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oheildabooyeh/Downloads/"/>
    </mc:Choice>
  </mc:AlternateContent>
  <xr:revisionPtr revIDLastSave="0" documentId="13_ncr:1_{8578F2CC-B769-8740-8B66-91269BABEDB8}" xr6:coauthVersionLast="47" xr6:coauthVersionMax="47" xr10:uidLastSave="{00000000-0000-0000-0000-000000000000}"/>
  <bookViews>
    <workbookView xWindow="0" yWindow="740" windowWidth="34560" windowHeight="21600" xr2:uid="{19108E00-CC0D-49B8-9A34-250F2D764B34}"/>
  </bookViews>
  <sheets>
    <sheet name="Instructions" sheetId="7" r:id="rId1"/>
    <sheet name="Stores" sheetId="1" r:id="rId2"/>
    <sheet name="Products" sheetId="2" r:id="rId3"/>
    <sheet name="Invoices" sheetId="3" r:id="rId4"/>
    <sheet name="Invoice_Line_Items" sheetId="4" r:id="rId5"/>
    <sheet name="Q1" sheetId="8" r:id="rId6"/>
    <sheet name="Q2" sheetId="10" r:id="rId7"/>
    <sheet name="Q3" sheetId="12" r:id="rId8"/>
    <sheet name="Q4" sheetId="15" r:id="rId9"/>
    <sheet name="extra" sheetId="13" r:id="rId10"/>
  </sheets>
  <definedNames>
    <definedName name="_xlnm._FilterDatabase" localSheetId="4" hidden="1">Invoice_Line_Items!$A$1:$E$16501</definedName>
    <definedName name="_xlnm._FilterDatabase" localSheetId="3" hidden="1">Invoices!$A$1:$D$3249</definedName>
    <definedName name="_xlnm._FilterDatabase" localSheetId="2" hidden="1">Products!$A$1:$E$1</definedName>
    <definedName name="_xlnm._FilterDatabase" localSheetId="1" hidden="1">Stores!$A$1:$F$1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3" l="1"/>
  <c r="I4" i="3"/>
  <c r="J12" i="4" s="1"/>
  <c r="I5" i="3"/>
  <c r="I6" i="3"/>
  <c r="J15" i="4" s="1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J121" i="4" s="1"/>
  <c r="I29" i="3"/>
  <c r="I30" i="3"/>
  <c r="I31" i="3"/>
  <c r="J132" i="4" s="1"/>
  <c r="I32" i="3"/>
  <c r="J133" i="4" s="1"/>
  <c r="I33" i="3"/>
  <c r="I34" i="3"/>
  <c r="I35" i="3"/>
  <c r="I36" i="3"/>
  <c r="I37" i="3"/>
  <c r="I38" i="3"/>
  <c r="J150" i="4" s="1"/>
  <c r="I39" i="3"/>
  <c r="I40" i="3"/>
  <c r="I41" i="3"/>
  <c r="I42" i="3"/>
  <c r="I43" i="3"/>
  <c r="I44" i="3"/>
  <c r="J180" i="4" s="1"/>
  <c r="I45" i="3"/>
  <c r="J181" i="4" s="1"/>
  <c r="I46" i="3"/>
  <c r="I47" i="3"/>
  <c r="J184" i="4" s="1"/>
  <c r="I48" i="3"/>
  <c r="I49" i="3"/>
  <c r="I50" i="3"/>
  <c r="J205" i="4" s="1"/>
  <c r="I51" i="3"/>
  <c r="I52" i="3"/>
  <c r="I53" i="3"/>
  <c r="I54" i="3"/>
  <c r="I55" i="3"/>
  <c r="J243" i="4" s="1"/>
  <c r="I56" i="3"/>
  <c r="I57" i="3"/>
  <c r="I58" i="3"/>
  <c r="I59" i="3"/>
  <c r="J269" i="4" s="1"/>
  <c r="I60" i="3"/>
  <c r="I61" i="3"/>
  <c r="J288" i="4" s="1"/>
  <c r="I62" i="3"/>
  <c r="I63" i="3"/>
  <c r="I64" i="3"/>
  <c r="I65" i="3"/>
  <c r="I66" i="3"/>
  <c r="I67" i="3"/>
  <c r="J318" i="4" s="1"/>
  <c r="I68" i="3"/>
  <c r="I69" i="3"/>
  <c r="I70" i="3"/>
  <c r="I71" i="3"/>
  <c r="J345" i="4" s="1"/>
  <c r="I72" i="3"/>
  <c r="J346" i="4" s="1"/>
  <c r="I73" i="3"/>
  <c r="I74" i="3"/>
  <c r="I75" i="3"/>
  <c r="I76" i="3"/>
  <c r="J379" i="4" s="1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J489" i="4" s="1"/>
  <c r="I96" i="3"/>
  <c r="I97" i="3"/>
  <c r="I98" i="3"/>
  <c r="J511" i="4" s="1"/>
  <c r="I99" i="3"/>
  <c r="I100" i="3"/>
  <c r="I101" i="3"/>
  <c r="I102" i="3"/>
  <c r="I103" i="3"/>
  <c r="I104" i="3"/>
  <c r="I105" i="3"/>
  <c r="I106" i="3"/>
  <c r="I107" i="3"/>
  <c r="I108" i="3"/>
  <c r="J569" i="4" s="1"/>
  <c r="I109" i="3"/>
  <c r="J570" i="4" s="1"/>
  <c r="I110" i="3"/>
  <c r="J571" i="4" s="1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J648" i="4" s="1"/>
  <c r="I129" i="3"/>
  <c r="I130" i="3"/>
  <c r="J658" i="4" s="1"/>
  <c r="I131" i="3"/>
  <c r="I132" i="3"/>
  <c r="I133" i="3"/>
  <c r="I134" i="3"/>
  <c r="I135" i="3"/>
  <c r="I136" i="3"/>
  <c r="I137" i="3"/>
  <c r="J726" i="4" s="1"/>
  <c r="I138" i="3"/>
  <c r="I139" i="3"/>
  <c r="I140" i="3"/>
  <c r="I141" i="3"/>
  <c r="I142" i="3"/>
  <c r="I143" i="3"/>
  <c r="I144" i="3"/>
  <c r="I145" i="3"/>
  <c r="J760" i="4" s="1"/>
  <c r="I146" i="3"/>
  <c r="I147" i="3"/>
  <c r="I148" i="3"/>
  <c r="J777" i="4" s="1"/>
  <c r="I149" i="3"/>
  <c r="I150" i="3"/>
  <c r="I151" i="3"/>
  <c r="I152" i="3"/>
  <c r="J803" i="4" s="1"/>
  <c r="I153" i="3"/>
  <c r="J804" i="4" s="1"/>
  <c r="I154" i="3"/>
  <c r="J805" i="4" s="1"/>
  <c r="I155" i="3"/>
  <c r="I156" i="3"/>
  <c r="J808" i="4" s="1"/>
  <c r="I157" i="3"/>
  <c r="I158" i="3"/>
  <c r="I159" i="3"/>
  <c r="I160" i="3"/>
  <c r="I161" i="3"/>
  <c r="J840" i="4" s="1"/>
  <c r="I162" i="3"/>
  <c r="J841" i="4" s="1"/>
  <c r="I163" i="3"/>
  <c r="I164" i="3"/>
  <c r="I165" i="3"/>
  <c r="I166" i="3"/>
  <c r="I167" i="3"/>
  <c r="I168" i="3"/>
  <c r="I169" i="3"/>
  <c r="I170" i="3"/>
  <c r="I171" i="3"/>
  <c r="I172" i="3"/>
  <c r="I173" i="3"/>
  <c r="I174" i="3"/>
  <c r="J929" i="4" s="1"/>
  <c r="I175" i="3"/>
  <c r="I176" i="3"/>
  <c r="I177" i="3"/>
  <c r="I178" i="3"/>
  <c r="I179" i="3"/>
  <c r="J967" i="4" s="1"/>
  <c r="I180" i="3"/>
  <c r="I181" i="3"/>
  <c r="I182" i="3"/>
  <c r="I183" i="3"/>
  <c r="I184" i="3"/>
  <c r="J980" i="4" s="1"/>
  <c r="I185" i="3"/>
  <c r="I186" i="3"/>
  <c r="I187" i="3"/>
  <c r="I188" i="3"/>
  <c r="J999" i="4" s="1"/>
  <c r="I189" i="3"/>
  <c r="I190" i="3"/>
  <c r="I191" i="3"/>
  <c r="J1014" i="4" s="1"/>
  <c r="I192" i="3"/>
  <c r="I193" i="3"/>
  <c r="J1019" i="4" s="1"/>
  <c r="I194" i="3"/>
  <c r="J1020" i="4" s="1"/>
  <c r="I195" i="3"/>
  <c r="I196" i="3"/>
  <c r="I197" i="3"/>
  <c r="I198" i="3"/>
  <c r="I199" i="3"/>
  <c r="I200" i="3"/>
  <c r="I201" i="3"/>
  <c r="J1059" i="4" s="1"/>
  <c r="I202" i="3"/>
  <c r="I203" i="3"/>
  <c r="I204" i="3"/>
  <c r="I205" i="3"/>
  <c r="I206" i="3"/>
  <c r="I207" i="3"/>
  <c r="I208" i="3"/>
  <c r="I209" i="3"/>
  <c r="I210" i="3"/>
  <c r="I211" i="3"/>
  <c r="I212" i="3"/>
  <c r="J1099" i="4" s="1"/>
  <c r="I213" i="3"/>
  <c r="I214" i="3"/>
  <c r="J1103" i="4" s="1"/>
  <c r="I215" i="3"/>
  <c r="I216" i="3"/>
  <c r="J1106" i="4" s="1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J1171" i="4" s="1"/>
  <c r="I231" i="3"/>
  <c r="J1172" i="4" s="1"/>
  <c r="I232" i="3"/>
  <c r="J1173" i="4" s="1"/>
  <c r="I233" i="3"/>
  <c r="J1174" i="4" s="1"/>
  <c r="I234" i="3"/>
  <c r="I235" i="3"/>
  <c r="I236" i="3"/>
  <c r="I237" i="3"/>
  <c r="I238" i="3"/>
  <c r="I239" i="3"/>
  <c r="I240" i="3"/>
  <c r="J1215" i="4" s="1"/>
  <c r="I241" i="3"/>
  <c r="I242" i="3"/>
  <c r="I243" i="3"/>
  <c r="J1242" i="4" s="1"/>
  <c r="I244" i="3"/>
  <c r="I245" i="3"/>
  <c r="I246" i="3"/>
  <c r="I247" i="3"/>
  <c r="I248" i="3"/>
  <c r="I249" i="3"/>
  <c r="J1271" i="4" s="1"/>
  <c r="I250" i="3"/>
  <c r="I251" i="3"/>
  <c r="J1274" i="4" s="1"/>
  <c r="I252" i="3"/>
  <c r="I253" i="3"/>
  <c r="J1277" i="4" s="1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J1351" i="4" s="1"/>
  <c r="I267" i="3"/>
  <c r="I268" i="3"/>
  <c r="I269" i="3"/>
  <c r="I270" i="3"/>
  <c r="J1375" i="4" s="1"/>
  <c r="I271" i="3"/>
  <c r="I272" i="3"/>
  <c r="I273" i="3"/>
  <c r="J1396" i="4" s="1"/>
  <c r="I274" i="3"/>
  <c r="I275" i="3"/>
  <c r="I276" i="3"/>
  <c r="I277" i="3"/>
  <c r="I278" i="3"/>
  <c r="I279" i="3"/>
  <c r="I280" i="3"/>
  <c r="I281" i="3"/>
  <c r="I282" i="3"/>
  <c r="I283" i="3"/>
  <c r="J1440" i="4" s="1"/>
  <c r="I284" i="3"/>
  <c r="I285" i="3"/>
  <c r="J1448" i="4" s="1"/>
  <c r="I286" i="3"/>
  <c r="I287" i="3"/>
  <c r="I288" i="3"/>
  <c r="I289" i="3"/>
  <c r="J1471" i="4" s="1"/>
  <c r="I290" i="3"/>
  <c r="I291" i="3"/>
  <c r="J1481" i="4" s="1"/>
  <c r="I292" i="3"/>
  <c r="I293" i="3"/>
  <c r="I294" i="3"/>
  <c r="J1498" i="4" s="1"/>
  <c r="I295" i="3"/>
  <c r="I296" i="3"/>
  <c r="I297" i="3"/>
  <c r="I298" i="3"/>
  <c r="I299" i="3"/>
  <c r="J1526" i="4" s="1"/>
  <c r="I300" i="3"/>
  <c r="I301" i="3"/>
  <c r="I302" i="3"/>
  <c r="I303" i="3"/>
  <c r="I304" i="3"/>
  <c r="I305" i="3"/>
  <c r="I306" i="3"/>
  <c r="J1572" i="4" s="1"/>
  <c r="I307" i="3"/>
  <c r="J1573" i="4" s="1"/>
  <c r="I308" i="3"/>
  <c r="I309" i="3"/>
  <c r="J1576" i="4" s="1"/>
  <c r="I310" i="3"/>
  <c r="J1577" i="4" s="1"/>
  <c r="I311" i="3"/>
  <c r="I312" i="3"/>
  <c r="I313" i="3"/>
  <c r="I314" i="3"/>
  <c r="I315" i="3"/>
  <c r="J1591" i="4" s="1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J1687" i="4" s="1"/>
  <c r="I334" i="3"/>
  <c r="J1688" i="4" s="1"/>
  <c r="I335" i="3"/>
  <c r="I336" i="3"/>
  <c r="I337" i="3"/>
  <c r="J1702" i="4" s="1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J1841" i="4" s="1"/>
  <c r="I359" i="3"/>
  <c r="I360" i="3"/>
  <c r="I361" i="3"/>
  <c r="I362" i="3"/>
  <c r="I363" i="3"/>
  <c r="J1858" i="4" s="1"/>
  <c r="I364" i="3"/>
  <c r="J1859" i="4" s="1"/>
  <c r="I365" i="3"/>
  <c r="I366" i="3"/>
  <c r="J1864" i="4" s="1"/>
  <c r="I367" i="3"/>
  <c r="I368" i="3"/>
  <c r="I369" i="3"/>
  <c r="I370" i="3"/>
  <c r="I371" i="3"/>
  <c r="I372" i="3"/>
  <c r="I373" i="3"/>
  <c r="I374" i="3"/>
  <c r="I375" i="3"/>
  <c r="J1907" i="4" s="1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J2066" i="4" s="1"/>
  <c r="I399" i="3"/>
  <c r="I400" i="3"/>
  <c r="J2071" i="4" s="1"/>
  <c r="I401" i="3"/>
  <c r="I402" i="3"/>
  <c r="J2074" i="4" s="1"/>
  <c r="I403" i="3"/>
  <c r="I404" i="3"/>
  <c r="I405" i="3"/>
  <c r="I406" i="3"/>
  <c r="J2088" i="4" s="1"/>
  <c r="I407" i="3"/>
  <c r="I408" i="3"/>
  <c r="I409" i="3"/>
  <c r="I410" i="3"/>
  <c r="I411" i="3"/>
  <c r="I412" i="3"/>
  <c r="J2126" i="4" s="1"/>
  <c r="I413" i="3"/>
  <c r="I414" i="3"/>
  <c r="I415" i="3"/>
  <c r="I416" i="3"/>
  <c r="I417" i="3"/>
  <c r="I418" i="3"/>
  <c r="I419" i="3"/>
  <c r="I420" i="3"/>
  <c r="J2175" i="4" s="1"/>
  <c r="I421" i="3"/>
  <c r="I422" i="3"/>
  <c r="I423" i="3"/>
  <c r="I424" i="3"/>
  <c r="J2197" i="4" s="1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J2303" i="4" s="1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J2353" i="4" s="1"/>
  <c r="I456" i="3"/>
  <c r="I457" i="3"/>
  <c r="J2358" i="4" s="1"/>
  <c r="I458" i="3"/>
  <c r="I459" i="3"/>
  <c r="J2362" i="4" s="1"/>
  <c r="I460" i="3"/>
  <c r="I461" i="3"/>
  <c r="I462" i="3"/>
  <c r="J2383" i="4" s="1"/>
  <c r="I463" i="3"/>
  <c r="I464" i="3"/>
  <c r="I465" i="3"/>
  <c r="I466" i="3"/>
  <c r="I467" i="3"/>
  <c r="I468" i="3"/>
  <c r="I469" i="3"/>
  <c r="I470" i="3"/>
  <c r="I471" i="3"/>
  <c r="J2419" i="4" s="1"/>
  <c r="I472" i="3"/>
  <c r="I473" i="3"/>
  <c r="I474" i="3"/>
  <c r="I475" i="3"/>
  <c r="I476" i="3"/>
  <c r="I477" i="3"/>
  <c r="I478" i="3"/>
  <c r="I479" i="3"/>
  <c r="J2450" i="4" s="1"/>
  <c r="I480" i="3"/>
  <c r="I481" i="3"/>
  <c r="I482" i="3"/>
  <c r="I483" i="3"/>
  <c r="I484" i="3"/>
  <c r="I485" i="3"/>
  <c r="J2492" i="4" s="1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J2585" i="4" s="1"/>
  <c r="I503" i="3"/>
  <c r="I504" i="3"/>
  <c r="I505" i="3"/>
  <c r="I506" i="3"/>
  <c r="J2596" i="4" s="1"/>
  <c r="I507" i="3"/>
  <c r="I508" i="3"/>
  <c r="I509" i="3"/>
  <c r="I510" i="3"/>
  <c r="I511" i="3"/>
  <c r="I512" i="3"/>
  <c r="I513" i="3"/>
  <c r="I514" i="3"/>
  <c r="J2648" i="4" s="1"/>
  <c r="I515" i="3"/>
  <c r="I516" i="3"/>
  <c r="I517" i="3"/>
  <c r="J2657" i="4" s="1"/>
  <c r="I518" i="3"/>
  <c r="I519" i="3"/>
  <c r="I520" i="3"/>
  <c r="I521" i="3"/>
  <c r="I522" i="3"/>
  <c r="I523" i="3"/>
  <c r="I524" i="3"/>
  <c r="J2688" i="4" s="1"/>
  <c r="I525" i="3"/>
  <c r="I526" i="3"/>
  <c r="I527" i="3"/>
  <c r="I528" i="3"/>
  <c r="I529" i="3"/>
  <c r="I530" i="3"/>
  <c r="I531" i="3"/>
  <c r="I532" i="3"/>
  <c r="I533" i="3"/>
  <c r="I534" i="3"/>
  <c r="J2720" i="4" s="1"/>
  <c r="I535" i="3"/>
  <c r="I536" i="3"/>
  <c r="J2729" i="4" s="1"/>
  <c r="I537" i="3"/>
  <c r="I538" i="3"/>
  <c r="J2733" i="4" s="1"/>
  <c r="I539" i="3"/>
  <c r="I540" i="3"/>
  <c r="I541" i="3"/>
  <c r="I542" i="3"/>
  <c r="I543" i="3"/>
  <c r="J2764" i="4" s="1"/>
  <c r="I544" i="3"/>
  <c r="I545" i="3"/>
  <c r="I546" i="3"/>
  <c r="I547" i="3"/>
  <c r="I548" i="3"/>
  <c r="J2779" i="4" s="1"/>
  <c r="I549" i="3"/>
  <c r="J2780" i="4" s="1"/>
  <c r="I550" i="3"/>
  <c r="I551" i="3"/>
  <c r="I552" i="3"/>
  <c r="J2807" i="4" s="1"/>
  <c r="I553" i="3"/>
  <c r="I554" i="3"/>
  <c r="I555" i="3"/>
  <c r="I556" i="3"/>
  <c r="I557" i="3"/>
  <c r="I558" i="3"/>
  <c r="I559" i="3"/>
  <c r="I560" i="3"/>
  <c r="I561" i="3"/>
  <c r="I562" i="3"/>
  <c r="I563" i="3"/>
  <c r="I564" i="3"/>
  <c r="J2860" i="4" s="1"/>
  <c r="I565" i="3"/>
  <c r="I566" i="3"/>
  <c r="I567" i="3"/>
  <c r="I568" i="3"/>
  <c r="J2882" i="4" s="1"/>
  <c r="I569" i="3"/>
  <c r="I570" i="3"/>
  <c r="I571" i="3"/>
  <c r="I572" i="3"/>
  <c r="J2905" i="4" s="1"/>
  <c r="I573" i="3"/>
  <c r="J2906" i="4" s="1"/>
  <c r="I574" i="3"/>
  <c r="I575" i="3"/>
  <c r="J2912" i="4" s="1"/>
  <c r="I576" i="3"/>
  <c r="I577" i="3"/>
  <c r="I578" i="3"/>
  <c r="I579" i="3"/>
  <c r="I580" i="3"/>
  <c r="I581" i="3"/>
  <c r="I582" i="3"/>
  <c r="I583" i="3"/>
  <c r="I584" i="3"/>
  <c r="J2958" i="4" s="1"/>
  <c r="I585" i="3"/>
  <c r="I586" i="3"/>
  <c r="I587" i="3"/>
  <c r="I588" i="3"/>
  <c r="I589" i="3"/>
  <c r="J2975" i="4" s="1"/>
  <c r="I590" i="3"/>
  <c r="I591" i="3"/>
  <c r="J2986" i="4" s="1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J3038" i="4" s="1"/>
  <c r="I605" i="3"/>
  <c r="I606" i="3"/>
  <c r="I607" i="3"/>
  <c r="J3046" i="4" s="1"/>
  <c r="I608" i="3"/>
  <c r="I609" i="3"/>
  <c r="I610" i="3"/>
  <c r="I611" i="3"/>
  <c r="I612" i="3"/>
  <c r="J3058" i="4" s="1"/>
  <c r="I613" i="3"/>
  <c r="J3059" i="4" s="1"/>
  <c r="I614" i="3"/>
  <c r="J3060" i="4" s="1"/>
  <c r="I615" i="3"/>
  <c r="J3061" i="4" s="1"/>
  <c r="I616" i="3"/>
  <c r="I617" i="3"/>
  <c r="I618" i="3"/>
  <c r="J3071" i="4" s="1"/>
  <c r="I619" i="3"/>
  <c r="I620" i="3"/>
  <c r="I621" i="3"/>
  <c r="I622" i="3"/>
  <c r="I623" i="3"/>
  <c r="I624" i="3"/>
  <c r="I625" i="3"/>
  <c r="J3097" i="4" s="1"/>
  <c r="I626" i="3"/>
  <c r="I627" i="3"/>
  <c r="I628" i="3"/>
  <c r="I629" i="3"/>
  <c r="I630" i="3"/>
  <c r="I631" i="3"/>
  <c r="I632" i="3"/>
  <c r="I633" i="3"/>
  <c r="I634" i="3"/>
  <c r="I635" i="3"/>
  <c r="I636" i="3"/>
  <c r="I637" i="3"/>
  <c r="J3174" i="4" s="1"/>
  <c r="I638" i="3"/>
  <c r="I639" i="3"/>
  <c r="I640" i="3"/>
  <c r="I641" i="3"/>
  <c r="I642" i="3"/>
  <c r="I643" i="3"/>
  <c r="J3218" i="4" s="1"/>
  <c r="I644" i="3"/>
  <c r="I645" i="3"/>
  <c r="J3222" i="4" s="1"/>
  <c r="I646" i="3"/>
  <c r="I647" i="3"/>
  <c r="I648" i="3"/>
  <c r="I649" i="3"/>
  <c r="I650" i="3"/>
  <c r="I651" i="3"/>
  <c r="J3275" i="4" s="1"/>
  <c r="I652" i="3"/>
  <c r="I653" i="3"/>
  <c r="I654" i="3"/>
  <c r="I655" i="3"/>
  <c r="J3286" i="4" s="1"/>
  <c r="I656" i="3"/>
  <c r="I657" i="3"/>
  <c r="I658" i="3"/>
  <c r="I659" i="3"/>
  <c r="I660" i="3"/>
  <c r="I661" i="3"/>
  <c r="J3317" i="4" s="1"/>
  <c r="I662" i="3"/>
  <c r="I663" i="3"/>
  <c r="I664" i="3"/>
  <c r="I665" i="3"/>
  <c r="I666" i="3"/>
  <c r="J3333" i="4" s="1"/>
  <c r="I667" i="3"/>
  <c r="I668" i="3"/>
  <c r="I669" i="3"/>
  <c r="J3347" i="4" s="1"/>
  <c r="I670" i="3"/>
  <c r="I671" i="3"/>
  <c r="I672" i="3"/>
  <c r="J3354" i="4" s="1"/>
  <c r="I673" i="3"/>
  <c r="I674" i="3"/>
  <c r="I675" i="3"/>
  <c r="I676" i="3"/>
  <c r="I677" i="3"/>
  <c r="I678" i="3"/>
  <c r="I679" i="3"/>
  <c r="J3389" i="4" s="1"/>
  <c r="I680" i="3"/>
  <c r="I681" i="3"/>
  <c r="I682" i="3"/>
  <c r="I683" i="3"/>
  <c r="I684" i="3"/>
  <c r="I685" i="3"/>
  <c r="I686" i="3"/>
  <c r="J3420" i="4" s="1"/>
  <c r="I687" i="3"/>
  <c r="I688" i="3"/>
  <c r="J3423" i="4" s="1"/>
  <c r="I689" i="3"/>
  <c r="I690" i="3"/>
  <c r="I691" i="3"/>
  <c r="I692" i="3"/>
  <c r="I693" i="3"/>
  <c r="I694" i="3"/>
  <c r="I695" i="3"/>
  <c r="I696" i="3"/>
  <c r="I697" i="3"/>
  <c r="I698" i="3"/>
  <c r="I699" i="3"/>
  <c r="I700" i="3"/>
  <c r="J3492" i="4" s="1"/>
  <c r="I701" i="3"/>
  <c r="I702" i="3"/>
  <c r="I703" i="3"/>
  <c r="I704" i="3"/>
  <c r="J3500" i="4" s="1"/>
  <c r="I705" i="3"/>
  <c r="I706" i="3"/>
  <c r="J3504" i="4" s="1"/>
  <c r="I707" i="3"/>
  <c r="I708" i="3"/>
  <c r="J3514" i="4" s="1"/>
  <c r="I709" i="3"/>
  <c r="J3515" i="4" s="1"/>
  <c r="I710" i="3"/>
  <c r="I711" i="3"/>
  <c r="J3518" i="4" s="1"/>
  <c r="I712" i="3"/>
  <c r="J3519" i="4" s="1"/>
  <c r="I713" i="3"/>
  <c r="I714" i="3"/>
  <c r="I715" i="3"/>
  <c r="I716" i="3"/>
  <c r="I717" i="3"/>
  <c r="J3539" i="4" s="1"/>
  <c r="I718" i="3"/>
  <c r="I719" i="3"/>
  <c r="J3542" i="4" s="1"/>
  <c r="I720" i="3"/>
  <c r="I721" i="3"/>
  <c r="I722" i="3"/>
  <c r="I723" i="3"/>
  <c r="I724" i="3"/>
  <c r="I725" i="3"/>
  <c r="I726" i="3"/>
  <c r="I727" i="3"/>
  <c r="I728" i="3"/>
  <c r="I729" i="3"/>
  <c r="I730" i="3"/>
  <c r="J3586" i="4" s="1"/>
  <c r="I731" i="3"/>
  <c r="I732" i="3"/>
  <c r="I733" i="3"/>
  <c r="I734" i="3"/>
  <c r="I735" i="3"/>
  <c r="I736" i="3"/>
  <c r="I737" i="3"/>
  <c r="I738" i="3"/>
  <c r="I739" i="3"/>
  <c r="J3630" i="4" s="1"/>
  <c r="I740" i="3"/>
  <c r="I741" i="3"/>
  <c r="J3633" i="4" s="1"/>
  <c r="I742" i="3"/>
  <c r="I743" i="3"/>
  <c r="J3646" i="4" s="1"/>
  <c r="I744" i="3"/>
  <c r="J3647" i="4" s="1"/>
  <c r="I745" i="3"/>
  <c r="I746" i="3"/>
  <c r="J3655" i="4" s="1"/>
  <c r="I747" i="3"/>
  <c r="I748" i="3"/>
  <c r="I749" i="3"/>
  <c r="I750" i="3"/>
  <c r="I751" i="3"/>
  <c r="I752" i="3"/>
  <c r="I753" i="3"/>
  <c r="J3688" i="4" s="1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J3783" i="4" s="1"/>
  <c r="I770" i="3"/>
  <c r="J3784" i="4" s="1"/>
  <c r="I771" i="3"/>
  <c r="I772" i="3"/>
  <c r="J3792" i="4" s="1"/>
  <c r="I773" i="3"/>
  <c r="I774" i="3"/>
  <c r="J3801" i="4" s="1"/>
  <c r="I775" i="3"/>
  <c r="I776" i="3"/>
  <c r="I777" i="3"/>
  <c r="I778" i="3"/>
  <c r="J3814" i="4" s="1"/>
  <c r="I779" i="3"/>
  <c r="I780" i="3"/>
  <c r="J3824" i="4" s="1"/>
  <c r="I781" i="3"/>
  <c r="I782" i="3"/>
  <c r="J3838" i="4" s="1"/>
  <c r="I783" i="3"/>
  <c r="I784" i="3"/>
  <c r="I785" i="3"/>
  <c r="I786" i="3"/>
  <c r="J3851" i="4" s="1"/>
  <c r="I787" i="3"/>
  <c r="I788" i="3"/>
  <c r="I789" i="3"/>
  <c r="I790" i="3"/>
  <c r="J3868" i="4" s="1"/>
  <c r="I791" i="3"/>
  <c r="I792" i="3"/>
  <c r="I793" i="3"/>
  <c r="I794" i="3"/>
  <c r="J3882" i="4" s="1"/>
  <c r="I795" i="3"/>
  <c r="I796" i="3"/>
  <c r="I797" i="3"/>
  <c r="I798" i="3"/>
  <c r="I799" i="3"/>
  <c r="I800" i="3"/>
  <c r="I801" i="3"/>
  <c r="I802" i="3"/>
  <c r="I803" i="3"/>
  <c r="I804" i="3"/>
  <c r="J3931" i="4" s="1"/>
  <c r="I805" i="3"/>
  <c r="J3932" i="4" s="1"/>
  <c r="I806" i="3"/>
  <c r="I807" i="3"/>
  <c r="I808" i="3"/>
  <c r="I809" i="3"/>
  <c r="I810" i="3"/>
  <c r="I811" i="3"/>
  <c r="J3958" i="4" s="1"/>
  <c r="I812" i="3"/>
  <c r="J3959" i="4" s="1"/>
  <c r="I813" i="3"/>
  <c r="I814" i="3"/>
  <c r="J3966" i="4" s="1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J4039" i="4" s="1"/>
  <c r="I829" i="3"/>
  <c r="J4040" i="4" s="1"/>
  <c r="I830" i="3"/>
  <c r="J4041" i="4" s="1"/>
  <c r="I831" i="3"/>
  <c r="I832" i="3"/>
  <c r="I833" i="3"/>
  <c r="I834" i="3"/>
  <c r="I835" i="3"/>
  <c r="I836" i="3"/>
  <c r="I837" i="3"/>
  <c r="I838" i="3"/>
  <c r="I839" i="3"/>
  <c r="J4089" i="4" s="1"/>
  <c r="I840" i="3"/>
  <c r="I841" i="3"/>
  <c r="J4095" i="4" s="1"/>
  <c r="I842" i="3"/>
  <c r="J4096" i="4" s="1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J4181" i="4" s="1"/>
  <c r="I857" i="3"/>
  <c r="I858" i="3"/>
  <c r="I859" i="3"/>
  <c r="J4193" i="4" s="1"/>
  <c r="I860" i="3"/>
  <c r="J4194" i="4" s="1"/>
  <c r="I861" i="3"/>
  <c r="I862" i="3"/>
  <c r="I863" i="3"/>
  <c r="I864" i="3"/>
  <c r="I865" i="3"/>
  <c r="J4218" i="4" s="1"/>
  <c r="I866" i="3"/>
  <c r="I867" i="3"/>
  <c r="I868" i="3"/>
  <c r="I869" i="3"/>
  <c r="I870" i="3"/>
  <c r="I871" i="3"/>
  <c r="I872" i="3"/>
  <c r="I873" i="3"/>
  <c r="J4246" i="4" s="1"/>
  <c r="I874" i="3"/>
  <c r="I875" i="3"/>
  <c r="J4252" i="4" s="1"/>
  <c r="I876" i="3"/>
  <c r="I877" i="3"/>
  <c r="I878" i="3"/>
  <c r="I879" i="3"/>
  <c r="I880" i="3"/>
  <c r="I881" i="3"/>
  <c r="I882" i="3"/>
  <c r="I883" i="3"/>
  <c r="I884" i="3"/>
  <c r="I885" i="3"/>
  <c r="I886" i="3"/>
  <c r="I887" i="3"/>
  <c r="J4310" i="4" s="1"/>
  <c r="I888" i="3"/>
  <c r="I889" i="3"/>
  <c r="J4319" i="4" s="1"/>
  <c r="I890" i="3"/>
  <c r="I891" i="3"/>
  <c r="I892" i="3"/>
  <c r="I893" i="3"/>
  <c r="I894" i="3"/>
  <c r="I895" i="3"/>
  <c r="I896" i="3"/>
  <c r="I897" i="3"/>
  <c r="I898" i="3"/>
  <c r="I899" i="3"/>
  <c r="J4391" i="4" s="1"/>
  <c r="I900" i="3"/>
  <c r="I901" i="3"/>
  <c r="I902" i="3"/>
  <c r="I903" i="3"/>
  <c r="I904" i="3"/>
  <c r="I905" i="3"/>
  <c r="I906" i="3"/>
  <c r="I907" i="3"/>
  <c r="J4435" i="4" s="1"/>
  <c r="I908" i="3"/>
  <c r="I909" i="3"/>
  <c r="I910" i="3"/>
  <c r="J4445" i="4" s="1"/>
  <c r="I911" i="3"/>
  <c r="J4446" i="4" s="1"/>
  <c r="I912" i="3"/>
  <c r="I913" i="3"/>
  <c r="I914" i="3"/>
  <c r="I915" i="3"/>
  <c r="I916" i="3"/>
  <c r="I917" i="3"/>
  <c r="J4475" i="4" s="1"/>
  <c r="I918" i="3"/>
  <c r="I919" i="3"/>
  <c r="I920" i="3"/>
  <c r="I921" i="3"/>
  <c r="I922" i="3"/>
  <c r="I923" i="3"/>
  <c r="I924" i="3"/>
  <c r="I925" i="3"/>
  <c r="I926" i="3"/>
  <c r="J4521" i="4" s="1"/>
  <c r="I927" i="3"/>
  <c r="I928" i="3"/>
  <c r="I929" i="3"/>
  <c r="I930" i="3"/>
  <c r="I931" i="3"/>
  <c r="I932" i="3"/>
  <c r="I933" i="3"/>
  <c r="J4569" i="4" s="1"/>
  <c r="I934" i="3"/>
  <c r="J4570" i="4" s="1"/>
  <c r="I935" i="3"/>
  <c r="I936" i="3"/>
  <c r="I937" i="3"/>
  <c r="I938" i="3"/>
  <c r="I939" i="3"/>
  <c r="I940" i="3"/>
  <c r="J4607" i="4" s="1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J4734" i="4" s="1"/>
  <c r="I963" i="3"/>
  <c r="J4735" i="4" s="1"/>
  <c r="I964" i="3"/>
  <c r="I965" i="3"/>
  <c r="I966" i="3"/>
  <c r="I967" i="3"/>
  <c r="I968" i="3"/>
  <c r="I969" i="3"/>
  <c r="I970" i="3"/>
  <c r="I971" i="3"/>
  <c r="J4780" i="4" s="1"/>
  <c r="I972" i="3"/>
  <c r="I973" i="3"/>
  <c r="J4783" i="4" s="1"/>
  <c r="I974" i="3"/>
  <c r="I975" i="3"/>
  <c r="I976" i="3"/>
  <c r="I977" i="3"/>
  <c r="I978" i="3"/>
  <c r="J4817" i="4" s="1"/>
  <c r="I979" i="3"/>
  <c r="J4818" i="4" s="1"/>
  <c r="I980" i="3"/>
  <c r="I981" i="3"/>
  <c r="I982" i="3"/>
  <c r="I983" i="3"/>
  <c r="I984" i="3"/>
  <c r="I985" i="3"/>
  <c r="I986" i="3"/>
  <c r="I987" i="3"/>
  <c r="J4860" i="4" s="1"/>
  <c r="I988" i="3"/>
  <c r="J4861" i="4" s="1"/>
  <c r="I989" i="3"/>
  <c r="I990" i="3"/>
  <c r="I991" i="3"/>
  <c r="I992" i="3"/>
  <c r="I993" i="3"/>
  <c r="I994" i="3"/>
  <c r="I995" i="3"/>
  <c r="I996" i="3"/>
  <c r="I997" i="3"/>
  <c r="J4898" i="4" s="1"/>
  <c r="I998" i="3"/>
  <c r="I999" i="3"/>
  <c r="I1000" i="3"/>
  <c r="J4910" i="4" s="1"/>
  <c r="I1001" i="3"/>
  <c r="I1002" i="3"/>
  <c r="I1003" i="3"/>
  <c r="I1004" i="3"/>
  <c r="J4927" i="4" s="1"/>
  <c r="I1005" i="3"/>
  <c r="I1006" i="3"/>
  <c r="I1007" i="3"/>
  <c r="I1008" i="3"/>
  <c r="I1009" i="3"/>
  <c r="I1010" i="3"/>
  <c r="J4957" i="4" s="1"/>
  <c r="I1011" i="3"/>
  <c r="I1012" i="3"/>
  <c r="J4972" i="4" s="1"/>
  <c r="I1013" i="3"/>
  <c r="I1014" i="3"/>
  <c r="I1015" i="3"/>
  <c r="I1016" i="3"/>
  <c r="I1017" i="3"/>
  <c r="J5002" i="4" s="1"/>
  <c r="I1018" i="3"/>
  <c r="I1019" i="3"/>
  <c r="I1020" i="3"/>
  <c r="I1021" i="3"/>
  <c r="I1022" i="3"/>
  <c r="I1023" i="3"/>
  <c r="I1024" i="3"/>
  <c r="I1025" i="3"/>
  <c r="J5039" i="4" s="1"/>
  <c r="I1026" i="3"/>
  <c r="I1027" i="3"/>
  <c r="I1028" i="3"/>
  <c r="I1029" i="3"/>
  <c r="I1030" i="3"/>
  <c r="I1031" i="3"/>
  <c r="J5093" i="4" s="1"/>
  <c r="I1032" i="3"/>
  <c r="I1033" i="3"/>
  <c r="I1034" i="3"/>
  <c r="I1035" i="3"/>
  <c r="J5110" i="4" s="1"/>
  <c r="I1036" i="3"/>
  <c r="J5111" i="4" s="1"/>
  <c r="I1037" i="3"/>
  <c r="J5112" i="4" s="1"/>
  <c r="I1038" i="3"/>
  <c r="I1039" i="3"/>
  <c r="I1040" i="3"/>
  <c r="I1041" i="3"/>
  <c r="J5124" i="4" s="1"/>
  <c r="I1042" i="3"/>
  <c r="I1043" i="3"/>
  <c r="I1044" i="3"/>
  <c r="I1045" i="3"/>
  <c r="I1046" i="3"/>
  <c r="J5171" i="4" s="1"/>
  <c r="I1047" i="3"/>
  <c r="I1048" i="3"/>
  <c r="J5175" i="4" s="1"/>
  <c r="I1049" i="3"/>
  <c r="I1050" i="3"/>
  <c r="J5180" i="4" s="1"/>
  <c r="I1051" i="3"/>
  <c r="I1052" i="3"/>
  <c r="I1053" i="3"/>
  <c r="I1054" i="3"/>
  <c r="I1055" i="3"/>
  <c r="I1056" i="3"/>
  <c r="I1057" i="3"/>
  <c r="I1058" i="3"/>
  <c r="I1059" i="3"/>
  <c r="J5222" i="4" s="1"/>
  <c r="I1060" i="3"/>
  <c r="I1061" i="3"/>
  <c r="I1062" i="3"/>
  <c r="J5236" i="4" s="1"/>
  <c r="I1063" i="3"/>
  <c r="I1064" i="3"/>
  <c r="I1065" i="3"/>
  <c r="J5246" i="4" s="1"/>
  <c r="I1066" i="3"/>
  <c r="I1067" i="3"/>
  <c r="J5251" i="4" s="1"/>
  <c r="I1068" i="3"/>
  <c r="I1069" i="3"/>
  <c r="I1070" i="3"/>
  <c r="I1071" i="3"/>
  <c r="I1072" i="3"/>
  <c r="I1073" i="3"/>
  <c r="I1074" i="3"/>
  <c r="I1075" i="3"/>
  <c r="I1076" i="3"/>
  <c r="I1077" i="3"/>
  <c r="I1078" i="3"/>
  <c r="J5323" i="4" s="1"/>
  <c r="I1079" i="3"/>
  <c r="I1080" i="3"/>
  <c r="J5327" i="4" s="1"/>
  <c r="I1081" i="3"/>
  <c r="J5328" i="4" s="1"/>
  <c r="I1082" i="3"/>
  <c r="I1083" i="3"/>
  <c r="J5334" i="4" s="1"/>
  <c r="I1084" i="3"/>
  <c r="I1085" i="3"/>
  <c r="J5338" i="4" s="1"/>
  <c r="I1086" i="3"/>
  <c r="I1087" i="3"/>
  <c r="J5342" i="4" s="1"/>
  <c r="I1088" i="3"/>
  <c r="I1089" i="3"/>
  <c r="I1090" i="3"/>
  <c r="J5352" i="4" s="1"/>
  <c r="I1091" i="3"/>
  <c r="I1092" i="3"/>
  <c r="I1093" i="3"/>
  <c r="J5366" i="4" s="1"/>
  <c r="I1094" i="3"/>
  <c r="I1095" i="3"/>
  <c r="I1096" i="3"/>
  <c r="I1097" i="3"/>
  <c r="I1098" i="3"/>
  <c r="J5384" i="4" s="1"/>
  <c r="I1099" i="3"/>
  <c r="I1100" i="3"/>
  <c r="J5387" i="4" s="1"/>
  <c r="I1101" i="3"/>
  <c r="I1102" i="3"/>
  <c r="I1103" i="3"/>
  <c r="I1104" i="3"/>
  <c r="I1105" i="3"/>
  <c r="I1106" i="3"/>
  <c r="I1107" i="3"/>
  <c r="I1108" i="3"/>
  <c r="I1109" i="3"/>
  <c r="J5452" i="4" s="1"/>
  <c r="I1110" i="3"/>
  <c r="I1111" i="3"/>
  <c r="J5468" i="4" s="1"/>
  <c r="I1112" i="3"/>
  <c r="I1113" i="3"/>
  <c r="I1114" i="3"/>
  <c r="J5481" i="4" s="1"/>
  <c r="I1115" i="3"/>
  <c r="J5482" i="4" s="1"/>
  <c r="I1116" i="3"/>
  <c r="I1117" i="3"/>
  <c r="I1118" i="3"/>
  <c r="I1119" i="3"/>
  <c r="I1120" i="3"/>
  <c r="J5496" i="4" s="1"/>
  <c r="I1121" i="3"/>
  <c r="I1122" i="3"/>
  <c r="J5499" i="4" s="1"/>
  <c r="I1123" i="3"/>
  <c r="I1124" i="3"/>
  <c r="I1125" i="3"/>
  <c r="I1126" i="3"/>
  <c r="I1127" i="3"/>
  <c r="I1128" i="3"/>
  <c r="J5523" i="4" s="1"/>
  <c r="I1129" i="3"/>
  <c r="J5524" i="4" s="1"/>
  <c r="I1130" i="3"/>
  <c r="I1131" i="3"/>
  <c r="I1132" i="3"/>
  <c r="I1133" i="3"/>
  <c r="I1134" i="3"/>
  <c r="I1135" i="3"/>
  <c r="I1136" i="3"/>
  <c r="I1137" i="3"/>
  <c r="J5562" i="4" s="1"/>
  <c r="I1138" i="3"/>
  <c r="I1139" i="3"/>
  <c r="I1140" i="3"/>
  <c r="J5569" i="4" s="1"/>
  <c r="I1141" i="3"/>
  <c r="I1142" i="3"/>
  <c r="I1143" i="3"/>
  <c r="I1144" i="3"/>
  <c r="J5592" i="4" s="1"/>
  <c r="I1145" i="3"/>
  <c r="I1146" i="3"/>
  <c r="I1147" i="3"/>
  <c r="J5609" i="4" s="1"/>
  <c r="I1148" i="3"/>
  <c r="I1149" i="3"/>
  <c r="I1150" i="3"/>
  <c r="J5631" i="4" s="1"/>
  <c r="I1151" i="3"/>
  <c r="I1152" i="3"/>
  <c r="J5641" i="4" s="1"/>
  <c r="I1153" i="3"/>
  <c r="I1154" i="3"/>
  <c r="I1155" i="3"/>
  <c r="J5651" i="4" s="1"/>
  <c r="I1156" i="3"/>
  <c r="I1157" i="3"/>
  <c r="I1158" i="3"/>
  <c r="I1159" i="3"/>
  <c r="J5664" i="4" s="1"/>
  <c r="I1160" i="3"/>
  <c r="J5665" i="4" s="1"/>
  <c r="I1161" i="3"/>
  <c r="I1162" i="3"/>
  <c r="I1163" i="3"/>
  <c r="J5678" i="4" s="1"/>
  <c r="I1164" i="3"/>
  <c r="I1165" i="3"/>
  <c r="I1166" i="3"/>
  <c r="J5685" i="4" s="1"/>
  <c r="I1167" i="3"/>
  <c r="J5686" i="4" s="1"/>
  <c r="I1168" i="3"/>
  <c r="I1169" i="3"/>
  <c r="I1170" i="3"/>
  <c r="I1171" i="3"/>
  <c r="I1172" i="3"/>
  <c r="I1173" i="3"/>
  <c r="I1174" i="3"/>
  <c r="I1175" i="3"/>
  <c r="I1176" i="3"/>
  <c r="I1177" i="3"/>
  <c r="J5748" i="4" s="1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J5814" i="4" s="1"/>
  <c r="I1190" i="3"/>
  <c r="I1191" i="3"/>
  <c r="I1192" i="3"/>
  <c r="I1193" i="3"/>
  <c r="J5825" i="4" s="1"/>
  <c r="I1194" i="3"/>
  <c r="I1195" i="3"/>
  <c r="I1196" i="3"/>
  <c r="J5835" i="4" s="1"/>
  <c r="I1197" i="3"/>
  <c r="I1198" i="3"/>
  <c r="J5838" i="4" s="1"/>
  <c r="I1199" i="3"/>
  <c r="I1200" i="3"/>
  <c r="J5850" i="4" s="1"/>
  <c r="I1201" i="3"/>
  <c r="I1202" i="3"/>
  <c r="J5853" i="4" s="1"/>
  <c r="I1203" i="3"/>
  <c r="I1204" i="3"/>
  <c r="I1205" i="3"/>
  <c r="I1206" i="3"/>
  <c r="J5871" i="4" s="1"/>
  <c r="I1207" i="3"/>
  <c r="I1208" i="3"/>
  <c r="J5875" i="4" s="1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J6009" i="4" s="1"/>
  <c r="I1232" i="3"/>
  <c r="I1233" i="3"/>
  <c r="J6025" i="4" s="1"/>
  <c r="I1234" i="3"/>
  <c r="I1235" i="3"/>
  <c r="I1236" i="3"/>
  <c r="I1237" i="3"/>
  <c r="I1238" i="3"/>
  <c r="I1239" i="3"/>
  <c r="I1240" i="3"/>
  <c r="I1241" i="3"/>
  <c r="J6075" i="4" s="1"/>
  <c r="I1242" i="3"/>
  <c r="I1243" i="3"/>
  <c r="J6082" i="4" s="1"/>
  <c r="I1244" i="3"/>
  <c r="I1245" i="3"/>
  <c r="J6090" i="4" s="1"/>
  <c r="I1246" i="3"/>
  <c r="I1247" i="3"/>
  <c r="I1248" i="3"/>
  <c r="I1249" i="3"/>
  <c r="I1250" i="3"/>
  <c r="J6110" i="4" s="1"/>
  <c r="I1251" i="3"/>
  <c r="I1252" i="3"/>
  <c r="I1253" i="3"/>
  <c r="I1254" i="3"/>
  <c r="I1255" i="3"/>
  <c r="I1256" i="3"/>
  <c r="I1257" i="3"/>
  <c r="I1258" i="3"/>
  <c r="J6145" i="4" s="1"/>
  <c r="I1259" i="3"/>
  <c r="I1260" i="3"/>
  <c r="I1261" i="3"/>
  <c r="J6154" i="4" s="1"/>
  <c r="I1262" i="3"/>
  <c r="J6155" i="4" s="1"/>
  <c r="I1263" i="3"/>
  <c r="I1264" i="3"/>
  <c r="J6160" i="4" s="1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J6217" i="4" s="1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J6280" i="4" s="1"/>
  <c r="I1290" i="3"/>
  <c r="I1291" i="3"/>
  <c r="I1292" i="3"/>
  <c r="I1293" i="3"/>
  <c r="I1294" i="3"/>
  <c r="J6292" i="4" s="1"/>
  <c r="I1295" i="3"/>
  <c r="I1296" i="3"/>
  <c r="I1297" i="3"/>
  <c r="I1298" i="3"/>
  <c r="J6304" i="4" s="1"/>
  <c r="I1299" i="3"/>
  <c r="I1300" i="3"/>
  <c r="I1301" i="3"/>
  <c r="I1302" i="3"/>
  <c r="I1303" i="3"/>
  <c r="J6347" i="4" s="1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J6405" i="4" s="1"/>
  <c r="I1318" i="3"/>
  <c r="I1319" i="3"/>
  <c r="I1320" i="3"/>
  <c r="I1321" i="3"/>
  <c r="J6421" i="4" s="1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J6587" i="4" s="1"/>
  <c r="I1347" i="3"/>
  <c r="I1348" i="3"/>
  <c r="I1349" i="3"/>
  <c r="J6601" i="4" s="1"/>
  <c r="I1350" i="3"/>
  <c r="I1351" i="3"/>
  <c r="I1352" i="3"/>
  <c r="J6607" i="4" s="1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J6769" i="4" s="1"/>
  <c r="I1376" i="3"/>
  <c r="J6770" i="4" s="1"/>
  <c r="I1377" i="3"/>
  <c r="I1378" i="3"/>
  <c r="I1379" i="3"/>
  <c r="I1380" i="3"/>
  <c r="J6777" i="4" s="1"/>
  <c r="I1381" i="3"/>
  <c r="I1382" i="3"/>
  <c r="I1383" i="3"/>
  <c r="I1384" i="3"/>
  <c r="I1385" i="3"/>
  <c r="I1386" i="3"/>
  <c r="I1387" i="3"/>
  <c r="I1388" i="3"/>
  <c r="I1389" i="3"/>
  <c r="I1390" i="3"/>
  <c r="I1391" i="3"/>
  <c r="J6855" i="4" s="1"/>
  <c r="I1392" i="3"/>
  <c r="I1393" i="3"/>
  <c r="I1394" i="3"/>
  <c r="I1395" i="3"/>
  <c r="I1396" i="3"/>
  <c r="J6870" i="4" s="1"/>
  <c r="I1397" i="3"/>
  <c r="J6871" i="4" s="1"/>
  <c r="I1398" i="3"/>
  <c r="I1399" i="3"/>
  <c r="I1400" i="3"/>
  <c r="I1401" i="3"/>
  <c r="J6895" i="4" s="1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J7003" i="4" s="1"/>
  <c r="I1420" i="3"/>
  <c r="I1421" i="3"/>
  <c r="I1422" i="3"/>
  <c r="J7013" i="4" s="1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J7228" i="4" s="1"/>
  <c r="I1457" i="3"/>
  <c r="I1458" i="3"/>
  <c r="J7235" i="4" s="1"/>
  <c r="I1459" i="3"/>
  <c r="I1460" i="3"/>
  <c r="I1461" i="3"/>
  <c r="I1462" i="3"/>
  <c r="I1463" i="3"/>
  <c r="I1464" i="3"/>
  <c r="I1465" i="3"/>
  <c r="I1466" i="3"/>
  <c r="J7259" i="4" s="1"/>
  <c r="I1467" i="3"/>
  <c r="I1468" i="3"/>
  <c r="I1469" i="3"/>
  <c r="I1470" i="3"/>
  <c r="I1471" i="3"/>
  <c r="I1472" i="3"/>
  <c r="I1473" i="3"/>
  <c r="I1474" i="3"/>
  <c r="I1475" i="3"/>
  <c r="I1476" i="3"/>
  <c r="J7319" i="4" s="1"/>
  <c r="I1477" i="3"/>
  <c r="J7320" i="4" s="1"/>
  <c r="I1478" i="3"/>
  <c r="I1479" i="3"/>
  <c r="I1480" i="3"/>
  <c r="I1481" i="3"/>
  <c r="I1482" i="3"/>
  <c r="J7343" i="4" s="1"/>
  <c r="I1483" i="3"/>
  <c r="I1484" i="3"/>
  <c r="I1485" i="3"/>
  <c r="I1486" i="3"/>
  <c r="I1487" i="3"/>
  <c r="I1488" i="3"/>
  <c r="I1489" i="3"/>
  <c r="I1490" i="3"/>
  <c r="I1491" i="3"/>
  <c r="J7388" i="4" s="1"/>
  <c r="I1492" i="3"/>
  <c r="I1493" i="3"/>
  <c r="I1494" i="3"/>
  <c r="I1495" i="3"/>
  <c r="I1496" i="3"/>
  <c r="J7413" i="4" s="1"/>
  <c r="I1497" i="3"/>
  <c r="I1498" i="3"/>
  <c r="I1499" i="3"/>
  <c r="I1500" i="3"/>
  <c r="I1501" i="3"/>
  <c r="I1502" i="3"/>
  <c r="J7449" i="4" s="1"/>
  <c r="I1503" i="3"/>
  <c r="I1504" i="3"/>
  <c r="J7456" i="4" s="1"/>
  <c r="I1505" i="3"/>
  <c r="I1506" i="3"/>
  <c r="J7463" i="4" s="1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J7564" i="4" s="1"/>
  <c r="I1526" i="3"/>
  <c r="I1527" i="3"/>
  <c r="I1528" i="3"/>
  <c r="I1529" i="3"/>
  <c r="I1530" i="3"/>
  <c r="I1531" i="3"/>
  <c r="J7596" i="4" s="1"/>
  <c r="I1532" i="3"/>
  <c r="I1533" i="3"/>
  <c r="J7599" i="4" s="1"/>
  <c r="I1534" i="3"/>
  <c r="I1535" i="3"/>
  <c r="I1536" i="3"/>
  <c r="I1537" i="3"/>
  <c r="I1538" i="3"/>
  <c r="I1539" i="3"/>
  <c r="I1540" i="3"/>
  <c r="I1541" i="3"/>
  <c r="I1542" i="3"/>
  <c r="J7668" i="4" s="1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J7723" i="4" s="1"/>
  <c r="I1556" i="3"/>
  <c r="I1557" i="3"/>
  <c r="I1558" i="3"/>
  <c r="I1559" i="3"/>
  <c r="I1560" i="3"/>
  <c r="I1561" i="3"/>
  <c r="J7761" i="4" s="1"/>
  <c r="I1562" i="3"/>
  <c r="I1563" i="3"/>
  <c r="I1564" i="3"/>
  <c r="I1565" i="3"/>
  <c r="I1566" i="3"/>
  <c r="J7779" i="4" s="1"/>
  <c r="I1567" i="3"/>
  <c r="I1568" i="3"/>
  <c r="I1569" i="3"/>
  <c r="I1570" i="3"/>
  <c r="I1571" i="3"/>
  <c r="I1572" i="3"/>
  <c r="I1573" i="3"/>
  <c r="I1574" i="3"/>
  <c r="I1575" i="3"/>
  <c r="I1576" i="3"/>
  <c r="J7839" i="4" s="1"/>
  <c r="I1577" i="3"/>
  <c r="I1578" i="3"/>
  <c r="I1579" i="3"/>
  <c r="J7847" i="4" s="1"/>
  <c r="I1580" i="3"/>
  <c r="I1581" i="3"/>
  <c r="I1582" i="3"/>
  <c r="I1583" i="3"/>
  <c r="J7872" i="4" s="1"/>
  <c r="I1584" i="3"/>
  <c r="I1585" i="3"/>
  <c r="I1586" i="3"/>
  <c r="I1587" i="3"/>
  <c r="J7882" i="4" s="1"/>
  <c r="I1588" i="3"/>
  <c r="I1589" i="3"/>
  <c r="I1590" i="3"/>
  <c r="J7897" i="4" s="1"/>
  <c r="I1591" i="3"/>
  <c r="I1592" i="3"/>
  <c r="I1593" i="3"/>
  <c r="I1594" i="3"/>
  <c r="I1595" i="3"/>
  <c r="I1596" i="3"/>
  <c r="J7917" i="4" s="1"/>
  <c r="I1597" i="3"/>
  <c r="I1598" i="3"/>
  <c r="J7922" i="4" s="1"/>
  <c r="I1599" i="3"/>
  <c r="I1600" i="3"/>
  <c r="J7927" i="4" s="1"/>
  <c r="I1601" i="3"/>
  <c r="J7928" i="4" s="1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J8004" i="4" s="1"/>
  <c r="I1616" i="3"/>
  <c r="J8005" i="4" s="1"/>
  <c r="I1617" i="3"/>
  <c r="I1618" i="3"/>
  <c r="J8011" i="4" s="1"/>
  <c r="I1619" i="3"/>
  <c r="I1620" i="3"/>
  <c r="J8018" i="4" s="1"/>
  <c r="I1621" i="3"/>
  <c r="I1622" i="3"/>
  <c r="I1623" i="3"/>
  <c r="I1624" i="3"/>
  <c r="I1625" i="3"/>
  <c r="I1626" i="3"/>
  <c r="J8046" i="4" s="1"/>
  <c r="I1627" i="3"/>
  <c r="I1628" i="3"/>
  <c r="I1629" i="3"/>
  <c r="I1630" i="3"/>
  <c r="I1631" i="3"/>
  <c r="I1632" i="3"/>
  <c r="I1633" i="3"/>
  <c r="I1634" i="3"/>
  <c r="J8076" i="4" s="1"/>
  <c r="I1635" i="3"/>
  <c r="J8077" i="4" s="1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J8135" i="4" s="1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J8240" i="4" s="1"/>
  <c r="I1667" i="3"/>
  <c r="I1668" i="3"/>
  <c r="I1669" i="3"/>
  <c r="I1670" i="3"/>
  <c r="I1671" i="3"/>
  <c r="I1672" i="3"/>
  <c r="I1673" i="3"/>
  <c r="J8292" i="4" s="1"/>
  <c r="I1674" i="3"/>
  <c r="I1675" i="3"/>
  <c r="J8295" i="4" s="1"/>
  <c r="I1676" i="3"/>
  <c r="J8296" i="4" s="1"/>
  <c r="I1677" i="3"/>
  <c r="I1678" i="3"/>
  <c r="I1679" i="3"/>
  <c r="I1680" i="3"/>
  <c r="J8317" i="4" s="1"/>
  <c r="I1681" i="3"/>
  <c r="I1682" i="3"/>
  <c r="I1683" i="3"/>
  <c r="I1684" i="3"/>
  <c r="I1685" i="3"/>
  <c r="J8335" i="4" s="1"/>
  <c r="I1686" i="3"/>
  <c r="I1687" i="3"/>
  <c r="I1688" i="3"/>
  <c r="I1689" i="3"/>
  <c r="I1690" i="3"/>
  <c r="I1691" i="3"/>
  <c r="J8376" i="4" s="1"/>
  <c r="I1692" i="3"/>
  <c r="J8377" i="4" s="1"/>
  <c r="I1693" i="3"/>
  <c r="I1694" i="3"/>
  <c r="J8380" i="4" s="1"/>
  <c r="I1695" i="3"/>
  <c r="I1696" i="3"/>
  <c r="J8383" i="4" s="1"/>
  <c r="I1697" i="3"/>
  <c r="I1698" i="3"/>
  <c r="I1699" i="3"/>
  <c r="I1700" i="3"/>
  <c r="I1701" i="3"/>
  <c r="I1702" i="3"/>
  <c r="I1703" i="3"/>
  <c r="I1704" i="3"/>
  <c r="I1705" i="3"/>
  <c r="J8431" i="4" s="1"/>
  <c r="I1706" i="3"/>
  <c r="I1707" i="3"/>
  <c r="J8439" i="4" s="1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J8504" i="4" s="1"/>
  <c r="I1720" i="3"/>
  <c r="I1721" i="3"/>
  <c r="J8513" i="4" s="1"/>
  <c r="I1722" i="3"/>
  <c r="I1723" i="3"/>
  <c r="I1724" i="3"/>
  <c r="I1725" i="3"/>
  <c r="J8527" i="4" s="1"/>
  <c r="I1726" i="3"/>
  <c r="J8528" i="4" s="1"/>
  <c r="I1727" i="3"/>
  <c r="I1728" i="3"/>
  <c r="I1729" i="3"/>
  <c r="I1730" i="3"/>
  <c r="I1731" i="3"/>
  <c r="I1732" i="3"/>
  <c r="I1733" i="3"/>
  <c r="I1734" i="3"/>
  <c r="I1735" i="3"/>
  <c r="I1736" i="3"/>
  <c r="J8580" i="4" s="1"/>
  <c r="I1737" i="3"/>
  <c r="I1738" i="3"/>
  <c r="I1739" i="3"/>
  <c r="J8591" i="4" s="1"/>
  <c r="I1740" i="3"/>
  <c r="I1741" i="3"/>
  <c r="I1742" i="3"/>
  <c r="J8606" i="4" s="1"/>
  <c r="I1743" i="3"/>
  <c r="J8607" i="4" s="1"/>
  <c r="I1744" i="3"/>
  <c r="I1745" i="3"/>
  <c r="I1746" i="3"/>
  <c r="I1747" i="3"/>
  <c r="I1748" i="3"/>
  <c r="I1749" i="3"/>
  <c r="I1750" i="3"/>
  <c r="J8636" i="4" s="1"/>
  <c r="I1751" i="3"/>
  <c r="I1752" i="3"/>
  <c r="I1753" i="3"/>
  <c r="I1754" i="3"/>
  <c r="J8653" i="4" s="1"/>
  <c r="I1755" i="3"/>
  <c r="I1756" i="3"/>
  <c r="I1757" i="3"/>
  <c r="I1758" i="3"/>
  <c r="I1759" i="3"/>
  <c r="I1760" i="3"/>
  <c r="I1761" i="3"/>
  <c r="I1762" i="3"/>
  <c r="I1763" i="3"/>
  <c r="I1764" i="3"/>
  <c r="I1765" i="3"/>
  <c r="J8711" i="4" s="1"/>
  <c r="I1766" i="3"/>
  <c r="I1767" i="3"/>
  <c r="I1768" i="3"/>
  <c r="J8717" i="4" s="1"/>
  <c r="I1769" i="3"/>
  <c r="I1770" i="3"/>
  <c r="J8726" i="4" s="1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J8799" i="4" s="1"/>
  <c r="I1784" i="3"/>
  <c r="I1785" i="3"/>
  <c r="I1786" i="3"/>
  <c r="I1787" i="3"/>
  <c r="J8825" i="4" s="1"/>
  <c r="I1788" i="3"/>
  <c r="I1789" i="3"/>
  <c r="I1790" i="3"/>
  <c r="I1791" i="3"/>
  <c r="I1792" i="3"/>
  <c r="I1793" i="3"/>
  <c r="I1794" i="3"/>
  <c r="J8843" i="4" s="1"/>
  <c r="I1795" i="3"/>
  <c r="I1796" i="3"/>
  <c r="I1797" i="3"/>
  <c r="I1798" i="3"/>
  <c r="J8858" i="4" s="1"/>
  <c r="I1799" i="3"/>
  <c r="I1800" i="3"/>
  <c r="I1801" i="3"/>
  <c r="I1802" i="3"/>
  <c r="I1803" i="3"/>
  <c r="J8877" i="4" s="1"/>
  <c r="I1804" i="3"/>
  <c r="J8878" i="4" s="1"/>
  <c r="I1805" i="3"/>
  <c r="I1806" i="3"/>
  <c r="I1807" i="3"/>
  <c r="I1808" i="3"/>
  <c r="I1809" i="3"/>
  <c r="I1810" i="3"/>
  <c r="I1811" i="3"/>
  <c r="J8920" i="4" s="1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J9015" i="4" s="1"/>
  <c r="I1826" i="3"/>
  <c r="I1827" i="3"/>
  <c r="I1828" i="3"/>
  <c r="I1829" i="3"/>
  <c r="I1830" i="3"/>
  <c r="I1831" i="3"/>
  <c r="J9068" i="4" s="1"/>
  <c r="I1832" i="3"/>
  <c r="I1833" i="3"/>
  <c r="I1834" i="3"/>
  <c r="I1835" i="3"/>
  <c r="I1836" i="3"/>
  <c r="J9092" i="4" s="1"/>
  <c r="I1837" i="3"/>
  <c r="I1838" i="3"/>
  <c r="I1839" i="3"/>
  <c r="I1840" i="3"/>
  <c r="I1841" i="3"/>
  <c r="I1842" i="3"/>
  <c r="I1843" i="3"/>
  <c r="I1844" i="3"/>
  <c r="I1845" i="3"/>
  <c r="J9156" i="4" s="1"/>
  <c r="I1846" i="3"/>
  <c r="I1847" i="3"/>
  <c r="I1848" i="3"/>
  <c r="I1849" i="3"/>
  <c r="I1850" i="3"/>
  <c r="I1851" i="3"/>
  <c r="I1852" i="3"/>
  <c r="I1853" i="3"/>
  <c r="I1854" i="3"/>
  <c r="I1855" i="3"/>
  <c r="I1856" i="3"/>
  <c r="J9220" i="4" s="1"/>
  <c r="I1857" i="3"/>
  <c r="J9221" i="4" s="1"/>
  <c r="I1858" i="3"/>
  <c r="I1859" i="3"/>
  <c r="I1860" i="3"/>
  <c r="I1861" i="3"/>
  <c r="I1862" i="3"/>
  <c r="I1863" i="3"/>
  <c r="I1864" i="3"/>
  <c r="I1865" i="3"/>
  <c r="J9263" i="4" s="1"/>
  <c r="I1866" i="3"/>
  <c r="I1867" i="3"/>
  <c r="I1868" i="3"/>
  <c r="I1869" i="3"/>
  <c r="I1870" i="3"/>
  <c r="J9302" i="4" s="1"/>
  <c r="I1871" i="3"/>
  <c r="J9303" i="4" s="1"/>
  <c r="I1872" i="3"/>
  <c r="I1873" i="3"/>
  <c r="I1874" i="3"/>
  <c r="I1875" i="3"/>
  <c r="I1876" i="3"/>
  <c r="I1877" i="3"/>
  <c r="I1878" i="3"/>
  <c r="I1879" i="3"/>
  <c r="I1880" i="3"/>
  <c r="I1881" i="3"/>
  <c r="I1882" i="3"/>
  <c r="J9371" i="4" s="1"/>
  <c r="I1883" i="3"/>
  <c r="I1884" i="3"/>
  <c r="J9376" i="4" s="1"/>
  <c r="I1885" i="3"/>
  <c r="I1886" i="3"/>
  <c r="J9388" i="4" s="1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J9461" i="4" s="1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J9578" i="4" s="1"/>
  <c r="I1919" i="3"/>
  <c r="J9579" i="4" s="1"/>
  <c r="I1920" i="3"/>
  <c r="I1921" i="3"/>
  <c r="I1922" i="3"/>
  <c r="I1923" i="3"/>
  <c r="I1924" i="3"/>
  <c r="J9609" i="4" s="1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J9727" i="4" s="1"/>
  <c r="I1948" i="3"/>
  <c r="I1949" i="3"/>
  <c r="I1950" i="3"/>
  <c r="I1951" i="3"/>
  <c r="I1952" i="3"/>
  <c r="J9754" i="4" s="1"/>
  <c r="I1953" i="3"/>
  <c r="I1954" i="3"/>
  <c r="I1955" i="3"/>
  <c r="I1956" i="3"/>
  <c r="I1957" i="3"/>
  <c r="J9779" i="4" s="1"/>
  <c r="I1958" i="3"/>
  <c r="I1959" i="3"/>
  <c r="J9783" i="4" s="1"/>
  <c r="I1960" i="3"/>
  <c r="I1961" i="3"/>
  <c r="J9786" i="4" s="1"/>
  <c r="I1962" i="3"/>
  <c r="I1963" i="3"/>
  <c r="I1964" i="3"/>
  <c r="I1965" i="3"/>
  <c r="I1966" i="3"/>
  <c r="J9812" i="4" s="1"/>
  <c r="I1967" i="3"/>
  <c r="I1968" i="3"/>
  <c r="I1969" i="3"/>
  <c r="J9836" i="4" s="1"/>
  <c r="I1970" i="3"/>
  <c r="J9837" i="4" s="1"/>
  <c r="I1971" i="3"/>
  <c r="I1972" i="3"/>
  <c r="I1973" i="3"/>
  <c r="I1974" i="3"/>
  <c r="I1975" i="3"/>
  <c r="I1976" i="3"/>
  <c r="I1977" i="3"/>
  <c r="J9870" i="4" s="1"/>
  <c r="I1978" i="3"/>
  <c r="I1979" i="3"/>
  <c r="J9874" i="4" s="1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J9951" i="4" s="1"/>
  <c r="I1992" i="3"/>
  <c r="I1993" i="3"/>
  <c r="I1994" i="3"/>
  <c r="I1995" i="3"/>
  <c r="I1996" i="3"/>
  <c r="I1997" i="3"/>
  <c r="I1998" i="3"/>
  <c r="I1999" i="3"/>
  <c r="J9995" i="4" s="1"/>
  <c r="I2000" i="3"/>
  <c r="J9996" i="4" s="1"/>
  <c r="I2001" i="3"/>
  <c r="I2002" i="3"/>
  <c r="J10001" i="4" s="1"/>
  <c r="I2003" i="3"/>
  <c r="I2004" i="3"/>
  <c r="J10009" i="4" s="1"/>
  <c r="I2005" i="3"/>
  <c r="I2006" i="3"/>
  <c r="J10019" i="4" s="1"/>
  <c r="I2007" i="3"/>
  <c r="I2008" i="3"/>
  <c r="J10022" i="4" s="1"/>
  <c r="I2009" i="3"/>
  <c r="J10023" i="4" s="1"/>
  <c r="I2010" i="3"/>
  <c r="I2011" i="3"/>
  <c r="I2012" i="3"/>
  <c r="I2013" i="3"/>
  <c r="I2014" i="3"/>
  <c r="J10043" i="4" s="1"/>
  <c r="I2015" i="3"/>
  <c r="I2016" i="3"/>
  <c r="I2017" i="3"/>
  <c r="I2018" i="3"/>
  <c r="I2019" i="3"/>
  <c r="J10071" i="4" s="1"/>
  <c r="I2020" i="3"/>
  <c r="I2021" i="3"/>
  <c r="J10076" i="4" s="1"/>
  <c r="I2022" i="3"/>
  <c r="I2023" i="3"/>
  <c r="J10081" i="4" s="1"/>
  <c r="I2024" i="3"/>
  <c r="I2025" i="3"/>
  <c r="I2026" i="3"/>
  <c r="I2027" i="3"/>
  <c r="J10095" i="4" s="1"/>
  <c r="I2028" i="3"/>
  <c r="I2029" i="3"/>
  <c r="I2030" i="3"/>
  <c r="I2031" i="3"/>
  <c r="I2032" i="3"/>
  <c r="I2033" i="3"/>
  <c r="I2034" i="3"/>
  <c r="J10128" i="4" s="1"/>
  <c r="I2035" i="3"/>
  <c r="J10129" i="4" s="1"/>
  <c r="I2036" i="3"/>
  <c r="I2037" i="3"/>
  <c r="I2038" i="3"/>
  <c r="I2039" i="3"/>
  <c r="I2040" i="3"/>
  <c r="J10150" i="4" s="1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J10252" i="4" s="1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J10313" i="4" s="1"/>
  <c r="I2077" i="3"/>
  <c r="J10314" i="4" s="1"/>
  <c r="I2078" i="3"/>
  <c r="I2079" i="3"/>
  <c r="I2080" i="3"/>
  <c r="J10328" i="4" s="1"/>
  <c r="I2081" i="3"/>
  <c r="I2082" i="3"/>
  <c r="J10337" i="4" s="1"/>
  <c r="I2083" i="3"/>
  <c r="I2084" i="3"/>
  <c r="I2085" i="3"/>
  <c r="I2086" i="3"/>
  <c r="I2087" i="3"/>
  <c r="J10355" i="4" s="1"/>
  <c r="I2088" i="3"/>
  <c r="J10356" i="4" s="1"/>
  <c r="I2089" i="3"/>
  <c r="J10357" i="4" s="1"/>
  <c r="I2090" i="3"/>
  <c r="I2091" i="3"/>
  <c r="J10360" i="4" s="1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J10494" i="4" s="1"/>
  <c r="I2112" i="3"/>
  <c r="J10495" i="4" s="1"/>
  <c r="I2113" i="3"/>
  <c r="I2114" i="3"/>
  <c r="I2115" i="3"/>
  <c r="I2116" i="3"/>
  <c r="I2117" i="3"/>
  <c r="J10515" i="4" s="1"/>
  <c r="I2118" i="3"/>
  <c r="I2119" i="3"/>
  <c r="I2120" i="3"/>
  <c r="I2121" i="3"/>
  <c r="I2122" i="3"/>
  <c r="I2123" i="3"/>
  <c r="I2124" i="3"/>
  <c r="I2125" i="3"/>
  <c r="J10552" i="4" s="1"/>
  <c r="I2126" i="3"/>
  <c r="I2127" i="3"/>
  <c r="I2128" i="3"/>
  <c r="I2129" i="3"/>
  <c r="I2130" i="3"/>
  <c r="I2131" i="3"/>
  <c r="J10593" i="4" s="1"/>
  <c r="I2132" i="3"/>
  <c r="I2133" i="3"/>
  <c r="I2134" i="3"/>
  <c r="I2135" i="3"/>
  <c r="I2136" i="3"/>
  <c r="I2137" i="3"/>
  <c r="J10618" i="4" s="1"/>
  <c r="I2138" i="3"/>
  <c r="I2139" i="3"/>
  <c r="I2140" i="3"/>
  <c r="I2141" i="3"/>
  <c r="I2142" i="3"/>
  <c r="J10684" i="4" s="1"/>
  <c r="I2143" i="3"/>
  <c r="I2144" i="3"/>
  <c r="I2145" i="3"/>
  <c r="I2146" i="3"/>
  <c r="I2147" i="3"/>
  <c r="J10697" i="4" s="1"/>
  <c r="I2148" i="3"/>
  <c r="I2149" i="3"/>
  <c r="I2150" i="3"/>
  <c r="J10708" i="4" s="1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J10794" i="4" s="1"/>
  <c r="I2168" i="3"/>
  <c r="I2169" i="3"/>
  <c r="I2170" i="3"/>
  <c r="J10826" i="4" s="1"/>
  <c r="I2171" i="3"/>
  <c r="I2172" i="3"/>
  <c r="I2173" i="3"/>
  <c r="I2174" i="3"/>
  <c r="I2175" i="3"/>
  <c r="J10847" i="4" s="1"/>
  <c r="I2176" i="3"/>
  <c r="I2177" i="3"/>
  <c r="J10851" i="4" s="1"/>
  <c r="I2178" i="3"/>
  <c r="I2179" i="3"/>
  <c r="I2180" i="3"/>
  <c r="I2181" i="3"/>
  <c r="I2182" i="3"/>
  <c r="I2183" i="3"/>
  <c r="I2184" i="3"/>
  <c r="I2185" i="3"/>
  <c r="I2186" i="3"/>
  <c r="I2187" i="3"/>
  <c r="J10894" i="4" s="1"/>
  <c r="I2188" i="3"/>
  <c r="I2189" i="3"/>
  <c r="I2190" i="3"/>
  <c r="I2191" i="3"/>
  <c r="I2192" i="3"/>
  <c r="I2193" i="3"/>
  <c r="I2194" i="3"/>
  <c r="J10954" i="4" s="1"/>
  <c r="I2195" i="3"/>
  <c r="I2196" i="3"/>
  <c r="J10960" i="4" s="1"/>
  <c r="I2197" i="3"/>
  <c r="J10961" i="4" s="1"/>
  <c r="I2198" i="3"/>
  <c r="J10962" i="4" s="1"/>
  <c r="I2199" i="3"/>
  <c r="I2200" i="3"/>
  <c r="I2201" i="3"/>
  <c r="J10970" i="4" s="1"/>
  <c r="I2202" i="3"/>
  <c r="J10971" i="4" s="1"/>
  <c r="I2203" i="3"/>
  <c r="J10972" i="4" s="1"/>
  <c r="I2204" i="3"/>
  <c r="I2205" i="3"/>
  <c r="I2206" i="3"/>
  <c r="I2207" i="3"/>
  <c r="I2208" i="3"/>
  <c r="I2209" i="3"/>
  <c r="I2210" i="3"/>
  <c r="I2211" i="3"/>
  <c r="I2212" i="3"/>
  <c r="I2213" i="3"/>
  <c r="J11063" i="4" s="1"/>
  <c r="I2214" i="3"/>
  <c r="I2215" i="3"/>
  <c r="I2216" i="3"/>
  <c r="I2217" i="3"/>
  <c r="I2218" i="3"/>
  <c r="J11091" i="4" s="1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J11148" i="4" s="1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J11239" i="4" s="1"/>
  <c r="I2245" i="3"/>
  <c r="I2246" i="3"/>
  <c r="J11244" i="4" s="1"/>
  <c r="I2247" i="3"/>
  <c r="I2248" i="3"/>
  <c r="I2249" i="3"/>
  <c r="I2250" i="3"/>
  <c r="I2251" i="3"/>
  <c r="J11277" i="4" s="1"/>
  <c r="I2252" i="3"/>
  <c r="I2253" i="3"/>
  <c r="I2254" i="3"/>
  <c r="I2255" i="3"/>
  <c r="I2256" i="3"/>
  <c r="I2257" i="3"/>
  <c r="I2258" i="3"/>
  <c r="I2259" i="3"/>
  <c r="J11349" i="4" s="1"/>
  <c r="I2260" i="3"/>
  <c r="J11350" i="4" s="1"/>
  <c r="I2261" i="3"/>
  <c r="I2262" i="3"/>
  <c r="I2263" i="3"/>
  <c r="J11360" i="4" s="1"/>
  <c r="I2264" i="3"/>
  <c r="I2265" i="3"/>
  <c r="I2266" i="3"/>
  <c r="I2267" i="3"/>
  <c r="I2268" i="3"/>
  <c r="I2269" i="3"/>
  <c r="I2270" i="3"/>
  <c r="I2271" i="3"/>
  <c r="I2272" i="3"/>
  <c r="I2273" i="3"/>
  <c r="J11400" i="4" s="1"/>
  <c r="I2274" i="3"/>
  <c r="I2275" i="3"/>
  <c r="I2276" i="3"/>
  <c r="I2277" i="3"/>
  <c r="I2278" i="3"/>
  <c r="I2279" i="3"/>
  <c r="J11421" i="4" s="1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J11485" i="4" s="1"/>
  <c r="I2292" i="3"/>
  <c r="I2293" i="3"/>
  <c r="I2294" i="3"/>
  <c r="I2295" i="3"/>
  <c r="I2296" i="3"/>
  <c r="I2297" i="3"/>
  <c r="I2298" i="3"/>
  <c r="I2299" i="3"/>
  <c r="I2300" i="3"/>
  <c r="I2301" i="3"/>
  <c r="I2302" i="3"/>
  <c r="J11547" i="4" s="1"/>
  <c r="I2303" i="3"/>
  <c r="I2304" i="3"/>
  <c r="I2305" i="3"/>
  <c r="I2306" i="3"/>
  <c r="I2307" i="3"/>
  <c r="I2308" i="3"/>
  <c r="I2309" i="3"/>
  <c r="I2310" i="3"/>
  <c r="J11593" i="4" s="1"/>
  <c r="I2311" i="3"/>
  <c r="I2312" i="3"/>
  <c r="I2313" i="3"/>
  <c r="I2314" i="3"/>
  <c r="I2315" i="3"/>
  <c r="J11629" i="4" s="1"/>
  <c r="I2316" i="3"/>
  <c r="I2317" i="3"/>
  <c r="I2318" i="3"/>
  <c r="I2319" i="3"/>
  <c r="I2320" i="3"/>
  <c r="J11649" i="4" s="1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J11713" i="4" s="1"/>
  <c r="I2333" i="3"/>
  <c r="I2334" i="3"/>
  <c r="J11727" i="4" s="1"/>
  <c r="I2335" i="3"/>
  <c r="I2336" i="3"/>
  <c r="J11744" i="4" s="1"/>
  <c r="I2337" i="3"/>
  <c r="I2338" i="3"/>
  <c r="I2339" i="3"/>
  <c r="I2340" i="3"/>
  <c r="I2341" i="3"/>
  <c r="I2342" i="3"/>
  <c r="I2343" i="3"/>
  <c r="I2344" i="3"/>
  <c r="I2345" i="3"/>
  <c r="I2346" i="3"/>
  <c r="J11814" i="4" s="1"/>
  <c r="I2347" i="3"/>
  <c r="I2348" i="3"/>
  <c r="I2349" i="3"/>
  <c r="I2350" i="3"/>
  <c r="J11834" i="4" s="1"/>
  <c r="I2351" i="3"/>
  <c r="I2352" i="3"/>
  <c r="I2353" i="3"/>
  <c r="J11839" i="4" s="1"/>
  <c r="I2354" i="3"/>
  <c r="I2355" i="3"/>
  <c r="I2356" i="3"/>
  <c r="I2357" i="3"/>
  <c r="I2358" i="3"/>
  <c r="I2359" i="3"/>
  <c r="J11861" i="4" s="1"/>
  <c r="I2360" i="3"/>
  <c r="I2361" i="3"/>
  <c r="J11868" i="4" s="1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J12175" i="4" s="1"/>
  <c r="I2404" i="3"/>
  <c r="I2405" i="3"/>
  <c r="I2406" i="3"/>
  <c r="I2407" i="3"/>
  <c r="I2408" i="3"/>
  <c r="I2409" i="3"/>
  <c r="J12214" i="4" s="1"/>
  <c r="I2410" i="3"/>
  <c r="I2411" i="3"/>
  <c r="I2412" i="3"/>
  <c r="I2413" i="3"/>
  <c r="J12226" i="4" s="1"/>
  <c r="I2414" i="3"/>
  <c r="I2415" i="3"/>
  <c r="I2416" i="3"/>
  <c r="J12236" i="4" s="1"/>
  <c r="I2417" i="3"/>
  <c r="I2418" i="3"/>
  <c r="J12240" i="4" s="1"/>
  <c r="I2419" i="3"/>
  <c r="I2420" i="3"/>
  <c r="I2421" i="3"/>
  <c r="I2422" i="3"/>
  <c r="I2423" i="3"/>
  <c r="I2424" i="3"/>
  <c r="I2425" i="3"/>
  <c r="J12312" i="4" s="1"/>
  <c r="I2426" i="3"/>
  <c r="I2427" i="3"/>
  <c r="I2428" i="3"/>
  <c r="I2429" i="3"/>
  <c r="J12329" i="4" s="1"/>
  <c r="I2430" i="3"/>
  <c r="I2431" i="3"/>
  <c r="I2432" i="3"/>
  <c r="J12342" i="4" s="1"/>
  <c r="I2433" i="3"/>
  <c r="I2434" i="3"/>
  <c r="I2435" i="3"/>
  <c r="I2436" i="3"/>
  <c r="I2437" i="3"/>
  <c r="J12369" i="4" s="1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J12469" i="4" s="1"/>
  <c r="I2456" i="3"/>
  <c r="I2457" i="3"/>
  <c r="I2458" i="3"/>
  <c r="I2459" i="3"/>
  <c r="I2460" i="3"/>
  <c r="I2461" i="3"/>
  <c r="I2462" i="3"/>
  <c r="I2463" i="3"/>
  <c r="J12516" i="4" s="1"/>
  <c r="I2464" i="3"/>
  <c r="I2465" i="3"/>
  <c r="J12520" i="4" s="1"/>
  <c r="I2466" i="3"/>
  <c r="I2467" i="3"/>
  <c r="I2468" i="3"/>
  <c r="J12536" i="4" s="1"/>
  <c r="I2469" i="3"/>
  <c r="I2470" i="3"/>
  <c r="I2471" i="3"/>
  <c r="I2472" i="3"/>
  <c r="I2473" i="3"/>
  <c r="I2474" i="3"/>
  <c r="I2475" i="3"/>
  <c r="J12561" i="4" s="1"/>
  <c r="I2476" i="3"/>
  <c r="I2477" i="3"/>
  <c r="I2478" i="3"/>
  <c r="I2479" i="3"/>
  <c r="I2480" i="3"/>
  <c r="I2481" i="3"/>
  <c r="I2482" i="3"/>
  <c r="I2483" i="3"/>
  <c r="J12611" i="4" s="1"/>
  <c r="I2484" i="3"/>
  <c r="J12612" i="4" s="1"/>
  <c r="I2485" i="3"/>
  <c r="I2486" i="3"/>
  <c r="J12616" i="4" s="1"/>
  <c r="I2487" i="3"/>
  <c r="I2488" i="3"/>
  <c r="J12622" i="4" s="1"/>
  <c r="I2489" i="3"/>
  <c r="J12623" i="4" s="1"/>
  <c r="I2490" i="3"/>
  <c r="J12624" i="4" s="1"/>
  <c r="I2491" i="3"/>
  <c r="I2492" i="3"/>
  <c r="I2493" i="3"/>
  <c r="I2494" i="3"/>
  <c r="J12643" i="4" s="1"/>
  <c r="I2495" i="3"/>
  <c r="I2496" i="3"/>
  <c r="I2497" i="3"/>
  <c r="I2498" i="3"/>
  <c r="J12663" i="4" s="1"/>
  <c r="I2499" i="3"/>
  <c r="I2500" i="3"/>
  <c r="I2501" i="3"/>
  <c r="I2502" i="3"/>
  <c r="J12684" i="4" s="1"/>
  <c r="I2503" i="3"/>
  <c r="I2504" i="3"/>
  <c r="J12691" i="4" s="1"/>
  <c r="I2505" i="3"/>
  <c r="I2506" i="3"/>
  <c r="I2507" i="3"/>
  <c r="I2508" i="3"/>
  <c r="I2509" i="3"/>
  <c r="I2510" i="3"/>
  <c r="I2511" i="3"/>
  <c r="I2512" i="3"/>
  <c r="I2513" i="3"/>
  <c r="J12757" i="4" s="1"/>
  <c r="I2514" i="3"/>
  <c r="I2515" i="3"/>
  <c r="I2516" i="3"/>
  <c r="I2517" i="3"/>
  <c r="I2518" i="3"/>
  <c r="I2519" i="3"/>
  <c r="J12801" i="4" s="1"/>
  <c r="I2520" i="3"/>
  <c r="J12802" i="4" s="1"/>
  <c r="I2521" i="3"/>
  <c r="I2522" i="3"/>
  <c r="J12806" i="4" s="1"/>
  <c r="I2523" i="3"/>
  <c r="I2524" i="3"/>
  <c r="I2525" i="3"/>
  <c r="I2526" i="3"/>
  <c r="I2527" i="3"/>
  <c r="J12839" i="4" s="1"/>
  <c r="I2528" i="3"/>
  <c r="I2529" i="3"/>
  <c r="I2530" i="3"/>
  <c r="I2531" i="3"/>
  <c r="I2532" i="3"/>
  <c r="I2533" i="3"/>
  <c r="I2534" i="3"/>
  <c r="I2535" i="3"/>
  <c r="J12882" i="4" s="1"/>
  <c r="I2536" i="3"/>
  <c r="I2537" i="3"/>
  <c r="I2538" i="3"/>
  <c r="I2539" i="3"/>
  <c r="I2540" i="3"/>
  <c r="I2541" i="3"/>
  <c r="J12903" i="4" s="1"/>
  <c r="I2542" i="3"/>
  <c r="I2543" i="3"/>
  <c r="I2544" i="3"/>
  <c r="I2545" i="3"/>
  <c r="I2546" i="3"/>
  <c r="I2547" i="3"/>
  <c r="J12932" i="4" s="1"/>
  <c r="I2548" i="3"/>
  <c r="J12933" i="4" s="1"/>
  <c r="I2549" i="3"/>
  <c r="I2550" i="3"/>
  <c r="I2551" i="3"/>
  <c r="J12956" i="4" s="1"/>
  <c r="I2552" i="3"/>
  <c r="J12957" i="4" s="1"/>
  <c r="I2553" i="3"/>
  <c r="I2554" i="3"/>
  <c r="I2555" i="3"/>
  <c r="I2556" i="3"/>
  <c r="I2557" i="3"/>
  <c r="J12969" i="4" s="1"/>
  <c r="I2558" i="3"/>
  <c r="I2559" i="3"/>
  <c r="I2560" i="3"/>
  <c r="I2561" i="3"/>
  <c r="J12993" i="4" s="1"/>
  <c r="I2562" i="3"/>
  <c r="I2563" i="3"/>
  <c r="I2564" i="3"/>
  <c r="I2565" i="3"/>
  <c r="J13006" i="4" s="1"/>
  <c r="I2566" i="3"/>
  <c r="I2567" i="3"/>
  <c r="I2568" i="3"/>
  <c r="I2569" i="3"/>
  <c r="I2570" i="3"/>
  <c r="I2571" i="3"/>
  <c r="I2572" i="3"/>
  <c r="I2573" i="3"/>
  <c r="J13055" i="4" s="1"/>
  <c r="I2574" i="3"/>
  <c r="I2575" i="3"/>
  <c r="J13062" i="4" s="1"/>
  <c r="I2576" i="3"/>
  <c r="I2577" i="3"/>
  <c r="I2578" i="3"/>
  <c r="I2579" i="3"/>
  <c r="J13074" i="4" s="1"/>
  <c r="I2580" i="3"/>
  <c r="J13075" i="4" s="1"/>
  <c r="I2581" i="3"/>
  <c r="I2582" i="3"/>
  <c r="I2583" i="3"/>
  <c r="I2584" i="3"/>
  <c r="J13095" i="4" s="1"/>
  <c r="I2585" i="3"/>
  <c r="I2586" i="3"/>
  <c r="I2587" i="3"/>
  <c r="I2588" i="3"/>
  <c r="I2589" i="3"/>
  <c r="I2590" i="3"/>
  <c r="I2591" i="3"/>
  <c r="J13120" i="4" s="1"/>
  <c r="I2592" i="3"/>
  <c r="J13121" i="4" s="1"/>
  <c r="I2593" i="3"/>
  <c r="I2594" i="3"/>
  <c r="I2595" i="3"/>
  <c r="I2596" i="3"/>
  <c r="I2597" i="3"/>
  <c r="I2598" i="3"/>
  <c r="I2599" i="3"/>
  <c r="I2600" i="3"/>
  <c r="I2601" i="3"/>
  <c r="I2602" i="3"/>
  <c r="J13184" i="4" s="1"/>
  <c r="I2603" i="3"/>
  <c r="I2604" i="3"/>
  <c r="J13189" i="4" s="1"/>
  <c r="I2605" i="3"/>
  <c r="I2606" i="3"/>
  <c r="I2607" i="3"/>
  <c r="I2608" i="3"/>
  <c r="I2609" i="3"/>
  <c r="I2610" i="3"/>
  <c r="I2611" i="3"/>
  <c r="I2612" i="3"/>
  <c r="J13224" i="4" s="1"/>
  <c r="I2613" i="3"/>
  <c r="I2614" i="3"/>
  <c r="I2615" i="3"/>
  <c r="I2616" i="3"/>
  <c r="I2617" i="3"/>
  <c r="J13270" i="4" s="1"/>
  <c r="I2618" i="3"/>
  <c r="I2619" i="3"/>
  <c r="J13285" i="4" s="1"/>
  <c r="I2620" i="3"/>
  <c r="I2621" i="3"/>
  <c r="I2622" i="3"/>
  <c r="I2623" i="3"/>
  <c r="I2624" i="3"/>
  <c r="J13304" i="4" s="1"/>
  <c r="I2625" i="3"/>
  <c r="I2626" i="3"/>
  <c r="I2627" i="3"/>
  <c r="J13328" i="4" s="1"/>
  <c r="I2628" i="3"/>
  <c r="J13329" i="4" s="1"/>
  <c r="I2629" i="3"/>
  <c r="I2630" i="3"/>
  <c r="I2631" i="3"/>
  <c r="J13344" i="4" s="1"/>
  <c r="I2632" i="3"/>
  <c r="I2633" i="3"/>
  <c r="I2634" i="3"/>
  <c r="I2635" i="3"/>
  <c r="I2636" i="3"/>
  <c r="I2637" i="3"/>
  <c r="J13380" i="4" s="1"/>
  <c r="I2638" i="3"/>
  <c r="I2639" i="3"/>
  <c r="I2640" i="3"/>
  <c r="I2641" i="3"/>
  <c r="J13399" i="4" s="1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J13477" i="4" s="1"/>
  <c r="I2657" i="3"/>
  <c r="I2658" i="3"/>
  <c r="I2659" i="3"/>
  <c r="I2660" i="3"/>
  <c r="I2661" i="3"/>
  <c r="J13491" i="4" s="1"/>
  <c r="I2662" i="3"/>
  <c r="J13492" i="4" s="1"/>
  <c r="I2663" i="3"/>
  <c r="I2664" i="3"/>
  <c r="I2665" i="3"/>
  <c r="I2666" i="3"/>
  <c r="J13519" i="4" s="1"/>
  <c r="I2667" i="3"/>
  <c r="I2668" i="3"/>
  <c r="I2669" i="3"/>
  <c r="I2670" i="3"/>
  <c r="I2671" i="3"/>
  <c r="I2672" i="3"/>
  <c r="J13550" i="4" s="1"/>
  <c r="I2673" i="3"/>
  <c r="I2674" i="3"/>
  <c r="J13555" i="4" s="1"/>
  <c r="I2675" i="3"/>
  <c r="J13556" i="4" s="1"/>
  <c r="I2676" i="3"/>
  <c r="I2677" i="3"/>
  <c r="I2678" i="3"/>
  <c r="I2679" i="3"/>
  <c r="I2680" i="3"/>
  <c r="I2681" i="3"/>
  <c r="I2682" i="3"/>
  <c r="I2683" i="3"/>
  <c r="J13591" i="4" s="1"/>
  <c r="I2684" i="3"/>
  <c r="I2685" i="3"/>
  <c r="I2686" i="3"/>
  <c r="I2687" i="3"/>
  <c r="I2688" i="3"/>
  <c r="I2689" i="3"/>
  <c r="I2690" i="3"/>
  <c r="I2691" i="3"/>
  <c r="J13645" i="4" s="1"/>
  <c r="I2692" i="3"/>
  <c r="I2693" i="3"/>
  <c r="J13652" i="4" s="1"/>
  <c r="I2694" i="3"/>
  <c r="I2695" i="3"/>
  <c r="I2696" i="3"/>
  <c r="I2697" i="3"/>
  <c r="J13674" i="4" s="1"/>
  <c r="I2698" i="3"/>
  <c r="I2699" i="3"/>
  <c r="I2700" i="3"/>
  <c r="I2701" i="3"/>
  <c r="I2702" i="3"/>
  <c r="J13687" i="4" s="1"/>
  <c r="I2703" i="3"/>
  <c r="I2704" i="3"/>
  <c r="I2705" i="3"/>
  <c r="I2706" i="3"/>
  <c r="I2707" i="3"/>
  <c r="I2708" i="3"/>
  <c r="I2709" i="3"/>
  <c r="I2710" i="3"/>
  <c r="I2711" i="3"/>
  <c r="I2712" i="3"/>
  <c r="J13733" i="4" s="1"/>
  <c r="I2713" i="3"/>
  <c r="J13737" i="4" s="1"/>
  <c r="I2714" i="3"/>
  <c r="J13738" i="4" s="1"/>
  <c r="I2715" i="3"/>
  <c r="I2716" i="3"/>
  <c r="I2717" i="3"/>
  <c r="J13749" i="4" s="1"/>
  <c r="I2718" i="3"/>
  <c r="I2719" i="3"/>
  <c r="I2720" i="3"/>
  <c r="I2721" i="3"/>
  <c r="J13759" i="4" s="1"/>
  <c r="I2722" i="3"/>
  <c r="I2723" i="3"/>
  <c r="I2724" i="3"/>
  <c r="I2725" i="3"/>
  <c r="I2726" i="3"/>
  <c r="I2727" i="3"/>
  <c r="I2728" i="3"/>
  <c r="I2729" i="3"/>
  <c r="I2730" i="3"/>
  <c r="I2731" i="3"/>
  <c r="I2732" i="3"/>
  <c r="J13821" i="4" s="1"/>
  <c r="I2733" i="3"/>
  <c r="I2734" i="3"/>
  <c r="I2735" i="3"/>
  <c r="J13840" i="4" s="1"/>
  <c r="I2736" i="3"/>
  <c r="I2737" i="3"/>
  <c r="J13849" i="4" s="1"/>
  <c r="I2738" i="3"/>
  <c r="I2739" i="3"/>
  <c r="I2740" i="3"/>
  <c r="I2741" i="3"/>
  <c r="I2742" i="3"/>
  <c r="I2743" i="3"/>
  <c r="J13882" i="4" s="1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J13989" i="4" s="1"/>
  <c r="I2760" i="3"/>
  <c r="I2761" i="3"/>
  <c r="I2762" i="3"/>
  <c r="I2763" i="3"/>
  <c r="J14036" i="4" s="1"/>
  <c r="I2764" i="3"/>
  <c r="I2765" i="3"/>
  <c r="I2766" i="3"/>
  <c r="I2767" i="3"/>
  <c r="I2768" i="3"/>
  <c r="I2769" i="3"/>
  <c r="J14072" i="4" s="1"/>
  <c r="I2770" i="3"/>
  <c r="J14073" i="4" s="1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J14176" i="4" s="1"/>
  <c r="I2791" i="3"/>
  <c r="I2792" i="3"/>
  <c r="I2793" i="3"/>
  <c r="I2794" i="3"/>
  <c r="J14200" i="4" s="1"/>
  <c r="I2795" i="3"/>
  <c r="J14201" i="4" s="1"/>
  <c r="I2796" i="3"/>
  <c r="I2797" i="3"/>
  <c r="I2798" i="3"/>
  <c r="J14221" i="4" s="1"/>
  <c r="I2799" i="3"/>
  <c r="J14224" i="4" s="1"/>
  <c r="I2800" i="3"/>
  <c r="J14225" i="4" s="1"/>
  <c r="I2801" i="3"/>
  <c r="J14226" i="4" s="1"/>
  <c r="I2802" i="3"/>
  <c r="J14227" i="4" s="1"/>
  <c r="I2803" i="3"/>
  <c r="I2804" i="3"/>
  <c r="I2805" i="3"/>
  <c r="I2806" i="3"/>
  <c r="I2807" i="3"/>
  <c r="I2808" i="3"/>
  <c r="J14266" i="4" s="1"/>
  <c r="I2809" i="3"/>
  <c r="I2810" i="3"/>
  <c r="I2811" i="3"/>
  <c r="I2812" i="3"/>
  <c r="I2813" i="3"/>
  <c r="J14298" i="4" s="1"/>
  <c r="I2814" i="3"/>
  <c r="J14299" i="4" s="1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J14351" i="4" s="1"/>
  <c r="I2829" i="3"/>
  <c r="I2830" i="3"/>
  <c r="J14365" i="4" s="1"/>
  <c r="I2831" i="3"/>
  <c r="I2832" i="3"/>
  <c r="I2833" i="3"/>
  <c r="J14378" i="4" s="1"/>
  <c r="I2834" i="3"/>
  <c r="I2835" i="3"/>
  <c r="J14384" i="4" s="1"/>
  <c r="I2836" i="3"/>
  <c r="I2837" i="3"/>
  <c r="J14387" i="4" s="1"/>
  <c r="I2838" i="3"/>
  <c r="I2839" i="3"/>
  <c r="I2840" i="3"/>
  <c r="I2841" i="3"/>
  <c r="I2842" i="3"/>
  <c r="I2843" i="3"/>
  <c r="J14411" i="4" s="1"/>
  <c r="I2844" i="3"/>
  <c r="I2845" i="3"/>
  <c r="I2846" i="3"/>
  <c r="J14428" i="4" s="1"/>
  <c r="I2847" i="3"/>
  <c r="I2848" i="3"/>
  <c r="I2849" i="3"/>
  <c r="I2850" i="3"/>
  <c r="I2851" i="3"/>
  <c r="I2852" i="3"/>
  <c r="I2853" i="3"/>
  <c r="I2854" i="3"/>
  <c r="J14468" i="4" s="1"/>
  <c r="I2855" i="3"/>
  <c r="I2856" i="3"/>
  <c r="I2857" i="3"/>
  <c r="I2858" i="3"/>
  <c r="I2859" i="3"/>
  <c r="J14488" i="4" s="1"/>
  <c r="I2860" i="3"/>
  <c r="I2861" i="3"/>
  <c r="I2862" i="3"/>
  <c r="J14496" i="4" s="1"/>
  <c r="I2863" i="3"/>
  <c r="I2864" i="3"/>
  <c r="I2865" i="3"/>
  <c r="I2866" i="3"/>
  <c r="J14516" i="4" s="1"/>
  <c r="I2867" i="3"/>
  <c r="J14517" i="4" s="1"/>
  <c r="I2868" i="3"/>
  <c r="I2869" i="3"/>
  <c r="I2870" i="3"/>
  <c r="I2871" i="3"/>
  <c r="I2872" i="3"/>
  <c r="J14552" i="4" s="1"/>
  <c r="I2873" i="3"/>
  <c r="I2874" i="3"/>
  <c r="J14571" i="4" s="1"/>
  <c r="I2875" i="3"/>
  <c r="I2876" i="3"/>
  <c r="I2877" i="3"/>
  <c r="J14579" i="4" s="1"/>
  <c r="I2878" i="3"/>
  <c r="I2879" i="3"/>
  <c r="J14584" i="4" s="1"/>
  <c r="I2880" i="3"/>
  <c r="J14585" i="4" s="1"/>
  <c r="I2881" i="3"/>
  <c r="J14587" i="4" s="1"/>
  <c r="I2882" i="3"/>
  <c r="I2883" i="3"/>
  <c r="I2884" i="3"/>
  <c r="J14604" i="4" s="1"/>
  <c r="I2885" i="3"/>
  <c r="I2886" i="3"/>
  <c r="I2887" i="3"/>
  <c r="J14619" i="4" s="1"/>
  <c r="I2888" i="3"/>
  <c r="J14635" i="4" s="1"/>
  <c r="I2889" i="3"/>
  <c r="I2890" i="3"/>
  <c r="J14638" i="4" s="1"/>
  <c r="I2891" i="3"/>
  <c r="I2892" i="3"/>
  <c r="I2893" i="3"/>
  <c r="J14648" i="4" s="1"/>
  <c r="I2894" i="3"/>
  <c r="I2895" i="3"/>
  <c r="J14651" i="4" s="1"/>
  <c r="I2896" i="3"/>
  <c r="I2897" i="3"/>
  <c r="J14658" i="4" s="1"/>
  <c r="I2898" i="3"/>
  <c r="I2899" i="3"/>
  <c r="I2900" i="3"/>
  <c r="I2901" i="3"/>
  <c r="J14672" i="4" s="1"/>
  <c r="I2902" i="3"/>
  <c r="J14673" i="4" s="1"/>
  <c r="I2903" i="3"/>
  <c r="I2904" i="3"/>
  <c r="J14677" i="4" s="1"/>
  <c r="I2905" i="3"/>
  <c r="I2906" i="3"/>
  <c r="I2907" i="3"/>
  <c r="I2908" i="3"/>
  <c r="J14704" i="4" s="1"/>
  <c r="I2909" i="3"/>
  <c r="I2910" i="3"/>
  <c r="I2911" i="3"/>
  <c r="I2912" i="3"/>
  <c r="I2913" i="3"/>
  <c r="I2914" i="3"/>
  <c r="I2915" i="3"/>
  <c r="I2916" i="3"/>
  <c r="I2917" i="3"/>
  <c r="J14747" i="4" s="1"/>
  <c r="I2918" i="3"/>
  <c r="J14750" i="4" s="1"/>
  <c r="I2919" i="3"/>
  <c r="J14751" i="4" s="1"/>
  <c r="I2920" i="3"/>
  <c r="I2921" i="3"/>
  <c r="J14763" i="4" s="1"/>
  <c r="I2922" i="3"/>
  <c r="J14779" i="4" s="1"/>
  <c r="I2923" i="3"/>
  <c r="J14784" i="4" s="1"/>
  <c r="I2924" i="3"/>
  <c r="I2925" i="3"/>
  <c r="J14790" i="4" s="1"/>
  <c r="I2926" i="3"/>
  <c r="J14795" i="4" s="1"/>
  <c r="I2927" i="3"/>
  <c r="J14805" i="4" s="1"/>
  <c r="I2928" i="3"/>
  <c r="I2929" i="3"/>
  <c r="I2930" i="3"/>
  <c r="I2931" i="3"/>
  <c r="I2932" i="3"/>
  <c r="J14827" i="4" s="1"/>
  <c r="I2933" i="3"/>
  <c r="I2934" i="3"/>
  <c r="I2935" i="3"/>
  <c r="I2936" i="3"/>
  <c r="J14843" i="4" s="1"/>
  <c r="I2937" i="3"/>
  <c r="J14851" i="4" s="1"/>
  <c r="I2938" i="3"/>
  <c r="J14852" i="4" s="1"/>
  <c r="I2939" i="3"/>
  <c r="I2940" i="3"/>
  <c r="J14855" i="4" s="1"/>
  <c r="I2941" i="3"/>
  <c r="I2942" i="3"/>
  <c r="J14859" i="4" s="1"/>
  <c r="I2943" i="3"/>
  <c r="J14862" i="4" s="1"/>
  <c r="I2944" i="3"/>
  <c r="I2945" i="3"/>
  <c r="J14866" i="4" s="1"/>
  <c r="I2946" i="3"/>
  <c r="I2947" i="3"/>
  <c r="J14869" i="4" s="1"/>
  <c r="I2948" i="3"/>
  <c r="I2949" i="3"/>
  <c r="J14875" i="4" s="1"/>
  <c r="I2950" i="3"/>
  <c r="I2951" i="3"/>
  <c r="J14891" i="4" s="1"/>
  <c r="I2952" i="3"/>
  <c r="I2953" i="3"/>
  <c r="I2954" i="3"/>
  <c r="J14907" i="4" s="1"/>
  <c r="I2955" i="3"/>
  <c r="I2956" i="3"/>
  <c r="I2957" i="3"/>
  <c r="J14934" i="4" s="1"/>
  <c r="I2958" i="3"/>
  <c r="I2959" i="3"/>
  <c r="J14938" i="4" s="1"/>
  <c r="I2960" i="3"/>
  <c r="J14939" i="4" s="1"/>
  <c r="I2961" i="3"/>
  <c r="I2962" i="3"/>
  <c r="J14947" i="4" s="1"/>
  <c r="I2963" i="3"/>
  <c r="I2964" i="3"/>
  <c r="I2965" i="3"/>
  <c r="I2966" i="3"/>
  <c r="I2967" i="3"/>
  <c r="I2968" i="3"/>
  <c r="I2969" i="3"/>
  <c r="J14987" i="4" s="1"/>
  <c r="I2970" i="3"/>
  <c r="I2971" i="3"/>
  <c r="J15002" i="4" s="1"/>
  <c r="I2972" i="3"/>
  <c r="I2973" i="3"/>
  <c r="I2974" i="3"/>
  <c r="I2975" i="3"/>
  <c r="I2976" i="3"/>
  <c r="I2977" i="3"/>
  <c r="I2978" i="3"/>
  <c r="I2979" i="3"/>
  <c r="I2980" i="3"/>
  <c r="J15051" i="4" s="1"/>
  <c r="I2981" i="3"/>
  <c r="I2982" i="3"/>
  <c r="I2983" i="3"/>
  <c r="J15067" i="4" s="1"/>
  <c r="I2984" i="3"/>
  <c r="I2985" i="3"/>
  <c r="I2986" i="3"/>
  <c r="J15083" i="4" s="1"/>
  <c r="I2987" i="3"/>
  <c r="J15099" i="4" s="1"/>
  <c r="I2988" i="3"/>
  <c r="J15101" i="4" s="1"/>
  <c r="I2989" i="3"/>
  <c r="I2990" i="3"/>
  <c r="J15104" i="4" s="1"/>
  <c r="I2991" i="3"/>
  <c r="J15115" i="4" s="1"/>
  <c r="I2992" i="3"/>
  <c r="I2993" i="3"/>
  <c r="J15131" i="4" s="1"/>
  <c r="I2994" i="3"/>
  <c r="I2995" i="3"/>
  <c r="J15138" i="4" s="1"/>
  <c r="I2996" i="3"/>
  <c r="I2997" i="3"/>
  <c r="J15147" i="4" s="1"/>
  <c r="I2998" i="3"/>
  <c r="I2999" i="3"/>
  <c r="J15163" i="4" s="1"/>
  <c r="I3000" i="3"/>
  <c r="I3001" i="3"/>
  <c r="J15168" i="4" s="1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J15220" i="4" s="1"/>
  <c r="I3014" i="3"/>
  <c r="I3015" i="3"/>
  <c r="I3016" i="3"/>
  <c r="J15227" i="4" s="1"/>
  <c r="I3017" i="3"/>
  <c r="I3018" i="3"/>
  <c r="I3019" i="3"/>
  <c r="J15243" i="4" s="1"/>
  <c r="I3020" i="3"/>
  <c r="J15244" i="4" s="1"/>
  <c r="I3021" i="3"/>
  <c r="I3022" i="3"/>
  <c r="I3023" i="3"/>
  <c r="I3024" i="3"/>
  <c r="I3025" i="3"/>
  <c r="I3026" i="3"/>
  <c r="I3027" i="3"/>
  <c r="I3028" i="3"/>
  <c r="J15290" i="4" s="1"/>
  <c r="I3029" i="3"/>
  <c r="I3030" i="3"/>
  <c r="J15305" i="4" s="1"/>
  <c r="I3031" i="3"/>
  <c r="J15307" i="4" s="1"/>
  <c r="I3032" i="3"/>
  <c r="I3033" i="3"/>
  <c r="I3034" i="3"/>
  <c r="I3035" i="3"/>
  <c r="I3036" i="3"/>
  <c r="J15323" i="4" s="1"/>
  <c r="I3037" i="3"/>
  <c r="J15339" i="4" s="1"/>
  <c r="I3038" i="3"/>
  <c r="J15345" i="4" s="1"/>
  <c r="I3039" i="3"/>
  <c r="I3040" i="3"/>
  <c r="J15355" i="4" s="1"/>
  <c r="I3041" i="3"/>
  <c r="I3042" i="3"/>
  <c r="J15359" i="4" s="1"/>
  <c r="I3043" i="3"/>
  <c r="I3044" i="3"/>
  <c r="J15371" i="4" s="1"/>
  <c r="I3045" i="3"/>
  <c r="J15379" i="4" s="1"/>
  <c r="I3046" i="3"/>
  <c r="I3047" i="3"/>
  <c r="J15387" i="4" s="1"/>
  <c r="I3048" i="3"/>
  <c r="J15392" i="4" s="1"/>
  <c r="I3049" i="3"/>
  <c r="J15393" i="4" s="1"/>
  <c r="I3050" i="3"/>
  <c r="I3051" i="3"/>
  <c r="J15403" i="4" s="1"/>
  <c r="I3052" i="3"/>
  <c r="I3053" i="3"/>
  <c r="I3054" i="3"/>
  <c r="I3055" i="3"/>
  <c r="J15419" i="4" s="1"/>
  <c r="I3056" i="3"/>
  <c r="I3057" i="3"/>
  <c r="I3058" i="3"/>
  <c r="I3059" i="3"/>
  <c r="I3060" i="3"/>
  <c r="I3061" i="3"/>
  <c r="I3062" i="3"/>
  <c r="J15471" i="4" s="1"/>
  <c r="I3063" i="3"/>
  <c r="I3064" i="3"/>
  <c r="J15478" i="4" s="1"/>
  <c r="I3065" i="3"/>
  <c r="I3066" i="3"/>
  <c r="J15481" i="4" s="1"/>
  <c r="I3067" i="3"/>
  <c r="J15483" i="4" s="1"/>
  <c r="I3068" i="3"/>
  <c r="I3069" i="3"/>
  <c r="I3070" i="3"/>
  <c r="I3071" i="3"/>
  <c r="I3072" i="3"/>
  <c r="I3073" i="3"/>
  <c r="I3074" i="3"/>
  <c r="I3075" i="3"/>
  <c r="I3076" i="3"/>
  <c r="J15512" i="4" s="1"/>
  <c r="I3077" i="3"/>
  <c r="J15515" i="4" s="1"/>
  <c r="I3078" i="3"/>
  <c r="J15516" i="4" s="1"/>
  <c r="I3079" i="3"/>
  <c r="I3080" i="3"/>
  <c r="I3081" i="3"/>
  <c r="J15531" i="4" s="1"/>
  <c r="I3082" i="3"/>
  <c r="I3083" i="3"/>
  <c r="I3084" i="3"/>
  <c r="J15547" i="4" s="1"/>
  <c r="I3085" i="3"/>
  <c r="I3086" i="3"/>
  <c r="I3087" i="3"/>
  <c r="I3088" i="3"/>
  <c r="I3089" i="3"/>
  <c r="I3090" i="3"/>
  <c r="I3091" i="3"/>
  <c r="I3092" i="3"/>
  <c r="J15595" i="4" s="1"/>
  <c r="I3093" i="3"/>
  <c r="I3094" i="3"/>
  <c r="J15611" i="4" s="1"/>
  <c r="I3095" i="3"/>
  <c r="I3096" i="3"/>
  <c r="J15627" i="4" s="1"/>
  <c r="I3097" i="3"/>
  <c r="J15628" i="4" s="1"/>
  <c r="I3098" i="3"/>
  <c r="I3099" i="3"/>
  <c r="I3100" i="3"/>
  <c r="J15643" i="4" s="1"/>
  <c r="I3101" i="3"/>
  <c r="I3102" i="3"/>
  <c r="I3103" i="3"/>
  <c r="J15659" i="4" s="1"/>
  <c r="I3104" i="3"/>
  <c r="J15675" i="4" s="1"/>
  <c r="I3105" i="3"/>
  <c r="I3106" i="3"/>
  <c r="I3107" i="3"/>
  <c r="I3108" i="3"/>
  <c r="I3109" i="3"/>
  <c r="I3110" i="3"/>
  <c r="I3111" i="3"/>
  <c r="I3112" i="3"/>
  <c r="J15706" i="4" s="1"/>
  <c r="I3113" i="3"/>
  <c r="J15708" i="4" s="1"/>
  <c r="I3114" i="3"/>
  <c r="J15709" i="4" s="1"/>
  <c r="I3115" i="3"/>
  <c r="I3116" i="3"/>
  <c r="J15714" i="4" s="1"/>
  <c r="I3117" i="3"/>
  <c r="I3118" i="3"/>
  <c r="I3119" i="3"/>
  <c r="I3120" i="3"/>
  <c r="I3121" i="3"/>
  <c r="I3122" i="3"/>
  <c r="I3123" i="3"/>
  <c r="I3124" i="3"/>
  <c r="I3125" i="3"/>
  <c r="J15760" i="4" s="1"/>
  <c r="I3126" i="3"/>
  <c r="I3127" i="3"/>
  <c r="I3128" i="3"/>
  <c r="I3129" i="3"/>
  <c r="I3130" i="3"/>
  <c r="I3131" i="3"/>
  <c r="J15787" i="4" s="1"/>
  <c r="I3132" i="3"/>
  <c r="I3133" i="3"/>
  <c r="I3134" i="3"/>
  <c r="I3135" i="3"/>
  <c r="I3136" i="3"/>
  <c r="I3137" i="3"/>
  <c r="I3138" i="3"/>
  <c r="J15821" i="4" s="1"/>
  <c r="I3139" i="3"/>
  <c r="I3140" i="3"/>
  <c r="J15827" i="4" s="1"/>
  <c r="I3141" i="3"/>
  <c r="J15835" i="4" s="1"/>
  <c r="I3142" i="3"/>
  <c r="J15836" i="4" s="1"/>
  <c r="I3143" i="3"/>
  <c r="I3144" i="3"/>
  <c r="I3145" i="3"/>
  <c r="J15851" i="4" s="1"/>
  <c r="I3146" i="3"/>
  <c r="J15867" i="4" s="1"/>
  <c r="I3147" i="3"/>
  <c r="J15872" i="4" s="1"/>
  <c r="I3148" i="3"/>
  <c r="I3149" i="3"/>
  <c r="I3150" i="3"/>
  <c r="J15882" i="4" s="1"/>
  <c r="I3151" i="3"/>
  <c r="J15884" i="4" s="1"/>
  <c r="I3152" i="3"/>
  <c r="I3153" i="3"/>
  <c r="I3154" i="3"/>
  <c r="I3155" i="3"/>
  <c r="I3156" i="3"/>
  <c r="J15899" i="4" s="1"/>
  <c r="I3157" i="3"/>
  <c r="J15915" i="4" s="1"/>
  <c r="I3158" i="3"/>
  <c r="I3159" i="3"/>
  <c r="J15931" i="4" s="1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J16052" i="4" s="1"/>
  <c r="I3172" i="3"/>
  <c r="I3173" i="3"/>
  <c r="I3174" i="3"/>
  <c r="J16075" i="4" s="1"/>
  <c r="I3175" i="3"/>
  <c r="I3176" i="3"/>
  <c r="J16092" i="4" s="1"/>
  <c r="I3177" i="3"/>
  <c r="J16093" i="4" s="1"/>
  <c r="I3178" i="3"/>
  <c r="I3179" i="3"/>
  <c r="I3180" i="3"/>
  <c r="J16104" i="4" s="1"/>
  <c r="I3181" i="3"/>
  <c r="I3182" i="3"/>
  <c r="I3183" i="3"/>
  <c r="I3184" i="3"/>
  <c r="I3185" i="3"/>
  <c r="I3186" i="3"/>
  <c r="I3187" i="3"/>
  <c r="I3188" i="3"/>
  <c r="I3189" i="3"/>
  <c r="I3190" i="3"/>
  <c r="I3191" i="3"/>
  <c r="J16200" i="4" s="1"/>
  <c r="I3192" i="3"/>
  <c r="J16202" i="4" s="1"/>
  <c r="I3193" i="3"/>
  <c r="J16203" i="4" s="1"/>
  <c r="I3194" i="3"/>
  <c r="J16207" i="4" s="1"/>
  <c r="I3195" i="3"/>
  <c r="I3196" i="3"/>
  <c r="I3197" i="3"/>
  <c r="J16216" i="4" s="1"/>
  <c r="I3198" i="3"/>
  <c r="J16220" i="4" s="1"/>
  <c r="I3199" i="3"/>
  <c r="I3200" i="3"/>
  <c r="I3201" i="3"/>
  <c r="J16228" i="4" s="1"/>
  <c r="I3202" i="3"/>
  <c r="J16232" i="4" s="1"/>
  <c r="I3203" i="3"/>
  <c r="I3204" i="3"/>
  <c r="I3205" i="3"/>
  <c r="J16248" i="4" s="1"/>
  <c r="I3206" i="3"/>
  <c r="J16258" i="4" s="1"/>
  <c r="I3207" i="3"/>
  <c r="I3208" i="3"/>
  <c r="J16264" i="4" s="1"/>
  <c r="I3209" i="3"/>
  <c r="J16267" i="4" s="1"/>
  <c r="I3210" i="3"/>
  <c r="J16296" i="4" s="1"/>
  <c r="I3211" i="3"/>
  <c r="J16312" i="4" s="1"/>
  <c r="I3212" i="3"/>
  <c r="I3213" i="3"/>
  <c r="J16326" i="4" s="1"/>
  <c r="I3214" i="3"/>
  <c r="J16327" i="4" s="1"/>
  <c r="I3215" i="3"/>
  <c r="I3216" i="3"/>
  <c r="I3217" i="3"/>
  <c r="I3218" i="3"/>
  <c r="J16347" i="4" s="1"/>
  <c r="I3219" i="3"/>
  <c r="J16351" i="4" s="1"/>
  <c r="I3220" i="3"/>
  <c r="I3221" i="3"/>
  <c r="I3222" i="3"/>
  <c r="J16360" i="4" s="1"/>
  <c r="I3223" i="3"/>
  <c r="I3224" i="3"/>
  <c r="I3225" i="3"/>
  <c r="I3226" i="3"/>
  <c r="J16376" i="4" s="1"/>
  <c r="I3227" i="3"/>
  <c r="J16379" i="4" s="1"/>
  <c r="I3228" i="3"/>
  <c r="I3229" i="3"/>
  <c r="J16392" i="4" s="1"/>
  <c r="I3230" i="3"/>
  <c r="I3231" i="3"/>
  <c r="I3232" i="3"/>
  <c r="I3233" i="3"/>
  <c r="I3234" i="3"/>
  <c r="I3235" i="3"/>
  <c r="I3236" i="3"/>
  <c r="I3237" i="3"/>
  <c r="J16451" i="4" s="1"/>
  <c r="I3238" i="3"/>
  <c r="I3239" i="3"/>
  <c r="J16455" i="4" s="1"/>
  <c r="I3240" i="3"/>
  <c r="J16459" i="4" s="1"/>
  <c r="I3241" i="3"/>
  <c r="J16472" i="4" s="1"/>
  <c r="I3242" i="3"/>
  <c r="J16476" i="4" s="1"/>
  <c r="I3243" i="3"/>
  <c r="I3244" i="3"/>
  <c r="I3245" i="3"/>
  <c r="J16488" i="4" s="1"/>
  <c r="I3246" i="3"/>
  <c r="J16491" i="4" s="1"/>
  <c r="I3247" i="3"/>
  <c r="I3248" i="3"/>
  <c r="I3249" i="3"/>
  <c r="I2" i="3"/>
  <c r="J16395" i="4" l="1"/>
  <c r="J16139" i="4"/>
  <c r="J9053" i="4"/>
  <c r="J9054" i="4"/>
  <c r="J9055" i="4"/>
  <c r="J9056" i="4"/>
  <c r="J9057" i="4"/>
  <c r="J9058" i="4"/>
  <c r="J9059" i="4"/>
  <c r="J9060" i="4"/>
  <c r="J9061" i="4"/>
  <c r="J9062" i="4"/>
  <c r="J9049" i="4"/>
  <c r="J9052" i="4"/>
  <c r="J9050" i="4"/>
  <c r="J9051" i="4"/>
  <c r="J8941" i="4"/>
  <c r="J8942" i="4"/>
  <c r="J8943" i="4"/>
  <c r="J8944" i="4"/>
  <c r="J8945" i="4"/>
  <c r="J8946" i="4"/>
  <c r="J8947" i="4"/>
  <c r="J8935" i="4"/>
  <c r="J8936" i="4"/>
  <c r="J8937" i="4"/>
  <c r="J8940" i="4"/>
  <c r="J8938" i="4"/>
  <c r="J8939" i="4"/>
  <c r="J8854" i="4"/>
  <c r="J8855" i="4"/>
  <c r="J8856" i="4"/>
  <c r="J8857" i="4"/>
  <c r="J8790" i="4"/>
  <c r="J8791" i="4"/>
  <c r="J8793" i="4"/>
  <c r="J8794" i="4"/>
  <c r="J8792" i="4"/>
  <c r="J8795" i="4"/>
  <c r="J8633" i="4"/>
  <c r="J8634" i="4"/>
  <c r="J8635" i="4"/>
  <c r="J8563" i="4"/>
  <c r="J8564" i="4"/>
  <c r="J8566" i="4"/>
  <c r="J8567" i="4"/>
  <c r="J8565" i="4"/>
  <c r="J8498" i="4"/>
  <c r="J8499" i="4"/>
  <c r="J8500" i="4"/>
  <c r="J8501" i="4"/>
  <c r="J8497" i="4"/>
  <c r="J8496" i="4"/>
  <c r="J8418" i="4"/>
  <c r="J8419" i="4"/>
  <c r="J8406" i="4"/>
  <c r="J8407" i="4"/>
  <c r="J8408" i="4"/>
  <c r="J8409" i="4"/>
  <c r="J8410" i="4"/>
  <c r="J8411" i="4"/>
  <c r="J8412" i="4"/>
  <c r="J8413" i="4"/>
  <c r="J8414" i="4"/>
  <c r="J8415" i="4"/>
  <c r="J8417" i="4"/>
  <c r="J8416" i="4"/>
  <c r="J8263" i="4"/>
  <c r="J8264" i="4"/>
  <c r="J8265" i="4"/>
  <c r="J8266" i="4"/>
  <c r="J8267" i="4"/>
  <c r="J8268" i="4"/>
  <c r="J8269" i="4"/>
  <c r="J8270" i="4"/>
  <c r="J8271" i="4"/>
  <c r="J8178" i="4"/>
  <c r="J8179" i="4"/>
  <c r="J8180" i="4"/>
  <c r="J8177" i="4"/>
  <c r="J8176" i="4"/>
  <c r="J8082" i="4"/>
  <c r="J8083" i="4"/>
  <c r="J8081" i="4"/>
  <c r="J8080" i="4"/>
  <c r="J8019" i="4"/>
  <c r="J8020" i="4"/>
  <c r="J8021" i="4"/>
  <c r="J8022" i="4"/>
  <c r="J7945" i="4"/>
  <c r="J7946" i="4"/>
  <c r="J7890" i="4"/>
  <c r="J7891" i="4"/>
  <c r="J7892" i="4"/>
  <c r="J7893" i="4"/>
  <c r="J7894" i="4"/>
  <c r="J7895" i="4"/>
  <c r="J7896" i="4"/>
  <c r="J7889" i="4"/>
  <c r="J7815" i="4"/>
  <c r="J7816" i="4"/>
  <c r="J7817" i="4"/>
  <c r="J7818" i="4"/>
  <c r="J7819" i="4"/>
  <c r="J7738" i="4"/>
  <c r="J7743" i="4"/>
  <c r="J7744" i="4"/>
  <c r="J7728" i="4"/>
  <c r="J7745" i="4"/>
  <c r="J7729" i="4"/>
  <c r="J7746" i="4"/>
  <c r="J7730" i="4"/>
  <c r="J7747" i="4"/>
  <c r="J7731" i="4"/>
  <c r="J7748" i="4"/>
  <c r="J7732" i="4"/>
  <c r="J7749" i="4"/>
  <c r="J7733" i="4"/>
  <c r="J7750" i="4"/>
  <c r="J7734" i="4"/>
  <c r="J7735" i="4"/>
  <c r="J7736" i="4"/>
  <c r="J7737" i="4"/>
  <c r="J7739" i="4"/>
  <c r="J7740" i="4"/>
  <c r="J7742" i="4"/>
  <c r="J7741" i="4"/>
  <c r="J7659" i="4"/>
  <c r="J7661" i="4"/>
  <c r="J7662" i="4"/>
  <c r="J7663" i="4"/>
  <c r="J7660" i="4"/>
  <c r="J7664" i="4"/>
  <c r="J7665" i="4"/>
  <c r="J7666" i="4"/>
  <c r="J7667" i="4"/>
  <c r="J7478" i="4"/>
  <c r="J7477" i="4"/>
  <c r="J7398" i="4"/>
  <c r="J7399" i="4"/>
  <c r="J7402" i="4"/>
  <c r="J7397" i="4"/>
  <c r="J7400" i="4"/>
  <c r="J7401" i="4"/>
  <c r="J7246" i="4"/>
  <c r="J7247" i="4"/>
  <c r="J7183" i="4"/>
  <c r="J7184" i="4"/>
  <c r="J7185" i="4"/>
  <c r="J7186" i="4"/>
  <c r="J7189" i="4"/>
  <c r="J7187" i="4"/>
  <c r="J7188" i="4"/>
  <c r="J7062" i="4"/>
  <c r="J7063" i="4"/>
  <c r="J7064" i="4"/>
  <c r="J7065" i="4"/>
  <c r="J7066" i="4"/>
  <c r="J7067" i="4"/>
  <c r="J7068" i="4"/>
  <c r="J7069" i="4"/>
  <c r="J7057" i="4"/>
  <c r="J7058" i="4"/>
  <c r="J7061" i="4"/>
  <c r="J7059" i="4"/>
  <c r="J7060" i="4"/>
  <c r="J6976" i="4"/>
  <c r="J6977" i="4"/>
  <c r="J6978" i="4"/>
  <c r="J6979" i="4"/>
  <c r="J6790" i="4"/>
  <c r="J6791" i="4"/>
  <c r="J6778" i="4"/>
  <c r="J6779" i="4"/>
  <c r="J6780" i="4"/>
  <c r="J6781" i="4"/>
  <c r="J6782" i="4"/>
  <c r="J6783" i="4"/>
  <c r="J6784" i="4"/>
  <c r="J6785" i="4"/>
  <c r="J6786" i="4"/>
  <c r="J6789" i="4"/>
  <c r="J6787" i="4"/>
  <c r="J6788" i="4"/>
  <c r="J6698" i="4"/>
  <c r="J6699" i="4"/>
  <c r="J6700" i="4"/>
  <c r="J6701" i="4"/>
  <c r="J6702" i="4"/>
  <c r="J6703" i="4"/>
  <c r="J6489" i="4"/>
  <c r="J6490" i="4"/>
  <c r="J6491" i="4"/>
  <c r="J6492" i="4"/>
  <c r="J6494" i="4"/>
  <c r="J6495" i="4"/>
  <c r="J6496" i="4"/>
  <c r="J6497" i="4"/>
  <c r="J6498" i="4"/>
  <c r="J6488" i="4"/>
  <c r="J6493" i="4"/>
  <c r="J6331" i="4"/>
  <c r="J6332" i="4"/>
  <c r="J6333" i="4"/>
  <c r="J6334" i="4"/>
  <c r="J6335" i="4"/>
  <c r="J6336" i="4"/>
  <c r="J6337" i="4"/>
  <c r="J6338" i="4"/>
  <c r="J6339" i="4"/>
  <c r="J6263" i="4"/>
  <c r="J6264" i="4"/>
  <c r="J6265" i="4"/>
  <c r="J6183" i="4"/>
  <c r="J6184" i="4"/>
  <c r="J6182" i="4"/>
  <c r="J6181" i="4"/>
  <c r="J6119" i="4"/>
  <c r="J6120" i="4"/>
  <c r="J6121" i="4"/>
  <c r="J6122" i="4"/>
  <c r="J6123" i="4"/>
  <c r="J6062" i="4"/>
  <c r="J6063" i="4"/>
  <c r="J6064" i="4"/>
  <c r="J6065" i="4"/>
  <c r="J5944" i="4"/>
  <c r="J5945" i="4"/>
  <c r="J5865" i="4"/>
  <c r="J5866" i="4"/>
  <c r="J5867" i="4"/>
  <c r="J5868" i="4"/>
  <c r="J5869" i="4"/>
  <c r="J5870" i="4"/>
  <c r="J5719" i="4"/>
  <c r="J5720" i="4"/>
  <c r="J5721" i="4"/>
  <c r="J5722" i="4"/>
  <c r="J5723" i="4"/>
  <c r="J5724" i="4"/>
  <c r="J5725" i="4"/>
  <c r="J5726" i="4"/>
  <c r="J5727" i="4"/>
  <c r="J5712" i="4"/>
  <c r="J5728" i="4"/>
  <c r="J5713" i="4"/>
  <c r="J5729" i="4"/>
  <c r="J5714" i="4"/>
  <c r="J5730" i="4"/>
  <c r="J5715" i="4"/>
  <c r="J5731" i="4"/>
  <c r="J5716" i="4"/>
  <c r="J5718" i="4"/>
  <c r="J5717" i="4"/>
  <c r="J5660" i="4"/>
  <c r="J5661" i="4"/>
  <c r="J5572" i="4"/>
  <c r="J5573" i="4"/>
  <c r="J5574" i="4"/>
  <c r="J5575" i="4"/>
  <c r="J5571" i="4"/>
  <c r="J5570" i="4"/>
  <c r="J5512" i="4"/>
  <c r="J5513" i="4"/>
  <c r="J5514" i="4"/>
  <c r="J16136" i="4"/>
  <c r="J15699" i="4"/>
  <c r="J15700" i="4"/>
  <c r="J15701" i="4"/>
  <c r="J14837" i="4"/>
  <c r="J14838" i="4"/>
  <c r="J13340" i="4"/>
  <c r="J13342" i="4"/>
  <c r="J13338" i="4"/>
  <c r="J13339" i="4"/>
  <c r="J13341" i="4"/>
  <c r="J13343" i="4"/>
  <c r="J10144" i="4"/>
  <c r="J10145" i="4"/>
  <c r="J10146" i="4"/>
  <c r="J10147" i="4"/>
  <c r="J9250" i="4"/>
  <c r="J9251" i="4"/>
  <c r="J9252" i="4"/>
  <c r="J9253" i="4"/>
  <c r="J9254" i="4"/>
  <c r="J8181" i="4"/>
  <c r="J8182" i="4"/>
  <c r="J8183" i="4"/>
  <c r="J6872" i="4"/>
  <c r="J6873" i="4"/>
  <c r="J6874" i="4"/>
  <c r="J6875" i="4"/>
  <c r="J6876" i="4"/>
  <c r="J6877" i="4"/>
  <c r="J6878" i="4"/>
  <c r="J6879" i="4"/>
  <c r="J6880" i="4"/>
  <c r="J6881" i="4"/>
  <c r="J13420" i="4"/>
  <c r="J13421" i="4"/>
  <c r="J13422" i="4"/>
  <c r="J13423" i="4"/>
  <c r="J13424" i="4"/>
  <c r="J13425" i="4"/>
  <c r="J13426" i="4"/>
  <c r="J13427" i="4"/>
  <c r="J13428" i="4"/>
  <c r="J13430" i="4"/>
  <c r="J13429" i="4"/>
  <c r="J9853" i="4"/>
  <c r="J9854" i="4"/>
  <c r="J14742" i="4"/>
  <c r="J14743" i="4"/>
  <c r="J14744" i="4"/>
  <c r="J14745" i="4"/>
  <c r="J14169" i="4"/>
  <c r="J14170" i="4"/>
  <c r="J14171" i="4"/>
  <c r="J14172" i="4"/>
  <c r="J14173" i="4"/>
  <c r="J13773" i="4"/>
  <c r="J13774" i="4"/>
  <c r="J13775" i="4"/>
  <c r="J13416" i="4"/>
  <c r="J13417" i="4"/>
  <c r="J13418" i="4"/>
  <c r="J13419" i="4"/>
  <c r="J12366" i="4"/>
  <c r="J12367" i="4"/>
  <c r="J12368" i="4"/>
  <c r="J12244" i="4"/>
  <c r="J12243" i="4"/>
  <c r="J12245" i="4"/>
  <c r="J11777" i="4"/>
  <c r="J11775" i="4"/>
  <c r="J11776" i="4"/>
  <c r="J11778" i="4"/>
  <c r="J11578" i="4"/>
  <c r="J11579" i="4"/>
  <c r="J11580" i="4"/>
  <c r="J11582" i="4"/>
  <c r="J11585" i="4"/>
  <c r="J11587" i="4"/>
  <c r="J11583" i="4"/>
  <c r="J11584" i="4"/>
  <c r="J11586" i="4"/>
  <c r="J11581" i="4"/>
  <c r="J11486" i="4"/>
  <c r="J11489" i="4"/>
  <c r="J11487" i="4"/>
  <c r="J11488" i="4"/>
  <c r="J11490" i="4"/>
  <c r="J11412" i="4"/>
  <c r="J11413" i="4"/>
  <c r="J11409" i="4"/>
  <c r="J11411" i="4"/>
  <c r="J11410" i="4"/>
  <c r="J11143" i="4"/>
  <c r="J11141" i="4"/>
  <c r="J11142" i="4"/>
  <c r="J11058" i="4"/>
  <c r="J11059" i="4"/>
  <c r="J11060" i="4"/>
  <c r="J11061" i="4"/>
  <c r="J11062" i="4"/>
  <c r="J10868" i="4"/>
  <c r="J10869" i="4"/>
  <c r="J10870" i="4"/>
  <c r="J10871" i="4"/>
  <c r="J10872" i="4"/>
  <c r="J10873" i="4"/>
  <c r="J10781" i="4"/>
  <c r="J10778" i="4"/>
  <c r="J10780" i="4"/>
  <c r="J10777" i="4"/>
  <c r="J10779" i="4"/>
  <c r="J10701" i="4"/>
  <c r="J10698" i="4"/>
  <c r="J10700" i="4"/>
  <c r="J10699" i="4"/>
  <c r="J10594" i="4"/>
  <c r="J10595" i="4"/>
  <c r="J10596" i="4"/>
  <c r="J10511" i="4"/>
  <c r="J10512" i="4"/>
  <c r="J10513" i="4"/>
  <c r="J10514" i="4"/>
  <c r="J10429" i="4"/>
  <c r="J10428" i="4"/>
  <c r="J10427" i="4"/>
  <c r="J10344" i="4"/>
  <c r="J10346" i="4"/>
  <c r="J10347" i="4"/>
  <c r="J10348" i="4"/>
  <c r="J10345" i="4"/>
  <c r="J10277" i="4"/>
  <c r="J10278" i="4"/>
  <c r="J10279" i="4"/>
  <c r="J10280" i="4"/>
  <c r="J10191" i="4"/>
  <c r="J10192" i="4"/>
  <c r="J10193" i="4"/>
  <c r="J10130" i="4"/>
  <c r="J10131" i="4"/>
  <c r="J10132" i="4"/>
  <c r="J10133" i="4"/>
  <c r="J10134" i="4"/>
  <c r="J10135" i="4"/>
  <c r="J10136" i="4"/>
  <c r="J10137" i="4"/>
  <c r="J10072" i="4"/>
  <c r="J10074" i="4"/>
  <c r="J10075" i="4"/>
  <c r="J10073" i="4"/>
  <c r="J9938" i="4"/>
  <c r="J9940" i="4"/>
  <c r="J9941" i="4"/>
  <c r="J9942" i="4"/>
  <c r="J9939" i="4"/>
  <c r="J9852" i="4"/>
  <c r="J9851" i="4"/>
  <c r="J9777" i="4"/>
  <c r="J9778" i="4"/>
  <c r="J9776" i="4"/>
  <c r="J9696" i="4"/>
  <c r="J9697" i="4"/>
  <c r="J9698" i="4"/>
  <c r="J9699" i="4"/>
  <c r="J9700" i="4"/>
  <c r="J9508" i="4"/>
  <c r="J9509" i="4"/>
  <c r="J9510" i="4"/>
  <c r="J9421" i="4"/>
  <c r="J9415" i="4"/>
  <c r="J9416" i="4"/>
  <c r="J9417" i="4"/>
  <c r="J9420" i="4"/>
  <c r="J9418" i="4"/>
  <c r="J9419" i="4"/>
  <c r="J9330" i="4"/>
  <c r="J9331" i="4"/>
  <c r="J9332" i="4"/>
  <c r="J9333" i="4"/>
  <c r="J9334" i="4"/>
  <c r="J9335" i="4"/>
  <c r="J9245" i="4"/>
  <c r="J9246" i="4"/>
  <c r="J9244" i="4"/>
  <c r="J9242" i="4"/>
  <c r="J9243" i="4"/>
  <c r="J9149" i="4"/>
  <c r="J9150" i="4"/>
  <c r="J9151" i="4"/>
  <c r="J9152" i="4"/>
  <c r="J9153" i="4"/>
  <c r="J9154" i="4"/>
  <c r="J9155" i="4"/>
  <c r="J9148" i="4"/>
  <c r="J9147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36" i="4"/>
  <c r="J9035" i="4"/>
  <c r="J8925" i="4"/>
  <c r="J8926" i="4"/>
  <c r="J8927" i="4"/>
  <c r="J8928" i="4"/>
  <c r="J8929" i="4"/>
  <c r="J8930" i="4"/>
  <c r="J8931" i="4"/>
  <c r="J8932" i="4"/>
  <c r="J8933" i="4"/>
  <c r="J8934" i="4"/>
  <c r="J8921" i="4"/>
  <c r="J8924" i="4"/>
  <c r="J8922" i="4"/>
  <c r="J8923" i="4"/>
  <c r="J8849" i="4"/>
  <c r="J8850" i="4"/>
  <c r="J8851" i="4"/>
  <c r="J8852" i="4"/>
  <c r="J8853" i="4"/>
  <c r="J8787" i="4"/>
  <c r="J8788" i="4"/>
  <c r="J8789" i="4"/>
  <c r="J8706" i="4"/>
  <c r="J8707" i="4"/>
  <c r="J8710" i="4"/>
  <c r="J8697" i="4"/>
  <c r="J8698" i="4"/>
  <c r="J8699" i="4"/>
  <c r="J8700" i="4"/>
  <c r="J8702" i="4"/>
  <c r="J8703" i="4"/>
  <c r="J8705" i="4"/>
  <c r="J8701" i="4"/>
  <c r="J8704" i="4"/>
  <c r="J8708" i="4"/>
  <c r="J8709" i="4"/>
  <c r="J8630" i="4"/>
  <c r="J8631" i="4"/>
  <c r="J8632" i="4"/>
  <c r="J8562" i="4"/>
  <c r="J8557" i="4"/>
  <c r="J8558" i="4"/>
  <c r="J8559" i="4"/>
  <c r="J8561" i="4"/>
  <c r="J8560" i="4"/>
  <c r="J8492" i="4"/>
  <c r="J8493" i="4"/>
  <c r="J8494" i="4"/>
  <c r="J8495" i="4"/>
  <c r="J8402" i="4"/>
  <c r="J8403" i="4"/>
  <c r="J8404" i="4"/>
  <c r="J8405" i="4"/>
  <c r="J8398" i="4"/>
  <c r="J8399" i="4"/>
  <c r="J8401" i="4"/>
  <c r="J8400" i="4"/>
  <c r="J8332" i="4"/>
  <c r="J8333" i="4"/>
  <c r="J8334" i="4"/>
  <c r="J8258" i="4"/>
  <c r="J8259" i="4"/>
  <c r="J8260" i="4"/>
  <c r="J8261" i="4"/>
  <c r="J8262" i="4"/>
  <c r="J8169" i="4"/>
  <c r="J8170" i="4"/>
  <c r="J8171" i="4"/>
  <c r="J8172" i="4"/>
  <c r="J8173" i="4"/>
  <c r="J8174" i="4"/>
  <c r="J8175" i="4"/>
  <c r="J8078" i="4"/>
  <c r="J8079" i="4"/>
  <c r="J7938" i="4"/>
  <c r="J7939" i="4"/>
  <c r="J7940" i="4"/>
  <c r="J7941" i="4"/>
  <c r="J7942" i="4"/>
  <c r="J7943" i="4"/>
  <c r="J7944" i="4"/>
  <c r="J7937" i="4"/>
  <c r="J7883" i="4"/>
  <c r="J7884" i="4"/>
  <c r="J7885" i="4"/>
  <c r="J7886" i="4"/>
  <c r="J7887" i="4"/>
  <c r="J7888" i="4"/>
  <c r="J7813" i="4"/>
  <c r="J7814" i="4"/>
  <c r="J7726" i="4"/>
  <c r="J7727" i="4"/>
  <c r="J7725" i="4"/>
  <c r="J7724" i="4"/>
  <c r="J7654" i="4"/>
  <c r="J7655" i="4"/>
  <c r="J7658" i="4"/>
  <c r="J7650" i="4"/>
  <c r="J7653" i="4"/>
  <c r="J7651" i="4"/>
  <c r="J7652" i="4"/>
  <c r="J7656" i="4"/>
  <c r="J7657" i="4"/>
  <c r="J7558" i="4"/>
  <c r="J7559" i="4"/>
  <c r="J7562" i="4"/>
  <c r="J7563" i="4"/>
  <c r="J7557" i="4"/>
  <c r="J7561" i="4"/>
  <c r="J7560" i="4"/>
  <c r="J7469" i="4"/>
  <c r="J7470" i="4"/>
  <c r="J7471" i="4"/>
  <c r="J7473" i="4"/>
  <c r="J7474" i="4"/>
  <c r="J7476" i="4"/>
  <c r="J7475" i="4"/>
  <c r="J7472" i="4"/>
  <c r="J7389" i="4"/>
  <c r="J7390" i="4"/>
  <c r="J7391" i="4"/>
  <c r="J7393" i="4"/>
  <c r="J7394" i="4"/>
  <c r="J7392" i="4"/>
  <c r="J7395" i="4"/>
  <c r="J7396" i="4"/>
  <c r="J7242" i="4"/>
  <c r="J7243" i="4"/>
  <c r="J7244" i="4"/>
  <c r="J7245" i="4"/>
  <c r="J7175" i="4"/>
  <c r="J7176" i="4"/>
  <c r="J7177" i="4"/>
  <c r="J7178" i="4"/>
  <c r="J7179" i="4"/>
  <c r="J7180" i="4"/>
  <c r="J7181" i="4"/>
  <c r="J7182" i="4"/>
  <c r="J7054" i="4"/>
  <c r="J7055" i="4"/>
  <c r="J7056" i="4"/>
  <c r="J6974" i="4"/>
  <c r="J6975" i="4"/>
  <c r="J6694" i="4"/>
  <c r="J6695" i="4"/>
  <c r="J6696" i="4"/>
  <c r="J6697" i="4"/>
  <c r="J6687" i="4"/>
  <c r="J6688" i="4"/>
  <c r="J6689" i="4"/>
  <c r="J6690" i="4"/>
  <c r="J6693" i="4"/>
  <c r="J6691" i="4"/>
  <c r="J6692" i="4"/>
  <c r="J6598" i="4"/>
  <c r="J6599" i="4"/>
  <c r="J6600" i="4"/>
  <c r="J6594" i="4"/>
  <c r="J6597" i="4"/>
  <c r="J6596" i="4"/>
  <c r="J6595" i="4"/>
  <c r="J6487" i="4"/>
  <c r="J6486" i="4"/>
  <c r="J6402" i="4"/>
  <c r="J6403" i="4"/>
  <c r="J6404" i="4"/>
  <c r="J6329" i="4"/>
  <c r="J6330" i="4"/>
  <c r="J6260" i="4"/>
  <c r="J6262" i="4"/>
  <c r="J6261" i="4"/>
  <c r="J6176" i="4"/>
  <c r="J6177" i="4"/>
  <c r="J6178" i="4"/>
  <c r="J6179" i="4"/>
  <c r="J6180" i="4"/>
  <c r="J6115" i="4"/>
  <c r="J6116" i="4"/>
  <c r="J6118" i="4"/>
  <c r="J6117" i="4"/>
  <c r="J6055" i="4"/>
  <c r="J6056" i="4"/>
  <c r="J6057" i="4"/>
  <c r="J6058" i="4"/>
  <c r="J6059" i="4"/>
  <c r="J6060" i="4"/>
  <c r="J6045" i="4"/>
  <c r="J6061" i="4"/>
  <c r="J6046" i="4"/>
  <c r="J6047" i="4"/>
  <c r="J6048" i="4"/>
  <c r="J6049" i="4"/>
  <c r="J6050" i="4"/>
  <c r="J6051" i="4"/>
  <c r="J6052" i="4"/>
  <c r="J6054" i="4"/>
  <c r="J6053" i="4"/>
  <c r="J5943" i="4"/>
  <c r="J5942" i="4"/>
  <c r="J5941" i="4"/>
  <c r="J5863" i="4"/>
  <c r="J5864" i="4"/>
  <c r="J5856" i="4"/>
  <c r="J5857" i="4"/>
  <c r="J5858" i="4"/>
  <c r="J5859" i="4"/>
  <c r="J5860" i="4"/>
  <c r="J5862" i="4"/>
  <c r="J5861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796" i="4"/>
  <c r="J5812" i="4"/>
  <c r="J5798" i="4"/>
  <c r="J5797" i="4"/>
  <c r="J5813" i="4"/>
  <c r="J5703" i="4"/>
  <c r="J5704" i="4"/>
  <c r="J5705" i="4"/>
  <c r="J5706" i="4"/>
  <c r="J5707" i="4"/>
  <c r="J5708" i="4"/>
  <c r="J5709" i="4"/>
  <c r="J5710" i="4"/>
  <c r="J5711" i="4"/>
  <c r="J5655" i="4"/>
  <c r="J5656" i="4"/>
  <c r="J5657" i="4"/>
  <c r="J5658" i="4"/>
  <c r="J5659" i="4"/>
  <c r="J5652" i="4"/>
  <c r="J5654" i="4"/>
  <c r="J5653" i="4"/>
  <c r="J5509" i="4"/>
  <c r="J5510" i="4"/>
  <c r="J5511" i="4"/>
  <c r="J5448" i="4"/>
  <c r="J5450" i="4"/>
  <c r="J5451" i="4"/>
  <c r="J5437" i="4"/>
  <c r="J5438" i="4"/>
  <c r="J5441" i="4"/>
  <c r="J5442" i="4"/>
  <c r="J5443" i="4"/>
  <c r="J5445" i="4"/>
  <c r="J5449" i="4"/>
  <c r="J5439" i="4"/>
  <c r="J5440" i="4"/>
  <c r="J5444" i="4"/>
  <c r="J5447" i="4"/>
  <c r="J5446" i="4"/>
  <c r="J5356" i="4"/>
  <c r="J5357" i="4"/>
  <c r="J5358" i="4"/>
  <c r="J5361" i="4"/>
  <c r="J5362" i="4"/>
  <c r="J5363" i="4"/>
  <c r="J5365" i="4"/>
  <c r="J5359" i="4"/>
  <c r="J5364" i="4"/>
  <c r="J5360" i="4"/>
  <c r="J5319" i="4"/>
  <c r="J5320" i="4"/>
  <c r="J5315" i="4"/>
  <c r="J5317" i="4"/>
  <c r="J5318" i="4"/>
  <c r="J5316" i="4"/>
  <c r="J5223" i="4"/>
  <c r="J5224" i="4"/>
  <c r="J5226" i="4"/>
  <c r="J5227" i="4"/>
  <c r="J5228" i="4"/>
  <c r="J5229" i="4"/>
  <c r="J5230" i="4"/>
  <c r="J5225" i="4"/>
  <c r="J5231" i="4"/>
  <c r="J5159" i="4"/>
  <c r="J5160" i="4"/>
  <c r="J5162" i="4"/>
  <c r="J5163" i="4"/>
  <c r="J5164" i="4"/>
  <c r="J5165" i="4"/>
  <c r="J5161" i="4"/>
  <c r="J5158" i="4"/>
  <c r="J5062" i="4"/>
  <c r="J5063" i="4"/>
  <c r="J5064" i="4"/>
  <c r="J5065" i="4"/>
  <c r="J4894" i="4"/>
  <c r="J4897" i="4"/>
  <c r="J4895" i="4"/>
  <c r="J4896" i="4"/>
  <c r="J4819" i="4"/>
  <c r="J4821" i="4"/>
  <c r="J4820" i="4"/>
  <c r="J4737" i="4"/>
  <c r="J4738" i="4"/>
  <c r="J4739" i="4"/>
  <c r="J4741" i="4"/>
  <c r="J4736" i="4"/>
  <c r="J4740" i="4"/>
  <c r="J4648" i="4"/>
  <c r="J4649" i="4"/>
  <c r="J4566" i="4"/>
  <c r="J4567" i="4"/>
  <c r="J4568" i="4"/>
  <c r="J4556" i="4"/>
  <c r="J4557" i="4"/>
  <c r="J4558" i="4"/>
  <c r="J4561" i="4"/>
  <c r="J4562" i="4"/>
  <c r="J4563" i="4"/>
  <c r="J4565" i="4"/>
  <c r="J4559" i="4"/>
  <c r="J4560" i="4"/>
  <c r="J4564" i="4"/>
  <c r="J4470" i="4"/>
  <c r="J4471" i="4"/>
  <c r="J4472" i="4"/>
  <c r="J4473" i="4"/>
  <c r="J4474" i="4"/>
  <c r="J4392" i="4"/>
  <c r="J4393" i="4"/>
  <c r="J4394" i="4"/>
  <c r="J4395" i="4"/>
  <c r="J4396" i="4"/>
  <c r="J4297" i="4"/>
  <c r="J4298" i="4"/>
  <c r="J4299" i="4"/>
  <c r="J4230" i="4"/>
  <c r="J4229" i="4"/>
  <c r="J4164" i="4"/>
  <c r="J4165" i="4"/>
  <c r="J4074" i="4"/>
  <c r="J4075" i="4"/>
  <c r="J4077" i="4"/>
  <c r="J4078" i="4"/>
  <c r="J4079" i="4"/>
  <c r="J4076" i="4"/>
  <c r="J4080" i="4"/>
  <c r="J4004" i="4"/>
  <c r="J4005" i="4"/>
  <c r="J4006" i="4"/>
  <c r="J4008" i="4"/>
  <c r="J4009" i="4"/>
  <c r="J4003" i="4"/>
  <c r="J4007" i="4"/>
  <c r="J3860" i="4"/>
  <c r="J3861" i="4"/>
  <c r="J3862" i="4"/>
  <c r="J3857" i="4"/>
  <c r="J3859" i="4"/>
  <c r="J3858" i="4"/>
  <c r="J3856" i="4"/>
  <c r="J3703" i="4"/>
  <c r="J3704" i="4"/>
  <c r="J3705" i="4"/>
  <c r="J3706" i="4"/>
  <c r="J3707" i="4"/>
  <c r="J3708" i="4"/>
  <c r="J3709" i="4"/>
  <c r="J3710" i="4"/>
  <c r="J3711" i="4"/>
  <c r="J3713" i="4"/>
  <c r="J3714" i="4"/>
  <c r="J3712" i="4"/>
  <c r="J3631" i="4"/>
  <c r="J3632" i="4"/>
  <c r="J3556" i="4"/>
  <c r="J3557" i="4"/>
  <c r="J3558" i="4"/>
  <c r="J3559" i="4"/>
  <c r="J3560" i="4"/>
  <c r="J3438" i="4"/>
  <c r="J3439" i="4"/>
  <c r="J3377" i="4"/>
  <c r="J3378" i="4"/>
  <c r="J3376" i="4"/>
  <c r="J3313" i="4"/>
  <c r="J3314" i="4"/>
  <c r="J3315" i="4"/>
  <c r="J3316" i="4"/>
  <c r="J3219" i="4"/>
  <c r="J3220" i="4"/>
  <c r="J3221" i="4"/>
  <c r="J3105" i="4"/>
  <c r="J3106" i="4"/>
  <c r="J3107" i="4"/>
  <c r="J3108" i="4"/>
  <c r="J3014" i="4"/>
  <c r="J3015" i="4"/>
  <c r="J3013" i="4"/>
  <c r="J2939" i="4"/>
  <c r="J2940" i="4"/>
  <c r="J2707" i="4"/>
  <c r="J2708" i="4"/>
  <c r="J2709" i="4"/>
  <c r="J2710" i="4"/>
  <c r="J2711" i="4"/>
  <c r="J2655" i="4"/>
  <c r="J2656" i="4"/>
  <c r="J2577" i="4"/>
  <c r="J2578" i="4"/>
  <c r="J2579" i="4"/>
  <c r="J2487" i="4"/>
  <c r="J2476" i="4"/>
  <c r="J2477" i="4"/>
  <c r="J2478" i="4"/>
  <c r="J2479" i="4"/>
  <c r="J2480" i="4"/>
  <c r="J2481" i="4"/>
  <c r="J2482" i="4"/>
  <c r="J2483" i="4"/>
  <c r="J2484" i="4"/>
  <c r="J2485" i="4"/>
  <c r="J2486" i="4"/>
  <c r="J2488" i="4"/>
  <c r="J2490" i="4"/>
  <c r="J2474" i="4"/>
  <c r="J2475" i="4"/>
  <c r="J2489" i="4"/>
  <c r="J2491" i="4"/>
  <c r="J2411" i="4"/>
  <c r="J2408" i="4"/>
  <c r="J2409" i="4"/>
  <c r="J2410" i="4"/>
  <c r="J2412" i="4"/>
  <c r="J2337" i="4"/>
  <c r="J2336" i="4"/>
  <c r="J2271" i="4"/>
  <c r="J2273" i="4"/>
  <c r="J2270" i="4"/>
  <c r="J2272" i="4"/>
  <c r="J2080" i="4"/>
  <c r="J2081" i="4"/>
  <c r="J2082" i="4"/>
  <c r="J1990" i="4"/>
  <c r="J1991" i="4"/>
  <c r="J1992" i="4"/>
  <c r="J1993" i="4"/>
  <c r="J1987" i="4"/>
  <c r="J1989" i="4"/>
  <c r="J1994" i="4"/>
  <c r="J1988" i="4"/>
  <c r="J1894" i="4"/>
  <c r="J1885" i="4"/>
  <c r="J1886" i="4"/>
  <c r="J1887" i="4"/>
  <c r="J1888" i="4"/>
  <c r="J1889" i="4"/>
  <c r="J1891" i="4"/>
  <c r="J1890" i="4"/>
  <c r="J1892" i="4"/>
  <c r="J1893" i="4"/>
  <c r="J1830" i="4"/>
  <c r="J1831" i="4"/>
  <c r="J1723" i="4"/>
  <c r="J1724" i="4"/>
  <c r="J1722" i="4"/>
  <c r="J1635" i="4"/>
  <c r="J1634" i="4"/>
  <c r="J1636" i="4"/>
  <c r="J1574" i="4"/>
  <c r="J1575" i="4"/>
  <c r="J1483" i="4"/>
  <c r="J1484" i="4"/>
  <c r="J1482" i="4"/>
  <c r="J1401" i="4"/>
  <c r="J1403" i="4"/>
  <c r="J1404" i="4"/>
  <c r="J1405" i="4"/>
  <c r="J1406" i="4"/>
  <c r="J1407" i="4"/>
  <c r="J1408" i="4"/>
  <c r="J1402" i="4"/>
  <c r="J1316" i="4"/>
  <c r="J1317" i="4"/>
  <c r="J1318" i="4"/>
  <c r="J1319" i="4"/>
  <c r="J1320" i="4"/>
  <c r="J1321" i="4"/>
  <c r="J1313" i="4"/>
  <c r="J1314" i="4"/>
  <c r="J1315" i="4"/>
  <c r="J1243" i="4"/>
  <c r="J1245" i="4"/>
  <c r="J1247" i="4"/>
  <c r="J1248" i="4"/>
  <c r="J1244" i="4"/>
  <c r="J1246" i="4"/>
  <c r="J1167" i="4"/>
  <c r="J1166" i="4"/>
  <c r="J1033" i="4"/>
  <c r="J1025" i="4"/>
  <c r="J1026" i="4"/>
  <c r="J1027" i="4"/>
  <c r="J1028" i="4"/>
  <c r="J1029" i="4"/>
  <c r="J1032" i="4"/>
  <c r="J1030" i="4"/>
  <c r="J1031" i="4"/>
  <c r="J969" i="4"/>
  <c r="J968" i="4"/>
  <c r="J873" i="4"/>
  <c r="J874" i="4"/>
  <c r="J860" i="4"/>
  <c r="J861" i="4"/>
  <c r="J862" i="4"/>
  <c r="J863" i="4"/>
  <c r="J864" i="4"/>
  <c r="J865" i="4"/>
  <c r="J866" i="4"/>
  <c r="J867" i="4"/>
  <c r="J868" i="4"/>
  <c r="J869" i="4"/>
  <c r="J872" i="4"/>
  <c r="J870" i="4"/>
  <c r="J871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594" i="4"/>
  <c r="J595" i="4"/>
  <c r="J596" i="4"/>
  <c r="J597" i="4"/>
  <c r="J598" i="4"/>
  <c r="J599" i="4"/>
  <c r="J529" i="4"/>
  <c r="J530" i="4"/>
  <c r="J531" i="4"/>
  <c r="J441" i="4"/>
  <c r="J442" i="4"/>
  <c r="J443" i="4"/>
  <c r="J436" i="4"/>
  <c r="J437" i="4"/>
  <c r="J440" i="4"/>
  <c r="J438" i="4"/>
  <c r="J439" i="4"/>
  <c r="J319" i="4"/>
  <c r="J320" i="4"/>
  <c r="J321" i="4"/>
  <c r="J322" i="4"/>
  <c r="J323" i="4"/>
  <c r="J324" i="4"/>
  <c r="J325" i="4"/>
  <c r="J326" i="4"/>
  <c r="J228" i="4"/>
  <c r="J229" i="4"/>
  <c r="J232" i="4"/>
  <c r="J230" i="4"/>
  <c r="J231" i="4"/>
  <c r="J142" i="4"/>
  <c r="J143" i="4"/>
  <c r="J144" i="4"/>
  <c r="J92" i="4"/>
  <c r="J93" i="4"/>
  <c r="J94" i="4"/>
  <c r="J95" i="4"/>
  <c r="J16251" i="4"/>
  <c r="J16123" i="4"/>
  <c r="J13879" i="4"/>
  <c r="J13880" i="4"/>
  <c r="J13881" i="4"/>
  <c r="J13868" i="4"/>
  <c r="J13869" i="4"/>
  <c r="J13870" i="4"/>
  <c r="J13871" i="4"/>
  <c r="J13872" i="4"/>
  <c r="J13873" i="4"/>
  <c r="J13874" i="4"/>
  <c r="J13875" i="4"/>
  <c r="J13876" i="4"/>
  <c r="J13878" i="4"/>
  <c r="J13877" i="4"/>
  <c r="J12952" i="4"/>
  <c r="J12937" i="4"/>
  <c r="J12953" i="4"/>
  <c r="J12938" i="4"/>
  <c r="J12954" i="4"/>
  <c r="J12939" i="4"/>
  <c r="J12955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1860" i="4"/>
  <c r="J11854" i="4"/>
  <c r="J11857" i="4"/>
  <c r="J11859" i="4"/>
  <c r="J11855" i="4"/>
  <c r="J11856" i="4"/>
  <c r="J11858" i="4"/>
  <c r="J10605" i="4"/>
  <c r="J10600" i="4"/>
  <c r="J10602" i="4"/>
  <c r="J10604" i="4"/>
  <c r="J10603" i="4"/>
  <c r="J10601" i="4"/>
  <c r="J9712" i="4"/>
  <c r="J9713" i="4"/>
  <c r="J9714" i="4"/>
  <c r="J8796" i="4"/>
  <c r="J8798" i="4"/>
  <c r="J8797" i="4"/>
  <c r="J7947" i="4"/>
  <c r="J7948" i="4"/>
  <c r="J7949" i="4"/>
  <c r="J7950" i="4"/>
  <c r="J7951" i="4"/>
  <c r="J7953" i="4"/>
  <c r="J7952" i="4"/>
  <c r="J5464" i="4"/>
  <c r="J5466" i="4"/>
  <c r="J5467" i="4"/>
  <c r="J5453" i="4"/>
  <c r="J5454" i="4"/>
  <c r="J5457" i="4"/>
  <c r="J5458" i="4"/>
  <c r="J5459" i="4"/>
  <c r="J5461" i="4"/>
  <c r="J5455" i="4"/>
  <c r="J5456" i="4"/>
  <c r="J5460" i="4"/>
  <c r="J5462" i="4"/>
  <c r="J5463" i="4"/>
  <c r="J5465" i="4"/>
  <c r="J16354" i="4"/>
  <c r="J16355" i="4"/>
  <c r="J15149" i="4"/>
  <c r="J15150" i="4"/>
  <c r="J15151" i="4"/>
  <c r="J15152" i="4"/>
  <c r="J15145" i="4"/>
  <c r="J15146" i="4"/>
  <c r="J15148" i="4"/>
  <c r="J15462" i="4"/>
  <c r="J15463" i="4"/>
  <c r="J15464" i="4"/>
  <c r="J15465" i="4"/>
  <c r="J15466" i="4"/>
  <c r="J14870" i="4"/>
  <c r="J14871" i="4"/>
  <c r="J14872" i="4"/>
  <c r="J14873" i="4"/>
  <c r="J14385" i="4"/>
  <c r="J14386" i="4"/>
  <c r="J13719" i="4"/>
  <c r="J13720" i="4"/>
  <c r="J16445" i="4"/>
  <c r="J16431" i="4"/>
  <c r="J16432" i="4"/>
  <c r="J16433" i="4"/>
  <c r="J16434" i="4"/>
  <c r="J16435" i="4"/>
  <c r="J16436" i="4"/>
  <c r="J16437" i="4"/>
  <c r="J16438" i="4"/>
  <c r="J16439" i="4"/>
  <c r="J16441" i="4"/>
  <c r="J16442" i="4"/>
  <c r="J16444" i="4"/>
  <c r="J16240" i="4"/>
  <c r="J16241" i="4"/>
  <c r="J16179" i="4"/>
  <c r="J16180" i="4"/>
  <c r="J16181" i="4"/>
  <c r="J16182" i="4"/>
  <c r="J16183" i="4"/>
  <c r="J16185" i="4"/>
  <c r="J16186" i="4"/>
  <c r="J16188" i="4"/>
  <c r="J15896" i="4"/>
  <c r="J15897" i="4"/>
  <c r="J15822" i="4"/>
  <c r="J15823" i="4"/>
  <c r="J15824" i="4"/>
  <c r="J15825" i="4"/>
  <c r="J15826" i="4"/>
  <c r="J15757" i="4"/>
  <c r="J15756" i="4"/>
  <c r="J15687" i="4"/>
  <c r="J15688" i="4"/>
  <c r="J15689" i="4"/>
  <c r="J15690" i="4"/>
  <c r="J15581" i="4"/>
  <c r="J15578" i="4"/>
  <c r="J15580" i="4"/>
  <c r="J15509" i="4"/>
  <c r="J15510" i="4"/>
  <c r="J15511" i="4"/>
  <c r="J15453" i="4"/>
  <c r="J15454" i="4"/>
  <c r="J15455" i="4"/>
  <c r="J15456" i="4"/>
  <c r="J15457" i="4"/>
  <c r="J15458" i="4"/>
  <c r="J15459" i="4"/>
  <c r="J15460" i="4"/>
  <c r="J15461" i="4"/>
  <c r="J15446" i="4"/>
  <c r="J15447" i="4"/>
  <c r="J15448" i="4"/>
  <c r="J15449" i="4"/>
  <c r="J15450" i="4"/>
  <c r="J15452" i="4"/>
  <c r="J15360" i="4"/>
  <c r="J15361" i="4"/>
  <c r="J15362" i="4"/>
  <c r="J15363" i="4"/>
  <c r="J15364" i="4"/>
  <c r="J15365" i="4"/>
  <c r="J15366" i="4"/>
  <c r="J15367" i="4"/>
  <c r="J15368" i="4"/>
  <c r="J15369" i="4"/>
  <c r="J15370" i="4"/>
  <c r="J15286" i="4"/>
  <c r="J15287" i="4"/>
  <c r="J15288" i="4"/>
  <c r="J15289" i="4"/>
  <c r="J15213" i="4"/>
  <c r="J15212" i="4"/>
  <c r="J15049" i="4"/>
  <c r="J15050" i="4"/>
  <c r="J14957" i="4"/>
  <c r="J14958" i="4"/>
  <c r="J14948" i="4"/>
  <c r="J14949" i="4"/>
  <c r="J14950" i="4"/>
  <c r="J14951" i="4"/>
  <c r="J14952" i="4"/>
  <c r="J14953" i="4"/>
  <c r="J14954" i="4"/>
  <c r="J14956" i="4"/>
  <c r="J14820" i="4"/>
  <c r="J14821" i="4"/>
  <c r="J14822" i="4"/>
  <c r="J14823" i="4"/>
  <c r="J14824" i="4"/>
  <c r="J14825" i="4"/>
  <c r="J14826" i="4"/>
  <c r="J14737" i="4"/>
  <c r="J14738" i="4"/>
  <c r="J14739" i="4"/>
  <c r="J14740" i="4"/>
  <c r="J14741" i="4"/>
  <c r="J14662" i="4"/>
  <c r="J14663" i="4"/>
  <c r="J14664" i="4"/>
  <c r="J14665" i="4"/>
  <c r="J14599" i="4"/>
  <c r="J14600" i="4"/>
  <c r="J14601" i="4"/>
  <c r="J14602" i="4"/>
  <c r="J14460" i="4"/>
  <c r="J14461" i="4"/>
  <c r="J14318" i="4"/>
  <c r="J14319" i="4"/>
  <c r="J14320" i="4"/>
  <c r="J14231" i="4"/>
  <c r="J14232" i="4"/>
  <c r="J14233" i="4"/>
  <c r="J14234" i="4"/>
  <c r="J14228" i="4"/>
  <c r="J14230" i="4"/>
  <c r="J14229" i="4"/>
  <c r="J14167" i="4"/>
  <c r="J14168" i="4"/>
  <c r="J14074" i="4"/>
  <c r="J14075" i="4"/>
  <c r="J14076" i="4"/>
  <c r="J14077" i="4"/>
  <c r="J14078" i="4"/>
  <c r="J14079" i="4"/>
  <c r="J14080" i="4"/>
  <c r="J14081" i="4"/>
  <c r="J14082" i="4"/>
  <c r="J13959" i="4"/>
  <c r="J13960" i="4"/>
  <c r="J13955" i="4"/>
  <c r="J13956" i="4"/>
  <c r="J13958" i="4"/>
  <c r="J13957" i="4"/>
  <c r="J13857" i="4"/>
  <c r="J13858" i="4"/>
  <c r="J13859" i="4"/>
  <c r="J13767" i="4"/>
  <c r="J13768" i="4"/>
  <c r="J13769" i="4"/>
  <c r="J13770" i="4"/>
  <c r="J13771" i="4"/>
  <c r="J13772" i="4"/>
  <c r="J13762" i="4"/>
  <c r="J13763" i="4"/>
  <c r="J13764" i="4"/>
  <c r="J13766" i="4"/>
  <c r="J13765" i="4"/>
  <c r="J13713" i="4"/>
  <c r="J13714" i="4"/>
  <c r="J13715" i="4"/>
  <c r="J13716" i="4"/>
  <c r="J13718" i="4"/>
  <c r="J13717" i="4"/>
  <c r="J13483" i="4"/>
  <c r="J13484" i="4"/>
  <c r="J13485" i="4"/>
  <c r="J13406" i="4"/>
  <c r="J13415" i="4"/>
  <c r="J13404" i="4"/>
  <c r="J13405" i="4"/>
  <c r="J13407" i="4"/>
  <c r="J13408" i="4"/>
  <c r="J13409" i="4"/>
  <c r="J13410" i="4"/>
  <c r="J13411" i="4"/>
  <c r="J13412" i="4"/>
  <c r="J13414" i="4"/>
  <c r="J13413" i="4"/>
  <c r="J13220" i="4"/>
  <c r="J13221" i="4"/>
  <c r="J13222" i="4"/>
  <c r="J13223" i="4"/>
  <c r="J13144" i="4"/>
  <c r="J13145" i="4"/>
  <c r="J13146" i="4"/>
  <c r="J13141" i="4"/>
  <c r="J13142" i="4"/>
  <c r="J13143" i="4"/>
  <c r="J13147" i="4"/>
  <c r="J13000" i="4"/>
  <c r="J13001" i="4"/>
  <c r="J13002" i="4"/>
  <c r="J12999" i="4"/>
  <c r="J13003" i="4"/>
  <c r="J12863" i="4"/>
  <c r="J12864" i="4"/>
  <c r="J12776" i="4"/>
  <c r="J12775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528" i="4"/>
  <c r="J12529" i="4"/>
  <c r="J12530" i="4"/>
  <c r="J12531" i="4"/>
  <c r="J12532" i="4"/>
  <c r="J12533" i="4"/>
  <c r="J12534" i="4"/>
  <c r="J12535" i="4"/>
  <c r="J12440" i="4"/>
  <c r="J12441" i="4"/>
  <c r="J12442" i="4"/>
  <c r="J12443" i="4"/>
  <c r="J12444" i="4"/>
  <c r="J12439" i="4"/>
  <c r="J12356" i="4"/>
  <c r="J12353" i="4"/>
  <c r="J12355" i="4"/>
  <c r="J12359" i="4"/>
  <c r="J12360" i="4"/>
  <c r="J12361" i="4"/>
  <c r="J12362" i="4"/>
  <c r="J12363" i="4"/>
  <c r="J12364" i="4"/>
  <c r="J12365" i="4"/>
  <c r="J12351" i="4"/>
  <c r="J12352" i="4"/>
  <c r="J12354" i="4"/>
  <c r="J12357" i="4"/>
  <c r="J12358" i="4"/>
  <c r="J12241" i="4"/>
  <c r="J12242" i="4"/>
  <c r="J12036" i="4"/>
  <c r="J12037" i="4"/>
  <c r="J12038" i="4"/>
  <c r="J12039" i="4"/>
  <c r="J12024" i="4"/>
  <c r="J12040" i="4"/>
  <c r="J12025" i="4"/>
  <c r="J12041" i="4"/>
  <c r="J12026" i="4"/>
  <c r="J12042" i="4"/>
  <c r="J12027" i="4"/>
  <c r="J12043" i="4"/>
  <c r="J12028" i="4"/>
  <c r="J12044" i="4"/>
  <c r="J12030" i="4"/>
  <c r="J12033" i="4"/>
  <c r="J12035" i="4"/>
  <c r="J12031" i="4"/>
  <c r="J12032" i="4"/>
  <c r="J12034" i="4"/>
  <c r="J12029" i="4"/>
  <c r="J11924" i="4"/>
  <c r="J11925" i="4"/>
  <c r="J11926" i="4"/>
  <c r="J11927" i="4"/>
  <c r="J11928" i="4"/>
  <c r="J11929" i="4"/>
  <c r="J11930" i="4"/>
  <c r="J11931" i="4"/>
  <c r="J11932" i="4"/>
  <c r="J11921" i="4"/>
  <c r="J11923" i="4"/>
  <c r="J11922" i="4"/>
  <c r="J11933" i="4"/>
  <c r="J11844" i="4"/>
  <c r="J11845" i="4"/>
  <c r="J11846" i="4"/>
  <c r="J11843" i="4"/>
  <c r="J11842" i="4"/>
  <c r="J11768" i="4"/>
  <c r="J11769" i="4"/>
  <c r="J11770" i="4"/>
  <c r="J11771" i="4"/>
  <c r="J11772" i="4"/>
  <c r="J11774" i="4"/>
  <c r="J11773" i="4"/>
  <c r="J11668" i="4"/>
  <c r="J11669" i="4"/>
  <c r="J11665" i="4"/>
  <c r="J11667" i="4"/>
  <c r="J11663" i="4"/>
  <c r="J11664" i="4"/>
  <c r="J11666" i="4"/>
  <c r="J11572" i="4"/>
  <c r="J11573" i="4"/>
  <c r="J11574" i="4"/>
  <c r="J11575" i="4"/>
  <c r="J11576" i="4"/>
  <c r="J11577" i="4"/>
  <c r="J11571" i="4"/>
  <c r="J11407" i="4"/>
  <c r="J11408" i="4"/>
  <c r="J11236" i="4"/>
  <c r="J11237" i="4"/>
  <c r="J11238" i="4"/>
  <c r="J11235" i="4"/>
  <c r="J11137" i="4"/>
  <c r="J11139" i="4"/>
  <c r="J11140" i="4"/>
  <c r="J11138" i="4"/>
  <c r="J11053" i="4"/>
  <c r="J11054" i="4"/>
  <c r="J11056" i="4"/>
  <c r="J11057" i="4"/>
  <c r="J11042" i="4"/>
  <c r="J11043" i="4"/>
  <c r="J11044" i="4"/>
  <c r="J11045" i="4"/>
  <c r="J11047" i="4"/>
  <c r="J11052" i="4"/>
  <c r="J11049" i="4"/>
  <c r="J11050" i="4"/>
  <c r="J11051" i="4"/>
  <c r="J11055" i="4"/>
  <c r="J11046" i="4"/>
  <c r="J11048" i="4"/>
  <c r="J10957" i="4"/>
  <c r="J10958" i="4"/>
  <c r="J10956" i="4"/>
  <c r="J10955" i="4"/>
  <c r="J10959" i="4"/>
  <c r="J10865" i="4"/>
  <c r="J10866" i="4"/>
  <c r="J10867" i="4"/>
  <c r="J10771" i="4"/>
  <c r="J10772" i="4"/>
  <c r="J10773" i="4"/>
  <c r="J10774" i="4"/>
  <c r="J10775" i="4"/>
  <c r="J10776" i="4"/>
  <c r="J10509" i="4"/>
  <c r="J10510" i="4"/>
  <c r="J10508" i="4"/>
  <c r="J10417" i="4"/>
  <c r="J10418" i="4"/>
  <c r="J10419" i="4"/>
  <c r="J10420" i="4"/>
  <c r="J10421" i="4"/>
  <c r="J10422" i="4"/>
  <c r="J10423" i="4"/>
  <c r="J10424" i="4"/>
  <c r="J10426" i="4"/>
  <c r="J10425" i="4"/>
  <c r="J10338" i="4"/>
  <c r="J10339" i="4"/>
  <c r="J10340" i="4"/>
  <c r="J10341" i="4"/>
  <c r="J10342" i="4"/>
  <c r="J10343" i="4"/>
  <c r="J10272" i="4"/>
  <c r="J10273" i="4"/>
  <c r="J10274" i="4"/>
  <c r="J10275" i="4"/>
  <c r="J10276" i="4"/>
  <c r="J10189" i="4"/>
  <c r="J10190" i="4"/>
  <c r="J10186" i="4"/>
  <c r="J10187" i="4"/>
  <c r="J10188" i="4"/>
  <c r="J10185" i="4"/>
  <c r="J10002" i="4"/>
  <c r="J10004" i="4"/>
  <c r="J10005" i="4"/>
  <c r="J10006" i="4"/>
  <c r="J10007" i="4"/>
  <c r="J10003" i="4"/>
  <c r="J10008" i="4"/>
  <c r="J9934" i="4"/>
  <c r="J9937" i="4"/>
  <c r="J9935" i="4"/>
  <c r="J9936" i="4"/>
  <c r="J9838" i="4"/>
  <c r="J9841" i="4"/>
  <c r="J9842" i="4"/>
  <c r="J9844" i="4"/>
  <c r="J9845" i="4"/>
  <c r="J9846" i="4"/>
  <c r="J9847" i="4"/>
  <c r="J9849" i="4"/>
  <c r="J9839" i="4"/>
  <c r="J9840" i="4"/>
  <c r="J9843" i="4"/>
  <c r="J9848" i="4"/>
  <c r="J9850" i="4"/>
  <c r="J9774" i="4"/>
  <c r="J9775" i="4"/>
  <c r="J16120" i="4"/>
  <c r="J15883" i="4"/>
  <c r="J14603" i="4"/>
  <c r="J15761" i="4"/>
  <c r="J15762" i="4"/>
  <c r="J15763" i="4"/>
  <c r="J15764" i="4"/>
  <c r="J15765" i="4"/>
  <c r="J15766" i="4"/>
  <c r="J15767" i="4"/>
  <c r="J15768" i="4"/>
  <c r="J15769" i="4"/>
  <c r="J15770" i="4"/>
  <c r="J15772" i="4"/>
  <c r="J8023" i="4"/>
  <c r="J8024" i="4"/>
  <c r="J6503" i="4"/>
  <c r="J6499" i="4"/>
  <c r="J6500" i="4"/>
  <c r="J6502" i="4"/>
  <c r="J6501" i="4"/>
  <c r="J5078" i="4"/>
  <c r="J5079" i="4"/>
  <c r="J5080" i="4"/>
  <c r="J5081" i="4"/>
  <c r="J5082" i="4"/>
  <c r="J5083" i="4"/>
  <c r="J5084" i="4"/>
  <c r="J5085" i="4"/>
  <c r="J5070" i="4"/>
  <c r="J5086" i="4"/>
  <c r="J5073" i="4"/>
  <c r="J5089" i="4"/>
  <c r="J5074" i="4"/>
  <c r="J5090" i="4"/>
  <c r="J5075" i="4"/>
  <c r="J5091" i="4"/>
  <c r="J5077" i="4"/>
  <c r="J5071" i="4"/>
  <c r="J5072" i="4"/>
  <c r="J5076" i="4"/>
  <c r="J5087" i="4"/>
  <c r="J5092" i="4"/>
  <c r="J5088" i="4"/>
  <c r="J15694" i="4"/>
  <c r="J15695" i="4"/>
  <c r="J15696" i="4"/>
  <c r="J15697" i="4"/>
  <c r="J15698" i="4"/>
  <c r="J15058" i="4"/>
  <c r="J15059" i="4"/>
  <c r="J15060" i="4"/>
  <c r="J14530" i="4"/>
  <c r="J14531" i="4"/>
  <c r="J14532" i="4"/>
  <c r="J13560" i="4"/>
  <c r="J13561" i="4"/>
  <c r="J12682" i="4"/>
  <c r="J12683" i="4"/>
  <c r="J11940" i="4"/>
  <c r="J11939" i="4"/>
  <c r="J11240" i="4"/>
  <c r="J11241" i="4"/>
  <c r="J11242" i="4"/>
  <c r="J11243" i="4"/>
  <c r="J10349" i="4"/>
  <c r="J10350" i="4"/>
  <c r="J10351" i="4"/>
  <c r="J10352" i="4"/>
  <c r="J9247" i="4"/>
  <c r="J9248" i="4"/>
  <c r="J9249" i="4"/>
  <c r="J15901" i="4"/>
  <c r="J15902" i="4"/>
  <c r="J15903" i="4"/>
  <c r="J15904" i="4"/>
  <c r="J15905" i="4"/>
  <c r="J15906" i="4"/>
  <c r="J15907" i="4"/>
  <c r="J15908" i="4"/>
  <c r="J15909" i="4"/>
  <c r="J15910" i="4"/>
  <c r="J15911" i="4"/>
  <c r="J15912" i="4"/>
  <c r="J15913" i="4"/>
  <c r="J15898" i="4"/>
  <c r="J15914" i="4"/>
  <c r="J15900" i="4"/>
  <c r="J15373" i="4"/>
  <c r="J15374" i="4"/>
  <c r="J15375" i="4"/>
  <c r="J15376" i="4"/>
  <c r="J15377" i="4"/>
  <c r="J15378" i="4"/>
  <c r="J15372" i="4"/>
  <c r="J14519" i="4"/>
  <c r="J14522" i="4"/>
  <c r="J14526" i="4"/>
  <c r="J14527" i="4"/>
  <c r="J14529" i="4"/>
  <c r="J14518" i="4"/>
  <c r="J14528" i="4"/>
  <c r="J14520" i="4"/>
  <c r="J14521" i="4"/>
  <c r="J14523" i="4"/>
  <c r="J14525" i="4"/>
  <c r="J12456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5573" i="4"/>
  <c r="J15574" i="4"/>
  <c r="J15575" i="4"/>
  <c r="J15576" i="4"/>
  <c r="J15577" i="4"/>
  <c r="J15437" i="4"/>
  <c r="J15438" i="4"/>
  <c r="J15439" i="4"/>
  <c r="J15440" i="4"/>
  <c r="J15441" i="4"/>
  <c r="J15442" i="4"/>
  <c r="J15443" i="4"/>
  <c r="J15444" i="4"/>
  <c r="J15445" i="4"/>
  <c r="J15436" i="4"/>
  <c r="J15209" i="4"/>
  <c r="J15210" i="4"/>
  <c r="J13850" i="4"/>
  <c r="J13851" i="4"/>
  <c r="J13852" i="4"/>
  <c r="J13853" i="4"/>
  <c r="J13854" i="4"/>
  <c r="J13855" i="4"/>
  <c r="J13856" i="4"/>
  <c r="J13709" i="4"/>
  <c r="J13710" i="4"/>
  <c r="J13711" i="4"/>
  <c r="J13712" i="4"/>
  <c r="J13640" i="4"/>
  <c r="J13641" i="4"/>
  <c r="J13642" i="4"/>
  <c r="J13643" i="4"/>
  <c r="J13644" i="4"/>
  <c r="J13326" i="4"/>
  <c r="J13327" i="4"/>
  <c r="J13132" i="4"/>
  <c r="J13133" i="4"/>
  <c r="J13134" i="4"/>
  <c r="J13136" i="4"/>
  <c r="J13137" i="4"/>
  <c r="J13140" i="4"/>
  <c r="J13139" i="4"/>
  <c r="J13138" i="4"/>
  <c r="J13135" i="4"/>
  <c r="J12995" i="4"/>
  <c r="J12996" i="4"/>
  <c r="J12997" i="4"/>
  <c r="J12998" i="4"/>
  <c r="J12994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58" i="4"/>
  <c r="J12774" i="4"/>
  <c r="J12759" i="4"/>
  <c r="J12608" i="4"/>
  <c r="J12609" i="4"/>
  <c r="J12610" i="4"/>
  <c r="J12521" i="4"/>
  <c r="J12522" i="4"/>
  <c r="J12523" i="4"/>
  <c r="J12524" i="4"/>
  <c r="J12525" i="4"/>
  <c r="J12526" i="4"/>
  <c r="J12527" i="4"/>
  <c r="J12348" i="4"/>
  <c r="J12349" i="4"/>
  <c r="J12350" i="4"/>
  <c r="J12174" i="4"/>
  <c r="J12172" i="4"/>
  <c r="J12173" i="4"/>
  <c r="J11919" i="4"/>
  <c r="J11920" i="4"/>
  <c r="J11563" i="4"/>
  <c r="J11564" i="4"/>
  <c r="J11566" i="4"/>
  <c r="J11569" i="4"/>
  <c r="J11565" i="4"/>
  <c r="J11567" i="4"/>
  <c r="J11568" i="4"/>
  <c r="J11570" i="4"/>
  <c r="J10767" i="4"/>
  <c r="J10768" i="4"/>
  <c r="J10769" i="4"/>
  <c r="J10770" i="4"/>
  <c r="J10269" i="4"/>
  <c r="J10270" i="4"/>
  <c r="J10271" i="4"/>
  <c r="J10263" i="4"/>
  <c r="J10264" i="4"/>
  <c r="J10266" i="4"/>
  <c r="J10267" i="4"/>
  <c r="J10268" i="4"/>
  <c r="J10265" i="4"/>
  <c r="J10182" i="4"/>
  <c r="J10183" i="4"/>
  <c r="J10184" i="4"/>
  <c r="J10065" i="4"/>
  <c r="J10066" i="4"/>
  <c r="J10067" i="4"/>
  <c r="J10068" i="4"/>
  <c r="J10069" i="4"/>
  <c r="J10070" i="4"/>
  <c r="J8690" i="4"/>
  <c r="J8691" i="4"/>
  <c r="J8694" i="4"/>
  <c r="J8689" i="4"/>
  <c r="J8688" i="4"/>
  <c r="J8692" i="4"/>
  <c r="J8693" i="4"/>
  <c r="J8540" i="4"/>
  <c r="J8541" i="4"/>
  <c r="J8542" i="4"/>
  <c r="J8543" i="4"/>
  <c r="J8476" i="4"/>
  <c r="J8477" i="4"/>
  <c r="J8478" i="4"/>
  <c r="J8391" i="4"/>
  <c r="J8392" i="4"/>
  <c r="J8393" i="4"/>
  <c r="J8325" i="4"/>
  <c r="J8326" i="4"/>
  <c r="J8327" i="4"/>
  <c r="J7929" i="4"/>
  <c r="J7930" i="4"/>
  <c r="J7931" i="4"/>
  <c r="J7880" i="4"/>
  <c r="J7881" i="4"/>
  <c r="J7797" i="4"/>
  <c r="J7798" i="4"/>
  <c r="J7799" i="4"/>
  <c r="J7800" i="4"/>
  <c r="J7801" i="4"/>
  <c r="J7802" i="4"/>
  <c r="J7803" i="4"/>
  <c r="J7804" i="4"/>
  <c r="J7805" i="4"/>
  <c r="J7806" i="4"/>
  <c r="J7807" i="4"/>
  <c r="J7722" i="4"/>
  <c r="J7720" i="4"/>
  <c r="J7721" i="4"/>
  <c r="J7638" i="4"/>
  <c r="J7639" i="4"/>
  <c r="J7642" i="4"/>
  <c r="J7643" i="4"/>
  <c r="J7645" i="4"/>
  <c r="J7646" i="4"/>
  <c r="J7637" i="4"/>
  <c r="J7636" i="4"/>
  <c r="J7640" i="4"/>
  <c r="J7644" i="4"/>
  <c r="J7641" i="4"/>
  <c r="J7542" i="4"/>
  <c r="J7543" i="4"/>
  <c r="J7546" i="4"/>
  <c r="J7547" i="4"/>
  <c r="J7549" i="4"/>
  <c r="J7550" i="4"/>
  <c r="J7551" i="4"/>
  <c r="J7553" i="4"/>
  <c r="J7554" i="4"/>
  <c r="J7541" i="4"/>
  <c r="J7544" i="4"/>
  <c r="J7545" i="4"/>
  <c r="J7548" i="4"/>
  <c r="J7552" i="4"/>
  <c r="J7386" i="4"/>
  <c r="J7387" i="4"/>
  <c r="J7302" i="4"/>
  <c r="J7303" i="4"/>
  <c r="J7304" i="4"/>
  <c r="J7305" i="4"/>
  <c r="J7306" i="4"/>
  <c r="J7307" i="4"/>
  <c r="J7308" i="4"/>
  <c r="J7295" i="4"/>
  <c r="J7296" i="4"/>
  <c r="J7297" i="4"/>
  <c r="J7298" i="4"/>
  <c r="J7301" i="4"/>
  <c r="J7299" i="4"/>
  <c r="J7300" i="4"/>
  <c r="J7162" i="4"/>
  <c r="J7163" i="4"/>
  <c r="J7164" i="4"/>
  <c r="J7165" i="4"/>
  <c r="J7166" i="4"/>
  <c r="J7167" i="4"/>
  <c r="J7168" i="4"/>
  <c r="J7169" i="4"/>
  <c r="J7040" i="4"/>
  <c r="J7041" i="4"/>
  <c r="J7042" i="4"/>
  <c r="J7043" i="4"/>
  <c r="J6966" i="4"/>
  <c r="J6967" i="4"/>
  <c r="J6863" i="4"/>
  <c r="J6864" i="4"/>
  <c r="J6865" i="4"/>
  <c r="J6866" i="4"/>
  <c r="J6867" i="4"/>
  <c r="J6774" i="4"/>
  <c r="J6773" i="4"/>
  <c r="J6662" i="4"/>
  <c r="J6663" i="4"/>
  <c r="J6664" i="4"/>
  <c r="J6665" i="4"/>
  <c r="J6666" i="4"/>
  <c r="J6667" i="4"/>
  <c r="J6668" i="4"/>
  <c r="J6669" i="4"/>
  <c r="J6670" i="4"/>
  <c r="J6671" i="4"/>
  <c r="J6672" i="4"/>
  <c r="J6661" i="4"/>
  <c r="J6479" i="4"/>
  <c r="J6480" i="4"/>
  <c r="J6481" i="4"/>
  <c r="J6482" i="4"/>
  <c r="J6398" i="4"/>
  <c r="J6399" i="4"/>
  <c r="J6397" i="4"/>
  <c r="J6250" i="4"/>
  <c r="J6251" i="4"/>
  <c r="J6167" i="4"/>
  <c r="J6168" i="4"/>
  <c r="J6169" i="4"/>
  <c r="J6026" i="4"/>
  <c r="J6027" i="4"/>
  <c r="J6028" i="4"/>
  <c r="J6029" i="4"/>
  <c r="J6030" i="4"/>
  <c r="J6031" i="4"/>
  <c r="J6032" i="4"/>
  <c r="J6033" i="4"/>
  <c r="J6034" i="4"/>
  <c r="J6035" i="4"/>
  <c r="J6036" i="4"/>
  <c r="J5929" i="4"/>
  <c r="J5930" i="4"/>
  <c r="J5931" i="4"/>
  <c r="J5932" i="4"/>
  <c r="J5790" i="4"/>
  <c r="J5791" i="4"/>
  <c r="J5694" i="4"/>
  <c r="J5695" i="4"/>
  <c r="J5648" i="4"/>
  <c r="J5649" i="4"/>
  <c r="J5650" i="4"/>
  <c r="J5563" i="4"/>
  <c r="J5564" i="4"/>
  <c r="J5422" i="4"/>
  <c r="J5425" i="4"/>
  <c r="J5423" i="4"/>
  <c r="J5424" i="4"/>
  <c r="J5303" i="4"/>
  <c r="J5298" i="4"/>
  <c r="J5299" i="4"/>
  <c r="J5301" i="4"/>
  <c r="J5300" i="4"/>
  <c r="J5302" i="4"/>
  <c r="J5213" i="4"/>
  <c r="J5214" i="4"/>
  <c r="J5217" i="4"/>
  <c r="J5218" i="4"/>
  <c r="J5219" i="4"/>
  <c r="J5221" i="4"/>
  <c r="J5216" i="4"/>
  <c r="J5220" i="4"/>
  <c r="J5215" i="4"/>
  <c r="J5126" i="4"/>
  <c r="J5127" i="4"/>
  <c r="J5143" i="4"/>
  <c r="J5128" i="4"/>
  <c r="J5144" i="4"/>
  <c r="J5129" i="4"/>
  <c r="J5130" i="4"/>
  <c r="J5146" i="4"/>
  <c r="J5131" i="4"/>
  <c r="J5147" i="4"/>
  <c r="J5132" i="4"/>
  <c r="J5148" i="4"/>
  <c r="J5133" i="4"/>
  <c r="J5149" i="4"/>
  <c r="J5134" i="4"/>
  <c r="J5150" i="4"/>
  <c r="J5137" i="4"/>
  <c r="J5153" i="4"/>
  <c r="J5138" i="4"/>
  <c r="J5154" i="4"/>
  <c r="J5139" i="4"/>
  <c r="J5155" i="4"/>
  <c r="J5125" i="4"/>
  <c r="J5141" i="4"/>
  <c r="J5135" i="4"/>
  <c r="J5136" i="4"/>
  <c r="J5140" i="4"/>
  <c r="J5142" i="4"/>
  <c r="J5145" i="4"/>
  <c r="J5151" i="4"/>
  <c r="J5152" i="4"/>
  <c r="J5046" i="4"/>
  <c r="J5047" i="4"/>
  <c r="J5048" i="4"/>
  <c r="J5041" i="4"/>
  <c r="J5042" i="4"/>
  <c r="J5043" i="4"/>
  <c r="J5045" i="4"/>
  <c r="J5040" i="4"/>
  <c r="J5044" i="4"/>
  <c r="J4881" i="4"/>
  <c r="J4882" i="4"/>
  <c r="J4883" i="4"/>
  <c r="J4879" i="4"/>
  <c r="J4880" i="4"/>
  <c r="J4884" i="4"/>
  <c r="J4635" i="4"/>
  <c r="J4636" i="4"/>
  <c r="J4637" i="4"/>
  <c r="J4638" i="4"/>
  <c r="J4641" i="4"/>
  <c r="J4642" i="4"/>
  <c r="J4639" i="4"/>
  <c r="J4640" i="4"/>
  <c r="J4539" i="4"/>
  <c r="J4540" i="4"/>
  <c r="J4541" i="4"/>
  <c r="J4542" i="4"/>
  <c r="J4545" i="4"/>
  <c r="J4546" i="4"/>
  <c r="J4543" i="4"/>
  <c r="J4544" i="4"/>
  <c r="J4459" i="4"/>
  <c r="J4460" i="4"/>
  <c r="J4461" i="4"/>
  <c r="J4462" i="4"/>
  <c r="J4390" i="4"/>
  <c r="J4389" i="4"/>
  <c r="J4294" i="4"/>
  <c r="J4281" i="4"/>
  <c r="J4282" i="4"/>
  <c r="J4283" i="4"/>
  <c r="J4285" i="4"/>
  <c r="J4286" i="4"/>
  <c r="J4289" i="4"/>
  <c r="J4291" i="4"/>
  <c r="J4284" i="4"/>
  <c r="J4287" i="4"/>
  <c r="J4288" i="4"/>
  <c r="J4290" i="4"/>
  <c r="J4292" i="4"/>
  <c r="J4293" i="4"/>
  <c r="J4219" i="4"/>
  <c r="J4221" i="4"/>
  <c r="J4222" i="4"/>
  <c r="J4223" i="4"/>
  <c r="J4220" i="4"/>
  <c r="J4224" i="4"/>
  <c r="J4159" i="4"/>
  <c r="J4161" i="4"/>
  <c r="J4160" i="4"/>
  <c r="J4057" i="4"/>
  <c r="J4058" i="4"/>
  <c r="J4059" i="4"/>
  <c r="J4061" i="4"/>
  <c r="J4060" i="4"/>
  <c r="J3988" i="4"/>
  <c r="J3989" i="4"/>
  <c r="J3990" i="4"/>
  <c r="J3992" i="4"/>
  <c r="J3993" i="4"/>
  <c r="J3994" i="4"/>
  <c r="J3995" i="4"/>
  <c r="J3996" i="4"/>
  <c r="J3997" i="4"/>
  <c r="J3998" i="4"/>
  <c r="J3999" i="4"/>
  <c r="J3987" i="4"/>
  <c r="J3991" i="4"/>
  <c r="J4000" i="4"/>
  <c r="J3924" i="4"/>
  <c r="J3925" i="4"/>
  <c r="J3926" i="4"/>
  <c r="J3918" i="4"/>
  <c r="J3919" i="4"/>
  <c r="J3921" i="4"/>
  <c r="J3923" i="4"/>
  <c r="J3920" i="4"/>
  <c r="J3922" i="4"/>
  <c r="J3927" i="4"/>
  <c r="J3689" i="4"/>
  <c r="J3690" i="4"/>
  <c r="J3627" i="4"/>
  <c r="J3628" i="4"/>
  <c r="J3629" i="4"/>
  <c r="J3549" i="4"/>
  <c r="J3550" i="4"/>
  <c r="J3551" i="4"/>
  <c r="J3430" i="4"/>
  <c r="J3431" i="4"/>
  <c r="J3432" i="4"/>
  <c r="J3433" i="4"/>
  <c r="J3364" i="4"/>
  <c r="J3365" i="4"/>
  <c r="J3366" i="4"/>
  <c r="J3367" i="4"/>
  <c r="J3368" i="4"/>
  <c r="J3369" i="4"/>
  <c r="J3370" i="4"/>
  <c r="J3371" i="4"/>
  <c r="J3361" i="4"/>
  <c r="J3362" i="4"/>
  <c r="J3363" i="4"/>
  <c r="J3360" i="4"/>
  <c r="J3306" i="4"/>
  <c r="J3305" i="4"/>
  <c r="J3307" i="4"/>
  <c r="J3309" i="4"/>
  <c r="J3308" i="4"/>
  <c r="J3214" i="4"/>
  <c r="J3215" i="4"/>
  <c r="J3216" i="4"/>
  <c r="J3217" i="4"/>
  <c r="J3212" i="4"/>
  <c r="J3213" i="4"/>
  <c r="J3102" i="4"/>
  <c r="J3098" i="4"/>
  <c r="J3100" i="4"/>
  <c r="J3101" i="4"/>
  <c r="J3099" i="4"/>
  <c r="J3054" i="4"/>
  <c r="J3055" i="4"/>
  <c r="J3053" i="4"/>
  <c r="J3006" i="4"/>
  <c r="J3007" i="4"/>
  <c r="J3008" i="4"/>
  <c r="J3009" i="4"/>
  <c r="J2999" i="4"/>
  <c r="J3000" i="4"/>
  <c r="J3002" i="4"/>
  <c r="J3001" i="4"/>
  <c r="J3003" i="4"/>
  <c r="J3004" i="4"/>
  <c r="J3005" i="4"/>
  <c r="J2927" i="4"/>
  <c r="J2928" i="4"/>
  <c r="J2929" i="4"/>
  <c r="J2930" i="4"/>
  <c r="J2931" i="4"/>
  <c r="J2932" i="4"/>
  <c r="J2933" i="4"/>
  <c r="J2934" i="4"/>
  <c r="J2935" i="4"/>
  <c r="J2936" i="4"/>
  <c r="J2853" i="4"/>
  <c r="J2854" i="4"/>
  <c r="J2855" i="4"/>
  <c r="J2856" i="4"/>
  <c r="J2771" i="4"/>
  <c r="J2772" i="4"/>
  <c r="J2773" i="4"/>
  <c r="J2774" i="4"/>
  <c r="J2775" i="4"/>
  <c r="J2703" i="4"/>
  <c r="J2704" i="4"/>
  <c r="J2573" i="4"/>
  <c r="J2574" i="4"/>
  <c r="J2562" i="4"/>
  <c r="J2563" i="4"/>
  <c r="J2564" i="4"/>
  <c r="J2565" i="4"/>
  <c r="J2566" i="4"/>
  <c r="J2567" i="4"/>
  <c r="J2568" i="4"/>
  <c r="J2570" i="4"/>
  <c r="J2569" i="4"/>
  <c r="J2571" i="4"/>
  <c r="J2572" i="4"/>
  <c r="J2461" i="4"/>
  <c r="J2462" i="4"/>
  <c r="J2463" i="4"/>
  <c r="J2464" i="4"/>
  <c r="J2465" i="4"/>
  <c r="J2466" i="4"/>
  <c r="J2467" i="4"/>
  <c r="J2404" i="4"/>
  <c r="J2401" i="4"/>
  <c r="J2400" i="4"/>
  <c r="J2402" i="4"/>
  <c r="J2403" i="4"/>
  <c r="J2332" i="4"/>
  <c r="J2333" i="4"/>
  <c r="J2247" i="4"/>
  <c r="J2263" i="4"/>
  <c r="J2251" i="4"/>
  <c r="J2252" i="4"/>
  <c r="J2255" i="4"/>
  <c r="J2257" i="4"/>
  <c r="J2243" i="4"/>
  <c r="J2259" i="4"/>
  <c r="J2261" i="4"/>
  <c r="J2262" i="4"/>
  <c r="J2242" i="4"/>
  <c r="J2244" i="4"/>
  <c r="J2245" i="4"/>
  <c r="J2246" i="4"/>
  <c r="J2248" i="4"/>
  <c r="J2249" i="4"/>
  <c r="J2250" i="4"/>
  <c r="J2253" i="4"/>
  <c r="J2256" i="4"/>
  <c r="J2254" i="4"/>
  <c r="J2258" i="4"/>
  <c r="J2260" i="4"/>
  <c r="J2167" i="4"/>
  <c r="J2163" i="4"/>
  <c r="J2162" i="4"/>
  <c r="J2164" i="4"/>
  <c r="J2165" i="4"/>
  <c r="J2166" i="4"/>
  <c r="J2168" i="4"/>
  <c r="J2169" i="4"/>
  <c r="J2170" i="4"/>
  <c r="J1979" i="4"/>
  <c r="J1980" i="4"/>
  <c r="J1981" i="4"/>
  <c r="J1982" i="4"/>
  <c r="J1878" i="4"/>
  <c r="J1879" i="4"/>
  <c r="J1880" i="4"/>
  <c r="J1876" i="4"/>
  <c r="J1877" i="4"/>
  <c r="J1817" i="4"/>
  <c r="J1819" i="4"/>
  <c r="J1820" i="4"/>
  <c r="J1821" i="4"/>
  <c r="J1822" i="4"/>
  <c r="J1818" i="4"/>
  <c r="J1703" i="4"/>
  <c r="J1704" i="4"/>
  <c r="J1705" i="4"/>
  <c r="J1706" i="4"/>
  <c r="J1627" i="4"/>
  <c r="J1628" i="4"/>
  <c r="J1629" i="4"/>
  <c r="J1630" i="4"/>
  <c r="J1478" i="4"/>
  <c r="J1479" i="4"/>
  <c r="J1480" i="4"/>
  <c r="J1472" i="4"/>
  <c r="J1473" i="4"/>
  <c r="J1475" i="4"/>
  <c r="J1477" i="4"/>
  <c r="J1474" i="4"/>
  <c r="J1476" i="4"/>
  <c r="J1398" i="4"/>
  <c r="J1397" i="4"/>
  <c r="J1306" i="4"/>
  <c r="J1309" i="4"/>
  <c r="J1305" i="4"/>
  <c r="J1307" i="4"/>
  <c r="J1308" i="4"/>
  <c r="J1310" i="4"/>
  <c r="J1225" i="4"/>
  <c r="J1226" i="4"/>
  <c r="J1227" i="4"/>
  <c r="J1228" i="4"/>
  <c r="J1229" i="4"/>
  <c r="J1231" i="4"/>
  <c r="J1232" i="4"/>
  <c r="J1233" i="4"/>
  <c r="J1235" i="4"/>
  <c r="J1220" i="4"/>
  <c r="J1236" i="4"/>
  <c r="J1221" i="4"/>
  <c r="J1237" i="4"/>
  <c r="J1224" i="4"/>
  <c r="J1240" i="4"/>
  <c r="J1239" i="4"/>
  <c r="J1241" i="4"/>
  <c r="J1222" i="4"/>
  <c r="J1230" i="4"/>
  <c r="J1238" i="4"/>
  <c r="J1223" i="4"/>
  <c r="J1234" i="4"/>
  <c r="J1156" i="4"/>
  <c r="J1157" i="4"/>
  <c r="J1158" i="4"/>
  <c r="J1159" i="4"/>
  <c r="J1091" i="4"/>
  <c r="J1092" i="4"/>
  <c r="J1093" i="4"/>
  <c r="J1094" i="4"/>
  <c r="J965" i="4"/>
  <c r="J966" i="4"/>
  <c r="J761" i="4"/>
  <c r="J762" i="4"/>
  <c r="J763" i="4"/>
  <c r="J764" i="4"/>
  <c r="J765" i="4"/>
  <c r="J766" i="4"/>
  <c r="J585" i="4"/>
  <c r="J586" i="4"/>
  <c r="J584" i="4"/>
  <c r="J16363" i="4"/>
  <c r="J16235" i="4"/>
  <c r="J16107" i="4"/>
  <c r="J15920" i="4"/>
  <c r="J15921" i="4"/>
  <c r="J15922" i="4"/>
  <c r="J15923" i="4"/>
  <c r="J15924" i="4"/>
  <c r="J15925" i="4"/>
  <c r="J14877" i="4"/>
  <c r="J14878" i="4"/>
  <c r="J14879" i="4"/>
  <c r="J11684" i="4"/>
  <c r="J11685" i="4"/>
  <c r="J11686" i="4"/>
  <c r="J11687" i="4"/>
  <c r="J11683" i="4"/>
  <c r="J10353" i="4"/>
  <c r="J10354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066" i="4"/>
  <c r="J6067" i="4"/>
  <c r="J5576" i="4"/>
  <c r="J5577" i="4"/>
  <c r="J5578" i="4"/>
  <c r="J5579" i="4"/>
  <c r="J5580" i="4"/>
  <c r="J5581" i="4"/>
  <c r="J13225" i="4"/>
  <c r="J13228" i="4"/>
  <c r="J13229" i="4"/>
  <c r="J13230" i="4"/>
  <c r="J13232" i="4"/>
  <c r="J13236" i="4"/>
  <c r="J13226" i="4"/>
  <c r="J13227" i="4"/>
  <c r="J13231" i="4"/>
  <c r="J13233" i="4"/>
  <c r="J13234" i="4"/>
  <c r="J13235" i="4"/>
  <c r="J12613" i="4"/>
  <c r="J12614" i="4"/>
  <c r="J12615" i="4"/>
  <c r="J12052" i="4"/>
  <c r="J12053" i="4"/>
  <c r="J12054" i="4"/>
  <c r="J12055" i="4"/>
  <c r="J12056" i="4"/>
  <c r="J12057" i="4"/>
  <c r="J12058" i="4"/>
  <c r="J12059" i="4"/>
  <c r="J12060" i="4"/>
  <c r="J12062" i="4"/>
  <c r="J12049" i="4"/>
  <c r="J12051" i="4"/>
  <c r="J12048" i="4"/>
  <c r="J12050" i="4"/>
  <c r="J12061" i="4"/>
  <c r="J11492" i="4"/>
  <c r="J11491" i="4"/>
  <c r="J10874" i="4"/>
  <c r="J10875" i="4"/>
  <c r="J10205" i="4"/>
  <c r="J10206" i="4"/>
  <c r="J10207" i="4"/>
  <c r="J10208" i="4"/>
  <c r="J10194" i="4"/>
  <c r="J10195" i="4"/>
  <c r="J10196" i="4"/>
  <c r="J10197" i="4"/>
  <c r="J10198" i="4"/>
  <c r="J10199" i="4"/>
  <c r="J10200" i="4"/>
  <c r="J10202" i="4"/>
  <c r="J10203" i="4"/>
  <c r="J10204" i="4"/>
  <c r="J10201" i="4"/>
  <c r="J9341" i="4"/>
  <c r="J9342" i="4"/>
  <c r="J9343" i="4"/>
  <c r="J9336" i="4"/>
  <c r="J9337" i="4"/>
  <c r="J9340" i="4"/>
  <c r="J9339" i="4"/>
  <c r="J9338" i="4"/>
  <c r="J16242" i="4"/>
  <c r="J16243" i="4"/>
  <c r="J16244" i="4"/>
  <c r="J16245" i="4"/>
  <c r="J15758" i="4"/>
  <c r="J15759" i="4"/>
  <c r="J15139" i="4"/>
  <c r="J15140" i="4"/>
  <c r="J15141" i="4"/>
  <c r="J15142" i="4"/>
  <c r="J15143" i="4"/>
  <c r="J15144" i="4"/>
  <c r="J14462" i="4"/>
  <c r="J14463" i="4"/>
  <c r="J14464" i="4"/>
  <c r="J12872" i="4"/>
  <c r="J12865" i="4"/>
  <c r="J12866" i="4"/>
  <c r="J12867" i="4"/>
  <c r="J12868" i="4"/>
  <c r="J12869" i="4"/>
  <c r="J12870" i="4"/>
  <c r="J12871" i="4"/>
  <c r="J11934" i="4"/>
  <c r="J11937" i="4"/>
  <c r="J11935" i="4"/>
  <c r="J11936" i="4"/>
  <c r="J11938" i="4"/>
  <c r="J16429" i="4"/>
  <c r="J16430" i="4"/>
  <c r="J16421" i="4"/>
  <c r="J16422" i="4"/>
  <c r="J16423" i="4"/>
  <c r="J16425" i="4"/>
  <c r="J16426" i="4"/>
  <c r="J16428" i="4"/>
  <c r="J15892" i="4"/>
  <c r="J15893" i="4"/>
  <c r="J15894" i="4"/>
  <c r="J15895" i="4"/>
  <c r="J15507" i="4"/>
  <c r="J15508" i="4"/>
  <c r="J14735" i="4"/>
  <c r="J14736" i="4"/>
  <c r="J13400" i="4"/>
  <c r="J13401" i="4"/>
  <c r="J13402" i="4"/>
  <c r="J13403" i="4"/>
  <c r="J13212" i="4"/>
  <c r="J13213" i="4"/>
  <c r="J13214" i="4"/>
  <c r="J13216" i="4"/>
  <c r="J13218" i="4"/>
  <c r="J13219" i="4"/>
  <c r="J13217" i="4"/>
  <c r="J13215" i="4"/>
  <c r="J13068" i="4"/>
  <c r="J13069" i="4"/>
  <c r="J13070" i="4"/>
  <c r="J13072" i="4"/>
  <c r="J13073" i="4"/>
  <c r="J13071" i="4"/>
  <c r="J12858" i="4"/>
  <c r="J12859" i="4"/>
  <c r="J12860" i="4"/>
  <c r="J12861" i="4"/>
  <c r="J12862" i="4"/>
  <c r="J12020" i="4"/>
  <c r="J12021" i="4"/>
  <c r="J12022" i="4"/>
  <c r="J12023" i="4"/>
  <c r="J11841" i="4"/>
  <c r="J11840" i="4"/>
  <c r="J11764" i="4"/>
  <c r="J11765" i="4"/>
  <c r="J11766" i="4"/>
  <c r="J11767" i="4"/>
  <c r="J11754" i="4"/>
  <c r="J11755" i="4"/>
  <c r="J11756" i="4"/>
  <c r="J11758" i="4"/>
  <c r="J11761" i="4"/>
  <c r="J11763" i="4"/>
  <c r="J11757" i="4"/>
  <c r="J11759" i="4"/>
  <c r="J11760" i="4"/>
  <c r="J11762" i="4"/>
  <c r="J11476" i="4"/>
  <c r="J11477" i="4"/>
  <c r="J11478" i="4"/>
  <c r="J11479" i="4"/>
  <c r="J11480" i="4"/>
  <c r="J11481" i="4"/>
  <c r="J11482" i="4"/>
  <c r="J11483" i="4"/>
  <c r="J11484" i="4"/>
  <c r="J11473" i="4"/>
  <c r="J11475" i="4"/>
  <c r="J11472" i="4"/>
  <c r="J11474" i="4"/>
  <c r="J11401" i="4"/>
  <c r="J11402" i="4"/>
  <c r="J11403" i="4"/>
  <c r="J11404" i="4"/>
  <c r="J11405" i="4"/>
  <c r="J11406" i="4"/>
  <c r="J11348" i="4"/>
  <c r="J11342" i="4"/>
  <c r="J11343" i="4"/>
  <c r="J11345" i="4"/>
  <c r="J11346" i="4"/>
  <c r="J11347" i="4"/>
  <c r="J11344" i="4"/>
  <c r="J11229" i="4"/>
  <c r="J11230" i="4"/>
  <c r="J11231" i="4"/>
  <c r="J11233" i="4"/>
  <c r="J11234" i="4"/>
  <c r="J11232" i="4"/>
  <c r="J11136" i="4"/>
  <c r="J11135" i="4"/>
  <c r="J11040" i="4"/>
  <c r="J11041" i="4"/>
  <c r="J10861" i="4"/>
  <c r="J10862" i="4"/>
  <c r="J10863" i="4"/>
  <c r="J10864" i="4"/>
  <c r="J10852" i="4"/>
  <c r="J10853" i="4"/>
  <c r="J10854" i="4"/>
  <c r="J10855" i="4"/>
  <c r="J10856" i="4"/>
  <c r="J10858" i="4"/>
  <c r="J10860" i="4"/>
  <c r="J10859" i="4"/>
  <c r="J10857" i="4"/>
  <c r="J10694" i="4"/>
  <c r="J10695" i="4"/>
  <c r="J10696" i="4"/>
  <c r="J10589" i="4"/>
  <c r="J10590" i="4"/>
  <c r="J10591" i="4"/>
  <c r="J10592" i="4"/>
  <c r="J10584" i="4"/>
  <c r="J10586" i="4"/>
  <c r="J10588" i="4"/>
  <c r="J10585" i="4"/>
  <c r="J10587" i="4"/>
  <c r="J10506" i="4"/>
  <c r="J10505" i="4"/>
  <c r="J10507" i="4"/>
  <c r="J10413" i="4"/>
  <c r="J10414" i="4"/>
  <c r="J10415" i="4"/>
  <c r="J10416" i="4"/>
  <c r="J10410" i="4"/>
  <c r="J10412" i="4"/>
  <c r="J10411" i="4"/>
  <c r="J9933" i="4"/>
  <c r="J9921" i="4"/>
  <c r="J9922" i="4"/>
  <c r="J9924" i="4"/>
  <c r="J9925" i="4"/>
  <c r="J9926" i="4"/>
  <c r="J9927" i="4"/>
  <c r="J9929" i="4"/>
  <c r="J9932" i="4"/>
  <c r="J9923" i="4"/>
  <c r="J9928" i="4"/>
  <c r="J9930" i="4"/>
  <c r="J9931" i="4"/>
  <c r="J9689" i="4"/>
  <c r="J9690" i="4"/>
  <c r="J9691" i="4"/>
  <c r="J9501" i="4"/>
  <c r="J9502" i="4"/>
  <c r="J9503" i="4"/>
  <c r="J9504" i="4"/>
  <c r="J9505" i="4"/>
  <c r="J9500" i="4"/>
  <c r="J9325" i="4"/>
  <c r="J9326" i="4"/>
  <c r="J9324" i="4"/>
  <c r="J9323" i="4"/>
  <c r="J9137" i="4"/>
  <c r="J9138" i="4"/>
  <c r="J9139" i="4"/>
  <c r="J9140" i="4"/>
  <c r="J9141" i="4"/>
  <c r="J9142" i="4"/>
  <c r="J9143" i="4"/>
  <c r="J9021" i="4"/>
  <c r="J9022" i="4"/>
  <c r="J9023" i="4"/>
  <c r="J9024" i="4"/>
  <c r="J9025" i="4"/>
  <c r="J9016" i="4"/>
  <c r="J9017" i="4"/>
  <c r="J9020" i="4"/>
  <c r="J9018" i="4"/>
  <c r="J9019" i="4"/>
  <c r="J8774" i="4"/>
  <c r="J8775" i="4"/>
  <c r="J8777" i="4"/>
  <c r="J8778" i="4"/>
  <c r="J8779" i="4"/>
  <c r="J8780" i="4"/>
  <c r="J8782" i="4"/>
  <c r="J8783" i="4"/>
  <c r="J8773" i="4"/>
  <c r="J8776" i="4"/>
  <c r="J8781" i="4"/>
  <c r="J8772" i="4"/>
  <c r="J8626" i="4"/>
  <c r="J8614" i="4"/>
  <c r="J8615" i="4"/>
  <c r="J8617" i="4"/>
  <c r="J8618" i="4"/>
  <c r="J8619" i="4"/>
  <c r="J8620" i="4"/>
  <c r="J8622" i="4"/>
  <c r="J8623" i="4"/>
  <c r="J8625" i="4"/>
  <c r="J8621" i="4"/>
  <c r="J8624" i="4"/>
  <c r="J8616" i="4"/>
  <c r="J8146" i="4"/>
  <c r="J8162" i="4"/>
  <c r="J8147" i="4"/>
  <c r="J8148" i="4"/>
  <c r="J8149" i="4"/>
  <c r="J8150" i="4"/>
  <c r="J8151" i="4"/>
  <c r="J8136" i="4"/>
  <c r="J8152" i="4"/>
  <c r="J8137" i="4"/>
  <c r="J8153" i="4"/>
  <c r="J8138" i="4"/>
  <c r="J8154" i="4"/>
  <c r="J8139" i="4"/>
  <c r="J8155" i="4"/>
  <c r="J8140" i="4"/>
  <c r="J8156" i="4"/>
  <c r="J8141" i="4"/>
  <c r="J8157" i="4"/>
  <c r="J8142" i="4"/>
  <c r="J8158" i="4"/>
  <c r="J8143" i="4"/>
  <c r="J8159" i="4"/>
  <c r="J8145" i="4"/>
  <c r="J8161" i="4"/>
  <c r="J8144" i="4"/>
  <c r="J8160" i="4"/>
  <c r="J15890" i="4"/>
  <c r="J15891" i="4"/>
  <c r="J15743" i="4"/>
  <c r="J15744" i="4"/>
  <c r="J15745" i="4"/>
  <c r="J15746" i="4"/>
  <c r="J15747" i="4"/>
  <c r="J15748" i="4"/>
  <c r="J15749" i="4"/>
  <c r="J15750" i="4"/>
  <c r="J15751" i="4"/>
  <c r="J15569" i="4"/>
  <c r="J15570" i="4"/>
  <c r="J15571" i="4"/>
  <c r="J15572" i="4"/>
  <c r="J15432" i="4"/>
  <c r="J15433" i="4"/>
  <c r="J15434" i="4"/>
  <c r="J15357" i="4"/>
  <c r="J15358" i="4"/>
  <c r="J15207" i="4"/>
  <c r="J15208" i="4"/>
  <c r="J15128" i="4"/>
  <c r="J15129" i="4"/>
  <c r="J15130" i="4"/>
  <c r="J15132" i="4"/>
  <c r="J15032" i="4"/>
  <c r="J15033" i="4"/>
  <c r="J14941" i="4"/>
  <c r="J14942" i="4"/>
  <c r="J14943" i="4"/>
  <c r="J14944" i="4"/>
  <c r="J14945" i="4"/>
  <c r="J14946" i="4"/>
  <c r="J14940" i="4"/>
  <c r="J14511" i="4"/>
  <c r="J14513" i="4"/>
  <c r="J14514" i="4"/>
  <c r="J14512" i="4"/>
  <c r="J14515" i="4"/>
  <c r="J14446" i="4"/>
  <c r="J14447" i="4"/>
  <c r="J14443" i="4"/>
  <c r="J14444" i="4"/>
  <c r="J14445" i="4"/>
  <c r="J14448" i="4"/>
  <c r="J14311" i="4"/>
  <c r="J14310" i="4"/>
  <c r="J14309" i="4"/>
  <c r="J14312" i="4"/>
  <c r="J14313" i="4"/>
  <c r="J14158" i="4"/>
  <c r="J14159" i="4"/>
  <c r="J14160" i="4"/>
  <c r="J13943" i="4"/>
  <c r="J13944" i="4"/>
  <c r="J13945" i="4"/>
  <c r="J13946" i="4"/>
  <c r="J13947" i="4"/>
  <c r="J13948" i="4"/>
  <c r="J13949" i="4"/>
  <c r="J13950" i="4"/>
  <c r="J13951" i="4"/>
  <c r="J13938" i="4"/>
  <c r="J13939" i="4"/>
  <c r="J13940" i="4"/>
  <c r="J13942" i="4"/>
  <c r="J13941" i="4"/>
  <c r="J13703" i="4"/>
  <c r="J13704" i="4"/>
  <c r="J13705" i="4"/>
  <c r="J13706" i="4"/>
  <c r="J13707" i="4"/>
  <c r="J13708" i="4"/>
  <c r="J13700" i="4"/>
  <c r="J13702" i="4"/>
  <c r="J13701" i="4"/>
  <c r="J13639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8" i="4"/>
  <c r="J13637" i="4"/>
  <c r="J13551" i="4"/>
  <c r="J13552" i="4"/>
  <c r="J13553" i="4"/>
  <c r="J13554" i="4"/>
  <c r="J13479" i="4"/>
  <c r="J13480" i="4"/>
  <c r="J13320" i="4"/>
  <c r="J13305" i="4"/>
  <c r="J13321" i="4"/>
  <c r="J13308" i="4"/>
  <c r="J13324" i="4"/>
  <c r="J13310" i="4"/>
  <c r="J13312" i="4"/>
  <c r="J13316" i="4"/>
  <c r="J13317" i="4"/>
  <c r="J13319" i="4"/>
  <c r="J13322" i="4"/>
  <c r="J13323" i="4"/>
  <c r="J13325" i="4"/>
  <c r="J13306" i="4"/>
  <c r="J13307" i="4"/>
  <c r="J13309" i="4"/>
  <c r="J13311" i="4"/>
  <c r="J13313" i="4"/>
  <c r="J13314" i="4"/>
  <c r="J13318" i="4"/>
  <c r="J13315" i="4"/>
  <c r="J13208" i="4"/>
  <c r="J13209" i="4"/>
  <c r="J13206" i="4"/>
  <c r="J13207" i="4"/>
  <c r="J13210" i="4"/>
  <c r="J13211" i="4"/>
  <c r="J13128" i="4"/>
  <c r="J13129" i="4"/>
  <c r="J13130" i="4"/>
  <c r="J13123" i="4"/>
  <c r="J13124" i="4"/>
  <c r="J13125" i="4"/>
  <c r="J13126" i="4"/>
  <c r="J13122" i="4"/>
  <c r="J13127" i="4"/>
  <c r="J13131" i="4"/>
  <c r="J13065" i="4"/>
  <c r="J13066" i="4"/>
  <c r="J13067" i="4"/>
  <c r="J12915" i="4"/>
  <c r="J12916" i="4"/>
  <c r="J12917" i="4"/>
  <c r="J12918" i="4"/>
  <c r="J12919" i="4"/>
  <c r="J12856" i="4"/>
  <c r="J12857" i="4"/>
  <c r="J12848" i="4"/>
  <c r="J12849" i="4"/>
  <c r="J12850" i="4"/>
  <c r="J12851" i="4"/>
  <c r="J12852" i="4"/>
  <c r="J12853" i="4"/>
  <c r="J12854" i="4"/>
  <c r="J12855" i="4"/>
  <c r="J12656" i="4"/>
  <c r="J12657" i="4"/>
  <c r="J12658" i="4"/>
  <c r="J12659" i="4"/>
  <c r="J12660" i="4"/>
  <c r="J12661" i="4"/>
  <c r="J12662" i="4"/>
  <c r="J12600" i="4"/>
  <c r="J12601" i="4"/>
  <c r="J12602" i="4"/>
  <c r="J12603" i="4"/>
  <c r="J12604" i="4"/>
  <c r="J12605" i="4"/>
  <c r="J12590" i="4"/>
  <c r="J12606" i="4"/>
  <c r="J12591" i="4"/>
  <c r="J12607" i="4"/>
  <c r="J12592" i="4"/>
  <c r="J12593" i="4"/>
  <c r="J12594" i="4"/>
  <c r="J12595" i="4"/>
  <c r="J12596" i="4"/>
  <c r="J12597" i="4"/>
  <c r="J12598" i="4"/>
  <c r="J12599" i="4"/>
  <c r="J12428" i="4"/>
  <c r="J12429" i="4"/>
  <c r="J12430" i="4"/>
  <c r="J12431" i="4"/>
  <c r="J12432" i="4"/>
  <c r="J12433" i="4"/>
  <c r="J12434" i="4"/>
  <c r="J12435" i="4"/>
  <c r="J12343" i="4"/>
  <c r="J12346" i="4"/>
  <c r="J12344" i="4"/>
  <c r="J12345" i="4"/>
  <c r="J12347" i="4"/>
  <c r="J12238" i="4"/>
  <c r="J12237" i="4"/>
  <c r="J12239" i="4"/>
  <c r="J12164" i="4"/>
  <c r="J12167" i="4"/>
  <c r="J12168" i="4"/>
  <c r="J12169" i="4"/>
  <c r="J12170" i="4"/>
  <c r="J12165" i="4"/>
  <c r="J12166" i="4"/>
  <c r="J12171" i="4"/>
  <c r="J12017" i="4"/>
  <c r="J12019" i="4"/>
  <c r="J12018" i="4"/>
  <c r="J11908" i="4"/>
  <c r="J11909" i="4"/>
  <c r="J11910" i="4"/>
  <c r="J11911" i="4"/>
  <c r="J11912" i="4"/>
  <c r="J11913" i="4"/>
  <c r="J11914" i="4"/>
  <c r="J11915" i="4"/>
  <c r="J11916" i="4"/>
  <c r="J11918" i="4"/>
  <c r="J11907" i="4"/>
  <c r="J11906" i="4"/>
  <c r="J11917" i="4"/>
  <c r="J11748" i="4"/>
  <c r="J11749" i="4"/>
  <c r="J11750" i="4"/>
  <c r="J11751" i="4"/>
  <c r="J11752" i="4"/>
  <c r="J11753" i="4"/>
  <c r="J11745" i="4"/>
  <c r="J11747" i="4"/>
  <c r="J11746" i="4"/>
  <c r="J11652" i="4"/>
  <c r="J11653" i="4"/>
  <c r="J11654" i="4"/>
  <c r="J11655" i="4"/>
  <c r="J11656" i="4"/>
  <c r="J11657" i="4"/>
  <c r="J11658" i="4"/>
  <c r="J11659" i="4"/>
  <c r="J11651" i="4"/>
  <c r="J11650" i="4"/>
  <c r="J11559" i="4"/>
  <c r="J11560" i="4"/>
  <c r="J11561" i="4"/>
  <c r="J11562" i="4"/>
  <c r="J11465" i="4"/>
  <c r="J11466" i="4"/>
  <c r="J11467" i="4"/>
  <c r="J11468" i="4"/>
  <c r="J11470" i="4"/>
  <c r="J11469" i="4"/>
  <c r="J11471" i="4"/>
  <c r="J11338" i="4"/>
  <c r="J11339" i="4"/>
  <c r="J11340" i="4"/>
  <c r="J11341" i="4"/>
  <c r="J11227" i="4"/>
  <c r="J11228" i="4"/>
  <c r="J11133" i="4"/>
  <c r="J11134" i="4"/>
  <c r="J11132" i="4"/>
  <c r="J11021" i="4"/>
  <c r="J11037" i="4"/>
  <c r="J11022" i="4"/>
  <c r="J11038" i="4"/>
  <c r="J11024" i="4"/>
  <c r="J11025" i="4"/>
  <c r="J11026" i="4"/>
  <c r="J11011" i="4"/>
  <c r="J11027" i="4"/>
  <c r="J11012" i="4"/>
  <c r="J11028" i="4"/>
  <c r="J11013" i="4"/>
  <c r="J11029" i="4"/>
  <c r="J11014" i="4"/>
  <c r="J11030" i="4"/>
  <c r="J11015" i="4"/>
  <c r="J11031" i="4"/>
  <c r="J11020" i="4"/>
  <c r="J11036" i="4"/>
  <c r="J11016" i="4"/>
  <c r="J11017" i="4"/>
  <c r="J11018" i="4"/>
  <c r="J11019" i="4"/>
  <c r="J11023" i="4"/>
  <c r="J11032" i="4"/>
  <c r="J11033" i="4"/>
  <c r="J11034" i="4"/>
  <c r="J11039" i="4"/>
  <c r="J11035" i="4"/>
  <c r="J10946" i="4"/>
  <c r="J10947" i="4"/>
  <c r="J10948" i="4"/>
  <c r="J10949" i="4"/>
  <c r="J10950" i="4"/>
  <c r="J10951" i="4"/>
  <c r="J10952" i="4"/>
  <c r="J10953" i="4"/>
  <c r="J10765" i="4"/>
  <c r="J10766" i="4"/>
  <c r="J10762" i="4"/>
  <c r="J10764" i="4"/>
  <c r="J10763" i="4"/>
  <c r="J10690" i="4"/>
  <c r="J10691" i="4"/>
  <c r="J10692" i="4"/>
  <c r="J10693" i="4"/>
  <c r="J10579" i="4"/>
  <c r="J10580" i="4"/>
  <c r="J10581" i="4"/>
  <c r="J10582" i="4"/>
  <c r="J10583" i="4"/>
  <c r="J10496" i="4"/>
  <c r="J10497" i="4"/>
  <c r="J10498" i="4"/>
  <c r="J10499" i="4"/>
  <c r="J10500" i="4"/>
  <c r="J10501" i="4"/>
  <c r="J10502" i="4"/>
  <c r="J10503" i="4"/>
  <c r="J10504" i="4"/>
  <c r="J10406" i="4"/>
  <c r="J10407" i="4"/>
  <c r="J10408" i="4"/>
  <c r="J10409" i="4"/>
  <c r="J10333" i="4"/>
  <c r="J10334" i="4"/>
  <c r="J10335" i="4"/>
  <c r="J10336" i="4"/>
  <c r="J10330" i="4"/>
  <c r="J10331" i="4"/>
  <c r="J10332" i="4"/>
  <c r="J10329" i="4"/>
  <c r="J10261" i="4"/>
  <c r="J10262" i="4"/>
  <c r="J10179" i="4"/>
  <c r="J10180" i="4"/>
  <c r="J10181" i="4"/>
  <c r="J10126" i="4"/>
  <c r="J10127" i="4"/>
  <c r="J10061" i="4"/>
  <c r="J10062" i="4"/>
  <c r="J10063" i="4"/>
  <c r="J10064" i="4"/>
  <c r="J10059" i="4"/>
  <c r="J10060" i="4"/>
  <c r="J9997" i="4"/>
  <c r="J9998" i="4"/>
  <c r="J9999" i="4"/>
  <c r="J10000" i="4"/>
  <c r="J9917" i="4"/>
  <c r="J9918" i="4"/>
  <c r="J9913" i="4"/>
  <c r="J9916" i="4"/>
  <c r="J9914" i="4"/>
  <c r="J9915" i="4"/>
  <c r="J9919" i="4"/>
  <c r="J9920" i="4"/>
  <c r="J9757" i="4"/>
  <c r="J9758" i="4"/>
  <c r="J9761" i="4"/>
  <c r="J9762" i="4"/>
  <c r="J9764" i="4"/>
  <c r="J9765" i="4"/>
  <c r="J9766" i="4"/>
  <c r="J9767" i="4"/>
  <c r="J9769" i="4"/>
  <c r="J9756" i="4"/>
  <c r="J9755" i="4"/>
  <c r="J9759" i="4"/>
  <c r="J9760" i="4"/>
  <c r="J9763" i="4"/>
  <c r="J9768" i="4"/>
  <c r="J9770" i="4"/>
  <c r="J9771" i="4"/>
  <c r="J9686" i="4"/>
  <c r="J9687" i="4"/>
  <c r="J9688" i="4"/>
  <c r="J9597" i="4"/>
  <c r="J9589" i="4"/>
  <c r="J9590" i="4"/>
  <c r="J9591" i="4"/>
  <c r="J9592" i="4"/>
  <c r="J9593" i="4"/>
  <c r="J9596" i="4"/>
  <c r="J9595" i="4"/>
  <c r="J9594" i="4"/>
  <c r="J9491" i="4"/>
  <c r="J9492" i="4"/>
  <c r="J9493" i="4"/>
  <c r="J9494" i="4"/>
  <c r="J9495" i="4"/>
  <c r="J9496" i="4"/>
  <c r="J9497" i="4"/>
  <c r="J9498" i="4"/>
  <c r="J9499" i="4"/>
  <c r="J9397" i="4"/>
  <c r="J9398" i="4"/>
  <c r="J9399" i="4"/>
  <c r="J9400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08" i="4"/>
  <c r="J9322" i="4"/>
  <c r="J9307" i="4"/>
  <c r="J9135" i="4"/>
  <c r="J9136" i="4"/>
  <c r="J8911" i="4"/>
  <c r="J8912" i="4"/>
  <c r="J8913" i="4"/>
  <c r="J8914" i="4"/>
  <c r="J8915" i="4"/>
  <c r="J8916" i="4"/>
  <c r="J8917" i="4"/>
  <c r="J8841" i="4"/>
  <c r="J8842" i="4"/>
  <c r="J8770" i="4"/>
  <c r="J8771" i="4"/>
  <c r="J8758" i="4"/>
  <c r="J8759" i="4"/>
  <c r="J8761" i="4"/>
  <c r="J8762" i="4"/>
  <c r="J8763" i="4"/>
  <c r="J8764" i="4"/>
  <c r="J8766" i="4"/>
  <c r="J8767" i="4"/>
  <c r="J8769" i="4"/>
  <c r="J8757" i="4"/>
  <c r="J8760" i="4"/>
  <c r="J8765" i="4"/>
  <c r="J8768" i="4"/>
  <c r="J8683" i="4"/>
  <c r="J8684" i="4"/>
  <c r="J8686" i="4"/>
  <c r="J8687" i="4"/>
  <c r="J8685" i="4"/>
  <c r="J8611" i="4"/>
  <c r="J8612" i="4"/>
  <c r="J8613" i="4"/>
  <c r="J14263" i="4"/>
  <c r="J14250" i="4"/>
  <c r="J14251" i="4"/>
  <c r="J14252" i="4"/>
  <c r="J14253" i="4"/>
  <c r="J14254" i="4"/>
  <c r="J14255" i="4"/>
  <c r="J14257" i="4"/>
  <c r="J14258" i="4"/>
  <c r="J14259" i="4"/>
  <c r="J14260" i="4"/>
  <c r="J14262" i="4"/>
  <c r="J14256" i="4"/>
  <c r="J14261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12" i="4"/>
  <c r="J9626" i="4"/>
  <c r="J7321" i="4"/>
  <c r="J7322" i="4"/>
  <c r="J7323" i="4"/>
  <c r="J7324" i="4"/>
  <c r="J9773" i="4"/>
  <c r="J9772" i="4"/>
  <c r="J9598" i="4"/>
  <c r="J9599" i="4"/>
  <c r="J9600" i="4"/>
  <c r="J9601" i="4"/>
  <c r="J9602" i="4"/>
  <c r="J9603" i="4"/>
  <c r="J9405" i="4"/>
  <c r="J9406" i="4"/>
  <c r="J9407" i="4"/>
  <c r="J9408" i="4"/>
  <c r="J9401" i="4"/>
  <c r="J9404" i="4"/>
  <c r="J9402" i="4"/>
  <c r="J9403" i="4"/>
  <c r="J9229" i="4"/>
  <c r="J9230" i="4"/>
  <c r="J9231" i="4"/>
  <c r="J9232" i="4"/>
  <c r="J9233" i="4"/>
  <c r="J9234" i="4"/>
  <c r="J9235" i="4"/>
  <c r="J9236" i="4"/>
  <c r="J9237" i="4"/>
  <c r="J9222" i="4"/>
  <c r="J9238" i="4"/>
  <c r="J9223" i="4"/>
  <c r="J9224" i="4"/>
  <c r="J9225" i="4"/>
  <c r="J9228" i="4"/>
  <c r="J9226" i="4"/>
  <c r="J9227" i="4"/>
  <c r="J8918" i="4"/>
  <c r="J8919" i="4"/>
  <c r="J16500" i="4"/>
  <c r="J16501" i="4"/>
  <c r="J16419" i="4"/>
  <c r="J16420" i="4"/>
  <c r="J16339" i="4"/>
  <c r="J16340" i="4"/>
  <c r="J16341" i="4"/>
  <c r="J16342" i="4"/>
  <c r="J16343" i="4"/>
  <c r="J16345" i="4"/>
  <c r="J16173" i="4"/>
  <c r="J16174" i="4"/>
  <c r="J16175" i="4"/>
  <c r="J16165" i="4"/>
  <c r="J16166" i="4"/>
  <c r="J16167" i="4"/>
  <c r="J16169" i="4"/>
  <c r="J16170" i="4"/>
  <c r="J16172" i="4"/>
  <c r="J16045" i="4"/>
  <c r="J16046" i="4"/>
  <c r="J16047" i="4"/>
  <c r="J16048" i="4"/>
  <c r="J16044" i="4"/>
  <c r="J15810" i="4"/>
  <c r="J15811" i="4"/>
  <c r="J15812" i="4"/>
  <c r="J15813" i="4"/>
  <c r="J15814" i="4"/>
  <c r="J15815" i="4"/>
  <c r="J15816" i="4"/>
  <c r="J15817" i="4"/>
  <c r="J15818" i="4"/>
  <c r="J15820" i="4"/>
  <c r="J15677" i="4"/>
  <c r="J15678" i="4"/>
  <c r="J15679" i="4"/>
  <c r="J15680" i="4"/>
  <c r="J15676" i="4"/>
  <c r="J15505" i="4"/>
  <c r="J15506" i="4"/>
  <c r="J15277" i="4"/>
  <c r="J15267" i="4"/>
  <c r="J15268" i="4"/>
  <c r="J15269" i="4"/>
  <c r="J15270" i="4"/>
  <c r="J15271" i="4"/>
  <c r="J15272" i="4"/>
  <c r="J15273" i="4"/>
  <c r="J15274" i="4"/>
  <c r="J15276" i="4"/>
  <c r="J14813" i="4"/>
  <c r="J14814" i="4"/>
  <c r="J14812" i="4"/>
  <c r="J14733" i="4"/>
  <c r="J14734" i="4"/>
  <c r="J14726" i="4"/>
  <c r="J14727" i="4"/>
  <c r="J14728" i="4"/>
  <c r="J14729" i="4"/>
  <c r="J14730" i="4"/>
  <c r="J14732" i="4"/>
  <c r="J14589" i="4"/>
  <c r="J14590" i="4"/>
  <c r="J14591" i="4"/>
  <c r="J14586" i="4"/>
  <c r="J14588" i="4"/>
  <c r="J16496" i="4"/>
  <c r="J16497" i="4"/>
  <c r="J16498" i="4"/>
  <c r="J16499" i="4"/>
  <c r="J16413" i="4"/>
  <c r="J16414" i="4"/>
  <c r="J16415" i="4"/>
  <c r="J16416" i="4"/>
  <c r="J16417" i="4"/>
  <c r="J16418" i="4"/>
  <c r="J16412" i="4"/>
  <c r="J16336" i="4"/>
  <c r="J16337" i="4"/>
  <c r="J16338" i="4"/>
  <c r="J16224" i="4"/>
  <c r="J16225" i="4"/>
  <c r="J16226" i="4"/>
  <c r="J16227" i="4"/>
  <c r="J16159" i="4"/>
  <c r="J16160" i="4"/>
  <c r="J16161" i="4"/>
  <c r="J16162" i="4"/>
  <c r="J16163" i="4"/>
  <c r="J16164" i="4"/>
  <c r="J16029" i="4"/>
  <c r="J16030" i="4"/>
  <c r="J16031" i="4"/>
  <c r="J16032" i="4"/>
  <c r="J16033" i="4"/>
  <c r="J16034" i="4"/>
  <c r="J16035" i="4"/>
  <c r="J16036" i="4"/>
  <c r="J16037" i="4"/>
  <c r="J16038" i="4"/>
  <c r="J16039" i="4"/>
  <c r="J16040" i="4"/>
  <c r="J16025" i="4"/>
  <c r="J16041" i="4"/>
  <c r="J16026" i="4"/>
  <c r="J16042" i="4"/>
  <c r="J16028" i="4"/>
  <c r="J15885" i="4"/>
  <c r="J15886" i="4"/>
  <c r="J15887" i="4"/>
  <c r="J15888" i="4"/>
  <c r="J15889" i="4"/>
  <c r="J15806" i="4"/>
  <c r="J15807" i="4"/>
  <c r="J15808" i="4"/>
  <c r="J15809" i="4"/>
  <c r="J15741" i="4"/>
  <c r="J15742" i="4"/>
  <c r="J15735" i="4"/>
  <c r="J15736" i="4"/>
  <c r="J15737" i="4"/>
  <c r="J15738" i="4"/>
  <c r="J15740" i="4"/>
  <c r="J15670" i="4"/>
  <c r="J15671" i="4"/>
  <c r="J15672" i="4"/>
  <c r="J15673" i="4"/>
  <c r="J15674" i="4"/>
  <c r="J15565" i="4"/>
  <c r="J15566" i="4"/>
  <c r="J15567" i="4"/>
  <c r="J15568" i="4"/>
  <c r="J15564" i="4"/>
  <c r="J15502" i="4"/>
  <c r="J15503" i="4"/>
  <c r="J15504" i="4"/>
  <c r="J15428" i="4"/>
  <c r="J15429" i="4"/>
  <c r="J15430" i="4"/>
  <c r="J15431" i="4"/>
  <c r="J15350" i="4"/>
  <c r="J15351" i="4"/>
  <c r="J15352" i="4"/>
  <c r="J15353" i="4"/>
  <c r="J15354" i="4"/>
  <c r="J15356" i="4"/>
  <c r="J15261" i="4"/>
  <c r="J15262" i="4"/>
  <c r="J15263" i="4"/>
  <c r="J15264" i="4"/>
  <c r="J15265" i="4"/>
  <c r="J15266" i="4"/>
  <c r="J15257" i="4"/>
  <c r="J15258" i="4"/>
  <c r="J15260" i="4"/>
  <c r="J15201" i="4"/>
  <c r="J15202" i="4"/>
  <c r="J15203" i="4"/>
  <c r="J15204" i="4"/>
  <c r="J15205" i="4"/>
  <c r="J15206" i="4"/>
  <c r="J15117" i="4"/>
  <c r="J15118" i="4"/>
  <c r="J15119" i="4"/>
  <c r="J15120" i="4"/>
  <c r="J15121" i="4"/>
  <c r="J15122" i="4"/>
  <c r="J15123" i="4"/>
  <c r="J15124" i="4"/>
  <c r="J15125" i="4"/>
  <c r="J15126" i="4"/>
  <c r="J15127" i="4"/>
  <c r="J15027" i="4"/>
  <c r="J15028" i="4"/>
  <c r="J15029" i="4"/>
  <c r="J15030" i="4"/>
  <c r="J15031" i="4"/>
  <c r="J14863" i="4"/>
  <c r="J14864" i="4"/>
  <c r="J14865" i="4"/>
  <c r="J14806" i="4"/>
  <c r="J14807" i="4"/>
  <c r="J14808" i="4"/>
  <c r="J14809" i="4"/>
  <c r="J14810" i="4"/>
  <c r="J14719" i="4"/>
  <c r="J14720" i="4"/>
  <c r="J14721" i="4"/>
  <c r="J14722" i="4"/>
  <c r="J14723" i="4"/>
  <c r="J14724" i="4"/>
  <c r="J14725" i="4"/>
  <c r="J14655" i="4"/>
  <c r="J14656" i="4"/>
  <c r="J14657" i="4"/>
  <c r="J14510" i="4"/>
  <c r="J14507" i="4"/>
  <c r="J14508" i="4"/>
  <c r="J14509" i="4"/>
  <c r="J14442" i="4"/>
  <c r="J14441" i="4"/>
  <c r="J14375" i="4"/>
  <c r="J14369" i="4"/>
  <c r="J14370" i="4"/>
  <c r="J14374" i="4"/>
  <c r="J14368" i="4"/>
  <c r="J14371" i="4"/>
  <c r="J14372" i="4"/>
  <c r="J14373" i="4"/>
  <c r="J14376" i="4"/>
  <c r="J14377" i="4"/>
  <c r="J14307" i="4"/>
  <c r="J14308" i="4"/>
  <c r="J14151" i="4"/>
  <c r="J14152" i="4"/>
  <c r="J14153" i="4"/>
  <c r="J14154" i="4"/>
  <c r="J14155" i="4"/>
  <c r="J14156" i="4"/>
  <c r="J14157" i="4"/>
  <c r="J14146" i="4"/>
  <c r="J14147" i="4"/>
  <c r="J14148" i="4"/>
  <c r="J14150" i="4"/>
  <c r="J14149" i="4"/>
  <c r="J14071" i="4"/>
  <c r="J14061" i="4"/>
  <c r="J14062" i="4"/>
  <c r="J14063" i="4"/>
  <c r="J14064" i="4"/>
  <c r="J14065" i="4"/>
  <c r="J14066" i="4"/>
  <c r="J14067" i="4"/>
  <c r="J14068" i="4"/>
  <c r="J14070" i="4"/>
  <c r="J14069" i="4"/>
  <c r="J13929" i="4"/>
  <c r="J13930" i="4"/>
  <c r="J13931" i="4"/>
  <c r="J13932" i="4"/>
  <c r="J13933" i="4"/>
  <c r="J13934" i="4"/>
  <c r="J13935" i="4"/>
  <c r="J13936" i="4"/>
  <c r="J13937" i="4"/>
  <c r="J13847" i="4"/>
  <c r="J13848" i="4"/>
  <c r="J13841" i="4"/>
  <c r="J13842" i="4"/>
  <c r="J13843" i="4"/>
  <c r="J13844" i="4"/>
  <c r="J13846" i="4"/>
  <c r="J13845" i="4"/>
  <c r="J13756" i="4"/>
  <c r="J13757" i="4"/>
  <c r="J13758" i="4"/>
  <c r="J13693" i="4"/>
  <c r="J13694" i="4"/>
  <c r="J13695" i="4"/>
  <c r="J13696" i="4"/>
  <c r="J13697" i="4"/>
  <c r="J13698" i="4"/>
  <c r="J13699" i="4"/>
  <c r="J13623" i="4"/>
  <c r="J13624" i="4"/>
  <c r="J13617" i="4"/>
  <c r="J13618" i="4"/>
  <c r="J13619" i="4"/>
  <c r="J13620" i="4"/>
  <c r="J13622" i="4"/>
  <c r="J13621" i="4"/>
  <c r="J13476" i="4"/>
  <c r="J13478" i="4"/>
  <c r="J13390" i="4"/>
  <c r="J13398" i="4"/>
  <c r="J13389" i="4"/>
  <c r="J13391" i="4"/>
  <c r="J13392" i="4"/>
  <c r="J13393" i="4"/>
  <c r="J13394" i="4"/>
  <c r="J13395" i="4"/>
  <c r="J13397" i="4"/>
  <c r="J13396" i="4"/>
  <c r="J13204" i="4"/>
  <c r="J13205" i="4"/>
  <c r="J13202" i="4"/>
  <c r="J13203" i="4"/>
  <c r="J13064" i="4"/>
  <c r="J13063" i="4"/>
  <c r="J12984" i="4"/>
  <c r="J12985" i="4"/>
  <c r="J12986" i="4"/>
  <c r="J12988" i="4"/>
  <c r="J12989" i="4"/>
  <c r="J12990" i="4"/>
  <c r="J12992" i="4"/>
  <c r="J12987" i="4"/>
  <c r="J12991" i="4"/>
  <c r="J12912" i="4"/>
  <c r="J12913" i="4"/>
  <c r="J12914" i="4"/>
  <c r="J12842" i="4"/>
  <c r="J12843" i="4"/>
  <c r="J12844" i="4"/>
  <c r="J12845" i="4"/>
  <c r="J12846" i="4"/>
  <c r="J12847" i="4"/>
  <c r="J12753" i="4"/>
  <c r="J12754" i="4"/>
  <c r="J12755" i="4"/>
  <c r="J12756" i="4"/>
  <c r="J12654" i="4"/>
  <c r="J12655" i="4"/>
  <c r="J12586" i="4"/>
  <c r="J12587" i="4"/>
  <c r="J12588" i="4"/>
  <c r="J12589" i="4"/>
  <c r="J12517" i="4"/>
  <c r="J12518" i="4"/>
  <c r="J12519" i="4"/>
  <c r="J12424" i="4"/>
  <c r="J12425" i="4"/>
  <c r="J12426" i="4"/>
  <c r="J12427" i="4"/>
  <c r="J12158" i="4"/>
  <c r="J12161" i="4"/>
  <c r="J12163" i="4"/>
  <c r="J12162" i="4"/>
  <c r="J12159" i="4"/>
  <c r="J12160" i="4"/>
  <c r="J12004" i="4"/>
  <c r="J12005" i="4"/>
  <c r="J12006" i="4"/>
  <c r="J12007" i="4"/>
  <c r="J12008" i="4"/>
  <c r="J12009" i="4"/>
  <c r="J12010" i="4"/>
  <c r="J12011" i="4"/>
  <c r="J12012" i="4"/>
  <c r="J12014" i="4"/>
  <c r="J12003" i="4"/>
  <c r="J12013" i="4"/>
  <c r="J12015" i="4"/>
  <c r="J12016" i="4"/>
  <c r="J11905" i="4"/>
  <c r="J11904" i="4"/>
  <c r="J11838" i="4"/>
  <c r="J11837" i="4"/>
  <c r="J11556" i="4"/>
  <c r="J11557" i="4"/>
  <c r="J11558" i="4"/>
  <c r="J11555" i="4"/>
  <c r="J11460" i="4"/>
  <c r="J11461" i="4"/>
  <c r="J11462" i="4"/>
  <c r="J11463" i="4"/>
  <c r="J11464" i="4"/>
  <c r="J11396" i="4"/>
  <c r="J11397" i="4"/>
  <c r="J11398" i="4"/>
  <c r="J11399" i="4"/>
  <c r="J11390" i="4"/>
  <c r="J11391" i="4"/>
  <c r="J11393" i="4"/>
  <c r="J11395" i="4"/>
  <c r="J11392" i="4"/>
  <c r="J11394" i="4"/>
  <c r="J11332" i="4"/>
  <c r="J11333" i="4"/>
  <c r="J11334" i="4"/>
  <c r="J11335" i="4"/>
  <c r="J11336" i="4"/>
  <c r="J11337" i="4"/>
  <c r="J11324" i="4"/>
  <c r="J11325" i="4"/>
  <c r="J11326" i="4"/>
  <c r="J11327" i="4"/>
  <c r="J11329" i="4"/>
  <c r="J11330" i="4"/>
  <c r="J11331" i="4"/>
  <c r="J11328" i="4"/>
  <c r="J11220" i="4"/>
  <c r="J11221" i="4"/>
  <c r="J11222" i="4"/>
  <c r="J11223" i="4"/>
  <c r="J11224" i="4"/>
  <c r="J11225" i="4"/>
  <c r="J11226" i="4"/>
  <c r="J11217" i="4"/>
  <c r="J11218" i="4"/>
  <c r="J11219" i="4"/>
  <c r="J11216" i="4"/>
  <c r="J11127" i="4"/>
  <c r="J11131" i="4"/>
  <c r="J11128" i="4"/>
  <c r="J11129" i="4"/>
  <c r="J11130" i="4"/>
  <c r="J11126" i="4"/>
  <c r="J11008" i="4"/>
  <c r="J11009" i="4"/>
  <c r="J11010" i="4"/>
  <c r="J10944" i="4"/>
  <c r="J10945" i="4"/>
  <c r="J10943" i="4"/>
  <c r="J10848" i="4"/>
  <c r="J10849" i="4"/>
  <c r="J10850" i="4"/>
  <c r="J10758" i="4"/>
  <c r="J10759" i="4"/>
  <c r="J10760" i="4"/>
  <c r="J10761" i="4"/>
  <c r="J10688" i="4"/>
  <c r="J10689" i="4"/>
  <c r="J10573" i="4"/>
  <c r="J10574" i="4"/>
  <c r="J10575" i="4"/>
  <c r="J10576" i="4"/>
  <c r="J10577" i="4"/>
  <c r="J10578" i="4"/>
  <c r="J10564" i="4"/>
  <c r="J10565" i="4"/>
  <c r="J10566" i="4"/>
  <c r="J10567" i="4"/>
  <c r="J10568" i="4"/>
  <c r="J10570" i="4"/>
  <c r="J10572" i="4"/>
  <c r="J10569" i="4"/>
  <c r="J10571" i="4"/>
  <c r="J10397" i="4"/>
  <c r="J10398" i="4"/>
  <c r="J10399" i="4"/>
  <c r="J10400" i="4"/>
  <c r="J10401" i="4"/>
  <c r="J10402" i="4"/>
  <c r="J10403" i="4"/>
  <c r="J10404" i="4"/>
  <c r="J10405" i="4"/>
  <c r="J10394" i="4"/>
  <c r="J10396" i="4"/>
  <c r="J10395" i="4"/>
  <c r="J10258" i="4"/>
  <c r="J10259" i="4"/>
  <c r="J10260" i="4"/>
  <c r="J10175" i="4"/>
  <c r="J10176" i="4"/>
  <c r="J10177" i="4"/>
  <c r="J10178" i="4"/>
  <c r="J10125" i="4"/>
  <c r="J10123" i="4"/>
  <c r="J10124" i="4"/>
  <c r="J10049" i="4"/>
  <c r="J10050" i="4"/>
  <c r="J10051" i="4"/>
  <c r="J10052" i="4"/>
  <c r="J10053" i="4"/>
  <c r="J10054" i="4"/>
  <c r="J10055" i="4"/>
  <c r="J10056" i="4"/>
  <c r="J10058" i="4"/>
  <c r="J10057" i="4"/>
  <c r="J9909" i="4"/>
  <c r="J9910" i="4"/>
  <c r="J9911" i="4"/>
  <c r="J9912" i="4"/>
  <c r="J9825" i="4"/>
  <c r="J9826" i="4"/>
  <c r="J9828" i="4"/>
  <c r="J9829" i="4"/>
  <c r="J9830" i="4"/>
  <c r="J9831" i="4"/>
  <c r="J9833" i="4"/>
  <c r="J9824" i="4"/>
  <c r="J9827" i="4"/>
  <c r="J9832" i="4"/>
  <c r="J9834" i="4"/>
  <c r="J9835" i="4"/>
  <c r="J9823" i="4"/>
  <c r="J9677" i="4"/>
  <c r="J9678" i="4"/>
  <c r="J9679" i="4"/>
  <c r="J9680" i="4"/>
  <c r="J9681" i="4"/>
  <c r="J9682" i="4"/>
  <c r="J9683" i="4"/>
  <c r="J9684" i="4"/>
  <c r="J9685" i="4"/>
  <c r="J9671" i="4"/>
  <c r="J9672" i="4"/>
  <c r="J9673" i="4"/>
  <c r="J9676" i="4"/>
  <c r="J9674" i="4"/>
  <c r="J9675" i="4"/>
  <c r="J9581" i="4"/>
  <c r="J9582" i="4"/>
  <c r="J9583" i="4"/>
  <c r="J9584" i="4"/>
  <c r="J9585" i="4"/>
  <c r="J9586" i="4"/>
  <c r="J9587" i="4"/>
  <c r="J9588" i="4"/>
  <c r="J9580" i="4"/>
  <c r="J9485" i="4"/>
  <c r="J9486" i="4"/>
  <c r="J9487" i="4"/>
  <c r="J9488" i="4"/>
  <c r="J9489" i="4"/>
  <c r="J9490" i="4"/>
  <c r="J9478" i="4"/>
  <c r="J9479" i="4"/>
  <c r="J9480" i="4"/>
  <c r="J9481" i="4"/>
  <c r="J9484" i="4"/>
  <c r="J9482" i="4"/>
  <c r="J9483" i="4"/>
  <c r="J9391" i="4"/>
  <c r="J9392" i="4"/>
  <c r="J9393" i="4"/>
  <c r="J9394" i="4"/>
  <c r="J9395" i="4"/>
  <c r="J9396" i="4"/>
  <c r="J9304" i="4"/>
  <c r="J9305" i="4"/>
  <c r="J9306" i="4"/>
  <c r="J9133" i="4"/>
  <c r="J9134" i="4"/>
  <c r="J9120" i="4"/>
  <c r="J9121" i="4"/>
  <c r="J9122" i="4"/>
  <c r="J9123" i="4"/>
  <c r="J9124" i="4"/>
  <c r="J9125" i="4"/>
  <c r="J9126" i="4"/>
  <c r="J9127" i="4"/>
  <c r="J9128" i="4"/>
  <c r="J9129" i="4"/>
  <c r="J9132" i="4"/>
  <c r="J9130" i="4"/>
  <c r="J9131" i="4"/>
  <c r="J9010" i="4"/>
  <c r="J9011" i="4"/>
  <c r="J9012" i="4"/>
  <c r="J9013" i="4"/>
  <c r="J9014" i="4"/>
  <c r="J16475" i="4"/>
  <c r="J16219" i="4"/>
  <c r="J16091" i="4"/>
  <c r="J15579" i="4"/>
  <c r="J14811" i="4"/>
  <c r="J16452" i="4"/>
  <c r="J16453" i="4"/>
  <c r="J16454" i="4"/>
  <c r="J13431" i="4"/>
  <c r="J13432" i="4"/>
  <c r="J13433" i="4"/>
  <c r="J13434" i="4"/>
  <c r="J12794" i="4"/>
  <c r="J12795" i="4"/>
  <c r="J12796" i="4"/>
  <c r="J12797" i="4"/>
  <c r="J12798" i="4"/>
  <c r="J12799" i="4"/>
  <c r="J12800" i="4"/>
  <c r="J12068" i="4"/>
  <c r="J12069" i="4"/>
  <c r="J12070" i="4"/>
  <c r="J12071" i="4"/>
  <c r="J12072" i="4"/>
  <c r="J12073" i="4"/>
  <c r="J12074" i="4"/>
  <c r="J12065" i="4"/>
  <c r="J12067" i="4"/>
  <c r="J12063" i="4"/>
  <c r="J12064" i="4"/>
  <c r="J12066" i="4"/>
  <c r="J11418" i="4"/>
  <c r="J11419" i="4"/>
  <c r="J11420" i="4"/>
  <c r="J10516" i="4"/>
  <c r="J10517" i="4"/>
  <c r="J10518" i="4"/>
  <c r="J10519" i="4"/>
  <c r="J10520" i="4"/>
  <c r="J10522" i="4"/>
  <c r="J10521" i="4"/>
  <c r="J9857" i="4"/>
  <c r="J9858" i="4"/>
  <c r="J9860" i="4"/>
  <c r="J9855" i="4"/>
  <c r="J9859" i="4"/>
  <c r="J9856" i="4"/>
  <c r="J9157" i="4"/>
  <c r="J9158" i="4"/>
  <c r="J9159" i="4"/>
  <c r="J9160" i="4"/>
  <c r="J9161" i="4"/>
  <c r="J8502" i="4"/>
  <c r="J8503" i="4"/>
  <c r="J7565" i="4"/>
  <c r="J7566" i="4"/>
  <c r="J7567" i="4"/>
  <c r="J7569" i="4"/>
  <c r="J7570" i="4"/>
  <c r="J7568" i="4"/>
  <c r="J7571" i="4"/>
  <c r="J6266" i="4"/>
  <c r="J6267" i="4"/>
  <c r="J16253" i="4"/>
  <c r="J16254" i="4"/>
  <c r="J16255" i="4"/>
  <c r="J16256" i="4"/>
  <c r="J16257" i="4"/>
  <c r="J16246" i="4"/>
  <c r="J16247" i="4"/>
  <c r="J16249" i="4"/>
  <c r="J16250" i="4"/>
  <c r="J16252" i="4"/>
  <c r="J15605" i="4"/>
  <c r="J15606" i="4"/>
  <c r="J14973" i="4"/>
  <c r="J14974" i="4"/>
  <c r="J14975" i="4"/>
  <c r="J14976" i="4"/>
  <c r="J14962" i="4"/>
  <c r="J14963" i="4"/>
  <c r="J14964" i="4"/>
  <c r="J14965" i="4"/>
  <c r="J14966" i="4"/>
  <c r="J14967" i="4"/>
  <c r="J14968" i="4"/>
  <c r="J14969" i="4"/>
  <c r="J14970" i="4"/>
  <c r="J14972" i="4"/>
  <c r="J14465" i="4"/>
  <c r="J14466" i="4"/>
  <c r="J14467" i="4"/>
  <c r="J13863" i="4"/>
  <c r="J13864" i="4"/>
  <c r="J13865" i="4"/>
  <c r="J13866" i="4"/>
  <c r="J13867" i="4"/>
  <c r="J12936" i="4"/>
  <c r="J12934" i="4"/>
  <c r="J12935" i="4"/>
  <c r="J12247" i="4"/>
  <c r="J12249" i="4"/>
  <c r="J12250" i="4"/>
  <c r="J12246" i="4"/>
  <c r="J12248" i="4"/>
  <c r="J11678" i="4"/>
  <c r="J11681" i="4"/>
  <c r="J11677" i="4"/>
  <c r="J11679" i="4"/>
  <c r="J11680" i="4"/>
  <c r="J11682" i="4"/>
  <c r="J11144" i="4"/>
  <c r="J11145" i="4"/>
  <c r="J11146" i="4"/>
  <c r="J11147" i="4"/>
  <c r="J10430" i="4"/>
  <c r="J10431" i="4"/>
  <c r="J9511" i="4"/>
  <c r="J9512" i="4"/>
  <c r="J9513" i="4"/>
  <c r="J9516" i="4"/>
  <c r="J9514" i="4"/>
  <c r="J9515" i="4"/>
  <c r="J16446" i="4"/>
  <c r="J16447" i="4"/>
  <c r="J16448" i="4"/>
  <c r="J16449" i="4"/>
  <c r="J16450" i="4"/>
  <c r="J16053" i="4"/>
  <c r="J16054" i="4"/>
  <c r="J16055" i="4"/>
  <c r="J16056" i="4"/>
  <c r="J16057" i="4"/>
  <c r="J16058" i="4"/>
  <c r="J15693" i="4"/>
  <c r="J15692" i="4"/>
  <c r="J15214" i="4"/>
  <c r="J15215" i="4"/>
  <c r="J15216" i="4"/>
  <c r="J15217" i="4"/>
  <c r="J15218" i="4"/>
  <c r="J15219" i="4"/>
  <c r="J14829" i="4"/>
  <c r="J14830" i="4"/>
  <c r="J14831" i="4"/>
  <c r="J14832" i="4"/>
  <c r="J14828" i="4"/>
  <c r="J14321" i="4"/>
  <c r="J14322" i="4"/>
  <c r="J13961" i="4"/>
  <c r="J13962" i="4"/>
  <c r="J13963" i="4"/>
  <c r="J13964" i="4"/>
  <c r="J13965" i="4"/>
  <c r="J13966" i="4"/>
  <c r="J13967" i="4"/>
  <c r="J13968" i="4"/>
  <c r="J13969" i="4"/>
  <c r="J13559" i="4"/>
  <c r="J13558" i="4"/>
  <c r="J13557" i="4"/>
  <c r="J13004" i="4"/>
  <c r="J13005" i="4"/>
  <c r="J12046" i="4"/>
  <c r="J12045" i="4"/>
  <c r="J12047" i="4"/>
  <c r="J15278" i="4"/>
  <c r="J15279" i="4"/>
  <c r="J15280" i="4"/>
  <c r="J15281" i="4"/>
  <c r="J15282" i="4"/>
  <c r="J15283" i="4"/>
  <c r="J15284" i="4"/>
  <c r="J15285" i="4"/>
  <c r="J15133" i="4"/>
  <c r="J15134" i="4"/>
  <c r="J15135" i="4"/>
  <c r="J15136" i="4"/>
  <c r="J15137" i="4"/>
  <c r="J15037" i="4"/>
  <c r="J15038" i="4"/>
  <c r="J15039" i="4"/>
  <c r="J15040" i="4"/>
  <c r="J15041" i="4"/>
  <c r="J15042" i="4"/>
  <c r="J15043" i="4"/>
  <c r="J15044" i="4"/>
  <c r="J15045" i="4"/>
  <c r="J15046" i="4"/>
  <c r="J15047" i="4"/>
  <c r="J15048" i="4"/>
  <c r="J15034" i="4"/>
  <c r="J15036" i="4"/>
  <c r="J14867" i="4"/>
  <c r="J14868" i="4"/>
  <c r="J14815" i="4"/>
  <c r="J14816" i="4"/>
  <c r="J14817" i="4"/>
  <c r="J14818" i="4"/>
  <c r="J14819" i="4"/>
  <c r="J14659" i="4"/>
  <c r="J14660" i="4"/>
  <c r="J14661" i="4"/>
  <c r="J14592" i="4"/>
  <c r="J14593" i="4"/>
  <c r="J14594" i="4"/>
  <c r="J14595" i="4"/>
  <c r="J14596" i="4"/>
  <c r="J14597" i="4"/>
  <c r="J14598" i="4"/>
  <c r="J14455" i="4"/>
  <c r="J14458" i="4"/>
  <c r="J14449" i="4"/>
  <c r="J14450" i="4"/>
  <c r="J14454" i="4"/>
  <c r="J14451" i="4"/>
  <c r="J14452" i="4"/>
  <c r="J14453" i="4"/>
  <c r="J14456" i="4"/>
  <c r="J14457" i="4"/>
  <c r="J14459" i="4"/>
  <c r="J14382" i="4"/>
  <c r="J14383" i="4"/>
  <c r="J14379" i="4"/>
  <c r="J14380" i="4"/>
  <c r="J14314" i="4"/>
  <c r="J14315" i="4"/>
  <c r="J14316" i="4"/>
  <c r="J14317" i="4"/>
  <c r="J14161" i="4"/>
  <c r="J14162" i="4"/>
  <c r="J14163" i="4"/>
  <c r="J14164" i="4"/>
  <c r="J14166" i="4"/>
  <c r="J14165" i="4"/>
  <c r="J13952" i="4"/>
  <c r="J13953" i="4"/>
  <c r="J13954" i="4"/>
  <c r="J13760" i="4"/>
  <c r="J13761" i="4"/>
  <c r="J13481" i="4"/>
  <c r="J13482" i="4"/>
  <c r="J12436" i="4"/>
  <c r="J12437" i="4"/>
  <c r="J12438" i="4"/>
  <c r="J11660" i="4"/>
  <c r="J11662" i="4"/>
  <c r="J11661" i="4"/>
  <c r="J16494" i="4"/>
  <c r="J16495" i="4"/>
  <c r="J16409" i="4"/>
  <c r="J16410" i="4"/>
  <c r="J16333" i="4"/>
  <c r="J16334" i="4"/>
  <c r="J16335" i="4"/>
  <c r="J16329" i="4"/>
  <c r="J16330" i="4"/>
  <c r="J16332" i="4"/>
  <c r="J16221" i="4"/>
  <c r="J16222" i="4"/>
  <c r="J16223" i="4"/>
  <c r="J16157" i="4"/>
  <c r="J16158" i="4"/>
  <c r="J16153" i="4"/>
  <c r="J16154" i="4"/>
  <c r="J16156" i="4"/>
  <c r="J16013" i="4"/>
  <c r="J16014" i="4"/>
  <c r="J16015" i="4"/>
  <c r="J16016" i="4"/>
  <c r="J16017" i="4"/>
  <c r="J16018" i="4"/>
  <c r="J16003" i="4"/>
  <c r="J16019" i="4"/>
  <c r="J16004" i="4"/>
  <c r="J16020" i="4"/>
  <c r="J16005" i="4"/>
  <c r="J16021" i="4"/>
  <c r="J16006" i="4"/>
  <c r="J16022" i="4"/>
  <c r="J16007" i="4"/>
  <c r="J16023" i="4"/>
  <c r="J16008" i="4"/>
  <c r="J16024" i="4"/>
  <c r="J16009" i="4"/>
  <c r="J16010" i="4"/>
  <c r="J16012" i="4"/>
  <c r="J15805" i="4"/>
  <c r="J15799" i="4"/>
  <c r="J15800" i="4"/>
  <c r="J15801" i="4"/>
  <c r="J15802" i="4"/>
  <c r="J15804" i="4"/>
  <c r="J15725" i="4"/>
  <c r="J15726" i="4"/>
  <c r="J15727" i="4"/>
  <c r="J15728" i="4"/>
  <c r="J15729" i="4"/>
  <c r="J15730" i="4"/>
  <c r="J15731" i="4"/>
  <c r="J15732" i="4"/>
  <c r="J15733" i="4"/>
  <c r="J15734" i="4"/>
  <c r="J15724" i="4"/>
  <c r="J15661" i="4"/>
  <c r="J15662" i="4"/>
  <c r="J15663" i="4"/>
  <c r="J15664" i="4"/>
  <c r="J15665" i="4"/>
  <c r="J15666" i="4"/>
  <c r="J15667" i="4"/>
  <c r="J15668" i="4"/>
  <c r="J15669" i="4"/>
  <c r="J15658" i="4"/>
  <c r="J15660" i="4"/>
  <c r="J15554" i="4"/>
  <c r="J15555" i="4"/>
  <c r="J15556" i="4"/>
  <c r="J15557" i="4"/>
  <c r="J15558" i="4"/>
  <c r="J15559" i="4"/>
  <c r="J15560" i="4"/>
  <c r="J15561" i="4"/>
  <c r="J15562" i="4"/>
  <c r="J15501" i="4"/>
  <c r="J15498" i="4"/>
  <c r="J15500" i="4"/>
  <c r="J15421" i="4"/>
  <c r="J15422" i="4"/>
  <c r="J15423" i="4"/>
  <c r="J15424" i="4"/>
  <c r="J15425" i="4"/>
  <c r="J15426" i="4"/>
  <c r="J15427" i="4"/>
  <c r="J15420" i="4"/>
  <c r="J15346" i="4"/>
  <c r="J15347" i="4"/>
  <c r="J15348" i="4"/>
  <c r="J15349" i="4"/>
  <c r="J15251" i="4"/>
  <c r="J15252" i="4"/>
  <c r="J15253" i="4"/>
  <c r="J15254" i="4"/>
  <c r="J15255" i="4"/>
  <c r="J15256" i="4"/>
  <c r="J15197" i="4"/>
  <c r="J15198" i="4"/>
  <c r="J15199" i="4"/>
  <c r="J15200" i="4"/>
  <c r="J15196" i="4"/>
  <c r="J15105" i="4"/>
  <c r="J15106" i="4"/>
  <c r="J15107" i="4"/>
  <c r="J15108" i="4"/>
  <c r="J15109" i="4"/>
  <c r="J15110" i="4"/>
  <c r="J15111" i="4"/>
  <c r="J15112" i="4"/>
  <c r="J15113" i="4"/>
  <c r="J15114" i="4"/>
  <c r="J15116" i="4"/>
  <c r="J15021" i="4"/>
  <c r="J15022" i="4"/>
  <c r="J15023" i="4"/>
  <c r="J15024" i="4"/>
  <c r="J15025" i="4"/>
  <c r="J15026" i="4"/>
  <c r="J15018" i="4"/>
  <c r="J15020" i="4"/>
  <c r="J14717" i="4"/>
  <c r="J14718" i="4"/>
  <c r="J14716" i="4"/>
  <c r="J14653" i="4"/>
  <c r="J14654" i="4"/>
  <c r="J14652" i="4"/>
  <c r="J14503" i="4"/>
  <c r="J14506" i="4"/>
  <c r="J14497" i="4"/>
  <c r="J14498" i="4"/>
  <c r="J14502" i="4"/>
  <c r="J14500" i="4"/>
  <c r="J14501" i="4"/>
  <c r="J14504" i="4"/>
  <c r="J14505" i="4"/>
  <c r="J14499" i="4"/>
  <c r="J14439" i="4"/>
  <c r="J14430" i="4"/>
  <c r="J14431" i="4"/>
  <c r="J14433" i="4"/>
  <c r="J14434" i="4"/>
  <c r="J14438" i="4"/>
  <c r="J14429" i="4"/>
  <c r="J14432" i="4"/>
  <c r="J14435" i="4"/>
  <c r="J14436" i="4"/>
  <c r="J14437" i="4"/>
  <c r="J14366" i="4"/>
  <c r="J14367" i="4"/>
  <c r="J14302" i="4"/>
  <c r="J14303" i="4"/>
  <c r="J14305" i="4"/>
  <c r="J14306" i="4"/>
  <c r="J14300" i="4"/>
  <c r="J14301" i="4"/>
  <c r="J14304" i="4"/>
  <c r="J14222" i="4"/>
  <c r="J14223" i="4"/>
  <c r="J14143" i="4"/>
  <c r="J14144" i="4"/>
  <c r="J14145" i="4"/>
  <c r="J14059" i="4"/>
  <c r="J14060" i="4"/>
  <c r="J13927" i="4"/>
  <c r="J13928" i="4"/>
  <c r="J13926" i="4"/>
  <c r="J13753" i="4"/>
  <c r="J13754" i="4"/>
  <c r="J13755" i="4"/>
  <c r="J13688" i="4"/>
  <c r="J13689" i="4"/>
  <c r="J13690" i="4"/>
  <c r="J13691" i="4"/>
  <c r="J13692" i="4"/>
  <c r="J13613" i="4"/>
  <c r="J13614" i="4"/>
  <c r="J13615" i="4"/>
  <c r="J13616" i="4"/>
  <c r="J13543" i="4"/>
  <c r="J13544" i="4"/>
  <c r="J13545" i="4"/>
  <c r="J13546" i="4"/>
  <c r="J13547" i="4"/>
  <c r="J13548" i="4"/>
  <c r="J13549" i="4"/>
  <c r="J13542" i="4"/>
  <c r="J13474" i="4"/>
  <c r="J13475" i="4"/>
  <c r="J13386" i="4"/>
  <c r="J13387" i="4"/>
  <c r="J13388" i="4"/>
  <c r="J13301" i="4"/>
  <c r="J13302" i="4"/>
  <c r="J13303" i="4"/>
  <c r="J13200" i="4"/>
  <c r="J13201" i="4"/>
  <c r="J12976" i="4"/>
  <c r="J12977" i="4"/>
  <c r="J12978" i="4"/>
  <c r="J12979" i="4"/>
  <c r="J12980" i="4"/>
  <c r="J12981" i="4"/>
  <c r="J12982" i="4"/>
  <c r="J12983" i="4"/>
  <c r="J12910" i="4"/>
  <c r="J12911" i="4"/>
  <c r="J12840" i="4"/>
  <c r="J12841" i="4"/>
  <c r="J12835" i="4"/>
  <c r="J12836" i="4"/>
  <c r="J12837" i="4"/>
  <c r="J12838" i="4"/>
  <c r="J12744" i="4"/>
  <c r="J12745" i="4"/>
  <c r="J12746" i="4"/>
  <c r="J12747" i="4"/>
  <c r="J12748" i="4"/>
  <c r="J12749" i="4"/>
  <c r="J12750" i="4"/>
  <c r="J12751" i="4"/>
  <c r="J12752" i="4"/>
  <c r="J12740" i="4"/>
  <c r="J12741" i="4"/>
  <c r="J12742" i="4"/>
  <c r="J12743" i="4"/>
  <c r="J12648" i="4"/>
  <c r="J12649" i="4"/>
  <c r="J12650" i="4"/>
  <c r="J12651" i="4"/>
  <c r="J12652" i="4"/>
  <c r="J12653" i="4"/>
  <c r="J12644" i="4"/>
  <c r="J12645" i="4"/>
  <c r="J12646" i="4"/>
  <c r="J12647" i="4"/>
  <c r="J12584" i="4"/>
  <c r="J12585" i="4"/>
  <c r="J12583" i="4"/>
  <c r="J12421" i="4"/>
  <c r="J12422" i="4"/>
  <c r="J12423" i="4"/>
  <c r="J12340" i="4"/>
  <c r="J12337" i="4"/>
  <c r="J12339" i="4"/>
  <c r="J12338" i="4"/>
  <c r="J12341" i="4"/>
  <c r="J12231" i="4"/>
  <c r="J12233" i="4"/>
  <c r="J12234" i="4"/>
  <c r="J12232" i="4"/>
  <c r="J12235" i="4"/>
  <c r="J12132" i="4"/>
  <c r="J12148" i="4"/>
  <c r="J12135" i="4"/>
  <c r="J12151" i="4"/>
  <c r="J12136" i="4"/>
  <c r="J12152" i="4"/>
  <c r="J12137" i="4"/>
  <c r="J12153" i="4"/>
  <c r="J12138" i="4"/>
  <c r="J12154" i="4"/>
  <c r="J12142" i="4"/>
  <c r="J12145" i="4"/>
  <c r="J12131" i="4"/>
  <c r="J12147" i="4"/>
  <c r="J12130" i="4"/>
  <c r="J12133" i="4"/>
  <c r="J12134" i="4"/>
  <c r="J12139" i="4"/>
  <c r="J12140" i="4"/>
  <c r="J12141" i="4"/>
  <c r="J12143" i="4"/>
  <c r="J12144" i="4"/>
  <c r="J12146" i="4"/>
  <c r="J12149" i="4"/>
  <c r="J12150" i="4"/>
  <c r="J12155" i="4"/>
  <c r="J12156" i="4"/>
  <c r="J12157" i="4"/>
  <c r="J12001" i="4"/>
  <c r="J12000" i="4"/>
  <c r="J12002" i="4"/>
  <c r="J11897" i="4"/>
  <c r="J11898" i="4"/>
  <c r="J11899" i="4"/>
  <c r="J11900" i="4"/>
  <c r="J11902" i="4"/>
  <c r="J11903" i="4"/>
  <c r="J11901" i="4"/>
  <c r="J11835" i="4"/>
  <c r="J11836" i="4"/>
  <c r="J11732" i="4"/>
  <c r="J11733" i="4"/>
  <c r="J11734" i="4"/>
  <c r="J11735" i="4"/>
  <c r="J11736" i="4"/>
  <c r="J11737" i="4"/>
  <c r="J11738" i="4"/>
  <c r="J11739" i="4"/>
  <c r="J11740" i="4"/>
  <c r="J11742" i="4"/>
  <c r="J11729" i="4"/>
  <c r="J11731" i="4"/>
  <c r="J11728" i="4"/>
  <c r="J11730" i="4"/>
  <c r="J11741" i="4"/>
  <c r="J11743" i="4"/>
  <c r="J11639" i="4"/>
  <c r="J11640" i="4"/>
  <c r="J11641" i="4"/>
  <c r="J11642" i="4"/>
  <c r="J11643" i="4"/>
  <c r="J11644" i="4"/>
  <c r="J11646" i="4"/>
  <c r="J11647" i="4"/>
  <c r="J11648" i="4"/>
  <c r="J11645" i="4"/>
  <c r="J11548" i="4"/>
  <c r="J11550" i="4"/>
  <c r="J11553" i="4"/>
  <c r="J11549" i="4"/>
  <c r="J11551" i="4"/>
  <c r="J11552" i="4"/>
  <c r="J11554" i="4"/>
  <c r="J11455" i="4"/>
  <c r="J11457" i="4"/>
  <c r="J11459" i="4"/>
  <c r="J11456" i="4"/>
  <c r="J11458" i="4"/>
  <c r="J11386" i="4"/>
  <c r="J11387" i="4"/>
  <c r="J11388" i="4"/>
  <c r="J11389" i="4"/>
  <c r="J11316" i="4"/>
  <c r="J11317" i="4"/>
  <c r="J11318" i="4"/>
  <c r="J11319" i="4"/>
  <c r="J11320" i="4"/>
  <c r="J11321" i="4"/>
  <c r="J11322" i="4"/>
  <c r="J11323" i="4"/>
  <c r="J11309" i="4"/>
  <c r="J11310" i="4"/>
  <c r="J11311" i="4"/>
  <c r="J11313" i="4"/>
  <c r="J11314" i="4"/>
  <c r="J11315" i="4"/>
  <c r="J11312" i="4"/>
  <c r="J11211" i="4"/>
  <c r="J11212" i="4"/>
  <c r="J11213" i="4"/>
  <c r="J11214" i="4"/>
  <c r="J11215" i="4"/>
  <c r="J11120" i="4"/>
  <c r="J11121" i="4"/>
  <c r="J11122" i="4"/>
  <c r="J11123" i="4"/>
  <c r="J11124" i="4"/>
  <c r="J11125" i="4"/>
  <c r="J11005" i="4"/>
  <c r="J11006" i="4"/>
  <c r="J10998" i="4"/>
  <c r="J10999" i="4"/>
  <c r="J11004" i="4"/>
  <c r="J11001" i="4"/>
  <c r="J11002" i="4"/>
  <c r="J11003" i="4"/>
  <c r="J11007" i="4"/>
  <c r="J11000" i="4"/>
  <c r="J10925" i="4"/>
  <c r="J10941" i="4"/>
  <c r="J10926" i="4"/>
  <c r="J10942" i="4"/>
  <c r="J10912" i="4"/>
  <c r="J10928" i="4"/>
  <c r="J10913" i="4"/>
  <c r="J10929" i="4"/>
  <c r="J10914" i="4"/>
  <c r="J10930" i="4"/>
  <c r="J10915" i="4"/>
  <c r="J10931" i="4"/>
  <c r="J10916" i="4"/>
  <c r="J10932" i="4"/>
  <c r="J10917" i="4"/>
  <c r="J10933" i="4"/>
  <c r="J10918" i="4"/>
  <c r="J10934" i="4"/>
  <c r="J10919" i="4"/>
  <c r="J10935" i="4"/>
  <c r="J10924" i="4"/>
  <c r="J10940" i="4"/>
  <c r="J10920" i="4"/>
  <c r="J10921" i="4"/>
  <c r="J10922" i="4"/>
  <c r="J10923" i="4"/>
  <c r="J10927" i="4"/>
  <c r="J10936" i="4"/>
  <c r="J10938" i="4"/>
  <c r="J10939" i="4"/>
  <c r="J10937" i="4"/>
  <c r="J10749" i="4"/>
  <c r="J10750" i="4"/>
  <c r="J10751" i="4"/>
  <c r="J10752" i="4"/>
  <c r="J10753" i="4"/>
  <c r="J10754" i="4"/>
  <c r="J10755" i="4"/>
  <c r="J10756" i="4"/>
  <c r="J10757" i="4"/>
  <c r="J10685" i="4"/>
  <c r="J10686" i="4"/>
  <c r="J10687" i="4"/>
  <c r="J10558" i="4"/>
  <c r="J10559" i="4"/>
  <c r="J10560" i="4"/>
  <c r="J10561" i="4"/>
  <c r="J10562" i="4"/>
  <c r="J10563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80" i="4"/>
  <c r="J10379" i="4"/>
  <c r="J10393" i="4"/>
  <c r="J10323" i="4"/>
  <c r="J10324" i="4"/>
  <c r="J10325" i="4"/>
  <c r="J10326" i="4"/>
  <c r="J10327" i="4"/>
  <c r="J10256" i="4"/>
  <c r="J10257" i="4"/>
  <c r="J10173" i="4"/>
  <c r="J10174" i="4"/>
  <c r="J10171" i="4"/>
  <c r="J10172" i="4"/>
  <c r="J10122" i="4"/>
  <c r="J10121" i="4"/>
  <c r="J10045" i="4"/>
  <c r="J10046" i="4"/>
  <c r="J10047" i="4"/>
  <c r="J10048" i="4"/>
  <c r="J10044" i="4"/>
  <c r="J9905" i="4"/>
  <c r="J9906" i="4"/>
  <c r="J9908" i="4"/>
  <c r="J9907" i="4"/>
  <c r="J9821" i="4"/>
  <c r="J9822" i="4"/>
  <c r="J9813" i="4"/>
  <c r="J9814" i="4"/>
  <c r="J9815" i="4"/>
  <c r="J9817" i="4"/>
  <c r="J9820" i="4"/>
  <c r="J9818" i="4"/>
  <c r="J9819" i="4"/>
  <c r="J9816" i="4"/>
  <c r="J9750" i="4"/>
  <c r="J9751" i="4"/>
  <c r="J9753" i="4"/>
  <c r="J9752" i="4"/>
  <c r="J9668" i="4"/>
  <c r="J9669" i="4"/>
  <c r="J9670" i="4"/>
  <c r="J9469" i="4"/>
  <c r="J9470" i="4"/>
  <c r="J9471" i="4"/>
  <c r="J9472" i="4"/>
  <c r="J9473" i="4"/>
  <c r="J9474" i="4"/>
  <c r="J9475" i="4"/>
  <c r="J9476" i="4"/>
  <c r="J9477" i="4"/>
  <c r="J9468" i="4"/>
  <c r="J9467" i="4"/>
  <c r="J9466" i="4"/>
  <c r="J9389" i="4"/>
  <c r="J9390" i="4"/>
  <c r="J9214" i="4"/>
  <c r="J9215" i="4"/>
  <c r="J9216" i="4"/>
  <c r="J9217" i="4"/>
  <c r="J9218" i="4"/>
  <c r="J9219" i="4"/>
  <c r="J9117" i="4"/>
  <c r="J9118" i="4"/>
  <c r="J9119" i="4"/>
  <c r="J9116" i="4"/>
  <c r="J9005" i="4"/>
  <c r="J9006" i="4"/>
  <c r="J9007" i="4"/>
  <c r="J9008" i="4"/>
  <c r="J9009" i="4"/>
  <c r="J9000" i="4"/>
  <c r="J9001" i="4"/>
  <c r="J9004" i="4"/>
  <c r="J9002" i="4"/>
  <c r="J9003" i="4"/>
  <c r="J8903" i="4"/>
  <c r="J8904" i="4"/>
  <c r="J8905" i="4"/>
  <c r="J8908" i="4"/>
  <c r="J8906" i="4"/>
  <c r="J8907" i="4"/>
  <c r="J8837" i="4"/>
  <c r="J8838" i="4"/>
  <c r="J8750" i="4"/>
  <c r="J8751" i="4"/>
  <c r="J8752" i="4"/>
  <c r="J8678" i="4"/>
  <c r="J8677" i="4"/>
  <c r="J8530" i="4"/>
  <c r="J8531" i="4"/>
  <c r="J8529" i="4"/>
  <c r="J8466" i="4"/>
  <c r="J8457" i="4"/>
  <c r="J8458" i="4"/>
  <c r="J8459" i="4"/>
  <c r="J8460" i="4"/>
  <c r="J8461" i="4"/>
  <c r="J8462" i="4"/>
  <c r="J8463" i="4"/>
  <c r="J8465" i="4"/>
  <c r="J8464" i="4"/>
  <c r="J8381" i="4"/>
  <c r="J8382" i="4"/>
  <c r="J8312" i="4"/>
  <c r="J8313" i="4"/>
  <c r="J8314" i="4"/>
  <c r="J8315" i="4"/>
  <c r="J8316" i="4"/>
  <c r="J8228" i="4"/>
  <c r="J8229" i="4"/>
  <c r="J8230" i="4"/>
  <c r="J8231" i="4"/>
  <c r="J8232" i="4"/>
  <c r="J8233" i="4"/>
  <c r="J8234" i="4"/>
  <c r="J8235" i="4"/>
  <c r="J8125" i="4"/>
  <c r="J8126" i="4"/>
  <c r="J8066" i="4"/>
  <c r="J8067" i="4"/>
  <c r="J7923" i="4"/>
  <c r="J7924" i="4"/>
  <c r="J7925" i="4"/>
  <c r="J7926" i="4"/>
  <c r="J7786" i="4"/>
  <c r="J7780" i="4"/>
  <c r="J7781" i="4"/>
  <c r="J7782" i="4"/>
  <c r="J7783" i="4"/>
  <c r="J7784" i="4"/>
  <c r="J7785" i="4"/>
  <c r="J7787" i="4"/>
  <c r="J7706" i="4"/>
  <c r="J7707" i="4"/>
  <c r="J7709" i="4"/>
  <c r="J7710" i="4"/>
  <c r="J7711" i="4"/>
  <c r="J7712" i="4"/>
  <c r="J7713" i="4"/>
  <c r="J7714" i="4"/>
  <c r="J7715" i="4"/>
  <c r="J7704" i="4"/>
  <c r="J7708" i="4"/>
  <c r="J7705" i="4"/>
  <c r="J7606" i="4"/>
  <c r="J7607" i="4"/>
  <c r="J7605" i="4"/>
  <c r="J7604" i="4"/>
  <c r="J7533" i="4"/>
  <c r="J7534" i="4"/>
  <c r="J7535" i="4"/>
  <c r="J7450" i="4"/>
  <c r="J7451" i="4"/>
  <c r="J7453" i="4"/>
  <c r="J7454" i="4"/>
  <c r="J7455" i="4"/>
  <c r="J7452" i="4"/>
  <c r="J7377" i="4"/>
  <c r="J7378" i="4"/>
  <c r="J7376" i="4"/>
  <c r="J7379" i="4"/>
  <c r="J7380" i="4"/>
  <c r="J7280" i="4"/>
  <c r="J7281" i="4"/>
  <c r="J7224" i="4"/>
  <c r="J7225" i="4"/>
  <c r="J7226" i="4"/>
  <c r="J7227" i="4"/>
  <c r="J7142" i="4"/>
  <c r="J7143" i="4"/>
  <c r="J7141" i="4"/>
  <c r="J7140" i="4"/>
  <c r="J7014" i="4"/>
  <c r="J7015" i="4"/>
  <c r="J6934" i="4"/>
  <c r="J6935" i="4"/>
  <c r="J6921" i="4"/>
  <c r="J6922" i="4"/>
  <c r="J6923" i="4"/>
  <c r="J6924" i="4"/>
  <c r="J6925" i="4"/>
  <c r="J6926" i="4"/>
  <c r="J6927" i="4"/>
  <c r="J6928" i="4"/>
  <c r="J6929" i="4"/>
  <c r="J6930" i="4"/>
  <c r="J6933" i="4"/>
  <c r="J6931" i="4"/>
  <c r="J6932" i="4"/>
  <c r="J6646" i="4"/>
  <c r="J6647" i="4"/>
  <c r="J6648" i="4"/>
  <c r="J6645" i="4"/>
  <c r="J6643" i="4"/>
  <c r="J6644" i="4"/>
  <c r="J6571" i="4"/>
  <c r="J6572" i="4"/>
  <c r="J6573" i="4"/>
  <c r="J6574" i="4"/>
  <c r="J6575" i="4"/>
  <c r="J6576" i="4"/>
  <c r="J6577" i="4"/>
  <c r="J6578" i="4"/>
  <c r="J6579" i="4"/>
  <c r="J6580" i="4"/>
  <c r="J6471" i="4"/>
  <c r="J6467" i="4"/>
  <c r="J6468" i="4"/>
  <c r="J6470" i="4"/>
  <c r="J6469" i="4"/>
  <c r="J6472" i="4"/>
  <c r="J6385" i="4"/>
  <c r="J6386" i="4"/>
  <c r="J6387" i="4"/>
  <c r="J6388" i="4"/>
  <c r="J6390" i="4"/>
  <c r="J6389" i="4"/>
  <c r="J6294" i="4"/>
  <c r="J6293" i="4"/>
  <c r="J6231" i="4"/>
  <c r="J6232" i="4"/>
  <c r="J6233" i="4"/>
  <c r="J6234" i="4"/>
  <c r="J6235" i="4"/>
  <c r="J6236" i="4"/>
  <c r="J6237" i="4"/>
  <c r="J6238" i="4"/>
  <c r="J6224" i="4"/>
  <c r="J6225" i="4"/>
  <c r="J6226" i="4"/>
  <c r="J6227" i="4"/>
  <c r="J6228" i="4"/>
  <c r="J6230" i="4"/>
  <c r="J6229" i="4"/>
  <c r="J6156" i="4"/>
  <c r="J6157" i="4"/>
  <c r="J6158" i="4"/>
  <c r="J6159" i="4"/>
  <c r="J6095" i="4"/>
  <c r="J6096" i="4"/>
  <c r="J6097" i="4"/>
  <c r="J6098" i="4"/>
  <c r="J5907" i="4"/>
  <c r="J5908" i="4"/>
  <c r="J5910" i="4"/>
  <c r="J5909" i="4"/>
  <c r="J5847" i="4"/>
  <c r="J5848" i="4"/>
  <c r="J5849" i="4"/>
  <c r="J5839" i="4"/>
  <c r="J5840" i="4"/>
  <c r="J5841" i="4"/>
  <c r="J5842" i="4"/>
  <c r="J5843" i="4"/>
  <c r="J5844" i="4"/>
  <c r="J5846" i="4"/>
  <c r="J5845" i="4"/>
  <c r="J5783" i="4"/>
  <c r="J5784" i="4"/>
  <c r="J5785" i="4"/>
  <c r="J5780" i="4"/>
  <c r="J5782" i="4"/>
  <c r="J5781" i="4"/>
  <c r="J5639" i="4"/>
  <c r="J5640" i="4"/>
  <c r="J5632" i="4"/>
  <c r="J5633" i="4"/>
  <c r="J5634" i="4"/>
  <c r="J5635" i="4"/>
  <c r="J5636" i="4"/>
  <c r="J5638" i="4"/>
  <c r="J5637" i="4"/>
  <c r="J5547" i="4"/>
  <c r="J5548" i="4"/>
  <c r="J5549" i="4"/>
  <c r="J5494" i="4"/>
  <c r="J5495" i="4"/>
  <c r="J16344" i="4"/>
  <c r="J15819" i="4"/>
  <c r="J15563" i="4"/>
  <c r="J14524" i="4"/>
  <c r="J15061" i="4"/>
  <c r="J15062" i="4"/>
  <c r="J15063" i="4"/>
  <c r="J15064" i="4"/>
  <c r="J15065" i="4"/>
  <c r="J13783" i="4"/>
  <c r="J13784" i="4"/>
  <c r="J13785" i="4"/>
  <c r="J13782" i="4"/>
  <c r="J10077" i="4"/>
  <c r="J10078" i="4"/>
  <c r="J10079" i="4"/>
  <c r="J10080" i="4"/>
  <c r="J9344" i="4"/>
  <c r="J9345" i="4"/>
  <c r="J9346" i="4"/>
  <c r="J9347" i="4"/>
  <c r="J9348" i="4"/>
  <c r="J9349" i="4"/>
  <c r="J9350" i="4"/>
  <c r="J9351" i="4"/>
  <c r="J9352" i="4"/>
  <c r="J8568" i="4"/>
  <c r="J8569" i="4"/>
  <c r="J7403" i="4"/>
  <c r="J7404" i="4"/>
  <c r="J15828" i="4"/>
  <c r="J15829" i="4"/>
  <c r="J15830" i="4"/>
  <c r="J15831" i="4"/>
  <c r="J15832" i="4"/>
  <c r="J15833" i="4"/>
  <c r="J15834" i="4"/>
  <c r="J9709" i="4"/>
  <c r="J9710" i="4"/>
  <c r="J9711" i="4"/>
  <c r="J9701" i="4"/>
  <c r="J9702" i="4"/>
  <c r="J9703" i="4"/>
  <c r="J9704" i="4"/>
  <c r="J9705" i="4"/>
  <c r="J9708" i="4"/>
  <c r="J9706" i="4"/>
  <c r="J9707" i="4"/>
  <c r="J16352" i="4"/>
  <c r="J16353" i="4"/>
  <c r="J12777" i="4"/>
  <c r="J12778" i="4"/>
  <c r="J12779" i="4"/>
  <c r="J12780" i="4"/>
  <c r="J11670" i="4"/>
  <c r="J11671" i="4"/>
  <c r="J11672" i="4"/>
  <c r="J11673" i="4"/>
  <c r="J11674" i="4"/>
  <c r="J11675" i="4"/>
  <c r="J11676" i="4"/>
  <c r="J16237" i="4"/>
  <c r="J16238" i="4"/>
  <c r="J16239" i="4"/>
  <c r="J16229" i="4"/>
  <c r="J16230" i="4"/>
  <c r="J16231" i="4"/>
  <c r="J16233" i="4"/>
  <c r="J16234" i="4"/>
  <c r="J16236" i="4"/>
  <c r="J16148" i="4"/>
  <c r="J16149" i="4"/>
  <c r="J16150" i="4"/>
  <c r="J16151" i="4"/>
  <c r="J15795" i="4"/>
  <c r="J15796" i="4"/>
  <c r="J15797" i="4"/>
  <c r="J15798" i="4"/>
  <c r="J15249" i="4"/>
  <c r="J15250" i="4"/>
  <c r="J15190" i="4"/>
  <c r="J15191" i="4"/>
  <c r="J15192" i="4"/>
  <c r="J15193" i="4"/>
  <c r="J15194" i="4"/>
  <c r="J15013" i="4"/>
  <c r="J15014" i="4"/>
  <c r="J15015" i="4"/>
  <c r="J15016" i="4"/>
  <c r="J15017" i="4"/>
  <c r="J14935" i="4"/>
  <c r="J14936" i="4"/>
  <c r="J14937" i="4"/>
  <c r="J14861" i="4"/>
  <c r="J14860" i="4"/>
  <c r="J14797" i="4"/>
  <c r="J14798" i="4"/>
  <c r="J14799" i="4"/>
  <c r="J14800" i="4"/>
  <c r="J14801" i="4"/>
  <c r="J14802" i="4"/>
  <c r="J14803" i="4"/>
  <c r="J14804" i="4"/>
  <c r="J14791" i="4"/>
  <c r="J14792" i="4"/>
  <c r="J14793" i="4"/>
  <c r="J14794" i="4"/>
  <c r="J14796" i="4"/>
  <c r="J14708" i="4"/>
  <c r="J14709" i="4"/>
  <c r="J14710" i="4"/>
  <c r="J14711" i="4"/>
  <c r="J14712" i="4"/>
  <c r="J14713" i="4"/>
  <c r="J14714" i="4"/>
  <c r="J14649" i="4"/>
  <c r="J14650" i="4"/>
  <c r="J14580" i="4"/>
  <c r="J14581" i="4"/>
  <c r="J14582" i="4"/>
  <c r="J14583" i="4"/>
  <c r="J14139" i="4"/>
  <c r="J14140" i="4"/>
  <c r="J14141" i="4"/>
  <c r="J14142" i="4"/>
  <c r="J14057" i="4"/>
  <c r="J14058" i="4"/>
  <c r="J13924" i="4"/>
  <c r="J13925" i="4"/>
  <c r="J13831" i="4"/>
  <c r="J13832" i="4"/>
  <c r="J13833" i="4"/>
  <c r="J13834" i="4"/>
  <c r="J13835" i="4"/>
  <c r="J13836" i="4"/>
  <c r="J13837" i="4"/>
  <c r="J13838" i="4"/>
  <c r="J13839" i="4"/>
  <c r="J13824" i="4"/>
  <c r="J13825" i="4"/>
  <c r="J13826" i="4"/>
  <c r="J13827" i="4"/>
  <c r="J13828" i="4"/>
  <c r="J13830" i="4"/>
  <c r="J13829" i="4"/>
  <c r="J13751" i="4"/>
  <c r="J13752" i="4"/>
  <c r="J13750" i="4"/>
  <c r="J13607" i="4"/>
  <c r="J13608" i="4"/>
  <c r="J13609" i="4"/>
  <c r="J13610" i="4"/>
  <c r="J13611" i="4"/>
  <c r="J13612" i="4"/>
  <c r="J13606" i="4"/>
  <c r="J13605" i="4"/>
  <c r="J13538" i="4"/>
  <c r="J13539" i="4"/>
  <c r="J13540" i="4"/>
  <c r="J13541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62" i="4"/>
  <c r="J13461" i="4"/>
  <c r="J13384" i="4"/>
  <c r="J13385" i="4"/>
  <c r="J13381" i="4"/>
  <c r="J13382" i="4"/>
  <c r="J13383" i="4"/>
  <c r="J13294" i="4"/>
  <c r="J13296" i="4"/>
  <c r="J13300" i="4"/>
  <c r="J13295" i="4"/>
  <c r="J13297" i="4"/>
  <c r="J13298" i="4"/>
  <c r="J13299" i="4"/>
  <c r="J13192" i="4"/>
  <c r="J13193" i="4"/>
  <c r="J13196" i="4"/>
  <c r="J13197" i="4"/>
  <c r="J13198" i="4"/>
  <c r="J13194" i="4"/>
  <c r="J13195" i="4"/>
  <c r="J13199" i="4"/>
  <c r="J13116" i="4"/>
  <c r="J13117" i="4"/>
  <c r="J13118" i="4"/>
  <c r="J13119" i="4"/>
  <c r="J13056" i="4"/>
  <c r="J13057" i="4"/>
  <c r="J13059" i="4"/>
  <c r="J13060" i="4"/>
  <c r="J13061" i="4"/>
  <c r="J13058" i="4"/>
  <c r="J12970" i="4"/>
  <c r="J12971" i="4"/>
  <c r="J12972" i="4"/>
  <c r="J12973" i="4"/>
  <c r="J12974" i="4"/>
  <c r="J12975" i="4"/>
  <c r="J12904" i="4"/>
  <c r="J12905" i="4"/>
  <c r="J12906" i="4"/>
  <c r="J12907" i="4"/>
  <c r="J12908" i="4"/>
  <c r="J12909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23" i="4"/>
  <c r="J12734" i="4"/>
  <c r="J12735" i="4"/>
  <c r="J12736" i="4"/>
  <c r="J12737" i="4"/>
  <c r="J12738" i="4"/>
  <c r="J12739" i="4"/>
  <c r="J12581" i="4"/>
  <c r="J12582" i="4"/>
  <c r="J12512" i="4"/>
  <c r="J12513" i="4"/>
  <c r="J12514" i="4"/>
  <c r="J12515" i="4"/>
  <c r="J12419" i="4"/>
  <c r="J12420" i="4"/>
  <c r="J12330" i="4"/>
  <c r="J12335" i="4"/>
  <c r="J12336" i="4"/>
  <c r="J12331" i="4"/>
  <c r="J12332" i="4"/>
  <c r="J12333" i="4"/>
  <c r="J12334" i="4"/>
  <c r="J12228" i="4"/>
  <c r="J12227" i="4"/>
  <c r="J12229" i="4"/>
  <c r="J12230" i="4"/>
  <c r="J12126" i="4"/>
  <c r="J12129" i="4"/>
  <c r="J12127" i="4"/>
  <c r="J12128" i="4"/>
  <c r="J11998" i="4"/>
  <c r="J11997" i="4"/>
  <c r="J11999" i="4"/>
  <c r="J11893" i="4"/>
  <c r="J11894" i="4"/>
  <c r="J11895" i="4"/>
  <c r="J11896" i="4"/>
  <c r="J11636" i="4"/>
  <c r="J11637" i="4"/>
  <c r="J11638" i="4"/>
  <c r="J11452" i="4"/>
  <c r="J11454" i="4"/>
  <c r="J11453" i="4"/>
  <c r="J11383" i="4"/>
  <c r="J11384" i="4"/>
  <c r="J11385" i="4"/>
  <c r="J11306" i="4"/>
  <c r="J11307" i="4"/>
  <c r="J11308" i="4"/>
  <c r="J11204" i="4"/>
  <c r="J11205" i="4"/>
  <c r="J11206" i="4"/>
  <c r="J11207" i="4"/>
  <c r="J11208" i="4"/>
  <c r="J11209" i="4"/>
  <c r="J11210" i="4"/>
  <c r="J11201" i="4"/>
  <c r="J11202" i="4"/>
  <c r="J11203" i="4"/>
  <c r="J11200" i="4"/>
  <c r="J11117" i="4"/>
  <c r="J11118" i="4"/>
  <c r="J11116" i="4"/>
  <c r="J11119" i="4"/>
  <c r="J10989" i="4"/>
  <c r="J10990" i="4"/>
  <c r="J10992" i="4"/>
  <c r="J10993" i="4"/>
  <c r="J10994" i="4"/>
  <c r="J10995" i="4"/>
  <c r="J10996" i="4"/>
  <c r="J10997" i="4"/>
  <c r="J10991" i="4"/>
  <c r="J10910" i="4"/>
  <c r="J10911" i="4"/>
  <c r="J10845" i="4"/>
  <c r="J10846" i="4"/>
  <c r="J10842" i="4"/>
  <c r="J10844" i="4"/>
  <c r="J10841" i="4"/>
  <c r="J10843" i="4"/>
  <c r="J10748" i="4"/>
  <c r="J10747" i="4"/>
  <c r="J10557" i="4"/>
  <c r="J10554" i="4"/>
  <c r="J10556" i="4"/>
  <c r="J10553" i="4"/>
  <c r="J10555" i="4"/>
  <c r="J10493" i="4"/>
  <c r="J10492" i="4"/>
  <c r="J10367" i="4"/>
  <c r="J10368" i="4"/>
  <c r="J10369" i="4"/>
  <c r="J10370" i="4"/>
  <c r="J10371" i="4"/>
  <c r="J10372" i="4"/>
  <c r="J10373" i="4"/>
  <c r="J10374" i="4"/>
  <c r="J10375" i="4"/>
  <c r="J10376" i="4"/>
  <c r="J10378" i="4"/>
  <c r="J10377" i="4"/>
  <c r="J10317" i="4"/>
  <c r="J10318" i="4"/>
  <c r="J10319" i="4"/>
  <c r="J10320" i="4"/>
  <c r="J10321" i="4"/>
  <c r="J10322" i="4"/>
  <c r="J10315" i="4"/>
  <c r="J10316" i="4"/>
  <c r="J10253" i="4"/>
  <c r="J10254" i="4"/>
  <c r="J10255" i="4"/>
  <c r="J10168" i="4"/>
  <c r="J10170" i="4"/>
  <c r="J10169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08" i="4"/>
  <c r="J9993" i="4"/>
  <c r="J9994" i="4"/>
  <c r="J9901" i="4"/>
  <c r="J9902" i="4"/>
  <c r="J9895" i="4"/>
  <c r="J9897" i="4"/>
  <c r="J9900" i="4"/>
  <c r="J9896" i="4"/>
  <c r="J9898" i="4"/>
  <c r="J9903" i="4"/>
  <c r="J9904" i="4"/>
  <c r="J9899" i="4"/>
  <c r="J9745" i="4"/>
  <c r="J9746" i="4"/>
  <c r="J9747" i="4"/>
  <c r="J9748" i="4"/>
  <c r="J9749" i="4"/>
  <c r="J9744" i="4"/>
  <c r="J9666" i="4"/>
  <c r="J9667" i="4"/>
  <c r="J9462" i="4"/>
  <c r="J9463" i="4"/>
  <c r="J9464" i="4"/>
  <c r="J9465" i="4"/>
  <c r="J9213" i="4"/>
  <c r="J9207" i="4"/>
  <c r="J9208" i="4"/>
  <c r="J9209" i="4"/>
  <c r="J9212" i="4"/>
  <c r="J9211" i="4"/>
  <c r="J9210" i="4"/>
  <c r="J9101" i="4"/>
  <c r="J9102" i="4"/>
  <c r="J9103" i="4"/>
  <c r="J9104" i="4"/>
  <c r="J9105" i="4"/>
  <c r="J9106" i="4"/>
  <c r="J9107" i="4"/>
  <c r="J9108" i="4"/>
  <c r="J9109" i="4"/>
  <c r="J9110" i="4"/>
  <c r="J9111" i="4"/>
  <c r="J9096" i="4"/>
  <c r="J9112" i="4"/>
  <c r="J9097" i="4"/>
  <c r="J9113" i="4"/>
  <c r="J9100" i="4"/>
  <c r="J9098" i="4"/>
  <c r="J9099" i="4"/>
  <c r="J9114" i="4"/>
  <c r="J9115" i="4"/>
  <c r="J8995" i="4"/>
  <c r="J8996" i="4"/>
  <c r="J8997" i="4"/>
  <c r="J8998" i="4"/>
  <c r="J8999" i="4"/>
  <c r="J8893" i="4"/>
  <c r="J8894" i="4"/>
  <c r="J8895" i="4"/>
  <c r="J8896" i="4"/>
  <c r="J8897" i="4"/>
  <c r="J8898" i="4"/>
  <c r="J8899" i="4"/>
  <c r="J8900" i="4"/>
  <c r="J8901" i="4"/>
  <c r="J8902" i="4"/>
  <c r="J8889" i="4"/>
  <c r="J8892" i="4"/>
  <c r="J8890" i="4"/>
  <c r="J8891" i="4"/>
  <c r="J8834" i="4"/>
  <c r="J8835" i="4"/>
  <c r="J8836" i="4"/>
  <c r="J8745" i="4"/>
  <c r="J8746" i="4"/>
  <c r="J8747" i="4"/>
  <c r="J8748" i="4"/>
  <c r="J8749" i="4"/>
  <c r="J8674" i="4"/>
  <c r="J8675" i="4"/>
  <c r="J8676" i="4"/>
  <c r="J8450" i="4"/>
  <c r="J8451" i="4"/>
  <c r="J8452" i="4"/>
  <c r="J8453" i="4"/>
  <c r="J8454" i="4"/>
  <c r="J8455" i="4"/>
  <c r="J8456" i="4"/>
  <c r="J8306" i="4"/>
  <c r="J8307" i="4"/>
  <c r="J8308" i="4"/>
  <c r="J8309" i="4"/>
  <c r="J8310" i="4"/>
  <c r="J8311" i="4"/>
  <c r="J8300" i="4"/>
  <c r="J8301" i="4"/>
  <c r="J8302" i="4"/>
  <c r="J8303" i="4"/>
  <c r="J8305" i="4"/>
  <c r="J8304" i="4"/>
  <c r="J8226" i="4"/>
  <c r="J8227" i="4"/>
  <c r="J8222" i="4"/>
  <c r="J8223" i="4"/>
  <c r="J8225" i="4"/>
  <c r="J8224" i="4"/>
  <c r="J8123" i="4"/>
  <c r="J8124" i="4"/>
  <c r="J8065" i="4"/>
  <c r="J8064" i="4"/>
  <c r="J8002" i="4"/>
  <c r="J8003" i="4"/>
  <c r="J8001" i="4"/>
  <c r="J7870" i="4"/>
  <c r="J7871" i="4"/>
  <c r="J7702" i="4"/>
  <c r="J7703" i="4"/>
  <c r="J7701" i="4"/>
  <c r="J7601" i="4"/>
  <c r="J7602" i="4"/>
  <c r="J7603" i="4"/>
  <c r="J7600" i="4"/>
  <c r="J7530" i="4"/>
  <c r="J7531" i="4"/>
  <c r="J7532" i="4"/>
  <c r="J7370" i="4"/>
  <c r="J7371" i="4"/>
  <c r="J7373" i="4"/>
  <c r="J7374" i="4"/>
  <c r="J7375" i="4"/>
  <c r="J7369" i="4"/>
  <c r="J7372" i="4"/>
  <c r="J7277" i="4"/>
  <c r="J7278" i="4"/>
  <c r="J7279" i="4"/>
  <c r="J7222" i="4"/>
  <c r="J7223" i="4"/>
  <c r="J7221" i="4"/>
  <c r="J7219" i="4"/>
  <c r="J7220" i="4"/>
  <c r="J7132" i="4"/>
  <c r="J7133" i="4"/>
  <c r="J7134" i="4"/>
  <c r="J7135" i="4"/>
  <c r="J7136" i="4"/>
  <c r="J7137" i="4"/>
  <c r="J7138" i="4"/>
  <c r="J7139" i="4"/>
  <c r="J6918" i="4"/>
  <c r="J6919" i="4"/>
  <c r="J6920" i="4"/>
  <c r="J6917" i="4"/>
  <c r="J6854" i="4"/>
  <c r="J6853" i="4"/>
  <c r="J6759" i="4"/>
  <c r="J6760" i="4"/>
  <c r="J6761" i="4"/>
  <c r="J6762" i="4"/>
  <c r="J6763" i="4"/>
  <c r="J6764" i="4"/>
  <c r="J6765" i="4"/>
  <c r="J6766" i="4"/>
  <c r="J6767" i="4"/>
  <c r="J6768" i="4"/>
  <c r="J6639" i="4"/>
  <c r="J6640" i="4"/>
  <c r="J6641" i="4"/>
  <c r="J6642" i="4"/>
  <c r="J6567" i="4"/>
  <c r="J6568" i="4"/>
  <c r="J6569" i="4"/>
  <c r="J6570" i="4"/>
  <c r="J6463" i="4"/>
  <c r="J6464" i="4"/>
  <c r="J6465" i="4"/>
  <c r="J6466" i="4"/>
  <c r="J6382" i="4"/>
  <c r="J6383" i="4"/>
  <c r="J6384" i="4"/>
  <c r="J6381" i="4"/>
  <c r="J6220" i="4"/>
  <c r="J6221" i="4"/>
  <c r="J6222" i="4"/>
  <c r="J6223" i="4"/>
  <c r="J6091" i="4"/>
  <c r="J6092" i="4"/>
  <c r="J6093" i="4"/>
  <c r="J6094" i="4"/>
  <c r="J6007" i="4"/>
  <c r="J6008" i="4"/>
  <c r="J6003" i="4"/>
  <c r="J6004" i="4"/>
  <c r="J6006" i="4"/>
  <c r="J6005" i="4"/>
  <c r="J5902" i="4"/>
  <c r="J5903" i="4"/>
  <c r="J5904" i="4"/>
  <c r="J5905" i="4"/>
  <c r="J5906" i="4"/>
  <c r="J5772" i="4"/>
  <c r="J5773" i="4"/>
  <c r="J5774" i="4"/>
  <c r="J5775" i="4"/>
  <c r="J5776" i="4"/>
  <c r="J5777" i="4"/>
  <c r="J5778" i="4"/>
  <c r="J5779" i="4"/>
  <c r="J5544" i="4"/>
  <c r="J5538" i="4"/>
  <c r="J5539" i="4"/>
  <c r="J5540" i="4"/>
  <c r="J5541" i="4"/>
  <c r="J5542" i="4"/>
  <c r="J5543" i="4"/>
  <c r="J5545" i="4"/>
  <c r="J5546" i="4"/>
  <c r="J5537" i="4"/>
  <c r="J5491" i="4"/>
  <c r="J5492" i="4"/>
  <c r="J5493" i="4"/>
  <c r="J5400" i="4"/>
  <c r="J5402" i="4"/>
  <c r="J5403" i="4"/>
  <c r="J5390" i="4"/>
  <c r="J5393" i="4"/>
  <c r="J5394" i="4"/>
  <c r="J5395" i="4"/>
  <c r="J5397" i="4"/>
  <c r="J5391" i="4"/>
  <c r="J5392" i="4"/>
  <c r="J5396" i="4"/>
  <c r="J5398" i="4"/>
  <c r="J5399" i="4"/>
  <c r="J5401" i="4"/>
  <c r="J5339" i="4"/>
  <c r="J5340" i="4"/>
  <c r="J5341" i="4"/>
  <c r="J5279" i="4"/>
  <c r="J5280" i="4"/>
  <c r="J5195" i="4"/>
  <c r="J5196" i="4"/>
  <c r="J5197" i="4"/>
  <c r="J5198" i="4"/>
  <c r="J5113" i="4"/>
  <c r="J5114" i="4"/>
  <c r="J5115" i="4"/>
  <c r="J5116" i="4"/>
  <c r="J5117" i="4"/>
  <c r="J5118" i="4"/>
  <c r="J5032" i="4"/>
  <c r="J5033" i="4"/>
  <c r="J5034" i="4"/>
  <c r="J4934" i="4"/>
  <c r="J4935" i="4"/>
  <c r="J4936" i="4"/>
  <c r="J4937" i="4"/>
  <c r="J4938" i="4"/>
  <c r="J4939" i="4"/>
  <c r="J4940" i="4"/>
  <c r="J4941" i="4"/>
  <c r="J4942" i="4"/>
  <c r="J4931" i="4"/>
  <c r="J4933" i="4"/>
  <c r="J4932" i="4"/>
  <c r="J4865" i="4"/>
  <c r="J4866" i="4"/>
  <c r="J4785" i="4"/>
  <c r="J4786" i="4"/>
  <c r="J4784" i="4"/>
  <c r="J4714" i="4"/>
  <c r="J4715" i="4"/>
  <c r="J4716" i="4"/>
  <c r="J4717" i="4"/>
  <c r="J4718" i="4"/>
  <c r="J16331" i="4"/>
  <c r="J16059" i="4"/>
  <c r="J15803" i="4"/>
  <c r="J15291" i="4"/>
  <c r="J15035" i="4"/>
  <c r="J13016" i="4"/>
  <c r="J13017" i="4"/>
  <c r="J13018" i="4"/>
  <c r="J13020" i="4"/>
  <c r="J13021" i="4"/>
  <c r="J13008" i="4"/>
  <c r="J13009" i="4"/>
  <c r="J13011" i="4"/>
  <c r="J13012" i="4"/>
  <c r="J13013" i="4"/>
  <c r="J13014" i="4"/>
  <c r="J13015" i="4"/>
  <c r="J13019" i="4"/>
  <c r="J13010" i="4"/>
  <c r="J13007" i="4"/>
  <c r="J12539" i="4"/>
  <c r="J12540" i="4"/>
  <c r="J11941" i="4"/>
  <c r="J11942" i="4"/>
  <c r="J11943" i="4"/>
  <c r="J11944" i="4"/>
  <c r="J11945" i="4"/>
  <c r="J11946" i="4"/>
  <c r="J11947" i="4"/>
  <c r="J11948" i="4"/>
  <c r="J11950" i="4"/>
  <c r="J11953" i="4"/>
  <c r="J11949" i="4"/>
  <c r="J11951" i="4"/>
  <c r="J11952" i="4"/>
  <c r="J11954" i="4"/>
  <c r="J11064" i="4"/>
  <c r="J11065" i="4"/>
  <c r="J11066" i="4"/>
  <c r="J9949" i="4"/>
  <c r="J9950" i="4"/>
  <c r="J9948" i="4"/>
  <c r="J9947" i="4"/>
  <c r="J8948" i="4"/>
  <c r="J8949" i="4"/>
  <c r="J8274" i="4"/>
  <c r="J8275" i="4"/>
  <c r="J8276" i="4"/>
  <c r="J8277" i="4"/>
  <c r="J8273" i="4"/>
  <c r="J8272" i="4"/>
  <c r="J7479" i="4"/>
  <c r="J7482" i="4"/>
  <c r="J7483" i="4"/>
  <c r="J7485" i="4"/>
  <c r="J7486" i="4"/>
  <c r="J7487" i="4"/>
  <c r="J7489" i="4"/>
  <c r="J7490" i="4"/>
  <c r="J7480" i="4"/>
  <c r="J7481" i="4"/>
  <c r="J7484" i="4"/>
  <c r="J7488" i="4"/>
  <c r="J7491" i="4"/>
  <c r="J7492" i="4"/>
  <c r="J6185" i="4"/>
  <c r="J6186" i="4"/>
  <c r="J6187" i="4"/>
  <c r="J16061" i="4"/>
  <c r="J16062" i="4"/>
  <c r="J16063" i="4"/>
  <c r="J16064" i="4"/>
  <c r="J16065" i="4"/>
  <c r="J16066" i="4"/>
  <c r="J16067" i="4"/>
  <c r="J16068" i="4"/>
  <c r="J16060" i="4"/>
  <c r="J15469" i="4"/>
  <c r="J15470" i="4"/>
  <c r="J15468" i="4"/>
  <c r="J14833" i="4"/>
  <c r="J14834" i="4"/>
  <c r="J14835" i="4"/>
  <c r="J14836" i="4"/>
  <c r="J14248" i="4"/>
  <c r="J14249" i="4"/>
  <c r="J13160" i="4"/>
  <c r="J13161" i="4"/>
  <c r="J13158" i="4"/>
  <c r="J13159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82" i="4"/>
  <c r="J10283" i="4"/>
  <c r="J10284" i="4"/>
  <c r="J1028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16189" i="4"/>
  <c r="J16190" i="4"/>
  <c r="J15597" i="4"/>
  <c r="J15582" i="4"/>
  <c r="J15598" i="4"/>
  <c r="J15583" i="4"/>
  <c r="J15599" i="4"/>
  <c r="J15584" i="4"/>
  <c r="J15600" i="4"/>
  <c r="J15585" i="4"/>
  <c r="J15601" i="4"/>
  <c r="J15586" i="4"/>
  <c r="J15602" i="4"/>
  <c r="J15587" i="4"/>
  <c r="J15603" i="4"/>
  <c r="J15588" i="4"/>
  <c r="J15604" i="4"/>
  <c r="J15589" i="4"/>
  <c r="J15590" i="4"/>
  <c r="J15591" i="4"/>
  <c r="J15592" i="4"/>
  <c r="J15593" i="4"/>
  <c r="J15594" i="4"/>
  <c r="J15596" i="4"/>
  <c r="J14959" i="4"/>
  <c r="J14960" i="4"/>
  <c r="J14961" i="4"/>
  <c r="J14087" i="4"/>
  <c r="J14088" i="4"/>
  <c r="J14089" i="4"/>
  <c r="J14090" i="4"/>
  <c r="J14083" i="4"/>
  <c r="J14084" i="4"/>
  <c r="J14086" i="4"/>
  <c r="J14085" i="4"/>
  <c r="J12180" i="4"/>
  <c r="J12183" i="4"/>
  <c r="J12184" i="4"/>
  <c r="J12185" i="4"/>
  <c r="J12186" i="4"/>
  <c r="J12177" i="4"/>
  <c r="J12179" i="4"/>
  <c r="J12176" i="4"/>
  <c r="J12178" i="4"/>
  <c r="J12181" i="4"/>
  <c r="J12182" i="4"/>
  <c r="J12187" i="4"/>
  <c r="J12188" i="4"/>
  <c r="J9" i="4"/>
  <c r="J3" i="4"/>
  <c r="J4" i="4"/>
  <c r="J5" i="4"/>
  <c r="J8" i="4"/>
  <c r="J7" i="4"/>
  <c r="J6" i="4"/>
  <c r="J2" i="4"/>
  <c r="J16176" i="4"/>
  <c r="J16177" i="4"/>
  <c r="J16178" i="4"/>
  <c r="J15681" i="4"/>
  <c r="J15682" i="4"/>
  <c r="J15683" i="4"/>
  <c r="J15684" i="4"/>
  <c r="J15685" i="4"/>
  <c r="J15686" i="4"/>
  <c r="J15999" i="4"/>
  <c r="J16000" i="4"/>
  <c r="J16001" i="4"/>
  <c r="J16002" i="4"/>
  <c r="J15721" i="4"/>
  <c r="J15722" i="4"/>
  <c r="J16142" i="4"/>
  <c r="J16143" i="4"/>
  <c r="J16144" i="4"/>
  <c r="J16145" i="4"/>
  <c r="J16146" i="4"/>
  <c r="J16147" i="4"/>
  <c r="J15877" i="4"/>
  <c r="J15878" i="4"/>
  <c r="J15879" i="4"/>
  <c r="J15880" i="4"/>
  <c r="J15881" i="4"/>
  <c r="J15715" i="4"/>
  <c r="J15716" i="4"/>
  <c r="J15717" i="4"/>
  <c r="J15718" i="4"/>
  <c r="J15719" i="4"/>
  <c r="J15720" i="4"/>
  <c r="J15549" i="4"/>
  <c r="J15550" i="4"/>
  <c r="J15551" i="4"/>
  <c r="J15548" i="4"/>
  <c r="J15411" i="4"/>
  <c r="J15412" i="4"/>
  <c r="J15413" i="4"/>
  <c r="J15414" i="4"/>
  <c r="J15415" i="4"/>
  <c r="J15416" i="4"/>
  <c r="J15186" i="4"/>
  <c r="J15187" i="4"/>
  <c r="J15188" i="4"/>
  <c r="J15189" i="4"/>
  <c r="J15007" i="4"/>
  <c r="J15008" i="4"/>
  <c r="J15009" i="4"/>
  <c r="J15010" i="4"/>
  <c r="J15011" i="4"/>
  <c r="J15012" i="4"/>
  <c r="J14494" i="4"/>
  <c r="J14495" i="4"/>
  <c r="J14491" i="4"/>
  <c r="J14492" i="4"/>
  <c r="J14493" i="4"/>
  <c r="J14426" i="4"/>
  <c r="J14425" i="4"/>
  <c r="J14427" i="4"/>
  <c r="J14359" i="4"/>
  <c r="J14362" i="4"/>
  <c r="J14353" i="4"/>
  <c r="J14354" i="4"/>
  <c r="J14358" i="4"/>
  <c r="J14357" i="4"/>
  <c r="J14360" i="4"/>
  <c r="J14361" i="4"/>
  <c r="J14363" i="4"/>
  <c r="J14364" i="4"/>
  <c r="J14352" i="4"/>
  <c r="J14356" i="4"/>
  <c r="J14215" i="4"/>
  <c r="J14216" i="4"/>
  <c r="J14217" i="4"/>
  <c r="J14218" i="4"/>
  <c r="J14219" i="4"/>
  <c r="J14220" i="4"/>
  <c r="J14209" i="4"/>
  <c r="J14210" i="4"/>
  <c r="J14211" i="4"/>
  <c r="J14212" i="4"/>
  <c r="J14214" i="4"/>
  <c r="J14213" i="4"/>
  <c r="J14055" i="4"/>
  <c r="J14056" i="4"/>
  <c r="J14047" i="4"/>
  <c r="J14048" i="4"/>
  <c r="J14049" i="4"/>
  <c r="J14050" i="4"/>
  <c r="J14051" i="4"/>
  <c r="J14052" i="4"/>
  <c r="J14054" i="4"/>
  <c r="J14053" i="4"/>
  <c r="J13918" i="4"/>
  <c r="J13919" i="4"/>
  <c r="J13920" i="4"/>
  <c r="J13921" i="4"/>
  <c r="J13922" i="4"/>
  <c r="J13923" i="4"/>
  <c r="J13822" i="4"/>
  <c r="J13823" i="4"/>
  <c r="J13292" i="4"/>
  <c r="J13293" i="4"/>
  <c r="J13290" i="4"/>
  <c r="J13291" i="4"/>
  <c r="J13190" i="4"/>
  <c r="J13191" i="4"/>
  <c r="J13112" i="4"/>
  <c r="J13113" i="4"/>
  <c r="J13114" i="4"/>
  <c r="J13107" i="4"/>
  <c r="J13108" i="4"/>
  <c r="J13109" i="4"/>
  <c r="J13110" i="4"/>
  <c r="J13106" i="4"/>
  <c r="J13111" i="4"/>
  <c r="J13115" i="4"/>
  <c r="J12728" i="4"/>
  <c r="J12713" i="4"/>
  <c r="J12729" i="4"/>
  <c r="J12714" i="4"/>
  <c r="J12730" i="4"/>
  <c r="J12715" i="4"/>
  <c r="J12731" i="4"/>
  <c r="J12716" i="4"/>
  <c r="J12732" i="4"/>
  <c r="J12717" i="4"/>
  <c r="J12733" i="4"/>
  <c r="J12718" i="4"/>
  <c r="J12719" i="4"/>
  <c r="J12720" i="4"/>
  <c r="J12721" i="4"/>
  <c r="J12722" i="4"/>
  <c r="J12723" i="4"/>
  <c r="J12724" i="4"/>
  <c r="J12725" i="4"/>
  <c r="J12726" i="4"/>
  <c r="J1272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64" i="4"/>
  <c r="J12580" i="4"/>
  <c r="J12565" i="4"/>
  <c r="J12566" i="4"/>
  <c r="J12567" i="4"/>
  <c r="J12116" i="4"/>
  <c r="J12117" i="4"/>
  <c r="J12118" i="4"/>
  <c r="J12119" i="4"/>
  <c r="J12120" i="4"/>
  <c r="J12121" i="4"/>
  <c r="J12122" i="4"/>
  <c r="J12115" i="4"/>
  <c r="J12123" i="4"/>
  <c r="J12124" i="4"/>
  <c r="J12125" i="4"/>
  <c r="J11830" i="4"/>
  <c r="J11831" i="4"/>
  <c r="J11832" i="4"/>
  <c r="J11833" i="4"/>
  <c r="J11633" i="4"/>
  <c r="J11635" i="4"/>
  <c r="J11634" i="4"/>
  <c r="J11448" i="4"/>
  <c r="J11449" i="4"/>
  <c r="J11450" i="4"/>
  <c r="J11451" i="4"/>
  <c r="J11194" i="4"/>
  <c r="J11195" i="4"/>
  <c r="J11196" i="4"/>
  <c r="J11197" i="4"/>
  <c r="J11198" i="4"/>
  <c r="J11199" i="4"/>
  <c r="J10365" i="4"/>
  <c r="J10366" i="4"/>
  <c r="J10363" i="4"/>
  <c r="J10364" i="4"/>
  <c r="J10166" i="4"/>
  <c r="J10167" i="4"/>
  <c r="J10040" i="4"/>
  <c r="J10042" i="4"/>
  <c r="J10041" i="4"/>
  <c r="J9985" i="4"/>
  <c r="J9986" i="4"/>
  <c r="J9988" i="4"/>
  <c r="J9989" i="4"/>
  <c r="J9990" i="4"/>
  <c r="J9991" i="4"/>
  <c r="J9987" i="4"/>
  <c r="J9992" i="4"/>
  <c r="J9984" i="4"/>
  <c r="J9885" i="4"/>
  <c r="J9886" i="4"/>
  <c r="J9889" i="4"/>
  <c r="J9890" i="4"/>
  <c r="J9892" i="4"/>
  <c r="J9893" i="4"/>
  <c r="J9894" i="4"/>
  <c r="J9879" i="4"/>
  <c r="J9881" i="4"/>
  <c r="J9884" i="4"/>
  <c r="J9880" i="4"/>
  <c r="J9882" i="4"/>
  <c r="J9883" i="4"/>
  <c r="J9887" i="4"/>
  <c r="J9888" i="4"/>
  <c r="J9891" i="4"/>
  <c r="J9809" i="4"/>
  <c r="J9810" i="4"/>
  <c r="J9807" i="4"/>
  <c r="J9808" i="4"/>
  <c r="J9811" i="4"/>
  <c r="J9741" i="4"/>
  <c r="J9742" i="4"/>
  <c r="J9743" i="4"/>
  <c r="J9730" i="4"/>
  <c r="J9731" i="4"/>
  <c r="J9732" i="4"/>
  <c r="J9733" i="4"/>
  <c r="J9734" i="4"/>
  <c r="J9735" i="4"/>
  <c r="J9736" i="4"/>
  <c r="J9737" i="4"/>
  <c r="J9740" i="4"/>
  <c r="J9738" i="4"/>
  <c r="J9739" i="4"/>
  <c r="J9663" i="4"/>
  <c r="J9664" i="4"/>
  <c r="J9665" i="4"/>
  <c r="J9576" i="4"/>
  <c r="J9577" i="4"/>
  <c r="J9377" i="4"/>
  <c r="J9378" i="4"/>
  <c r="J9379" i="4"/>
  <c r="J9380" i="4"/>
  <c r="J9381" i="4"/>
  <c r="J9382" i="4"/>
  <c r="J9383" i="4"/>
  <c r="J9384" i="4"/>
  <c r="J9385" i="4"/>
  <c r="J9386" i="4"/>
  <c r="J9387" i="4"/>
  <c r="J9093" i="4"/>
  <c r="J9094" i="4"/>
  <c r="J9095" i="4"/>
  <c r="J8378" i="4"/>
  <c r="J8379" i="4"/>
  <c r="J8219" i="4"/>
  <c r="J8220" i="4"/>
  <c r="J8221" i="4"/>
  <c r="J8059" i="4"/>
  <c r="J8060" i="4"/>
  <c r="J8061" i="4"/>
  <c r="J8062" i="4"/>
  <c r="J8063" i="4"/>
  <c r="J7918" i="4"/>
  <c r="J7919" i="4"/>
  <c r="J7921" i="4"/>
  <c r="J7920" i="4"/>
  <c r="J7777" i="4"/>
  <c r="J7778" i="4"/>
  <c r="J7776" i="4"/>
  <c r="J7696" i="4"/>
  <c r="J7697" i="4"/>
  <c r="J7698" i="4"/>
  <c r="J7699" i="4"/>
  <c r="J7700" i="4"/>
  <c r="J7526" i="4"/>
  <c r="J7527" i="4"/>
  <c r="J7525" i="4"/>
  <c r="J7524" i="4"/>
  <c r="J7528" i="4"/>
  <c r="J7529" i="4"/>
  <c r="J7446" i="4"/>
  <c r="J7447" i="4"/>
  <c r="J7434" i="4"/>
  <c r="J7435" i="4"/>
  <c r="J7437" i="4"/>
  <c r="J7438" i="4"/>
  <c r="J7439" i="4"/>
  <c r="J7441" i="4"/>
  <c r="J7442" i="4"/>
  <c r="J7445" i="4"/>
  <c r="J7433" i="4"/>
  <c r="J7436" i="4"/>
  <c r="J7440" i="4"/>
  <c r="J7443" i="4"/>
  <c r="J7444" i="4"/>
  <c r="J7448" i="4"/>
  <c r="J7432" i="4"/>
  <c r="J7366" i="4"/>
  <c r="J7367" i="4"/>
  <c r="J7365" i="4"/>
  <c r="J7363" i="4"/>
  <c r="J7364" i="4"/>
  <c r="J7368" i="4"/>
  <c r="J7215" i="4"/>
  <c r="J7216" i="4"/>
  <c r="J7217" i="4"/>
  <c r="J7218" i="4"/>
  <c r="J7128" i="4"/>
  <c r="J7129" i="4"/>
  <c r="J7130" i="4"/>
  <c r="J7131" i="4"/>
  <c r="J7010" i="4"/>
  <c r="J7011" i="4"/>
  <c r="J7012" i="4"/>
  <c r="J6912" i="4"/>
  <c r="J6913" i="4"/>
  <c r="J6914" i="4"/>
  <c r="J6915" i="4"/>
  <c r="J6916" i="4"/>
  <c r="J6841" i="4"/>
  <c r="J6842" i="4"/>
  <c r="J6843" i="4"/>
  <c r="J6844" i="4"/>
  <c r="J6845" i="4"/>
  <c r="J6846" i="4"/>
  <c r="J6847" i="4"/>
  <c r="J6848" i="4"/>
  <c r="J6849" i="4"/>
  <c r="J6850" i="4"/>
  <c r="J6852" i="4"/>
  <c r="J6851" i="4"/>
  <c r="J6758" i="4"/>
  <c r="J6754" i="4"/>
  <c r="J6757" i="4"/>
  <c r="J6755" i="4"/>
  <c r="J6756" i="4"/>
  <c r="J6630" i="4"/>
  <c r="J6631" i="4"/>
  <c r="J6632" i="4"/>
  <c r="J6633" i="4"/>
  <c r="J6634" i="4"/>
  <c r="J6635" i="4"/>
  <c r="J6636" i="4"/>
  <c r="J6637" i="4"/>
  <c r="J6638" i="4"/>
  <c r="J6629" i="4"/>
  <c r="J6628" i="4"/>
  <c r="J6553" i="4"/>
  <c r="J6548" i="4"/>
  <c r="J6549" i="4"/>
  <c r="J6566" i="4"/>
  <c r="J6550" i="4"/>
  <c r="J6551" i="4"/>
  <c r="J6552" i="4"/>
  <c r="J6554" i="4"/>
  <c r="J6555" i="4"/>
  <c r="J6556" i="4"/>
  <c r="J6557" i="4"/>
  <c r="J6558" i="4"/>
  <c r="J6559" i="4"/>
  <c r="J6560" i="4"/>
  <c r="J6561" i="4"/>
  <c r="J6562" i="4"/>
  <c r="J6565" i="4"/>
  <c r="J6563" i="4"/>
  <c r="J6564" i="4"/>
  <c r="J6459" i="4"/>
  <c r="J6460" i="4"/>
  <c r="J6462" i="4"/>
  <c r="J6461" i="4"/>
  <c r="J6379" i="4"/>
  <c r="J6380" i="4"/>
  <c r="J6289" i="4"/>
  <c r="J6290" i="4"/>
  <c r="J6291" i="4"/>
  <c r="J6218" i="4"/>
  <c r="J6219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5987" i="4"/>
  <c r="J5988" i="4"/>
  <c r="J5990" i="4"/>
  <c r="J5989" i="4"/>
  <c r="J5900" i="4"/>
  <c r="J5901" i="4"/>
  <c r="J5836" i="4"/>
  <c r="J5837" i="4"/>
  <c r="J5767" i="4"/>
  <c r="J5768" i="4"/>
  <c r="J5769" i="4"/>
  <c r="J5770" i="4"/>
  <c r="J5771" i="4"/>
  <c r="J5766" i="4"/>
  <c r="J5765" i="4"/>
  <c r="J5681" i="4"/>
  <c r="J5682" i="4"/>
  <c r="J5683" i="4"/>
  <c r="J5684" i="4"/>
  <c r="J5623" i="4"/>
  <c r="J5624" i="4"/>
  <c r="J5625" i="4"/>
  <c r="J5626" i="4"/>
  <c r="J5627" i="4"/>
  <c r="J5628" i="4"/>
  <c r="J5629" i="4"/>
  <c r="J5630" i="4"/>
  <c r="J5618" i="4"/>
  <c r="J5619" i="4"/>
  <c r="J5620" i="4"/>
  <c r="J5622" i="4"/>
  <c r="J5621" i="4"/>
  <c r="J5535" i="4"/>
  <c r="J5536" i="4"/>
  <c r="J5488" i="4"/>
  <c r="J5489" i="4"/>
  <c r="J5490" i="4"/>
  <c r="J5388" i="4"/>
  <c r="J5389" i="4"/>
  <c r="J5255" i="4"/>
  <c r="J5271" i="4"/>
  <c r="J5256" i="4"/>
  <c r="J5272" i="4"/>
  <c r="J5258" i="4"/>
  <c r="J5274" i="4"/>
  <c r="J5259" i="4"/>
  <c r="J5275" i="4"/>
  <c r="J5260" i="4"/>
  <c r="J5276" i="4"/>
  <c r="J5261" i="4"/>
  <c r="J5277" i="4"/>
  <c r="J5262" i="4"/>
  <c r="J5278" i="4"/>
  <c r="J5265" i="4"/>
  <c r="J5266" i="4"/>
  <c r="J5267" i="4"/>
  <c r="J5269" i="4"/>
  <c r="J5268" i="4"/>
  <c r="J5270" i="4"/>
  <c r="J5273" i="4"/>
  <c r="J5257" i="4"/>
  <c r="J5264" i="4"/>
  <c r="J5263" i="4"/>
  <c r="J5191" i="4"/>
  <c r="J5192" i="4"/>
  <c r="J5194" i="4"/>
  <c r="J5193" i="4"/>
  <c r="J5030" i="4"/>
  <c r="J5031" i="4"/>
  <c r="J5020" i="4"/>
  <c r="J5021" i="4"/>
  <c r="J5022" i="4"/>
  <c r="J5025" i="4"/>
  <c r="J5026" i="4"/>
  <c r="J5027" i="4"/>
  <c r="J5029" i="4"/>
  <c r="J5023" i="4"/>
  <c r="J5024" i="4"/>
  <c r="J5028" i="4"/>
  <c r="J4929" i="4"/>
  <c r="J4930" i="4"/>
  <c r="J4928" i="4"/>
  <c r="J16456" i="4"/>
  <c r="J16328" i="4"/>
  <c r="J16043" i="4"/>
  <c r="J15275" i="4"/>
  <c r="J15019" i="4"/>
  <c r="J14535" i="4"/>
  <c r="J14538" i="4"/>
  <c r="J14534" i="4"/>
  <c r="J14533" i="4"/>
  <c r="J14536" i="4"/>
  <c r="J14537" i="4"/>
  <c r="J14539" i="4"/>
  <c r="J14540" i="4"/>
  <c r="J13976" i="4"/>
  <c r="J13977" i="4"/>
  <c r="J13978" i="4"/>
  <c r="J13979" i="4"/>
  <c r="J13980" i="4"/>
  <c r="J13981" i="4"/>
  <c r="J13982" i="4"/>
  <c r="J13164" i="4"/>
  <c r="J13165" i="4"/>
  <c r="J13166" i="4"/>
  <c r="J13168" i="4"/>
  <c r="J13162" i="4"/>
  <c r="J13163" i="4"/>
  <c r="J13167" i="4"/>
  <c r="J13169" i="4"/>
  <c r="J13170" i="4"/>
  <c r="J12196" i="4"/>
  <c r="J12199" i="4"/>
  <c r="J12193" i="4"/>
  <c r="J12195" i="4"/>
  <c r="J12194" i="4"/>
  <c r="J12197" i="4"/>
  <c r="J12198" i="4"/>
  <c r="J12200" i="4"/>
  <c r="J12192" i="4"/>
  <c r="J10786" i="4"/>
  <c r="J10787" i="4"/>
  <c r="J10788" i="4"/>
  <c r="J10789" i="4"/>
  <c r="J10790" i="4"/>
  <c r="J10791" i="4"/>
  <c r="J10792" i="4"/>
  <c r="J10793" i="4"/>
  <c r="J7248" i="4"/>
  <c r="J7249" i="4"/>
  <c r="J16191" i="4"/>
  <c r="J16192" i="4"/>
  <c r="J14091" i="4"/>
  <c r="J14092" i="4"/>
  <c r="J14093" i="4"/>
  <c r="J14094" i="4"/>
  <c r="J14095" i="4"/>
  <c r="J14096" i="4"/>
  <c r="J14097" i="4"/>
  <c r="J13336" i="4"/>
  <c r="J13337" i="4"/>
  <c r="J13332" i="4"/>
  <c r="J13333" i="4"/>
  <c r="J13330" i="4"/>
  <c r="J13331" i="4"/>
  <c r="J13334" i="4"/>
  <c r="J13335" i="4"/>
  <c r="J12537" i="4"/>
  <c r="J12538" i="4"/>
  <c r="J11588" i="4"/>
  <c r="J11589" i="4"/>
  <c r="J11590" i="4"/>
  <c r="J11591" i="4"/>
  <c r="J11592" i="4"/>
  <c r="J10702" i="4"/>
  <c r="J10703" i="4"/>
  <c r="J10704" i="4"/>
  <c r="J10705" i="4"/>
  <c r="J10706" i="4"/>
  <c r="J10707" i="4"/>
  <c r="J9610" i="4"/>
  <c r="J9611" i="4"/>
  <c r="J15053" i="4"/>
  <c r="J15054" i="4"/>
  <c r="J15055" i="4"/>
  <c r="J15056" i="4"/>
  <c r="J15057" i="4"/>
  <c r="J15052" i="4"/>
  <c r="J14669" i="4"/>
  <c r="J14670" i="4"/>
  <c r="J14671" i="4"/>
  <c r="J14666" i="4"/>
  <c r="J14668" i="4"/>
  <c r="J14247" i="4"/>
  <c r="J14235" i="4"/>
  <c r="J14236" i="4"/>
  <c r="J14237" i="4"/>
  <c r="J14238" i="4"/>
  <c r="J14239" i="4"/>
  <c r="J14241" i="4"/>
  <c r="J14242" i="4"/>
  <c r="J14243" i="4"/>
  <c r="J14244" i="4"/>
  <c r="J14246" i="4"/>
  <c r="J14240" i="4"/>
  <c r="J14245" i="4"/>
  <c r="J13860" i="4"/>
  <c r="J13862" i="4"/>
  <c r="J13861" i="4"/>
  <c r="J13646" i="4"/>
  <c r="J13647" i="4"/>
  <c r="J13648" i="4"/>
  <c r="J13649" i="4"/>
  <c r="J13650" i="4"/>
  <c r="J13651" i="4"/>
  <c r="J13486" i="4"/>
  <c r="J13487" i="4"/>
  <c r="J13488" i="4"/>
  <c r="J13489" i="4"/>
  <c r="J13490" i="4"/>
  <c r="J13148" i="4"/>
  <c r="J13149" i="4"/>
  <c r="J13150" i="4"/>
  <c r="J13152" i="4"/>
  <c r="J13153" i="4"/>
  <c r="J13156" i="4"/>
  <c r="J13157" i="4"/>
  <c r="J13151" i="4"/>
  <c r="J13154" i="4"/>
  <c r="J13155" i="4"/>
  <c r="J12680" i="4"/>
  <c r="J12681" i="4"/>
  <c r="J12676" i="4"/>
  <c r="J12677" i="4"/>
  <c r="J12678" i="4"/>
  <c r="J12679" i="4"/>
  <c r="J11847" i="4"/>
  <c r="J11848" i="4"/>
  <c r="J11849" i="4"/>
  <c r="J11850" i="4"/>
  <c r="J11851" i="4"/>
  <c r="J16349" i="4"/>
  <c r="J16350" i="4"/>
  <c r="J16346" i="4"/>
  <c r="J16348" i="4"/>
  <c r="J16049" i="4"/>
  <c r="J16050" i="4"/>
  <c r="J16051" i="4"/>
  <c r="J15752" i="4"/>
  <c r="J15753" i="4"/>
  <c r="J15754" i="4"/>
  <c r="J16493" i="4"/>
  <c r="J16490" i="4"/>
  <c r="J16492" i="4"/>
  <c r="J16398" i="4"/>
  <c r="J16399" i="4"/>
  <c r="J16400" i="4"/>
  <c r="J16401" i="4"/>
  <c r="J16402" i="4"/>
  <c r="J16403" i="4"/>
  <c r="J16404" i="4"/>
  <c r="J16405" i="4"/>
  <c r="J16406" i="4"/>
  <c r="J16407" i="4"/>
  <c r="J15654" i="4"/>
  <c r="J15655" i="4"/>
  <c r="J15656" i="4"/>
  <c r="J15657" i="4"/>
  <c r="J15552" i="4"/>
  <c r="J15553" i="4"/>
  <c r="J15496" i="4"/>
  <c r="J15497" i="4"/>
  <c r="J15417" i="4"/>
  <c r="J15418" i="4"/>
  <c r="J16487" i="4"/>
  <c r="J16489" i="4"/>
  <c r="J16397" i="4"/>
  <c r="J16391" i="4"/>
  <c r="J16393" i="4"/>
  <c r="J16394" i="4"/>
  <c r="J16396" i="4"/>
  <c r="J16215" i="4"/>
  <c r="J16217" i="4"/>
  <c r="J16218" i="4"/>
  <c r="J15997" i="4"/>
  <c r="J15998" i="4"/>
  <c r="J15991" i="4"/>
  <c r="J15992" i="4"/>
  <c r="J15993" i="4"/>
  <c r="J15994" i="4"/>
  <c r="J15996" i="4"/>
  <c r="J15790" i="4"/>
  <c r="J15791" i="4"/>
  <c r="J15792" i="4"/>
  <c r="J15793" i="4"/>
  <c r="J15794" i="4"/>
  <c r="J15645" i="4"/>
  <c r="J15646" i="4"/>
  <c r="J15647" i="4"/>
  <c r="J15648" i="4"/>
  <c r="J15649" i="4"/>
  <c r="J15650" i="4"/>
  <c r="J15651" i="4"/>
  <c r="J15652" i="4"/>
  <c r="J15653" i="4"/>
  <c r="J15489" i="4"/>
  <c r="J15490" i="4"/>
  <c r="J15491" i="4"/>
  <c r="J15492" i="4"/>
  <c r="J15493" i="4"/>
  <c r="J15494" i="4"/>
  <c r="J15495" i="4"/>
  <c r="J15341" i="4"/>
  <c r="J15342" i="4"/>
  <c r="J15343" i="4"/>
  <c r="J15344" i="4"/>
  <c r="J15329" i="4"/>
  <c r="J15330" i="4"/>
  <c r="J15331" i="4"/>
  <c r="J15332" i="4"/>
  <c r="J15333" i="4"/>
  <c r="J15334" i="4"/>
  <c r="J15335" i="4"/>
  <c r="J15336" i="4"/>
  <c r="J15337" i="4"/>
  <c r="J15338" i="4"/>
  <c r="J15340" i="4"/>
  <c r="J15245" i="4"/>
  <c r="J15246" i="4"/>
  <c r="J15247" i="4"/>
  <c r="J15248" i="4"/>
  <c r="J15102" i="4"/>
  <c r="J15103" i="4"/>
  <c r="J14856" i="4"/>
  <c r="J14857" i="4"/>
  <c r="J14858" i="4"/>
  <c r="J14705" i="4"/>
  <c r="J14706" i="4"/>
  <c r="J14707" i="4"/>
  <c r="J14135" i="4"/>
  <c r="J14136" i="4"/>
  <c r="J14137" i="4"/>
  <c r="J14138" i="4"/>
  <c r="J14131" i="4"/>
  <c r="J14132" i="4"/>
  <c r="J14134" i="4"/>
  <c r="J14133" i="4"/>
  <c r="J13681" i="4"/>
  <c r="J13682" i="4"/>
  <c r="J13683" i="4"/>
  <c r="J13684" i="4"/>
  <c r="J13686" i="4"/>
  <c r="J13685" i="4"/>
  <c r="J13595" i="4"/>
  <c r="J13596" i="4"/>
  <c r="J13597" i="4"/>
  <c r="J13598" i="4"/>
  <c r="J13599" i="4"/>
  <c r="J13600" i="4"/>
  <c r="J13601" i="4"/>
  <c r="J13602" i="4"/>
  <c r="J13603" i="4"/>
  <c r="J13604" i="4"/>
  <c r="J13536" i="4"/>
  <c r="J13537" i="4"/>
  <c r="J13458" i="4"/>
  <c r="J13459" i="4"/>
  <c r="J13460" i="4"/>
  <c r="J12813" i="4"/>
  <c r="J12814" i="4"/>
  <c r="J12815" i="4"/>
  <c r="J12816" i="4"/>
  <c r="J12817" i="4"/>
  <c r="J12818" i="4"/>
  <c r="J12819" i="4"/>
  <c r="J12820" i="4"/>
  <c r="J12821" i="4"/>
  <c r="J12822" i="4"/>
  <c r="J12639" i="4"/>
  <c r="J12640" i="4"/>
  <c r="J12641" i="4"/>
  <c r="J12642" i="4"/>
  <c r="J12508" i="4"/>
  <c r="J12509" i="4"/>
  <c r="J12510" i="4"/>
  <c r="J12511" i="4"/>
  <c r="J12414" i="4"/>
  <c r="J12415" i="4"/>
  <c r="J12416" i="4"/>
  <c r="J12417" i="4"/>
  <c r="J12418" i="4"/>
  <c r="J11992" i="4"/>
  <c r="J11993" i="4"/>
  <c r="J11994" i="4"/>
  <c r="J11995" i="4"/>
  <c r="J11996" i="4"/>
  <c r="J11892" i="4"/>
  <c r="J11889" i="4"/>
  <c r="J11891" i="4"/>
  <c r="J11888" i="4"/>
  <c r="J11890" i="4"/>
  <c r="J11716" i="4"/>
  <c r="J11717" i="4"/>
  <c r="J11718" i="4"/>
  <c r="J11719" i="4"/>
  <c r="J11720" i="4"/>
  <c r="J11721" i="4"/>
  <c r="J11722" i="4"/>
  <c r="J11723" i="4"/>
  <c r="J11724" i="4"/>
  <c r="J11726" i="4"/>
  <c r="J11715" i="4"/>
  <c r="J11714" i="4"/>
  <c r="J11725" i="4"/>
  <c r="J11541" i="4"/>
  <c r="J11542" i="4"/>
  <c r="J11543" i="4"/>
  <c r="J11544" i="4"/>
  <c r="J11545" i="4"/>
  <c r="J11546" i="4"/>
  <c r="J11381" i="4"/>
  <c r="J11382" i="4"/>
  <c r="J11300" i="4"/>
  <c r="J11301" i="4"/>
  <c r="J11302" i="4"/>
  <c r="J11303" i="4"/>
  <c r="J11304" i="4"/>
  <c r="J11305" i="4"/>
  <c r="J11298" i="4"/>
  <c r="J11299" i="4"/>
  <c r="J11101" i="4"/>
  <c r="J11102" i="4"/>
  <c r="J11104" i="4"/>
  <c r="J11105" i="4"/>
  <c r="J11106" i="4"/>
  <c r="J11107" i="4"/>
  <c r="J11108" i="4"/>
  <c r="J11109" i="4"/>
  <c r="J11111" i="4"/>
  <c r="J11100" i="4"/>
  <c r="J11097" i="4"/>
  <c r="J11098" i="4"/>
  <c r="J11099" i="4"/>
  <c r="J11103" i="4"/>
  <c r="J11110" i="4"/>
  <c r="J11112" i="4"/>
  <c r="J11113" i="4"/>
  <c r="J11114" i="4"/>
  <c r="J11115" i="4"/>
  <c r="J10979" i="4"/>
  <c r="J10980" i="4"/>
  <c r="J10981" i="4"/>
  <c r="J10982" i="4"/>
  <c r="J10983" i="4"/>
  <c r="J10988" i="4"/>
  <c r="J10984" i="4"/>
  <c r="J10985" i="4"/>
  <c r="J10987" i="4"/>
  <c r="J10986" i="4"/>
  <c r="J10909" i="4"/>
  <c r="J10901" i="4"/>
  <c r="J10902" i="4"/>
  <c r="J10903" i="4"/>
  <c r="J10904" i="4"/>
  <c r="J10908" i="4"/>
  <c r="J10905" i="4"/>
  <c r="J10906" i="4"/>
  <c r="J10907" i="4"/>
  <c r="J10838" i="4"/>
  <c r="J10839" i="4"/>
  <c r="J10840" i="4"/>
  <c r="J10736" i="4"/>
  <c r="J10737" i="4"/>
  <c r="J10738" i="4"/>
  <c r="J10739" i="4"/>
  <c r="J10740" i="4"/>
  <c r="J10741" i="4"/>
  <c r="J10742" i="4"/>
  <c r="J10743" i="4"/>
  <c r="J10744" i="4"/>
  <c r="J10746" i="4"/>
  <c r="J10745" i="4"/>
  <c r="J10653" i="4"/>
  <c r="J10669" i="4"/>
  <c r="J10654" i="4"/>
  <c r="J10670" i="4"/>
  <c r="J10655" i="4"/>
  <c r="J10671" i="4"/>
  <c r="J10656" i="4"/>
  <c r="J10672" i="4"/>
  <c r="J10657" i="4"/>
  <c r="J10673" i="4"/>
  <c r="J10658" i="4"/>
  <c r="J10674" i="4"/>
  <c r="J10659" i="4"/>
  <c r="J10675" i="4"/>
  <c r="J10660" i="4"/>
  <c r="J10676" i="4"/>
  <c r="J10661" i="4"/>
  <c r="J10677" i="4"/>
  <c r="J10662" i="4"/>
  <c r="J10678" i="4"/>
  <c r="J10663" i="4"/>
  <c r="J10679" i="4"/>
  <c r="J10664" i="4"/>
  <c r="J10680" i="4"/>
  <c r="J10666" i="4"/>
  <c r="J10682" i="4"/>
  <c r="J10652" i="4"/>
  <c r="J10668" i="4"/>
  <c r="J10665" i="4"/>
  <c r="J10667" i="4"/>
  <c r="J10681" i="4"/>
  <c r="J10683" i="4"/>
  <c r="J10481" i="4"/>
  <c r="J10482" i="4"/>
  <c r="J10483" i="4"/>
  <c r="J10484" i="4"/>
  <c r="J10485" i="4"/>
  <c r="J10486" i="4"/>
  <c r="J10487" i="4"/>
  <c r="J10488" i="4"/>
  <c r="J10490" i="4"/>
  <c r="J10489" i="4"/>
  <c r="J10491" i="4"/>
  <c r="J10099" i="4"/>
  <c r="J10100" i="4"/>
  <c r="J10101" i="4"/>
  <c r="J10102" i="4"/>
  <c r="J10103" i="4"/>
  <c r="J10104" i="4"/>
  <c r="J10106" i="4"/>
  <c r="J10107" i="4"/>
  <c r="J10105" i="4"/>
  <c r="J9293" i="4"/>
  <c r="J9278" i="4"/>
  <c r="J9294" i="4"/>
  <c r="J9279" i="4"/>
  <c r="J9295" i="4"/>
  <c r="J9280" i="4"/>
  <c r="J9296" i="4"/>
  <c r="J9281" i="4"/>
  <c r="J9297" i="4"/>
  <c r="J9282" i="4"/>
  <c r="J9298" i="4"/>
  <c r="J9283" i="4"/>
  <c r="J9299" i="4"/>
  <c r="J9284" i="4"/>
  <c r="J9300" i="4"/>
  <c r="J9285" i="4"/>
  <c r="J9301" i="4"/>
  <c r="J9286" i="4"/>
  <c r="J9287" i="4"/>
  <c r="J9288" i="4"/>
  <c r="J9289" i="4"/>
  <c r="J9292" i="4"/>
  <c r="J9290" i="4"/>
  <c r="J9291" i="4"/>
  <c r="J9205" i="4"/>
  <c r="J9206" i="4"/>
  <c r="J8989" i="4"/>
  <c r="J8990" i="4"/>
  <c r="J8991" i="4"/>
  <c r="J8992" i="4"/>
  <c r="J8993" i="4"/>
  <c r="J8994" i="4"/>
  <c r="J8988" i="4"/>
  <c r="J8879" i="4"/>
  <c r="J8880" i="4"/>
  <c r="J8881" i="4"/>
  <c r="J8882" i="4"/>
  <c r="J8883" i="4"/>
  <c r="J8884" i="4"/>
  <c r="J8885" i="4"/>
  <c r="J8886" i="4"/>
  <c r="J8887" i="4"/>
  <c r="J8888" i="4"/>
  <c r="J8830" i="4"/>
  <c r="J8831" i="4"/>
  <c r="J8832" i="4"/>
  <c r="J8833" i="4"/>
  <c r="J8742" i="4"/>
  <c r="J8743" i="4"/>
  <c r="J8744" i="4"/>
  <c r="J8668" i="4"/>
  <c r="J8670" i="4"/>
  <c r="J8671" i="4"/>
  <c r="J8673" i="4"/>
  <c r="J8672" i="4"/>
  <c r="J8669" i="4"/>
  <c r="J8595" i="4"/>
  <c r="J8598" i="4"/>
  <c r="J8599" i="4"/>
  <c r="J8601" i="4"/>
  <c r="J8602" i="4"/>
  <c r="J8603" i="4"/>
  <c r="J8604" i="4"/>
  <c r="J8596" i="4"/>
  <c r="J8597" i="4"/>
  <c r="J8600" i="4"/>
  <c r="J8605" i="4"/>
  <c r="J8443" i="4"/>
  <c r="J8444" i="4"/>
  <c r="J8445" i="4"/>
  <c r="J8446" i="4"/>
  <c r="J8447" i="4"/>
  <c r="J8449" i="4"/>
  <c r="J8448" i="4"/>
  <c r="J8297" i="4"/>
  <c r="J8298" i="4"/>
  <c r="J8299" i="4"/>
  <c r="J8116" i="4"/>
  <c r="J8117" i="4"/>
  <c r="J8118" i="4"/>
  <c r="J8119" i="4"/>
  <c r="J8120" i="4"/>
  <c r="J8121" i="4"/>
  <c r="J8122" i="4"/>
  <c r="J7999" i="4"/>
  <c r="J8000" i="4"/>
  <c r="J7858" i="4"/>
  <c r="J7859" i="4"/>
  <c r="J7860" i="4"/>
  <c r="J7861" i="4"/>
  <c r="J7862" i="4"/>
  <c r="J7863" i="4"/>
  <c r="J7864" i="4"/>
  <c r="J7865" i="4"/>
  <c r="J7866" i="4"/>
  <c r="J7867" i="4"/>
  <c r="J7868" i="4"/>
  <c r="J7853" i="4"/>
  <c r="J7869" i="4"/>
  <c r="J7854" i="4"/>
  <c r="J7855" i="4"/>
  <c r="J7857" i="4"/>
  <c r="J7856" i="4"/>
  <c r="J7273" i="4"/>
  <c r="J7274" i="4"/>
  <c r="J7275" i="4"/>
  <c r="J7276" i="4"/>
  <c r="J16480" i="4"/>
  <c r="J16481" i="4"/>
  <c r="J16482" i="4"/>
  <c r="J16483" i="4"/>
  <c r="J16484" i="4"/>
  <c r="J16485" i="4"/>
  <c r="J16486" i="4"/>
  <c r="J16382" i="4"/>
  <c r="J16383" i="4"/>
  <c r="J16384" i="4"/>
  <c r="J16385" i="4"/>
  <c r="J16386" i="4"/>
  <c r="J16387" i="4"/>
  <c r="J16388" i="4"/>
  <c r="J16389" i="4"/>
  <c r="J16390" i="4"/>
  <c r="J16320" i="4"/>
  <c r="J16321" i="4"/>
  <c r="J16322" i="4"/>
  <c r="J16323" i="4"/>
  <c r="J16324" i="4"/>
  <c r="J16325" i="4"/>
  <c r="J16211" i="4"/>
  <c r="J16212" i="4"/>
  <c r="J16213" i="4"/>
  <c r="J16214" i="4"/>
  <c r="J16109" i="4"/>
  <c r="J16125" i="4"/>
  <c r="J16141" i="4"/>
  <c r="J16110" i="4"/>
  <c r="J16126" i="4"/>
  <c r="J16111" i="4"/>
  <c r="J16127" i="4"/>
  <c r="J16112" i="4"/>
  <c r="J16128" i="4"/>
  <c r="J16113" i="4"/>
  <c r="J16129" i="4"/>
  <c r="J16114" i="4"/>
  <c r="J16130" i="4"/>
  <c r="J16115" i="4"/>
  <c r="J16131" i="4"/>
  <c r="J16116" i="4"/>
  <c r="J16132" i="4"/>
  <c r="J16117" i="4"/>
  <c r="J16133" i="4"/>
  <c r="J16118" i="4"/>
  <c r="J16134" i="4"/>
  <c r="J16103" i="4"/>
  <c r="J16119" i="4"/>
  <c r="J16135" i="4"/>
  <c r="J16105" i="4"/>
  <c r="J16121" i="4"/>
  <c r="J16137" i="4"/>
  <c r="J16106" i="4"/>
  <c r="J16122" i="4"/>
  <c r="J16138" i="4"/>
  <c r="J16108" i="4"/>
  <c r="J16124" i="4"/>
  <c r="J16140" i="4"/>
  <c r="J15965" i="4"/>
  <c r="J15981" i="4"/>
  <c r="J15966" i="4"/>
  <c r="J15982" i="4"/>
  <c r="J15967" i="4"/>
  <c r="J15983" i="4"/>
  <c r="J15968" i="4"/>
  <c r="J15984" i="4"/>
  <c r="J15969" i="4"/>
  <c r="J15985" i="4"/>
  <c r="J15970" i="4"/>
  <c r="J15986" i="4"/>
  <c r="J15971" i="4"/>
  <c r="J15987" i="4"/>
  <c r="J15972" i="4"/>
  <c r="J15988" i="4"/>
  <c r="J15957" i="4"/>
  <c r="J15973" i="4"/>
  <c r="J15989" i="4"/>
  <c r="J15958" i="4"/>
  <c r="J15974" i="4"/>
  <c r="J15990" i="4"/>
  <c r="J15959" i="4"/>
  <c r="J15975" i="4"/>
  <c r="J15960" i="4"/>
  <c r="J15976" i="4"/>
  <c r="J15961" i="4"/>
  <c r="J15977" i="4"/>
  <c r="J15962" i="4"/>
  <c r="J15978" i="4"/>
  <c r="J15964" i="4"/>
  <c r="J15980" i="4"/>
  <c r="J15873" i="4"/>
  <c r="J15874" i="4"/>
  <c r="J15875" i="4"/>
  <c r="J15876" i="4"/>
  <c r="J15789" i="4"/>
  <c r="J15788" i="4"/>
  <c r="J15640" i="4"/>
  <c r="J15641" i="4"/>
  <c r="J15642" i="4"/>
  <c r="J15644" i="4"/>
  <c r="J15544" i="4"/>
  <c r="J15545" i="4"/>
  <c r="J15546" i="4"/>
  <c r="J15485" i="4"/>
  <c r="J15486" i="4"/>
  <c r="J15487" i="4"/>
  <c r="J15488" i="4"/>
  <c r="J15405" i="4"/>
  <c r="J15406" i="4"/>
  <c r="J15407" i="4"/>
  <c r="J15408" i="4"/>
  <c r="J15409" i="4"/>
  <c r="J15410" i="4"/>
  <c r="J15325" i="4"/>
  <c r="J15326" i="4"/>
  <c r="J15327" i="4"/>
  <c r="J15328" i="4"/>
  <c r="J15320" i="4"/>
  <c r="J15321" i="4"/>
  <c r="J15322" i="4"/>
  <c r="J15324" i="4"/>
  <c r="J15182" i="4"/>
  <c r="J15183" i="4"/>
  <c r="J15184" i="4"/>
  <c r="J15185" i="4"/>
  <c r="J15005" i="4"/>
  <c r="J15006" i="4"/>
  <c r="J15004" i="4"/>
  <c r="J14932" i="4"/>
  <c r="J14933" i="4"/>
  <c r="J14785" i="4"/>
  <c r="J14786" i="4"/>
  <c r="J14787" i="4"/>
  <c r="J14788" i="4"/>
  <c r="J14789" i="4"/>
  <c r="J14644" i="4"/>
  <c r="J14645" i="4"/>
  <c r="J14646" i="4"/>
  <c r="J14647" i="4"/>
  <c r="J14577" i="4"/>
  <c r="J14578" i="4"/>
  <c r="J14490" i="4"/>
  <c r="J14489" i="4"/>
  <c r="J14423" i="4"/>
  <c r="J14417" i="4"/>
  <c r="J14418" i="4"/>
  <c r="J14422" i="4"/>
  <c r="J14419" i="4"/>
  <c r="J14420" i="4"/>
  <c r="J14421" i="4"/>
  <c r="J14424" i="4"/>
  <c r="J14279" i="4"/>
  <c r="J14295" i="4"/>
  <c r="J14282" i="4"/>
  <c r="J14285" i="4"/>
  <c r="J14286" i="4"/>
  <c r="J14287" i="4"/>
  <c r="J14289" i="4"/>
  <c r="J14290" i="4"/>
  <c r="J14291" i="4"/>
  <c r="J14294" i="4"/>
  <c r="J14280" i="4"/>
  <c r="J14281" i="4"/>
  <c r="J14283" i="4"/>
  <c r="J14284" i="4"/>
  <c r="J14288" i="4"/>
  <c r="J14292" i="4"/>
  <c r="J14293" i="4"/>
  <c r="J14296" i="4"/>
  <c r="J14202" i="4"/>
  <c r="J14203" i="4"/>
  <c r="J14204" i="4"/>
  <c r="J14205" i="4"/>
  <c r="J14206" i="4"/>
  <c r="J14207" i="4"/>
  <c r="J14208" i="4"/>
  <c r="J14129" i="4"/>
  <c r="J14130" i="4"/>
  <c r="J14039" i="4"/>
  <c r="J14040" i="4"/>
  <c r="J14041" i="4"/>
  <c r="J14042" i="4"/>
  <c r="J14043" i="4"/>
  <c r="J14044" i="4"/>
  <c r="J14045" i="4"/>
  <c r="J14046" i="4"/>
  <c r="J14038" i="4"/>
  <c r="J14037" i="4"/>
  <c r="J13911" i="4"/>
  <c r="J13912" i="4"/>
  <c r="J13913" i="4"/>
  <c r="J13914" i="4"/>
  <c r="J13915" i="4"/>
  <c r="J13916" i="4"/>
  <c r="J13917" i="4"/>
  <c r="J13741" i="4"/>
  <c r="J13742" i="4"/>
  <c r="J13743" i="4"/>
  <c r="J13744" i="4"/>
  <c r="J13745" i="4"/>
  <c r="J13746" i="4"/>
  <c r="J13747" i="4"/>
  <c r="J13748" i="4"/>
  <c r="J13679" i="4"/>
  <c r="J13680" i="4"/>
  <c r="J13592" i="4"/>
  <c r="J13593" i="4"/>
  <c r="J13594" i="4"/>
  <c r="J13529" i="4"/>
  <c r="J13530" i="4"/>
  <c r="J13531" i="4"/>
  <c r="J13532" i="4"/>
  <c r="J13533" i="4"/>
  <c r="J13534" i="4"/>
  <c r="J13535" i="4"/>
  <c r="J13455" i="4"/>
  <c r="J13456" i="4"/>
  <c r="J13457" i="4"/>
  <c r="J13374" i="4"/>
  <c r="J13376" i="4"/>
  <c r="J13377" i="4"/>
  <c r="J13378" i="4"/>
  <c r="J13379" i="4"/>
  <c r="J13375" i="4"/>
  <c r="J13288" i="4"/>
  <c r="J13289" i="4"/>
  <c r="J13287" i="4"/>
  <c r="J13286" i="4"/>
  <c r="J13104" i="4"/>
  <c r="J13105" i="4"/>
  <c r="J13052" i="4"/>
  <c r="J13053" i="4"/>
  <c r="J13054" i="4"/>
  <c r="J13051" i="4"/>
  <c r="J12968" i="4"/>
  <c r="J12965" i="4"/>
  <c r="J12966" i="4"/>
  <c r="J12967" i="4"/>
  <c r="J12897" i="4"/>
  <c r="J12898" i="4"/>
  <c r="J12899" i="4"/>
  <c r="J12900" i="4"/>
  <c r="J12901" i="4"/>
  <c r="J12902" i="4"/>
  <c r="J12811" i="4"/>
  <c r="J12812" i="4"/>
  <c r="J12712" i="4"/>
  <c r="J12709" i="4"/>
  <c r="J12710" i="4"/>
  <c r="J12711" i="4"/>
  <c r="J12637" i="4"/>
  <c r="J12638" i="4"/>
  <c r="J12562" i="4"/>
  <c r="J12563" i="4"/>
  <c r="J12504" i="4"/>
  <c r="J12505" i="4"/>
  <c r="J12506" i="4"/>
  <c r="J12507" i="4"/>
  <c r="J12499" i="4"/>
  <c r="J12500" i="4"/>
  <c r="J12501" i="4"/>
  <c r="J12502" i="4"/>
  <c r="J12503" i="4"/>
  <c r="J12408" i="4"/>
  <c r="J12409" i="4"/>
  <c r="J12410" i="4"/>
  <c r="J12411" i="4"/>
  <c r="J12412" i="4"/>
  <c r="J12397" i="4"/>
  <c r="J12413" i="4"/>
  <c r="J12398" i="4"/>
  <c r="J12399" i="4"/>
  <c r="J12400" i="4"/>
  <c r="J12401" i="4"/>
  <c r="J12402" i="4"/>
  <c r="J12403" i="4"/>
  <c r="J12404" i="4"/>
  <c r="J12405" i="4"/>
  <c r="J12406" i="4"/>
  <c r="J12407" i="4"/>
  <c r="J12327" i="4"/>
  <c r="J12325" i="4"/>
  <c r="J12326" i="4"/>
  <c r="J12328" i="4"/>
  <c r="J12222" i="4"/>
  <c r="J12225" i="4"/>
  <c r="J12223" i="4"/>
  <c r="J12224" i="4"/>
  <c r="J12221" i="4"/>
  <c r="J12113" i="4"/>
  <c r="J12114" i="4"/>
  <c r="J11988" i="4"/>
  <c r="J11989" i="4"/>
  <c r="J11990" i="4"/>
  <c r="J11991" i="4"/>
  <c r="J11987" i="4"/>
  <c r="J11884" i="4"/>
  <c r="J11886" i="4"/>
  <c r="J11885" i="4"/>
  <c r="J11887" i="4"/>
  <c r="J11828" i="4"/>
  <c r="J11829" i="4"/>
  <c r="J11822" i="4"/>
  <c r="J11825" i="4"/>
  <c r="J11827" i="4"/>
  <c r="J11821" i="4"/>
  <c r="J11823" i="4"/>
  <c r="J11824" i="4"/>
  <c r="J11826" i="4"/>
  <c r="J11630" i="4"/>
  <c r="J11631" i="4"/>
  <c r="J11632" i="4"/>
  <c r="J11540" i="4"/>
  <c r="J11539" i="4"/>
  <c r="J11444" i="4"/>
  <c r="J11445" i="4"/>
  <c r="J11446" i="4"/>
  <c r="J11447" i="4"/>
  <c r="J11441" i="4"/>
  <c r="J11443" i="4"/>
  <c r="J11440" i="4"/>
  <c r="J11442" i="4"/>
  <c r="J11380" i="4"/>
  <c r="J11370" i="4"/>
  <c r="J11371" i="4"/>
  <c r="J11372" i="4"/>
  <c r="J11373" i="4"/>
  <c r="J11374" i="4"/>
  <c r="J11375" i="4"/>
  <c r="J11377" i="4"/>
  <c r="J11378" i="4"/>
  <c r="J11379" i="4"/>
  <c r="J11376" i="4"/>
  <c r="J11284" i="4"/>
  <c r="J11285" i="4"/>
  <c r="J11286" i="4"/>
  <c r="J11287" i="4"/>
  <c r="J11288" i="4"/>
  <c r="J11289" i="4"/>
  <c r="J11290" i="4"/>
  <c r="J11291" i="4"/>
  <c r="J11292" i="4"/>
  <c r="J11293" i="4"/>
  <c r="J11278" i="4"/>
  <c r="J11294" i="4"/>
  <c r="J11279" i="4"/>
  <c r="J11295" i="4"/>
  <c r="J11281" i="4"/>
  <c r="J11297" i="4"/>
  <c r="J11282" i="4"/>
  <c r="J11283" i="4"/>
  <c r="J11296" i="4"/>
  <c r="J11280" i="4"/>
  <c r="J11190" i="4"/>
  <c r="J11191" i="4"/>
  <c r="J11192" i="4"/>
  <c r="J11193" i="4"/>
  <c r="J11095" i="4"/>
  <c r="J11096" i="4"/>
  <c r="J10973" i="4"/>
  <c r="J10974" i="4"/>
  <c r="J10976" i="4"/>
  <c r="J10977" i="4"/>
  <c r="J10978" i="4"/>
  <c r="J10975" i="4"/>
  <c r="J10895" i="4"/>
  <c r="J10896" i="4"/>
  <c r="J10897" i="4"/>
  <c r="J10898" i="4"/>
  <c r="J10899" i="4"/>
  <c r="J10900" i="4"/>
  <c r="J10833" i="4"/>
  <c r="J10834" i="4"/>
  <c r="J10835" i="4"/>
  <c r="J10836" i="4"/>
  <c r="J10837" i="4"/>
  <c r="J10734" i="4"/>
  <c r="J10735" i="4"/>
  <c r="J10643" i="4"/>
  <c r="J10644" i="4"/>
  <c r="J10645" i="4"/>
  <c r="J10646" i="4"/>
  <c r="J10647" i="4"/>
  <c r="J10648" i="4"/>
  <c r="J10650" i="4"/>
  <c r="J10649" i="4"/>
  <c r="J10651" i="4"/>
  <c r="J10550" i="4"/>
  <c r="J10551" i="4"/>
  <c r="J10477" i="4"/>
  <c r="J10478" i="4"/>
  <c r="J10479" i="4"/>
  <c r="J10480" i="4"/>
  <c r="J10468" i="4"/>
  <c r="J10469" i="4"/>
  <c r="J10470" i="4"/>
  <c r="J10471" i="4"/>
  <c r="J10472" i="4"/>
  <c r="J10474" i="4"/>
  <c r="J10476" i="4"/>
  <c r="J10475" i="4"/>
  <c r="J10473" i="4"/>
  <c r="J10362" i="4"/>
  <c r="J10361" i="4"/>
  <c r="J10250" i="4"/>
  <c r="J10251" i="4"/>
  <c r="J10158" i="4"/>
  <c r="J10159" i="4"/>
  <c r="J10160" i="4"/>
  <c r="J10161" i="4"/>
  <c r="J10162" i="4"/>
  <c r="J10163" i="4"/>
  <c r="J10164" i="4"/>
  <c r="J10165" i="4"/>
  <c r="J10096" i="4"/>
  <c r="J10097" i="4"/>
  <c r="J10098" i="4"/>
  <c r="J10036" i="4"/>
  <c r="J10037" i="4"/>
  <c r="J10038" i="4"/>
  <c r="J10039" i="4"/>
  <c r="J9981" i="4"/>
  <c r="J9982" i="4"/>
  <c r="J9972" i="4"/>
  <c r="J9973" i="4"/>
  <c r="J9974" i="4"/>
  <c r="J9975" i="4"/>
  <c r="J9977" i="4"/>
  <c r="J9980" i="4"/>
  <c r="J9976" i="4"/>
  <c r="J9978" i="4"/>
  <c r="J9979" i="4"/>
  <c r="J9983" i="4"/>
  <c r="J9876" i="4"/>
  <c r="J9877" i="4"/>
  <c r="J9878" i="4"/>
  <c r="J9875" i="4"/>
  <c r="J9805" i="4"/>
  <c r="J9806" i="4"/>
  <c r="J9793" i="4"/>
  <c r="J9794" i="4"/>
  <c r="J9796" i="4"/>
  <c r="J9797" i="4"/>
  <c r="J9798" i="4"/>
  <c r="J9799" i="4"/>
  <c r="J9801" i="4"/>
  <c r="J9804" i="4"/>
  <c r="J9795" i="4"/>
  <c r="J9800" i="4"/>
  <c r="J9802" i="4"/>
  <c r="J9803" i="4"/>
  <c r="J9728" i="4"/>
  <c r="J9729" i="4"/>
  <c r="J9661" i="4"/>
  <c r="J9662" i="4"/>
  <c r="J9660" i="4"/>
  <c r="J9658" i="4"/>
  <c r="J9659" i="4"/>
  <c r="J9565" i="4"/>
  <c r="J9566" i="4"/>
  <c r="J9567" i="4"/>
  <c r="J9568" i="4"/>
  <c r="J9569" i="4"/>
  <c r="J9570" i="4"/>
  <c r="J9571" i="4"/>
  <c r="J9572" i="4"/>
  <c r="J9573" i="4"/>
  <c r="J9574" i="4"/>
  <c r="J9575" i="4"/>
  <c r="J9564" i="4"/>
  <c r="J9459" i="4"/>
  <c r="J9460" i="4"/>
  <c r="J9277" i="4"/>
  <c r="J9272" i="4"/>
  <c r="J9273" i="4"/>
  <c r="J9276" i="4"/>
  <c r="J9274" i="4"/>
  <c r="J9275" i="4"/>
  <c r="J9197" i="4"/>
  <c r="J9198" i="4"/>
  <c r="J9199" i="4"/>
  <c r="J9200" i="4"/>
  <c r="J9201" i="4"/>
  <c r="J9202" i="4"/>
  <c r="J9203" i="4"/>
  <c r="J9204" i="4"/>
  <c r="J9196" i="4"/>
  <c r="J9194" i="4"/>
  <c r="J9195" i="4"/>
  <c r="J8985" i="4"/>
  <c r="J8986" i="4"/>
  <c r="J8987" i="4"/>
  <c r="J8829" i="4"/>
  <c r="J8828" i="4"/>
  <c r="J8827" i="4"/>
  <c r="J8826" i="4"/>
  <c r="J8739" i="4"/>
  <c r="J8740" i="4"/>
  <c r="J8741" i="4"/>
  <c r="J8662" i="4"/>
  <c r="J8663" i="4"/>
  <c r="J8665" i="4"/>
  <c r="J8666" i="4"/>
  <c r="J8667" i="4"/>
  <c r="J8664" i="4"/>
  <c r="J8594" i="4"/>
  <c r="J8593" i="4"/>
  <c r="J8592" i="4"/>
  <c r="J8520" i="4"/>
  <c r="J8521" i="4"/>
  <c r="J8522" i="4"/>
  <c r="J8523" i="4"/>
  <c r="J8524" i="4"/>
  <c r="J8525" i="4"/>
  <c r="J8526" i="4"/>
  <c r="J8440" i="4"/>
  <c r="J8441" i="4"/>
  <c r="J8442" i="4"/>
  <c r="J16443" i="4"/>
  <c r="J16315" i="4"/>
  <c r="J16187" i="4"/>
  <c r="J16027" i="4"/>
  <c r="J15771" i="4"/>
  <c r="J15259" i="4"/>
  <c r="J15003" i="4"/>
  <c r="J14440" i="4"/>
  <c r="J15221" i="4"/>
  <c r="J15222" i="4"/>
  <c r="J14327" i="4"/>
  <c r="J14330" i="4"/>
  <c r="J14326" i="4"/>
  <c r="J14329" i="4"/>
  <c r="J14331" i="4"/>
  <c r="J14332" i="4"/>
  <c r="J14328" i="4"/>
  <c r="J13240" i="4"/>
  <c r="J13241" i="4"/>
  <c r="J13244" i="4"/>
  <c r="J13245" i="4"/>
  <c r="J13237" i="4"/>
  <c r="J13238" i="4"/>
  <c r="J13239" i="4"/>
  <c r="J13242" i="4"/>
  <c r="J13243" i="4"/>
  <c r="J10298" i="4"/>
  <c r="J10297" i="4"/>
  <c r="J9434" i="4"/>
  <c r="J9435" i="4"/>
  <c r="J8420" i="4"/>
  <c r="J8421" i="4"/>
  <c r="J7751" i="4"/>
  <c r="J7752" i="4"/>
  <c r="J7753" i="4"/>
  <c r="J6710" i="4"/>
  <c r="J6711" i="4"/>
  <c r="J6712" i="4"/>
  <c r="J6713" i="4"/>
  <c r="J6714" i="4"/>
  <c r="J6715" i="4"/>
  <c r="J6716" i="4"/>
  <c r="J6717" i="4"/>
  <c r="J6718" i="4"/>
  <c r="J6719" i="4"/>
  <c r="J6704" i="4"/>
  <c r="J6720" i="4"/>
  <c r="J6705" i="4"/>
  <c r="J6721" i="4"/>
  <c r="J6706" i="4"/>
  <c r="J6722" i="4"/>
  <c r="J6709" i="4"/>
  <c r="J6724" i="4"/>
  <c r="J6707" i="4"/>
  <c r="J6723" i="4"/>
  <c r="J6708" i="4"/>
  <c r="J5815" i="4"/>
  <c r="J5816" i="4"/>
  <c r="J5817" i="4"/>
  <c r="J5818" i="4"/>
  <c r="J15513" i="4"/>
  <c r="J15514" i="4"/>
  <c r="J16477" i="4"/>
  <c r="J16478" i="4"/>
  <c r="J16479" i="4"/>
  <c r="J16097" i="4"/>
  <c r="J16098" i="4"/>
  <c r="J16099" i="4"/>
  <c r="J16100" i="4"/>
  <c r="J16101" i="4"/>
  <c r="J16102" i="4"/>
  <c r="J14701" i="4"/>
  <c r="J14702" i="4"/>
  <c r="J14703" i="4"/>
  <c r="J14700" i="4"/>
  <c r="J13815" i="4"/>
  <c r="J13816" i="4"/>
  <c r="J13817" i="4"/>
  <c r="J13818" i="4"/>
  <c r="J13819" i="4"/>
  <c r="J13820" i="4"/>
  <c r="J13809" i="4"/>
  <c r="J13810" i="4"/>
  <c r="J13811" i="4"/>
  <c r="J13812" i="4"/>
  <c r="J13814" i="4"/>
  <c r="J13813" i="4"/>
  <c r="J13677" i="4"/>
  <c r="J13678" i="4"/>
  <c r="J13450" i="4"/>
  <c r="J13451" i="4"/>
  <c r="J13452" i="4"/>
  <c r="J13453" i="4"/>
  <c r="J13454" i="4"/>
  <c r="J13188" i="4"/>
  <c r="J13185" i="4"/>
  <c r="J13186" i="4"/>
  <c r="J13187" i="4"/>
  <c r="J12962" i="4"/>
  <c r="J12963" i="4"/>
  <c r="J12964" i="4"/>
  <c r="J12808" i="4"/>
  <c r="J12809" i="4"/>
  <c r="J12810" i="4"/>
  <c r="J12807" i="4"/>
  <c r="J12394" i="4"/>
  <c r="J12395" i="4"/>
  <c r="J12396" i="4"/>
  <c r="J12217" i="4"/>
  <c r="J12218" i="4"/>
  <c r="J12219" i="4"/>
  <c r="J12220" i="4"/>
  <c r="J11815" i="4"/>
  <c r="J11816" i="4"/>
  <c r="J11817" i="4"/>
  <c r="J11818" i="4"/>
  <c r="J11819" i="4"/>
  <c r="J11820" i="4"/>
  <c r="J10829" i="4"/>
  <c r="J10830" i="4"/>
  <c r="J10831" i="4"/>
  <c r="J10832" i="4"/>
  <c r="J10828" i="4"/>
  <c r="J10827" i="4"/>
  <c r="J10309" i="4"/>
  <c r="J10310" i="4"/>
  <c r="J10311" i="4"/>
  <c r="J10312" i="4"/>
  <c r="J10157" i="4"/>
  <c r="J10156" i="4"/>
  <c r="J10033" i="4"/>
  <c r="J10028" i="4"/>
  <c r="J10029" i="4"/>
  <c r="J10030" i="4"/>
  <c r="J10031" i="4"/>
  <c r="J10032" i="4"/>
  <c r="J10034" i="4"/>
  <c r="J10035" i="4"/>
  <c r="J10026" i="4"/>
  <c r="J10027" i="4"/>
  <c r="J9966" i="4"/>
  <c r="J9969" i="4"/>
  <c r="J9970" i="4"/>
  <c r="J9967" i="4"/>
  <c r="J9968" i="4"/>
  <c r="J9971" i="4"/>
  <c r="J9789" i="4"/>
  <c r="J9790" i="4"/>
  <c r="J9791" i="4"/>
  <c r="J9792" i="4"/>
  <c r="J9649" i="4"/>
  <c r="J9650" i="4"/>
  <c r="J9651" i="4"/>
  <c r="J9652" i="4"/>
  <c r="J9653" i="4"/>
  <c r="J9654" i="4"/>
  <c r="J9655" i="4"/>
  <c r="J9656" i="4"/>
  <c r="J9657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455" i="4"/>
  <c r="J9456" i="4"/>
  <c r="J9457" i="4"/>
  <c r="J9458" i="4"/>
  <c r="J9373" i="4"/>
  <c r="J9374" i="4"/>
  <c r="J9375" i="4"/>
  <c r="J9372" i="4"/>
  <c r="J9268" i="4"/>
  <c r="J9269" i="4"/>
  <c r="J9270" i="4"/>
  <c r="J9271" i="4"/>
  <c r="J9187" i="4"/>
  <c r="J9188" i="4"/>
  <c r="J9189" i="4"/>
  <c r="J9190" i="4"/>
  <c r="J9191" i="4"/>
  <c r="J9192" i="4"/>
  <c r="J9193" i="4"/>
  <c r="J9088" i="4"/>
  <c r="J9089" i="4"/>
  <c r="J9090" i="4"/>
  <c r="J9091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72" i="4"/>
  <c r="J8970" i="4"/>
  <c r="J8971" i="4"/>
  <c r="J8738" i="4"/>
  <c r="J8727" i="4"/>
  <c r="J8729" i="4"/>
  <c r="J8730" i="4"/>
  <c r="J8731" i="4"/>
  <c r="J8732" i="4"/>
  <c r="J8734" i="4"/>
  <c r="J8735" i="4"/>
  <c r="J8737" i="4"/>
  <c r="J8728" i="4"/>
  <c r="J8733" i="4"/>
  <c r="J8736" i="4"/>
  <c r="J8658" i="4"/>
  <c r="J8659" i="4"/>
  <c r="J8654" i="4"/>
  <c r="J8655" i="4"/>
  <c r="J8657" i="4"/>
  <c r="J8656" i="4"/>
  <c r="J8660" i="4"/>
  <c r="J8661" i="4"/>
  <c r="J8516" i="4"/>
  <c r="J8517" i="4"/>
  <c r="J8518" i="4"/>
  <c r="J8519" i="4"/>
  <c r="J8203" i="4"/>
  <c r="J8204" i="4"/>
  <c r="J8205" i="4"/>
  <c r="J8206" i="4"/>
  <c r="J8207" i="4"/>
  <c r="J8208" i="4"/>
  <c r="J8106" i="4"/>
  <c r="J8107" i="4"/>
  <c r="J8108" i="4"/>
  <c r="J8050" i="4"/>
  <c r="J8051" i="4"/>
  <c r="J8047" i="4"/>
  <c r="J8049" i="4"/>
  <c r="J8048" i="4"/>
  <c r="J7991" i="4"/>
  <c r="J7992" i="4"/>
  <c r="J7993" i="4"/>
  <c r="J7994" i="4"/>
  <c r="J7995" i="4"/>
  <c r="J7996" i="4"/>
  <c r="J7912" i="4"/>
  <c r="J7913" i="4"/>
  <c r="J7914" i="4"/>
  <c r="J7915" i="4"/>
  <c r="J7916" i="4"/>
  <c r="J7765" i="4"/>
  <c r="J7766" i="4"/>
  <c r="J7686" i="4"/>
  <c r="J7687" i="4"/>
  <c r="J7690" i="4"/>
  <c r="J7691" i="4"/>
  <c r="J7688" i="4"/>
  <c r="J7689" i="4"/>
  <c r="J7692" i="4"/>
  <c r="J7515" i="4"/>
  <c r="J7517" i="4"/>
  <c r="J7518" i="4"/>
  <c r="J7519" i="4"/>
  <c r="J7520" i="4"/>
  <c r="J7516" i="4"/>
  <c r="J7425" i="4"/>
  <c r="J7426" i="4"/>
  <c r="J7350" i="4"/>
  <c r="J7351" i="4"/>
  <c r="J7354" i="4"/>
  <c r="J7355" i="4"/>
  <c r="J7357" i="4"/>
  <c r="J7358" i="4"/>
  <c r="J7345" i="4"/>
  <c r="J7346" i="4"/>
  <c r="J7349" i="4"/>
  <c r="J7348" i="4"/>
  <c r="J7352" i="4"/>
  <c r="J7353" i="4"/>
  <c r="J7356" i="4"/>
  <c r="J7347" i="4"/>
  <c r="J7344" i="4"/>
  <c r="J7260" i="4"/>
  <c r="J7261" i="4"/>
  <c r="J7262" i="4"/>
  <c r="J7263" i="4"/>
  <c r="J7264" i="4"/>
  <c r="J7265" i="4"/>
  <c r="J7266" i="4"/>
  <c r="J7269" i="4"/>
  <c r="J7267" i="4"/>
  <c r="J7268" i="4"/>
  <c r="J7210" i="4"/>
  <c r="J7211" i="4"/>
  <c r="J7212" i="4"/>
  <c r="J7116" i="4"/>
  <c r="J7117" i="4"/>
  <c r="J7118" i="4"/>
  <c r="J7119" i="4"/>
  <c r="J7120" i="4"/>
  <c r="J7121" i="4"/>
  <c r="J7122" i="4"/>
  <c r="J6902" i="4"/>
  <c r="J6903" i="4"/>
  <c r="J6904" i="4"/>
  <c r="J6905" i="4"/>
  <c r="J6901" i="4"/>
  <c r="J6899" i="4"/>
  <c r="J6900" i="4"/>
  <c r="J6832" i="4"/>
  <c r="J6833" i="4"/>
  <c r="J6834" i="4"/>
  <c r="J6835" i="4"/>
  <c r="J6747" i="4"/>
  <c r="J6748" i="4"/>
  <c r="J6749" i="4"/>
  <c r="J6616" i="4"/>
  <c r="J6617" i="4"/>
  <c r="J6618" i="4"/>
  <c r="J6619" i="4"/>
  <c r="J6620" i="4"/>
  <c r="J6621" i="4"/>
  <c r="J6622" i="4"/>
  <c r="J6535" i="4"/>
  <c r="J6537" i="4"/>
  <c r="J6538" i="4"/>
  <c r="J6540" i="4"/>
  <c r="J6542" i="4"/>
  <c r="J6543" i="4"/>
  <c r="J6534" i="4"/>
  <c r="J6536" i="4"/>
  <c r="J6539" i="4"/>
  <c r="J6541" i="4"/>
  <c r="J6544" i="4"/>
  <c r="J6447" i="4"/>
  <c r="J6448" i="4"/>
  <c r="J6449" i="4"/>
  <c r="J6450" i="4"/>
  <c r="J6451" i="4"/>
  <c r="J6452" i="4"/>
  <c r="J6454" i="4"/>
  <c r="J6453" i="4"/>
  <c r="J6363" i="4"/>
  <c r="J6364" i="4"/>
  <c r="J6365" i="4"/>
  <c r="J6285" i="4"/>
  <c r="J6286" i="4"/>
  <c r="J6215" i="4"/>
  <c r="J6216" i="4"/>
  <c r="J6151" i="4"/>
  <c r="J6146" i="4"/>
  <c r="J6147" i="4"/>
  <c r="J6148" i="4"/>
  <c r="J6150" i="4"/>
  <c r="J6149" i="4"/>
  <c r="J5974" i="4"/>
  <c r="J5973" i="4"/>
  <c r="J5895" i="4"/>
  <c r="J5896" i="4"/>
  <c r="J5897" i="4"/>
  <c r="J5894" i="4"/>
  <c r="J5831" i="4"/>
  <c r="J5832" i="4"/>
  <c r="J5833" i="4"/>
  <c r="J5834" i="4"/>
  <c r="J5754" i="4"/>
  <c r="J5755" i="4"/>
  <c r="J5756" i="4"/>
  <c r="J5757" i="4"/>
  <c r="J5758" i="4"/>
  <c r="J5759" i="4"/>
  <c r="J5760" i="4"/>
  <c r="J5761" i="4"/>
  <c r="J5762" i="4"/>
  <c r="J5528" i="4"/>
  <c r="J5529" i="4"/>
  <c r="J5530" i="4"/>
  <c r="J5531" i="4"/>
  <c r="J5386" i="4"/>
  <c r="J5385" i="4"/>
  <c r="J5181" i="4"/>
  <c r="J5182" i="4"/>
  <c r="J5185" i="4"/>
  <c r="J5183" i="4"/>
  <c r="J5184" i="4"/>
  <c r="J16440" i="4"/>
  <c r="J16184" i="4"/>
  <c r="J16011" i="4"/>
  <c r="J15755" i="4"/>
  <c r="J15499" i="4"/>
  <c r="J14731" i="4"/>
  <c r="J16365" i="4"/>
  <c r="J16366" i="4"/>
  <c r="J16356" i="4"/>
  <c r="J16357" i="4"/>
  <c r="J16358" i="4"/>
  <c r="J16359" i="4"/>
  <c r="J16361" i="4"/>
  <c r="J16362" i="4"/>
  <c r="J16364" i="4"/>
  <c r="J15613" i="4"/>
  <c r="J15614" i="4"/>
  <c r="J15615" i="4"/>
  <c r="J15616" i="4"/>
  <c r="J15617" i="4"/>
  <c r="J15618" i="4"/>
  <c r="J15619" i="4"/>
  <c r="J15620" i="4"/>
  <c r="J15621" i="4"/>
  <c r="J15607" i="4"/>
  <c r="J15608" i="4"/>
  <c r="J15609" i="4"/>
  <c r="J15610" i="4"/>
  <c r="J15612" i="4"/>
  <c r="J15153" i="4"/>
  <c r="J15154" i="4"/>
  <c r="J15155" i="4"/>
  <c r="J15156" i="4"/>
  <c r="J15157" i="4"/>
  <c r="J15158" i="4"/>
  <c r="J15159" i="4"/>
  <c r="J15160" i="4"/>
  <c r="J15161" i="4"/>
  <c r="J14391" i="4"/>
  <c r="J14390" i="4"/>
  <c r="J14388" i="4"/>
  <c r="J14389" i="4"/>
  <c r="J14392" i="4"/>
  <c r="J13724" i="4"/>
  <c r="J13725" i="4"/>
  <c r="J12880" i="4"/>
  <c r="J12881" i="4"/>
  <c r="J12260" i="4"/>
  <c r="J12254" i="4"/>
  <c r="J12257" i="4"/>
  <c r="J12259" i="4"/>
  <c r="J12252" i="4"/>
  <c r="J12253" i="4"/>
  <c r="J12255" i="4"/>
  <c r="J12256" i="4"/>
  <c r="J12258" i="4"/>
  <c r="J12251" i="4"/>
  <c r="J11493" i="4"/>
  <c r="J11494" i="4"/>
  <c r="J11495" i="4"/>
  <c r="J10877" i="4"/>
  <c r="J10878" i="4"/>
  <c r="J10876" i="4"/>
  <c r="J10221" i="4"/>
  <c r="J10222" i="4"/>
  <c r="J10223" i="4"/>
  <c r="J10224" i="4"/>
  <c r="J10209" i="4"/>
  <c r="J10225" i="4"/>
  <c r="J10210" i="4"/>
  <c r="J10226" i="4"/>
  <c r="J10211" i="4"/>
  <c r="J10212" i="4"/>
  <c r="J10213" i="4"/>
  <c r="J10214" i="4"/>
  <c r="J10215" i="4"/>
  <c r="J10216" i="4"/>
  <c r="J10218" i="4"/>
  <c r="J10219" i="4"/>
  <c r="J10220" i="4"/>
  <c r="J10217" i="4"/>
  <c r="J9517" i="4"/>
  <c r="J9533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2" i="4"/>
  <c r="J9530" i="4"/>
  <c r="J9531" i="4"/>
  <c r="J8713" i="4"/>
  <c r="J8714" i="4"/>
  <c r="J8712" i="4"/>
  <c r="J8084" i="4"/>
  <c r="J8085" i="4"/>
  <c r="J7190" i="4"/>
  <c r="J7191" i="4"/>
  <c r="J7192" i="4"/>
  <c r="J7193" i="4"/>
  <c r="J7194" i="4"/>
  <c r="J6602" i="4"/>
  <c r="J6603" i="4"/>
  <c r="J6124" i="4"/>
  <c r="J6125" i="4"/>
  <c r="J6126" i="4"/>
  <c r="J6127" i="4"/>
  <c r="J6128" i="4"/>
  <c r="J6129" i="4"/>
  <c r="J6130" i="4"/>
  <c r="J6131" i="4"/>
  <c r="J5662" i="4"/>
  <c r="J5663" i="4"/>
  <c r="J5368" i="4"/>
  <c r="J5367" i="4"/>
  <c r="J5369" i="4"/>
  <c r="J14605" i="4"/>
  <c r="J14606" i="4"/>
  <c r="J13975" i="4"/>
  <c r="J13970" i="4"/>
  <c r="J13971" i="4"/>
  <c r="J13972" i="4"/>
  <c r="J13974" i="4"/>
  <c r="J13973" i="4"/>
  <c r="J12873" i="4"/>
  <c r="J12874" i="4"/>
  <c r="J12875" i="4"/>
  <c r="J12876" i="4"/>
  <c r="J12877" i="4"/>
  <c r="J12878" i="4"/>
  <c r="J12879" i="4"/>
  <c r="J12190" i="4"/>
  <c r="J12189" i="4"/>
  <c r="J12191" i="4"/>
  <c r="J11351" i="4"/>
  <c r="J11352" i="4"/>
  <c r="J10597" i="4"/>
  <c r="J10598" i="4"/>
  <c r="J10599" i="4"/>
  <c r="J9943" i="4"/>
  <c r="J9945" i="4"/>
  <c r="J9946" i="4"/>
  <c r="J9944" i="4"/>
  <c r="J16301" i="4"/>
  <c r="J16317" i="4"/>
  <c r="J16302" i="4"/>
  <c r="J16318" i="4"/>
  <c r="J16303" i="4"/>
  <c r="J16319" i="4"/>
  <c r="J16304" i="4"/>
  <c r="J16305" i="4"/>
  <c r="J16306" i="4"/>
  <c r="J16307" i="4"/>
  <c r="J16308" i="4"/>
  <c r="J16309" i="4"/>
  <c r="J16310" i="4"/>
  <c r="J16311" i="4"/>
  <c r="J16313" i="4"/>
  <c r="J16314" i="4"/>
  <c r="J16316" i="4"/>
  <c r="J15949" i="4"/>
  <c r="J15950" i="4"/>
  <c r="J15951" i="4"/>
  <c r="J15952" i="4"/>
  <c r="J15953" i="4"/>
  <c r="J15954" i="4"/>
  <c r="J15955" i="4"/>
  <c r="J15956" i="4"/>
  <c r="J15784" i="4"/>
  <c r="J15785" i="4"/>
  <c r="J15786" i="4"/>
  <c r="J15542" i="4"/>
  <c r="J15543" i="4"/>
  <c r="J15399" i="4"/>
  <c r="J15400" i="4"/>
  <c r="J15401" i="4"/>
  <c r="J15402" i="4"/>
  <c r="J15404" i="4"/>
  <c r="J15181" i="4"/>
  <c r="J15172" i="4"/>
  <c r="J15173" i="4"/>
  <c r="J15174" i="4"/>
  <c r="J15175" i="4"/>
  <c r="J15176" i="4"/>
  <c r="J15177" i="4"/>
  <c r="J15178" i="4"/>
  <c r="J15180" i="4"/>
  <c r="J14273" i="4"/>
  <c r="J14274" i="4"/>
  <c r="J14275" i="4"/>
  <c r="J14276" i="4"/>
  <c r="J14278" i="4"/>
  <c r="J14277" i="4"/>
  <c r="J13372" i="4"/>
  <c r="J13371" i="4"/>
  <c r="J13373" i="4"/>
  <c r="J13048" i="4"/>
  <c r="J13049" i="4"/>
  <c r="J13050" i="4"/>
  <c r="J13040" i="4"/>
  <c r="J13041" i="4"/>
  <c r="J13043" i="4"/>
  <c r="J13044" i="4"/>
  <c r="J13045" i="4"/>
  <c r="J13046" i="4"/>
  <c r="J13042" i="4"/>
  <c r="J13047" i="4"/>
  <c r="J12701" i="4"/>
  <c r="J12702" i="4"/>
  <c r="J12703" i="4"/>
  <c r="J12704" i="4"/>
  <c r="J12705" i="4"/>
  <c r="J12706" i="4"/>
  <c r="J12707" i="4"/>
  <c r="J12708" i="4"/>
  <c r="J11531" i="4"/>
  <c r="J11532" i="4"/>
  <c r="J11534" i="4"/>
  <c r="J11537" i="4"/>
  <c r="J11533" i="4"/>
  <c r="J11535" i="4"/>
  <c r="J11536" i="4"/>
  <c r="J11538" i="4"/>
  <c r="J11368" i="4"/>
  <c r="J11369" i="4"/>
  <c r="J11188" i="4"/>
  <c r="J11189" i="4"/>
  <c r="J11175" i="4"/>
  <c r="J11176" i="4"/>
  <c r="J11177" i="4"/>
  <c r="J11178" i="4"/>
  <c r="J11179" i="4"/>
  <c r="J11180" i="4"/>
  <c r="J11181" i="4"/>
  <c r="J11182" i="4"/>
  <c r="J11183" i="4"/>
  <c r="J11185" i="4"/>
  <c r="J11186" i="4"/>
  <c r="J11187" i="4"/>
  <c r="J11184" i="4"/>
  <c r="J10465" i="4"/>
  <c r="J10466" i="4"/>
  <c r="J10467" i="4"/>
  <c r="J15234" i="4"/>
  <c r="J15235" i="4"/>
  <c r="J15236" i="4"/>
  <c r="J15237" i="4"/>
  <c r="J15238" i="4"/>
  <c r="J15239" i="4"/>
  <c r="J15240" i="4"/>
  <c r="J14487" i="4"/>
  <c r="J14486" i="4"/>
  <c r="J14483" i="4"/>
  <c r="J14484" i="4"/>
  <c r="J14485" i="4"/>
  <c r="J14347" i="4"/>
  <c r="J14348" i="4"/>
  <c r="J13675" i="4"/>
  <c r="J13676" i="4"/>
  <c r="J13588" i="4"/>
  <c r="J13590" i="4"/>
  <c r="J13589" i="4"/>
  <c r="J13369" i="4"/>
  <c r="J13370" i="4"/>
  <c r="J12556" i="4"/>
  <c r="J12557" i="4"/>
  <c r="J12558" i="4"/>
  <c r="J12559" i="4"/>
  <c r="J12560" i="4"/>
  <c r="J12313" i="4"/>
  <c r="J12314" i="4"/>
  <c r="J12318" i="4"/>
  <c r="J12315" i="4"/>
  <c r="J12316" i="4"/>
  <c r="J12317" i="4"/>
  <c r="J12319" i="4"/>
  <c r="J12320" i="4"/>
  <c r="J12110" i="4"/>
  <c r="J12109" i="4"/>
  <c r="J11876" i="4"/>
  <c r="J11870" i="4"/>
  <c r="J11873" i="4"/>
  <c r="J11875" i="4"/>
  <c r="J11869" i="4"/>
  <c r="J11871" i="4"/>
  <c r="J11872" i="4"/>
  <c r="J11874" i="4"/>
  <c r="J11621" i="4"/>
  <c r="J11622" i="4"/>
  <c r="J11623" i="4"/>
  <c r="J11624" i="4"/>
  <c r="J11625" i="4"/>
  <c r="J11626" i="4"/>
  <c r="J11627" i="4"/>
  <c r="J11628" i="4"/>
  <c r="J11434" i="4"/>
  <c r="J11435" i="4"/>
  <c r="J11365" i="4"/>
  <c r="J11366" i="4"/>
  <c r="J11367" i="4"/>
  <c r="J10893" i="4"/>
  <c r="J10885" i="4"/>
  <c r="J10886" i="4"/>
  <c r="J10887" i="4"/>
  <c r="J10888" i="4"/>
  <c r="J10892" i="4"/>
  <c r="J10889" i="4"/>
  <c r="J10890" i="4"/>
  <c r="J10891" i="4"/>
  <c r="J10724" i="4"/>
  <c r="J10725" i="4"/>
  <c r="J10726" i="4"/>
  <c r="J10727" i="4"/>
  <c r="J10728" i="4"/>
  <c r="J10730" i="4"/>
  <c r="J10729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4" i="4"/>
  <c r="J10620" i="4"/>
  <c r="J10636" i="4"/>
  <c r="J10633" i="4"/>
  <c r="J10635" i="4"/>
  <c r="J10619" i="4"/>
  <c r="J10545" i="4"/>
  <c r="J10546" i="4"/>
  <c r="J10461" i="4"/>
  <c r="J10462" i="4"/>
  <c r="J10463" i="4"/>
  <c r="J10464" i="4"/>
  <c r="J10456" i="4"/>
  <c r="J10458" i="4"/>
  <c r="J10460" i="4"/>
  <c r="J10457" i="4"/>
  <c r="J10459" i="4"/>
  <c r="J10358" i="4"/>
  <c r="J10359" i="4"/>
  <c r="J10307" i="4"/>
  <c r="J10308" i="4"/>
  <c r="J10243" i="4"/>
  <c r="J10244" i="4"/>
  <c r="J10245" i="4"/>
  <c r="J10154" i="4"/>
  <c r="J10155" i="4"/>
  <c r="J10153" i="4"/>
  <c r="J10093" i="4"/>
  <c r="J10094" i="4"/>
  <c r="J10092" i="4"/>
  <c r="J10025" i="4"/>
  <c r="J10024" i="4"/>
  <c r="J9965" i="4"/>
  <c r="J9964" i="4"/>
  <c r="J9962" i="4"/>
  <c r="J9963" i="4"/>
  <c r="J9873" i="4"/>
  <c r="J9871" i="4"/>
  <c r="J9872" i="4"/>
  <c r="J9788" i="4"/>
  <c r="J9787" i="4"/>
  <c r="J9725" i="4"/>
  <c r="J9726" i="4"/>
  <c r="J9724" i="4"/>
  <c r="J9645" i="4"/>
  <c r="J9646" i="4"/>
  <c r="J9647" i="4"/>
  <c r="J9648" i="4"/>
  <c r="J9641" i="4"/>
  <c r="J9644" i="4"/>
  <c r="J9642" i="4"/>
  <c r="J9643" i="4"/>
  <c r="J9549" i="4"/>
  <c r="J9550" i="4"/>
  <c r="J9551" i="4"/>
  <c r="J9453" i="4"/>
  <c r="J9454" i="4"/>
  <c r="J9452" i="4"/>
  <c r="J9451" i="4"/>
  <c r="J9264" i="4"/>
  <c r="J9265" i="4"/>
  <c r="J9266" i="4"/>
  <c r="J9267" i="4"/>
  <c r="J9183" i="4"/>
  <c r="J9184" i="4"/>
  <c r="J9185" i="4"/>
  <c r="J9186" i="4"/>
  <c r="J9085" i="4"/>
  <c r="J9086" i="4"/>
  <c r="J9087" i="4"/>
  <c r="J9080" i="4"/>
  <c r="J9081" i="4"/>
  <c r="J9084" i="4"/>
  <c r="J9083" i="4"/>
  <c r="J9082" i="4"/>
  <c r="J8964" i="4"/>
  <c r="J8965" i="4"/>
  <c r="J8966" i="4"/>
  <c r="J8967" i="4"/>
  <c r="J8968" i="4"/>
  <c r="J8969" i="4"/>
  <c r="J8876" i="4"/>
  <c r="J8875" i="4"/>
  <c r="J8817" i="4"/>
  <c r="J8818" i="4"/>
  <c r="J8819" i="4"/>
  <c r="J8820" i="4"/>
  <c r="J8821" i="4"/>
  <c r="J8822" i="4"/>
  <c r="J8823" i="4"/>
  <c r="J8824" i="4"/>
  <c r="J8590" i="4"/>
  <c r="J8589" i="4"/>
  <c r="J8514" i="4"/>
  <c r="J8515" i="4"/>
  <c r="J8434" i="4"/>
  <c r="J8435" i="4"/>
  <c r="J8436" i="4"/>
  <c r="J8437" i="4"/>
  <c r="J8438" i="4"/>
  <c r="J8433" i="4"/>
  <c r="J8432" i="4"/>
  <c r="J8372" i="4"/>
  <c r="J8373" i="4"/>
  <c r="J8374" i="4"/>
  <c r="J8375" i="4"/>
  <c r="J8293" i="4"/>
  <c r="J8294" i="4"/>
  <c r="J8201" i="4"/>
  <c r="J8202" i="4"/>
  <c r="J8101" i="4"/>
  <c r="J8102" i="4"/>
  <c r="J8103" i="4"/>
  <c r="J8104" i="4"/>
  <c r="J8105" i="4"/>
  <c r="J7989" i="4"/>
  <c r="J7990" i="4"/>
  <c r="J7910" i="4"/>
  <c r="J7911" i="4"/>
  <c r="J7845" i="4"/>
  <c r="J7846" i="4"/>
  <c r="J7762" i="4"/>
  <c r="J7763" i="4"/>
  <c r="J7764" i="4"/>
  <c r="J7685" i="4"/>
  <c r="J7684" i="4"/>
  <c r="J7594" i="4"/>
  <c r="J7595" i="4"/>
  <c r="J7593" i="4"/>
  <c r="J7511" i="4"/>
  <c r="J7514" i="4"/>
  <c r="J7512" i="4"/>
  <c r="J7513" i="4"/>
  <c r="J7419" i="4"/>
  <c r="J7421" i="4"/>
  <c r="J7422" i="4"/>
  <c r="J7423" i="4"/>
  <c r="J7420" i="4"/>
  <c r="J7424" i="4"/>
  <c r="J7207" i="4"/>
  <c r="J7208" i="4"/>
  <c r="J7209" i="4"/>
  <c r="J7094" i="4"/>
  <c r="J7110" i="4"/>
  <c r="J7095" i="4"/>
  <c r="J7111" i="4"/>
  <c r="J7096" i="4"/>
  <c r="J7112" i="4"/>
  <c r="J7097" i="4"/>
  <c r="J7113" i="4"/>
  <c r="J7098" i="4"/>
  <c r="J7114" i="4"/>
  <c r="J7099" i="4"/>
  <c r="J7115" i="4"/>
  <c r="J7100" i="4"/>
  <c r="J7101" i="4"/>
  <c r="J7102" i="4"/>
  <c r="J7103" i="4"/>
  <c r="J7104" i="4"/>
  <c r="J7105" i="4"/>
  <c r="J7106" i="4"/>
  <c r="J7109" i="4"/>
  <c r="J7108" i="4"/>
  <c r="J7107" i="4"/>
  <c r="J7001" i="4"/>
  <c r="J7002" i="4"/>
  <c r="J6896" i="4"/>
  <c r="J6897" i="4"/>
  <c r="J6898" i="4"/>
  <c r="J6822" i="4"/>
  <c r="J6823" i="4"/>
  <c r="J6824" i="4"/>
  <c r="J6825" i="4"/>
  <c r="J6826" i="4"/>
  <c r="J6827" i="4"/>
  <c r="J6828" i="4"/>
  <c r="J6829" i="4"/>
  <c r="J6830" i="4"/>
  <c r="J6831" i="4"/>
  <c r="J6742" i="4"/>
  <c r="J6743" i="4"/>
  <c r="J6744" i="4"/>
  <c r="J6745" i="4"/>
  <c r="J6746" i="4"/>
  <c r="J6741" i="4"/>
  <c r="J6740" i="4"/>
  <c r="J6614" i="4"/>
  <c r="J6615" i="4"/>
  <c r="J6613" i="4"/>
  <c r="J6612" i="4"/>
  <c r="J6532" i="4"/>
  <c r="J6533" i="4"/>
  <c r="J6423" i="4"/>
  <c r="J6439" i="4"/>
  <c r="J6425" i="4"/>
  <c r="J6441" i="4"/>
  <c r="J6426" i="4"/>
  <c r="J6442" i="4"/>
  <c r="J6427" i="4"/>
  <c r="J6443" i="4"/>
  <c r="J6428" i="4"/>
  <c r="J6444" i="4"/>
  <c r="J6430" i="4"/>
  <c r="J6446" i="4"/>
  <c r="J6431" i="4"/>
  <c r="J6432" i="4"/>
  <c r="J6433" i="4"/>
  <c r="J6434" i="4"/>
  <c r="J6435" i="4"/>
  <c r="J6436" i="4"/>
  <c r="J6422" i="4"/>
  <c r="J6438" i="4"/>
  <c r="J6424" i="4"/>
  <c r="J6429" i="4"/>
  <c r="J6437" i="4"/>
  <c r="J6440" i="4"/>
  <c r="J6445" i="4"/>
  <c r="J6359" i="4"/>
  <c r="J6361" i="4"/>
  <c r="J6362" i="4"/>
  <c r="J6358" i="4"/>
  <c r="J6357" i="4"/>
  <c r="J6360" i="4"/>
  <c r="J6281" i="4"/>
  <c r="J6282" i="4"/>
  <c r="J6283" i="4"/>
  <c r="J6284" i="4"/>
  <c r="J16427" i="4"/>
  <c r="J16299" i="4"/>
  <c r="J16171" i="4"/>
  <c r="J15995" i="4"/>
  <c r="J15739" i="4"/>
  <c r="J14971" i="4"/>
  <c r="J14715" i="4"/>
  <c r="J14381" i="4"/>
  <c r="J16193" i="4"/>
  <c r="J16194" i="4"/>
  <c r="J16195" i="4"/>
  <c r="J16196" i="4"/>
  <c r="J16197" i="4"/>
  <c r="J16198" i="4"/>
  <c r="J15380" i="4"/>
  <c r="J15381" i="4"/>
  <c r="J14607" i="4"/>
  <c r="J14608" i="4"/>
  <c r="J14609" i="4"/>
  <c r="J14610" i="4"/>
  <c r="J14611" i="4"/>
  <c r="J14612" i="4"/>
  <c r="J14613" i="4"/>
  <c r="J14614" i="4"/>
  <c r="J14615" i="4"/>
  <c r="J14616" i="4"/>
  <c r="J14617" i="4"/>
  <c r="J14618" i="4"/>
  <c r="J13562" i="4"/>
  <c r="J13563" i="4"/>
  <c r="J13564" i="4"/>
  <c r="J12460" i="4"/>
  <c r="J12461" i="4"/>
  <c r="J12462" i="4"/>
  <c r="J12463" i="4"/>
  <c r="J12464" i="4"/>
  <c r="J12465" i="4"/>
  <c r="J12466" i="4"/>
  <c r="J12467" i="4"/>
  <c r="J12468" i="4"/>
  <c r="J9063" i="4"/>
  <c r="J9064" i="4"/>
  <c r="J9065" i="4"/>
  <c r="J9066" i="4"/>
  <c r="J9067" i="4"/>
  <c r="J8338" i="4"/>
  <c r="J8339" i="4"/>
  <c r="J8340" i="4"/>
  <c r="J8337" i="4"/>
  <c r="J8336" i="4"/>
  <c r="J7826" i="4"/>
  <c r="J7827" i="4"/>
  <c r="J7828" i="4"/>
  <c r="J7820" i="4"/>
  <c r="J7821" i="4"/>
  <c r="J7822" i="4"/>
  <c r="J7823" i="4"/>
  <c r="J7825" i="4"/>
  <c r="J7824" i="4"/>
  <c r="J6343" i="4"/>
  <c r="J6344" i="4"/>
  <c r="J6345" i="4"/>
  <c r="J6346" i="4"/>
  <c r="J6340" i="4"/>
  <c r="J6342" i="4"/>
  <c r="J6341" i="4"/>
  <c r="J15917" i="4"/>
  <c r="J15918" i="4"/>
  <c r="J15919" i="4"/>
  <c r="J15916" i="4"/>
  <c r="J14874" i="4"/>
  <c r="J14876" i="4"/>
  <c r="J14323" i="4"/>
  <c r="J14324" i="4"/>
  <c r="J13721" i="4"/>
  <c r="J13722" i="4"/>
  <c r="J13723" i="4"/>
  <c r="J12792" i="4"/>
  <c r="J12793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1780" i="4"/>
  <c r="J11781" i="4"/>
  <c r="J11782" i="4"/>
  <c r="J11783" i="4"/>
  <c r="J11784" i="4"/>
  <c r="J11785" i="4"/>
  <c r="J11786" i="4"/>
  <c r="J11787" i="4"/>
  <c r="J11779" i="4"/>
  <c r="J10141" i="4"/>
  <c r="J10142" i="4"/>
  <c r="J10143" i="4"/>
  <c r="J10138" i="4"/>
  <c r="J10139" i="4"/>
  <c r="J10140" i="4"/>
  <c r="J15637" i="4"/>
  <c r="J15638" i="4"/>
  <c r="J15639" i="4"/>
  <c r="J13906" i="4"/>
  <c r="J13907" i="4"/>
  <c r="J13908" i="4"/>
  <c r="J13910" i="4"/>
  <c r="J13909" i="4"/>
  <c r="J13739" i="4"/>
  <c r="J13740" i="4"/>
  <c r="J13527" i="4"/>
  <c r="J13528" i="4"/>
  <c r="J13520" i="4"/>
  <c r="J13521" i="4"/>
  <c r="J13522" i="4"/>
  <c r="J13523" i="4"/>
  <c r="J13524" i="4"/>
  <c r="J13526" i="4"/>
  <c r="J13525" i="4"/>
  <c r="J12324" i="4"/>
  <c r="J12321" i="4"/>
  <c r="J12323" i="4"/>
  <c r="J12322" i="4"/>
  <c r="J12111" i="4"/>
  <c r="J12112" i="4"/>
  <c r="J11877" i="4"/>
  <c r="J11878" i="4"/>
  <c r="J11879" i="4"/>
  <c r="J11880" i="4"/>
  <c r="J11881" i="4"/>
  <c r="J11882" i="4"/>
  <c r="J11883" i="4"/>
  <c r="J11711" i="4"/>
  <c r="J11712" i="4"/>
  <c r="J11436" i="4"/>
  <c r="J11438" i="4"/>
  <c r="J11439" i="4"/>
  <c r="J11437" i="4"/>
  <c r="J10733" i="4"/>
  <c r="J10732" i="4"/>
  <c r="J10731" i="4"/>
  <c r="J10637" i="4"/>
  <c r="J10638" i="4"/>
  <c r="J10639" i="4"/>
  <c r="J10640" i="4"/>
  <c r="J10641" i="4"/>
  <c r="J10642" i="4"/>
  <c r="J10246" i="4"/>
  <c r="J10247" i="4"/>
  <c r="J10248" i="4"/>
  <c r="J10249" i="4"/>
  <c r="J15394" i="4"/>
  <c r="J15395" i="4"/>
  <c r="J15396" i="4"/>
  <c r="J15397" i="4"/>
  <c r="J15398" i="4"/>
  <c r="J14685" i="4"/>
  <c r="J14686" i="4"/>
  <c r="J14687" i="4"/>
  <c r="J14688" i="4"/>
  <c r="J14689" i="4"/>
  <c r="J14690" i="4"/>
  <c r="J14691" i="4"/>
  <c r="J14692" i="4"/>
  <c r="J14693" i="4"/>
  <c r="J14694" i="4"/>
  <c r="J14695" i="4"/>
  <c r="J14696" i="4"/>
  <c r="J14697" i="4"/>
  <c r="J14698" i="4"/>
  <c r="J14567" i="4"/>
  <c r="J14561" i="4"/>
  <c r="J14558" i="4"/>
  <c r="J14559" i="4"/>
  <c r="J14560" i="4"/>
  <c r="J14562" i="4"/>
  <c r="J14563" i="4"/>
  <c r="J14564" i="4"/>
  <c r="J14565" i="4"/>
  <c r="J14566" i="4"/>
  <c r="J14568" i="4"/>
  <c r="J14569" i="4"/>
  <c r="J14570" i="4"/>
  <c r="J14407" i="4"/>
  <c r="J14406" i="4"/>
  <c r="J14270" i="4"/>
  <c r="J14271" i="4"/>
  <c r="J14272" i="4"/>
  <c r="J14120" i="4"/>
  <c r="J14121" i="4"/>
  <c r="J14122" i="4"/>
  <c r="J14123" i="4"/>
  <c r="J13904" i="4"/>
  <c r="J13905" i="4"/>
  <c r="J13447" i="4"/>
  <c r="J13448" i="4"/>
  <c r="J13449" i="4"/>
  <c r="J13272" i="4"/>
  <c r="J13273" i="4"/>
  <c r="J13276" i="4"/>
  <c r="J13277" i="4"/>
  <c r="J13278" i="4"/>
  <c r="J13280" i="4"/>
  <c r="J13284" i="4"/>
  <c r="J13271" i="4"/>
  <c r="J13274" i="4"/>
  <c r="J13275" i="4"/>
  <c r="J13279" i="4"/>
  <c r="J13281" i="4"/>
  <c r="J13282" i="4"/>
  <c r="J13283" i="4"/>
  <c r="J13098" i="4"/>
  <c r="J13100" i="4"/>
  <c r="J13101" i="4"/>
  <c r="J13099" i="4"/>
  <c r="J13037" i="4"/>
  <c r="J13038" i="4"/>
  <c r="J13039" i="4"/>
  <c r="J12960" i="4"/>
  <c r="J12961" i="4"/>
  <c r="J12890" i="4"/>
  <c r="J12891" i="4"/>
  <c r="J12892" i="4"/>
  <c r="J12893" i="4"/>
  <c r="J12697" i="4"/>
  <c r="J12698" i="4"/>
  <c r="J12699" i="4"/>
  <c r="J12700" i="4"/>
  <c r="J11529" i="4"/>
  <c r="J11530" i="4"/>
  <c r="J11172" i="4"/>
  <c r="J11173" i="4"/>
  <c r="J11174" i="4"/>
  <c r="J11167" i="4"/>
  <c r="J11169" i="4"/>
  <c r="J11170" i="4"/>
  <c r="J11171" i="4"/>
  <c r="J11168" i="4"/>
  <c r="J16468" i="4"/>
  <c r="J16469" i="4"/>
  <c r="J16470" i="4"/>
  <c r="J16471" i="4"/>
  <c r="J16473" i="4"/>
  <c r="J16474" i="4"/>
  <c r="J16372" i="4"/>
  <c r="J16373" i="4"/>
  <c r="J16374" i="4"/>
  <c r="J16375" i="4"/>
  <c r="J16269" i="4"/>
  <c r="J16270" i="4"/>
  <c r="J16271" i="4"/>
  <c r="J16272" i="4"/>
  <c r="J16273" i="4"/>
  <c r="J16266" i="4"/>
  <c r="J16268" i="4"/>
  <c r="J16205" i="4"/>
  <c r="J16206" i="4"/>
  <c r="J16204" i="4"/>
  <c r="J15943" i="4"/>
  <c r="J15944" i="4"/>
  <c r="J15945" i="4"/>
  <c r="J15777" i="4"/>
  <c r="J15778" i="4"/>
  <c r="J15779" i="4"/>
  <c r="J15533" i="4"/>
  <c r="J15534" i="4"/>
  <c r="J15535" i="4"/>
  <c r="J15536" i="4"/>
  <c r="J15526" i="4"/>
  <c r="J15527" i="4"/>
  <c r="J15528" i="4"/>
  <c r="J15529" i="4"/>
  <c r="J15530" i="4"/>
  <c r="J15532" i="4"/>
  <c r="J15479" i="4"/>
  <c r="J15480" i="4"/>
  <c r="J15077" i="4"/>
  <c r="J15078" i="4"/>
  <c r="J15079" i="4"/>
  <c r="J14989" i="4"/>
  <c r="J14990" i="4"/>
  <c r="J14991" i="4"/>
  <c r="J14992" i="4"/>
  <c r="J14993" i="4"/>
  <c r="J14994" i="4"/>
  <c r="J14995" i="4"/>
  <c r="J14996" i="4"/>
  <c r="J14997" i="4"/>
  <c r="J14998" i="4"/>
  <c r="J14999" i="4"/>
  <c r="J14986" i="4"/>
  <c r="J14988" i="4"/>
  <c r="J14898" i="4"/>
  <c r="J14899" i="4"/>
  <c r="J14900" i="4"/>
  <c r="J14901" i="4"/>
  <c r="J14902" i="4"/>
  <c r="J14903" i="4"/>
  <c r="J14765" i="4"/>
  <c r="J14766" i="4"/>
  <c r="J14767" i="4"/>
  <c r="J14768" i="4"/>
  <c r="J14759" i="4"/>
  <c r="J14760" i="4"/>
  <c r="J14761" i="4"/>
  <c r="J14762" i="4"/>
  <c r="J14764" i="4"/>
  <c r="J14678" i="4"/>
  <c r="J14679" i="4"/>
  <c r="J14680" i="4"/>
  <c r="J14681" i="4"/>
  <c r="J14682" i="4"/>
  <c r="J14684" i="4"/>
  <c r="J14637" i="4"/>
  <c r="J14636" i="4"/>
  <c r="J14556" i="4"/>
  <c r="J14557" i="4"/>
  <c r="J14478" i="4"/>
  <c r="J14479" i="4"/>
  <c r="J14481" i="4"/>
  <c r="J14482" i="4"/>
  <c r="J14475" i="4"/>
  <c r="J14476" i="4"/>
  <c r="J14477" i="4"/>
  <c r="J14480" i="4"/>
  <c r="J14401" i="4"/>
  <c r="J14402" i="4"/>
  <c r="J14403" i="4"/>
  <c r="J14404" i="4"/>
  <c r="J14405" i="4"/>
  <c r="J14343" i="4"/>
  <c r="J14346" i="4"/>
  <c r="J14344" i="4"/>
  <c r="J14345" i="4"/>
  <c r="J14267" i="4"/>
  <c r="J14268" i="4"/>
  <c r="J14269" i="4"/>
  <c r="J14199" i="4"/>
  <c r="J14190" i="4"/>
  <c r="J14191" i="4"/>
  <c r="J14192" i="4"/>
  <c r="J14193" i="4"/>
  <c r="J14194" i="4"/>
  <c r="J14195" i="4"/>
  <c r="J14196" i="4"/>
  <c r="J14198" i="4"/>
  <c r="J14197" i="4"/>
  <c r="J14119" i="4"/>
  <c r="J14110" i="4"/>
  <c r="J14111" i="4"/>
  <c r="J14112" i="4"/>
  <c r="J14113" i="4"/>
  <c r="J14114" i="4"/>
  <c r="J14115" i="4"/>
  <c r="J14116" i="4"/>
  <c r="J14118" i="4"/>
  <c r="J14117" i="4"/>
  <c r="J14028" i="4"/>
  <c r="J14029" i="4"/>
  <c r="J14030" i="4"/>
  <c r="J14031" i="4"/>
  <c r="J13895" i="4"/>
  <c r="J13896" i="4"/>
  <c r="J13897" i="4"/>
  <c r="J13898" i="4"/>
  <c r="J13899" i="4"/>
  <c r="J13900" i="4"/>
  <c r="J13901" i="4"/>
  <c r="J13902" i="4"/>
  <c r="J13903" i="4"/>
  <c r="J13889" i="4"/>
  <c r="J13890" i="4"/>
  <c r="J13891" i="4"/>
  <c r="J13892" i="4"/>
  <c r="J13894" i="4"/>
  <c r="J13893" i="4"/>
  <c r="J13802" i="4"/>
  <c r="J13803" i="4"/>
  <c r="J13804" i="4"/>
  <c r="J13583" i="4"/>
  <c r="J13584" i="4"/>
  <c r="J13585" i="4"/>
  <c r="J13586" i="4"/>
  <c r="J13587" i="4"/>
  <c r="J13511" i="4"/>
  <c r="J13512" i="4"/>
  <c r="J13513" i="4"/>
  <c r="J13514" i="4"/>
  <c r="J13515" i="4"/>
  <c r="J13516" i="4"/>
  <c r="J13517" i="4"/>
  <c r="J13518" i="4"/>
  <c r="J13439" i="4"/>
  <c r="J13440" i="4"/>
  <c r="J13441" i="4"/>
  <c r="J13442" i="4"/>
  <c r="J13443" i="4"/>
  <c r="J13444" i="4"/>
  <c r="J13446" i="4"/>
  <c r="J13445" i="4"/>
  <c r="J13352" i="4"/>
  <c r="J13368" i="4"/>
  <c r="J13353" i="4"/>
  <c r="J13356" i="4"/>
  <c r="J13358" i="4"/>
  <c r="J13360" i="4"/>
  <c r="J13364" i="4"/>
  <c r="J13365" i="4"/>
  <c r="J13351" i="4"/>
  <c r="J13354" i="4"/>
  <c r="J13355" i="4"/>
  <c r="J13357" i="4"/>
  <c r="J13359" i="4"/>
  <c r="J13361" i="4"/>
  <c r="J13362" i="4"/>
  <c r="J13363" i="4"/>
  <c r="J13366" i="4"/>
  <c r="J13367" i="4"/>
  <c r="J13180" i="4"/>
  <c r="J13181" i="4"/>
  <c r="J13182" i="4"/>
  <c r="J13183" i="4"/>
  <c r="J13179" i="4"/>
  <c r="J13096" i="4"/>
  <c r="J13097" i="4"/>
  <c r="J13036" i="4"/>
  <c r="J13035" i="4"/>
  <c r="J12958" i="4"/>
  <c r="J12959" i="4"/>
  <c r="J12888" i="4"/>
  <c r="J12889" i="4"/>
  <c r="J12886" i="4"/>
  <c r="J12887" i="4"/>
  <c r="J12803" i="4"/>
  <c r="J12804" i="4"/>
  <c r="J12805" i="4"/>
  <c r="J12696" i="4"/>
  <c r="J12692" i="4"/>
  <c r="J12693" i="4"/>
  <c r="J12694" i="4"/>
  <c r="J12695" i="4"/>
  <c r="J12552" i="4"/>
  <c r="J12553" i="4"/>
  <c r="J12554" i="4"/>
  <c r="J12555" i="4"/>
  <c r="J12551" i="4"/>
  <c r="J12488" i="4"/>
  <c r="J12489" i="4"/>
  <c r="J12490" i="4"/>
  <c r="J12491" i="4"/>
  <c r="J12484" i="4"/>
  <c r="J12485" i="4"/>
  <c r="J12486" i="4"/>
  <c r="J12487" i="4"/>
  <c r="J12387" i="4"/>
  <c r="J12388" i="4"/>
  <c r="J12389" i="4"/>
  <c r="J12390" i="4"/>
  <c r="J12107" i="4"/>
  <c r="J12108" i="4"/>
  <c r="J11973" i="4"/>
  <c r="J11974" i="4"/>
  <c r="J11812" i="4"/>
  <c r="J11813" i="4"/>
  <c r="J11811" i="4"/>
  <c r="J11701" i="4"/>
  <c r="J11702" i="4"/>
  <c r="J11703" i="4"/>
  <c r="J11620" i="4"/>
  <c r="J11610" i="4"/>
  <c r="J11611" i="4"/>
  <c r="J11612" i="4"/>
  <c r="J11614" i="4"/>
  <c r="J11617" i="4"/>
  <c r="J11619" i="4"/>
  <c r="J11613" i="4"/>
  <c r="J11615" i="4"/>
  <c r="J11616" i="4"/>
  <c r="J11618" i="4"/>
  <c r="J11524" i="4"/>
  <c r="J11525" i="4"/>
  <c r="J11526" i="4"/>
  <c r="J11527" i="4"/>
  <c r="J11528" i="4"/>
  <c r="J11518" i="4"/>
  <c r="J11521" i="4"/>
  <c r="J11523" i="4"/>
  <c r="J11519" i="4"/>
  <c r="J11520" i="4"/>
  <c r="J11522" i="4"/>
  <c r="J11428" i="4"/>
  <c r="J11429" i="4"/>
  <c r="J11430" i="4"/>
  <c r="J11431" i="4"/>
  <c r="J11432" i="4"/>
  <c r="J11433" i="4"/>
  <c r="J11425" i="4"/>
  <c r="J11427" i="4"/>
  <c r="J11426" i="4"/>
  <c r="J11364" i="4"/>
  <c r="J11363" i="4"/>
  <c r="J11257" i="4"/>
  <c r="J11258" i="4"/>
  <c r="J11259" i="4"/>
  <c r="J11260" i="4"/>
  <c r="J11165" i="4"/>
  <c r="J11166" i="4"/>
  <c r="J11085" i="4"/>
  <c r="J11086" i="4"/>
  <c r="J11088" i="4"/>
  <c r="J11089" i="4"/>
  <c r="J11090" i="4"/>
  <c r="J11084" i="4"/>
  <c r="J11087" i="4"/>
  <c r="J10883" i="4"/>
  <c r="J10884" i="4"/>
  <c r="J10821" i="4"/>
  <c r="J10822" i="4"/>
  <c r="J10823" i="4"/>
  <c r="J10824" i="4"/>
  <c r="J10825" i="4"/>
  <c r="J10722" i="4"/>
  <c r="J10723" i="4"/>
  <c r="J10541" i="4"/>
  <c r="J10542" i="4"/>
  <c r="J10543" i="4"/>
  <c r="J10544" i="4"/>
  <c r="J10534" i="4"/>
  <c r="J10535" i="4"/>
  <c r="J10536" i="4"/>
  <c r="J10538" i="4"/>
  <c r="J10540" i="4"/>
  <c r="J10537" i="4"/>
  <c r="J10539" i="4"/>
  <c r="J10448" i="4"/>
  <c r="J10449" i="4"/>
  <c r="J10450" i="4"/>
  <c r="J10451" i="4"/>
  <c r="J10452" i="4"/>
  <c r="J10453" i="4"/>
  <c r="J10454" i="4"/>
  <c r="J10455" i="4"/>
  <c r="J10304" i="4"/>
  <c r="J10305" i="4"/>
  <c r="J10306" i="4"/>
  <c r="J10237" i="4"/>
  <c r="J10238" i="4"/>
  <c r="J10239" i="4"/>
  <c r="J10240" i="4"/>
  <c r="J10241" i="4"/>
  <c r="J10242" i="4"/>
  <c r="J10236" i="4"/>
  <c r="J10151" i="4"/>
  <c r="J10152" i="4"/>
  <c r="J10090" i="4"/>
  <c r="J10091" i="4"/>
  <c r="J10089" i="4"/>
  <c r="J9956" i="4"/>
  <c r="J9957" i="4"/>
  <c r="J9958" i="4"/>
  <c r="J9959" i="4"/>
  <c r="J9961" i="4"/>
  <c r="J9955" i="4"/>
  <c r="J9960" i="4"/>
  <c r="J9723" i="4"/>
  <c r="J9722" i="4"/>
  <c r="J9636" i="4"/>
  <c r="J9637" i="4"/>
  <c r="J9638" i="4"/>
  <c r="J9639" i="4"/>
  <c r="J9640" i="4"/>
  <c r="J9548" i="4"/>
  <c r="J9547" i="4"/>
  <c r="J9446" i="4"/>
  <c r="J9447" i="4"/>
  <c r="J9448" i="4"/>
  <c r="J9449" i="4"/>
  <c r="J9450" i="4"/>
  <c r="J9368" i="4"/>
  <c r="J9369" i="4"/>
  <c r="J9370" i="4"/>
  <c r="J9181" i="4"/>
  <c r="J9182" i="4"/>
  <c r="J9180" i="4"/>
  <c r="J9078" i="4"/>
  <c r="J9079" i="4"/>
  <c r="J8960" i="4"/>
  <c r="J8961" i="4"/>
  <c r="J8962" i="4"/>
  <c r="J8963" i="4"/>
  <c r="J8871" i="4"/>
  <c r="J8872" i="4"/>
  <c r="J8873" i="4"/>
  <c r="J8874" i="4"/>
  <c r="J8802" i="4"/>
  <c r="J8803" i="4"/>
  <c r="J8806" i="4"/>
  <c r="J8807" i="4"/>
  <c r="J8810" i="4"/>
  <c r="J8813" i="4"/>
  <c r="J8814" i="4"/>
  <c r="J8815" i="4"/>
  <c r="J8816" i="4"/>
  <c r="J8804" i="4"/>
  <c r="J8805" i="4"/>
  <c r="J8808" i="4"/>
  <c r="J8812" i="4"/>
  <c r="J8809" i="4"/>
  <c r="J8811" i="4"/>
  <c r="J8722" i="4"/>
  <c r="J8723" i="4"/>
  <c r="J8718" i="4"/>
  <c r="J8719" i="4"/>
  <c r="J8721" i="4"/>
  <c r="J8724" i="4"/>
  <c r="J8725" i="4"/>
  <c r="J8720" i="4"/>
  <c r="J8650" i="4"/>
  <c r="J8651" i="4"/>
  <c r="J8652" i="4"/>
  <c r="J8582" i="4"/>
  <c r="J8583" i="4"/>
  <c r="J8585" i="4"/>
  <c r="J8586" i="4"/>
  <c r="J8587" i="4"/>
  <c r="J8588" i="4"/>
  <c r="J8581" i="4"/>
  <c r="J8584" i="4"/>
  <c r="J8370" i="4"/>
  <c r="J8371" i="4"/>
  <c r="J8357" i="4"/>
  <c r="J8358" i="4"/>
  <c r="J8359" i="4"/>
  <c r="J8360" i="4"/>
  <c r="J8361" i="4"/>
  <c r="J8362" i="4"/>
  <c r="J8363" i="4"/>
  <c r="J8364" i="4"/>
  <c r="J8365" i="4"/>
  <c r="J8366" i="4"/>
  <c r="J8367" i="4"/>
  <c r="J8369" i="4"/>
  <c r="J8368" i="4"/>
  <c r="J8194" i="4"/>
  <c r="J8195" i="4"/>
  <c r="J8196" i="4"/>
  <c r="J8197" i="4"/>
  <c r="J8198" i="4"/>
  <c r="J8199" i="4"/>
  <c r="J8200" i="4"/>
  <c r="J8098" i="4"/>
  <c r="J8099" i="4"/>
  <c r="J8100" i="4"/>
  <c r="J8093" i="4"/>
  <c r="J8094" i="4"/>
  <c r="J8095" i="4"/>
  <c r="J8097" i="4"/>
  <c r="J8096" i="4"/>
  <c r="J8040" i="4"/>
  <c r="J8041" i="4"/>
  <c r="J8042" i="4"/>
  <c r="J8043" i="4"/>
  <c r="J8044" i="4"/>
  <c r="J8045" i="4"/>
  <c r="J7986" i="4"/>
  <c r="J7987" i="4"/>
  <c r="J7988" i="4"/>
  <c r="J7985" i="4"/>
  <c r="J7908" i="4"/>
  <c r="J7909" i="4"/>
  <c r="J7842" i="4"/>
  <c r="J7843" i="4"/>
  <c r="J7844" i="4"/>
  <c r="J7841" i="4"/>
  <c r="J7840" i="4"/>
  <c r="J16424" i="4"/>
  <c r="J16168" i="4"/>
  <c r="J15979" i="4"/>
  <c r="J15723" i="4"/>
  <c r="J15467" i="4"/>
  <c r="J15211" i="4"/>
  <c r="J14955" i="4"/>
  <c r="J14699" i="4"/>
  <c r="J14355" i="4"/>
  <c r="J16077" i="4"/>
  <c r="J16078" i="4"/>
  <c r="J16079" i="4"/>
  <c r="J16080" i="4"/>
  <c r="J16081" i="4"/>
  <c r="J16082" i="4"/>
  <c r="J16083" i="4"/>
  <c r="J16084" i="4"/>
  <c r="J16069" i="4"/>
  <c r="J16085" i="4"/>
  <c r="J16070" i="4"/>
  <c r="J16086" i="4"/>
  <c r="J16071" i="4"/>
  <c r="J16087" i="4"/>
  <c r="J16072" i="4"/>
  <c r="J16073" i="4"/>
  <c r="J16074" i="4"/>
  <c r="J16076" i="4"/>
  <c r="J14977" i="4"/>
  <c r="J14978" i="4"/>
  <c r="J14979" i="4"/>
  <c r="J14980" i="4"/>
  <c r="J11788" i="4"/>
  <c r="J11789" i="4"/>
  <c r="J10432" i="4"/>
  <c r="J10433" i="4"/>
  <c r="J10434" i="4"/>
  <c r="J10435" i="4"/>
  <c r="J10436" i="4"/>
  <c r="J10437" i="4"/>
  <c r="J10438" i="4"/>
  <c r="J10439" i="4"/>
  <c r="J10440" i="4"/>
  <c r="J6981" i="4"/>
  <c r="J6980" i="4"/>
  <c r="J6407" i="4"/>
  <c r="J6406" i="4"/>
  <c r="J6408" i="4"/>
  <c r="J5946" i="4"/>
  <c r="J5947" i="4"/>
  <c r="J5948" i="4"/>
  <c r="J5949" i="4"/>
  <c r="J5950" i="4"/>
  <c r="J5951" i="4"/>
  <c r="J5952" i="4"/>
  <c r="J5953" i="4"/>
  <c r="J5735" i="4"/>
  <c r="J5736" i="4"/>
  <c r="J5737" i="4"/>
  <c r="J5738" i="4"/>
  <c r="J5739" i="4"/>
  <c r="J5732" i="4"/>
  <c r="J5734" i="4"/>
  <c r="J5733" i="4"/>
  <c r="J5515" i="4"/>
  <c r="J5516" i="4"/>
  <c r="J5517" i="4"/>
  <c r="J5518" i="4"/>
  <c r="J5520" i="4"/>
  <c r="J5519" i="4"/>
  <c r="J4979" i="4"/>
  <c r="J4981" i="4"/>
  <c r="J4980" i="4"/>
  <c r="J15293" i="4"/>
  <c r="J15294" i="4"/>
  <c r="J15295" i="4"/>
  <c r="J15296" i="4"/>
  <c r="J15297" i="4"/>
  <c r="J15298" i="4"/>
  <c r="J15299" i="4"/>
  <c r="J15300" i="4"/>
  <c r="J15301" i="4"/>
  <c r="J15302" i="4"/>
  <c r="J15303" i="4"/>
  <c r="J15304" i="4"/>
  <c r="J15292" i="4"/>
  <c r="J14749" i="4"/>
  <c r="J14746" i="4"/>
  <c r="J14748" i="4"/>
  <c r="J14174" i="4"/>
  <c r="J14175" i="4"/>
  <c r="J13776" i="4"/>
  <c r="J13777" i="4"/>
  <c r="J13778" i="4"/>
  <c r="J13779" i="4"/>
  <c r="J13780" i="4"/>
  <c r="J13781" i="4"/>
  <c r="J13080" i="4"/>
  <c r="J13081" i="4"/>
  <c r="J13082" i="4"/>
  <c r="J13084" i="4"/>
  <c r="J13085" i="4"/>
  <c r="J13086" i="4"/>
  <c r="J13076" i="4"/>
  <c r="J13077" i="4"/>
  <c r="J13078" i="4"/>
  <c r="J13079" i="4"/>
  <c r="J13083" i="4"/>
  <c r="J13087" i="4"/>
  <c r="J12457" i="4"/>
  <c r="J12458" i="4"/>
  <c r="J12459" i="4"/>
  <c r="J11852" i="4"/>
  <c r="J11853" i="4"/>
  <c r="J11414" i="4"/>
  <c r="J11415" i="4"/>
  <c r="J11416" i="4"/>
  <c r="J11417" i="4"/>
  <c r="J10782" i="4"/>
  <c r="J10783" i="4"/>
  <c r="J10784" i="4"/>
  <c r="J10785" i="4"/>
  <c r="J10013" i="4"/>
  <c r="J10014" i="4"/>
  <c r="J10017" i="4"/>
  <c r="J10018" i="4"/>
  <c r="J10012" i="4"/>
  <c r="J10010" i="4"/>
  <c r="J10011" i="4"/>
  <c r="J10015" i="4"/>
  <c r="J10016" i="4"/>
  <c r="J16381" i="4"/>
  <c r="J16377" i="4"/>
  <c r="J16378" i="4"/>
  <c r="J16380" i="4"/>
  <c r="J16208" i="4"/>
  <c r="J16209" i="4"/>
  <c r="J16210" i="4"/>
  <c r="J15710" i="4"/>
  <c r="J15711" i="4"/>
  <c r="J15712" i="4"/>
  <c r="J15713" i="4"/>
  <c r="J15482" i="4"/>
  <c r="J15484" i="4"/>
  <c r="J15318" i="4"/>
  <c r="J15319" i="4"/>
  <c r="J15241" i="4"/>
  <c r="J15242" i="4"/>
  <c r="J15085" i="4"/>
  <c r="J15086" i="4"/>
  <c r="J15087" i="4"/>
  <c r="J15088" i="4"/>
  <c r="J15089" i="4"/>
  <c r="J15090" i="4"/>
  <c r="J15091" i="4"/>
  <c r="J15092" i="4"/>
  <c r="J15093" i="4"/>
  <c r="J15094" i="4"/>
  <c r="J15095" i="4"/>
  <c r="J15096" i="4"/>
  <c r="J15097" i="4"/>
  <c r="J15098" i="4"/>
  <c r="J15100" i="4"/>
  <c r="J14925" i="4"/>
  <c r="J14926" i="4"/>
  <c r="J14927" i="4"/>
  <c r="J14928" i="4"/>
  <c r="J14929" i="4"/>
  <c r="J14930" i="4"/>
  <c r="J14931" i="4"/>
  <c r="J14918" i="4"/>
  <c r="J14919" i="4"/>
  <c r="J14920" i="4"/>
  <c r="J14921" i="4"/>
  <c r="J14922" i="4"/>
  <c r="J14924" i="4"/>
  <c r="J14853" i="4"/>
  <c r="J14854" i="4"/>
  <c r="J14639" i="4"/>
  <c r="J14640" i="4"/>
  <c r="J14641" i="4"/>
  <c r="J14642" i="4"/>
  <c r="J14643" i="4"/>
  <c r="J14573" i="4"/>
  <c r="J14574" i="4"/>
  <c r="J14575" i="4"/>
  <c r="J14576" i="4"/>
  <c r="J14572" i="4"/>
  <c r="J14410" i="4"/>
  <c r="J14414" i="4"/>
  <c r="J14415" i="4"/>
  <c r="J14413" i="4"/>
  <c r="J14416" i="4"/>
  <c r="J14408" i="4"/>
  <c r="J14409" i="4"/>
  <c r="J14412" i="4"/>
  <c r="J14350" i="4"/>
  <c r="J14349" i="4"/>
  <c r="J14124" i="4"/>
  <c r="J14125" i="4"/>
  <c r="J14126" i="4"/>
  <c r="J14127" i="4"/>
  <c r="J14128" i="4"/>
  <c r="J13102" i="4"/>
  <c r="J13103" i="4"/>
  <c r="J12894" i="4"/>
  <c r="J12895" i="4"/>
  <c r="J12896" i="4"/>
  <c r="J12632" i="4"/>
  <c r="J12633" i="4"/>
  <c r="J12634" i="4"/>
  <c r="J12635" i="4"/>
  <c r="J12636" i="4"/>
  <c r="J12625" i="4"/>
  <c r="J12626" i="4"/>
  <c r="J12627" i="4"/>
  <c r="J12628" i="4"/>
  <c r="J12629" i="4"/>
  <c r="J12630" i="4"/>
  <c r="J12631" i="4"/>
  <c r="J12497" i="4"/>
  <c r="J12498" i="4"/>
  <c r="J11977" i="4"/>
  <c r="J11978" i="4"/>
  <c r="J11979" i="4"/>
  <c r="J11980" i="4"/>
  <c r="J11982" i="4"/>
  <c r="J11985" i="4"/>
  <c r="J11981" i="4"/>
  <c r="J11983" i="4"/>
  <c r="J11984" i="4"/>
  <c r="J11986" i="4"/>
  <c r="J11092" i="4"/>
  <c r="J11093" i="4"/>
  <c r="J11094" i="4"/>
  <c r="J10547" i="4"/>
  <c r="J10548" i="4"/>
  <c r="J10549" i="4"/>
  <c r="J16285" i="4"/>
  <c r="J16286" i="4"/>
  <c r="J16287" i="4"/>
  <c r="J16288" i="4"/>
  <c r="J16289" i="4"/>
  <c r="J16274" i="4"/>
  <c r="J16290" i="4"/>
  <c r="J16275" i="4"/>
  <c r="J16291" i="4"/>
  <c r="J16276" i="4"/>
  <c r="J16292" i="4"/>
  <c r="J16277" i="4"/>
  <c r="J16293" i="4"/>
  <c r="J16278" i="4"/>
  <c r="J16294" i="4"/>
  <c r="J16279" i="4"/>
  <c r="J16295" i="4"/>
  <c r="J16281" i="4"/>
  <c r="J16297" i="4"/>
  <c r="J16282" i="4"/>
  <c r="J16298" i="4"/>
  <c r="J16284" i="4"/>
  <c r="J16300" i="4"/>
  <c r="J16094" i="4"/>
  <c r="J16095" i="4"/>
  <c r="J16096" i="4"/>
  <c r="J15946" i="4"/>
  <c r="J15948" i="4"/>
  <c r="J15869" i="4"/>
  <c r="J15854" i="4"/>
  <c r="J15870" i="4"/>
  <c r="J15855" i="4"/>
  <c r="J15871" i="4"/>
  <c r="J15856" i="4"/>
  <c r="J15857" i="4"/>
  <c r="J15858" i="4"/>
  <c r="J15859" i="4"/>
  <c r="J15860" i="4"/>
  <c r="J15861" i="4"/>
  <c r="J15862" i="4"/>
  <c r="J15863" i="4"/>
  <c r="J15864" i="4"/>
  <c r="J15865" i="4"/>
  <c r="J15866" i="4"/>
  <c r="J15868" i="4"/>
  <c r="J15780" i="4"/>
  <c r="J15781" i="4"/>
  <c r="J15782" i="4"/>
  <c r="J15783" i="4"/>
  <c r="J15629" i="4"/>
  <c r="J15630" i="4"/>
  <c r="J15631" i="4"/>
  <c r="J15632" i="4"/>
  <c r="J15633" i="4"/>
  <c r="J15634" i="4"/>
  <c r="J15635" i="4"/>
  <c r="J15636" i="4"/>
  <c r="J15537" i="4"/>
  <c r="J15538" i="4"/>
  <c r="J15539" i="4"/>
  <c r="J15540" i="4"/>
  <c r="J15541" i="4"/>
  <c r="J15315" i="4"/>
  <c r="J15316" i="4"/>
  <c r="J15317" i="4"/>
  <c r="J15169" i="4"/>
  <c r="J15170" i="4"/>
  <c r="J15171" i="4"/>
  <c r="J15080" i="4"/>
  <c r="J15081" i="4"/>
  <c r="J15082" i="4"/>
  <c r="J15084" i="4"/>
  <c r="J15000" i="4"/>
  <c r="J15001" i="4"/>
  <c r="J14909" i="4"/>
  <c r="J14910" i="4"/>
  <c r="J14911" i="4"/>
  <c r="J14912" i="4"/>
  <c r="J14913" i="4"/>
  <c r="J14914" i="4"/>
  <c r="J14915" i="4"/>
  <c r="J14916" i="4"/>
  <c r="J14917" i="4"/>
  <c r="J14904" i="4"/>
  <c r="J14905" i="4"/>
  <c r="J14906" i="4"/>
  <c r="J14908" i="4"/>
  <c r="J14781" i="4"/>
  <c r="J14782" i="4"/>
  <c r="J14783" i="4"/>
  <c r="J14769" i="4"/>
  <c r="J14770" i="4"/>
  <c r="J14771" i="4"/>
  <c r="J14772" i="4"/>
  <c r="J14773" i="4"/>
  <c r="J14774" i="4"/>
  <c r="J14775" i="4"/>
  <c r="J14776" i="4"/>
  <c r="J14777" i="4"/>
  <c r="J14778" i="4"/>
  <c r="J14780" i="4"/>
  <c r="J14032" i="4"/>
  <c r="J14033" i="4"/>
  <c r="J14034" i="4"/>
  <c r="J14035" i="4"/>
  <c r="J13805" i="4"/>
  <c r="J13806" i="4"/>
  <c r="J13807" i="4"/>
  <c r="J13808" i="4"/>
  <c r="J12492" i="4"/>
  <c r="J12493" i="4"/>
  <c r="J12494" i="4"/>
  <c r="J12495" i="4"/>
  <c r="J12496" i="4"/>
  <c r="J12392" i="4"/>
  <c r="J12393" i="4"/>
  <c r="J12391" i="4"/>
  <c r="J12215" i="4"/>
  <c r="J12216" i="4"/>
  <c r="J11975" i="4"/>
  <c r="J11976" i="4"/>
  <c r="J11704" i="4"/>
  <c r="J11705" i="4"/>
  <c r="J11706" i="4"/>
  <c r="J11707" i="4"/>
  <c r="J11708" i="4"/>
  <c r="J11710" i="4"/>
  <c r="J11709" i="4"/>
  <c r="J11268" i="4"/>
  <c r="J11269" i="4"/>
  <c r="J11270" i="4"/>
  <c r="J11271" i="4"/>
  <c r="J11272" i="4"/>
  <c r="J11273" i="4"/>
  <c r="J11274" i="4"/>
  <c r="J11275" i="4"/>
  <c r="J11276" i="4"/>
  <c r="J11261" i="4"/>
  <c r="J11262" i="4"/>
  <c r="J11263" i="4"/>
  <c r="J11265" i="4"/>
  <c r="J11266" i="4"/>
  <c r="J11267" i="4"/>
  <c r="J11264" i="4"/>
  <c r="J15853" i="4"/>
  <c r="J15852" i="4"/>
  <c r="J15313" i="4"/>
  <c r="J15314" i="4"/>
  <c r="J15231" i="4"/>
  <c r="J15232" i="4"/>
  <c r="J15233" i="4"/>
  <c r="J16461" i="4"/>
  <c r="J16462" i="4"/>
  <c r="J16463" i="4"/>
  <c r="J16464" i="4"/>
  <c r="J16465" i="4"/>
  <c r="J16466" i="4"/>
  <c r="J16467" i="4"/>
  <c r="J16457" i="4"/>
  <c r="J16458" i="4"/>
  <c r="J16460" i="4"/>
  <c r="J16369" i="4"/>
  <c r="J16370" i="4"/>
  <c r="J16371" i="4"/>
  <c r="J16262" i="4"/>
  <c r="J16263" i="4"/>
  <c r="J16265" i="4"/>
  <c r="J15941" i="4"/>
  <c r="J15942" i="4"/>
  <c r="J15839" i="4"/>
  <c r="J15840" i="4"/>
  <c r="J15841" i="4"/>
  <c r="J15842" i="4"/>
  <c r="J15843" i="4"/>
  <c r="J15844" i="4"/>
  <c r="J15845" i="4"/>
  <c r="J15846" i="4"/>
  <c r="J15847" i="4"/>
  <c r="J15848" i="4"/>
  <c r="J15849" i="4"/>
  <c r="J15850" i="4"/>
  <c r="J15775" i="4"/>
  <c r="J15776" i="4"/>
  <c r="J15625" i="4"/>
  <c r="J15626" i="4"/>
  <c r="J15522" i="4"/>
  <c r="J15523" i="4"/>
  <c r="J15524" i="4"/>
  <c r="J15525" i="4"/>
  <c r="J15311" i="4"/>
  <c r="J15312" i="4"/>
  <c r="J15229" i="4"/>
  <c r="J15230" i="4"/>
  <c r="J15228" i="4"/>
  <c r="J15165" i="4"/>
  <c r="J15166" i="4"/>
  <c r="J15167" i="4"/>
  <c r="J15075" i="4"/>
  <c r="J15076" i="4"/>
  <c r="J14983" i="4"/>
  <c r="J14984" i="4"/>
  <c r="J14985" i="4"/>
  <c r="J14896" i="4"/>
  <c r="J14897" i="4"/>
  <c r="J14845" i="4"/>
  <c r="J14846" i="4"/>
  <c r="J14847" i="4"/>
  <c r="J14848" i="4"/>
  <c r="J14849" i="4"/>
  <c r="J14850" i="4"/>
  <c r="J14841" i="4"/>
  <c r="J14842" i="4"/>
  <c r="J14844" i="4"/>
  <c r="J14752" i="4"/>
  <c r="J14753" i="4"/>
  <c r="J14754" i="4"/>
  <c r="J14755" i="4"/>
  <c r="J14756" i="4"/>
  <c r="J14757" i="4"/>
  <c r="J14758" i="4"/>
  <c r="J14626" i="4"/>
  <c r="J14627" i="4"/>
  <c r="J14628" i="4"/>
  <c r="J14629" i="4"/>
  <c r="J14630" i="4"/>
  <c r="J14631" i="4"/>
  <c r="J14632" i="4"/>
  <c r="J14633" i="4"/>
  <c r="J14634" i="4"/>
  <c r="J14551" i="4"/>
  <c r="J14554" i="4"/>
  <c r="J14545" i="4"/>
  <c r="J14546" i="4"/>
  <c r="J14550" i="4"/>
  <c r="J14555" i="4"/>
  <c r="J14544" i="4"/>
  <c r="J14547" i="4"/>
  <c r="J14548" i="4"/>
  <c r="J14549" i="4"/>
  <c r="J14553" i="4"/>
  <c r="J14474" i="4"/>
  <c r="J14472" i="4"/>
  <c r="J14473" i="4"/>
  <c r="J14399" i="4"/>
  <c r="J14400" i="4"/>
  <c r="J14342" i="4"/>
  <c r="J14339" i="4"/>
  <c r="J14340" i="4"/>
  <c r="J14341" i="4"/>
  <c r="J14186" i="4"/>
  <c r="J14187" i="4"/>
  <c r="J14188" i="4"/>
  <c r="J14189" i="4"/>
  <c r="J14108" i="4"/>
  <c r="J14109" i="4"/>
  <c r="J14007" i="4"/>
  <c r="J14023" i="4"/>
  <c r="J14008" i="4"/>
  <c r="J14024" i="4"/>
  <c r="J13993" i="4"/>
  <c r="J14009" i="4"/>
  <c r="J14025" i="4"/>
  <c r="J13994" i="4"/>
  <c r="J14010" i="4"/>
  <c r="J14026" i="4"/>
  <c r="J13995" i="4"/>
  <c r="J14011" i="4"/>
  <c r="J14027" i="4"/>
  <c r="J13996" i="4"/>
  <c r="J14012" i="4"/>
  <c r="J13997" i="4"/>
  <c r="J14013" i="4"/>
  <c r="J13998" i="4"/>
  <c r="J14014" i="4"/>
  <c r="J13999" i="4"/>
  <c r="J14015" i="4"/>
  <c r="J14000" i="4"/>
  <c r="J14016" i="4"/>
  <c r="J14001" i="4"/>
  <c r="J14017" i="4"/>
  <c r="J14002" i="4"/>
  <c r="J14018" i="4"/>
  <c r="J14003" i="4"/>
  <c r="J14019" i="4"/>
  <c r="J14004" i="4"/>
  <c r="J14020" i="4"/>
  <c r="J14006" i="4"/>
  <c r="J14022" i="4"/>
  <c r="J14021" i="4"/>
  <c r="J14005" i="4"/>
  <c r="J13883" i="4"/>
  <c r="J13884" i="4"/>
  <c r="J13885" i="4"/>
  <c r="J13886" i="4"/>
  <c r="J13887" i="4"/>
  <c r="J13888" i="4"/>
  <c r="J13799" i="4"/>
  <c r="J13800" i="4"/>
  <c r="J13801" i="4"/>
  <c r="J13791" i="4"/>
  <c r="J13792" i="4"/>
  <c r="J13793" i="4"/>
  <c r="J13794" i="4"/>
  <c r="J13795" i="4"/>
  <c r="J13796" i="4"/>
  <c r="J13798" i="4"/>
  <c r="J13797" i="4"/>
  <c r="J13735" i="4"/>
  <c r="J13736" i="4"/>
  <c r="J13728" i="4"/>
  <c r="J13729" i="4"/>
  <c r="J13730" i="4"/>
  <c r="J13731" i="4"/>
  <c r="J13732" i="4"/>
  <c r="J13734" i="4"/>
  <c r="J13671" i="4"/>
  <c r="J13672" i="4"/>
  <c r="J13657" i="4"/>
  <c r="J13673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70" i="4"/>
  <c r="J13669" i="4"/>
  <c r="J13577" i="4"/>
  <c r="J13578" i="4"/>
  <c r="J13579" i="4"/>
  <c r="J13580" i="4"/>
  <c r="J13581" i="4"/>
  <c r="J13582" i="4"/>
  <c r="J13508" i="4"/>
  <c r="J13510" i="4"/>
  <c r="J13509" i="4"/>
  <c r="J13437" i="4"/>
  <c r="J13438" i="4"/>
  <c r="J13348" i="4"/>
  <c r="J13349" i="4"/>
  <c r="J13347" i="4"/>
  <c r="J13350" i="4"/>
  <c r="J13346" i="4"/>
  <c r="J13345" i="4"/>
  <c r="J13268" i="4"/>
  <c r="J13269" i="4"/>
  <c r="J13176" i="4"/>
  <c r="J13177" i="4"/>
  <c r="J13178" i="4"/>
  <c r="J13032" i="4"/>
  <c r="J13033" i="4"/>
  <c r="J13034" i="4"/>
  <c r="J13028" i="4"/>
  <c r="J13029" i="4"/>
  <c r="J13030" i="4"/>
  <c r="J13031" i="4"/>
  <c r="J12883" i="4"/>
  <c r="J12884" i="4"/>
  <c r="J12885" i="4"/>
  <c r="J12548" i="4"/>
  <c r="J12549" i="4"/>
  <c r="J12550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70" i="4"/>
  <c r="J12471" i="4"/>
  <c r="J12380" i="4"/>
  <c r="J12381" i="4"/>
  <c r="J12382" i="4"/>
  <c r="J12383" i="4"/>
  <c r="J12384" i="4"/>
  <c r="J12385" i="4"/>
  <c r="J12386" i="4"/>
  <c r="J12308" i="4"/>
  <c r="J12311" i="4"/>
  <c r="J12297" i="4"/>
  <c r="J12298" i="4"/>
  <c r="J12302" i="4"/>
  <c r="J12305" i="4"/>
  <c r="J12307" i="4"/>
  <c r="J12309" i="4"/>
  <c r="J12310" i="4"/>
  <c r="J12299" i="4"/>
  <c r="J12300" i="4"/>
  <c r="J12301" i="4"/>
  <c r="J12303" i="4"/>
  <c r="J12304" i="4"/>
  <c r="J12306" i="4"/>
  <c r="J12212" i="4"/>
  <c r="J12209" i="4"/>
  <c r="J12211" i="4"/>
  <c r="J12207" i="4"/>
  <c r="J12208" i="4"/>
  <c r="J12210" i="4"/>
  <c r="J12213" i="4"/>
  <c r="J12100" i="4"/>
  <c r="J12101" i="4"/>
  <c r="J12102" i="4"/>
  <c r="J12103" i="4"/>
  <c r="J12104" i="4"/>
  <c r="J12105" i="4"/>
  <c r="J12106" i="4"/>
  <c r="J12094" i="4"/>
  <c r="J12097" i="4"/>
  <c r="J12099" i="4"/>
  <c r="J12092" i="4"/>
  <c r="J12093" i="4"/>
  <c r="J12095" i="4"/>
  <c r="J12096" i="4"/>
  <c r="J12098" i="4"/>
  <c r="J11972" i="4"/>
  <c r="J11971" i="4"/>
  <c r="J11970" i="4"/>
  <c r="J11862" i="4"/>
  <c r="J11863" i="4"/>
  <c r="J11864" i="4"/>
  <c r="J11865" i="4"/>
  <c r="J11866" i="4"/>
  <c r="J11867" i="4"/>
  <c r="J11801" i="4"/>
  <c r="J11802" i="4"/>
  <c r="J11803" i="4"/>
  <c r="J11804" i="4"/>
  <c r="J11806" i="4"/>
  <c r="J11809" i="4"/>
  <c r="J11805" i="4"/>
  <c r="J11807" i="4"/>
  <c r="J11808" i="4"/>
  <c r="J11810" i="4"/>
  <c r="J11700" i="4"/>
  <c r="J11697" i="4"/>
  <c r="J11699" i="4"/>
  <c r="J11698" i="4"/>
  <c r="J11604" i="4"/>
  <c r="J11605" i="4"/>
  <c r="J11606" i="4"/>
  <c r="J11607" i="4"/>
  <c r="J11608" i="4"/>
  <c r="J11609" i="4"/>
  <c r="J11598" i="4"/>
  <c r="J11601" i="4"/>
  <c r="J11603" i="4"/>
  <c r="J11597" i="4"/>
  <c r="J11599" i="4"/>
  <c r="J11600" i="4"/>
  <c r="J11602" i="4"/>
  <c r="J11508" i="4"/>
  <c r="J11509" i="4"/>
  <c r="J11510" i="4"/>
  <c r="J11511" i="4"/>
  <c r="J11512" i="4"/>
  <c r="J11513" i="4"/>
  <c r="J11514" i="4"/>
  <c r="J11515" i="4"/>
  <c r="J11516" i="4"/>
  <c r="J11517" i="4"/>
  <c r="J11422" i="4"/>
  <c r="J11423" i="4"/>
  <c r="J11424" i="4"/>
  <c r="J11361" i="4"/>
  <c r="J11362" i="4"/>
  <c r="J11252" i="4"/>
  <c r="J11253" i="4"/>
  <c r="J11254" i="4"/>
  <c r="J11255" i="4"/>
  <c r="J11256" i="4"/>
  <c r="J11251" i="4"/>
  <c r="J11155" i="4"/>
  <c r="J11156" i="4"/>
  <c r="J11157" i="4"/>
  <c r="J11158" i="4"/>
  <c r="J11159" i="4"/>
  <c r="J11160" i="4"/>
  <c r="J11161" i="4"/>
  <c r="J11162" i="4"/>
  <c r="J11163" i="4"/>
  <c r="J11164" i="4"/>
  <c r="J11152" i="4"/>
  <c r="J11153" i="4"/>
  <c r="J11154" i="4"/>
  <c r="J11151" i="4"/>
  <c r="J11070" i="4"/>
  <c r="J11072" i="4"/>
  <c r="J11073" i="4"/>
  <c r="J11074" i="4"/>
  <c r="J11075" i="4"/>
  <c r="J11076" i="4"/>
  <c r="J11077" i="4"/>
  <c r="J11079" i="4"/>
  <c r="J11071" i="4"/>
  <c r="J11078" i="4"/>
  <c r="J11080" i="4"/>
  <c r="J11082" i="4"/>
  <c r="J11083" i="4"/>
  <c r="J11081" i="4"/>
  <c r="J10965" i="4"/>
  <c r="J10966" i="4"/>
  <c r="J10967" i="4"/>
  <c r="J10968" i="4"/>
  <c r="J10969" i="4"/>
  <c r="J10881" i="4"/>
  <c r="J10882" i="4"/>
  <c r="J10797" i="4"/>
  <c r="J10813" i="4"/>
  <c r="J10798" i="4"/>
  <c r="J10814" i="4"/>
  <c r="J10799" i="4"/>
  <c r="J10815" i="4"/>
  <c r="J10800" i="4"/>
  <c r="J10816" i="4"/>
  <c r="J10801" i="4"/>
  <c r="J10817" i="4"/>
  <c r="J10802" i="4"/>
  <c r="J10818" i="4"/>
  <c r="J10803" i="4"/>
  <c r="J10819" i="4"/>
  <c r="J10804" i="4"/>
  <c r="J10820" i="4"/>
  <c r="J10805" i="4"/>
  <c r="J10806" i="4"/>
  <c r="J10807" i="4"/>
  <c r="J10808" i="4"/>
  <c r="J10810" i="4"/>
  <c r="J10796" i="4"/>
  <c r="J10812" i="4"/>
  <c r="J10795" i="4"/>
  <c r="J10809" i="4"/>
  <c r="J10811" i="4"/>
  <c r="J10717" i="4"/>
  <c r="J10718" i="4"/>
  <c r="J10719" i="4"/>
  <c r="J10720" i="4"/>
  <c r="J10721" i="4"/>
  <c r="J10714" i="4"/>
  <c r="J10716" i="4"/>
  <c r="J10713" i="4"/>
  <c r="J10715" i="4"/>
  <c r="J10613" i="4"/>
  <c r="J10614" i="4"/>
  <c r="J10615" i="4"/>
  <c r="J10616" i="4"/>
  <c r="J10617" i="4"/>
  <c r="J10526" i="4"/>
  <c r="J10527" i="4"/>
  <c r="J10528" i="4"/>
  <c r="J10529" i="4"/>
  <c r="J10530" i="4"/>
  <c r="J10531" i="4"/>
  <c r="J10532" i="4"/>
  <c r="J10533" i="4"/>
  <c r="J10445" i="4"/>
  <c r="J10446" i="4"/>
  <c r="J10447" i="4"/>
  <c r="J10301" i="4"/>
  <c r="J10302" i="4"/>
  <c r="J10303" i="4"/>
  <c r="J10231" i="4"/>
  <c r="J10232" i="4"/>
  <c r="J10234" i="4"/>
  <c r="J10235" i="4"/>
  <c r="J10233" i="4"/>
  <c r="J10082" i="4"/>
  <c r="J10083" i="4"/>
  <c r="J10084" i="4"/>
  <c r="J10085" i="4"/>
  <c r="J10086" i="4"/>
  <c r="J10087" i="4"/>
  <c r="J10088" i="4"/>
  <c r="J9953" i="4"/>
  <c r="J9954" i="4"/>
  <c r="J9952" i="4"/>
  <c r="J9869" i="4"/>
  <c r="J9868" i="4"/>
  <c r="J9785" i="4"/>
  <c r="J9784" i="4"/>
  <c r="J9717" i="4"/>
  <c r="J9718" i="4"/>
  <c r="J9719" i="4"/>
  <c r="J9720" i="4"/>
  <c r="J9721" i="4"/>
  <c r="J9629" i="4"/>
  <c r="J9630" i="4"/>
  <c r="J9631" i="4"/>
  <c r="J9632" i="4"/>
  <c r="J9633" i="4"/>
  <c r="J9634" i="4"/>
  <c r="J9635" i="4"/>
  <c r="J9540" i="4"/>
  <c r="J9541" i="4"/>
  <c r="J9542" i="4"/>
  <c r="J9543" i="4"/>
  <c r="J9544" i="4"/>
  <c r="J9545" i="4"/>
  <c r="J9546" i="4"/>
  <c r="J9438" i="4"/>
  <c r="J9439" i="4"/>
  <c r="J9440" i="4"/>
  <c r="J9441" i="4"/>
  <c r="J9442" i="4"/>
  <c r="J9443" i="4"/>
  <c r="J9444" i="4"/>
  <c r="J9445" i="4"/>
  <c r="J9359" i="4"/>
  <c r="J9360" i="4"/>
  <c r="J9361" i="4"/>
  <c r="J9362" i="4"/>
  <c r="J9363" i="4"/>
  <c r="J9364" i="4"/>
  <c r="J9365" i="4"/>
  <c r="J9366" i="4"/>
  <c r="J9367" i="4"/>
  <c r="J9261" i="4"/>
  <c r="J9262" i="4"/>
  <c r="J9175" i="4"/>
  <c r="J9176" i="4"/>
  <c r="J9177" i="4"/>
  <c r="J9178" i="4"/>
  <c r="J9179" i="4"/>
  <c r="J9069" i="4"/>
  <c r="J9070" i="4"/>
  <c r="J9071" i="4"/>
  <c r="J9072" i="4"/>
  <c r="J9073" i="4"/>
  <c r="J9074" i="4"/>
  <c r="J9075" i="4"/>
  <c r="J9076" i="4"/>
  <c r="J9077" i="4"/>
  <c r="J8957" i="4"/>
  <c r="J8958" i="4"/>
  <c r="J8959" i="4"/>
  <c r="J8953" i="4"/>
  <c r="J8956" i="4"/>
  <c r="J8955" i="4"/>
  <c r="J8954" i="4"/>
  <c r="J8868" i="4"/>
  <c r="J8869" i="4"/>
  <c r="J8870" i="4"/>
  <c r="J8801" i="4"/>
  <c r="J8800" i="4"/>
  <c r="J8646" i="4"/>
  <c r="J8647" i="4"/>
  <c r="J8649" i="4"/>
  <c r="J8645" i="4"/>
  <c r="J8648" i="4"/>
  <c r="J8505" i="4"/>
  <c r="J8506" i="4"/>
  <c r="J8507" i="4"/>
  <c r="J8508" i="4"/>
  <c r="J8509" i="4"/>
  <c r="J8510" i="4"/>
  <c r="J8511" i="4"/>
  <c r="J8512" i="4"/>
  <c r="J8429" i="4"/>
  <c r="J8430" i="4"/>
  <c r="J8354" i="4"/>
  <c r="J8355" i="4"/>
  <c r="J8356" i="4"/>
  <c r="J8353" i="4"/>
  <c r="J8290" i="4"/>
  <c r="J8291" i="4"/>
  <c r="J8289" i="4"/>
  <c r="J8288" i="4"/>
  <c r="J8186" i="4"/>
  <c r="J8187" i="4"/>
  <c r="J8188" i="4"/>
  <c r="J8189" i="4"/>
  <c r="J8190" i="4"/>
  <c r="J8191" i="4"/>
  <c r="J8193" i="4"/>
  <c r="J8192" i="4"/>
  <c r="J8091" i="4"/>
  <c r="J8092" i="4"/>
  <c r="J8037" i="4"/>
  <c r="J8038" i="4"/>
  <c r="J8039" i="4"/>
  <c r="J7979" i="4"/>
  <c r="J7980" i="4"/>
  <c r="J7981" i="4"/>
  <c r="J7982" i="4"/>
  <c r="J7983" i="4"/>
  <c r="J7984" i="4"/>
  <c r="J16411" i="4"/>
  <c r="J16283" i="4"/>
  <c r="J16155" i="4"/>
  <c r="J15963" i="4"/>
  <c r="J15707" i="4"/>
  <c r="J15451" i="4"/>
  <c r="J15195" i="4"/>
  <c r="J14683" i="4"/>
  <c r="J14325" i="4"/>
  <c r="J14103" i="4"/>
  <c r="J14104" i="4"/>
  <c r="J14105" i="4"/>
  <c r="J14098" i="4"/>
  <c r="J14099" i="4"/>
  <c r="J14100" i="4"/>
  <c r="J14102" i="4"/>
  <c r="J14101" i="4"/>
  <c r="J13654" i="4"/>
  <c r="J13653" i="4"/>
  <c r="J13088" i="4"/>
  <c r="J13089" i="4"/>
  <c r="J13091" i="4"/>
  <c r="J13090" i="4"/>
  <c r="J12371" i="4"/>
  <c r="J12370" i="4"/>
  <c r="J12372" i="4"/>
  <c r="J12373" i="4"/>
  <c r="J11353" i="4"/>
  <c r="J11354" i="4"/>
  <c r="J11355" i="4"/>
  <c r="J11356" i="4"/>
  <c r="J11357" i="4"/>
  <c r="J11358" i="4"/>
  <c r="J11359" i="4"/>
  <c r="J9780" i="4"/>
  <c r="J9781" i="4"/>
  <c r="J9782" i="4"/>
  <c r="J7070" i="4"/>
  <c r="J7071" i="4"/>
  <c r="J7072" i="4"/>
  <c r="J7073" i="4"/>
  <c r="J7074" i="4"/>
  <c r="J7075" i="4"/>
  <c r="J16367" i="4"/>
  <c r="J16368" i="4"/>
  <c r="J16259" i="4"/>
  <c r="J16260" i="4"/>
  <c r="J16261" i="4"/>
  <c r="J16199" i="4"/>
  <c r="J16201" i="4"/>
  <c r="J16088" i="4"/>
  <c r="J16089" i="4"/>
  <c r="J16090" i="4"/>
  <c r="J15933" i="4"/>
  <c r="J15934" i="4"/>
  <c r="J15935" i="4"/>
  <c r="J15936" i="4"/>
  <c r="J15937" i="4"/>
  <c r="J15938" i="4"/>
  <c r="J15939" i="4"/>
  <c r="J15940" i="4"/>
  <c r="J15926" i="4"/>
  <c r="J15927" i="4"/>
  <c r="J15928" i="4"/>
  <c r="J15929" i="4"/>
  <c r="J15930" i="4"/>
  <c r="J15932" i="4"/>
  <c r="J15837" i="4"/>
  <c r="J15838" i="4"/>
  <c r="J15773" i="4"/>
  <c r="J15774" i="4"/>
  <c r="J15702" i="4"/>
  <c r="J15703" i="4"/>
  <c r="J15704" i="4"/>
  <c r="J15705" i="4"/>
  <c r="J15622" i="4"/>
  <c r="J15623" i="4"/>
  <c r="J15624" i="4"/>
  <c r="J15517" i="4"/>
  <c r="J15518" i="4"/>
  <c r="J15519" i="4"/>
  <c r="J15520" i="4"/>
  <c r="J15521" i="4"/>
  <c r="J15472" i="4"/>
  <c r="J15473" i="4"/>
  <c r="J15474" i="4"/>
  <c r="J15475" i="4"/>
  <c r="J15476" i="4"/>
  <c r="J15477" i="4"/>
  <c r="J15389" i="4"/>
  <c r="J15390" i="4"/>
  <c r="J15391" i="4"/>
  <c r="J15382" i="4"/>
  <c r="J15383" i="4"/>
  <c r="J15384" i="4"/>
  <c r="J15385" i="4"/>
  <c r="J15386" i="4"/>
  <c r="J15388" i="4"/>
  <c r="J15309" i="4"/>
  <c r="J15310" i="4"/>
  <c r="J15306" i="4"/>
  <c r="J15308" i="4"/>
  <c r="J15223" i="4"/>
  <c r="J15224" i="4"/>
  <c r="J15225" i="4"/>
  <c r="J15226" i="4"/>
  <c r="J15162" i="4"/>
  <c r="J15164" i="4"/>
  <c r="J15069" i="4"/>
  <c r="J15070" i="4"/>
  <c r="J15071" i="4"/>
  <c r="J15072" i="4"/>
  <c r="J15073" i="4"/>
  <c r="J15074" i="4"/>
  <c r="J15066" i="4"/>
  <c r="J15068" i="4"/>
  <c r="J14981" i="4"/>
  <c r="J14982" i="4"/>
  <c r="J14893" i="4"/>
  <c r="J14894" i="4"/>
  <c r="J14895" i="4"/>
  <c r="J14880" i="4"/>
  <c r="J14881" i="4"/>
  <c r="J14882" i="4"/>
  <c r="J14883" i="4"/>
  <c r="J14884" i="4"/>
  <c r="J14885" i="4"/>
  <c r="J14886" i="4"/>
  <c r="J14887" i="4"/>
  <c r="J14888" i="4"/>
  <c r="J14889" i="4"/>
  <c r="J14890" i="4"/>
  <c r="J14892" i="4"/>
  <c r="J14839" i="4"/>
  <c r="J14840" i="4"/>
  <c r="J14674" i="4"/>
  <c r="J14675" i="4"/>
  <c r="J14676" i="4"/>
  <c r="J14621" i="4"/>
  <c r="J14622" i="4"/>
  <c r="J14623" i="4"/>
  <c r="J14624" i="4"/>
  <c r="J14625" i="4"/>
  <c r="J14620" i="4"/>
  <c r="J14543" i="4"/>
  <c r="J14541" i="4"/>
  <c r="J14542" i="4"/>
  <c r="J14471" i="4"/>
  <c r="J14470" i="4"/>
  <c r="J14469" i="4"/>
  <c r="J14394" i="4"/>
  <c r="J14398" i="4"/>
  <c r="J14393" i="4"/>
  <c r="J14395" i="4"/>
  <c r="J14396" i="4"/>
  <c r="J14397" i="4"/>
  <c r="J14334" i="4"/>
  <c r="J14335" i="4"/>
  <c r="J14337" i="4"/>
  <c r="J14338" i="4"/>
  <c r="J14333" i="4"/>
  <c r="J14336" i="4"/>
  <c r="J14264" i="4"/>
  <c r="J14265" i="4"/>
  <c r="J14183" i="4"/>
  <c r="J14184" i="4"/>
  <c r="J14185" i="4"/>
  <c r="J14177" i="4"/>
  <c r="J14178" i="4"/>
  <c r="J14179" i="4"/>
  <c r="J14180" i="4"/>
  <c r="J14182" i="4"/>
  <c r="J14181" i="4"/>
  <c r="J14106" i="4"/>
  <c r="J14107" i="4"/>
  <c r="J13991" i="4"/>
  <c r="J13992" i="4"/>
  <c r="J13983" i="4"/>
  <c r="J13984" i="4"/>
  <c r="J13985" i="4"/>
  <c r="J13986" i="4"/>
  <c r="J13987" i="4"/>
  <c r="J13988" i="4"/>
  <c r="J13990" i="4"/>
  <c r="J13786" i="4"/>
  <c r="J13787" i="4"/>
  <c r="J13788" i="4"/>
  <c r="J13789" i="4"/>
  <c r="J13790" i="4"/>
  <c r="J13726" i="4"/>
  <c r="J13727" i="4"/>
  <c r="J13655" i="4"/>
  <c r="J13656" i="4"/>
  <c r="J13575" i="4"/>
  <c r="J13576" i="4"/>
  <c r="J13565" i="4"/>
  <c r="J13566" i="4"/>
  <c r="J13567" i="4"/>
  <c r="J13568" i="4"/>
  <c r="J13569" i="4"/>
  <c r="J13570" i="4"/>
  <c r="J13571" i="4"/>
  <c r="J13572" i="4"/>
  <c r="J13574" i="4"/>
  <c r="J13573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494" i="4"/>
  <c r="J13493" i="4"/>
  <c r="J13435" i="4"/>
  <c r="J13436" i="4"/>
  <c r="J13256" i="4"/>
  <c r="J13257" i="4"/>
  <c r="J13260" i="4"/>
  <c r="J13261" i="4"/>
  <c r="J13246" i="4"/>
  <c r="J13262" i="4"/>
  <c r="J13248" i="4"/>
  <c r="J13264" i="4"/>
  <c r="J13252" i="4"/>
  <c r="J13253" i="4"/>
  <c r="J13254" i="4"/>
  <c r="J13255" i="4"/>
  <c r="J13258" i="4"/>
  <c r="J13259" i="4"/>
  <c r="J13263" i="4"/>
  <c r="J13265" i="4"/>
  <c r="J13266" i="4"/>
  <c r="J13267" i="4"/>
  <c r="J13247" i="4"/>
  <c r="J13249" i="4"/>
  <c r="J13251" i="4"/>
  <c r="J13250" i="4"/>
  <c r="J13172" i="4"/>
  <c r="J13173" i="4"/>
  <c r="J13174" i="4"/>
  <c r="J13171" i="4"/>
  <c r="J13175" i="4"/>
  <c r="J13092" i="4"/>
  <c r="J13093" i="4"/>
  <c r="J13094" i="4"/>
  <c r="J13022" i="4"/>
  <c r="J13024" i="4"/>
  <c r="J13025" i="4"/>
  <c r="J13027" i="4"/>
  <c r="J13023" i="4"/>
  <c r="J13026" i="4"/>
  <c r="J12685" i="4"/>
  <c r="J12686" i="4"/>
  <c r="J12687" i="4"/>
  <c r="J12688" i="4"/>
  <c r="J12689" i="4"/>
  <c r="J12690" i="4"/>
  <c r="J12617" i="4"/>
  <c r="J12618" i="4"/>
  <c r="J12619" i="4"/>
  <c r="J12620" i="4"/>
  <c r="J12621" i="4"/>
  <c r="J12541" i="4"/>
  <c r="J12542" i="4"/>
  <c r="J12543" i="4"/>
  <c r="J12544" i="4"/>
  <c r="J12545" i="4"/>
  <c r="J12546" i="4"/>
  <c r="J12547" i="4"/>
  <c r="J12376" i="4"/>
  <c r="J12377" i="4"/>
  <c r="J12378" i="4"/>
  <c r="J12379" i="4"/>
  <c r="J12374" i="4"/>
  <c r="J12375" i="4"/>
  <c r="J12276" i="4"/>
  <c r="J12292" i="4"/>
  <c r="J12263" i="4"/>
  <c r="J12279" i="4"/>
  <c r="J12295" i="4"/>
  <c r="J12265" i="4"/>
  <c r="J12281" i="4"/>
  <c r="J12266" i="4"/>
  <c r="J12282" i="4"/>
  <c r="J12270" i="4"/>
  <c r="J12286" i="4"/>
  <c r="J12273" i="4"/>
  <c r="J12289" i="4"/>
  <c r="J12275" i="4"/>
  <c r="J12291" i="4"/>
  <c r="J12280" i="4"/>
  <c r="J12283" i="4"/>
  <c r="J12284" i="4"/>
  <c r="J12285" i="4"/>
  <c r="J12287" i="4"/>
  <c r="J12261" i="4"/>
  <c r="J12288" i="4"/>
  <c r="J12262" i="4"/>
  <c r="J12290" i="4"/>
  <c r="J12264" i="4"/>
  <c r="J12293" i="4"/>
  <c r="J12267" i="4"/>
  <c r="J12294" i="4"/>
  <c r="J12268" i="4"/>
  <c r="J12296" i="4"/>
  <c r="J12269" i="4"/>
  <c r="J12271" i="4"/>
  <c r="J12272" i="4"/>
  <c r="J12274" i="4"/>
  <c r="J12277" i="4"/>
  <c r="J12278" i="4"/>
  <c r="J12201" i="4"/>
  <c r="J12202" i="4"/>
  <c r="J12206" i="4"/>
  <c r="J12203" i="4"/>
  <c r="J12204" i="4"/>
  <c r="J12205" i="4"/>
  <c r="J12084" i="4"/>
  <c r="J12085" i="4"/>
  <c r="J12086" i="4"/>
  <c r="J12087" i="4"/>
  <c r="J12088" i="4"/>
  <c r="J12089" i="4"/>
  <c r="J12090" i="4"/>
  <c r="J12075" i="4"/>
  <c r="J12091" i="4"/>
  <c r="J12078" i="4"/>
  <c r="J12081" i="4"/>
  <c r="J12083" i="4"/>
  <c r="J12076" i="4"/>
  <c r="J12077" i="4"/>
  <c r="J12079" i="4"/>
  <c r="J12080" i="4"/>
  <c r="J12082" i="4"/>
  <c r="J11956" i="4"/>
  <c r="J11957" i="4"/>
  <c r="J11958" i="4"/>
  <c r="J11959" i="4"/>
  <c r="J11960" i="4"/>
  <c r="J11961" i="4"/>
  <c r="J11962" i="4"/>
  <c r="J11963" i="4"/>
  <c r="J11964" i="4"/>
  <c r="J11966" i="4"/>
  <c r="J11969" i="4"/>
  <c r="J11955" i="4"/>
  <c r="J11967" i="4"/>
  <c r="J11968" i="4"/>
  <c r="J11965" i="4"/>
  <c r="J11796" i="4"/>
  <c r="J11797" i="4"/>
  <c r="J11798" i="4"/>
  <c r="J11799" i="4"/>
  <c r="J11800" i="4"/>
  <c r="J11790" i="4"/>
  <c r="J11793" i="4"/>
  <c r="J11795" i="4"/>
  <c r="J11791" i="4"/>
  <c r="J11792" i="4"/>
  <c r="J11794" i="4"/>
  <c r="J11688" i="4"/>
  <c r="J11689" i="4"/>
  <c r="J11690" i="4"/>
  <c r="J11691" i="4"/>
  <c r="J11692" i="4"/>
  <c r="J11694" i="4"/>
  <c r="J11693" i="4"/>
  <c r="J11695" i="4"/>
  <c r="J11696" i="4"/>
  <c r="J11594" i="4"/>
  <c r="J11595" i="4"/>
  <c r="J11596" i="4"/>
  <c r="J11496" i="4"/>
  <c r="J11497" i="4"/>
  <c r="J11498" i="4"/>
  <c r="J11499" i="4"/>
  <c r="J11500" i="4"/>
  <c r="J11502" i="4"/>
  <c r="J11505" i="4"/>
  <c r="J11507" i="4"/>
  <c r="J11501" i="4"/>
  <c r="J11503" i="4"/>
  <c r="J11504" i="4"/>
  <c r="J11506" i="4"/>
  <c r="J11245" i="4"/>
  <c r="J11246" i="4"/>
  <c r="J11247" i="4"/>
  <c r="J11249" i="4"/>
  <c r="J11250" i="4"/>
  <c r="J11248" i="4"/>
  <c r="J11150" i="4"/>
  <c r="J11149" i="4"/>
  <c r="J11069" i="4"/>
  <c r="J11068" i="4"/>
  <c r="J11067" i="4"/>
  <c r="J10963" i="4"/>
  <c r="J10964" i="4"/>
  <c r="J10879" i="4"/>
  <c r="J10880" i="4"/>
  <c r="J10709" i="4"/>
  <c r="J10710" i="4"/>
  <c r="J10711" i="4"/>
  <c r="J10712" i="4"/>
  <c r="J10606" i="4"/>
  <c r="J10607" i="4"/>
  <c r="J10608" i="4"/>
  <c r="J10609" i="4"/>
  <c r="J10610" i="4"/>
  <c r="J10611" i="4"/>
  <c r="J10612" i="4"/>
  <c r="J10525" i="4"/>
  <c r="J10524" i="4"/>
  <c r="J10523" i="4"/>
  <c r="J10442" i="4"/>
  <c r="J10444" i="4"/>
  <c r="J10441" i="4"/>
  <c r="J10443" i="4"/>
  <c r="J10299" i="4"/>
  <c r="J10300" i="4"/>
  <c r="J10227" i="4"/>
  <c r="J10228" i="4"/>
  <c r="J10229" i="4"/>
  <c r="J10230" i="4"/>
  <c r="J10148" i="4"/>
  <c r="J10149" i="4"/>
  <c r="J10021" i="4"/>
  <c r="J10020" i="4"/>
  <c r="J9861" i="4"/>
  <c r="J9862" i="4"/>
  <c r="J9863" i="4"/>
  <c r="J9865" i="4"/>
  <c r="J9867" i="4"/>
  <c r="J9864" i="4"/>
  <c r="J9866" i="4"/>
  <c r="J9715" i="4"/>
  <c r="J9716" i="4"/>
  <c r="J9628" i="4"/>
  <c r="J9627" i="4"/>
  <c r="J9534" i="4"/>
  <c r="J9535" i="4"/>
  <c r="J9536" i="4"/>
  <c r="J9537" i="4"/>
  <c r="J9538" i="4"/>
  <c r="J9539" i="4"/>
  <c r="J9437" i="4"/>
  <c r="J9436" i="4"/>
  <c r="J9357" i="4"/>
  <c r="J9358" i="4"/>
  <c r="J9353" i="4"/>
  <c r="J9356" i="4"/>
  <c r="J9354" i="4"/>
  <c r="J9355" i="4"/>
  <c r="J9255" i="4"/>
  <c r="J9256" i="4"/>
  <c r="J9257" i="4"/>
  <c r="J9260" i="4"/>
  <c r="J9258" i="4"/>
  <c r="J9259" i="4"/>
  <c r="J9165" i="4"/>
  <c r="J9166" i="4"/>
  <c r="J9167" i="4"/>
  <c r="J9168" i="4"/>
  <c r="J9169" i="4"/>
  <c r="J9170" i="4"/>
  <c r="J9171" i="4"/>
  <c r="J9172" i="4"/>
  <c r="J9173" i="4"/>
  <c r="J9174" i="4"/>
  <c r="J9164" i="4"/>
  <c r="J9162" i="4"/>
  <c r="J9163" i="4"/>
  <c r="J8950" i="4"/>
  <c r="J8951" i="4"/>
  <c r="J8952" i="4"/>
  <c r="J8861" i="4"/>
  <c r="J8862" i="4"/>
  <c r="J8863" i="4"/>
  <c r="J8864" i="4"/>
  <c r="J8865" i="4"/>
  <c r="J8866" i="4"/>
  <c r="J8867" i="4"/>
  <c r="J8860" i="4"/>
  <c r="J8859" i="4"/>
  <c r="J8715" i="4"/>
  <c r="J8716" i="4"/>
  <c r="J8642" i="4"/>
  <c r="J8643" i="4"/>
  <c r="J8638" i="4"/>
  <c r="J8639" i="4"/>
  <c r="J8641" i="4"/>
  <c r="J8637" i="4"/>
  <c r="J8640" i="4"/>
  <c r="J8644" i="4"/>
  <c r="J8578" i="4"/>
  <c r="J8579" i="4"/>
  <c r="J8570" i="4"/>
  <c r="J8571" i="4"/>
  <c r="J8572" i="4"/>
  <c r="J8573" i="4"/>
  <c r="J8574" i="4"/>
  <c r="J8575" i="4"/>
  <c r="J8577" i="4"/>
  <c r="J8576" i="4"/>
  <c r="J8422" i="4"/>
  <c r="J8423" i="4"/>
  <c r="J8424" i="4"/>
  <c r="J8425" i="4"/>
  <c r="J8426" i="4"/>
  <c r="J8427" i="4"/>
  <c r="J8428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278" i="4"/>
  <c r="J8279" i="4"/>
  <c r="J8280" i="4"/>
  <c r="J8281" i="4"/>
  <c r="J8282" i="4"/>
  <c r="J8283" i="4"/>
  <c r="J8284" i="4"/>
  <c r="J8285" i="4"/>
  <c r="J8286" i="4"/>
  <c r="J8287" i="4"/>
  <c r="J8184" i="4"/>
  <c r="J8185" i="4"/>
  <c r="J8086" i="4"/>
  <c r="J8087" i="4"/>
  <c r="J8088" i="4"/>
  <c r="J8089" i="4"/>
  <c r="J8090" i="4"/>
  <c r="J8034" i="4"/>
  <c r="J8035" i="4"/>
  <c r="J8036" i="4"/>
  <c r="J8025" i="4"/>
  <c r="J8026" i="4"/>
  <c r="J8027" i="4"/>
  <c r="J8028" i="4"/>
  <c r="J8029" i="4"/>
  <c r="J8030" i="4"/>
  <c r="J8031" i="4"/>
  <c r="J8033" i="4"/>
  <c r="J8032" i="4"/>
  <c r="J7954" i="4"/>
  <c r="J7970" i="4"/>
  <c r="J7955" i="4"/>
  <c r="J7971" i="4"/>
  <c r="J7956" i="4"/>
  <c r="J7972" i="4"/>
  <c r="J7957" i="4"/>
  <c r="J7973" i="4"/>
  <c r="J7958" i="4"/>
  <c r="J7974" i="4"/>
  <c r="J7959" i="4"/>
  <c r="J7975" i="4"/>
  <c r="J7960" i="4"/>
  <c r="J7976" i="4"/>
  <c r="J7961" i="4"/>
  <c r="J7977" i="4"/>
  <c r="J7962" i="4"/>
  <c r="J7978" i="4"/>
  <c r="J7963" i="4"/>
  <c r="J7964" i="4"/>
  <c r="J7965" i="4"/>
  <c r="J7966" i="4"/>
  <c r="J7967" i="4"/>
  <c r="J7969" i="4"/>
  <c r="J7968" i="4"/>
  <c r="J7898" i="4"/>
  <c r="J7899" i="4"/>
  <c r="J7900" i="4"/>
  <c r="J7901" i="4"/>
  <c r="J7902" i="4"/>
  <c r="J7903" i="4"/>
  <c r="J7904" i="4"/>
  <c r="J7829" i="4"/>
  <c r="J7830" i="4"/>
  <c r="J7831" i="4"/>
  <c r="J7832" i="4"/>
  <c r="J7833" i="4"/>
  <c r="J7834" i="4"/>
  <c r="J7835" i="4"/>
  <c r="J7836" i="4"/>
  <c r="J7837" i="4"/>
  <c r="J7838" i="4"/>
  <c r="J7754" i="4"/>
  <c r="J7755" i="4"/>
  <c r="J7756" i="4"/>
  <c r="J7757" i="4"/>
  <c r="J7670" i="4"/>
  <c r="J7671" i="4"/>
  <c r="J7674" i="4"/>
  <c r="J7675" i="4"/>
  <c r="J7669" i="4"/>
  <c r="J7672" i="4"/>
  <c r="J7673" i="4"/>
  <c r="J7676" i="4"/>
  <c r="J7574" i="4"/>
  <c r="J7575" i="4"/>
  <c r="J7573" i="4"/>
  <c r="J7572" i="4"/>
  <c r="J7576" i="4"/>
  <c r="J7577" i="4"/>
  <c r="J7494" i="4"/>
  <c r="J7495" i="4"/>
  <c r="J7498" i="4"/>
  <c r="J7499" i="4"/>
  <c r="J7501" i="4"/>
  <c r="J7502" i="4"/>
  <c r="J7503" i="4"/>
  <c r="J7493" i="4"/>
  <c r="J7496" i="4"/>
  <c r="J7497" i="4"/>
  <c r="J7500" i="4"/>
  <c r="J7504" i="4"/>
  <c r="J7405" i="4"/>
  <c r="J7406" i="4"/>
  <c r="J7407" i="4"/>
  <c r="J7409" i="4"/>
  <c r="J7410" i="4"/>
  <c r="J7408" i="4"/>
  <c r="J7411" i="4"/>
  <c r="J7412" i="4"/>
  <c r="J7334" i="4"/>
  <c r="J7325" i="4"/>
  <c r="J7326" i="4"/>
  <c r="J7327" i="4"/>
  <c r="J7328" i="4"/>
  <c r="J7329" i="4"/>
  <c r="J7330" i="4"/>
  <c r="J7333" i="4"/>
  <c r="J7331" i="4"/>
  <c r="J7332" i="4"/>
  <c r="J7250" i="4"/>
  <c r="J7251" i="4"/>
  <c r="J7195" i="4"/>
  <c r="J7196" i="4"/>
  <c r="J7077" i="4"/>
  <c r="J7076" i="4"/>
  <c r="J6982" i="4"/>
  <c r="J6983" i="4"/>
  <c r="J6984" i="4"/>
  <c r="J6985" i="4"/>
  <c r="J6986" i="4"/>
  <c r="J6987" i="4"/>
  <c r="J6988" i="4"/>
  <c r="J6989" i="4"/>
  <c r="J6882" i="4"/>
  <c r="J6885" i="4"/>
  <c r="J6883" i="4"/>
  <c r="J6884" i="4"/>
  <c r="J6806" i="4"/>
  <c r="J6807" i="4"/>
  <c r="J6808" i="4"/>
  <c r="J6809" i="4"/>
  <c r="J6810" i="4"/>
  <c r="J6805" i="4"/>
  <c r="J6726" i="4"/>
  <c r="J6725" i="4"/>
  <c r="J6604" i="4"/>
  <c r="J6605" i="4"/>
  <c r="J6606" i="4"/>
  <c r="J6505" i="4"/>
  <c r="J6506" i="4"/>
  <c r="J6507" i="4"/>
  <c r="J6508" i="4"/>
  <c r="J6510" i="4"/>
  <c r="J6504" i="4"/>
  <c r="J6509" i="4"/>
  <c r="J6409" i="4"/>
  <c r="J6410" i="4"/>
  <c r="J6411" i="4"/>
  <c r="J6412" i="4"/>
  <c r="J6414" i="4"/>
  <c r="J6415" i="4"/>
  <c r="J6416" i="4"/>
  <c r="J6417" i="4"/>
  <c r="J6413" i="4"/>
  <c r="J6268" i="4"/>
  <c r="J6269" i="4"/>
  <c r="J6270" i="4"/>
  <c r="J6188" i="4"/>
  <c r="J6189" i="4"/>
  <c r="J6190" i="4"/>
  <c r="J6135" i="4"/>
  <c r="J6132" i="4"/>
  <c r="J6134" i="4"/>
  <c r="J6133" i="4"/>
  <c r="J6071" i="4"/>
  <c r="J6068" i="4"/>
  <c r="J6070" i="4"/>
  <c r="J6069" i="4"/>
  <c r="J5954" i="4"/>
  <c r="J5955" i="4"/>
  <c r="J5872" i="4"/>
  <c r="J5873" i="4"/>
  <c r="J5874" i="4"/>
  <c r="J5819" i="4"/>
  <c r="J5820" i="4"/>
  <c r="J5740" i="4"/>
  <c r="J5741" i="4"/>
  <c r="J5742" i="4"/>
  <c r="J5743" i="4"/>
  <c r="J5589" i="4"/>
  <c r="J5590" i="4"/>
  <c r="J5591" i="4"/>
  <c r="J5582" i="4"/>
  <c r="J5583" i="4"/>
  <c r="J5584" i="4"/>
  <c r="J5585" i="4"/>
  <c r="J5586" i="4"/>
  <c r="J5588" i="4"/>
  <c r="J5587" i="4"/>
  <c r="J5521" i="4"/>
  <c r="J5522" i="4"/>
  <c r="J5370" i="4"/>
  <c r="J5371" i="4"/>
  <c r="J5372" i="4"/>
  <c r="J5373" i="4"/>
  <c r="J5374" i="4"/>
  <c r="J5324" i="4"/>
  <c r="J5325" i="4"/>
  <c r="J5326" i="4"/>
  <c r="J5239" i="4"/>
  <c r="J5240" i="4"/>
  <c r="J5237" i="4"/>
  <c r="J5238" i="4"/>
  <c r="J5173" i="4"/>
  <c r="J5172" i="4"/>
  <c r="J5174" i="4"/>
  <c r="J4982" i="4"/>
  <c r="J4983" i="4"/>
  <c r="J4984" i="4"/>
  <c r="J4985" i="4"/>
  <c r="J4986" i="4"/>
  <c r="J4987" i="4"/>
  <c r="J4988" i="4"/>
  <c r="J4989" i="4"/>
  <c r="J4990" i="4"/>
  <c r="J4993" i="4"/>
  <c r="J4991" i="4"/>
  <c r="J4992" i="4"/>
  <c r="J4907" i="4"/>
  <c r="J4908" i="4"/>
  <c r="J4909" i="4"/>
  <c r="J4838" i="4"/>
  <c r="J4839" i="4"/>
  <c r="J4833" i="4"/>
  <c r="J4834" i="4"/>
  <c r="J4835" i="4"/>
  <c r="J4837" i="4"/>
  <c r="J4836" i="4"/>
  <c r="J4832" i="4"/>
  <c r="J4758" i="4"/>
  <c r="J4759" i="4"/>
  <c r="J4760" i="4"/>
  <c r="J4761" i="4"/>
  <c r="J4762" i="4"/>
  <c r="J4763" i="4"/>
  <c r="J4764" i="4"/>
  <c r="J4753" i="4"/>
  <c r="J4754" i="4"/>
  <c r="J4755" i="4"/>
  <c r="J4757" i="4"/>
  <c r="J4756" i="4"/>
  <c r="J4657" i="4"/>
  <c r="J4658" i="4"/>
  <c r="J4571" i="4"/>
  <c r="J4572" i="4"/>
  <c r="J4573" i="4"/>
  <c r="J4574" i="4"/>
  <c r="J4577" i="4"/>
  <c r="J4575" i="4"/>
  <c r="J4576" i="4"/>
  <c r="J4486" i="4"/>
  <c r="J4487" i="4"/>
  <c r="J4488" i="4"/>
  <c r="J4489" i="4"/>
  <c r="J4490" i="4"/>
  <c r="J4491" i="4"/>
  <c r="J4492" i="4"/>
  <c r="J4493" i="4"/>
  <c r="J4494" i="4"/>
  <c r="J4481" i="4"/>
  <c r="J4497" i="4"/>
  <c r="J4482" i="4"/>
  <c r="J4498" i="4"/>
  <c r="J4483" i="4"/>
  <c r="J4485" i="4"/>
  <c r="J4484" i="4"/>
  <c r="J4496" i="4"/>
  <c r="J4495" i="4"/>
  <c r="J4413" i="4"/>
  <c r="J4414" i="4"/>
  <c r="J4241" i="4"/>
  <c r="J4240" i="4"/>
  <c r="J4242" i="4"/>
  <c r="J4179" i="4"/>
  <c r="J4178" i="4"/>
  <c r="J4180" i="4"/>
  <c r="J4020" i="4"/>
  <c r="J4021" i="4"/>
  <c r="J4022" i="4"/>
  <c r="J4017" i="4"/>
  <c r="J4019" i="4"/>
  <c r="J4016" i="4"/>
  <c r="J4018" i="4"/>
  <c r="J3941" i="4"/>
  <c r="J3942" i="4"/>
  <c r="J3876" i="4"/>
  <c r="J3877" i="4"/>
  <c r="J3869" i="4"/>
  <c r="J3870" i="4"/>
  <c r="J3871" i="4"/>
  <c r="J3873" i="4"/>
  <c r="J3875" i="4"/>
  <c r="J3872" i="4"/>
  <c r="J3874" i="4"/>
  <c r="J3802" i="4"/>
  <c r="J3803" i="4"/>
  <c r="J3726" i="4"/>
  <c r="J3727" i="4"/>
  <c r="J3573" i="4"/>
  <c r="J3574" i="4"/>
  <c r="J3460" i="4"/>
  <c r="J3461" i="4"/>
  <c r="J3462" i="4"/>
  <c r="J3463" i="4"/>
  <c r="J3464" i="4"/>
  <c r="J3457" i="4"/>
  <c r="J3458" i="4"/>
  <c r="J3459" i="4"/>
  <c r="J3326" i="4"/>
  <c r="J3323" i="4"/>
  <c r="J3324" i="4"/>
  <c r="J3325" i="4"/>
  <c r="J3240" i="4"/>
  <c r="J3242" i="4"/>
  <c r="J3241" i="4"/>
  <c r="J3243" i="4"/>
  <c r="J3244" i="4"/>
  <c r="J3245" i="4"/>
  <c r="J3127" i="4"/>
  <c r="J3128" i="4"/>
  <c r="J3022" i="4"/>
  <c r="J3023" i="4"/>
  <c r="J3024" i="4"/>
  <c r="J2957" i="4"/>
  <c r="J2954" i="4"/>
  <c r="J2955" i="4"/>
  <c r="J2956" i="4"/>
  <c r="J2877" i="4"/>
  <c r="J2878" i="4"/>
  <c r="J2879" i="4"/>
  <c r="J2880" i="4"/>
  <c r="J2881" i="4"/>
  <c r="J2872" i="4"/>
  <c r="J2874" i="4"/>
  <c r="J2873" i="4"/>
  <c r="J2875" i="4"/>
  <c r="J2876" i="4"/>
  <c r="J2797" i="4"/>
  <c r="J2798" i="4"/>
  <c r="J2799" i="4"/>
  <c r="J2800" i="4"/>
  <c r="J2801" i="4"/>
  <c r="J2802" i="4"/>
  <c r="J2803" i="4"/>
  <c r="J2804" i="4"/>
  <c r="J2805" i="4"/>
  <c r="J2806" i="4"/>
  <c r="J2795" i="4"/>
  <c r="J2796" i="4"/>
  <c r="J2721" i="4"/>
  <c r="J2722" i="4"/>
  <c r="J2723" i="4"/>
  <c r="J2724" i="4"/>
  <c r="J2725" i="4"/>
  <c r="J2726" i="4"/>
  <c r="J2727" i="4"/>
  <c r="J2728" i="4"/>
  <c r="J2669" i="4"/>
  <c r="J2670" i="4"/>
  <c r="J2671" i="4"/>
  <c r="J2672" i="4"/>
  <c r="J2668" i="4"/>
  <c r="J2589" i="4"/>
  <c r="J2590" i="4"/>
  <c r="J2591" i="4"/>
  <c r="J2586" i="4"/>
  <c r="J2587" i="4"/>
  <c r="J2588" i="4"/>
  <c r="J2500" i="4"/>
  <c r="J2501" i="4"/>
  <c r="J2502" i="4"/>
  <c r="J2281" i="4"/>
  <c r="J2280" i="4"/>
  <c r="J2195" i="4"/>
  <c r="J2196" i="4"/>
  <c r="J2089" i="4"/>
  <c r="J2091" i="4"/>
  <c r="J2090" i="4"/>
  <c r="J2006" i="4"/>
  <c r="J2007" i="4"/>
  <c r="J2008" i="4"/>
  <c r="J1846" i="4"/>
  <c r="J1847" i="4"/>
  <c r="J1843" i="4"/>
  <c r="J1842" i="4"/>
  <c r="J1844" i="4"/>
  <c r="J1845" i="4"/>
  <c r="J1734" i="4"/>
  <c r="J1733" i="4"/>
  <c r="J1654" i="4"/>
  <c r="J1655" i="4"/>
  <c r="J1644" i="4"/>
  <c r="J1645" i="4"/>
  <c r="J1646" i="4"/>
  <c r="J1647" i="4"/>
  <c r="J1648" i="4"/>
  <c r="J1649" i="4"/>
  <c r="J1651" i="4"/>
  <c r="J1650" i="4"/>
  <c r="J1652" i="4"/>
  <c r="J1653" i="4"/>
  <c r="J1579" i="4"/>
  <c r="J1578" i="4"/>
  <c r="J1499" i="4"/>
  <c r="J1500" i="4"/>
  <c r="J1501" i="4"/>
  <c r="J1414" i="4"/>
  <c r="J1415" i="4"/>
  <c r="J1416" i="4"/>
  <c r="J1417" i="4"/>
  <c r="J1419" i="4"/>
  <c r="J1420" i="4"/>
  <c r="J1421" i="4"/>
  <c r="J1422" i="4"/>
  <c r="J1423" i="4"/>
  <c r="J1424" i="4"/>
  <c r="J1413" i="4"/>
  <c r="J1418" i="4"/>
  <c r="J1334" i="4"/>
  <c r="J1335" i="4"/>
  <c r="J1336" i="4"/>
  <c r="J1253" i="4"/>
  <c r="J1256" i="4"/>
  <c r="J1254" i="4"/>
  <c r="J1255" i="4"/>
  <c r="J1257" i="4"/>
  <c r="J1104" i="4"/>
  <c r="J1105" i="4"/>
  <c r="J1049" i="4"/>
  <c r="J1050" i="4"/>
  <c r="J1051" i="4"/>
  <c r="J1052" i="4"/>
  <c r="J1053" i="4"/>
  <c r="J1055" i="4"/>
  <c r="J1056" i="4"/>
  <c r="J1042" i="4"/>
  <c r="J1043" i="4"/>
  <c r="J1044" i="4"/>
  <c r="J1045" i="4"/>
  <c r="J1048" i="4"/>
  <c r="J1046" i="4"/>
  <c r="J1047" i="4"/>
  <c r="J1054" i="4"/>
  <c r="J975" i="4"/>
  <c r="J976" i="4"/>
  <c r="J977" i="4"/>
  <c r="J978" i="4"/>
  <c r="J979" i="4"/>
  <c r="J889" i="4"/>
  <c r="J890" i="4"/>
  <c r="J793" i="4"/>
  <c r="J794" i="4"/>
  <c r="J795" i="4"/>
  <c r="J796" i="4"/>
  <c r="J797" i="4"/>
  <c r="J798" i="4"/>
  <c r="J799" i="4"/>
  <c r="J800" i="4"/>
  <c r="J801" i="4"/>
  <c r="J802" i="4"/>
  <c r="J789" i="4"/>
  <c r="J792" i="4"/>
  <c r="J790" i="4"/>
  <c r="J791" i="4"/>
  <c r="J697" i="4"/>
  <c r="J698" i="4"/>
  <c r="J699" i="4"/>
  <c r="J700" i="4"/>
  <c r="J606" i="4"/>
  <c r="J607" i="4"/>
  <c r="J608" i="4"/>
  <c r="J609" i="4"/>
  <c r="J610" i="4"/>
  <c r="J611" i="4"/>
  <c r="J612" i="4"/>
  <c r="J542" i="4"/>
  <c r="J543" i="4"/>
  <c r="J544" i="4"/>
  <c r="J449" i="4"/>
  <c r="J450" i="4"/>
  <c r="J451" i="4"/>
  <c r="J452" i="4"/>
  <c r="J453" i="4"/>
  <c r="J456" i="4"/>
  <c r="J454" i="4"/>
  <c r="J455" i="4"/>
  <c r="J153" i="4"/>
  <c r="J154" i="4"/>
  <c r="J155" i="4"/>
  <c r="J156" i="4"/>
  <c r="J157" i="4"/>
  <c r="J152" i="4"/>
  <c r="J151" i="4"/>
  <c r="J101" i="4"/>
  <c r="J102" i="4"/>
  <c r="J25" i="4"/>
  <c r="J26" i="4"/>
  <c r="J27" i="4"/>
  <c r="J28" i="4"/>
  <c r="J29" i="4"/>
  <c r="J30" i="4"/>
  <c r="J16" i="4"/>
  <c r="J17" i="4"/>
  <c r="J18" i="4"/>
  <c r="J19" i="4"/>
  <c r="J20" i="4"/>
  <c r="J21" i="4"/>
  <c r="J24" i="4"/>
  <c r="J22" i="4"/>
  <c r="J23" i="4"/>
  <c r="J16408" i="4"/>
  <c r="J16280" i="4"/>
  <c r="J16152" i="4"/>
  <c r="J15947" i="4"/>
  <c r="J15691" i="4"/>
  <c r="J15435" i="4"/>
  <c r="J15179" i="4"/>
  <c r="J14923" i="4"/>
  <c r="J14667" i="4"/>
  <c r="J14297" i="4"/>
  <c r="J7906" i="4"/>
  <c r="J7907" i="4"/>
  <c r="J7905" i="4"/>
  <c r="J7760" i="4"/>
  <c r="J7759" i="4"/>
  <c r="J7758" i="4"/>
  <c r="J7678" i="4"/>
  <c r="J7679" i="4"/>
  <c r="J7680" i="4"/>
  <c r="J7677" i="4"/>
  <c r="J7578" i="4"/>
  <c r="J7579" i="4"/>
  <c r="J7581" i="4"/>
  <c r="J7582" i="4"/>
  <c r="J7583" i="4"/>
  <c r="J7585" i="4"/>
  <c r="J7580" i="4"/>
  <c r="J7584" i="4"/>
  <c r="J7505" i="4"/>
  <c r="J7506" i="4"/>
  <c r="J7507" i="4"/>
  <c r="J7508" i="4"/>
  <c r="J7335" i="4"/>
  <c r="J7336" i="4"/>
  <c r="J7338" i="4"/>
  <c r="J7337" i="4"/>
  <c r="J7254" i="4"/>
  <c r="J7255" i="4"/>
  <c r="J7256" i="4"/>
  <c r="J7253" i="4"/>
  <c r="J7252" i="4"/>
  <c r="J7197" i="4"/>
  <c r="J7198" i="4"/>
  <c r="J7199" i="4"/>
  <c r="J7200" i="4"/>
  <c r="J7201" i="4"/>
  <c r="J7202" i="4"/>
  <c r="J7203" i="4"/>
  <c r="J7078" i="4"/>
  <c r="J7079" i="4"/>
  <c r="J6990" i="4"/>
  <c r="J6991" i="4"/>
  <c r="J6992" i="4"/>
  <c r="J6993" i="4"/>
  <c r="J6994" i="4"/>
  <c r="J6997" i="4"/>
  <c r="J6995" i="4"/>
  <c r="J6996" i="4"/>
  <c r="J6886" i="4"/>
  <c r="J6887" i="4"/>
  <c r="J6888" i="4"/>
  <c r="J6889" i="4"/>
  <c r="J6890" i="4"/>
  <c r="J6891" i="4"/>
  <c r="J6892" i="4"/>
  <c r="J6893" i="4"/>
  <c r="J6894" i="4"/>
  <c r="J6811" i="4"/>
  <c r="J6812" i="4"/>
  <c r="J6813" i="4"/>
  <c r="J6814" i="4"/>
  <c r="J6815" i="4"/>
  <c r="J6816" i="4"/>
  <c r="J6817" i="4"/>
  <c r="J6818" i="4"/>
  <c r="J6819" i="4"/>
  <c r="J6727" i="4"/>
  <c r="J6728" i="4"/>
  <c r="J6729" i="4"/>
  <c r="J6730" i="4"/>
  <c r="J6731" i="4"/>
  <c r="J6732" i="4"/>
  <c r="J6733" i="4"/>
  <c r="J6734" i="4"/>
  <c r="J6735" i="4"/>
  <c r="J6511" i="4"/>
  <c r="J6512" i="4"/>
  <c r="J6513" i="4"/>
  <c r="J6418" i="4"/>
  <c r="J6419" i="4"/>
  <c r="J6420" i="4"/>
  <c r="J6348" i="4"/>
  <c r="J6349" i="4"/>
  <c r="J6350" i="4"/>
  <c r="J6351" i="4"/>
  <c r="J6352" i="4"/>
  <c r="J6353" i="4"/>
  <c r="J6354" i="4"/>
  <c r="J6279" i="4"/>
  <c r="J6271" i="4"/>
  <c r="J6272" i="4"/>
  <c r="J6273" i="4"/>
  <c r="J6274" i="4"/>
  <c r="J6275" i="4"/>
  <c r="J6276" i="4"/>
  <c r="J6278" i="4"/>
  <c r="J6277" i="4"/>
  <c r="J6191" i="4"/>
  <c r="J6192" i="4"/>
  <c r="J6193" i="4"/>
  <c r="J6194" i="4"/>
  <c r="J6195" i="4"/>
  <c r="J6196" i="4"/>
  <c r="J6197" i="4"/>
  <c r="J6136" i="4"/>
  <c r="J6137" i="4"/>
  <c r="J6138" i="4"/>
  <c r="J6139" i="4"/>
  <c r="J6140" i="4"/>
  <c r="J6141" i="4"/>
  <c r="J6072" i="4"/>
  <c r="J6073" i="4"/>
  <c r="J6074" i="4"/>
  <c r="J5956" i="4"/>
  <c r="J5957" i="4"/>
  <c r="J5821" i="4"/>
  <c r="J5822" i="4"/>
  <c r="J5823" i="4"/>
  <c r="J5824" i="4"/>
  <c r="J5744" i="4"/>
  <c r="J5745" i="4"/>
  <c r="J5746" i="4"/>
  <c r="J5747" i="4"/>
  <c r="J5469" i="4"/>
  <c r="J5470" i="4"/>
  <c r="J5471" i="4"/>
  <c r="J5377" i="4"/>
  <c r="J5378" i="4"/>
  <c r="J5379" i="4"/>
  <c r="J5375" i="4"/>
  <c r="J5376" i="4"/>
  <c r="J5242" i="4"/>
  <c r="J5243" i="4"/>
  <c r="J5244" i="4"/>
  <c r="J5245" i="4"/>
  <c r="J5241" i="4"/>
  <c r="J5094" i="4"/>
  <c r="J5095" i="4"/>
  <c r="J5096" i="4"/>
  <c r="J5097" i="4"/>
  <c r="J5098" i="4"/>
  <c r="J5099" i="4"/>
  <c r="J4998" i="4"/>
  <c r="J4999" i="4"/>
  <c r="J5000" i="4"/>
  <c r="J5001" i="4"/>
  <c r="J4994" i="4"/>
  <c r="J4995" i="4"/>
  <c r="J4997" i="4"/>
  <c r="J4996" i="4"/>
  <c r="J4840" i="4"/>
  <c r="J4841" i="4"/>
  <c r="J4842" i="4"/>
  <c r="J4843" i="4"/>
  <c r="J4844" i="4"/>
  <c r="J4845" i="4"/>
  <c r="J4765" i="4"/>
  <c r="J4766" i="4"/>
  <c r="J4767" i="4"/>
  <c r="J4662" i="4"/>
  <c r="J4663" i="4"/>
  <c r="J4664" i="4"/>
  <c r="J4659" i="4"/>
  <c r="J4661" i="4"/>
  <c r="J4660" i="4"/>
  <c r="J4582" i="4"/>
  <c r="J4583" i="4"/>
  <c r="J4584" i="4"/>
  <c r="J4585" i="4"/>
  <c r="J4578" i="4"/>
  <c r="J4579" i="4"/>
  <c r="J4581" i="4"/>
  <c r="J4580" i="4"/>
  <c r="J4499" i="4"/>
  <c r="J4500" i="4"/>
  <c r="J4417" i="4"/>
  <c r="J4418" i="4"/>
  <c r="J4419" i="4"/>
  <c r="J4416" i="4"/>
  <c r="J4415" i="4"/>
  <c r="J4313" i="4"/>
  <c r="J4314" i="4"/>
  <c r="J4315" i="4"/>
  <c r="J4317" i="4"/>
  <c r="J4311" i="4"/>
  <c r="J4312" i="4"/>
  <c r="J4316" i="4"/>
  <c r="J4318" i="4"/>
  <c r="J4243" i="4"/>
  <c r="J4245" i="4"/>
  <c r="J4244" i="4"/>
  <c r="J4090" i="4"/>
  <c r="J4091" i="4"/>
  <c r="J4093" i="4"/>
  <c r="J4094" i="4"/>
  <c r="J4092" i="4"/>
  <c r="J4025" i="4"/>
  <c r="J4024" i="4"/>
  <c r="J4023" i="4"/>
  <c r="J3944" i="4"/>
  <c r="J3945" i="4"/>
  <c r="J3946" i="4"/>
  <c r="J3947" i="4"/>
  <c r="J3948" i="4"/>
  <c r="J3949" i="4"/>
  <c r="J3943" i="4"/>
  <c r="J3878" i="4"/>
  <c r="J3879" i="4"/>
  <c r="J3804" i="4"/>
  <c r="J3805" i="4"/>
  <c r="J3806" i="4"/>
  <c r="J3732" i="4"/>
  <c r="J3729" i="4"/>
  <c r="J3730" i="4"/>
  <c r="J3731" i="4"/>
  <c r="J3728" i="4"/>
  <c r="J3575" i="4"/>
  <c r="J3576" i="4"/>
  <c r="J3577" i="4"/>
  <c r="J3465" i="4"/>
  <c r="J3466" i="4"/>
  <c r="J3467" i="4"/>
  <c r="J3468" i="4"/>
  <c r="J3469" i="4"/>
  <c r="J3470" i="4"/>
  <c r="J3471" i="4"/>
  <c r="J3473" i="4"/>
  <c r="J3472" i="4"/>
  <c r="J3390" i="4"/>
  <c r="J3391" i="4"/>
  <c r="J3327" i="4"/>
  <c r="J3329" i="4"/>
  <c r="J3328" i="4"/>
  <c r="J3246" i="4"/>
  <c r="J3247" i="4"/>
  <c r="J3248" i="4"/>
  <c r="J3249" i="4"/>
  <c r="J3250" i="4"/>
  <c r="J3251" i="4"/>
  <c r="J3252" i="4"/>
  <c r="J3253" i="4"/>
  <c r="J3134" i="4"/>
  <c r="J3135" i="4"/>
  <c r="J3136" i="4"/>
  <c r="J3130" i="4"/>
  <c r="J3129" i="4"/>
  <c r="J3131" i="4"/>
  <c r="J3132" i="4"/>
  <c r="J3133" i="4"/>
  <c r="J3063" i="4"/>
  <c r="J3064" i="4"/>
  <c r="J3066" i="4"/>
  <c r="J3062" i="4"/>
  <c r="J3065" i="4"/>
  <c r="J3025" i="4"/>
  <c r="J3026" i="4"/>
  <c r="J3027" i="4"/>
  <c r="J2673" i="4"/>
  <c r="J2674" i="4"/>
  <c r="J2592" i="4"/>
  <c r="J2593" i="4"/>
  <c r="J2503" i="4"/>
  <c r="J2504" i="4"/>
  <c r="J2423" i="4"/>
  <c r="J2422" i="4"/>
  <c r="J2424" i="4"/>
  <c r="J2425" i="4"/>
  <c r="J2420" i="4"/>
  <c r="J2421" i="4"/>
  <c r="J2355" i="4"/>
  <c r="J2354" i="4"/>
  <c r="J2356" i="4"/>
  <c r="J2357" i="4"/>
  <c r="J2283" i="4"/>
  <c r="J2284" i="4"/>
  <c r="J2287" i="4"/>
  <c r="J2289" i="4"/>
  <c r="J2291" i="4"/>
  <c r="J2286" i="4"/>
  <c r="J2288" i="4"/>
  <c r="J2290" i="4"/>
  <c r="J2292" i="4"/>
  <c r="J2293" i="4"/>
  <c r="J2282" i="4"/>
  <c r="J2285" i="4"/>
  <c r="J2092" i="4"/>
  <c r="J2093" i="4"/>
  <c r="J2094" i="4"/>
  <c r="J2009" i="4"/>
  <c r="J2011" i="4"/>
  <c r="J2012" i="4"/>
  <c r="J2013" i="4"/>
  <c r="J2014" i="4"/>
  <c r="J2015" i="4"/>
  <c r="J2016" i="4"/>
  <c r="J2017" i="4"/>
  <c r="J2010" i="4"/>
  <c r="J1910" i="4"/>
  <c r="J1911" i="4"/>
  <c r="J1912" i="4"/>
  <c r="J1908" i="4"/>
  <c r="J1909" i="4"/>
  <c r="J1848" i="4"/>
  <c r="J1849" i="4"/>
  <c r="J1851" i="4"/>
  <c r="J1852" i="4"/>
  <c r="J1850" i="4"/>
  <c r="J1735" i="4"/>
  <c r="J1736" i="4"/>
  <c r="J1737" i="4"/>
  <c r="J1739" i="4"/>
  <c r="J1740" i="4"/>
  <c r="J1741" i="4"/>
  <c r="J1742" i="4"/>
  <c r="J1743" i="4"/>
  <c r="J1744" i="4"/>
  <c r="J1745" i="4"/>
  <c r="J1738" i="4"/>
  <c r="J1656" i="4"/>
  <c r="J1657" i="4"/>
  <c r="J1659" i="4"/>
  <c r="J1658" i="4"/>
  <c r="J1580" i="4"/>
  <c r="J1581" i="4"/>
  <c r="J1582" i="4"/>
  <c r="J1583" i="4"/>
  <c r="J1584" i="4"/>
  <c r="J1585" i="4"/>
  <c r="J1586" i="4"/>
  <c r="J1510" i="4"/>
  <c r="J1502" i="4"/>
  <c r="J1503" i="4"/>
  <c r="J1504" i="4"/>
  <c r="J1505" i="4"/>
  <c r="J1507" i="4"/>
  <c r="J1506" i="4"/>
  <c r="J1508" i="4"/>
  <c r="J1509" i="4"/>
  <c r="J1425" i="4"/>
  <c r="J1427" i="4"/>
  <c r="J1426" i="4"/>
  <c r="J1428" i="4"/>
  <c r="J1337" i="4"/>
  <c r="J1338" i="4"/>
  <c r="J1339" i="4"/>
  <c r="J1340" i="4"/>
  <c r="J1341" i="4"/>
  <c r="J1342" i="4"/>
  <c r="J1343" i="4"/>
  <c r="J1344" i="4"/>
  <c r="J1345" i="4"/>
  <c r="J1347" i="4"/>
  <c r="J1348" i="4"/>
  <c r="J1346" i="4"/>
  <c r="J1258" i="4"/>
  <c r="J1261" i="4"/>
  <c r="J1264" i="4"/>
  <c r="J1267" i="4"/>
  <c r="J1269" i="4"/>
  <c r="J1268" i="4"/>
  <c r="J1270" i="4"/>
  <c r="J1259" i="4"/>
  <c r="J1260" i="4"/>
  <c r="J1263" i="4"/>
  <c r="J1262" i="4"/>
  <c r="J1265" i="4"/>
  <c r="J1266" i="4"/>
  <c r="J1057" i="4"/>
  <c r="J1058" i="4"/>
  <c r="J891" i="4"/>
  <c r="J892" i="4"/>
  <c r="J893" i="4"/>
  <c r="J894" i="4"/>
  <c r="J895" i="4"/>
  <c r="J896" i="4"/>
  <c r="J897" i="4"/>
  <c r="J898" i="4"/>
  <c r="J899" i="4"/>
  <c r="J713" i="4"/>
  <c r="J714" i="4"/>
  <c r="J715" i="4"/>
  <c r="J716" i="4"/>
  <c r="J701" i="4"/>
  <c r="J717" i="4"/>
  <c r="J702" i="4"/>
  <c r="J718" i="4"/>
  <c r="J703" i="4"/>
  <c r="J719" i="4"/>
  <c r="J704" i="4"/>
  <c r="J720" i="4"/>
  <c r="J705" i="4"/>
  <c r="J721" i="4"/>
  <c r="J706" i="4"/>
  <c r="J722" i="4"/>
  <c r="J707" i="4"/>
  <c r="J723" i="4"/>
  <c r="J708" i="4"/>
  <c r="J724" i="4"/>
  <c r="J709" i="4"/>
  <c r="J725" i="4"/>
  <c r="J712" i="4"/>
  <c r="J710" i="4"/>
  <c r="J711" i="4"/>
  <c r="J613" i="4"/>
  <c r="J614" i="4"/>
  <c r="J615" i="4"/>
  <c r="J553" i="4"/>
  <c r="J554" i="4"/>
  <c r="J555" i="4"/>
  <c r="J556" i="4"/>
  <c r="J557" i="4"/>
  <c r="J558" i="4"/>
  <c r="J559" i="4"/>
  <c r="J545" i="4"/>
  <c r="J546" i="4"/>
  <c r="J547" i="4"/>
  <c r="J548" i="4"/>
  <c r="J549" i="4"/>
  <c r="J552" i="4"/>
  <c r="J550" i="4"/>
  <c r="J551" i="4"/>
  <c r="J457" i="4"/>
  <c r="J458" i="4"/>
  <c r="J459" i="4"/>
  <c r="J460" i="4"/>
  <c r="J461" i="4"/>
  <c r="J462" i="4"/>
  <c r="J463" i="4"/>
  <c r="J244" i="4"/>
  <c r="J245" i="4"/>
  <c r="J246" i="4"/>
  <c r="J247" i="4"/>
  <c r="J158" i="4"/>
  <c r="J159" i="4"/>
  <c r="J160" i="4"/>
  <c r="J104" i="4"/>
  <c r="J103" i="4"/>
  <c r="J41" i="4"/>
  <c r="J42" i="4"/>
  <c r="J43" i="4"/>
  <c r="J44" i="4"/>
  <c r="J45" i="4"/>
  <c r="J31" i="4"/>
  <c r="J32" i="4"/>
  <c r="J33" i="4"/>
  <c r="J34" i="4"/>
  <c r="J35" i="4"/>
  <c r="J36" i="4"/>
  <c r="J37" i="4"/>
  <c r="J40" i="4"/>
  <c r="J38" i="4"/>
  <c r="J39" i="4"/>
  <c r="J4902" i="4"/>
  <c r="J4903" i="4"/>
  <c r="J4904" i="4"/>
  <c r="J4905" i="4"/>
  <c r="J4906" i="4"/>
  <c r="J4899" i="4"/>
  <c r="J4901" i="4"/>
  <c r="J4900" i="4"/>
  <c r="J4826" i="4"/>
  <c r="J4827" i="4"/>
  <c r="J4828" i="4"/>
  <c r="J4829" i="4"/>
  <c r="J4830" i="4"/>
  <c r="J4831" i="4"/>
  <c r="J4748" i="4"/>
  <c r="J4749" i="4"/>
  <c r="J4750" i="4"/>
  <c r="J4752" i="4"/>
  <c r="J4751" i="4"/>
  <c r="J4654" i="4"/>
  <c r="J4655" i="4"/>
  <c r="J4656" i="4"/>
  <c r="J4476" i="4"/>
  <c r="J4477" i="4"/>
  <c r="J4478" i="4"/>
  <c r="J4479" i="4"/>
  <c r="J4480" i="4"/>
  <c r="J4406" i="4"/>
  <c r="J4407" i="4"/>
  <c r="J4408" i="4"/>
  <c r="J4409" i="4"/>
  <c r="J4410" i="4"/>
  <c r="J4411" i="4"/>
  <c r="J4412" i="4"/>
  <c r="J4405" i="4"/>
  <c r="J4307" i="4"/>
  <c r="J4309" i="4"/>
  <c r="J4308" i="4"/>
  <c r="J4237" i="4"/>
  <c r="J4238" i="4"/>
  <c r="J4239" i="4"/>
  <c r="J4169" i="4"/>
  <c r="J4170" i="4"/>
  <c r="J4171" i="4"/>
  <c r="J4173" i="4"/>
  <c r="J4174" i="4"/>
  <c r="J4175" i="4"/>
  <c r="J4177" i="4"/>
  <c r="J4172" i="4"/>
  <c r="J4176" i="4"/>
  <c r="J4168" i="4"/>
  <c r="J4086" i="4"/>
  <c r="J4087" i="4"/>
  <c r="J4088" i="4"/>
  <c r="J4085" i="4"/>
  <c r="J4013" i="4"/>
  <c r="J4014" i="4"/>
  <c r="J4015" i="4"/>
  <c r="J3940" i="4"/>
  <c r="J3933" i="4"/>
  <c r="J3934" i="4"/>
  <c r="J3935" i="4"/>
  <c r="J3937" i="4"/>
  <c r="J3939" i="4"/>
  <c r="J3938" i="4"/>
  <c r="J3936" i="4"/>
  <c r="J3722" i="4"/>
  <c r="J3723" i="4"/>
  <c r="J3724" i="4"/>
  <c r="J3725" i="4"/>
  <c r="J3636" i="4"/>
  <c r="J3637" i="4"/>
  <c r="J3638" i="4"/>
  <c r="J3639" i="4"/>
  <c r="J3640" i="4"/>
  <c r="J3641" i="4"/>
  <c r="J3642" i="4"/>
  <c r="J3643" i="4"/>
  <c r="J3644" i="4"/>
  <c r="J3645" i="4"/>
  <c r="J3634" i="4"/>
  <c r="J3635" i="4"/>
  <c r="J3572" i="4"/>
  <c r="J3564" i="4"/>
  <c r="J3565" i="4"/>
  <c r="J3566" i="4"/>
  <c r="J3567" i="4"/>
  <c r="J3569" i="4"/>
  <c r="J3570" i="4"/>
  <c r="J3571" i="4"/>
  <c r="J3568" i="4"/>
  <c r="J3516" i="4"/>
  <c r="J3517" i="4"/>
  <c r="J3450" i="4"/>
  <c r="J3451" i="4"/>
  <c r="J3452" i="4"/>
  <c r="J3453" i="4"/>
  <c r="J3454" i="4"/>
  <c r="J3455" i="4"/>
  <c r="J3456" i="4"/>
  <c r="J3381" i="4"/>
  <c r="J3382" i="4"/>
  <c r="J3383" i="4"/>
  <c r="J3384" i="4"/>
  <c r="J3385" i="4"/>
  <c r="J3386" i="4"/>
  <c r="J3387" i="4"/>
  <c r="J3388" i="4"/>
  <c r="J3322" i="4"/>
  <c r="J3319" i="4"/>
  <c r="J3320" i="4"/>
  <c r="J3321" i="4"/>
  <c r="J3318" i="4"/>
  <c r="J3230" i="4"/>
  <c r="J3231" i="4"/>
  <c r="J3232" i="4"/>
  <c r="J3233" i="4"/>
  <c r="J3234" i="4"/>
  <c r="J3235" i="4"/>
  <c r="J3236" i="4"/>
  <c r="J3223" i="4"/>
  <c r="J3239" i="4"/>
  <c r="J3224" i="4"/>
  <c r="J3226" i="4"/>
  <c r="J3238" i="4"/>
  <c r="J3225" i="4"/>
  <c r="J3228" i="4"/>
  <c r="J3229" i="4"/>
  <c r="J3237" i="4"/>
  <c r="J3227" i="4"/>
  <c r="J3123" i="4"/>
  <c r="J3124" i="4"/>
  <c r="J3125" i="4"/>
  <c r="J3126" i="4"/>
  <c r="J3018" i="4"/>
  <c r="J3020" i="4"/>
  <c r="J3021" i="4"/>
  <c r="J3019" i="4"/>
  <c r="J2952" i="4"/>
  <c r="J2953" i="4"/>
  <c r="J2867" i="4"/>
  <c r="J2868" i="4"/>
  <c r="J2869" i="4"/>
  <c r="J2870" i="4"/>
  <c r="J2871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4" i="4"/>
  <c r="J2793" i="4"/>
  <c r="J2658" i="4"/>
  <c r="J2659" i="4"/>
  <c r="J2660" i="4"/>
  <c r="J2661" i="4"/>
  <c r="J2662" i="4"/>
  <c r="J2663" i="4"/>
  <c r="J2664" i="4"/>
  <c r="J2666" i="4"/>
  <c r="J2665" i="4"/>
  <c r="J2667" i="4"/>
  <c r="J2493" i="4"/>
  <c r="J2494" i="4"/>
  <c r="J2495" i="4"/>
  <c r="J2496" i="4"/>
  <c r="J2497" i="4"/>
  <c r="J2498" i="4"/>
  <c r="J2499" i="4"/>
  <c r="J2415" i="4"/>
  <c r="J2416" i="4"/>
  <c r="J2417" i="4"/>
  <c r="J2418" i="4"/>
  <c r="J2351" i="4"/>
  <c r="J2349" i="4"/>
  <c r="J2350" i="4"/>
  <c r="J2352" i="4"/>
  <c r="J2279" i="4"/>
  <c r="J2278" i="4"/>
  <c r="J2183" i="4"/>
  <c r="J2187" i="4"/>
  <c r="J2188" i="4"/>
  <c r="J2191" i="4"/>
  <c r="J2193" i="4"/>
  <c r="J2184" i="4"/>
  <c r="J2185" i="4"/>
  <c r="J2186" i="4"/>
  <c r="J2189" i="4"/>
  <c r="J2190" i="4"/>
  <c r="J2192" i="4"/>
  <c r="J2194" i="4"/>
  <c r="J2180" i="4"/>
  <c r="J2182" i="4"/>
  <c r="J2181" i="4"/>
  <c r="J1998" i="4"/>
  <c r="J1999" i="4"/>
  <c r="J2000" i="4"/>
  <c r="J2001" i="4"/>
  <c r="J2003" i="4"/>
  <c r="J2002" i="4"/>
  <c r="J2004" i="4"/>
  <c r="J2005" i="4"/>
  <c r="J1899" i="4"/>
  <c r="J1900" i="4"/>
  <c r="J1901" i="4"/>
  <c r="J1902" i="4"/>
  <c r="J1903" i="4"/>
  <c r="J1904" i="4"/>
  <c r="J1905" i="4"/>
  <c r="J1906" i="4"/>
  <c r="J1728" i="4"/>
  <c r="J1729" i="4"/>
  <c r="J1731" i="4"/>
  <c r="J1730" i="4"/>
  <c r="J1732" i="4"/>
  <c r="J1639" i="4"/>
  <c r="J1640" i="4"/>
  <c r="J1641" i="4"/>
  <c r="J1643" i="4"/>
  <c r="J1642" i="4"/>
  <c r="J1411" i="4"/>
  <c r="J1412" i="4"/>
  <c r="J1332" i="4"/>
  <c r="J1333" i="4"/>
  <c r="J1251" i="4"/>
  <c r="J1252" i="4"/>
  <c r="J1037" i="4"/>
  <c r="J1039" i="4"/>
  <c r="J1040" i="4"/>
  <c r="J1041" i="4"/>
  <c r="J1038" i="4"/>
  <c r="J973" i="4"/>
  <c r="J974" i="4"/>
  <c r="J884" i="4"/>
  <c r="J885" i="4"/>
  <c r="J888" i="4"/>
  <c r="J886" i="4"/>
  <c r="J887" i="4"/>
  <c r="J781" i="4"/>
  <c r="J782" i="4"/>
  <c r="J783" i="4"/>
  <c r="J784" i="4"/>
  <c r="J785" i="4"/>
  <c r="J786" i="4"/>
  <c r="J787" i="4"/>
  <c r="J788" i="4"/>
  <c r="J683" i="4"/>
  <c r="J684" i="4"/>
  <c r="J685" i="4"/>
  <c r="J686" i="4"/>
  <c r="J687" i="4"/>
  <c r="J688" i="4"/>
  <c r="J689" i="4"/>
  <c r="J690" i="4"/>
  <c r="J691" i="4"/>
  <c r="J692" i="4"/>
  <c r="J693" i="4"/>
  <c r="J696" i="4"/>
  <c r="J694" i="4"/>
  <c r="J695" i="4"/>
  <c r="J603" i="4"/>
  <c r="J604" i="4"/>
  <c r="J605" i="4"/>
  <c r="J538" i="4"/>
  <c r="J539" i="4"/>
  <c r="J540" i="4"/>
  <c r="J541" i="4"/>
  <c r="J446" i="4"/>
  <c r="J447" i="4"/>
  <c r="J448" i="4"/>
  <c r="J344" i="4"/>
  <c r="J343" i="4"/>
  <c r="J235" i="4"/>
  <c r="J236" i="4"/>
  <c r="J237" i="4"/>
  <c r="J238" i="4"/>
  <c r="J239" i="4"/>
  <c r="J240" i="4"/>
  <c r="J241" i="4"/>
  <c r="J242" i="4"/>
  <c r="J98" i="4"/>
  <c r="J99" i="4"/>
  <c r="J100" i="4"/>
  <c r="J5322" i="4"/>
  <c r="J5321" i="4"/>
  <c r="J5233" i="4"/>
  <c r="J5234" i="4"/>
  <c r="J5235" i="4"/>
  <c r="J5232" i="4"/>
  <c r="J5166" i="4"/>
  <c r="J5169" i="4"/>
  <c r="J5170" i="4"/>
  <c r="J5167" i="4"/>
  <c r="J5168" i="4"/>
  <c r="J5066" i="4"/>
  <c r="J5067" i="4"/>
  <c r="J5068" i="4"/>
  <c r="J5069" i="4"/>
  <c r="J4973" i="4"/>
  <c r="J4974" i="4"/>
  <c r="J4977" i="4"/>
  <c r="J4978" i="4"/>
  <c r="J4975" i="4"/>
  <c r="J4976" i="4"/>
  <c r="J4822" i="4"/>
  <c r="J4823" i="4"/>
  <c r="J4824" i="4"/>
  <c r="J4825" i="4"/>
  <c r="J4742" i="4"/>
  <c r="J4743" i="4"/>
  <c r="J4744" i="4"/>
  <c r="J4745" i="4"/>
  <c r="J4746" i="4"/>
  <c r="J4747" i="4"/>
  <c r="J4650" i="4"/>
  <c r="J4651" i="4"/>
  <c r="J4652" i="4"/>
  <c r="J4653" i="4"/>
  <c r="J4397" i="4"/>
  <c r="J4398" i="4"/>
  <c r="J4401" i="4"/>
  <c r="J4402" i="4"/>
  <c r="J4403" i="4"/>
  <c r="J4399" i="4"/>
  <c r="J4400" i="4"/>
  <c r="J4404" i="4"/>
  <c r="J4301" i="4"/>
  <c r="J4305" i="4"/>
  <c r="J4303" i="4"/>
  <c r="J4304" i="4"/>
  <c r="J4306" i="4"/>
  <c r="J4300" i="4"/>
  <c r="J4302" i="4"/>
  <c r="J4233" i="4"/>
  <c r="J4234" i="4"/>
  <c r="J4235" i="4"/>
  <c r="J4232" i="4"/>
  <c r="J4236" i="4"/>
  <c r="J4231" i="4"/>
  <c r="J4166" i="4"/>
  <c r="J4167" i="4"/>
  <c r="J4081" i="4"/>
  <c r="J4083" i="4"/>
  <c r="J4082" i="4"/>
  <c r="J4084" i="4"/>
  <c r="J4010" i="4"/>
  <c r="J4011" i="4"/>
  <c r="J4012" i="4"/>
  <c r="J3864" i="4"/>
  <c r="J3865" i="4"/>
  <c r="J3866" i="4"/>
  <c r="J3867" i="4"/>
  <c r="J3863" i="4"/>
  <c r="J3796" i="4"/>
  <c r="J3797" i="4"/>
  <c r="J3798" i="4"/>
  <c r="J3799" i="4"/>
  <c r="J3800" i="4"/>
  <c r="J3793" i="4"/>
  <c r="J3794" i="4"/>
  <c r="J3795" i="4"/>
  <c r="J3716" i="4"/>
  <c r="J3717" i="4"/>
  <c r="J3718" i="4"/>
  <c r="J3719" i="4"/>
  <c r="J3720" i="4"/>
  <c r="J3721" i="4"/>
  <c r="J3715" i="4"/>
  <c r="J3561" i="4"/>
  <c r="J3562" i="4"/>
  <c r="J3563" i="4"/>
  <c r="J3444" i="4"/>
  <c r="J3445" i="4"/>
  <c r="J3446" i="4"/>
  <c r="J3447" i="4"/>
  <c r="J3448" i="4"/>
  <c r="J3449" i="4"/>
  <c r="J3441" i="4"/>
  <c r="J3442" i="4"/>
  <c r="J3443" i="4"/>
  <c r="J3440" i="4"/>
  <c r="J3380" i="4"/>
  <c r="J3379" i="4"/>
  <c r="J3118" i="4"/>
  <c r="J3119" i="4"/>
  <c r="J3120" i="4"/>
  <c r="J3121" i="4"/>
  <c r="J3122" i="4"/>
  <c r="J3111" i="4"/>
  <c r="J3112" i="4"/>
  <c r="J3114" i="4"/>
  <c r="J3110" i="4"/>
  <c r="J3113" i="4"/>
  <c r="J3115" i="4"/>
  <c r="J3116" i="4"/>
  <c r="J3117" i="4"/>
  <c r="J3109" i="4"/>
  <c r="J3016" i="4"/>
  <c r="J3017" i="4"/>
  <c r="J2941" i="4"/>
  <c r="J2942" i="4"/>
  <c r="J2943" i="4"/>
  <c r="J2944" i="4"/>
  <c r="J2945" i="4"/>
  <c r="J2946" i="4"/>
  <c r="J2947" i="4"/>
  <c r="J2948" i="4"/>
  <c r="J2949" i="4"/>
  <c r="J2950" i="4"/>
  <c r="J2951" i="4"/>
  <c r="J2861" i="4"/>
  <c r="J2862" i="4"/>
  <c r="J2863" i="4"/>
  <c r="J2864" i="4"/>
  <c r="J2865" i="4"/>
  <c r="J2866" i="4"/>
  <c r="J2717" i="4"/>
  <c r="J2718" i="4"/>
  <c r="J2719" i="4"/>
  <c r="J2712" i="4"/>
  <c r="J2714" i="4"/>
  <c r="J2713" i="4"/>
  <c r="J2715" i="4"/>
  <c r="J2716" i="4"/>
  <c r="J2580" i="4"/>
  <c r="J2581" i="4"/>
  <c r="J2582" i="4"/>
  <c r="J2583" i="4"/>
  <c r="J2584" i="4"/>
  <c r="J2413" i="4"/>
  <c r="J2414" i="4"/>
  <c r="J2343" i="4"/>
  <c r="J2347" i="4"/>
  <c r="J2348" i="4"/>
  <c r="J2339" i="4"/>
  <c r="J2338" i="4"/>
  <c r="J2340" i="4"/>
  <c r="J2341" i="4"/>
  <c r="J2342" i="4"/>
  <c r="J2344" i="4"/>
  <c r="J2345" i="4"/>
  <c r="J2346" i="4"/>
  <c r="J2275" i="4"/>
  <c r="J2274" i="4"/>
  <c r="J2276" i="4"/>
  <c r="J2277" i="4"/>
  <c r="J2177" i="4"/>
  <c r="J2179" i="4"/>
  <c r="J2176" i="4"/>
  <c r="J2178" i="4"/>
  <c r="J2086" i="4"/>
  <c r="J2087" i="4"/>
  <c r="J2083" i="4"/>
  <c r="J2084" i="4"/>
  <c r="J2085" i="4"/>
  <c r="J1995" i="4"/>
  <c r="J1996" i="4"/>
  <c r="J1997" i="4"/>
  <c r="J1895" i="4"/>
  <c r="J1896" i="4"/>
  <c r="J1897" i="4"/>
  <c r="J1898" i="4"/>
  <c r="J1832" i="4"/>
  <c r="J1833" i="4"/>
  <c r="J1835" i="4"/>
  <c r="J1836" i="4"/>
  <c r="J1837" i="4"/>
  <c r="J1838" i="4"/>
  <c r="J1839" i="4"/>
  <c r="J1840" i="4"/>
  <c r="J1834" i="4"/>
  <c r="J1725" i="4"/>
  <c r="J1726" i="4"/>
  <c r="J1727" i="4"/>
  <c r="J1638" i="4"/>
  <c r="J1637" i="4"/>
  <c r="J1494" i="4"/>
  <c r="J1495" i="4"/>
  <c r="J1496" i="4"/>
  <c r="J1497" i="4"/>
  <c r="J1485" i="4"/>
  <c r="J1486" i="4"/>
  <c r="J1487" i="4"/>
  <c r="J1488" i="4"/>
  <c r="J1489" i="4"/>
  <c r="J1491" i="4"/>
  <c r="J1490" i="4"/>
  <c r="J1492" i="4"/>
  <c r="J1493" i="4"/>
  <c r="J1409" i="4"/>
  <c r="J1410" i="4"/>
  <c r="J1322" i="4"/>
  <c r="J1325" i="4"/>
  <c r="J1323" i="4"/>
  <c r="J1324" i="4"/>
  <c r="J1326" i="4"/>
  <c r="J1327" i="4"/>
  <c r="J1328" i="4"/>
  <c r="J1329" i="4"/>
  <c r="J1331" i="4"/>
  <c r="J1330" i="4"/>
  <c r="J1249" i="4"/>
  <c r="J1250" i="4"/>
  <c r="J1168" i="4"/>
  <c r="J1169" i="4"/>
  <c r="J1170" i="4"/>
  <c r="J1100" i="4"/>
  <c r="J1101" i="4"/>
  <c r="J1102" i="4"/>
  <c r="J1034" i="4"/>
  <c r="J1035" i="4"/>
  <c r="J1036" i="4"/>
  <c r="J970" i="4"/>
  <c r="J971" i="4"/>
  <c r="J972" i="4"/>
  <c r="J875" i="4"/>
  <c r="J876" i="4"/>
  <c r="J877" i="4"/>
  <c r="J878" i="4"/>
  <c r="J879" i="4"/>
  <c r="J880" i="4"/>
  <c r="J881" i="4"/>
  <c r="J882" i="4"/>
  <c r="J883" i="4"/>
  <c r="J778" i="4"/>
  <c r="J779" i="4"/>
  <c r="J780" i="4"/>
  <c r="J681" i="4"/>
  <c r="J682" i="4"/>
  <c r="J680" i="4"/>
  <c r="J601" i="4"/>
  <c r="J602" i="4"/>
  <c r="J600" i="4"/>
  <c r="J537" i="4"/>
  <c r="J532" i="4"/>
  <c r="J533" i="4"/>
  <c r="J536" i="4"/>
  <c r="J534" i="4"/>
  <c r="J535" i="4"/>
  <c r="J444" i="4"/>
  <c r="J445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28" i="4"/>
  <c r="J327" i="4"/>
  <c r="J342" i="4"/>
  <c r="J233" i="4"/>
  <c r="J234" i="4"/>
  <c r="J145" i="4"/>
  <c r="J146" i="4"/>
  <c r="J147" i="4"/>
  <c r="J148" i="4"/>
  <c r="J149" i="4"/>
  <c r="J96" i="4"/>
  <c r="J97" i="4"/>
  <c r="J13" i="4"/>
  <c r="J14" i="4"/>
  <c r="J9693" i="4"/>
  <c r="J9694" i="4"/>
  <c r="J9695" i="4"/>
  <c r="J9692" i="4"/>
  <c r="J9604" i="4"/>
  <c r="J9605" i="4"/>
  <c r="J9606" i="4"/>
  <c r="J9607" i="4"/>
  <c r="J9608" i="4"/>
  <c r="J9506" i="4"/>
  <c r="J9507" i="4"/>
  <c r="J9409" i="4"/>
  <c r="J9410" i="4"/>
  <c r="J9411" i="4"/>
  <c r="J9412" i="4"/>
  <c r="J9413" i="4"/>
  <c r="J9414" i="4"/>
  <c r="J9327" i="4"/>
  <c r="J9328" i="4"/>
  <c r="J9329" i="4"/>
  <c r="J9239" i="4"/>
  <c r="J9240" i="4"/>
  <c r="J9241" i="4"/>
  <c r="J9144" i="4"/>
  <c r="J9145" i="4"/>
  <c r="J9146" i="4"/>
  <c r="J9026" i="4"/>
  <c r="J9027" i="4"/>
  <c r="J9028" i="4"/>
  <c r="J9029" i="4"/>
  <c r="J9030" i="4"/>
  <c r="J9031" i="4"/>
  <c r="J9032" i="4"/>
  <c r="J9033" i="4"/>
  <c r="J9034" i="4"/>
  <c r="J8845" i="4"/>
  <c r="J8846" i="4"/>
  <c r="J8847" i="4"/>
  <c r="J8848" i="4"/>
  <c r="J8844" i="4"/>
  <c r="J8786" i="4"/>
  <c r="J8785" i="4"/>
  <c r="J8784" i="4"/>
  <c r="J8695" i="4"/>
  <c r="J8696" i="4"/>
  <c r="J8627" i="4"/>
  <c r="J8628" i="4"/>
  <c r="J8629" i="4"/>
  <c r="J8546" i="4"/>
  <c r="J8547" i="4"/>
  <c r="J8548" i="4"/>
  <c r="J8549" i="4"/>
  <c r="J8550" i="4"/>
  <c r="J8551" i="4"/>
  <c r="J8552" i="4"/>
  <c r="J8553" i="4"/>
  <c r="J8554" i="4"/>
  <c r="J8555" i="4"/>
  <c r="J8556" i="4"/>
  <c r="J8545" i="4"/>
  <c r="J8544" i="4"/>
  <c r="J8482" i="4"/>
  <c r="J8483" i="4"/>
  <c r="J8484" i="4"/>
  <c r="J8485" i="4"/>
  <c r="J8486" i="4"/>
  <c r="J8487" i="4"/>
  <c r="J8488" i="4"/>
  <c r="J8489" i="4"/>
  <c r="J8490" i="4"/>
  <c r="J8491" i="4"/>
  <c r="J8479" i="4"/>
  <c r="J8481" i="4"/>
  <c r="J8480" i="4"/>
  <c r="J8394" i="4"/>
  <c r="J8395" i="4"/>
  <c r="J8396" i="4"/>
  <c r="J8397" i="4"/>
  <c r="J8328" i="4"/>
  <c r="J8329" i="4"/>
  <c r="J8330" i="4"/>
  <c r="J833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41" i="4"/>
  <c r="J8257" i="4"/>
  <c r="J8256" i="4"/>
  <c r="J8163" i="4"/>
  <c r="J8164" i="4"/>
  <c r="J8165" i="4"/>
  <c r="J8166" i="4"/>
  <c r="J8167" i="4"/>
  <c r="J8168" i="4"/>
  <c r="J8012" i="4"/>
  <c r="J8013" i="4"/>
  <c r="J8014" i="4"/>
  <c r="J8015" i="4"/>
  <c r="J8017" i="4"/>
  <c r="J8016" i="4"/>
  <c r="J7932" i="4"/>
  <c r="J7933" i="4"/>
  <c r="J7934" i="4"/>
  <c r="J7935" i="4"/>
  <c r="J7936" i="4"/>
  <c r="J7810" i="4"/>
  <c r="J7811" i="4"/>
  <c r="J7812" i="4"/>
  <c r="J7809" i="4"/>
  <c r="J7808" i="4"/>
  <c r="J7647" i="4"/>
  <c r="J7649" i="4"/>
  <c r="J7648" i="4"/>
  <c r="J7555" i="4"/>
  <c r="J7556" i="4"/>
  <c r="J7466" i="4"/>
  <c r="J7467" i="4"/>
  <c r="J7464" i="4"/>
  <c r="J7465" i="4"/>
  <c r="J7468" i="4"/>
  <c r="J7318" i="4"/>
  <c r="J7309" i="4"/>
  <c r="J7310" i="4"/>
  <c r="J7311" i="4"/>
  <c r="J7312" i="4"/>
  <c r="J7313" i="4"/>
  <c r="J7314" i="4"/>
  <c r="J7317" i="4"/>
  <c r="J7315" i="4"/>
  <c r="J7316" i="4"/>
  <c r="J7238" i="4"/>
  <c r="J7239" i="4"/>
  <c r="J7240" i="4"/>
  <c r="J7241" i="4"/>
  <c r="J7237" i="4"/>
  <c r="J7236" i="4"/>
  <c r="J7174" i="4"/>
  <c r="J7170" i="4"/>
  <c r="J7173" i="4"/>
  <c r="J7171" i="4"/>
  <c r="J7172" i="4"/>
  <c r="J7046" i="4"/>
  <c r="J7047" i="4"/>
  <c r="J7048" i="4"/>
  <c r="J7049" i="4"/>
  <c r="J7050" i="4"/>
  <c r="J7051" i="4"/>
  <c r="J7052" i="4"/>
  <c r="J7053" i="4"/>
  <c r="J7045" i="4"/>
  <c r="J7044" i="4"/>
  <c r="J6968" i="4"/>
  <c r="J6969" i="4"/>
  <c r="J6970" i="4"/>
  <c r="J6971" i="4"/>
  <c r="J6972" i="4"/>
  <c r="J6973" i="4"/>
  <c r="J6869" i="4"/>
  <c r="J6868" i="4"/>
  <c r="J6775" i="4"/>
  <c r="J6776" i="4"/>
  <c r="J6678" i="4"/>
  <c r="J6679" i="4"/>
  <c r="J6680" i="4"/>
  <c r="J6681" i="4"/>
  <c r="J6682" i="4"/>
  <c r="J6683" i="4"/>
  <c r="J6684" i="4"/>
  <c r="J6685" i="4"/>
  <c r="J6686" i="4"/>
  <c r="J6673" i="4"/>
  <c r="J6674" i="4"/>
  <c r="J6677" i="4"/>
  <c r="J6675" i="4"/>
  <c r="J6676" i="4"/>
  <c r="J6588" i="4"/>
  <c r="J6589" i="4"/>
  <c r="J6590" i="4"/>
  <c r="J6591" i="4"/>
  <c r="J6592" i="4"/>
  <c r="J6593" i="4"/>
  <c r="J6483" i="4"/>
  <c r="J6484" i="4"/>
  <c r="J6485" i="4"/>
  <c r="J6400" i="4"/>
  <c r="J6401" i="4"/>
  <c r="J6311" i="4"/>
  <c r="J6327" i="4"/>
  <c r="J6312" i="4"/>
  <c r="J6328" i="4"/>
  <c r="J6313" i="4"/>
  <c r="J6314" i="4"/>
  <c r="J6315" i="4"/>
  <c r="J6316" i="4"/>
  <c r="J6317" i="4"/>
  <c r="J6318" i="4"/>
  <c r="J6319" i="4"/>
  <c r="J6320" i="4"/>
  <c r="J6305" i="4"/>
  <c r="J6321" i="4"/>
  <c r="J6306" i="4"/>
  <c r="J6322" i="4"/>
  <c r="J6307" i="4"/>
  <c r="J6323" i="4"/>
  <c r="J6308" i="4"/>
  <c r="J6324" i="4"/>
  <c r="J6310" i="4"/>
  <c r="J6326" i="4"/>
  <c r="J6309" i="4"/>
  <c r="J6325" i="4"/>
  <c r="J6252" i="4"/>
  <c r="J6253" i="4"/>
  <c r="J6254" i="4"/>
  <c r="J6255" i="4"/>
  <c r="J6256" i="4"/>
  <c r="J6257" i="4"/>
  <c r="J6258" i="4"/>
  <c r="J6259" i="4"/>
  <c r="J6170" i="4"/>
  <c r="J6171" i="4"/>
  <c r="J6172" i="4"/>
  <c r="J6173" i="4"/>
  <c r="J6174" i="4"/>
  <c r="J6175" i="4"/>
  <c r="J6111" i="4"/>
  <c r="J6112" i="4"/>
  <c r="J6113" i="4"/>
  <c r="J6114" i="4"/>
  <c r="J6039" i="4"/>
  <c r="J6040" i="4"/>
  <c r="J6041" i="4"/>
  <c r="J6042" i="4"/>
  <c r="J6043" i="4"/>
  <c r="J6044" i="4"/>
  <c r="J6038" i="4"/>
  <c r="J6037" i="4"/>
  <c r="J5933" i="4"/>
  <c r="J5934" i="4"/>
  <c r="J5935" i="4"/>
  <c r="J5936" i="4"/>
  <c r="J5937" i="4"/>
  <c r="J5938" i="4"/>
  <c r="J5939" i="4"/>
  <c r="J5940" i="4"/>
  <c r="J5854" i="4"/>
  <c r="J5855" i="4"/>
  <c r="J5792" i="4"/>
  <c r="J5793" i="4"/>
  <c r="J5794" i="4"/>
  <c r="J5795" i="4"/>
  <c r="J5696" i="4"/>
  <c r="J5697" i="4"/>
  <c r="J5698" i="4"/>
  <c r="J5699" i="4"/>
  <c r="J5700" i="4"/>
  <c r="J5702" i="4"/>
  <c r="J5701" i="4"/>
  <c r="J5565" i="4"/>
  <c r="J5566" i="4"/>
  <c r="J5567" i="4"/>
  <c r="J5568" i="4"/>
  <c r="J5504" i="4"/>
  <c r="J5505" i="4"/>
  <c r="J5506" i="4"/>
  <c r="J5507" i="4"/>
  <c r="J5508" i="4"/>
  <c r="J5500" i="4"/>
  <c r="J5501" i="4"/>
  <c r="J5503" i="4"/>
  <c r="J5502" i="4"/>
  <c r="J5432" i="4"/>
  <c r="J5434" i="4"/>
  <c r="J5435" i="4"/>
  <c r="J5436" i="4"/>
  <c r="J5426" i="4"/>
  <c r="J5427" i="4"/>
  <c r="J5429" i="4"/>
  <c r="J5428" i="4"/>
  <c r="J5430" i="4"/>
  <c r="J5431" i="4"/>
  <c r="J5433" i="4"/>
  <c r="J5354" i="4"/>
  <c r="J5355" i="4"/>
  <c r="J5353" i="4"/>
  <c r="J5304" i="4"/>
  <c r="J5306" i="4"/>
  <c r="J5307" i="4"/>
  <c r="J5308" i="4"/>
  <c r="J5309" i="4"/>
  <c r="J5310" i="4"/>
  <c r="J5313" i="4"/>
  <c r="J5314" i="4"/>
  <c r="J5305" i="4"/>
  <c r="J5311" i="4"/>
  <c r="J5312" i="4"/>
  <c r="J5157" i="4"/>
  <c r="J5156" i="4"/>
  <c r="J5049" i="4"/>
  <c r="J5050" i="4"/>
  <c r="J5051" i="4"/>
  <c r="J5052" i="4"/>
  <c r="J5053" i="4"/>
  <c r="J5054" i="4"/>
  <c r="J5057" i="4"/>
  <c r="J5058" i="4"/>
  <c r="J5059" i="4"/>
  <c r="J5061" i="4"/>
  <c r="J5055" i="4"/>
  <c r="J5056" i="4"/>
  <c r="J5060" i="4"/>
  <c r="J4966" i="4"/>
  <c r="J4967" i="4"/>
  <c r="J4968" i="4"/>
  <c r="J4969" i="4"/>
  <c r="J4970" i="4"/>
  <c r="J4971" i="4"/>
  <c r="J4958" i="4"/>
  <c r="J4961" i="4"/>
  <c r="J4962" i="4"/>
  <c r="J4963" i="4"/>
  <c r="J4965" i="4"/>
  <c r="J4959" i="4"/>
  <c r="J4960" i="4"/>
  <c r="J4964" i="4"/>
  <c r="J4886" i="4"/>
  <c r="J4887" i="4"/>
  <c r="J4888" i="4"/>
  <c r="J4889" i="4"/>
  <c r="J4890" i="4"/>
  <c r="J4891" i="4"/>
  <c r="J4892" i="4"/>
  <c r="J4893" i="4"/>
  <c r="J4885" i="4"/>
  <c r="J4646" i="4"/>
  <c r="J4647" i="4"/>
  <c r="J4643" i="4"/>
  <c r="J4645" i="4"/>
  <c r="J4644" i="4"/>
  <c r="J4550" i="4"/>
  <c r="J4551" i="4"/>
  <c r="J4552" i="4"/>
  <c r="J4553" i="4"/>
  <c r="J4554" i="4"/>
  <c r="J4555" i="4"/>
  <c r="J4547" i="4"/>
  <c r="J4549" i="4"/>
  <c r="J4548" i="4"/>
  <c r="J4465" i="4"/>
  <c r="J4466" i="4"/>
  <c r="J4467" i="4"/>
  <c r="J4469" i="4"/>
  <c r="J4463" i="4"/>
  <c r="J4464" i="4"/>
  <c r="J4468" i="4"/>
  <c r="J4295" i="4"/>
  <c r="J4296" i="4"/>
  <c r="J4225" i="4"/>
  <c r="J4227" i="4"/>
  <c r="J4226" i="4"/>
  <c r="J4228" i="4"/>
  <c r="J4163" i="4"/>
  <c r="J4162" i="4"/>
  <c r="J4070" i="4"/>
  <c r="J4073" i="4"/>
  <c r="J4062" i="4"/>
  <c r="J4063" i="4"/>
  <c r="J4065" i="4"/>
  <c r="J4067" i="4"/>
  <c r="J4064" i="4"/>
  <c r="J4066" i="4"/>
  <c r="J4068" i="4"/>
  <c r="J4069" i="4"/>
  <c r="J4071" i="4"/>
  <c r="J4072" i="4"/>
  <c r="J4001" i="4"/>
  <c r="J4002" i="4"/>
  <c r="J3928" i="4"/>
  <c r="J3929" i="4"/>
  <c r="J3930" i="4"/>
  <c r="J3852" i="4"/>
  <c r="J3853" i="4"/>
  <c r="J3854" i="4"/>
  <c r="J3855" i="4"/>
  <c r="J3785" i="4"/>
  <c r="J3786" i="4"/>
  <c r="J3787" i="4"/>
  <c r="J3788" i="4"/>
  <c r="J3789" i="4"/>
  <c r="J3790" i="4"/>
  <c r="J3791" i="4"/>
  <c r="J3700" i="4"/>
  <c r="J3701" i="4"/>
  <c r="J3702" i="4"/>
  <c r="J3691" i="4"/>
  <c r="J3692" i="4"/>
  <c r="J3693" i="4"/>
  <c r="J3694" i="4"/>
  <c r="J3695" i="4"/>
  <c r="J3697" i="4"/>
  <c r="J3698" i="4"/>
  <c r="J3699" i="4"/>
  <c r="J3696" i="4"/>
  <c r="J3553" i="4"/>
  <c r="J3554" i="4"/>
  <c r="J3555" i="4"/>
  <c r="J3552" i="4"/>
  <c r="J3508" i="4"/>
  <c r="J3509" i="4"/>
  <c r="J3510" i="4"/>
  <c r="J3511" i="4"/>
  <c r="J3512" i="4"/>
  <c r="J3513" i="4"/>
  <c r="J3505" i="4"/>
  <c r="J3506" i="4"/>
  <c r="J3507" i="4"/>
  <c r="J3434" i="4"/>
  <c r="J3435" i="4"/>
  <c r="J3436" i="4"/>
  <c r="J3437" i="4"/>
  <c r="J3372" i="4"/>
  <c r="J3373" i="4"/>
  <c r="J3374" i="4"/>
  <c r="J3375" i="4"/>
  <c r="J3310" i="4"/>
  <c r="J3311" i="4"/>
  <c r="J3312" i="4"/>
  <c r="J3103" i="4"/>
  <c r="J3104" i="4"/>
  <c r="J3056" i="4"/>
  <c r="J3057" i="4"/>
  <c r="J3010" i="4"/>
  <c r="J3011" i="4"/>
  <c r="J3012" i="4"/>
  <c r="J2938" i="4"/>
  <c r="J2937" i="4"/>
  <c r="J2858" i="4"/>
  <c r="J2857" i="4"/>
  <c r="J2859" i="4"/>
  <c r="J2776" i="4"/>
  <c r="J2778" i="4"/>
  <c r="J2777" i="4"/>
  <c r="J2705" i="4"/>
  <c r="J2706" i="4"/>
  <c r="J2653" i="4"/>
  <c r="J2654" i="4"/>
  <c r="J2650" i="4"/>
  <c r="J2649" i="4"/>
  <c r="J2651" i="4"/>
  <c r="J2652" i="4"/>
  <c r="J2575" i="4"/>
  <c r="J2576" i="4"/>
  <c r="J2471" i="4"/>
  <c r="J2468" i="4"/>
  <c r="J2469" i="4"/>
  <c r="J2470" i="4"/>
  <c r="J2473" i="4"/>
  <c r="J2472" i="4"/>
  <c r="J2407" i="4"/>
  <c r="J2405" i="4"/>
  <c r="J2406" i="4"/>
  <c r="J2335" i="4"/>
  <c r="J2334" i="4"/>
  <c r="J2267" i="4"/>
  <c r="J2268" i="4"/>
  <c r="J2264" i="4"/>
  <c r="J2265" i="4"/>
  <c r="J2266" i="4"/>
  <c r="J2269" i="4"/>
  <c r="J2171" i="4"/>
  <c r="J2172" i="4"/>
  <c r="J2173" i="4"/>
  <c r="J2174" i="4"/>
  <c r="J2075" i="4"/>
  <c r="J2076" i="4"/>
  <c r="J2077" i="4"/>
  <c r="J2079" i="4"/>
  <c r="J2078" i="4"/>
  <c r="J1983" i="4"/>
  <c r="J1984" i="4"/>
  <c r="J1985" i="4"/>
  <c r="J1986" i="4"/>
  <c r="J1881" i="4"/>
  <c r="J1883" i="4"/>
  <c r="J1884" i="4"/>
  <c r="J1882" i="4"/>
  <c r="J1823" i="4"/>
  <c r="J1824" i="4"/>
  <c r="J1825" i="4"/>
  <c r="J1827" i="4"/>
  <c r="J1826" i="4"/>
  <c r="J1828" i="4"/>
  <c r="J1829" i="4"/>
  <c r="J1718" i="4"/>
  <c r="J1719" i="4"/>
  <c r="J1720" i="4"/>
  <c r="J1721" i="4"/>
  <c r="J1707" i="4"/>
  <c r="J1708" i="4"/>
  <c r="J1709" i="4"/>
  <c r="J1710" i="4"/>
  <c r="J1711" i="4"/>
  <c r="J1712" i="4"/>
  <c r="J1713" i="4"/>
  <c r="J1715" i="4"/>
  <c r="J1714" i="4"/>
  <c r="J1716" i="4"/>
  <c r="J1717" i="4"/>
  <c r="J1631" i="4"/>
  <c r="J1632" i="4"/>
  <c r="J1633" i="4"/>
  <c r="J1399" i="4"/>
  <c r="J1400" i="4"/>
  <c r="J1311" i="4"/>
  <c r="J1312" i="4"/>
  <c r="J1161" i="4"/>
  <c r="J1162" i="4"/>
  <c r="J1163" i="4"/>
  <c r="J1164" i="4"/>
  <c r="J1165" i="4"/>
  <c r="J1160" i="4"/>
  <c r="J1097" i="4"/>
  <c r="J1098" i="4"/>
  <c r="J1096" i="4"/>
  <c r="J1095" i="4"/>
  <c r="J1021" i="4"/>
  <c r="J1023" i="4"/>
  <c r="J1024" i="4"/>
  <c r="J1022" i="4"/>
  <c r="J857" i="4"/>
  <c r="J842" i="4"/>
  <c r="J858" i="4"/>
  <c r="J843" i="4"/>
  <c r="J859" i="4"/>
  <c r="J844" i="4"/>
  <c r="J845" i="4"/>
  <c r="J846" i="4"/>
  <c r="J847" i="4"/>
  <c r="J848" i="4"/>
  <c r="J849" i="4"/>
  <c r="J850" i="4"/>
  <c r="J851" i="4"/>
  <c r="J852" i="4"/>
  <c r="J853" i="4"/>
  <c r="J856" i="4"/>
  <c r="J854" i="4"/>
  <c r="J855" i="4"/>
  <c r="J767" i="4"/>
  <c r="J768" i="4"/>
  <c r="J769" i="4"/>
  <c r="J770" i="4"/>
  <c r="J771" i="4"/>
  <c r="J772" i="4"/>
  <c r="J773" i="4"/>
  <c r="J776" i="4"/>
  <c r="J775" i="4"/>
  <c r="J774" i="4"/>
  <c r="J665" i="4"/>
  <c r="J666" i="4"/>
  <c r="J659" i="4"/>
  <c r="J660" i="4"/>
  <c r="J661" i="4"/>
  <c r="J664" i="4"/>
  <c r="J662" i="4"/>
  <c r="J663" i="4"/>
  <c r="J587" i="4"/>
  <c r="J588" i="4"/>
  <c r="J589" i="4"/>
  <c r="J590" i="4"/>
  <c r="J591" i="4"/>
  <c r="J592" i="4"/>
  <c r="J593" i="4"/>
  <c r="J521" i="4"/>
  <c r="J522" i="4"/>
  <c r="J523" i="4"/>
  <c r="J524" i="4"/>
  <c r="J525" i="4"/>
  <c r="J526" i="4"/>
  <c r="J527" i="4"/>
  <c r="J512" i="4"/>
  <c r="J528" i="4"/>
  <c r="J513" i="4"/>
  <c r="J514" i="4"/>
  <c r="J515" i="4"/>
  <c r="J516" i="4"/>
  <c r="J517" i="4"/>
  <c r="J520" i="4"/>
  <c r="J519" i="4"/>
  <c r="J518" i="4"/>
  <c r="J425" i="4"/>
  <c r="J426" i="4"/>
  <c r="J427" i="4"/>
  <c r="J428" i="4"/>
  <c r="J429" i="4"/>
  <c r="J430" i="4"/>
  <c r="J431" i="4"/>
  <c r="J432" i="4"/>
  <c r="J433" i="4"/>
  <c r="J434" i="4"/>
  <c r="J435" i="4"/>
  <c r="J420" i="4"/>
  <c r="J421" i="4"/>
  <c r="J424" i="4"/>
  <c r="J422" i="4"/>
  <c r="J423" i="4"/>
  <c r="J217" i="4"/>
  <c r="J218" i="4"/>
  <c r="J219" i="4"/>
  <c r="J220" i="4"/>
  <c r="J221" i="4"/>
  <c r="J206" i="4"/>
  <c r="J222" i="4"/>
  <c r="J207" i="4"/>
  <c r="J223" i="4"/>
  <c r="J208" i="4"/>
  <c r="J224" i="4"/>
  <c r="J209" i="4"/>
  <c r="J225" i="4"/>
  <c r="J210" i="4"/>
  <c r="J226" i="4"/>
  <c r="J211" i="4"/>
  <c r="J227" i="4"/>
  <c r="J212" i="4"/>
  <c r="J213" i="4"/>
  <c r="J216" i="4"/>
  <c r="J214" i="4"/>
  <c r="J215" i="4"/>
  <c r="J140" i="4"/>
  <c r="J141" i="4"/>
  <c r="J90" i="4"/>
  <c r="J91" i="4"/>
  <c r="J10" i="4"/>
  <c r="J11" i="4"/>
  <c r="J413" i="4"/>
  <c r="J414" i="4"/>
  <c r="J415" i="4"/>
  <c r="J416" i="4"/>
  <c r="J417" i="4"/>
  <c r="J418" i="4"/>
  <c r="J419" i="4"/>
  <c r="J313" i="4"/>
  <c r="J314" i="4"/>
  <c r="J315" i="4"/>
  <c r="J316" i="4"/>
  <c r="J317" i="4"/>
  <c r="J308" i="4"/>
  <c r="J309" i="4"/>
  <c r="J312" i="4"/>
  <c r="J310" i="4"/>
  <c r="J311" i="4"/>
  <c r="J138" i="4"/>
  <c r="J139" i="4"/>
  <c r="J89" i="4"/>
  <c r="J84" i="4"/>
  <c r="J85" i="4"/>
  <c r="J88" i="4"/>
  <c r="J86" i="4"/>
  <c r="J87" i="4"/>
  <c r="J8538" i="4"/>
  <c r="J8539" i="4"/>
  <c r="J8472" i="4"/>
  <c r="J8473" i="4"/>
  <c r="J8474" i="4"/>
  <c r="J8475" i="4"/>
  <c r="J8386" i="4"/>
  <c r="J8387" i="4"/>
  <c r="J8388" i="4"/>
  <c r="J8389" i="4"/>
  <c r="J8390" i="4"/>
  <c r="J8385" i="4"/>
  <c r="J8384" i="4"/>
  <c r="J8322" i="4"/>
  <c r="J8323" i="4"/>
  <c r="J8324" i="4"/>
  <c r="J8318" i="4"/>
  <c r="J8319" i="4"/>
  <c r="J8321" i="4"/>
  <c r="J8320" i="4"/>
  <c r="J8238" i="4"/>
  <c r="J8239" i="4"/>
  <c r="J8070" i="4"/>
  <c r="J8071" i="4"/>
  <c r="J8072" i="4"/>
  <c r="J8073" i="4"/>
  <c r="J8074" i="4"/>
  <c r="J8075" i="4"/>
  <c r="J8006" i="4"/>
  <c r="J8007" i="4"/>
  <c r="J8008" i="4"/>
  <c r="J8009" i="4"/>
  <c r="J8010" i="4"/>
  <c r="J7878" i="4"/>
  <c r="J7879" i="4"/>
  <c r="J7794" i="4"/>
  <c r="J7795" i="4"/>
  <c r="J7796" i="4"/>
  <c r="J7718" i="4"/>
  <c r="J7719" i="4"/>
  <c r="J7627" i="4"/>
  <c r="J7629" i="4"/>
  <c r="J7630" i="4"/>
  <c r="J7631" i="4"/>
  <c r="J7633" i="4"/>
  <c r="J7634" i="4"/>
  <c r="J7628" i="4"/>
  <c r="J7632" i="4"/>
  <c r="J7635" i="4"/>
  <c r="J7538" i="4"/>
  <c r="J7539" i="4"/>
  <c r="J7540" i="4"/>
  <c r="J7462" i="4"/>
  <c r="J7457" i="4"/>
  <c r="J7458" i="4"/>
  <c r="J7461" i="4"/>
  <c r="J7459" i="4"/>
  <c r="J7460" i="4"/>
  <c r="J7383" i="4"/>
  <c r="J7384" i="4"/>
  <c r="J7385" i="4"/>
  <c r="J7291" i="4"/>
  <c r="J7292" i="4"/>
  <c r="J7293" i="4"/>
  <c r="J7294" i="4"/>
  <c r="J7229" i="4"/>
  <c r="J7230" i="4"/>
  <c r="J7231" i="4"/>
  <c r="J7232" i="4"/>
  <c r="J7233" i="4"/>
  <c r="J7234" i="4"/>
  <c r="J7158" i="4"/>
  <c r="J7159" i="4"/>
  <c r="J7160" i="4"/>
  <c r="J7161" i="4"/>
  <c r="J7151" i="4"/>
  <c r="J7152" i="4"/>
  <c r="J7153" i="4"/>
  <c r="J7154" i="4"/>
  <c r="J7157" i="4"/>
  <c r="J7155" i="4"/>
  <c r="J7156" i="4"/>
  <c r="J7030" i="4"/>
  <c r="J7031" i="4"/>
  <c r="J7032" i="4"/>
  <c r="J7033" i="4"/>
  <c r="J7034" i="4"/>
  <c r="J7035" i="4"/>
  <c r="J7036" i="4"/>
  <c r="J7021" i="4"/>
  <c r="J7037" i="4"/>
  <c r="J7022" i="4"/>
  <c r="J7038" i="4"/>
  <c r="J7023" i="4"/>
  <c r="J7039" i="4"/>
  <c r="J7024" i="4"/>
  <c r="J7025" i="4"/>
  <c r="J7026" i="4"/>
  <c r="J7029" i="4"/>
  <c r="J7027" i="4"/>
  <c r="J7028" i="4"/>
  <c r="J6955" i="4"/>
  <c r="J6956" i="4"/>
  <c r="J6957" i="4"/>
  <c r="J6958" i="4"/>
  <c r="J6959" i="4"/>
  <c r="J6960" i="4"/>
  <c r="J6961" i="4"/>
  <c r="J6962" i="4"/>
  <c r="J6965" i="4"/>
  <c r="J6963" i="4"/>
  <c r="J6964" i="4"/>
  <c r="J6861" i="4"/>
  <c r="J6862" i="4"/>
  <c r="J6771" i="4"/>
  <c r="J6772" i="4"/>
  <c r="J6656" i="4"/>
  <c r="J6657" i="4"/>
  <c r="J6658" i="4"/>
  <c r="J6659" i="4"/>
  <c r="J6660" i="4"/>
  <c r="J6583" i="4"/>
  <c r="J6584" i="4"/>
  <c r="J6585" i="4"/>
  <c r="J6586" i="4"/>
  <c r="J6478" i="4"/>
  <c r="J6477" i="4"/>
  <c r="J6395" i="4"/>
  <c r="J6396" i="4"/>
  <c r="J6297" i="4"/>
  <c r="J6298" i="4"/>
  <c r="J6299" i="4"/>
  <c r="J6300" i="4"/>
  <c r="J6301" i="4"/>
  <c r="J6302" i="4"/>
  <c r="J6303" i="4"/>
  <c r="J6247" i="4"/>
  <c r="J6248" i="4"/>
  <c r="J6249" i="4"/>
  <c r="J6243" i="4"/>
  <c r="J6244" i="4"/>
  <c r="J6246" i="4"/>
  <c r="J6245" i="4"/>
  <c r="J6161" i="4"/>
  <c r="J6162" i="4"/>
  <c r="J6163" i="4"/>
  <c r="J6164" i="4"/>
  <c r="J6166" i="4"/>
  <c r="J6165" i="4"/>
  <c r="J6103" i="4"/>
  <c r="J6104" i="4"/>
  <c r="J6105" i="4"/>
  <c r="J6106" i="4"/>
  <c r="J6107" i="4"/>
  <c r="J6108" i="4"/>
  <c r="J6109" i="4"/>
  <c r="J6102" i="4"/>
  <c r="J6101" i="4"/>
  <c r="J5927" i="4"/>
  <c r="J5928" i="4"/>
  <c r="J5851" i="4"/>
  <c r="J5852" i="4"/>
  <c r="J5788" i="4"/>
  <c r="J5789" i="4"/>
  <c r="J5690" i="4"/>
  <c r="J5691" i="4"/>
  <c r="J5692" i="4"/>
  <c r="J5693" i="4"/>
  <c r="J5642" i="4"/>
  <c r="J5643" i="4"/>
  <c r="J5644" i="4"/>
  <c r="J5645" i="4"/>
  <c r="J5646" i="4"/>
  <c r="J5647" i="4"/>
  <c r="J5497" i="4"/>
  <c r="J5498" i="4"/>
  <c r="J5418" i="4"/>
  <c r="J5419" i="4"/>
  <c r="J5420" i="4"/>
  <c r="J5421" i="4"/>
  <c r="J5417" i="4"/>
  <c r="J5347" i="4"/>
  <c r="J5349" i="4"/>
  <c r="J5348" i="4"/>
  <c r="J5350" i="4"/>
  <c r="J5351" i="4"/>
  <c r="J5287" i="4"/>
  <c r="J5288" i="4"/>
  <c r="J5290" i="4"/>
  <c r="J5291" i="4"/>
  <c r="J5292" i="4"/>
  <c r="J5293" i="4"/>
  <c r="J5294" i="4"/>
  <c r="J5297" i="4"/>
  <c r="J5285" i="4"/>
  <c r="J5286" i="4"/>
  <c r="J5289" i="4"/>
  <c r="J5295" i="4"/>
  <c r="J5296" i="4"/>
  <c r="J5207" i="4"/>
  <c r="J5208" i="4"/>
  <c r="J5210" i="4"/>
  <c r="J5211" i="4"/>
  <c r="J5212" i="4"/>
  <c r="J5209" i="4"/>
  <c r="J4954" i="4"/>
  <c r="J4955" i="4"/>
  <c r="J4956" i="4"/>
  <c r="J4876" i="4"/>
  <c r="J4877" i="4"/>
  <c r="J4878" i="4"/>
  <c r="J4808" i="4"/>
  <c r="J4809" i="4"/>
  <c r="J4810" i="4"/>
  <c r="J4811" i="4"/>
  <c r="J4812" i="4"/>
  <c r="J4813" i="4"/>
  <c r="J4814" i="4"/>
  <c r="J4815" i="4"/>
  <c r="J4816" i="4"/>
  <c r="J4726" i="4"/>
  <c r="J4727" i="4"/>
  <c r="J4728" i="4"/>
  <c r="J4729" i="4"/>
  <c r="J4730" i="4"/>
  <c r="J4731" i="4"/>
  <c r="J4732" i="4"/>
  <c r="J4733" i="4"/>
  <c r="J4723" i="4"/>
  <c r="J4725" i="4"/>
  <c r="J4724" i="4"/>
  <c r="J4630" i="4"/>
  <c r="J4631" i="4"/>
  <c r="J4632" i="4"/>
  <c r="J4633" i="4"/>
  <c r="J4634" i="4"/>
  <c r="J4629" i="4"/>
  <c r="J4534" i="4"/>
  <c r="J4535" i="4"/>
  <c r="J4536" i="4"/>
  <c r="J4537" i="4"/>
  <c r="J4538" i="4"/>
  <c r="J4533" i="4"/>
  <c r="J4532" i="4"/>
  <c r="J4455" i="4"/>
  <c r="J4456" i="4"/>
  <c r="J4457" i="4"/>
  <c r="J4458" i="4"/>
  <c r="J4385" i="4"/>
  <c r="J4380" i="4"/>
  <c r="J4381" i="4"/>
  <c r="J4384" i="4"/>
  <c r="J4386" i="4"/>
  <c r="J4387" i="4"/>
  <c r="J4382" i="4"/>
  <c r="J4383" i="4"/>
  <c r="J4388" i="4"/>
  <c r="J4280" i="4"/>
  <c r="J4279" i="4"/>
  <c r="J4150" i="4"/>
  <c r="J4153" i="4"/>
  <c r="J4154" i="4"/>
  <c r="J4155" i="4"/>
  <c r="J4157" i="4"/>
  <c r="J4158" i="4"/>
  <c r="J4147" i="4"/>
  <c r="J4146" i="4"/>
  <c r="J4148" i="4"/>
  <c r="J4149" i="4"/>
  <c r="J4151" i="4"/>
  <c r="J4152" i="4"/>
  <c r="J4156" i="4"/>
  <c r="J4054" i="4"/>
  <c r="J4055" i="4"/>
  <c r="J4056" i="4"/>
  <c r="J3985" i="4"/>
  <c r="J3986" i="4"/>
  <c r="J3912" i="4"/>
  <c r="J3913" i="4"/>
  <c r="J3914" i="4"/>
  <c r="J3915" i="4"/>
  <c r="J3916" i="4"/>
  <c r="J3917" i="4"/>
  <c r="J3911" i="4"/>
  <c r="J3846" i="4"/>
  <c r="J3847" i="4"/>
  <c r="J3848" i="4"/>
  <c r="J3849" i="4"/>
  <c r="J3850" i="4"/>
  <c r="J3622" i="4"/>
  <c r="J3623" i="4"/>
  <c r="J3624" i="4"/>
  <c r="J3625" i="4"/>
  <c r="J3626" i="4"/>
  <c r="J3545" i="4"/>
  <c r="J3546" i="4"/>
  <c r="J3547" i="4"/>
  <c r="J3548" i="4"/>
  <c r="J3501" i="4"/>
  <c r="J3502" i="4"/>
  <c r="J3503" i="4"/>
  <c r="J3428" i="4"/>
  <c r="J3429" i="4"/>
  <c r="J3425" i="4"/>
  <c r="J3426" i="4"/>
  <c r="J3427" i="4"/>
  <c r="J3424" i="4"/>
  <c r="J3355" i="4"/>
  <c r="J3356" i="4"/>
  <c r="J3357" i="4"/>
  <c r="J3358" i="4"/>
  <c r="J3359" i="4"/>
  <c r="J3294" i="4"/>
  <c r="J3295" i="4"/>
  <c r="J3296" i="4"/>
  <c r="J3297" i="4"/>
  <c r="J3298" i="4"/>
  <c r="J3299" i="4"/>
  <c r="J3300" i="4"/>
  <c r="J3304" i="4"/>
  <c r="J3291" i="4"/>
  <c r="J3292" i="4"/>
  <c r="J3293" i="4"/>
  <c r="J3301" i="4"/>
  <c r="J3302" i="4"/>
  <c r="J3303" i="4"/>
  <c r="J3207" i="4"/>
  <c r="J3208" i="4"/>
  <c r="J3210" i="4"/>
  <c r="J3205" i="4"/>
  <c r="J3206" i="4"/>
  <c r="J3209" i="4"/>
  <c r="J3211" i="4"/>
  <c r="J3051" i="4"/>
  <c r="J3052" i="4"/>
  <c r="J2992" i="4"/>
  <c r="J2993" i="4"/>
  <c r="J2994" i="4"/>
  <c r="J2995" i="4"/>
  <c r="J2996" i="4"/>
  <c r="J2998" i="4"/>
  <c r="J2997" i="4"/>
  <c r="J2925" i="4"/>
  <c r="J2926" i="4"/>
  <c r="J2916" i="4"/>
  <c r="J2917" i="4"/>
  <c r="J2918" i="4"/>
  <c r="J2919" i="4"/>
  <c r="J2920" i="4"/>
  <c r="J2922" i="4"/>
  <c r="J2921" i="4"/>
  <c r="J2923" i="4"/>
  <c r="J2924" i="4"/>
  <c r="J2851" i="4"/>
  <c r="J2852" i="4"/>
  <c r="J2769" i="4"/>
  <c r="J2770" i="4"/>
  <c r="J2701" i="4"/>
  <c r="J2702" i="4"/>
  <c r="J2700" i="4"/>
  <c r="J2637" i="4"/>
  <c r="J2638" i="4"/>
  <c r="J2639" i="4"/>
  <c r="J2640" i="4"/>
  <c r="J2641" i="4"/>
  <c r="J2642" i="4"/>
  <c r="J2643" i="4"/>
  <c r="J2628" i="4"/>
  <c r="J2644" i="4"/>
  <c r="J2629" i="4"/>
  <c r="J2645" i="4"/>
  <c r="J2630" i="4"/>
  <c r="J2646" i="4"/>
  <c r="J2631" i="4"/>
  <c r="J2647" i="4"/>
  <c r="J2632" i="4"/>
  <c r="J2634" i="4"/>
  <c r="J2633" i="4"/>
  <c r="J2635" i="4"/>
  <c r="J2636" i="4"/>
  <c r="J2558" i="4"/>
  <c r="J2559" i="4"/>
  <c r="J2560" i="4"/>
  <c r="J2561" i="4"/>
  <c r="J2455" i="4"/>
  <c r="J2459" i="4"/>
  <c r="J2460" i="4"/>
  <c r="J2456" i="4"/>
  <c r="J2457" i="4"/>
  <c r="J2458" i="4"/>
  <c r="J2391" i="4"/>
  <c r="J2395" i="4"/>
  <c r="J2390" i="4"/>
  <c r="J2392" i="4"/>
  <c r="J2393" i="4"/>
  <c r="J2394" i="4"/>
  <c r="J2396" i="4"/>
  <c r="J2397" i="4"/>
  <c r="J2398" i="4"/>
  <c r="J2399" i="4"/>
  <c r="J2327" i="4"/>
  <c r="J2331" i="4"/>
  <c r="J2325" i="4"/>
  <c r="J2326" i="4"/>
  <c r="J2328" i="4"/>
  <c r="J2329" i="4"/>
  <c r="J2330" i="4"/>
  <c r="J2241" i="4"/>
  <c r="J2240" i="4"/>
  <c r="J2151" i="4"/>
  <c r="J2155" i="4"/>
  <c r="J2156" i="4"/>
  <c r="J2143" i="4"/>
  <c r="J2159" i="4"/>
  <c r="J2145" i="4"/>
  <c r="J2161" i="4"/>
  <c r="J2147" i="4"/>
  <c r="J2158" i="4"/>
  <c r="J2160" i="4"/>
  <c r="J2144" i="4"/>
  <c r="J2146" i="4"/>
  <c r="J2148" i="4"/>
  <c r="J2149" i="4"/>
  <c r="J2150" i="4"/>
  <c r="J2153" i="4"/>
  <c r="J2152" i="4"/>
  <c r="J2157" i="4"/>
  <c r="J2154" i="4"/>
  <c r="J2072" i="4"/>
  <c r="J2073" i="4"/>
  <c r="J1974" i="4"/>
  <c r="J1975" i="4"/>
  <c r="J1976" i="4"/>
  <c r="J1977" i="4"/>
  <c r="J1978" i="4"/>
  <c r="J1875" i="4"/>
  <c r="J1874" i="4"/>
  <c r="J1814" i="4"/>
  <c r="J1815" i="4"/>
  <c r="J1816" i="4"/>
  <c r="J1622" i="4"/>
  <c r="J1623" i="4"/>
  <c r="J1624" i="4"/>
  <c r="J1625" i="4"/>
  <c r="J1619" i="4"/>
  <c r="J1618" i="4"/>
  <c r="J1620" i="4"/>
  <c r="J1621" i="4"/>
  <c r="J1626" i="4"/>
  <c r="J1565" i="4"/>
  <c r="J1566" i="4"/>
  <c r="J1567" i="4"/>
  <c r="J1568" i="4"/>
  <c r="J1569" i="4"/>
  <c r="J1571" i="4"/>
  <c r="J1570" i="4"/>
  <c r="J1301" i="4"/>
  <c r="J1304" i="4"/>
  <c r="J1300" i="4"/>
  <c r="J1302" i="4"/>
  <c r="J1303" i="4"/>
  <c r="J1216" i="4"/>
  <c r="J1217" i="4"/>
  <c r="J1219" i="4"/>
  <c r="J1218" i="4"/>
  <c r="J1155" i="4"/>
  <c r="J1154" i="4"/>
  <c r="J1087" i="4"/>
  <c r="J1088" i="4"/>
  <c r="J1089" i="4"/>
  <c r="J1090" i="4"/>
  <c r="J1086" i="4"/>
  <c r="J958" i="4"/>
  <c r="J959" i="4"/>
  <c r="J960" i="4"/>
  <c r="J961" i="4"/>
  <c r="J962" i="4"/>
  <c r="J963" i="4"/>
  <c r="J964" i="4"/>
  <c r="J649" i="4"/>
  <c r="J650" i="4"/>
  <c r="J651" i="4"/>
  <c r="J652" i="4"/>
  <c r="J653" i="4"/>
  <c r="J654" i="4"/>
  <c r="J655" i="4"/>
  <c r="J656" i="4"/>
  <c r="J657" i="4"/>
  <c r="J580" i="4"/>
  <c r="J581" i="4"/>
  <c r="J582" i="4"/>
  <c r="J583" i="4"/>
  <c r="J509" i="4"/>
  <c r="J510" i="4"/>
  <c r="J409" i="4"/>
  <c r="J410" i="4"/>
  <c r="J411" i="4"/>
  <c r="J412" i="4"/>
  <c r="J400" i="4"/>
  <c r="J401" i="4"/>
  <c r="J402" i="4"/>
  <c r="J403" i="4"/>
  <c r="J404" i="4"/>
  <c r="J405" i="4"/>
  <c r="J408" i="4"/>
  <c r="J406" i="4"/>
  <c r="J407" i="4"/>
  <c r="J301" i="4"/>
  <c r="J302" i="4"/>
  <c r="J303" i="4"/>
  <c r="J304" i="4"/>
  <c r="J305" i="4"/>
  <c r="J306" i="4"/>
  <c r="J307" i="4"/>
  <c r="J201" i="4"/>
  <c r="J202" i="4"/>
  <c r="J203" i="4"/>
  <c r="J204" i="4"/>
  <c r="J190" i="4"/>
  <c r="J191" i="4"/>
  <c r="J192" i="4"/>
  <c r="J193" i="4"/>
  <c r="J194" i="4"/>
  <c r="J195" i="4"/>
  <c r="J196" i="4"/>
  <c r="J197" i="4"/>
  <c r="J200" i="4"/>
  <c r="J198" i="4"/>
  <c r="J199" i="4"/>
  <c r="J137" i="4"/>
  <c r="J136" i="4"/>
  <c r="J135" i="4"/>
  <c r="J134" i="4"/>
  <c r="J80" i="4"/>
  <c r="J81" i="4"/>
  <c r="J82" i="4"/>
  <c r="J83" i="4"/>
  <c r="J8909" i="4"/>
  <c r="J8910" i="4"/>
  <c r="J8839" i="4"/>
  <c r="J8840" i="4"/>
  <c r="J8754" i="4"/>
  <c r="J8755" i="4"/>
  <c r="J8753" i="4"/>
  <c r="J8756" i="4"/>
  <c r="J8679" i="4"/>
  <c r="J8681" i="4"/>
  <c r="J8682" i="4"/>
  <c r="J8680" i="4"/>
  <c r="J8610" i="4"/>
  <c r="J8609" i="4"/>
  <c r="J8608" i="4"/>
  <c r="J8532" i="4"/>
  <c r="J8533" i="4"/>
  <c r="J8534" i="4"/>
  <c r="J8535" i="4"/>
  <c r="J8536" i="4"/>
  <c r="J8537" i="4"/>
  <c r="J8467" i="4"/>
  <c r="J8468" i="4"/>
  <c r="J8469" i="4"/>
  <c r="J8470" i="4"/>
  <c r="J8471" i="4"/>
  <c r="J8236" i="4"/>
  <c r="J8237" i="4"/>
  <c r="J8130" i="4"/>
  <c r="J8131" i="4"/>
  <c r="J8132" i="4"/>
  <c r="J8133" i="4"/>
  <c r="J8134" i="4"/>
  <c r="J8127" i="4"/>
  <c r="J8129" i="4"/>
  <c r="J8128" i="4"/>
  <c r="J8068" i="4"/>
  <c r="J8069" i="4"/>
  <c r="J7874" i="4"/>
  <c r="J7875" i="4"/>
  <c r="J7876" i="4"/>
  <c r="J7877" i="4"/>
  <c r="J7873" i="4"/>
  <c r="J7788" i="4"/>
  <c r="J7789" i="4"/>
  <c r="J7790" i="4"/>
  <c r="J7791" i="4"/>
  <c r="J7793" i="4"/>
  <c r="J7792" i="4"/>
  <c r="J7716" i="4"/>
  <c r="J7717" i="4"/>
  <c r="J7622" i="4"/>
  <c r="J7623" i="4"/>
  <c r="J7610" i="4"/>
  <c r="J7626" i="4"/>
  <c r="J7611" i="4"/>
  <c r="J7613" i="4"/>
  <c r="J7614" i="4"/>
  <c r="J7615" i="4"/>
  <c r="J7617" i="4"/>
  <c r="J7618" i="4"/>
  <c r="J7621" i="4"/>
  <c r="J7608" i="4"/>
  <c r="J7609" i="4"/>
  <c r="J7612" i="4"/>
  <c r="J7616" i="4"/>
  <c r="J7619" i="4"/>
  <c r="J7620" i="4"/>
  <c r="J7624" i="4"/>
  <c r="J7625" i="4"/>
  <c r="J7537" i="4"/>
  <c r="J7536" i="4"/>
  <c r="J7382" i="4"/>
  <c r="J7381" i="4"/>
  <c r="J7286" i="4"/>
  <c r="J7287" i="4"/>
  <c r="J7288" i="4"/>
  <c r="J7289" i="4"/>
  <c r="J7290" i="4"/>
  <c r="J7282" i="4"/>
  <c r="J7285" i="4"/>
  <c r="J7283" i="4"/>
  <c r="J7284" i="4"/>
  <c r="J7144" i="4"/>
  <c r="J7145" i="4"/>
  <c r="J7146" i="4"/>
  <c r="J7147" i="4"/>
  <c r="J7148" i="4"/>
  <c r="J7149" i="4"/>
  <c r="J7150" i="4"/>
  <c r="J7016" i="4"/>
  <c r="J7017" i="4"/>
  <c r="J7018" i="4"/>
  <c r="J7019" i="4"/>
  <c r="J7020" i="4"/>
  <c r="J6950" i="4"/>
  <c r="J6951" i="4"/>
  <c r="J6936" i="4"/>
  <c r="J6952" i="4"/>
  <c r="J6937" i="4"/>
  <c r="J6953" i="4"/>
  <c r="J6938" i="4"/>
  <c r="J6954" i="4"/>
  <c r="J6939" i="4"/>
  <c r="J6940" i="4"/>
  <c r="J6941" i="4"/>
  <c r="J6942" i="4"/>
  <c r="J6943" i="4"/>
  <c r="J6944" i="4"/>
  <c r="J6945" i="4"/>
  <c r="J6946" i="4"/>
  <c r="J6949" i="4"/>
  <c r="J6947" i="4"/>
  <c r="J6948" i="4"/>
  <c r="J6856" i="4"/>
  <c r="J6857" i="4"/>
  <c r="J6858" i="4"/>
  <c r="J6859" i="4"/>
  <c r="J6860" i="4"/>
  <c r="J6649" i="4"/>
  <c r="J6650" i="4"/>
  <c r="J6651" i="4"/>
  <c r="J6652" i="4"/>
  <c r="J6653" i="4"/>
  <c r="J6654" i="4"/>
  <c r="J6655" i="4"/>
  <c r="J6582" i="4"/>
  <c r="J6581" i="4"/>
  <c r="J6473" i="4"/>
  <c r="J6474" i="4"/>
  <c r="J6475" i="4"/>
  <c r="J6476" i="4"/>
  <c r="J6391" i="4"/>
  <c r="J6393" i="4"/>
  <c r="J6394" i="4"/>
  <c r="J6392" i="4"/>
  <c r="J6295" i="4"/>
  <c r="J6296" i="4"/>
  <c r="J6239" i="4"/>
  <c r="J6240" i="4"/>
  <c r="J6241" i="4"/>
  <c r="J6242" i="4"/>
  <c r="J6099" i="4"/>
  <c r="J6100" i="4"/>
  <c r="J6023" i="4"/>
  <c r="J6024" i="4"/>
  <c r="J6010" i="4"/>
  <c r="J6011" i="4"/>
  <c r="J6012" i="4"/>
  <c r="J6013" i="4"/>
  <c r="J6014" i="4"/>
  <c r="J6015" i="4"/>
  <c r="J6016" i="4"/>
  <c r="J6017" i="4"/>
  <c r="J6018" i="4"/>
  <c r="J6019" i="4"/>
  <c r="J6020" i="4"/>
  <c r="J6022" i="4"/>
  <c r="J6021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6" i="4"/>
  <c r="J5925" i="4"/>
  <c r="J5786" i="4"/>
  <c r="J5787" i="4"/>
  <c r="J5687" i="4"/>
  <c r="J5688" i="4"/>
  <c r="J5689" i="4"/>
  <c r="J5560" i="4"/>
  <c r="J5555" i="4"/>
  <c r="J5556" i="4"/>
  <c r="J5557" i="4"/>
  <c r="J5558" i="4"/>
  <c r="J5559" i="4"/>
  <c r="J5561" i="4"/>
  <c r="J5550" i="4"/>
  <c r="J5551" i="4"/>
  <c r="J5552" i="4"/>
  <c r="J5554" i="4"/>
  <c r="J5553" i="4"/>
  <c r="J5416" i="4"/>
  <c r="J5406" i="4"/>
  <c r="J5409" i="4"/>
  <c r="J5410" i="4"/>
  <c r="J5411" i="4"/>
  <c r="J5413" i="4"/>
  <c r="J5408" i="4"/>
  <c r="J5412" i="4"/>
  <c r="J5414" i="4"/>
  <c r="J5415" i="4"/>
  <c r="J5407" i="4"/>
  <c r="J5345" i="4"/>
  <c r="J5346" i="4"/>
  <c r="J5343" i="4"/>
  <c r="J5344" i="4"/>
  <c r="J5283" i="4"/>
  <c r="J5284" i="4"/>
  <c r="J5205" i="4"/>
  <c r="J5206" i="4"/>
  <c r="J5122" i="4"/>
  <c r="J5123" i="4"/>
  <c r="J5037" i="4"/>
  <c r="J5038" i="4"/>
  <c r="J4950" i="4"/>
  <c r="J4951" i="4"/>
  <c r="J4952" i="4"/>
  <c r="J4953" i="4"/>
  <c r="J4871" i="4"/>
  <c r="J4872" i="4"/>
  <c r="J4873" i="4"/>
  <c r="J4874" i="4"/>
  <c r="J4875" i="4"/>
  <c r="J4806" i="4"/>
  <c r="J4807" i="4"/>
  <c r="J4794" i="4"/>
  <c r="J4795" i="4"/>
  <c r="J4796" i="4"/>
  <c r="J4797" i="4"/>
  <c r="J4798" i="4"/>
  <c r="J4801" i="4"/>
  <c r="J4802" i="4"/>
  <c r="J4803" i="4"/>
  <c r="J4805" i="4"/>
  <c r="J4799" i="4"/>
  <c r="J4800" i="4"/>
  <c r="J4804" i="4"/>
  <c r="J4721" i="4"/>
  <c r="J4722" i="4"/>
  <c r="J4626" i="4"/>
  <c r="J4627" i="4"/>
  <c r="J4628" i="4"/>
  <c r="J4530" i="4"/>
  <c r="J4531" i="4"/>
  <c r="J4454" i="4"/>
  <c r="J4449" i="4"/>
  <c r="J4450" i="4"/>
  <c r="J4451" i="4"/>
  <c r="J4453" i="4"/>
  <c r="J4447" i="4"/>
  <c r="J4448" i="4"/>
  <c r="J4452" i="4"/>
  <c r="J4374" i="4"/>
  <c r="J4377" i="4"/>
  <c r="J4378" i="4"/>
  <c r="J4373" i="4"/>
  <c r="J4375" i="4"/>
  <c r="J4376" i="4"/>
  <c r="J4379" i="4"/>
  <c r="J4278" i="4"/>
  <c r="J4273" i="4"/>
  <c r="J4275" i="4"/>
  <c r="J4274" i="4"/>
  <c r="J4276" i="4"/>
  <c r="J4277" i="4"/>
  <c r="J4214" i="4"/>
  <c r="J4217" i="4"/>
  <c r="J4211" i="4"/>
  <c r="J4212" i="4"/>
  <c r="J4213" i="4"/>
  <c r="J4215" i="4"/>
  <c r="J4216" i="4"/>
  <c r="J4141" i="4"/>
  <c r="J4142" i="4"/>
  <c r="J4143" i="4"/>
  <c r="J4145" i="4"/>
  <c r="J4144" i="4"/>
  <c r="J4051" i="4"/>
  <c r="J4052" i="4"/>
  <c r="J4053" i="4"/>
  <c r="J3976" i="4"/>
  <c r="J3977" i="4"/>
  <c r="J3978" i="4"/>
  <c r="J3979" i="4"/>
  <c r="J3980" i="4"/>
  <c r="J3981" i="4"/>
  <c r="J3982" i="4"/>
  <c r="J3983" i="4"/>
  <c r="J3984" i="4"/>
  <c r="J3908" i="4"/>
  <c r="J3909" i="4"/>
  <c r="J3910" i="4"/>
  <c r="J3844" i="4"/>
  <c r="J3845" i="4"/>
  <c r="J3842" i="4"/>
  <c r="J3843" i="4"/>
  <c r="J3780" i="4"/>
  <c r="J3781" i="4"/>
  <c r="J3782" i="4"/>
  <c r="J3684" i="4"/>
  <c r="J3685" i="4"/>
  <c r="J3686" i="4"/>
  <c r="J3687" i="4"/>
  <c r="J3679" i="4"/>
  <c r="J3681" i="4"/>
  <c r="J3682" i="4"/>
  <c r="J3683" i="4"/>
  <c r="J3680" i="4"/>
  <c r="J3620" i="4"/>
  <c r="J3621" i="4"/>
  <c r="J3543" i="4"/>
  <c r="J3544" i="4"/>
  <c r="J3287" i="4"/>
  <c r="J3288" i="4"/>
  <c r="J3290" i="4"/>
  <c r="J3289" i="4"/>
  <c r="J3199" i="4"/>
  <c r="J3200" i="4"/>
  <c r="J3201" i="4"/>
  <c r="J3202" i="4"/>
  <c r="J3203" i="4"/>
  <c r="J3204" i="4"/>
  <c r="J3092" i="4"/>
  <c r="J3095" i="4"/>
  <c r="J3096" i="4"/>
  <c r="J3093" i="4"/>
  <c r="J3094" i="4"/>
  <c r="J3047" i="4"/>
  <c r="J3048" i="4"/>
  <c r="J3050" i="4"/>
  <c r="J3049" i="4"/>
  <c r="J2989" i="4"/>
  <c r="J2990" i="4"/>
  <c r="J2991" i="4"/>
  <c r="J2987" i="4"/>
  <c r="J2988" i="4"/>
  <c r="J2913" i="4"/>
  <c r="J2914" i="4"/>
  <c r="J2915" i="4"/>
  <c r="J2848" i="4"/>
  <c r="J2849" i="4"/>
  <c r="J2850" i="4"/>
  <c r="J2765" i="4"/>
  <c r="J2766" i="4"/>
  <c r="J2767" i="4"/>
  <c r="J2768" i="4"/>
  <c r="J2696" i="4"/>
  <c r="J2698" i="4"/>
  <c r="J2699" i="4"/>
  <c r="J2697" i="4"/>
  <c r="J2624" i="4"/>
  <c r="J2625" i="4"/>
  <c r="J2626" i="4"/>
  <c r="J2627" i="4"/>
  <c r="J2557" i="4"/>
  <c r="J2554" i="4"/>
  <c r="J2553" i="4"/>
  <c r="J2555" i="4"/>
  <c r="J2556" i="4"/>
  <c r="J2451" i="4"/>
  <c r="J2452" i="4"/>
  <c r="J2453" i="4"/>
  <c r="J2454" i="4"/>
  <c r="J2388" i="4"/>
  <c r="J2389" i="4"/>
  <c r="J2323" i="4"/>
  <c r="J2324" i="4"/>
  <c r="J2236" i="4"/>
  <c r="J2239" i="4"/>
  <c r="J2237" i="4"/>
  <c r="J2238" i="4"/>
  <c r="J2139" i="4"/>
  <c r="J2140" i="4"/>
  <c r="J2136" i="4"/>
  <c r="J2137" i="4"/>
  <c r="J2138" i="4"/>
  <c r="J2141" i="4"/>
  <c r="J2142" i="4"/>
  <c r="J1967" i="4"/>
  <c r="J1968" i="4"/>
  <c r="J1969" i="4"/>
  <c r="J1971" i="4"/>
  <c r="J1970" i="4"/>
  <c r="J1972" i="4"/>
  <c r="J1973" i="4"/>
  <c r="J1872" i="4"/>
  <c r="J1873" i="4"/>
  <c r="J1803" i="4"/>
  <c r="J1804" i="4"/>
  <c r="J1805" i="4"/>
  <c r="J1806" i="4"/>
  <c r="J1807" i="4"/>
  <c r="J1808" i="4"/>
  <c r="J1809" i="4"/>
  <c r="J1811" i="4"/>
  <c r="J1802" i="4"/>
  <c r="J1810" i="4"/>
  <c r="J1812" i="4"/>
  <c r="J1813" i="4"/>
  <c r="J1692" i="4"/>
  <c r="J1693" i="4"/>
  <c r="J1694" i="4"/>
  <c r="J1695" i="4"/>
  <c r="J1696" i="4"/>
  <c r="J1697" i="4"/>
  <c r="J1699" i="4"/>
  <c r="J1698" i="4"/>
  <c r="J1700" i="4"/>
  <c r="J1701" i="4"/>
  <c r="J1611" i="4"/>
  <c r="J1612" i="4"/>
  <c r="J1613" i="4"/>
  <c r="J1614" i="4"/>
  <c r="J1615" i="4"/>
  <c r="J1616" i="4"/>
  <c r="J1617" i="4"/>
  <c r="J1559" i="4"/>
  <c r="J1560" i="4"/>
  <c r="J1561" i="4"/>
  <c r="J1563" i="4"/>
  <c r="J1564" i="4"/>
  <c r="J1562" i="4"/>
  <c r="J1468" i="4"/>
  <c r="J1469" i="4"/>
  <c r="J1470" i="4"/>
  <c r="J1384" i="4"/>
  <c r="J1385" i="4"/>
  <c r="J1387" i="4"/>
  <c r="J1388" i="4"/>
  <c r="J1389" i="4"/>
  <c r="J1390" i="4"/>
  <c r="J1391" i="4"/>
  <c r="J1392" i="4"/>
  <c r="J1393" i="4"/>
  <c r="J1395" i="4"/>
  <c r="J1386" i="4"/>
  <c r="J1394" i="4"/>
  <c r="J1293" i="4"/>
  <c r="J1296" i="4"/>
  <c r="J1299" i="4"/>
  <c r="J1294" i="4"/>
  <c r="J1295" i="4"/>
  <c r="J1297" i="4"/>
  <c r="J1298" i="4"/>
  <c r="J1291" i="4"/>
  <c r="J1292" i="4"/>
  <c r="J1145" i="4"/>
  <c r="J1146" i="4"/>
  <c r="J1147" i="4"/>
  <c r="J1148" i="4"/>
  <c r="J1149" i="4"/>
  <c r="J1151" i="4"/>
  <c r="J1152" i="4"/>
  <c r="J1137" i="4"/>
  <c r="J1153" i="4"/>
  <c r="J1138" i="4"/>
  <c r="J1139" i="4"/>
  <c r="J1140" i="4"/>
  <c r="J1141" i="4"/>
  <c r="J1144" i="4"/>
  <c r="J1142" i="4"/>
  <c r="J1143" i="4"/>
  <c r="J1150" i="4"/>
  <c r="J1081" i="4"/>
  <c r="J1082" i="4"/>
  <c r="J1083" i="4"/>
  <c r="J1084" i="4"/>
  <c r="J1085" i="4"/>
  <c r="J1080" i="4"/>
  <c r="J1078" i="4"/>
  <c r="J1079" i="4"/>
  <c r="J1017" i="4"/>
  <c r="J1018" i="4"/>
  <c r="J1016" i="4"/>
  <c r="J1015" i="4"/>
  <c r="J953" i="4"/>
  <c r="J954" i="4"/>
  <c r="J955" i="4"/>
  <c r="J940" i="4"/>
  <c r="J956" i="4"/>
  <c r="J941" i="4"/>
  <c r="J957" i="4"/>
  <c r="J942" i="4"/>
  <c r="J943" i="4"/>
  <c r="J944" i="4"/>
  <c r="J945" i="4"/>
  <c r="J946" i="4"/>
  <c r="J947" i="4"/>
  <c r="J948" i="4"/>
  <c r="J949" i="4"/>
  <c r="J952" i="4"/>
  <c r="J950" i="4"/>
  <c r="J951" i="4"/>
  <c r="J838" i="4"/>
  <c r="J839" i="4"/>
  <c r="J752" i="4"/>
  <c r="J753" i="4"/>
  <c r="J754" i="4"/>
  <c r="J755" i="4"/>
  <c r="J756" i="4"/>
  <c r="J757" i="4"/>
  <c r="J758" i="4"/>
  <c r="J759" i="4"/>
  <c r="J578" i="4"/>
  <c r="J579" i="4"/>
  <c r="J505" i="4"/>
  <c r="J490" i="4"/>
  <c r="J506" i="4"/>
  <c r="J491" i="4"/>
  <c r="J507" i="4"/>
  <c r="J492" i="4"/>
  <c r="J508" i="4"/>
  <c r="J493" i="4"/>
  <c r="J494" i="4"/>
  <c r="J495" i="4"/>
  <c r="J496" i="4"/>
  <c r="J497" i="4"/>
  <c r="J498" i="4"/>
  <c r="J499" i="4"/>
  <c r="J500" i="4"/>
  <c r="J501" i="4"/>
  <c r="J504" i="4"/>
  <c r="J502" i="4"/>
  <c r="J503" i="4"/>
  <c r="J398" i="4"/>
  <c r="J399" i="4"/>
  <c r="J297" i="4"/>
  <c r="J298" i="4"/>
  <c r="J299" i="4"/>
  <c r="J300" i="4"/>
  <c r="J296" i="4"/>
  <c r="J185" i="4"/>
  <c r="J186" i="4"/>
  <c r="J187" i="4"/>
  <c r="J188" i="4"/>
  <c r="J189" i="4"/>
  <c r="J77" i="4"/>
  <c r="J78" i="4"/>
  <c r="J79" i="4"/>
  <c r="J5404" i="4"/>
  <c r="J5405" i="4"/>
  <c r="J5281" i="4"/>
  <c r="J5282" i="4"/>
  <c r="J5201" i="4"/>
  <c r="J5202" i="4"/>
  <c r="J5203" i="4"/>
  <c r="J5199" i="4"/>
  <c r="J5200" i="4"/>
  <c r="J5204" i="4"/>
  <c r="J5121" i="4"/>
  <c r="J5119" i="4"/>
  <c r="J5120" i="4"/>
  <c r="J5035" i="4"/>
  <c r="J5036" i="4"/>
  <c r="J4945" i="4"/>
  <c r="J4946" i="4"/>
  <c r="J4947" i="4"/>
  <c r="J4949" i="4"/>
  <c r="J4943" i="4"/>
  <c r="J4944" i="4"/>
  <c r="J4948" i="4"/>
  <c r="J4870" i="4"/>
  <c r="J4867" i="4"/>
  <c r="J4869" i="4"/>
  <c r="J4868" i="4"/>
  <c r="J4790" i="4"/>
  <c r="J4791" i="4"/>
  <c r="J4792" i="4"/>
  <c r="J4793" i="4"/>
  <c r="J4787" i="4"/>
  <c r="J4789" i="4"/>
  <c r="J4788" i="4"/>
  <c r="J4719" i="4"/>
  <c r="J4720" i="4"/>
  <c r="J4618" i="4"/>
  <c r="J4619" i="4"/>
  <c r="J4620" i="4"/>
  <c r="J4621" i="4"/>
  <c r="J4622" i="4"/>
  <c r="J4625" i="4"/>
  <c r="J4623" i="4"/>
  <c r="J4624" i="4"/>
  <c r="J4522" i="4"/>
  <c r="J4523" i="4"/>
  <c r="J4524" i="4"/>
  <c r="J4525" i="4"/>
  <c r="J4526" i="4"/>
  <c r="J4529" i="4"/>
  <c r="J4527" i="4"/>
  <c r="J4528" i="4"/>
  <c r="J4358" i="4"/>
  <c r="J4345" i="4"/>
  <c r="J4361" i="4"/>
  <c r="J4346" i="4"/>
  <c r="J4362" i="4"/>
  <c r="J4347" i="4"/>
  <c r="J4363" i="4"/>
  <c r="J4349" i="4"/>
  <c r="J4365" i="4"/>
  <c r="J4353" i="4"/>
  <c r="J4369" i="4"/>
  <c r="J4355" i="4"/>
  <c r="J4371" i="4"/>
  <c r="J4368" i="4"/>
  <c r="J4370" i="4"/>
  <c r="J4343" i="4"/>
  <c r="J4372" i="4"/>
  <c r="J4344" i="4"/>
  <c r="J4348" i="4"/>
  <c r="J4350" i="4"/>
  <c r="J4351" i="4"/>
  <c r="J4352" i="4"/>
  <c r="J4354" i="4"/>
  <c r="J4359" i="4"/>
  <c r="J4360" i="4"/>
  <c r="J4364" i="4"/>
  <c r="J4367" i="4"/>
  <c r="J4356" i="4"/>
  <c r="J4357" i="4"/>
  <c r="J4366" i="4"/>
  <c r="J4266" i="4"/>
  <c r="J4267" i="4"/>
  <c r="J4269" i="4"/>
  <c r="J4270" i="4"/>
  <c r="J4271" i="4"/>
  <c r="J4272" i="4"/>
  <c r="J4268" i="4"/>
  <c r="J4203" i="4"/>
  <c r="J4205" i="4"/>
  <c r="J4206" i="4"/>
  <c r="J4207" i="4"/>
  <c r="J4209" i="4"/>
  <c r="J4210" i="4"/>
  <c r="J4208" i="4"/>
  <c r="J4204" i="4"/>
  <c r="J4138" i="4"/>
  <c r="J4139" i="4"/>
  <c r="J4140" i="4"/>
  <c r="J4042" i="4"/>
  <c r="J4043" i="4"/>
  <c r="J4045" i="4"/>
  <c r="J4046" i="4"/>
  <c r="J4047" i="4"/>
  <c r="J4049" i="4"/>
  <c r="J4044" i="4"/>
  <c r="J4048" i="4"/>
  <c r="J4050" i="4"/>
  <c r="J3972" i="4"/>
  <c r="J3973" i="4"/>
  <c r="J3974" i="4"/>
  <c r="J3967" i="4"/>
  <c r="J3969" i="4"/>
  <c r="J3971" i="4"/>
  <c r="J3968" i="4"/>
  <c r="J3970" i="4"/>
  <c r="J3975" i="4"/>
  <c r="J3905" i="4"/>
  <c r="J3907" i="4"/>
  <c r="J3906" i="4"/>
  <c r="J3839" i="4"/>
  <c r="J3841" i="4"/>
  <c r="J3840" i="4"/>
  <c r="J3767" i="4"/>
  <c r="J3768" i="4"/>
  <c r="J3769" i="4"/>
  <c r="J3770" i="4"/>
  <c r="J3771" i="4"/>
  <c r="J3772" i="4"/>
  <c r="J3773" i="4"/>
  <c r="J3774" i="4"/>
  <c r="J3775" i="4"/>
  <c r="J3777" i="4"/>
  <c r="J3778" i="4"/>
  <c r="J3779" i="4"/>
  <c r="J3776" i="4"/>
  <c r="J3674" i="4"/>
  <c r="J3675" i="4"/>
  <c r="J3676" i="4"/>
  <c r="J3677" i="4"/>
  <c r="J3678" i="4"/>
  <c r="J3609" i="4"/>
  <c r="J3610" i="4"/>
  <c r="J3611" i="4"/>
  <c r="J3612" i="4"/>
  <c r="J3613" i="4"/>
  <c r="J3614" i="4"/>
  <c r="J3615" i="4"/>
  <c r="J3617" i="4"/>
  <c r="J3618" i="4"/>
  <c r="J3619" i="4"/>
  <c r="J3616" i="4"/>
  <c r="J3498" i="4"/>
  <c r="J3499" i="4"/>
  <c r="J3421" i="4"/>
  <c r="J3422" i="4"/>
  <c r="J3352" i="4"/>
  <c r="J3353" i="4"/>
  <c r="J3198" i="4"/>
  <c r="J3185" i="4"/>
  <c r="J3186" i="4"/>
  <c r="J3187" i="4"/>
  <c r="J3188" i="4"/>
  <c r="J3191" i="4"/>
  <c r="J3192" i="4"/>
  <c r="J3194" i="4"/>
  <c r="J3195" i="4"/>
  <c r="J3196" i="4"/>
  <c r="J3197" i="4"/>
  <c r="J3189" i="4"/>
  <c r="J3190" i="4"/>
  <c r="J3193" i="4"/>
  <c r="J3090" i="4"/>
  <c r="J3091" i="4"/>
  <c r="J2845" i="4"/>
  <c r="J2846" i="4"/>
  <c r="J2847" i="4"/>
  <c r="J2842" i="4"/>
  <c r="J2843" i="4"/>
  <c r="J2844" i="4"/>
  <c r="J2694" i="4"/>
  <c r="J2695" i="4"/>
  <c r="J2621" i="4"/>
  <c r="J2622" i="4"/>
  <c r="J2623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386" i="4"/>
  <c r="J2387" i="4"/>
  <c r="J2384" i="4"/>
  <c r="J2385" i="4"/>
  <c r="J2321" i="4"/>
  <c r="J2322" i="4"/>
  <c r="J2235" i="4"/>
  <c r="J2234" i="4"/>
  <c r="J2232" i="4"/>
  <c r="J2233" i="4"/>
  <c r="J2135" i="4"/>
  <c r="J2134" i="4"/>
  <c r="J2070" i="4"/>
  <c r="J2067" i="4"/>
  <c r="J2068" i="4"/>
  <c r="J2069" i="4"/>
  <c r="J1959" i="4"/>
  <c r="J1960" i="4"/>
  <c r="J1961" i="4"/>
  <c r="J1963" i="4"/>
  <c r="J1964" i="4"/>
  <c r="J1965" i="4"/>
  <c r="J1966" i="4"/>
  <c r="J1962" i="4"/>
  <c r="J1865" i="4"/>
  <c r="J1867" i="4"/>
  <c r="J1868" i="4"/>
  <c r="J1869" i="4"/>
  <c r="J1870" i="4"/>
  <c r="J1871" i="4"/>
  <c r="J1866" i="4"/>
  <c r="J1798" i="4"/>
  <c r="J1799" i="4"/>
  <c r="J1800" i="4"/>
  <c r="J1801" i="4"/>
  <c r="J1689" i="4"/>
  <c r="J1691" i="4"/>
  <c r="J1690" i="4"/>
  <c r="J1606" i="4"/>
  <c r="J1607" i="4"/>
  <c r="J1608" i="4"/>
  <c r="J1609" i="4"/>
  <c r="J1603" i="4"/>
  <c r="J1605" i="4"/>
  <c r="J1610" i="4"/>
  <c r="J1604" i="4"/>
  <c r="J1558" i="4"/>
  <c r="J1549" i="4"/>
  <c r="J1550" i="4"/>
  <c r="J1551" i="4"/>
  <c r="J1552" i="4"/>
  <c r="J1553" i="4"/>
  <c r="J1555" i="4"/>
  <c r="J1554" i="4"/>
  <c r="J1556" i="4"/>
  <c r="J1557" i="4"/>
  <c r="J1464" i="4"/>
  <c r="J1465" i="4"/>
  <c r="J1467" i="4"/>
  <c r="J1466" i="4"/>
  <c r="J1382" i="4"/>
  <c r="J1383" i="4"/>
  <c r="J1376" i="4"/>
  <c r="J1377" i="4"/>
  <c r="J1379" i="4"/>
  <c r="J1378" i="4"/>
  <c r="J1380" i="4"/>
  <c r="J1381" i="4"/>
  <c r="J1290" i="4"/>
  <c r="J1288" i="4"/>
  <c r="J1286" i="4"/>
  <c r="J1289" i="4"/>
  <c r="J1287" i="4"/>
  <c r="J1213" i="4"/>
  <c r="J1214" i="4"/>
  <c r="J1135" i="4"/>
  <c r="J1136" i="4"/>
  <c r="J1076" i="4"/>
  <c r="J1077" i="4"/>
  <c r="J937" i="4"/>
  <c r="J938" i="4"/>
  <c r="J939" i="4"/>
  <c r="J930" i="4"/>
  <c r="J931" i="4"/>
  <c r="J932" i="4"/>
  <c r="J933" i="4"/>
  <c r="J936" i="4"/>
  <c r="J934" i="4"/>
  <c r="J935" i="4"/>
  <c r="J827" i="4"/>
  <c r="J828" i="4"/>
  <c r="J829" i="4"/>
  <c r="J830" i="4"/>
  <c r="J831" i="4"/>
  <c r="J832" i="4"/>
  <c r="J833" i="4"/>
  <c r="J834" i="4"/>
  <c r="J835" i="4"/>
  <c r="J836" i="4"/>
  <c r="J837" i="4"/>
  <c r="J748" i="4"/>
  <c r="J749" i="4"/>
  <c r="J750" i="4"/>
  <c r="J751" i="4"/>
  <c r="J647" i="4"/>
  <c r="J646" i="4"/>
  <c r="J572" i="4"/>
  <c r="J573" i="4"/>
  <c r="J574" i="4"/>
  <c r="J575" i="4"/>
  <c r="J576" i="4"/>
  <c r="J577" i="4"/>
  <c r="J393" i="4"/>
  <c r="J394" i="4"/>
  <c r="J395" i="4"/>
  <c r="J396" i="4"/>
  <c r="J397" i="4"/>
  <c r="J392" i="4"/>
  <c r="J391" i="4"/>
  <c r="J390" i="4"/>
  <c r="J294" i="4"/>
  <c r="J295" i="4"/>
  <c r="J75" i="4"/>
  <c r="J76" i="4"/>
  <c r="J4615" i="4"/>
  <c r="J4616" i="4"/>
  <c r="J4617" i="4"/>
  <c r="J4342" i="4"/>
  <c r="J4339" i="4"/>
  <c r="J4340" i="4"/>
  <c r="J4341" i="4"/>
  <c r="J4338" i="4"/>
  <c r="J4262" i="4"/>
  <c r="J4265" i="4"/>
  <c r="J4260" i="4"/>
  <c r="J4261" i="4"/>
  <c r="J4263" i="4"/>
  <c r="J4264" i="4"/>
  <c r="J4201" i="4"/>
  <c r="J4202" i="4"/>
  <c r="J4134" i="4"/>
  <c r="J4137" i="4"/>
  <c r="J4123" i="4"/>
  <c r="J4125" i="4"/>
  <c r="J4126" i="4"/>
  <c r="J4127" i="4"/>
  <c r="J4129" i="4"/>
  <c r="J4131" i="4"/>
  <c r="J4135" i="4"/>
  <c r="J4136" i="4"/>
  <c r="J4124" i="4"/>
  <c r="J4128" i="4"/>
  <c r="J4130" i="4"/>
  <c r="J4133" i="4"/>
  <c r="J4132" i="4"/>
  <c r="J3892" i="4"/>
  <c r="J3893" i="4"/>
  <c r="J3894" i="4"/>
  <c r="J3896" i="4"/>
  <c r="J3897" i="4"/>
  <c r="J3898" i="4"/>
  <c r="J3899" i="4"/>
  <c r="J3900" i="4"/>
  <c r="J3901" i="4"/>
  <c r="J3902" i="4"/>
  <c r="J3903" i="4"/>
  <c r="J3891" i="4"/>
  <c r="J3890" i="4"/>
  <c r="J3895" i="4"/>
  <c r="J3904" i="4"/>
  <c r="J3764" i="4"/>
  <c r="J3765" i="4"/>
  <c r="J3766" i="4"/>
  <c r="J3759" i="4"/>
  <c r="J3761" i="4"/>
  <c r="J3762" i="4"/>
  <c r="J3763" i="4"/>
  <c r="J3760" i="4"/>
  <c r="J3672" i="4"/>
  <c r="J3673" i="4"/>
  <c r="J3605" i="4"/>
  <c r="J3606" i="4"/>
  <c r="J3607" i="4"/>
  <c r="J3608" i="4"/>
  <c r="J3540" i="4"/>
  <c r="J3541" i="4"/>
  <c r="J3496" i="4"/>
  <c r="J3497" i="4"/>
  <c r="J3348" i="4"/>
  <c r="J3349" i="4"/>
  <c r="J3350" i="4"/>
  <c r="J3351" i="4"/>
  <c r="J3284" i="4"/>
  <c r="J3285" i="4"/>
  <c r="J3182" i="4"/>
  <c r="J3183" i="4"/>
  <c r="J3184" i="4"/>
  <c r="J3175" i="4"/>
  <c r="J3176" i="4"/>
  <c r="J3178" i="4"/>
  <c r="J3177" i="4"/>
  <c r="J3179" i="4"/>
  <c r="J3180" i="4"/>
  <c r="J3181" i="4"/>
  <c r="J3086" i="4"/>
  <c r="J3087" i="4"/>
  <c r="J3088" i="4"/>
  <c r="J3089" i="4"/>
  <c r="J3080" i="4"/>
  <c r="J3082" i="4"/>
  <c r="J3081" i="4"/>
  <c r="J3083" i="4"/>
  <c r="J3084" i="4"/>
  <c r="J3085" i="4"/>
  <c r="J3042" i="4"/>
  <c r="J3043" i="4"/>
  <c r="J3044" i="4"/>
  <c r="J3045" i="4"/>
  <c r="J2976" i="4"/>
  <c r="J2977" i="4"/>
  <c r="J2978" i="4"/>
  <c r="J2979" i="4"/>
  <c r="J2980" i="4"/>
  <c r="J2981" i="4"/>
  <c r="J2982" i="4"/>
  <c r="J2983" i="4"/>
  <c r="J2984" i="4"/>
  <c r="J2985" i="4"/>
  <c r="J2909" i="4"/>
  <c r="J2910" i="4"/>
  <c r="J2911" i="4"/>
  <c r="J2907" i="4"/>
  <c r="J2908" i="4"/>
  <c r="J2834" i="4"/>
  <c r="J2835" i="4"/>
  <c r="J2836" i="4"/>
  <c r="J2837" i="4"/>
  <c r="J2838" i="4"/>
  <c r="J2839" i="4"/>
  <c r="J2840" i="4"/>
  <c r="J2841" i="4"/>
  <c r="J2756" i="4"/>
  <c r="J2757" i="4"/>
  <c r="J2758" i="4"/>
  <c r="J2759" i="4"/>
  <c r="J2760" i="4"/>
  <c r="J2762" i="4"/>
  <c r="J2761" i="4"/>
  <c r="J2763" i="4"/>
  <c r="J2691" i="4"/>
  <c r="J2692" i="4"/>
  <c r="J2693" i="4"/>
  <c r="J2613" i="4"/>
  <c r="J2614" i="4"/>
  <c r="J2615" i="4"/>
  <c r="J2616" i="4"/>
  <c r="J2618" i="4"/>
  <c r="J2617" i="4"/>
  <c r="J2619" i="4"/>
  <c r="J2620" i="4"/>
  <c r="J2538" i="4"/>
  <c r="J2537" i="4"/>
  <c r="J2539" i="4"/>
  <c r="J2540" i="4"/>
  <c r="J2443" i="4"/>
  <c r="J2444" i="4"/>
  <c r="J2445" i="4"/>
  <c r="J2446" i="4"/>
  <c r="J2447" i="4"/>
  <c r="J2448" i="4"/>
  <c r="J2449" i="4"/>
  <c r="J2319" i="4"/>
  <c r="J2318" i="4"/>
  <c r="J2320" i="4"/>
  <c r="J2231" i="4"/>
  <c r="J2227" i="4"/>
  <c r="J2228" i="4"/>
  <c r="J2230" i="4"/>
  <c r="J2229" i="4"/>
  <c r="J2131" i="4"/>
  <c r="J2133" i="4"/>
  <c r="J2132" i="4"/>
  <c r="J1958" i="4"/>
  <c r="J1956" i="4"/>
  <c r="J1957" i="4"/>
  <c r="J1795" i="4"/>
  <c r="J1797" i="4"/>
  <c r="J1794" i="4"/>
  <c r="J1796" i="4"/>
  <c r="J1601" i="4"/>
  <c r="J1602" i="4"/>
  <c r="J1547" i="4"/>
  <c r="J1548" i="4"/>
  <c r="J1462" i="4"/>
  <c r="J1463" i="4"/>
  <c r="J1449" i="4"/>
  <c r="J1451" i="4"/>
  <c r="J1452" i="4"/>
  <c r="J1453" i="4"/>
  <c r="J1454" i="4"/>
  <c r="J1455" i="4"/>
  <c r="J1456" i="4"/>
  <c r="J1457" i="4"/>
  <c r="J1459" i="4"/>
  <c r="J1450" i="4"/>
  <c r="J1458" i="4"/>
  <c r="J1460" i="4"/>
  <c r="J1461" i="4"/>
  <c r="J1280" i="4"/>
  <c r="J1283" i="4"/>
  <c r="J1285" i="4"/>
  <c r="J1278" i="4"/>
  <c r="J1279" i="4"/>
  <c r="J1281" i="4"/>
  <c r="J1282" i="4"/>
  <c r="J1284" i="4"/>
  <c r="J1209" i="4"/>
  <c r="J1210" i="4"/>
  <c r="J1211" i="4"/>
  <c r="J1212" i="4"/>
  <c r="J1208" i="4"/>
  <c r="J1207" i="4"/>
  <c r="J1130" i="4"/>
  <c r="J1131" i="4"/>
  <c r="J1132" i="4"/>
  <c r="J1133" i="4"/>
  <c r="J1134" i="4"/>
  <c r="J1073" i="4"/>
  <c r="J1074" i="4"/>
  <c r="J1075" i="4"/>
  <c r="J1007" i="4"/>
  <c r="J1008" i="4"/>
  <c r="J1009" i="4"/>
  <c r="J1010" i="4"/>
  <c r="J1011" i="4"/>
  <c r="J1012" i="4"/>
  <c r="J1013" i="4"/>
  <c r="J1006" i="4"/>
  <c r="J825" i="4"/>
  <c r="J826" i="4"/>
  <c r="J813" i="4"/>
  <c r="J814" i="4"/>
  <c r="J815" i="4"/>
  <c r="J816" i="4"/>
  <c r="J817" i="4"/>
  <c r="J818" i="4"/>
  <c r="J819" i="4"/>
  <c r="J820" i="4"/>
  <c r="J821" i="4"/>
  <c r="J824" i="4"/>
  <c r="J822" i="4"/>
  <c r="J823" i="4"/>
  <c r="J745" i="4"/>
  <c r="J746" i="4"/>
  <c r="J747" i="4"/>
  <c r="J741" i="4"/>
  <c r="J744" i="4"/>
  <c r="J742" i="4"/>
  <c r="J743" i="4"/>
  <c r="J637" i="4"/>
  <c r="J638" i="4"/>
  <c r="J639" i="4"/>
  <c r="J640" i="4"/>
  <c r="J641" i="4"/>
  <c r="J642" i="4"/>
  <c r="J643" i="4"/>
  <c r="J644" i="4"/>
  <c r="J645" i="4"/>
  <c r="J488" i="4"/>
  <c r="J486" i="4"/>
  <c r="J487" i="4"/>
  <c r="J384" i="4"/>
  <c r="J385" i="4"/>
  <c r="J386" i="4"/>
  <c r="J387" i="4"/>
  <c r="J388" i="4"/>
  <c r="J389" i="4"/>
  <c r="J289" i="4"/>
  <c r="J290" i="4"/>
  <c r="J291" i="4"/>
  <c r="J292" i="4"/>
  <c r="J293" i="4"/>
  <c r="J182" i="4"/>
  <c r="J183" i="4"/>
  <c r="J126" i="4"/>
  <c r="J127" i="4"/>
  <c r="J128" i="4"/>
  <c r="J129" i="4"/>
  <c r="J130" i="4"/>
  <c r="J131" i="4"/>
  <c r="J73" i="4"/>
  <c r="J74" i="4"/>
  <c r="J69" i="4"/>
  <c r="J72" i="4"/>
  <c r="J70" i="4"/>
  <c r="J71" i="4"/>
  <c r="J4862" i="4"/>
  <c r="J4863" i="4"/>
  <c r="J4864" i="4"/>
  <c r="J4710" i="4"/>
  <c r="J4711" i="4"/>
  <c r="J4712" i="4"/>
  <c r="J4697" i="4"/>
  <c r="J4713" i="4"/>
  <c r="J4698" i="4"/>
  <c r="J4699" i="4"/>
  <c r="J4700" i="4"/>
  <c r="J4701" i="4"/>
  <c r="J4702" i="4"/>
  <c r="J4705" i="4"/>
  <c r="J4706" i="4"/>
  <c r="J4707" i="4"/>
  <c r="J4709" i="4"/>
  <c r="J4703" i="4"/>
  <c r="J4704" i="4"/>
  <c r="J4708" i="4"/>
  <c r="J4614" i="4"/>
  <c r="J4609" i="4"/>
  <c r="J4610" i="4"/>
  <c r="J4611" i="4"/>
  <c r="J4613" i="4"/>
  <c r="J4608" i="4"/>
  <c r="J4612" i="4"/>
  <c r="J4519" i="4"/>
  <c r="J4520" i="4"/>
  <c r="J4440" i="4"/>
  <c r="J4441" i="4"/>
  <c r="J4442" i="4"/>
  <c r="J4443" i="4"/>
  <c r="J4444" i="4"/>
  <c r="J4337" i="4"/>
  <c r="J4334" i="4"/>
  <c r="J4335" i="4"/>
  <c r="J4336" i="4"/>
  <c r="J4259" i="4"/>
  <c r="J4258" i="4"/>
  <c r="J4198" i="4"/>
  <c r="J4195" i="4"/>
  <c r="J4197" i="4"/>
  <c r="J4199" i="4"/>
  <c r="J4200" i="4"/>
  <c r="J4196" i="4"/>
  <c r="J4118" i="4"/>
  <c r="J4121" i="4"/>
  <c r="J4122" i="4"/>
  <c r="J4111" i="4"/>
  <c r="J4113" i="4"/>
  <c r="J4115" i="4"/>
  <c r="J4112" i="4"/>
  <c r="J4114" i="4"/>
  <c r="J4116" i="4"/>
  <c r="J4117" i="4"/>
  <c r="J4119" i="4"/>
  <c r="J4120" i="4"/>
  <c r="J3960" i="4"/>
  <c r="J3961" i="4"/>
  <c r="J3962" i="4"/>
  <c r="J3963" i="4"/>
  <c r="J3964" i="4"/>
  <c r="J3965" i="4"/>
  <c r="J3889" i="4"/>
  <c r="J3888" i="4"/>
  <c r="J3828" i="4"/>
  <c r="J3829" i="4"/>
  <c r="J3830" i="4"/>
  <c r="J3831" i="4"/>
  <c r="J3832" i="4"/>
  <c r="J3833" i="4"/>
  <c r="J3834" i="4"/>
  <c r="J3835" i="4"/>
  <c r="J3836" i="4"/>
  <c r="J3837" i="4"/>
  <c r="J3825" i="4"/>
  <c r="J3826" i="4"/>
  <c r="J3827" i="4"/>
  <c r="J3754" i="4"/>
  <c r="J3755" i="4"/>
  <c r="J3756" i="4"/>
  <c r="J3757" i="4"/>
  <c r="J3758" i="4"/>
  <c r="J3669" i="4"/>
  <c r="J3670" i="4"/>
  <c r="J3671" i="4"/>
  <c r="J3604" i="4"/>
  <c r="J3602" i="4"/>
  <c r="J3603" i="4"/>
  <c r="J3493" i="4"/>
  <c r="J3494" i="4"/>
  <c r="J3495" i="4"/>
  <c r="J3416" i="4"/>
  <c r="J3417" i="4"/>
  <c r="J3418" i="4"/>
  <c r="J3419" i="4"/>
  <c r="J3280" i="4"/>
  <c r="J3281" i="4"/>
  <c r="J3282" i="4"/>
  <c r="J3283" i="4"/>
  <c r="J3079" i="4"/>
  <c r="J3077" i="4"/>
  <c r="J3078" i="4"/>
  <c r="J3039" i="4"/>
  <c r="J3040" i="4"/>
  <c r="J3041" i="4"/>
  <c r="J2829" i="4"/>
  <c r="J2830" i="4"/>
  <c r="J2831" i="4"/>
  <c r="J2832" i="4"/>
  <c r="J2833" i="4"/>
  <c r="J2749" i="4"/>
  <c r="J2750" i="4"/>
  <c r="J2751" i="4"/>
  <c r="J2752" i="4"/>
  <c r="J2753" i="4"/>
  <c r="J2754" i="4"/>
  <c r="J2755" i="4"/>
  <c r="J2746" i="4"/>
  <c r="J2747" i="4"/>
  <c r="J2748" i="4"/>
  <c r="J2689" i="4"/>
  <c r="J2690" i="4"/>
  <c r="J2610" i="4"/>
  <c r="J2611" i="4"/>
  <c r="J2612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439" i="4"/>
  <c r="J2441" i="4"/>
  <c r="J2442" i="4"/>
  <c r="J2438" i="4"/>
  <c r="J2440" i="4"/>
  <c r="J2382" i="4"/>
  <c r="J2381" i="4"/>
  <c r="J2315" i="4"/>
  <c r="J2316" i="4"/>
  <c r="J2314" i="4"/>
  <c r="J2317" i="4"/>
  <c r="J2225" i="4"/>
  <c r="J2226" i="4"/>
  <c r="J2127" i="4"/>
  <c r="J2129" i="4"/>
  <c r="J2128" i="4"/>
  <c r="J2130" i="4"/>
  <c r="J2060" i="4"/>
  <c r="J2061" i="4"/>
  <c r="J2063" i="4"/>
  <c r="J2064" i="4"/>
  <c r="J2065" i="4"/>
  <c r="J2062" i="4"/>
  <c r="J1943" i="4"/>
  <c r="J1944" i="4"/>
  <c r="J1945" i="4"/>
  <c r="J1947" i="4"/>
  <c r="J1948" i="4"/>
  <c r="J1949" i="4"/>
  <c r="J1950" i="4"/>
  <c r="J1951" i="4"/>
  <c r="J1952" i="4"/>
  <c r="J1953" i="4"/>
  <c r="J1955" i="4"/>
  <c r="J1946" i="4"/>
  <c r="J1954" i="4"/>
  <c r="J1862" i="4"/>
  <c r="J1863" i="4"/>
  <c r="J1861" i="4"/>
  <c r="J1860" i="4"/>
  <c r="J1785" i="4"/>
  <c r="J1787" i="4"/>
  <c r="J1788" i="4"/>
  <c r="J1789" i="4"/>
  <c r="J1790" i="4"/>
  <c r="J1791" i="4"/>
  <c r="J1792" i="4"/>
  <c r="J1793" i="4"/>
  <c r="J1786" i="4"/>
  <c r="J1596" i="4"/>
  <c r="J1597" i="4"/>
  <c r="J1598" i="4"/>
  <c r="J1599" i="4"/>
  <c r="J1600" i="4"/>
  <c r="J1542" i="4"/>
  <c r="J1543" i="4"/>
  <c r="J1544" i="4"/>
  <c r="J1545" i="4"/>
  <c r="J1541" i="4"/>
  <c r="J1546" i="4"/>
  <c r="J1540" i="4"/>
  <c r="J1371" i="4"/>
  <c r="J1372" i="4"/>
  <c r="J1373" i="4"/>
  <c r="J1374" i="4"/>
  <c r="J1370" i="4"/>
  <c r="J1201" i="4"/>
  <c r="J1203" i="4"/>
  <c r="J1204" i="4"/>
  <c r="J1205" i="4"/>
  <c r="J1202" i="4"/>
  <c r="J1206" i="4"/>
  <c r="J1129" i="4"/>
  <c r="J1128" i="4"/>
  <c r="J1071" i="4"/>
  <c r="J1072" i="4"/>
  <c r="J1001" i="4"/>
  <c r="J1002" i="4"/>
  <c r="J1003" i="4"/>
  <c r="J1004" i="4"/>
  <c r="J1005" i="4"/>
  <c r="J1000" i="4"/>
  <c r="J926" i="4"/>
  <c r="J927" i="4"/>
  <c r="J928" i="4"/>
  <c r="J809" i="4"/>
  <c r="J810" i="4"/>
  <c r="J811" i="4"/>
  <c r="J812" i="4"/>
  <c r="J739" i="4"/>
  <c r="J740" i="4"/>
  <c r="J633" i="4"/>
  <c r="J634" i="4"/>
  <c r="J635" i="4"/>
  <c r="J636" i="4"/>
  <c r="J632" i="4"/>
  <c r="J482" i="4"/>
  <c r="J483" i="4"/>
  <c r="J484" i="4"/>
  <c r="J485" i="4"/>
  <c r="J380" i="4"/>
  <c r="J381" i="4"/>
  <c r="J382" i="4"/>
  <c r="J383" i="4"/>
  <c r="J122" i="4"/>
  <c r="J123" i="4"/>
  <c r="J124" i="4"/>
  <c r="J125" i="4"/>
  <c r="J62" i="4"/>
  <c r="J63" i="4"/>
  <c r="J64" i="4"/>
  <c r="J65" i="4"/>
  <c r="J66" i="4"/>
  <c r="J67" i="4"/>
  <c r="J68" i="4"/>
  <c r="J8210" i="4"/>
  <c r="J8211" i="4"/>
  <c r="J8212" i="4"/>
  <c r="J8213" i="4"/>
  <c r="J8214" i="4"/>
  <c r="J8215" i="4"/>
  <c r="J8216" i="4"/>
  <c r="J8217" i="4"/>
  <c r="J8218" i="4"/>
  <c r="J8209" i="4"/>
  <c r="J8114" i="4"/>
  <c r="J8115" i="4"/>
  <c r="J8109" i="4"/>
  <c r="J8110" i="4"/>
  <c r="J8111" i="4"/>
  <c r="J8113" i="4"/>
  <c r="J8112" i="4"/>
  <c r="J8052" i="4"/>
  <c r="J8053" i="4"/>
  <c r="J8054" i="4"/>
  <c r="J8055" i="4"/>
  <c r="J8056" i="4"/>
  <c r="J8057" i="4"/>
  <c r="J8058" i="4"/>
  <c r="J7997" i="4"/>
  <c r="J7998" i="4"/>
  <c r="J7848" i="4"/>
  <c r="J7849" i="4"/>
  <c r="J7850" i="4"/>
  <c r="J7851" i="4"/>
  <c r="J7852" i="4"/>
  <c r="J7770" i="4"/>
  <c r="J7767" i="4"/>
  <c r="J7768" i="4"/>
  <c r="J7769" i="4"/>
  <c r="J7771" i="4"/>
  <c r="J7772" i="4"/>
  <c r="J7773" i="4"/>
  <c r="J7774" i="4"/>
  <c r="J7775" i="4"/>
  <c r="J7694" i="4"/>
  <c r="J7695" i="4"/>
  <c r="J7693" i="4"/>
  <c r="J7597" i="4"/>
  <c r="J7598" i="4"/>
  <c r="J7521" i="4"/>
  <c r="J7522" i="4"/>
  <c r="J7523" i="4"/>
  <c r="J7430" i="4"/>
  <c r="J7431" i="4"/>
  <c r="J7429" i="4"/>
  <c r="J7427" i="4"/>
  <c r="J7428" i="4"/>
  <c r="J7359" i="4"/>
  <c r="J7361" i="4"/>
  <c r="J7362" i="4"/>
  <c r="J7360" i="4"/>
  <c r="J7270" i="4"/>
  <c r="J7271" i="4"/>
  <c r="J7272" i="4"/>
  <c r="J7213" i="4"/>
  <c r="J7214" i="4"/>
  <c r="J7126" i="4"/>
  <c r="J7127" i="4"/>
  <c r="J7125" i="4"/>
  <c r="J7123" i="4"/>
  <c r="J7124" i="4"/>
  <c r="J7004" i="4"/>
  <c r="J7005" i="4"/>
  <c r="J7006" i="4"/>
  <c r="J7007" i="4"/>
  <c r="J7008" i="4"/>
  <c r="J7009" i="4"/>
  <c r="J6906" i="4"/>
  <c r="J6907" i="4"/>
  <c r="J6908" i="4"/>
  <c r="J6909" i="4"/>
  <c r="J6910" i="4"/>
  <c r="J6911" i="4"/>
  <c r="J6838" i="4"/>
  <c r="J6839" i="4"/>
  <c r="J6840" i="4"/>
  <c r="J6837" i="4"/>
  <c r="J6836" i="4"/>
  <c r="J6750" i="4"/>
  <c r="J6751" i="4"/>
  <c r="J6752" i="4"/>
  <c r="J6753" i="4"/>
  <c r="J6623" i="4"/>
  <c r="J6624" i="4"/>
  <c r="J6625" i="4"/>
  <c r="J6626" i="4"/>
  <c r="J6627" i="4"/>
  <c r="J6545" i="4"/>
  <c r="J6547" i="4"/>
  <c r="J6546" i="4"/>
  <c r="J6455" i="4"/>
  <c r="J6457" i="4"/>
  <c r="J6458" i="4"/>
  <c r="J6456" i="4"/>
  <c r="J6375" i="4"/>
  <c r="J6377" i="4"/>
  <c r="J6378" i="4"/>
  <c r="J6366" i="4"/>
  <c r="J6367" i="4"/>
  <c r="J6368" i="4"/>
  <c r="J6369" i="4"/>
  <c r="J6370" i="4"/>
  <c r="J6371" i="4"/>
  <c r="J6372" i="4"/>
  <c r="J6374" i="4"/>
  <c r="J6373" i="4"/>
  <c r="J6376" i="4"/>
  <c r="J6287" i="4"/>
  <c r="J6288" i="4"/>
  <c r="J6152" i="4"/>
  <c r="J6153" i="4"/>
  <c r="J6087" i="4"/>
  <c r="J6088" i="4"/>
  <c r="J6089" i="4"/>
  <c r="J6083" i="4"/>
  <c r="J6084" i="4"/>
  <c r="J6086" i="4"/>
  <c r="J6085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898" i="4"/>
  <c r="J5899" i="4"/>
  <c r="J5763" i="4"/>
  <c r="J5764" i="4"/>
  <c r="J5679" i="4"/>
  <c r="J5680" i="4"/>
  <c r="J5610" i="4"/>
  <c r="J5611" i="4"/>
  <c r="J5612" i="4"/>
  <c r="J5613" i="4"/>
  <c r="J5614" i="4"/>
  <c r="J5615" i="4"/>
  <c r="J5616" i="4"/>
  <c r="J5617" i="4"/>
  <c r="J5532" i="4"/>
  <c r="J5533" i="4"/>
  <c r="J5534" i="4"/>
  <c r="J5483" i="4"/>
  <c r="J5486" i="4"/>
  <c r="J5487" i="4"/>
  <c r="J5485" i="4"/>
  <c r="J5484" i="4"/>
  <c r="J5335" i="4"/>
  <c r="J5336" i="4"/>
  <c r="J5337" i="4"/>
  <c r="J5253" i="4"/>
  <c r="J5252" i="4"/>
  <c r="J5254" i="4"/>
  <c r="J5186" i="4"/>
  <c r="J5187" i="4"/>
  <c r="J5189" i="4"/>
  <c r="J5188" i="4"/>
  <c r="J5190" i="4"/>
  <c r="J5014" i="4"/>
  <c r="J5015" i="4"/>
  <c r="J5016" i="4"/>
  <c r="J5017" i="4"/>
  <c r="J5018" i="4"/>
  <c r="J5019" i="4"/>
  <c r="J5013" i="4"/>
  <c r="J4781" i="4"/>
  <c r="J4782" i="4"/>
  <c r="J4694" i="4"/>
  <c r="J4695" i="4"/>
  <c r="J4696" i="4"/>
  <c r="J4690" i="4"/>
  <c r="J4691" i="4"/>
  <c r="J4693" i="4"/>
  <c r="J4692" i="4"/>
  <c r="J4518" i="4"/>
  <c r="J4515" i="4"/>
  <c r="J4517" i="4"/>
  <c r="J4516" i="4"/>
  <c r="J4438" i="4"/>
  <c r="J4439" i="4"/>
  <c r="J4437" i="4"/>
  <c r="J4436" i="4"/>
  <c r="J4329" i="4"/>
  <c r="J4330" i="4"/>
  <c r="J4331" i="4"/>
  <c r="J4333" i="4"/>
  <c r="J4332" i="4"/>
  <c r="J4327" i="4"/>
  <c r="J4328" i="4"/>
  <c r="J4253" i="4"/>
  <c r="J4254" i="4"/>
  <c r="J4255" i="4"/>
  <c r="J4257" i="4"/>
  <c r="J4256" i="4"/>
  <c r="J4109" i="4"/>
  <c r="J4110" i="4"/>
  <c r="J3885" i="4"/>
  <c r="J3886" i="4"/>
  <c r="J3887" i="4"/>
  <c r="J3750" i="4"/>
  <c r="J3751" i="4"/>
  <c r="J3752" i="4"/>
  <c r="J3753" i="4"/>
  <c r="J3668" i="4"/>
  <c r="J3665" i="4"/>
  <c r="J3666" i="4"/>
  <c r="J3667" i="4"/>
  <c r="J3597" i="4"/>
  <c r="J3598" i="4"/>
  <c r="J3599" i="4"/>
  <c r="J3601" i="4"/>
  <c r="J3600" i="4"/>
  <c r="J3533" i="4"/>
  <c r="J3534" i="4"/>
  <c r="J3535" i="4"/>
  <c r="J3537" i="4"/>
  <c r="J3538" i="4"/>
  <c r="J3536" i="4"/>
  <c r="J3412" i="4"/>
  <c r="J3413" i="4"/>
  <c r="J3414" i="4"/>
  <c r="J3415" i="4"/>
  <c r="J3342" i="4"/>
  <c r="J3343" i="4"/>
  <c r="J3345" i="4"/>
  <c r="J3346" i="4"/>
  <c r="J3341" i="4"/>
  <c r="J3344" i="4"/>
  <c r="J3278" i="4"/>
  <c r="J3279" i="4"/>
  <c r="J3277" i="4"/>
  <c r="J3276" i="4"/>
  <c r="J3166" i="4"/>
  <c r="J3167" i="4"/>
  <c r="J3168" i="4"/>
  <c r="J3169" i="4"/>
  <c r="J3154" i="4"/>
  <c r="J3170" i="4"/>
  <c r="J3155" i="4"/>
  <c r="J3171" i="4"/>
  <c r="J3156" i="4"/>
  <c r="J3172" i="4"/>
  <c r="J3159" i="4"/>
  <c r="J3160" i="4"/>
  <c r="J3162" i="4"/>
  <c r="J3157" i="4"/>
  <c r="J3158" i="4"/>
  <c r="J3161" i="4"/>
  <c r="J3163" i="4"/>
  <c r="J3164" i="4"/>
  <c r="J3165" i="4"/>
  <c r="J3173" i="4"/>
  <c r="J3074" i="4"/>
  <c r="J3075" i="4"/>
  <c r="J3076" i="4"/>
  <c r="J2973" i="4"/>
  <c r="J2974" i="4"/>
  <c r="J2971" i="4"/>
  <c r="J2972" i="4"/>
  <c r="J2824" i="4"/>
  <c r="J2826" i="4"/>
  <c r="J2825" i="4"/>
  <c r="J2827" i="4"/>
  <c r="J2828" i="4"/>
  <c r="J2744" i="4"/>
  <c r="J2745" i="4"/>
  <c r="J2605" i="4"/>
  <c r="J2606" i="4"/>
  <c r="J2607" i="4"/>
  <c r="J2608" i="4"/>
  <c r="J2609" i="4"/>
  <c r="J2603" i="4"/>
  <c r="J2604" i="4"/>
  <c r="J2522" i="4"/>
  <c r="J2524" i="4"/>
  <c r="J2521" i="4"/>
  <c r="J2523" i="4"/>
  <c r="J2432" i="4"/>
  <c r="J2433" i="4"/>
  <c r="J2434" i="4"/>
  <c r="J2435" i="4"/>
  <c r="J2437" i="4"/>
  <c r="J2436" i="4"/>
  <c r="J2375" i="4"/>
  <c r="J2363" i="4"/>
  <c r="J2379" i="4"/>
  <c r="J2364" i="4"/>
  <c r="J2367" i="4"/>
  <c r="J2369" i="4"/>
  <c r="J2371" i="4"/>
  <c r="J2365" i="4"/>
  <c r="J2366" i="4"/>
  <c r="J2368" i="4"/>
  <c r="J2370" i="4"/>
  <c r="J2372" i="4"/>
  <c r="J2373" i="4"/>
  <c r="J2374" i="4"/>
  <c r="J2376" i="4"/>
  <c r="J2377" i="4"/>
  <c r="J2378" i="4"/>
  <c r="J2380" i="4"/>
  <c r="J2311" i="4"/>
  <c r="J2312" i="4"/>
  <c r="J2313" i="4"/>
  <c r="J2308" i="4"/>
  <c r="J2309" i="4"/>
  <c r="J2310" i="4"/>
  <c r="J2215" i="4"/>
  <c r="J2219" i="4"/>
  <c r="J2220" i="4"/>
  <c r="J2223" i="4"/>
  <c r="J2212" i="4"/>
  <c r="J2213" i="4"/>
  <c r="J2214" i="4"/>
  <c r="J2216" i="4"/>
  <c r="J2217" i="4"/>
  <c r="J2218" i="4"/>
  <c r="J2221" i="4"/>
  <c r="J2222" i="4"/>
  <c r="J2224" i="4"/>
  <c r="J2054" i="4"/>
  <c r="J2055" i="4"/>
  <c r="J2056" i="4"/>
  <c r="J2057" i="4"/>
  <c r="J2059" i="4"/>
  <c r="J2053" i="4"/>
  <c r="J2058" i="4"/>
  <c r="J2052" i="4"/>
  <c r="J1942" i="4"/>
  <c r="J1936" i="4"/>
  <c r="J1937" i="4"/>
  <c r="J1939" i="4"/>
  <c r="J1938" i="4"/>
  <c r="J1940" i="4"/>
  <c r="J1941" i="4"/>
  <c r="J1782" i="4"/>
  <c r="J1783" i="4"/>
  <c r="J1784" i="4"/>
  <c r="J1781" i="4"/>
  <c r="J1686" i="4"/>
  <c r="J1675" i="4"/>
  <c r="J1676" i="4"/>
  <c r="J1677" i="4"/>
  <c r="J1678" i="4"/>
  <c r="J1679" i="4"/>
  <c r="J1680" i="4"/>
  <c r="J1681" i="4"/>
  <c r="J1683" i="4"/>
  <c r="J1674" i="4"/>
  <c r="J1682" i="4"/>
  <c r="J1684" i="4"/>
  <c r="J1685" i="4"/>
  <c r="J1592" i="4"/>
  <c r="J1593" i="4"/>
  <c r="J1595" i="4"/>
  <c r="J1594" i="4"/>
  <c r="J1527" i="4"/>
  <c r="J1528" i="4"/>
  <c r="J1529" i="4"/>
  <c r="J1531" i="4"/>
  <c r="J1532" i="4"/>
  <c r="J1533" i="4"/>
  <c r="J1534" i="4"/>
  <c r="J1535" i="4"/>
  <c r="J1536" i="4"/>
  <c r="J1537" i="4"/>
  <c r="J1539" i="4"/>
  <c r="J1530" i="4"/>
  <c r="J1538" i="4"/>
  <c r="J1446" i="4"/>
  <c r="J1447" i="4"/>
  <c r="J1441" i="4"/>
  <c r="J1443" i="4"/>
  <c r="J1442" i="4"/>
  <c r="J1444" i="4"/>
  <c r="J1445" i="4"/>
  <c r="J1368" i="4"/>
  <c r="J1369" i="4"/>
  <c r="J1275" i="4"/>
  <c r="J1276" i="4"/>
  <c r="J1199" i="4"/>
  <c r="J1200" i="4"/>
  <c r="J1126" i="4"/>
  <c r="J1127" i="4"/>
  <c r="J1068" i="4"/>
  <c r="J1069" i="4"/>
  <c r="J1070" i="4"/>
  <c r="J923" i="4"/>
  <c r="J924" i="4"/>
  <c r="J925" i="4"/>
  <c r="J737" i="4"/>
  <c r="J738" i="4"/>
  <c r="J627" i="4"/>
  <c r="J628" i="4"/>
  <c r="J629" i="4"/>
  <c r="J630" i="4"/>
  <c r="J631" i="4"/>
  <c r="J477" i="4"/>
  <c r="J478" i="4"/>
  <c r="J479" i="4"/>
  <c r="J480" i="4"/>
  <c r="J481" i="4"/>
  <c r="J281" i="4"/>
  <c r="J282" i="4"/>
  <c r="J283" i="4"/>
  <c r="J284" i="4"/>
  <c r="J285" i="4"/>
  <c r="J270" i="4"/>
  <c r="J286" i="4"/>
  <c r="J271" i="4"/>
  <c r="J287" i="4"/>
  <c r="J272" i="4"/>
  <c r="J273" i="4"/>
  <c r="J274" i="4"/>
  <c r="J275" i="4"/>
  <c r="J276" i="4"/>
  <c r="J277" i="4"/>
  <c r="J280" i="4"/>
  <c r="J278" i="4"/>
  <c r="J279" i="4"/>
  <c r="J59" i="4"/>
  <c r="J60" i="4"/>
  <c r="J61" i="4"/>
  <c r="J5006" i="4"/>
  <c r="J5009" i="4"/>
  <c r="J5010" i="4"/>
  <c r="J5011" i="4"/>
  <c r="J5012" i="4"/>
  <c r="J5008" i="4"/>
  <c r="J5007" i="4"/>
  <c r="J4925" i="4"/>
  <c r="J4926" i="4"/>
  <c r="J4689" i="4"/>
  <c r="J4688" i="4"/>
  <c r="J4598" i="4"/>
  <c r="J4599" i="4"/>
  <c r="J4600" i="4"/>
  <c r="J4601" i="4"/>
  <c r="J4602" i="4"/>
  <c r="J4603" i="4"/>
  <c r="J4604" i="4"/>
  <c r="J4605" i="4"/>
  <c r="J4606" i="4"/>
  <c r="J4593" i="4"/>
  <c r="J4594" i="4"/>
  <c r="J4595" i="4"/>
  <c r="J4597" i="4"/>
  <c r="J4591" i="4"/>
  <c r="J4592" i="4"/>
  <c r="J4596" i="4"/>
  <c r="J4513" i="4"/>
  <c r="J4514" i="4"/>
  <c r="J4326" i="4"/>
  <c r="J4323" i="4"/>
  <c r="J4322" i="4"/>
  <c r="J4324" i="4"/>
  <c r="J4325" i="4"/>
  <c r="J4102" i="4"/>
  <c r="J4105" i="4"/>
  <c r="J4106" i="4"/>
  <c r="J4107" i="4"/>
  <c r="J4097" i="4"/>
  <c r="J4099" i="4"/>
  <c r="J4100" i="4"/>
  <c r="J4101" i="4"/>
  <c r="J4103" i="4"/>
  <c r="J4104" i="4"/>
  <c r="J4108" i="4"/>
  <c r="J4098" i="4"/>
  <c r="J4038" i="4"/>
  <c r="J4035" i="4"/>
  <c r="J4034" i="4"/>
  <c r="J4036" i="4"/>
  <c r="J4037" i="4"/>
  <c r="J3883" i="4"/>
  <c r="J3884" i="4"/>
  <c r="J3815" i="4"/>
  <c r="J3816" i="4"/>
  <c r="J3817" i="4"/>
  <c r="J3818" i="4"/>
  <c r="J3819" i="4"/>
  <c r="J3820" i="4"/>
  <c r="J3821" i="4"/>
  <c r="J3822" i="4"/>
  <c r="J3823" i="4"/>
  <c r="J3748" i="4"/>
  <c r="J3749" i="4"/>
  <c r="J3656" i="4"/>
  <c r="J3657" i="4"/>
  <c r="J3658" i="4"/>
  <c r="J3659" i="4"/>
  <c r="J3660" i="4"/>
  <c r="J3661" i="4"/>
  <c r="J3662" i="4"/>
  <c r="J3663" i="4"/>
  <c r="J3664" i="4"/>
  <c r="J3588" i="4"/>
  <c r="J3589" i="4"/>
  <c r="J3590" i="4"/>
  <c r="J3591" i="4"/>
  <c r="J3592" i="4"/>
  <c r="J3593" i="4"/>
  <c r="J3594" i="4"/>
  <c r="J3595" i="4"/>
  <c r="J3596" i="4"/>
  <c r="J3587" i="4"/>
  <c r="J3531" i="4"/>
  <c r="J3532" i="4"/>
  <c r="J3485" i="4"/>
  <c r="J3486" i="4"/>
  <c r="J3487" i="4"/>
  <c r="J3489" i="4"/>
  <c r="J3490" i="4"/>
  <c r="J3491" i="4"/>
  <c r="J3488" i="4"/>
  <c r="J3399" i="4"/>
  <c r="J3400" i="4"/>
  <c r="J3401" i="4"/>
  <c r="J3402" i="4"/>
  <c r="J3403" i="4"/>
  <c r="J3404" i="4"/>
  <c r="J3405" i="4"/>
  <c r="J3406" i="4"/>
  <c r="J3407" i="4"/>
  <c r="J3409" i="4"/>
  <c r="J3410" i="4"/>
  <c r="J3411" i="4"/>
  <c r="J3408" i="4"/>
  <c r="J3338" i="4"/>
  <c r="J3334" i="4"/>
  <c r="J3335" i="4"/>
  <c r="J3336" i="4"/>
  <c r="J3337" i="4"/>
  <c r="J3340" i="4"/>
  <c r="J3339" i="4"/>
  <c r="J3150" i="4"/>
  <c r="J3151" i="4"/>
  <c r="J3152" i="4"/>
  <c r="J3153" i="4"/>
  <c r="J3149" i="4"/>
  <c r="J3148" i="4"/>
  <c r="J3072" i="4"/>
  <c r="J3073" i="4"/>
  <c r="J3036" i="4"/>
  <c r="J3037" i="4"/>
  <c r="J2964" i="4"/>
  <c r="J2965" i="4"/>
  <c r="J2966" i="4"/>
  <c r="J2967" i="4"/>
  <c r="J2968" i="4"/>
  <c r="J2970" i="4"/>
  <c r="J2969" i="4"/>
  <c r="J2900" i="4"/>
  <c r="J2901" i="4"/>
  <c r="J2902" i="4"/>
  <c r="J2903" i="4"/>
  <c r="J2904" i="4"/>
  <c r="J2817" i="4"/>
  <c r="J2818" i="4"/>
  <c r="J2819" i="4"/>
  <c r="J2820" i="4"/>
  <c r="J2821" i="4"/>
  <c r="J2822" i="4"/>
  <c r="J2823" i="4"/>
  <c r="J2734" i="4"/>
  <c r="J2735" i="4"/>
  <c r="J2736" i="4"/>
  <c r="J2737" i="4"/>
  <c r="J2738" i="4"/>
  <c r="J2739" i="4"/>
  <c r="J2740" i="4"/>
  <c r="J2741" i="4"/>
  <c r="J2742" i="4"/>
  <c r="J2743" i="4"/>
  <c r="J2685" i="4"/>
  <c r="J2686" i="4"/>
  <c r="J2687" i="4"/>
  <c r="J2684" i="4"/>
  <c r="J2597" i="4"/>
  <c r="J2598" i="4"/>
  <c r="J2599" i="4"/>
  <c r="J2600" i="4"/>
  <c r="J2602" i="4"/>
  <c r="J2601" i="4"/>
  <c r="J2517" i="4"/>
  <c r="J2518" i="4"/>
  <c r="J2519" i="4"/>
  <c r="J2520" i="4"/>
  <c r="J2430" i="4"/>
  <c r="J2431" i="4"/>
  <c r="J2305" i="4"/>
  <c r="J2307" i="4"/>
  <c r="J2304" i="4"/>
  <c r="J2306" i="4"/>
  <c r="J2207" i="4"/>
  <c r="J2209" i="4"/>
  <c r="J2211" i="4"/>
  <c r="J2210" i="4"/>
  <c r="J2206" i="4"/>
  <c r="J2208" i="4"/>
  <c r="J2119" i="4"/>
  <c r="J2121" i="4"/>
  <c r="J2123" i="4"/>
  <c r="J2124" i="4"/>
  <c r="J2115" i="4"/>
  <c r="J2114" i="4"/>
  <c r="J2116" i="4"/>
  <c r="J2117" i="4"/>
  <c r="J2118" i="4"/>
  <c r="J2120" i="4"/>
  <c r="J2122" i="4"/>
  <c r="J2125" i="4"/>
  <c r="J2044" i="4"/>
  <c r="J2045" i="4"/>
  <c r="J2046" i="4"/>
  <c r="J2047" i="4"/>
  <c r="J2048" i="4"/>
  <c r="J2049" i="4"/>
  <c r="J2051" i="4"/>
  <c r="J2050" i="4"/>
  <c r="J1933" i="4"/>
  <c r="J1934" i="4"/>
  <c r="J1935" i="4"/>
  <c r="J1776" i="4"/>
  <c r="J1777" i="4"/>
  <c r="J1779" i="4"/>
  <c r="J1778" i="4"/>
  <c r="J1780" i="4"/>
  <c r="J1671" i="4"/>
  <c r="J1672" i="4"/>
  <c r="J1673" i="4"/>
  <c r="J1366" i="4"/>
  <c r="J1367" i="4"/>
  <c r="J1352" i="4"/>
  <c r="J1353" i="4"/>
  <c r="J1354" i="4"/>
  <c r="J1355" i="4"/>
  <c r="J1356" i="4"/>
  <c r="J1357" i="4"/>
  <c r="J1358" i="4"/>
  <c r="J1359" i="4"/>
  <c r="J1360" i="4"/>
  <c r="J1361" i="4"/>
  <c r="J1363" i="4"/>
  <c r="J1362" i="4"/>
  <c r="J1364" i="4"/>
  <c r="J1365" i="4"/>
  <c r="J1193" i="4"/>
  <c r="J1194" i="4"/>
  <c r="J1195" i="4"/>
  <c r="J1196" i="4"/>
  <c r="J1197" i="4"/>
  <c r="J1187" i="4"/>
  <c r="J1188" i="4"/>
  <c r="J1189" i="4"/>
  <c r="J1192" i="4"/>
  <c r="J1190" i="4"/>
  <c r="J1191" i="4"/>
  <c r="J1198" i="4"/>
  <c r="J1122" i="4"/>
  <c r="J1123" i="4"/>
  <c r="J1124" i="4"/>
  <c r="J1125" i="4"/>
  <c r="J1065" i="4"/>
  <c r="J1066" i="4"/>
  <c r="J1067" i="4"/>
  <c r="J996" i="4"/>
  <c r="J997" i="4"/>
  <c r="J998" i="4"/>
  <c r="J921" i="4"/>
  <c r="J922" i="4"/>
  <c r="J920" i="4"/>
  <c r="J806" i="4"/>
  <c r="J807" i="4"/>
  <c r="J733" i="4"/>
  <c r="J734" i="4"/>
  <c r="J735" i="4"/>
  <c r="J736" i="4"/>
  <c r="J625" i="4"/>
  <c r="J626" i="4"/>
  <c r="J564" i="4"/>
  <c r="J565" i="4"/>
  <c r="J568" i="4"/>
  <c r="J566" i="4"/>
  <c r="J567" i="4"/>
  <c r="J473" i="4"/>
  <c r="J474" i="4"/>
  <c r="J475" i="4"/>
  <c r="J476" i="4"/>
  <c r="J472" i="4"/>
  <c r="J377" i="4"/>
  <c r="J378" i="4"/>
  <c r="J370" i="4"/>
  <c r="J371" i="4"/>
  <c r="J372" i="4"/>
  <c r="J373" i="4"/>
  <c r="J376" i="4"/>
  <c r="J374" i="4"/>
  <c r="J375" i="4"/>
  <c r="J172" i="4"/>
  <c r="J173" i="4"/>
  <c r="J174" i="4"/>
  <c r="J175" i="4"/>
  <c r="J176" i="4"/>
  <c r="J177" i="4"/>
  <c r="J178" i="4"/>
  <c r="J179" i="4"/>
  <c r="J114" i="4"/>
  <c r="J115" i="4"/>
  <c r="J116" i="4"/>
  <c r="J117" i="4"/>
  <c r="J120" i="4"/>
  <c r="J118" i="4"/>
  <c r="J119" i="4"/>
  <c r="J57" i="4"/>
  <c r="J58" i="4"/>
  <c r="J56" i="4"/>
  <c r="J6208" i="4"/>
  <c r="J6209" i="4"/>
  <c r="J6210" i="4"/>
  <c r="J6211" i="4"/>
  <c r="J6212" i="4"/>
  <c r="J6214" i="4"/>
  <c r="J6213" i="4"/>
  <c r="J6076" i="4"/>
  <c r="J6077" i="4"/>
  <c r="J6078" i="4"/>
  <c r="J6079" i="4"/>
  <c r="J6080" i="4"/>
  <c r="J6081" i="4"/>
  <c r="J5964" i="4"/>
  <c r="J5965" i="4"/>
  <c r="J5966" i="4"/>
  <c r="J5967" i="4"/>
  <c r="J5968" i="4"/>
  <c r="J5969" i="4"/>
  <c r="J5970" i="4"/>
  <c r="J5971" i="4"/>
  <c r="J5972" i="4"/>
  <c r="J5884" i="4"/>
  <c r="J5885" i="4"/>
  <c r="J5886" i="4"/>
  <c r="J5887" i="4"/>
  <c r="J5888" i="4"/>
  <c r="J5889" i="4"/>
  <c r="J5890" i="4"/>
  <c r="J5891" i="4"/>
  <c r="J5892" i="4"/>
  <c r="J5893" i="4"/>
  <c r="J5826" i="4"/>
  <c r="J5827" i="4"/>
  <c r="J5828" i="4"/>
  <c r="J5830" i="4"/>
  <c r="J5829" i="4"/>
  <c r="J5751" i="4"/>
  <c r="J5752" i="4"/>
  <c r="J5753" i="4"/>
  <c r="J5750" i="4"/>
  <c r="J5749" i="4"/>
  <c r="J5672" i="4"/>
  <c r="J5673" i="4"/>
  <c r="J5674" i="4"/>
  <c r="J5675" i="4"/>
  <c r="J5676" i="4"/>
  <c r="J5677" i="4"/>
  <c r="J5608" i="4"/>
  <c r="J5606" i="4"/>
  <c r="J5607" i="4"/>
  <c r="J5597" i="4"/>
  <c r="J5598" i="4"/>
  <c r="J5599" i="4"/>
  <c r="J5600" i="4"/>
  <c r="J5601" i="4"/>
  <c r="J5602" i="4"/>
  <c r="J5603" i="4"/>
  <c r="J5605" i="4"/>
  <c r="J5604" i="4"/>
  <c r="J5525" i="4"/>
  <c r="J5526" i="4"/>
  <c r="J5527" i="4"/>
  <c r="J5329" i="4"/>
  <c r="J5330" i="4"/>
  <c r="J5331" i="4"/>
  <c r="J5333" i="4"/>
  <c r="J5332" i="4"/>
  <c r="J5249" i="4"/>
  <c r="J5250" i="4"/>
  <c r="J5247" i="4"/>
  <c r="J5248" i="4"/>
  <c r="J5107" i="4"/>
  <c r="J5109" i="4"/>
  <c r="J5108" i="4"/>
  <c r="J5003" i="4"/>
  <c r="J5004" i="4"/>
  <c r="J5005" i="4"/>
  <c r="J4919" i="4"/>
  <c r="J4920" i="4"/>
  <c r="J4921" i="4"/>
  <c r="J4922" i="4"/>
  <c r="J4923" i="4"/>
  <c r="J4924" i="4"/>
  <c r="J4854" i="4"/>
  <c r="J4855" i="4"/>
  <c r="J4856" i="4"/>
  <c r="J4857" i="4"/>
  <c r="J4858" i="4"/>
  <c r="J4859" i="4"/>
  <c r="J4853" i="4"/>
  <c r="J4852" i="4"/>
  <c r="J4775" i="4"/>
  <c r="J4776" i="4"/>
  <c r="J4777" i="4"/>
  <c r="J4778" i="4"/>
  <c r="J4779" i="4"/>
  <c r="J4678" i="4"/>
  <c r="J4679" i="4"/>
  <c r="J4680" i="4"/>
  <c r="J4681" i="4"/>
  <c r="J4682" i="4"/>
  <c r="J4683" i="4"/>
  <c r="J4684" i="4"/>
  <c r="J4685" i="4"/>
  <c r="J4686" i="4"/>
  <c r="J4677" i="4"/>
  <c r="J4676" i="4"/>
  <c r="J4687" i="4"/>
  <c r="J4589" i="4"/>
  <c r="J4590" i="4"/>
  <c r="J4511" i="4"/>
  <c r="J4512" i="4"/>
  <c r="J4427" i="4"/>
  <c r="J4428" i="4"/>
  <c r="J4429" i="4"/>
  <c r="J4430" i="4"/>
  <c r="J4433" i="4"/>
  <c r="J4434" i="4"/>
  <c r="J4431" i="4"/>
  <c r="J4432" i="4"/>
  <c r="J4321" i="4"/>
  <c r="J4320" i="4"/>
  <c r="J4249" i="4"/>
  <c r="J4250" i="4"/>
  <c r="J4251" i="4"/>
  <c r="J4247" i="4"/>
  <c r="J4248" i="4"/>
  <c r="J4190" i="4"/>
  <c r="J4191" i="4"/>
  <c r="J4192" i="4"/>
  <c r="J4033" i="4"/>
  <c r="J4032" i="4"/>
  <c r="J3956" i="4"/>
  <c r="J3957" i="4"/>
  <c r="J3736" i="4"/>
  <c r="J3737" i="4"/>
  <c r="J3738" i="4"/>
  <c r="J3739" i="4"/>
  <c r="J3740" i="4"/>
  <c r="J3741" i="4"/>
  <c r="J3742" i="4"/>
  <c r="J3743" i="4"/>
  <c r="J3745" i="4"/>
  <c r="J3746" i="4"/>
  <c r="J3747" i="4"/>
  <c r="J3744" i="4"/>
  <c r="J3528" i="4"/>
  <c r="J3529" i="4"/>
  <c r="J3530" i="4"/>
  <c r="J3481" i="4"/>
  <c r="J3482" i="4"/>
  <c r="J3483" i="4"/>
  <c r="J3484" i="4"/>
  <c r="J3396" i="4"/>
  <c r="J3397" i="4"/>
  <c r="J3398" i="4"/>
  <c r="J3395" i="4"/>
  <c r="J3262" i="4"/>
  <c r="J3263" i="4"/>
  <c r="J3264" i="4"/>
  <c r="J3265" i="4"/>
  <c r="J3266" i="4"/>
  <c r="J3267" i="4"/>
  <c r="J3268" i="4"/>
  <c r="J3271" i="4"/>
  <c r="J3272" i="4"/>
  <c r="J3274" i="4"/>
  <c r="J3260" i="4"/>
  <c r="J3261" i="4"/>
  <c r="J3269" i="4"/>
  <c r="J3273" i="4"/>
  <c r="J3270" i="4"/>
  <c r="J3146" i="4"/>
  <c r="J3145" i="4"/>
  <c r="J3147" i="4"/>
  <c r="J3032" i="4"/>
  <c r="J3034" i="4"/>
  <c r="J3033" i="4"/>
  <c r="J3035" i="4"/>
  <c r="J2962" i="4"/>
  <c r="J2963" i="4"/>
  <c r="J2893" i="4"/>
  <c r="J2894" i="4"/>
  <c r="J2895" i="4"/>
  <c r="J2896" i="4"/>
  <c r="J2897" i="4"/>
  <c r="J2898" i="4"/>
  <c r="J2899" i="4"/>
  <c r="J2885" i="4"/>
  <c r="J2886" i="4"/>
  <c r="J2887" i="4"/>
  <c r="J2888" i="4"/>
  <c r="J2890" i="4"/>
  <c r="J2889" i="4"/>
  <c r="J2891" i="4"/>
  <c r="J2892" i="4"/>
  <c r="J2815" i="4"/>
  <c r="J2816" i="4"/>
  <c r="J2679" i="4"/>
  <c r="J2680" i="4"/>
  <c r="J2682" i="4"/>
  <c r="J2683" i="4"/>
  <c r="J2681" i="4"/>
  <c r="J2513" i="4"/>
  <c r="J2514" i="4"/>
  <c r="J2515" i="4"/>
  <c r="J2516" i="4"/>
  <c r="J2428" i="4"/>
  <c r="J2429" i="4"/>
  <c r="J2359" i="4"/>
  <c r="J2360" i="4"/>
  <c r="J2361" i="4"/>
  <c r="J2203" i="4"/>
  <c r="J2204" i="4"/>
  <c r="J2201" i="4"/>
  <c r="J2205" i="4"/>
  <c r="J2202" i="4"/>
  <c r="J2103" i="4"/>
  <c r="J2104" i="4"/>
  <c r="J2105" i="4"/>
  <c r="J2107" i="4"/>
  <c r="J2108" i="4"/>
  <c r="J2111" i="4"/>
  <c r="J2113" i="4"/>
  <c r="J2102" i="4"/>
  <c r="J2106" i="4"/>
  <c r="J2109" i="4"/>
  <c r="J2110" i="4"/>
  <c r="J2112" i="4"/>
  <c r="J2101" i="4"/>
  <c r="J2039" i="4"/>
  <c r="J2040" i="4"/>
  <c r="J2041" i="4"/>
  <c r="J2043" i="4"/>
  <c r="J2042" i="4"/>
  <c r="J1926" i="4"/>
  <c r="J1927" i="4"/>
  <c r="J1928" i="4"/>
  <c r="J1929" i="4"/>
  <c r="J1931" i="4"/>
  <c r="J1916" i="4"/>
  <c r="J1932" i="4"/>
  <c r="J1917" i="4"/>
  <c r="J1918" i="4"/>
  <c r="J1919" i="4"/>
  <c r="J1920" i="4"/>
  <c r="J1921" i="4"/>
  <c r="J1923" i="4"/>
  <c r="J1925" i="4"/>
  <c r="J1930" i="4"/>
  <c r="J1922" i="4"/>
  <c r="J1924" i="4"/>
  <c r="J1856" i="4"/>
  <c r="J1857" i="4"/>
  <c r="J1766" i="4"/>
  <c r="J1767" i="4"/>
  <c r="J1768" i="4"/>
  <c r="J1769" i="4"/>
  <c r="J1771" i="4"/>
  <c r="J1772" i="4"/>
  <c r="J1773" i="4"/>
  <c r="J1774" i="4"/>
  <c r="J1775" i="4"/>
  <c r="J1765" i="4"/>
  <c r="J1770" i="4"/>
  <c r="J1670" i="4"/>
  <c r="J1667" i="4"/>
  <c r="J1669" i="4"/>
  <c r="J1668" i="4"/>
  <c r="J1590" i="4"/>
  <c r="J1589" i="4"/>
  <c r="J1523" i="4"/>
  <c r="J1524" i="4"/>
  <c r="J1525" i="4"/>
  <c r="J1433" i="4"/>
  <c r="J1435" i="4"/>
  <c r="J1436" i="4"/>
  <c r="J1437" i="4"/>
  <c r="J1438" i="4"/>
  <c r="J1439" i="4"/>
  <c r="J1434" i="4"/>
  <c r="J1272" i="4"/>
  <c r="J1273" i="4"/>
  <c r="J1177" i="4"/>
  <c r="J1178" i="4"/>
  <c r="J1179" i="4"/>
  <c r="J1180" i="4"/>
  <c r="J1181" i="4"/>
  <c r="J1183" i="4"/>
  <c r="J1184" i="4"/>
  <c r="J1185" i="4"/>
  <c r="J1176" i="4"/>
  <c r="J1175" i="4"/>
  <c r="J1182" i="4"/>
  <c r="J1186" i="4"/>
  <c r="J1120" i="4"/>
  <c r="J1121" i="4"/>
  <c r="J1060" i="4"/>
  <c r="J1061" i="4"/>
  <c r="J1064" i="4"/>
  <c r="J1062" i="4"/>
  <c r="J1063" i="4"/>
  <c r="J992" i="4"/>
  <c r="J993" i="4"/>
  <c r="J994" i="4"/>
  <c r="J995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729" i="4"/>
  <c r="J730" i="4"/>
  <c r="J731" i="4"/>
  <c r="J732" i="4"/>
  <c r="J728" i="4"/>
  <c r="J727" i="4"/>
  <c r="J618" i="4"/>
  <c r="J619" i="4"/>
  <c r="J620" i="4"/>
  <c r="J621" i="4"/>
  <c r="J622" i="4"/>
  <c r="J623" i="4"/>
  <c r="J624" i="4"/>
  <c r="J562" i="4"/>
  <c r="J563" i="4"/>
  <c r="J470" i="4"/>
  <c r="J471" i="4"/>
  <c r="J365" i="4"/>
  <c r="J366" i="4"/>
  <c r="J367" i="4"/>
  <c r="J368" i="4"/>
  <c r="J369" i="4"/>
  <c r="J265" i="4"/>
  <c r="J266" i="4"/>
  <c r="J267" i="4"/>
  <c r="J268" i="4"/>
  <c r="J256" i="4"/>
  <c r="J257" i="4"/>
  <c r="J258" i="4"/>
  <c r="J259" i="4"/>
  <c r="J260" i="4"/>
  <c r="J261" i="4"/>
  <c r="J264" i="4"/>
  <c r="J263" i="4"/>
  <c r="J262" i="4"/>
  <c r="J170" i="4"/>
  <c r="J171" i="4"/>
  <c r="J111" i="4"/>
  <c r="J112" i="4"/>
  <c r="J113" i="4"/>
  <c r="J53" i="4"/>
  <c r="J54" i="4"/>
  <c r="J55" i="4"/>
  <c r="J7681" i="4"/>
  <c r="J7682" i="4"/>
  <c r="J7683" i="4"/>
  <c r="J7590" i="4"/>
  <c r="J7591" i="4"/>
  <c r="J7586" i="4"/>
  <c r="J7589" i="4"/>
  <c r="J7587" i="4"/>
  <c r="J7588" i="4"/>
  <c r="J7592" i="4"/>
  <c r="J7510" i="4"/>
  <c r="J7509" i="4"/>
  <c r="J7414" i="4"/>
  <c r="J7415" i="4"/>
  <c r="J7418" i="4"/>
  <c r="J7416" i="4"/>
  <c r="J7417" i="4"/>
  <c r="J7339" i="4"/>
  <c r="J7340" i="4"/>
  <c r="J7341" i="4"/>
  <c r="J7342" i="4"/>
  <c r="J7257" i="4"/>
  <c r="J7258" i="4"/>
  <c r="J7206" i="4"/>
  <c r="J7205" i="4"/>
  <c r="J7204" i="4"/>
  <c r="J7080" i="4"/>
  <c r="J7081" i="4"/>
  <c r="J7082" i="4"/>
  <c r="J7083" i="4"/>
  <c r="J7084" i="4"/>
  <c r="J7085" i="4"/>
  <c r="J7086" i="4"/>
  <c r="J7087" i="4"/>
  <c r="J7088" i="4"/>
  <c r="J7089" i="4"/>
  <c r="J7090" i="4"/>
  <c r="J7093" i="4"/>
  <c r="J7091" i="4"/>
  <c r="J7092" i="4"/>
  <c r="J6998" i="4"/>
  <c r="J6999" i="4"/>
  <c r="J7000" i="4"/>
  <c r="J6821" i="4"/>
  <c r="J6820" i="4"/>
  <c r="J6736" i="4"/>
  <c r="J6737" i="4"/>
  <c r="J6738" i="4"/>
  <c r="J6739" i="4"/>
  <c r="J6608" i="4"/>
  <c r="J6609" i="4"/>
  <c r="J6610" i="4"/>
  <c r="J6611" i="4"/>
  <c r="J6519" i="4"/>
  <c r="J6521" i="4"/>
  <c r="J6522" i="4"/>
  <c r="J6524" i="4"/>
  <c r="J6526" i="4"/>
  <c r="J6527" i="4"/>
  <c r="J6528" i="4"/>
  <c r="J6529" i="4"/>
  <c r="J6514" i="4"/>
  <c r="J6530" i="4"/>
  <c r="J6515" i="4"/>
  <c r="J6516" i="4"/>
  <c r="J6517" i="4"/>
  <c r="J6518" i="4"/>
  <c r="J6520" i="4"/>
  <c r="J6523" i="4"/>
  <c r="J6525" i="4"/>
  <c r="J6531" i="4"/>
  <c r="J6355" i="4"/>
  <c r="J6356" i="4"/>
  <c r="J6199" i="4"/>
  <c r="J6200" i="4"/>
  <c r="J6201" i="4"/>
  <c r="J6202" i="4"/>
  <c r="J6203" i="4"/>
  <c r="J6204" i="4"/>
  <c r="J6205" i="4"/>
  <c r="J6206" i="4"/>
  <c r="J6207" i="4"/>
  <c r="J6198" i="4"/>
  <c r="J6142" i="4"/>
  <c r="J6143" i="4"/>
  <c r="J6144" i="4"/>
  <c r="J5959" i="4"/>
  <c r="J5960" i="4"/>
  <c r="J5961" i="4"/>
  <c r="J5962" i="4"/>
  <c r="J5963" i="4"/>
  <c r="J5958" i="4"/>
  <c r="J5879" i="4"/>
  <c r="J5880" i="4"/>
  <c r="J5881" i="4"/>
  <c r="J5882" i="4"/>
  <c r="J5883" i="4"/>
  <c r="J5876" i="4"/>
  <c r="J5878" i="4"/>
  <c r="J5877" i="4"/>
  <c r="J5671" i="4"/>
  <c r="J5666" i="4"/>
  <c r="J5667" i="4"/>
  <c r="J5668" i="4"/>
  <c r="J5670" i="4"/>
  <c r="J5669" i="4"/>
  <c r="J5593" i="4"/>
  <c r="J5594" i="4"/>
  <c r="J5595" i="4"/>
  <c r="J5596" i="4"/>
  <c r="J5480" i="4"/>
  <c r="J5473" i="4"/>
  <c r="J5474" i="4"/>
  <c r="J5475" i="4"/>
  <c r="J5477" i="4"/>
  <c r="J5472" i="4"/>
  <c r="J5476" i="4"/>
  <c r="J5478" i="4"/>
  <c r="J5479" i="4"/>
  <c r="J5381" i="4"/>
  <c r="J5380" i="4"/>
  <c r="J5382" i="4"/>
  <c r="J5383" i="4"/>
  <c r="J5176" i="4"/>
  <c r="J5178" i="4"/>
  <c r="J5179" i="4"/>
  <c r="J5177" i="4"/>
  <c r="J5100" i="4"/>
  <c r="J5101" i="4"/>
  <c r="J5102" i="4"/>
  <c r="J5105" i="4"/>
  <c r="J5106" i="4"/>
  <c r="J5103" i="4"/>
  <c r="J5104" i="4"/>
  <c r="J4918" i="4"/>
  <c r="J4913" i="4"/>
  <c r="J4914" i="4"/>
  <c r="J4915" i="4"/>
  <c r="J4917" i="4"/>
  <c r="J4911" i="4"/>
  <c r="J4912" i="4"/>
  <c r="J4916" i="4"/>
  <c r="J4846" i="4"/>
  <c r="J4849" i="4"/>
  <c r="J4850" i="4"/>
  <c r="J4851" i="4"/>
  <c r="J4847" i="4"/>
  <c r="J4848" i="4"/>
  <c r="J4774" i="4"/>
  <c r="J4769" i="4"/>
  <c r="J4770" i="4"/>
  <c r="J4771" i="4"/>
  <c r="J4773" i="4"/>
  <c r="J4768" i="4"/>
  <c r="J4772" i="4"/>
  <c r="J4665" i="4"/>
  <c r="J4666" i="4"/>
  <c r="J4667" i="4"/>
  <c r="J4668" i="4"/>
  <c r="J4669" i="4"/>
  <c r="J4670" i="4"/>
  <c r="J4673" i="4"/>
  <c r="J4674" i="4"/>
  <c r="J4675" i="4"/>
  <c r="J4672" i="4"/>
  <c r="J4671" i="4"/>
  <c r="J4586" i="4"/>
  <c r="J4587" i="4"/>
  <c r="J4588" i="4"/>
  <c r="J4502" i="4"/>
  <c r="J4503" i="4"/>
  <c r="J4504" i="4"/>
  <c r="J4505" i="4"/>
  <c r="J4506" i="4"/>
  <c r="J4507" i="4"/>
  <c r="J4508" i="4"/>
  <c r="J4509" i="4"/>
  <c r="J4510" i="4"/>
  <c r="J4501" i="4"/>
  <c r="J4422" i="4"/>
  <c r="J4423" i="4"/>
  <c r="J4424" i="4"/>
  <c r="J4425" i="4"/>
  <c r="J4426" i="4"/>
  <c r="J4421" i="4"/>
  <c r="J4420" i="4"/>
  <c r="J4182" i="4"/>
  <c r="J4185" i="4"/>
  <c r="J4186" i="4"/>
  <c r="J4187" i="4"/>
  <c r="J4189" i="4"/>
  <c r="J4183" i="4"/>
  <c r="J4184" i="4"/>
  <c r="J4188" i="4"/>
  <c r="J4026" i="4"/>
  <c r="J4027" i="4"/>
  <c r="J4029" i="4"/>
  <c r="J4030" i="4"/>
  <c r="J4031" i="4"/>
  <c r="J4028" i="4"/>
  <c r="J3950" i="4"/>
  <c r="J3951" i="4"/>
  <c r="J3953" i="4"/>
  <c r="J3955" i="4"/>
  <c r="J3952" i="4"/>
  <c r="J3954" i="4"/>
  <c r="J3880" i="4"/>
  <c r="J3881" i="4"/>
  <c r="J3812" i="4"/>
  <c r="J3813" i="4"/>
  <c r="J3807" i="4"/>
  <c r="J3809" i="4"/>
  <c r="J3810" i="4"/>
  <c r="J3811" i="4"/>
  <c r="J3808" i="4"/>
  <c r="J3733" i="4"/>
  <c r="J3734" i="4"/>
  <c r="J3735" i="4"/>
  <c r="J3652" i="4"/>
  <c r="J3653" i="4"/>
  <c r="J3654" i="4"/>
  <c r="J3649" i="4"/>
  <c r="J3650" i="4"/>
  <c r="J3651" i="4"/>
  <c r="J3648" i="4"/>
  <c r="J3578" i="4"/>
  <c r="J3579" i="4"/>
  <c r="J3580" i="4"/>
  <c r="J3581" i="4"/>
  <c r="J3582" i="4"/>
  <c r="J3583" i="4"/>
  <c r="J3585" i="4"/>
  <c r="J3584" i="4"/>
  <c r="J3524" i="4"/>
  <c r="J3525" i="4"/>
  <c r="J3526" i="4"/>
  <c r="J3527" i="4"/>
  <c r="J3521" i="4"/>
  <c r="J3522" i="4"/>
  <c r="J3523" i="4"/>
  <c r="J3520" i="4"/>
  <c r="J3476" i="4"/>
  <c r="J3477" i="4"/>
  <c r="J3478" i="4"/>
  <c r="J3479" i="4"/>
  <c r="J3480" i="4"/>
  <c r="J3474" i="4"/>
  <c r="J3475" i="4"/>
  <c r="J3393" i="4"/>
  <c r="J3394" i="4"/>
  <c r="J3392" i="4"/>
  <c r="J3330" i="4"/>
  <c r="J3331" i="4"/>
  <c r="J3332" i="4"/>
  <c r="J3255" i="4"/>
  <c r="J3256" i="4"/>
  <c r="J3258" i="4"/>
  <c r="J3254" i="4"/>
  <c r="J3257" i="4"/>
  <c r="J3259" i="4"/>
  <c r="J3137" i="4"/>
  <c r="J3138" i="4"/>
  <c r="J3139" i="4"/>
  <c r="J3140" i="4"/>
  <c r="J3143" i="4"/>
  <c r="J3144" i="4"/>
  <c r="J3141" i="4"/>
  <c r="J3142" i="4"/>
  <c r="J3070" i="4"/>
  <c r="J3067" i="4"/>
  <c r="J3068" i="4"/>
  <c r="J3069" i="4"/>
  <c r="J3028" i="4"/>
  <c r="J3030" i="4"/>
  <c r="J3031" i="4"/>
  <c r="J3029" i="4"/>
  <c r="J2959" i="4"/>
  <c r="J2960" i="4"/>
  <c r="J2961" i="4"/>
  <c r="J2883" i="4"/>
  <c r="J2884" i="4"/>
  <c r="J2813" i="4"/>
  <c r="J2814" i="4"/>
  <c r="J2808" i="4"/>
  <c r="J2810" i="4"/>
  <c r="J2809" i="4"/>
  <c r="J2811" i="4"/>
  <c r="J2812" i="4"/>
  <c r="J2730" i="4"/>
  <c r="J2731" i="4"/>
  <c r="J2732" i="4"/>
  <c r="J2675" i="4"/>
  <c r="J2676" i="4"/>
  <c r="J2677" i="4"/>
  <c r="J2678" i="4"/>
  <c r="J2594" i="4"/>
  <c r="J2595" i="4"/>
  <c r="J2509" i="4"/>
  <c r="J2510" i="4"/>
  <c r="J2511" i="4"/>
  <c r="J2512" i="4"/>
  <c r="J2506" i="4"/>
  <c r="J2505" i="4"/>
  <c r="J2508" i="4"/>
  <c r="J2507" i="4"/>
  <c r="J2427" i="4"/>
  <c r="J2426" i="4"/>
  <c r="J2295" i="4"/>
  <c r="J2299" i="4"/>
  <c r="J2300" i="4"/>
  <c r="J2294" i="4"/>
  <c r="J2296" i="4"/>
  <c r="J2297" i="4"/>
  <c r="J2298" i="4"/>
  <c r="J2301" i="4"/>
  <c r="J2302" i="4"/>
  <c r="J2199" i="4"/>
  <c r="J2198" i="4"/>
  <c r="J2200" i="4"/>
  <c r="J2095" i="4"/>
  <c r="J2096" i="4"/>
  <c r="J2097" i="4"/>
  <c r="J2099" i="4"/>
  <c r="J2098" i="4"/>
  <c r="J2100" i="4"/>
  <c r="J2022" i="4"/>
  <c r="J2038" i="4"/>
  <c r="J2023" i="4"/>
  <c r="J2024" i="4"/>
  <c r="J2025" i="4"/>
  <c r="J2027" i="4"/>
  <c r="J2028" i="4"/>
  <c r="J2029" i="4"/>
  <c r="J2030" i="4"/>
  <c r="J2031" i="4"/>
  <c r="J2032" i="4"/>
  <c r="J2033" i="4"/>
  <c r="J2019" i="4"/>
  <c r="J2035" i="4"/>
  <c r="J2018" i="4"/>
  <c r="J2020" i="4"/>
  <c r="J2021" i="4"/>
  <c r="J2026" i="4"/>
  <c r="J2034" i="4"/>
  <c r="J2036" i="4"/>
  <c r="J2037" i="4"/>
  <c r="J1913" i="4"/>
  <c r="J1915" i="4"/>
  <c r="J1914" i="4"/>
  <c r="J1853" i="4"/>
  <c r="J1854" i="4"/>
  <c r="J1855" i="4"/>
  <c r="J1750" i="4"/>
  <c r="J1751" i="4"/>
  <c r="J1752" i="4"/>
  <c r="J1753" i="4"/>
  <c r="J1755" i="4"/>
  <c r="J1756" i="4"/>
  <c r="J1757" i="4"/>
  <c r="J1758" i="4"/>
  <c r="J1759" i="4"/>
  <c r="J1760" i="4"/>
  <c r="J1761" i="4"/>
  <c r="J1747" i="4"/>
  <c r="J1763" i="4"/>
  <c r="J1746" i="4"/>
  <c r="J1748" i="4"/>
  <c r="J1749" i="4"/>
  <c r="J1754" i="4"/>
  <c r="J1762" i="4"/>
  <c r="J1764" i="4"/>
  <c r="J1660" i="4"/>
  <c r="J1661" i="4"/>
  <c r="J1662" i="4"/>
  <c r="J1663" i="4"/>
  <c r="J1664" i="4"/>
  <c r="J1665" i="4"/>
  <c r="J1666" i="4"/>
  <c r="J1587" i="4"/>
  <c r="J1588" i="4"/>
  <c r="J1511" i="4"/>
  <c r="J1512" i="4"/>
  <c r="J1513" i="4"/>
  <c r="J1515" i="4"/>
  <c r="J1516" i="4"/>
  <c r="J1517" i="4"/>
  <c r="J1518" i="4"/>
  <c r="J1519" i="4"/>
  <c r="J1520" i="4"/>
  <c r="J1521" i="4"/>
  <c r="J1514" i="4"/>
  <c r="J1522" i="4"/>
  <c r="J1430" i="4"/>
  <c r="J1431" i="4"/>
  <c r="J1432" i="4"/>
  <c r="J1429" i="4"/>
  <c r="J1350" i="4"/>
  <c r="J1349" i="4"/>
  <c r="J1113" i="4"/>
  <c r="J1114" i="4"/>
  <c r="J1115" i="4"/>
  <c r="J1116" i="4"/>
  <c r="J1117" i="4"/>
  <c r="J1119" i="4"/>
  <c r="J1107" i="4"/>
  <c r="J1108" i="4"/>
  <c r="J1109" i="4"/>
  <c r="J1112" i="4"/>
  <c r="J1110" i="4"/>
  <c r="J1111" i="4"/>
  <c r="J1118" i="4"/>
  <c r="J985" i="4"/>
  <c r="J986" i="4"/>
  <c r="J987" i="4"/>
  <c r="J988" i="4"/>
  <c r="J989" i="4"/>
  <c r="J991" i="4"/>
  <c r="J981" i="4"/>
  <c r="J984" i="4"/>
  <c r="J982" i="4"/>
  <c r="J983" i="4"/>
  <c r="J990" i="4"/>
  <c r="J905" i="4"/>
  <c r="J906" i="4"/>
  <c r="J907" i="4"/>
  <c r="J900" i="4"/>
  <c r="J901" i="4"/>
  <c r="J904" i="4"/>
  <c r="J903" i="4"/>
  <c r="J902" i="4"/>
  <c r="J617" i="4"/>
  <c r="J616" i="4"/>
  <c r="J560" i="4"/>
  <c r="J561" i="4"/>
  <c r="J464" i="4"/>
  <c r="J465" i="4"/>
  <c r="J466" i="4"/>
  <c r="J467" i="4"/>
  <c r="J468" i="4"/>
  <c r="J469" i="4"/>
  <c r="J361" i="4"/>
  <c r="J362" i="4"/>
  <c r="J347" i="4"/>
  <c r="J363" i="4"/>
  <c r="J348" i="4"/>
  <c r="J364" i="4"/>
  <c r="J349" i="4"/>
  <c r="J350" i="4"/>
  <c r="J351" i="4"/>
  <c r="J352" i="4"/>
  <c r="J353" i="4"/>
  <c r="J354" i="4"/>
  <c r="J355" i="4"/>
  <c r="J356" i="4"/>
  <c r="J357" i="4"/>
  <c r="J360" i="4"/>
  <c r="J358" i="4"/>
  <c r="J359" i="4"/>
  <c r="J249" i="4"/>
  <c r="J250" i="4"/>
  <c r="J251" i="4"/>
  <c r="J252" i="4"/>
  <c r="J253" i="4"/>
  <c r="J254" i="4"/>
  <c r="J255" i="4"/>
  <c r="J248" i="4"/>
  <c r="J169" i="4"/>
  <c r="J161" i="4"/>
  <c r="J162" i="4"/>
  <c r="J163" i="4"/>
  <c r="J164" i="4"/>
  <c r="J165" i="4"/>
  <c r="J168" i="4"/>
  <c r="J166" i="4"/>
  <c r="J167" i="4"/>
  <c r="J105" i="4"/>
  <c r="J106" i="4"/>
  <c r="J107" i="4"/>
  <c r="J108" i="4"/>
  <c r="J109" i="4"/>
  <c r="J110" i="4"/>
  <c r="J46" i="4"/>
  <c r="J47" i="4"/>
  <c r="J48" i="4"/>
  <c r="J49" i="4"/>
  <c r="J50" i="4"/>
  <c r="J51" i="4"/>
  <c r="J52" i="4"/>
  <c r="D4" i="13"/>
  <c r="D5" i="13"/>
  <c r="D6" i="13"/>
  <c r="D7" i="13"/>
  <c r="D8" i="13"/>
  <c r="D9" i="13"/>
  <c r="D10" i="13"/>
  <c r="D11" i="13"/>
  <c r="D12" i="13"/>
  <c r="D13" i="13"/>
  <c r="D14" i="13"/>
  <c r="D3" i="13"/>
  <c r="H6718" i="4"/>
  <c r="I6718" i="4" s="1"/>
  <c r="H7322" i="4"/>
  <c r="I7322" i="4" s="1"/>
  <c r="H7962" i="4"/>
  <c r="I7962" i="4" s="1"/>
  <c r="H8492" i="4"/>
  <c r="I8492" i="4" s="1"/>
  <c r="H8723" i="4"/>
  <c r="I8723" i="4" s="1"/>
  <c r="H8773" i="4"/>
  <c r="I8773" i="4" s="1"/>
  <c r="H8993" i="4"/>
  <c r="I8993" i="4" s="1"/>
  <c r="H9256" i="4"/>
  <c r="I9256" i="4" s="1"/>
  <c r="H9301" i="4"/>
  <c r="I9301" i="4" s="1"/>
  <c r="H9443" i="4"/>
  <c r="I9443" i="4" s="1"/>
  <c r="H9473" i="4"/>
  <c r="I9473" i="4" s="1"/>
  <c r="H9701" i="4"/>
  <c r="I9701" i="4" s="1"/>
  <c r="H9713" i="4"/>
  <c r="I9713" i="4" s="1"/>
  <c r="H9772" i="4"/>
  <c r="I9772" i="4" s="1"/>
  <c r="H9784" i="4"/>
  <c r="I9784" i="4" s="1"/>
  <c r="H9843" i="4"/>
  <c r="I9843" i="4" s="1"/>
  <c r="H9929" i="4"/>
  <c r="I9929" i="4" s="1"/>
  <c r="H9985" i="4"/>
  <c r="I9985" i="4" s="1"/>
  <c r="H10000" i="4"/>
  <c r="I10000" i="4" s="1"/>
  <c r="H10059" i="4"/>
  <c r="I10059" i="4" s="1"/>
  <c r="H10130" i="4"/>
  <c r="I10130" i="4" s="1"/>
  <c r="H10142" i="4"/>
  <c r="I10142" i="4" s="1"/>
  <c r="H10201" i="4"/>
  <c r="I10201" i="4" s="1"/>
  <c r="H10213" i="4"/>
  <c r="I10213" i="4" s="1"/>
  <c r="H10272" i="4"/>
  <c r="I10272" i="4" s="1"/>
  <c r="H10414" i="4"/>
  <c r="I10414" i="4" s="1"/>
  <c r="H10559" i="4"/>
  <c r="I10559" i="4" s="1"/>
  <c r="H10571" i="4"/>
  <c r="I10571" i="4" s="1"/>
  <c r="H10630" i="4"/>
  <c r="I10630" i="4" s="1"/>
  <c r="H10713" i="4"/>
  <c r="I10713" i="4" s="1"/>
  <c r="H10843" i="4"/>
  <c r="I10843" i="4" s="1"/>
  <c r="H10855" i="4"/>
  <c r="I10855" i="4" s="1"/>
  <c r="H10914" i="4"/>
  <c r="I10914" i="4" s="1"/>
  <c r="H10985" i="4"/>
  <c r="I10985" i="4" s="1"/>
  <c r="H11000" i="4"/>
  <c r="I11000" i="4" s="1"/>
  <c r="H11059" i="4"/>
  <c r="I11059" i="4" s="1"/>
  <c r="H11071" i="4"/>
  <c r="I11071" i="4" s="1"/>
  <c r="H11130" i="4"/>
  <c r="I11130" i="4" s="1"/>
  <c r="H11229" i="4"/>
  <c r="I11229" i="4" s="1"/>
  <c r="H11252" i="4"/>
  <c r="I11252" i="4" s="1"/>
  <c r="H11279" i="4"/>
  <c r="I11279" i="4" s="1"/>
  <c r="H11300" i="4"/>
  <c r="I11300" i="4" s="1"/>
  <c r="H11324" i="4"/>
  <c r="I11324" i="4" s="1"/>
  <c r="H11372" i="4"/>
  <c r="I11372" i="4" s="1"/>
  <c r="H11394" i="4"/>
  <c r="I11394" i="4" s="1"/>
  <c r="H11439" i="4"/>
  <c r="I11439" i="4" s="1"/>
  <c r="H11440" i="4"/>
  <c r="I11440" i="4" s="1"/>
  <c r="H11456" i="4"/>
  <c r="I11456" i="4" s="1"/>
  <c r="H11457" i="4"/>
  <c r="I11457" i="4" s="1"/>
  <c r="H11474" i="4"/>
  <c r="I11474" i="4" s="1"/>
  <c r="H11489" i="4"/>
  <c r="I11489" i="4" s="1"/>
  <c r="H11490" i="4"/>
  <c r="I11490" i="4" s="1"/>
  <c r="H11506" i="4"/>
  <c r="I11506" i="4" s="1"/>
  <c r="H11524" i="4"/>
  <c r="I11524" i="4" s="1"/>
  <c r="H11525" i="4"/>
  <c r="I11525" i="4" s="1"/>
  <c r="H11539" i="4"/>
  <c r="I11539" i="4" s="1"/>
  <c r="H11540" i="4"/>
  <c r="I11540" i="4" s="1"/>
  <c r="H11556" i="4"/>
  <c r="I11556" i="4" s="1"/>
  <c r="H11557" i="4"/>
  <c r="I11557" i="4" s="1"/>
  <c r="H11574" i="4"/>
  <c r="I11574" i="4" s="1"/>
  <c r="H11575" i="4"/>
  <c r="I11575" i="4" s="1"/>
  <c r="H11590" i="4"/>
  <c r="I11590" i="4" s="1"/>
  <c r="H11606" i="4"/>
  <c r="I11606" i="4" s="1"/>
  <c r="H11607" i="4"/>
  <c r="I11607" i="4" s="1"/>
  <c r="H11624" i="4"/>
  <c r="I11624" i="4" s="1"/>
  <c r="H11625" i="4"/>
  <c r="I11625" i="4" s="1"/>
  <c r="H11639" i="4"/>
  <c r="I11639" i="4" s="1"/>
  <c r="H11640" i="4"/>
  <c r="I11640" i="4" s="1"/>
  <c r="H11657" i="4"/>
  <c r="I11657" i="4" s="1"/>
  <c r="H11674" i="4"/>
  <c r="I11674" i="4" s="1"/>
  <c r="H11706" i="4"/>
  <c r="I11706" i="4" s="1"/>
  <c r="H11707" i="4"/>
  <c r="I11707" i="4" s="1"/>
  <c r="H11724" i="4"/>
  <c r="I11724" i="4" s="1"/>
  <c r="H11725" i="4"/>
  <c r="I11725" i="4" s="1"/>
  <c r="H11757" i="4"/>
  <c r="I11757" i="4" s="1"/>
  <c r="H11789" i="4"/>
  <c r="I11789" i="4" s="1"/>
  <c r="H11790" i="4"/>
  <c r="I11790" i="4" s="1"/>
  <c r="H11807" i="4"/>
  <c r="I11807" i="4" s="1"/>
  <c r="H11839" i="4"/>
  <c r="I11839" i="4" s="1"/>
  <c r="H11874" i="4"/>
  <c r="I11874" i="4" s="1"/>
  <c r="H11875" i="4"/>
  <c r="I11875" i="4" s="1"/>
  <c r="H11889" i="4"/>
  <c r="I11889" i="4" s="1"/>
  <c r="H11890" i="4"/>
  <c r="I11890" i="4" s="1"/>
  <c r="H11906" i="4"/>
  <c r="I11906" i="4" s="1"/>
  <c r="H11925" i="4"/>
  <c r="I11925" i="4" s="1"/>
  <c r="H11939" i="4"/>
  <c r="I11939" i="4" s="1"/>
  <c r="H11956" i="4"/>
  <c r="I11956" i="4" s="1"/>
  <c r="H11957" i="4"/>
  <c r="I11957" i="4" s="1"/>
  <c r="H11975" i="4"/>
  <c r="I11975" i="4" s="1"/>
  <c r="H12007" i="4"/>
  <c r="I12007" i="4" s="1"/>
  <c r="H12025" i="4"/>
  <c r="I12025" i="4" s="1"/>
  <c r="H12056" i="4"/>
  <c r="I12056" i="4" s="1"/>
  <c r="H12057" i="4"/>
  <c r="I12057" i="4" s="1"/>
  <c r="H12074" i="4"/>
  <c r="I12074" i="4" s="1"/>
  <c r="H12089" i="4"/>
  <c r="I12089" i="4" s="1"/>
  <c r="H12106" i="4"/>
  <c r="I12106" i="4" s="1"/>
  <c r="H12124" i="4"/>
  <c r="I12124" i="4" s="1"/>
  <c r="H12125" i="4"/>
  <c r="I12125" i="4" s="1"/>
  <c r="H12139" i="4"/>
  <c r="I12139" i="4" s="1"/>
  <c r="H12140" i="4"/>
  <c r="I12140" i="4" s="1"/>
  <c r="H12174" i="4"/>
  <c r="I12174" i="4" s="1"/>
  <c r="H12189" i="4"/>
  <c r="I12189" i="4" s="1"/>
  <c r="H12206" i="4"/>
  <c r="I12206" i="4" s="1"/>
  <c r="H12224" i="4"/>
  <c r="I12224" i="4" s="1"/>
  <c r="H12256" i="4"/>
  <c r="I12256" i="4" s="1"/>
  <c r="H12274" i="4"/>
  <c r="I12274" i="4" s="1"/>
  <c r="H12275" i="4"/>
  <c r="I12275" i="4" s="1"/>
  <c r="H12289" i="4"/>
  <c r="I12289" i="4" s="1"/>
  <c r="H12290" i="4"/>
  <c r="I12290" i="4" s="1"/>
  <c r="H12306" i="4"/>
  <c r="I12306" i="4" s="1"/>
  <c r="H12339" i="4"/>
  <c r="I12339" i="4" s="1"/>
  <c r="H12340" i="4"/>
  <c r="I12340" i="4" s="1"/>
  <c r="H12374" i="4"/>
  <c r="I12374" i="4" s="1"/>
  <c r="H12375" i="4"/>
  <c r="I12375" i="4" s="1"/>
  <c r="H12389" i="4"/>
  <c r="I12389" i="4" s="1"/>
  <c r="H12390" i="4"/>
  <c r="I12390" i="4" s="1"/>
  <c r="H12407" i="4"/>
  <c r="I12407" i="4" s="1"/>
  <c r="H12424" i="4"/>
  <c r="I12424" i="4" s="1"/>
  <c r="H12439" i="4"/>
  <c r="I12439" i="4" s="1"/>
  <c r="H12456" i="4"/>
  <c r="I12456" i="4" s="1"/>
  <c r="H12475" i="4"/>
  <c r="I12475" i="4" s="1"/>
  <c r="H12489" i="4"/>
  <c r="I12489" i="4" s="1"/>
  <c r="H12490" i="4"/>
  <c r="I12490" i="4" s="1"/>
  <c r="H12506" i="4"/>
  <c r="I12506" i="4" s="1"/>
  <c r="H12507" i="4"/>
  <c r="I12507" i="4" s="1"/>
  <c r="H12539" i="4"/>
  <c r="I12539" i="4" s="1"/>
  <c r="H12540" i="4"/>
  <c r="I12540" i="4" s="1"/>
  <c r="H12557" i="4"/>
  <c r="I12557" i="4" s="1"/>
  <c r="H12574" i="4"/>
  <c r="I12574" i="4" s="1"/>
  <c r="H12575" i="4"/>
  <c r="I12575" i="4" s="1"/>
  <c r="H12590" i="4"/>
  <c r="I12590" i="4" s="1"/>
  <c r="H12607" i="4"/>
  <c r="I12607" i="4" s="1"/>
  <c r="H12640" i="4"/>
  <c r="I12640" i="4" s="1"/>
  <c r="H12656" i="4"/>
  <c r="I12656" i="4" s="1"/>
  <c r="H12674" i="4"/>
  <c r="I12674" i="4" s="1"/>
  <c r="H12689" i="4"/>
  <c r="I12689" i="4" s="1"/>
  <c r="H12706" i="4"/>
  <c r="I12706" i="4" s="1"/>
  <c r="H12707" i="4"/>
  <c r="I12707" i="4" s="1"/>
  <c r="H12724" i="4"/>
  <c r="I12724" i="4" s="1"/>
  <c r="H12789" i="4"/>
  <c r="I12789" i="4" s="1"/>
  <c r="H12790" i="4"/>
  <c r="I12790" i="4" s="1"/>
  <c r="H12807" i="4"/>
  <c r="I12807" i="4" s="1"/>
  <c r="H12825" i="4"/>
  <c r="I12825" i="4" s="1"/>
  <c r="H12839" i="4"/>
  <c r="I12839" i="4" s="1"/>
  <c r="H12856" i="4"/>
  <c r="I12856" i="4" s="1"/>
  <c r="H12857" i="4"/>
  <c r="I12857" i="4" s="1"/>
  <c r="H12874" i="4"/>
  <c r="I12874" i="4" s="1"/>
  <c r="H12875" i="4"/>
  <c r="I12875" i="4" s="1"/>
  <c r="H12907" i="4"/>
  <c r="I12907" i="4" s="1"/>
  <c r="H12924" i="4"/>
  <c r="I12924" i="4" s="1"/>
  <c r="H12925" i="4"/>
  <c r="I12925" i="4" s="1"/>
  <c r="H12939" i="4"/>
  <c r="I12939" i="4" s="1"/>
  <c r="H12956" i="4"/>
  <c r="I12956" i="4" s="1"/>
  <c r="H12957" i="4"/>
  <c r="I12957" i="4" s="1"/>
  <c r="H12974" i="4"/>
  <c r="I12974" i="4" s="1"/>
  <c r="H12989" i="4"/>
  <c r="I12989" i="4" s="1"/>
  <c r="H12990" i="4"/>
  <c r="I12990" i="4" s="1"/>
  <c r="H13024" i="4"/>
  <c r="I13024" i="4" s="1"/>
  <c r="H13039" i="4"/>
  <c r="I13039" i="4" s="1"/>
  <c r="H13040" i="4"/>
  <c r="I13040" i="4" s="1"/>
  <c r="H13056" i="4"/>
  <c r="I13056" i="4" s="1"/>
  <c r="H13089" i="4"/>
  <c r="I13089" i="4" s="1"/>
  <c r="H13106" i="4"/>
  <c r="I13106" i="4" s="1"/>
  <c r="H13107" i="4"/>
  <c r="I13107" i="4" s="1"/>
  <c r="H13116" i="4"/>
  <c r="I13116" i="4" s="1"/>
  <c r="H13117" i="4"/>
  <c r="I13117" i="4" s="1"/>
  <c r="H13136" i="4"/>
  <c r="I13136" i="4" s="1"/>
  <c r="H13137" i="4"/>
  <c r="I13137" i="4" s="1"/>
  <c r="H13146" i="4"/>
  <c r="I13146" i="4" s="1"/>
  <c r="H13147" i="4"/>
  <c r="I13147" i="4" s="1"/>
  <c r="H13167" i="4"/>
  <c r="I13167" i="4" s="1"/>
  <c r="H13177" i="4"/>
  <c r="I13177" i="4" s="1"/>
  <c r="H13186" i="4"/>
  <c r="I13186" i="4" s="1"/>
  <c r="H13197" i="4"/>
  <c r="I13197" i="4" s="1"/>
  <c r="H13207" i="4"/>
  <c r="I13207" i="4" s="1"/>
  <c r="H13216" i="4"/>
  <c r="I13216" i="4" s="1"/>
  <c r="H13217" i="4"/>
  <c r="I13217" i="4" s="1"/>
  <c r="H13226" i="4"/>
  <c r="I13226" i="4" s="1"/>
  <c r="H13227" i="4"/>
  <c r="I13227" i="4" s="1"/>
  <c r="H13236" i="4"/>
  <c r="I13236" i="4" s="1"/>
  <c r="H13247" i="4"/>
  <c r="I13247" i="4" s="1"/>
  <c r="H13256" i="4"/>
  <c r="I13256" i="4" s="1"/>
  <c r="H13266" i="4"/>
  <c r="I13266" i="4" s="1"/>
  <c r="H13267" i="4"/>
  <c r="I13267" i="4" s="1"/>
  <c r="H13276" i="4"/>
  <c r="I13276" i="4" s="1"/>
  <c r="H13277" i="4"/>
  <c r="I13277" i="4" s="1"/>
  <c r="H13287" i="4"/>
  <c r="I13287" i="4" s="1"/>
  <c r="H13296" i="4"/>
  <c r="I13296" i="4" s="1"/>
  <c r="H13297" i="4"/>
  <c r="I13297" i="4" s="1"/>
  <c r="H13307" i="4"/>
  <c r="I13307" i="4" s="1"/>
  <c r="H13316" i="4"/>
  <c r="I13316" i="4" s="1"/>
  <c r="H13317" i="4"/>
  <c r="I13317" i="4" s="1"/>
  <c r="H13326" i="4"/>
  <c r="I13326" i="4" s="1"/>
  <c r="H13357" i="4"/>
  <c r="I13357" i="4" s="1"/>
  <c r="H13366" i="4"/>
  <c r="I13366" i="4" s="1"/>
  <c r="H13367" i="4"/>
  <c r="I13367" i="4" s="1"/>
  <c r="H13376" i="4"/>
  <c r="I13376" i="4" s="1"/>
  <c r="H13377" i="4"/>
  <c r="I13377" i="4" s="1"/>
  <c r="H13386" i="4"/>
  <c r="I13386" i="4" s="1"/>
  <c r="H13387" i="4"/>
  <c r="I13387" i="4" s="1"/>
  <c r="H13396" i="4"/>
  <c r="I13396" i="4" s="1"/>
  <c r="H13416" i="4"/>
  <c r="I13416" i="4" s="1"/>
  <c r="H13417" i="4"/>
  <c r="I13417" i="4" s="1"/>
  <c r="H13426" i="4"/>
  <c r="I13426" i="4" s="1"/>
  <c r="H13427" i="4"/>
  <c r="I13427" i="4" s="1"/>
  <c r="H13436" i="4"/>
  <c r="I13436" i="4" s="1"/>
  <c r="H13437" i="4"/>
  <c r="I13437" i="4" s="1"/>
  <c r="H13446" i="4"/>
  <c r="I13446" i="4" s="1"/>
  <c r="H13457" i="4"/>
  <c r="I13457" i="4" s="1"/>
  <c r="H13467" i="4"/>
  <c r="I13467" i="4" s="1"/>
  <c r="H13476" i="4"/>
  <c r="I13476" i="4" s="1"/>
  <c r="H13477" i="4"/>
  <c r="I13477" i="4" s="1"/>
  <c r="H13486" i="4"/>
  <c r="I13486" i="4" s="1"/>
  <c r="H13487" i="4"/>
  <c r="I13487" i="4" s="1"/>
  <c r="H13497" i="4"/>
  <c r="I13497" i="4" s="1"/>
  <c r="H13506" i="4"/>
  <c r="I13506" i="4" s="1"/>
  <c r="H13507" i="4"/>
  <c r="I13507" i="4" s="1"/>
  <c r="H13516" i="4"/>
  <c r="I13516" i="4" s="1"/>
  <c r="H13517" i="4"/>
  <c r="I13517" i="4" s="1"/>
  <c r="H13526" i="4"/>
  <c r="I13526" i="4" s="1"/>
  <c r="H13527" i="4"/>
  <c r="I13527" i="4" s="1"/>
  <c r="H13536" i="4"/>
  <c r="I13536" i="4" s="1"/>
  <c r="H13546" i="4"/>
  <c r="I13546" i="4" s="1"/>
  <c r="H13556" i="4"/>
  <c r="I13556" i="4" s="1"/>
  <c r="H13566" i="4"/>
  <c r="I13566" i="4" s="1"/>
  <c r="H13567" i="4"/>
  <c r="I13567" i="4" s="1"/>
  <c r="H13576" i="4"/>
  <c r="I13576" i="4" s="1"/>
  <c r="H13577" i="4"/>
  <c r="I13577" i="4" s="1"/>
  <c r="H13596" i="4"/>
  <c r="I13596" i="4" s="1"/>
  <c r="H13606" i="4"/>
  <c r="I13606" i="4" s="1"/>
  <c r="H13607" i="4"/>
  <c r="I13607" i="4" s="1"/>
  <c r="H13616" i="4"/>
  <c r="I13616" i="4" s="1"/>
  <c r="H13617" i="4"/>
  <c r="I13617" i="4" s="1"/>
  <c r="H13626" i="4"/>
  <c r="I13626" i="4" s="1"/>
  <c r="H13627" i="4"/>
  <c r="I13627" i="4" s="1"/>
  <c r="H13637" i="4"/>
  <c r="I13637" i="4" s="1"/>
  <c r="H13647" i="4"/>
  <c r="I13647" i="4" s="1"/>
  <c r="H13666" i="4"/>
  <c r="I13666" i="4" s="1"/>
  <c r="H13667" i="4"/>
  <c r="I13667" i="4" s="1"/>
  <c r="H13677" i="4"/>
  <c r="I13677" i="4" s="1"/>
  <c r="H13687" i="4"/>
  <c r="I13687" i="4" s="1"/>
  <c r="H13696" i="4"/>
  <c r="I13696" i="4" s="1"/>
  <c r="H13697" i="4"/>
  <c r="I13697" i="4" s="1"/>
  <c r="H13706" i="4"/>
  <c r="I13706" i="4" s="1"/>
  <c r="H13707" i="4"/>
  <c r="I13707" i="4" s="1"/>
  <c r="H13717" i="4"/>
  <c r="I13717" i="4" s="1"/>
  <c r="H13726" i="4"/>
  <c r="I13726" i="4" s="1"/>
  <c r="H13727" i="4"/>
  <c r="I13727" i="4" s="1"/>
  <c r="H13746" i="4"/>
  <c r="I13746" i="4" s="1"/>
  <c r="H13757" i="4"/>
  <c r="I13757" i="4" s="1"/>
  <c r="H13767" i="4"/>
  <c r="I13767" i="4" s="1"/>
  <c r="H13776" i="4"/>
  <c r="I13776" i="4" s="1"/>
  <c r="H13787" i="4"/>
  <c r="I13787" i="4" s="1"/>
  <c r="H13796" i="4"/>
  <c r="I13796" i="4" s="1"/>
  <c r="H13816" i="4"/>
  <c r="I13816" i="4" s="1"/>
  <c r="H13817" i="4"/>
  <c r="I13817" i="4" s="1"/>
  <c r="H13826" i="4"/>
  <c r="I13826" i="4" s="1"/>
  <c r="H13827" i="4"/>
  <c r="I13827" i="4" s="1"/>
  <c r="H13847" i="4"/>
  <c r="I13847" i="4" s="1"/>
  <c r="H13856" i="4"/>
  <c r="I13856" i="4" s="1"/>
  <c r="H13866" i="4"/>
  <c r="I13866" i="4" s="1"/>
  <c r="H13867" i="4"/>
  <c r="I13867" i="4" s="1"/>
  <c r="H13896" i="4"/>
  <c r="I13896" i="4" s="1"/>
  <c r="H13897" i="4"/>
  <c r="I13897" i="4" s="1"/>
  <c r="H13907" i="4"/>
  <c r="I13907" i="4" s="1"/>
  <c r="H13916" i="4"/>
  <c r="I13916" i="4" s="1"/>
  <c r="H13917" i="4"/>
  <c r="I13917" i="4" s="1"/>
  <c r="H13926" i="4"/>
  <c r="I13926" i="4" s="1"/>
  <c r="H13927" i="4"/>
  <c r="I13927" i="4" s="1"/>
  <c r="H13936" i="4"/>
  <c r="I13936" i="4" s="1"/>
  <c r="H13947" i="4"/>
  <c r="I13947" i="4" s="1"/>
  <c r="H13967" i="4"/>
  <c r="I13967" i="4" s="1"/>
  <c r="H13976" i="4"/>
  <c r="I13976" i="4" s="1"/>
  <c r="H13977" i="4"/>
  <c r="I13977" i="4" s="1"/>
  <c r="H13996" i="4"/>
  <c r="I13996" i="4" s="1"/>
  <c r="H13997" i="4"/>
  <c r="I13997" i="4" s="1"/>
  <c r="H14016" i="4"/>
  <c r="I14016" i="4" s="1"/>
  <c r="H14017" i="4"/>
  <c r="I14017" i="4" s="1"/>
  <c r="H14026" i="4"/>
  <c r="I14026" i="4" s="1"/>
  <c r="H14036" i="4"/>
  <c r="I14036" i="4" s="1"/>
  <c r="H14037" i="4"/>
  <c r="I14037" i="4" s="1"/>
  <c r="H14047" i="4"/>
  <c r="I14047" i="4" s="1"/>
  <c r="H14066" i="4"/>
  <c r="I14066" i="4" s="1"/>
  <c r="H14067" i="4"/>
  <c r="I14067" i="4" s="1"/>
  <c r="H14076" i="4"/>
  <c r="I14076" i="4" s="1"/>
  <c r="H14086" i="4"/>
  <c r="I14086" i="4" s="1"/>
  <c r="H14087" i="4"/>
  <c r="I14087" i="4" s="1"/>
  <c r="H14096" i="4"/>
  <c r="I14096" i="4" s="1"/>
  <c r="H14097" i="4"/>
  <c r="I14097" i="4" s="1"/>
  <c r="H14107" i="4"/>
  <c r="I14107" i="4" s="1"/>
  <c r="H14116" i="4"/>
  <c r="I14116" i="4" s="1"/>
  <c r="H14117" i="4"/>
  <c r="I14117" i="4" s="1"/>
  <c r="H14127" i="4"/>
  <c r="I14127" i="4" s="1"/>
  <c r="H14137" i="4"/>
  <c r="I14137" i="4" s="1"/>
  <c r="H14146" i="4"/>
  <c r="I14146" i="4" s="1"/>
  <c r="H14147" i="4"/>
  <c r="I14147" i="4" s="1"/>
  <c r="H14157" i="4"/>
  <c r="I14157" i="4" s="1"/>
  <c r="H14166" i="4"/>
  <c r="I14166" i="4" s="1"/>
  <c r="H14167" i="4"/>
  <c r="I14167" i="4" s="1"/>
  <c r="H14176" i="4"/>
  <c r="I14176" i="4" s="1"/>
  <c r="H14177" i="4"/>
  <c r="I14177" i="4" s="1"/>
  <c r="H14196" i="4"/>
  <c r="I14196" i="4" s="1"/>
  <c r="H14197" i="4"/>
  <c r="I14197" i="4" s="1"/>
  <c r="H14216" i="4"/>
  <c r="I14216" i="4" s="1"/>
  <c r="H14217" i="4"/>
  <c r="I14217" i="4" s="1"/>
  <c r="H14227" i="4"/>
  <c r="I14227" i="4" s="1"/>
  <c r="H14236" i="4"/>
  <c r="I14236" i="4" s="1"/>
  <c r="H14237" i="4"/>
  <c r="I14237" i="4" s="1"/>
  <c r="H14246" i="4"/>
  <c r="I14246" i="4" s="1"/>
  <c r="H14247" i="4"/>
  <c r="I14247" i="4" s="1"/>
  <c r="H14256" i="4"/>
  <c r="I14256" i="4" s="1"/>
  <c r="H14257" i="4"/>
  <c r="I14257" i="4" s="1"/>
  <c r="H14267" i="4"/>
  <c r="I14267" i="4" s="1"/>
  <c r="H14276" i="4"/>
  <c r="I14276" i="4" s="1"/>
  <c r="H14277" i="4"/>
  <c r="I14277" i="4" s="1"/>
  <c r="H14297" i="4"/>
  <c r="I14297" i="4" s="1"/>
  <c r="H14307" i="4"/>
  <c r="I14307" i="4" s="1"/>
  <c r="H14316" i="4"/>
  <c r="I14316" i="4" s="1"/>
  <c r="H14327" i="4"/>
  <c r="I14327" i="4" s="1"/>
  <c r="H14346" i="4"/>
  <c r="I14346" i="4" s="1"/>
  <c r="H14356" i="4"/>
  <c r="I14356" i="4" s="1"/>
  <c r="H14357" i="4"/>
  <c r="I14357" i="4" s="1"/>
  <c r="H14364" i="4"/>
  <c r="I14364" i="4" s="1"/>
  <c r="H14367" i="4"/>
  <c r="I14367" i="4" s="1"/>
  <c r="H14371" i="4"/>
  <c r="I14371" i="4" s="1"/>
  <c r="H14377" i="4"/>
  <c r="I14377" i="4" s="1"/>
  <c r="H14381" i="4"/>
  <c r="I14381" i="4" s="1"/>
  <c r="H14384" i="4"/>
  <c r="I14384" i="4" s="1"/>
  <c r="H14386" i="4"/>
  <c r="I14386" i="4" s="1"/>
  <c r="H14387" i="4"/>
  <c r="I14387" i="4" s="1"/>
  <c r="H14393" i="4"/>
  <c r="I14393" i="4" s="1"/>
  <c r="H14396" i="4"/>
  <c r="I14396" i="4" s="1"/>
  <c r="H14397" i="4"/>
  <c r="I14397" i="4" s="1"/>
  <c r="H14406" i="4"/>
  <c r="I14406" i="4" s="1"/>
  <c r="H14411" i="4"/>
  <c r="I14411" i="4" s="1"/>
  <c r="H14412" i="4"/>
  <c r="I14412" i="4" s="1"/>
  <c r="H14416" i="4"/>
  <c r="I14416" i="4" s="1"/>
  <c r="H14417" i="4"/>
  <c r="I14417" i="4" s="1"/>
  <c r="H14424" i="4"/>
  <c r="I14424" i="4" s="1"/>
  <c r="H14426" i="4"/>
  <c r="I14426" i="4" s="1"/>
  <c r="H14433" i="4"/>
  <c r="I14433" i="4" s="1"/>
  <c r="H14434" i="4"/>
  <c r="I14434" i="4" s="1"/>
  <c r="H14444" i="4"/>
  <c r="I14444" i="4" s="1"/>
  <c r="H14447" i="4"/>
  <c r="I14447" i="4" s="1"/>
  <c r="H14451" i="4"/>
  <c r="I14451" i="4" s="1"/>
  <c r="H14453" i="4"/>
  <c r="I14453" i="4" s="1"/>
  <c r="H14456" i="4"/>
  <c r="I14456" i="4" s="1"/>
  <c r="H14463" i="4"/>
  <c r="I14463" i="4" s="1"/>
  <c r="H14466" i="4"/>
  <c r="I14466" i="4" s="1"/>
  <c r="H14467" i="4"/>
  <c r="I14467" i="4" s="1"/>
  <c r="H14471" i="4"/>
  <c r="I14471" i="4" s="1"/>
  <c r="H14474" i="4"/>
  <c r="I14474" i="4" s="1"/>
  <c r="H14476" i="4"/>
  <c r="I14476" i="4" s="1"/>
  <c r="H14477" i="4"/>
  <c r="I14477" i="4" s="1"/>
  <c r="H14481" i="4"/>
  <c r="I14481" i="4" s="1"/>
  <c r="H14482" i="4"/>
  <c r="I14482" i="4" s="1"/>
  <c r="H14484" i="4"/>
  <c r="I14484" i="4" s="1"/>
  <c r="H14491" i="4"/>
  <c r="I14491" i="4" s="1"/>
  <c r="H14492" i="4"/>
  <c r="I14492" i="4" s="1"/>
  <c r="H14493" i="4"/>
  <c r="I14493" i="4" s="1"/>
  <c r="H14502" i="4"/>
  <c r="I14502" i="4" s="1"/>
  <c r="H14503" i="4"/>
  <c r="I14503" i="4" s="1"/>
  <c r="H14504" i="4"/>
  <c r="I14504" i="4" s="1"/>
  <c r="H14512" i="4"/>
  <c r="I14512" i="4" s="1"/>
  <c r="H14514" i="4"/>
  <c r="I14514" i="4" s="1"/>
  <c r="H14517" i="4"/>
  <c r="I14517" i="4" s="1"/>
  <c r="H14524" i="4"/>
  <c r="I14524" i="4" s="1"/>
  <c r="H14526" i="4"/>
  <c r="I14526" i="4" s="1"/>
  <c r="H14531" i="4"/>
  <c r="I14531" i="4" s="1"/>
  <c r="H14536" i="4"/>
  <c r="I14536" i="4" s="1"/>
  <c r="H14537" i="4"/>
  <c r="I14537" i="4" s="1"/>
  <c r="H14542" i="4"/>
  <c r="I14542" i="4" s="1"/>
  <c r="H14546" i="4"/>
  <c r="I14546" i="4" s="1"/>
  <c r="H14547" i="4"/>
  <c r="I14547" i="4" s="1"/>
  <c r="H14551" i="4"/>
  <c r="I14551" i="4" s="1"/>
  <c r="H14552" i="4"/>
  <c r="I14552" i="4" s="1"/>
  <c r="H14556" i="4"/>
  <c r="I14556" i="4" s="1"/>
  <c r="H14557" i="4"/>
  <c r="I14557" i="4" s="1"/>
  <c r="H14563" i="4"/>
  <c r="I14563" i="4" s="1"/>
  <c r="H14564" i="4"/>
  <c r="I14564" i="4" s="1"/>
  <c r="H14566" i="4"/>
  <c r="I14566" i="4" s="1"/>
  <c r="H14573" i="4"/>
  <c r="I14573" i="4" s="1"/>
  <c r="H14577" i="4"/>
  <c r="I14577" i="4" s="1"/>
  <c r="H14581" i="4"/>
  <c r="I14581" i="4" s="1"/>
  <c r="H14583" i="4"/>
  <c r="I14583" i="4" s="1"/>
  <c r="H14587" i="4"/>
  <c r="I14587" i="4" s="1"/>
  <c r="H14593" i="4"/>
  <c r="I14593" i="4" s="1"/>
  <c r="H14597" i="4"/>
  <c r="I14597" i="4" s="1"/>
  <c r="H14603" i="4"/>
  <c r="I14603" i="4" s="1"/>
  <c r="H14607" i="4"/>
  <c r="I14607" i="4" s="1"/>
  <c r="H14616" i="4"/>
  <c r="I14616" i="4" s="1"/>
  <c r="H14621" i="4"/>
  <c r="I14621" i="4" s="1"/>
  <c r="H14623" i="4"/>
  <c r="I14623" i="4" s="1"/>
  <c r="H14624" i="4"/>
  <c r="I14624" i="4" s="1"/>
  <c r="H14627" i="4"/>
  <c r="I14627" i="4" s="1"/>
  <c r="H14631" i="4"/>
  <c r="I14631" i="4" s="1"/>
  <c r="H14632" i="4"/>
  <c r="I14632" i="4" s="1"/>
  <c r="H14633" i="4"/>
  <c r="I14633" i="4" s="1"/>
  <c r="H14636" i="4"/>
  <c r="I14636" i="4" s="1"/>
  <c r="H14641" i="4"/>
  <c r="I14641" i="4" s="1"/>
  <c r="H14646" i="4"/>
  <c r="I14646" i="4" s="1"/>
  <c r="H14652" i="4"/>
  <c r="I14652" i="4" s="1"/>
  <c r="H14653" i="4"/>
  <c r="I14653" i="4" s="1"/>
  <c r="H14663" i="4"/>
  <c r="I14663" i="4" s="1"/>
  <c r="H14674" i="4"/>
  <c r="I14674" i="4" s="1"/>
  <c r="H14681" i="4"/>
  <c r="I14681" i="4" s="1"/>
  <c r="H14683" i="4"/>
  <c r="I14683" i="4" s="1"/>
  <c r="H14686" i="4"/>
  <c r="I14686" i="4" s="1"/>
  <c r="H14687" i="4"/>
  <c r="I14687" i="4" s="1"/>
  <c r="H14693" i="4"/>
  <c r="I14693" i="4" s="1"/>
  <c r="H14694" i="4"/>
  <c r="I14694" i="4" s="1"/>
  <c r="H14696" i="4"/>
  <c r="I14696" i="4" s="1"/>
  <c r="H14703" i="4"/>
  <c r="I14703" i="4" s="1"/>
  <c r="H14704" i="4"/>
  <c r="I14704" i="4" s="1"/>
  <c r="H14707" i="4"/>
  <c r="I14707" i="4" s="1"/>
  <c r="H14713" i="4"/>
  <c r="I14713" i="4" s="1"/>
  <c r="H14714" i="4"/>
  <c r="I14714" i="4" s="1"/>
  <c r="H14722" i="4"/>
  <c r="I14722" i="4" s="1"/>
  <c r="H14724" i="4"/>
  <c r="I14724" i="4" s="1"/>
  <c r="H14726" i="4"/>
  <c r="I14726" i="4" s="1"/>
  <c r="H14732" i="4"/>
  <c r="I14732" i="4" s="1"/>
  <c r="H14733" i="4"/>
  <c r="I14733" i="4" s="1"/>
  <c r="H14734" i="4"/>
  <c r="I14734" i="4" s="1"/>
  <c r="H14737" i="4"/>
  <c r="I14737" i="4" s="1"/>
  <c r="H14746" i="4"/>
  <c r="I14746" i="4" s="1"/>
  <c r="H14747" i="4"/>
  <c r="I14747" i="4" s="1"/>
  <c r="H14752" i="4"/>
  <c r="I14752" i="4" s="1"/>
  <c r="H14753" i="4"/>
  <c r="I14753" i="4" s="1"/>
  <c r="H14756" i="4"/>
  <c r="I14756" i="4" s="1"/>
  <c r="H14757" i="4"/>
  <c r="I14757" i="4" s="1"/>
  <c r="H14761" i="4"/>
  <c r="I14761" i="4" s="1"/>
  <c r="H14764" i="4"/>
  <c r="I14764" i="4" s="1"/>
  <c r="H14766" i="4"/>
  <c r="I14766" i="4" s="1"/>
  <c r="H14772" i="4"/>
  <c r="I14772" i="4" s="1"/>
  <c r="H14773" i="4"/>
  <c r="I14773" i="4" s="1"/>
  <c r="H14774" i="4"/>
  <c r="I14774" i="4" s="1"/>
  <c r="H14776" i="4"/>
  <c r="I14776" i="4" s="1"/>
  <c r="H14777" i="4"/>
  <c r="I14777" i="4" s="1"/>
  <c r="H14781" i="4"/>
  <c r="I14781" i="4" s="1"/>
  <c r="H14787" i="4"/>
  <c r="I14787" i="4" s="1"/>
  <c r="H14796" i="4"/>
  <c r="I14796" i="4" s="1"/>
  <c r="H14801" i="4"/>
  <c r="I14801" i="4" s="1"/>
  <c r="H14802" i="4"/>
  <c r="I14802" i="4" s="1"/>
  <c r="H14803" i="4"/>
  <c r="I14803" i="4" s="1"/>
  <c r="H14806" i="4"/>
  <c r="I14806" i="4" s="1"/>
  <c r="H14807" i="4"/>
  <c r="I14807" i="4" s="1"/>
  <c r="H14812" i="4"/>
  <c r="I14812" i="4" s="1"/>
  <c r="H14813" i="4"/>
  <c r="I14813" i="4" s="1"/>
  <c r="H14822" i="4"/>
  <c r="I14822" i="4" s="1"/>
  <c r="H14826" i="4"/>
  <c r="I14826" i="4" s="1"/>
  <c r="H14827" i="4"/>
  <c r="I14827" i="4" s="1"/>
  <c r="H14831" i="4"/>
  <c r="I14831" i="4" s="1"/>
  <c r="H14832" i="4"/>
  <c r="I14832" i="4" s="1"/>
  <c r="H14833" i="4"/>
  <c r="I14833" i="4" s="1"/>
  <c r="H14836" i="4"/>
  <c r="I14836" i="4" s="1"/>
  <c r="H14841" i="4"/>
  <c r="I14841" i="4" s="1"/>
  <c r="H14846" i="4"/>
  <c r="I14846" i="4" s="1"/>
  <c r="H14847" i="4"/>
  <c r="I14847" i="4" s="1"/>
  <c r="H14851" i="4"/>
  <c r="I14851" i="4" s="1"/>
  <c r="H14853" i="4"/>
  <c r="I14853" i="4" s="1"/>
  <c r="H14854" i="4"/>
  <c r="I14854" i="4" s="1"/>
  <c r="H14856" i="4"/>
  <c r="I14856" i="4" s="1"/>
  <c r="H14861" i="4"/>
  <c r="I14861" i="4" s="1"/>
  <c r="H14864" i="4"/>
  <c r="I14864" i="4" s="1"/>
  <c r="H14867" i="4"/>
  <c r="I14867" i="4" s="1"/>
  <c r="H14874" i="4"/>
  <c r="I14874" i="4" s="1"/>
  <c r="H14876" i="4"/>
  <c r="I14876" i="4" s="1"/>
  <c r="H14881" i="4"/>
  <c r="I14881" i="4" s="1"/>
  <c r="H14882" i="4"/>
  <c r="I14882" i="4" s="1"/>
  <c r="H14884" i="4"/>
  <c r="I14884" i="4" s="1"/>
  <c r="H14887" i="4"/>
  <c r="I14887" i="4" s="1"/>
  <c r="H14897" i="4"/>
  <c r="I14897" i="4" s="1"/>
  <c r="H14903" i="4"/>
  <c r="I14903" i="4" s="1"/>
  <c r="H14904" i="4"/>
  <c r="I14904" i="4" s="1"/>
  <c r="H14906" i="4"/>
  <c r="I14906" i="4" s="1"/>
  <c r="H14914" i="4"/>
  <c r="I14914" i="4" s="1"/>
  <c r="H14917" i="4"/>
  <c r="I14917" i="4" s="1"/>
  <c r="H14923" i="4"/>
  <c r="I14923" i="4" s="1"/>
  <c r="H14926" i="4"/>
  <c r="I14926" i="4" s="1"/>
  <c r="H14927" i="4"/>
  <c r="I14927" i="4" s="1"/>
  <c r="H14933" i="4"/>
  <c r="I14933" i="4" s="1"/>
  <c r="H14937" i="4"/>
  <c r="I14937" i="4" s="1"/>
  <c r="H14944" i="4"/>
  <c r="I14944" i="4" s="1"/>
  <c r="H14952" i="4"/>
  <c r="I14952" i="4" s="1"/>
  <c r="H14954" i="4"/>
  <c r="I14954" i="4" s="1"/>
  <c r="H14956" i="4"/>
  <c r="I14956" i="4" s="1"/>
  <c r="H14957" i="4"/>
  <c r="I14957" i="4" s="1"/>
  <c r="H14961" i="4"/>
  <c r="I14961" i="4" s="1"/>
  <c r="H14963" i="4"/>
  <c r="I14963" i="4" s="1"/>
  <c r="H14964" i="4"/>
  <c r="I14964" i="4" s="1"/>
  <c r="H14966" i="4"/>
  <c r="I14966" i="4" s="1"/>
  <c r="H14971" i="4"/>
  <c r="I14971" i="4" s="1"/>
  <c r="H14977" i="4"/>
  <c r="I14977" i="4" s="1"/>
  <c r="H14986" i="4"/>
  <c r="I14986" i="4" s="1"/>
  <c r="H14992" i="4"/>
  <c r="I14992" i="4" s="1"/>
  <c r="H14997" i="4"/>
  <c r="I14997" i="4" s="1"/>
  <c r="H15002" i="4"/>
  <c r="I15002" i="4" s="1"/>
  <c r="H15007" i="4"/>
  <c r="I15007" i="4" s="1"/>
  <c r="H15011" i="4"/>
  <c r="I15011" i="4" s="1"/>
  <c r="H15012" i="4"/>
  <c r="I15012" i="4" s="1"/>
  <c r="H15021" i="4"/>
  <c r="I15021" i="4" s="1"/>
  <c r="H15022" i="4"/>
  <c r="I15022" i="4" s="1"/>
  <c r="H15024" i="4"/>
  <c r="I15024" i="4" s="1"/>
  <c r="H15026" i="4"/>
  <c r="I15026" i="4" s="1"/>
  <c r="H15027" i="4"/>
  <c r="I15027" i="4" s="1"/>
  <c r="H15032" i="4"/>
  <c r="I15032" i="4" s="1"/>
  <c r="H15037" i="4"/>
  <c r="I15037" i="4" s="1"/>
  <c r="H15041" i="4"/>
  <c r="I15041" i="4" s="1"/>
  <c r="H15042" i="4"/>
  <c r="I15042" i="4" s="1"/>
  <c r="H15044" i="4"/>
  <c r="I15044" i="4" s="1"/>
  <c r="H15046" i="4"/>
  <c r="I15046" i="4" s="1"/>
  <c r="H15047" i="4"/>
  <c r="I15047" i="4" s="1"/>
  <c r="H15052" i="4"/>
  <c r="I15052" i="4" s="1"/>
  <c r="H15054" i="4"/>
  <c r="I15054" i="4" s="1"/>
  <c r="H15056" i="4"/>
  <c r="I15056" i="4" s="1"/>
  <c r="H15061" i="4"/>
  <c r="I15061" i="4" s="1"/>
  <c r="H15063" i="4"/>
  <c r="I15063" i="4" s="1"/>
  <c r="H15064" i="4"/>
  <c r="I15064" i="4" s="1"/>
  <c r="H15072" i="4"/>
  <c r="I15072" i="4" s="1"/>
  <c r="H15073" i="4"/>
  <c r="I15073" i="4" s="1"/>
  <c r="H15074" i="4"/>
  <c r="I15074" i="4" s="1"/>
  <c r="H15076" i="4"/>
  <c r="I15076" i="4" s="1"/>
  <c r="H15081" i="4"/>
  <c r="I15081" i="4" s="1"/>
  <c r="H15084" i="4"/>
  <c r="I15084" i="4" s="1"/>
  <c r="H15091" i="4"/>
  <c r="I15091" i="4" s="1"/>
  <c r="H15093" i="4"/>
  <c r="I15093" i="4" s="1"/>
  <c r="H15096" i="4"/>
  <c r="I15096" i="4" s="1"/>
  <c r="H15097" i="4"/>
  <c r="I15097" i="4" s="1"/>
  <c r="H15106" i="4"/>
  <c r="I15106" i="4" s="1"/>
  <c r="H15112" i="4"/>
  <c r="I15112" i="4" s="1"/>
  <c r="H15116" i="4"/>
  <c r="I15116" i="4" s="1"/>
  <c r="H15121" i="4"/>
  <c r="I15121" i="4" s="1"/>
  <c r="H15127" i="4"/>
  <c r="I15127" i="4" s="1"/>
  <c r="H15131" i="4"/>
  <c r="I15131" i="4" s="1"/>
  <c r="H15133" i="4"/>
  <c r="I15133" i="4" s="1"/>
  <c r="H15134" i="4"/>
  <c r="I15134" i="4" s="1"/>
  <c r="H15146" i="4"/>
  <c r="I15146" i="4" s="1"/>
  <c r="H15147" i="4"/>
  <c r="I15147" i="4" s="1"/>
  <c r="H15152" i="4"/>
  <c r="I15152" i="4" s="1"/>
  <c r="H15153" i="4"/>
  <c r="I15153" i="4" s="1"/>
  <c r="H15156" i="4"/>
  <c r="I15156" i="4" s="1"/>
  <c r="H15157" i="4"/>
  <c r="I15157" i="4" s="1"/>
  <c r="H15162" i="4"/>
  <c r="I15162" i="4" s="1"/>
  <c r="H15163" i="4"/>
  <c r="I15163" i="4" s="1"/>
  <c r="H15166" i="4"/>
  <c r="I15166" i="4" s="1"/>
  <c r="H15172" i="4"/>
  <c r="I15172" i="4" s="1"/>
  <c r="H15174" i="4"/>
  <c r="I15174" i="4" s="1"/>
  <c r="H15176" i="4"/>
  <c r="I15176" i="4" s="1"/>
  <c r="H15182" i="4"/>
  <c r="I15182" i="4" s="1"/>
  <c r="H15186" i="4"/>
  <c r="I15186" i="4" s="1"/>
  <c r="H15187" i="4"/>
  <c r="I15187" i="4" s="1"/>
  <c r="H15191" i="4"/>
  <c r="I15191" i="4" s="1"/>
  <c r="H15192" i="4"/>
  <c r="I15192" i="4" s="1"/>
  <c r="H15193" i="4"/>
  <c r="I15193" i="4" s="1"/>
  <c r="H15196" i="4"/>
  <c r="I15196" i="4" s="1"/>
  <c r="H15203" i="4"/>
  <c r="I15203" i="4" s="1"/>
  <c r="H15204" i="4"/>
  <c r="I15204" i="4" s="1"/>
  <c r="H15206" i="4"/>
  <c r="I15206" i="4" s="1"/>
  <c r="H15207" i="4"/>
  <c r="I15207" i="4" s="1"/>
  <c r="H15211" i="4"/>
  <c r="I15211" i="4" s="1"/>
  <c r="H15216" i="4"/>
  <c r="I15216" i="4" s="1"/>
  <c r="H15221" i="4"/>
  <c r="I15221" i="4" s="1"/>
  <c r="H15222" i="4"/>
  <c r="I15222" i="4" s="1"/>
  <c r="H15223" i="4"/>
  <c r="I15223" i="4" s="1"/>
  <c r="H15226" i="4"/>
  <c r="I15226" i="4" s="1"/>
  <c r="H15231" i="4"/>
  <c r="I15231" i="4" s="1"/>
  <c r="H15236" i="4"/>
  <c r="I15236" i="4" s="1"/>
  <c r="H15237" i="4"/>
  <c r="I15237" i="4" s="1"/>
  <c r="H15241" i="4"/>
  <c r="I15241" i="4" s="1"/>
  <c r="H15244" i="4"/>
  <c r="I15244" i="4" s="1"/>
  <c r="H15252" i="4"/>
  <c r="I15252" i="4" s="1"/>
  <c r="H15254" i="4"/>
  <c r="I15254" i="4" s="1"/>
  <c r="H15256" i="4"/>
  <c r="I15256" i="4" s="1"/>
  <c r="H15257" i="4"/>
  <c r="I15257" i="4" s="1"/>
  <c r="H15262" i="4"/>
  <c r="I15262" i="4" s="1"/>
  <c r="H15266" i="4"/>
  <c r="I15266" i="4" s="1"/>
  <c r="H15271" i="4"/>
  <c r="I15271" i="4" s="1"/>
  <c r="H15272" i="4"/>
  <c r="I15272" i="4" s="1"/>
  <c r="H15274" i="4"/>
  <c r="I15274" i="4" s="1"/>
  <c r="H15276" i="4"/>
  <c r="I15276" i="4" s="1"/>
  <c r="H15277" i="4"/>
  <c r="I15277" i="4" s="1"/>
  <c r="H15281" i="4"/>
  <c r="I15281" i="4" s="1"/>
  <c r="H15283" i="4"/>
  <c r="I15283" i="4" s="1"/>
  <c r="H15286" i="4"/>
  <c r="I15286" i="4" s="1"/>
  <c r="H15287" i="4"/>
  <c r="I15287" i="4" s="1"/>
  <c r="H15291" i="4"/>
  <c r="I15291" i="4" s="1"/>
  <c r="H15292" i="4"/>
  <c r="I15292" i="4" s="1"/>
  <c r="H15293" i="4"/>
  <c r="I15293" i="4" s="1"/>
  <c r="H15294" i="4"/>
  <c r="I15294" i="4" s="1"/>
  <c r="H15296" i="4"/>
  <c r="I15296" i="4" s="1"/>
  <c r="H15297" i="4"/>
  <c r="I15297" i="4" s="1"/>
  <c r="H15304" i="4"/>
  <c r="I15304" i="4" s="1"/>
  <c r="H15321" i="4"/>
  <c r="I15321" i="4" s="1"/>
  <c r="H15323" i="4"/>
  <c r="I15323" i="4" s="1"/>
  <c r="H15324" i="4"/>
  <c r="I15324" i="4" s="1"/>
  <c r="H15327" i="4"/>
  <c r="I15327" i="4" s="1"/>
  <c r="H15332" i="4"/>
  <c r="I15332" i="4" s="1"/>
  <c r="H15336" i="4"/>
  <c r="I15336" i="4" s="1"/>
  <c r="H15337" i="4"/>
  <c r="I15337" i="4" s="1"/>
  <c r="H15341" i="4"/>
  <c r="I15341" i="4" s="1"/>
  <c r="H15347" i="4"/>
  <c r="I15347" i="4" s="1"/>
  <c r="H15352" i="4"/>
  <c r="I15352" i="4" s="1"/>
  <c r="H15353" i="4"/>
  <c r="I15353" i="4" s="1"/>
  <c r="H15356" i="4"/>
  <c r="I15356" i="4" s="1"/>
  <c r="H15357" i="4"/>
  <c r="I15357" i="4" s="1"/>
  <c r="H15362" i="4"/>
  <c r="I15362" i="4" s="1"/>
  <c r="H15366" i="4"/>
  <c r="I15366" i="4" s="1"/>
  <c r="H15367" i="4"/>
  <c r="I15367" i="4" s="1"/>
  <c r="H15371" i="4"/>
  <c r="I15371" i="4" s="1"/>
  <c r="H15374" i="4"/>
  <c r="I15374" i="4" s="1"/>
  <c r="H15376" i="4"/>
  <c r="I15376" i="4" s="1"/>
  <c r="H15381" i="4"/>
  <c r="I15381" i="4" s="1"/>
  <c r="H15383" i="4"/>
  <c r="I15383" i="4" s="1"/>
  <c r="H15391" i="4"/>
  <c r="I15391" i="4" s="1"/>
  <c r="H15393" i="4"/>
  <c r="I15393" i="4" s="1"/>
  <c r="H15396" i="4"/>
  <c r="I15396" i="4" s="1"/>
  <c r="H15401" i="4"/>
  <c r="I15401" i="4" s="1"/>
  <c r="H15406" i="4"/>
  <c r="I15406" i="4" s="1"/>
  <c r="H15414" i="4"/>
  <c r="I15414" i="4" s="1"/>
  <c r="H15417" i="4"/>
  <c r="I15417" i="4" s="1"/>
  <c r="H15422" i="4"/>
  <c r="I15422" i="4" s="1"/>
  <c r="H15424" i="4"/>
  <c r="I15424" i="4" s="1"/>
  <c r="H15426" i="4"/>
  <c r="I15426" i="4" s="1"/>
  <c r="H15434" i="4"/>
  <c r="I15434" i="4" s="1"/>
  <c r="H15436" i="4"/>
  <c r="I15436" i="4" s="1"/>
  <c r="H15441" i="4"/>
  <c r="I15441" i="4" s="1"/>
  <c r="H15442" i="4"/>
  <c r="I15442" i="4" s="1"/>
  <c r="H15444" i="4"/>
  <c r="I15444" i="4" s="1"/>
  <c r="H15446" i="4"/>
  <c r="I15446" i="4" s="1"/>
  <c r="H15451" i="4"/>
  <c r="I15451" i="4" s="1"/>
  <c r="H15456" i="4"/>
  <c r="I15456" i="4" s="1"/>
  <c r="H15457" i="4"/>
  <c r="I15457" i="4" s="1"/>
  <c r="H15463" i="4"/>
  <c r="I15463" i="4" s="1"/>
  <c r="H15464" i="4"/>
  <c r="I15464" i="4" s="1"/>
  <c r="H15473" i="4"/>
  <c r="I15473" i="4" s="1"/>
  <c r="H15474" i="4"/>
  <c r="I15474" i="4" s="1"/>
  <c r="H15476" i="4"/>
  <c r="I15476" i="4" s="1"/>
  <c r="H15487" i="4"/>
  <c r="I15487" i="4" s="1"/>
  <c r="H15494" i="4"/>
  <c r="I15494" i="4" s="1"/>
  <c r="H15497" i="4"/>
  <c r="I15497" i="4" s="1"/>
  <c r="H15503" i="4"/>
  <c r="I15503" i="4" s="1"/>
  <c r="H15504" i="4"/>
  <c r="I15504" i="4" s="1"/>
  <c r="H15506" i="4"/>
  <c r="I15506" i="4" s="1"/>
  <c r="H15507" i="4"/>
  <c r="I15507" i="4" s="1"/>
  <c r="H15516" i="4"/>
  <c r="I15516" i="4" s="1"/>
  <c r="H15521" i="4"/>
  <c r="I15521" i="4" s="1"/>
  <c r="H15524" i="4"/>
  <c r="I15524" i="4" s="1"/>
  <c r="H15526" i="4"/>
  <c r="I15526" i="4" s="1"/>
  <c r="H15533" i="4"/>
  <c r="I15533" i="4" s="1"/>
  <c r="H15536" i="4"/>
  <c r="I15536" i="4" s="1"/>
  <c r="H15537" i="4"/>
  <c r="I15537" i="4" s="1"/>
  <c r="H15546" i="4"/>
  <c r="I15546" i="4" s="1"/>
  <c r="H15553" i="4"/>
  <c r="I15553" i="4" s="1"/>
  <c r="H15561" i="4"/>
  <c r="I15561" i="4" s="1"/>
  <c r="H15562" i="4"/>
  <c r="I15562" i="4" s="1"/>
  <c r="H15564" i="4"/>
  <c r="I15564" i="4" s="1"/>
  <c r="H15566" i="4"/>
  <c r="I15566" i="4" s="1"/>
  <c r="H15567" i="4"/>
  <c r="I15567" i="4" s="1"/>
  <c r="H15572" i="4"/>
  <c r="I15572" i="4" s="1"/>
  <c r="H15574" i="4"/>
  <c r="I15574" i="4" s="1"/>
  <c r="H15576" i="4"/>
  <c r="I15576" i="4" s="1"/>
  <c r="H15583" i="4"/>
  <c r="I15583" i="4" s="1"/>
  <c r="H15584" i="4"/>
  <c r="I15584" i="4" s="1"/>
  <c r="H15592" i="4"/>
  <c r="I15592" i="4" s="1"/>
  <c r="H15596" i="4"/>
  <c r="I15596" i="4" s="1"/>
  <c r="H15602" i="4"/>
  <c r="I15602" i="4" s="1"/>
  <c r="H15606" i="4"/>
  <c r="I15606" i="4" s="1"/>
  <c r="H15607" i="4"/>
  <c r="I15607" i="4" s="1"/>
  <c r="H15613" i="4"/>
  <c r="I15613" i="4" s="1"/>
  <c r="H15616" i="4"/>
  <c r="I15616" i="4" s="1"/>
  <c r="H15617" i="4"/>
  <c r="I15617" i="4" s="1"/>
  <c r="H15622" i="4"/>
  <c r="I15622" i="4" s="1"/>
  <c r="H15627" i="4"/>
  <c r="I15627" i="4" s="1"/>
  <c r="H15631" i="4"/>
  <c r="I15631" i="4" s="1"/>
  <c r="H15632" i="4"/>
  <c r="I15632" i="4" s="1"/>
  <c r="H15636" i="4"/>
  <c r="I15636" i="4" s="1"/>
  <c r="H15637" i="4"/>
  <c r="I15637" i="4" s="1"/>
  <c r="H15641" i="4"/>
  <c r="I15641" i="4" s="1"/>
  <c r="H15646" i="4"/>
  <c r="I15646" i="4" s="1"/>
  <c r="H15647" i="4"/>
  <c r="I15647" i="4" s="1"/>
  <c r="H15652" i="4"/>
  <c r="I15652" i="4" s="1"/>
  <c r="H15657" i="4"/>
  <c r="I15657" i="4" s="1"/>
  <c r="H15663" i="4"/>
  <c r="I15663" i="4" s="1"/>
  <c r="H15666" i="4"/>
  <c r="I15666" i="4" s="1"/>
  <c r="H15674" i="4"/>
  <c r="I15674" i="4" s="1"/>
  <c r="H15683" i="4"/>
  <c r="I15683" i="4" s="1"/>
  <c r="H15684" i="4"/>
  <c r="I15684" i="4" s="1"/>
  <c r="H15686" i="4"/>
  <c r="I15686" i="4" s="1"/>
  <c r="H15687" i="4"/>
  <c r="I15687" i="4" s="1"/>
  <c r="H15691" i="4"/>
  <c r="I15691" i="4" s="1"/>
  <c r="H15697" i="4"/>
  <c r="I15697" i="4" s="1"/>
  <c r="H15702" i="4"/>
  <c r="I15702" i="4" s="1"/>
  <c r="H15703" i="4"/>
  <c r="I15703" i="4" s="1"/>
  <c r="H15704" i="4"/>
  <c r="I15704" i="4" s="1"/>
  <c r="H15711" i="4"/>
  <c r="I15711" i="4" s="1"/>
  <c r="H15716" i="4"/>
  <c r="I15716" i="4" s="1"/>
  <c r="H15717" i="4"/>
  <c r="I15717" i="4" s="1"/>
  <c r="H15722" i="4"/>
  <c r="I15722" i="4" s="1"/>
  <c r="H15726" i="4"/>
  <c r="I15726" i="4" s="1"/>
  <c r="H15731" i="4"/>
  <c r="I15731" i="4" s="1"/>
  <c r="H15733" i="4"/>
  <c r="I15733" i="4" s="1"/>
  <c r="H15736" i="4"/>
  <c r="I15736" i="4" s="1"/>
  <c r="H15737" i="4"/>
  <c r="I15737" i="4" s="1"/>
  <c r="H15742" i="4"/>
  <c r="I15742" i="4" s="1"/>
  <c r="H15743" i="4"/>
  <c r="I15743" i="4" s="1"/>
  <c r="H15746" i="4"/>
  <c r="I15746" i="4" s="1"/>
  <c r="H15747" i="4"/>
  <c r="I15747" i="4" s="1"/>
  <c r="H15754" i="4"/>
  <c r="I15754" i="4" s="1"/>
  <c r="H15762" i="4"/>
  <c r="I15762" i="4" s="1"/>
  <c r="H15764" i="4"/>
  <c r="I15764" i="4" s="1"/>
  <c r="H15766" i="4"/>
  <c r="I15766" i="4" s="1"/>
  <c r="H15771" i="4"/>
  <c r="I15771" i="4" s="1"/>
  <c r="H15772" i="4"/>
  <c r="I15772" i="4" s="1"/>
  <c r="H15773" i="4"/>
  <c r="I15773" i="4" s="1"/>
  <c r="H15777" i="4"/>
  <c r="I15777" i="4" s="1"/>
  <c r="H15782" i="4"/>
  <c r="I15782" i="4" s="1"/>
  <c r="H15783" i="4"/>
  <c r="I15783" i="4" s="1"/>
  <c r="H15784" i="4"/>
  <c r="I15784" i="4" s="1"/>
  <c r="H15786" i="4"/>
  <c r="I15786" i="4" s="1"/>
  <c r="H15792" i="4"/>
  <c r="I15792" i="4" s="1"/>
  <c r="H15793" i="4"/>
  <c r="I15793" i="4" s="1"/>
  <c r="H15801" i="4"/>
  <c r="I15801" i="4" s="1"/>
  <c r="H15802" i="4"/>
  <c r="I15802" i="4" s="1"/>
  <c r="H15806" i="4"/>
  <c r="I15806" i="4" s="1"/>
  <c r="H15812" i="4"/>
  <c r="I15812" i="4" s="1"/>
  <c r="H15817" i="4"/>
  <c r="I15817" i="4" s="1"/>
  <c r="H15821" i="4"/>
  <c r="I15821" i="4" s="1"/>
  <c r="H15822" i="4"/>
  <c r="I15822" i="4" s="1"/>
  <c r="H15826" i="4"/>
  <c r="I15826" i="4" s="1"/>
  <c r="H15827" i="4"/>
  <c r="I15827" i="4" s="1"/>
  <c r="H15831" i="4"/>
  <c r="I15831" i="4" s="1"/>
  <c r="H15832" i="4"/>
  <c r="I15832" i="4" s="1"/>
  <c r="H15834" i="4"/>
  <c r="I15834" i="4" s="1"/>
  <c r="H15842" i="4"/>
  <c r="I15842" i="4" s="1"/>
  <c r="H15843" i="4"/>
  <c r="I15843" i="4" s="1"/>
  <c r="H15844" i="4"/>
  <c r="I15844" i="4" s="1"/>
  <c r="H15847" i="4"/>
  <c r="I15847" i="4" s="1"/>
  <c r="H15852" i="4"/>
  <c r="I15852" i="4" s="1"/>
  <c r="H15854" i="4"/>
  <c r="I15854" i="4" s="1"/>
  <c r="H15857" i="4"/>
  <c r="I15857" i="4" s="1"/>
  <c r="H15866" i="4"/>
  <c r="I15866" i="4" s="1"/>
  <c r="H15867" i="4"/>
  <c r="I15867" i="4" s="1"/>
  <c r="H15871" i="4"/>
  <c r="I15871" i="4" s="1"/>
  <c r="H15872" i="4"/>
  <c r="I15872" i="4" s="1"/>
  <c r="H15873" i="4"/>
  <c r="I15873" i="4" s="1"/>
  <c r="H15877" i="4"/>
  <c r="I15877" i="4" s="1"/>
  <c r="H15881" i="4"/>
  <c r="I15881" i="4" s="1"/>
  <c r="H15883" i="4"/>
  <c r="I15883" i="4" s="1"/>
  <c r="H15886" i="4"/>
  <c r="I15886" i="4" s="1"/>
  <c r="H15894" i="4"/>
  <c r="I15894" i="4" s="1"/>
  <c r="H15896" i="4"/>
  <c r="I15896" i="4" s="1"/>
  <c r="H15897" i="4"/>
  <c r="I15897" i="4" s="1"/>
  <c r="H15902" i="4"/>
  <c r="I15902" i="4" s="1"/>
  <c r="H15904" i="4"/>
  <c r="I15904" i="4" s="1"/>
  <c r="H15907" i="4"/>
  <c r="I15907" i="4" s="1"/>
  <c r="H15912" i="4"/>
  <c r="I15912" i="4" s="1"/>
  <c r="H15913" i="4"/>
  <c r="I15913" i="4" s="1"/>
  <c r="H15916" i="4"/>
  <c r="I15916" i="4" s="1"/>
  <c r="H15917" i="4"/>
  <c r="I15917" i="4" s="1"/>
  <c r="H15921" i="4"/>
  <c r="I15921" i="4" s="1"/>
  <c r="H15922" i="4"/>
  <c r="I15922" i="4" s="1"/>
  <c r="H15926" i="4"/>
  <c r="I15926" i="4" s="1"/>
  <c r="H15932" i="4"/>
  <c r="I15932" i="4" s="1"/>
  <c r="H15933" i="4"/>
  <c r="I15933" i="4" s="1"/>
  <c r="H15934" i="4"/>
  <c r="I15934" i="4" s="1"/>
  <c r="H15937" i="4"/>
  <c r="I15937" i="4" s="1"/>
  <c r="H15941" i="4"/>
  <c r="I15941" i="4" s="1"/>
  <c r="H15943" i="4"/>
  <c r="I15943" i="4" s="1"/>
  <c r="H15944" i="4"/>
  <c r="I15944" i="4" s="1"/>
  <c r="H15947" i="4"/>
  <c r="I15947" i="4" s="1"/>
  <c r="H15952" i="4"/>
  <c r="I15952" i="4" s="1"/>
  <c r="H15953" i="4"/>
  <c r="I15953" i="4" s="1"/>
  <c r="H15957" i="4"/>
  <c r="I15957" i="4" s="1"/>
  <c r="H15966" i="4"/>
  <c r="I15966" i="4" s="1"/>
  <c r="H15967" i="4"/>
  <c r="I15967" i="4" s="1"/>
  <c r="H15971" i="4"/>
  <c r="I15971" i="4" s="1"/>
  <c r="H15972" i="4"/>
  <c r="I15972" i="4" s="1"/>
  <c r="H15976" i="4"/>
  <c r="I15976" i="4" s="1"/>
  <c r="H15977" i="4"/>
  <c r="I15977" i="4" s="1"/>
  <c r="H15983" i="4"/>
  <c r="I15983" i="4" s="1"/>
  <c r="H15984" i="4"/>
  <c r="I15984" i="4" s="1"/>
  <c r="H15986" i="4"/>
  <c r="I15986" i="4" s="1"/>
  <c r="H15991" i="4"/>
  <c r="I15991" i="4" s="1"/>
  <c r="H15993" i="4"/>
  <c r="I15993" i="4" s="1"/>
  <c r="H15996" i="4"/>
  <c r="I15996" i="4" s="1"/>
  <c r="H16001" i="4"/>
  <c r="I16001" i="4" s="1"/>
  <c r="H16003" i="4"/>
  <c r="I16003" i="4" s="1"/>
  <c r="H16004" i="4"/>
  <c r="I16004" i="4" s="1"/>
  <c r="H16012" i="4"/>
  <c r="I16012" i="4" s="1"/>
  <c r="H16013" i="4"/>
  <c r="I16013" i="4" s="1"/>
  <c r="H16016" i="4"/>
  <c r="I16016" i="4" s="1"/>
  <c r="H16017" i="4"/>
  <c r="I16017" i="4" s="1"/>
  <c r="H16022" i="4"/>
  <c r="I16022" i="4" s="1"/>
  <c r="H16024" i="4"/>
  <c r="I16024" i="4" s="1"/>
  <c r="H16026" i="4"/>
  <c r="I16026" i="4" s="1"/>
  <c r="H16031" i="4"/>
  <c r="I16031" i="4" s="1"/>
  <c r="H16033" i="4"/>
  <c r="I16033" i="4" s="1"/>
  <c r="H16034" i="4"/>
  <c r="I16034" i="4" s="1"/>
  <c r="H16036" i="4"/>
  <c r="I16036" i="4" s="1"/>
  <c r="H16037" i="4"/>
  <c r="I16037" i="4" s="1"/>
  <c r="H16042" i="4"/>
  <c r="I16042" i="4" s="1"/>
  <c r="H16044" i="4"/>
  <c r="I16044" i="4" s="1"/>
  <c r="H16051" i="4"/>
  <c r="I16051" i="4" s="1"/>
  <c r="H16052" i="4"/>
  <c r="I16052" i="4" s="1"/>
  <c r="H16053" i="4"/>
  <c r="I16053" i="4" s="1"/>
  <c r="H16054" i="4"/>
  <c r="I16054" i="4" s="1"/>
  <c r="H16062" i="4"/>
  <c r="I16062" i="4" s="1"/>
  <c r="H16064" i="4"/>
  <c r="I16064" i="4" s="1"/>
  <c r="H16066" i="4"/>
  <c r="I16066" i="4" s="1"/>
  <c r="H16067" i="4"/>
  <c r="I16067" i="4" s="1"/>
  <c r="H16071" i="4"/>
  <c r="I16071" i="4" s="1"/>
  <c r="H16072" i="4"/>
  <c r="I16072" i="4" s="1"/>
  <c r="H16073" i="4"/>
  <c r="I16073" i="4" s="1"/>
  <c r="H16074" i="4"/>
  <c r="I16074" i="4" s="1"/>
  <c r="H16077" i="4"/>
  <c r="I16077" i="4" s="1"/>
  <c r="H16081" i="4"/>
  <c r="I16081" i="4" s="1"/>
  <c r="H16083" i="4"/>
  <c r="I16083" i="4" s="1"/>
  <c r="H16084" i="4"/>
  <c r="I16084" i="4" s="1"/>
  <c r="H16086" i="4"/>
  <c r="I16086" i="4" s="1"/>
  <c r="H16087" i="4"/>
  <c r="I16087" i="4" s="1"/>
  <c r="H16092" i="4"/>
  <c r="I16092" i="4" s="1"/>
  <c r="H16101" i="4"/>
  <c r="I16101" i="4" s="1"/>
  <c r="H16102" i="4"/>
  <c r="I16102" i="4" s="1"/>
  <c r="H16103" i="4"/>
  <c r="I16103" i="4" s="1"/>
  <c r="H16104" i="4"/>
  <c r="I16104" i="4" s="1"/>
  <c r="H16107" i="4"/>
  <c r="I16107" i="4" s="1"/>
  <c r="H16114" i="4"/>
  <c r="I16114" i="4" s="1"/>
  <c r="H16121" i="4"/>
  <c r="I16121" i="4" s="1"/>
  <c r="H16122" i="4"/>
  <c r="I16122" i="4" s="1"/>
  <c r="H16124" i="4"/>
  <c r="I16124" i="4" s="1"/>
  <c r="H16126" i="4"/>
  <c r="I16126" i="4" s="1"/>
  <c r="H16127" i="4"/>
  <c r="I16127" i="4" s="1"/>
  <c r="H16131" i="4"/>
  <c r="I16131" i="4" s="1"/>
  <c r="H16133" i="4"/>
  <c r="I16133" i="4" s="1"/>
  <c r="H16134" i="4"/>
  <c r="I16134" i="4" s="1"/>
  <c r="H16136" i="4"/>
  <c r="I16136" i="4" s="1"/>
  <c r="H16137" i="4"/>
  <c r="I16137" i="4" s="1"/>
  <c r="H16144" i="4"/>
  <c r="I16144" i="4" s="1"/>
  <c r="H16146" i="4"/>
  <c r="I16146" i="4" s="1"/>
  <c r="H16147" i="4"/>
  <c r="I16147" i="4" s="1"/>
  <c r="H16153" i="4"/>
  <c r="I16153" i="4" s="1"/>
  <c r="H16154" i="4"/>
  <c r="I16154" i="4" s="1"/>
  <c r="H16156" i="4"/>
  <c r="I16156" i="4" s="1"/>
  <c r="H16162" i="4"/>
  <c r="I16162" i="4" s="1"/>
  <c r="H16163" i="4"/>
  <c r="I16163" i="4" s="1"/>
  <c r="H16166" i="4"/>
  <c r="I16166" i="4" s="1"/>
  <c r="H16167" i="4"/>
  <c r="I16167" i="4" s="1"/>
  <c r="H16171" i="4"/>
  <c r="I16171" i="4" s="1"/>
  <c r="H16172" i="4"/>
  <c r="I16172" i="4" s="1"/>
  <c r="H16173" i="4"/>
  <c r="I16173" i="4" s="1"/>
  <c r="H16176" i="4"/>
  <c r="I16176" i="4" s="1"/>
  <c r="H16181" i="4"/>
  <c r="I16181" i="4" s="1"/>
  <c r="H16183" i="4"/>
  <c r="I16183" i="4" s="1"/>
  <c r="H16184" i="4"/>
  <c r="I16184" i="4" s="1"/>
  <c r="H16186" i="4"/>
  <c r="I16186" i="4" s="1"/>
  <c r="H16187" i="4"/>
  <c r="I16187" i="4" s="1"/>
  <c r="H16191" i="4"/>
  <c r="I16191" i="4" s="1"/>
  <c r="H16192" i="4"/>
  <c r="I16192" i="4" s="1"/>
  <c r="H16193" i="4"/>
  <c r="I16193" i="4" s="1"/>
  <c r="H16194" i="4"/>
  <c r="I16194" i="4" s="1"/>
  <c r="H16201" i="4"/>
  <c r="I16201" i="4" s="1"/>
  <c r="H16202" i="4"/>
  <c r="I16202" i="4" s="1"/>
  <c r="H16203" i="4"/>
  <c r="I16203" i="4" s="1"/>
  <c r="H16204" i="4"/>
  <c r="I16204" i="4" s="1"/>
  <c r="H16211" i="4"/>
  <c r="I16211" i="4" s="1"/>
  <c r="H16212" i="4"/>
  <c r="I16212" i="4" s="1"/>
  <c r="H16216" i="4"/>
  <c r="I16216" i="4" s="1"/>
  <c r="H16217" i="4"/>
  <c r="I16217" i="4" s="1"/>
  <c r="H16222" i="4"/>
  <c r="I16222" i="4" s="1"/>
  <c r="H16224" i="4"/>
  <c r="I16224" i="4" s="1"/>
  <c r="H16226" i="4"/>
  <c r="I16226" i="4" s="1"/>
  <c r="H16232" i="4"/>
  <c r="I16232" i="4" s="1"/>
  <c r="H16233" i="4"/>
  <c r="I16233" i="4" s="1"/>
  <c r="H16234" i="4"/>
  <c r="I16234" i="4" s="1"/>
  <c r="H16236" i="4"/>
  <c r="I16236" i="4" s="1"/>
  <c r="H16237" i="4"/>
  <c r="I16237" i="4" s="1"/>
  <c r="H16241" i="4"/>
  <c r="I16241" i="4" s="1"/>
  <c r="H16242" i="4"/>
  <c r="I16242" i="4" s="1"/>
  <c r="H16243" i="4"/>
  <c r="I16243" i="4" s="1"/>
  <c r="H16252" i="4"/>
  <c r="I16252" i="4" s="1"/>
  <c r="H16253" i="4"/>
  <c r="I16253" i="4" s="1"/>
  <c r="H16254" i="4"/>
  <c r="I16254" i="4" s="1"/>
  <c r="H16261" i="4"/>
  <c r="I16261" i="4" s="1"/>
  <c r="H16262" i="4"/>
  <c r="I16262" i="4" s="1"/>
  <c r="H16264" i="4"/>
  <c r="I16264" i="4" s="1"/>
  <c r="H16267" i="4"/>
  <c r="I16267" i="4" s="1"/>
  <c r="H16271" i="4"/>
  <c r="I16271" i="4" s="1"/>
  <c r="H16272" i="4"/>
  <c r="I16272" i="4" s="1"/>
  <c r="H16276" i="4"/>
  <c r="I16276" i="4" s="1"/>
  <c r="H16277" i="4"/>
  <c r="I16277" i="4" s="1"/>
  <c r="H16283" i="4"/>
  <c r="I16283" i="4" s="1"/>
  <c r="H16284" i="4"/>
  <c r="I16284" i="4" s="1"/>
  <c r="H16286" i="4"/>
  <c r="I16286" i="4" s="1"/>
  <c r="H16291" i="4"/>
  <c r="I16291" i="4" s="1"/>
  <c r="H16294" i="4"/>
  <c r="I16294" i="4" s="1"/>
  <c r="H16302" i="4"/>
  <c r="I16302" i="4" s="1"/>
  <c r="H16311" i="4"/>
  <c r="I16311" i="4" s="1"/>
  <c r="H16313" i="4"/>
  <c r="I16313" i="4" s="1"/>
  <c r="H16314" i="4"/>
  <c r="I16314" i="4" s="1"/>
  <c r="H16316" i="4"/>
  <c r="I16316" i="4" s="1"/>
  <c r="H16317" i="4"/>
  <c r="I16317" i="4" s="1"/>
  <c r="H16322" i="4"/>
  <c r="I16322" i="4" s="1"/>
  <c r="H16323" i="4"/>
  <c r="I16323" i="4" s="1"/>
  <c r="H16324" i="4"/>
  <c r="I16324" i="4" s="1"/>
  <c r="H16332" i="4"/>
  <c r="I16332" i="4" s="1"/>
  <c r="H16333" i="4"/>
  <c r="I16333" i="4" s="1"/>
  <c r="H16334" i="4"/>
  <c r="I16334" i="4" s="1"/>
  <c r="H16336" i="4"/>
  <c r="I16336" i="4" s="1"/>
  <c r="H16337" i="4"/>
  <c r="I16337" i="4" s="1"/>
  <c r="H16341" i="4"/>
  <c r="I16341" i="4" s="1"/>
  <c r="H16347" i="4"/>
  <c r="I16347" i="4" s="1"/>
  <c r="H16351" i="4"/>
  <c r="I16351" i="4" s="1"/>
  <c r="H16353" i="4"/>
  <c r="I16353" i="4" s="1"/>
  <c r="H16356" i="4"/>
  <c r="I16356" i="4" s="1"/>
  <c r="H16363" i="4"/>
  <c r="I16363" i="4" s="1"/>
  <c r="H16364" i="4"/>
  <c r="I16364" i="4" s="1"/>
  <c r="H16367" i="4"/>
  <c r="I16367" i="4" s="1"/>
  <c r="H16371" i="4"/>
  <c r="I16371" i="4" s="1"/>
  <c r="H16373" i="4"/>
  <c r="I16373" i="4" s="1"/>
  <c r="H16376" i="4"/>
  <c r="I16376" i="4" s="1"/>
  <c r="H16377" i="4"/>
  <c r="I16377" i="4" s="1"/>
  <c r="H16383" i="4"/>
  <c r="I16383" i="4" s="1"/>
  <c r="H16384" i="4"/>
  <c r="I16384" i="4" s="1"/>
  <c r="H16387" i="4"/>
  <c r="I16387" i="4" s="1"/>
  <c r="H16392" i="4"/>
  <c r="I16392" i="4" s="1"/>
  <c r="H16394" i="4"/>
  <c r="I16394" i="4" s="1"/>
  <c r="H16396" i="4"/>
  <c r="I16396" i="4" s="1"/>
  <c r="H16402" i="4"/>
  <c r="I16402" i="4" s="1"/>
  <c r="H16404" i="4"/>
  <c r="I16404" i="4" s="1"/>
  <c r="H16407" i="4"/>
  <c r="I16407" i="4" s="1"/>
  <c r="H16412" i="4"/>
  <c r="I16412" i="4" s="1"/>
  <c r="H16413" i="4"/>
  <c r="I16413" i="4" s="1"/>
  <c r="H16414" i="4"/>
  <c r="I16414" i="4" s="1"/>
  <c r="H16417" i="4"/>
  <c r="I16417" i="4" s="1"/>
  <c r="H16421" i="4"/>
  <c r="I16421" i="4" s="1"/>
  <c r="H16422" i="4"/>
  <c r="I16422" i="4" s="1"/>
  <c r="H16423" i="4"/>
  <c r="I16423" i="4" s="1"/>
  <c r="H16427" i="4"/>
  <c r="I16427" i="4" s="1"/>
  <c r="H16432" i="4"/>
  <c r="I16432" i="4" s="1"/>
  <c r="H16433" i="4"/>
  <c r="I16433" i="4" s="1"/>
  <c r="H16434" i="4"/>
  <c r="I16434" i="4" s="1"/>
  <c r="H16437" i="4"/>
  <c r="I16437" i="4" s="1"/>
  <c r="H16443" i="4"/>
  <c r="I16443" i="4" s="1"/>
  <c r="H16444" i="4"/>
  <c r="I16444" i="4" s="1"/>
  <c r="H16452" i="4"/>
  <c r="I16452" i="4" s="1"/>
  <c r="H16453" i="4"/>
  <c r="I16453" i="4" s="1"/>
  <c r="H16454" i="4"/>
  <c r="I16454" i="4" s="1"/>
  <c r="H16456" i="4"/>
  <c r="I16456" i="4" s="1"/>
  <c r="H16461" i="4"/>
  <c r="I16461" i="4" s="1"/>
  <c r="H16464" i="4"/>
  <c r="I16464" i="4" s="1"/>
  <c r="H16472" i="4"/>
  <c r="I16472" i="4" s="1"/>
  <c r="H16477" i="4"/>
  <c r="I16477" i="4" s="1"/>
  <c r="H16481" i="4"/>
  <c r="I16481" i="4" s="1"/>
  <c r="H16482" i="4"/>
  <c r="I16482" i="4" s="1"/>
  <c r="H16483" i="4"/>
  <c r="I16483" i="4" s="1"/>
  <c r="H16486" i="4"/>
  <c r="I16486" i="4" s="1"/>
  <c r="H16487" i="4"/>
  <c r="I16487" i="4" s="1"/>
  <c r="H16491" i="4"/>
  <c r="I16491" i="4" s="1"/>
  <c r="H16494" i="4"/>
  <c r="I16494" i="4" s="1"/>
  <c r="H2" i="4"/>
  <c r="I2" i="4" s="1"/>
  <c r="F3" i="2"/>
  <c r="H7862" i="4" s="1"/>
  <c r="I7862" i="4" s="1"/>
  <c r="F4" i="2"/>
  <c r="F5" i="2"/>
  <c r="F6" i="2"/>
  <c r="H13837" i="4" s="1"/>
  <c r="I13837" i="4" s="1"/>
  <c r="F7" i="2"/>
  <c r="F8" i="2"/>
  <c r="H6342" i="4" s="1"/>
  <c r="I6342" i="4" s="1"/>
  <c r="F9" i="2"/>
  <c r="H9505" i="4" s="1"/>
  <c r="I9505" i="4" s="1"/>
  <c r="F10" i="2"/>
  <c r="H10529" i="4" s="1"/>
  <c r="I10529" i="4" s="1"/>
  <c r="F11" i="2"/>
  <c r="F12" i="2"/>
  <c r="F13" i="2"/>
  <c r="H12889" i="4" s="1"/>
  <c r="I12889" i="4" s="1"/>
  <c r="F14" i="2"/>
  <c r="F15" i="2"/>
  <c r="F16" i="2"/>
  <c r="H14187" i="4" s="1"/>
  <c r="I14187" i="4" s="1"/>
  <c r="F17" i="2"/>
  <c r="H12175" i="4" s="1"/>
  <c r="I12175" i="4" s="1"/>
  <c r="F18" i="2"/>
  <c r="H10800" i="4" s="1"/>
  <c r="I10800" i="4" s="1"/>
  <c r="F19" i="2"/>
  <c r="H11284" i="4" s="1"/>
  <c r="I11284" i="4" s="1"/>
  <c r="F20" i="2"/>
  <c r="F2" i="2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2" i="3"/>
  <c r="F3" i="4"/>
  <c r="G3" i="4" s="1"/>
  <c r="F4" i="4"/>
  <c r="G4" i="4" s="1"/>
  <c r="F5" i="4"/>
  <c r="G5" i="4" s="1"/>
  <c r="F6" i="4"/>
  <c r="G6" i="4" s="1"/>
  <c r="F7" i="4"/>
  <c r="G7" i="4" s="1"/>
  <c r="F8" i="4"/>
  <c r="G8" i="4" s="1"/>
  <c r="F9" i="4"/>
  <c r="G9" i="4" s="1"/>
  <c r="F10" i="4"/>
  <c r="G10" i="4" s="1"/>
  <c r="F11" i="4"/>
  <c r="G11" i="4" s="1"/>
  <c r="F12" i="4"/>
  <c r="G12" i="4" s="1"/>
  <c r="F13" i="4"/>
  <c r="G13" i="4" s="1"/>
  <c r="F14" i="4"/>
  <c r="G14" i="4" s="1"/>
  <c r="F15" i="4"/>
  <c r="G15" i="4" s="1"/>
  <c r="F16" i="4"/>
  <c r="G16" i="4" s="1"/>
  <c r="F17" i="4"/>
  <c r="G17" i="4" s="1"/>
  <c r="F18" i="4"/>
  <c r="G18" i="4" s="1"/>
  <c r="F19" i="4"/>
  <c r="G19" i="4" s="1"/>
  <c r="F20" i="4"/>
  <c r="G20" i="4" s="1"/>
  <c r="F21" i="4"/>
  <c r="G21" i="4" s="1"/>
  <c r="F22" i="4"/>
  <c r="G22" i="4" s="1"/>
  <c r="F23" i="4"/>
  <c r="G23" i="4" s="1"/>
  <c r="F24" i="4"/>
  <c r="G24" i="4" s="1"/>
  <c r="F25" i="4"/>
  <c r="G25" i="4" s="1"/>
  <c r="F26" i="4"/>
  <c r="G26" i="4" s="1"/>
  <c r="F27" i="4"/>
  <c r="G27" i="4" s="1"/>
  <c r="F28" i="4"/>
  <c r="G28" i="4" s="1"/>
  <c r="F29" i="4"/>
  <c r="G29" i="4" s="1"/>
  <c r="F30" i="4"/>
  <c r="G30" i="4" s="1"/>
  <c r="F31" i="4"/>
  <c r="G31" i="4" s="1"/>
  <c r="F32" i="4"/>
  <c r="G32" i="4" s="1"/>
  <c r="F33" i="4"/>
  <c r="G33" i="4" s="1"/>
  <c r="F34" i="4"/>
  <c r="G34" i="4" s="1"/>
  <c r="F35" i="4"/>
  <c r="G35" i="4" s="1"/>
  <c r="F36" i="4"/>
  <c r="G36" i="4" s="1"/>
  <c r="F37" i="4"/>
  <c r="G37" i="4" s="1"/>
  <c r="F38" i="4"/>
  <c r="G38" i="4" s="1"/>
  <c r="F39" i="4"/>
  <c r="G39" i="4" s="1"/>
  <c r="F40" i="4"/>
  <c r="G40" i="4" s="1"/>
  <c r="F41" i="4"/>
  <c r="G41" i="4" s="1"/>
  <c r="F42" i="4"/>
  <c r="G42" i="4" s="1"/>
  <c r="F43" i="4"/>
  <c r="G43" i="4" s="1"/>
  <c r="F44" i="4"/>
  <c r="G44" i="4" s="1"/>
  <c r="F45" i="4"/>
  <c r="G45" i="4" s="1"/>
  <c r="F46" i="4"/>
  <c r="G46" i="4" s="1"/>
  <c r="F47" i="4"/>
  <c r="G47" i="4" s="1"/>
  <c r="F48" i="4"/>
  <c r="G48" i="4" s="1"/>
  <c r="F49" i="4"/>
  <c r="G49" i="4" s="1"/>
  <c r="F50" i="4"/>
  <c r="G50" i="4" s="1"/>
  <c r="F51" i="4"/>
  <c r="G51" i="4" s="1"/>
  <c r="F52" i="4"/>
  <c r="G52" i="4" s="1"/>
  <c r="F53" i="4"/>
  <c r="G53" i="4" s="1"/>
  <c r="F54" i="4"/>
  <c r="G54" i="4" s="1"/>
  <c r="F55" i="4"/>
  <c r="G55" i="4" s="1"/>
  <c r="F56" i="4"/>
  <c r="G56" i="4" s="1"/>
  <c r="F57" i="4"/>
  <c r="G57" i="4" s="1"/>
  <c r="F58" i="4"/>
  <c r="G58" i="4" s="1"/>
  <c r="F59" i="4"/>
  <c r="G59" i="4" s="1"/>
  <c r="F60" i="4"/>
  <c r="G60" i="4" s="1"/>
  <c r="F61" i="4"/>
  <c r="G61" i="4" s="1"/>
  <c r="F62" i="4"/>
  <c r="G62" i="4" s="1"/>
  <c r="F63" i="4"/>
  <c r="G63" i="4" s="1"/>
  <c r="F64" i="4"/>
  <c r="G64" i="4" s="1"/>
  <c r="F65" i="4"/>
  <c r="G65" i="4" s="1"/>
  <c r="F66" i="4"/>
  <c r="G66" i="4" s="1"/>
  <c r="F67" i="4"/>
  <c r="G67" i="4" s="1"/>
  <c r="F68" i="4"/>
  <c r="G68" i="4" s="1"/>
  <c r="F69" i="4"/>
  <c r="G69" i="4" s="1"/>
  <c r="F70" i="4"/>
  <c r="G70" i="4" s="1"/>
  <c r="F71" i="4"/>
  <c r="G71" i="4" s="1"/>
  <c r="F72" i="4"/>
  <c r="G72" i="4" s="1"/>
  <c r="F73" i="4"/>
  <c r="G73" i="4" s="1"/>
  <c r="F74" i="4"/>
  <c r="G74" i="4" s="1"/>
  <c r="F75" i="4"/>
  <c r="G75" i="4" s="1"/>
  <c r="F76" i="4"/>
  <c r="G76" i="4" s="1"/>
  <c r="F77" i="4"/>
  <c r="G77" i="4" s="1"/>
  <c r="F78" i="4"/>
  <c r="G78" i="4" s="1"/>
  <c r="F79" i="4"/>
  <c r="G79" i="4" s="1"/>
  <c r="F80" i="4"/>
  <c r="G80" i="4" s="1"/>
  <c r="F81" i="4"/>
  <c r="G81" i="4" s="1"/>
  <c r="F82" i="4"/>
  <c r="G82" i="4" s="1"/>
  <c r="F83" i="4"/>
  <c r="G83" i="4" s="1"/>
  <c r="F84" i="4"/>
  <c r="G84" i="4" s="1"/>
  <c r="F85" i="4"/>
  <c r="G85" i="4" s="1"/>
  <c r="F86" i="4"/>
  <c r="G86" i="4" s="1"/>
  <c r="F87" i="4"/>
  <c r="G87" i="4" s="1"/>
  <c r="F88" i="4"/>
  <c r="G88" i="4" s="1"/>
  <c r="F89" i="4"/>
  <c r="G89" i="4" s="1"/>
  <c r="F90" i="4"/>
  <c r="G90" i="4" s="1"/>
  <c r="F91" i="4"/>
  <c r="G91" i="4" s="1"/>
  <c r="F92" i="4"/>
  <c r="G92" i="4" s="1"/>
  <c r="F93" i="4"/>
  <c r="G93" i="4" s="1"/>
  <c r="F94" i="4"/>
  <c r="G94" i="4" s="1"/>
  <c r="F95" i="4"/>
  <c r="G95" i="4" s="1"/>
  <c r="F96" i="4"/>
  <c r="G96" i="4" s="1"/>
  <c r="F97" i="4"/>
  <c r="G97" i="4" s="1"/>
  <c r="F98" i="4"/>
  <c r="G98" i="4" s="1"/>
  <c r="F99" i="4"/>
  <c r="G99" i="4" s="1"/>
  <c r="F100" i="4"/>
  <c r="G100" i="4" s="1"/>
  <c r="F101" i="4"/>
  <c r="G101" i="4" s="1"/>
  <c r="F102" i="4"/>
  <c r="G102" i="4" s="1"/>
  <c r="F103" i="4"/>
  <c r="G103" i="4" s="1"/>
  <c r="F104" i="4"/>
  <c r="G104" i="4" s="1"/>
  <c r="F105" i="4"/>
  <c r="G105" i="4" s="1"/>
  <c r="F106" i="4"/>
  <c r="G106" i="4" s="1"/>
  <c r="F107" i="4"/>
  <c r="G107" i="4" s="1"/>
  <c r="F108" i="4"/>
  <c r="G108" i="4" s="1"/>
  <c r="F109" i="4"/>
  <c r="G109" i="4" s="1"/>
  <c r="F110" i="4"/>
  <c r="G110" i="4" s="1"/>
  <c r="F111" i="4"/>
  <c r="G111" i="4" s="1"/>
  <c r="F112" i="4"/>
  <c r="G112" i="4" s="1"/>
  <c r="F113" i="4"/>
  <c r="G113" i="4" s="1"/>
  <c r="F114" i="4"/>
  <c r="G114" i="4" s="1"/>
  <c r="F115" i="4"/>
  <c r="G115" i="4" s="1"/>
  <c r="F116" i="4"/>
  <c r="G116" i="4" s="1"/>
  <c r="F117" i="4"/>
  <c r="G117" i="4" s="1"/>
  <c r="F118" i="4"/>
  <c r="G118" i="4" s="1"/>
  <c r="F119" i="4"/>
  <c r="G119" i="4" s="1"/>
  <c r="F120" i="4"/>
  <c r="G120" i="4" s="1"/>
  <c r="F121" i="4"/>
  <c r="G121" i="4" s="1"/>
  <c r="F122" i="4"/>
  <c r="G122" i="4" s="1"/>
  <c r="F123" i="4"/>
  <c r="G123" i="4" s="1"/>
  <c r="F124" i="4"/>
  <c r="G124" i="4" s="1"/>
  <c r="F125" i="4"/>
  <c r="G125" i="4" s="1"/>
  <c r="F126" i="4"/>
  <c r="G126" i="4" s="1"/>
  <c r="F127" i="4"/>
  <c r="G127" i="4" s="1"/>
  <c r="F128" i="4"/>
  <c r="G128" i="4" s="1"/>
  <c r="F129" i="4"/>
  <c r="G129" i="4" s="1"/>
  <c r="F130" i="4"/>
  <c r="G130" i="4" s="1"/>
  <c r="F131" i="4"/>
  <c r="G131" i="4" s="1"/>
  <c r="F132" i="4"/>
  <c r="G132" i="4" s="1"/>
  <c r="F133" i="4"/>
  <c r="G133" i="4" s="1"/>
  <c r="F134" i="4"/>
  <c r="G134" i="4" s="1"/>
  <c r="F135" i="4"/>
  <c r="G135" i="4" s="1"/>
  <c r="F136" i="4"/>
  <c r="G136" i="4" s="1"/>
  <c r="F137" i="4"/>
  <c r="G137" i="4" s="1"/>
  <c r="F138" i="4"/>
  <c r="G138" i="4" s="1"/>
  <c r="F139" i="4"/>
  <c r="G139" i="4" s="1"/>
  <c r="F140" i="4"/>
  <c r="G140" i="4" s="1"/>
  <c r="F141" i="4"/>
  <c r="G141" i="4" s="1"/>
  <c r="F142" i="4"/>
  <c r="G142" i="4" s="1"/>
  <c r="F143" i="4"/>
  <c r="G143" i="4" s="1"/>
  <c r="F144" i="4"/>
  <c r="G144" i="4" s="1"/>
  <c r="F145" i="4"/>
  <c r="G145" i="4" s="1"/>
  <c r="F146" i="4"/>
  <c r="G146" i="4" s="1"/>
  <c r="F147" i="4"/>
  <c r="G147" i="4" s="1"/>
  <c r="F148" i="4"/>
  <c r="G148" i="4" s="1"/>
  <c r="F149" i="4"/>
  <c r="G149" i="4" s="1"/>
  <c r="F150" i="4"/>
  <c r="G150" i="4" s="1"/>
  <c r="F151" i="4"/>
  <c r="G151" i="4" s="1"/>
  <c r="F152" i="4"/>
  <c r="G152" i="4" s="1"/>
  <c r="F153" i="4"/>
  <c r="G153" i="4" s="1"/>
  <c r="F154" i="4"/>
  <c r="G154" i="4" s="1"/>
  <c r="F155" i="4"/>
  <c r="G155" i="4" s="1"/>
  <c r="F156" i="4"/>
  <c r="G156" i="4" s="1"/>
  <c r="F157" i="4"/>
  <c r="G157" i="4" s="1"/>
  <c r="F158" i="4"/>
  <c r="G158" i="4" s="1"/>
  <c r="F159" i="4"/>
  <c r="G159" i="4" s="1"/>
  <c r="F160" i="4"/>
  <c r="G160" i="4" s="1"/>
  <c r="F161" i="4"/>
  <c r="G161" i="4" s="1"/>
  <c r="F162" i="4"/>
  <c r="G162" i="4" s="1"/>
  <c r="F163" i="4"/>
  <c r="G163" i="4" s="1"/>
  <c r="F164" i="4"/>
  <c r="G164" i="4" s="1"/>
  <c r="F165" i="4"/>
  <c r="G165" i="4" s="1"/>
  <c r="F166" i="4"/>
  <c r="G166" i="4" s="1"/>
  <c r="F167" i="4"/>
  <c r="G167" i="4" s="1"/>
  <c r="F168" i="4"/>
  <c r="G168" i="4" s="1"/>
  <c r="F169" i="4"/>
  <c r="G169" i="4" s="1"/>
  <c r="F170" i="4"/>
  <c r="G170" i="4" s="1"/>
  <c r="F171" i="4"/>
  <c r="G171" i="4" s="1"/>
  <c r="F172" i="4"/>
  <c r="G172" i="4" s="1"/>
  <c r="F173" i="4"/>
  <c r="G173" i="4" s="1"/>
  <c r="F174" i="4"/>
  <c r="G174" i="4" s="1"/>
  <c r="F175" i="4"/>
  <c r="G175" i="4" s="1"/>
  <c r="F176" i="4"/>
  <c r="G176" i="4" s="1"/>
  <c r="F177" i="4"/>
  <c r="G177" i="4" s="1"/>
  <c r="F178" i="4"/>
  <c r="G178" i="4" s="1"/>
  <c r="F179" i="4"/>
  <c r="G179" i="4" s="1"/>
  <c r="F180" i="4"/>
  <c r="G180" i="4" s="1"/>
  <c r="F181" i="4"/>
  <c r="G181" i="4" s="1"/>
  <c r="F182" i="4"/>
  <c r="G182" i="4" s="1"/>
  <c r="F183" i="4"/>
  <c r="G183" i="4" s="1"/>
  <c r="F184" i="4"/>
  <c r="G184" i="4" s="1"/>
  <c r="F185" i="4"/>
  <c r="G185" i="4" s="1"/>
  <c r="F186" i="4"/>
  <c r="G186" i="4" s="1"/>
  <c r="F187" i="4"/>
  <c r="G187" i="4" s="1"/>
  <c r="F188" i="4"/>
  <c r="G188" i="4" s="1"/>
  <c r="F189" i="4"/>
  <c r="G189" i="4" s="1"/>
  <c r="F190" i="4"/>
  <c r="G190" i="4" s="1"/>
  <c r="F191" i="4"/>
  <c r="G191" i="4" s="1"/>
  <c r="F192" i="4"/>
  <c r="G192" i="4" s="1"/>
  <c r="F193" i="4"/>
  <c r="G193" i="4" s="1"/>
  <c r="F194" i="4"/>
  <c r="G194" i="4" s="1"/>
  <c r="F195" i="4"/>
  <c r="G195" i="4" s="1"/>
  <c r="F196" i="4"/>
  <c r="G196" i="4" s="1"/>
  <c r="F197" i="4"/>
  <c r="G197" i="4" s="1"/>
  <c r="F198" i="4"/>
  <c r="G198" i="4" s="1"/>
  <c r="F199" i="4"/>
  <c r="G199" i="4" s="1"/>
  <c r="F200" i="4"/>
  <c r="G200" i="4" s="1"/>
  <c r="F201" i="4"/>
  <c r="G201" i="4" s="1"/>
  <c r="F202" i="4"/>
  <c r="G202" i="4" s="1"/>
  <c r="F203" i="4"/>
  <c r="G203" i="4" s="1"/>
  <c r="F204" i="4"/>
  <c r="G204" i="4" s="1"/>
  <c r="F205" i="4"/>
  <c r="G205" i="4" s="1"/>
  <c r="F206" i="4"/>
  <c r="G206" i="4" s="1"/>
  <c r="F207" i="4"/>
  <c r="G207" i="4" s="1"/>
  <c r="F208" i="4"/>
  <c r="G208" i="4" s="1"/>
  <c r="F209" i="4"/>
  <c r="G209" i="4" s="1"/>
  <c r="F210" i="4"/>
  <c r="G210" i="4" s="1"/>
  <c r="F211" i="4"/>
  <c r="G211" i="4" s="1"/>
  <c r="F212" i="4"/>
  <c r="G212" i="4" s="1"/>
  <c r="F213" i="4"/>
  <c r="G213" i="4" s="1"/>
  <c r="F214" i="4"/>
  <c r="G214" i="4" s="1"/>
  <c r="F215" i="4"/>
  <c r="G215" i="4" s="1"/>
  <c r="F216" i="4"/>
  <c r="G216" i="4" s="1"/>
  <c r="F217" i="4"/>
  <c r="G217" i="4" s="1"/>
  <c r="F218" i="4"/>
  <c r="G218" i="4" s="1"/>
  <c r="F219" i="4"/>
  <c r="G219" i="4" s="1"/>
  <c r="F220" i="4"/>
  <c r="G220" i="4" s="1"/>
  <c r="F221" i="4"/>
  <c r="G221" i="4" s="1"/>
  <c r="F222" i="4"/>
  <c r="G222" i="4" s="1"/>
  <c r="F223" i="4"/>
  <c r="G223" i="4" s="1"/>
  <c r="F224" i="4"/>
  <c r="G224" i="4" s="1"/>
  <c r="F225" i="4"/>
  <c r="G225" i="4" s="1"/>
  <c r="F226" i="4"/>
  <c r="G226" i="4" s="1"/>
  <c r="F227" i="4"/>
  <c r="G227" i="4" s="1"/>
  <c r="F228" i="4"/>
  <c r="G228" i="4" s="1"/>
  <c r="F229" i="4"/>
  <c r="G229" i="4" s="1"/>
  <c r="F230" i="4"/>
  <c r="G230" i="4" s="1"/>
  <c r="F231" i="4"/>
  <c r="G231" i="4" s="1"/>
  <c r="F232" i="4"/>
  <c r="G232" i="4" s="1"/>
  <c r="F233" i="4"/>
  <c r="G233" i="4" s="1"/>
  <c r="F234" i="4"/>
  <c r="G234" i="4" s="1"/>
  <c r="F235" i="4"/>
  <c r="G235" i="4" s="1"/>
  <c r="F236" i="4"/>
  <c r="G236" i="4" s="1"/>
  <c r="F237" i="4"/>
  <c r="G237" i="4" s="1"/>
  <c r="F238" i="4"/>
  <c r="G238" i="4" s="1"/>
  <c r="F239" i="4"/>
  <c r="G239" i="4" s="1"/>
  <c r="F240" i="4"/>
  <c r="G240" i="4" s="1"/>
  <c r="F241" i="4"/>
  <c r="G241" i="4" s="1"/>
  <c r="F242" i="4"/>
  <c r="G242" i="4" s="1"/>
  <c r="F243" i="4"/>
  <c r="G243" i="4" s="1"/>
  <c r="F244" i="4"/>
  <c r="G244" i="4" s="1"/>
  <c r="F245" i="4"/>
  <c r="G245" i="4" s="1"/>
  <c r="F246" i="4"/>
  <c r="G246" i="4" s="1"/>
  <c r="F247" i="4"/>
  <c r="G247" i="4" s="1"/>
  <c r="F248" i="4"/>
  <c r="G248" i="4" s="1"/>
  <c r="F249" i="4"/>
  <c r="G249" i="4" s="1"/>
  <c r="F250" i="4"/>
  <c r="G250" i="4" s="1"/>
  <c r="F251" i="4"/>
  <c r="G251" i="4" s="1"/>
  <c r="F252" i="4"/>
  <c r="G252" i="4" s="1"/>
  <c r="F253" i="4"/>
  <c r="G253" i="4" s="1"/>
  <c r="F254" i="4"/>
  <c r="G254" i="4" s="1"/>
  <c r="F255" i="4"/>
  <c r="G255" i="4" s="1"/>
  <c r="F256" i="4"/>
  <c r="G256" i="4" s="1"/>
  <c r="F257" i="4"/>
  <c r="G257" i="4" s="1"/>
  <c r="F258" i="4"/>
  <c r="G258" i="4" s="1"/>
  <c r="F259" i="4"/>
  <c r="G259" i="4" s="1"/>
  <c r="F260" i="4"/>
  <c r="G260" i="4" s="1"/>
  <c r="F261" i="4"/>
  <c r="G261" i="4" s="1"/>
  <c r="F262" i="4"/>
  <c r="G262" i="4" s="1"/>
  <c r="F263" i="4"/>
  <c r="G263" i="4" s="1"/>
  <c r="F264" i="4"/>
  <c r="G264" i="4" s="1"/>
  <c r="F265" i="4"/>
  <c r="G265" i="4" s="1"/>
  <c r="F266" i="4"/>
  <c r="G266" i="4" s="1"/>
  <c r="F267" i="4"/>
  <c r="G267" i="4" s="1"/>
  <c r="F268" i="4"/>
  <c r="G268" i="4" s="1"/>
  <c r="F269" i="4"/>
  <c r="G269" i="4" s="1"/>
  <c r="F270" i="4"/>
  <c r="G270" i="4" s="1"/>
  <c r="F271" i="4"/>
  <c r="G271" i="4" s="1"/>
  <c r="F272" i="4"/>
  <c r="G272" i="4" s="1"/>
  <c r="F273" i="4"/>
  <c r="G273" i="4" s="1"/>
  <c r="F274" i="4"/>
  <c r="G274" i="4" s="1"/>
  <c r="F275" i="4"/>
  <c r="G275" i="4" s="1"/>
  <c r="F276" i="4"/>
  <c r="G276" i="4" s="1"/>
  <c r="F277" i="4"/>
  <c r="G277" i="4" s="1"/>
  <c r="F278" i="4"/>
  <c r="G278" i="4" s="1"/>
  <c r="F279" i="4"/>
  <c r="G279" i="4" s="1"/>
  <c r="F280" i="4"/>
  <c r="G280" i="4" s="1"/>
  <c r="F281" i="4"/>
  <c r="G281" i="4" s="1"/>
  <c r="F282" i="4"/>
  <c r="G282" i="4" s="1"/>
  <c r="F283" i="4"/>
  <c r="G283" i="4" s="1"/>
  <c r="F284" i="4"/>
  <c r="G284" i="4" s="1"/>
  <c r="F285" i="4"/>
  <c r="G285" i="4" s="1"/>
  <c r="F286" i="4"/>
  <c r="G286" i="4" s="1"/>
  <c r="F287" i="4"/>
  <c r="G287" i="4" s="1"/>
  <c r="F288" i="4"/>
  <c r="G288" i="4" s="1"/>
  <c r="F289" i="4"/>
  <c r="G289" i="4" s="1"/>
  <c r="F290" i="4"/>
  <c r="G290" i="4" s="1"/>
  <c r="F291" i="4"/>
  <c r="G291" i="4" s="1"/>
  <c r="F292" i="4"/>
  <c r="G292" i="4" s="1"/>
  <c r="F293" i="4"/>
  <c r="G293" i="4" s="1"/>
  <c r="F294" i="4"/>
  <c r="G294" i="4" s="1"/>
  <c r="F295" i="4"/>
  <c r="G295" i="4" s="1"/>
  <c r="F296" i="4"/>
  <c r="G296" i="4" s="1"/>
  <c r="F297" i="4"/>
  <c r="G297" i="4" s="1"/>
  <c r="F298" i="4"/>
  <c r="G298" i="4" s="1"/>
  <c r="F299" i="4"/>
  <c r="G299" i="4" s="1"/>
  <c r="F300" i="4"/>
  <c r="G300" i="4" s="1"/>
  <c r="F301" i="4"/>
  <c r="G301" i="4" s="1"/>
  <c r="F302" i="4"/>
  <c r="G302" i="4" s="1"/>
  <c r="F303" i="4"/>
  <c r="G303" i="4" s="1"/>
  <c r="F304" i="4"/>
  <c r="G304" i="4" s="1"/>
  <c r="F305" i="4"/>
  <c r="G305" i="4" s="1"/>
  <c r="F306" i="4"/>
  <c r="G306" i="4" s="1"/>
  <c r="F307" i="4"/>
  <c r="G307" i="4" s="1"/>
  <c r="F308" i="4"/>
  <c r="G308" i="4" s="1"/>
  <c r="F309" i="4"/>
  <c r="G309" i="4" s="1"/>
  <c r="F310" i="4"/>
  <c r="G310" i="4" s="1"/>
  <c r="F311" i="4"/>
  <c r="G311" i="4" s="1"/>
  <c r="F312" i="4"/>
  <c r="G312" i="4" s="1"/>
  <c r="F313" i="4"/>
  <c r="G313" i="4" s="1"/>
  <c r="F314" i="4"/>
  <c r="G314" i="4" s="1"/>
  <c r="F315" i="4"/>
  <c r="G315" i="4" s="1"/>
  <c r="F316" i="4"/>
  <c r="G316" i="4" s="1"/>
  <c r="F317" i="4"/>
  <c r="G317" i="4" s="1"/>
  <c r="F318" i="4"/>
  <c r="G318" i="4" s="1"/>
  <c r="F319" i="4"/>
  <c r="G319" i="4" s="1"/>
  <c r="F320" i="4"/>
  <c r="G320" i="4" s="1"/>
  <c r="F321" i="4"/>
  <c r="G321" i="4" s="1"/>
  <c r="F322" i="4"/>
  <c r="G322" i="4" s="1"/>
  <c r="F323" i="4"/>
  <c r="G323" i="4" s="1"/>
  <c r="F324" i="4"/>
  <c r="G324" i="4" s="1"/>
  <c r="F325" i="4"/>
  <c r="G325" i="4" s="1"/>
  <c r="F326" i="4"/>
  <c r="G326" i="4" s="1"/>
  <c r="F327" i="4"/>
  <c r="G327" i="4" s="1"/>
  <c r="F328" i="4"/>
  <c r="G328" i="4" s="1"/>
  <c r="F329" i="4"/>
  <c r="G329" i="4" s="1"/>
  <c r="F330" i="4"/>
  <c r="G330" i="4" s="1"/>
  <c r="F331" i="4"/>
  <c r="G331" i="4" s="1"/>
  <c r="F332" i="4"/>
  <c r="G332" i="4" s="1"/>
  <c r="F333" i="4"/>
  <c r="G333" i="4" s="1"/>
  <c r="F334" i="4"/>
  <c r="G334" i="4" s="1"/>
  <c r="F335" i="4"/>
  <c r="G335" i="4" s="1"/>
  <c r="F336" i="4"/>
  <c r="G336" i="4" s="1"/>
  <c r="F337" i="4"/>
  <c r="G337" i="4" s="1"/>
  <c r="F338" i="4"/>
  <c r="G338" i="4" s="1"/>
  <c r="F339" i="4"/>
  <c r="G339" i="4" s="1"/>
  <c r="F340" i="4"/>
  <c r="G340" i="4" s="1"/>
  <c r="F341" i="4"/>
  <c r="G341" i="4" s="1"/>
  <c r="F342" i="4"/>
  <c r="G342" i="4" s="1"/>
  <c r="F343" i="4"/>
  <c r="G343" i="4" s="1"/>
  <c r="F344" i="4"/>
  <c r="G344" i="4" s="1"/>
  <c r="F345" i="4"/>
  <c r="G345" i="4" s="1"/>
  <c r="F346" i="4"/>
  <c r="G346" i="4" s="1"/>
  <c r="F347" i="4"/>
  <c r="G347" i="4" s="1"/>
  <c r="F348" i="4"/>
  <c r="G348" i="4" s="1"/>
  <c r="F349" i="4"/>
  <c r="G349" i="4" s="1"/>
  <c r="F350" i="4"/>
  <c r="G350" i="4" s="1"/>
  <c r="F351" i="4"/>
  <c r="G351" i="4" s="1"/>
  <c r="F352" i="4"/>
  <c r="G352" i="4" s="1"/>
  <c r="F353" i="4"/>
  <c r="G353" i="4" s="1"/>
  <c r="F354" i="4"/>
  <c r="G354" i="4" s="1"/>
  <c r="F355" i="4"/>
  <c r="G355" i="4" s="1"/>
  <c r="F356" i="4"/>
  <c r="G356" i="4" s="1"/>
  <c r="F357" i="4"/>
  <c r="G357" i="4" s="1"/>
  <c r="F358" i="4"/>
  <c r="G358" i="4" s="1"/>
  <c r="F359" i="4"/>
  <c r="G359" i="4" s="1"/>
  <c r="F360" i="4"/>
  <c r="G360" i="4" s="1"/>
  <c r="F361" i="4"/>
  <c r="G361" i="4" s="1"/>
  <c r="F362" i="4"/>
  <c r="G362" i="4" s="1"/>
  <c r="F363" i="4"/>
  <c r="G363" i="4" s="1"/>
  <c r="F364" i="4"/>
  <c r="G364" i="4" s="1"/>
  <c r="F365" i="4"/>
  <c r="G365" i="4" s="1"/>
  <c r="F366" i="4"/>
  <c r="G366" i="4" s="1"/>
  <c r="F367" i="4"/>
  <c r="G367" i="4" s="1"/>
  <c r="F368" i="4"/>
  <c r="G368" i="4" s="1"/>
  <c r="F369" i="4"/>
  <c r="G369" i="4" s="1"/>
  <c r="F370" i="4"/>
  <c r="G370" i="4" s="1"/>
  <c r="F371" i="4"/>
  <c r="G371" i="4" s="1"/>
  <c r="F372" i="4"/>
  <c r="G372" i="4" s="1"/>
  <c r="F373" i="4"/>
  <c r="G373" i="4" s="1"/>
  <c r="F374" i="4"/>
  <c r="G374" i="4" s="1"/>
  <c r="F375" i="4"/>
  <c r="G375" i="4" s="1"/>
  <c r="F376" i="4"/>
  <c r="G376" i="4" s="1"/>
  <c r="F377" i="4"/>
  <c r="G377" i="4" s="1"/>
  <c r="F378" i="4"/>
  <c r="G378" i="4" s="1"/>
  <c r="F379" i="4"/>
  <c r="G379" i="4" s="1"/>
  <c r="F380" i="4"/>
  <c r="G380" i="4" s="1"/>
  <c r="F381" i="4"/>
  <c r="G381" i="4" s="1"/>
  <c r="F382" i="4"/>
  <c r="G382" i="4" s="1"/>
  <c r="F383" i="4"/>
  <c r="G383" i="4" s="1"/>
  <c r="F384" i="4"/>
  <c r="G384" i="4" s="1"/>
  <c r="F385" i="4"/>
  <c r="G385" i="4" s="1"/>
  <c r="F386" i="4"/>
  <c r="G386" i="4" s="1"/>
  <c r="F387" i="4"/>
  <c r="G387" i="4" s="1"/>
  <c r="F388" i="4"/>
  <c r="G388" i="4" s="1"/>
  <c r="F389" i="4"/>
  <c r="G389" i="4" s="1"/>
  <c r="F390" i="4"/>
  <c r="G390" i="4" s="1"/>
  <c r="F391" i="4"/>
  <c r="G391" i="4" s="1"/>
  <c r="F392" i="4"/>
  <c r="G392" i="4" s="1"/>
  <c r="F393" i="4"/>
  <c r="G393" i="4" s="1"/>
  <c r="F394" i="4"/>
  <c r="G394" i="4" s="1"/>
  <c r="F395" i="4"/>
  <c r="G395" i="4" s="1"/>
  <c r="F396" i="4"/>
  <c r="G396" i="4" s="1"/>
  <c r="F397" i="4"/>
  <c r="G397" i="4" s="1"/>
  <c r="F398" i="4"/>
  <c r="G398" i="4" s="1"/>
  <c r="F399" i="4"/>
  <c r="G399" i="4" s="1"/>
  <c r="F400" i="4"/>
  <c r="G400" i="4" s="1"/>
  <c r="F401" i="4"/>
  <c r="G401" i="4" s="1"/>
  <c r="F402" i="4"/>
  <c r="G402" i="4" s="1"/>
  <c r="F403" i="4"/>
  <c r="G403" i="4" s="1"/>
  <c r="F404" i="4"/>
  <c r="G404" i="4" s="1"/>
  <c r="F405" i="4"/>
  <c r="G405" i="4" s="1"/>
  <c r="F406" i="4"/>
  <c r="G406" i="4" s="1"/>
  <c r="F407" i="4"/>
  <c r="G407" i="4" s="1"/>
  <c r="F408" i="4"/>
  <c r="G408" i="4" s="1"/>
  <c r="F409" i="4"/>
  <c r="G409" i="4" s="1"/>
  <c r="F410" i="4"/>
  <c r="G410" i="4" s="1"/>
  <c r="F411" i="4"/>
  <c r="G411" i="4" s="1"/>
  <c r="F412" i="4"/>
  <c r="G412" i="4" s="1"/>
  <c r="F413" i="4"/>
  <c r="G413" i="4" s="1"/>
  <c r="F414" i="4"/>
  <c r="G414" i="4" s="1"/>
  <c r="F415" i="4"/>
  <c r="G415" i="4" s="1"/>
  <c r="F416" i="4"/>
  <c r="G416" i="4" s="1"/>
  <c r="F417" i="4"/>
  <c r="G417" i="4" s="1"/>
  <c r="F418" i="4"/>
  <c r="G418" i="4" s="1"/>
  <c r="F419" i="4"/>
  <c r="G419" i="4" s="1"/>
  <c r="F420" i="4"/>
  <c r="G420" i="4" s="1"/>
  <c r="F421" i="4"/>
  <c r="G421" i="4" s="1"/>
  <c r="F422" i="4"/>
  <c r="G422" i="4" s="1"/>
  <c r="F423" i="4"/>
  <c r="G423" i="4" s="1"/>
  <c r="F424" i="4"/>
  <c r="G424" i="4" s="1"/>
  <c r="F425" i="4"/>
  <c r="G425" i="4" s="1"/>
  <c r="F426" i="4"/>
  <c r="G426" i="4" s="1"/>
  <c r="F427" i="4"/>
  <c r="G427" i="4" s="1"/>
  <c r="F428" i="4"/>
  <c r="G428" i="4" s="1"/>
  <c r="F429" i="4"/>
  <c r="G429" i="4" s="1"/>
  <c r="F430" i="4"/>
  <c r="G430" i="4" s="1"/>
  <c r="F431" i="4"/>
  <c r="G431" i="4" s="1"/>
  <c r="F432" i="4"/>
  <c r="G432" i="4" s="1"/>
  <c r="F433" i="4"/>
  <c r="G433" i="4" s="1"/>
  <c r="F434" i="4"/>
  <c r="G434" i="4" s="1"/>
  <c r="F435" i="4"/>
  <c r="G435" i="4" s="1"/>
  <c r="F436" i="4"/>
  <c r="G436" i="4" s="1"/>
  <c r="F437" i="4"/>
  <c r="G437" i="4" s="1"/>
  <c r="F438" i="4"/>
  <c r="G438" i="4" s="1"/>
  <c r="F439" i="4"/>
  <c r="G439" i="4" s="1"/>
  <c r="F440" i="4"/>
  <c r="G440" i="4" s="1"/>
  <c r="F441" i="4"/>
  <c r="G441" i="4" s="1"/>
  <c r="F442" i="4"/>
  <c r="G442" i="4" s="1"/>
  <c r="F443" i="4"/>
  <c r="G443" i="4" s="1"/>
  <c r="F444" i="4"/>
  <c r="G444" i="4" s="1"/>
  <c r="F445" i="4"/>
  <c r="G445" i="4" s="1"/>
  <c r="F446" i="4"/>
  <c r="G446" i="4" s="1"/>
  <c r="F447" i="4"/>
  <c r="G447" i="4" s="1"/>
  <c r="F448" i="4"/>
  <c r="G448" i="4" s="1"/>
  <c r="F449" i="4"/>
  <c r="G449" i="4" s="1"/>
  <c r="F450" i="4"/>
  <c r="G450" i="4" s="1"/>
  <c r="F451" i="4"/>
  <c r="G451" i="4" s="1"/>
  <c r="F452" i="4"/>
  <c r="G452" i="4" s="1"/>
  <c r="F453" i="4"/>
  <c r="G453" i="4" s="1"/>
  <c r="F454" i="4"/>
  <c r="G454" i="4" s="1"/>
  <c r="F455" i="4"/>
  <c r="G455" i="4" s="1"/>
  <c r="F456" i="4"/>
  <c r="G456" i="4" s="1"/>
  <c r="F457" i="4"/>
  <c r="G457" i="4" s="1"/>
  <c r="F458" i="4"/>
  <c r="G458" i="4" s="1"/>
  <c r="F459" i="4"/>
  <c r="G459" i="4" s="1"/>
  <c r="F460" i="4"/>
  <c r="G460" i="4" s="1"/>
  <c r="F461" i="4"/>
  <c r="G461" i="4" s="1"/>
  <c r="F462" i="4"/>
  <c r="G462" i="4" s="1"/>
  <c r="F463" i="4"/>
  <c r="G463" i="4" s="1"/>
  <c r="F464" i="4"/>
  <c r="G464" i="4" s="1"/>
  <c r="F465" i="4"/>
  <c r="G465" i="4" s="1"/>
  <c r="F466" i="4"/>
  <c r="G466" i="4" s="1"/>
  <c r="F467" i="4"/>
  <c r="G467" i="4" s="1"/>
  <c r="F468" i="4"/>
  <c r="G468" i="4" s="1"/>
  <c r="F469" i="4"/>
  <c r="G469" i="4" s="1"/>
  <c r="F470" i="4"/>
  <c r="G470" i="4" s="1"/>
  <c r="F471" i="4"/>
  <c r="G471" i="4" s="1"/>
  <c r="F472" i="4"/>
  <c r="G472" i="4" s="1"/>
  <c r="F473" i="4"/>
  <c r="G473" i="4" s="1"/>
  <c r="F474" i="4"/>
  <c r="G474" i="4" s="1"/>
  <c r="F475" i="4"/>
  <c r="G475" i="4" s="1"/>
  <c r="F476" i="4"/>
  <c r="G476" i="4" s="1"/>
  <c r="F477" i="4"/>
  <c r="G477" i="4" s="1"/>
  <c r="F478" i="4"/>
  <c r="G478" i="4" s="1"/>
  <c r="F479" i="4"/>
  <c r="G479" i="4" s="1"/>
  <c r="F480" i="4"/>
  <c r="G480" i="4" s="1"/>
  <c r="F481" i="4"/>
  <c r="G481" i="4" s="1"/>
  <c r="F482" i="4"/>
  <c r="G482" i="4" s="1"/>
  <c r="F483" i="4"/>
  <c r="G483" i="4" s="1"/>
  <c r="F484" i="4"/>
  <c r="G484" i="4" s="1"/>
  <c r="F485" i="4"/>
  <c r="G485" i="4" s="1"/>
  <c r="F486" i="4"/>
  <c r="G486" i="4" s="1"/>
  <c r="F487" i="4"/>
  <c r="G487" i="4" s="1"/>
  <c r="F488" i="4"/>
  <c r="G488" i="4" s="1"/>
  <c r="F489" i="4"/>
  <c r="G489" i="4" s="1"/>
  <c r="F490" i="4"/>
  <c r="G490" i="4" s="1"/>
  <c r="F491" i="4"/>
  <c r="G491" i="4" s="1"/>
  <c r="F492" i="4"/>
  <c r="G492" i="4" s="1"/>
  <c r="F493" i="4"/>
  <c r="G493" i="4" s="1"/>
  <c r="F494" i="4"/>
  <c r="G494" i="4" s="1"/>
  <c r="F495" i="4"/>
  <c r="G495" i="4" s="1"/>
  <c r="F496" i="4"/>
  <c r="G496" i="4" s="1"/>
  <c r="F497" i="4"/>
  <c r="G497" i="4" s="1"/>
  <c r="F498" i="4"/>
  <c r="G498" i="4" s="1"/>
  <c r="F499" i="4"/>
  <c r="G499" i="4" s="1"/>
  <c r="F500" i="4"/>
  <c r="G500" i="4" s="1"/>
  <c r="F501" i="4"/>
  <c r="G501" i="4" s="1"/>
  <c r="F502" i="4"/>
  <c r="G502" i="4" s="1"/>
  <c r="F503" i="4"/>
  <c r="G503" i="4" s="1"/>
  <c r="F504" i="4"/>
  <c r="G504" i="4" s="1"/>
  <c r="F505" i="4"/>
  <c r="G505" i="4" s="1"/>
  <c r="F506" i="4"/>
  <c r="G506" i="4" s="1"/>
  <c r="F507" i="4"/>
  <c r="G507" i="4" s="1"/>
  <c r="F508" i="4"/>
  <c r="G508" i="4" s="1"/>
  <c r="F509" i="4"/>
  <c r="G509" i="4" s="1"/>
  <c r="F510" i="4"/>
  <c r="G510" i="4" s="1"/>
  <c r="F511" i="4"/>
  <c r="G511" i="4" s="1"/>
  <c r="F512" i="4"/>
  <c r="G512" i="4" s="1"/>
  <c r="F513" i="4"/>
  <c r="G513" i="4" s="1"/>
  <c r="F514" i="4"/>
  <c r="G514" i="4" s="1"/>
  <c r="F515" i="4"/>
  <c r="G515" i="4" s="1"/>
  <c r="F516" i="4"/>
  <c r="G516" i="4" s="1"/>
  <c r="F517" i="4"/>
  <c r="G517" i="4" s="1"/>
  <c r="F518" i="4"/>
  <c r="G518" i="4" s="1"/>
  <c r="F519" i="4"/>
  <c r="G519" i="4" s="1"/>
  <c r="F520" i="4"/>
  <c r="G520" i="4" s="1"/>
  <c r="F521" i="4"/>
  <c r="G521" i="4" s="1"/>
  <c r="F522" i="4"/>
  <c r="G522" i="4" s="1"/>
  <c r="F523" i="4"/>
  <c r="G523" i="4" s="1"/>
  <c r="F524" i="4"/>
  <c r="G524" i="4" s="1"/>
  <c r="F525" i="4"/>
  <c r="G525" i="4" s="1"/>
  <c r="F526" i="4"/>
  <c r="G526" i="4" s="1"/>
  <c r="F527" i="4"/>
  <c r="G527" i="4" s="1"/>
  <c r="F528" i="4"/>
  <c r="G528" i="4" s="1"/>
  <c r="F529" i="4"/>
  <c r="G529" i="4" s="1"/>
  <c r="F530" i="4"/>
  <c r="G530" i="4" s="1"/>
  <c r="F531" i="4"/>
  <c r="G531" i="4" s="1"/>
  <c r="F532" i="4"/>
  <c r="G532" i="4" s="1"/>
  <c r="F533" i="4"/>
  <c r="G533" i="4" s="1"/>
  <c r="F534" i="4"/>
  <c r="G534" i="4" s="1"/>
  <c r="F535" i="4"/>
  <c r="G535" i="4" s="1"/>
  <c r="F536" i="4"/>
  <c r="G536" i="4" s="1"/>
  <c r="F537" i="4"/>
  <c r="G537" i="4" s="1"/>
  <c r="F538" i="4"/>
  <c r="G538" i="4" s="1"/>
  <c r="F539" i="4"/>
  <c r="G539" i="4" s="1"/>
  <c r="F540" i="4"/>
  <c r="G540" i="4" s="1"/>
  <c r="F541" i="4"/>
  <c r="G541" i="4" s="1"/>
  <c r="F542" i="4"/>
  <c r="G542" i="4" s="1"/>
  <c r="F543" i="4"/>
  <c r="G543" i="4" s="1"/>
  <c r="F544" i="4"/>
  <c r="G544" i="4" s="1"/>
  <c r="F545" i="4"/>
  <c r="G545" i="4" s="1"/>
  <c r="F546" i="4"/>
  <c r="G546" i="4" s="1"/>
  <c r="F547" i="4"/>
  <c r="G547" i="4" s="1"/>
  <c r="F548" i="4"/>
  <c r="G548" i="4" s="1"/>
  <c r="F549" i="4"/>
  <c r="G549" i="4" s="1"/>
  <c r="F550" i="4"/>
  <c r="G550" i="4" s="1"/>
  <c r="F551" i="4"/>
  <c r="G551" i="4" s="1"/>
  <c r="F552" i="4"/>
  <c r="G552" i="4" s="1"/>
  <c r="F553" i="4"/>
  <c r="G553" i="4" s="1"/>
  <c r="F554" i="4"/>
  <c r="G554" i="4" s="1"/>
  <c r="F555" i="4"/>
  <c r="G555" i="4" s="1"/>
  <c r="F556" i="4"/>
  <c r="G556" i="4" s="1"/>
  <c r="F557" i="4"/>
  <c r="G557" i="4" s="1"/>
  <c r="F558" i="4"/>
  <c r="G558" i="4" s="1"/>
  <c r="F559" i="4"/>
  <c r="G559" i="4" s="1"/>
  <c r="F560" i="4"/>
  <c r="G560" i="4" s="1"/>
  <c r="F561" i="4"/>
  <c r="G561" i="4" s="1"/>
  <c r="F562" i="4"/>
  <c r="G562" i="4" s="1"/>
  <c r="F563" i="4"/>
  <c r="G563" i="4" s="1"/>
  <c r="F564" i="4"/>
  <c r="G564" i="4" s="1"/>
  <c r="F565" i="4"/>
  <c r="G565" i="4" s="1"/>
  <c r="F566" i="4"/>
  <c r="G566" i="4" s="1"/>
  <c r="F567" i="4"/>
  <c r="G567" i="4" s="1"/>
  <c r="F568" i="4"/>
  <c r="G568" i="4" s="1"/>
  <c r="F569" i="4"/>
  <c r="G569" i="4" s="1"/>
  <c r="F570" i="4"/>
  <c r="G570" i="4" s="1"/>
  <c r="F571" i="4"/>
  <c r="G571" i="4" s="1"/>
  <c r="F572" i="4"/>
  <c r="G572" i="4" s="1"/>
  <c r="F573" i="4"/>
  <c r="G573" i="4" s="1"/>
  <c r="F574" i="4"/>
  <c r="G574" i="4" s="1"/>
  <c r="F575" i="4"/>
  <c r="G575" i="4" s="1"/>
  <c r="F576" i="4"/>
  <c r="G576" i="4" s="1"/>
  <c r="F577" i="4"/>
  <c r="G577" i="4" s="1"/>
  <c r="F578" i="4"/>
  <c r="G578" i="4" s="1"/>
  <c r="F579" i="4"/>
  <c r="G579" i="4" s="1"/>
  <c r="F580" i="4"/>
  <c r="G580" i="4" s="1"/>
  <c r="F581" i="4"/>
  <c r="G581" i="4" s="1"/>
  <c r="F582" i="4"/>
  <c r="G582" i="4" s="1"/>
  <c r="F583" i="4"/>
  <c r="G583" i="4" s="1"/>
  <c r="F584" i="4"/>
  <c r="G584" i="4" s="1"/>
  <c r="F585" i="4"/>
  <c r="G585" i="4" s="1"/>
  <c r="F586" i="4"/>
  <c r="G586" i="4" s="1"/>
  <c r="F587" i="4"/>
  <c r="G587" i="4" s="1"/>
  <c r="F588" i="4"/>
  <c r="G588" i="4" s="1"/>
  <c r="F589" i="4"/>
  <c r="G589" i="4" s="1"/>
  <c r="F590" i="4"/>
  <c r="G590" i="4" s="1"/>
  <c r="F591" i="4"/>
  <c r="G591" i="4" s="1"/>
  <c r="F592" i="4"/>
  <c r="G592" i="4" s="1"/>
  <c r="F593" i="4"/>
  <c r="G593" i="4" s="1"/>
  <c r="F594" i="4"/>
  <c r="G594" i="4" s="1"/>
  <c r="F595" i="4"/>
  <c r="G595" i="4" s="1"/>
  <c r="F596" i="4"/>
  <c r="G596" i="4" s="1"/>
  <c r="F597" i="4"/>
  <c r="G597" i="4" s="1"/>
  <c r="F598" i="4"/>
  <c r="G598" i="4" s="1"/>
  <c r="F599" i="4"/>
  <c r="G599" i="4" s="1"/>
  <c r="F600" i="4"/>
  <c r="G600" i="4" s="1"/>
  <c r="F601" i="4"/>
  <c r="G601" i="4" s="1"/>
  <c r="F602" i="4"/>
  <c r="G602" i="4" s="1"/>
  <c r="F603" i="4"/>
  <c r="G603" i="4" s="1"/>
  <c r="F604" i="4"/>
  <c r="G604" i="4" s="1"/>
  <c r="F605" i="4"/>
  <c r="G605" i="4" s="1"/>
  <c r="F606" i="4"/>
  <c r="G606" i="4" s="1"/>
  <c r="F607" i="4"/>
  <c r="G607" i="4" s="1"/>
  <c r="F608" i="4"/>
  <c r="G608" i="4" s="1"/>
  <c r="F609" i="4"/>
  <c r="G609" i="4" s="1"/>
  <c r="F610" i="4"/>
  <c r="G610" i="4" s="1"/>
  <c r="F611" i="4"/>
  <c r="G611" i="4" s="1"/>
  <c r="F612" i="4"/>
  <c r="G612" i="4" s="1"/>
  <c r="F613" i="4"/>
  <c r="G613" i="4" s="1"/>
  <c r="F614" i="4"/>
  <c r="G614" i="4" s="1"/>
  <c r="F615" i="4"/>
  <c r="G615" i="4" s="1"/>
  <c r="F616" i="4"/>
  <c r="G616" i="4" s="1"/>
  <c r="F617" i="4"/>
  <c r="G617" i="4" s="1"/>
  <c r="F618" i="4"/>
  <c r="G618" i="4" s="1"/>
  <c r="F619" i="4"/>
  <c r="G619" i="4" s="1"/>
  <c r="F620" i="4"/>
  <c r="G620" i="4" s="1"/>
  <c r="F621" i="4"/>
  <c r="G621" i="4" s="1"/>
  <c r="F622" i="4"/>
  <c r="G622" i="4" s="1"/>
  <c r="F623" i="4"/>
  <c r="G623" i="4" s="1"/>
  <c r="F624" i="4"/>
  <c r="G624" i="4" s="1"/>
  <c r="F625" i="4"/>
  <c r="G625" i="4" s="1"/>
  <c r="F626" i="4"/>
  <c r="G626" i="4" s="1"/>
  <c r="F627" i="4"/>
  <c r="G627" i="4" s="1"/>
  <c r="F628" i="4"/>
  <c r="G628" i="4" s="1"/>
  <c r="F629" i="4"/>
  <c r="G629" i="4" s="1"/>
  <c r="F630" i="4"/>
  <c r="G630" i="4" s="1"/>
  <c r="F631" i="4"/>
  <c r="G631" i="4" s="1"/>
  <c r="F632" i="4"/>
  <c r="G632" i="4" s="1"/>
  <c r="F633" i="4"/>
  <c r="G633" i="4" s="1"/>
  <c r="F634" i="4"/>
  <c r="G634" i="4" s="1"/>
  <c r="F635" i="4"/>
  <c r="G635" i="4" s="1"/>
  <c r="F636" i="4"/>
  <c r="G636" i="4" s="1"/>
  <c r="F637" i="4"/>
  <c r="G637" i="4" s="1"/>
  <c r="F638" i="4"/>
  <c r="G638" i="4" s="1"/>
  <c r="F639" i="4"/>
  <c r="G639" i="4" s="1"/>
  <c r="F640" i="4"/>
  <c r="G640" i="4" s="1"/>
  <c r="F641" i="4"/>
  <c r="G641" i="4" s="1"/>
  <c r="F642" i="4"/>
  <c r="G642" i="4" s="1"/>
  <c r="F643" i="4"/>
  <c r="G643" i="4" s="1"/>
  <c r="F644" i="4"/>
  <c r="G644" i="4" s="1"/>
  <c r="F645" i="4"/>
  <c r="G645" i="4" s="1"/>
  <c r="F646" i="4"/>
  <c r="G646" i="4" s="1"/>
  <c r="F647" i="4"/>
  <c r="G647" i="4" s="1"/>
  <c r="F648" i="4"/>
  <c r="G648" i="4" s="1"/>
  <c r="F649" i="4"/>
  <c r="G649" i="4" s="1"/>
  <c r="F650" i="4"/>
  <c r="G650" i="4" s="1"/>
  <c r="F651" i="4"/>
  <c r="G651" i="4" s="1"/>
  <c r="F652" i="4"/>
  <c r="G652" i="4" s="1"/>
  <c r="F653" i="4"/>
  <c r="G653" i="4" s="1"/>
  <c r="F654" i="4"/>
  <c r="G654" i="4" s="1"/>
  <c r="F655" i="4"/>
  <c r="G655" i="4" s="1"/>
  <c r="F656" i="4"/>
  <c r="G656" i="4" s="1"/>
  <c r="F657" i="4"/>
  <c r="G657" i="4" s="1"/>
  <c r="F658" i="4"/>
  <c r="G658" i="4" s="1"/>
  <c r="F659" i="4"/>
  <c r="G659" i="4" s="1"/>
  <c r="F660" i="4"/>
  <c r="G660" i="4" s="1"/>
  <c r="F661" i="4"/>
  <c r="G661" i="4" s="1"/>
  <c r="F662" i="4"/>
  <c r="G662" i="4" s="1"/>
  <c r="F663" i="4"/>
  <c r="G663" i="4" s="1"/>
  <c r="F664" i="4"/>
  <c r="G664" i="4" s="1"/>
  <c r="F665" i="4"/>
  <c r="G665" i="4" s="1"/>
  <c r="F666" i="4"/>
  <c r="G666" i="4" s="1"/>
  <c r="F667" i="4"/>
  <c r="G667" i="4" s="1"/>
  <c r="F668" i="4"/>
  <c r="G668" i="4" s="1"/>
  <c r="F669" i="4"/>
  <c r="G669" i="4" s="1"/>
  <c r="F670" i="4"/>
  <c r="G670" i="4" s="1"/>
  <c r="F671" i="4"/>
  <c r="G671" i="4" s="1"/>
  <c r="F672" i="4"/>
  <c r="G672" i="4" s="1"/>
  <c r="F673" i="4"/>
  <c r="G673" i="4" s="1"/>
  <c r="F674" i="4"/>
  <c r="G674" i="4" s="1"/>
  <c r="F675" i="4"/>
  <c r="G675" i="4" s="1"/>
  <c r="F676" i="4"/>
  <c r="G676" i="4" s="1"/>
  <c r="F677" i="4"/>
  <c r="G677" i="4" s="1"/>
  <c r="F678" i="4"/>
  <c r="G678" i="4" s="1"/>
  <c r="F679" i="4"/>
  <c r="G679" i="4" s="1"/>
  <c r="F680" i="4"/>
  <c r="G680" i="4" s="1"/>
  <c r="F681" i="4"/>
  <c r="G681" i="4" s="1"/>
  <c r="F682" i="4"/>
  <c r="G682" i="4" s="1"/>
  <c r="F683" i="4"/>
  <c r="G683" i="4" s="1"/>
  <c r="F684" i="4"/>
  <c r="G684" i="4" s="1"/>
  <c r="F685" i="4"/>
  <c r="G685" i="4" s="1"/>
  <c r="F686" i="4"/>
  <c r="G686" i="4" s="1"/>
  <c r="F687" i="4"/>
  <c r="G687" i="4" s="1"/>
  <c r="F688" i="4"/>
  <c r="G688" i="4" s="1"/>
  <c r="F689" i="4"/>
  <c r="G689" i="4" s="1"/>
  <c r="F690" i="4"/>
  <c r="G690" i="4" s="1"/>
  <c r="F691" i="4"/>
  <c r="G691" i="4" s="1"/>
  <c r="F692" i="4"/>
  <c r="G692" i="4" s="1"/>
  <c r="F693" i="4"/>
  <c r="G693" i="4" s="1"/>
  <c r="F694" i="4"/>
  <c r="G694" i="4" s="1"/>
  <c r="F695" i="4"/>
  <c r="G695" i="4" s="1"/>
  <c r="F696" i="4"/>
  <c r="G696" i="4" s="1"/>
  <c r="F697" i="4"/>
  <c r="G697" i="4" s="1"/>
  <c r="F698" i="4"/>
  <c r="G698" i="4" s="1"/>
  <c r="F699" i="4"/>
  <c r="G699" i="4" s="1"/>
  <c r="F700" i="4"/>
  <c r="G700" i="4" s="1"/>
  <c r="F701" i="4"/>
  <c r="G701" i="4" s="1"/>
  <c r="F702" i="4"/>
  <c r="G702" i="4" s="1"/>
  <c r="F703" i="4"/>
  <c r="G703" i="4" s="1"/>
  <c r="F704" i="4"/>
  <c r="G704" i="4" s="1"/>
  <c r="F705" i="4"/>
  <c r="G705" i="4" s="1"/>
  <c r="F706" i="4"/>
  <c r="G706" i="4" s="1"/>
  <c r="F707" i="4"/>
  <c r="G707" i="4" s="1"/>
  <c r="F708" i="4"/>
  <c r="G708" i="4" s="1"/>
  <c r="F709" i="4"/>
  <c r="G709" i="4" s="1"/>
  <c r="F710" i="4"/>
  <c r="G710" i="4" s="1"/>
  <c r="F711" i="4"/>
  <c r="G711" i="4" s="1"/>
  <c r="F712" i="4"/>
  <c r="G712" i="4" s="1"/>
  <c r="F713" i="4"/>
  <c r="G713" i="4" s="1"/>
  <c r="F714" i="4"/>
  <c r="G714" i="4" s="1"/>
  <c r="F715" i="4"/>
  <c r="G715" i="4" s="1"/>
  <c r="F716" i="4"/>
  <c r="G716" i="4" s="1"/>
  <c r="F717" i="4"/>
  <c r="G717" i="4" s="1"/>
  <c r="F718" i="4"/>
  <c r="G718" i="4" s="1"/>
  <c r="F719" i="4"/>
  <c r="G719" i="4" s="1"/>
  <c r="F720" i="4"/>
  <c r="G720" i="4" s="1"/>
  <c r="F721" i="4"/>
  <c r="G721" i="4" s="1"/>
  <c r="F722" i="4"/>
  <c r="G722" i="4" s="1"/>
  <c r="F723" i="4"/>
  <c r="G723" i="4" s="1"/>
  <c r="F724" i="4"/>
  <c r="G724" i="4" s="1"/>
  <c r="F725" i="4"/>
  <c r="G725" i="4" s="1"/>
  <c r="F726" i="4"/>
  <c r="G726" i="4" s="1"/>
  <c r="F727" i="4"/>
  <c r="G727" i="4" s="1"/>
  <c r="F728" i="4"/>
  <c r="G728" i="4" s="1"/>
  <c r="F729" i="4"/>
  <c r="G729" i="4" s="1"/>
  <c r="F730" i="4"/>
  <c r="G730" i="4" s="1"/>
  <c r="F731" i="4"/>
  <c r="G731" i="4" s="1"/>
  <c r="F732" i="4"/>
  <c r="G732" i="4" s="1"/>
  <c r="F733" i="4"/>
  <c r="G733" i="4" s="1"/>
  <c r="F734" i="4"/>
  <c r="G734" i="4" s="1"/>
  <c r="F735" i="4"/>
  <c r="G735" i="4" s="1"/>
  <c r="F736" i="4"/>
  <c r="G736" i="4" s="1"/>
  <c r="F737" i="4"/>
  <c r="G737" i="4" s="1"/>
  <c r="F738" i="4"/>
  <c r="G738" i="4" s="1"/>
  <c r="F739" i="4"/>
  <c r="G739" i="4" s="1"/>
  <c r="F740" i="4"/>
  <c r="G740" i="4" s="1"/>
  <c r="F741" i="4"/>
  <c r="G741" i="4" s="1"/>
  <c r="F742" i="4"/>
  <c r="G742" i="4" s="1"/>
  <c r="F743" i="4"/>
  <c r="G743" i="4" s="1"/>
  <c r="F744" i="4"/>
  <c r="G744" i="4" s="1"/>
  <c r="F745" i="4"/>
  <c r="G745" i="4" s="1"/>
  <c r="F746" i="4"/>
  <c r="G746" i="4" s="1"/>
  <c r="F747" i="4"/>
  <c r="G747" i="4" s="1"/>
  <c r="F748" i="4"/>
  <c r="G748" i="4" s="1"/>
  <c r="F749" i="4"/>
  <c r="G749" i="4" s="1"/>
  <c r="F750" i="4"/>
  <c r="G750" i="4" s="1"/>
  <c r="F751" i="4"/>
  <c r="G751" i="4" s="1"/>
  <c r="F752" i="4"/>
  <c r="G752" i="4" s="1"/>
  <c r="F753" i="4"/>
  <c r="G753" i="4" s="1"/>
  <c r="F754" i="4"/>
  <c r="G754" i="4" s="1"/>
  <c r="F755" i="4"/>
  <c r="G755" i="4" s="1"/>
  <c r="F756" i="4"/>
  <c r="G756" i="4" s="1"/>
  <c r="F757" i="4"/>
  <c r="G757" i="4" s="1"/>
  <c r="F758" i="4"/>
  <c r="G758" i="4" s="1"/>
  <c r="F759" i="4"/>
  <c r="G759" i="4" s="1"/>
  <c r="F760" i="4"/>
  <c r="G760" i="4" s="1"/>
  <c r="F761" i="4"/>
  <c r="G761" i="4" s="1"/>
  <c r="F762" i="4"/>
  <c r="G762" i="4" s="1"/>
  <c r="F763" i="4"/>
  <c r="G763" i="4" s="1"/>
  <c r="F764" i="4"/>
  <c r="G764" i="4" s="1"/>
  <c r="F765" i="4"/>
  <c r="G765" i="4" s="1"/>
  <c r="F766" i="4"/>
  <c r="G766" i="4" s="1"/>
  <c r="F767" i="4"/>
  <c r="G767" i="4" s="1"/>
  <c r="F768" i="4"/>
  <c r="G768" i="4" s="1"/>
  <c r="F769" i="4"/>
  <c r="G769" i="4" s="1"/>
  <c r="F770" i="4"/>
  <c r="G770" i="4" s="1"/>
  <c r="F771" i="4"/>
  <c r="G771" i="4" s="1"/>
  <c r="F772" i="4"/>
  <c r="G772" i="4" s="1"/>
  <c r="F773" i="4"/>
  <c r="G773" i="4" s="1"/>
  <c r="F774" i="4"/>
  <c r="G774" i="4" s="1"/>
  <c r="F775" i="4"/>
  <c r="G775" i="4" s="1"/>
  <c r="F776" i="4"/>
  <c r="G776" i="4" s="1"/>
  <c r="F777" i="4"/>
  <c r="G777" i="4" s="1"/>
  <c r="F778" i="4"/>
  <c r="G778" i="4" s="1"/>
  <c r="F779" i="4"/>
  <c r="G779" i="4" s="1"/>
  <c r="F780" i="4"/>
  <c r="G780" i="4" s="1"/>
  <c r="F781" i="4"/>
  <c r="G781" i="4" s="1"/>
  <c r="F782" i="4"/>
  <c r="G782" i="4" s="1"/>
  <c r="F783" i="4"/>
  <c r="G783" i="4" s="1"/>
  <c r="F784" i="4"/>
  <c r="G784" i="4" s="1"/>
  <c r="F785" i="4"/>
  <c r="G785" i="4" s="1"/>
  <c r="F786" i="4"/>
  <c r="G786" i="4" s="1"/>
  <c r="F787" i="4"/>
  <c r="G787" i="4" s="1"/>
  <c r="F788" i="4"/>
  <c r="G788" i="4" s="1"/>
  <c r="F789" i="4"/>
  <c r="G789" i="4" s="1"/>
  <c r="F790" i="4"/>
  <c r="G790" i="4" s="1"/>
  <c r="F791" i="4"/>
  <c r="G791" i="4" s="1"/>
  <c r="F792" i="4"/>
  <c r="G792" i="4" s="1"/>
  <c r="F793" i="4"/>
  <c r="G793" i="4" s="1"/>
  <c r="F794" i="4"/>
  <c r="G794" i="4" s="1"/>
  <c r="F795" i="4"/>
  <c r="G795" i="4" s="1"/>
  <c r="F796" i="4"/>
  <c r="G796" i="4" s="1"/>
  <c r="F797" i="4"/>
  <c r="G797" i="4" s="1"/>
  <c r="F798" i="4"/>
  <c r="G798" i="4" s="1"/>
  <c r="F799" i="4"/>
  <c r="G799" i="4" s="1"/>
  <c r="F800" i="4"/>
  <c r="G800" i="4" s="1"/>
  <c r="F801" i="4"/>
  <c r="G801" i="4" s="1"/>
  <c r="F802" i="4"/>
  <c r="G802" i="4" s="1"/>
  <c r="F803" i="4"/>
  <c r="G803" i="4" s="1"/>
  <c r="F804" i="4"/>
  <c r="G804" i="4" s="1"/>
  <c r="F805" i="4"/>
  <c r="G805" i="4" s="1"/>
  <c r="F806" i="4"/>
  <c r="G806" i="4" s="1"/>
  <c r="F807" i="4"/>
  <c r="G807" i="4" s="1"/>
  <c r="F808" i="4"/>
  <c r="G808" i="4" s="1"/>
  <c r="F809" i="4"/>
  <c r="G809" i="4" s="1"/>
  <c r="F810" i="4"/>
  <c r="G810" i="4" s="1"/>
  <c r="F811" i="4"/>
  <c r="G811" i="4" s="1"/>
  <c r="F812" i="4"/>
  <c r="G812" i="4" s="1"/>
  <c r="F813" i="4"/>
  <c r="G813" i="4" s="1"/>
  <c r="F814" i="4"/>
  <c r="G814" i="4" s="1"/>
  <c r="F815" i="4"/>
  <c r="G815" i="4" s="1"/>
  <c r="F816" i="4"/>
  <c r="G816" i="4" s="1"/>
  <c r="F817" i="4"/>
  <c r="G817" i="4" s="1"/>
  <c r="F818" i="4"/>
  <c r="G818" i="4" s="1"/>
  <c r="F819" i="4"/>
  <c r="G819" i="4" s="1"/>
  <c r="F820" i="4"/>
  <c r="G820" i="4" s="1"/>
  <c r="F821" i="4"/>
  <c r="G821" i="4" s="1"/>
  <c r="F822" i="4"/>
  <c r="G822" i="4" s="1"/>
  <c r="F823" i="4"/>
  <c r="G823" i="4" s="1"/>
  <c r="F824" i="4"/>
  <c r="G824" i="4" s="1"/>
  <c r="F825" i="4"/>
  <c r="G825" i="4" s="1"/>
  <c r="F826" i="4"/>
  <c r="G826" i="4" s="1"/>
  <c r="F827" i="4"/>
  <c r="G827" i="4" s="1"/>
  <c r="F828" i="4"/>
  <c r="G828" i="4" s="1"/>
  <c r="F829" i="4"/>
  <c r="G829" i="4" s="1"/>
  <c r="F830" i="4"/>
  <c r="G830" i="4" s="1"/>
  <c r="F831" i="4"/>
  <c r="G831" i="4" s="1"/>
  <c r="F832" i="4"/>
  <c r="G832" i="4" s="1"/>
  <c r="F833" i="4"/>
  <c r="G833" i="4" s="1"/>
  <c r="F834" i="4"/>
  <c r="G834" i="4" s="1"/>
  <c r="F835" i="4"/>
  <c r="G835" i="4" s="1"/>
  <c r="F836" i="4"/>
  <c r="G836" i="4" s="1"/>
  <c r="F837" i="4"/>
  <c r="G837" i="4" s="1"/>
  <c r="F838" i="4"/>
  <c r="G838" i="4" s="1"/>
  <c r="F839" i="4"/>
  <c r="G839" i="4" s="1"/>
  <c r="F840" i="4"/>
  <c r="G840" i="4" s="1"/>
  <c r="F841" i="4"/>
  <c r="G841" i="4" s="1"/>
  <c r="F842" i="4"/>
  <c r="G842" i="4" s="1"/>
  <c r="F843" i="4"/>
  <c r="G843" i="4" s="1"/>
  <c r="F844" i="4"/>
  <c r="G844" i="4" s="1"/>
  <c r="F845" i="4"/>
  <c r="G845" i="4" s="1"/>
  <c r="F846" i="4"/>
  <c r="G846" i="4" s="1"/>
  <c r="F847" i="4"/>
  <c r="G847" i="4" s="1"/>
  <c r="F848" i="4"/>
  <c r="G848" i="4" s="1"/>
  <c r="F849" i="4"/>
  <c r="G849" i="4" s="1"/>
  <c r="F850" i="4"/>
  <c r="G850" i="4" s="1"/>
  <c r="F851" i="4"/>
  <c r="G851" i="4" s="1"/>
  <c r="F852" i="4"/>
  <c r="G852" i="4" s="1"/>
  <c r="F853" i="4"/>
  <c r="G853" i="4" s="1"/>
  <c r="F854" i="4"/>
  <c r="G854" i="4" s="1"/>
  <c r="F855" i="4"/>
  <c r="G855" i="4" s="1"/>
  <c r="F856" i="4"/>
  <c r="G856" i="4" s="1"/>
  <c r="F857" i="4"/>
  <c r="G857" i="4" s="1"/>
  <c r="F858" i="4"/>
  <c r="G858" i="4" s="1"/>
  <c r="F859" i="4"/>
  <c r="G859" i="4" s="1"/>
  <c r="F860" i="4"/>
  <c r="G860" i="4" s="1"/>
  <c r="F861" i="4"/>
  <c r="G861" i="4" s="1"/>
  <c r="F862" i="4"/>
  <c r="G862" i="4" s="1"/>
  <c r="F863" i="4"/>
  <c r="G863" i="4" s="1"/>
  <c r="F864" i="4"/>
  <c r="G864" i="4" s="1"/>
  <c r="F865" i="4"/>
  <c r="G865" i="4" s="1"/>
  <c r="F866" i="4"/>
  <c r="G866" i="4" s="1"/>
  <c r="F867" i="4"/>
  <c r="G867" i="4" s="1"/>
  <c r="F868" i="4"/>
  <c r="G868" i="4" s="1"/>
  <c r="F869" i="4"/>
  <c r="G869" i="4" s="1"/>
  <c r="F870" i="4"/>
  <c r="G870" i="4" s="1"/>
  <c r="F871" i="4"/>
  <c r="G871" i="4" s="1"/>
  <c r="F872" i="4"/>
  <c r="G872" i="4" s="1"/>
  <c r="F873" i="4"/>
  <c r="G873" i="4" s="1"/>
  <c r="F874" i="4"/>
  <c r="G874" i="4" s="1"/>
  <c r="F875" i="4"/>
  <c r="G875" i="4" s="1"/>
  <c r="F876" i="4"/>
  <c r="G876" i="4" s="1"/>
  <c r="F877" i="4"/>
  <c r="G877" i="4" s="1"/>
  <c r="F878" i="4"/>
  <c r="G878" i="4" s="1"/>
  <c r="F879" i="4"/>
  <c r="G879" i="4" s="1"/>
  <c r="F880" i="4"/>
  <c r="G880" i="4" s="1"/>
  <c r="F881" i="4"/>
  <c r="G881" i="4" s="1"/>
  <c r="F882" i="4"/>
  <c r="G882" i="4" s="1"/>
  <c r="F883" i="4"/>
  <c r="G883" i="4" s="1"/>
  <c r="F884" i="4"/>
  <c r="G884" i="4" s="1"/>
  <c r="F885" i="4"/>
  <c r="G885" i="4" s="1"/>
  <c r="F886" i="4"/>
  <c r="G886" i="4" s="1"/>
  <c r="F887" i="4"/>
  <c r="G887" i="4" s="1"/>
  <c r="F888" i="4"/>
  <c r="G888" i="4" s="1"/>
  <c r="F889" i="4"/>
  <c r="G889" i="4" s="1"/>
  <c r="F890" i="4"/>
  <c r="G890" i="4" s="1"/>
  <c r="F891" i="4"/>
  <c r="G891" i="4" s="1"/>
  <c r="F892" i="4"/>
  <c r="G892" i="4" s="1"/>
  <c r="F893" i="4"/>
  <c r="G893" i="4" s="1"/>
  <c r="F894" i="4"/>
  <c r="G894" i="4" s="1"/>
  <c r="F895" i="4"/>
  <c r="G895" i="4" s="1"/>
  <c r="F896" i="4"/>
  <c r="G896" i="4" s="1"/>
  <c r="F897" i="4"/>
  <c r="G897" i="4" s="1"/>
  <c r="F898" i="4"/>
  <c r="G898" i="4" s="1"/>
  <c r="F899" i="4"/>
  <c r="G899" i="4" s="1"/>
  <c r="F900" i="4"/>
  <c r="G900" i="4" s="1"/>
  <c r="F901" i="4"/>
  <c r="G901" i="4" s="1"/>
  <c r="F902" i="4"/>
  <c r="G902" i="4" s="1"/>
  <c r="F903" i="4"/>
  <c r="G903" i="4" s="1"/>
  <c r="F904" i="4"/>
  <c r="G904" i="4" s="1"/>
  <c r="F905" i="4"/>
  <c r="G905" i="4" s="1"/>
  <c r="F906" i="4"/>
  <c r="G906" i="4" s="1"/>
  <c r="F907" i="4"/>
  <c r="G907" i="4" s="1"/>
  <c r="F908" i="4"/>
  <c r="G908" i="4" s="1"/>
  <c r="F909" i="4"/>
  <c r="G909" i="4" s="1"/>
  <c r="F910" i="4"/>
  <c r="G910" i="4" s="1"/>
  <c r="F911" i="4"/>
  <c r="G911" i="4" s="1"/>
  <c r="F912" i="4"/>
  <c r="G912" i="4" s="1"/>
  <c r="F913" i="4"/>
  <c r="G913" i="4" s="1"/>
  <c r="F914" i="4"/>
  <c r="G914" i="4" s="1"/>
  <c r="F915" i="4"/>
  <c r="G915" i="4" s="1"/>
  <c r="F916" i="4"/>
  <c r="G916" i="4" s="1"/>
  <c r="F917" i="4"/>
  <c r="G917" i="4" s="1"/>
  <c r="F918" i="4"/>
  <c r="G918" i="4" s="1"/>
  <c r="F919" i="4"/>
  <c r="G919" i="4" s="1"/>
  <c r="F920" i="4"/>
  <c r="G920" i="4" s="1"/>
  <c r="F921" i="4"/>
  <c r="G921" i="4" s="1"/>
  <c r="F922" i="4"/>
  <c r="G922" i="4" s="1"/>
  <c r="F923" i="4"/>
  <c r="G923" i="4" s="1"/>
  <c r="F924" i="4"/>
  <c r="G924" i="4" s="1"/>
  <c r="F925" i="4"/>
  <c r="G925" i="4" s="1"/>
  <c r="F926" i="4"/>
  <c r="G926" i="4" s="1"/>
  <c r="F927" i="4"/>
  <c r="G927" i="4" s="1"/>
  <c r="F928" i="4"/>
  <c r="G928" i="4" s="1"/>
  <c r="F929" i="4"/>
  <c r="G929" i="4" s="1"/>
  <c r="F930" i="4"/>
  <c r="G930" i="4" s="1"/>
  <c r="F931" i="4"/>
  <c r="G931" i="4" s="1"/>
  <c r="F932" i="4"/>
  <c r="G932" i="4" s="1"/>
  <c r="F933" i="4"/>
  <c r="G933" i="4" s="1"/>
  <c r="F934" i="4"/>
  <c r="G934" i="4" s="1"/>
  <c r="F935" i="4"/>
  <c r="G935" i="4" s="1"/>
  <c r="F936" i="4"/>
  <c r="G936" i="4" s="1"/>
  <c r="F937" i="4"/>
  <c r="G937" i="4" s="1"/>
  <c r="F938" i="4"/>
  <c r="G938" i="4" s="1"/>
  <c r="F939" i="4"/>
  <c r="G939" i="4" s="1"/>
  <c r="F940" i="4"/>
  <c r="G940" i="4" s="1"/>
  <c r="F941" i="4"/>
  <c r="G941" i="4" s="1"/>
  <c r="F942" i="4"/>
  <c r="G942" i="4" s="1"/>
  <c r="F943" i="4"/>
  <c r="G943" i="4" s="1"/>
  <c r="F944" i="4"/>
  <c r="G944" i="4" s="1"/>
  <c r="F945" i="4"/>
  <c r="G945" i="4" s="1"/>
  <c r="F946" i="4"/>
  <c r="G946" i="4" s="1"/>
  <c r="F947" i="4"/>
  <c r="G947" i="4" s="1"/>
  <c r="F948" i="4"/>
  <c r="G948" i="4" s="1"/>
  <c r="F949" i="4"/>
  <c r="G949" i="4" s="1"/>
  <c r="F950" i="4"/>
  <c r="G950" i="4" s="1"/>
  <c r="F951" i="4"/>
  <c r="G951" i="4" s="1"/>
  <c r="F952" i="4"/>
  <c r="G952" i="4" s="1"/>
  <c r="F953" i="4"/>
  <c r="G953" i="4" s="1"/>
  <c r="F954" i="4"/>
  <c r="G954" i="4" s="1"/>
  <c r="F955" i="4"/>
  <c r="G955" i="4" s="1"/>
  <c r="F956" i="4"/>
  <c r="G956" i="4" s="1"/>
  <c r="F957" i="4"/>
  <c r="G957" i="4" s="1"/>
  <c r="F958" i="4"/>
  <c r="G958" i="4" s="1"/>
  <c r="F959" i="4"/>
  <c r="G959" i="4" s="1"/>
  <c r="F960" i="4"/>
  <c r="G960" i="4" s="1"/>
  <c r="F961" i="4"/>
  <c r="G961" i="4" s="1"/>
  <c r="F962" i="4"/>
  <c r="G962" i="4" s="1"/>
  <c r="F963" i="4"/>
  <c r="G963" i="4" s="1"/>
  <c r="F964" i="4"/>
  <c r="G964" i="4" s="1"/>
  <c r="F965" i="4"/>
  <c r="G965" i="4" s="1"/>
  <c r="F966" i="4"/>
  <c r="G966" i="4" s="1"/>
  <c r="F967" i="4"/>
  <c r="G967" i="4" s="1"/>
  <c r="F968" i="4"/>
  <c r="G968" i="4" s="1"/>
  <c r="F969" i="4"/>
  <c r="G969" i="4" s="1"/>
  <c r="F970" i="4"/>
  <c r="G970" i="4" s="1"/>
  <c r="F971" i="4"/>
  <c r="G971" i="4" s="1"/>
  <c r="F972" i="4"/>
  <c r="G972" i="4" s="1"/>
  <c r="F973" i="4"/>
  <c r="G973" i="4" s="1"/>
  <c r="F974" i="4"/>
  <c r="G974" i="4" s="1"/>
  <c r="F975" i="4"/>
  <c r="G975" i="4" s="1"/>
  <c r="F976" i="4"/>
  <c r="G976" i="4" s="1"/>
  <c r="F977" i="4"/>
  <c r="G977" i="4" s="1"/>
  <c r="F978" i="4"/>
  <c r="G978" i="4" s="1"/>
  <c r="F979" i="4"/>
  <c r="G979" i="4" s="1"/>
  <c r="F980" i="4"/>
  <c r="G980" i="4" s="1"/>
  <c r="F981" i="4"/>
  <c r="G981" i="4" s="1"/>
  <c r="F982" i="4"/>
  <c r="G982" i="4" s="1"/>
  <c r="F983" i="4"/>
  <c r="G983" i="4" s="1"/>
  <c r="F984" i="4"/>
  <c r="G984" i="4" s="1"/>
  <c r="F985" i="4"/>
  <c r="G985" i="4" s="1"/>
  <c r="F986" i="4"/>
  <c r="G986" i="4" s="1"/>
  <c r="F987" i="4"/>
  <c r="G987" i="4" s="1"/>
  <c r="F988" i="4"/>
  <c r="G988" i="4" s="1"/>
  <c r="F989" i="4"/>
  <c r="G989" i="4" s="1"/>
  <c r="F990" i="4"/>
  <c r="G990" i="4" s="1"/>
  <c r="F991" i="4"/>
  <c r="G991" i="4" s="1"/>
  <c r="F992" i="4"/>
  <c r="G992" i="4" s="1"/>
  <c r="F993" i="4"/>
  <c r="G993" i="4" s="1"/>
  <c r="F994" i="4"/>
  <c r="G994" i="4" s="1"/>
  <c r="F995" i="4"/>
  <c r="G995" i="4" s="1"/>
  <c r="F996" i="4"/>
  <c r="G996" i="4" s="1"/>
  <c r="F997" i="4"/>
  <c r="G997" i="4" s="1"/>
  <c r="F998" i="4"/>
  <c r="G998" i="4" s="1"/>
  <c r="F999" i="4"/>
  <c r="G999" i="4" s="1"/>
  <c r="F1000" i="4"/>
  <c r="G1000" i="4" s="1"/>
  <c r="F1001" i="4"/>
  <c r="G1001" i="4" s="1"/>
  <c r="F1002" i="4"/>
  <c r="G1002" i="4" s="1"/>
  <c r="F1003" i="4"/>
  <c r="G1003" i="4" s="1"/>
  <c r="F1004" i="4"/>
  <c r="G1004" i="4" s="1"/>
  <c r="F1005" i="4"/>
  <c r="G1005" i="4" s="1"/>
  <c r="F1006" i="4"/>
  <c r="G1006" i="4" s="1"/>
  <c r="F1007" i="4"/>
  <c r="G1007" i="4" s="1"/>
  <c r="F1008" i="4"/>
  <c r="G1008" i="4" s="1"/>
  <c r="F1009" i="4"/>
  <c r="G1009" i="4" s="1"/>
  <c r="F1010" i="4"/>
  <c r="G1010" i="4" s="1"/>
  <c r="F1011" i="4"/>
  <c r="G1011" i="4" s="1"/>
  <c r="F1012" i="4"/>
  <c r="G1012" i="4" s="1"/>
  <c r="F1013" i="4"/>
  <c r="G1013" i="4" s="1"/>
  <c r="F1014" i="4"/>
  <c r="G1014" i="4" s="1"/>
  <c r="F1015" i="4"/>
  <c r="G1015" i="4" s="1"/>
  <c r="F1016" i="4"/>
  <c r="G1016" i="4" s="1"/>
  <c r="F1017" i="4"/>
  <c r="G1017" i="4" s="1"/>
  <c r="F1018" i="4"/>
  <c r="G1018" i="4" s="1"/>
  <c r="F1019" i="4"/>
  <c r="G1019" i="4" s="1"/>
  <c r="F1020" i="4"/>
  <c r="G1020" i="4" s="1"/>
  <c r="F1021" i="4"/>
  <c r="G1021" i="4" s="1"/>
  <c r="F1022" i="4"/>
  <c r="G1022" i="4" s="1"/>
  <c r="F1023" i="4"/>
  <c r="G1023" i="4" s="1"/>
  <c r="F1024" i="4"/>
  <c r="G1024" i="4" s="1"/>
  <c r="F1025" i="4"/>
  <c r="G1025" i="4" s="1"/>
  <c r="F1026" i="4"/>
  <c r="G1026" i="4" s="1"/>
  <c r="F1027" i="4"/>
  <c r="G1027" i="4" s="1"/>
  <c r="F1028" i="4"/>
  <c r="G1028" i="4" s="1"/>
  <c r="F1029" i="4"/>
  <c r="G1029" i="4" s="1"/>
  <c r="F1030" i="4"/>
  <c r="G1030" i="4" s="1"/>
  <c r="F1031" i="4"/>
  <c r="G1031" i="4" s="1"/>
  <c r="F1032" i="4"/>
  <c r="G1032" i="4" s="1"/>
  <c r="F1033" i="4"/>
  <c r="G1033" i="4" s="1"/>
  <c r="F1034" i="4"/>
  <c r="G1034" i="4" s="1"/>
  <c r="F1035" i="4"/>
  <c r="G1035" i="4" s="1"/>
  <c r="F1036" i="4"/>
  <c r="G1036" i="4" s="1"/>
  <c r="F1037" i="4"/>
  <c r="G1037" i="4" s="1"/>
  <c r="F1038" i="4"/>
  <c r="G1038" i="4" s="1"/>
  <c r="F1039" i="4"/>
  <c r="G1039" i="4" s="1"/>
  <c r="F1040" i="4"/>
  <c r="G1040" i="4" s="1"/>
  <c r="F1041" i="4"/>
  <c r="G1041" i="4" s="1"/>
  <c r="F1042" i="4"/>
  <c r="G1042" i="4" s="1"/>
  <c r="F1043" i="4"/>
  <c r="G1043" i="4" s="1"/>
  <c r="F1044" i="4"/>
  <c r="G1044" i="4" s="1"/>
  <c r="F1045" i="4"/>
  <c r="G1045" i="4" s="1"/>
  <c r="F1046" i="4"/>
  <c r="G1046" i="4" s="1"/>
  <c r="F1047" i="4"/>
  <c r="G1047" i="4" s="1"/>
  <c r="F1048" i="4"/>
  <c r="G1048" i="4" s="1"/>
  <c r="F1049" i="4"/>
  <c r="G1049" i="4" s="1"/>
  <c r="F1050" i="4"/>
  <c r="G1050" i="4" s="1"/>
  <c r="F1051" i="4"/>
  <c r="G1051" i="4" s="1"/>
  <c r="F1052" i="4"/>
  <c r="G1052" i="4" s="1"/>
  <c r="F1053" i="4"/>
  <c r="G1053" i="4" s="1"/>
  <c r="F1054" i="4"/>
  <c r="G1054" i="4" s="1"/>
  <c r="F1055" i="4"/>
  <c r="G1055" i="4" s="1"/>
  <c r="F1056" i="4"/>
  <c r="G1056" i="4" s="1"/>
  <c r="F1057" i="4"/>
  <c r="G1057" i="4" s="1"/>
  <c r="F1058" i="4"/>
  <c r="G1058" i="4" s="1"/>
  <c r="F1059" i="4"/>
  <c r="G1059" i="4" s="1"/>
  <c r="F1060" i="4"/>
  <c r="G1060" i="4" s="1"/>
  <c r="F1061" i="4"/>
  <c r="G1061" i="4" s="1"/>
  <c r="F1062" i="4"/>
  <c r="G1062" i="4" s="1"/>
  <c r="F1063" i="4"/>
  <c r="G1063" i="4" s="1"/>
  <c r="F1064" i="4"/>
  <c r="G1064" i="4" s="1"/>
  <c r="F1065" i="4"/>
  <c r="G1065" i="4" s="1"/>
  <c r="F1066" i="4"/>
  <c r="G1066" i="4" s="1"/>
  <c r="F1067" i="4"/>
  <c r="G1067" i="4" s="1"/>
  <c r="F1068" i="4"/>
  <c r="G1068" i="4" s="1"/>
  <c r="F1069" i="4"/>
  <c r="G1069" i="4" s="1"/>
  <c r="F1070" i="4"/>
  <c r="G1070" i="4" s="1"/>
  <c r="F1071" i="4"/>
  <c r="G1071" i="4" s="1"/>
  <c r="F1072" i="4"/>
  <c r="G1072" i="4" s="1"/>
  <c r="F1073" i="4"/>
  <c r="G1073" i="4" s="1"/>
  <c r="F1074" i="4"/>
  <c r="G1074" i="4" s="1"/>
  <c r="F1075" i="4"/>
  <c r="G1075" i="4" s="1"/>
  <c r="F1076" i="4"/>
  <c r="G1076" i="4" s="1"/>
  <c r="F1077" i="4"/>
  <c r="G1077" i="4" s="1"/>
  <c r="F1078" i="4"/>
  <c r="G1078" i="4" s="1"/>
  <c r="F1079" i="4"/>
  <c r="G1079" i="4" s="1"/>
  <c r="F1080" i="4"/>
  <c r="G1080" i="4" s="1"/>
  <c r="F1081" i="4"/>
  <c r="G1081" i="4" s="1"/>
  <c r="F1082" i="4"/>
  <c r="G1082" i="4" s="1"/>
  <c r="F1083" i="4"/>
  <c r="G1083" i="4" s="1"/>
  <c r="F1084" i="4"/>
  <c r="G1084" i="4" s="1"/>
  <c r="F1085" i="4"/>
  <c r="G1085" i="4" s="1"/>
  <c r="F1086" i="4"/>
  <c r="G1086" i="4" s="1"/>
  <c r="F1087" i="4"/>
  <c r="G1087" i="4" s="1"/>
  <c r="F1088" i="4"/>
  <c r="G1088" i="4" s="1"/>
  <c r="F1089" i="4"/>
  <c r="G1089" i="4" s="1"/>
  <c r="F1090" i="4"/>
  <c r="G1090" i="4" s="1"/>
  <c r="F1091" i="4"/>
  <c r="G1091" i="4" s="1"/>
  <c r="F1092" i="4"/>
  <c r="G1092" i="4" s="1"/>
  <c r="F1093" i="4"/>
  <c r="G1093" i="4" s="1"/>
  <c r="F1094" i="4"/>
  <c r="G1094" i="4" s="1"/>
  <c r="F1095" i="4"/>
  <c r="G1095" i="4" s="1"/>
  <c r="F1096" i="4"/>
  <c r="G1096" i="4" s="1"/>
  <c r="F1097" i="4"/>
  <c r="G1097" i="4" s="1"/>
  <c r="F1098" i="4"/>
  <c r="G1098" i="4" s="1"/>
  <c r="F1099" i="4"/>
  <c r="G1099" i="4" s="1"/>
  <c r="F1100" i="4"/>
  <c r="G1100" i="4" s="1"/>
  <c r="F1101" i="4"/>
  <c r="G1101" i="4" s="1"/>
  <c r="F1102" i="4"/>
  <c r="G1102" i="4" s="1"/>
  <c r="F1103" i="4"/>
  <c r="G1103" i="4" s="1"/>
  <c r="F1104" i="4"/>
  <c r="G1104" i="4" s="1"/>
  <c r="F1105" i="4"/>
  <c r="G1105" i="4" s="1"/>
  <c r="F1106" i="4"/>
  <c r="G1106" i="4" s="1"/>
  <c r="F1107" i="4"/>
  <c r="G1107" i="4" s="1"/>
  <c r="F1108" i="4"/>
  <c r="G1108" i="4" s="1"/>
  <c r="F1109" i="4"/>
  <c r="G1109" i="4" s="1"/>
  <c r="F1110" i="4"/>
  <c r="G1110" i="4" s="1"/>
  <c r="F1111" i="4"/>
  <c r="G1111" i="4" s="1"/>
  <c r="F1112" i="4"/>
  <c r="G1112" i="4" s="1"/>
  <c r="F1113" i="4"/>
  <c r="G1113" i="4" s="1"/>
  <c r="F1114" i="4"/>
  <c r="G1114" i="4" s="1"/>
  <c r="F1115" i="4"/>
  <c r="G1115" i="4" s="1"/>
  <c r="F1116" i="4"/>
  <c r="G1116" i="4" s="1"/>
  <c r="F1117" i="4"/>
  <c r="G1117" i="4" s="1"/>
  <c r="F1118" i="4"/>
  <c r="G1118" i="4" s="1"/>
  <c r="F1119" i="4"/>
  <c r="G1119" i="4" s="1"/>
  <c r="F1120" i="4"/>
  <c r="G1120" i="4" s="1"/>
  <c r="F1121" i="4"/>
  <c r="G1121" i="4" s="1"/>
  <c r="F1122" i="4"/>
  <c r="G1122" i="4" s="1"/>
  <c r="F1123" i="4"/>
  <c r="G1123" i="4" s="1"/>
  <c r="F1124" i="4"/>
  <c r="G1124" i="4" s="1"/>
  <c r="F1125" i="4"/>
  <c r="G1125" i="4" s="1"/>
  <c r="F1126" i="4"/>
  <c r="G1126" i="4" s="1"/>
  <c r="F1127" i="4"/>
  <c r="G1127" i="4" s="1"/>
  <c r="F1128" i="4"/>
  <c r="G1128" i="4" s="1"/>
  <c r="F1129" i="4"/>
  <c r="G1129" i="4" s="1"/>
  <c r="F1130" i="4"/>
  <c r="G1130" i="4" s="1"/>
  <c r="F1131" i="4"/>
  <c r="G1131" i="4" s="1"/>
  <c r="F1132" i="4"/>
  <c r="G1132" i="4" s="1"/>
  <c r="F1133" i="4"/>
  <c r="G1133" i="4" s="1"/>
  <c r="F1134" i="4"/>
  <c r="G1134" i="4" s="1"/>
  <c r="F1135" i="4"/>
  <c r="G1135" i="4" s="1"/>
  <c r="F1136" i="4"/>
  <c r="G1136" i="4" s="1"/>
  <c r="F1137" i="4"/>
  <c r="G1137" i="4" s="1"/>
  <c r="F1138" i="4"/>
  <c r="G1138" i="4" s="1"/>
  <c r="F1139" i="4"/>
  <c r="G1139" i="4" s="1"/>
  <c r="F1140" i="4"/>
  <c r="G1140" i="4" s="1"/>
  <c r="F1141" i="4"/>
  <c r="G1141" i="4" s="1"/>
  <c r="F1142" i="4"/>
  <c r="G1142" i="4" s="1"/>
  <c r="F1143" i="4"/>
  <c r="G1143" i="4" s="1"/>
  <c r="F1144" i="4"/>
  <c r="G1144" i="4" s="1"/>
  <c r="F1145" i="4"/>
  <c r="G1145" i="4" s="1"/>
  <c r="F1146" i="4"/>
  <c r="G1146" i="4" s="1"/>
  <c r="F1147" i="4"/>
  <c r="G1147" i="4" s="1"/>
  <c r="F1148" i="4"/>
  <c r="G1148" i="4" s="1"/>
  <c r="F1149" i="4"/>
  <c r="G1149" i="4" s="1"/>
  <c r="F1150" i="4"/>
  <c r="G1150" i="4" s="1"/>
  <c r="F1151" i="4"/>
  <c r="G1151" i="4" s="1"/>
  <c r="F1152" i="4"/>
  <c r="G1152" i="4" s="1"/>
  <c r="F1153" i="4"/>
  <c r="G1153" i="4" s="1"/>
  <c r="F1154" i="4"/>
  <c r="G1154" i="4" s="1"/>
  <c r="F1155" i="4"/>
  <c r="G1155" i="4" s="1"/>
  <c r="F1156" i="4"/>
  <c r="G1156" i="4" s="1"/>
  <c r="F1157" i="4"/>
  <c r="G1157" i="4" s="1"/>
  <c r="F1158" i="4"/>
  <c r="G1158" i="4" s="1"/>
  <c r="F1159" i="4"/>
  <c r="G1159" i="4" s="1"/>
  <c r="F1160" i="4"/>
  <c r="G1160" i="4" s="1"/>
  <c r="F1161" i="4"/>
  <c r="G1161" i="4" s="1"/>
  <c r="F1162" i="4"/>
  <c r="G1162" i="4" s="1"/>
  <c r="F1163" i="4"/>
  <c r="G1163" i="4" s="1"/>
  <c r="F1164" i="4"/>
  <c r="G1164" i="4" s="1"/>
  <c r="F1165" i="4"/>
  <c r="G1165" i="4" s="1"/>
  <c r="F1166" i="4"/>
  <c r="G1166" i="4" s="1"/>
  <c r="F1167" i="4"/>
  <c r="G1167" i="4" s="1"/>
  <c r="F1168" i="4"/>
  <c r="G1168" i="4" s="1"/>
  <c r="F1169" i="4"/>
  <c r="G1169" i="4" s="1"/>
  <c r="F1170" i="4"/>
  <c r="G1170" i="4" s="1"/>
  <c r="F1171" i="4"/>
  <c r="G1171" i="4" s="1"/>
  <c r="F1172" i="4"/>
  <c r="G1172" i="4" s="1"/>
  <c r="F1173" i="4"/>
  <c r="G1173" i="4" s="1"/>
  <c r="F1174" i="4"/>
  <c r="G1174" i="4" s="1"/>
  <c r="F1175" i="4"/>
  <c r="G1175" i="4" s="1"/>
  <c r="F1176" i="4"/>
  <c r="G1176" i="4" s="1"/>
  <c r="F1177" i="4"/>
  <c r="G1177" i="4" s="1"/>
  <c r="F1178" i="4"/>
  <c r="G1178" i="4" s="1"/>
  <c r="F1179" i="4"/>
  <c r="G1179" i="4" s="1"/>
  <c r="F1180" i="4"/>
  <c r="G1180" i="4" s="1"/>
  <c r="F1181" i="4"/>
  <c r="G1181" i="4" s="1"/>
  <c r="F1182" i="4"/>
  <c r="G1182" i="4" s="1"/>
  <c r="F1183" i="4"/>
  <c r="G1183" i="4" s="1"/>
  <c r="F1184" i="4"/>
  <c r="G1184" i="4" s="1"/>
  <c r="F1185" i="4"/>
  <c r="G1185" i="4" s="1"/>
  <c r="F1186" i="4"/>
  <c r="G1186" i="4" s="1"/>
  <c r="F1187" i="4"/>
  <c r="G1187" i="4" s="1"/>
  <c r="F1188" i="4"/>
  <c r="G1188" i="4" s="1"/>
  <c r="F1189" i="4"/>
  <c r="G1189" i="4" s="1"/>
  <c r="F1190" i="4"/>
  <c r="G1190" i="4" s="1"/>
  <c r="F1191" i="4"/>
  <c r="G1191" i="4" s="1"/>
  <c r="F1192" i="4"/>
  <c r="G1192" i="4" s="1"/>
  <c r="F1193" i="4"/>
  <c r="G1193" i="4" s="1"/>
  <c r="F1194" i="4"/>
  <c r="G1194" i="4" s="1"/>
  <c r="F1195" i="4"/>
  <c r="G1195" i="4" s="1"/>
  <c r="F1196" i="4"/>
  <c r="G1196" i="4" s="1"/>
  <c r="F1197" i="4"/>
  <c r="G1197" i="4" s="1"/>
  <c r="F1198" i="4"/>
  <c r="G1198" i="4" s="1"/>
  <c r="F1199" i="4"/>
  <c r="G1199" i="4" s="1"/>
  <c r="F1200" i="4"/>
  <c r="G1200" i="4" s="1"/>
  <c r="F1201" i="4"/>
  <c r="G1201" i="4" s="1"/>
  <c r="F1202" i="4"/>
  <c r="G1202" i="4" s="1"/>
  <c r="F1203" i="4"/>
  <c r="G1203" i="4" s="1"/>
  <c r="F1204" i="4"/>
  <c r="G1204" i="4" s="1"/>
  <c r="F1205" i="4"/>
  <c r="G1205" i="4" s="1"/>
  <c r="F1206" i="4"/>
  <c r="G1206" i="4" s="1"/>
  <c r="F1207" i="4"/>
  <c r="G1207" i="4" s="1"/>
  <c r="F1208" i="4"/>
  <c r="G1208" i="4" s="1"/>
  <c r="F1209" i="4"/>
  <c r="G1209" i="4" s="1"/>
  <c r="F1210" i="4"/>
  <c r="G1210" i="4" s="1"/>
  <c r="F1211" i="4"/>
  <c r="G1211" i="4" s="1"/>
  <c r="F1212" i="4"/>
  <c r="G1212" i="4" s="1"/>
  <c r="F1213" i="4"/>
  <c r="G1213" i="4" s="1"/>
  <c r="F1214" i="4"/>
  <c r="G1214" i="4" s="1"/>
  <c r="F1215" i="4"/>
  <c r="G1215" i="4" s="1"/>
  <c r="F1216" i="4"/>
  <c r="G1216" i="4" s="1"/>
  <c r="F1217" i="4"/>
  <c r="G1217" i="4" s="1"/>
  <c r="F1218" i="4"/>
  <c r="G1218" i="4" s="1"/>
  <c r="F1219" i="4"/>
  <c r="G1219" i="4" s="1"/>
  <c r="F1220" i="4"/>
  <c r="G1220" i="4" s="1"/>
  <c r="F1221" i="4"/>
  <c r="G1221" i="4" s="1"/>
  <c r="F1222" i="4"/>
  <c r="G1222" i="4" s="1"/>
  <c r="F1223" i="4"/>
  <c r="G1223" i="4" s="1"/>
  <c r="F1224" i="4"/>
  <c r="G1224" i="4" s="1"/>
  <c r="F1225" i="4"/>
  <c r="G1225" i="4" s="1"/>
  <c r="F1226" i="4"/>
  <c r="G1226" i="4" s="1"/>
  <c r="F1227" i="4"/>
  <c r="G1227" i="4" s="1"/>
  <c r="F1228" i="4"/>
  <c r="G1228" i="4" s="1"/>
  <c r="F1229" i="4"/>
  <c r="G1229" i="4" s="1"/>
  <c r="F1230" i="4"/>
  <c r="G1230" i="4" s="1"/>
  <c r="F1231" i="4"/>
  <c r="G1231" i="4" s="1"/>
  <c r="F1232" i="4"/>
  <c r="G1232" i="4" s="1"/>
  <c r="F1233" i="4"/>
  <c r="G1233" i="4" s="1"/>
  <c r="F1234" i="4"/>
  <c r="G1234" i="4" s="1"/>
  <c r="F1235" i="4"/>
  <c r="G1235" i="4" s="1"/>
  <c r="F1236" i="4"/>
  <c r="G1236" i="4" s="1"/>
  <c r="F1237" i="4"/>
  <c r="G1237" i="4" s="1"/>
  <c r="F1238" i="4"/>
  <c r="G1238" i="4" s="1"/>
  <c r="F1239" i="4"/>
  <c r="G1239" i="4" s="1"/>
  <c r="F1240" i="4"/>
  <c r="G1240" i="4" s="1"/>
  <c r="F1241" i="4"/>
  <c r="G1241" i="4" s="1"/>
  <c r="F1242" i="4"/>
  <c r="G1242" i="4" s="1"/>
  <c r="F1243" i="4"/>
  <c r="G1243" i="4" s="1"/>
  <c r="F1244" i="4"/>
  <c r="G1244" i="4" s="1"/>
  <c r="F1245" i="4"/>
  <c r="G1245" i="4" s="1"/>
  <c r="F1246" i="4"/>
  <c r="G1246" i="4" s="1"/>
  <c r="F1247" i="4"/>
  <c r="G1247" i="4" s="1"/>
  <c r="F1248" i="4"/>
  <c r="G1248" i="4" s="1"/>
  <c r="F1249" i="4"/>
  <c r="G1249" i="4" s="1"/>
  <c r="F1250" i="4"/>
  <c r="G1250" i="4" s="1"/>
  <c r="F1251" i="4"/>
  <c r="G1251" i="4" s="1"/>
  <c r="F1252" i="4"/>
  <c r="G1252" i="4" s="1"/>
  <c r="F1253" i="4"/>
  <c r="G1253" i="4" s="1"/>
  <c r="F1254" i="4"/>
  <c r="G1254" i="4" s="1"/>
  <c r="F1255" i="4"/>
  <c r="G1255" i="4" s="1"/>
  <c r="F1256" i="4"/>
  <c r="G1256" i="4" s="1"/>
  <c r="F1257" i="4"/>
  <c r="G1257" i="4" s="1"/>
  <c r="F1258" i="4"/>
  <c r="G1258" i="4" s="1"/>
  <c r="F1259" i="4"/>
  <c r="G1259" i="4" s="1"/>
  <c r="F1260" i="4"/>
  <c r="G1260" i="4" s="1"/>
  <c r="F1261" i="4"/>
  <c r="G1261" i="4" s="1"/>
  <c r="F1262" i="4"/>
  <c r="G1262" i="4" s="1"/>
  <c r="F1263" i="4"/>
  <c r="G1263" i="4" s="1"/>
  <c r="F1264" i="4"/>
  <c r="G1264" i="4" s="1"/>
  <c r="F1265" i="4"/>
  <c r="G1265" i="4" s="1"/>
  <c r="F1266" i="4"/>
  <c r="G1266" i="4" s="1"/>
  <c r="F1267" i="4"/>
  <c r="G1267" i="4" s="1"/>
  <c r="F1268" i="4"/>
  <c r="G1268" i="4" s="1"/>
  <c r="F1269" i="4"/>
  <c r="G1269" i="4" s="1"/>
  <c r="F1270" i="4"/>
  <c r="G1270" i="4" s="1"/>
  <c r="F1271" i="4"/>
  <c r="G1271" i="4" s="1"/>
  <c r="F1272" i="4"/>
  <c r="G1272" i="4" s="1"/>
  <c r="F1273" i="4"/>
  <c r="G1273" i="4" s="1"/>
  <c r="F1274" i="4"/>
  <c r="G1274" i="4" s="1"/>
  <c r="F1275" i="4"/>
  <c r="G1275" i="4" s="1"/>
  <c r="F1276" i="4"/>
  <c r="G1276" i="4" s="1"/>
  <c r="F1277" i="4"/>
  <c r="G1277" i="4" s="1"/>
  <c r="F1278" i="4"/>
  <c r="G1278" i="4" s="1"/>
  <c r="F1279" i="4"/>
  <c r="G1279" i="4" s="1"/>
  <c r="F1280" i="4"/>
  <c r="G1280" i="4" s="1"/>
  <c r="F1281" i="4"/>
  <c r="G1281" i="4" s="1"/>
  <c r="F1282" i="4"/>
  <c r="G1282" i="4" s="1"/>
  <c r="F1283" i="4"/>
  <c r="G1283" i="4" s="1"/>
  <c r="F1284" i="4"/>
  <c r="G1284" i="4" s="1"/>
  <c r="F1285" i="4"/>
  <c r="G1285" i="4" s="1"/>
  <c r="F1286" i="4"/>
  <c r="G1286" i="4" s="1"/>
  <c r="F1287" i="4"/>
  <c r="G1287" i="4" s="1"/>
  <c r="F1288" i="4"/>
  <c r="G1288" i="4" s="1"/>
  <c r="F1289" i="4"/>
  <c r="G1289" i="4" s="1"/>
  <c r="F1290" i="4"/>
  <c r="G1290" i="4" s="1"/>
  <c r="F1291" i="4"/>
  <c r="G1291" i="4" s="1"/>
  <c r="F1292" i="4"/>
  <c r="G1292" i="4" s="1"/>
  <c r="F1293" i="4"/>
  <c r="G1293" i="4" s="1"/>
  <c r="F1294" i="4"/>
  <c r="G1294" i="4" s="1"/>
  <c r="F1295" i="4"/>
  <c r="G1295" i="4" s="1"/>
  <c r="F1296" i="4"/>
  <c r="G1296" i="4" s="1"/>
  <c r="F1297" i="4"/>
  <c r="G1297" i="4" s="1"/>
  <c r="F1298" i="4"/>
  <c r="G1298" i="4" s="1"/>
  <c r="F1299" i="4"/>
  <c r="G1299" i="4" s="1"/>
  <c r="F1300" i="4"/>
  <c r="G1300" i="4" s="1"/>
  <c r="F1301" i="4"/>
  <c r="G1301" i="4" s="1"/>
  <c r="F1302" i="4"/>
  <c r="G1302" i="4" s="1"/>
  <c r="F1303" i="4"/>
  <c r="G1303" i="4" s="1"/>
  <c r="F1304" i="4"/>
  <c r="G1304" i="4" s="1"/>
  <c r="F1305" i="4"/>
  <c r="G1305" i="4" s="1"/>
  <c r="F1306" i="4"/>
  <c r="G1306" i="4" s="1"/>
  <c r="F1307" i="4"/>
  <c r="G1307" i="4" s="1"/>
  <c r="F1308" i="4"/>
  <c r="G1308" i="4" s="1"/>
  <c r="F1309" i="4"/>
  <c r="G1309" i="4" s="1"/>
  <c r="F1310" i="4"/>
  <c r="G1310" i="4" s="1"/>
  <c r="F1311" i="4"/>
  <c r="G1311" i="4" s="1"/>
  <c r="F1312" i="4"/>
  <c r="G1312" i="4" s="1"/>
  <c r="F1313" i="4"/>
  <c r="G1313" i="4" s="1"/>
  <c r="F1314" i="4"/>
  <c r="G1314" i="4" s="1"/>
  <c r="F1315" i="4"/>
  <c r="G1315" i="4" s="1"/>
  <c r="F1316" i="4"/>
  <c r="G1316" i="4" s="1"/>
  <c r="F1317" i="4"/>
  <c r="G1317" i="4" s="1"/>
  <c r="F1318" i="4"/>
  <c r="G1318" i="4" s="1"/>
  <c r="F1319" i="4"/>
  <c r="G1319" i="4" s="1"/>
  <c r="F1320" i="4"/>
  <c r="G1320" i="4" s="1"/>
  <c r="F1321" i="4"/>
  <c r="G1321" i="4" s="1"/>
  <c r="F1322" i="4"/>
  <c r="G1322" i="4" s="1"/>
  <c r="F1323" i="4"/>
  <c r="G1323" i="4" s="1"/>
  <c r="F1324" i="4"/>
  <c r="G1324" i="4" s="1"/>
  <c r="F1325" i="4"/>
  <c r="G1325" i="4" s="1"/>
  <c r="F1326" i="4"/>
  <c r="G1326" i="4" s="1"/>
  <c r="F1327" i="4"/>
  <c r="G1327" i="4" s="1"/>
  <c r="F1328" i="4"/>
  <c r="G1328" i="4" s="1"/>
  <c r="F1329" i="4"/>
  <c r="G1329" i="4" s="1"/>
  <c r="F1330" i="4"/>
  <c r="G1330" i="4" s="1"/>
  <c r="F1331" i="4"/>
  <c r="G1331" i="4" s="1"/>
  <c r="F1332" i="4"/>
  <c r="G1332" i="4" s="1"/>
  <c r="F1333" i="4"/>
  <c r="G1333" i="4" s="1"/>
  <c r="F1334" i="4"/>
  <c r="G1334" i="4" s="1"/>
  <c r="F1335" i="4"/>
  <c r="G1335" i="4" s="1"/>
  <c r="F1336" i="4"/>
  <c r="G1336" i="4" s="1"/>
  <c r="F1337" i="4"/>
  <c r="G1337" i="4" s="1"/>
  <c r="F1338" i="4"/>
  <c r="G1338" i="4" s="1"/>
  <c r="F1339" i="4"/>
  <c r="G1339" i="4" s="1"/>
  <c r="F1340" i="4"/>
  <c r="G1340" i="4" s="1"/>
  <c r="F1341" i="4"/>
  <c r="G1341" i="4" s="1"/>
  <c r="F1342" i="4"/>
  <c r="G1342" i="4" s="1"/>
  <c r="F1343" i="4"/>
  <c r="G1343" i="4" s="1"/>
  <c r="F1344" i="4"/>
  <c r="G1344" i="4" s="1"/>
  <c r="F1345" i="4"/>
  <c r="G1345" i="4" s="1"/>
  <c r="F1346" i="4"/>
  <c r="G1346" i="4" s="1"/>
  <c r="F1347" i="4"/>
  <c r="G1347" i="4" s="1"/>
  <c r="F1348" i="4"/>
  <c r="G1348" i="4" s="1"/>
  <c r="F1349" i="4"/>
  <c r="G1349" i="4" s="1"/>
  <c r="F1350" i="4"/>
  <c r="G1350" i="4" s="1"/>
  <c r="F1351" i="4"/>
  <c r="G1351" i="4" s="1"/>
  <c r="F1352" i="4"/>
  <c r="G1352" i="4" s="1"/>
  <c r="F1353" i="4"/>
  <c r="G1353" i="4" s="1"/>
  <c r="F1354" i="4"/>
  <c r="G1354" i="4" s="1"/>
  <c r="F1355" i="4"/>
  <c r="G1355" i="4" s="1"/>
  <c r="F1356" i="4"/>
  <c r="G1356" i="4" s="1"/>
  <c r="F1357" i="4"/>
  <c r="G1357" i="4" s="1"/>
  <c r="F1358" i="4"/>
  <c r="G1358" i="4" s="1"/>
  <c r="F1359" i="4"/>
  <c r="G1359" i="4" s="1"/>
  <c r="F1360" i="4"/>
  <c r="G1360" i="4" s="1"/>
  <c r="F1361" i="4"/>
  <c r="G1361" i="4" s="1"/>
  <c r="F1362" i="4"/>
  <c r="G1362" i="4" s="1"/>
  <c r="F1363" i="4"/>
  <c r="G1363" i="4" s="1"/>
  <c r="F1364" i="4"/>
  <c r="G1364" i="4" s="1"/>
  <c r="F1365" i="4"/>
  <c r="G1365" i="4" s="1"/>
  <c r="F1366" i="4"/>
  <c r="G1366" i="4" s="1"/>
  <c r="F1367" i="4"/>
  <c r="G1367" i="4" s="1"/>
  <c r="F1368" i="4"/>
  <c r="G1368" i="4" s="1"/>
  <c r="F1369" i="4"/>
  <c r="G1369" i="4" s="1"/>
  <c r="F1370" i="4"/>
  <c r="G1370" i="4" s="1"/>
  <c r="F1371" i="4"/>
  <c r="G1371" i="4" s="1"/>
  <c r="F1372" i="4"/>
  <c r="G1372" i="4" s="1"/>
  <c r="F1373" i="4"/>
  <c r="G1373" i="4" s="1"/>
  <c r="F1374" i="4"/>
  <c r="G1374" i="4" s="1"/>
  <c r="F1375" i="4"/>
  <c r="G1375" i="4" s="1"/>
  <c r="F1376" i="4"/>
  <c r="G1376" i="4" s="1"/>
  <c r="F1377" i="4"/>
  <c r="G1377" i="4" s="1"/>
  <c r="F1378" i="4"/>
  <c r="G1378" i="4" s="1"/>
  <c r="F1379" i="4"/>
  <c r="G1379" i="4" s="1"/>
  <c r="F1380" i="4"/>
  <c r="G1380" i="4" s="1"/>
  <c r="F1381" i="4"/>
  <c r="G1381" i="4" s="1"/>
  <c r="F1382" i="4"/>
  <c r="G1382" i="4" s="1"/>
  <c r="F1383" i="4"/>
  <c r="G1383" i="4" s="1"/>
  <c r="F1384" i="4"/>
  <c r="G1384" i="4" s="1"/>
  <c r="F1385" i="4"/>
  <c r="G1385" i="4" s="1"/>
  <c r="F1386" i="4"/>
  <c r="G1386" i="4" s="1"/>
  <c r="F1387" i="4"/>
  <c r="G1387" i="4" s="1"/>
  <c r="F1388" i="4"/>
  <c r="G1388" i="4" s="1"/>
  <c r="F1389" i="4"/>
  <c r="G1389" i="4" s="1"/>
  <c r="F1390" i="4"/>
  <c r="G1390" i="4" s="1"/>
  <c r="F1391" i="4"/>
  <c r="G1391" i="4" s="1"/>
  <c r="F1392" i="4"/>
  <c r="G1392" i="4" s="1"/>
  <c r="F1393" i="4"/>
  <c r="G1393" i="4" s="1"/>
  <c r="F1394" i="4"/>
  <c r="G1394" i="4" s="1"/>
  <c r="F1395" i="4"/>
  <c r="G1395" i="4" s="1"/>
  <c r="F1396" i="4"/>
  <c r="G1396" i="4" s="1"/>
  <c r="F1397" i="4"/>
  <c r="G1397" i="4" s="1"/>
  <c r="F1398" i="4"/>
  <c r="G1398" i="4" s="1"/>
  <c r="F1399" i="4"/>
  <c r="G1399" i="4" s="1"/>
  <c r="F1400" i="4"/>
  <c r="G1400" i="4" s="1"/>
  <c r="F1401" i="4"/>
  <c r="G1401" i="4" s="1"/>
  <c r="F1402" i="4"/>
  <c r="G1402" i="4" s="1"/>
  <c r="F1403" i="4"/>
  <c r="G1403" i="4" s="1"/>
  <c r="F1404" i="4"/>
  <c r="G1404" i="4" s="1"/>
  <c r="F1405" i="4"/>
  <c r="G1405" i="4" s="1"/>
  <c r="F1406" i="4"/>
  <c r="G1406" i="4" s="1"/>
  <c r="F1407" i="4"/>
  <c r="G1407" i="4" s="1"/>
  <c r="F1408" i="4"/>
  <c r="G1408" i="4" s="1"/>
  <c r="F1409" i="4"/>
  <c r="G1409" i="4" s="1"/>
  <c r="F1410" i="4"/>
  <c r="G1410" i="4" s="1"/>
  <c r="F1411" i="4"/>
  <c r="G1411" i="4" s="1"/>
  <c r="F1412" i="4"/>
  <c r="G1412" i="4" s="1"/>
  <c r="F1413" i="4"/>
  <c r="G1413" i="4" s="1"/>
  <c r="F1414" i="4"/>
  <c r="G1414" i="4" s="1"/>
  <c r="F1415" i="4"/>
  <c r="G1415" i="4" s="1"/>
  <c r="F1416" i="4"/>
  <c r="G1416" i="4" s="1"/>
  <c r="F1417" i="4"/>
  <c r="G1417" i="4" s="1"/>
  <c r="F1418" i="4"/>
  <c r="G1418" i="4" s="1"/>
  <c r="F1419" i="4"/>
  <c r="G1419" i="4" s="1"/>
  <c r="F1420" i="4"/>
  <c r="G1420" i="4" s="1"/>
  <c r="F1421" i="4"/>
  <c r="G1421" i="4" s="1"/>
  <c r="F1422" i="4"/>
  <c r="G1422" i="4" s="1"/>
  <c r="F1423" i="4"/>
  <c r="G1423" i="4" s="1"/>
  <c r="F1424" i="4"/>
  <c r="G1424" i="4" s="1"/>
  <c r="F1425" i="4"/>
  <c r="G1425" i="4" s="1"/>
  <c r="F1426" i="4"/>
  <c r="G1426" i="4" s="1"/>
  <c r="F1427" i="4"/>
  <c r="G1427" i="4" s="1"/>
  <c r="F1428" i="4"/>
  <c r="G1428" i="4" s="1"/>
  <c r="F1429" i="4"/>
  <c r="G1429" i="4" s="1"/>
  <c r="F1430" i="4"/>
  <c r="G1430" i="4" s="1"/>
  <c r="F1431" i="4"/>
  <c r="G1431" i="4" s="1"/>
  <c r="F1432" i="4"/>
  <c r="G1432" i="4" s="1"/>
  <c r="F1433" i="4"/>
  <c r="G1433" i="4" s="1"/>
  <c r="F1434" i="4"/>
  <c r="G1434" i="4" s="1"/>
  <c r="F1435" i="4"/>
  <c r="G1435" i="4" s="1"/>
  <c r="F1436" i="4"/>
  <c r="G1436" i="4" s="1"/>
  <c r="F1437" i="4"/>
  <c r="G1437" i="4" s="1"/>
  <c r="F1438" i="4"/>
  <c r="G1438" i="4" s="1"/>
  <c r="F1439" i="4"/>
  <c r="G1439" i="4" s="1"/>
  <c r="F1440" i="4"/>
  <c r="G1440" i="4" s="1"/>
  <c r="F1441" i="4"/>
  <c r="G1441" i="4" s="1"/>
  <c r="F1442" i="4"/>
  <c r="G1442" i="4" s="1"/>
  <c r="F1443" i="4"/>
  <c r="G1443" i="4" s="1"/>
  <c r="F1444" i="4"/>
  <c r="G1444" i="4" s="1"/>
  <c r="F1445" i="4"/>
  <c r="G1445" i="4" s="1"/>
  <c r="F1446" i="4"/>
  <c r="G1446" i="4" s="1"/>
  <c r="F1447" i="4"/>
  <c r="G1447" i="4" s="1"/>
  <c r="F1448" i="4"/>
  <c r="G1448" i="4" s="1"/>
  <c r="F1449" i="4"/>
  <c r="G1449" i="4" s="1"/>
  <c r="F1450" i="4"/>
  <c r="G1450" i="4" s="1"/>
  <c r="F1451" i="4"/>
  <c r="G1451" i="4" s="1"/>
  <c r="F1452" i="4"/>
  <c r="G1452" i="4" s="1"/>
  <c r="F1453" i="4"/>
  <c r="G1453" i="4" s="1"/>
  <c r="F1454" i="4"/>
  <c r="G1454" i="4" s="1"/>
  <c r="F1455" i="4"/>
  <c r="G1455" i="4" s="1"/>
  <c r="F1456" i="4"/>
  <c r="G1456" i="4" s="1"/>
  <c r="F1457" i="4"/>
  <c r="G1457" i="4" s="1"/>
  <c r="F1458" i="4"/>
  <c r="G1458" i="4" s="1"/>
  <c r="F1459" i="4"/>
  <c r="G1459" i="4" s="1"/>
  <c r="F1460" i="4"/>
  <c r="G1460" i="4" s="1"/>
  <c r="F1461" i="4"/>
  <c r="G1461" i="4" s="1"/>
  <c r="F1462" i="4"/>
  <c r="G1462" i="4" s="1"/>
  <c r="F1463" i="4"/>
  <c r="G1463" i="4" s="1"/>
  <c r="F1464" i="4"/>
  <c r="G1464" i="4" s="1"/>
  <c r="F1465" i="4"/>
  <c r="G1465" i="4" s="1"/>
  <c r="F1466" i="4"/>
  <c r="G1466" i="4" s="1"/>
  <c r="F1467" i="4"/>
  <c r="G1467" i="4" s="1"/>
  <c r="F1468" i="4"/>
  <c r="G1468" i="4" s="1"/>
  <c r="F1469" i="4"/>
  <c r="G1469" i="4" s="1"/>
  <c r="F1470" i="4"/>
  <c r="G1470" i="4" s="1"/>
  <c r="F1471" i="4"/>
  <c r="G1471" i="4" s="1"/>
  <c r="F1472" i="4"/>
  <c r="G1472" i="4" s="1"/>
  <c r="F1473" i="4"/>
  <c r="G1473" i="4" s="1"/>
  <c r="F1474" i="4"/>
  <c r="G1474" i="4" s="1"/>
  <c r="F1475" i="4"/>
  <c r="G1475" i="4" s="1"/>
  <c r="F1476" i="4"/>
  <c r="G1476" i="4" s="1"/>
  <c r="F1477" i="4"/>
  <c r="G1477" i="4" s="1"/>
  <c r="F1478" i="4"/>
  <c r="G1478" i="4" s="1"/>
  <c r="F1479" i="4"/>
  <c r="G1479" i="4" s="1"/>
  <c r="F1480" i="4"/>
  <c r="G1480" i="4" s="1"/>
  <c r="F1481" i="4"/>
  <c r="G1481" i="4" s="1"/>
  <c r="F1482" i="4"/>
  <c r="G1482" i="4" s="1"/>
  <c r="F1483" i="4"/>
  <c r="G1483" i="4" s="1"/>
  <c r="F1484" i="4"/>
  <c r="G1484" i="4" s="1"/>
  <c r="F1485" i="4"/>
  <c r="G1485" i="4" s="1"/>
  <c r="F1486" i="4"/>
  <c r="G1486" i="4" s="1"/>
  <c r="F1487" i="4"/>
  <c r="G1487" i="4" s="1"/>
  <c r="F1488" i="4"/>
  <c r="G1488" i="4" s="1"/>
  <c r="F1489" i="4"/>
  <c r="G1489" i="4" s="1"/>
  <c r="F1490" i="4"/>
  <c r="G1490" i="4" s="1"/>
  <c r="F1491" i="4"/>
  <c r="G1491" i="4" s="1"/>
  <c r="F1492" i="4"/>
  <c r="G1492" i="4" s="1"/>
  <c r="F1493" i="4"/>
  <c r="G1493" i="4" s="1"/>
  <c r="F1494" i="4"/>
  <c r="G1494" i="4" s="1"/>
  <c r="F1495" i="4"/>
  <c r="G1495" i="4" s="1"/>
  <c r="F1496" i="4"/>
  <c r="G1496" i="4" s="1"/>
  <c r="F1497" i="4"/>
  <c r="G1497" i="4" s="1"/>
  <c r="F1498" i="4"/>
  <c r="G1498" i="4" s="1"/>
  <c r="F1499" i="4"/>
  <c r="G1499" i="4" s="1"/>
  <c r="F1500" i="4"/>
  <c r="G1500" i="4" s="1"/>
  <c r="F1501" i="4"/>
  <c r="G1501" i="4" s="1"/>
  <c r="F1502" i="4"/>
  <c r="G1502" i="4" s="1"/>
  <c r="F1503" i="4"/>
  <c r="G1503" i="4" s="1"/>
  <c r="F1504" i="4"/>
  <c r="G1504" i="4" s="1"/>
  <c r="F1505" i="4"/>
  <c r="G1505" i="4" s="1"/>
  <c r="F1506" i="4"/>
  <c r="G1506" i="4" s="1"/>
  <c r="F1507" i="4"/>
  <c r="G1507" i="4" s="1"/>
  <c r="F1508" i="4"/>
  <c r="G1508" i="4" s="1"/>
  <c r="F1509" i="4"/>
  <c r="G1509" i="4" s="1"/>
  <c r="F1510" i="4"/>
  <c r="G1510" i="4" s="1"/>
  <c r="F1511" i="4"/>
  <c r="G1511" i="4" s="1"/>
  <c r="F1512" i="4"/>
  <c r="G1512" i="4" s="1"/>
  <c r="F1513" i="4"/>
  <c r="G1513" i="4" s="1"/>
  <c r="F1514" i="4"/>
  <c r="G1514" i="4" s="1"/>
  <c r="F1515" i="4"/>
  <c r="G1515" i="4" s="1"/>
  <c r="F1516" i="4"/>
  <c r="G1516" i="4" s="1"/>
  <c r="F1517" i="4"/>
  <c r="G1517" i="4" s="1"/>
  <c r="F1518" i="4"/>
  <c r="G1518" i="4" s="1"/>
  <c r="F1519" i="4"/>
  <c r="G1519" i="4" s="1"/>
  <c r="F1520" i="4"/>
  <c r="G1520" i="4" s="1"/>
  <c r="F1521" i="4"/>
  <c r="G1521" i="4" s="1"/>
  <c r="F1522" i="4"/>
  <c r="G1522" i="4" s="1"/>
  <c r="F1523" i="4"/>
  <c r="G1523" i="4" s="1"/>
  <c r="F1524" i="4"/>
  <c r="G1524" i="4" s="1"/>
  <c r="F1525" i="4"/>
  <c r="G1525" i="4" s="1"/>
  <c r="F1526" i="4"/>
  <c r="G1526" i="4" s="1"/>
  <c r="F1527" i="4"/>
  <c r="G1527" i="4" s="1"/>
  <c r="F1528" i="4"/>
  <c r="G1528" i="4" s="1"/>
  <c r="F1529" i="4"/>
  <c r="G1529" i="4" s="1"/>
  <c r="F1530" i="4"/>
  <c r="G1530" i="4" s="1"/>
  <c r="F1531" i="4"/>
  <c r="G1531" i="4" s="1"/>
  <c r="F1532" i="4"/>
  <c r="G1532" i="4" s="1"/>
  <c r="F1533" i="4"/>
  <c r="G1533" i="4" s="1"/>
  <c r="F1534" i="4"/>
  <c r="G1534" i="4" s="1"/>
  <c r="F1535" i="4"/>
  <c r="G1535" i="4" s="1"/>
  <c r="F1536" i="4"/>
  <c r="G1536" i="4" s="1"/>
  <c r="F1537" i="4"/>
  <c r="G1537" i="4" s="1"/>
  <c r="F1538" i="4"/>
  <c r="G1538" i="4" s="1"/>
  <c r="F1539" i="4"/>
  <c r="G1539" i="4" s="1"/>
  <c r="F1540" i="4"/>
  <c r="G1540" i="4" s="1"/>
  <c r="F1541" i="4"/>
  <c r="G1541" i="4" s="1"/>
  <c r="F1542" i="4"/>
  <c r="G1542" i="4" s="1"/>
  <c r="F1543" i="4"/>
  <c r="G1543" i="4" s="1"/>
  <c r="F1544" i="4"/>
  <c r="G1544" i="4" s="1"/>
  <c r="F1545" i="4"/>
  <c r="G1545" i="4" s="1"/>
  <c r="F1546" i="4"/>
  <c r="G1546" i="4" s="1"/>
  <c r="F1547" i="4"/>
  <c r="G1547" i="4" s="1"/>
  <c r="F1548" i="4"/>
  <c r="G1548" i="4" s="1"/>
  <c r="F1549" i="4"/>
  <c r="G1549" i="4" s="1"/>
  <c r="F1550" i="4"/>
  <c r="G1550" i="4" s="1"/>
  <c r="F1551" i="4"/>
  <c r="G1551" i="4" s="1"/>
  <c r="F1552" i="4"/>
  <c r="G1552" i="4" s="1"/>
  <c r="F1553" i="4"/>
  <c r="G1553" i="4" s="1"/>
  <c r="F1554" i="4"/>
  <c r="G1554" i="4" s="1"/>
  <c r="F1555" i="4"/>
  <c r="G1555" i="4" s="1"/>
  <c r="F1556" i="4"/>
  <c r="G1556" i="4" s="1"/>
  <c r="F1557" i="4"/>
  <c r="G1557" i="4" s="1"/>
  <c r="F1558" i="4"/>
  <c r="G1558" i="4" s="1"/>
  <c r="F1559" i="4"/>
  <c r="G1559" i="4" s="1"/>
  <c r="F1560" i="4"/>
  <c r="G1560" i="4" s="1"/>
  <c r="F1561" i="4"/>
  <c r="G1561" i="4" s="1"/>
  <c r="F1562" i="4"/>
  <c r="G1562" i="4" s="1"/>
  <c r="F1563" i="4"/>
  <c r="G1563" i="4" s="1"/>
  <c r="F1564" i="4"/>
  <c r="G1564" i="4" s="1"/>
  <c r="F1565" i="4"/>
  <c r="G1565" i="4" s="1"/>
  <c r="F1566" i="4"/>
  <c r="G1566" i="4" s="1"/>
  <c r="F1567" i="4"/>
  <c r="G1567" i="4" s="1"/>
  <c r="F1568" i="4"/>
  <c r="G1568" i="4" s="1"/>
  <c r="F1569" i="4"/>
  <c r="G1569" i="4" s="1"/>
  <c r="F1570" i="4"/>
  <c r="G1570" i="4" s="1"/>
  <c r="F1571" i="4"/>
  <c r="G1571" i="4" s="1"/>
  <c r="F1572" i="4"/>
  <c r="G1572" i="4" s="1"/>
  <c r="F1573" i="4"/>
  <c r="G1573" i="4" s="1"/>
  <c r="F1574" i="4"/>
  <c r="G1574" i="4" s="1"/>
  <c r="F1575" i="4"/>
  <c r="G1575" i="4" s="1"/>
  <c r="F1576" i="4"/>
  <c r="G1576" i="4" s="1"/>
  <c r="F1577" i="4"/>
  <c r="G1577" i="4" s="1"/>
  <c r="F1578" i="4"/>
  <c r="G1578" i="4" s="1"/>
  <c r="F1579" i="4"/>
  <c r="G1579" i="4" s="1"/>
  <c r="F1580" i="4"/>
  <c r="G1580" i="4" s="1"/>
  <c r="F1581" i="4"/>
  <c r="G1581" i="4" s="1"/>
  <c r="F1582" i="4"/>
  <c r="G1582" i="4" s="1"/>
  <c r="F1583" i="4"/>
  <c r="G1583" i="4" s="1"/>
  <c r="F1584" i="4"/>
  <c r="G1584" i="4" s="1"/>
  <c r="F1585" i="4"/>
  <c r="G1585" i="4" s="1"/>
  <c r="F1586" i="4"/>
  <c r="G1586" i="4" s="1"/>
  <c r="F1587" i="4"/>
  <c r="G1587" i="4" s="1"/>
  <c r="F1588" i="4"/>
  <c r="G1588" i="4" s="1"/>
  <c r="F1589" i="4"/>
  <c r="G1589" i="4" s="1"/>
  <c r="F1590" i="4"/>
  <c r="G1590" i="4" s="1"/>
  <c r="F1591" i="4"/>
  <c r="G1591" i="4" s="1"/>
  <c r="F1592" i="4"/>
  <c r="G1592" i="4" s="1"/>
  <c r="F1593" i="4"/>
  <c r="G1593" i="4" s="1"/>
  <c r="F1594" i="4"/>
  <c r="G1594" i="4" s="1"/>
  <c r="F1595" i="4"/>
  <c r="G1595" i="4" s="1"/>
  <c r="F1596" i="4"/>
  <c r="G1596" i="4" s="1"/>
  <c r="F1597" i="4"/>
  <c r="G1597" i="4" s="1"/>
  <c r="F1598" i="4"/>
  <c r="G1598" i="4" s="1"/>
  <c r="F1599" i="4"/>
  <c r="G1599" i="4" s="1"/>
  <c r="F1600" i="4"/>
  <c r="G1600" i="4" s="1"/>
  <c r="F1601" i="4"/>
  <c r="G1601" i="4" s="1"/>
  <c r="F1602" i="4"/>
  <c r="G1602" i="4" s="1"/>
  <c r="F1603" i="4"/>
  <c r="G1603" i="4" s="1"/>
  <c r="F1604" i="4"/>
  <c r="G1604" i="4" s="1"/>
  <c r="F1605" i="4"/>
  <c r="G1605" i="4" s="1"/>
  <c r="F1606" i="4"/>
  <c r="G1606" i="4" s="1"/>
  <c r="F1607" i="4"/>
  <c r="G1607" i="4" s="1"/>
  <c r="F1608" i="4"/>
  <c r="G1608" i="4" s="1"/>
  <c r="F1609" i="4"/>
  <c r="G1609" i="4" s="1"/>
  <c r="F1610" i="4"/>
  <c r="G1610" i="4" s="1"/>
  <c r="F1611" i="4"/>
  <c r="G1611" i="4" s="1"/>
  <c r="F1612" i="4"/>
  <c r="G1612" i="4" s="1"/>
  <c r="F1613" i="4"/>
  <c r="G1613" i="4" s="1"/>
  <c r="F1614" i="4"/>
  <c r="G1614" i="4" s="1"/>
  <c r="F1615" i="4"/>
  <c r="G1615" i="4" s="1"/>
  <c r="F1616" i="4"/>
  <c r="G1616" i="4" s="1"/>
  <c r="F1617" i="4"/>
  <c r="G1617" i="4" s="1"/>
  <c r="F1618" i="4"/>
  <c r="G1618" i="4" s="1"/>
  <c r="F1619" i="4"/>
  <c r="G1619" i="4" s="1"/>
  <c r="F1620" i="4"/>
  <c r="G1620" i="4" s="1"/>
  <c r="F1621" i="4"/>
  <c r="G1621" i="4" s="1"/>
  <c r="F1622" i="4"/>
  <c r="G1622" i="4" s="1"/>
  <c r="F1623" i="4"/>
  <c r="G1623" i="4" s="1"/>
  <c r="F1624" i="4"/>
  <c r="G1624" i="4" s="1"/>
  <c r="F1625" i="4"/>
  <c r="G1625" i="4" s="1"/>
  <c r="F1626" i="4"/>
  <c r="G1626" i="4" s="1"/>
  <c r="F1627" i="4"/>
  <c r="G1627" i="4" s="1"/>
  <c r="F1628" i="4"/>
  <c r="G1628" i="4" s="1"/>
  <c r="F1629" i="4"/>
  <c r="G1629" i="4" s="1"/>
  <c r="F1630" i="4"/>
  <c r="G1630" i="4" s="1"/>
  <c r="F1631" i="4"/>
  <c r="G1631" i="4" s="1"/>
  <c r="F1632" i="4"/>
  <c r="G1632" i="4" s="1"/>
  <c r="F1633" i="4"/>
  <c r="G1633" i="4" s="1"/>
  <c r="F1634" i="4"/>
  <c r="G1634" i="4" s="1"/>
  <c r="F1635" i="4"/>
  <c r="G1635" i="4" s="1"/>
  <c r="F1636" i="4"/>
  <c r="G1636" i="4" s="1"/>
  <c r="F1637" i="4"/>
  <c r="G1637" i="4" s="1"/>
  <c r="F1638" i="4"/>
  <c r="G1638" i="4" s="1"/>
  <c r="F1639" i="4"/>
  <c r="G1639" i="4" s="1"/>
  <c r="F1640" i="4"/>
  <c r="G1640" i="4" s="1"/>
  <c r="F1641" i="4"/>
  <c r="G1641" i="4" s="1"/>
  <c r="F1642" i="4"/>
  <c r="G1642" i="4" s="1"/>
  <c r="F1643" i="4"/>
  <c r="G1643" i="4" s="1"/>
  <c r="F1644" i="4"/>
  <c r="G1644" i="4" s="1"/>
  <c r="F1645" i="4"/>
  <c r="G1645" i="4" s="1"/>
  <c r="F1646" i="4"/>
  <c r="G1646" i="4" s="1"/>
  <c r="F1647" i="4"/>
  <c r="G1647" i="4" s="1"/>
  <c r="F1648" i="4"/>
  <c r="G1648" i="4" s="1"/>
  <c r="F1649" i="4"/>
  <c r="G1649" i="4" s="1"/>
  <c r="F1650" i="4"/>
  <c r="G1650" i="4" s="1"/>
  <c r="F1651" i="4"/>
  <c r="G1651" i="4" s="1"/>
  <c r="F1652" i="4"/>
  <c r="G1652" i="4" s="1"/>
  <c r="F1653" i="4"/>
  <c r="G1653" i="4" s="1"/>
  <c r="F1654" i="4"/>
  <c r="G1654" i="4" s="1"/>
  <c r="F1655" i="4"/>
  <c r="G1655" i="4" s="1"/>
  <c r="F1656" i="4"/>
  <c r="G1656" i="4" s="1"/>
  <c r="F1657" i="4"/>
  <c r="G1657" i="4" s="1"/>
  <c r="F1658" i="4"/>
  <c r="G1658" i="4" s="1"/>
  <c r="F1659" i="4"/>
  <c r="G1659" i="4" s="1"/>
  <c r="F1660" i="4"/>
  <c r="G1660" i="4" s="1"/>
  <c r="F1661" i="4"/>
  <c r="G1661" i="4" s="1"/>
  <c r="F1662" i="4"/>
  <c r="G1662" i="4" s="1"/>
  <c r="F1663" i="4"/>
  <c r="G1663" i="4" s="1"/>
  <c r="F1664" i="4"/>
  <c r="G1664" i="4" s="1"/>
  <c r="F1665" i="4"/>
  <c r="G1665" i="4" s="1"/>
  <c r="F1666" i="4"/>
  <c r="G1666" i="4" s="1"/>
  <c r="F1667" i="4"/>
  <c r="G1667" i="4" s="1"/>
  <c r="F1668" i="4"/>
  <c r="G1668" i="4" s="1"/>
  <c r="F1669" i="4"/>
  <c r="G1669" i="4" s="1"/>
  <c r="F1670" i="4"/>
  <c r="G1670" i="4" s="1"/>
  <c r="F1671" i="4"/>
  <c r="G1671" i="4" s="1"/>
  <c r="F1672" i="4"/>
  <c r="G1672" i="4" s="1"/>
  <c r="F1673" i="4"/>
  <c r="G1673" i="4" s="1"/>
  <c r="F1674" i="4"/>
  <c r="G1674" i="4" s="1"/>
  <c r="F1675" i="4"/>
  <c r="G1675" i="4" s="1"/>
  <c r="F1676" i="4"/>
  <c r="G1676" i="4" s="1"/>
  <c r="F1677" i="4"/>
  <c r="G1677" i="4" s="1"/>
  <c r="F1678" i="4"/>
  <c r="G1678" i="4" s="1"/>
  <c r="F1679" i="4"/>
  <c r="G1679" i="4" s="1"/>
  <c r="F1680" i="4"/>
  <c r="G1680" i="4" s="1"/>
  <c r="F1681" i="4"/>
  <c r="G1681" i="4" s="1"/>
  <c r="F1682" i="4"/>
  <c r="G1682" i="4" s="1"/>
  <c r="F1683" i="4"/>
  <c r="G1683" i="4" s="1"/>
  <c r="F1684" i="4"/>
  <c r="G1684" i="4" s="1"/>
  <c r="F1685" i="4"/>
  <c r="G1685" i="4" s="1"/>
  <c r="F1686" i="4"/>
  <c r="G1686" i="4" s="1"/>
  <c r="F1687" i="4"/>
  <c r="G1687" i="4" s="1"/>
  <c r="F1688" i="4"/>
  <c r="G1688" i="4" s="1"/>
  <c r="F1689" i="4"/>
  <c r="G1689" i="4" s="1"/>
  <c r="F1690" i="4"/>
  <c r="G1690" i="4" s="1"/>
  <c r="F1691" i="4"/>
  <c r="G1691" i="4" s="1"/>
  <c r="F1692" i="4"/>
  <c r="G1692" i="4" s="1"/>
  <c r="F1693" i="4"/>
  <c r="G1693" i="4" s="1"/>
  <c r="F1694" i="4"/>
  <c r="G1694" i="4" s="1"/>
  <c r="F1695" i="4"/>
  <c r="G1695" i="4" s="1"/>
  <c r="F1696" i="4"/>
  <c r="G1696" i="4" s="1"/>
  <c r="F1697" i="4"/>
  <c r="G1697" i="4" s="1"/>
  <c r="F1698" i="4"/>
  <c r="G1698" i="4" s="1"/>
  <c r="F1699" i="4"/>
  <c r="G1699" i="4" s="1"/>
  <c r="F1700" i="4"/>
  <c r="G1700" i="4" s="1"/>
  <c r="F1701" i="4"/>
  <c r="G1701" i="4" s="1"/>
  <c r="F1702" i="4"/>
  <c r="G1702" i="4" s="1"/>
  <c r="F1703" i="4"/>
  <c r="G1703" i="4" s="1"/>
  <c r="F1704" i="4"/>
  <c r="G1704" i="4" s="1"/>
  <c r="F1705" i="4"/>
  <c r="G1705" i="4" s="1"/>
  <c r="F1706" i="4"/>
  <c r="G1706" i="4" s="1"/>
  <c r="F1707" i="4"/>
  <c r="G1707" i="4" s="1"/>
  <c r="F1708" i="4"/>
  <c r="G1708" i="4" s="1"/>
  <c r="F1709" i="4"/>
  <c r="G1709" i="4" s="1"/>
  <c r="F1710" i="4"/>
  <c r="G1710" i="4" s="1"/>
  <c r="F1711" i="4"/>
  <c r="G1711" i="4" s="1"/>
  <c r="F1712" i="4"/>
  <c r="G1712" i="4" s="1"/>
  <c r="F1713" i="4"/>
  <c r="G1713" i="4" s="1"/>
  <c r="F1714" i="4"/>
  <c r="G1714" i="4" s="1"/>
  <c r="F1715" i="4"/>
  <c r="G1715" i="4" s="1"/>
  <c r="F1716" i="4"/>
  <c r="G1716" i="4" s="1"/>
  <c r="F1717" i="4"/>
  <c r="G1717" i="4" s="1"/>
  <c r="F1718" i="4"/>
  <c r="G1718" i="4" s="1"/>
  <c r="F1719" i="4"/>
  <c r="G1719" i="4" s="1"/>
  <c r="F1720" i="4"/>
  <c r="G1720" i="4" s="1"/>
  <c r="F1721" i="4"/>
  <c r="G1721" i="4" s="1"/>
  <c r="F1722" i="4"/>
  <c r="G1722" i="4" s="1"/>
  <c r="F1723" i="4"/>
  <c r="G1723" i="4" s="1"/>
  <c r="F1724" i="4"/>
  <c r="G1724" i="4" s="1"/>
  <c r="F1725" i="4"/>
  <c r="G1725" i="4" s="1"/>
  <c r="F1726" i="4"/>
  <c r="G1726" i="4" s="1"/>
  <c r="F1727" i="4"/>
  <c r="G1727" i="4" s="1"/>
  <c r="F1728" i="4"/>
  <c r="G1728" i="4" s="1"/>
  <c r="F1729" i="4"/>
  <c r="G1729" i="4" s="1"/>
  <c r="F1730" i="4"/>
  <c r="G1730" i="4" s="1"/>
  <c r="F1731" i="4"/>
  <c r="G1731" i="4" s="1"/>
  <c r="F1732" i="4"/>
  <c r="G1732" i="4" s="1"/>
  <c r="F1733" i="4"/>
  <c r="G1733" i="4" s="1"/>
  <c r="F1734" i="4"/>
  <c r="G1734" i="4" s="1"/>
  <c r="F1735" i="4"/>
  <c r="G1735" i="4" s="1"/>
  <c r="F1736" i="4"/>
  <c r="G1736" i="4" s="1"/>
  <c r="F1737" i="4"/>
  <c r="G1737" i="4" s="1"/>
  <c r="F1738" i="4"/>
  <c r="G1738" i="4" s="1"/>
  <c r="F1739" i="4"/>
  <c r="G1739" i="4" s="1"/>
  <c r="F1740" i="4"/>
  <c r="G1740" i="4" s="1"/>
  <c r="F1741" i="4"/>
  <c r="G1741" i="4" s="1"/>
  <c r="F1742" i="4"/>
  <c r="G1742" i="4" s="1"/>
  <c r="F1743" i="4"/>
  <c r="G1743" i="4" s="1"/>
  <c r="F1744" i="4"/>
  <c r="G1744" i="4" s="1"/>
  <c r="F1745" i="4"/>
  <c r="G1745" i="4" s="1"/>
  <c r="F1746" i="4"/>
  <c r="G1746" i="4" s="1"/>
  <c r="F1747" i="4"/>
  <c r="G1747" i="4" s="1"/>
  <c r="F1748" i="4"/>
  <c r="G1748" i="4" s="1"/>
  <c r="F1749" i="4"/>
  <c r="G1749" i="4" s="1"/>
  <c r="F1750" i="4"/>
  <c r="G1750" i="4" s="1"/>
  <c r="F1751" i="4"/>
  <c r="G1751" i="4" s="1"/>
  <c r="F1752" i="4"/>
  <c r="G1752" i="4" s="1"/>
  <c r="F1753" i="4"/>
  <c r="G1753" i="4" s="1"/>
  <c r="F1754" i="4"/>
  <c r="G1754" i="4" s="1"/>
  <c r="F1755" i="4"/>
  <c r="G1755" i="4" s="1"/>
  <c r="F1756" i="4"/>
  <c r="G1756" i="4" s="1"/>
  <c r="F1757" i="4"/>
  <c r="G1757" i="4" s="1"/>
  <c r="F1758" i="4"/>
  <c r="G1758" i="4" s="1"/>
  <c r="F1759" i="4"/>
  <c r="G1759" i="4" s="1"/>
  <c r="F1760" i="4"/>
  <c r="G1760" i="4" s="1"/>
  <c r="F1761" i="4"/>
  <c r="G1761" i="4" s="1"/>
  <c r="F1762" i="4"/>
  <c r="G1762" i="4" s="1"/>
  <c r="F1763" i="4"/>
  <c r="G1763" i="4" s="1"/>
  <c r="F1764" i="4"/>
  <c r="G1764" i="4" s="1"/>
  <c r="F1765" i="4"/>
  <c r="G1765" i="4" s="1"/>
  <c r="F1766" i="4"/>
  <c r="G1766" i="4" s="1"/>
  <c r="F1767" i="4"/>
  <c r="G1767" i="4" s="1"/>
  <c r="F1768" i="4"/>
  <c r="G1768" i="4" s="1"/>
  <c r="F1769" i="4"/>
  <c r="G1769" i="4" s="1"/>
  <c r="F1770" i="4"/>
  <c r="G1770" i="4" s="1"/>
  <c r="F1771" i="4"/>
  <c r="G1771" i="4" s="1"/>
  <c r="F1772" i="4"/>
  <c r="G1772" i="4" s="1"/>
  <c r="F1773" i="4"/>
  <c r="G1773" i="4" s="1"/>
  <c r="F1774" i="4"/>
  <c r="G1774" i="4" s="1"/>
  <c r="F1775" i="4"/>
  <c r="G1775" i="4" s="1"/>
  <c r="F1776" i="4"/>
  <c r="G1776" i="4" s="1"/>
  <c r="F1777" i="4"/>
  <c r="G1777" i="4" s="1"/>
  <c r="F1778" i="4"/>
  <c r="G1778" i="4" s="1"/>
  <c r="F1779" i="4"/>
  <c r="G1779" i="4" s="1"/>
  <c r="F1780" i="4"/>
  <c r="G1780" i="4" s="1"/>
  <c r="F1781" i="4"/>
  <c r="G1781" i="4" s="1"/>
  <c r="F1782" i="4"/>
  <c r="G1782" i="4" s="1"/>
  <c r="F1783" i="4"/>
  <c r="G1783" i="4" s="1"/>
  <c r="F1784" i="4"/>
  <c r="G1784" i="4" s="1"/>
  <c r="F1785" i="4"/>
  <c r="G1785" i="4" s="1"/>
  <c r="F1786" i="4"/>
  <c r="G1786" i="4" s="1"/>
  <c r="F1787" i="4"/>
  <c r="G1787" i="4" s="1"/>
  <c r="F1788" i="4"/>
  <c r="G1788" i="4" s="1"/>
  <c r="F1789" i="4"/>
  <c r="G1789" i="4" s="1"/>
  <c r="F1790" i="4"/>
  <c r="G1790" i="4" s="1"/>
  <c r="F1791" i="4"/>
  <c r="G1791" i="4" s="1"/>
  <c r="F1792" i="4"/>
  <c r="G1792" i="4" s="1"/>
  <c r="F1793" i="4"/>
  <c r="G1793" i="4" s="1"/>
  <c r="F1794" i="4"/>
  <c r="G1794" i="4" s="1"/>
  <c r="F1795" i="4"/>
  <c r="G1795" i="4" s="1"/>
  <c r="F1796" i="4"/>
  <c r="G1796" i="4" s="1"/>
  <c r="F1797" i="4"/>
  <c r="G1797" i="4" s="1"/>
  <c r="F1798" i="4"/>
  <c r="G1798" i="4" s="1"/>
  <c r="F1799" i="4"/>
  <c r="G1799" i="4" s="1"/>
  <c r="F1800" i="4"/>
  <c r="G1800" i="4" s="1"/>
  <c r="F1801" i="4"/>
  <c r="G1801" i="4" s="1"/>
  <c r="F1802" i="4"/>
  <c r="G1802" i="4" s="1"/>
  <c r="F1803" i="4"/>
  <c r="G1803" i="4" s="1"/>
  <c r="F1804" i="4"/>
  <c r="G1804" i="4" s="1"/>
  <c r="F1805" i="4"/>
  <c r="G1805" i="4" s="1"/>
  <c r="F1806" i="4"/>
  <c r="G1806" i="4" s="1"/>
  <c r="F1807" i="4"/>
  <c r="G1807" i="4" s="1"/>
  <c r="F1808" i="4"/>
  <c r="G1808" i="4" s="1"/>
  <c r="F1809" i="4"/>
  <c r="G1809" i="4" s="1"/>
  <c r="F1810" i="4"/>
  <c r="G1810" i="4" s="1"/>
  <c r="F1811" i="4"/>
  <c r="G1811" i="4" s="1"/>
  <c r="F1812" i="4"/>
  <c r="G1812" i="4" s="1"/>
  <c r="F1813" i="4"/>
  <c r="G1813" i="4" s="1"/>
  <c r="F1814" i="4"/>
  <c r="G1814" i="4" s="1"/>
  <c r="F1815" i="4"/>
  <c r="G1815" i="4" s="1"/>
  <c r="F1816" i="4"/>
  <c r="G1816" i="4" s="1"/>
  <c r="F1817" i="4"/>
  <c r="G1817" i="4" s="1"/>
  <c r="F1818" i="4"/>
  <c r="G1818" i="4" s="1"/>
  <c r="F1819" i="4"/>
  <c r="G1819" i="4" s="1"/>
  <c r="F1820" i="4"/>
  <c r="G1820" i="4" s="1"/>
  <c r="F1821" i="4"/>
  <c r="G1821" i="4" s="1"/>
  <c r="F1822" i="4"/>
  <c r="G1822" i="4" s="1"/>
  <c r="F1823" i="4"/>
  <c r="G1823" i="4" s="1"/>
  <c r="F1824" i="4"/>
  <c r="G1824" i="4" s="1"/>
  <c r="F1825" i="4"/>
  <c r="G1825" i="4" s="1"/>
  <c r="F1826" i="4"/>
  <c r="G1826" i="4" s="1"/>
  <c r="F1827" i="4"/>
  <c r="G1827" i="4" s="1"/>
  <c r="F1828" i="4"/>
  <c r="G1828" i="4" s="1"/>
  <c r="F1829" i="4"/>
  <c r="G1829" i="4" s="1"/>
  <c r="F1830" i="4"/>
  <c r="G1830" i="4" s="1"/>
  <c r="F1831" i="4"/>
  <c r="G1831" i="4" s="1"/>
  <c r="F1832" i="4"/>
  <c r="G1832" i="4" s="1"/>
  <c r="F1833" i="4"/>
  <c r="G1833" i="4" s="1"/>
  <c r="F1834" i="4"/>
  <c r="G1834" i="4" s="1"/>
  <c r="F1835" i="4"/>
  <c r="G1835" i="4" s="1"/>
  <c r="F1836" i="4"/>
  <c r="G1836" i="4" s="1"/>
  <c r="F1837" i="4"/>
  <c r="G1837" i="4" s="1"/>
  <c r="F1838" i="4"/>
  <c r="G1838" i="4" s="1"/>
  <c r="F1839" i="4"/>
  <c r="G1839" i="4" s="1"/>
  <c r="F1840" i="4"/>
  <c r="G1840" i="4" s="1"/>
  <c r="F1841" i="4"/>
  <c r="G1841" i="4" s="1"/>
  <c r="F1842" i="4"/>
  <c r="G1842" i="4" s="1"/>
  <c r="F1843" i="4"/>
  <c r="G1843" i="4" s="1"/>
  <c r="F1844" i="4"/>
  <c r="G1844" i="4" s="1"/>
  <c r="F1845" i="4"/>
  <c r="G1845" i="4" s="1"/>
  <c r="F1846" i="4"/>
  <c r="G1846" i="4" s="1"/>
  <c r="F1847" i="4"/>
  <c r="G1847" i="4" s="1"/>
  <c r="F1848" i="4"/>
  <c r="G1848" i="4" s="1"/>
  <c r="F1849" i="4"/>
  <c r="G1849" i="4" s="1"/>
  <c r="F1850" i="4"/>
  <c r="G1850" i="4" s="1"/>
  <c r="F1851" i="4"/>
  <c r="G1851" i="4" s="1"/>
  <c r="F1852" i="4"/>
  <c r="G1852" i="4" s="1"/>
  <c r="F1853" i="4"/>
  <c r="G1853" i="4" s="1"/>
  <c r="F1854" i="4"/>
  <c r="G1854" i="4" s="1"/>
  <c r="F1855" i="4"/>
  <c r="G1855" i="4" s="1"/>
  <c r="F1856" i="4"/>
  <c r="G1856" i="4" s="1"/>
  <c r="F1857" i="4"/>
  <c r="G1857" i="4" s="1"/>
  <c r="F1858" i="4"/>
  <c r="G1858" i="4" s="1"/>
  <c r="F1859" i="4"/>
  <c r="G1859" i="4" s="1"/>
  <c r="F1860" i="4"/>
  <c r="G1860" i="4" s="1"/>
  <c r="F1861" i="4"/>
  <c r="G1861" i="4" s="1"/>
  <c r="F1862" i="4"/>
  <c r="G1862" i="4" s="1"/>
  <c r="F1863" i="4"/>
  <c r="G1863" i="4" s="1"/>
  <c r="F1864" i="4"/>
  <c r="G1864" i="4" s="1"/>
  <c r="F1865" i="4"/>
  <c r="G1865" i="4" s="1"/>
  <c r="F1866" i="4"/>
  <c r="G1866" i="4" s="1"/>
  <c r="F1867" i="4"/>
  <c r="G1867" i="4" s="1"/>
  <c r="F1868" i="4"/>
  <c r="G1868" i="4" s="1"/>
  <c r="F1869" i="4"/>
  <c r="G1869" i="4" s="1"/>
  <c r="F1870" i="4"/>
  <c r="G1870" i="4" s="1"/>
  <c r="F1871" i="4"/>
  <c r="G1871" i="4" s="1"/>
  <c r="F1872" i="4"/>
  <c r="G1872" i="4" s="1"/>
  <c r="F1873" i="4"/>
  <c r="G1873" i="4" s="1"/>
  <c r="F1874" i="4"/>
  <c r="G1874" i="4" s="1"/>
  <c r="F1875" i="4"/>
  <c r="G1875" i="4" s="1"/>
  <c r="F1876" i="4"/>
  <c r="G1876" i="4" s="1"/>
  <c r="F1877" i="4"/>
  <c r="G1877" i="4" s="1"/>
  <c r="F1878" i="4"/>
  <c r="G1878" i="4" s="1"/>
  <c r="F1879" i="4"/>
  <c r="G1879" i="4" s="1"/>
  <c r="F1880" i="4"/>
  <c r="G1880" i="4" s="1"/>
  <c r="F1881" i="4"/>
  <c r="G1881" i="4" s="1"/>
  <c r="F1882" i="4"/>
  <c r="G1882" i="4" s="1"/>
  <c r="F1883" i="4"/>
  <c r="G1883" i="4" s="1"/>
  <c r="F1884" i="4"/>
  <c r="G1884" i="4" s="1"/>
  <c r="F1885" i="4"/>
  <c r="G1885" i="4" s="1"/>
  <c r="F1886" i="4"/>
  <c r="G1886" i="4" s="1"/>
  <c r="F1887" i="4"/>
  <c r="G1887" i="4" s="1"/>
  <c r="F1888" i="4"/>
  <c r="G1888" i="4" s="1"/>
  <c r="F1889" i="4"/>
  <c r="G1889" i="4" s="1"/>
  <c r="F1890" i="4"/>
  <c r="G1890" i="4" s="1"/>
  <c r="F1891" i="4"/>
  <c r="G1891" i="4" s="1"/>
  <c r="F1892" i="4"/>
  <c r="G1892" i="4" s="1"/>
  <c r="F1893" i="4"/>
  <c r="G1893" i="4" s="1"/>
  <c r="F1894" i="4"/>
  <c r="G1894" i="4" s="1"/>
  <c r="F1895" i="4"/>
  <c r="G1895" i="4" s="1"/>
  <c r="F1896" i="4"/>
  <c r="G1896" i="4" s="1"/>
  <c r="F1897" i="4"/>
  <c r="G1897" i="4" s="1"/>
  <c r="F1898" i="4"/>
  <c r="G1898" i="4" s="1"/>
  <c r="F1899" i="4"/>
  <c r="G1899" i="4" s="1"/>
  <c r="F1900" i="4"/>
  <c r="G1900" i="4" s="1"/>
  <c r="F1901" i="4"/>
  <c r="G1901" i="4" s="1"/>
  <c r="F1902" i="4"/>
  <c r="G1902" i="4" s="1"/>
  <c r="F1903" i="4"/>
  <c r="G1903" i="4" s="1"/>
  <c r="F1904" i="4"/>
  <c r="G1904" i="4" s="1"/>
  <c r="F1905" i="4"/>
  <c r="G1905" i="4" s="1"/>
  <c r="F1906" i="4"/>
  <c r="G1906" i="4" s="1"/>
  <c r="F1907" i="4"/>
  <c r="G1907" i="4" s="1"/>
  <c r="F1908" i="4"/>
  <c r="G1908" i="4" s="1"/>
  <c r="F1909" i="4"/>
  <c r="G1909" i="4" s="1"/>
  <c r="F1910" i="4"/>
  <c r="G1910" i="4" s="1"/>
  <c r="F1911" i="4"/>
  <c r="G1911" i="4" s="1"/>
  <c r="F1912" i="4"/>
  <c r="G1912" i="4" s="1"/>
  <c r="F1913" i="4"/>
  <c r="G1913" i="4" s="1"/>
  <c r="F1914" i="4"/>
  <c r="G1914" i="4" s="1"/>
  <c r="F1915" i="4"/>
  <c r="G1915" i="4" s="1"/>
  <c r="F1916" i="4"/>
  <c r="G1916" i="4" s="1"/>
  <c r="F1917" i="4"/>
  <c r="G1917" i="4" s="1"/>
  <c r="F1918" i="4"/>
  <c r="G1918" i="4" s="1"/>
  <c r="F1919" i="4"/>
  <c r="G1919" i="4" s="1"/>
  <c r="F1920" i="4"/>
  <c r="G1920" i="4" s="1"/>
  <c r="F1921" i="4"/>
  <c r="G1921" i="4" s="1"/>
  <c r="F1922" i="4"/>
  <c r="G1922" i="4" s="1"/>
  <c r="F1923" i="4"/>
  <c r="G1923" i="4" s="1"/>
  <c r="F1924" i="4"/>
  <c r="G1924" i="4" s="1"/>
  <c r="F1925" i="4"/>
  <c r="G1925" i="4" s="1"/>
  <c r="F1926" i="4"/>
  <c r="G1926" i="4" s="1"/>
  <c r="F1927" i="4"/>
  <c r="G1927" i="4" s="1"/>
  <c r="F1928" i="4"/>
  <c r="G1928" i="4" s="1"/>
  <c r="F1929" i="4"/>
  <c r="G1929" i="4" s="1"/>
  <c r="F1930" i="4"/>
  <c r="G1930" i="4" s="1"/>
  <c r="F1931" i="4"/>
  <c r="G1931" i="4" s="1"/>
  <c r="F1932" i="4"/>
  <c r="G1932" i="4" s="1"/>
  <c r="F1933" i="4"/>
  <c r="G1933" i="4" s="1"/>
  <c r="F1934" i="4"/>
  <c r="G1934" i="4" s="1"/>
  <c r="F1935" i="4"/>
  <c r="G1935" i="4" s="1"/>
  <c r="F1936" i="4"/>
  <c r="G1936" i="4" s="1"/>
  <c r="F1937" i="4"/>
  <c r="G1937" i="4" s="1"/>
  <c r="F1938" i="4"/>
  <c r="G1938" i="4" s="1"/>
  <c r="F1939" i="4"/>
  <c r="G1939" i="4" s="1"/>
  <c r="F1940" i="4"/>
  <c r="G1940" i="4" s="1"/>
  <c r="F1941" i="4"/>
  <c r="G1941" i="4" s="1"/>
  <c r="F1942" i="4"/>
  <c r="G1942" i="4" s="1"/>
  <c r="F1943" i="4"/>
  <c r="G1943" i="4" s="1"/>
  <c r="F1944" i="4"/>
  <c r="G1944" i="4" s="1"/>
  <c r="F1945" i="4"/>
  <c r="G1945" i="4" s="1"/>
  <c r="F1946" i="4"/>
  <c r="G1946" i="4" s="1"/>
  <c r="F1947" i="4"/>
  <c r="G1947" i="4" s="1"/>
  <c r="F1948" i="4"/>
  <c r="G1948" i="4" s="1"/>
  <c r="F1949" i="4"/>
  <c r="G1949" i="4" s="1"/>
  <c r="F1950" i="4"/>
  <c r="G1950" i="4" s="1"/>
  <c r="F1951" i="4"/>
  <c r="G1951" i="4" s="1"/>
  <c r="F1952" i="4"/>
  <c r="G1952" i="4" s="1"/>
  <c r="F1953" i="4"/>
  <c r="G1953" i="4" s="1"/>
  <c r="F1954" i="4"/>
  <c r="G1954" i="4" s="1"/>
  <c r="F1955" i="4"/>
  <c r="G1955" i="4" s="1"/>
  <c r="F1956" i="4"/>
  <c r="G1956" i="4" s="1"/>
  <c r="F1957" i="4"/>
  <c r="G1957" i="4" s="1"/>
  <c r="F1958" i="4"/>
  <c r="G1958" i="4" s="1"/>
  <c r="F1959" i="4"/>
  <c r="G1959" i="4" s="1"/>
  <c r="F1960" i="4"/>
  <c r="G1960" i="4" s="1"/>
  <c r="F1961" i="4"/>
  <c r="G1961" i="4" s="1"/>
  <c r="F1962" i="4"/>
  <c r="G1962" i="4" s="1"/>
  <c r="F1963" i="4"/>
  <c r="G1963" i="4" s="1"/>
  <c r="F1964" i="4"/>
  <c r="G1964" i="4" s="1"/>
  <c r="F1965" i="4"/>
  <c r="G1965" i="4" s="1"/>
  <c r="F1966" i="4"/>
  <c r="G1966" i="4" s="1"/>
  <c r="F1967" i="4"/>
  <c r="G1967" i="4" s="1"/>
  <c r="F1968" i="4"/>
  <c r="G1968" i="4" s="1"/>
  <c r="F1969" i="4"/>
  <c r="G1969" i="4" s="1"/>
  <c r="F1970" i="4"/>
  <c r="G1970" i="4" s="1"/>
  <c r="F1971" i="4"/>
  <c r="G1971" i="4" s="1"/>
  <c r="F1972" i="4"/>
  <c r="G1972" i="4" s="1"/>
  <c r="F1973" i="4"/>
  <c r="G1973" i="4" s="1"/>
  <c r="F1974" i="4"/>
  <c r="G1974" i="4" s="1"/>
  <c r="F1975" i="4"/>
  <c r="G1975" i="4" s="1"/>
  <c r="F1976" i="4"/>
  <c r="G1976" i="4" s="1"/>
  <c r="F1977" i="4"/>
  <c r="G1977" i="4" s="1"/>
  <c r="F1978" i="4"/>
  <c r="G1978" i="4" s="1"/>
  <c r="F1979" i="4"/>
  <c r="G1979" i="4" s="1"/>
  <c r="F1980" i="4"/>
  <c r="G1980" i="4" s="1"/>
  <c r="F1981" i="4"/>
  <c r="G1981" i="4" s="1"/>
  <c r="F1982" i="4"/>
  <c r="G1982" i="4" s="1"/>
  <c r="F1983" i="4"/>
  <c r="G1983" i="4" s="1"/>
  <c r="F1984" i="4"/>
  <c r="G1984" i="4" s="1"/>
  <c r="F1985" i="4"/>
  <c r="G1985" i="4" s="1"/>
  <c r="F1986" i="4"/>
  <c r="G1986" i="4" s="1"/>
  <c r="F1987" i="4"/>
  <c r="G1987" i="4" s="1"/>
  <c r="F1988" i="4"/>
  <c r="G1988" i="4" s="1"/>
  <c r="F1989" i="4"/>
  <c r="G1989" i="4" s="1"/>
  <c r="F1990" i="4"/>
  <c r="G1990" i="4" s="1"/>
  <c r="F1991" i="4"/>
  <c r="G1991" i="4" s="1"/>
  <c r="F1992" i="4"/>
  <c r="G1992" i="4" s="1"/>
  <c r="F1993" i="4"/>
  <c r="G1993" i="4" s="1"/>
  <c r="F1994" i="4"/>
  <c r="G1994" i="4" s="1"/>
  <c r="F1995" i="4"/>
  <c r="G1995" i="4" s="1"/>
  <c r="F1996" i="4"/>
  <c r="G1996" i="4" s="1"/>
  <c r="F1997" i="4"/>
  <c r="G1997" i="4" s="1"/>
  <c r="F1998" i="4"/>
  <c r="G1998" i="4" s="1"/>
  <c r="F1999" i="4"/>
  <c r="G1999" i="4" s="1"/>
  <c r="F2000" i="4"/>
  <c r="G2000" i="4" s="1"/>
  <c r="F2001" i="4"/>
  <c r="G2001" i="4" s="1"/>
  <c r="F2002" i="4"/>
  <c r="G2002" i="4" s="1"/>
  <c r="F2003" i="4"/>
  <c r="G2003" i="4" s="1"/>
  <c r="F2004" i="4"/>
  <c r="G2004" i="4" s="1"/>
  <c r="F2005" i="4"/>
  <c r="G2005" i="4" s="1"/>
  <c r="F2006" i="4"/>
  <c r="G2006" i="4" s="1"/>
  <c r="F2007" i="4"/>
  <c r="G2007" i="4" s="1"/>
  <c r="F2008" i="4"/>
  <c r="G2008" i="4" s="1"/>
  <c r="F2009" i="4"/>
  <c r="G2009" i="4" s="1"/>
  <c r="F2010" i="4"/>
  <c r="G2010" i="4" s="1"/>
  <c r="F2011" i="4"/>
  <c r="G2011" i="4" s="1"/>
  <c r="F2012" i="4"/>
  <c r="G2012" i="4" s="1"/>
  <c r="F2013" i="4"/>
  <c r="G2013" i="4" s="1"/>
  <c r="F2014" i="4"/>
  <c r="G2014" i="4" s="1"/>
  <c r="F2015" i="4"/>
  <c r="G2015" i="4" s="1"/>
  <c r="F2016" i="4"/>
  <c r="G2016" i="4" s="1"/>
  <c r="F2017" i="4"/>
  <c r="G2017" i="4" s="1"/>
  <c r="F2018" i="4"/>
  <c r="G2018" i="4" s="1"/>
  <c r="F2019" i="4"/>
  <c r="G2019" i="4" s="1"/>
  <c r="F2020" i="4"/>
  <c r="G2020" i="4" s="1"/>
  <c r="F2021" i="4"/>
  <c r="G2021" i="4" s="1"/>
  <c r="F2022" i="4"/>
  <c r="G2022" i="4" s="1"/>
  <c r="F2023" i="4"/>
  <c r="G2023" i="4" s="1"/>
  <c r="F2024" i="4"/>
  <c r="G2024" i="4" s="1"/>
  <c r="F2025" i="4"/>
  <c r="G2025" i="4" s="1"/>
  <c r="F2026" i="4"/>
  <c r="G2026" i="4" s="1"/>
  <c r="F2027" i="4"/>
  <c r="G2027" i="4" s="1"/>
  <c r="F2028" i="4"/>
  <c r="G2028" i="4" s="1"/>
  <c r="F2029" i="4"/>
  <c r="G2029" i="4" s="1"/>
  <c r="F2030" i="4"/>
  <c r="G2030" i="4" s="1"/>
  <c r="F2031" i="4"/>
  <c r="G2031" i="4" s="1"/>
  <c r="F2032" i="4"/>
  <c r="G2032" i="4" s="1"/>
  <c r="F2033" i="4"/>
  <c r="G2033" i="4" s="1"/>
  <c r="F2034" i="4"/>
  <c r="G2034" i="4" s="1"/>
  <c r="F2035" i="4"/>
  <c r="G2035" i="4" s="1"/>
  <c r="F2036" i="4"/>
  <c r="G2036" i="4" s="1"/>
  <c r="F2037" i="4"/>
  <c r="G2037" i="4" s="1"/>
  <c r="F2038" i="4"/>
  <c r="G2038" i="4" s="1"/>
  <c r="F2039" i="4"/>
  <c r="G2039" i="4" s="1"/>
  <c r="F2040" i="4"/>
  <c r="G2040" i="4" s="1"/>
  <c r="F2041" i="4"/>
  <c r="G2041" i="4" s="1"/>
  <c r="F2042" i="4"/>
  <c r="G2042" i="4" s="1"/>
  <c r="F2043" i="4"/>
  <c r="G2043" i="4" s="1"/>
  <c r="F2044" i="4"/>
  <c r="G2044" i="4" s="1"/>
  <c r="F2045" i="4"/>
  <c r="G2045" i="4" s="1"/>
  <c r="F2046" i="4"/>
  <c r="G2046" i="4" s="1"/>
  <c r="F2047" i="4"/>
  <c r="G2047" i="4" s="1"/>
  <c r="F2048" i="4"/>
  <c r="G2048" i="4" s="1"/>
  <c r="F2049" i="4"/>
  <c r="G2049" i="4" s="1"/>
  <c r="F2050" i="4"/>
  <c r="G2050" i="4" s="1"/>
  <c r="F2051" i="4"/>
  <c r="G2051" i="4" s="1"/>
  <c r="F2052" i="4"/>
  <c r="G2052" i="4" s="1"/>
  <c r="F2053" i="4"/>
  <c r="G2053" i="4" s="1"/>
  <c r="F2054" i="4"/>
  <c r="G2054" i="4" s="1"/>
  <c r="F2055" i="4"/>
  <c r="G2055" i="4" s="1"/>
  <c r="F2056" i="4"/>
  <c r="G2056" i="4" s="1"/>
  <c r="F2057" i="4"/>
  <c r="G2057" i="4" s="1"/>
  <c r="F2058" i="4"/>
  <c r="G2058" i="4" s="1"/>
  <c r="F2059" i="4"/>
  <c r="G2059" i="4" s="1"/>
  <c r="F2060" i="4"/>
  <c r="G2060" i="4" s="1"/>
  <c r="F2061" i="4"/>
  <c r="G2061" i="4" s="1"/>
  <c r="F2062" i="4"/>
  <c r="G2062" i="4" s="1"/>
  <c r="F2063" i="4"/>
  <c r="G2063" i="4" s="1"/>
  <c r="F2064" i="4"/>
  <c r="G2064" i="4" s="1"/>
  <c r="F2065" i="4"/>
  <c r="G2065" i="4" s="1"/>
  <c r="F2066" i="4"/>
  <c r="G2066" i="4" s="1"/>
  <c r="F2067" i="4"/>
  <c r="G2067" i="4" s="1"/>
  <c r="F2068" i="4"/>
  <c r="G2068" i="4" s="1"/>
  <c r="F2069" i="4"/>
  <c r="G2069" i="4" s="1"/>
  <c r="F2070" i="4"/>
  <c r="G2070" i="4" s="1"/>
  <c r="F2071" i="4"/>
  <c r="G2071" i="4" s="1"/>
  <c r="F2072" i="4"/>
  <c r="G2072" i="4" s="1"/>
  <c r="F2073" i="4"/>
  <c r="G2073" i="4" s="1"/>
  <c r="F2074" i="4"/>
  <c r="G2074" i="4" s="1"/>
  <c r="F2075" i="4"/>
  <c r="G2075" i="4" s="1"/>
  <c r="F2076" i="4"/>
  <c r="G2076" i="4" s="1"/>
  <c r="F2077" i="4"/>
  <c r="G2077" i="4" s="1"/>
  <c r="F2078" i="4"/>
  <c r="G2078" i="4" s="1"/>
  <c r="F2079" i="4"/>
  <c r="G2079" i="4" s="1"/>
  <c r="F2080" i="4"/>
  <c r="G2080" i="4" s="1"/>
  <c r="F2081" i="4"/>
  <c r="G2081" i="4" s="1"/>
  <c r="F2082" i="4"/>
  <c r="G2082" i="4" s="1"/>
  <c r="F2083" i="4"/>
  <c r="G2083" i="4" s="1"/>
  <c r="F2084" i="4"/>
  <c r="G2084" i="4" s="1"/>
  <c r="F2085" i="4"/>
  <c r="G2085" i="4" s="1"/>
  <c r="F2086" i="4"/>
  <c r="G2086" i="4" s="1"/>
  <c r="F2087" i="4"/>
  <c r="G2087" i="4" s="1"/>
  <c r="F2088" i="4"/>
  <c r="G2088" i="4" s="1"/>
  <c r="F2089" i="4"/>
  <c r="G2089" i="4" s="1"/>
  <c r="F2090" i="4"/>
  <c r="G2090" i="4" s="1"/>
  <c r="F2091" i="4"/>
  <c r="G2091" i="4" s="1"/>
  <c r="F2092" i="4"/>
  <c r="G2092" i="4" s="1"/>
  <c r="F2093" i="4"/>
  <c r="G2093" i="4" s="1"/>
  <c r="F2094" i="4"/>
  <c r="G2094" i="4" s="1"/>
  <c r="F2095" i="4"/>
  <c r="G2095" i="4" s="1"/>
  <c r="F2096" i="4"/>
  <c r="G2096" i="4" s="1"/>
  <c r="F2097" i="4"/>
  <c r="G2097" i="4" s="1"/>
  <c r="F2098" i="4"/>
  <c r="G2098" i="4" s="1"/>
  <c r="F2099" i="4"/>
  <c r="G2099" i="4" s="1"/>
  <c r="F2100" i="4"/>
  <c r="G2100" i="4" s="1"/>
  <c r="F2101" i="4"/>
  <c r="G2101" i="4" s="1"/>
  <c r="F2102" i="4"/>
  <c r="G2102" i="4" s="1"/>
  <c r="F2103" i="4"/>
  <c r="G2103" i="4" s="1"/>
  <c r="F2104" i="4"/>
  <c r="G2104" i="4" s="1"/>
  <c r="F2105" i="4"/>
  <c r="G2105" i="4" s="1"/>
  <c r="F2106" i="4"/>
  <c r="G2106" i="4" s="1"/>
  <c r="F2107" i="4"/>
  <c r="G2107" i="4" s="1"/>
  <c r="F2108" i="4"/>
  <c r="G2108" i="4" s="1"/>
  <c r="F2109" i="4"/>
  <c r="G2109" i="4" s="1"/>
  <c r="F2110" i="4"/>
  <c r="G2110" i="4" s="1"/>
  <c r="F2111" i="4"/>
  <c r="G2111" i="4" s="1"/>
  <c r="F2112" i="4"/>
  <c r="G2112" i="4" s="1"/>
  <c r="F2113" i="4"/>
  <c r="G2113" i="4" s="1"/>
  <c r="F2114" i="4"/>
  <c r="G2114" i="4" s="1"/>
  <c r="F2115" i="4"/>
  <c r="G2115" i="4" s="1"/>
  <c r="F2116" i="4"/>
  <c r="G2116" i="4" s="1"/>
  <c r="F2117" i="4"/>
  <c r="G2117" i="4" s="1"/>
  <c r="F2118" i="4"/>
  <c r="G2118" i="4" s="1"/>
  <c r="F2119" i="4"/>
  <c r="G2119" i="4" s="1"/>
  <c r="F2120" i="4"/>
  <c r="G2120" i="4" s="1"/>
  <c r="F2121" i="4"/>
  <c r="G2121" i="4" s="1"/>
  <c r="F2122" i="4"/>
  <c r="G2122" i="4" s="1"/>
  <c r="F2123" i="4"/>
  <c r="G2123" i="4" s="1"/>
  <c r="F2124" i="4"/>
  <c r="G2124" i="4" s="1"/>
  <c r="F2125" i="4"/>
  <c r="G2125" i="4" s="1"/>
  <c r="F2126" i="4"/>
  <c r="G2126" i="4" s="1"/>
  <c r="F2127" i="4"/>
  <c r="G2127" i="4" s="1"/>
  <c r="F2128" i="4"/>
  <c r="G2128" i="4" s="1"/>
  <c r="F2129" i="4"/>
  <c r="G2129" i="4" s="1"/>
  <c r="F2130" i="4"/>
  <c r="G2130" i="4" s="1"/>
  <c r="F2131" i="4"/>
  <c r="G2131" i="4" s="1"/>
  <c r="F2132" i="4"/>
  <c r="G2132" i="4" s="1"/>
  <c r="F2133" i="4"/>
  <c r="G2133" i="4" s="1"/>
  <c r="F2134" i="4"/>
  <c r="G2134" i="4" s="1"/>
  <c r="F2135" i="4"/>
  <c r="G2135" i="4" s="1"/>
  <c r="F2136" i="4"/>
  <c r="G2136" i="4" s="1"/>
  <c r="F2137" i="4"/>
  <c r="G2137" i="4" s="1"/>
  <c r="F2138" i="4"/>
  <c r="G2138" i="4" s="1"/>
  <c r="F2139" i="4"/>
  <c r="G2139" i="4" s="1"/>
  <c r="F2140" i="4"/>
  <c r="G2140" i="4" s="1"/>
  <c r="F2141" i="4"/>
  <c r="G2141" i="4" s="1"/>
  <c r="F2142" i="4"/>
  <c r="G2142" i="4" s="1"/>
  <c r="F2143" i="4"/>
  <c r="G2143" i="4" s="1"/>
  <c r="F2144" i="4"/>
  <c r="G2144" i="4" s="1"/>
  <c r="F2145" i="4"/>
  <c r="G2145" i="4" s="1"/>
  <c r="F2146" i="4"/>
  <c r="G2146" i="4" s="1"/>
  <c r="F2147" i="4"/>
  <c r="G2147" i="4" s="1"/>
  <c r="F2148" i="4"/>
  <c r="G2148" i="4" s="1"/>
  <c r="F2149" i="4"/>
  <c r="G2149" i="4" s="1"/>
  <c r="F2150" i="4"/>
  <c r="G2150" i="4" s="1"/>
  <c r="F2151" i="4"/>
  <c r="G2151" i="4" s="1"/>
  <c r="F2152" i="4"/>
  <c r="G2152" i="4" s="1"/>
  <c r="F2153" i="4"/>
  <c r="G2153" i="4" s="1"/>
  <c r="F2154" i="4"/>
  <c r="G2154" i="4" s="1"/>
  <c r="F2155" i="4"/>
  <c r="G2155" i="4" s="1"/>
  <c r="F2156" i="4"/>
  <c r="G2156" i="4" s="1"/>
  <c r="F2157" i="4"/>
  <c r="G2157" i="4" s="1"/>
  <c r="F2158" i="4"/>
  <c r="G2158" i="4" s="1"/>
  <c r="F2159" i="4"/>
  <c r="G2159" i="4" s="1"/>
  <c r="F2160" i="4"/>
  <c r="G2160" i="4" s="1"/>
  <c r="F2161" i="4"/>
  <c r="G2161" i="4" s="1"/>
  <c r="F2162" i="4"/>
  <c r="G2162" i="4" s="1"/>
  <c r="F2163" i="4"/>
  <c r="G2163" i="4" s="1"/>
  <c r="F2164" i="4"/>
  <c r="G2164" i="4" s="1"/>
  <c r="F2165" i="4"/>
  <c r="G2165" i="4" s="1"/>
  <c r="F2166" i="4"/>
  <c r="G2166" i="4" s="1"/>
  <c r="F2167" i="4"/>
  <c r="G2167" i="4" s="1"/>
  <c r="F2168" i="4"/>
  <c r="G2168" i="4" s="1"/>
  <c r="F2169" i="4"/>
  <c r="G2169" i="4" s="1"/>
  <c r="F2170" i="4"/>
  <c r="G2170" i="4" s="1"/>
  <c r="F2171" i="4"/>
  <c r="G2171" i="4" s="1"/>
  <c r="F2172" i="4"/>
  <c r="G2172" i="4" s="1"/>
  <c r="F2173" i="4"/>
  <c r="G2173" i="4" s="1"/>
  <c r="F2174" i="4"/>
  <c r="G2174" i="4" s="1"/>
  <c r="F2175" i="4"/>
  <c r="G2175" i="4" s="1"/>
  <c r="F2176" i="4"/>
  <c r="G2176" i="4" s="1"/>
  <c r="F2177" i="4"/>
  <c r="G2177" i="4" s="1"/>
  <c r="F2178" i="4"/>
  <c r="G2178" i="4" s="1"/>
  <c r="F2179" i="4"/>
  <c r="G2179" i="4" s="1"/>
  <c r="F2180" i="4"/>
  <c r="G2180" i="4" s="1"/>
  <c r="F2181" i="4"/>
  <c r="G2181" i="4" s="1"/>
  <c r="F2182" i="4"/>
  <c r="G2182" i="4" s="1"/>
  <c r="F2183" i="4"/>
  <c r="G2183" i="4" s="1"/>
  <c r="F2184" i="4"/>
  <c r="G2184" i="4" s="1"/>
  <c r="F2185" i="4"/>
  <c r="G2185" i="4" s="1"/>
  <c r="F2186" i="4"/>
  <c r="G2186" i="4" s="1"/>
  <c r="F2187" i="4"/>
  <c r="G2187" i="4" s="1"/>
  <c r="F2188" i="4"/>
  <c r="G2188" i="4" s="1"/>
  <c r="F2189" i="4"/>
  <c r="G2189" i="4" s="1"/>
  <c r="F2190" i="4"/>
  <c r="G2190" i="4" s="1"/>
  <c r="F2191" i="4"/>
  <c r="G2191" i="4" s="1"/>
  <c r="F2192" i="4"/>
  <c r="G2192" i="4" s="1"/>
  <c r="F2193" i="4"/>
  <c r="G2193" i="4" s="1"/>
  <c r="F2194" i="4"/>
  <c r="G2194" i="4" s="1"/>
  <c r="F2195" i="4"/>
  <c r="G2195" i="4" s="1"/>
  <c r="F2196" i="4"/>
  <c r="G2196" i="4" s="1"/>
  <c r="F2197" i="4"/>
  <c r="G2197" i="4" s="1"/>
  <c r="F2198" i="4"/>
  <c r="G2198" i="4" s="1"/>
  <c r="F2199" i="4"/>
  <c r="G2199" i="4" s="1"/>
  <c r="F2200" i="4"/>
  <c r="G2200" i="4" s="1"/>
  <c r="F2201" i="4"/>
  <c r="G2201" i="4" s="1"/>
  <c r="F2202" i="4"/>
  <c r="G2202" i="4" s="1"/>
  <c r="F2203" i="4"/>
  <c r="G2203" i="4" s="1"/>
  <c r="F2204" i="4"/>
  <c r="G2204" i="4" s="1"/>
  <c r="F2205" i="4"/>
  <c r="G2205" i="4" s="1"/>
  <c r="F2206" i="4"/>
  <c r="G2206" i="4" s="1"/>
  <c r="F2207" i="4"/>
  <c r="G2207" i="4" s="1"/>
  <c r="F2208" i="4"/>
  <c r="G2208" i="4" s="1"/>
  <c r="F2209" i="4"/>
  <c r="G2209" i="4" s="1"/>
  <c r="F2210" i="4"/>
  <c r="G2210" i="4" s="1"/>
  <c r="F2211" i="4"/>
  <c r="G2211" i="4" s="1"/>
  <c r="F2212" i="4"/>
  <c r="G2212" i="4" s="1"/>
  <c r="F2213" i="4"/>
  <c r="G2213" i="4" s="1"/>
  <c r="F2214" i="4"/>
  <c r="G2214" i="4" s="1"/>
  <c r="F2215" i="4"/>
  <c r="G2215" i="4" s="1"/>
  <c r="F2216" i="4"/>
  <c r="G2216" i="4" s="1"/>
  <c r="F2217" i="4"/>
  <c r="G2217" i="4" s="1"/>
  <c r="F2218" i="4"/>
  <c r="G2218" i="4" s="1"/>
  <c r="F2219" i="4"/>
  <c r="G2219" i="4" s="1"/>
  <c r="F2220" i="4"/>
  <c r="G2220" i="4" s="1"/>
  <c r="F2221" i="4"/>
  <c r="G2221" i="4" s="1"/>
  <c r="F2222" i="4"/>
  <c r="G2222" i="4" s="1"/>
  <c r="F2223" i="4"/>
  <c r="G2223" i="4" s="1"/>
  <c r="F2224" i="4"/>
  <c r="G2224" i="4" s="1"/>
  <c r="F2225" i="4"/>
  <c r="G2225" i="4" s="1"/>
  <c r="F2226" i="4"/>
  <c r="G2226" i="4" s="1"/>
  <c r="F2227" i="4"/>
  <c r="G2227" i="4" s="1"/>
  <c r="F2228" i="4"/>
  <c r="G2228" i="4" s="1"/>
  <c r="F2229" i="4"/>
  <c r="G2229" i="4" s="1"/>
  <c r="F2230" i="4"/>
  <c r="G2230" i="4" s="1"/>
  <c r="F2231" i="4"/>
  <c r="G2231" i="4" s="1"/>
  <c r="F2232" i="4"/>
  <c r="G2232" i="4" s="1"/>
  <c r="F2233" i="4"/>
  <c r="G2233" i="4" s="1"/>
  <c r="F2234" i="4"/>
  <c r="G2234" i="4" s="1"/>
  <c r="F2235" i="4"/>
  <c r="G2235" i="4" s="1"/>
  <c r="F2236" i="4"/>
  <c r="G2236" i="4" s="1"/>
  <c r="F2237" i="4"/>
  <c r="G2237" i="4" s="1"/>
  <c r="F2238" i="4"/>
  <c r="G2238" i="4" s="1"/>
  <c r="F2239" i="4"/>
  <c r="G2239" i="4" s="1"/>
  <c r="F2240" i="4"/>
  <c r="G2240" i="4" s="1"/>
  <c r="F2241" i="4"/>
  <c r="G2241" i="4" s="1"/>
  <c r="F2242" i="4"/>
  <c r="G2242" i="4" s="1"/>
  <c r="F2243" i="4"/>
  <c r="G2243" i="4" s="1"/>
  <c r="F2244" i="4"/>
  <c r="G2244" i="4" s="1"/>
  <c r="F2245" i="4"/>
  <c r="G2245" i="4" s="1"/>
  <c r="F2246" i="4"/>
  <c r="G2246" i="4" s="1"/>
  <c r="F2247" i="4"/>
  <c r="G2247" i="4" s="1"/>
  <c r="F2248" i="4"/>
  <c r="G2248" i="4" s="1"/>
  <c r="F2249" i="4"/>
  <c r="G2249" i="4" s="1"/>
  <c r="F2250" i="4"/>
  <c r="G2250" i="4" s="1"/>
  <c r="F2251" i="4"/>
  <c r="G2251" i="4" s="1"/>
  <c r="F2252" i="4"/>
  <c r="G2252" i="4" s="1"/>
  <c r="F2253" i="4"/>
  <c r="G2253" i="4" s="1"/>
  <c r="F2254" i="4"/>
  <c r="G2254" i="4" s="1"/>
  <c r="F2255" i="4"/>
  <c r="G2255" i="4" s="1"/>
  <c r="F2256" i="4"/>
  <c r="G2256" i="4" s="1"/>
  <c r="F2257" i="4"/>
  <c r="G2257" i="4" s="1"/>
  <c r="F2258" i="4"/>
  <c r="G2258" i="4" s="1"/>
  <c r="F2259" i="4"/>
  <c r="G2259" i="4" s="1"/>
  <c r="F2260" i="4"/>
  <c r="G2260" i="4" s="1"/>
  <c r="F2261" i="4"/>
  <c r="G2261" i="4" s="1"/>
  <c r="F2262" i="4"/>
  <c r="G2262" i="4" s="1"/>
  <c r="F2263" i="4"/>
  <c r="G2263" i="4" s="1"/>
  <c r="F2264" i="4"/>
  <c r="G2264" i="4" s="1"/>
  <c r="F2265" i="4"/>
  <c r="G2265" i="4" s="1"/>
  <c r="F2266" i="4"/>
  <c r="G2266" i="4" s="1"/>
  <c r="F2267" i="4"/>
  <c r="G2267" i="4" s="1"/>
  <c r="F2268" i="4"/>
  <c r="G2268" i="4" s="1"/>
  <c r="F2269" i="4"/>
  <c r="G2269" i="4" s="1"/>
  <c r="F2270" i="4"/>
  <c r="G2270" i="4" s="1"/>
  <c r="F2271" i="4"/>
  <c r="G2271" i="4" s="1"/>
  <c r="F2272" i="4"/>
  <c r="G2272" i="4" s="1"/>
  <c r="F2273" i="4"/>
  <c r="G2273" i="4" s="1"/>
  <c r="F2274" i="4"/>
  <c r="G2274" i="4" s="1"/>
  <c r="F2275" i="4"/>
  <c r="G2275" i="4" s="1"/>
  <c r="F2276" i="4"/>
  <c r="G2276" i="4" s="1"/>
  <c r="F2277" i="4"/>
  <c r="G2277" i="4" s="1"/>
  <c r="F2278" i="4"/>
  <c r="G2278" i="4" s="1"/>
  <c r="F2279" i="4"/>
  <c r="G2279" i="4" s="1"/>
  <c r="F2280" i="4"/>
  <c r="G2280" i="4" s="1"/>
  <c r="F2281" i="4"/>
  <c r="G2281" i="4" s="1"/>
  <c r="F2282" i="4"/>
  <c r="G2282" i="4" s="1"/>
  <c r="F2283" i="4"/>
  <c r="G2283" i="4" s="1"/>
  <c r="F2284" i="4"/>
  <c r="G2284" i="4" s="1"/>
  <c r="F2285" i="4"/>
  <c r="G2285" i="4" s="1"/>
  <c r="F2286" i="4"/>
  <c r="G2286" i="4" s="1"/>
  <c r="F2287" i="4"/>
  <c r="G2287" i="4" s="1"/>
  <c r="F2288" i="4"/>
  <c r="G2288" i="4" s="1"/>
  <c r="F2289" i="4"/>
  <c r="G2289" i="4" s="1"/>
  <c r="F2290" i="4"/>
  <c r="G2290" i="4" s="1"/>
  <c r="F2291" i="4"/>
  <c r="G2291" i="4" s="1"/>
  <c r="F2292" i="4"/>
  <c r="G2292" i="4" s="1"/>
  <c r="F2293" i="4"/>
  <c r="G2293" i="4" s="1"/>
  <c r="F2294" i="4"/>
  <c r="G2294" i="4" s="1"/>
  <c r="F2295" i="4"/>
  <c r="G2295" i="4" s="1"/>
  <c r="F2296" i="4"/>
  <c r="G2296" i="4" s="1"/>
  <c r="F2297" i="4"/>
  <c r="G2297" i="4" s="1"/>
  <c r="F2298" i="4"/>
  <c r="G2298" i="4" s="1"/>
  <c r="F2299" i="4"/>
  <c r="G2299" i="4" s="1"/>
  <c r="F2300" i="4"/>
  <c r="G2300" i="4" s="1"/>
  <c r="F2301" i="4"/>
  <c r="G2301" i="4" s="1"/>
  <c r="F2302" i="4"/>
  <c r="G2302" i="4" s="1"/>
  <c r="F2303" i="4"/>
  <c r="G2303" i="4" s="1"/>
  <c r="F2304" i="4"/>
  <c r="G2304" i="4" s="1"/>
  <c r="F2305" i="4"/>
  <c r="G2305" i="4" s="1"/>
  <c r="F2306" i="4"/>
  <c r="G2306" i="4" s="1"/>
  <c r="F2307" i="4"/>
  <c r="G2307" i="4" s="1"/>
  <c r="F2308" i="4"/>
  <c r="G2308" i="4" s="1"/>
  <c r="F2309" i="4"/>
  <c r="G2309" i="4" s="1"/>
  <c r="F2310" i="4"/>
  <c r="G2310" i="4" s="1"/>
  <c r="F2311" i="4"/>
  <c r="G2311" i="4" s="1"/>
  <c r="F2312" i="4"/>
  <c r="G2312" i="4" s="1"/>
  <c r="F2313" i="4"/>
  <c r="G2313" i="4" s="1"/>
  <c r="F2314" i="4"/>
  <c r="G2314" i="4" s="1"/>
  <c r="F2315" i="4"/>
  <c r="G2315" i="4" s="1"/>
  <c r="F2316" i="4"/>
  <c r="G2316" i="4" s="1"/>
  <c r="F2317" i="4"/>
  <c r="G2317" i="4" s="1"/>
  <c r="F2318" i="4"/>
  <c r="G2318" i="4" s="1"/>
  <c r="F2319" i="4"/>
  <c r="G2319" i="4" s="1"/>
  <c r="F2320" i="4"/>
  <c r="G2320" i="4" s="1"/>
  <c r="F2321" i="4"/>
  <c r="G2321" i="4" s="1"/>
  <c r="F2322" i="4"/>
  <c r="G2322" i="4" s="1"/>
  <c r="F2323" i="4"/>
  <c r="G2323" i="4" s="1"/>
  <c r="F2324" i="4"/>
  <c r="G2324" i="4" s="1"/>
  <c r="F2325" i="4"/>
  <c r="G2325" i="4" s="1"/>
  <c r="F2326" i="4"/>
  <c r="G2326" i="4" s="1"/>
  <c r="F2327" i="4"/>
  <c r="G2327" i="4" s="1"/>
  <c r="F2328" i="4"/>
  <c r="G2328" i="4" s="1"/>
  <c r="F2329" i="4"/>
  <c r="G2329" i="4" s="1"/>
  <c r="F2330" i="4"/>
  <c r="G2330" i="4" s="1"/>
  <c r="F2331" i="4"/>
  <c r="G2331" i="4" s="1"/>
  <c r="F2332" i="4"/>
  <c r="G2332" i="4" s="1"/>
  <c r="F2333" i="4"/>
  <c r="G2333" i="4" s="1"/>
  <c r="F2334" i="4"/>
  <c r="G2334" i="4" s="1"/>
  <c r="F2335" i="4"/>
  <c r="G2335" i="4" s="1"/>
  <c r="F2336" i="4"/>
  <c r="G2336" i="4" s="1"/>
  <c r="F2337" i="4"/>
  <c r="G2337" i="4" s="1"/>
  <c r="F2338" i="4"/>
  <c r="G2338" i="4" s="1"/>
  <c r="F2339" i="4"/>
  <c r="G2339" i="4" s="1"/>
  <c r="F2340" i="4"/>
  <c r="G2340" i="4" s="1"/>
  <c r="F2341" i="4"/>
  <c r="G2341" i="4" s="1"/>
  <c r="F2342" i="4"/>
  <c r="G2342" i="4" s="1"/>
  <c r="F2343" i="4"/>
  <c r="G2343" i="4" s="1"/>
  <c r="F2344" i="4"/>
  <c r="G2344" i="4" s="1"/>
  <c r="F2345" i="4"/>
  <c r="G2345" i="4" s="1"/>
  <c r="F2346" i="4"/>
  <c r="G2346" i="4" s="1"/>
  <c r="F2347" i="4"/>
  <c r="G2347" i="4" s="1"/>
  <c r="F2348" i="4"/>
  <c r="G2348" i="4" s="1"/>
  <c r="F2349" i="4"/>
  <c r="G2349" i="4" s="1"/>
  <c r="F2350" i="4"/>
  <c r="G2350" i="4" s="1"/>
  <c r="F2351" i="4"/>
  <c r="G2351" i="4" s="1"/>
  <c r="F2352" i="4"/>
  <c r="G2352" i="4" s="1"/>
  <c r="F2353" i="4"/>
  <c r="G2353" i="4" s="1"/>
  <c r="F2354" i="4"/>
  <c r="G2354" i="4" s="1"/>
  <c r="F2355" i="4"/>
  <c r="G2355" i="4" s="1"/>
  <c r="F2356" i="4"/>
  <c r="G2356" i="4" s="1"/>
  <c r="F2357" i="4"/>
  <c r="G2357" i="4" s="1"/>
  <c r="F2358" i="4"/>
  <c r="G2358" i="4" s="1"/>
  <c r="F2359" i="4"/>
  <c r="G2359" i="4" s="1"/>
  <c r="F2360" i="4"/>
  <c r="G2360" i="4" s="1"/>
  <c r="F2361" i="4"/>
  <c r="G2361" i="4" s="1"/>
  <c r="F2362" i="4"/>
  <c r="G2362" i="4" s="1"/>
  <c r="F2363" i="4"/>
  <c r="G2363" i="4" s="1"/>
  <c r="F2364" i="4"/>
  <c r="G2364" i="4" s="1"/>
  <c r="F2365" i="4"/>
  <c r="G2365" i="4" s="1"/>
  <c r="F2366" i="4"/>
  <c r="G2366" i="4" s="1"/>
  <c r="F2367" i="4"/>
  <c r="G2367" i="4" s="1"/>
  <c r="F2368" i="4"/>
  <c r="G2368" i="4" s="1"/>
  <c r="F2369" i="4"/>
  <c r="G2369" i="4" s="1"/>
  <c r="F2370" i="4"/>
  <c r="G2370" i="4" s="1"/>
  <c r="F2371" i="4"/>
  <c r="G2371" i="4" s="1"/>
  <c r="F2372" i="4"/>
  <c r="G2372" i="4" s="1"/>
  <c r="F2373" i="4"/>
  <c r="G2373" i="4" s="1"/>
  <c r="F2374" i="4"/>
  <c r="G2374" i="4" s="1"/>
  <c r="F2375" i="4"/>
  <c r="G2375" i="4" s="1"/>
  <c r="F2376" i="4"/>
  <c r="G2376" i="4" s="1"/>
  <c r="F2377" i="4"/>
  <c r="G2377" i="4" s="1"/>
  <c r="F2378" i="4"/>
  <c r="G2378" i="4" s="1"/>
  <c r="F2379" i="4"/>
  <c r="G2379" i="4" s="1"/>
  <c r="F2380" i="4"/>
  <c r="G2380" i="4" s="1"/>
  <c r="F2381" i="4"/>
  <c r="G2381" i="4" s="1"/>
  <c r="F2382" i="4"/>
  <c r="G2382" i="4" s="1"/>
  <c r="F2383" i="4"/>
  <c r="G2383" i="4" s="1"/>
  <c r="F2384" i="4"/>
  <c r="G2384" i="4" s="1"/>
  <c r="F2385" i="4"/>
  <c r="G2385" i="4" s="1"/>
  <c r="F2386" i="4"/>
  <c r="G2386" i="4" s="1"/>
  <c r="F2387" i="4"/>
  <c r="G2387" i="4" s="1"/>
  <c r="F2388" i="4"/>
  <c r="G2388" i="4" s="1"/>
  <c r="F2389" i="4"/>
  <c r="G2389" i="4" s="1"/>
  <c r="F2390" i="4"/>
  <c r="G2390" i="4" s="1"/>
  <c r="F2391" i="4"/>
  <c r="G2391" i="4" s="1"/>
  <c r="F2392" i="4"/>
  <c r="G2392" i="4" s="1"/>
  <c r="F2393" i="4"/>
  <c r="G2393" i="4" s="1"/>
  <c r="F2394" i="4"/>
  <c r="G2394" i="4" s="1"/>
  <c r="F2395" i="4"/>
  <c r="G2395" i="4" s="1"/>
  <c r="F2396" i="4"/>
  <c r="G2396" i="4" s="1"/>
  <c r="F2397" i="4"/>
  <c r="G2397" i="4" s="1"/>
  <c r="F2398" i="4"/>
  <c r="G2398" i="4" s="1"/>
  <c r="F2399" i="4"/>
  <c r="G2399" i="4" s="1"/>
  <c r="F2400" i="4"/>
  <c r="G2400" i="4" s="1"/>
  <c r="F2401" i="4"/>
  <c r="G2401" i="4" s="1"/>
  <c r="F2402" i="4"/>
  <c r="G2402" i="4" s="1"/>
  <c r="F2403" i="4"/>
  <c r="G2403" i="4" s="1"/>
  <c r="F2404" i="4"/>
  <c r="G2404" i="4" s="1"/>
  <c r="F2405" i="4"/>
  <c r="G2405" i="4" s="1"/>
  <c r="F2406" i="4"/>
  <c r="G2406" i="4" s="1"/>
  <c r="F2407" i="4"/>
  <c r="G2407" i="4" s="1"/>
  <c r="F2408" i="4"/>
  <c r="G2408" i="4" s="1"/>
  <c r="F2409" i="4"/>
  <c r="G2409" i="4" s="1"/>
  <c r="F2410" i="4"/>
  <c r="G2410" i="4" s="1"/>
  <c r="F2411" i="4"/>
  <c r="G2411" i="4" s="1"/>
  <c r="F2412" i="4"/>
  <c r="G2412" i="4" s="1"/>
  <c r="F2413" i="4"/>
  <c r="G2413" i="4" s="1"/>
  <c r="F2414" i="4"/>
  <c r="G2414" i="4" s="1"/>
  <c r="F2415" i="4"/>
  <c r="G2415" i="4" s="1"/>
  <c r="F2416" i="4"/>
  <c r="G2416" i="4" s="1"/>
  <c r="F2417" i="4"/>
  <c r="G2417" i="4" s="1"/>
  <c r="F2418" i="4"/>
  <c r="G2418" i="4" s="1"/>
  <c r="F2419" i="4"/>
  <c r="G2419" i="4" s="1"/>
  <c r="F2420" i="4"/>
  <c r="G2420" i="4" s="1"/>
  <c r="F2421" i="4"/>
  <c r="G2421" i="4" s="1"/>
  <c r="F2422" i="4"/>
  <c r="G2422" i="4" s="1"/>
  <c r="F2423" i="4"/>
  <c r="G2423" i="4" s="1"/>
  <c r="F2424" i="4"/>
  <c r="G2424" i="4" s="1"/>
  <c r="F2425" i="4"/>
  <c r="G2425" i="4" s="1"/>
  <c r="F2426" i="4"/>
  <c r="G2426" i="4" s="1"/>
  <c r="F2427" i="4"/>
  <c r="G2427" i="4" s="1"/>
  <c r="F2428" i="4"/>
  <c r="G2428" i="4" s="1"/>
  <c r="F2429" i="4"/>
  <c r="G2429" i="4" s="1"/>
  <c r="F2430" i="4"/>
  <c r="G2430" i="4" s="1"/>
  <c r="F2431" i="4"/>
  <c r="G2431" i="4" s="1"/>
  <c r="F2432" i="4"/>
  <c r="G2432" i="4" s="1"/>
  <c r="F2433" i="4"/>
  <c r="G2433" i="4" s="1"/>
  <c r="F2434" i="4"/>
  <c r="G2434" i="4" s="1"/>
  <c r="F2435" i="4"/>
  <c r="G2435" i="4" s="1"/>
  <c r="F2436" i="4"/>
  <c r="G2436" i="4" s="1"/>
  <c r="F2437" i="4"/>
  <c r="G2437" i="4" s="1"/>
  <c r="F2438" i="4"/>
  <c r="G2438" i="4" s="1"/>
  <c r="F2439" i="4"/>
  <c r="G2439" i="4" s="1"/>
  <c r="F2440" i="4"/>
  <c r="G2440" i="4" s="1"/>
  <c r="F2441" i="4"/>
  <c r="G2441" i="4" s="1"/>
  <c r="F2442" i="4"/>
  <c r="G2442" i="4" s="1"/>
  <c r="F2443" i="4"/>
  <c r="G2443" i="4" s="1"/>
  <c r="F2444" i="4"/>
  <c r="G2444" i="4" s="1"/>
  <c r="F2445" i="4"/>
  <c r="G2445" i="4" s="1"/>
  <c r="F2446" i="4"/>
  <c r="G2446" i="4" s="1"/>
  <c r="F2447" i="4"/>
  <c r="G2447" i="4" s="1"/>
  <c r="F2448" i="4"/>
  <c r="G2448" i="4" s="1"/>
  <c r="F2449" i="4"/>
  <c r="G2449" i="4" s="1"/>
  <c r="F2450" i="4"/>
  <c r="G2450" i="4" s="1"/>
  <c r="F2451" i="4"/>
  <c r="G2451" i="4" s="1"/>
  <c r="F2452" i="4"/>
  <c r="G2452" i="4" s="1"/>
  <c r="F2453" i="4"/>
  <c r="G2453" i="4" s="1"/>
  <c r="F2454" i="4"/>
  <c r="G2454" i="4" s="1"/>
  <c r="F2455" i="4"/>
  <c r="G2455" i="4" s="1"/>
  <c r="F2456" i="4"/>
  <c r="G2456" i="4" s="1"/>
  <c r="F2457" i="4"/>
  <c r="G2457" i="4" s="1"/>
  <c r="F2458" i="4"/>
  <c r="G2458" i="4" s="1"/>
  <c r="F2459" i="4"/>
  <c r="G2459" i="4" s="1"/>
  <c r="F2460" i="4"/>
  <c r="G2460" i="4" s="1"/>
  <c r="F2461" i="4"/>
  <c r="G2461" i="4" s="1"/>
  <c r="F2462" i="4"/>
  <c r="G2462" i="4" s="1"/>
  <c r="F2463" i="4"/>
  <c r="G2463" i="4" s="1"/>
  <c r="F2464" i="4"/>
  <c r="G2464" i="4" s="1"/>
  <c r="F2465" i="4"/>
  <c r="G2465" i="4" s="1"/>
  <c r="F2466" i="4"/>
  <c r="G2466" i="4" s="1"/>
  <c r="F2467" i="4"/>
  <c r="G2467" i="4" s="1"/>
  <c r="F2468" i="4"/>
  <c r="G2468" i="4" s="1"/>
  <c r="F2469" i="4"/>
  <c r="G2469" i="4" s="1"/>
  <c r="F2470" i="4"/>
  <c r="G2470" i="4" s="1"/>
  <c r="F2471" i="4"/>
  <c r="G2471" i="4" s="1"/>
  <c r="F2472" i="4"/>
  <c r="G2472" i="4" s="1"/>
  <c r="F2473" i="4"/>
  <c r="G2473" i="4" s="1"/>
  <c r="F2474" i="4"/>
  <c r="G2474" i="4" s="1"/>
  <c r="F2475" i="4"/>
  <c r="G2475" i="4" s="1"/>
  <c r="F2476" i="4"/>
  <c r="G2476" i="4" s="1"/>
  <c r="F2477" i="4"/>
  <c r="G2477" i="4" s="1"/>
  <c r="F2478" i="4"/>
  <c r="G2478" i="4" s="1"/>
  <c r="F2479" i="4"/>
  <c r="G2479" i="4" s="1"/>
  <c r="F2480" i="4"/>
  <c r="G2480" i="4" s="1"/>
  <c r="F2481" i="4"/>
  <c r="G2481" i="4" s="1"/>
  <c r="F2482" i="4"/>
  <c r="G2482" i="4" s="1"/>
  <c r="F2483" i="4"/>
  <c r="G2483" i="4" s="1"/>
  <c r="F2484" i="4"/>
  <c r="G2484" i="4" s="1"/>
  <c r="F2485" i="4"/>
  <c r="G2485" i="4" s="1"/>
  <c r="F2486" i="4"/>
  <c r="G2486" i="4" s="1"/>
  <c r="F2487" i="4"/>
  <c r="G2487" i="4" s="1"/>
  <c r="F2488" i="4"/>
  <c r="G2488" i="4" s="1"/>
  <c r="F2489" i="4"/>
  <c r="G2489" i="4" s="1"/>
  <c r="F2490" i="4"/>
  <c r="G2490" i="4" s="1"/>
  <c r="F2491" i="4"/>
  <c r="G2491" i="4" s="1"/>
  <c r="F2492" i="4"/>
  <c r="G2492" i="4" s="1"/>
  <c r="F2493" i="4"/>
  <c r="G2493" i="4" s="1"/>
  <c r="F2494" i="4"/>
  <c r="G2494" i="4" s="1"/>
  <c r="F2495" i="4"/>
  <c r="G2495" i="4" s="1"/>
  <c r="F2496" i="4"/>
  <c r="G2496" i="4" s="1"/>
  <c r="F2497" i="4"/>
  <c r="G2497" i="4" s="1"/>
  <c r="F2498" i="4"/>
  <c r="G2498" i="4" s="1"/>
  <c r="F2499" i="4"/>
  <c r="G2499" i="4" s="1"/>
  <c r="F2500" i="4"/>
  <c r="G2500" i="4" s="1"/>
  <c r="F2501" i="4"/>
  <c r="G2501" i="4" s="1"/>
  <c r="F2502" i="4"/>
  <c r="G2502" i="4" s="1"/>
  <c r="F2503" i="4"/>
  <c r="G2503" i="4" s="1"/>
  <c r="F2504" i="4"/>
  <c r="G2504" i="4" s="1"/>
  <c r="F2505" i="4"/>
  <c r="G2505" i="4" s="1"/>
  <c r="F2506" i="4"/>
  <c r="G2506" i="4" s="1"/>
  <c r="F2507" i="4"/>
  <c r="G2507" i="4" s="1"/>
  <c r="F2508" i="4"/>
  <c r="G2508" i="4" s="1"/>
  <c r="F2509" i="4"/>
  <c r="G2509" i="4" s="1"/>
  <c r="F2510" i="4"/>
  <c r="G2510" i="4" s="1"/>
  <c r="F2511" i="4"/>
  <c r="G2511" i="4" s="1"/>
  <c r="F2512" i="4"/>
  <c r="G2512" i="4" s="1"/>
  <c r="F2513" i="4"/>
  <c r="G2513" i="4" s="1"/>
  <c r="F2514" i="4"/>
  <c r="G2514" i="4" s="1"/>
  <c r="F2515" i="4"/>
  <c r="G2515" i="4" s="1"/>
  <c r="F2516" i="4"/>
  <c r="G2516" i="4" s="1"/>
  <c r="F2517" i="4"/>
  <c r="G2517" i="4" s="1"/>
  <c r="F2518" i="4"/>
  <c r="G2518" i="4" s="1"/>
  <c r="F2519" i="4"/>
  <c r="G2519" i="4" s="1"/>
  <c r="F2520" i="4"/>
  <c r="G2520" i="4" s="1"/>
  <c r="F2521" i="4"/>
  <c r="G2521" i="4" s="1"/>
  <c r="F2522" i="4"/>
  <c r="G2522" i="4" s="1"/>
  <c r="F2523" i="4"/>
  <c r="G2523" i="4" s="1"/>
  <c r="F2524" i="4"/>
  <c r="G2524" i="4" s="1"/>
  <c r="F2525" i="4"/>
  <c r="G2525" i="4" s="1"/>
  <c r="F2526" i="4"/>
  <c r="G2526" i="4" s="1"/>
  <c r="F2527" i="4"/>
  <c r="G2527" i="4" s="1"/>
  <c r="F2528" i="4"/>
  <c r="G2528" i="4" s="1"/>
  <c r="F2529" i="4"/>
  <c r="G2529" i="4" s="1"/>
  <c r="F2530" i="4"/>
  <c r="G2530" i="4" s="1"/>
  <c r="F2531" i="4"/>
  <c r="G2531" i="4" s="1"/>
  <c r="F2532" i="4"/>
  <c r="G2532" i="4" s="1"/>
  <c r="F2533" i="4"/>
  <c r="G2533" i="4" s="1"/>
  <c r="F2534" i="4"/>
  <c r="G2534" i="4" s="1"/>
  <c r="F2535" i="4"/>
  <c r="G2535" i="4" s="1"/>
  <c r="F2536" i="4"/>
  <c r="G2536" i="4" s="1"/>
  <c r="F2537" i="4"/>
  <c r="G2537" i="4" s="1"/>
  <c r="F2538" i="4"/>
  <c r="G2538" i="4" s="1"/>
  <c r="F2539" i="4"/>
  <c r="G2539" i="4" s="1"/>
  <c r="F2540" i="4"/>
  <c r="G2540" i="4" s="1"/>
  <c r="F2541" i="4"/>
  <c r="G2541" i="4" s="1"/>
  <c r="F2542" i="4"/>
  <c r="G2542" i="4" s="1"/>
  <c r="F2543" i="4"/>
  <c r="G2543" i="4" s="1"/>
  <c r="F2544" i="4"/>
  <c r="G2544" i="4" s="1"/>
  <c r="F2545" i="4"/>
  <c r="G2545" i="4" s="1"/>
  <c r="F2546" i="4"/>
  <c r="G2546" i="4" s="1"/>
  <c r="F2547" i="4"/>
  <c r="G2547" i="4" s="1"/>
  <c r="F2548" i="4"/>
  <c r="G2548" i="4" s="1"/>
  <c r="F2549" i="4"/>
  <c r="G2549" i="4" s="1"/>
  <c r="F2550" i="4"/>
  <c r="G2550" i="4" s="1"/>
  <c r="F2551" i="4"/>
  <c r="G2551" i="4" s="1"/>
  <c r="F2552" i="4"/>
  <c r="G2552" i="4" s="1"/>
  <c r="F2553" i="4"/>
  <c r="G2553" i="4" s="1"/>
  <c r="F2554" i="4"/>
  <c r="G2554" i="4" s="1"/>
  <c r="F2555" i="4"/>
  <c r="G2555" i="4" s="1"/>
  <c r="F2556" i="4"/>
  <c r="G2556" i="4" s="1"/>
  <c r="F2557" i="4"/>
  <c r="G2557" i="4" s="1"/>
  <c r="F2558" i="4"/>
  <c r="G2558" i="4" s="1"/>
  <c r="F2559" i="4"/>
  <c r="G2559" i="4" s="1"/>
  <c r="F2560" i="4"/>
  <c r="G2560" i="4" s="1"/>
  <c r="F2561" i="4"/>
  <c r="G2561" i="4" s="1"/>
  <c r="F2562" i="4"/>
  <c r="G2562" i="4" s="1"/>
  <c r="F2563" i="4"/>
  <c r="G2563" i="4" s="1"/>
  <c r="F2564" i="4"/>
  <c r="G2564" i="4" s="1"/>
  <c r="F2565" i="4"/>
  <c r="G2565" i="4" s="1"/>
  <c r="F2566" i="4"/>
  <c r="G2566" i="4" s="1"/>
  <c r="F2567" i="4"/>
  <c r="G2567" i="4" s="1"/>
  <c r="F2568" i="4"/>
  <c r="G2568" i="4" s="1"/>
  <c r="F2569" i="4"/>
  <c r="G2569" i="4" s="1"/>
  <c r="F2570" i="4"/>
  <c r="G2570" i="4" s="1"/>
  <c r="F2571" i="4"/>
  <c r="G2571" i="4" s="1"/>
  <c r="F2572" i="4"/>
  <c r="G2572" i="4" s="1"/>
  <c r="F2573" i="4"/>
  <c r="G2573" i="4" s="1"/>
  <c r="F2574" i="4"/>
  <c r="G2574" i="4" s="1"/>
  <c r="F2575" i="4"/>
  <c r="G2575" i="4" s="1"/>
  <c r="F2576" i="4"/>
  <c r="G2576" i="4" s="1"/>
  <c r="F2577" i="4"/>
  <c r="G2577" i="4" s="1"/>
  <c r="F2578" i="4"/>
  <c r="G2578" i="4" s="1"/>
  <c r="F2579" i="4"/>
  <c r="G2579" i="4" s="1"/>
  <c r="F2580" i="4"/>
  <c r="G2580" i="4" s="1"/>
  <c r="F2581" i="4"/>
  <c r="G2581" i="4" s="1"/>
  <c r="F2582" i="4"/>
  <c r="G2582" i="4" s="1"/>
  <c r="F2583" i="4"/>
  <c r="G2583" i="4" s="1"/>
  <c r="F2584" i="4"/>
  <c r="G2584" i="4" s="1"/>
  <c r="F2585" i="4"/>
  <c r="G2585" i="4" s="1"/>
  <c r="F2586" i="4"/>
  <c r="G2586" i="4" s="1"/>
  <c r="F2587" i="4"/>
  <c r="G2587" i="4" s="1"/>
  <c r="F2588" i="4"/>
  <c r="G2588" i="4" s="1"/>
  <c r="F2589" i="4"/>
  <c r="G2589" i="4" s="1"/>
  <c r="F2590" i="4"/>
  <c r="G2590" i="4" s="1"/>
  <c r="F2591" i="4"/>
  <c r="G2591" i="4" s="1"/>
  <c r="F2592" i="4"/>
  <c r="G2592" i="4" s="1"/>
  <c r="F2593" i="4"/>
  <c r="G2593" i="4" s="1"/>
  <c r="F2594" i="4"/>
  <c r="G2594" i="4" s="1"/>
  <c r="F2595" i="4"/>
  <c r="G2595" i="4" s="1"/>
  <c r="F2596" i="4"/>
  <c r="G2596" i="4" s="1"/>
  <c r="F2597" i="4"/>
  <c r="G2597" i="4" s="1"/>
  <c r="F2598" i="4"/>
  <c r="G2598" i="4" s="1"/>
  <c r="F2599" i="4"/>
  <c r="G2599" i="4" s="1"/>
  <c r="F2600" i="4"/>
  <c r="G2600" i="4" s="1"/>
  <c r="F2601" i="4"/>
  <c r="G2601" i="4" s="1"/>
  <c r="F2602" i="4"/>
  <c r="G2602" i="4" s="1"/>
  <c r="F2603" i="4"/>
  <c r="G2603" i="4" s="1"/>
  <c r="F2604" i="4"/>
  <c r="G2604" i="4" s="1"/>
  <c r="F2605" i="4"/>
  <c r="G2605" i="4" s="1"/>
  <c r="F2606" i="4"/>
  <c r="G2606" i="4" s="1"/>
  <c r="F2607" i="4"/>
  <c r="G2607" i="4" s="1"/>
  <c r="F2608" i="4"/>
  <c r="G2608" i="4" s="1"/>
  <c r="F2609" i="4"/>
  <c r="G2609" i="4" s="1"/>
  <c r="F2610" i="4"/>
  <c r="G2610" i="4" s="1"/>
  <c r="F2611" i="4"/>
  <c r="G2611" i="4" s="1"/>
  <c r="F2612" i="4"/>
  <c r="G2612" i="4" s="1"/>
  <c r="F2613" i="4"/>
  <c r="G2613" i="4" s="1"/>
  <c r="F2614" i="4"/>
  <c r="G2614" i="4" s="1"/>
  <c r="F2615" i="4"/>
  <c r="G2615" i="4" s="1"/>
  <c r="F2616" i="4"/>
  <c r="G2616" i="4" s="1"/>
  <c r="F2617" i="4"/>
  <c r="G2617" i="4" s="1"/>
  <c r="F2618" i="4"/>
  <c r="G2618" i="4" s="1"/>
  <c r="F2619" i="4"/>
  <c r="G2619" i="4" s="1"/>
  <c r="F2620" i="4"/>
  <c r="G2620" i="4" s="1"/>
  <c r="F2621" i="4"/>
  <c r="G2621" i="4" s="1"/>
  <c r="F2622" i="4"/>
  <c r="G2622" i="4" s="1"/>
  <c r="F2623" i="4"/>
  <c r="G2623" i="4" s="1"/>
  <c r="F2624" i="4"/>
  <c r="G2624" i="4" s="1"/>
  <c r="F2625" i="4"/>
  <c r="G2625" i="4" s="1"/>
  <c r="F2626" i="4"/>
  <c r="G2626" i="4" s="1"/>
  <c r="F2627" i="4"/>
  <c r="G2627" i="4" s="1"/>
  <c r="F2628" i="4"/>
  <c r="G2628" i="4" s="1"/>
  <c r="F2629" i="4"/>
  <c r="G2629" i="4" s="1"/>
  <c r="F2630" i="4"/>
  <c r="G2630" i="4" s="1"/>
  <c r="F2631" i="4"/>
  <c r="G2631" i="4" s="1"/>
  <c r="F2632" i="4"/>
  <c r="G2632" i="4" s="1"/>
  <c r="F2633" i="4"/>
  <c r="G2633" i="4" s="1"/>
  <c r="F2634" i="4"/>
  <c r="G2634" i="4" s="1"/>
  <c r="F2635" i="4"/>
  <c r="G2635" i="4" s="1"/>
  <c r="F2636" i="4"/>
  <c r="G2636" i="4" s="1"/>
  <c r="F2637" i="4"/>
  <c r="G2637" i="4" s="1"/>
  <c r="F2638" i="4"/>
  <c r="G2638" i="4" s="1"/>
  <c r="F2639" i="4"/>
  <c r="G2639" i="4" s="1"/>
  <c r="F2640" i="4"/>
  <c r="G2640" i="4" s="1"/>
  <c r="F2641" i="4"/>
  <c r="G2641" i="4" s="1"/>
  <c r="F2642" i="4"/>
  <c r="G2642" i="4" s="1"/>
  <c r="F2643" i="4"/>
  <c r="G2643" i="4" s="1"/>
  <c r="F2644" i="4"/>
  <c r="G2644" i="4" s="1"/>
  <c r="F2645" i="4"/>
  <c r="G2645" i="4" s="1"/>
  <c r="F2646" i="4"/>
  <c r="G2646" i="4" s="1"/>
  <c r="F2647" i="4"/>
  <c r="G2647" i="4" s="1"/>
  <c r="F2648" i="4"/>
  <c r="G2648" i="4" s="1"/>
  <c r="F2649" i="4"/>
  <c r="G2649" i="4" s="1"/>
  <c r="F2650" i="4"/>
  <c r="G2650" i="4" s="1"/>
  <c r="F2651" i="4"/>
  <c r="G2651" i="4" s="1"/>
  <c r="F2652" i="4"/>
  <c r="G2652" i="4" s="1"/>
  <c r="F2653" i="4"/>
  <c r="G2653" i="4" s="1"/>
  <c r="F2654" i="4"/>
  <c r="G2654" i="4" s="1"/>
  <c r="F2655" i="4"/>
  <c r="G2655" i="4" s="1"/>
  <c r="F2656" i="4"/>
  <c r="G2656" i="4" s="1"/>
  <c r="F2657" i="4"/>
  <c r="G2657" i="4" s="1"/>
  <c r="F2658" i="4"/>
  <c r="G2658" i="4" s="1"/>
  <c r="F2659" i="4"/>
  <c r="G2659" i="4" s="1"/>
  <c r="F2660" i="4"/>
  <c r="G2660" i="4" s="1"/>
  <c r="F2661" i="4"/>
  <c r="G2661" i="4" s="1"/>
  <c r="F2662" i="4"/>
  <c r="G2662" i="4" s="1"/>
  <c r="F2663" i="4"/>
  <c r="G2663" i="4" s="1"/>
  <c r="F2664" i="4"/>
  <c r="G2664" i="4" s="1"/>
  <c r="F2665" i="4"/>
  <c r="G2665" i="4" s="1"/>
  <c r="F2666" i="4"/>
  <c r="G2666" i="4" s="1"/>
  <c r="F2667" i="4"/>
  <c r="G2667" i="4" s="1"/>
  <c r="F2668" i="4"/>
  <c r="G2668" i="4" s="1"/>
  <c r="F2669" i="4"/>
  <c r="G2669" i="4" s="1"/>
  <c r="F2670" i="4"/>
  <c r="G2670" i="4" s="1"/>
  <c r="F2671" i="4"/>
  <c r="G2671" i="4" s="1"/>
  <c r="F2672" i="4"/>
  <c r="G2672" i="4" s="1"/>
  <c r="F2673" i="4"/>
  <c r="G2673" i="4" s="1"/>
  <c r="F2674" i="4"/>
  <c r="G2674" i="4" s="1"/>
  <c r="F2675" i="4"/>
  <c r="G2675" i="4" s="1"/>
  <c r="F2676" i="4"/>
  <c r="G2676" i="4" s="1"/>
  <c r="F2677" i="4"/>
  <c r="G2677" i="4" s="1"/>
  <c r="F2678" i="4"/>
  <c r="G2678" i="4" s="1"/>
  <c r="F2679" i="4"/>
  <c r="G2679" i="4" s="1"/>
  <c r="F2680" i="4"/>
  <c r="G2680" i="4" s="1"/>
  <c r="F2681" i="4"/>
  <c r="G2681" i="4" s="1"/>
  <c r="F2682" i="4"/>
  <c r="G2682" i="4" s="1"/>
  <c r="F2683" i="4"/>
  <c r="G2683" i="4" s="1"/>
  <c r="F2684" i="4"/>
  <c r="G2684" i="4" s="1"/>
  <c r="F2685" i="4"/>
  <c r="G2685" i="4" s="1"/>
  <c r="F2686" i="4"/>
  <c r="G2686" i="4" s="1"/>
  <c r="F2687" i="4"/>
  <c r="G2687" i="4" s="1"/>
  <c r="F2688" i="4"/>
  <c r="G2688" i="4" s="1"/>
  <c r="F2689" i="4"/>
  <c r="G2689" i="4" s="1"/>
  <c r="F2690" i="4"/>
  <c r="G2690" i="4" s="1"/>
  <c r="F2691" i="4"/>
  <c r="G2691" i="4" s="1"/>
  <c r="F2692" i="4"/>
  <c r="G2692" i="4" s="1"/>
  <c r="F2693" i="4"/>
  <c r="G2693" i="4" s="1"/>
  <c r="F2694" i="4"/>
  <c r="G2694" i="4" s="1"/>
  <c r="F2695" i="4"/>
  <c r="G2695" i="4" s="1"/>
  <c r="F2696" i="4"/>
  <c r="G2696" i="4" s="1"/>
  <c r="F2697" i="4"/>
  <c r="G2697" i="4" s="1"/>
  <c r="F2698" i="4"/>
  <c r="G2698" i="4" s="1"/>
  <c r="F2699" i="4"/>
  <c r="G2699" i="4" s="1"/>
  <c r="F2700" i="4"/>
  <c r="G2700" i="4" s="1"/>
  <c r="F2701" i="4"/>
  <c r="G2701" i="4" s="1"/>
  <c r="F2702" i="4"/>
  <c r="G2702" i="4" s="1"/>
  <c r="F2703" i="4"/>
  <c r="G2703" i="4" s="1"/>
  <c r="F2704" i="4"/>
  <c r="G2704" i="4" s="1"/>
  <c r="F2705" i="4"/>
  <c r="G2705" i="4" s="1"/>
  <c r="F2706" i="4"/>
  <c r="G2706" i="4" s="1"/>
  <c r="F2707" i="4"/>
  <c r="G2707" i="4" s="1"/>
  <c r="F2708" i="4"/>
  <c r="G2708" i="4" s="1"/>
  <c r="F2709" i="4"/>
  <c r="G2709" i="4" s="1"/>
  <c r="F2710" i="4"/>
  <c r="G2710" i="4" s="1"/>
  <c r="F2711" i="4"/>
  <c r="G2711" i="4" s="1"/>
  <c r="F2712" i="4"/>
  <c r="G2712" i="4" s="1"/>
  <c r="F2713" i="4"/>
  <c r="G2713" i="4" s="1"/>
  <c r="F2714" i="4"/>
  <c r="G2714" i="4" s="1"/>
  <c r="F2715" i="4"/>
  <c r="G2715" i="4" s="1"/>
  <c r="F2716" i="4"/>
  <c r="G2716" i="4" s="1"/>
  <c r="F2717" i="4"/>
  <c r="G2717" i="4" s="1"/>
  <c r="F2718" i="4"/>
  <c r="G2718" i="4" s="1"/>
  <c r="F2719" i="4"/>
  <c r="G2719" i="4" s="1"/>
  <c r="F2720" i="4"/>
  <c r="G2720" i="4" s="1"/>
  <c r="F2721" i="4"/>
  <c r="G2721" i="4" s="1"/>
  <c r="F2722" i="4"/>
  <c r="G2722" i="4" s="1"/>
  <c r="F2723" i="4"/>
  <c r="G2723" i="4" s="1"/>
  <c r="F2724" i="4"/>
  <c r="G2724" i="4" s="1"/>
  <c r="F2725" i="4"/>
  <c r="G2725" i="4" s="1"/>
  <c r="F2726" i="4"/>
  <c r="G2726" i="4" s="1"/>
  <c r="F2727" i="4"/>
  <c r="G2727" i="4" s="1"/>
  <c r="F2728" i="4"/>
  <c r="G2728" i="4" s="1"/>
  <c r="F2729" i="4"/>
  <c r="G2729" i="4" s="1"/>
  <c r="F2730" i="4"/>
  <c r="G2730" i="4" s="1"/>
  <c r="F2731" i="4"/>
  <c r="G2731" i="4" s="1"/>
  <c r="F2732" i="4"/>
  <c r="G2732" i="4" s="1"/>
  <c r="F2733" i="4"/>
  <c r="G2733" i="4" s="1"/>
  <c r="F2734" i="4"/>
  <c r="G2734" i="4" s="1"/>
  <c r="F2735" i="4"/>
  <c r="G2735" i="4" s="1"/>
  <c r="F2736" i="4"/>
  <c r="G2736" i="4" s="1"/>
  <c r="F2737" i="4"/>
  <c r="G2737" i="4" s="1"/>
  <c r="F2738" i="4"/>
  <c r="G2738" i="4" s="1"/>
  <c r="F2739" i="4"/>
  <c r="G2739" i="4" s="1"/>
  <c r="F2740" i="4"/>
  <c r="G2740" i="4" s="1"/>
  <c r="F2741" i="4"/>
  <c r="G2741" i="4" s="1"/>
  <c r="F2742" i="4"/>
  <c r="G2742" i="4" s="1"/>
  <c r="F2743" i="4"/>
  <c r="G2743" i="4" s="1"/>
  <c r="F2744" i="4"/>
  <c r="G2744" i="4" s="1"/>
  <c r="F2745" i="4"/>
  <c r="G2745" i="4" s="1"/>
  <c r="F2746" i="4"/>
  <c r="G2746" i="4" s="1"/>
  <c r="F2747" i="4"/>
  <c r="G2747" i="4" s="1"/>
  <c r="F2748" i="4"/>
  <c r="G2748" i="4" s="1"/>
  <c r="F2749" i="4"/>
  <c r="G2749" i="4" s="1"/>
  <c r="F2750" i="4"/>
  <c r="G2750" i="4" s="1"/>
  <c r="F2751" i="4"/>
  <c r="G2751" i="4" s="1"/>
  <c r="F2752" i="4"/>
  <c r="G2752" i="4" s="1"/>
  <c r="F2753" i="4"/>
  <c r="G2753" i="4" s="1"/>
  <c r="F2754" i="4"/>
  <c r="G2754" i="4" s="1"/>
  <c r="F2755" i="4"/>
  <c r="G2755" i="4" s="1"/>
  <c r="F2756" i="4"/>
  <c r="G2756" i="4" s="1"/>
  <c r="F2757" i="4"/>
  <c r="G2757" i="4" s="1"/>
  <c r="F2758" i="4"/>
  <c r="G2758" i="4" s="1"/>
  <c r="F2759" i="4"/>
  <c r="G2759" i="4" s="1"/>
  <c r="F2760" i="4"/>
  <c r="G2760" i="4" s="1"/>
  <c r="F2761" i="4"/>
  <c r="G2761" i="4" s="1"/>
  <c r="F2762" i="4"/>
  <c r="G2762" i="4" s="1"/>
  <c r="F2763" i="4"/>
  <c r="G2763" i="4" s="1"/>
  <c r="F2764" i="4"/>
  <c r="G2764" i="4" s="1"/>
  <c r="F2765" i="4"/>
  <c r="G2765" i="4" s="1"/>
  <c r="F2766" i="4"/>
  <c r="G2766" i="4" s="1"/>
  <c r="F2767" i="4"/>
  <c r="G2767" i="4" s="1"/>
  <c r="F2768" i="4"/>
  <c r="G2768" i="4" s="1"/>
  <c r="F2769" i="4"/>
  <c r="G2769" i="4" s="1"/>
  <c r="F2770" i="4"/>
  <c r="G2770" i="4" s="1"/>
  <c r="F2771" i="4"/>
  <c r="G2771" i="4" s="1"/>
  <c r="F2772" i="4"/>
  <c r="G2772" i="4" s="1"/>
  <c r="F2773" i="4"/>
  <c r="G2773" i="4" s="1"/>
  <c r="F2774" i="4"/>
  <c r="G2774" i="4" s="1"/>
  <c r="F2775" i="4"/>
  <c r="G2775" i="4" s="1"/>
  <c r="F2776" i="4"/>
  <c r="G2776" i="4" s="1"/>
  <c r="F2777" i="4"/>
  <c r="G2777" i="4" s="1"/>
  <c r="F2778" i="4"/>
  <c r="G2778" i="4" s="1"/>
  <c r="F2779" i="4"/>
  <c r="G2779" i="4" s="1"/>
  <c r="F2780" i="4"/>
  <c r="G2780" i="4" s="1"/>
  <c r="F2781" i="4"/>
  <c r="G2781" i="4" s="1"/>
  <c r="F2782" i="4"/>
  <c r="G2782" i="4" s="1"/>
  <c r="F2783" i="4"/>
  <c r="G2783" i="4" s="1"/>
  <c r="F2784" i="4"/>
  <c r="G2784" i="4" s="1"/>
  <c r="F2785" i="4"/>
  <c r="G2785" i="4" s="1"/>
  <c r="F2786" i="4"/>
  <c r="G2786" i="4" s="1"/>
  <c r="F2787" i="4"/>
  <c r="G2787" i="4" s="1"/>
  <c r="F2788" i="4"/>
  <c r="G2788" i="4" s="1"/>
  <c r="F2789" i="4"/>
  <c r="G2789" i="4" s="1"/>
  <c r="F2790" i="4"/>
  <c r="G2790" i="4" s="1"/>
  <c r="F2791" i="4"/>
  <c r="G2791" i="4" s="1"/>
  <c r="F2792" i="4"/>
  <c r="G2792" i="4" s="1"/>
  <c r="F2793" i="4"/>
  <c r="G2793" i="4" s="1"/>
  <c r="F2794" i="4"/>
  <c r="G2794" i="4" s="1"/>
  <c r="F2795" i="4"/>
  <c r="G2795" i="4" s="1"/>
  <c r="F2796" i="4"/>
  <c r="G2796" i="4" s="1"/>
  <c r="F2797" i="4"/>
  <c r="G2797" i="4" s="1"/>
  <c r="F2798" i="4"/>
  <c r="G2798" i="4" s="1"/>
  <c r="F2799" i="4"/>
  <c r="G2799" i="4" s="1"/>
  <c r="F2800" i="4"/>
  <c r="G2800" i="4" s="1"/>
  <c r="F2801" i="4"/>
  <c r="G2801" i="4" s="1"/>
  <c r="F2802" i="4"/>
  <c r="G2802" i="4" s="1"/>
  <c r="F2803" i="4"/>
  <c r="G2803" i="4" s="1"/>
  <c r="F2804" i="4"/>
  <c r="G2804" i="4" s="1"/>
  <c r="F2805" i="4"/>
  <c r="G2805" i="4" s="1"/>
  <c r="F2806" i="4"/>
  <c r="G2806" i="4" s="1"/>
  <c r="F2807" i="4"/>
  <c r="G2807" i="4" s="1"/>
  <c r="F2808" i="4"/>
  <c r="G2808" i="4" s="1"/>
  <c r="F2809" i="4"/>
  <c r="G2809" i="4" s="1"/>
  <c r="F2810" i="4"/>
  <c r="G2810" i="4" s="1"/>
  <c r="F2811" i="4"/>
  <c r="G2811" i="4" s="1"/>
  <c r="F2812" i="4"/>
  <c r="G2812" i="4" s="1"/>
  <c r="F2813" i="4"/>
  <c r="G2813" i="4" s="1"/>
  <c r="F2814" i="4"/>
  <c r="G2814" i="4" s="1"/>
  <c r="F2815" i="4"/>
  <c r="G2815" i="4" s="1"/>
  <c r="F2816" i="4"/>
  <c r="G2816" i="4" s="1"/>
  <c r="F2817" i="4"/>
  <c r="G2817" i="4" s="1"/>
  <c r="F2818" i="4"/>
  <c r="G2818" i="4" s="1"/>
  <c r="F2819" i="4"/>
  <c r="G2819" i="4" s="1"/>
  <c r="F2820" i="4"/>
  <c r="G2820" i="4" s="1"/>
  <c r="F2821" i="4"/>
  <c r="G2821" i="4" s="1"/>
  <c r="F2822" i="4"/>
  <c r="G2822" i="4" s="1"/>
  <c r="F2823" i="4"/>
  <c r="G2823" i="4" s="1"/>
  <c r="F2824" i="4"/>
  <c r="G2824" i="4" s="1"/>
  <c r="F2825" i="4"/>
  <c r="G2825" i="4" s="1"/>
  <c r="F2826" i="4"/>
  <c r="G2826" i="4" s="1"/>
  <c r="F2827" i="4"/>
  <c r="G2827" i="4" s="1"/>
  <c r="F2828" i="4"/>
  <c r="G2828" i="4" s="1"/>
  <c r="F2829" i="4"/>
  <c r="G2829" i="4" s="1"/>
  <c r="F2830" i="4"/>
  <c r="G2830" i="4" s="1"/>
  <c r="F2831" i="4"/>
  <c r="G2831" i="4" s="1"/>
  <c r="F2832" i="4"/>
  <c r="G2832" i="4" s="1"/>
  <c r="F2833" i="4"/>
  <c r="G2833" i="4" s="1"/>
  <c r="F2834" i="4"/>
  <c r="G2834" i="4" s="1"/>
  <c r="F2835" i="4"/>
  <c r="G2835" i="4" s="1"/>
  <c r="F2836" i="4"/>
  <c r="G2836" i="4" s="1"/>
  <c r="F2837" i="4"/>
  <c r="G2837" i="4" s="1"/>
  <c r="F2838" i="4"/>
  <c r="G2838" i="4" s="1"/>
  <c r="F2839" i="4"/>
  <c r="G2839" i="4" s="1"/>
  <c r="F2840" i="4"/>
  <c r="G2840" i="4" s="1"/>
  <c r="F2841" i="4"/>
  <c r="G2841" i="4" s="1"/>
  <c r="F2842" i="4"/>
  <c r="G2842" i="4" s="1"/>
  <c r="F2843" i="4"/>
  <c r="G2843" i="4" s="1"/>
  <c r="F2844" i="4"/>
  <c r="G2844" i="4" s="1"/>
  <c r="F2845" i="4"/>
  <c r="G2845" i="4" s="1"/>
  <c r="F2846" i="4"/>
  <c r="G2846" i="4" s="1"/>
  <c r="F2847" i="4"/>
  <c r="G2847" i="4" s="1"/>
  <c r="F2848" i="4"/>
  <c r="G2848" i="4" s="1"/>
  <c r="F2849" i="4"/>
  <c r="G2849" i="4" s="1"/>
  <c r="F2850" i="4"/>
  <c r="G2850" i="4" s="1"/>
  <c r="F2851" i="4"/>
  <c r="G2851" i="4" s="1"/>
  <c r="F2852" i="4"/>
  <c r="G2852" i="4" s="1"/>
  <c r="F2853" i="4"/>
  <c r="G2853" i="4" s="1"/>
  <c r="F2854" i="4"/>
  <c r="G2854" i="4" s="1"/>
  <c r="F2855" i="4"/>
  <c r="G2855" i="4" s="1"/>
  <c r="F2856" i="4"/>
  <c r="G2856" i="4" s="1"/>
  <c r="F2857" i="4"/>
  <c r="G2857" i="4" s="1"/>
  <c r="F2858" i="4"/>
  <c r="G2858" i="4" s="1"/>
  <c r="F2859" i="4"/>
  <c r="G2859" i="4" s="1"/>
  <c r="F2860" i="4"/>
  <c r="G2860" i="4" s="1"/>
  <c r="F2861" i="4"/>
  <c r="G2861" i="4" s="1"/>
  <c r="F2862" i="4"/>
  <c r="G2862" i="4" s="1"/>
  <c r="F2863" i="4"/>
  <c r="G2863" i="4" s="1"/>
  <c r="F2864" i="4"/>
  <c r="G2864" i="4" s="1"/>
  <c r="F2865" i="4"/>
  <c r="G2865" i="4" s="1"/>
  <c r="F2866" i="4"/>
  <c r="G2866" i="4" s="1"/>
  <c r="F2867" i="4"/>
  <c r="G2867" i="4" s="1"/>
  <c r="F2868" i="4"/>
  <c r="G2868" i="4" s="1"/>
  <c r="F2869" i="4"/>
  <c r="G2869" i="4" s="1"/>
  <c r="F2870" i="4"/>
  <c r="G2870" i="4" s="1"/>
  <c r="F2871" i="4"/>
  <c r="G2871" i="4" s="1"/>
  <c r="F2872" i="4"/>
  <c r="G2872" i="4" s="1"/>
  <c r="F2873" i="4"/>
  <c r="G2873" i="4" s="1"/>
  <c r="F2874" i="4"/>
  <c r="G2874" i="4" s="1"/>
  <c r="F2875" i="4"/>
  <c r="G2875" i="4" s="1"/>
  <c r="F2876" i="4"/>
  <c r="G2876" i="4" s="1"/>
  <c r="F2877" i="4"/>
  <c r="G2877" i="4" s="1"/>
  <c r="F2878" i="4"/>
  <c r="G2878" i="4" s="1"/>
  <c r="F2879" i="4"/>
  <c r="G2879" i="4" s="1"/>
  <c r="F2880" i="4"/>
  <c r="G2880" i="4" s="1"/>
  <c r="F2881" i="4"/>
  <c r="G2881" i="4" s="1"/>
  <c r="F2882" i="4"/>
  <c r="G2882" i="4" s="1"/>
  <c r="F2883" i="4"/>
  <c r="G2883" i="4" s="1"/>
  <c r="F2884" i="4"/>
  <c r="G2884" i="4" s="1"/>
  <c r="F2885" i="4"/>
  <c r="G2885" i="4" s="1"/>
  <c r="F2886" i="4"/>
  <c r="G2886" i="4" s="1"/>
  <c r="F2887" i="4"/>
  <c r="G2887" i="4" s="1"/>
  <c r="F2888" i="4"/>
  <c r="G2888" i="4" s="1"/>
  <c r="F2889" i="4"/>
  <c r="G2889" i="4" s="1"/>
  <c r="F2890" i="4"/>
  <c r="G2890" i="4" s="1"/>
  <c r="F2891" i="4"/>
  <c r="G2891" i="4" s="1"/>
  <c r="F2892" i="4"/>
  <c r="G2892" i="4" s="1"/>
  <c r="F2893" i="4"/>
  <c r="G2893" i="4" s="1"/>
  <c r="F2894" i="4"/>
  <c r="G2894" i="4" s="1"/>
  <c r="F2895" i="4"/>
  <c r="G2895" i="4" s="1"/>
  <c r="F2896" i="4"/>
  <c r="G2896" i="4" s="1"/>
  <c r="F2897" i="4"/>
  <c r="G2897" i="4" s="1"/>
  <c r="F2898" i="4"/>
  <c r="G2898" i="4" s="1"/>
  <c r="F2899" i="4"/>
  <c r="G2899" i="4" s="1"/>
  <c r="F2900" i="4"/>
  <c r="G2900" i="4" s="1"/>
  <c r="F2901" i="4"/>
  <c r="G2901" i="4" s="1"/>
  <c r="F2902" i="4"/>
  <c r="G2902" i="4" s="1"/>
  <c r="F2903" i="4"/>
  <c r="G2903" i="4" s="1"/>
  <c r="F2904" i="4"/>
  <c r="G2904" i="4" s="1"/>
  <c r="F2905" i="4"/>
  <c r="G2905" i="4" s="1"/>
  <c r="F2906" i="4"/>
  <c r="G2906" i="4" s="1"/>
  <c r="F2907" i="4"/>
  <c r="G2907" i="4" s="1"/>
  <c r="F2908" i="4"/>
  <c r="G2908" i="4" s="1"/>
  <c r="F2909" i="4"/>
  <c r="G2909" i="4" s="1"/>
  <c r="F2910" i="4"/>
  <c r="G2910" i="4" s="1"/>
  <c r="F2911" i="4"/>
  <c r="G2911" i="4" s="1"/>
  <c r="F2912" i="4"/>
  <c r="G2912" i="4" s="1"/>
  <c r="F2913" i="4"/>
  <c r="G2913" i="4" s="1"/>
  <c r="F2914" i="4"/>
  <c r="G2914" i="4" s="1"/>
  <c r="F2915" i="4"/>
  <c r="G2915" i="4" s="1"/>
  <c r="F2916" i="4"/>
  <c r="G2916" i="4" s="1"/>
  <c r="F2917" i="4"/>
  <c r="G2917" i="4" s="1"/>
  <c r="F2918" i="4"/>
  <c r="G2918" i="4" s="1"/>
  <c r="F2919" i="4"/>
  <c r="G2919" i="4" s="1"/>
  <c r="F2920" i="4"/>
  <c r="G2920" i="4" s="1"/>
  <c r="F2921" i="4"/>
  <c r="G2921" i="4" s="1"/>
  <c r="F2922" i="4"/>
  <c r="G2922" i="4" s="1"/>
  <c r="F2923" i="4"/>
  <c r="G2923" i="4" s="1"/>
  <c r="F2924" i="4"/>
  <c r="G2924" i="4" s="1"/>
  <c r="F2925" i="4"/>
  <c r="G2925" i="4" s="1"/>
  <c r="F2926" i="4"/>
  <c r="G2926" i="4" s="1"/>
  <c r="F2927" i="4"/>
  <c r="G2927" i="4" s="1"/>
  <c r="F2928" i="4"/>
  <c r="G2928" i="4" s="1"/>
  <c r="F2929" i="4"/>
  <c r="G2929" i="4" s="1"/>
  <c r="F2930" i="4"/>
  <c r="G2930" i="4" s="1"/>
  <c r="F2931" i="4"/>
  <c r="G2931" i="4" s="1"/>
  <c r="F2932" i="4"/>
  <c r="G2932" i="4" s="1"/>
  <c r="F2933" i="4"/>
  <c r="G2933" i="4" s="1"/>
  <c r="F2934" i="4"/>
  <c r="G2934" i="4" s="1"/>
  <c r="F2935" i="4"/>
  <c r="G2935" i="4" s="1"/>
  <c r="F2936" i="4"/>
  <c r="G2936" i="4" s="1"/>
  <c r="F2937" i="4"/>
  <c r="G2937" i="4" s="1"/>
  <c r="F2938" i="4"/>
  <c r="G2938" i="4" s="1"/>
  <c r="F2939" i="4"/>
  <c r="G2939" i="4" s="1"/>
  <c r="F2940" i="4"/>
  <c r="G2940" i="4" s="1"/>
  <c r="F2941" i="4"/>
  <c r="G2941" i="4" s="1"/>
  <c r="F2942" i="4"/>
  <c r="G2942" i="4" s="1"/>
  <c r="F2943" i="4"/>
  <c r="G2943" i="4" s="1"/>
  <c r="F2944" i="4"/>
  <c r="G2944" i="4" s="1"/>
  <c r="F2945" i="4"/>
  <c r="G2945" i="4" s="1"/>
  <c r="F2946" i="4"/>
  <c r="G2946" i="4" s="1"/>
  <c r="F2947" i="4"/>
  <c r="G2947" i="4" s="1"/>
  <c r="F2948" i="4"/>
  <c r="G2948" i="4" s="1"/>
  <c r="F2949" i="4"/>
  <c r="G2949" i="4" s="1"/>
  <c r="F2950" i="4"/>
  <c r="G2950" i="4" s="1"/>
  <c r="F2951" i="4"/>
  <c r="G2951" i="4" s="1"/>
  <c r="F2952" i="4"/>
  <c r="G2952" i="4" s="1"/>
  <c r="F2953" i="4"/>
  <c r="G2953" i="4" s="1"/>
  <c r="F2954" i="4"/>
  <c r="G2954" i="4" s="1"/>
  <c r="F2955" i="4"/>
  <c r="G2955" i="4" s="1"/>
  <c r="F2956" i="4"/>
  <c r="G2956" i="4" s="1"/>
  <c r="F2957" i="4"/>
  <c r="G2957" i="4" s="1"/>
  <c r="F2958" i="4"/>
  <c r="G2958" i="4" s="1"/>
  <c r="F2959" i="4"/>
  <c r="G2959" i="4" s="1"/>
  <c r="F2960" i="4"/>
  <c r="G2960" i="4" s="1"/>
  <c r="F2961" i="4"/>
  <c r="G2961" i="4" s="1"/>
  <c r="F2962" i="4"/>
  <c r="G2962" i="4" s="1"/>
  <c r="F2963" i="4"/>
  <c r="G2963" i="4" s="1"/>
  <c r="F2964" i="4"/>
  <c r="G2964" i="4" s="1"/>
  <c r="F2965" i="4"/>
  <c r="G2965" i="4" s="1"/>
  <c r="F2966" i="4"/>
  <c r="G2966" i="4" s="1"/>
  <c r="F2967" i="4"/>
  <c r="G2967" i="4" s="1"/>
  <c r="F2968" i="4"/>
  <c r="G2968" i="4" s="1"/>
  <c r="F2969" i="4"/>
  <c r="G2969" i="4" s="1"/>
  <c r="F2970" i="4"/>
  <c r="G2970" i="4" s="1"/>
  <c r="F2971" i="4"/>
  <c r="G2971" i="4" s="1"/>
  <c r="F2972" i="4"/>
  <c r="G2972" i="4" s="1"/>
  <c r="F2973" i="4"/>
  <c r="G2973" i="4" s="1"/>
  <c r="F2974" i="4"/>
  <c r="G2974" i="4" s="1"/>
  <c r="F2975" i="4"/>
  <c r="G2975" i="4" s="1"/>
  <c r="F2976" i="4"/>
  <c r="G2976" i="4" s="1"/>
  <c r="F2977" i="4"/>
  <c r="G2977" i="4" s="1"/>
  <c r="F2978" i="4"/>
  <c r="G2978" i="4" s="1"/>
  <c r="F2979" i="4"/>
  <c r="G2979" i="4" s="1"/>
  <c r="F2980" i="4"/>
  <c r="G2980" i="4" s="1"/>
  <c r="F2981" i="4"/>
  <c r="G2981" i="4" s="1"/>
  <c r="F2982" i="4"/>
  <c r="G2982" i="4" s="1"/>
  <c r="F2983" i="4"/>
  <c r="G2983" i="4" s="1"/>
  <c r="F2984" i="4"/>
  <c r="G2984" i="4" s="1"/>
  <c r="F2985" i="4"/>
  <c r="G2985" i="4" s="1"/>
  <c r="F2986" i="4"/>
  <c r="G2986" i="4" s="1"/>
  <c r="F2987" i="4"/>
  <c r="G2987" i="4" s="1"/>
  <c r="F2988" i="4"/>
  <c r="G2988" i="4" s="1"/>
  <c r="F2989" i="4"/>
  <c r="G2989" i="4" s="1"/>
  <c r="F2990" i="4"/>
  <c r="G2990" i="4" s="1"/>
  <c r="F2991" i="4"/>
  <c r="G2991" i="4" s="1"/>
  <c r="F2992" i="4"/>
  <c r="G2992" i="4" s="1"/>
  <c r="F2993" i="4"/>
  <c r="G2993" i="4" s="1"/>
  <c r="F2994" i="4"/>
  <c r="G2994" i="4" s="1"/>
  <c r="F2995" i="4"/>
  <c r="G2995" i="4" s="1"/>
  <c r="F2996" i="4"/>
  <c r="G2996" i="4" s="1"/>
  <c r="F2997" i="4"/>
  <c r="G2997" i="4" s="1"/>
  <c r="F2998" i="4"/>
  <c r="G2998" i="4" s="1"/>
  <c r="F2999" i="4"/>
  <c r="G2999" i="4" s="1"/>
  <c r="F3000" i="4"/>
  <c r="G3000" i="4" s="1"/>
  <c r="F3001" i="4"/>
  <c r="G3001" i="4" s="1"/>
  <c r="F3002" i="4"/>
  <c r="G3002" i="4" s="1"/>
  <c r="F3003" i="4"/>
  <c r="G3003" i="4" s="1"/>
  <c r="F3004" i="4"/>
  <c r="G3004" i="4" s="1"/>
  <c r="F3005" i="4"/>
  <c r="G3005" i="4" s="1"/>
  <c r="F3006" i="4"/>
  <c r="G3006" i="4" s="1"/>
  <c r="F3007" i="4"/>
  <c r="G3007" i="4" s="1"/>
  <c r="F3008" i="4"/>
  <c r="G3008" i="4" s="1"/>
  <c r="F3009" i="4"/>
  <c r="G3009" i="4" s="1"/>
  <c r="F3010" i="4"/>
  <c r="G3010" i="4" s="1"/>
  <c r="F3011" i="4"/>
  <c r="G3011" i="4" s="1"/>
  <c r="F3012" i="4"/>
  <c r="G3012" i="4" s="1"/>
  <c r="F3013" i="4"/>
  <c r="G3013" i="4" s="1"/>
  <c r="F3014" i="4"/>
  <c r="G3014" i="4" s="1"/>
  <c r="F3015" i="4"/>
  <c r="G3015" i="4" s="1"/>
  <c r="F3016" i="4"/>
  <c r="G3016" i="4" s="1"/>
  <c r="F3017" i="4"/>
  <c r="G3017" i="4" s="1"/>
  <c r="F3018" i="4"/>
  <c r="G3018" i="4" s="1"/>
  <c r="F3019" i="4"/>
  <c r="G3019" i="4" s="1"/>
  <c r="F3020" i="4"/>
  <c r="G3020" i="4" s="1"/>
  <c r="F3021" i="4"/>
  <c r="G3021" i="4" s="1"/>
  <c r="F3022" i="4"/>
  <c r="G3022" i="4" s="1"/>
  <c r="F3023" i="4"/>
  <c r="G3023" i="4" s="1"/>
  <c r="F3024" i="4"/>
  <c r="G3024" i="4" s="1"/>
  <c r="F3025" i="4"/>
  <c r="G3025" i="4" s="1"/>
  <c r="F3026" i="4"/>
  <c r="G3026" i="4" s="1"/>
  <c r="F3027" i="4"/>
  <c r="G3027" i="4" s="1"/>
  <c r="F3028" i="4"/>
  <c r="G3028" i="4" s="1"/>
  <c r="F3029" i="4"/>
  <c r="G3029" i="4" s="1"/>
  <c r="F3030" i="4"/>
  <c r="G3030" i="4" s="1"/>
  <c r="F3031" i="4"/>
  <c r="G3031" i="4" s="1"/>
  <c r="F3032" i="4"/>
  <c r="G3032" i="4" s="1"/>
  <c r="F3033" i="4"/>
  <c r="G3033" i="4" s="1"/>
  <c r="F3034" i="4"/>
  <c r="G3034" i="4" s="1"/>
  <c r="F3035" i="4"/>
  <c r="G3035" i="4" s="1"/>
  <c r="F3036" i="4"/>
  <c r="G3036" i="4" s="1"/>
  <c r="F3037" i="4"/>
  <c r="G3037" i="4" s="1"/>
  <c r="F3038" i="4"/>
  <c r="G3038" i="4" s="1"/>
  <c r="F3039" i="4"/>
  <c r="G3039" i="4" s="1"/>
  <c r="F3040" i="4"/>
  <c r="G3040" i="4" s="1"/>
  <c r="F3041" i="4"/>
  <c r="G3041" i="4" s="1"/>
  <c r="F3042" i="4"/>
  <c r="G3042" i="4" s="1"/>
  <c r="F3043" i="4"/>
  <c r="G3043" i="4" s="1"/>
  <c r="F3044" i="4"/>
  <c r="G3044" i="4" s="1"/>
  <c r="F3045" i="4"/>
  <c r="G3045" i="4" s="1"/>
  <c r="F3046" i="4"/>
  <c r="G3046" i="4" s="1"/>
  <c r="F3047" i="4"/>
  <c r="G3047" i="4" s="1"/>
  <c r="F3048" i="4"/>
  <c r="G3048" i="4" s="1"/>
  <c r="F3049" i="4"/>
  <c r="G3049" i="4" s="1"/>
  <c r="F3050" i="4"/>
  <c r="G3050" i="4" s="1"/>
  <c r="F3051" i="4"/>
  <c r="G3051" i="4" s="1"/>
  <c r="F3052" i="4"/>
  <c r="G3052" i="4" s="1"/>
  <c r="F3053" i="4"/>
  <c r="G3053" i="4" s="1"/>
  <c r="F3054" i="4"/>
  <c r="G3054" i="4" s="1"/>
  <c r="F3055" i="4"/>
  <c r="G3055" i="4" s="1"/>
  <c r="F3056" i="4"/>
  <c r="G3056" i="4" s="1"/>
  <c r="F3057" i="4"/>
  <c r="G3057" i="4" s="1"/>
  <c r="F3058" i="4"/>
  <c r="G3058" i="4" s="1"/>
  <c r="F3059" i="4"/>
  <c r="G3059" i="4" s="1"/>
  <c r="F3060" i="4"/>
  <c r="G3060" i="4" s="1"/>
  <c r="F3061" i="4"/>
  <c r="G3061" i="4" s="1"/>
  <c r="F3062" i="4"/>
  <c r="G3062" i="4" s="1"/>
  <c r="F3063" i="4"/>
  <c r="G3063" i="4" s="1"/>
  <c r="F3064" i="4"/>
  <c r="G3064" i="4" s="1"/>
  <c r="F3065" i="4"/>
  <c r="G3065" i="4" s="1"/>
  <c r="F3066" i="4"/>
  <c r="G3066" i="4" s="1"/>
  <c r="F3067" i="4"/>
  <c r="G3067" i="4" s="1"/>
  <c r="F3068" i="4"/>
  <c r="G3068" i="4" s="1"/>
  <c r="F3069" i="4"/>
  <c r="G3069" i="4" s="1"/>
  <c r="F3070" i="4"/>
  <c r="G3070" i="4" s="1"/>
  <c r="F3071" i="4"/>
  <c r="G3071" i="4" s="1"/>
  <c r="F3072" i="4"/>
  <c r="G3072" i="4" s="1"/>
  <c r="F3073" i="4"/>
  <c r="G3073" i="4" s="1"/>
  <c r="F3074" i="4"/>
  <c r="G3074" i="4" s="1"/>
  <c r="F3075" i="4"/>
  <c r="G3075" i="4" s="1"/>
  <c r="F3076" i="4"/>
  <c r="G3076" i="4" s="1"/>
  <c r="F3077" i="4"/>
  <c r="G3077" i="4" s="1"/>
  <c r="F3078" i="4"/>
  <c r="G3078" i="4" s="1"/>
  <c r="F3079" i="4"/>
  <c r="G3079" i="4" s="1"/>
  <c r="F3080" i="4"/>
  <c r="G3080" i="4" s="1"/>
  <c r="F3081" i="4"/>
  <c r="G3081" i="4" s="1"/>
  <c r="F3082" i="4"/>
  <c r="G3082" i="4" s="1"/>
  <c r="F3083" i="4"/>
  <c r="G3083" i="4" s="1"/>
  <c r="F3084" i="4"/>
  <c r="G3084" i="4" s="1"/>
  <c r="F3085" i="4"/>
  <c r="G3085" i="4" s="1"/>
  <c r="F3086" i="4"/>
  <c r="G3086" i="4" s="1"/>
  <c r="F3087" i="4"/>
  <c r="G3087" i="4" s="1"/>
  <c r="F3088" i="4"/>
  <c r="G3088" i="4" s="1"/>
  <c r="F3089" i="4"/>
  <c r="G3089" i="4" s="1"/>
  <c r="F3090" i="4"/>
  <c r="G3090" i="4" s="1"/>
  <c r="F3091" i="4"/>
  <c r="G3091" i="4" s="1"/>
  <c r="F3092" i="4"/>
  <c r="G3092" i="4" s="1"/>
  <c r="F3093" i="4"/>
  <c r="G3093" i="4" s="1"/>
  <c r="F3094" i="4"/>
  <c r="G3094" i="4" s="1"/>
  <c r="F3095" i="4"/>
  <c r="G3095" i="4" s="1"/>
  <c r="F3096" i="4"/>
  <c r="G3096" i="4" s="1"/>
  <c r="F3097" i="4"/>
  <c r="G3097" i="4" s="1"/>
  <c r="F3098" i="4"/>
  <c r="G3098" i="4" s="1"/>
  <c r="F3099" i="4"/>
  <c r="G3099" i="4" s="1"/>
  <c r="F3100" i="4"/>
  <c r="G3100" i="4" s="1"/>
  <c r="F3101" i="4"/>
  <c r="G3101" i="4" s="1"/>
  <c r="F3102" i="4"/>
  <c r="G3102" i="4" s="1"/>
  <c r="F3103" i="4"/>
  <c r="G3103" i="4" s="1"/>
  <c r="F3104" i="4"/>
  <c r="G3104" i="4" s="1"/>
  <c r="F3105" i="4"/>
  <c r="G3105" i="4" s="1"/>
  <c r="F3106" i="4"/>
  <c r="G3106" i="4" s="1"/>
  <c r="F3107" i="4"/>
  <c r="G3107" i="4" s="1"/>
  <c r="F3108" i="4"/>
  <c r="G3108" i="4" s="1"/>
  <c r="F3109" i="4"/>
  <c r="G3109" i="4" s="1"/>
  <c r="F3110" i="4"/>
  <c r="G3110" i="4" s="1"/>
  <c r="F3111" i="4"/>
  <c r="G3111" i="4" s="1"/>
  <c r="F3112" i="4"/>
  <c r="G3112" i="4" s="1"/>
  <c r="F3113" i="4"/>
  <c r="G3113" i="4" s="1"/>
  <c r="F3114" i="4"/>
  <c r="G3114" i="4" s="1"/>
  <c r="F3115" i="4"/>
  <c r="G3115" i="4" s="1"/>
  <c r="F3116" i="4"/>
  <c r="G3116" i="4" s="1"/>
  <c r="F3117" i="4"/>
  <c r="G3117" i="4" s="1"/>
  <c r="F3118" i="4"/>
  <c r="G3118" i="4" s="1"/>
  <c r="F3119" i="4"/>
  <c r="G3119" i="4" s="1"/>
  <c r="F3120" i="4"/>
  <c r="G3120" i="4" s="1"/>
  <c r="F3121" i="4"/>
  <c r="G3121" i="4" s="1"/>
  <c r="F3122" i="4"/>
  <c r="G3122" i="4" s="1"/>
  <c r="F3123" i="4"/>
  <c r="G3123" i="4" s="1"/>
  <c r="F3124" i="4"/>
  <c r="G3124" i="4" s="1"/>
  <c r="F3125" i="4"/>
  <c r="G3125" i="4" s="1"/>
  <c r="F3126" i="4"/>
  <c r="G3126" i="4" s="1"/>
  <c r="F3127" i="4"/>
  <c r="G3127" i="4" s="1"/>
  <c r="F3128" i="4"/>
  <c r="G3128" i="4" s="1"/>
  <c r="F3129" i="4"/>
  <c r="G3129" i="4" s="1"/>
  <c r="F3130" i="4"/>
  <c r="G3130" i="4" s="1"/>
  <c r="F3131" i="4"/>
  <c r="G3131" i="4" s="1"/>
  <c r="F3132" i="4"/>
  <c r="G3132" i="4" s="1"/>
  <c r="F3133" i="4"/>
  <c r="G3133" i="4" s="1"/>
  <c r="F3134" i="4"/>
  <c r="G3134" i="4" s="1"/>
  <c r="F3135" i="4"/>
  <c r="G3135" i="4" s="1"/>
  <c r="F3136" i="4"/>
  <c r="G3136" i="4" s="1"/>
  <c r="F3137" i="4"/>
  <c r="G3137" i="4" s="1"/>
  <c r="F3138" i="4"/>
  <c r="G3138" i="4" s="1"/>
  <c r="F3139" i="4"/>
  <c r="G3139" i="4" s="1"/>
  <c r="F3140" i="4"/>
  <c r="G3140" i="4" s="1"/>
  <c r="F3141" i="4"/>
  <c r="G3141" i="4" s="1"/>
  <c r="F3142" i="4"/>
  <c r="G3142" i="4" s="1"/>
  <c r="F3143" i="4"/>
  <c r="G3143" i="4" s="1"/>
  <c r="F3144" i="4"/>
  <c r="G3144" i="4" s="1"/>
  <c r="F3145" i="4"/>
  <c r="G3145" i="4" s="1"/>
  <c r="F3146" i="4"/>
  <c r="G3146" i="4" s="1"/>
  <c r="F3147" i="4"/>
  <c r="G3147" i="4" s="1"/>
  <c r="F3148" i="4"/>
  <c r="G3148" i="4" s="1"/>
  <c r="F3149" i="4"/>
  <c r="G3149" i="4" s="1"/>
  <c r="F3150" i="4"/>
  <c r="G3150" i="4" s="1"/>
  <c r="F3151" i="4"/>
  <c r="G3151" i="4" s="1"/>
  <c r="F3152" i="4"/>
  <c r="G3152" i="4" s="1"/>
  <c r="F3153" i="4"/>
  <c r="G3153" i="4" s="1"/>
  <c r="F3154" i="4"/>
  <c r="G3154" i="4" s="1"/>
  <c r="F3155" i="4"/>
  <c r="G3155" i="4" s="1"/>
  <c r="F3156" i="4"/>
  <c r="G3156" i="4" s="1"/>
  <c r="F3157" i="4"/>
  <c r="G3157" i="4" s="1"/>
  <c r="F3158" i="4"/>
  <c r="G3158" i="4" s="1"/>
  <c r="F3159" i="4"/>
  <c r="G3159" i="4" s="1"/>
  <c r="F3160" i="4"/>
  <c r="G3160" i="4" s="1"/>
  <c r="F3161" i="4"/>
  <c r="G3161" i="4" s="1"/>
  <c r="F3162" i="4"/>
  <c r="G3162" i="4" s="1"/>
  <c r="F3163" i="4"/>
  <c r="G3163" i="4" s="1"/>
  <c r="F3164" i="4"/>
  <c r="G3164" i="4" s="1"/>
  <c r="F3165" i="4"/>
  <c r="G3165" i="4" s="1"/>
  <c r="F3166" i="4"/>
  <c r="G3166" i="4" s="1"/>
  <c r="F3167" i="4"/>
  <c r="G3167" i="4" s="1"/>
  <c r="F3168" i="4"/>
  <c r="G3168" i="4" s="1"/>
  <c r="F3169" i="4"/>
  <c r="G3169" i="4" s="1"/>
  <c r="F3170" i="4"/>
  <c r="G3170" i="4" s="1"/>
  <c r="F3171" i="4"/>
  <c r="G3171" i="4" s="1"/>
  <c r="F3172" i="4"/>
  <c r="G3172" i="4" s="1"/>
  <c r="F3173" i="4"/>
  <c r="G3173" i="4" s="1"/>
  <c r="F3174" i="4"/>
  <c r="G3174" i="4" s="1"/>
  <c r="F3175" i="4"/>
  <c r="G3175" i="4" s="1"/>
  <c r="F3176" i="4"/>
  <c r="G3176" i="4" s="1"/>
  <c r="F3177" i="4"/>
  <c r="G3177" i="4" s="1"/>
  <c r="F3178" i="4"/>
  <c r="G3178" i="4" s="1"/>
  <c r="F3179" i="4"/>
  <c r="G3179" i="4" s="1"/>
  <c r="F3180" i="4"/>
  <c r="G3180" i="4" s="1"/>
  <c r="F3181" i="4"/>
  <c r="G3181" i="4" s="1"/>
  <c r="F3182" i="4"/>
  <c r="G3182" i="4" s="1"/>
  <c r="F3183" i="4"/>
  <c r="G3183" i="4" s="1"/>
  <c r="F3184" i="4"/>
  <c r="G3184" i="4" s="1"/>
  <c r="F3185" i="4"/>
  <c r="G3185" i="4" s="1"/>
  <c r="F3186" i="4"/>
  <c r="G3186" i="4" s="1"/>
  <c r="F3187" i="4"/>
  <c r="G3187" i="4" s="1"/>
  <c r="F3188" i="4"/>
  <c r="G3188" i="4" s="1"/>
  <c r="F3189" i="4"/>
  <c r="G3189" i="4" s="1"/>
  <c r="F3190" i="4"/>
  <c r="G3190" i="4" s="1"/>
  <c r="F3191" i="4"/>
  <c r="G3191" i="4" s="1"/>
  <c r="F3192" i="4"/>
  <c r="G3192" i="4" s="1"/>
  <c r="F3193" i="4"/>
  <c r="G3193" i="4" s="1"/>
  <c r="F3194" i="4"/>
  <c r="G3194" i="4" s="1"/>
  <c r="F3195" i="4"/>
  <c r="G3195" i="4" s="1"/>
  <c r="F3196" i="4"/>
  <c r="G3196" i="4" s="1"/>
  <c r="F3197" i="4"/>
  <c r="G3197" i="4" s="1"/>
  <c r="F3198" i="4"/>
  <c r="G3198" i="4" s="1"/>
  <c r="F3199" i="4"/>
  <c r="G3199" i="4" s="1"/>
  <c r="F3200" i="4"/>
  <c r="G3200" i="4" s="1"/>
  <c r="F3201" i="4"/>
  <c r="G3201" i="4" s="1"/>
  <c r="F3202" i="4"/>
  <c r="G3202" i="4" s="1"/>
  <c r="F3203" i="4"/>
  <c r="G3203" i="4" s="1"/>
  <c r="F3204" i="4"/>
  <c r="G3204" i="4" s="1"/>
  <c r="F3205" i="4"/>
  <c r="G3205" i="4" s="1"/>
  <c r="F3206" i="4"/>
  <c r="G3206" i="4" s="1"/>
  <c r="F3207" i="4"/>
  <c r="G3207" i="4" s="1"/>
  <c r="F3208" i="4"/>
  <c r="G3208" i="4" s="1"/>
  <c r="F3209" i="4"/>
  <c r="G3209" i="4" s="1"/>
  <c r="F3210" i="4"/>
  <c r="G3210" i="4" s="1"/>
  <c r="F3211" i="4"/>
  <c r="G3211" i="4" s="1"/>
  <c r="F3212" i="4"/>
  <c r="G3212" i="4" s="1"/>
  <c r="F3213" i="4"/>
  <c r="G3213" i="4" s="1"/>
  <c r="F3214" i="4"/>
  <c r="G3214" i="4" s="1"/>
  <c r="F3215" i="4"/>
  <c r="G3215" i="4" s="1"/>
  <c r="F3216" i="4"/>
  <c r="G3216" i="4" s="1"/>
  <c r="F3217" i="4"/>
  <c r="G3217" i="4" s="1"/>
  <c r="F3218" i="4"/>
  <c r="G3218" i="4" s="1"/>
  <c r="F3219" i="4"/>
  <c r="G3219" i="4" s="1"/>
  <c r="F3220" i="4"/>
  <c r="G3220" i="4" s="1"/>
  <c r="F3221" i="4"/>
  <c r="G3221" i="4" s="1"/>
  <c r="F3222" i="4"/>
  <c r="G3222" i="4" s="1"/>
  <c r="F3223" i="4"/>
  <c r="G3223" i="4" s="1"/>
  <c r="F3224" i="4"/>
  <c r="G3224" i="4" s="1"/>
  <c r="F3225" i="4"/>
  <c r="G3225" i="4" s="1"/>
  <c r="F3226" i="4"/>
  <c r="G3226" i="4" s="1"/>
  <c r="F3227" i="4"/>
  <c r="G3227" i="4" s="1"/>
  <c r="F3228" i="4"/>
  <c r="G3228" i="4" s="1"/>
  <c r="F3229" i="4"/>
  <c r="G3229" i="4" s="1"/>
  <c r="F3230" i="4"/>
  <c r="G3230" i="4" s="1"/>
  <c r="F3231" i="4"/>
  <c r="G3231" i="4" s="1"/>
  <c r="F3232" i="4"/>
  <c r="G3232" i="4" s="1"/>
  <c r="F3233" i="4"/>
  <c r="G3233" i="4" s="1"/>
  <c r="F3234" i="4"/>
  <c r="G3234" i="4" s="1"/>
  <c r="F3235" i="4"/>
  <c r="G3235" i="4" s="1"/>
  <c r="F3236" i="4"/>
  <c r="G3236" i="4" s="1"/>
  <c r="F3237" i="4"/>
  <c r="G3237" i="4" s="1"/>
  <c r="F3238" i="4"/>
  <c r="G3238" i="4" s="1"/>
  <c r="F3239" i="4"/>
  <c r="G3239" i="4" s="1"/>
  <c r="F3240" i="4"/>
  <c r="G3240" i="4" s="1"/>
  <c r="F3241" i="4"/>
  <c r="G3241" i="4" s="1"/>
  <c r="F3242" i="4"/>
  <c r="G3242" i="4" s="1"/>
  <c r="F3243" i="4"/>
  <c r="G3243" i="4" s="1"/>
  <c r="F3244" i="4"/>
  <c r="G3244" i="4" s="1"/>
  <c r="F3245" i="4"/>
  <c r="G3245" i="4" s="1"/>
  <c r="F3246" i="4"/>
  <c r="G3246" i="4" s="1"/>
  <c r="F3247" i="4"/>
  <c r="G3247" i="4" s="1"/>
  <c r="F3248" i="4"/>
  <c r="G3248" i="4" s="1"/>
  <c r="F3249" i="4"/>
  <c r="G3249" i="4" s="1"/>
  <c r="F3250" i="4"/>
  <c r="G3250" i="4" s="1"/>
  <c r="F3251" i="4"/>
  <c r="G3251" i="4" s="1"/>
  <c r="F3252" i="4"/>
  <c r="G3252" i="4" s="1"/>
  <c r="F3253" i="4"/>
  <c r="G3253" i="4" s="1"/>
  <c r="F3254" i="4"/>
  <c r="G3254" i="4" s="1"/>
  <c r="F3255" i="4"/>
  <c r="G3255" i="4" s="1"/>
  <c r="F3256" i="4"/>
  <c r="G3256" i="4" s="1"/>
  <c r="F3257" i="4"/>
  <c r="G3257" i="4" s="1"/>
  <c r="F3258" i="4"/>
  <c r="G3258" i="4" s="1"/>
  <c r="F3259" i="4"/>
  <c r="G3259" i="4" s="1"/>
  <c r="F3260" i="4"/>
  <c r="G3260" i="4" s="1"/>
  <c r="F3261" i="4"/>
  <c r="G3261" i="4" s="1"/>
  <c r="F3262" i="4"/>
  <c r="G3262" i="4" s="1"/>
  <c r="F3263" i="4"/>
  <c r="G3263" i="4" s="1"/>
  <c r="F3264" i="4"/>
  <c r="G3264" i="4" s="1"/>
  <c r="F3265" i="4"/>
  <c r="G3265" i="4" s="1"/>
  <c r="F3266" i="4"/>
  <c r="G3266" i="4" s="1"/>
  <c r="F3267" i="4"/>
  <c r="G3267" i="4" s="1"/>
  <c r="F3268" i="4"/>
  <c r="G3268" i="4" s="1"/>
  <c r="F3269" i="4"/>
  <c r="G3269" i="4" s="1"/>
  <c r="F3270" i="4"/>
  <c r="G3270" i="4" s="1"/>
  <c r="F3271" i="4"/>
  <c r="G3271" i="4" s="1"/>
  <c r="F3272" i="4"/>
  <c r="G3272" i="4" s="1"/>
  <c r="F3273" i="4"/>
  <c r="G3273" i="4" s="1"/>
  <c r="F3274" i="4"/>
  <c r="G3274" i="4" s="1"/>
  <c r="F3275" i="4"/>
  <c r="G3275" i="4" s="1"/>
  <c r="F3276" i="4"/>
  <c r="G3276" i="4" s="1"/>
  <c r="F3277" i="4"/>
  <c r="G3277" i="4" s="1"/>
  <c r="F3278" i="4"/>
  <c r="G3278" i="4" s="1"/>
  <c r="F3279" i="4"/>
  <c r="G3279" i="4" s="1"/>
  <c r="F3280" i="4"/>
  <c r="G3280" i="4" s="1"/>
  <c r="F3281" i="4"/>
  <c r="G3281" i="4" s="1"/>
  <c r="F3282" i="4"/>
  <c r="G3282" i="4" s="1"/>
  <c r="F3283" i="4"/>
  <c r="G3283" i="4" s="1"/>
  <c r="F3284" i="4"/>
  <c r="G3284" i="4" s="1"/>
  <c r="F3285" i="4"/>
  <c r="G3285" i="4" s="1"/>
  <c r="F3286" i="4"/>
  <c r="G3286" i="4" s="1"/>
  <c r="F3287" i="4"/>
  <c r="G3287" i="4" s="1"/>
  <c r="F3288" i="4"/>
  <c r="G3288" i="4" s="1"/>
  <c r="F3289" i="4"/>
  <c r="G3289" i="4" s="1"/>
  <c r="F3290" i="4"/>
  <c r="G3290" i="4" s="1"/>
  <c r="F3291" i="4"/>
  <c r="G3291" i="4" s="1"/>
  <c r="F3292" i="4"/>
  <c r="G3292" i="4" s="1"/>
  <c r="F3293" i="4"/>
  <c r="G3293" i="4" s="1"/>
  <c r="F3294" i="4"/>
  <c r="G3294" i="4" s="1"/>
  <c r="F3295" i="4"/>
  <c r="G3295" i="4" s="1"/>
  <c r="F3296" i="4"/>
  <c r="G3296" i="4" s="1"/>
  <c r="F3297" i="4"/>
  <c r="G3297" i="4" s="1"/>
  <c r="F3298" i="4"/>
  <c r="G3298" i="4" s="1"/>
  <c r="F3299" i="4"/>
  <c r="G3299" i="4" s="1"/>
  <c r="F3300" i="4"/>
  <c r="G3300" i="4" s="1"/>
  <c r="F3301" i="4"/>
  <c r="G3301" i="4" s="1"/>
  <c r="F3302" i="4"/>
  <c r="G3302" i="4" s="1"/>
  <c r="F3303" i="4"/>
  <c r="G3303" i="4" s="1"/>
  <c r="F3304" i="4"/>
  <c r="G3304" i="4" s="1"/>
  <c r="F3305" i="4"/>
  <c r="G3305" i="4" s="1"/>
  <c r="F3306" i="4"/>
  <c r="G3306" i="4" s="1"/>
  <c r="F3307" i="4"/>
  <c r="G3307" i="4" s="1"/>
  <c r="F3308" i="4"/>
  <c r="G3308" i="4" s="1"/>
  <c r="F3309" i="4"/>
  <c r="G3309" i="4" s="1"/>
  <c r="F3310" i="4"/>
  <c r="G3310" i="4" s="1"/>
  <c r="F3311" i="4"/>
  <c r="G3311" i="4" s="1"/>
  <c r="F3312" i="4"/>
  <c r="G3312" i="4" s="1"/>
  <c r="F3313" i="4"/>
  <c r="G3313" i="4" s="1"/>
  <c r="F3314" i="4"/>
  <c r="G3314" i="4" s="1"/>
  <c r="F3315" i="4"/>
  <c r="G3315" i="4" s="1"/>
  <c r="F3316" i="4"/>
  <c r="G3316" i="4" s="1"/>
  <c r="F3317" i="4"/>
  <c r="G3317" i="4" s="1"/>
  <c r="F3318" i="4"/>
  <c r="G3318" i="4" s="1"/>
  <c r="F3319" i="4"/>
  <c r="G3319" i="4" s="1"/>
  <c r="F3320" i="4"/>
  <c r="G3320" i="4" s="1"/>
  <c r="F3321" i="4"/>
  <c r="G3321" i="4" s="1"/>
  <c r="F3322" i="4"/>
  <c r="G3322" i="4" s="1"/>
  <c r="F3323" i="4"/>
  <c r="G3323" i="4" s="1"/>
  <c r="F3324" i="4"/>
  <c r="G3324" i="4" s="1"/>
  <c r="F3325" i="4"/>
  <c r="G3325" i="4" s="1"/>
  <c r="F3326" i="4"/>
  <c r="G3326" i="4" s="1"/>
  <c r="F3327" i="4"/>
  <c r="G3327" i="4" s="1"/>
  <c r="F3328" i="4"/>
  <c r="G3328" i="4" s="1"/>
  <c r="F3329" i="4"/>
  <c r="G3329" i="4" s="1"/>
  <c r="F3330" i="4"/>
  <c r="G3330" i="4" s="1"/>
  <c r="F3331" i="4"/>
  <c r="G3331" i="4" s="1"/>
  <c r="F3332" i="4"/>
  <c r="G3332" i="4" s="1"/>
  <c r="F3333" i="4"/>
  <c r="G3333" i="4" s="1"/>
  <c r="F3334" i="4"/>
  <c r="G3334" i="4" s="1"/>
  <c r="F3335" i="4"/>
  <c r="G3335" i="4" s="1"/>
  <c r="F3336" i="4"/>
  <c r="G3336" i="4" s="1"/>
  <c r="F3337" i="4"/>
  <c r="G3337" i="4" s="1"/>
  <c r="F3338" i="4"/>
  <c r="G3338" i="4" s="1"/>
  <c r="F3339" i="4"/>
  <c r="G3339" i="4" s="1"/>
  <c r="F3340" i="4"/>
  <c r="G3340" i="4" s="1"/>
  <c r="F3341" i="4"/>
  <c r="G3341" i="4" s="1"/>
  <c r="F3342" i="4"/>
  <c r="G3342" i="4" s="1"/>
  <c r="F3343" i="4"/>
  <c r="G3343" i="4" s="1"/>
  <c r="F3344" i="4"/>
  <c r="G3344" i="4" s="1"/>
  <c r="F3345" i="4"/>
  <c r="G3345" i="4" s="1"/>
  <c r="F3346" i="4"/>
  <c r="G3346" i="4" s="1"/>
  <c r="F3347" i="4"/>
  <c r="G3347" i="4" s="1"/>
  <c r="F3348" i="4"/>
  <c r="G3348" i="4" s="1"/>
  <c r="F3349" i="4"/>
  <c r="G3349" i="4" s="1"/>
  <c r="F3350" i="4"/>
  <c r="G3350" i="4" s="1"/>
  <c r="F3351" i="4"/>
  <c r="G3351" i="4" s="1"/>
  <c r="F3352" i="4"/>
  <c r="G3352" i="4" s="1"/>
  <c r="F3353" i="4"/>
  <c r="G3353" i="4" s="1"/>
  <c r="F3354" i="4"/>
  <c r="G3354" i="4" s="1"/>
  <c r="F3355" i="4"/>
  <c r="G3355" i="4" s="1"/>
  <c r="F3356" i="4"/>
  <c r="G3356" i="4" s="1"/>
  <c r="F3357" i="4"/>
  <c r="G3357" i="4" s="1"/>
  <c r="F3358" i="4"/>
  <c r="G3358" i="4" s="1"/>
  <c r="F3359" i="4"/>
  <c r="G3359" i="4" s="1"/>
  <c r="F3360" i="4"/>
  <c r="G3360" i="4" s="1"/>
  <c r="F3361" i="4"/>
  <c r="G3361" i="4" s="1"/>
  <c r="F3362" i="4"/>
  <c r="G3362" i="4" s="1"/>
  <c r="F3363" i="4"/>
  <c r="G3363" i="4" s="1"/>
  <c r="F3364" i="4"/>
  <c r="G3364" i="4" s="1"/>
  <c r="F3365" i="4"/>
  <c r="G3365" i="4" s="1"/>
  <c r="F3366" i="4"/>
  <c r="G3366" i="4" s="1"/>
  <c r="F3367" i="4"/>
  <c r="G3367" i="4" s="1"/>
  <c r="F3368" i="4"/>
  <c r="G3368" i="4" s="1"/>
  <c r="F3369" i="4"/>
  <c r="G3369" i="4" s="1"/>
  <c r="F3370" i="4"/>
  <c r="G3370" i="4" s="1"/>
  <c r="F3371" i="4"/>
  <c r="G3371" i="4" s="1"/>
  <c r="F3372" i="4"/>
  <c r="G3372" i="4" s="1"/>
  <c r="F3373" i="4"/>
  <c r="G3373" i="4" s="1"/>
  <c r="F3374" i="4"/>
  <c r="G3374" i="4" s="1"/>
  <c r="F3375" i="4"/>
  <c r="G3375" i="4" s="1"/>
  <c r="F3376" i="4"/>
  <c r="G3376" i="4" s="1"/>
  <c r="F3377" i="4"/>
  <c r="G3377" i="4" s="1"/>
  <c r="F3378" i="4"/>
  <c r="G3378" i="4" s="1"/>
  <c r="F3379" i="4"/>
  <c r="G3379" i="4" s="1"/>
  <c r="F3380" i="4"/>
  <c r="G3380" i="4" s="1"/>
  <c r="F3381" i="4"/>
  <c r="G3381" i="4" s="1"/>
  <c r="F3382" i="4"/>
  <c r="G3382" i="4" s="1"/>
  <c r="F3383" i="4"/>
  <c r="G3383" i="4" s="1"/>
  <c r="F3384" i="4"/>
  <c r="G3384" i="4" s="1"/>
  <c r="F3385" i="4"/>
  <c r="G3385" i="4" s="1"/>
  <c r="F3386" i="4"/>
  <c r="G3386" i="4" s="1"/>
  <c r="F3387" i="4"/>
  <c r="G3387" i="4" s="1"/>
  <c r="F3388" i="4"/>
  <c r="G3388" i="4" s="1"/>
  <c r="F3389" i="4"/>
  <c r="G3389" i="4" s="1"/>
  <c r="F3390" i="4"/>
  <c r="G3390" i="4" s="1"/>
  <c r="F3391" i="4"/>
  <c r="G3391" i="4" s="1"/>
  <c r="F3392" i="4"/>
  <c r="G3392" i="4" s="1"/>
  <c r="F3393" i="4"/>
  <c r="G3393" i="4" s="1"/>
  <c r="F3394" i="4"/>
  <c r="G3394" i="4" s="1"/>
  <c r="F3395" i="4"/>
  <c r="G3395" i="4" s="1"/>
  <c r="F3396" i="4"/>
  <c r="G3396" i="4" s="1"/>
  <c r="F3397" i="4"/>
  <c r="G3397" i="4" s="1"/>
  <c r="F3398" i="4"/>
  <c r="G3398" i="4" s="1"/>
  <c r="F3399" i="4"/>
  <c r="G3399" i="4" s="1"/>
  <c r="F3400" i="4"/>
  <c r="G3400" i="4" s="1"/>
  <c r="F3401" i="4"/>
  <c r="G3401" i="4" s="1"/>
  <c r="F3402" i="4"/>
  <c r="G3402" i="4" s="1"/>
  <c r="F3403" i="4"/>
  <c r="G3403" i="4" s="1"/>
  <c r="F3404" i="4"/>
  <c r="G3404" i="4" s="1"/>
  <c r="F3405" i="4"/>
  <c r="G3405" i="4" s="1"/>
  <c r="F3406" i="4"/>
  <c r="G3406" i="4" s="1"/>
  <c r="F3407" i="4"/>
  <c r="G3407" i="4" s="1"/>
  <c r="F3408" i="4"/>
  <c r="G3408" i="4" s="1"/>
  <c r="F3409" i="4"/>
  <c r="G3409" i="4" s="1"/>
  <c r="F3410" i="4"/>
  <c r="G3410" i="4" s="1"/>
  <c r="F3411" i="4"/>
  <c r="G3411" i="4" s="1"/>
  <c r="F3412" i="4"/>
  <c r="G3412" i="4" s="1"/>
  <c r="F3413" i="4"/>
  <c r="G3413" i="4" s="1"/>
  <c r="F3414" i="4"/>
  <c r="G3414" i="4" s="1"/>
  <c r="F3415" i="4"/>
  <c r="G3415" i="4" s="1"/>
  <c r="F3416" i="4"/>
  <c r="G3416" i="4" s="1"/>
  <c r="F3417" i="4"/>
  <c r="G3417" i="4" s="1"/>
  <c r="F3418" i="4"/>
  <c r="G3418" i="4" s="1"/>
  <c r="F3419" i="4"/>
  <c r="G3419" i="4" s="1"/>
  <c r="F3420" i="4"/>
  <c r="G3420" i="4" s="1"/>
  <c r="F3421" i="4"/>
  <c r="G3421" i="4" s="1"/>
  <c r="F3422" i="4"/>
  <c r="G3422" i="4" s="1"/>
  <c r="F3423" i="4"/>
  <c r="G3423" i="4" s="1"/>
  <c r="F3424" i="4"/>
  <c r="G3424" i="4" s="1"/>
  <c r="F3425" i="4"/>
  <c r="G3425" i="4" s="1"/>
  <c r="F3426" i="4"/>
  <c r="G3426" i="4" s="1"/>
  <c r="F3427" i="4"/>
  <c r="G3427" i="4" s="1"/>
  <c r="F3428" i="4"/>
  <c r="G3428" i="4" s="1"/>
  <c r="F3429" i="4"/>
  <c r="G3429" i="4" s="1"/>
  <c r="F3430" i="4"/>
  <c r="G3430" i="4" s="1"/>
  <c r="F3431" i="4"/>
  <c r="G3431" i="4" s="1"/>
  <c r="F3432" i="4"/>
  <c r="G3432" i="4" s="1"/>
  <c r="F3433" i="4"/>
  <c r="G3433" i="4" s="1"/>
  <c r="F3434" i="4"/>
  <c r="G3434" i="4" s="1"/>
  <c r="F3435" i="4"/>
  <c r="G3435" i="4" s="1"/>
  <c r="F3436" i="4"/>
  <c r="G3436" i="4" s="1"/>
  <c r="F3437" i="4"/>
  <c r="G3437" i="4" s="1"/>
  <c r="F3438" i="4"/>
  <c r="G3438" i="4" s="1"/>
  <c r="F3439" i="4"/>
  <c r="G3439" i="4" s="1"/>
  <c r="F3440" i="4"/>
  <c r="G3440" i="4" s="1"/>
  <c r="F3441" i="4"/>
  <c r="G3441" i="4" s="1"/>
  <c r="F3442" i="4"/>
  <c r="G3442" i="4" s="1"/>
  <c r="F3443" i="4"/>
  <c r="G3443" i="4" s="1"/>
  <c r="F3444" i="4"/>
  <c r="G3444" i="4" s="1"/>
  <c r="F3445" i="4"/>
  <c r="G3445" i="4" s="1"/>
  <c r="F3446" i="4"/>
  <c r="G3446" i="4" s="1"/>
  <c r="F3447" i="4"/>
  <c r="G3447" i="4" s="1"/>
  <c r="F3448" i="4"/>
  <c r="G3448" i="4" s="1"/>
  <c r="F3449" i="4"/>
  <c r="G3449" i="4" s="1"/>
  <c r="F3450" i="4"/>
  <c r="G3450" i="4" s="1"/>
  <c r="F3451" i="4"/>
  <c r="G3451" i="4" s="1"/>
  <c r="F3452" i="4"/>
  <c r="G3452" i="4" s="1"/>
  <c r="F3453" i="4"/>
  <c r="G3453" i="4" s="1"/>
  <c r="F3454" i="4"/>
  <c r="G3454" i="4" s="1"/>
  <c r="F3455" i="4"/>
  <c r="G3455" i="4" s="1"/>
  <c r="F3456" i="4"/>
  <c r="G3456" i="4" s="1"/>
  <c r="F3457" i="4"/>
  <c r="G3457" i="4" s="1"/>
  <c r="F3458" i="4"/>
  <c r="G3458" i="4" s="1"/>
  <c r="F3459" i="4"/>
  <c r="G3459" i="4" s="1"/>
  <c r="F3460" i="4"/>
  <c r="G3460" i="4" s="1"/>
  <c r="F3461" i="4"/>
  <c r="G3461" i="4" s="1"/>
  <c r="F3462" i="4"/>
  <c r="G3462" i="4" s="1"/>
  <c r="F3463" i="4"/>
  <c r="G3463" i="4" s="1"/>
  <c r="F3464" i="4"/>
  <c r="G3464" i="4" s="1"/>
  <c r="F3465" i="4"/>
  <c r="G3465" i="4" s="1"/>
  <c r="F3466" i="4"/>
  <c r="G3466" i="4" s="1"/>
  <c r="F3467" i="4"/>
  <c r="G3467" i="4" s="1"/>
  <c r="F3468" i="4"/>
  <c r="G3468" i="4" s="1"/>
  <c r="F3469" i="4"/>
  <c r="G3469" i="4" s="1"/>
  <c r="F3470" i="4"/>
  <c r="G3470" i="4" s="1"/>
  <c r="F3471" i="4"/>
  <c r="G3471" i="4" s="1"/>
  <c r="F3472" i="4"/>
  <c r="G3472" i="4" s="1"/>
  <c r="F3473" i="4"/>
  <c r="G3473" i="4" s="1"/>
  <c r="F3474" i="4"/>
  <c r="G3474" i="4" s="1"/>
  <c r="F3475" i="4"/>
  <c r="G3475" i="4" s="1"/>
  <c r="F3476" i="4"/>
  <c r="G3476" i="4" s="1"/>
  <c r="F3477" i="4"/>
  <c r="G3477" i="4" s="1"/>
  <c r="F3478" i="4"/>
  <c r="G3478" i="4" s="1"/>
  <c r="F3479" i="4"/>
  <c r="G3479" i="4" s="1"/>
  <c r="F3480" i="4"/>
  <c r="G3480" i="4" s="1"/>
  <c r="F3481" i="4"/>
  <c r="G3481" i="4" s="1"/>
  <c r="F3482" i="4"/>
  <c r="G3482" i="4" s="1"/>
  <c r="F3483" i="4"/>
  <c r="G3483" i="4" s="1"/>
  <c r="F3484" i="4"/>
  <c r="G3484" i="4" s="1"/>
  <c r="F3485" i="4"/>
  <c r="G3485" i="4" s="1"/>
  <c r="F3486" i="4"/>
  <c r="G3486" i="4" s="1"/>
  <c r="F3487" i="4"/>
  <c r="G3487" i="4" s="1"/>
  <c r="F3488" i="4"/>
  <c r="G3488" i="4" s="1"/>
  <c r="F3489" i="4"/>
  <c r="G3489" i="4" s="1"/>
  <c r="F3490" i="4"/>
  <c r="G3490" i="4" s="1"/>
  <c r="F3491" i="4"/>
  <c r="G3491" i="4" s="1"/>
  <c r="F3492" i="4"/>
  <c r="G3492" i="4" s="1"/>
  <c r="F3493" i="4"/>
  <c r="G3493" i="4" s="1"/>
  <c r="F3494" i="4"/>
  <c r="G3494" i="4" s="1"/>
  <c r="F3495" i="4"/>
  <c r="G3495" i="4" s="1"/>
  <c r="F3496" i="4"/>
  <c r="G3496" i="4" s="1"/>
  <c r="F3497" i="4"/>
  <c r="G3497" i="4" s="1"/>
  <c r="F3498" i="4"/>
  <c r="G3498" i="4" s="1"/>
  <c r="F3499" i="4"/>
  <c r="G3499" i="4" s="1"/>
  <c r="F3500" i="4"/>
  <c r="G3500" i="4" s="1"/>
  <c r="F3501" i="4"/>
  <c r="G3501" i="4" s="1"/>
  <c r="F3502" i="4"/>
  <c r="G3502" i="4" s="1"/>
  <c r="F3503" i="4"/>
  <c r="G3503" i="4" s="1"/>
  <c r="F3504" i="4"/>
  <c r="G3504" i="4" s="1"/>
  <c r="F3505" i="4"/>
  <c r="G3505" i="4" s="1"/>
  <c r="F3506" i="4"/>
  <c r="G3506" i="4" s="1"/>
  <c r="F3507" i="4"/>
  <c r="G3507" i="4" s="1"/>
  <c r="F3508" i="4"/>
  <c r="G3508" i="4" s="1"/>
  <c r="F3509" i="4"/>
  <c r="G3509" i="4" s="1"/>
  <c r="F3510" i="4"/>
  <c r="G3510" i="4" s="1"/>
  <c r="F3511" i="4"/>
  <c r="G3511" i="4" s="1"/>
  <c r="F3512" i="4"/>
  <c r="G3512" i="4" s="1"/>
  <c r="F3513" i="4"/>
  <c r="G3513" i="4" s="1"/>
  <c r="F3514" i="4"/>
  <c r="G3514" i="4" s="1"/>
  <c r="F3515" i="4"/>
  <c r="G3515" i="4" s="1"/>
  <c r="F3516" i="4"/>
  <c r="G3516" i="4" s="1"/>
  <c r="F3517" i="4"/>
  <c r="G3517" i="4" s="1"/>
  <c r="F3518" i="4"/>
  <c r="G3518" i="4" s="1"/>
  <c r="F3519" i="4"/>
  <c r="G3519" i="4" s="1"/>
  <c r="F3520" i="4"/>
  <c r="G3520" i="4" s="1"/>
  <c r="F3521" i="4"/>
  <c r="G3521" i="4" s="1"/>
  <c r="F3522" i="4"/>
  <c r="G3522" i="4" s="1"/>
  <c r="F3523" i="4"/>
  <c r="G3523" i="4" s="1"/>
  <c r="F3524" i="4"/>
  <c r="G3524" i="4" s="1"/>
  <c r="F3525" i="4"/>
  <c r="G3525" i="4" s="1"/>
  <c r="F3526" i="4"/>
  <c r="G3526" i="4" s="1"/>
  <c r="F3527" i="4"/>
  <c r="G3527" i="4" s="1"/>
  <c r="F3528" i="4"/>
  <c r="G3528" i="4" s="1"/>
  <c r="F3529" i="4"/>
  <c r="G3529" i="4" s="1"/>
  <c r="F3530" i="4"/>
  <c r="G3530" i="4" s="1"/>
  <c r="F3531" i="4"/>
  <c r="G3531" i="4" s="1"/>
  <c r="F3532" i="4"/>
  <c r="G3532" i="4" s="1"/>
  <c r="F3533" i="4"/>
  <c r="G3533" i="4" s="1"/>
  <c r="F3534" i="4"/>
  <c r="G3534" i="4" s="1"/>
  <c r="F3535" i="4"/>
  <c r="G3535" i="4" s="1"/>
  <c r="F3536" i="4"/>
  <c r="G3536" i="4" s="1"/>
  <c r="F3537" i="4"/>
  <c r="G3537" i="4" s="1"/>
  <c r="F3538" i="4"/>
  <c r="G3538" i="4" s="1"/>
  <c r="F3539" i="4"/>
  <c r="G3539" i="4" s="1"/>
  <c r="F3540" i="4"/>
  <c r="G3540" i="4" s="1"/>
  <c r="F3541" i="4"/>
  <c r="G3541" i="4" s="1"/>
  <c r="F3542" i="4"/>
  <c r="G3542" i="4" s="1"/>
  <c r="F3543" i="4"/>
  <c r="G3543" i="4" s="1"/>
  <c r="F3544" i="4"/>
  <c r="G3544" i="4" s="1"/>
  <c r="F3545" i="4"/>
  <c r="G3545" i="4" s="1"/>
  <c r="F3546" i="4"/>
  <c r="G3546" i="4" s="1"/>
  <c r="F3547" i="4"/>
  <c r="G3547" i="4" s="1"/>
  <c r="F3548" i="4"/>
  <c r="G3548" i="4" s="1"/>
  <c r="F3549" i="4"/>
  <c r="G3549" i="4" s="1"/>
  <c r="F3550" i="4"/>
  <c r="G3550" i="4" s="1"/>
  <c r="F3551" i="4"/>
  <c r="G3551" i="4" s="1"/>
  <c r="F3552" i="4"/>
  <c r="G3552" i="4" s="1"/>
  <c r="F3553" i="4"/>
  <c r="G3553" i="4" s="1"/>
  <c r="F3554" i="4"/>
  <c r="G3554" i="4" s="1"/>
  <c r="F3555" i="4"/>
  <c r="G3555" i="4" s="1"/>
  <c r="F3556" i="4"/>
  <c r="G3556" i="4" s="1"/>
  <c r="F3557" i="4"/>
  <c r="G3557" i="4" s="1"/>
  <c r="F3558" i="4"/>
  <c r="G3558" i="4" s="1"/>
  <c r="F3559" i="4"/>
  <c r="G3559" i="4" s="1"/>
  <c r="F3560" i="4"/>
  <c r="G3560" i="4" s="1"/>
  <c r="F3561" i="4"/>
  <c r="G3561" i="4" s="1"/>
  <c r="F3562" i="4"/>
  <c r="G3562" i="4" s="1"/>
  <c r="F3563" i="4"/>
  <c r="G3563" i="4" s="1"/>
  <c r="F3564" i="4"/>
  <c r="G3564" i="4" s="1"/>
  <c r="F3565" i="4"/>
  <c r="G3565" i="4" s="1"/>
  <c r="F3566" i="4"/>
  <c r="G3566" i="4" s="1"/>
  <c r="F3567" i="4"/>
  <c r="G3567" i="4" s="1"/>
  <c r="F3568" i="4"/>
  <c r="G3568" i="4" s="1"/>
  <c r="F3569" i="4"/>
  <c r="G3569" i="4" s="1"/>
  <c r="F3570" i="4"/>
  <c r="G3570" i="4" s="1"/>
  <c r="F3571" i="4"/>
  <c r="G3571" i="4" s="1"/>
  <c r="F3572" i="4"/>
  <c r="G3572" i="4" s="1"/>
  <c r="F3573" i="4"/>
  <c r="G3573" i="4" s="1"/>
  <c r="F3574" i="4"/>
  <c r="G3574" i="4" s="1"/>
  <c r="F3575" i="4"/>
  <c r="G3575" i="4" s="1"/>
  <c r="F3576" i="4"/>
  <c r="G3576" i="4" s="1"/>
  <c r="F3577" i="4"/>
  <c r="G3577" i="4" s="1"/>
  <c r="F3578" i="4"/>
  <c r="G3578" i="4" s="1"/>
  <c r="F3579" i="4"/>
  <c r="G3579" i="4" s="1"/>
  <c r="F3580" i="4"/>
  <c r="G3580" i="4" s="1"/>
  <c r="F3581" i="4"/>
  <c r="G3581" i="4" s="1"/>
  <c r="F3582" i="4"/>
  <c r="G3582" i="4" s="1"/>
  <c r="F3583" i="4"/>
  <c r="G3583" i="4" s="1"/>
  <c r="F3584" i="4"/>
  <c r="G3584" i="4" s="1"/>
  <c r="F3585" i="4"/>
  <c r="G3585" i="4" s="1"/>
  <c r="F3586" i="4"/>
  <c r="G3586" i="4" s="1"/>
  <c r="F3587" i="4"/>
  <c r="G3587" i="4" s="1"/>
  <c r="F3588" i="4"/>
  <c r="G3588" i="4" s="1"/>
  <c r="F3589" i="4"/>
  <c r="G3589" i="4" s="1"/>
  <c r="F3590" i="4"/>
  <c r="G3590" i="4" s="1"/>
  <c r="F3591" i="4"/>
  <c r="G3591" i="4" s="1"/>
  <c r="F3592" i="4"/>
  <c r="G3592" i="4" s="1"/>
  <c r="F3593" i="4"/>
  <c r="G3593" i="4" s="1"/>
  <c r="F3594" i="4"/>
  <c r="G3594" i="4" s="1"/>
  <c r="F3595" i="4"/>
  <c r="G3595" i="4" s="1"/>
  <c r="F3596" i="4"/>
  <c r="G3596" i="4" s="1"/>
  <c r="F3597" i="4"/>
  <c r="G3597" i="4" s="1"/>
  <c r="F3598" i="4"/>
  <c r="G3598" i="4" s="1"/>
  <c r="F3599" i="4"/>
  <c r="G3599" i="4" s="1"/>
  <c r="F3600" i="4"/>
  <c r="G3600" i="4" s="1"/>
  <c r="F3601" i="4"/>
  <c r="G3601" i="4" s="1"/>
  <c r="F3602" i="4"/>
  <c r="G3602" i="4" s="1"/>
  <c r="F3603" i="4"/>
  <c r="G3603" i="4" s="1"/>
  <c r="F3604" i="4"/>
  <c r="G3604" i="4" s="1"/>
  <c r="F3605" i="4"/>
  <c r="G3605" i="4" s="1"/>
  <c r="F3606" i="4"/>
  <c r="G3606" i="4" s="1"/>
  <c r="F3607" i="4"/>
  <c r="G3607" i="4" s="1"/>
  <c r="F3608" i="4"/>
  <c r="G3608" i="4" s="1"/>
  <c r="F3609" i="4"/>
  <c r="G3609" i="4" s="1"/>
  <c r="F3610" i="4"/>
  <c r="G3610" i="4" s="1"/>
  <c r="F3611" i="4"/>
  <c r="G3611" i="4" s="1"/>
  <c r="F3612" i="4"/>
  <c r="G3612" i="4" s="1"/>
  <c r="F3613" i="4"/>
  <c r="G3613" i="4" s="1"/>
  <c r="F3614" i="4"/>
  <c r="G3614" i="4" s="1"/>
  <c r="F3615" i="4"/>
  <c r="G3615" i="4" s="1"/>
  <c r="F3616" i="4"/>
  <c r="G3616" i="4" s="1"/>
  <c r="F3617" i="4"/>
  <c r="G3617" i="4" s="1"/>
  <c r="F3618" i="4"/>
  <c r="G3618" i="4" s="1"/>
  <c r="F3619" i="4"/>
  <c r="G3619" i="4" s="1"/>
  <c r="F3620" i="4"/>
  <c r="G3620" i="4" s="1"/>
  <c r="F3621" i="4"/>
  <c r="G3621" i="4" s="1"/>
  <c r="F3622" i="4"/>
  <c r="G3622" i="4" s="1"/>
  <c r="F3623" i="4"/>
  <c r="G3623" i="4" s="1"/>
  <c r="F3624" i="4"/>
  <c r="G3624" i="4" s="1"/>
  <c r="F3625" i="4"/>
  <c r="G3625" i="4" s="1"/>
  <c r="F3626" i="4"/>
  <c r="G3626" i="4" s="1"/>
  <c r="F3627" i="4"/>
  <c r="G3627" i="4" s="1"/>
  <c r="F3628" i="4"/>
  <c r="G3628" i="4" s="1"/>
  <c r="F3629" i="4"/>
  <c r="G3629" i="4" s="1"/>
  <c r="F3630" i="4"/>
  <c r="G3630" i="4" s="1"/>
  <c r="F3631" i="4"/>
  <c r="G3631" i="4" s="1"/>
  <c r="F3632" i="4"/>
  <c r="G3632" i="4" s="1"/>
  <c r="F3633" i="4"/>
  <c r="G3633" i="4" s="1"/>
  <c r="F3634" i="4"/>
  <c r="G3634" i="4" s="1"/>
  <c r="F3635" i="4"/>
  <c r="G3635" i="4" s="1"/>
  <c r="F3636" i="4"/>
  <c r="G3636" i="4" s="1"/>
  <c r="F3637" i="4"/>
  <c r="G3637" i="4" s="1"/>
  <c r="F3638" i="4"/>
  <c r="G3638" i="4" s="1"/>
  <c r="F3639" i="4"/>
  <c r="G3639" i="4" s="1"/>
  <c r="F3640" i="4"/>
  <c r="G3640" i="4" s="1"/>
  <c r="F3641" i="4"/>
  <c r="G3641" i="4" s="1"/>
  <c r="F3642" i="4"/>
  <c r="G3642" i="4" s="1"/>
  <c r="F3643" i="4"/>
  <c r="G3643" i="4" s="1"/>
  <c r="F3644" i="4"/>
  <c r="G3644" i="4" s="1"/>
  <c r="F3645" i="4"/>
  <c r="G3645" i="4" s="1"/>
  <c r="F3646" i="4"/>
  <c r="G3646" i="4" s="1"/>
  <c r="F3647" i="4"/>
  <c r="G3647" i="4" s="1"/>
  <c r="F3648" i="4"/>
  <c r="G3648" i="4" s="1"/>
  <c r="F3649" i="4"/>
  <c r="G3649" i="4" s="1"/>
  <c r="F3650" i="4"/>
  <c r="G3650" i="4" s="1"/>
  <c r="F3651" i="4"/>
  <c r="G3651" i="4" s="1"/>
  <c r="F3652" i="4"/>
  <c r="G3652" i="4" s="1"/>
  <c r="F3653" i="4"/>
  <c r="G3653" i="4" s="1"/>
  <c r="F3654" i="4"/>
  <c r="G3654" i="4" s="1"/>
  <c r="F3655" i="4"/>
  <c r="G3655" i="4" s="1"/>
  <c r="F3656" i="4"/>
  <c r="G3656" i="4" s="1"/>
  <c r="F3657" i="4"/>
  <c r="G3657" i="4" s="1"/>
  <c r="F3658" i="4"/>
  <c r="G3658" i="4" s="1"/>
  <c r="F3659" i="4"/>
  <c r="G3659" i="4" s="1"/>
  <c r="F3660" i="4"/>
  <c r="G3660" i="4" s="1"/>
  <c r="F3661" i="4"/>
  <c r="G3661" i="4" s="1"/>
  <c r="F3662" i="4"/>
  <c r="G3662" i="4" s="1"/>
  <c r="F3663" i="4"/>
  <c r="G3663" i="4" s="1"/>
  <c r="F3664" i="4"/>
  <c r="G3664" i="4" s="1"/>
  <c r="F3665" i="4"/>
  <c r="G3665" i="4" s="1"/>
  <c r="F3666" i="4"/>
  <c r="G3666" i="4" s="1"/>
  <c r="F3667" i="4"/>
  <c r="G3667" i="4" s="1"/>
  <c r="F3668" i="4"/>
  <c r="G3668" i="4" s="1"/>
  <c r="F3669" i="4"/>
  <c r="G3669" i="4" s="1"/>
  <c r="F3670" i="4"/>
  <c r="G3670" i="4" s="1"/>
  <c r="F3671" i="4"/>
  <c r="G3671" i="4" s="1"/>
  <c r="F3672" i="4"/>
  <c r="G3672" i="4" s="1"/>
  <c r="F3673" i="4"/>
  <c r="G3673" i="4" s="1"/>
  <c r="F3674" i="4"/>
  <c r="G3674" i="4" s="1"/>
  <c r="F3675" i="4"/>
  <c r="G3675" i="4" s="1"/>
  <c r="F3676" i="4"/>
  <c r="G3676" i="4" s="1"/>
  <c r="F3677" i="4"/>
  <c r="G3677" i="4" s="1"/>
  <c r="F3678" i="4"/>
  <c r="G3678" i="4" s="1"/>
  <c r="F3679" i="4"/>
  <c r="G3679" i="4" s="1"/>
  <c r="F3680" i="4"/>
  <c r="G3680" i="4" s="1"/>
  <c r="F3681" i="4"/>
  <c r="G3681" i="4" s="1"/>
  <c r="F3682" i="4"/>
  <c r="G3682" i="4" s="1"/>
  <c r="F3683" i="4"/>
  <c r="G3683" i="4" s="1"/>
  <c r="F3684" i="4"/>
  <c r="G3684" i="4" s="1"/>
  <c r="F3685" i="4"/>
  <c r="G3685" i="4" s="1"/>
  <c r="F3686" i="4"/>
  <c r="G3686" i="4" s="1"/>
  <c r="F3687" i="4"/>
  <c r="G3687" i="4" s="1"/>
  <c r="F3688" i="4"/>
  <c r="G3688" i="4" s="1"/>
  <c r="F3689" i="4"/>
  <c r="G3689" i="4" s="1"/>
  <c r="F3690" i="4"/>
  <c r="G3690" i="4" s="1"/>
  <c r="F3691" i="4"/>
  <c r="G3691" i="4" s="1"/>
  <c r="F3692" i="4"/>
  <c r="G3692" i="4" s="1"/>
  <c r="F3693" i="4"/>
  <c r="G3693" i="4" s="1"/>
  <c r="F3694" i="4"/>
  <c r="G3694" i="4" s="1"/>
  <c r="F3695" i="4"/>
  <c r="G3695" i="4" s="1"/>
  <c r="F3696" i="4"/>
  <c r="G3696" i="4" s="1"/>
  <c r="F3697" i="4"/>
  <c r="G3697" i="4" s="1"/>
  <c r="F3698" i="4"/>
  <c r="G3698" i="4" s="1"/>
  <c r="F3699" i="4"/>
  <c r="G3699" i="4" s="1"/>
  <c r="F3700" i="4"/>
  <c r="G3700" i="4" s="1"/>
  <c r="F3701" i="4"/>
  <c r="G3701" i="4" s="1"/>
  <c r="F3702" i="4"/>
  <c r="G3702" i="4" s="1"/>
  <c r="F3703" i="4"/>
  <c r="G3703" i="4" s="1"/>
  <c r="F3704" i="4"/>
  <c r="G3704" i="4" s="1"/>
  <c r="F3705" i="4"/>
  <c r="G3705" i="4" s="1"/>
  <c r="F3706" i="4"/>
  <c r="G3706" i="4" s="1"/>
  <c r="F3707" i="4"/>
  <c r="G3707" i="4" s="1"/>
  <c r="F3708" i="4"/>
  <c r="G3708" i="4" s="1"/>
  <c r="F3709" i="4"/>
  <c r="G3709" i="4" s="1"/>
  <c r="F3710" i="4"/>
  <c r="G3710" i="4" s="1"/>
  <c r="F3711" i="4"/>
  <c r="G3711" i="4" s="1"/>
  <c r="F3712" i="4"/>
  <c r="G3712" i="4" s="1"/>
  <c r="F3713" i="4"/>
  <c r="G3713" i="4" s="1"/>
  <c r="F3714" i="4"/>
  <c r="G3714" i="4" s="1"/>
  <c r="F3715" i="4"/>
  <c r="G3715" i="4" s="1"/>
  <c r="F3716" i="4"/>
  <c r="G3716" i="4" s="1"/>
  <c r="F3717" i="4"/>
  <c r="G3717" i="4" s="1"/>
  <c r="F3718" i="4"/>
  <c r="G3718" i="4" s="1"/>
  <c r="F3719" i="4"/>
  <c r="G3719" i="4" s="1"/>
  <c r="F3720" i="4"/>
  <c r="G3720" i="4" s="1"/>
  <c r="F3721" i="4"/>
  <c r="G3721" i="4" s="1"/>
  <c r="F3722" i="4"/>
  <c r="G3722" i="4" s="1"/>
  <c r="F3723" i="4"/>
  <c r="G3723" i="4" s="1"/>
  <c r="F3724" i="4"/>
  <c r="G3724" i="4" s="1"/>
  <c r="F3725" i="4"/>
  <c r="G3725" i="4" s="1"/>
  <c r="F3726" i="4"/>
  <c r="G3726" i="4" s="1"/>
  <c r="F3727" i="4"/>
  <c r="G3727" i="4" s="1"/>
  <c r="F3728" i="4"/>
  <c r="G3728" i="4" s="1"/>
  <c r="F3729" i="4"/>
  <c r="G3729" i="4" s="1"/>
  <c r="F3730" i="4"/>
  <c r="G3730" i="4" s="1"/>
  <c r="F3731" i="4"/>
  <c r="G3731" i="4" s="1"/>
  <c r="F3732" i="4"/>
  <c r="G3732" i="4" s="1"/>
  <c r="F3733" i="4"/>
  <c r="G3733" i="4" s="1"/>
  <c r="F3734" i="4"/>
  <c r="G3734" i="4" s="1"/>
  <c r="F3735" i="4"/>
  <c r="G3735" i="4" s="1"/>
  <c r="F3736" i="4"/>
  <c r="G3736" i="4" s="1"/>
  <c r="F3737" i="4"/>
  <c r="G3737" i="4" s="1"/>
  <c r="F3738" i="4"/>
  <c r="G3738" i="4" s="1"/>
  <c r="F3739" i="4"/>
  <c r="G3739" i="4" s="1"/>
  <c r="F3740" i="4"/>
  <c r="G3740" i="4" s="1"/>
  <c r="F3741" i="4"/>
  <c r="G3741" i="4" s="1"/>
  <c r="F3742" i="4"/>
  <c r="G3742" i="4" s="1"/>
  <c r="F3743" i="4"/>
  <c r="G3743" i="4" s="1"/>
  <c r="F3744" i="4"/>
  <c r="G3744" i="4" s="1"/>
  <c r="F3745" i="4"/>
  <c r="G3745" i="4" s="1"/>
  <c r="F3746" i="4"/>
  <c r="G3746" i="4" s="1"/>
  <c r="F3747" i="4"/>
  <c r="G3747" i="4" s="1"/>
  <c r="F3748" i="4"/>
  <c r="G3748" i="4" s="1"/>
  <c r="F3749" i="4"/>
  <c r="G3749" i="4" s="1"/>
  <c r="F3750" i="4"/>
  <c r="G3750" i="4" s="1"/>
  <c r="F3751" i="4"/>
  <c r="G3751" i="4" s="1"/>
  <c r="F3752" i="4"/>
  <c r="G3752" i="4" s="1"/>
  <c r="F3753" i="4"/>
  <c r="G3753" i="4" s="1"/>
  <c r="F3754" i="4"/>
  <c r="G3754" i="4" s="1"/>
  <c r="F3755" i="4"/>
  <c r="G3755" i="4" s="1"/>
  <c r="F3756" i="4"/>
  <c r="G3756" i="4" s="1"/>
  <c r="F3757" i="4"/>
  <c r="G3757" i="4" s="1"/>
  <c r="F3758" i="4"/>
  <c r="G3758" i="4" s="1"/>
  <c r="F3759" i="4"/>
  <c r="G3759" i="4" s="1"/>
  <c r="F3760" i="4"/>
  <c r="G3760" i="4" s="1"/>
  <c r="F3761" i="4"/>
  <c r="G3761" i="4" s="1"/>
  <c r="F3762" i="4"/>
  <c r="G3762" i="4" s="1"/>
  <c r="F3763" i="4"/>
  <c r="G3763" i="4" s="1"/>
  <c r="F3764" i="4"/>
  <c r="G3764" i="4" s="1"/>
  <c r="F3765" i="4"/>
  <c r="G3765" i="4" s="1"/>
  <c r="F3766" i="4"/>
  <c r="G3766" i="4" s="1"/>
  <c r="F3767" i="4"/>
  <c r="G3767" i="4" s="1"/>
  <c r="F3768" i="4"/>
  <c r="G3768" i="4" s="1"/>
  <c r="F3769" i="4"/>
  <c r="G3769" i="4" s="1"/>
  <c r="F3770" i="4"/>
  <c r="G3770" i="4" s="1"/>
  <c r="F3771" i="4"/>
  <c r="G3771" i="4" s="1"/>
  <c r="F3772" i="4"/>
  <c r="G3772" i="4" s="1"/>
  <c r="F3773" i="4"/>
  <c r="G3773" i="4" s="1"/>
  <c r="F3774" i="4"/>
  <c r="G3774" i="4" s="1"/>
  <c r="F3775" i="4"/>
  <c r="G3775" i="4" s="1"/>
  <c r="F3776" i="4"/>
  <c r="G3776" i="4" s="1"/>
  <c r="F3777" i="4"/>
  <c r="G3777" i="4" s="1"/>
  <c r="F3778" i="4"/>
  <c r="G3778" i="4" s="1"/>
  <c r="F3779" i="4"/>
  <c r="G3779" i="4" s="1"/>
  <c r="F3780" i="4"/>
  <c r="G3780" i="4" s="1"/>
  <c r="F3781" i="4"/>
  <c r="G3781" i="4" s="1"/>
  <c r="F3782" i="4"/>
  <c r="G3782" i="4" s="1"/>
  <c r="F3783" i="4"/>
  <c r="G3783" i="4" s="1"/>
  <c r="F3784" i="4"/>
  <c r="G3784" i="4" s="1"/>
  <c r="F3785" i="4"/>
  <c r="G3785" i="4" s="1"/>
  <c r="F3786" i="4"/>
  <c r="G3786" i="4" s="1"/>
  <c r="F3787" i="4"/>
  <c r="G3787" i="4" s="1"/>
  <c r="F3788" i="4"/>
  <c r="G3788" i="4" s="1"/>
  <c r="F3789" i="4"/>
  <c r="G3789" i="4" s="1"/>
  <c r="F3790" i="4"/>
  <c r="G3790" i="4" s="1"/>
  <c r="F3791" i="4"/>
  <c r="G3791" i="4" s="1"/>
  <c r="F3792" i="4"/>
  <c r="G3792" i="4" s="1"/>
  <c r="F3793" i="4"/>
  <c r="G3793" i="4" s="1"/>
  <c r="F3794" i="4"/>
  <c r="G3794" i="4" s="1"/>
  <c r="F3795" i="4"/>
  <c r="G3795" i="4" s="1"/>
  <c r="F3796" i="4"/>
  <c r="G3796" i="4" s="1"/>
  <c r="F3797" i="4"/>
  <c r="G3797" i="4" s="1"/>
  <c r="F3798" i="4"/>
  <c r="G3798" i="4" s="1"/>
  <c r="F3799" i="4"/>
  <c r="G3799" i="4" s="1"/>
  <c r="F3800" i="4"/>
  <c r="G3800" i="4" s="1"/>
  <c r="F3801" i="4"/>
  <c r="G3801" i="4" s="1"/>
  <c r="F3802" i="4"/>
  <c r="G3802" i="4" s="1"/>
  <c r="F3803" i="4"/>
  <c r="G3803" i="4" s="1"/>
  <c r="F3804" i="4"/>
  <c r="G3804" i="4" s="1"/>
  <c r="F3805" i="4"/>
  <c r="G3805" i="4" s="1"/>
  <c r="F3806" i="4"/>
  <c r="G3806" i="4" s="1"/>
  <c r="F3807" i="4"/>
  <c r="G3807" i="4" s="1"/>
  <c r="F3808" i="4"/>
  <c r="G3808" i="4" s="1"/>
  <c r="F3809" i="4"/>
  <c r="G3809" i="4" s="1"/>
  <c r="F3810" i="4"/>
  <c r="G3810" i="4" s="1"/>
  <c r="F3811" i="4"/>
  <c r="G3811" i="4" s="1"/>
  <c r="F3812" i="4"/>
  <c r="G3812" i="4" s="1"/>
  <c r="F3813" i="4"/>
  <c r="G3813" i="4" s="1"/>
  <c r="F3814" i="4"/>
  <c r="G3814" i="4" s="1"/>
  <c r="F3815" i="4"/>
  <c r="G3815" i="4" s="1"/>
  <c r="F3816" i="4"/>
  <c r="G3816" i="4" s="1"/>
  <c r="F3817" i="4"/>
  <c r="G3817" i="4" s="1"/>
  <c r="F3818" i="4"/>
  <c r="G3818" i="4" s="1"/>
  <c r="F3819" i="4"/>
  <c r="G3819" i="4" s="1"/>
  <c r="F3820" i="4"/>
  <c r="G3820" i="4" s="1"/>
  <c r="F3821" i="4"/>
  <c r="G3821" i="4" s="1"/>
  <c r="F3822" i="4"/>
  <c r="G3822" i="4" s="1"/>
  <c r="F3823" i="4"/>
  <c r="G3823" i="4" s="1"/>
  <c r="F3824" i="4"/>
  <c r="G3824" i="4" s="1"/>
  <c r="F3825" i="4"/>
  <c r="G3825" i="4" s="1"/>
  <c r="F3826" i="4"/>
  <c r="G3826" i="4" s="1"/>
  <c r="F3827" i="4"/>
  <c r="G3827" i="4" s="1"/>
  <c r="F3828" i="4"/>
  <c r="G3828" i="4" s="1"/>
  <c r="F3829" i="4"/>
  <c r="G3829" i="4" s="1"/>
  <c r="F3830" i="4"/>
  <c r="G3830" i="4" s="1"/>
  <c r="F3831" i="4"/>
  <c r="G3831" i="4" s="1"/>
  <c r="F3832" i="4"/>
  <c r="G3832" i="4" s="1"/>
  <c r="F3833" i="4"/>
  <c r="G3833" i="4" s="1"/>
  <c r="F3834" i="4"/>
  <c r="G3834" i="4" s="1"/>
  <c r="F3835" i="4"/>
  <c r="G3835" i="4" s="1"/>
  <c r="F3836" i="4"/>
  <c r="G3836" i="4" s="1"/>
  <c r="F3837" i="4"/>
  <c r="G3837" i="4" s="1"/>
  <c r="F3838" i="4"/>
  <c r="G3838" i="4" s="1"/>
  <c r="F3839" i="4"/>
  <c r="G3839" i="4" s="1"/>
  <c r="F3840" i="4"/>
  <c r="G3840" i="4" s="1"/>
  <c r="F3841" i="4"/>
  <c r="G3841" i="4" s="1"/>
  <c r="F3842" i="4"/>
  <c r="G3842" i="4" s="1"/>
  <c r="F3843" i="4"/>
  <c r="G3843" i="4" s="1"/>
  <c r="F3844" i="4"/>
  <c r="G3844" i="4" s="1"/>
  <c r="F3845" i="4"/>
  <c r="G3845" i="4" s="1"/>
  <c r="F3846" i="4"/>
  <c r="G3846" i="4" s="1"/>
  <c r="F3847" i="4"/>
  <c r="G3847" i="4" s="1"/>
  <c r="F3848" i="4"/>
  <c r="G3848" i="4" s="1"/>
  <c r="F3849" i="4"/>
  <c r="G3849" i="4" s="1"/>
  <c r="F3850" i="4"/>
  <c r="G3850" i="4" s="1"/>
  <c r="F3851" i="4"/>
  <c r="G3851" i="4" s="1"/>
  <c r="F3852" i="4"/>
  <c r="G3852" i="4" s="1"/>
  <c r="F3853" i="4"/>
  <c r="G3853" i="4" s="1"/>
  <c r="F3854" i="4"/>
  <c r="G3854" i="4" s="1"/>
  <c r="F3855" i="4"/>
  <c r="G3855" i="4" s="1"/>
  <c r="F3856" i="4"/>
  <c r="G3856" i="4" s="1"/>
  <c r="F3857" i="4"/>
  <c r="G3857" i="4" s="1"/>
  <c r="F3858" i="4"/>
  <c r="G3858" i="4" s="1"/>
  <c r="F3859" i="4"/>
  <c r="G3859" i="4" s="1"/>
  <c r="F3860" i="4"/>
  <c r="G3860" i="4" s="1"/>
  <c r="F3861" i="4"/>
  <c r="G3861" i="4" s="1"/>
  <c r="F3862" i="4"/>
  <c r="G3862" i="4" s="1"/>
  <c r="F3863" i="4"/>
  <c r="G3863" i="4" s="1"/>
  <c r="F3864" i="4"/>
  <c r="G3864" i="4" s="1"/>
  <c r="F3865" i="4"/>
  <c r="G3865" i="4" s="1"/>
  <c r="F3866" i="4"/>
  <c r="G3866" i="4" s="1"/>
  <c r="F3867" i="4"/>
  <c r="G3867" i="4" s="1"/>
  <c r="F3868" i="4"/>
  <c r="G3868" i="4" s="1"/>
  <c r="F3869" i="4"/>
  <c r="G3869" i="4" s="1"/>
  <c r="F3870" i="4"/>
  <c r="G3870" i="4" s="1"/>
  <c r="F3871" i="4"/>
  <c r="G3871" i="4" s="1"/>
  <c r="F3872" i="4"/>
  <c r="G3872" i="4" s="1"/>
  <c r="F3873" i="4"/>
  <c r="G3873" i="4" s="1"/>
  <c r="F3874" i="4"/>
  <c r="G3874" i="4" s="1"/>
  <c r="F3875" i="4"/>
  <c r="G3875" i="4" s="1"/>
  <c r="F3876" i="4"/>
  <c r="G3876" i="4" s="1"/>
  <c r="F3877" i="4"/>
  <c r="G3877" i="4" s="1"/>
  <c r="F3878" i="4"/>
  <c r="G3878" i="4" s="1"/>
  <c r="F3879" i="4"/>
  <c r="G3879" i="4" s="1"/>
  <c r="F3880" i="4"/>
  <c r="G3880" i="4" s="1"/>
  <c r="F3881" i="4"/>
  <c r="G3881" i="4" s="1"/>
  <c r="F3882" i="4"/>
  <c r="G3882" i="4" s="1"/>
  <c r="F3883" i="4"/>
  <c r="G3883" i="4" s="1"/>
  <c r="F3884" i="4"/>
  <c r="G3884" i="4" s="1"/>
  <c r="F3885" i="4"/>
  <c r="G3885" i="4" s="1"/>
  <c r="F3886" i="4"/>
  <c r="G3886" i="4" s="1"/>
  <c r="F3887" i="4"/>
  <c r="G3887" i="4" s="1"/>
  <c r="F3888" i="4"/>
  <c r="G3888" i="4" s="1"/>
  <c r="F3889" i="4"/>
  <c r="G3889" i="4" s="1"/>
  <c r="F3890" i="4"/>
  <c r="G3890" i="4" s="1"/>
  <c r="F3891" i="4"/>
  <c r="G3891" i="4" s="1"/>
  <c r="F3892" i="4"/>
  <c r="G3892" i="4" s="1"/>
  <c r="F3893" i="4"/>
  <c r="G3893" i="4" s="1"/>
  <c r="F3894" i="4"/>
  <c r="G3894" i="4" s="1"/>
  <c r="F3895" i="4"/>
  <c r="G3895" i="4" s="1"/>
  <c r="F3896" i="4"/>
  <c r="G3896" i="4" s="1"/>
  <c r="F3897" i="4"/>
  <c r="G3897" i="4" s="1"/>
  <c r="F3898" i="4"/>
  <c r="G3898" i="4" s="1"/>
  <c r="F3899" i="4"/>
  <c r="G3899" i="4" s="1"/>
  <c r="F3900" i="4"/>
  <c r="G3900" i="4" s="1"/>
  <c r="F3901" i="4"/>
  <c r="G3901" i="4" s="1"/>
  <c r="F3902" i="4"/>
  <c r="G3902" i="4" s="1"/>
  <c r="F3903" i="4"/>
  <c r="G3903" i="4" s="1"/>
  <c r="F3904" i="4"/>
  <c r="G3904" i="4" s="1"/>
  <c r="F3905" i="4"/>
  <c r="G3905" i="4" s="1"/>
  <c r="F3906" i="4"/>
  <c r="G3906" i="4" s="1"/>
  <c r="F3907" i="4"/>
  <c r="G3907" i="4" s="1"/>
  <c r="F3908" i="4"/>
  <c r="G3908" i="4" s="1"/>
  <c r="F3909" i="4"/>
  <c r="G3909" i="4" s="1"/>
  <c r="F3910" i="4"/>
  <c r="G3910" i="4" s="1"/>
  <c r="F3911" i="4"/>
  <c r="G3911" i="4" s="1"/>
  <c r="F3912" i="4"/>
  <c r="G3912" i="4" s="1"/>
  <c r="F3913" i="4"/>
  <c r="G3913" i="4" s="1"/>
  <c r="F3914" i="4"/>
  <c r="G3914" i="4" s="1"/>
  <c r="F3915" i="4"/>
  <c r="G3915" i="4" s="1"/>
  <c r="F3916" i="4"/>
  <c r="G3916" i="4" s="1"/>
  <c r="F3917" i="4"/>
  <c r="G3917" i="4" s="1"/>
  <c r="F3918" i="4"/>
  <c r="G3918" i="4" s="1"/>
  <c r="F3919" i="4"/>
  <c r="G3919" i="4" s="1"/>
  <c r="F3920" i="4"/>
  <c r="G3920" i="4" s="1"/>
  <c r="F3921" i="4"/>
  <c r="G3921" i="4" s="1"/>
  <c r="F3922" i="4"/>
  <c r="G3922" i="4" s="1"/>
  <c r="F3923" i="4"/>
  <c r="G3923" i="4" s="1"/>
  <c r="F3924" i="4"/>
  <c r="G3924" i="4" s="1"/>
  <c r="F3925" i="4"/>
  <c r="G3925" i="4" s="1"/>
  <c r="F3926" i="4"/>
  <c r="G3926" i="4" s="1"/>
  <c r="F3927" i="4"/>
  <c r="G3927" i="4" s="1"/>
  <c r="F3928" i="4"/>
  <c r="G3928" i="4" s="1"/>
  <c r="F3929" i="4"/>
  <c r="G3929" i="4" s="1"/>
  <c r="F3930" i="4"/>
  <c r="G3930" i="4" s="1"/>
  <c r="F3931" i="4"/>
  <c r="G3931" i="4" s="1"/>
  <c r="F3932" i="4"/>
  <c r="G3932" i="4" s="1"/>
  <c r="F3933" i="4"/>
  <c r="G3933" i="4" s="1"/>
  <c r="F3934" i="4"/>
  <c r="G3934" i="4" s="1"/>
  <c r="F3935" i="4"/>
  <c r="G3935" i="4" s="1"/>
  <c r="F3936" i="4"/>
  <c r="G3936" i="4" s="1"/>
  <c r="F3937" i="4"/>
  <c r="G3937" i="4" s="1"/>
  <c r="F3938" i="4"/>
  <c r="G3938" i="4" s="1"/>
  <c r="F3939" i="4"/>
  <c r="G3939" i="4" s="1"/>
  <c r="F3940" i="4"/>
  <c r="G3940" i="4" s="1"/>
  <c r="F3941" i="4"/>
  <c r="G3941" i="4" s="1"/>
  <c r="F3942" i="4"/>
  <c r="G3942" i="4" s="1"/>
  <c r="F3943" i="4"/>
  <c r="G3943" i="4" s="1"/>
  <c r="F3944" i="4"/>
  <c r="G3944" i="4" s="1"/>
  <c r="F3945" i="4"/>
  <c r="G3945" i="4" s="1"/>
  <c r="F3946" i="4"/>
  <c r="G3946" i="4" s="1"/>
  <c r="F3947" i="4"/>
  <c r="G3947" i="4" s="1"/>
  <c r="F3948" i="4"/>
  <c r="G3948" i="4" s="1"/>
  <c r="F3949" i="4"/>
  <c r="G3949" i="4" s="1"/>
  <c r="F3950" i="4"/>
  <c r="G3950" i="4" s="1"/>
  <c r="F3951" i="4"/>
  <c r="G3951" i="4" s="1"/>
  <c r="F3952" i="4"/>
  <c r="G3952" i="4" s="1"/>
  <c r="F3953" i="4"/>
  <c r="G3953" i="4" s="1"/>
  <c r="F3954" i="4"/>
  <c r="G3954" i="4" s="1"/>
  <c r="F3955" i="4"/>
  <c r="G3955" i="4" s="1"/>
  <c r="F3956" i="4"/>
  <c r="G3956" i="4" s="1"/>
  <c r="F3957" i="4"/>
  <c r="G3957" i="4" s="1"/>
  <c r="F3958" i="4"/>
  <c r="G3958" i="4" s="1"/>
  <c r="F3959" i="4"/>
  <c r="G3959" i="4" s="1"/>
  <c r="F3960" i="4"/>
  <c r="G3960" i="4" s="1"/>
  <c r="F3961" i="4"/>
  <c r="G3961" i="4" s="1"/>
  <c r="F3962" i="4"/>
  <c r="G3962" i="4" s="1"/>
  <c r="F3963" i="4"/>
  <c r="G3963" i="4" s="1"/>
  <c r="F3964" i="4"/>
  <c r="G3964" i="4" s="1"/>
  <c r="F3965" i="4"/>
  <c r="G3965" i="4" s="1"/>
  <c r="F3966" i="4"/>
  <c r="G3966" i="4" s="1"/>
  <c r="F3967" i="4"/>
  <c r="G3967" i="4" s="1"/>
  <c r="F3968" i="4"/>
  <c r="G3968" i="4" s="1"/>
  <c r="F3969" i="4"/>
  <c r="G3969" i="4" s="1"/>
  <c r="F3970" i="4"/>
  <c r="G3970" i="4" s="1"/>
  <c r="F3971" i="4"/>
  <c r="G3971" i="4" s="1"/>
  <c r="F3972" i="4"/>
  <c r="G3972" i="4" s="1"/>
  <c r="F3973" i="4"/>
  <c r="G3973" i="4" s="1"/>
  <c r="F3974" i="4"/>
  <c r="G3974" i="4" s="1"/>
  <c r="F3975" i="4"/>
  <c r="G3975" i="4" s="1"/>
  <c r="F3976" i="4"/>
  <c r="G3976" i="4" s="1"/>
  <c r="F3977" i="4"/>
  <c r="G3977" i="4" s="1"/>
  <c r="F3978" i="4"/>
  <c r="G3978" i="4" s="1"/>
  <c r="F3979" i="4"/>
  <c r="G3979" i="4" s="1"/>
  <c r="F3980" i="4"/>
  <c r="G3980" i="4" s="1"/>
  <c r="F3981" i="4"/>
  <c r="G3981" i="4" s="1"/>
  <c r="F3982" i="4"/>
  <c r="G3982" i="4" s="1"/>
  <c r="F3983" i="4"/>
  <c r="G3983" i="4" s="1"/>
  <c r="F3984" i="4"/>
  <c r="G3984" i="4" s="1"/>
  <c r="F3985" i="4"/>
  <c r="G3985" i="4" s="1"/>
  <c r="F3986" i="4"/>
  <c r="G3986" i="4" s="1"/>
  <c r="F3987" i="4"/>
  <c r="G3987" i="4" s="1"/>
  <c r="F3988" i="4"/>
  <c r="G3988" i="4" s="1"/>
  <c r="F3989" i="4"/>
  <c r="G3989" i="4" s="1"/>
  <c r="F3990" i="4"/>
  <c r="G3990" i="4" s="1"/>
  <c r="F3991" i="4"/>
  <c r="G3991" i="4" s="1"/>
  <c r="F3992" i="4"/>
  <c r="G3992" i="4" s="1"/>
  <c r="F3993" i="4"/>
  <c r="G3993" i="4" s="1"/>
  <c r="F3994" i="4"/>
  <c r="G3994" i="4" s="1"/>
  <c r="F3995" i="4"/>
  <c r="G3995" i="4" s="1"/>
  <c r="F3996" i="4"/>
  <c r="G3996" i="4" s="1"/>
  <c r="F3997" i="4"/>
  <c r="G3997" i="4" s="1"/>
  <c r="F3998" i="4"/>
  <c r="G3998" i="4" s="1"/>
  <c r="F3999" i="4"/>
  <c r="G3999" i="4" s="1"/>
  <c r="F4000" i="4"/>
  <c r="G4000" i="4" s="1"/>
  <c r="F4001" i="4"/>
  <c r="G4001" i="4" s="1"/>
  <c r="F4002" i="4"/>
  <c r="G4002" i="4" s="1"/>
  <c r="F4003" i="4"/>
  <c r="G4003" i="4" s="1"/>
  <c r="F4004" i="4"/>
  <c r="G4004" i="4" s="1"/>
  <c r="F4005" i="4"/>
  <c r="G4005" i="4" s="1"/>
  <c r="F4006" i="4"/>
  <c r="G4006" i="4" s="1"/>
  <c r="F4007" i="4"/>
  <c r="G4007" i="4" s="1"/>
  <c r="F4008" i="4"/>
  <c r="G4008" i="4" s="1"/>
  <c r="F4009" i="4"/>
  <c r="G4009" i="4" s="1"/>
  <c r="F4010" i="4"/>
  <c r="G4010" i="4" s="1"/>
  <c r="F4011" i="4"/>
  <c r="G4011" i="4" s="1"/>
  <c r="F4012" i="4"/>
  <c r="G4012" i="4" s="1"/>
  <c r="F4013" i="4"/>
  <c r="G4013" i="4" s="1"/>
  <c r="F4014" i="4"/>
  <c r="G4014" i="4" s="1"/>
  <c r="F4015" i="4"/>
  <c r="G4015" i="4" s="1"/>
  <c r="F4016" i="4"/>
  <c r="G4016" i="4" s="1"/>
  <c r="F4017" i="4"/>
  <c r="G4017" i="4" s="1"/>
  <c r="F4018" i="4"/>
  <c r="G4018" i="4" s="1"/>
  <c r="F4019" i="4"/>
  <c r="G4019" i="4" s="1"/>
  <c r="F4020" i="4"/>
  <c r="G4020" i="4" s="1"/>
  <c r="F4021" i="4"/>
  <c r="G4021" i="4" s="1"/>
  <c r="F4022" i="4"/>
  <c r="G4022" i="4" s="1"/>
  <c r="F4023" i="4"/>
  <c r="G4023" i="4" s="1"/>
  <c r="F4024" i="4"/>
  <c r="G4024" i="4" s="1"/>
  <c r="F4025" i="4"/>
  <c r="G4025" i="4" s="1"/>
  <c r="F4026" i="4"/>
  <c r="G4026" i="4" s="1"/>
  <c r="F4027" i="4"/>
  <c r="G4027" i="4" s="1"/>
  <c r="F4028" i="4"/>
  <c r="G4028" i="4" s="1"/>
  <c r="F4029" i="4"/>
  <c r="G4029" i="4" s="1"/>
  <c r="F4030" i="4"/>
  <c r="G4030" i="4" s="1"/>
  <c r="F4031" i="4"/>
  <c r="G4031" i="4" s="1"/>
  <c r="F4032" i="4"/>
  <c r="G4032" i="4" s="1"/>
  <c r="F4033" i="4"/>
  <c r="G4033" i="4" s="1"/>
  <c r="F4034" i="4"/>
  <c r="G4034" i="4" s="1"/>
  <c r="F4035" i="4"/>
  <c r="G4035" i="4" s="1"/>
  <c r="F4036" i="4"/>
  <c r="G4036" i="4" s="1"/>
  <c r="F4037" i="4"/>
  <c r="G4037" i="4" s="1"/>
  <c r="F4038" i="4"/>
  <c r="G4038" i="4" s="1"/>
  <c r="F4039" i="4"/>
  <c r="G4039" i="4" s="1"/>
  <c r="F4040" i="4"/>
  <c r="G4040" i="4" s="1"/>
  <c r="F4041" i="4"/>
  <c r="G4041" i="4" s="1"/>
  <c r="F4042" i="4"/>
  <c r="G4042" i="4" s="1"/>
  <c r="F4043" i="4"/>
  <c r="G4043" i="4" s="1"/>
  <c r="F4044" i="4"/>
  <c r="G4044" i="4" s="1"/>
  <c r="F4045" i="4"/>
  <c r="G4045" i="4" s="1"/>
  <c r="F4046" i="4"/>
  <c r="G4046" i="4" s="1"/>
  <c r="F4047" i="4"/>
  <c r="G4047" i="4" s="1"/>
  <c r="F4048" i="4"/>
  <c r="G4048" i="4" s="1"/>
  <c r="F4049" i="4"/>
  <c r="G4049" i="4" s="1"/>
  <c r="F4050" i="4"/>
  <c r="G4050" i="4" s="1"/>
  <c r="F4051" i="4"/>
  <c r="G4051" i="4" s="1"/>
  <c r="F4052" i="4"/>
  <c r="G4052" i="4" s="1"/>
  <c r="F4053" i="4"/>
  <c r="G4053" i="4" s="1"/>
  <c r="F4054" i="4"/>
  <c r="G4054" i="4" s="1"/>
  <c r="F4055" i="4"/>
  <c r="G4055" i="4" s="1"/>
  <c r="F4056" i="4"/>
  <c r="G4056" i="4" s="1"/>
  <c r="F4057" i="4"/>
  <c r="G4057" i="4" s="1"/>
  <c r="F4058" i="4"/>
  <c r="G4058" i="4" s="1"/>
  <c r="F4059" i="4"/>
  <c r="G4059" i="4" s="1"/>
  <c r="F4060" i="4"/>
  <c r="G4060" i="4" s="1"/>
  <c r="F4061" i="4"/>
  <c r="G4061" i="4" s="1"/>
  <c r="F4062" i="4"/>
  <c r="G4062" i="4" s="1"/>
  <c r="F4063" i="4"/>
  <c r="G4063" i="4" s="1"/>
  <c r="F4064" i="4"/>
  <c r="G4064" i="4" s="1"/>
  <c r="F4065" i="4"/>
  <c r="G4065" i="4" s="1"/>
  <c r="F4066" i="4"/>
  <c r="G4066" i="4" s="1"/>
  <c r="F4067" i="4"/>
  <c r="G4067" i="4" s="1"/>
  <c r="F4068" i="4"/>
  <c r="G4068" i="4" s="1"/>
  <c r="F4069" i="4"/>
  <c r="G4069" i="4" s="1"/>
  <c r="F4070" i="4"/>
  <c r="G4070" i="4" s="1"/>
  <c r="F4071" i="4"/>
  <c r="G4071" i="4" s="1"/>
  <c r="F4072" i="4"/>
  <c r="G4072" i="4" s="1"/>
  <c r="F4073" i="4"/>
  <c r="G4073" i="4" s="1"/>
  <c r="F4074" i="4"/>
  <c r="G4074" i="4" s="1"/>
  <c r="F4075" i="4"/>
  <c r="G4075" i="4" s="1"/>
  <c r="F4076" i="4"/>
  <c r="G4076" i="4" s="1"/>
  <c r="F4077" i="4"/>
  <c r="G4077" i="4" s="1"/>
  <c r="F4078" i="4"/>
  <c r="G4078" i="4" s="1"/>
  <c r="F4079" i="4"/>
  <c r="G4079" i="4" s="1"/>
  <c r="F4080" i="4"/>
  <c r="G4080" i="4" s="1"/>
  <c r="F4081" i="4"/>
  <c r="G4081" i="4" s="1"/>
  <c r="F4082" i="4"/>
  <c r="G4082" i="4" s="1"/>
  <c r="F4083" i="4"/>
  <c r="G4083" i="4" s="1"/>
  <c r="F4084" i="4"/>
  <c r="G4084" i="4" s="1"/>
  <c r="F4085" i="4"/>
  <c r="G4085" i="4" s="1"/>
  <c r="F4086" i="4"/>
  <c r="G4086" i="4" s="1"/>
  <c r="F4087" i="4"/>
  <c r="G4087" i="4" s="1"/>
  <c r="F4088" i="4"/>
  <c r="G4088" i="4" s="1"/>
  <c r="F4089" i="4"/>
  <c r="G4089" i="4" s="1"/>
  <c r="F4090" i="4"/>
  <c r="G4090" i="4" s="1"/>
  <c r="F4091" i="4"/>
  <c r="G4091" i="4" s="1"/>
  <c r="F4092" i="4"/>
  <c r="G4092" i="4" s="1"/>
  <c r="F4093" i="4"/>
  <c r="G4093" i="4" s="1"/>
  <c r="F4094" i="4"/>
  <c r="G4094" i="4" s="1"/>
  <c r="F4095" i="4"/>
  <c r="G4095" i="4" s="1"/>
  <c r="F4096" i="4"/>
  <c r="G4096" i="4" s="1"/>
  <c r="F4097" i="4"/>
  <c r="G4097" i="4" s="1"/>
  <c r="F4098" i="4"/>
  <c r="G4098" i="4" s="1"/>
  <c r="F4099" i="4"/>
  <c r="G4099" i="4" s="1"/>
  <c r="F4100" i="4"/>
  <c r="G4100" i="4" s="1"/>
  <c r="F4101" i="4"/>
  <c r="G4101" i="4" s="1"/>
  <c r="F4102" i="4"/>
  <c r="G4102" i="4" s="1"/>
  <c r="F4103" i="4"/>
  <c r="G4103" i="4" s="1"/>
  <c r="F4104" i="4"/>
  <c r="G4104" i="4" s="1"/>
  <c r="F4105" i="4"/>
  <c r="G4105" i="4" s="1"/>
  <c r="F4106" i="4"/>
  <c r="G4106" i="4" s="1"/>
  <c r="F4107" i="4"/>
  <c r="G4107" i="4" s="1"/>
  <c r="F4108" i="4"/>
  <c r="G4108" i="4" s="1"/>
  <c r="F4109" i="4"/>
  <c r="G4109" i="4" s="1"/>
  <c r="F4110" i="4"/>
  <c r="G4110" i="4" s="1"/>
  <c r="F4111" i="4"/>
  <c r="G4111" i="4" s="1"/>
  <c r="F4112" i="4"/>
  <c r="G4112" i="4" s="1"/>
  <c r="F4113" i="4"/>
  <c r="G4113" i="4" s="1"/>
  <c r="F4114" i="4"/>
  <c r="G4114" i="4" s="1"/>
  <c r="F4115" i="4"/>
  <c r="G4115" i="4" s="1"/>
  <c r="F4116" i="4"/>
  <c r="G4116" i="4" s="1"/>
  <c r="F4117" i="4"/>
  <c r="G4117" i="4" s="1"/>
  <c r="F4118" i="4"/>
  <c r="G4118" i="4" s="1"/>
  <c r="F4119" i="4"/>
  <c r="G4119" i="4" s="1"/>
  <c r="F4120" i="4"/>
  <c r="G4120" i="4" s="1"/>
  <c r="F4121" i="4"/>
  <c r="G4121" i="4" s="1"/>
  <c r="F4122" i="4"/>
  <c r="G4122" i="4" s="1"/>
  <c r="F4123" i="4"/>
  <c r="G4123" i="4" s="1"/>
  <c r="F4124" i="4"/>
  <c r="G4124" i="4" s="1"/>
  <c r="F4125" i="4"/>
  <c r="G4125" i="4" s="1"/>
  <c r="F4126" i="4"/>
  <c r="G4126" i="4" s="1"/>
  <c r="F4127" i="4"/>
  <c r="G4127" i="4" s="1"/>
  <c r="F4128" i="4"/>
  <c r="G4128" i="4" s="1"/>
  <c r="F4129" i="4"/>
  <c r="G4129" i="4" s="1"/>
  <c r="F4130" i="4"/>
  <c r="G4130" i="4" s="1"/>
  <c r="F4131" i="4"/>
  <c r="G4131" i="4" s="1"/>
  <c r="F4132" i="4"/>
  <c r="G4132" i="4" s="1"/>
  <c r="F4133" i="4"/>
  <c r="G4133" i="4" s="1"/>
  <c r="F4134" i="4"/>
  <c r="G4134" i="4" s="1"/>
  <c r="F4135" i="4"/>
  <c r="G4135" i="4" s="1"/>
  <c r="F4136" i="4"/>
  <c r="G4136" i="4" s="1"/>
  <c r="F4137" i="4"/>
  <c r="G4137" i="4" s="1"/>
  <c r="F4138" i="4"/>
  <c r="G4138" i="4" s="1"/>
  <c r="F4139" i="4"/>
  <c r="G4139" i="4" s="1"/>
  <c r="F4140" i="4"/>
  <c r="G4140" i="4" s="1"/>
  <c r="F4141" i="4"/>
  <c r="G4141" i="4" s="1"/>
  <c r="F4142" i="4"/>
  <c r="G4142" i="4" s="1"/>
  <c r="F4143" i="4"/>
  <c r="G4143" i="4" s="1"/>
  <c r="F4144" i="4"/>
  <c r="G4144" i="4" s="1"/>
  <c r="F4145" i="4"/>
  <c r="G4145" i="4" s="1"/>
  <c r="F4146" i="4"/>
  <c r="G4146" i="4" s="1"/>
  <c r="F4147" i="4"/>
  <c r="G4147" i="4" s="1"/>
  <c r="F4148" i="4"/>
  <c r="G4148" i="4" s="1"/>
  <c r="F4149" i="4"/>
  <c r="G4149" i="4" s="1"/>
  <c r="F4150" i="4"/>
  <c r="G4150" i="4" s="1"/>
  <c r="F4151" i="4"/>
  <c r="G4151" i="4" s="1"/>
  <c r="F4152" i="4"/>
  <c r="G4152" i="4" s="1"/>
  <c r="F4153" i="4"/>
  <c r="G4153" i="4" s="1"/>
  <c r="F4154" i="4"/>
  <c r="G4154" i="4" s="1"/>
  <c r="F4155" i="4"/>
  <c r="G4155" i="4" s="1"/>
  <c r="F4156" i="4"/>
  <c r="G4156" i="4" s="1"/>
  <c r="F4157" i="4"/>
  <c r="G4157" i="4" s="1"/>
  <c r="F4158" i="4"/>
  <c r="G4158" i="4" s="1"/>
  <c r="F4159" i="4"/>
  <c r="G4159" i="4" s="1"/>
  <c r="F4160" i="4"/>
  <c r="G4160" i="4" s="1"/>
  <c r="F4161" i="4"/>
  <c r="G4161" i="4" s="1"/>
  <c r="F4162" i="4"/>
  <c r="G4162" i="4" s="1"/>
  <c r="F4163" i="4"/>
  <c r="G4163" i="4" s="1"/>
  <c r="F4164" i="4"/>
  <c r="G4164" i="4" s="1"/>
  <c r="F4165" i="4"/>
  <c r="G4165" i="4" s="1"/>
  <c r="F4166" i="4"/>
  <c r="G4166" i="4" s="1"/>
  <c r="F4167" i="4"/>
  <c r="G4167" i="4" s="1"/>
  <c r="F4168" i="4"/>
  <c r="G4168" i="4" s="1"/>
  <c r="F4169" i="4"/>
  <c r="G4169" i="4" s="1"/>
  <c r="F4170" i="4"/>
  <c r="G4170" i="4" s="1"/>
  <c r="F4171" i="4"/>
  <c r="G4171" i="4" s="1"/>
  <c r="F4172" i="4"/>
  <c r="G4172" i="4" s="1"/>
  <c r="F4173" i="4"/>
  <c r="G4173" i="4" s="1"/>
  <c r="F4174" i="4"/>
  <c r="G4174" i="4" s="1"/>
  <c r="F4175" i="4"/>
  <c r="G4175" i="4" s="1"/>
  <c r="F4176" i="4"/>
  <c r="G4176" i="4" s="1"/>
  <c r="F4177" i="4"/>
  <c r="G4177" i="4" s="1"/>
  <c r="F4178" i="4"/>
  <c r="G4178" i="4" s="1"/>
  <c r="F4179" i="4"/>
  <c r="G4179" i="4" s="1"/>
  <c r="F4180" i="4"/>
  <c r="G4180" i="4" s="1"/>
  <c r="F4181" i="4"/>
  <c r="G4181" i="4" s="1"/>
  <c r="F4182" i="4"/>
  <c r="G4182" i="4" s="1"/>
  <c r="F4183" i="4"/>
  <c r="G4183" i="4" s="1"/>
  <c r="F4184" i="4"/>
  <c r="G4184" i="4" s="1"/>
  <c r="F4185" i="4"/>
  <c r="G4185" i="4" s="1"/>
  <c r="F4186" i="4"/>
  <c r="G4186" i="4" s="1"/>
  <c r="F4187" i="4"/>
  <c r="G4187" i="4" s="1"/>
  <c r="F4188" i="4"/>
  <c r="G4188" i="4" s="1"/>
  <c r="F4189" i="4"/>
  <c r="G4189" i="4" s="1"/>
  <c r="F4190" i="4"/>
  <c r="G4190" i="4" s="1"/>
  <c r="F4191" i="4"/>
  <c r="G4191" i="4" s="1"/>
  <c r="F4192" i="4"/>
  <c r="G4192" i="4" s="1"/>
  <c r="F4193" i="4"/>
  <c r="G4193" i="4" s="1"/>
  <c r="F4194" i="4"/>
  <c r="G4194" i="4" s="1"/>
  <c r="F4195" i="4"/>
  <c r="G4195" i="4" s="1"/>
  <c r="F4196" i="4"/>
  <c r="G4196" i="4" s="1"/>
  <c r="F4197" i="4"/>
  <c r="G4197" i="4" s="1"/>
  <c r="F4198" i="4"/>
  <c r="G4198" i="4" s="1"/>
  <c r="F4199" i="4"/>
  <c r="G4199" i="4" s="1"/>
  <c r="F4200" i="4"/>
  <c r="G4200" i="4" s="1"/>
  <c r="F4201" i="4"/>
  <c r="G4201" i="4" s="1"/>
  <c r="F4202" i="4"/>
  <c r="G4202" i="4" s="1"/>
  <c r="F4203" i="4"/>
  <c r="G4203" i="4" s="1"/>
  <c r="F4204" i="4"/>
  <c r="G4204" i="4" s="1"/>
  <c r="F4205" i="4"/>
  <c r="G4205" i="4" s="1"/>
  <c r="F4206" i="4"/>
  <c r="G4206" i="4" s="1"/>
  <c r="F4207" i="4"/>
  <c r="G4207" i="4" s="1"/>
  <c r="F4208" i="4"/>
  <c r="G4208" i="4" s="1"/>
  <c r="F4209" i="4"/>
  <c r="G4209" i="4" s="1"/>
  <c r="F4210" i="4"/>
  <c r="G4210" i="4" s="1"/>
  <c r="F4211" i="4"/>
  <c r="G4211" i="4" s="1"/>
  <c r="F4212" i="4"/>
  <c r="G4212" i="4" s="1"/>
  <c r="F4213" i="4"/>
  <c r="G4213" i="4" s="1"/>
  <c r="F4214" i="4"/>
  <c r="G4214" i="4" s="1"/>
  <c r="F4215" i="4"/>
  <c r="G4215" i="4" s="1"/>
  <c r="F4216" i="4"/>
  <c r="G4216" i="4" s="1"/>
  <c r="F4217" i="4"/>
  <c r="G4217" i="4" s="1"/>
  <c r="F4218" i="4"/>
  <c r="G4218" i="4" s="1"/>
  <c r="F4219" i="4"/>
  <c r="G4219" i="4" s="1"/>
  <c r="F4220" i="4"/>
  <c r="G4220" i="4" s="1"/>
  <c r="F4221" i="4"/>
  <c r="G4221" i="4" s="1"/>
  <c r="F4222" i="4"/>
  <c r="G4222" i="4" s="1"/>
  <c r="F4223" i="4"/>
  <c r="G4223" i="4" s="1"/>
  <c r="F4224" i="4"/>
  <c r="G4224" i="4" s="1"/>
  <c r="F4225" i="4"/>
  <c r="G4225" i="4" s="1"/>
  <c r="F4226" i="4"/>
  <c r="G4226" i="4" s="1"/>
  <c r="F4227" i="4"/>
  <c r="G4227" i="4" s="1"/>
  <c r="F4228" i="4"/>
  <c r="G4228" i="4" s="1"/>
  <c r="F4229" i="4"/>
  <c r="G4229" i="4" s="1"/>
  <c r="F4230" i="4"/>
  <c r="G4230" i="4" s="1"/>
  <c r="F4231" i="4"/>
  <c r="G4231" i="4" s="1"/>
  <c r="F4232" i="4"/>
  <c r="G4232" i="4" s="1"/>
  <c r="F4233" i="4"/>
  <c r="G4233" i="4" s="1"/>
  <c r="F4234" i="4"/>
  <c r="G4234" i="4" s="1"/>
  <c r="F4235" i="4"/>
  <c r="G4235" i="4" s="1"/>
  <c r="F4236" i="4"/>
  <c r="G4236" i="4" s="1"/>
  <c r="F4237" i="4"/>
  <c r="G4237" i="4" s="1"/>
  <c r="F4238" i="4"/>
  <c r="G4238" i="4" s="1"/>
  <c r="F4239" i="4"/>
  <c r="G4239" i="4" s="1"/>
  <c r="F4240" i="4"/>
  <c r="G4240" i="4" s="1"/>
  <c r="F4241" i="4"/>
  <c r="G4241" i="4" s="1"/>
  <c r="F4242" i="4"/>
  <c r="G4242" i="4" s="1"/>
  <c r="F4243" i="4"/>
  <c r="G4243" i="4" s="1"/>
  <c r="F4244" i="4"/>
  <c r="G4244" i="4" s="1"/>
  <c r="F4245" i="4"/>
  <c r="G4245" i="4" s="1"/>
  <c r="F4246" i="4"/>
  <c r="G4246" i="4" s="1"/>
  <c r="F4247" i="4"/>
  <c r="G4247" i="4" s="1"/>
  <c r="F4248" i="4"/>
  <c r="G4248" i="4" s="1"/>
  <c r="F4249" i="4"/>
  <c r="G4249" i="4" s="1"/>
  <c r="F4250" i="4"/>
  <c r="G4250" i="4" s="1"/>
  <c r="F4251" i="4"/>
  <c r="G4251" i="4" s="1"/>
  <c r="F4252" i="4"/>
  <c r="G4252" i="4" s="1"/>
  <c r="F4253" i="4"/>
  <c r="G4253" i="4" s="1"/>
  <c r="F4254" i="4"/>
  <c r="G4254" i="4" s="1"/>
  <c r="F4255" i="4"/>
  <c r="G4255" i="4" s="1"/>
  <c r="F4256" i="4"/>
  <c r="G4256" i="4" s="1"/>
  <c r="F4257" i="4"/>
  <c r="G4257" i="4" s="1"/>
  <c r="F4258" i="4"/>
  <c r="G4258" i="4" s="1"/>
  <c r="F4259" i="4"/>
  <c r="G4259" i="4" s="1"/>
  <c r="F4260" i="4"/>
  <c r="G4260" i="4" s="1"/>
  <c r="F4261" i="4"/>
  <c r="G4261" i="4" s="1"/>
  <c r="F4262" i="4"/>
  <c r="G4262" i="4" s="1"/>
  <c r="F4263" i="4"/>
  <c r="G4263" i="4" s="1"/>
  <c r="F4264" i="4"/>
  <c r="G4264" i="4" s="1"/>
  <c r="F4265" i="4"/>
  <c r="G4265" i="4" s="1"/>
  <c r="F4266" i="4"/>
  <c r="G4266" i="4" s="1"/>
  <c r="F4267" i="4"/>
  <c r="G4267" i="4" s="1"/>
  <c r="F4268" i="4"/>
  <c r="G4268" i="4" s="1"/>
  <c r="F4269" i="4"/>
  <c r="G4269" i="4" s="1"/>
  <c r="F4270" i="4"/>
  <c r="G4270" i="4" s="1"/>
  <c r="F4271" i="4"/>
  <c r="G4271" i="4" s="1"/>
  <c r="F4272" i="4"/>
  <c r="G4272" i="4" s="1"/>
  <c r="F4273" i="4"/>
  <c r="G4273" i="4" s="1"/>
  <c r="F4274" i="4"/>
  <c r="G4274" i="4" s="1"/>
  <c r="F4275" i="4"/>
  <c r="G4275" i="4" s="1"/>
  <c r="F4276" i="4"/>
  <c r="G4276" i="4" s="1"/>
  <c r="F4277" i="4"/>
  <c r="G4277" i="4" s="1"/>
  <c r="F4278" i="4"/>
  <c r="G4278" i="4" s="1"/>
  <c r="F4279" i="4"/>
  <c r="G4279" i="4" s="1"/>
  <c r="F4280" i="4"/>
  <c r="G4280" i="4" s="1"/>
  <c r="F4281" i="4"/>
  <c r="G4281" i="4" s="1"/>
  <c r="F4282" i="4"/>
  <c r="G4282" i="4" s="1"/>
  <c r="F4283" i="4"/>
  <c r="G4283" i="4" s="1"/>
  <c r="F4284" i="4"/>
  <c r="G4284" i="4" s="1"/>
  <c r="F4285" i="4"/>
  <c r="G4285" i="4" s="1"/>
  <c r="F4286" i="4"/>
  <c r="G4286" i="4" s="1"/>
  <c r="F4287" i="4"/>
  <c r="G4287" i="4" s="1"/>
  <c r="F4288" i="4"/>
  <c r="G4288" i="4" s="1"/>
  <c r="F4289" i="4"/>
  <c r="G4289" i="4" s="1"/>
  <c r="F4290" i="4"/>
  <c r="G4290" i="4" s="1"/>
  <c r="F4291" i="4"/>
  <c r="G4291" i="4" s="1"/>
  <c r="F4292" i="4"/>
  <c r="G4292" i="4" s="1"/>
  <c r="F4293" i="4"/>
  <c r="G4293" i="4" s="1"/>
  <c r="F4294" i="4"/>
  <c r="G4294" i="4" s="1"/>
  <c r="F4295" i="4"/>
  <c r="G4295" i="4" s="1"/>
  <c r="F4296" i="4"/>
  <c r="G4296" i="4" s="1"/>
  <c r="F4297" i="4"/>
  <c r="G4297" i="4" s="1"/>
  <c r="F4298" i="4"/>
  <c r="G4298" i="4" s="1"/>
  <c r="F4299" i="4"/>
  <c r="G4299" i="4" s="1"/>
  <c r="F4300" i="4"/>
  <c r="G4300" i="4" s="1"/>
  <c r="F4301" i="4"/>
  <c r="G4301" i="4" s="1"/>
  <c r="F4302" i="4"/>
  <c r="G4302" i="4" s="1"/>
  <c r="F4303" i="4"/>
  <c r="G4303" i="4" s="1"/>
  <c r="F4304" i="4"/>
  <c r="G4304" i="4" s="1"/>
  <c r="F4305" i="4"/>
  <c r="G4305" i="4" s="1"/>
  <c r="F4306" i="4"/>
  <c r="G4306" i="4" s="1"/>
  <c r="F4307" i="4"/>
  <c r="G4307" i="4" s="1"/>
  <c r="F4308" i="4"/>
  <c r="G4308" i="4" s="1"/>
  <c r="F4309" i="4"/>
  <c r="G4309" i="4" s="1"/>
  <c r="F4310" i="4"/>
  <c r="G4310" i="4" s="1"/>
  <c r="F4311" i="4"/>
  <c r="G4311" i="4" s="1"/>
  <c r="F4312" i="4"/>
  <c r="G4312" i="4" s="1"/>
  <c r="F4313" i="4"/>
  <c r="G4313" i="4" s="1"/>
  <c r="F4314" i="4"/>
  <c r="G4314" i="4" s="1"/>
  <c r="F4315" i="4"/>
  <c r="G4315" i="4" s="1"/>
  <c r="F4316" i="4"/>
  <c r="G4316" i="4" s="1"/>
  <c r="F4317" i="4"/>
  <c r="G4317" i="4" s="1"/>
  <c r="F4318" i="4"/>
  <c r="G4318" i="4" s="1"/>
  <c r="F4319" i="4"/>
  <c r="G4319" i="4" s="1"/>
  <c r="F4320" i="4"/>
  <c r="G4320" i="4" s="1"/>
  <c r="F4321" i="4"/>
  <c r="G4321" i="4" s="1"/>
  <c r="F4322" i="4"/>
  <c r="G4322" i="4" s="1"/>
  <c r="F4323" i="4"/>
  <c r="G4323" i="4" s="1"/>
  <c r="F4324" i="4"/>
  <c r="G4324" i="4" s="1"/>
  <c r="F4325" i="4"/>
  <c r="G4325" i="4" s="1"/>
  <c r="F4326" i="4"/>
  <c r="G4326" i="4" s="1"/>
  <c r="F4327" i="4"/>
  <c r="G4327" i="4" s="1"/>
  <c r="F4328" i="4"/>
  <c r="G4328" i="4" s="1"/>
  <c r="F4329" i="4"/>
  <c r="G4329" i="4" s="1"/>
  <c r="F4330" i="4"/>
  <c r="G4330" i="4" s="1"/>
  <c r="F4331" i="4"/>
  <c r="G4331" i="4" s="1"/>
  <c r="F4332" i="4"/>
  <c r="G4332" i="4" s="1"/>
  <c r="F4333" i="4"/>
  <c r="G4333" i="4" s="1"/>
  <c r="F4334" i="4"/>
  <c r="G4334" i="4" s="1"/>
  <c r="F4335" i="4"/>
  <c r="G4335" i="4" s="1"/>
  <c r="F4336" i="4"/>
  <c r="G4336" i="4" s="1"/>
  <c r="F4337" i="4"/>
  <c r="G4337" i="4" s="1"/>
  <c r="F4338" i="4"/>
  <c r="G4338" i="4" s="1"/>
  <c r="F4339" i="4"/>
  <c r="G4339" i="4" s="1"/>
  <c r="F4340" i="4"/>
  <c r="G4340" i="4" s="1"/>
  <c r="F4341" i="4"/>
  <c r="G4341" i="4" s="1"/>
  <c r="F4342" i="4"/>
  <c r="G4342" i="4" s="1"/>
  <c r="F4343" i="4"/>
  <c r="G4343" i="4" s="1"/>
  <c r="F4344" i="4"/>
  <c r="G4344" i="4" s="1"/>
  <c r="F4345" i="4"/>
  <c r="G4345" i="4" s="1"/>
  <c r="F4346" i="4"/>
  <c r="G4346" i="4" s="1"/>
  <c r="F4347" i="4"/>
  <c r="G4347" i="4" s="1"/>
  <c r="F4348" i="4"/>
  <c r="G4348" i="4" s="1"/>
  <c r="F4349" i="4"/>
  <c r="G4349" i="4" s="1"/>
  <c r="F4350" i="4"/>
  <c r="G4350" i="4" s="1"/>
  <c r="F4351" i="4"/>
  <c r="G4351" i="4" s="1"/>
  <c r="F4352" i="4"/>
  <c r="G4352" i="4" s="1"/>
  <c r="F4353" i="4"/>
  <c r="G4353" i="4" s="1"/>
  <c r="F4354" i="4"/>
  <c r="G4354" i="4" s="1"/>
  <c r="F4355" i="4"/>
  <c r="G4355" i="4" s="1"/>
  <c r="F4356" i="4"/>
  <c r="G4356" i="4" s="1"/>
  <c r="F4357" i="4"/>
  <c r="G4357" i="4" s="1"/>
  <c r="F4358" i="4"/>
  <c r="G4358" i="4" s="1"/>
  <c r="F4359" i="4"/>
  <c r="G4359" i="4" s="1"/>
  <c r="F4360" i="4"/>
  <c r="G4360" i="4" s="1"/>
  <c r="F4361" i="4"/>
  <c r="G4361" i="4" s="1"/>
  <c r="F4362" i="4"/>
  <c r="G4362" i="4" s="1"/>
  <c r="F4363" i="4"/>
  <c r="G4363" i="4" s="1"/>
  <c r="F4364" i="4"/>
  <c r="G4364" i="4" s="1"/>
  <c r="F4365" i="4"/>
  <c r="G4365" i="4" s="1"/>
  <c r="F4366" i="4"/>
  <c r="G4366" i="4" s="1"/>
  <c r="F4367" i="4"/>
  <c r="G4367" i="4" s="1"/>
  <c r="F4368" i="4"/>
  <c r="G4368" i="4" s="1"/>
  <c r="F4369" i="4"/>
  <c r="G4369" i="4" s="1"/>
  <c r="F4370" i="4"/>
  <c r="G4370" i="4" s="1"/>
  <c r="F4371" i="4"/>
  <c r="G4371" i="4" s="1"/>
  <c r="F4372" i="4"/>
  <c r="G4372" i="4" s="1"/>
  <c r="F4373" i="4"/>
  <c r="G4373" i="4" s="1"/>
  <c r="F4374" i="4"/>
  <c r="G4374" i="4" s="1"/>
  <c r="F4375" i="4"/>
  <c r="G4375" i="4" s="1"/>
  <c r="F4376" i="4"/>
  <c r="G4376" i="4" s="1"/>
  <c r="F4377" i="4"/>
  <c r="G4377" i="4" s="1"/>
  <c r="F4378" i="4"/>
  <c r="G4378" i="4" s="1"/>
  <c r="F4379" i="4"/>
  <c r="G4379" i="4" s="1"/>
  <c r="F4380" i="4"/>
  <c r="G4380" i="4" s="1"/>
  <c r="F4381" i="4"/>
  <c r="G4381" i="4" s="1"/>
  <c r="F4382" i="4"/>
  <c r="G4382" i="4" s="1"/>
  <c r="F4383" i="4"/>
  <c r="G4383" i="4" s="1"/>
  <c r="F4384" i="4"/>
  <c r="G4384" i="4" s="1"/>
  <c r="F4385" i="4"/>
  <c r="G4385" i="4" s="1"/>
  <c r="F4386" i="4"/>
  <c r="G4386" i="4" s="1"/>
  <c r="F4387" i="4"/>
  <c r="G4387" i="4" s="1"/>
  <c r="F4388" i="4"/>
  <c r="G4388" i="4" s="1"/>
  <c r="F4389" i="4"/>
  <c r="G4389" i="4" s="1"/>
  <c r="F4390" i="4"/>
  <c r="G4390" i="4" s="1"/>
  <c r="F4391" i="4"/>
  <c r="G4391" i="4" s="1"/>
  <c r="F4392" i="4"/>
  <c r="G4392" i="4" s="1"/>
  <c r="F4393" i="4"/>
  <c r="G4393" i="4" s="1"/>
  <c r="F4394" i="4"/>
  <c r="G4394" i="4" s="1"/>
  <c r="F4395" i="4"/>
  <c r="G4395" i="4" s="1"/>
  <c r="F4396" i="4"/>
  <c r="G4396" i="4" s="1"/>
  <c r="F4397" i="4"/>
  <c r="G4397" i="4" s="1"/>
  <c r="F4398" i="4"/>
  <c r="G4398" i="4" s="1"/>
  <c r="F4399" i="4"/>
  <c r="G4399" i="4" s="1"/>
  <c r="F4400" i="4"/>
  <c r="G4400" i="4" s="1"/>
  <c r="F4401" i="4"/>
  <c r="G4401" i="4" s="1"/>
  <c r="F4402" i="4"/>
  <c r="G4402" i="4" s="1"/>
  <c r="F4403" i="4"/>
  <c r="G4403" i="4" s="1"/>
  <c r="F4404" i="4"/>
  <c r="G4404" i="4" s="1"/>
  <c r="F4405" i="4"/>
  <c r="G4405" i="4" s="1"/>
  <c r="F4406" i="4"/>
  <c r="G4406" i="4" s="1"/>
  <c r="F4407" i="4"/>
  <c r="G4407" i="4" s="1"/>
  <c r="F4408" i="4"/>
  <c r="G4408" i="4" s="1"/>
  <c r="F4409" i="4"/>
  <c r="G4409" i="4" s="1"/>
  <c r="F4410" i="4"/>
  <c r="G4410" i="4" s="1"/>
  <c r="F4411" i="4"/>
  <c r="G4411" i="4" s="1"/>
  <c r="F4412" i="4"/>
  <c r="G4412" i="4" s="1"/>
  <c r="F4413" i="4"/>
  <c r="G4413" i="4" s="1"/>
  <c r="F4414" i="4"/>
  <c r="G4414" i="4" s="1"/>
  <c r="F4415" i="4"/>
  <c r="G4415" i="4" s="1"/>
  <c r="F4416" i="4"/>
  <c r="G4416" i="4" s="1"/>
  <c r="F4417" i="4"/>
  <c r="G4417" i="4" s="1"/>
  <c r="F4418" i="4"/>
  <c r="G4418" i="4" s="1"/>
  <c r="F4419" i="4"/>
  <c r="G4419" i="4" s="1"/>
  <c r="F4420" i="4"/>
  <c r="G4420" i="4" s="1"/>
  <c r="F4421" i="4"/>
  <c r="G4421" i="4" s="1"/>
  <c r="F4422" i="4"/>
  <c r="G4422" i="4" s="1"/>
  <c r="F4423" i="4"/>
  <c r="G4423" i="4" s="1"/>
  <c r="F4424" i="4"/>
  <c r="G4424" i="4" s="1"/>
  <c r="F4425" i="4"/>
  <c r="G4425" i="4" s="1"/>
  <c r="F4426" i="4"/>
  <c r="G4426" i="4" s="1"/>
  <c r="F4427" i="4"/>
  <c r="G4427" i="4" s="1"/>
  <c r="F4428" i="4"/>
  <c r="G4428" i="4" s="1"/>
  <c r="F4429" i="4"/>
  <c r="G4429" i="4" s="1"/>
  <c r="F4430" i="4"/>
  <c r="G4430" i="4" s="1"/>
  <c r="F4431" i="4"/>
  <c r="G4431" i="4" s="1"/>
  <c r="F4432" i="4"/>
  <c r="G4432" i="4" s="1"/>
  <c r="F4433" i="4"/>
  <c r="G4433" i="4" s="1"/>
  <c r="F4434" i="4"/>
  <c r="G4434" i="4" s="1"/>
  <c r="F4435" i="4"/>
  <c r="G4435" i="4" s="1"/>
  <c r="F4436" i="4"/>
  <c r="G4436" i="4" s="1"/>
  <c r="F4437" i="4"/>
  <c r="G4437" i="4" s="1"/>
  <c r="F4438" i="4"/>
  <c r="G4438" i="4" s="1"/>
  <c r="F4439" i="4"/>
  <c r="G4439" i="4" s="1"/>
  <c r="F4440" i="4"/>
  <c r="G4440" i="4" s="1"/>
  <c r="F4441" i="4"/>
  <c r="G4441" i="4" s="1"/>
  <c r="F4442" i="4"/>
  <c r="G4442" i="4" s="1"/>
  <c r="F4443" i="4"/>
  <c r="G4443" i="4" s="1"/>
  <c r="F4444" i="4"/>
  <c r="G4444" i="4" s="1"/>
  <c r="F4445" i="4"/>
  <c r="G4445" i="4" s="1"/>
  <c r="F4446" i="4"/>
  <c r="G4446" i="4" s="1"/>
  <c r="F4447" i="4"/>
  <c r="G4447" i="4" s="1"/>
  <c r="F4448" i="4"/>
  <c r="G4448" i="4" s="1"/>
  <c r="F4449" i="4"/>
  <c r="G4449" i="4" s="1"/>
  <c r="F4450" i="4"/>
  <c r="G4450" i="4" s="1"/>
  <c r="F4451" i="4"/>
  <c r="G4451" i="4" s="1"/>
  <c r="F4452" i="4"/>
  <c r="G4452" i="4" s="1"/>
  <c r="F4453" i="4"/>
  <c r="G4453" i="4" s="1"/>
  <c r="F4454" i="4"/>
  <c r="G4454" i="4" s="1"/>
  <c r="F4455" i="4"/>
  <c r="G4455" i="4" s="1"/>
  <c r="F4456" i="4"/>
  <c r="G4456" i="4" s="1"/>
  <c r="F4457" i="4"/>
  <c r="G4457" i="4" s="1"/>
  <c r="F4458" i="4"/>
  <c r="G4458" i="4" s="1"/>
  <c r="F4459" i="4"/>
  <c r="G4459" i="4" s="1"/>
  <c r="F4460" i="4"/>
  <c r="G4460" i="4" s="1"/>
  <c r="F4461" i="4"/>
  <c r="G4461" i="4" s="1"/>
  <c r="F4462" i="4"/>
  <c r="G4462" i="4" s="1"/>
  <c r="F4463" i="4"/>
  <c r="G4463" i="4" s="1"/>
  <c r="F4464" i="4"/>
  <c r="G4464" i="4" s="1"/>
  <c r="F4465" i="4"/>
  <c r="G4465" i="4" s="1"/>
  <c r="F4466" i="4"/>
  <c r="G4466" i="4" s="1"/>
  <c r="F4467" i="4"/>
  <c r="G4467" i="4" s="1"/>
  <c r="F4468" i="4"/>
  <c r="G4468" i="4" s="1"/>
  <c r="F4469" i="4"/>
  <c r="G4469" i="4" s="1"/>
  <c r="F4470" i="4"/>
  <c r="G4470" i="4" s="1"/>
  <c r="F4471" i="4"/>
  <c r="G4471" i="4" s="1"/>
  <c r="F4472" i="4"/>
  <c r="G4472" i="4" s="1"/>
  <c r="F4473" i="4"/>
  <c r="G4473" i="4" s="1"/>
  <c r="F4474" i="4"/>
  <c r="G4474" i="4" s="1"/>
  <c r="F4475" i="4"/>
  <c r="G4475" i="4" s="1"/>
  <c r="F4476" i="4"/>
  <c r="G4476" i="4" s="1"/>
  <c r="F4477" i="4"/>
  <c r="G4477" i="4" s="1"/>
  <c r="F4478" i="4"/>
  <c r="G4478" i="4" s="1"/>
  <c r="F4479" i="4"/>
  <c r="G4479" i="4" s="1"/>
  <c r="F4480" i="4"/>
  <c r="G4480" i="4" s="1"/>
  <c r="F4481" i="4"/>
  <c r="G4481" i="4" s="1"/>
  <c r="F4482" i="4"/>
  <c r="G4482" i="4" s="1"/>
  <c r="F4483" i="4"/>
  <c r="G4483" i="4" s="1"/>
  <c r="F4484" i="4"/>
  <c r="G4484" i="4" s="1"/>
  <c r="F4485" i="4"/>
  <c r="G4485" i="4" s="1"/>
  <c r="F4486" i="4"/>
  <c r="G4486" i="4" s="1"/>
  <c r="F4487" i="4"/>
  <c r="G4487" i="4" s="1"/>
  <c r="F4488" i="4"/>
  <c r="G4488" i="4" s="1"/>
  <c r="F4489" i="4"/>
  <c r="G4489" i="4" s="1"/>
  <c r="F4490" i="4"/>
  <c r="G4490" i="4" s="1"/>
  <c r="F4491" i="4"/>
  <c r="G4491" i="4" s="1"/>
  <c r="F4492" i="4"/>
  <c r="G4492" i="4" s="1"/>
  <c r="F4493" i="4"/>
  <c r="G4493" i="4" s="1"/>
  <c r="F4494" i="4"/>
  <c r="G4494" i="4" s="1"/>
  <c r="F4495" i="4"/>
  <c r="G4495" i="4" s="1"/>
  <c r="F4496" i="4"/>
  <c r="G4496" i="4" s="1"/>
  <c r="F4497" i="4"/>
  <c r="G4497" i="4" s="1"/>
  <c r="F4498" i="4"/>
  <c r="G4498" i="4" s="1"/>
  <c r="F4499" i="4"/>
  <c r="G4499" i="4" s="1"/>
  <c r="F4500" i="4"/>
  <c r="G4500" i="4" s="1"/>
  <c r="F4501" i="4"/>
  <c r="G4501" i="4" s="1"/>
  <c r="F4502" i="4"/>
  <c r="G4502" i="4" s="1"/>
  <c r="F4503" i="4"/>
  <c r="G4503" i="4" s="1"/>
  <c r="F4504" i="4"/>
  <c r="G4504" i="4" s="1"/>
  <c r="F4505" i="4"/>
  <c r="G4505" i="4" s="1"/>
  <c r="F4506" i="4"/>
  <c r="G4506" i="4" s="1"/>
  <c r="F4507" i="4"/>
  <c r="G4507" i="4" s="1"/>
  <c r="F4508" i="4"/>
  <c r="G4508" i="4" s="1"/>
  <c r="F4509" i="4"/>
  <c r="G4509" i="4" s="1"/>
  <c r="F4510" i="4"/>
  <c r="G4510" i="4" s="1"/>
  <c r="F4511" i="4"/>
  <c r="G4511" i="4" s="1"/>
  <c r="F4512" i="4"/>
  <c r="G4512" i="4" s="1"/>
  <c r="F4513" i="4"/>
  <c r="G4513" i="4" s="1"/>
  <c r="F4514" i="4"/>
  <c r="G4514" i="4" s="1"/>
  <c r="F4515" i="4"/>
  <c r="G4515" i="4" s="1"/>
  <c r="F4516" i="4"/>
  <c r="G4516" i="4" s="1"/>
  <c r="F4517" i="4"/>
  <c r="G4517" i="4" s="1"/>
  <c r="F4518" i="4"/>
  <c r="G4518" i="4" s="1"/>
  <c r="F4519" i="4"/>
  <c r="G4519" i="4" s="1"/>
  <c r="F4520" i="4"/>
  <c r="G4520" i="4" s="1"/>
  <c r="F4521" i="4"/>
  <c r="G4521" i="4" s="1"/>
  <c r="F4522" i="4"/>
  <c r="G4522" i="4" s="1"/>
  <c r="F4523" i="4"/>
  <c r="G4523" i="4" s="1"/>
  <c r="F4524" i="4"/>
  <c r="G4524" i="4" s="1"/>
  <c r="F4525" i="4"/>
  <c r="G4525" i="4" s="1"/>
  <c r="F4526" i="4"/>
  <c r="G4526" i="4" s="1"/>
  <c r="F4527" i="4"/>
  <c r="G4527" i="4" s="1"/>
  <c r="F4528" i="4"/>
  <c r="G4528" i="4" s="1"/>
  <c r="F4529" i="4"/>
  <c r="G4529" i="4" s="1"/>
  <c r="F4530" i="4"/>
  <c r="G4530" i="4" s="1"/>
  <c r="F4531" i="4"/>
  <c r="G4531" i="4" s="1"/>
  <c r="F4532" i="4"/>
  <c r="G4532" i="4" s="1"/>
  <c r="F4533" i="4"/>
  <c r="G4533" i="4" s="1"/>
  <c r="F4534" i="4"/>
  <c r="G4534" i="4" s="1"/>
  <c r="F4535" i="4"/>
  <c r="G4535" i="4" s="1"/>
  <c r="F4536" i="4"/>
  <c r="G4536" i="4" s="1"/>
  <c r="F4537" i="4"/>
  <c r="G4537" i="4" s="1"/>
  <c r="F4538" i="4"/>
  <c r="G4538" i="4" s="1"/>
  <c r="F4539" i="4"/>
  <c r="G4539" i="4" s="1"/>
  <c r="F4540" i="4"/>
  <c r="G4540" i="4" s="1"/>
  <c r="F4541" i="4"/>
  <c r="G4541" i="4" s="1"/>
  <c r="F4542" i="4"/>
  <c r="G4542" i="4" s="1"/>
  <c r="F4543" i="4"/>
  <c r="G4543" i="4" s="1"/>
  <c r="F4544" i="4"/>
  <c r="G4544" i="4" s="1"/>
  <c r="F4545" i="4"/>
  <c r="G4545" i="4" s="1"/>
  <c r="F4546" i="4"/>
  <c r="G4546" i="4" s="1"/>
  <c r="F4547" i="4"/>
  <c r="G4547" i="4" s="1"/>
  <c r="F4548" i="4"/>
  <c r="G4548" i="4" s="1"/>
  <c r="F4549" i="4"/>
  <c r="G4549" i="4" s="1"/>
  <c r="F4550" i="4"/>
  <c r="G4550" i="4" s="1"/>
  <c r="F4551" i="4"/>
  <c r="G4551" i="4" s="1"/>
  <c r="F4552" i="4"/>
  <c r="G4552" i="4" s="1"/>
  <c r="F4553" i="4"/>
  <c r="G4553" i="4" s="1"/>
  <c r="F4554" i="4"/>
  <c r="G4554" i="4" s="1"/>
  <c r="F4555" i="4"/>
  <c r="G4555" i="4" s="1"/>
  <c r="F4556" i="4"/>
  <c r="G4556" i="4" s="1"/>
  <c r="F4557" i="4"/>
  <c r="G4557" i="4" s="1"/>
  <c r="F4558" i="4"/>
  <c r="G4558" i="4" s="1"/>
  <c r="F4559" i="4"/>
  <c r="G4559" i="4" s="1"/>
  <c r="F4560" i="4"/>
  <c r="G4560" i="4" s="1"/>
  <c r="F4561" i="4"/>
  <c r="G4561" i="4" s="1"/>
  <c r="F4562" i="4"/>
  <c r="G4562" i="4" s="1"/>
  <c r="F4563" i="4"/>
  <c r="G4563" i="4" s="1"/>
  <c r="F4564" i="4"/>
  <c r="G4564" i="4" s="1"/>
  <c r="F4565" i="4"/>
  <c r="G4565" i="4" s="1"/>
  <c r="F4566" i="4"/>
  <c r="G4566" i="4" s="1"/>
  <c r="F4567" i="4"/>
  <c r="G4567" i="4" s="1"/>
  <c r="F4568" i="4"/>
  <c r="G4568" i="4" s="1"/>
  <c r="F4569" i="4"/>
  <c r="G4569" i="4" s="1"/>
  <c r="F4570" i="4"/>
  <c r="G4570" i="4" s="1"/>
  <c r="F4571" i="4"/>
  <c r="G4571" i="4" s="1"/>
  <c r="F4572" i="4"/>
  <c r="G4572" i="4" s="1"/>
  <c r="F4573" i="4"/>
  <c r="G4573" i="4" s="1"/>
  <c r="F4574" i="4"/>
  <c r="G4574" i="4" s="1"/>
  <c r="F4575" i="4"/>
  <c r="G4575" i="4" s="1"/>
  <c r="F4576" i="4"/>
  <c r="G4576" i="4" s="1"/>
  <c r="F4577" i="4"/>
  <c r="G4577" i="4" s="1"/>
  <c r="F4578" i="4"/>
  <c r="G4578" i="4" s="1"/>
  <c r="F4579" i="4"/>
  <c r="G4579" i="4" s="1"/>
  <c r="F4580" i="4"/>
  <c r="G4580" i="4" s="1"/>
  <c r="F4581" i="4"/>
  <c r="G4581" i="4" s="1"/>
  <c r="F4582" i="4"/>
  <c r="G4582" i="4" s="1"/>
  <c r="F4583" i="4"/>
  <c r="G4583" i="4" s="1"/>
  <c r="F4584" i="4"/>
  <c r="G4584" i="4" s="1"/>
  <c r="F4585" i="4"/>
  <c r="G4585" i="4" s="1"/>
  <c r="F4586" i="4"/>
  <c r="G4586" i="4" s="1"/>
  <c r="F4587" i="4"/>
  <c r="G4587" i="4" s="1"/>
  <c r="F4588" i="4"/>
  <c r="G4588" i="4" s="1"/>
  <c r="F4589" i="4"/>
  <c r="G4589" i="4" s="1"/>
  <c r="F4590" i="4"/>
  <c r="G4590" i="4" s="1"/>
  <c r="F4591" i="4"/>
  <c r="G4591" i="4" s="1"/>
  <c r="F4592" i="4"/>
  <c r="G4592" i="4" s="1"/>
  <c r="F4593" i="4"/>
  <c r="G4593" i="4" s="1"/>
  <c r="F4594" i="4"/>
  <c r="G4594" i="4" s="1"/>
  <c r="F4595" i="4"/>
  <c r="G4595" i="4" s="1"/>
  <c r="F4596" i="4"/>
  <c r="G4596" i="4" s="1"/>
  <c r="F4597" i="4"/>
  <c r="G4597" i="4" s="1"/>
  <c r="F4598" i="4"/>
  <c r="G4598" i="4" s="1"/>
  <c r="F4599" i="4"/>
  <c r="G4599" i="4" s="1"/>
  <c r="F4600" i="4"/>
  <c r="G4600" i="4" s="1"/>
  <c r="F4601" i="4"/>
  <c r="G4601" i="4" s="1"/>
  <c r="F4602" i="4"/>
  <c r="G4602" i="4" s="1"/>
  <c r="F4603" i="4"/>
  <c r="G4603" i="4" s="1"/>
  <c r="F4604" i="4"/>
  <c r="G4604" i="4" s="1"/>
  <c r="F4605" i="4"/>
  <c r="G4605" i="4" s="1"/>
  <c r="F4606" i="4"/>
  <c r="G4606" i="4" s="1"/>
  <c r="F4607" i="4"/>
  <c r="G4607" i="4" s="1"/>
  <c r="F4608" i="4"/>
  <c r="G4608" i="4" s="1"/>
  <c r="F4609" i="4"/>
  <c r="G4609" i="4" s="1"/>
  <c r="F4610" i="4"/>
  <c r="G4610" i="4" s="1"/>
  <c r="F4611" i="4"/>
  <c r="G4611" i="4" s="1"/>
  <c r="F4612" i="4"/>
  <c r="G4612" i="4" s="1"/>
  <c r="F4613" i="4"/>
  <c r="G4613" i="4" s="1"/>
  <c r="F4614" i="4"/>
  <c r="G4614" i="4" s="1"/>
  <c r="F4615" i="4"/>
  <c r="G4615" i="4" s="1"/>
  <c r="F4616" i="4"/>
  <c r="G4616" i="4" s="1"/>
  <c r="F4617" i="4"/>
  <c r="G4617" i="4" s="1"/>
  <c r="F4618" i="4"/>
  <c r="G4618" i="4" s="1"/>
  <c r="F4619" i="4"/>
  <c r="G4619" i="4" s="1"/>
  <c r="F4620" i="4"/>
  <c r="G4620" i="4" s="1"/>
  <c r="F4621" i="4"/>
  <c r="G4621" i="4" s="1"/>
  <c r="F4622" i="4"/>
  <c r="G4622" i="4" s="1"/>
  <c r="F4623" i="4"/>
  <c r="G4623" i="4" s="1"/>
  <c r="F4624" i="4"/>
  <c r="G4624" i="4" s="1"/>
  <c r="F4625" i="4"/>
  <c r="G4625" i="4" s="1"/>
  <c r="F4626" i="4"/>
  <c r="G4626" i="4" s="1"/>
  <c r="F4627" i="4"/>
  <c r="G4627" i="4" s="1"/>
  <c r="F4628" i="4"/>
  <c r="G4628" i="4" s="1"/>
  <c r="F4629" i="4"/>
  <c r="G4629" i="4" s="1"/>
  <c r="F4630" i="4"/>
  <c r="G4630" i="4" s="1"/>
  <c r="F4631" i="4"/>
  <c r="G4631" i="4" s="1"/>
  <c r="F4632" i="4"/>
  <c r="G4632" i="4" s="1"/>
  <c r="F4633" i="4"/>
  <c r="G4633" i="4" s="1"/>
  <c r="F4634" i="4"/>
  <c r="G4634" i="4" s="1"/>
  <c r="F4635" i="4"/>
  <c r="G4635" i="4" s="1"/>
  <c r="F4636" i="4"/>
  <c r="G4636" i="4" s="1"/>
  <c r="F4637" i="4"/>
  <c r="G4637" i="4" s="1"/>
  <c r="F4638" i="4"/>
  <c r="G4638" i="4" s="1"/>
  <c r="F4639" i="4"/>
  <c r="G4639" i="4" s="1"/>
  <c r="F4640" i="4"/>
  <c r="G4640" i="4" s="1"/>
  <c r="F4641" i="4"/>
  <c r="G4641" i="4" s="1"/>
  <c r="F4642" i="4"/>
  <c r="G4642" i="4" s="1"/>
  <c r="F4643" i="4"/>
  <c r="G4643" i="4" s="1"/>
  <c r="F4644" i="4"/>
  <c r="G4644" i="4" s="1"/>
  <c r="F4645" i="4"/>
  <c r="G4645" i="4" s="1"/>
  <c r="F4646" i="4"/>
  <c r="G4646" i="4" s="1"/>
  <c r="F4647" i="4"/>
  <c r="G4647" i="4" s="1"/>
  <c r="F4648" i="4"/>
  <c r="G4648" i="4" s="1"/>
  <c r="F4649" i="4"/>
  <c r="G4649" i="4" s="1"/>
  <c r="F4650" i="4"/>
  <c r="G4650" i="4" s="1"/>
  <c r="F4651" i="4"/>
  <c r="G4651" i="4" s="1"/>
  <c r="F4652" i="4"/>
  <c r="G4652" i="4" s="1"/>
  <c r="F4653" i="4"/>
  <c r="G4653" i="4" s="1"/>
  <c r="F4654" i="4"/>
  <c r="G4654" i="4" s="1"/>
  <c r="F4655" i="4"/>
  <c r="G4655" i="4" s="1"/>
  <c r="F4656" i="4"/>
  <c r="G4656" i="4" s="1"/>
  <c r="F4657" i="4"/>
  <c r="G4657" i="4" s="1"/>
  <c r="F4658" i="4"/>
  <c r="G4658" i="4" s="1"/>
  <c r="F4659" i="4"/>
  <c r="G4659" i="4" s="1"/>
  <c r="F4660" i="4"/>
  <c r="G4660" i="4" s="1"/>
  <c r="F4661" i="4"/>
  <c r="G4661" i="4" s="1"/>
  <c r="F4662" i="4"/>
  <c r="G4662" i="4" s="1"/>
  <c r="F4663" i="4"/>
  <c r="G4663" i="4" s="1"/>
  <c r="F4664" i="4"/>
  <c r="G4664" i="4" s="1"/>
  <c r="F4665" i="4"/>
  <c r="G4665" i="4" s="1"/>
  <c r="F4666" i="4"/>
  <c r="G4666" i="4" s="1"/>
  <c r="F4667" i="4"/>
  <c r="G4667" i="4" s="1"/>
  <c r="F4668" i="4"/>
  <c r="G4668" i="4" s="1"/>
  <c r="F4669" i="4"/>
  <c r="G4669" i="4" s="1"/>
  <c r="F4670" i="4"/>
  <c r="G4670" i="4" s="1"/>
  <c r="F4671" i="4"/>
  <c r="G4671" i="4" s="1"/>
  <c r="F4672" i="4"/>
  <c r="G4672" i="4" s="1"/>
  <c r="F4673" i="4"/>
  <c r="G4673" i="4" s="1"/>
  <c r="F4674" i="4"/>
  <c r="G4674" i="4" s="1"/>
  <c r="F4675" i="4"/>
  <c r="G4675" i="4" s="1"/>
  <c r="F4676" i="4"/>
  <c r="G4676" i="4" s="1"/>
  <c r="F4677" i="4"/>
  <c r="G4677" i="4" s="1"/>
  <c r="F4678" i="4"/>
  <c r="G4678" i="4" s="1"/>
  <c r="F4679" i="4"/>
  <c r="G4679" i="4" s="1"/>
  <c r="F4680" i="4"/>
  <c r="G4680" i="4" s="1"/>
  <c r="F4681" i="4"/>
  <c r="G4681" i="4" s="1"/>
  <c r="F4682" i="4"/>
  <c r="G4682" i="4" s="1"/>
  <c r="F4683" i="4"/>
  <c r="G4683" i="4" s="1"/>
  <c r="F4684" i="4"/>
  <c r="G4684" i="4" s="1"/>
  <c r="F4685" i="4"/>
  <c r="G4685" i="4" s="1"/>
  <c r="F4686" i="4"/>
  <c r="G4686" i="4" s="1"/>
  <c r="F4687" i="4"/>
  <c r="G4687" i="4" s="1"/>
  <c r="F4688" i="4"/>
  <c r="G4688" i="4" s="1"/>
  <c r="F4689" i="4"/>
  <c r="G4689" i="4" s="1"/>
  <c r="F4690" i="4"/>
  <c r="G4690" i="4" s="1"/>
  <c r="F4691" i="4"/>
  <c r="G4691" i="4" s="1"/>
  <c r="F4692" i="4"/>
  <c r="G4692" i="4" s="1"/>
  <c r="F4693" i="4"/>
  <c r="G4693" i="4" s="1"/>
  <c r="F4694" i="4"/>
  <c r="G4694" i="4" s="1"/>
  <c r="F4695" i="4"/>
  <c r="G4695" i="4" s="1"/>
  <c r="F4696" i="4"/>
  <c r="G4696" i="4" s="1"/>
  <c r="F4697" i="4"/>
  <c r="G4697" i="4" s="1"/>
  <c r="F4698" i="4"/>
  <c r="G4698" i="4" s="1"/>
  <c r="F4699" i="4"/>
  <c r="G4699" i="4" s="1"/>
  <c r="F4700" i="4"/>
  <c r="G4700" i="4" s="1"/>
  <c r="F4701" i="4"/>
  <c r="G4701" i="4" s="1"/>
  <c r="F4702" i="4"/>
  <c r="G4702" i="4" s="1"/>
  <c r="F4703" i="4"/>
  <c r="G4703" i="4" s="1"/>
  <c r="F4704" i="4"/>
  <c r="G4704" i="4" s="1"/>
  <c r="F4705" i="4"/>
  <c r="G4705" i="4" s="1"/>
  <c r="F4706" i="4"/>
  <c r="G4706" i="4" s="1"/>
  <c r="F4707" i="4"/>
  <c r="G4707" i="4" s="1"/>
  <c r="F4708" i="4"/>
  <c r="G4708" i="4" s="1"/>
  <c r="F4709" i="4"/>
  <c r="G4709" i="4" s="1"/>
  <c r="F4710" i="4"/>
  <c r="G4710" i="4" s="1"/>
  <c r="F4711" i="4"/>
  <c r="G4711" i="4" s="1"/>
  <c r="F4712" i="4"/>
  <c r="G4712" i="4" s="1"/>
  <c r="F4713" i="4"/>
  <c r="G4713" i="4" s="1"/>
  <c r="F4714" i="4"/>
  <c r="G4714" i="4" s="1"/>
  <c r="F4715" i="4"/>
  <c r="G4715" i="4" s="1"/>
  <c r="F4716" i="4"/>
  <c r="G4716" i="4" s="1"/>
  <c r="F4717" i="4"/>
  <c r="G4717" i="4" s="1"/>
  <c r="F4718" i="4"/>
  <c r="G4718" i="4" s="1"/>
  <c r="F4719" i="4"/>
  <c r="G4719" i="4" s="1"/>
  <c r="F4720" i="4"/>
  <c r="G4720" i="4" s="1"/>
  <c r="F4721" i="4"/>
  <c r="G4721" i="4" s="1"/>
  <c r="F4722" i="4"/>
  <c r="G4722" i="4" s="1"/>
  <c r="F4723" i="4"/>
  <c r="G4723" i="4" s="1"/>
  <c r="F4724" i="4"/>
  <c r="G4724" i="4" s="1"/>
  <c r="F4725" i="4"/>
  <c r="G4725" i="4" s="1"/>
  <c r="F4726" i="4"/>
  <c r="G4726" i="4" s="1"/>
  <c r="F4727" i="4"/>
  <c r="G4727" i="4" s="1"/>
  <c r="F4728" i="4"/>
  <c r="G4728" i="4" s="1"/>
  <c r="F4729" i="4"/>
  <c r="G4729" i="4" s="1"/>
  <c r="F4730" i="4"/>
  <c r="G4730" i="4" s="1"/>
  <c r="F4731" i="4"/>
  <c r="G4731" i="4" s="1"/>
  <c r="F4732" i="4"/>
  <c r="G4732" i="4" s="1"/>
  <c r="F4733" i="4"/>
  <c r="G4733" i="4" s="1"/>
  <c r="F4734" i="4"/>
  <c r="G4734" i="4" s="1"/>
  <c r="F4735" i="4"/>
  <c r="G4735" i="4" s="1"/>
  <c r="F4736" i="4"/>
  <c r="G4736" i="4" s="1"/>
  <c r="F4737" i="4"/>
  <c r="G4737" i="4" s="1"/>
  <c r="F4738" i="4"/>
  <c r="G4738" i="4" s="1"/>
  <c r="F4739" i="4"/>
  <c r="G4739" i="4" s="1"/>
  <c r="F4740" i="4"/>
  <c r="G4740" i="4" s="1"/>
  <c r="F4741" i="4"/>
  <c r="G4741" i="4" s="1"/>
  <c r="F4742" i="4"/>
  <c r="G4742" i="4" s="1"/>
  <c r="F4743" i="4"/>
  <c r="G4743" i="4" s="1"/>
  <c r="F4744" i="4"/>
  <c r="G4744" i="4" s="1"/>
  <c r="F4745" i="4"/>
  <c r="G4745" i="4" s="1"/>
  <c r="F4746" i="4"/>
  <c r="G4746" i="4" s="1"/>
  <c r="F4747" i="4"/>
  <c r="G4747" i="4" s="1"/>
  <c r="F4748" i="4"/>
  <c r="G4748" i="4" s="1"/>
  <c r="F4749" i="4"/>
  <c r="G4749" i="4" s="1"/>
  <c r="F4750" i="4"/>
  <c r="G4750" i="4" s="1"/>
  <c r="F4751" i="4"/>
  <c r="G4751" i="4" s="1"/>
  <c r="F4752" i="4"/>
  <c r="G4752" i="4" s="1"/>
  <c r="F4753" i="4"/>
  <c r="G4753" i="4" s="1"/>
  <c r="F4754" i="4"/>
  <c r="G4754" i="4" s="1"/>
  <c r="F4755" i="4"/>
  <c r="G4755" i="4" s="1"/>
  <c r="F4756" i="4"/>
  <c r="G4756" i="4" s="1"/>
  <c r="F4757" i="4"/>
  <c r="G4757" i="4" s="1"/>
  <c r="F4758" i="4"/>
  <c r="G4758" i="4" s="1"/>
  <c r="F4759" i="4"/>
  <c r="G4759" i="4" s="1"/>
  <c r="F4760" i="4"/>
  <c r="G4760" i="4" s="1"/>
  <c r="F4761" i="4"/>
  <c r="G4761" i="4" s="1"/>
  <c r="F4762" i="4"/>
  <c r="G4762" i="4" s="1"/>
  <c r="F4763" i="4"/>
  <c r="G4763" i="4" s="1"/>
  <c r="F4764" i="4"/>
  <c r="G4764" i="4" s="1"/>
  <c r="F4765" i="4"/>
  <c r="G4765" i="4" s="1"/>
  <c r="F4766" i="4"/>
  <c r="G4766" i="4" s="1"/>
  <c r="F4767" i="4"/>
  <c r="G4767" i="4" s="1"/>
  <c r="F4768" i="4"/>
  <c r="G4768" i="4" s="1"/>
  <c r="F4769" i="4"/>
  <c r="G4769" i="4" s="1"/>
  <c r="F4770" i="4"/>
  <c r="G4770" i="4" s="1"/>
  <c r="F4771" i="4"/>
  <c r="G4771" i="4" s="1"/>
  <c r="F4772" i="4"/>
  <c r="G4772" i="4" s="1"/>
  <c r="F4773" i="4"/>
  <c r="G4773" i="4" s="1"/>
  <c r="F4774" i="4"/>
  <c r="G4774" i="4" s="1"/>
  <c r="F4775" i="4"/>
  <c r="G4775" i="4" s="1"/>
  <c r="F4776" i="4"/>
  <c r="G4776" i="4" s="1"/>
  <c r="F4777" i="4"/>
  <c r="G4777" i="4" s="1"/>
  <c r="F4778" i="4"/>
  <c r="G4778" i="4" s="1"/>
  <c r="F4779" i="4"/>
  <c r="G4779" i="4" s="1"/>
  <c r="F4780" i="4"/>
  <c r="G4780" i="4" s="1"/>
  <c r="F4781" i="4"/>
  <c r="G4781" i="4" s="1"/>
  <c r="F4782" i="4"/>
  <c r="G4782" i="4" s="1"/>
  <c r="F4783" i="4"/>
  <c r="G4783" i="4" s="1"/>
  <c r="F4784" i="4"/>
  <c r="G4784" i="4" s="1"/>
  <c r="F4785" i="4"/>
  <c r="G4785" i="4" s="1"/>
  <c r="F4786" i="4"/>
  <c r="G4786" i="4" s="1"/>
  <c r="F4787" i="4"/>
  <c r="G4787" i="4" s="1"/>
  <c r="F4788" i="4"/>
  <c r="G4788" i="4" s="1"/>
  <c r="F4789" i="4"/>
  <c r="G4789" i="4" s="1"/>
  <c r="F4790" i="4"/>
  <c r="G4790" i="4" s="1"/>
  <c r="F4791" i="4"/>
  <c r="G4791" i="4" s="1"/>
  <c r="F4792" i="4"/>
  <c r="G4792" i="4" s="1"/>
  <c r="F4793" i="4"/>
  <c r="G4793" i="4" s="1"/>
  <c r="F4794" i="4"/>
  <c r="G4794" i="4" s="1"/>
  <c r="F4795" i="4"/>
  <c r="G4795" i="4" s="1"/>
  <c r="F4796" i="4"/>
  <c r="G4796" i="4" s="1"/>
  <c r="F4797" i="4"/>
  <c r="G4797" i="4" s="1"/>
  <c r="F4798" i="4"/>
  <c r="G4798" i="4" s="1"/>
  <c r="F4799" i="4"/>
  <c r="G4799" i="4" s="1"/>
  <c r="F4800" i="4"/>
  <c r="G4800" i="4" s="1"/>
  <c r="F4801" i="4"/>
  <c r="G4801" i="4" s="1"/>
  <c r="F4802" i="4"/>
  <c r="G4802" i="4" s="1"/>
  <c r="F4803" i="4"/>
  <c r="G4803" i="4" s="1"/>
  <c r="F4804" i="4"/>
  <c r="G4804" i="4" s="1"/>
  <c r="F4805" i="4"/>
  <c r="G4805" i="4" s="1"/>
  <c r="F4806" i="4"/>
  <c r="G4806" i="4" s="1"/>
  <c r="F4807" i="4"/>
  <c r="G4807" i="4" s="1"/>
  <c r="F4808" i="4"/>
  <c r="G4808" i="4" s="1"/>
  <c r="F4809" i="4"/>
  <c r="G4809" i="4" s="1"/>
  <c r="F4810" i="4"/>
  <c r="G4810" i="4" s="1"/>
  <c r="F4811" i="4"/>
  <c r="G4811" i="4" s="1"/>
  <c r="F4812" i="4"/>
  <c r="G4812" i="4" s="1"/>
  <c r="F4813" i="4"/>
  <c r="G4813" i="4" s="1"/>
  <c r="F4814" i="4"/>
  <c r="G4814" i="4" s="1"/>
  <c r="F4815" i="4"/>
  <c r="G4815" i="4" s="1"/>
  <c r="F4816" i="4"/>
  <c r="G4816" i="4" s="1"/>
  <c r="F4817" i="4"/>
  <c r="G4817" i="4" s="1"/>
  <c r="F4818" i="4"/>
  <c r="G4818" i="4" s="1"/>
  <c r="F4819" i="4"/>
  <c r="G4819" i="4" s="1"/>
  <c r="F4820" i="4"/>
  <c r="G4820" i="4" s="1"/>
  <c r="F4821" i="4"/>
  <c r="G4821" i="4" s="1"/>
  <c r="F4822" i="4"/>
  <c r="G4822" i="4" s="1"/>
  <c r="F4823" i="4"/>
  <c r="G4823" i="4" s="1"/>
  <c r="F4824" i="4"/>
  <c r="G4824" i="4" s="1"/>
  <c r="F4825" i="4"/>
  <c r="G4825" i="4" s="1"/>
  <c r="F4826" i="4"/>
  <c r="G4826" i="4" s="1"/>
  <c r="F4827" i="4"/>
  <c r="G4827" i="4" s="1"/>
  <c r="F4828" i="4"/>
  <c r="G4828" i="4" s="1"/>
  <c r="F4829" i="4"/>
  <c r="G4829" i="4" s="1"/>
  <c r="F4830" i="4"/>
  <c r="G4830" i="4" s="1"/>
  <c r="F4831" i="4"/>
  <c r="G4831" i="4" s="1"/>
  <c r="F4832" i="4"/>
  <c r="G4832" i="4" s="1"/>
  <c r="F4833" i="4"/>
  <c r="G4833" i="4" s="1"/>
  <c r="F4834" i="4"/>
  <c r="G4834" i="4" s="1"/>
  <c r="F4835" i="4"/>
  <c r="G4835" i="4" s="1"/>
  <c r="F4836" i="4"/>
  <c r="G4836" i="4" s="1"/>
  <c r="F4837" i="4"/>
  <c r="G4837" i="4" s="1"/>
  <c r="F4838" i="4"/>
  <c r="G4838" i="4" s="1"/>
  <c r="F4839" i="4"/>
  <c r="G4839" i="4" s="1"/>
  <c r="F4840" i="4"/>
  <c r="G4840" i="4" s="1"/>
  <c r="F4841" i="4"/>
  <c r="G4841" i="4" s="1"/>
  <c r="F4842" i="4"/>
  <c r="G4842" i="4" s="1"/>
  <c r="F4843" i="4"/>
  <c r="G4843" i="4" s="1"/>
  <c r="F4844" i="4"/>
  <c r="G4844" i="4" s="1"/>
  <c r="F4845" i="4"/>
  <c r="G4845" i="4" s="1"/>
  <c r="F4846" i="4"/>
  <c r="G4846" i="4" s="1"/>
  <c r="F4847" i="4"/>
  <c r="G4847" i="4" s="1"/>
  <c r="F4848" i="4"/>
  <c r="G4848" i="4" s="1"/>
  <c r="F4849" i="4"/>
  <c r="G4849" i="4" s="1"/>
  <c r="F4850" i="4"/>
  <c r="G4850" i="4" s="1"/>
  <c r="F4851" i="4"/>
  <c r="G4851" i="4" s="1"/>
  <c r="F4852" i="4"/>
  <c r="G4852" i="4" s="1"/>
  <c r="F4853" i="4"/>
  <c r="G4853" i="4" s="1"/>
  <c r="F4854" i="4"/>
  <c r="G4854" i="4" s="1"/>
  <c r="F4855" i="4"/>
  <c r="G4855" i="4" s="1"/>
  <c r="F4856" i="4"/>
  <c r="G4856" i="4" s="1"/>
  <c r="F4857" i="4"/>
  <c r="G4857" i="4" s="1"/>
  <c r="F4858" i="4"/>
  <c r="G4858" i="4" s="1"/>
  <c r="F4859" i="4"/>
  <c r="G4859" i="4" s="1"/>
  <c r="F4860" i="4"/>
  <c r="G4860" i="4" s="1"/>
  <c r="F4861" i="4"/>
  <c r="G4861" i="4" s="1"/>
  <c r="F4862" i="4"/>
  <c r="G4862" i="4" s="1"/>
  <c r="F4863" i="4"/>
  <c r="G4863" i="4" s="1"/>
  <c r="F4864" i="4"/>
  <c r="G4864" i="4" s="1"/>
  <c r="F4865" i="4"/>
  <c r="G4865" i="4" s="1"/>
  <c r="F4866" i="4"/>
  <c r="G4866" i="4" s="1"/>
  <c r="F4867" i="4"/>
  <c r="G4867" i="4" s="1"/>
  <c r="F4868" i="4"/>
  <c r="G4868" i="4" s="1"/>
  <c r="F4869" i="4"/>
  <c r="G4869" i="4" s="1"/>
  <c r="F4870" i="4"/>
  <c r="G4870" i="4" s="1"/>
  <c r="F4871" i="4"/>
  <c r="G4871" i="4" s="1"/>
  <c r="F4872" i="4"/>
  <c r="G4872" i="4" s="1"/>
  <c r="F4873" i="4"/>
  <c r="G4873" i="4" s="1"/>
  <c r="F4874" i="4"/>
  <c r="G4874" i="4" s="1"/>
  <c r="F4875" i="4"/>
  <c r="G4875" i="4" s="1"/>
  <c r="F4876" i="4"/>
  <c r="G4876" i="4" s="1"/>
  <c r="F4877" i="4"/>
  <c r="G4877" i="4" s="1"/>
  <c r="F4878" i="4"/>
  <c r="G4878" i="4" s="1"/>
  <c r="F4879" i="4"/>
  <c r="G4879" i="4" s="1"/>
  <c r="F4880" i="4"/>
  <c r="G4880" i="4" s="1"/>
  <c r="F4881" i="4"/>
  <c r="G4881" i="4" s="1"/>
  <c r="F4882" i="4"/>
  <c r="G4882" i="4" s="1"/>
  <c r="F4883" i="4"/>
  <c r="G4883" i="4" s="1"/>
  <c r="F4884" i="4"/>
  <c r="G4884" i="4" s="1"/>
  <c r="F4885" i="4"/>
  <c r="G4885" i="4" s="1"/>
  <c r="F4886" i="4"/>
  <c r="G4886" i="4" s="1"/>
  <c r="F4887" i="4"/>
  <c r="G4887" i="4" s="1"/>
  <c r="F4888" i="4"/>
  <c r="G4888" i="4" s="1"/>
  <c r="F4889" i="4"/>
  <c r="G4889" i="4" s="1"/>
  <c r="F4890" i="4"/>
  <c r="G4890" i="4" s="1"/>
  <c r="F4891" i="4"/>
  <c r="G4891" i="4" s="1"/>
  <c r="F4892" i="4"/>
  <c r="G4892" i="4" s="1"/>
  <c r="F4893" i="4"/>
  <c r="G4893" i="4" s="1"/>
  <c r="F4894" i="4"/>
  <c r="G4894" i="4" s="1"/>
  <c r="F4895" i="4"/>
  <c r="G4895" i="4" s="1"/>
  <c r="F4896" i="4"/>
  <c r="G4896" i="4" s="1"/>
  <c r="F4897" i="4"/>
  <c r="G4897" i="4" s="1"/>
  <c r="F4898" i="4"/>
  <c r="G4898" i="4" s="1"/>
  <c r="F4899" i="4"/>
  <c r="G4899" i="4" s="1"/>
  <c r="F4900" i="4"/>
  <c r="G4900" i="4" s="1"/>
  <c r="F4901" i="4"/>
  <c r="G4901" i="4" s="1"/>
  <c r="F4902" i="4"/>
  <c r="G4902" i="4" s="1"/>
  <c r="F4903" i="4"/>
  <c r="G4903" i="4" s="1"/>
  <c r="F4904" i="4"/>
  <c r="G4904" i="4" s="1"/>
  <c r="F4905" i="4"/>
  <c r="G4905" i="4" s="1"/>
  <c r="F4906" i="4"/>
  <c r="G4906" i="4" s="1"/>
  <c r="F4907" i="4"/>
  <c r="G4907" i="4" s="1"/>
  <c r="F4908" i="4"/>
  <c r="G4908" i="4" s="1"/>
  <c r="F4909" i="4"/>
  <c r="G4909" i="4" s="1"/>
  <c r="F4910" i="4"/>
  <c r="G4910" i="4" s="1"/>
  <c r="F4911" i="4"/>
  <c r="G4911" i="4" s="1"/>
  <c r="F4912" i="4"/>
  <c r="G4912" i="4" s="1"/>
  <c r="F4913" i="4"/>
  <c r="G4913" i="4" s="1"/>
  <c r="F4914" i="4"/>
  <c r="G4914" i="4" s="1"/>
  <c r="F4915" i="4"/>
  <c r="G4915" i="4" s="1"/>
  <c r="F4916" i="4"/>
  <c r="G4916" i="4" s="1"/>
  <c r="F4917" i="4"/>
  <c r="G4917" i="4" s="1"/>
  <c r="F4918" i="4"/>
  <c r="G4918" i="4" s="1"/>
  <c r="F4919" i="4"/>
  <c r="G4919" i="4" s="1"/>
  <c r="F4920" i="4"/>
  <c r="G4920" i="4" s="1"/>
  <c r="F4921" i="4"/>
  <c r="G4921" i="4" s="1"/>
  <c r="F4922" i="4"/>
  <c r="G4922" i="4" s="1"/>
  <c r="F4923" i="4"/>
  <c r="G4923" i="4" s="1"/>
  <c r="F4924" i="4"/>
  <c r="G4924" i="4" s="1"/>
  <c r="F4925" i="4"/>
  <c r="G4925" i="4" s="1"/>
  <c r="F4926" i="4"/>
  <c r="G4926" i="4" s="1"/>
  <c r="F4927" i="4"/>
  <c r="G4927" i="4" s="1"/>
  <c r="F4928" i="4"/>
  <c r="G4928" i="4" s="1"/>
  <c r="F4929" i="4"/>
  <c r="G4929" i="4" s="1"/>
  <c r="F4930" i="4"/>
  <c r="G4930" i="4" s="1"/>
  <c r="F4931" i="4"/>
  <c r="G4931" i="4" s="1"/>
  <c r="F4932" i="4"/>
  <c r="G4932" i="4" s="1"/>
  <c r="F4933" i="4"/>
  <c r="G4933" i="4" s="1"/>
  <c r="F4934" i="4"/>
  <c r="G4934" i="4" s="1"/>
  <c r="F4935" i="4"/>
  <c r="G4935" i="4" s="1"/>
  <c r="F4936" i="4"/>
  <c r="G4936" i="4" s="1"/>
  <c r="F4937" i="4"/>
  <c r="G4937" i="4" s="1"/>
  <c r="F4938" i="4"/>
  <c r="G4938" i="4" s="1"/>
  <c r="F4939" i="4"/>
  <c r="G4939" i="4" s="1"/>
  <c r="F4940" i="4"/>
  <c r="G4940" i="4" s="1"/>
  <c r="F4941" i="4"/>
  <c r="G4941" i="4" s="1"/>
  <c r="F4942" i="4"/>
  <c r="G4942" i="4" s="1"/>
  <c r="F4943" i="4"/>
  <c r="G4943" i="4" s="1"/>
  <c r="F4944" i="4"/>
  <c r="G4944" i="4" s="1"/>
  <c r="F4945" i="4"/>
  <c r="G4945" i="4" s="1"/>
  <c r="F4946" i="4"/>
  <c r="G4946" i="4" s="1"/>
  <c r="F4947" i="4"/>
  <c r="G4947" i="4" s="1"/>
  <c r="F4948" i="4"/>
  <c r="G4948" i="4" s="1"/>
  <c r="F4949" i="4"/>
  <c r="G4949" i="4" s="1"/>
  <c r="F4950" i="4"/>
  <c r="G4950" i="4" s="1"/>
  <c r="F4951" i="4"/>
  <c r="G4951" i="4" s="1"/>
  <c r="F4952" i="4"/>
  <c r="G4952" i="4" s="1"/>
  <c r="F4953" i="4"/>
  <c r="G4953" i="4" s="1"/>
  <c r="F4954" i="4"/>
  <c r="G4954" i="4" s="1"/>
  <c r="F4955" i="4"/>
  <c r="G4955" i="4" s="1"/>
  <c r="F4956" i="4"/>
  <c r="G4956" i="4" s="1"/>
  <c r="F4957" i="4"/>
  <c r="G4957" i="4" s="1"/>
  <c r="F4958" i="4"/>
  <c r="G4958" i="4" s="1"/>
  <c r="F4959" i="4"/>
  <c r="G4959" i="4" s="1"/>
  <c r="F4960" i="4"/>
  <c r="G4960" i="4" s="1"/>
  <c r="F4961" i="4"/>
  <c r="G4961" i="4" s="1"/>
  <c r="F4962" i="4"/>
  <c r="G4962" i="4" s="1"/>
  <c r="F4963" i="4"/>
  <c r="G4963" i="4" s="1"/>
  <c r="F4964" i="4"/>
  <c r="G4964" i="4" s="1"/>
  <c r="F4965" i="4"/>
  <c r="G4965" i="4" s="1"/>
  <c r="F4966" i="4"/>
  <c r="G4966" i="4" s="1"/>
  <c r="F4967" i="4"/>
  <c r="G4967" i="4" s="1"/>
  <c r="F4968" i="4"/>
  <c r="G4968" i="4" s="1"/>
  <c r="F4969" i="4"/>
  <c r="G4969" i="4" s="1"/>
  <c r="F4970" i="4"/>
  <c r="G4970" i="4" s="1"/>
  <c r="F4971" i="4"/>
  <c r="G4971" i="4" s="1"/>
  <c r="F4972" i="4"/>
  <c r="G4972" i="4" s="1"/>
  <c r="F4973" i="4"/>
  <c r="G4973" i="4" s="1"/>
  <c r="F4974" i="4"/>
  <c r="G4974" i="4" s="1"/>
  <c r="F4975" i="4"/>
  <c r="G4975" i="4" s="1"/>
  <c r="F4976" i="4"/>
  <c r="G4976" i="4" s="1"/>
  <c r="F4977" i="4"/>
  <c r="G4977" i="4" s="1"/>
  <c r="F4978" i="4"/>
  <c r="G4978" i="4" s="1"/>
  <c r="F4979" i="4"/>
  <c r="G4979" i="4" s="1"/>
  <c r="F4980" i="4"/>
  <c r="G4980" i="4" s="1"/>
  <c r="F4981" i="4"/>
  <c r="G4981" i="4" s="1"/>
  <c r="F4982" i="4"/>
  <c r="G4982" i="4" s="1"/>
  <c r="F4983" i="4"/>
  <c r="G4983" i="4" s="1"/>
  <c r="F4984" i="4"/>
  <c r="G4984" i="4" s="1"/>
  <c r="F4985" i="4"/>
  <c r="G4985" i="4" s="1"/>
  <c r="F4986" i="4"/>
  <c r="G4986" i="4" s="1"/>
  <c r="F4987" i="4"/>
  <c r="G4987" i="4" s="1"/>
  <c r="F4988" i="4"/>
  <c r="G4988" i="4" s="1"/>
  <c r="F4989" i="4"/>
  <c r="G4989" i="4" s="1"/>
  <c r="F4990" i="4"/>
  <c r="G4990" i="4" s="1"/>
  <c r="F4991" i="4"/>
  <c r="G4991" i="4" s="1"/>
  <c r="F4992" i="4"/>
  <c r="G4992" i="4" s="1"/>
  <c r="F4993" i="4"/>
  <c r="G4993" i="4" s="1"/>
  <c r="F4994" i="4"/>
  <c r="G4994" i="4" s="1"/>
  <c r="F4995" i="4"/>
  <c r="G4995" i="4" s="1"/>
  <c r="F4996" i="4"/>
  <c r="G4996" i="4" s="1"/>
  <c r="F4997" i="4"/>
  <c r="G4997" i="4" s="1"/>
  <c r="F4998" i="4"/>
  <c r="G4998" i="4" s="1"/>
  <c r="F4999" i="4"/>
  <c r="G4999" i="4" s="1"/>
  <c r="F5000" i="4"/>
  <c r="G5000" i="4" s="1"/>
  <c r="F5001" i="4"/>
  <c r="G5001" i="4" s="1"/>
  <c r="F5002" i="4"/>
  <c r="G5002" i="4" s="1"/>
  <c r="F5003" i="4"/>
  <c r="G5003" i="4" s="1"/>
  <c r="F5004" i="4"/>
  <c r="G5004" i="4" s="1"/>
  <c r="F5005" i="4"/>
  <c r="G5005" i="4" s="1"/>
  <c r="F5006" i="4"/>
  <c r="G5006" i="4" s="1"/>
  <c r="F5007" i="4"/>
  <c r="G5007" i="4" s="1"/>
  <c r="F5008" i="4"/>
  <c r="G5008" i="4" s="1"/>
  <c r="F5009" i="4"/>
  <c r="G5009" i="4" s="1"/>
  <c r="F5010" i="4"/>
  <c r="G5010" i="4" s="1"/>
  <c r="F5011" i="4"/>
  <c r="G5011" i="4" s="1"/>
  <c r="F5012" i="4"/>
  <c r="G5012" i="4" s="1"/>
  <c r="F5013" i="4"/>
  <c r="G5013" i="4" s="1"/>
  <c r="F5014" i="4"/>
  <c r="G5014" i="4" s="1"/>
  <c r="F5015" i="4"/>
  <c r="G5015" i="4" s="1"/>
  <c r="F5016" i="4"/>
  <c r="G5016" i="4" s="1"/>
  <c r="F5017" i="4"/>
  <c r="G5017" i="4" s="1"/>
  <c r="F5018" i="4"/>
  <c r="G5018" i="4" s="1"/>
  <c r="F5019" i="4"/>
  <c r="G5019" i="4" s="1"/>
  <c r="F5020" i="4"/>
  <c r="G5020" i="4" s="1"/>
  <c r="F5021" i="4"/>
  <c r="G5021" i="4" s="1"/>
  <c r="F5022" i="4"/>
  <c r="G5022" i="4" s="1"/>
  <c r="F5023" i="4"/>
  <c r="G5023" i="4" s="1"/>
  <c r="F5024" i="4"/>
  <c r="G5024" i="4" s="1"/>
  <c r="F5025" i="4"/>
  <c r="G5025" i="4" s="1"/>
  <c r="F5026" i="4"/>
  <c r="G5026" i="4" s="1"/>
  <c r="F5027" i="4"/>
  <c r="G5027" i="4" s="1"/>
  <c r="F5028" i="4"/>
  <c r="G5028" i="4" s="1"/>
  <c r="F5029" i="4"/>
  <c r="G5029" i="4" s="1"/>
  <c r="F5030" i="4"/>
  <c r="G5030" i="4" s="1"/>
  <c r="F5031" i="4"/>
  <c r="G5031" i="4" s="1"/>
  <c r="F5032" i="4"/>
  <c r="G5032" i="4" s="1"/>
  <c r="F5033" i="4"/>
  <c r="G5033" i="4" s="1"/>
  <c r="F5034" i="4"/>
  <c r="G5034" i="4" s="1"/>
  <c r="F5035" i="4"/>
  <c r="G5035" i="4" s="1"/>
  <c r="F5036" i="4"/>
  <c r="G5036" i="4" s="1"/>
  <c r="F5037" i="4"/>
  <c r="G5037" i="4" s="1"/>
  <c r="F5038" i="4"/>
  <c r="G5038" i="4" s="1"/>
  <c r="F5039" i="4"/>
  <c r="G5039" i="4" s="1"/>
  <c r="F5040" i="4"/>
  <c r="G5040" i="4" s="1"/>
  <c r="F5041" i="4"/>
  <c r="G5041" i="4" s="1"/>
  <c r="F5042" i="4"/>
  <c r="G5042" i="4" s="1"/>
  <c r="F5043" i="4"/>
  <c r="G5043" i="4" s="1"/>
  <c r="F5044" i="4"/>
  <c r="G5044" i="4" s="1"/>
  <c r="F5045" i="4"/>
  <c r="G5045" i="4" s="1"/>
  <c r="F5046" i="4"/>
  <c r="G5046" i="4" s="1"/>
  <c r="F5047" i="4"/>
  <c r="G5047" i="4" s="1"/>
  <c r="F5048" i="4"/>
  <c r="G5048" i="4" s="1"/>
  <c r="F5049" i="4"/>
  <c r="G5049" i="4" s="1"/>
  <c r="F5050" i="4"/>
  <c r="G5050" i="4" s="1"/>
  <c r="F5051" i="4"/>
  <c r="G5051" i="4" s="1"/>
  <c r="F5052" i="4"/>
  <c r="G5052" i="4" s="1"/>
  <c r="F5053" i="4"/>
  <c r="G5053" i="4" s="1"/>
  <c r="F5054" i="4"/>
  <c r="G5054" i="4" s="1"/>
  <c r="F5055" i="4"/>
  <c r="G5055" i="4" s="1"/>
  <c r="F5056" i="4"/>
  <c r="G5056" i="4" s="1"/>
  <c r="F5057" i="4"/>
  <c r="G5057" i="4" s="1"/>
  <c r="F5058" i="4"/>
  <c r="G5058" i="4" s="1"/>
  <c r="F5059" i="4"/>
  <c r="G5059" i="4" s="1"/>
  <c r="F5060" i="4"/>
  <c r="G5060" i="4" s="1"/>
  <c r="F5061" i="4"/>
  <c r="G5061" i="4" s="1"/>
  <c r="F5062" i="4"/>
  <c r="G5062" i="4" s="1"/>
  <c r="F5063" i="4"/>
  <c r="G5063" i="4" s="1"/>
  <c r="F5064" i="4"/>
  <c r="G5064" i="4" s="1"/>
  <c r="F5065" i="4"/>
  <c r="G5065" i="4" s="1"/>
  <c r="F5066" i="4"/>
  <c r="G5066" i="4" s="1"/>
  <c r="F5067" i="4"/>
  <c r="G5067" i="4" s="1"/>
  <c r="F5068" i="4"/>
  <c r="G5068" i="4" s="1"/>
  <c r="F5069" i="4"/>
  <c r="G5069" i="4" s="1"/>
  <c r="F5070" i="4"/>
  <c r="G5070" i="4" s="1"/>
  <c r="F5071" i="4"/>
  <c r="G5071" i="4" s="1"/>
  <c r="F5072" i="4"/>
  <c r="G5072" i="4" s="1"/>
  <c r="F5073" i="4"/>
  <c r="G5073" i="4" s="1"/>
  <c r="F5074" i="4"/>
  <c r="G5074" i="4" s="1"/>
  <c r="F5075" i="4"/>
  <c r="G5075" i="4" s="1"/>
  <c r="F5076" i="4"/>
  <c r="G5076" i="4" s="1"/>
  <c r="F5077" i="4"/>
  <c r="G5077" i="4" s="1"/>
  <c r="F5078" i="4"/>
  <c r="G5078" i="4" s="1"/>
  <c r="F5079" i="4"/>
  <c r="G5079" i="4" s="1"/>
  <c r="F5080" i="4"/>
  <c r="G5080" i="4" s="1"/>
  <c r="F5081" i="4"/>
  <c r="G5081" i="4" s="1"/>
  <c r="F5082" i="4"/>
  <c r="G5082" i="4" s="1"/>
  <c r="F5083" i="4"/>
  <c r="G5083" i="4" s="1"/>
  <c r="F5084" i="4"/>
  <c r="G5084" i="4" s="1"/>
  <c r="F5085" i="4"/>
  <c r="G5085" i="4" s="1"/>
  <c r="F5086" i="4"/>
  <c r="G5086" i="4" s="1"/>
  <c r="F5087" i="4"/>
  <c r="G5087" i="4" s="1"/>
  <c r="F5088" i="4"/>
  <c r="G5088" i="4" s="1"/>
  <c r="F5089" i="4"/>
  <c r="G5089" i="4" s="1"/>
  <c r="F5090" i="4"/>
  <c r="G5090" i="4" s="1"/>
  <c r="F5091" i="4"/>
  <c r="G5091" i="4" s="1"/>
  <c r="F5092" i="4"/>
  <c r="G5092" i="4" s="1"/>
  <c r="F5093" i="4"/>
  <c r="G5093" i="4" s="1"/>
  <c r="F5094" i="4"/>
  <c r="G5094" i="4" s="1"/>
  <c r="F5095" i="4"/>
  <c r="G5095" i="4" s="1"/>
  <c r="F5096" i="4"/>
  <c r="G5096" i="4" s="1"/>
  <c r="F5097" i="4"/>
  <c r="G5097" i="4" s="1"/>
  <c r="F5098" i="4"/>
  <c r="G5098" i="4" s="1"/>
  <c r="F5099" i="4"/>
  <c r="G5099" i="4" s="1"/>
  <c r="F5100" i="4"/>
  <c r="G5100" i="4" s="1"/>
  <c r="F5101" i="4"/>
  <c r="G5101" i="4" s="1"/>
  <c r="F5102" i="4"/>
  <c r="G5102" i="4" s="1"/>
  <c r="F5103" i="4"/>
  <c r="G5103" i="4" s="1"/>
  <c r="F5104" i="4"/>
  <c r="G5104" i="4" s="1"/>
  <c r="F5105" i="4"/>
  <c r="G5105" i="4" s="1"/>
  <c r="F5106" i="4"/>
  <c r="G5106" i="4" s="1"/>
  <c r="F5107" i="4"/>
  <c r="G5107" i="4" s="1"/>
  <c r="F5108" i="4"/>
  <c r="G5108" i="4" s="1"/>
  <c r="F5109" i="4"/>
  <c r="G5109" i="4" s="1"/>
  <c r="F5110" i="4"/>
  <c r="G5110" i="4" s="1"/>
  <c r="F5111" i="4"/>
  <c r="G5111" i="4" s="1"/>
  <c r="F5112" i="4"/>
  <c r="G5112" i="4" s="1"/>
  <c r="F5113" i="4"/>
  <c r="G5113" i="4" s="1"/>
  <c r="F5114" i="4"/>
  <c r="G5114" i="4" s="1"/>
  <c r="F5115" i="4"/>
  <c r="G5115" i="4" s="1"/>
  <c r="F5116" i="4"/>
  <c r="G5116" i="4" s="1"/>
  <c r="F5117" i="4"/>
  <c r="G5117" i="4" s="1"/>
  <c r="F5118" i="4"/>
  <c r="G5118" i="4" s="1"/>
  <c r="F5119" i="4"/>
  <c r="G5119" i="4" s="1"/>
  <c r="F5120" i="4"/>
  <c r="G5120" i="4" s="1"/>
  <c r="F5121" i="4"/>
  <c r="G5121" i="4" s="1"/>
  <c r="F5122" i="4"/>
  <c r="G5122" i="4" s="1"/>
  <c r="F5123" i="4"/>
  <c r="G5123" i="4" s="1"/>
  <c r="F5124" i="4"/>
  <c r="G5124" i="4" s="1"/>
  <c r="F5125" i="4"/>
  <c r="G5125" i="4" s="1"/>
  <c r="F5126" i="4"/>
  <c r="G5126" i="4" s="1"/>
  <c r="F5127" i="4"/>
  <c r="G5127" i="4" s="1"/>
  <c r="F5128" i="4"/>
  <c r="G5128" i="4" s="1"/>
  <c r="F5129" i="4"/>
  <c r="G5129" i="4" s="1"/>
  <c r="F5130" i="4"/>
  <c r="G5130" i="4" s="1"/>
  <c r="F5131" i="4"/>
  <c r="G5131" i="4" s="1"/>
  <c r="F5132" i="4"/>
  <c r="G5132" i="4" s="1"/>
  <c r="F5133" i="4"/>
  <c r="G5133" i="4" s="1"/>
  <c r="F5134" i="4"/>
  <c r="G5134" i="4" s="1"/>
  <c r="F5135" i="4"/>
  <c r="G5135" i="4" s="1"/>
  <c r="F5136" i="4"/>
  <c r="G5136" i="4" s="1"/>
  <c r="F5137" i="4"/>
  <c r="G5137" i="4" s="1"/>
  <c r="F5138" i="4"/>
  <c r="G5138" i="4" s="1"/>
  <c r="F5139" i="4"/>
  <c r="G5139" i="4" s="1"/>
  <c r="F5140" i="4"/>
  <c r="G5140" i="4" s="1"/>
  <c r="F5141" i="4"/>
  <c r="G5141" i="4" s="1"/>
  <c r="F5142" i="4"/>
  <c r="G5142" i="4" s="1"/>
  <c r="F5143" i="4"/>
  <c r="G5143" i="4" s="1"/>
  <c r="F5144" i="4"/>
  <c r="G5144" i="4" s="1"/>
  <c r="F5145" i="4"/>
  <c r="G5145" i="4" s="1"/>
  <c r="F5146" i="4"/>
  <c r="G5146" i="4" s="1"/>
  <c r="F5147" i="4"/>
  <c r="G5147" i="4" s="1"/>
  <c r="F5148" i="4"/>
  <c r="G5148" i="4" s="1"/>
  <c r="F5149" i="4"/>
  <c r="G5149" i="4" s="1"/>
  <c r="F5150" i="4"/>
  <c r="G5150" i="4" s="1"/>
  <c r="F5151" i="4"/>
  <c r="G5151" i="4" s="1"/>
  <c r="F5152" i="4"/>
  <c r="G5152" i="4" s="1"/>
  <c r="F5153" i="4"/>
  <c r="G5153" i="4" s="1"/>
  <c r="F5154" i="4"/>
  <c r="G5154" i="4" s="1"/>
  <c r="F5155" i="4"/>
  <c r="G5155" i="4" s="1"/>
  <c r="F5156" i="4"/>
  <c r="G5156" i="4" s="1"/>
  <c r="F5157" i="4"/>
  <c r="G5157" i="4" s="1"/>
  <c r="F5158" i="4"/>
  <c r="G5158" i="4" s="1"/>
  <c r="F5159" i="4"/>
  <c r="G5159" i="4" s="1"/>
  <c r="F5160" i="4"/>
  <c r="G5160" i="4" s="1"/>
  <c r="F5161" i="4"/>
  <c r="G5161" i="4" s="1"/>
  <c r="F5162" i="4"/>
  <c r="G5162" i="4" s="1"/>
  <c r="F5163" i="4"/>
  <c r="G5163" i="4" s="1"/>
  <c r="F5164" i="4"/>
  <c r="G5164" i="4" s="1"/>
  <c r="F5165" i="4"/>
  <c r="G5165" i="4" s="1"/>
  <c r="F5166" i="4"/>
  <c r="G5166" i="4" s="1"/>
  <c r="F5167" i="4"/>
  <c r="G5167" i="4" s="1"/>
  <c r="F5168" i="4"/>
  <c r="G5168" i="4" s="1"/>
  <c r="F5169" i="4"/>
  <c r="G5169" i="4" s="1"/>
  <c r="F5170" i="4"/>
  <c r="G5170" i="4" s="1"/>
  <c r="F5171" i="4"/>
  <c r="G5171" i="4" s="1"/>
  <c r="F5172" i="4"/>
  <c r="G5172" i="4" s="1"/>
  <c r="F5173" i="4"/>
  <c r="G5173" i="4" s="1"/>
  <c r="F5174" i="4"/>
  <c r="G5174" i="4" s="1"/>
  <c r="F5175" i="4"/>
  <c r="G5175" i="4" s="1"/>
  <c r="F5176" i="4"/>
  <c r="G5176" i="4" s="1"/>
  <c r="F5177" i="4"/>
  <c r="G5177" i="4" s="1"/>
  <c r="F5178" i="4"/>
  <c r="G5178" i="4" s="1"/>
  <c r="F5179" i="4"/>
  <c r="G5179" i="4" s="1"/>
  <c r="F5180" i="4"/>
  <c r="G5180" i="4" s="1"/>
  <c r="F5181" i="4"/>
  <c r="G5181" i="4" s="1"/>
  <c r="F5182" i="4"/>
  <c r="G5182" i="4" s="1"/>
  <c r="F5183" i="4"/>
  <c r="G5183" i="4" s="1"/>
  <c r="F5184" i="4"/>
  <c r="G5184" i="4" s="1"/>
  <c r="F5185" i="4"/>
  <c r="G5185" i="4" s="1"/>
  <c r="F5186" i="4"/>
  <c r="G5186" i="4" s="1"/>
  <c r="F5187" i="4"/>
  <c r="G5187" i="4" s="1"/>
  <c r="F5188" i="4"/>
  <c r="G5188" i="4" s="1"/>
  <c r="F5189" i="4"/>
  <c r="G5189" i="4" s="1"/>
  <c r="F5190" i="4"/>
  <c r="G5190" i="4" s="1"/>
  <c r="F5191" i="4"/>
  <c r="G5191" i="4" s="1"/>
  <c r="F5192" i="4"/>
  <c r="G5192" i="4" s="1"/>
  <c r="F5193" i="4"/>
  <c r="G5193" i="4" s="1"/>
  <c r="F5194" i="4"/>
  <c r="G5194" i="4" s="1"/>
  <c r="F5195" i="4"/>
  <c r="G5195" i="4" s="1"/>
  <c r="F5196" i="4"/>
  <c r="G5196" i="4" s="1"/>
  <c r="F5197" i="4"/>
  <c r="G5197" i="4" s="1"/>
  <c r="F5198" i="4"/>
  <c r="G5198" i="4" s="1"/>
  <c r="F5199" i="4"/>
  <c r="G5199" i="4" s="1"/>
  <c r="F5200" i="4"/>
  <c r="G5200" i="4" s="1"/>
  <c r="F5201" i="4"/>
  <c r="G5201" i="4" s="1"/>
  <c r="F5202" i="4"/>
  <c r="G5202" i="4" s="1"/>
  <c r="F5203" i="4"/>
  <c r="G5203" i="4" s="1"/>
  <c r="F5204" i="4"/>
  <c r="G5204" i="4" s="1"/>
  <c r="F5205" i="4"/>
  <c r="G5205" i="4" s="1"/>
  <c r="F5206" i="4"/>
  <c r="G5206" i="4" s="1"/>
  <c r="F5207" i="4"/>
  <c r="G5207" i="4" s="1"/>
  <c r="F5208" i="4"/>
  <c r="G5208" i="4" s="1"/>
  <c r="F5209" i="4"/>
  <c r="G5209" i="4" s="1"/>
  <c r="F5210" i="4"/>
  <c r="G5210" i="4" s="1"/>
  <c r="F5211" i="4"/>
  <c r="G5211" i="4" s="1"/>
  <c r="F5212" i="4"/>
  <c r="G5212" i="4" s="1"/>
  <c r="F5213" i="4"/>
  <c r="G5213" i="4" s="1"/>
  <c r="F5214" i="4"/>
  <c r="G5214" i="4" s="1"/>
  <c r="F5215" i="4"/>
  <c r="G5215" i="4" s="1"/>
  <c r="F5216" i="4"/>
  <c r="G5216" i="4" s="1"/>
  <c r="F5217" i="4"/>
  <c r="G5217" i="4" s="1"/>
  <c r="F5218" i="4"/>
  <c r="G5218" i="4" s="1"/>
  <c r="F5219" i="4"/>
  <c r="G5219" i="4" s="1"/>
  <c r="F5220" i="4"/>
  <c r="G5220" i="4" s="1"/>
  <c r="F5221" i="4"/>
  <c r="G5221" i="4" s="1"/>
  <c r="F5222" i="4"/>
  <c r="G5222" i="4" s="1"/>
  <c r="F5223" i="4"/>
  <c r="G5223" i="4" s="1"/>
  <c r="F5224" i="4"/>
  <c r="G5224" i="4" s="1"/>
  <c r="F5225" i="4"/>
  <c r="G5225" i="4" s="1"/>
  <c r="F5226" i="4"/>
  <c r="G5226" i="4" s="1"/>
  <c r="F5227" i="4"/>
  <c r="G5227" i="4" s="1"/>
  <c r="F5228" i="4"/>
  <c r="G5228" i="4" s="1"/>
  <c r="F5229" i="4"/>
  <c r="G5229" i="4" s="1"/>
  <c r="F5230" i="4"/>
  <c r="G5230" i="4" s="1"/>
  <c r="F5231" i="4"/>
  <c r="G5231" i="4" s="1"/>
  <c r="F5232" i="4"/>
  <c r="G5232" i="4" s="1"/>
  <c r="F5233" i="4"/>
  <c r="G5233" i="4" s="1"/>
  <c r="F5234" i="4"/>
  <c r="G5234" i="4" s="1"/>
  <c r="F5235" i="4"/>
  <c r="G5235" i="4" s="1"/>
  <c r="F5236" i="4"/>
  <c r="G5236" i="4" s="1"/>
  <c r="F5237" i="4"/>
  <c r="G5237" i="4" s="1"/>
  <c r="F5238" i="4"/>
  <c r="G5238" i="4" s="1"/>
  <c r="F5239" i="4"/>
  <c r="G5239" i="4" s="1"/>
  <c r="F5240" i="4"/>
  <c r="G5240" i="4" s="1"/>
  <c r="F5241" i="4"/>
  <c r="G5241" i="4" s="1"/>
  <c r="F5242" i="4"/>
  <c r="G5242" i="4" s="1"/>
  <c r="F5243" i="4"/>
  <c r="G5243" i="4" s="1"/>
  <c r="F5244" i="4"/>
  <c r="G5244" i="4" s="1"/>
  <c r="F5245" i="4"/>
  <c r="G5245" i="4" s="1"/>
  <c r="F5246" i="4"/>
  <c r="G5246" i="4" s="1"/>
  <c r="F5247" i="4"/>
  <c r="G5247" i="4" s="1"/>
  <c r="F5248" i="4"/>
  <c r="G5248" i="4" s="1"/>
  <c r="F5249" i="4"/>
  <c r="G5249" i="4" s="1"/>
  <c r="F5250" i="4"/>
  <c r="G5250" i="4" s="1"/>
  <c r="F5251" i="4"/>
  <c r="G5251" i="4" s="1"/>
  <c r="F5252" i="4"/>
  <c r="G5252" i="4" s="1"/>
  <c r="F5253" i="4"/>
  <c r="G5253" i="4" s="1"/>
  <c r="F5254" i="4"/>
  <c r="G5254" i="4" s="1"/>
  <c r="F5255" i="4"/>
  <c r="G5255" i="4" s="1"/>
  <c r="F5256" i="4"/>
  <c r="G5256" i="4" s="1"/>
  <c r="F5257" i="4"/>
  <c r="G5257" i="4" s="1"/>
  <c r="F5258" i="4"/>
  <c r="G5258" i="4" s="1"/>
  <c r="F5259" i="4"/>
  <c r="G5259" i="4" s="1"/>
  <c r="F5260" i="4"/>
  <c r="G5260" i="4" s="1"/>
  <c r="F5261" i="4"/>
  <c r="G5261" i="4" s="1"/>
  <c r="F5262" i="4"/>
  <c r="G5262" i="4" s="1"/>
  <c r="F5263" i="4"/>
  <c r="G5263" i="4" s="1"/>
  <c r="F5264" i="4"/>
  <c r="G5264" i="4" s="1"/>
  <c r="F5265" i="4"/>
  <c r="G5265" i="4" s="1"/>
  <c r="F5266" i="4"/>
  <c r="G5266" i="4" s="1"/>
  <c r="F5267" i="4"/>
  <c r="G5267" i="4" s="1"/>
  <c r="F5268" i="4"/>
  <c r="G5268" i="4" s="1"/>
  <c r="F5269" i="4"/>
  <c r="G5269" i="4" s="1"/>
  <c r="F5270" i="4"/>
  <c r="G5270" i="4" s="1"/>
  <c r="F5271" i="4"/>
  <c r="G5271" i="4" s="1"/>
  <c r="F5272" i="4"/>
  <c r="G5272" i="4" s="1"/>
  <c r="F5273" i="4"/>
  <c r="G5273" i="4" s="1"/>
  <c r="F5274" i="4"/>
  <c r="G5274" i="4" s="1"/>
  <c r="F5275" i="4"/>
  <c r="G5275" i="4" s="1"/>
  <c r="F5276" i="4"/>
  <c r="G5276" i="4" s="1"/>
  <c r="F5277" i="4"/>
  <c r="G5277" i="4" s="1"/>
  <c r="F5278" i="4"/>
  <c r="G5278" i="4" s="1"/>
  <c r="F5279" i="4"/>
  <c r="G5279" i="4" s="1"/>
  <c r="F5280" i="4"/>
  <c r="G5280" i="4" s="1"/>
  <c r="F5281" i="4"/>
  <c r="G5281" i="4" s="1"/>
  <c r="F5282" i="4"/>
  <c r="G5282" i="4" s="1"/>
  <c r="F5283" i="4"/>
  <c r="G5283" i="4" s="1"/>
  <c r="F5284" i="4"/>
  <c r="G5284" i="4" s="1"/>
  <c r="F5285" i="4"/>
  <c r="G5285" i="4" s="1"/>
  <c r="F5286" i="4"/>
  <c r="G5286" i="4" s="1"/>
  <c r="F5287" i="4"/>
  <c r="G5287" i="4" s="1"/>
  <c r="F5288" i="4"/>
  <c r="G5288" i="4" s="1"/>
  <c r="F5289" i="4"/>
  <c r="G5289" i="4" s="1"/>
  <c r="F5290" i="4"/>
  <c r="G5290" i="4" s="1"/>
  <c r="F5291" i="4"/>
  <c r="G5291" i="4" s="1"/>
  <c r="F5292" i="4"/>
  <c r="G5292" i="4" s="1"/>
  <c r="F5293" i="4"/>
  <c r="G5293" i="4" s="1"/>
  <c r="F5294" i="4"/>
  <c r="G5294" i="4" s="1"/>
  <c r="F5295" i="4"/>
  <c r="G5295" i="4" s="1"/>
  <c r="F5296" i="4"/>
  <c r="G5296" i="4" s="1"/>
  <c r="F5297" i="4"/>
  <c r="G5297" i="4" s="1"/>
  <c r="F5298" i="4"/>
  <c r="G5298" i="4" s="1"/>
  <c r="F5299" i="4"/>
  <c r="G5299" i="4" s="1"/>
  <c r="F5300" i="4"/>
  <c r="G5300" i="4" s="1"/>
  <c r="F5301" i="4"/>
  <c r="G5301" i="4" s="1"/>
  <c r="F5302" i="4"/>
  <c r="G5302" i="4" s="1"/>
  <c r="F5303" i="4"/>
  <c r="G5303" i="4" s="1"/>
  <c r="F5304" i="4"/>
  <c r="G5304" i="4" s="1"/>
  <c r="F5305" i="4"/>
  <c r="G5305" i="4" s="1"/>
  <c r="F5306" i="4"/>
  <c r="G5306" i="4" s="1"/>
  <c r="F5307" i="4"/>
  <c r="G5307" i="4" s="1"/>
  <c r="F5308" i="4"/>
  <c r="G5308" i="4" s="1"/>
  <c r="F5309" i="4"/>
  <c r="G5309" i="4" s="1"/>
  <c r="F5310" i="4"/>
  <c r="G5310" i="4" s="1"/>
  <c r="F5311" i="4"/>
  <c r="G5311" i="4" s="1"/>
  <c r="F5312" i="4"/>
  <c r="G5312" i="4" s="1"/>
  <c r="F5313" i="4"/>
  <c r="G5313" i="4" s="1"/>
  <c r="F5314" i="4"/>
  <c r="G5314" i="4" s="1"/>
  <c r="F5315" i="4"/>
  <c r="G5315" i="4" s="1"/>
  <c r="F5316" i="4"/>
  <c r="G5316" i="4" s="1"/>
  <c r="F5317" i="4"/>
  <c r="G5317" i="4" s="1"/>
  <c r="F5318" i="4"/>
  <c r="G5318" i="4" s="1"/>
  <c r="F5319" i="4"/>
  <c r="G5319" i="4" s="1"/>
  <c r="F5320" i="4"/>
  <c r="G5320" i="4" s="1"/>
  <c r="F5321" i="4"/>
  <c r="G5321" i="4" s="1"/>
  <c r="F5322" i="4"/>
  <c r="G5322" i="4" s="1"/>
  <c r="F5323" i="4"/>
  <c r="G5323" i="4" s="1"/>
  <c r="F5324" i="4"/>
  <c r="G5324" i="4" s="1"/>
  <c r="F5325" i="4"/>
  <c r="G5325" i="4" s="1"/>
  <c r="F5326" i="4"/>
  <c r="G5326" i="4" s="1"/>
  <c r="F5327" i="4"/>
  <c r="G5327" i="4" s="1"/>
  <c r="F5328" i="4"/>
  <c r="G5328" i="4" s="1"/>
  <c r="F5329" i="4"/>
  <c r="G5329" i="4" s="1"/>
  <c r="F5330" i="4"/>
  <c r="G5330" i="4" s="1"/>
  <c r="F5331" i="4"/>
  <c r="G5331" i="4" s="1"/>
  <c r="F5332" i="4"/>
  <c r="G5332" i="4" s="1"/>
  <c r="F5333" i="4"/>
  <c r="G5333" i="4" s="1"/>
  <c r="F5334" i="4"/>
  <c r="G5334" i="4" s="1"/>
  <c r="F5335" i="4"/>
  <c r="G5335" i="4" s="1"/>
  <c r="F5336" i="4"/>
  <c r="G5336" i="4" s="1"/>
  <c r="F5337" i="4"/>
  <c r="G5337" i="4" s="1"/>
  <c r="F5338" i="4"/>
  <c r="G5338" i="4" s="1"/>
  <c r="F5339" i="4"/>
  <c r="G5339" i="4" s="1"/>
  <c r="F5340" i="4"/>
  <c r="G5340" i="4" s="1"/>
  <c r="F5341" i="4"/>
  <c r="G5341" i="4" s="1"/>
  <c r="F5342" i="4"/>
  <c r="G5342" i="4" s="1"/>
  <c r="F5343" i="4"/>
  <c r="G5343" i="4" s="1"/>
  <c r="F5344" i="4"/>
  <c r="G5344" i="4" s="1"/>
  <c r="F5345" i="4"/>
  <c r="G5345" i="4" s="1"/>
  <c r="F5346" i="4"/>
  <c r="G5346" i="4" s="1"/>
  <c r="F5347" i="4"/>
  <c r="G5347" i="4" s="1"/>
  <c r="F5348" i="4"/>
  <c r="G5348" i="4" s="1"/>
  <c r="F5349" i="4"/>
  <c r="G5349" i="4" s="1"/>
  <c r="F5350" i="4"/>
  <c r="G5350" i="4" s="1"/>
  <c r="F5351" i="4"/>
  <c r="G5351" i="4" s="1"/>
  <c r="F5352" i="4"/>
  <c r="G5352" i="4" s="1"/>
  <c r="F5353" i="4"/>
  <c r="G5353" i="4" s="1"/>
  <c r="F5354" i="4"/>
  <c r="G5354" i="4" s="1"/>
  <c r="F5355" i="4"/>
  <c r="G5355" i="4" s="1"/>
  <c r="F5356" i="4"/>
  <c r="G5356" i="4" s="1"/>
  <c r="F5357" i="4"/>
  <c r="G5357" i="4" s="1"/>
  <c r="F5358" i="4"/>
  <c r="G5358" i="4" s="1"/>
  <c r="F5359" i="4"/>
  <c r="G5359" i="4" s="1"/>
  <c r="F5360" i="4"/>
  <c r="G5360" i="4" s="1"/>
  <c r="F5361" i="4"/>
  <c r="G5361" i="4" s="1"/>
  <c r="F5362" i="4"/>
  <c r="G5362" i="4" s="1"/>
  <c r="F5363" i="4"/>
  <c r="G5363" i="4" s="1"/>
  <c r="F5364" i="4"/>
  <c r="G5364" i="4" s="1"/>
  <c r="F5365" i="4"/>
  <c r="G5365" i="4" s="1"/>
  <c r="F5366" i="4"/>
  <c r="G5366" i="4" s="1"/>
  <c r="F5367" i="4"/>
  <c r="G5367" i="4" s="1"/>
  <c r="F5368" i="4"/>
  <c r="G5368" i="4" s="1"/>
  <c r="F5369" i="4"/>
  <c r="G5369" i="4" s="1"/>
  <c r="F5370" i="4"/>
  <c r="G5370" i="4" s="1"/>
  <c r="F5371" i="4"/>
  <c r="G5371" i="4" s="1"/>
  <c r="F5372" i="4"/>
  <c r="G5372" i="4" s="1"/>
  <c r="F5373" i="4"/>
  <c r="G5373" i="4" s="1"/>
  <c r="F5374" i="4"/>
  <c r="G5374" i="4" s="1"/>
  <c r="F5375" i="4"/>
  <c r="G5375" i="4" s="1"/>
  <c r="F5376" i="4"/>
  <c r="G5376" i="4" s="1"/>
  <c r="F5377" i="4"/>
  <c r="G5377" i="4" s="1"/>
  <c r="F5378" i="4"/>
  <c r="G5378" i="4" s="1"/>
  <c r="F5379" i="4"/>
  <c r="G5379" i="4" s="1"/>
  <c r="F5380" i="4"/>
  <c r="G5380" i="4" s="1"/>
  <c r="F5381" i="4"/>
  <c r="G5381" i="4" s="1"/>
  <c r="F5382" i="4"/>
  <c r="G5382" i="4" s="1"/>
  <c r="F5383" i="4"/>
  <c r="G5383" i="4" s="1"/>
  <c r="F5384" i="4"/>
  <c r="G5384" i="4" s="1"/>
  <c r="F5385" i="4"/>
  <c r="G5385" i="4" s="1"/>
  <c r="F5386" i="4"/>
  <c r="G5386" i="4" s="1"/>
  <c r="F5387" i="4"/>
  <c r="G5387" i="4" s="1"/>
  <c r="F5388" i="4"/>
  <c r="G5388" i="4" s="1"/>
  <c r="F5389" i="4"/>
  <c r="G5389" i="4" s="1"/>
  <c r="F5390" i="4"/>
  <c r="G5390" i="4" s="1"/>
  <c r="F5391" i="4"/>
  <c r="G5391" i="4" s="1"/>
  <c r="F5392" i="4"/>
  <c r="G5392" i="4" s="1"/>
  <c r="F5393" i="4"/>
  <c r="G5393" i="4" s="1"/>
  <c r="F5394" i="4"/>
  <c r="G5394" i="4" s="1"/>
  <c r="F5395" i="4"/>
  <c r="G5395" i="4" s="1"/>
  <c r="F5396" i="4"/>
  <c r="G5396" i="4" s="1"/>
  <c r="F5397" i="4"/>
  <c r="G5397" i="4" s="1"/>
  <c r="F5398" i="4"/>
  <c r="G5398" i="4" s="1"/>
  <c r="F5399" i="4"/>
  <c r="G5399" i="4" s="1"/>
  <c r="F5400" i="4"/>
  <c r="G5400" i="4" s="1"/>
  <c r="F5401" i="4"/>
  <c r="G5401" i="4" s="1"/>
  <c r="F5402" i="4"/>
  <c r="G5402" i="4" s="1"/>
  <c r="F5403" i="4"/>
  <c r="G5403" i="4" s="1"/>
  <c r="F5404" i="4"/>
  <c r="G5404" i="4" s="1"/>
  <c r="F5405" i="4"/>
  <c r="G5405" i="4" s="1"/>
  <c r="F5406" i="4"/>
  <c r="G5406" i="4" s="1"/>
  <c r="F5407" i="4"/>
  <c r="G5407" i="4" s="1"/>
  <c r="F5408" i="4"/>
  <c r="G5408" i="4" s="1"/>
  <c r="F5409" i="4"/>
  <c r="G5409" i="4" s="1"/>
  <c r="F5410" i="4"/>
  <c r="G5410" i="4" s="1"/>
  <c r="F5411" i="4"/>
  <c r="G5411" i="4" s="1"/>
  <c r="F5412" i="4"/>
  <c r="G5412" i="4" s="1"/>
  <c r="F5413" i="4"/>
  <c r="G5413" i="4" s="1"/>
  <c r="F5414" i="4"/>
  <c r="G5414" i="4" s="1"/>
  <c r="F5415" i="4"/>
  <c r="G5415" i="4" s="1"/>
  <c r="F5416" i="4"/>
  <c r="G5416" i="4" s="1"/>
  <c r="F5417" i="4"/>
  <c r="G5417" i="4" s="1"/>
  <c r="F5418" i="4"/>
  <c r="G5418" i="4" s="1"/>
  <c r="F5419" i="4"/>
  <c r="G5419" i="4" s="1"/>
  <c r="F5420" i="4"/>
  <c r="G5420" i="4" s="1"/>
  <c r="F5421" i="4"/>
  <c r="G5421" i="4" s="1"/>
  <c r="F5422" i="4"/>
  <c r="G5422" i="4" s="1"/>
  <c r="F5423" i="4"/>
  <c r="G5423" i="4" s="1"/>
  <c r="F5424" i="4"/>
  <c r="G5424" i="4" s="1"/>
  <c r="F5425" i="4"/>
  <c r="G5425" i="4" s="1"/>
  <c r="F5426" i="4"/>
  <c r="G5426" i="4" s="1"/>
  <c r="F5427" i="4"/>
  <c r="G5427" i="4" s="1"/>
  <c r="F5428" i="4"/>
  <c r="G5428" i="4" s="1"/>
  <c r="F5429" i="4"/>
  <c r="G5429" i="4" s="1"/>
  <c r="F5430" i="4"/>
  <c r="G5430" i="4" s="1"/>
  <c r="F5431" i="4"/>
  <c r="G5431" i="4" s="1"/>
  <c r="F5432" i="4"/>
  <c r="G5432" i="4" s="1"/>
  <c r="F5433" i="4"/>
  <c r="G5433" i="4" s="1"/>
  <c r="F5434" i="4"/>
  <c r="G5434" i="4" s="1"/>
  <c r="F5435" i="4"/>
  <c r="G5435" i="4" s="1"/>
  <c r="F5436" i="4"/>
  <c r="G5436" i="4" s="1"/>
  <c r="F5437" i="4"/>
  <c r="G5437" i="4" s="1"/>
  <c r="F5438" i="4"/>
  <c r="G5438" i="4" s="1"/>
  <c r="F5439" i="4"/>
  <c r="G5439" i="4" s="1"/>
  <c r="F5440" i="4"/>
  <c r="G5440" i="4" s="1"/>
  <c r="F5441" i="4"/>
  <c r="G5441" i="4" s="1"/>
  <c r="F5442" i="4"/>
  <c r="G5442" i="4" s="1"/>
  <c r="F5443" i="4"/>
  <c r="G5443" i="4" s="1"/>
  <c r="F5444" i="4"/>
  <c r="G5444" i="4" s="1"/>
  <c r="F5445" i="4"/>
  <c r="G5445" i="4" s="1"/>
  <c r="F5446" i="4"/>
  <c r="G5446" i="4" s="1"/>
  <c r="F5447" i="4"/>
  <c r="G5447" i="4" s="1"/>
  <c r="F5448" i="4"/>
  <c r="G5448" i="4" s="1"/>
  <c r="F5449" i="4"/>
  <c r="G5449" i="4" s="1"/>
  <c r="F5450" i="4"/>
  <c r="G5450" i="4" s="1"/>
  <c r="F5451" i="4"/>
  <c r="G5451" i="4" s="1"/>
  <c r="F5452" i="4"/>
  <c r="G5452" i="4" s="1"/>
  <c r="F5453" i="4"/>
  <c r="G5453" i="4" s="1"/>
  <c r="F5454" i="4"/>
  <c r="G5454" i="4" s="1"/>
  <c r="F5455" i="4"/>
  <c r="G5455" i="4" s="1"/>
  <c r="F5456" i="4"/>
  <c r="G5456" i="4" s="1"/>
  <c r="F5457" i="4"/>
  <c r="G5457" i="4" s="1"/>
  <c r="F5458" i="4"/>
  <c r="G5458" i="4" s="1"/>
  <c r="F5459" i="4"/>
  <c r="G5459" i="4" s="1"/>
  <c r="F5460" i="4"/>
  <c r="G5460" i="4" s="1"/>
  <c r="F5461" i="4"/>
  <c r="G5461" i="4" s="1"/>
  <c r="F5462" i="4"/>
  <c r="G5462" i="4" s="1"/>
  <c r="F5463" i="4"/>
  <c r="G5463" i="4" s="1"/>
  <c r="F5464" i="4"/>
  <c r="G5464" i="4" s="1"/>
  <c r="F5465" i="4"/>
  <c r="G5465" i="4" s="1"/>
  <c r="F5466" i="4"/>
  <c r="G5466" i="4" s="1"/>
  <c r="F5467" i="4"/>
  <c r="G5467" i="4" s="1"/>
  <c r="F5468" i="4"/>
  <c r="G5468" i="4" s="1"/>
  <c r="F5469" i="4"/>
  <c r="G5469" i="4" s="1"/>
  <c r="F5470" i="4"/>
  <c r="G5470" i="4" s="1"/>
  <c r="F5471" i="4"/>
  <c r="G5471" i="4" s="1"/>
  <c r="F5472" i="4"/>
  <c r="G5472" i="4" s="1"/>
  <c r="F5473" i="4"/>
  <c r="G5473" i="4" s="1"/>
  <c r="F5474" i="4"/>
  <c r="G5474" i="4" s="1"/>
  <c r="F5475" i="4"/>
  <c r="G5475" i="4" s="1"/>
  <c r="F5476" i="4"/>
  <c r="G5476" i="4" s="1"/>
  <c r="F5477" i="4"/>
  <c r="G5477" i="4" s="1"/>
  <c r="F5478" i="4"/>
  <c r="G5478" i="4" s="1"/>
  <c r="F5479" i="4"/>
  <c r="G5479" i="4" s="1"/>
  <c r="F5480" i="4"/>
  <c r="G5480" i="4" s="1"/>
  <c r="F5481" i="4"/>
  <c r="G5481" i="4" s="1"/>
  <c r="F5482" i="4"/>
  <c r="G5482" i="4" s="1"/>
  <c r="F5483" i="4"/>
  <c r="G5483" i="4" s="1"/>
  <c r="F5484" i="4"/>
  <c r="G5484" i="4" s="1"/>
  <c r="F5485" i="4"/>
  <c r="G5485" i="4" s="1"/>
  <c r="F5486" i="4"/>
  <c r="G5486" i="4" s="1"/>
  <c r="F5487" i="4"/>
  <c r="G5487" i="4" s="1"/>
  <c r="F5488" i="4"/>
  <c r="G5488" i="4" s="1"/>
  <c r="F5489" i="4"/>
  <c r="G5489" i="4" s="1"/>
  <c r="F5490" i="4"/>
  <c r="G5490" i="4" s="1"/>
  <c r="F5491" i="4"/>
  <c r="G5491" i="4" s="1"/>
  <c r="F5492" i="4"/>
  <c r="G5492" i="4" s="1"/>
  <c r="F5493" i="4"/>
  <c r="G5493" i="4" s="1"/>
  <c r="F5494" i="4"/>
  <c r="G5494" i="4" s="1"/>
  <c r="F5495" i="4"/>
  <c r="G5495" i="4" s="1"/>
  <c r="F5496" i="4"/>
  <c r="G5496" i="4" s="1"/>
  <c r="F5497" i="4"/>
  <c r="G5497" i="4" s="1"/>
  <c r="F5498" i="4"/>
  <c r="G5498" i="4" s="1"/>
  <c r="F5499" i="4"/>
  <c r="G5499" i="4" s="1"/>
  <c r="F5500" i="4"/>
  <c r="G5500" i="4" s="1"/>
  <c r="F5501" i="4"/>
  <c r="G5501" i="4" s="1"/>
  <c r="F5502" i="4"/>
  <c r="G5502" i="4" s="1"/>
  <c r="F5503" i="4"/>
  <c r="G5503" i="4" s="1"/>
  <c r="F5504" i="4"/>
  <c r="G5504" i="4" s="1"/>
  <c r="F5505" i="4"/>
  <c r="G5505" i="4" s="1"/>
  <c r="F5506" i="4"/>
  <c r="G5506" i="4" s="1"/>
  <c r="F5507" i="4"/>
  <c r="G5507" i="4" s="1"/>
  <c r="F5508" i="4"/>
  <c r="G5508" i="4" s="1"/>
  <c r="F5509" i="4"/>
  <c r="G5509" i="4" s="1"/>
  <c r="F5510" i="4"/>
  <c r="G5510" i="4" s="1"/>
  <c r="F5511" i="4"/>
  <c r="G5511" i="4" s="1"/>
  <c r="F5512" i="4"/>
  <c r="G5512" i="4" s="1"/>
  <c r="F5513" i="4"/>
  <c r="G5513" i="4" s="1"/>
  <c r="F5514" i="4"/>
  <c r="G5514" i="4" s="1"/>
  <c r="F5515" i="4"/>
  <c r="G5515" i="4" s="1"/>
  <c r="F5516" i="4"/>
  <c r="G5516" i="4" s="1"/>
  <c r="F5517" i="4"/>
  <c r="G5517" i="4" s="1"/>
  <c r="F5518" i="4"/>
  <c r="G5518" i="4" s="1"/>
  <c r="F5519" i="4"/>
  <c r="G5519" i="4" s="1"/>
  <c r="F5520" i="4"/>
  <c r="G5520" i="4" s="1"/>
  <c r="F5521" i="4"/>
  <c r="G5521" i="4" s="1"/>
  <c r="F5522" i="4"/>
  <c r="G5522" i="4" s="1"/>
  <c r="F5523" i="4"/>
  <c r="G5523" i="4" s="1"/>
  <c r="F5524" i="4"/>
  <c r="G5524" i="4" s="1"/>
  <c r="F5525" i="4"/>
  <c r="G5525" i="4" s="1"/>
  <c r="F5526" i="4"/>
  <c r="G5526" i="4" s="1"/>
  <c r="F5527" i="4"/>
  <c r="G5527" i="4" s="1"/>
  <c r="F5528" i="4"/>
  <c r="G5528" i="4" s="1"/>
  <c r="F5529" i="4"/>
  <c r="G5529" i="4" s="1"/>
  <c r="F5530" i="4"/>
  <c r="G5530" i="4" s="1"/>
  <c r="F5531" i="4"/>
  <c r="G5531" i="4" s="1"/>
  <c r="F5532" i="4"/>
  <c r="G5532" i="4" s="1"/>
  <c r="F5533" i="4"/>
  <c r="G5533" i="4" s="1"/>
  <c r="F5534" i="4"/>
  <c r="G5534" i="4" s="1"/>
  <c r="F5535" i="4"/>
  <c r="G5535" i="4" s="1"/>
  <c r="F5536" i="4"/>
  <c r="G5536" i="4" s="1"/>
  <c r="F5537" i="4"/>
  <c r="G5537" i="4" s="1"/>
  <c r="F5538" i="4"/>
  <c r="G5538" i="4" s="1"/>
  <c r="F5539" i="4"/>
  <c r="G5539" i="4" s="1"/>
  <c r="F5540" i="4"/>
  <c r="G5540" i="4" s="1"/>
  <c r="F5541" i="4"/>
  <c r="G5541" i="4" s="1"/>
  <c r="F5542" i="4"/>
  <c r="G5542" i="4" s="1"/>
  <c r="F5543" i="4"/>
  <c r="G5543" i="4" s="1"/>
  <c r="F5544" i="4"/>
  <c r="G5544" i="4" s="1"/>
  <c r="F5545" i="4"/>
  <c r="G5545" i="4" s="1"/>
  <c r="F5546" i="4"/>
  <c r="G5546" i="4" s="1"/>
  <c r="F5547" i="4"/>
  <c r="G5547" i="4" s="1"/>
  <c r="F5548" i="4"/>
  <c r="G5548" i="4" s="1"/>
  <c r="F5549" i="4"/>
  <c r="G5549" i="4" s="1"/>
  <c r="F5550" i="4"/>
  <c r="G5550" i="4" s="1"/>
  <c r="F5551" i="4"/>
  <c r="G5551" i="4" s="1"/>
  <c r="F5552" i="4"/>
  <c r="G5552" i="4" s="1"/>
  <c r="F5553" i="4"/>
  <c r="G5553" i="4" s="1"/>
  <c r="F5554" i="4"/>
  <c r="G5554" i="4" s="1"/>
  <c r="F5555" i="4"/>
  <c r="G5555" i="4" s="1"/>
  <c r="F5556" i="4"/>
  <c r="G5556" i="4" s="1"/>
  <c r="F5557" i="4"/>
  <c r="G5557" i="4" s="1"/>
  <c r="F5558" i="4"/>
  <c r="G5558" i="4" s="1"/>
  <c r="F5559" i="4"/>
  <c r="G5559" i="4" s="1"/>
  <c r="F5560" i="4"/>
  <c r="G5560" i="4" s="1"/>
  <c r="F5561" i="4"/>
  <c r="G5561" i="4" s="1"/>
  <c r="F5562" i="4"/>
  <c r="G5562" i="4" s="1"/>
  <c r="F5563" i="4"/>
  <c r="G5563" i="4" s="1"/>
  <c r="F5564" i="4"/>
  <c r="G5564" i="4" s="1"/>
  <c r="F5565" i="4"/>
  <c r="G5565" i="4" s="1"/>
  <c r="F5566" i="4"/>
  <c r="G5566" i="4" s="1"/>
  <c r="F5567" i="4"/>
  <c r="G5567" i="4" s="1"/>
  <c r="F5568" i="4"/>
  <c r="G5568" i="4" s="1"/>
  <c r="F5569" i="4"/>
  <c r="G5569" i="4" s="1"/>
  <c r="F5570" i="4"/>
  <c r="G5570" i="4" s="1"/>
  <c r="F5571" i="4"/>
  <c r="G5571" i="4" s="1"/>
  <c r="F5572" i="4"/>
  <c r="G5572" i="4" s="1"/>
  <c r="F5573" i="4"/>
  <c r="G5573" i="4" s="1"/>
  <c r="F5574" i="4"/>
  <c r="G5574" i="4" s="1"/>
  <c r="F5575" i="4"/>
  <c r="G5575" i="4" s="1"/>
  <c r="F5576" i="4"/>
  <c r="G5576" i="4" s="1"/>
  <c r="F5577" i="4"/>
  <c r="G5577" i="4" s="1"/>
  <c r="F5578" i="4"/>
  <c r="G5578" i="4" s="1"/>
  <c r="F5579" i="4"/>
  <c r="G5579" i="4" s="1"/>
  <c r="F5580" i="4"/>
  <c r="G5580" i="4" s="1"/>
  <c r="F5581" i="4"/>
  <c r="G5581" i="4" s="1"/>
  <c r="F5582" i="4"/>
  <c r="G5582" i="4" s="1"/>
  <c r="F5583" i="4"/>
  <c r="G5583" i="4" s="1"/>
  <c r="F5584" i="4"/>
  <c r="G5584" i="4" s="1"/>
  <c r="F5585" i="4"/>
  <c r="G5585" i="4" s="1"/>
  <c r="F5586" i="4"/>
  <c r="G5586" i="4" s="1"/>
  <c r="F5587" i="4"/>
  <c r="G5587" i="4" s="1"/>
  <c r="F5588" i="4"/>
  <c r="G5588" i="4" s="1"/>
  <c r="F5589" i="4"/>
  <c r="G5589" i="4" s="1"/>
  <c r="F5590" i="4"/>
  <c r="G5590" i="4" s="1"/>
  <c r="F5591" i="4"/>
  <c r="G5591" i="4" s="1"/>
  <c r="F5592" i="4"/>
  <c r="G5592" i="4" s="1"/>
  <c r="F5593" i="4"/>
  <c r="G5593" i="4" s="1"/>
  <c r="F5594" i="4"/>
  <c r="G5594" i="4" s="1"/>
  <c r="F5595" i="4"/>
  <c r="G5595" i="4" s="1"/>
  <c r="F5596" i="4"/>
  <c r="G5596" i="4" s="1"/>
  <c r="F5597" i="4"/>
  <c r="G5597" i="4" s="1"/>
  <c r="F5598" i="4"/>
  <c r="G5598" i="4" s="1"/>
  <c r="F5599" i="4"/>
  <c r="G5599" i="4" s="1"/>
  <c r="F5600" i="4"/>
  <c r="G5600" i="4" s="1"/>
  <c r="F5601" i="4"/>
  <c r="G5601" i="4" s="1"/>
  <c r="F5602" i="4"/>
  <c r="G5602" i="4" s="1"/>
  <c r="F5603" i="4"/>
  <c r="G5603" i="4" s="1"/>
  <c r="F5604" i="4"/>
  <c r="G5604" i="4" s="1"/>
  <c r="F5605" i="4"/>
  <c r="G5605" i="4" s="1"/>
  <c r="F5606" i="4"/>
  <c r="G5606" i="4" s="1"/>
  <c r="F5607" i="4"/>
  <c r="G5607" i="4" s="1"/>
  <c r="F5608" i="4"/>
  <c r="G5608" i="4" s="1"/>
  <c r="F5609" i="4"/>
  <c r="G5609" i="4" s="1"/>
  <c r="F5610" i="4"/>
  <c r="G5610" i="4" s="1"/>
  <c r="F5611" i="4"/>
  <c r="G5611" i="4" s="1"/>
  <c r="F5612" i="4"/>
  <c r="G5612" i="4" s="1"/>
  <c r="F5613" i="4"/>
  <c r="G5613" i="4" s="1"/>
  <c r="F5614" i="4"/>
  <c r="G5614" i="4" s="1"/>
  <c r="F5615" i="4"/>
  <c r="G5615" i="4" s="1"/>
  <c r="F5616" i="4"/>
  <c r="G5616" i="4" s="1"/>
  <c r="F5617" i="4"/>
  <c r="G5617" i="4" s="1"/>
  <c r="F5618" i="4"/>
  <c r="G5618" i="4" s="1"/>
  <c r="F5619" i="4"/>
  <c r="G5619" i="4" s="1"/>
  <c r="F5620" i="4"/>
  <c r="G5620" i="4" s="1"/>
  <c r="F5621" i="4"/>
  <c r="G5621" i="4" s="1"/>
  <c r="F5622" i="4"/>
  <c r="G5622" i="4" s="1"/>
  <c r="F5623" i="4"/>
  <c r="G5623" i="4" s="1"/>
  <c r="F5624" i="4"/>
  <c r="G5624" i="4" s="1"/>
  <c r="F5625" i="4"/>
  <c r="G5625" i="4" s="1"/>
  <c r="F5626" i="4"/>
  <c r="G5626" i="4" s="1"/>
  <c r="F5627" i="4"/>
  <c r="G5627" i="4" s="1"/>
  <c r="F5628" i="4"/>
  <c r="G5628" i="4" s="1"/>
  <c r="F5629" i="4"/>
  <c r="G5629" i="4" s="1"/>
  <c r="F5630" i="4"/>
  <c r="G5630" i="4" s="1"/>
  <c r="F5631" i="4"/>
  <c r="G5631" i="4" s="1"/>
  <c r="F5632" i="4"/>
  <c r="G5632" i="4" s="1"/>
  <c r="F5633" i="4"/>
  <c r="G5633" i="4" s="1"/>
  <c r="F5634" i="4"/>
  <c r="G5634" i="4" s="1"/>
  <c r="F5635" i="4"/>
  <c r="G5635" i="4" s="1"/>
  <c r="F5636" i="4"/>
  <c r="G5636" i="4" s="1"/>
  <c r="F5637" i="4"/>
  <c r="G5637" i="4" s="1"/>
  <c r="F5638" i="4"/>
  <c r="G5638" i="4" s="1"/>
  <c r="F5639" i="4"/>
  <c r="G5639" i="4" s="1"/>
  <c r="F5640" i="4"/>
  <c r="G5640" i="4" s="1"/>
  <c r="F5641" i="4"/>
  <c r="G5641" i="4" s="1"/>
  <c r="F5642" i="4"/>
  <c r="G5642" i="4" s="1"/>
  <c r="F5643" i="4"/>
  <c r="G5643" i="4" s="1"/>
  <c r="F5644" i="4"/>
  <c r="G5644" i="4" s="1"/>
  <c r="F5645" i="4"/>
  <c r="G5645" i="4" s="1"/>
  <c r="F5646" i="4"/>
  <c r="G5646" i="4" s="1"/>
  <c r="F5647" i="4"/>
  <c r="G5647" i="4" s="1"/>
  <c r="F5648" i="4"/>
  <c r="G5648" i="4" s="1"/>
  <c r="F5649" i="4"/>
  <c r="G5649" i="4" s="1"/>
  <c r="F5650" i="4"/>
  <c r="G5650" i="4" s="1"/>
  <c r="F5651" i="4"/>
  <c r="G5651" i="4" s="1"/>
  <c r="F5652" i="4"/>
  <c r="G5652" i="4" s="1"/>
  <c r="F5653" i="4"/>
  <c r="G5653" i="4" s="1"/>
  <c r="F5654" i="4"/>
  <c r="G5654" i="4" s="1"/>
  <c r="F5655" i="4"/>
  <c r="G5655" i="4" s="1"/>
  <c r="F5656" i="4"/>
  <c r="G5656" i="4" s="1"/>
  <c r="F5657" i="4"/>
  <c r="G5657" i="4" s="1"/>
  <c r="F5658" i="4"/>
  <c r="G5658" i="4" s="1"/>
  <c r="F5659" i="4"/>
  <c r="G5659" i="4" s="1"/>
  <c r="F5660" i="4"/>
  <c r="G5660" i="4" s="1"/>
  <c r="F5661" i="4"/>
  <c r="G5661" i="4" s="1"/>
  <c r="F5662" i="4"/>
  <c r="G5662" i="4" s="1"/>
  <c r="F5663" i="4"/>
  <c r="G5663" i="4" s="1"/>
  <c r="F5664" i="4"/>
  <c r="G5664" i="4" s="1"/>
  <c r="F5665" i="4"/>
  <c r="G5665" i="4" s="1"/>
  <c r="F5666" i="4"/>
  <c r="G5666" i="4" s="1"/>
  <c r="F5667" i="4"/>
  <c r="G5667" i="4" s="1"/>
  <c r="F5668" i="4"/>
  <c r="G5668" i="4" s="1"/>
  <c r="F5669" i="4"/>
  <c r="G5669" i="4" s="1"/>
  <c r="F5670" i="4"/>
  <c r="G5670" i="4" s="1"/>
  <c r="F5671" i="4"/>
  <c r="G5671" i="4" s="1"/>
  <c r="F5672" i="4"/>
  <c r="G5672" i="4" s="1"/>
  <c r="F5673" i="4"/>
  <c r="G5673" i="4" s="1"/>
  <c r="F5674" i="4"/>
  <c r="G5674" i="4" s="1"/>
  <c r="F5675" i="4"/>
  <c r="G5675" i="4" s="1"/>
  <c r="F5676" i="4"/>
  <c r="G5676" i="4" s="1"/>
  <c r="F5677" i="4"/>
  <c r="G5677" i="4" s="1"/>
  <c r="F5678" i="4"/>
  <c r="G5678" i="4" s="1"/>
  <c r="F5679" i="4"/>
  <c r="G5679" i="4" s="1"/>
  <c r="F5680" i="4"/>
  <c r="G5680" i="4" s="1"/>
  <c r="F5681" i="4"/>
  <c r="G5681" i="4" s="1"/>
  <c r="F5682" i="4"/>
  <c r="G5682" i="4" s="1"/>
  <c r="F5683" i="4"/>
  <c r="G5683" i="4" s="1"/>
  <c r="F5684" i="4"/>
  <c r="G5684" i="4" s="1"/>
  <c r="F5685" i="4"/>
  <c r="G5685" i="4" s="1"/>
  <c r="F5686" i="4"/>
  <c r="G5686" i="4" s="1"/>
  <c r="F5687" i="4"/>
  <c r="G5687" i="4" s="1"/>
  <c r="F5688" i="4"/>
  <c r="G5688" i="4" s="1"/>
  <c r="F5689" i="4"/>
  <c r="G5689" i="4" s="1"/>
  <c r="F5690" i="4"/>
  <c r="G5690" i="4" s="1"/>
  <c r="F5691" i="4"/>
  <c r="G5691" i="4" s="1"/>
  <c r="F5692" i="4"/>
  <c r="G5692" i="4" s="1"/>
  <c r="F5693" i="4"/>
  <c r="G5693" i="4" s="1"/>
  <c r="F5694" i="4"/>
  <c r="G5694" i="4" s="1"/>
  <c r="F5695" i="4"/>
  <c r="G5695" i="4" s="1"/>
  <c r="F5696" i="4"/>
  <c r="G5696" i="4" s="1"/>
  <c r="F5697" i="4"/>
  <c r="G5697" i="4" s="1"/>
  <c r="F5698" i="4"/>
  <c r="G5698" i="4" s="1"/>
  <c r="F5699" i="4"/>
  <c r="G5699" i="4" s="1"/>
  <c r="F5700" i="4"/>
  <c r="G5700" i="4" s="1"/>
  <c r="F5701" i="4"/>
  <c r="G5701" i="4" s="1"/>
  <c r="F5702" i="4"/>
  <c r="G5702" i="4" s="1"/>
  <c r="F5703" i="4"/>
  <c r="G5703" i="4" s="1"/>
  <c r="F5704" i="4"/>
  <c r="G5704" i="4" s="1"/>
  <c r="F5705" i="4"/>
  <c r="G5705" i="4" s="1"/>
  <c r="F5706" i="4"/>
  <c r="G5706" i="4" s="1"/>
  <c r="F5707" i="4"/>
  <c r="G5707" i="4" s="1"/>
  <c r="F5708" i="4"/>
  <c r="G5708" i="4" s="1"/>
  <c r="F5709" i="4"/>
  <c r="G5709" i="4" s="1"/>
  <c r="F5710" i="4"/>
  <c r="G5710" i="4" s="1"/>
  <c r="F5711" i="4"/>
  <c r="G5711" i="4" s="1"/>
  <c r="F5712" i="4"/>
  <c r="G5712" i="4" s="1"/>
  <c r="F5713" i="4"/>
  <c r="G5713" i="4" s="1"/>
  <c r="F5714" i="4"/>
  <c r="G5714" i="4" s="1"/>
  <c r="F5715" i="4"/>
  <c r="G5715" i="4" s="1"/>
  <c r="F5716" i="4"/>
  <c r="G5716" i="4" s="1"/>
  <c r="F5717" i="4"/>
  <c r="G5717" i="4" s="1"/>
  <c r="F5718" i="4"/>
  <c r="G5718" i="4" s="1"/>
  <c r="F5719" i="4"/>
  <c r="G5719" i="4" s="1"/>
  <c r="F5720" i="4"/>
  <c r="G5720" i="4" s="1"/>
  <c r="F5721" i="4"/>
  <c r="G5721" i="4" s="1"/>
  <c r="F5722" i="4"/>
  <c r="G5722" i="4" s="1"/>
  <c r="F5723" i="4"/>
  <c r="G5723" i="4" s="1"/>
  <c r="F5724" i="4"/>
  <c r="G5724" i="4" s="1"/>
  <c r="F5725" i="4"/>
  <c r="G5725" i="4" s="1"/>
  <c r="F5726" i="4"/>
  <c r="G5726" i="4" s="1"/>
  <c r="F5727" i="4"/>
  <c r="G5727" i="4" s="1"/>
  <c r="F5728" i="4"/>
  <c r="G5728" i="4" s="1"/>
  <c r="F5729" i="4"/>
  <c r="G5729" i="4" s="1"/>
  <c r="F5730" i="4"/>
  <c r="G5730" i="4" s="1"/>
  <c r="F5731" i="4"/>
  <c r="G5731" i="4" s="1"/>
  <c r="F5732" i="4"/>
  <c r="G5732" i="4" s="1"/>
  <c r="F5733" i="4"/>
  <c r="G5733" i="4" s="1"/>
  <c r="F5734" i="4"/>
  <c r="G5734" i="4" s="1"/>
  <c r="F5735" i="4"/>
  <c r="G5735" i="4" s="1"/>
  <c r="F5736" i="4"/>
  <c r="G5736" i="4" s="1"/>
  <c r="F5737" i="4"/>
  <c r="G5737" i="4" s="1"/>
  <c r="F5738" i="4"/>
  <c r="G5738" i="4" s="1"/>
  <c r="F5739" i="4"/>
  <c r="G5739" i="4" s="1"/>
  <c r="F5740" i="4"/>
  <c r="G5740" i="4" s="1"/>
  <c r="F5741" i="4"/>
  <c r="G5741" i="4" s="1"/>
  <c r="F5742" i="4"/>
  <c r="G5742" i="4" s="1"/>
  <c r="F5743" i="4"/>
  <c r="G5743" i="4" s="1"/>
  <c r="F5744" i="4"/>
  <c r="G5744" i="4" s="1"/>
  <c r="F5745" i="4"/>
  <c r="G5745" i="4" s="1"/>
  <c r="F5746" i="4"/>
  <c r="G5746" i="4" s="1"/>
  <c r="F5747" i="4"/>
  <c r="G5747" i="4" s="1"/>
  <c r="F5748" i="4"/>
  <c r="G5748" i="4" s="1"/>
  <c r="F5749" i="4"/>
  <c r="G5749" i="4" s="1"/>
  <c r="F5750" i="4"/>
  <c r="G5750" i="4" s="1"/>
  <c r="F5751" i="4"/>
  <c r="G5751" i="4" s="1"/>
  <c r="F5752" i="4"/>
  <c r="G5752" i="4" s="1"/>
  <c r="F5753" i="4"/>
  <c r="G5753" i="4" s="1"/>
  <c r="F5754" i="4"/>
  <c r="G5754" i="4" s="1"/>
  <c r="F5755" i="4"/>
  <c r="G5755" i="4" s="1"/>
  <c r="F5756" i="4"/>
  <c r="G5756" i="4" s="1"/>
  <c r="F5757" i="4"/>
  <c r="G5757" i="4" s="1"/>
  <c r="F5758" i="4"/>
  <c r="G5758" i="4" s="1"/>
  <c r="F5759" i="4"/>
  <c r="G5759" i="4" s="1"/>
  <c r="F5760" i="4"/>
  <c r="G5760" i="4" s="1"/>
  <c r="F5761" i="4"/>
  <c r="G5761" i="4" s="1"/>
  <c r="F5762" i="4"/>
  <c r="G5762" i="4" s="1"/>
  <c r="F5763" i="4"/>
  <c r="G5763" i="4" s="1"/>
  <c r="F5764" i="4"/>
  <c r="G5764" i="4" s="1"/>
  <c r="F5765" i="4"/>
  <c r="G5765" i="4" s="1"/>
  <c r="F5766" i="4"/>
  <c r="G5766" i="4" s="1"/>
  <c r="F5767" i="4"/>
  <c r="G5767" i="4" s="1"/>
  <c r="F5768" i="4"/>
  <c r="G5768" i="4" s="1"/>
  <c r="F5769" i="4"/>
  <c r="G5769" i="4" s="1"/>
  <c r="F5770" i="4"/>
  <c r="G5770" i="4" s="1"/>
  <c r="F5771" i="4"/>
  <c r="G5771" i="4" s="1"/>
  <c r="F5772" i="4"/>
  <c r="G5772" i="4" s="1"/>
  <c r="F5773" i="4"/>
  <c r="G5773" i="4" s="1"/>
  <c r="F5774" i="4"/>
  <c r="G5774" i="4" s="1"/>
  <c r="F5775" i="4"/>
  <c r="G5775" i="4" s="1"/>
  <c r="F5776" i="4"/>
  <c r="G5776" i="4" s="1"/>
  <c r="F5777" i="4"/>
  <c r="G5777" i="4" s="1"/>
  <c r="F5778" i="4"/>
  <c r="G5778" i="4" s="1"/>
  <c r="F5779" i="4"/>
  <c r="G5779" i="4" s="1"/>
  <c r="F5780" i="4"/>
  <c r="G5780" i="4" s="1"/>
  <c r="F5781" i="4"/>
  <c r="G5781" i="4" s="1"/>
  <c r="F5782" i="4"/>
  <c r="G5782" i="4" s="1"/>
  <c r="F5783" i="4"/>
  <c r="G5783" i="4" s="1"/>
  <c r="F5784" i="4"/>
  <c r="G5784" i="4" s="1"/>
  <c r="F5785" i="4"/>
  <c r="G5785" i="4" s="1"/>
  <c r="F5786" i="4"/>
  <c r="G5786" i="4" s="1"/>
  <c r="F5787" i="4"/>
  <c r="G5787" i="4" s="1"/>
  <c r="F5788" i="4"/>
  <c r="G5788" i="4" s="1"/>
  <c r="F5789" i="4"/>
  <c r="G5789" i="4" s="1"/>
  <c r="F5790" i="4"/>
  <c r="G5790" i="4" s="1"/>
  <c r="F5791" i="4"/>
  <c r="G5791" i="4" s="1"/>
  <c r="F5792" i="4"/>
  <c r="G5792" i="4" s="1"/>
  <c r="F5793" i="4"/>
  <c r="G5793" i="4" s="1"/>
  <c r="F5794" i="4"/>
  <c r="G5794" i="4" s="1"/>
  <c r="F5795" i="4"/>
  <c r="G5795" i="4" s="1"/>
  <c r="F5796" i="4"/>
  <c r="G5796" i="4" s="1"/>
  <c r="F5797" i="4"/>
  <c r="G5797" i="4" s="1"/>
  <c r="F5798" i="4"/>
  <c r="G5798" i="4" s="1"/>
  <c r="F5799" i="4"/>
  <c r="G5799" i="4" s="1"/>
  <c r="F5800" i="4"/>
  <c r="G5800" i="4" s="1"/>
  <c r="F5801" i="4"/>
  <c r="G5801" i="4" s="1"/>
  <c r="F5802" i="4"/>
  <c r="G5802" i="4" s="1"/>
  <c r="F5803" i="4"/>
  <c r="G5803" i="4" s="1"/>
  <c r="F5804" i="4"/>
  <c r="G5804" i="4" s="1"/>
  <c r="F5805" i="4"/>
  <c r="G5805" i="4" s="1"/>
  <c r="F5806" i="4"/>
  <c r="G5806" i="4" s="1"/>
  <c r="F5807" i="4"/>
  <c r="G5807" i="4" s="1"/>
  <c r="F5808" i="4"/>
  <c r="G5808" i="4" s="1"/>
  <c r="F5809" i="4"/>
  <c r="G5809" i="4" s="1"/>
  <c r="F5810" i="4"/>
  <c r="G5810" i="4" s="1"/>
  <c r="F5811" i="4"/>
  <c r="G5811" i="4" s="1"/>
  <c r="F5812" i="4"/>
  <c r="G5812" i="4" s="1"/>
  <c r="F5813" i="4"/>
  <c r="G5813" i="4" s="1"/>
  <c r="F5814" i="4"/>
  <c r="G5814" i="4" s="1"/>
  <c r="F5815" i="4"/>
  <c r="G5815" i="4" s="1"/>
  <c r="F5816" i="4"/>
  <c r="G5816" i="4" s="1"/>
  <c r="F5817" i="4"/>
  <c r="G5817" i="4" s="1"/>
  <c r="F5818" i="4"/>
  <c r="G5818" i="4" s="1"/>
  <c r="F5819" i="4"/>
  <c r="G5819" i="4" s="1"/>
  <c r="F5820" i="4"/>
  <c r="G5820" i="4" s="1"/>
  <c r="F5821" i="4"/>
  <c r="G5821" i="4" s="1"/>
  <c r="F5822" i="4"/>
  <c r="G5822" i="4" s="1"/>
  <c r="F5823" i="4"/>
  <c r="G5823" i="4" s="1"/>
  <c r="F5824" i="4"/>
  <c r="G5824" i="4" s="1"/>
  <c r="F5825" i="4"/>
  <c r="G5825" i="4" s="1"/>
  <c r="F5826" i="4"/>
  <c r="G5826" i="4" s="1"/>
  <c r="F5827" i="4"/>
  <c r="G5827" i="4" s="1"/>
  <c r="F5828" i="4"/>
  <c r="G5828" i="4" s="1"/>
  <c r="F5829" i="4"/>
  <c r="G5829" i="4" s="1"/>
  <c r="F5830" i="4"/>
  <c r="G5830" i="4" s="1"/>
  <c r="F5831" i="4"/>
  <c r="G5831" i="4" s="1"/>
  <c r="F5832" i="4"/>
  <c r="G5832" i="4" s="1"/>
  <c r="F5833" i="4"/>
  <c r="G5833" i="4" s="1"/>
  <c r="F5834" i="4"/>
  <c r="G5834" i="4" s="1"/>
  <c r="F5835" i="4"/>
  <c r="G5835" i="4" s="1"/>
  <c r="F5836" i="4"/>
  <c r="G5836" i="4" s="1"/>
  <c r="F5837" i="4"/>
  <c r="G5837" i="4" s="1"/>
  <c r="F5838" i="4"/>
  <c r="G5838" i="4" s="1"/>
  <c r="F5839" i="4"/>
  <c r="G5839" i="4" s="1"/>
  <c r="F5840" i="4"/>
  <c r="G5840" i="4" s="1"/>
  <c r="F5841" i="4"/>
  <c r="G5841" i="4" s="1"/>
  <c r="F5842" i="4"/>
  <c r="G5842" i="4" s="1"/>
  <c r="F5843" i="4"/>
  <c r="G5843" i="4" s="1"/>
  <c r="F5844" i="4"/>
  <c r="G5844" i="4" s="1"/>
  <c r="F5845" i="4"/>
  <c r="G5845" i="4" s="1"/>
  <c r="F5846" i="4"/>
  <c r="G5846" i="4" s="1"/>
  <c r="F5847" i="4"/>
  <c r="G5847" i="4" s="1"/>
  <c r="F5848" i="4"/>
  <c r="G5848" i="4" s="1"/>
  <c r="F5849" i="4"/>
  <c r="G5849" i="4" s="1"/>
  <c r="F5850" i="4"/>
  <c r="G5850" i="4" s="1"/>
  <c r="F5851" i="4"/>
  <c r="G5851" i="4" s="1"/>
  <c r="F5852" i="4"/>
  <c r="G5852" i="4" s="1"/>
  <c r="F5853" i="4"/>
  <c r="G5853" i="4" s="1"/>
  <c r="F5854" i="4"/>
  <c r="G5854" i="4" s="1"/>
  <c r="F5855" i="4"/>
  <c r="G5855" i="4" s="1"/>
  <c r="F5856" i="4"/>
  <c r="G5856" i="4" s="1"/>
  <c r="F5857" i="4"/>
  <c r="G5857" i="4" s="1"/>
  <c r="F5858" i="4"/>
  <c r="G5858" i="4" s="1"/>
  <c r="F5859" i="4"/>
  <c r="G5859" i="4" s="1"/>
  <c r="F5860" i="4"/>
  <c r="G5860" i="4" s="1"/>
  <c r="F5861" i="4"/>
  <c r="G5861" i="4" s="1"/>
  <c r="F5862" i="4"/>
  <c r="G5862" i="4" s="1"/>
  <c r="F5863" i="4"/>
  <c r="G5863" i="4" s="1"/>
  <c r="F5864" i="4"/>
  <c r="G5864" i="4" s="1"/>
  <c r="F5865" i="4"/>
  <c r="G5865" i="4" s="1"/>
  <c r="F5866" i="4"/>
  <c r="G5866" i="4" s="1"/>
  <c r="F5867" i="4"/>
  <c r="G5867" i="4" s="1"/>
  <c r="F5868" i="4"/>
  <c r="G5868" i="4" s="1"/>
  <c r="F5869" i="4"/>
  <c r="G5869" i="4" s="1"/>
  <c r="F5870" i="4"/>
  <c r="G5870" i="4" s="1"/>
  <c r="F5871" i="4"/>
  <c r="G5871" i="4" s="1"/>
  <c r="F5872" i="4"/>
  <c r="G5872" i="4" s="1"/>
  <c r="F5873" i="4"/>
  <c r="G5873" i="4" s="1"/>
  <c r="F5874" i="4"/>
  <c r="G5874" i="4" s="1"/>
  <c r="F5875" i="4"/>
  <c r="G5875" i="4" s="1"/>
  <c r="F5876" i="4"/>
  <c r="G5876" i="4" s="1"/>
  <c r="F5877" i="4"/>
  <c r="G5877" i="4" s="1"/>
  <c r="F5878" i="4"/>
  <c r="G5878" i="4" s="1"/>
  <c r="F5879" i="4"/>
  <c r="G5879" i="4" s="1"/>
  <c r="F5880" i="4"/>
  <c r="G5880" i="4" s="1"/>
  <c r="F5881" i="4"/>
  <c r="G5881" i="4" s="1"/>
  <c r="F5882" i="4"/>
  <c r="G5882" i="4" s="1"/>
  <c r="F5883" i="4"/>
  <c r="G5883" i="4" s="1"/>
  <c r="F5884" i="4"/>
  <c r="G5884" i="4" s="1"/>
  <c r="F5885" i="4"/>
  <c r="G5885" i="4" s="1"/>
  <c r="F5886" i="4"/>
  <c r="G5886" i="4" s="1"/>
  <c r="F5887" i="4"/>
  <c r="G5887" i="4" s="1"/>
  <c r="F5888" i="4"/>
  <c r="G5888" i="4" s="1"/>
  <c r="F5889" i="4"/>
  <c r="G5889" i="4" s="1"/>
  <c r="F5890" i="4"/>
  <c r="G5890" i="4" s="1"/>
  <c r="F5891" i="4"/>
  <c r="G5891" i="4" s="1"/>
  <c r="F5892" i="4"/>
  <c r="G5892" i="4" s="1"/>
  <c r="F5893" i="4"/>
  <c r="G5893" i="4" s="1"/>
  <c r="F5894" i="4"/>
  <c r="G5894" i="4" s="1"/>
  <c r="F5895" i="4"/>
  <c r="G5895" i="4" s="1"/>
  <c r="F5896" i="4"/>
  <c r="G5896" i="4" s="1"/>
  <c r="F5897" i="4"/>
  <c r="G5897" i="4" s="1"/>
  <c r="F5898" i="4"/>
  <c r="G5898" i="4" s="1"/>
  <c r="F5899" i="4"/>
  <c r="G5899" i="4" s="1"/>
  <c r="F5900" i="4"/>
  <c r="G5900" i="4" s="1"/>
  <c r="F5901" i="4"/>
  <c r="G5901" i="4" s="1"/>
  <c r="F5902" i="4"/>
  <c r="G5902" i="4" s="1"/>
  <c r="F5903" i="4"/>
  <c r="G5903" i="4" s="1"/>
  <c r="F5904" i="4"/>
  <c r="G5904" i="4" s="1"/>
  <c r="F5905" i="4"/>
  <c r="G5905" i="4" s="1"/>
  <c r="F5906" i="4"/>
  <c r="G5906" i="4" s="1"/>
  <c r="F5907" i="4"/>
  <c r="G5907" i="4" s="1"/>
  <c r="F5908" i="4"/>
  <c r="G5908" i="4" s="1"/>
  <c r="F5909" i="4"/>
  <c r="G5909" i="4" s="1"/>
  <c r="F5910" i="4"/>
  <c r="G5910" i="4" s="1"/>
  <c r="F5911" i="4"/>
  <c r="G5911" i="4" s="1"/>
  <c r="F5912" i="4"/>
  <c r="G5912" i="4" s="1"/>
  <c r="F5913" i="4"/>
  <c r="G5913" i="4" s="1"/>
  <c r="F5914" i="4"/>
  <c r="G5914" i="4" s="1"/>
  <c r="F5915" i="4"/>
  <c r="G5915" i="4" s="1"/>
  <c r="F5916" i="4"/>
  <c r="G5916" i="4" s="1"/>
  <c r="F5917" i="4"/>
  <c r="G5917" i="4" s="1"/>
  <c r="F5918" i="4"/>
  <c r="G5918" i="4" s="1"/>
  <c r="F5919" i="4"/>
  <c r="G5919" i="4" s="1"/>
  <c r="F5920" i="4"/>
  <c r="G5920" i="4" s="1"/>
  <c r="F5921" i="4"/>
  <c r="G5921" i="4" s="1"/>
  <c r="F5922" i="4"/>
  <c r="G5922" i="4" s="1"/>
  <c r="F5923" i="4"/>
  <c r="G5923" i="4" s="1"/>
  <c r="F5924" i="4"/>
  <c r="G5924" i="4" s="1"/>
  <c r="F5925" i="4"/>
  <c r="G5925" i="4" s="1"/>
  <c r="F5926" i="4"/>
  <c r="G5926" i="4" s="1"/>
  <c r="F5927" i="4"/>
  <c r="G5927" i="4" s="1"/>
  <c r="F5928" i="4"/>
  <c r="G5928" i="4" s="1"/>
  <c r="F5929" i="4"/>
  <c r="G5929" i="4" s="1"/>
  <c r="F5930" i="4"/>
  <c r="G5930" i="4" s="1"/>
  <c r="F5931" i="4"/>
  <c r="G5931" i="4" s="1"/>
  <c r="F5932" i="4"/>
  <c r="G5932" i="4" s="1"/>
  <c r="F5933" i="4"/>
  <c r="G5933" i="4" s="1"/>
  <c r="F5934" i="4"/>
  <c r="G5934" i="4" s="1"/>
  <c r="F5935" i="4"/>
  <c r="G5935" i="4" s="1"/>
  <c r="F5936" i="4"/>
  <c r="G5936" i="4" s="1"/>
  <c r="F5937" i="4"/>
  <c r="G5937" i="4" s="1"/>
  <c r="F5938" i="4"/>
  <c r="G5938" i="4" s="1"/>
  <c r="F5939" i="4"/>
  <c r="G5939" i="4" s="1"/>
  <c r="F5940" i="4"/>
  <c r="G5940" i="4" s="1"/>
  <c r="F5941" i="4"/>
  <c r="G5941" i="4" s="1"/>
  <c r="F5942" i="4"/>
  <c r="G5942" i="4" s="1"/>
  <c r="F5943" i="4"/>
  <c r="G5943" i="4" s="1"/>
  <c r="F5944" i="4"/>
  <c r="G5944" i="4" s="1"/>
  <c r="F5945" i="4"/>
  <c r="G5945" i="4" s="1"/>
  <c r="F5946" i="4"/>
  <c r="G5946" i="4" s="1"/>
  <c r="F5947" i="4"/>
  <c r="G5947" i="4" s="1"/>
  <c r="F5948" i="4"/>
  <c r="G5948" i="4" s="1"/>
  <c r="F5949" i="4"/>
  <c r="G5949" i="4" s="1"/>
  <c r="F5950" i="4"/>
  <c r="G5950" i="4" s="1"/>
  <c r="F5951" i="4"/>
  <c r="G5951" i="4" s="1"/>
  <c r="F5952" i="4"/>
  <c r="G5952" i="4" s="1"/>
  <c r="F5953" i="4"/>
  <c r="G5953" i="4" s="1"/>
  <c r="F5954" i="4"/>
  <c r="G5954" i="4" s="1"/>
  <c r="F5955" i="4"/>
  <c r="G5955" i="4" s="1"/>
  <c r="F5956" i="4"/>
  <c r="G5956" i="4" s="1"/>
  <c r="F5957" i="4"/>
  <c r="G5957" i="4" s="1"/>
  <c r="F5958" i="4"/>
  <c r="G5958" i="4" s="1"/>
  <c r="F5959" i="4"/>
  <c r="G5959" i="4" s="1"/>
  <c r="F5960" i="4"/>
  <c r="G5960" i="4" s="1"/>
  <c r="F5961" i="4"/>
  <c r="G5961" i="4" s="1"/>
  <c r="F5962" i="4"/>
  <c r="G5962" i="4" s="1"/>
  <c r="F5963" i="4"/>
  <c r="G5963" i="4" s="1"/>
  <c r="F5964" i="4"/>
  <c r="G5964" i="4" s="1"/>
  <c r="F5965" i="4"/>
  <c r="G5965" i="4" s="1"/>
  <c r="F5966" i="4"/>
  <c r="G5966" i="4" s="1"/>
  <c r="F5967" i="4"/>
  <c r="G5967" i="4" s="1"/>
  <c r="F5968" i="4"/>
  <c r="G5968" i="4" s="1"/>
  <c r="F5969" i="4"/>
  <c r="G5969" i="4" s="1"/>
  <c r="F5970" i="4"/>
  <c r="G5970" i="4" s="1"/>
  <c r="F5971" i="4"/>
  <c r="G5971" i="4" s="1"/>
  <c r="F5972" i="4"/>
  <c r="G5972" i="4" s="1"/>
  <c r="F5973" i="4"/>
  <c r="G5973" i="4" s="1"/>
  <c r="F5974" i="4"/>
  <c r="G5974" i="4" s="1"/>
  <c r="F5975" i="4"/>
  <c r="G5975" i="4" s="1"/>
  <c r="F5976" i="4"/>
  <c r="G5976" i="4" s="1"/>
  <c r="F5977" i="4"/>
  <c r="G5977" i="4" s="1"/>
  <c r="F5978" i="4"/>
  <c r="G5978" i="4" s="1"/>
  <c r="F5979" i="4"/>
  <c r="G5979" i="4" s="1"/>
  <c r="F5980" i="4"/>
  <c r="G5980" i="4" s="1"/>
  <c r="F5981" i="4"/>
  <c r="G5981" i="4" s="1"/>
  <c r="F5982" i="4"/>
  <c r="G5982" i="4" s="1"/>
  <c r="F5983" i="4"/>
  <c r="G5983" i="4" s="1"/>
  <c r="F5984" i="4"/>
  <c r="G5984" i="4" s="1"/>
  <c r="F5985" i="4"/>
  <c r="G5985" i="4" s="1"/>
  <c r="F5986" i="4"/>
  <c r="G5986" i="4" s="1"/>
  <c r="F5987" i="4"/>
  <c r="G5987" i="4" s="1"/>
  <c r="F5988" i="4"/>
  <c r="G5988" i="4" s="1"/>
  <c r="F5989" i="4"/>
  <c r="G5989" i="4" s="1"/>
  <c r="F5990" i="4"/>
  <c r="G5990" i="4" s="1"/>
  <c r="F5991" i="4"/>
  <c r="G5991" i="4" s="1"/>
  <c r="F5992" i="4"/>
  <c r="G5992" i="4" s="1"/>
  <c r="F5993" i="4"/>
  <c r="G5993" i="4" s="1"/>
  <c r="F5994" i="4"/>
  <c r="G5994" i="4" s="1"/>
  <c r="F5995" i="4"/>
  <c r="G5995" i="4" s="1"/>
  <c r="F5996" i="4"/>
  <c r="G5996" i="4" s="1"/>
  <c r="F5997" i="4"/>
  <c r="G5997" i="4" s="1"/>
  <c r="F5998" i="4"/>
  <c r="G5998" i="4" s="1"/>
  <c r="F5999" i="4"/>
  <c r="G5999" i="4" s="1"/>
  <c r="F6000" i="4"/>
  <c r="G6000" i="4" s="1"/>
  <c r="F6001" i="4"/>
  <c r="G6001" i="4" s="1"/>
  <c r="F6002" i="4"/>
  <c r="G6002" i="4" s="1"/>
  <c r="F6003" i="4"/>
  <c r="G6003" i="4" s="1"/>
  <c r="F6004" i="4"/>
  <c r="G6004" i="4" s="1"/>
  <c r="F6005" i="4"/>
  <c r="G6005" i="4" s="1"/>
  <c r="F6006" i="4"/>
  <c r="G6006" i="4" s="1"/>
  <c r="F6007" i="4"/>
  <c r="G6007" i="4" s="1"/>
  <c r="F6008" i="4"/>
  <c r="G6008" i="4" s="1"/>
  <c r="F6009" i="4"/>
  <c r="G6009" i="4" s="1"/>
  <c r="F6010" i="4"/>
  <c r="G6010" i="4" s="1"/>
  <c r="F6011" i="4"/>
  <c r="G6011" i="4" s="1"/>
  <c r="F6012" i="4"/>
  <c r="G6012" i="4" s="1"/>
  <c r="F6013" i="4"/>
  <c r="G6013" i="4" s="1"/>
  <c r="F6014" i="4"/>
  <c r="G6014" i="4" s="1"/>
  <c r="F6015" i="4"/>
  <c r="G6015" i="4" s="1"/>
  <c r="F6016" i="4"/>
  <c r="G6016" i="4" s="1"/>
  <c r="F6017" i="4"/>
  <c r="G6017" i="4" s="1"/>
  <c r="F6018" i="4"/>
  <c r="G6018" i="4" s="1"/>
  <c r="F6019" i="4"/>
  <c r="G6019" i="4" s="1"/>
  <c r="F6020" i="4"/>
  <c r="G6020" i="4" s="1"/>
  <c r="F6021" i="4"/>
  <c r="G6021" i="4" s="1"/>
  <c r="F6022" i="4"/>
  <c r="G6022" i="4" s="1"/>
  <c r="F6023" i="4"/>
  <c r="G6023" i="4" s="1"/>
  <c r="F6024" i="4"/>
  <c r="G6024" i="4" s="1"/>
  <c r="F6025" i="4"/>
  <c r="G6025" i="4" s="1"/>
  <c r="F6026" i="4"/>
  <c r="G6026" i="4" s="1"/>
  <c r="F6027" i="4"/>
  <c r="G6027" i="4" s="1"/>
  <c r="F6028" i="4"/>
  <c r="G6028" i="4" s="1"/>
  <c r="F6029" i="4"/>
  <c r="G6029" i="4" s="1"/>
  <c r="F6030" i="4"/>
  <c r="G6030" i="4" s="1"/>
  <c r="F6031" i="4"/>
  <c r="G6031" i="4" s="1"/>
  <c r="F6032" i="4"/>
  <c r="G6032" i="4" s="1"/>
  <c r="F6033" i="4"/>
  <c r="G6033" i="4" s="1"/>
  <c r="F6034" i="4"/>
  <c r="G6034" i="4" s="1"/>
  <c r="F6035" i="4"/>
  <c r="G6035" i="4" s="1"/>
  <c r="F6036" i="4"/>
  <c r="G6036" i="4" s="1"/>
  <c r="F6037" i="4"/>
  <c r="G6037" i="4" s="1"/>
  <c r="F6038" i="4"/>
  <c r="G6038" i="4" s="1"/>
  <c r="F6039" i="4"/>
  <c r="G6039" i="4" s="1"/>
  <c r="F6040" i="4"/>
  <c r="G6040" i="4" s="1"/>
  <c r="F6041" i="4"/>
  <c r="G6041" i="4" s="1"/>
  <c r="F6042" i="4"/>
  <c r="G6042" i="4" s="1"/>
  <c r="F6043" i="4"/>
  <c r="G6043" i="4" s="1"/>
  <c r="F6044" i="4"/>
  <c r="G6044" i="4" s="1"/>
  <c r="F6045" i="4"/>
  <c r="G6045" i="4" s="1"/>
  <c r="F6046" i="4"/>
  <c r="G6046" i="4" s="1"/>
  <c r="F6047" i="4"/>
  <c r="G6047" i="4" s="1"/>
  <c r="F6048" i="4"/>
  <c r="G6048" i="4" s="1"/>
  <c r="F6049" i="4"/>
  <c r="G6049" i="4" s="1"/>
  <c r="F6050" i="4"/>
  <c r="G6050" i="4" s="1"/>
  <c r="F6051" i="4"/>
  <c r="G6051" i="4" s="1"/>
  <c r="F6052" i="4"/>
  <c r="G6052" i="4" s="1"/>
  <c r="F6053" i="4"/>
  <c r="G6053" i="4" s="1"/>
  <c r="F6054" i="4"/>
  <c r="G6054" i="4" s="1"/>
  <c r="F6055" i="4"/>
  <c r="G6055" i="4" s="1"/>
  <c r="F6056" i="4"/>
  <c r="G6056" i="4" s="1"/>
  <c r="F6057" i="4"/>
  <c r="G6057" i="4" s="1"/>
  <c r="F6058" i="4"/>
  <c r="G6058" i="4" s="1"/>
  <c r="F6059" i="4"/>
  <c r="G6059" i="4" s="1"/>
  <c r="F6060" i="4"/>
  <c r="G6060" i="4" s="1"/>
  <c r="F6061" i="4"/>
  <c r="G6061" i="4" s="1"/>
  <c r="F6062" i="4"/>
  <c r="G6062" i="4" s="1"/>
  <c r="F6063" i="4"/>
  <c r="G6063" i="4" s="1"/>
  <c r="F6064" i="4"/>
  <c r="G6064" i="4" s="1"/>
  <c r="F6065" i="4"/>
  <c r="G6065" i="4" s="1"/>
  <c r="F6066" i="4"/>
  <c r="G6066" i="4" s="1"/>
  <c r="F6067" i="4"/>
  <c r="G6067" i="4" s="1"/>
  <c r="F6068" i="4"/>
  <c r="G6068" i="4" s="1"/>
  <c r="F6069" i="4"/>
  <c r="G6069" i="4" s="1"/>
  <c r="F6070" i="4"/>
  <c r="G6070" i="4" s="1"/>
  <c r="F6071" i="4"/>
  <c r="G6071" i="4" s="1"/>
  <c r="F6072" i="4"/>
  <c r="G6072" i="4" s="1"/>
  <c r="F6073" i="4"/>
  <c r="G6073" i="4" s="1"/>
  <c r="F6074" i="4"/>
  <c r="G6074" i="4" s="1"/>
  <c r="F6075" i="4"/>
  <c r="G6075" i="4" s="1"/>
  <c r="F6076" i="4"/>
  <c r="G6076" i="4" s="1"/>
  <c r="F6077" i="4"/>
  <c r="G6077" i="4" s="1"/>
  <c r="F6078" i="4"/>
  <c r="G6078" i="4" s="1"/>
  <c r="F6079" i="4"/>
  <c r="G6079" i="4" s="1"/>
  <c r="F6080" i="4"/>
  <c r="G6080" i="4" s="1"/>
  <c r="F6081" i="4"/>
  <c r="G6081" i="4" s="1"/>
  <c r="F6082" i="4"/>
  <c r="G6082" i="4" s="1"/>
  <c r="F6083" i="4"/>
  <c r="G6083" i="4" s="1"/>
  <c r="F6084" i="4"/>
  <c r="G6084" i="4" s="1"/>
  <c r="F6085" i="4"/>
  <c r="G6085" i="4" s="1"/>
  <c r="F6086" i="4"/>
  <c r="G6086" i="4" s="1"/>
  <c r="F6087" i="4"/>
  <c r="G6087" i="4" s="1"/>
  <c r="F6088" i="4"/>
  <c r="G6088" i="4" s="1"/>
  <c r="F6089" i="4"/>
  <c r="G6089" i="4" s="1"/>
  <c r="F6090" i="4"/>
  <c r="G6090" i="4" s="1"/>
  <c r="F6091" i="4"/>
  <c r="G6091" i="4" s="1"/>
  <c r="F6092" i="4"/>
  <c r="G6092" i="4" s="1"/>
  <c r="F6093" i="4"/>
  <c r="G6093" i="4" s="1"/>
  <c r="F6094" i="4"/>
  <c r="G6094" i="4" s="1"/>
  <c r="F6095" i="4"/>
  <c r="G6095" i="4" s="1"/>
  <c r="F6096" i="4"/>
  <c r="G6096" i="4" s="1"/>
  <c r="F6097" i="4"/>
  <c r="G6097" i="4" s="1"/>
  <c r="F6098" i="4"/>
  <c r="G6098" i="4" s="1"/>
  <c r="F6099" i="4"/>
  <c r="G6099" i="4" s="1"/>
  <c r="F6100" i="4"/>
  <c r="G6100" i="4" s="1"/>
  <c r="F6101" i="4"/>
  <c r="G6101" i="4" s="1"/>
  <c r="F6102" i="4"/>
  <c r="G6102" i="4" s="1"/>
  <c r="F6103" i="4"/>
  <c r="G6103" i="4" s="1"/>
  <c r="F6104" i="4"/>
  <c r="G6104" i="4" s="1"/>
  <c r="F6105" i="4"/>
  <c r="G6105" i="4" s="1"/>
  <c r="F6106" i="4"/>
  <c r="G6106" i="4" s="1"/>
  <c r="F6107" i="4"/>
  <c r="G6107" i="4" s="1"/>
  <c r="F6108" i="4"/>
  <c r="G6108" i="4" s="1"/>
  <c r="F6109" i="4"/>
  <c r="G6109" i="4" s="1"/>
  <c r="F6110" i="4"/>
  <c r="G6110" i="4" s="1"/>
  <c r="F6111" i="4"/>
  <c r="G6111" i="4" s="1"/>
  <c r="F6112" i="4"/>
  <c r="G6112" i="4" s="1"/>
  <c r="F6113" i="4"/>
  <c r="G6113" i="4" s="1"/>
  <c r="F6114" i="4"/>
  <c r="G6114" i="4" s="1"/>
  <c r="F6115" i="4"/>
  <c r="G6115" i="4" s="1"/>
  <c r="F6116" i="4"/>
  <c r="G6116" i="4" s="1"/>
  <c r="F6117" i="4"/>
  <c r="G6117" i="4" s="1"/>
  <c r="F6118" i="4"/>
  <c r="G6118" i="4" s="1"/>
  <c r="F6119" i="4"/>
  <c r="G6119" i="4" s="1"/>
  <c r="F6120" i="4"/>
  <c r="G6120" i="4" s="1"/>
  <c r="F6121" i="4"/>
  <c r="G6121" i="4" s="1"/>
  <c r="F6122" i="4"/>
  <c r="G6122" i="4" s="1"/>
  <c r="F6123" i="4"/>
  <c r="G6123" i="4" s="1"/>
  <c r="F6124" i="4"/>
  <c r="G6124" i="4" s="1"/>
  <c r="F6125" i="4"/>
  <c r="G6125" i="4" s="1"/>
  <c r="F6126" i="4"/>
  <c r="G6126" i="4" s="1"/>
  <c r="F6127" i="4"/>
  <c r="G6127" i="4" s="1"/>
  <c r="F6128" i="4"/>
  <c r="G6128" i="4" s="1"/>
  <c r="F6129" i="4"/>
  <c r="G6129" i="4" s="1"/>
  <c r="F6130" i="4"/>
  <c r="G6130" i="4" s="1"/>
  <c r="F6131" i="4"/>
  <c r="G6131" i="4" s="1"/>
  <c r="F6132" i="4"/>
  <c r="G6132" i="4" s="1"/>
  <c r="F6133" i="4"/>
  <c r="G6133" i="4" s="1"/>
  <c r="F6134" i="4"/>
  <c r="G6134" i="4" s="1"/>
  <c r="F6135" i="4"/>
  <c r="G6135" i="4" s="1"/>
  <c r="F6136" i="4"/>
  <c r="G6136" i="4" s="1"/>
  <c r="F6137" i="4"/>
  <c r="G6137" i="4" s="1"/>
  <c r="F6138" i="4"/>
  <c r="G6138" i="4" s="1"/>
  <c r="F6139" i="4"/>
  <c r="G6139" i="4" s="1"/>
  <c r="F6140" i="4"/>
  <c r="G6140" i="4" s="1"/>
  <c r="F6141" i="4"/>
  <c r="G6141" i="4" s="1"/>
  <c r="F6142" i="4"/>
  <c r="G6142" i="4" s="1"/>
  <c r="F6143" i="4"/>
  <c r="G6143" i="4" s="1"/>
  <c r="F6144" i="4"/>
  <c r="G6144" i="4" s="1"/>
  <c r="F6145" i="4"/>
  <c r="G6145" i="4" s="1"/>
  <c r="F6146" i="4"/>
  <c r="G6146" i="4" s="1"/>
  <c r="F6147" i="4"/>
  <c r="G6147" i="4" s="1"/>
  <c r="F6148" i="4"/>
  <c r="G6148" i="4" s="1"/>
  <c r="F6149" i="4"/>
  <c r="G6149" i="4" s="1"/>
  <c r="F6150" i="4"/>
  <c r="G6150" i="4" s="1"/>
  <c r="F6151" i="4"/>
  <c r="G6151" i="4" s="1"/>
  <c r="F6152" i="4"/>
  <c r="G6152" i="4" s="1"/>
  <c r="F6153" i="4"/>
  <c r="G6153" i="4" s="1"/>
  <c r="F6154" i="4"/>
  <c r="G6154" i="4" s="1"/>
  <c r="F6155" i="4"/>
  <c r="G6155" i="4" s="1"/>
  <c r="F6156" i="4"/>
  <c r="G6156" i="4" s="1"/>
  <c r="F6157" i="4"/>
  <c r="G6157" i="4" s="1"/>
  <c r="F6158" i="4"/>
  <c r="G6158" i="4" s="1"/>
  <c r="F6159" i="4"/>
  <c r="G6159" i="4" s="1"/>
  <c r="F6160" i="4"/>
  <c r="G6160" i="4" s="1"/>
  <c r="F6161" i="4"/>
  <c r="G6161" i="4" s="1"/>
  <c r="F6162" i="4"/>
  <c r="G6162" i="4" s="1"/>
  <c r="F6163" i="4"/>
  <c r="G6163" i="4" s="1"/>
  <c r="F6164" i="4"/>
  <c r="G6164" i="4" s="1"/>
  <c r="F6165" i="4"/>
  <c r="G6165" i="4" s="1"/>
  <c r="F6166" i="4"/>
  <c r="G6166" i="4" s="1"/>
  <c r="F6167" i="4"/>
  <c r="G6167" i="4" s="1"/>
  <c r="F6168" i="4"/>
  <c r="G6168" i="4" s="1"/>
  <c r="F6169" i="4"/>
  <c r="G6169" i="4" s="1"/>
  <c r="F6170" i="4"/>
  <c r="G6170" i="4" s="1"/>
  <c r="F6171" i="4"/>
  <c r="G6171" i="4" s="1"/>
  <c r="F6172" i="4"/>
  <c r="G6172" i="4" s="1"/>
  <c r="F6173" i="4"/>
  <c r="G6173" i="4" s="1"/>
  <c r="F6174" i="4"/>
  <c r="G6174" i="4" s="1"/>
  <c r="F6175" i="4"/>
  <c r="G6175" i="4" s="1"/>
  <c r="F6176" i="4"/>
  <c r="G6176" i="4" s="1"/>
  <c r="F6177" i="4"/>
  <c r="G6177" i="4" s="1"/>
  <c r="F6178" i="4"/>
  <c r="G6178" i="4" s="1"/>
  <c r="F6179" i="4"/>
  <c r="G6179" i="4" s="1"/>
  <c r="F6180" i="4"/>
  <c r="G6180" i="4" s="1"/>
  <c r="F6181" i="4"/>
  <c r="G6181" i="4" s="1"/>
  <c r="F6182" i="4"/>
  <c r="G6182" i="4" s="1"/>
  <c r="F6183" i="4"/>
  <c r="G6183" i="4" s="1"/>
  <c r="F6184" i="4"/>
  <c r="G6184" i="4" s="1"/>
  <c r="F6185" i="4"/>
  <c r="G6185" i="4" s="1"/>
  <c r="F6186" i="4"/>
  <c r="G6186" i="4" s="1"/>
  <c r="F6187" i="4"/>
  <c r="G6187" i="4" s="1"/>
  <c r="F6188" i="4"/>
  <c r="G6188" i="4" s="1"/>
  <c r="F6189" i="4"/>
  <c r="G6189" i="4" s="1"/>
  <c r="F6190" i="4"/>
  <c r="G6190" i="4" s="1"/>
  <c r="F6191" i="4"/>
  <c r="G6191" i="4" s="1"/>
  <c r="F6192" i="4"/>
  <c r="G6192" i="4" s="1"/>
  <c r="F6193" i="4"/>
  <c r="G6193" i="4" s="1"/>
  <c r="F6194" i="4"/>
  <c r="G6194" i="4" s="1"/>
  <c r="F6195" i="4"/>
  <c r="G6195" i="4" s="1"/>
  <c r="F6196" i="4"/>
  <c r="G6196" i="4" s="1"/>
  <c r="F6197" i="4"/>
  <c r="G6197" i="4" s="1"/>
  <c r="F6198" i="4"/>
  <c r="G6198" i="4" s="1"/>
  <c r="F6199" i="4"/>
  <c r="G6199" i="4" s="1"/>
  <c r="F6200" i="4"/>
  <c r="G6200" i="4" s="1"/>
  <c r="F6201" i="4"/>
  <c r="G6201" i="4" s="1"/>
  <c r="F6202" i="4"/>
  <c r="G6202" i="4" s="1"/>
  <c r="F6203" i="4"/>
  <c r="G6203" i="4" s="1"/>
  <c r="F6204" i="4"/>
  <c r="G6204" i="4" s="1"/>
  <c r="F6205" i="4"/>
  <c r="G6205" i="4" s="1"/>
  <c r="F6206" i="4"/>
  <c r="G6206" i="4" s="1"/>
  <c r="F6207" i="4"/>
  <c r="G6207" i="4" s="1"/>
  <c r="F6208" i="4"/>
  <c r="G6208" i="4" s="1"/>
  <c r="F6209" i="4"/>
  <c r="G6209" i="4" s="1"/>
  <c r="F6210" i="4"/>
  <c r="G6210" i="4" s="1"/>
  <c r="F6211" i="4"/>
  <c r="G6211" i="4" s="1"/>
  <c r="F6212" i="4"/>
  <c r="G6212" i="4" s="1"/>
  <c r="F6213" i="4"/>
  <c r="G6213" i="4" s="1"/>
  <c r="F6214" i="4"/>
  <c r="G6214" i="4" s="1"/>
  <c r="F6215" i="4"/>
  <c r="G6215" i="4" s="1"/>
  <c r="F6216" i="4"/>
  <c r="G6216" i="4" s="1"/>
  <c r="F6217" i="4"/>
  <c r="G6217" i="4" s="1"/>
  <c r="F6218" i="4"/>
  <c r="G6218" i="4" s="1"/>
  <c r="F6219" i="4"/>
  <c r="G6219" i="4" s="1"/>
  <c r="F6220" i="4"/>
  <c r="G6220" i="4" s="1"/>
  <c r="F6221" i="4"/>
  <c r="G6221" i="4" s="1"/>
  <c r="F6222" i="4"/>
  <c r="G6222" i="4" s="1"/>
  <c r="F6223" i="4"/>
  <c r="G6223" i="4" s="1"/>
  <c r="F6224" i="4"/>
  <c r="G6224" i="4" s="1"/>
  <c r="F6225" i="4"/>
  <c r="G6225" i="4" s="1"/>
  <c r="F6226" i="4"/>
  <c r="G6226" i="4" s="1"/>
  <c r="F6227" i="4"/>
  <c r="G6227" i="4" s="1"/>
  <c r="F6228" i="4"/>
  <c r="G6228" i="4" s="1"/>
  <c r="F6229" i="4"/>
  <c r="G6229" i="4" s="1"/>
  <c r="F6230" i="4"/>
  <c r="G6230" i="4" s="1"/>
  <c r="F6231" i="4"/>
  <c r="G6231" i="4" s="1"/>
  <c r="F6232" i="4"/>
  <c r="G6232" i="4" s="1"/>
  <c r="F6233" i="4"/>
  <c r="G6233" i="4" s="1"/>
  <c r="F6234" i="4"/>
  <c r="G6234" i="4" s="1"/>
  <c r="F6235" i="4"/>
  <c r="G6235" i="4" s="1"/>
  <c r="F6236" i="4"/>
  <c r="G6236" i="4" s="1"/>
  <c r="F6237" i="4"/>
  <c r="G6237" i="4" s="1"/>
  <c r="F6238" i="4"/>
  <c r="G6238" i="4" s="1"/>
  <c r="F6239" i="4"/>
  <c r="G6239" i="4" s="1"/>
  <c r="F6240" i="4"/>
  <c r="G6240" i="4" s="1"/>
  <c r="F6241" i="4"/>
  <c r="G6241" i="4" s="1"/>
  <c r="F6242" i="4"/>
  <c r="G6242" i="4" s="1"/>
  <c r="F6243" i="4"/>
  <c r="G6243" i="4" s="1"/>
  <c r="F6244" i="4"/>
  <c r="G6244" i="4" s="1"/>
  <c r="F6245" i="4"/>
  <c r="G6245" i="4" s="1"/>
  <c r="F6246" i="4"/>
  <c r="G6246" i="4" s="1"/>
  <c r="F6247" i="4"/>
  <c r="G6247" i="4" s="1"/>
  <c r="F6248" i="4"/>
  <c r="G6248" i="4" s="1"/>
  <c r="F6249" i="4"/>
  <c r="G6249" i="4" s="1"/>
  <c r="F6250" i="4"/>
  <c r="G6250" i="4" s="1"/>
  <c r="F6251" i="4"/>
  <c r="G6251" i="4" s="1"/>
  <c r="F6252" i="4"/>
  <c r="G6252" i="4" s="1"/>
  <c r="F6253" i="4"/>
  <c r="G6253" i="4" s="1"/>
  <c r="F6254" i="4"/>
  <c r="G6254" i="4" s="1"/>
  <c r="F6255" i="4"/>
  <c r="G6255" i="4" s="1"/>
  <c r="F6256" i="4"/>
  <c r="G6256" i="4" s="1"/>
  <c r="F6257" i="4"/>
  <c r="G6257" i="4" s="1"/>
  <c r="F6258" i="4"/>
  <c r="G6258" i="4" s="1"/>
  <c r="F6259" i="4"/>
  <c r="G6259" i="4" s="1"/>
  <c r="F6260" i="4"/>
  <c r="G6260" i="4" s="1"/>
  <c r="F6261" i="4"/>
  <c r="G6261" i="4" s="1"/>
  <c r="F6262" i="4"/>
  <c r="G6262" i="4" s="1"/>
  <c r="F6263" i="4"/>
  <c r="G6263" i="4" s="1"/>
  <c r="F6264" i="4"/>
  <c r="G6264" i="4" s="1"/>
  <c r="F6265" i="4"/>
  <c r="G6265" i="4" s="1"/>
  <c r="F6266" i="4"/>
  <c r="G6266" i="4" s="1"/>
  <c r="F6267" i="4"/>
  <c r="G6267" i="4" s="1"/>
  <c r="F6268" i="4"/>
  <c r="G6268" i="4" s="1"/>
  <c r="F6269" i="4"/>
  <c r="G6269" i="4" s="1"/>
  <c r="F6270" i="4"/>
  <c r="G6270" i="4" s="1"/>
  <c r="F6271" i="4"/>
  <c r="G6271" i="4" s="1"/>
  <c r="F6272" i="4"/>
  <c r="G6272" i="4" s="1"/>
  <c r="F6273" i="4"/>
  <c r="G6273" i="4" s="1"/>
  <c r="F6274" i="4"/>
  <c r="G6274" i="4" s="1"/>
  <c r="F6275" i="4"/>
  <c r="G6275" i="4" s="1"/>
  <c r="F6276" i="4"/>
  <c r="G6276" i="4" s="1"/>
  <c r="F6277" i="4"/>
  <c r="G6277" i="4" s="1"/>
  <c r="F6278" i="4"/>
  <c r="G6278" i="4" s="1"/>
  <c r="F6279" i="4"/>
  <c r="G6279" i="4" s="1"/>
  <c r="F6280" i="4"/>
  <c r="G6280" i="4" s="1"/>
  <c r="F6281" i="4"/>
  <c r="G6281" i="4" s="1"/>
  <c r="F6282" i="4"/>
  <c r="G6282" i="4" s="1"/>
  <c r="F6283" i="4"/>
  <c r="G6283" i="4" s="1"/>
  <c r="F6284" i="4"/>
  <c r="G6284" i="4" s="1"/>
  <c r="F6285" i="4"/>
  <c r="G6285" i="4" s="1"/>
  <c r="F6286" i="4"/>
  <c r="G6286" i="4" s="1"/>
  <c r="F6287" i="4"/>
  <c r="G6287" i="4" s="1"/>
  <c r="F6288" i="4"/>
  <c r="G6288" i="4" s="1"/>
  <c r="F6289" i="4"/>
  <c r="G6289" i="4" s="1"/>
  <c r="F6290" i="4"/>
  <c r="G6290" i="4" s="1"/>
  <c r="F6291" i="4"/>
  <c r="G6291" i="4" s="1"/>
  <c r="F6292" i="4"/>
  <c r="G6292" i="4" s="1"/>
  <c r="F6293" i="4"/>
  <c r="G6293" i="4" s="1"/>
  <c r="F6294" i="4"/>
  <c r="G6294" i="4" s="1"/>
  <c r="F6295" i="4"/>
  <c r="G6295" i="4" s="1"/>
  <c r="F6296" i="4"/>
  <c r="G6296" i="4" s="1"/>
  <c r="F6297" i="4"/>
  <c r="G6297" i="4" s="1"/>
  <c r="F6298" i="4"/>
  <c r="G6298" i="4" s="1"/>
  <c r="F6299" i="4"/>
  <c r="G6299" i="4" s="1"/>
  <c r="F6300" i="4"/>
  <c r="G6300" i="4" s="1"/>
  <c r="F6301" i="4"/>
  <c r="G6301" i="4" s="1"/>
  <c r="F6302" i="4"/>
  <c r="G6302" i="4" s="1"/>
  <c r="F6303" i="4"/>
  <c r="G6303" i="4" s="1"/>
  <c r="F6304" i="4"/>
  <c r="G6304" i="4" s="1"/>
  <c r="F6305" i="4"/>
  <c r="G6305" i="4" s="1"/>
  <c r="F6306" i="4"/>
  <c r="G6306" i="4" s="1"/>
  <c r="F6307" i="4"/>
  <c r="G6307" i="4" s="1"/>
  <c r="F6308" i="4"/>
  <c r="G6308" i="4" s="1"/>
  <c r="F6309" i="4"/>
  <c r="G6309" i="4" s="1"/>
  <c r="F6310" i="4"/>
  <c r="G6310" i="4" s="1"/>
  <c r="F6311" i="4"/>
  <c r="G6311" i="4" s="1"/>
  <c r="F6312" i="4"/>
  <c r="G6312" i="4" s="1"/>
  <c r="F6313" i="4"/>
  <c r="G6313" i="4" s="1"/>
  <c r="F6314" i="4"/>
  <c r="G6314" i="4" s="1"/>
  <c r="F6315" i="4"/>
  <c r="G6315" i="4" s="1"/>
  <c r="F6316" i="4"/>
  <c r="G6316" i="4" s="1"/>
  <c r="F6317" i="4"/>
  <c r="G6317" i="4" s="1"/>
  <c r="F6318" i="4"/>
  <c r="G6318" i="4" s="1"/>
  <c r="F6319" i="4"/>
  <c r="G6319" i="4" s="1"/>
  <c r="F6320" i="4"/>
  <c r="G6320" i="4" s="1"/>
  <c r="F6321" i="4"/>
  <c r="G6321" i="4" s="1"/>
  <c r="F6322" i="4"/>
  <c r="G6322" i="4" s="1"/>
  <c r="F6323" i="4"/>
  <c r="G6323" i="4" s="1"/>
  <c r="F6324" i="4"/>
  <c r="G6324" i="4" s="1"/>
  <c r="F6325" i="4"/>
  <c r="G6325" i="4" s="1"/>
  <c r="F6326" i="4"/>
  <c r="G6326" i="4" s="1"/>
  <c r="F6327" i="4"/>
  <c r="G6327" i="4" s="1"/>
  <c r="F6328" i="4"/>
  <c r="G6328" i="4" s="1"/>
  <c r="F6329" i="4"/>
  <c r="G6329" i="4" s="1"/>
  <c r="F6330" i="4"/>
  <c r="G6330" i="4" s="1"/>
  <c r="F6331" i="4"/>
  <c r="G6331" i="4" s="1"/>
  <c r="F6332" i="4"/>
  <c r="G6332" i="4" s="1"/>
  <c r="F6333" i="4"/>
  <c r="G6333" i="4" s="1"/>
  <c r="F6334" i="4"/>
  <c r="G6334" i="4" s="1"/>
  <c r="F6335" i="4"/>
  <c r="G6335" i="4" s="1"/>
  <c r="F6336" i="4"/>
  <c r="G6336" i="4" s="1"/>
  <c r="F6337" i="4"/>
  <c r="G6337" i="4" s="1"/>
  <c r="F6338" i="4"/>
  <c r="G6338" i="4" s="1"/>
  <c r="F6339" i="4"/>
  <c r="G6339" i="4" s="1"/>
  <c r="F6340" i="4"/>
  <c r="G6340" i="4" s="1"/>
  <c r="F6341" i="4"/>
  <c r="G6341" i="4" s="1"/>
  <c r="F6342" i="4"/>
  <c r="G6342" i="4" s="1"/>
  <c r="F6343" i="4"/>
  <c r="G6343" i="4" s="1"/>
  <c r="F6344" i="4"/>
  <c r="G6344" i="4" s="1"/>
  <c r="F6345" i="4"/>
  <c r="G6345" i="4" s="1"/>
  <c r="F6346" i="4"/>
  <c r="G6346" i="4" s="1"/>
  <c r="F6347" i="4"/>
  <c r="G6347" i="4" s="1"/>
  <c r="F6348" i="4"/>
  <c r="G6348" i="4" s="1"/>
  <c r="F6349" i="4"/>
  <c r="G6349" i="4" s="1"/>
  <c r="F6350" i="4"/>
  <c r="G6350" i="4" s="1"/>
  <c r="F6351" i="4"/>
  <c r="G6351" i="4" s="1"/>
  <c r="F6352" i="4"/>
  <c r="G6352" i="4" s="1"/>
  <c r="F6353" i="4"/>
  <c r="G6353" i="4" s="1"/>
  <c r="F6354" i="4"/>
  <c r="G6354" i="4" s="1"/>
  <c r="F6355" i="4"/>
  <c r="G6355" i="4" s="1"/>
  <c r="F6356" i="4"/>
  <c r="G6356" i="4" s="1"/>
  <c r="F6357" i="4"/>
  <c r="G6357" i="4" s="1"/>
  <c r="F6358" i="4"/>
  <c r="G6358" i="4" s="1"/>
  <c r="F6359" i="4"/>
  <c r="G6359" i="4" s="1"/>
  <c r="F6360" i="4"/>
  <c r="G6360" i="4" s="1"/>
  <c r="F6361" i="4"/>
  <c r="G6361" i="4" s="1"/>
  <c r="F6362" i="4"/>
  <c r="G6362" i="4" s="1"/>
  <c r="F6363" i="4"/>
  <c r="G6363" i="4" s="1"/>
  <c r="F6364" i="4"/>
  <c r="G6364" i="4" s="1"/>
  <c r="F6365" i="4"/>
  <c r="G6365" i="4" s="1"/>
  <c r="F6366" i="4"/>
  <c r="G6366" i="4" s="1"/>
  <c r="F6367" i="4"/>
  <c r="G6367" i="4" s="1"/>
  <c r="F6368" i="4"/>
  <c r="G6368" i="4" s="1"/>
  <c r="F6369" i="4"/>
  <c r="G6369" i="4" s="1"/>
  <c r="F6370" i="4"/>
  <c r="G6370" i="4" s="1"/>
  <c r="F6371" i="4"/>
  <c r="G6371" i="4" s="1"/>
  <c r="F6372" i="4"/>
  <c r="G6372" i="4" s="1"/>
  <c r="F6373" i="4"/>
  <c r="G6373" i="4" s="1"/>
  <c r="F6374" i="4"/>
  <c r="G6374" i="4" s="1"/>
  <c r="F6375" i="4"/>
  <c r="G6375" i="4" s="1"/>
  <c r="F6376" i="4"/>
  <c r="G6376" i="4" s="1"/>
  <c r="F6377" i="4"/>
  <c r="G6377" i="4" s="1"/>
  <c r="F6378" i="4"/>
  <c r="G6378" i="4" s="1"/>
  <c r="F6379" i="4"/>
  <c r="G6379" i="4" s="1"/>
  <c r="F6380" i="4"/>
  <c r="G6380" i="4" s="1"/>
  <c r="F6381" i="4"/>
  <c r="G6381" i="4" s="1"/>
  <c r="F6382" i="4"/>
  <c r="G6382" i="4" s="1"/>
  <c r="F6383" i="4"/>
  <c r="G6383" i="4" s="1"/>
  <c r="F6384" i="4"/>
  <c r="G6384" i="4" s="1"/>
  <c r="F6385" i="4"/>
  <c r="G6385" i="4" s="1"/>
  <c r="F6386" i="4"/>
  <c r="G6386" i="4" s="1"/>
  <c r="F6387" i="4"/>
  <c r="G6387" i="4" s="1"/>
  <c r="F6388" i="4"/>
  <c r="G6388" i="4" s="1"/>
  <c r="F6389" i="4"/>
  <c r="G6389" i="4" s="1"/>
  <c r="F6390" i="4"/>
  <c r="G6390" i="4" s="1"/>
  <c r="F6391" i="4"/>
  <c r="G6391" i="4" s="1"/>
  <c r="F6392" i="4"/>
  <c r="G6392" i="4" s="1"/>
  <c r="F6393" i="4"/>
  <c r="G6393" i="4" s="1"/>
  <c r="F6394" i="4"/>
  <c r="G6394" i="4" s="1"/>
  <c r="F6395" i="4"/>
  <c r="G6395" i="4" s="1"/>
  <c r="F6396" i="4"/>
  <c r="G6396" i="4" s="1"/>
  <c r="F6397" i="4"/>
  <c r="G6397" i="4" s="1"/>
  <c r="F6398" i="4"/>
  <c r="G6398" i="4" s="1"/>
  <c r="F6399" i="4"/>
  <c r="G6399" i="4" s="1"/>
  <c r="F6400" i="4"/>
  <c r="G6400" i="4" s="1"/>
  <c r="F6401" i="4"/>
  <c r="G6401" i="4" s="1"/>
  <c r="F6402" i="4"/>
  <c r="G6402" i="4" s="1"/>
  <c r="F6403" i="4"/>
  <c r="G6403" i="4" s="1"/>
  <c r="F6404" i="4"/>
  <c r="G6404" i="4" s="1"/>
  <c r="F6405" i="4"/>
  <c r="G6405" i="4" s="1"/>
  <c r="F6406" i="4"/>
  <c r="G6406" i="4" s="1"/>
  <c r="F6407" i="4"/>
  <c r="G6407" i="4" s="1"/>
  <c r="F6408" i="4"/>
  <c r="G6408" i="4" s="1"/>
  <c r="F6409" i="4"/>
  <c r="G6409" i="4" s="1"/>
  <c r="F6410" i="4"/>
  <c r="G6410" i="4" s="1"/>
  <c r="F6411" i="4"/>
  <c r="G6411" i="4" s="1"/>
  <c r="F6412" i="4"/>
  <c r="G6412" i="4" s="1"/>
  <c r="F6413" i="4"/>
  <c r="G6413" i="4" s="1"/>
  <c r="F6414" i="4"/>
  <c r="G6414" i="4" s="1"/>
  <c r="F6415" i="4"/>
  <c r="G6415" i="4" s="1"/>
  <c r="F6416" i="4"/>
  <c r="G6416" i="4" s="1"/>
  <c r="F6417" i="4"/>
  <c r="G6417" i="4" s="1"/>
  <c r="F6418" i="4"/>
  <c r="G6418" i="4" s="1"/>
  <c r="F6419" i="4"/>
  <c r="G6419" i="4" s="1"/>
  <c r="F6420" i="4"/>
  <c r="G6420" i="4" s="1"/>
  <c r="F6421" i="4"/>
  <c r="G6421" i="4" s="1"/>
  <c r="F6422" i="4"/>
  <c r="G6422" i="4" s="1"/>
  <c r="F6423" i="4"/>
  <c r="G6423" i="4" s="1"/>
  <c r="F6424" i="4"/>
  <c r="G6424" i="4" s="1"/>
  <c r="F6425" i="4"/>
  <c r="G6425" i="4" s="1"/>
  <c r="F6426" i="4"/>
  <c r="G6426" i="4" s="1"/>
  <c r="F6427" i="4"/>
  <c r="G6427" i="4" s="1"/>
  <c r="F6428" i="4"/>
  <c r="G6428" i="4" s="1"/>
  <c r="F6429" i="4"/>
  <c r="G6429" i="4" s="1"/>
  <c r="F6430" i="4"/>
  <c r="G6430" i="4" s="1"/>
  <c r="F6431" i="4"/>
  <c r="G6431" i="4" s="1"/>
  <c r="F6432" i="4"/>
  <c r="G6432" i="4" s="1"/>
  <c r="F6433" i="4"/>
  <c r="G6433" i="4" s="1"/>
  <c r="F6434" i="4"/>
  <c r="G6434" i="4" s="1"/>
  <c r="F6435" i="4"/>
  <c r="G6435" i="4" s="1"/>
  <c r="F6436" i="4"/>
  <c r="G6436" i="4" s="1"/>
  <c r="F6437" i="4"/>
  <c r="G6437" i="4" s="1"/>
  <c r="F6438" i="4"/>
  <c r="G6438" i="4" s="1"/>
  <c r="F6439" i="4"/>
  <c r="G6439" i="4" s="1"/>
  <c r="F6440" i="4"/>
  <c r="G6440" i="4" s="1"/>
  <c r="F6441" i="4"/>
  <c r="G6441" i="4" s="1"/>
  <c r="F6442" i="4"/>
  <c r="G6442" i="4" s="1"/>
  <c r="F6443" i="4"/>
  <c r="G6443" i="4" s="1"/>
  <c r="F6444" i="4"/>
  <c r="G6444" i="4" s="1"/>
  <c r="F6445" i="4"/>
  <c r="G6445" i="4" s="1"/>
  <c r="F6446" i="4"/>
  <c r="G6446" i="4" s="1"/>
  <c r="F6447" i="4"/>
  <c r="G6447" i="4" s="1"/>
  <c r="F6448" i="4"/>
  <c r="G6448" i="4" s="1"/>
  <c r="F6449" i="4"/>
  <c r="G6449" i="4" s="1"/>
  <c r="F6450" i="4"/>
  <c r="G6450" i="4" s="1"/>
  <c r="F6451" i="4"/>
  <c r="G6451" i="4" s="1"/>
  <c r="F6452" i="4"/>
  <c r="G6452" i="4" s="1"/>
  <c r="F6453" i="4"/>
  <c r="G6453" i="4" s="1"/>
  <c r="F6454" i="4"/>
  <c r="G6454" i="4" s="1"/>
  <c r="F6455" i="4"/>
  <c r="G6455" i="4" s="1"/>
  <c r="F6456" i="4"/>
  <c r="G6456" i="4" s="1"/>
  <c r="F6457" i="4"/>
  <c r="G6457" i="4" s="1"/>
  <c r="F6458" i="4"/>
  <c r="G6458" i="4" s="1"/>
  <c r="F6459" i="4"/>
  <c r="G6459" i="4" s="1"/>
  <c r="F6460" i="4"/>
  <c r="G6460" i="4" s="1"/>
  <c r="F6461" i="4"/>
  <c r="G6461" i="4" s="1"/>
  <c r="F6462" i="4"/>
  <c r="G6462" i="4" s="1"/>
  <c r="F6463" i="4"/>
  <c r="G6463" i="4" s="1"/>
  <c r="F6464" i="4"/>
  <c r="G6464" i="4" s="1"/>
  <c r="F6465" i="4"/>
  <c r="G6465" i="4" s="1"/>
  <c r="F6466" i="4"/>
  <c r="G6466" i="4" s="1"/>
  <c r="F6467" i="4"/>
  <c r="G6467" i="4" s="1"/>
  <c r="F6468" i="4"/>
  <c r="G6468" i="4" s="1"/>
  <c r="F6469" i="4"/>
  <c r="G6469" i="4" s="1"/>
  <c r="F6470" i="4"/>
  <c r="G6470" i="4" s="1"/>
  <c r="F6471" i="4"/>
  <c r="G6471" i="4" s="1"/>
  <c r="F6472" i="4"/>
  <c r="G6472" i="4" s="1"/>
  <c r="F6473" i="4"/>
  <c r="G6473" i="4" s="1"/>
  <c r="F6474" i="4"/>
  <c r="G6474" i="4" s="1"/>
  <c r="F6475" i="4"/>
  <c r="G6475" i="4" s="1"/>
  <c r="F6476" i="4"/>
  <c r="G6476" i="4" s="1"/>
  <c r="F6477" i="4"/>
  <c r="G6477" i="4" s="1"/>
  <c r="F6478" i="4"/>
  <c r="G6478" i="4" s="1"/>
  <c r="F6479" i="4"/>
  <c r="G6479" i="4" s="1"/>
  <c r="F6480" i="4"/>
  <c r="G6480" i="4" s="1"/>
  <c r="F6481" i="4"/>
  <c r="G6481" i="4" s="1"/>
  <c r="F6482" i="4"/>
  <c r="G6482" i="4" s="1"/>
  <c r="F6483" i="4"/>
  <c r="G6483" i="4" s="1"/>
  <c r="F6484" i="4"/>
  <c r="G6484" i="4" s="1"/>
  <c r="F6485" i="4"/>
  <c r="G6485" i="4" s="1"/>
  <c r="F6486" i="4"/>
  <c r="G6486" i="4" s="1"/>
  <c r="F6487" i="4"/>
  <c r="G6487" i="4" s="1"/>
  <c r="F6488" i="4"/>
  <c r="G6488" i="4" s="1"/>
  <c r="F6489" i="4"/>
  <c r="G6489" i="4" s="1"/>
  <c r="F6490" i="4"/>
  <c r="G6490" i="4" s="1"/>
  <c r="F6491" i="4"/>
  <c r="G6491" i="4" s="1"/>
  <c r="F6492" i="4"/>
  <c r="G6492" i="4" s="1"/>
  <c r="F6493" i="4"/>
  <c r="G6493" i="4" s="1"/>
  <c r="F6494" i="4"/>
  <c r="G6494" i="4" s="1"/>
  <c r="F6495" i="4"/>
  <c r="G6495" i="4" s="1"/>
  <c r="F6496" i="4"/>
  <c r="G6496" i="4" s="1"/>
  <c r="F6497" i="4"/>
  <c r="G6497" i="4" s="1"/>
  <c r="F6498" i="4"/>
  <c r="G6498" i="4" s="1"/>
  <c r="F6499" i="4"/>
  <c r="G6499" i="4" s="1"/>
  <c r="F6500" i="4"/>
  <c r="G6500" i="4" s="1"/>
  <c r="F6501" i="4"/>
  <c r="G6501" i="4" s="1"/>
  <c r="F6502" i="4"/>
  <c r="G6502" i="4" s="1"/>
  <c r="F6503" i="4"/>
  <c r="G6503" i="4" s="1"/>
  <c r="F6504" i="4"/>
  <c r="G6504" i="4" s="1"/>
  <c r="F6505" i="4"/>
  <c r="G6505" i="4" s="1"/>
  <c r="F6506" i="4"/>
  <c r="G6506" i="4" s="1"/>
  <c r="F6507" i="4"/>
  <c r="G6507" i="4" s="1"/>
  <c r="F6508" i="4"/>
  <c r="G6508" i="4" s="1"/>
  <c r="F6509" i="4"/>
  <c r="G6509" i="4" s="1"/>
  <c r="F6510" i="4"/>
  <c r="G6510" i="4" s="1"/>
  <c r="F6511" i="4"/>
  <c r="G6511" i="4" s="1"/>
  <c r="F6512" i="4"/>
  <c r="G6512" i="4" s="1"/>
  <c r="F6513" i="4"/>
  <c r="G6513" i="4" s="1"/>
  <c r="F6514" i="4"/>
  <c r="G6514" i="4" s="1"/>
  <c r="F6515" i="4"/>
  <c r="G6515" i="4" s="1"/>
  <c r="F6516" i="4"/>
  <c r="G6516" i="4" s="1"/>
  <c r="F6517" i="4"/>
  <c r="G6517" i="4" s="1"/>
  <c r="F6518" i="4"/>
  <c r="G6518" i="4" s="1"/>
  <c r="F6519" i="4"/>
  <c r="G6519" i="4" s="1"/>
  <c r="F6520" i="4"/>
  <c r="G6520" i="4" s="1"/>
  <c r="F6521" i="4"/>
  <c r="G6521" i="4" s="1"/>
  <c r="F6522" i="4"/>
  <c r="G6522" i="4" s="1"/>
  <c r="F6523" i="4"/>
  <c r="G6523" i="4" s="1"/>
  <c r="F6524" i="4"/>
  <c r="G6524" i="4" s="1"/>
  <c r="F6525" i="4"/>
  <c r="G6525" i="4" s="1"/>
  <c r="F6526" i="4"/>
  <c r="G6526" i="4" s="1"/>
  <c r="F6527" i="4"/>
  <c r="G6527" i="4" s="1"/>
  <c r="F6528" i="4"/>
  <c r="G6528" i="4" s="1"/>
  <c r="F6529" i="4"/>
  <c r="G6529" i="4" s="1"/>
  <c r="F6530" i="4"/>
  <c r="G6530" i="4" s="1"/>
  <c r="F6531" i="4"/>
  <c r="G6531" i="4" s="1"/>
  <c r="F6532" i="4"/>
  <c r="G6532" i="4" s="1"/>
  <c r="F6533" i="4"/>
  <c r="G6533" i="4" s="1"/>
  <c r="F6534" i="4"/>
  <c r="G6534" i="4" s="1"/>
  <c r="F6535" i="4"/>
  <c r="G6535" i="4" s="1"/>
  <c r="F6536" i="4"/>
  <c r="G6536" i="4" s="1"/>
  <c r="F6537" i="4"/>
  <c r="G6537" i="4" s="1"/>
  <c r="F6538" i="4"/>
  <c r="G6538" i="4" s="1"/>
  <c r="F6539" i="4"/>
  <c r="G6539" i="4" s="1"/>
  <c r="F6540" i="4"/>
  <c r="G6540" i="4" s="1"/>
  <c r="F6541" i="4"/>
  <c r="G6541" i="4" s="1"/>
  <c r="F6542" i="4"/>
  <c r="G6542" i="4" s="1"/>
  <c r="F6543" i="4"/>
  <c r="G6543" i="4" s="1"/>
  <c r="F6544" i="4"/>
  <c r="G6544" i="4" s="1"/>
  <c r="F6545" i="4"/>
  <c r="G6545" i="4" s="1"/>
  <c r="F6546" i="4"/>
  <c r="G6546" i="4" s="1"/>
  <c r="F6547" i="4"/>
  <c r="G6547" i="4" s="1"/>
  <c r="F6548" i="4"/>
  <c r="G6548" i="4" s="1"/>
  <c r="F6549" i="4"/>
  <c r="G6549" i="4" s="1"/>
  <c r="F6550" i="4"/>
  <c r="G6550" i="4" s="1"/>
  <c r="F6551" i="4"/>
  <c r="G6551" i="4" s="1"/>
  <c r="F6552" i="4"/>
  <c r="G6552" i="4" s="1"/>
  <c r="F6553" i="4"/>
  <c r="G6553" i="4" s="1"/>
  <c r="F6554" i="4"/>
  <c r="G6554" i="4" s="1"/>
  <c r="F6555" i="4"/>
  <c r="G6555" i="4" s="1"/>
  <c r="F6556" i="4"/>
  <c r="G6556" i="4" s="1"/>
  <c r="F6557" i="4"/>
  <c r="G6557" i="4" s="1"/>
  <c r="F6558" i="4"/>
  <c r="G6558" i="4" s="1"/>
  <c r="F6559" i="4"/>
  <c r="G6559" i="4" s="1"/>
  <c r="F6560" i="4"/>
  <c r="G6560" i="4" s="1"/>
  <c r="F6561" i="4"/>
  <c r="G6561" i="4" s="1"/>
  <c r="F6562" i="4"/>
  <c r="G6562" i="4" s="1"/>
  <c r="F6563" i="4"/>
  <c r="G6563" i="4" s="1"/>
  <c r="F6564" i="4"/>
  <c r="G6564" i="4" s="1"/>
  <c r="F6565" i="4"/>
  <c r="G6565" i="4" s="1"/>
  <c r="F6566" i="4"/>
  <c r="G6566" i="4" s="1"/>
  <c r="F6567" i="4"/>
  <c r="G6567" i="4" s="1"/>
  <c r="F6568" i="4"/>
  <c r="G6568" i="4" s="1"/>
  <c r="F6569" i="4"/>
  <c r="G6569" i="4" s="1"/>
  <c r="F6570" i="4"/>
  <c r="G6570" i="4" s="1"/>
  <c r="F6571" i="4"/>
  <c r="G6571" i="4" s="1"/>
  <c r="F6572" i="4"/>
  <c r="G6572" i="4" s="1"/>
  <c r="F6573" i="4"/>
  <c r="G6573" i="4" s="1"/>
  <c r="F6574" i="4"/>
  <c r="G6574" i="4" s="1"/>
  <c r="F6575" i="4"/>
  <c r="G6575" i="4" s="1"/>
  <c r="F6576" i="4"/>
  <c r="G6576" i="4" s="1"/>
  <c r="F6577" i="4"/>
  <c r="G6577" i="4" s="1"/>
  <c r="F6578" i="4"/>
  <c r="G6578" i="4" s="1"/>
  <c r="F6579" i="4"/>
  <c r="G6579" i="4" s="1"/>
  <c r="F6580" i="4"/>
  <c r="G6580" i="4" s="1"/>
  <c r="F6581" i="4"/>
  <c r="G6581" i="4" s="1"/>
  <c r="F6582" i="4"/>
  <c r="G6582" i="4" s="1"/>
  <c r="F6583" i="4"/>
  <c r="G6583" i="4" s="1"/>
  <c r="F6584" i="4"/>
  <c r="G6584" i="4" s="1"/>
  <c r="F6585" i="4"/>
  <c r="G6585" i="4" s="1"/>
  <c r="F6586" i="4"/>
  <c r="G6586" i="4" s="1"/>
  <c r="F6587" i="4"/>
  <c r="G6587" i="4" s="1"/>
  <c r="F6588" i="4"/>
  <c r="G6588" i="4" s="1"/>
  <c r="F6589" i="4"/>
  <c r="G6589" i="4" s="1"/>
  <c r="F6590" i="4"/>
  <c r="G6590" i="4" s="1"/>
  <c r="F6591" i="4"/>
  <c r="G6591" i="4" s="1"/>
  <c r="F6592" i="4"/>
  <c r="G6592" i="4" s="1"/>
  <c r="F6593" i="4"/>
  <c r="G6593" i="4" s="1"/>
  <c r="F6594" i="4"/>
  <c r="G6594" i="4" s="1"/>
  <c r="F6595" i="4"/>
  <c r="G6595" i="4" s="1"/>
  <c r="F6596" i="4"/>
  <c r="G6596" i="4" s="1"/>
  <c r="F6597" i="4"/>
  <c r="G6597" i="4" s="1"/>
  <c r="F6598" i="4"/>
  <c r="G6598" i="4" s="1"/>
  <c r="F6599" i="4"/>
  <c r="G6599" i="4" s="1"/>
  <c r="F6600" i="4"/>
  <c r="G6600" i="4" s="1"/>
  <c r="F6601" i="4"/>
  <c r="G6601" i="4" s="1"/>
  <c r="F6602" i="4"/>
  <c r="G6602" i="4" s="1"/>
  <c r="F6603" i="4"/>
  <c r="G6603" i="4" s="1"/>
  <c r="F6604" i="4"/>
  <c r="G6604" i="4" s="1"/>
  <c r="F6605" i="4"/>
  <c r="G6605" i="4" s="1"/>
  <c r="F6606" i="4"/>
  <c r="G6606" i="4" s="1"/>
  <c r="F6607" i="4"/>
  <c r="G6607" i="4" s="1"/>
  <c r="F6608" i="4"/>
  <c r="G6608" i="4" s="1"/>
  <c r="F6609" i="4"/>
  <c r="G6609" i="4" s="1"/>
  <c r="F6610" i="4"/>
  <c r="G6610" i="4" s="1"/>
  <c r="F6611" i="4"/>
  <c r="G6611" i="4" s="1"/>
  <c r="F6612" i="4"/>
  <c r="G6612" i="4" s="1"/>
  <c r="F6613" i="4"/>
  <c r="G6613" i="4" s="1"/>
  <c r="F6614" i="4"/>
  <c r="G6614" i="4" s="1"/>
  <c r="F6615" i="4"/>
  <c r="G6615" i="4" s="1"/>
  <c r="F6616" i="4"/>
  <c r="G6616" i="4" s="1"/>
  <c r="F6617" i="4"/>
  <c r="G6617" i="4" s="1"/>
  <c r="F6618" i="4"/>
  <c r="G6618" i="4" s="1"/>
  <c r="F6619" i="4"/>
  <c r="G6619" i="4" s="1"/>
  <c r="F6620" i="4"/>
  <c r="G6620" i="4" s="1"/>
  <c r="F6621" i="4"/>
  <c r="G6621" i="4" s="1"/>
  <c r="F6622" i="4"/>
  <c r="G6622" i="4" s="1"/>
  <c r="F6623" i="4"/>
  <c r="G6623" i="4" s="1"/>
  <c r="F6624" i="4"/>
  <c r="G6624" i="4" s="1"/>
  <c r="F6625" i="4"/>
  <c r="G6625" i="4" s="1"/>
  <c r="F6626" i="4"/>
  <c r="G6626" i="4" s="1"/>
  <c r="F6627" i="4"/>
  <c r="G6627" i="4" s="1"/>
  <c r="F6628" i="4"/>
  <c r="G6628" i="4" s="1"/>
  <c r="F6629" i="4"/>
  <c r="G6629" i="4" s="1"/>
  <c r="F6630" i="4"/>
  <c r="G6630" i="4" s="1"/>
  <c r="F6631" i="4"/>
  <c r="G6631" i="4" s="1"/>
  <c r="F6632" i="4"/>
  <c r="G6632" i="4" s="1"/>
  <c r="F6633" i="4"/>
  <c r="G6633" i="4" s="1"/>
  <c r="F6634" i="4"/>
  <c r="G6634" i="4" s="1"/>
  <c r="F6635" i="4"/>
  <c r="G6635" i="4" s="1"/>
  <c r="F6636" i="4"/>
  <c r="G6636" i="4" s="1"/>
  <c r="F6637" i="4"/>
  <c r="G6637" i="4" s="1"/>
  <c r="F6638" i="4"/>
  <c r="G6638" i="4" s="1"/>
  <c r="F6639" i="4"/>
  <c r="G6639" i="4" s="1"/>
  <c r="F6640" i="4"/>
  <c r="G6640" i="4" s="1"/>
  <c r="F6641" i="4"/>
  <c r="G6641" i="4" s="1"/>
  <c r="F6642" i="4"/>
  <c r="G6642" i="4" s="1"/>
  <c r="F6643" i="4"/>
  <c r="G6643" i="4" s="1"/>
  <c r="F6644" i="4"/>
  <c r="G6644" i="4" s="1"/>
  <c r="F6645" i="4"/>
  <c r="G6645" i="4" s="1"/>
  <c r="F6646" i="4"/>
  <c r="G6646" i="4" s="1"/>
  <c r="F6647" i="4"/>
  <c r="G6647" i="4" s="1"/>
  <c r="F6648" i="4"/>
  <c r="G6648" i="4" s="1"/>
  <c r="F6649" i="4"/>
  <c r="G6649" i="4" s="1"/>
  <c r="F6650" i="4"/>
  <c r="G6650" i="4" s="1"/>
  <c r="F6651" i="4"/>
  <c r="G6651" i="4" s="1"/>
  <c r="F6652" i="4"/>
  <c r="G6652" i="4" s="1"/>
  <c r="F6653" i="4"/>
  <c r="G6653" i="4" s="1"/>
  <c r="F6654" i="4"/>
  <c r="G6654" i="4" s="1"/>
  <c r="F6655" i="4"/>
  <c r="G6655" i="4" s="1"/>
  <c r="F6656" i="4"/>
  <c r="G6656" i="4" s="1"/>
  <c r="F6657" i="4"/>
  <c r="G6657" i="4" s="1"/>
  <c r="F6658" i="4"/>
  <c r="G6658" i="4" s="1"/>
  <c r="F6659" i="4"/>
  <c r="G6659" i="4" s="1"/>
  <c r="F6660" i="4"/>
  <c r="G6660" i="4" s="1"/>
  <c r="F6661" i="4"/>
  <c r="G6661" i="4" s="1"/>
  <c r="F6662" i="4"/>
  <c r="G6662" i="4" s="1"/>
  <c r="F6663" i="4"/>
  <c r="G6663" i="4" s="1"/>
  <c r="F6664" i="4"/>
  <c r="G6664" i="4" s="1"/>
  <c r="F6665" i="4"/>
  <c r="G6665" i="4" s="1"/>
  <c r="F6666" i="4"/>
  <c r="G6666" i="4" s="1"/>
  <c r="F6667" i="4"/>
  <c r="G6667" i="4" s="1"/>
  <c r="F6668" i="4"/>
  <c r="G6668" i="4" s="1"/>
  <c r="F6669" i="4"/>
  <c r="G6669" i="4" s="1"/>
  <c r="F6670" i="4"/>
  <c r="G6670" i="4" s="1"/>
  <c r="F6671" i="4"/>
  <c r="G6671" i="4" s="1"/>
  <c r="F6672" i="4"/>
  <c r="G6672" i="4" s="1"/>
  <c r="F6673" i="4"/>
  <c r="G6673" i="4" s="1"/>
  <c r="F6674" i="4"/>
  <c r="G6674" i="4" s="1"/>
  <c r="F6675" i="4"/>
  <c r="G6675" i="4" s="1"/>
  <c r="F6676" i="4"/>
  <c r="G6676" i="4" s="1"/>
  <c r="F6677" i="4"/>
  <c r="G6677" i="4" s="1"/>
  <c r="F6678" i="4"/>
  <c r="G6678" i="4" s="1"/>
  <c r="F6679" i="4"/>
  <c r="G6679" i="4" s="1"/>
  <c r="F6680" i="4"/>
  <c r="G6680" i="4" s="1"/>
  <c r="F6681" i="4"/>
  <c r="G6681" i="4" s="1"/>
  <c r="F6682" i="4"/>
  <c r="G6682" i="4" s="1"/>
  <c r="F6683" i="4"/>
  <c r="G6683" i="4" s="1"/>
  <c r="F6684" i="4"/>
  <c r="G6684" i="4" s="1"/>
  <c r="F6685" i="4"/>
  <c r="G6685" i="4" s="1"/>
  <c r="F6686" i="4"/>
  <c r="G6686" i="4" s="1"/>
  <c r="F6687" i="4"/>
  <c r="G6687" i="4" s="1"/>
  <c r="F6688" i="4"/>
  <c r="G6688" i="4" s="1"/>
  <c r="F6689" i="4"/>
  <c r="G6689" i="4" s="1"/>
  <c r="F6690" i="4"/>
  <c r="G6690" i="4" s="1"/>
  <c r="F6691" i="4"/>
  <c r="G6691" i="4" s="1"/>
  <c r="F6692" i="4"/>
  <c r="G6692" i="4" s="1"/>
  <c r="F6693" i="4"/>
  <c r="G6693" i="4" s="1"/>
  <c r="F6694" i="4"/>
  <c r="G6694" i="4" s="1"/>
  <c r="F6695" i="4"/>
  <c r="G6695" i="4" s="1"/>
  <c r="F6696" i="4"/>
  <c r="G6696" i="4" s="1"/>
  <c r="F6697" i="4"/>
  <c r="G6697" i="4" s="1"/>
  <c r="F6698" i="4"/>
  <c r="G6698" i="4" s="1"/>
  <c r="F6699" i="4"/>
  <c r="G6699" i="4" s="1"/>
  <c r="F6700" i="4"/>
  <c r="G6700" i="4" s="1"/>
  <c r="F6701" i="4"/>
  <c r="G6701" i="4" s="1"/>
  <c r="F6702" i="4"/>
  <c r="G6702" i="4" s="1"/>
  <c r="F6703" i="4"/>
  <c r="G6703" i="4" s="1"/>
  <c r="F6704" i="4"/>
  <c r="G6704" i="4" s="1"/>
  <c r="F6705" i="4"/>
  <c r="G6705" i="4" s="1"/>
  <c r="F6706" i="4"/>
  <c r="G6706" i="4" s="1"/>
  <c r="F6707" i="4"/>
  <c r="G6707" i="4" s="1"/>
  <c r="F6708" i="4"/>
  <c r="G6708" i="4" s="1"/>
  <c r="F6709" i="4"/>
  <c r="G6709" i="4" s="1"/>
  <c r="F6710" i="4"/>
  <c r="G6710" i="4" s="1"/>
  <c r="F6711" i="4"/>
  <c r="G6711" i="4" s="1"/>
  <c r="F6712" i="4"/>
  <c r="G6712" i="4" s="1"/>
  <c r="F6713" i="4"/>
  <c r="G6713" i="4" s="1"/>
  <c r="F6714" i="4"/>
  <c r="G6714" i="4" s="1"/>
  <c r="F6715" i="4"/>
  <c r="G6715" i="4" s="1"/>
  <c r="F6716" i="4"/>
  <c r="G6716" i="4" s="1"/>
  <c r="F6717" i="4"/>
  <c r="G6717" i="4" s="1"/>
  <c r="F6718" i="4"/>
  <c r="G6718" i="4" s="1"/>
  <c r="F6719" i="4"/>
  <c r="G6719" i="4" s="1"/>
  <c r="F6720" i="4"/>
  <c r="G6720" i="4" s="1"/>
  <c r="F6721" i="4"/>
  <c r="G6721" i="4" s="1"/>
  <c r="F6722" i="4"/>
  <c r="G6722" i="4" s="1"/>
  <c r="F6723" i="4"/>
  <c r="G6723" i="4" s="1"/>
  <c r="F6724" i="4"/>
  <c r="G6724" i="4" s="1"/>
  <c r="F6725" i="4"/>
  <c r="G6725" i="4" s="1"/>
  <c r="F6726" i="4"/>
  <c r="G6726" i="4" s="1"/>
  <c r="F6727" i="4"/>
  <c r="G6727" i="4" s="1"/>
  <c r="F6728" i="4"/>
  <c r="G6728" i="4" s="1"/>
  <c r="F6729" i="4"/>
  <c r="G6729" i="4" s="1"/>
  <c r="F6730" i="4"/>
  <c r="G6730" i="4" s="1"/>
  <c r="F6731" i="4"/>
  <c r="G6731" i="4" s="1"/>
  <c r="F6732" i="4"/>
  <c r="G6732" i="4" s="1"/>
  <c r="F6733" i="4"/>
  <c r="G6733" i="4" s="1"/>
  <c r="F6734" i="4"/>
  <c r="G6734" i="4" s="1"/>
  <c r="F6735" i="4"/>
  <c r="G6735" i="4" s="1"/>
  <c r="F6736" i="4"/>
  <c r="G6736" i="4" s="1"/>
  <c r="F6737" i="4"/>
  <c r="G6737" i="4" s="1"/>
  <c r="F6738" i="4"/>
  <c r="G6738" i="4" s="1"/>
  <c r="F6739" i="4"/>
  <c r="G6739" i="4" s="1"/>
  <c r="F6740" i="4"/>
  <c r="G6740" i="4" s="1"/>
  <c r="F6741" i="4"/>
  <c r="G6741" i="4" s="1"/>
  <c r="F6742" i="4"/>
  <c r="G6742" i="4" s="1"/>
  <c r="F6743" i="4"/>
  <c r="G6743" i="4" s="1"/>
  <c r="F6744" i="4"/>
  <c r="G6744" i="4" s="1"/>
  <c r="F6745" i="4"/>
  <c r="G6745" i="4" s="1"/>
  <c r="F6746" i="4"/>
  <c r="G6746" i="4" s="1"/>
  <c r="F6747" i="4"/>
  <c r="G6747" i="4" s="1"/>
  <c r="F6748" i="4"/>
  <c r="G6748" i="4" s="1"/>
  <c r="F6749" i="4"/>
  <c r="G6749" i="4" s="1"/>
  <c r="F6750" i="4"/>
  <c r="G6750" i="4" s="1"/>
  <c r="F6751" i="4"/>
  <c r="G6751" i="4" s="1"/>
  <c r="F6752" i="4"/>
  <c r="G6752" i="4" s="1"/>
  <c r="F6753" i="4"/>
  <c r="G6753" i="4" s="1"/>
  <c r="F6754" i="4"/>
  <c r="G6754" i="4" s="1"/>
  <c r="F6755" i="4"/>
  <c r="G6755" i="4" s="1"/>
  <c r="F6756" i="4"/>
  <c r="G6756" i="4" s="1"/>
  <c r="F6757" i="4"/>
  <c r="G6757" i="4" s="1"/>
  <c r="F6758" i="4"/>
  <c r="G6758" i="4" s="1"/>
  <c r="F6759" i="4"/>
  <c r="G6759" i="4" s="1"/>
  <c r="F6760" i="4"/>
  <c r="G6760" i="4" s="1"/>
  <c r="F6761" i="4"/>
  <c r="G6761" i="4" s="1"/>
  <c r="F6762" i="4"/>
  <c r="G6762" i="4" s="1"/>
  <c r="F6763" i="4"/>
  <c r="G6763" i="4" s="1"/>
  <c r="F6764" i="4"/>
  <c r="G6764" i="4" s="1"/>
  <c r="F6765" i="4"/>
  <c r="G6765" i="4" s="1"/>
  <c r="F6766" i="4"/>
  <c r="G6766" i="4" s="1"/>
  <c r="F6767" i="4"/>
  <c r="G6767" i="4" s="1"/>
  <c r="F6768" i="4"/>
  <c r="G6768" i="4" s="1"/>
  <c r="F6769" i="4"/>
  <c r="G6769" i="4" s="1"/>
  <c r="F6770" i="4"/>
  <c r="G6770" i="4" s="1"/>
  <c r="F6771" i="4"/>
  <c r="G6771" i="4" s="1"/>
  <c r="F6772" i="4"/>
  <c r="G6772" i="4" s="1"/>
  <c r="F6773" i="4"/>
  <c r="G6773" i="4" s="1"/>
  <c r="F6774" i="4"/>
  <c r="G6774" i="4" s="1"/>
  <c r="F6775" i="4"/>
  <c r="G6775" i="4" s="1"/>
  <c r="F6776" i="4"/>
  <c r="G6776" i="4" s="1"/>
  <c r="F6777" i="4"/>
  <c r="G6777" i="4" s="1"/>
  <c r="F6778" i="4"/>
  <c r="G6778" i="4" s="1"/>
  <c r="F6779" i="4"/>
  <c r="G6779" i="4" s="1"/>
  <c r="F6780" i="4"/>
  <c r="G6780" i="4" s="1"/>
  <c r="F6781" i="4"/>
  <c r="G6781" i="4" s="1"/>
  <c r="F6782" i="4"/>
  <c r="G6782" i="4" s="1"/>
  <c r="F6783" i="4"/>
  <c r="G6783" i="4" s="1"/>
  <c r="F6784" i="4"/>
  <c r="G6784" i="4" s="1"/>
  <c r="F6785" i="4"/>
  <c r="G6785" i="4" s="1"/>
  <c r="F6786" i="4"/>
  <c r="G6786" i="4" s="1"/>
  <c r="F6787" i="4"/>
  <c r="G6787" i="4" s="1"/>
  <c r="F6788" i="4"/>
  <c r="G6788" i="4" s="1"/>
  <c r="F6789" i="4"/>
  <c r="G6789" i="4" s="1"/>
  <c r="F6790" i="4"/>
  <c r="G6790" i="4" s="1"/>
  <c r="F6791" i="4"/>
  <c r="G6791" i="4" s="1"/>
  <c r="F6792" i="4"/>
  <c r="G6792" i="4" s="1"/>
  <c r="F6793" i="4"/>
  <c r="G6793" i="4" s="1"/>
  <c r="F6794" i="4"/>
  <c r="G6794" i="4" s="1"/>
  <c r="F6795" i="4"/>
  <c r="G6795" i="4" s="1"/>
  <c r="F6796" i="4"/>
  <c r="G6796" i="4" s="1"/>
  <c r="F6797" i="4"/>
  <c r="G6797" i="4" s="1"/>
  <c r="F6798" i="4"/>
  <c r="G6798" i="4" s="1"/>
  <c r="F6799" i="4"/>
  <c r="G6799" i="4" s="1"/>
  <c r="F6800" i="4"/>
  <c r="G6800" i="4" s="1"/>
  <c r="F6801" i="4"/>
  <c r="G6801" i="4" s="1"/>
  <c r="F6802" i="4"/>
  <c r="G6802" i="4" s="1"/>
  <c r="F6803" i="4"/>
  <c r="G6803" i="4" s="1"/>
  <c r="F6804" i="4"/>
  <c r="G6804" i="4" s="1"/>
  <c r="F6805" i="4"/>
  <c r="G6805" i="4" s="1"/>
  <c r="F6806" i="4"/>
  <c r="G6806" i="4" s="1"/>
  <c r="F6807" i="4"/>
  <c r="G6807" i="4" s="1"/>
  <c r="F6808" i="4"/>
  <c r="G6808" i="4" s="1"/>
  <c r="F6809" i="4"/>
  <c r="G6809" i="4" s="1"/>
  <c r="F6810" i="4"/>
  <c r="G6810" i="4" s="1"/>
  <c r="F6811" i="4"/>
  <c r="G6811" i="4" s="1"/>
  <c r="F6812" i="4"/>
  <c r="G6812" i="4" s="1"/>
  <c r="F6813" i="4"/>
  <c r="G6813" i="4" s="1"/>
  <c r="F6814" i="4"/>
  <c r="G6814" i="4" s="1"/>
  <c r="F6815" i="4"/>
  <c r="G6815" i="4" s="1"/>
  <c r="F6816" i="4"/>
  <c r="G6816" i="4" s="1"/>
  <c r="F6817" i="4"/>
  <c r="G6817" i="4" s="1"/>
  <c r="F6818" i="4"/>
  <c r="G6818" i="4" s="1"/>
  <c r="F6819" i="4"/>
  <c r="G6819" i="4" s="1"/>
  <c r="F6820" i="4"/>
  <c r="G6820" i="4" s="1"/>
  <c r="F6821" i="4"/>
  <c r="G6821" i="4" s="1"/>
  <c r="F6822" i="4"/>
  <c r="G6822" i="4" s="1"/>
  <c r="F6823" i="4"/>
  <c r="G6823" i="4" s="1"/>
  <c r="F6824" i="4"/>
  <c r="G6824" i="4" s="1"/>
  <c r="F6825" i="4"/>
  <c r="G6825" i="4" s="1"/>
  <c r="F6826" i="4"/>
  <c r="G6826" i="4" s="1"/>
  <c r="F6827" i="4"/>
  <c r="G6827" i="4" s="1"/>
  <c r="F6828" i="4"/>
  <c r="G6828" i="4" s="1"/>
  <c r="F6829" i="4"/>
  <c r="G6829" i="4" s="1"/>
  <c r="F6830" i="4"/>
  <c r="G6830" i="4" s="1"/>
  <c r="F6831" i="4"/>
  <c r="G6831" i="4" s="1"/>
  <c r="F6832" i="4"/>
  <c r="G6832" i="4" s="1"/>
  <c r="F6833" i="4"/>
  <c r="G6833" i="4" s="1"/>
  <c r="F6834" i="4"/>
  <c r="G6834" i="4" s="1"/>
  <c r="F6835" i="4"/>
  <c r="G6835" i="4" s="1"/>
  <c r="F6836" i="4"/>
  <c r="G6836" i="4" s="1"/>
  <c r="F6837" i="4"/>
  <c r="G6837" i="4" s="1"/>
  <c r="F6838" i="4"/>
  <c r="G6838" i="4" s="1"/>
  <c r="F6839" i="4"/>
  <c r="G6839" i="4" s="1"/>
  <c r="F6840" i="4"/>
  <c r="G6840" i="4" s="1"/>
  <c r="F6841" i="4"/>
  <c r="G6841" i="4" s="1"/>
  <c r="F6842" i="4"/>
  <c r="G6842" i="4" s="1"/>
  <c r="F6843" i="4"/>
  <c r="G6843" i="4" s="1"/>
  <c r="F6844" i="4"/>
  <c r="G6844" i="4" s="1"/>
  <c r="F6845" i="4"/>
  <c r="G6845" i="4" s="1"/>
  <c r="F6846" i="4"/>
  <c r="G6846" i="4" s="1"/>
  <c r="F6847" i="4"/>
  <c r="G6847" i="4" s="1"/>
  <c r="F6848" i="4"/>
  <c r="G6848" i="4" s="1"/>
  <c r="F6849" i="4"/>
  <c r="G6849" i="4" s="1"/>
  <c r="F6850" i="4"/>
  <c r="G6850" i="4" s="1"/>
  <c r="F6851" i="4"/>
  <c r="G6851" i="4" s="1"/>
  <c r="F6852" i="4"/>
  <c r="G6852" i="4" s="1"/>
  <c r="F6853" i="4"/>
  <c r="G6853" i="4" s="1"/>
  <c r="F6854" i="4"/>
  <c r="G6854" i="4" s="1"/>
  <c r="F6855" i="4"/>
  <c r="G6855" i="4" s="1"/>
  <c r="F6856" i="4"/>
  <c r="G6856" i="4" s="1"/>
  <c r="F6857" i="4"/>
  <c r="G6857" i="4" s="1"/>
  <c r="F6858" i="4"/>
  <c r="G6858" i="4" s="1"/>
  <c r="F6859" i="4"/>
  <c r="G6859" i="4" s="1"/>
  <c r="F6860" i="4"/>
  <c r="G6860" i="4" s="1"/>
  <c r="F6861" i="4"/>
  <c r="G6861" i="4" s="1"/>
  <c r="F6862" i="4"/>
  <c r="G6862" i="4" s="1"/>
  <c r="F6863" i="4"/>
  <c r="G6863" i="4" s="1"/>
  <c r="F6864" i="4"/>
  <c r="G6864" i="4" s="1"/>
  <c r="F6865" i="4"/>
  <c r="G6865" i="4" s="1"/>
  <c r="F6866" i="4"/>
  <c r="G6866" i="4" s="1"/>
  <c r="F6867" i="4"/>
  <c r="G6867" i="4" s="1"/>
  <c r="F6868" i="4"/>
  <c r="G6868" i="4" s="1"/>
  <c r="F6869" i="4"/>
  <c r="G6869" i="4" s="1"/>
  <c r="F6870" i="4"/>
  <c r="G6870" i="4" s="1"/>
  <c r="F6871" i="4"/>
  <c r="G6871" i="4" s="1"/>
  <c r="F6872" i="4"/>
  <c r="G6872" i="4" s="1"/>
  <c r="F6873" i="4"/>
  <c r="G6873" i="4" s="1"/>
  <c r="F6874" i="4"/>
  <c r="G6874" i="4" s="1"/>
  <c r="F6875" i="4"/>
  <c r="G6875" i="4" s="1"/>
  <c r="F6876" i="4"/>
  <c r="G6876" i="4" s="1"/>
  <c r="F6877" i="4"/>
  <c r="G6877" i="4" s="1"/>
  <c r="F6878" i="4"/>
  <c r="G6878" i="4" s="1"/>
  <c r="F6879" i="4"/>
  <c r="G6879" i="4" s="1"/>
  <c r="F6880" i="4"/>
  <c r="G6880" i="4" s="1"/>
  <c r="F6881" i="4"/>
  <c r="G6881" i="4" s="1"/>
  <c r="F6882" i="4"/>
  <c r="G6882" i="4" s="1"/>
  <c r="F6883" i="4"/>
  <c r="G6883" i="4" s="1"/>
  <c r="F6884" i="4"/>
  <c r="G6884" i="4" s="1"/>
  <c r="F6885" i="4"/>
  <c r="G6885" i="4" s="1"/>
  <c r="F6886" i="4"/>
  <c r="G6886" i="4" s="1"/>
  <c r="F6887" i="4"/>
  <c r="G6887" i="4" s="1"/>
  <c r="F6888" i="4"/>
  <c r="G6888" i="4" s="1"/>
  <c r="F6889" i="4"/>
  <c r="G6889" i="4" s="1"/>
  <c r="F6890" i="4"/>
  <c r="G6890" i="4" s="1"/>
  <c r="F6891" i="4"/>
  <c r="G6891" i="4" s="1"/>
  <c r="F6892" i="4"/>
  <c r="G6892" i="4" s="1"/>
  <c r="F6893" i="4"/>
  <c r="G6893" i="4" s="1"/>
  <c r="F6894" i="4"/>
  <c r="G6894" i="4" s="1"/>
  <c r="F6895" i="4"/>
  <c r="G6895" i="4" s="1"/>
  <c r="F6896" i="4"/>
  <c r="G6896" i="4" s="1"/>
  <c r="F6897" i="4"/>
  <c r="G6897" i="4" s="1"/>
  <c r="F6898" i="4"/>
  <c r="G6898" i="4" s="1"/>
  <c r="F6899" i="4"/>
  <c r="G6899" i="4" s="1"/>
  <c r="F6900" i="4"/>
  <c r="G6900" i="4" s="1"/>
  <c r="F6901" i="4"/>
  <c r="G6901" i="4" s="1"/>
  <c r="F6902" i="4"/>
  <c r="G6902" i="4" s="1"/>
  <c r="F6903" i="4"/>
  <c r="G6903" i="4" s="1"/>
  <c r="F6904" i="4"/>
  <c r="G6904" i="4" s="1"/>
  <c r="F6905" i="4"/>
  <c r="G6905" i="4" s="1"/>
  <c r="F6906" i="4"/>
  <c r="G6906" i="4" s="1"/>
  <c r="F6907" i="4"/>
  <c r="G6907" i="4" s="1"/>
  <c r="F6908" i="4"/>
  <c r="G6908" i="4" s="1"/>
  <c r="F6909" i="4"/>
  <c r="G6909" i="4" s="1"/>
  <c r="F6910" i="4"/>
  <c r="G6910" i="4" s="1"/>
  <c r="F6911" i="4"/>
  <c r="G6911" i="4" s="1"/>
  <c r="F6912" i="4"/>
  <c r="G6912" i="4" s="1"/>
  <c r="F6913" i="4"/>
  <c r="G6913" i="4" s="1"/>
  <c r="F6914" i="4"/>
  <c r="G6914" i="4" s="1"/>
  <c r="F6915" i="4"/>
  <c r="G6915" i="4" s="1"/>
  <c r="F6916" i="4"/>
  <c r="G6916" i="4" s="1"/>
  <c r="F6917" i="4"/>
  <c r="G6917" i="4" s="1"/>
  <c r="F6918" i="4"/>
  <c r="G6918" i="4" s="1"/>
  <c r="F6919" i="4"/>
  <c r="G6919" i="4" s="1"/>
  <c r="F6920" i="4"/>
  <c r="G6920" i="4" s="1"/>
  <c r="F6921" i="4"/>
  <c r="G6921" i="4" s="1"/>
  <c r="F6922" i="4"/>
  <c r="G6922" i="4" s="1"/>
  <c r="F6923" i="4"/>
  <c r="G6923" i="4" s="1"/>
  <c r="F6924" i="4"/>
  <c r="G6924" i="4" s="1"/>
  <c r="F6925" i="4"/>
  <c r="G6925" i="4" s="1"/>
  <c r="F6926" i="4"/>
  <c r="G6926" i="4" s="1"/>
  <c r="F6927" i="4"/>
  <c r="G6927" i="4" s="1"/>
  <c r="F6928" i="4"/>
  <c r="G6928" i="4" s="1"/>
  <c r="F6929" i="4"/>
  <c r="G6929" i="4" s="1"/>
  <c r="F6930" i="4"/>
  <c r="G6930" i="4" s="1"/>
  <c r="F6931" i="4"/>
  <c r="G6931" i="4" s="1"/>
  <c r="F6932" i="4"/>
  <c r="G6932" i="4" s="1"/>
  <c r="F6933" i="4"/>
  <c r="G6933" i="4" s="1"/>
  <c r="F6934" i="4"/>
  <c r="G6934" i="4" s="1"/>
  <c r="F6935" i="4"/>
  <c r="G6935" i="4" s="1"/>
  <c r="F6936" i="4"/>
  <c r="G6936" i="4" s="1"/>
  <c r="F6937" i="4"/>
  <c r="G6937" i="4" s="1"/>
  <c r="F6938" i="4"/>
  <c r="G6938" i="4" s="1"/>
  <c r="F6939" i="4"/>
  <c r="G6939" i="4" s="1"/>
  <c r="F6940" i="4"/>
  <c r="G6940" i="4" s="1"/>
  <c r="F6941" i="4"/>
  <c r="G6941" i="4" s="1"/>
  <c r="F6942" i="4"/>
  <c r="G6942" i="4" s="1"/>
  <c r="F6943" i="4"/>
  <c r="G6943" i="4" s="1"/>
  <c r="F6944" i="4"/>
  <c r="G6944" i="4" s="1"/>
  <c r="F6945" i="4"/>
  <c r="G6945" i="4" s="1"/>
  <c r="F6946" i="4"/>
  <c r="G6946" i="4" s="1"/>
  <c r="F6947" i="4"/>
  <c r="G6947" i="4" s="1"/>
  <c r="F6948" i="4"/>
  <c r="G6948" i="4" s="1"/>
  <c r="F6949" i="4"/>
  <c r="G6949" i="4" s="1"/>
  <c r="F6950" i="4"/>
  <c r="G6950" i="4" s="1"/>
  <c r="F6951" i="4"/>
  <c r="G6951" i="4" s="1"/>
  <c r="F6952" i="4"/>
  <c r="G6952" i="4" s="1"/>
  <c r="F6953" i="4"/>
  <c r="G6953" i="4" s="1"/>
  <c r="F6954" i="4"/>
  <c r="G6954" i="4" s="1"/>
  <c r="F6955" i="4"/>
  <c r="G6955" i="4" s="1"/>
  <c r="F6956" i="4"/>
  <c r="G6956" i="4" s="1"/>
  <c r="F6957" i="4"/>
  <c r="G6957" i="4" s="1"/>
  <c r="F6958" i="4"/>
  <c r="G6958" i="4" s="1"/>
  <c r="F6959" i="4"/>
  <c r="G6959" i="4" s="1"/>
  <c r="F6960" i="4"/>
  <c r="G6960" i="4" s="1"/>
  <c r="F6961" i="4"/>
  <c r="G6961" i="4" s="1"/>
  <c r="F6962" i="4"/>
  <c r="G6962" i="4" s="1"/>
  <c r="F6963" i="4"/>
  <c r="G6963" i="4" s="1"/>
  <c r="F6964" i="4"/>
  <c r="G6964" i="4" s="1"/>
  <c r="F6965" i="4"/>
  <c r="G6965" i="4" s="1"/>
  <c r="F6966" i="4"/>
  <c r="G6966" i="4" s="1"/>
  <c r="F6967" i="4"/>
  <c r="G6967" i="4" s="1"/>
  <c r="F6968" i="4"/>
  <c r="G6968" i="4" s="1"/>
  <c r="F6969" i="4"/>
  <c r="G6969" i="4" s="1"/>
  <c r="F6970" i="4"/>
  <c r="G6970" i="4" s="1"/>
  <c r="F6971" i="4"/>
  <c r="G6971" i="4" s="1"/>
  <c r="F6972" i="4"/>
  <c r="G6972" i="4" s="1"/>
  <c r="F6973" i="4"/>
  <c r="G6973" i="4" s="1"/>
  <c r="F6974" i="4"/>
  <c r="G6974" i="4" s="1"/>
  <c r="F6975" i="4"/>
  <c r="G6975" i="4" s="1"/>
  <c r="F6976" i="4"/>
  <c r="G6976" i="4" s="1"/>
  <c r="F6977" i="4"/>
  <c r="G6977" i="4" s="1"/>
  <c r="F6978" i="4"/>
  <c r="G6978" i="4" s="1"/>
  <c r="F6979" i="4"/>
  <c r="G6979" i="4" s="1"/>
  <c r="F6980" i="4"/>
  <c r="G6980" i="4" s="1"/>
  <c r="F6981" i="4"/>
  <c r="G6981" i="4" s="1"/>
  <c r="F6982" i="4"/>
  <c r="G6982" i="4" s="1"/>
  <c r="F6983" i="4"/>
  <c r="G6983" i="4" s="1"/>
  <c r="F6984" i="4"/>
  <c r="G6984" i="4" s="1"/>
  <c r="F6985" i="4"/>
  <c r="G6985" i="4" s="1"/>
  <c r="F6986" i="4"/>
  <c r="G6986" i="4" s="1"/>
  <c r="F6987" i="4"/>
  <c r="G6987" i="4" s="1"/>
  <c r="F6988" i="4"/>
  <c r="G6988" i="4" s="1"/>
  <c r="F6989" i="4"/>
  <c r="G6989" i="4" s="1"/>
  <c r="F6990" i="4"/>
  <c r="G6990" i="4" s="1"/>
  <c r="F6991" i="4"/>
  <c r="G6991" i="4" s="1"/>
  <c r="F6992" i="4"/>
  <c r="G6992" i="4" s="1"/>
  <c r="F6993" i="4"/>
  <c r="G6993" i="4" s="1"/>
  <c r="F6994" i="4"/>
  <c r="G6994" i="4" s="1"/>
  <c r="F6995" i="4"/>
  <c r="G6995" i="4" s="1"/>
  <c r="F6996" i="4"/>
  <c r="G6996" i="4" s="1"/>
  <c r="F6997" i="4"/>
  <c r="G6997" i="4" s="1"/>
  <c r="F6998" i="4"/>
  <c r="G6998" i="4" s="1"/>
  <c r="F6999" i="4"/>
  <c r="G6999" i="4" s="1"/>
  <c r="F7000" i="4"/>
  <c r="G7000" i="4" s="1"/>
  <c r="F7001" i="4"/>
  <c r="G7001" i="4" s="1"/>
  <c r="F7002" i="4"/>
  <c r="G7002" i="4" s="1"/>
  <c r="F7003" i="4"/>
  <c r="G7003" i="4" s="1"/>
  <c r="F7004" i="4"/>
  <c r="G7004" i="4" s="1"/>
  <c r="F7005" i="4"/>
  <c r="G7005" i="4" s="1"/>
  <c r="F7006" i="4"/>
  <c r="G7006" i="4" s="1"/>
  <c r="F7007" i="4"/>
  <c r="G7007" i="4" s="1"/>
  <c r="F7008" i="4"/>
  <c r="G7008" i="4" s="1"/>
  <c r="F7009" i="4"/>
  <c r="G7009" i="4" s="1"/>
  <c r="F7010" i="4"/>
  <c r="G7010" i="4" s="1"/>
  <c r="F7011" i="4"/>
  <c r="G7011" i="4" s="1"/>
  <c r="F7012" i="4"/>
  <c r="G7012" i="4" s="1"/>
  <c r="F7013" i="4"/>
  <c r="G7013" i="4" s="1"/>
  <c r="F7014" i="4"/>
  <c r="G7014" i="4" s="1"/>
  <c r="F7015" i="4"/>
  <c r="G7015" i="4" s="1"/>
  <c r="F7016" i="4"/>
  <c r="G7016" i="4" s="1"/>
  <c r="F7017" i="4"/>
  <c r="G7017" i="4" s="1"/>
  <c r="F7018" i="4"/>
  <c r="G7018" i="4" s="1"/>
  <c r="F7019" i="4"/>
  <c r="G7019" i="4" s="1"/>
  <c r="F7020" i="4"/>
  <c r="G7020" i="4" s="1"/>
  <c r="F7021" i="4"/>
  <c r="G7021" i="4" s="1"/>
  <c r="F7022" i="4"/>
  <c r="G7022" i="4" s="1"/>
  <c r="F7023" i="4"/>
  <c r="G7023" i="4" s="1"/>
  <c r="F7024" i="4"/>
  <c r="G7024" i="4" s="1"/>
  <c r="F7025" i="4"/>
  <c r="G7025" i="4" s="1"/>
  <c r="F7026" i="4"/>
  <c r="G7026" i="4" s="1"/>
  <c r="F7027" i="4"/>
  <c r="G7027" i="4" s="1"/>
  <c r="F7028" i="4"/>
  <c r="G7028" i="4" s="1"/>
  <c r="F7029" i="4"/>
  <c r="G7029" i="4" s="1"/>
  <c r="F7030" i="4"/>
  <c r="G7030" i="4" s="1"/>
  <c r="F7031" i="4"/>
  <c r="G7031" i="4" s="1"/>
  <c r="F7032" i="4"/>
  <c r="G7032" i="4" s="1"/>
  <c r="F7033" i="4"/>
  <c r="G7033" i="4" s="1"/>
  <c r="F7034" i="4"/>
  <c r="G7034" i="4" s="1"/>
  <c r="F7035" i="4"/>
  <c r="G7035" i="4" s="1"/>
  <c r="F7036" i="4"/>
  <c r="G7036" i="4" s="1"/>
  <c r="F7037" i="4"/>
  <c r="G7037" i="4" s="1"/>
  <c r="F7038" i="4"/>
  <c r="G7038" i="4" s="1"/>
  <c r="F7039" i="4"/>
  <c r="G7039" i="4" s="1"/>
  <c r="F7040" i="4"/>
  <c r="G7040" i="4" s="1"/>
  <c r="F7041" i="4"/>
  <c r="G7041" i="4" s="1"/>
  <c r="F7042" i="4"/>
  <c r="G7042" i="4" s="1"/>
  <c r="F7043" i="4"/>
  <c r="G7043" i="4" s="1"/>
  <c r="F7044" i="4"/>
  <c r="G7044" i="4" s="1"/>
  <c r="F7045" i="4"/>
  <c r="G7045" i="4" s="1"/>
  <c r="F7046" i="4"/>
  <c r="G7046" i="4" s="1"/>
  <c r="F7047" i="4"/>
  <c r="G7047" i="4" s="1"/>
  <c r="F7048" i="4"/>
  <c r="G7048" i="4" s="1"/>
  <c r="F7049" i="4"/>
  <c r="G7049" i="4" s="1"/>
  <c r="F7050" i="4"/>
  <c r="G7050" i="4" s="1"/>
  <c r="F7051" i="4"/>
  <c r="G7051" i="4" s="1"/>
  <c r="F7052" i="4"/>
  <c r="G7052" i="4" s="1"/>
  <c r="F7053" i="4"/>
  <c r="G7053" i="4" s="1"/>
  <c r="F7054" i="4"/>
  <c r="G7054" i="4" s="1"/>
  <c r="F7055" i="4"/>
  <c r="G7055" i="4" s="1"/>
  <c r="F7056" i="4"/>
  <c r="G7056" i="4" s="1"/>
  <c r="F7057" i="4"/>
  <c r="G7057" i="4" s="1"/>
  <c r="F7058" i="4"/>
  <c r="G7058" i="4" s="1"/>
  <c r="F7059" i="4"/>
  <c r="G7059" i="4" s="1"/>
  <c r="F7060" i="4"/>
  <c r="G7060" i="4" s="1"/>
  <c r="F7061" i="4"/>
  <c r="G7061" i="4" s="1"/>
  <c r="F7062" i="4"/>
  <c r="G7062" i="4" s="1"/>
  <c r="F7063" i="4"/>
  <c r="G7063" i="4" s="1"/>
  <c r="F7064" i="4"/>
  <c r="G7064" i="4" s="1"/>
  <c r="F7065" i="4"/>
  <c r="G7065" i="4" s="1"/>
  <c r="F7066" i="4"/>
  <c r="G7066" i="4" s="1"/>
  <c r="F7067" i="4"/>
  <c r="G7067" i="4" s="1"/>
  <c r="F7068" i="4"/>
  <c r="G7068" i="4" s="1"/>
  <c r="F7069" i="4"/>
  <c r="G7069" i="4" s="1"/>
  <c r="F7070" i="4"/>
  <c r="G7070" i="4" s="1"/>
  <c r="F7071" i="4"/>
  <c r="G7071" i="4" s="1"/>
  <c r="F7072" i="4"/>
  <c r="G7072" i="4" s="1"/>
  <c r="F7073" i="4"/>
  <c r="G7073" i="4" s="1"/>
  <c r="F7074" i="4"/>
  <c r="G7074" i="4" s="1"/>
  <c r="F7075" i="4"/>
  <c r="G7075" i="4" s="1"/>
  <c r="F7076" i="4"/>
  <c r="G7076" i="4" s="1"/>
  <c r="F7077" i="4"/>
  <c r="G7077" i="4" s="1"/>
  <c r="F7078" i="4"/>
  <c r="G7078" i="4" s="1"/>
  <c r="F7079" i="4"/>
  <c r="G7079" i="4" s="1"/>
  <c r="F7080" i="4"/>
  <c r="G7080" i="4" s="1"/>
  <c r="F7081" i="4"/>
  <c r="G7081" i="4" s="1"/>
  <c r="F7082" i="4"/>
  <c r="G7082" i="4" s="1"/>
  <c r="F7083" i="4"/>
  <c r="G7083" i="4" s="1"/>
  <c r="F7084" i="4"/>
  <c r="G7084" i="4" s="1"/>
  <c r="F7085" i="4"/>
  <c r="G7085" i="4" s="1"/>
  <c r="F7086" i="4"/>
  <c r="G7086" i="4" s="1"/>
  <c r="F7087" i="4"/>
  <c r="G7087" i="4" s="1"/>
  <c r="F7088" i="4"/>
  <c r="G7088" i="4" s="1"/>
  <c r="F7089" i="4"/>
  <c r="G7089" i="4" s="1"/>
  <c r="F7090" i="4"/>
  <c r="G7090" i="4" s="1"/>
  <c r="F7091" i="4"/>
  <c r="G7091" i="4" s="1"/>
  <c r="F7092" i="4"/>
  <c r="G7092" i="4" s="1"/>
  <c r="F7093" i="4"/>
  <c r="G7093" i="4" s="1"/>
  <c r="F7094" i="4"/>
  <c r="G7094" i="4" s="1"/>
  <c r="F7095" i="4"/>
  <c r="G7095" i="4" s="1"/>
  <c r="F7096" i="4"/>
  <c r="G7096" i="4" s="1"/>
  <c r="F7097" i="4"/>
  <c r="G7097" i="4" s="1"/>
  <c r="F7098" i="4"/>
  <c r="G7098" i="4" s="1"/>
  <c r="F7099" i="4"/>
  <c r="G7099" i="4" s="1"/>
  <c r="F7100" i="4"/>
  <c r="G7100" i="4" s="1"/>
  <c r="F7101" i="4"/>
  <c r="G7101" i="4" s="1"/>
  <c r="F7102" i="4"/>
  <c r="G7102" i="4" s="1"/>
  <c r="F7103" i="4"/>
  <c r="G7103" i="4" s="1"/>
  <c r="F7104" i="4"/>
  <c r="G7104" i="4" s="1"/>
  <c r="F7105" i="4"/>
  <c r="G7105" i="4" s="1"/>
  <c r="F7106" i="4"/>
  <c r="G7106" i="4" s="1"/>
  <c r="F7107" i="4"/>
  <c r="G7107" i="4" s="1"/>
  <c r="F7108" i="4"/>
  <c r="G7108" i="4" s="1"/>
  <c r="F7109" i="4"/>
  <c r="G7109" i="4" s="1"/>
  <c r="F7110" i="4"/>
  <c r="G7110" i="4" s="1"/>
  <c r="F7111" i="4"/>
  <c r="G7111" i="4" s="1"/>
  <c r="F7112" i="4"/>
  <c r="G7112" i="4" s="1"/>
  <c r="F7113" i="4"/>
  <c r="G7113" i="4" s="1"/>
  <c r="F7114" i="4"/>
  <c r="G7114" i="4" s="1"/>
  <c r="F7115" i="4"/>
  <c r="G7115" i="4" s="1"/>
  <c r="F7116" i="4"/>
  <c r="G7116" i="4" s="1"/>
  <c r="F7117" i="4"/>
  <c r="G7117" i="4" s="1"/>
  <c r="F7118" i="4"/>
  <c r="G7118" i="4" s="1"/>
  <c r="F7119" i="4"/>
  <c r="G7119" i="4" s="1"/>
  <c r="F7120" i="4"/>
  <c r="G7120" i="4" s="1"/>
  <c r="F7121" i="4"/>
  <c r="G7121" i="4" s="1"/>
  <c r="F7122" i="4"/>
  <c r="G7122" i="4" s="1"/>
  <c r="F7123" i="4"/>
  <c r="G7123" i="4" s="1"/>
  <c r="F7124" i="4"/>
  <c r="G7124" i="4" s="1"/>
  <c r="F7125" i="4"/>
  <c r="G7125" i="4" s="1"/>
  <c r="F7126" i="4"/>
  <c r="G7126" i="4" s="1"/>
  <c r="F7127" i="4"/>
  <c r="G7127" i="4" s="1"/>
  <c r="F7128" i="4"/>
  <c r="G7128" i="4" s="1"/>
  <c r="F7129" i="4"/>
  <c r="G7129" i="4" s="1"/>
  <c r="F7130" i="4"/>
  <c r="G7130" i="4" s="1"/>
  <c r="F7131" i="4"/>
  <c r="G7131" i="4" s="1"/>
  <c r="F7132" i="4"/>
  <c r="G7132" i="4" s="1"/>
  <c r="F7133" i="4"/>
  <c r="G7133" i="4" s="1"/>
  <c r="F7134" i="4"/>
  <c r="G7134" i="4" s="1"/>
  <c r="F7135" i="4"/>
  <c r="G7135" i="4" s="1"/>
  <c r="F7136" i="4"/>
  <c r="G7136" i="4" s="1"/>
  <c r="F7137" i="4"/>
  <c r="G7137" i="4" s="1"/>
  <c r="F7138" i="4"/>
  <c r="G7138" i="4" s="1"/>
  <c r="F7139" i="4"/>
  <c r="G7139" i="4" s="1"/>
  <c r="F7140" i="4"/>
  <c r="G7140" i="4" s="1"/>
  <c r="F7141" i="4"/>
  <c r="G7141" i="4" s="1"/>
  <c r="F7142" i="4"/>
  <c r="G7142" i="4" s="1"/>
  <c r="F7143" i="4"/>
  <c r="G7143" i="4" s="1"/>
  <c r="F7144" i="4"/>
  <c r="G7144" i="4" s="1"/>
  <c r="F7145" i="4"/>
  <c r="G7145" i="4" s="1"/>
  <c r="F7146" i="4"/>
  <c r="G7146" i="4" s="1"/>
  <c r="F7147" i="4"/>
  <c r="G7147" i="4" s="1"/>
  <c r="F7148" i="4"/>
  <c r="G7148" i="4" s="1"/>
  <c r="F7149" i="4"/>
  <c r="G7149" i="4" s="1"/>
  <c r="F7150" i="4"/>
  <c r="G7150" i="4" s="1"/>
  <c r="F7151" i="4"/>
  <c r="G7151" i="4" s="1"/>
  <c r="F7152" i="4"/>
  <c r="G7152" i="4" s="1"/>
  <c r="F7153" i="4"/>
  <c r="G7153" i="4" s="1"/>
  <c r="F7154" i="4"/>
  <c r="G7154" i="4" s="1"/>
  <c r="F7155" i="4"/>
  <c r="G7155" i="4" s="1"/>
  <c r="F7156" i="4"/>
  <c r="G7156" i="4" s="1"/>
  <c r="F7157" i="4"/>
  <c r="G7157" i="4" s="1"/>
  <c r="F7158" i="4"/>
  <c r="G7158" i="4" s="1"/>
  <c r="F7159" i="4"/>
  <c r="G7159" i="4" s="1"/>
  <c r="F7160" i="4"/>
  <c r="G7160" i="4" s="1"/>
  <c r="F7161" i="4"/>
  <c r="G7161" i="4" s="1"/>
  <c r="F7162" i="4"/>
  <c r="G7162" i="4" s="1"/>
  <c r="F7163" i="4"/>
  <c r="G7163" i="4" s="1"/>
  <c r="F7164" i="4"/>
  <c r="G7164" i="4" s="1"/>
  <c r="F7165" i="4"/>
  <c r="G7165" i="4" s="1"/>
  <c r="F7166" i="4"/>
  <c r="G7166" i="4" s="1"/>
  <c r="F7167" i="4"/>
  <c r="G7167" i="4" s="1"/>
  <c r="F7168" i="4"/>
  <c r="G7168" i="4" s="1"/>
  <c r="F7169" i="4"/>
  <c r="G7169" i="4" s="1"/>
  <c r="F7170" i="4"/>
  <c r="G7170" i="4" s="1"/>
  <c r="F7171" i="4"/>
  <c r="G7171" i="4" s="1"/>
  <c r="F7172" i="4"/>
  <c r="G7172" i="4" s="1"/>
  <c r="F7173" i="4"/>
  <c r="G7173" i="4" s="1"/>
  <c r="F7174" i="4"/>
  <c r="G7174" i="4" s="1"/>
  <c r="F7175" i="4"/>
  <c r="G7175" i="4" s="1"/>
  <c r="F7176" i="4"/>
  <c r="G7176" i="4" s="1"/>
  <c r="F7177" i="4"/>
  <c r="G7177" i="4" s="1"/>
  <c r="F7178" i="4"/>
  <c r="G7178" i="4" s="1"/>
  <c r="F7179" i="4"/>
  <c r="G7179" i="4" s="1"/>
  <c r="F7180" i="4"/>
  <c r="G7180" i="4" s="1"/>
  <c r="F7181" i="4"/>
  <c r="G7181" i="4" s="1"/>
  <c r="F7182" i="4"/>
  <c r="G7182" i="4" s="1"/>
  <c r="F7183" i="4"/>
  <c r="G7183" i="4" s="1"/>
  <c r="F7184" i="4"/>
  <c r="G7184" i="4" s="1"/>
  <c r="F7185" i="4"/>
  <c r="G7185" i="4" s="1"/>
  <c r="F7186" i="4"/>
  <c r="G7186" i="4" s="1"/>
  <c r="F7187" i="4"/>
  <c r="G7187" i="4" s="1"/>
  <c r="F7188" i="4"/>
  <c r="G7188" i="4" s="1"/>
  <c r="F7189" i="4"/>
  <c r="G7189" i="4" s="1"/>
  <c r="F7190" i="4"/>
  <c r="G7190" i="4" s="1"/>
  <c r="F7191" i="4"/>
  <c r="G7191" i="4" s="1"/>
  <c r="F7192" i="4"/>
  <c r="G7192" i="4" s="1"/>
  <c r="F7193" i="4"/>
  <c r="G7193" i="4" s="1"/>
  <c r="F7194" i="4"/>
  <c r="G7194" i="4" s="1"/>
  <c r="F7195" i="4"/>
  <c r="G7195" i="4" s="1"/>
  <c r="F7196" i="4"/>
  <c r="G7196" i="4" s="1"/>
  <c r="F7197" i="4"/>
  <c r="G7197" i="4" s="1"/>
  <c r="F7198" i="4"/>
  <c r="G7198" i="4" s="1"/>
  <c r="F7199" i="4"/>
  <c r="G7199" i="4" s="1"/>
  <c r="F7200" i="4"/>
  <c r="G7200" i="4" s="1"/>
  <c r="F7201" i="4"/>
  <c r="G7201" i="4" s="1"/>
  <c r="F7202" i="4"/>
  <c r="G7202" i="4" s="1"/>
  <c r="F7203" i="4"/>
  <c r="G7203" i="4" s="1"/>
  <c r="F7204" i="4"/>
  <c r="G7204" i="4" s="1"/>
  <c r="F7205" i="4"/>
  <c r="G7205" i="4" s="1"/>
  <c r="F7206" i="4"/>
  <c r="G7206" i="4" s="1"/>
  <c r="F7207" i="4"/>
  <c r="G7207" i="4" s="1"/>
  <c r="F7208" i="4"/>
  <c r="G7208" i="4" s="1"/>
  <c r="F7209" i="4"/>
  <c r="G7209" i="4" s="1"/>
  <c r="F7210" i="4"/>
  <c r="G7210" i="4" s="1"/>
  <c r="F7211" i="4"/>
  <c r="G7211" i="4" s="1"/>
  <c r="F7212" i="4"/>
  <c r="G7212" i="4" s="1"/>
  <c r="F7213" i="4"/>
  <c r="G7213" i="4" s="1"/>
  <c r="F7214" i="4"/>
  <c r="G7214" i="4" s="1"/>
  <c r="F7215" i="4"/>
  <c r="G7215" i="4" s="1"/>
  <c r="F7216" i="4"/>
  <c r="G7216" i="4" s="1"/>
  <c r="F7217" i="4"/>
  <c r="G7217" i="4" s="1"/>
  <c r="F7218" i="4"/>
  <c r="G7218" i="4" s="1"/>
  <c r="F7219" i="4"/>
  <c r="G7219" i="4" s="1"/>
  <c r="F7220" i="4"/>
  <c r="G7220" i="4" s="1"/>
  <c r="F7221" i="4"/>
  <c r="G7221" i="4" s="1"/>
  <c r="F7222" i="4"/>
  <c r="G7222" i="4" s="1"/>
  <c r="F7223" i="4"/>
  <c r="G7223" i="4" s="1"/>
  <c r="F7224" i="4"/>
  <c r="G7224" i="4" s="1"/>
  <c r="F7225" i="4"/>
  <c r="G7225" i="4" s="1"/>
  <c r="F7226" i="4"/>
  <c r="G7226" i="4" s="1"/>
  <c r="F7227" i="4"/>
  <c r="G7227" i="4" s="1"/>
  <c r="F7228" i="4"/>
  <c r="G7228" i="4" s="1"/>
  <c r="F7229" i="4"/>
  <c r="G7229" i="4" s="1"/>
  <c r="F7230" i="4"/>
  <c r="G7230" i="4" s="1"/>
  <c r="F7231" i="4"/>
  <c r="G7231" i="4" s="1"/>
  <c r="F7232" i="4"/>
  <c r="G7232" i="4" s="1"/>
  <c r="F7233" i="4"/>
  <c r="G7233" i="4" s="1"/>
  <c r="F7234" i="4"/>
  <c r="G7234" i="4" s="1"/>
  <c r="F7235" i="4"/>
  <c r="G7235" i="4" s="1"/>
  <c r="F7236" i="4"/>
  <c r="G7236" i="4" s="1"/>
  <c r="F7237" i="4"/>
  <c r="G7237" i="4" s="1"/>
  <c r="F7238" i="4"/>
  <c r="G7238" i="4" s="1"/>
  <c r="F7239" i="4"/>
  <c r="G7239" i="4" s="1"/>
  <c r="F7240" i="4"/>
  <c r="G7240" i="4" s="1"/>
  <c r="F7241" i="4"/>
  <c r="G7241" i="4" s="1"/>
  <c r="F7242" i="4"/>
  <c r="G7242" i="4" s="1"/>
  <c r="F7243" i="4"/>
  <c r="G7243" i="4" s="1"/>
  <c r="F7244" i="4"/>
  <c r="G7244" i="4" s="1"/>
  <c r="F7245" i="4"/>
  <c r="G7245" i="4" s="1"/>
  <c r="F7246" i="4"/>
  <c r="G7246" i="4" s="1"/>
  <c r="F7247" i="4"/>
  <c r="G7247" i="4" s="1"/>
  <c r="F7248" i="4"/>
  <c r="G7248" i="4" s="1"/>
  <c r="F7249" i="4"/>
  <c r="G7249" i="4" s="1"/>
  <c r="F7250" i="4"/>
  <c r="G7250" i="4" s="1"/>
  <c r="F7251" i="4"/>
  <c r="G7251" i="4" s="1"/>
  <c r="F7252" i="4"/>
  <c r="G7252" i="4" s="1"/>
  <c r="F7253" i="4"/>
  <c r="G7253" i="4" s="1"/>
  <c r="F7254" i="4"/>
  <c r="G7254" i="4" s="1"/>
  <c r="F7255" i="4"/>
  <c r="G7255" i="4" s="1"/>
  <c r="F7256" i="4"/>
  <c r="G7256" i="4" s="1"/>
  <c r="F7257" i="4"/>
  <c r="G7257" i="4" s="1"/>
  <c r="F7258" i="4"/>
  <c r="G7258" i="4" s="1"/>
  <c r="F7259" i="4"/>
  <c r="G7259" i="4" s="1"/>
  <c r="F7260" i="4"/>
  <c r="G7260" i="4" s="1"/>
  <c r="F7261" i="4"/>
  <c r="G7261" i="4" s="1"/>
  <c r="F7262" i="4"/>
  <c r="G7262" i="4" s="1"/>
  <c r="F7263" i="4"/>
  <c r="G7263" i="4" s="1"/>
  <c r="F7264" i="4"/>
  <c r="G7264" i="4" s="1"/>
  <c r="F7265" i="4"/>
  <c r="G7265" i="4" s="1"/>
  <c r="F7266" i="4"/>
  <c r="G7266" i="4" s="1"/>
  <c r="F7267" i="4"/>
  <c r="G7267" i="4" s="1"/>
  <c r="F7268" i="4"/>
  <c r="G7268" i="4" s="1"/>
  <c r="F7269" i="4"/>
  <c r="G7269" i="4" s="1"/>
  <c r="F7270" i="4"/>
  <c r="G7270" i="4" s="1"/>
  <c r="F7271" i="4"/>
  <c r="G7271" i="4" s="1"/>
  <c r="F7272" i="4"/>
  <c r="G7272" i="4" s="1"/>
  <c r="F7273" i="4"/>
  <c r="G7273" i="4" s="1"/>
  <c r="F7274" i="4"/>
  <c r="G7274" i="4" s="1"/>
  <c r="F7275" i="4"/>
  <c r="G7275" i="4" s="1"/>
  <c r="F7276" i="4"/>
  <c r="G7276" i="4" s="1"/>
  <c r="F7277" i="4"/>
  <c r="G7277" i="4" s="1"/>
  <c r="F7278" i="4"/>
  <c r="G7278" i="4" s="1"/>
  <c r="F7279" i="4"/>
  <c r="G7279" i="4" s="1"/>
  <c r="F7280" i="4"/>
  <c r="G7280" i="4" s="1"/>
  <c r="F7281" i="4"/>
  <c r="G7281" i="4" s="1"/>
  <c r="F7282" i="4"/>
  <c r="G7282" i="4" s="1"/>
  <c r="F7283" i="4"/>
  <c r="G7283" i="4" s="1"/>
  <c r="F7284" i="4"/>
  <c r="G7284" i="4" s="1"/>
  <c r="F7285" i="4"/>
  <c r="G7285" i="4" s="1"/>
  <c r="F7286" i="4"/>
  <c r="G7286" i="4" s="1"/>
  <c r="F7287" i="4"/>
  <c r="G7287" i="4" s="1"/>
  <c r="F7288" i="4"/>
  <c r="G7288" i="4" s="1"/>
  <c r="F7289" i="4"/>
  <c r="G7289" i="4" s="1"/>
  <c r="F7290" i="4"/>
  <c r="G7290" i="4" s="1"/>
  <c r="F7291" i="4"/>
  <c r="G7291" i="4" s="1"/>
  <c r="F7292" i="4"/>
  <c r="G7292" i="4" s="1"/>
  <c r="F7293" i="4"/>
  <c r="G7293" i="4" s="1"/>
  <c r="F7294" i="4"/>
  <c r="G7294" i="4" s="1"/>
  <c r="F7295" i="4"/>
  <c r="G7295" i="4" s="1"/>
  <c r="F7296" i="4"/>
  <c r="G7296" i="4" s="1"/>
  <c r="F7297" i="4"/>
  <c r="G7297" i="4" s="1"/>
  <c r="F7298" i="4"/>
  <c r="G7298" i="4" s="1"/>
  <c r="F7299" i="4"/>
  <c r="G7299" i="4" s="1"/>
  <c r="F7300" i="4"/>
  <c r="G7300" i="4" s="1"/>
  <c r="F7301" i="4"/>
  <c r="G7301" i="4" s="1"/>
  <c r="F7302" i="4"/>
  <c r="G7302" i="4" s="1"/>
  <c r="F7303" i="4"/>
  <c r="G7303" i="4" s="1"/>
  <c r="F7304" i="4"/>
  <c r="G7304" i="4" s="1"/>
  <c r="F7305" i="4"/>
  <c r="G7305" i="4" s="1"/>
  <c r="F7306" i="4"/>
  <c r="G7306" i="4" s="1"/>
  <c r="F7307" i="4"/>
  <c r="G7307" i="4" s="1"/>
  <c r="F7308" i="4"/>
  <c r="G7308" i="4" s="1"/>
  <c r="F7309" i="4"/>
  <c r="G7309" i="4" s="1"/>
  <c r="F7310" i="4"/>
  <c r="G7310" i="4" s="1"/>
  <c r="F7311" i="4"/>
  <c r="G7311" i="4" s="1"/>
  <c r="F7312" i="4"/>
  <c r="G7312" i="4" s="1"/>
  <c r="F7313" i="4"/>
  <c r="G7313" i="4" s="1"/>
  <c r="F7314" i="4"/>
  <c r="G7314" i="4" s="1"/>
  <c r="F7315" i="4"/>
  <c r="G7315" i="4" s="1"/>
  <c r="F7316" i="4"/>
  <c r="G7316" i="4" s="1"/>
  <c r="F7317" i="4"/>
  <c r="G7317" i="4" s="1"/>
  <c r="F7318" i="4"/>
  <c r="G7318" i="4" s="1"/>
  <c r="F7319" i="4"/>
  <c r="G7319" i="4" s="1"/>
  <c r="F7320" i="4"/>
  <c r="G7320" i="4" s="1"/>
  <c r="F7321" i="4"/>
  <c r="G7321" i="4" s="1"/>
  <c r="F7322" i="4"/>
  <c r="G7322" i="4" s="1"/>
  <c r="F7323" i="4"/>
  <c r="G7323" i="4" s="1"/>
  <c r="F7324" i="4"/>
  <c r="G7324" i="4" s="1"/>
  <c r="F7325" i="4"/>
  <c r="G7325" i="4" s="1"/>
  <c r="F7326" i="4"/>
  <c r="G7326" i="4" s="1"/>
  <c r="F7327" i="4"/>
  <c r="G7327" i="4" s="1"/>
  <c r="F7328" i="4"/>
  <c r="G7328" i="4" s="1"/>
  <c r="F7329" i="4"/>
  <c r="G7329" i="4" s="1"/>
  <c r="F7330" i="4"/>
  <c r="G7330" i="4" s="1"/>
  <c r="F7331" i="4"/>
  <c r="G7331" i="4" s="1"/>
  <c r="F7332" i="4"/>
  <c r="G7332" i="4" s="1"/>
  <c r="F7333" i="4"/>
  <c r="G7333" i="4" s="1"/>
  <c r="F7334" i="4"/>
  <c r="G7334" i="4" s="1"/>
  <c r="F7335" i="4"/>
  <c r="G7335" i="4" s="1"/>
  <c r="F7336" i="4"/>
  <c r="G7336" i="4" s="1"/>
  <c r="F7337" i="4"/>
  <c r="G7337" i="4" s="1"/>
  <c r="F7338" i="4"/>
  <c r="G7338" i="4" s="1"/>
  <c r="F7339" i="4"/>
  <c r="G7339" i="4" s="1"/>
  <c r="F7340" i="4"/>
  <c r="G7340" i="4" s="1"/>
  <c r="F7341" i="4"/>
  <c r="G7341" i="4" s="1"/>
  <c r="F7342" i="4"/>
  <c r="G7342" i="4" s="1"/>
  <c r="F7343" i="4"/>
  <c r="G7343" i="4" s="1"/>
  <c r="F7344" i="4"/>
  <c r="G7344" i="4" s="1"/>
  <c r="F7345" i="4"/>
  <c r="G7345" i="4" s="1"/>
  <c r="F7346" i="4"/>
  <c r="G7346" i="4" s="1"/>
  <c r="F7347" i="4"/>
  <c r="G7347" i="4" s="1"/>
  <c r="F7348" i="4"/>
  <c r="G7348" i="4" s="1"/>
  <c r="F7349" i="4"/>
  <c r="G7349" i="4" s="1"/>
  <c r="F7350" i="4"/>
  <c r="G7350" i="4" s="1"/>
  <c r="F7351" i="4"/>
  <c r="G7351" i="4" s="1"/>
  <c r="F7352" i="4"/>
  <c r="G7352" i="4" s="1"/>
  <c r="F7353" i="4"/>
  <c r="G7353" i="4" s="1"/>
  <c r="F7354" i="4"/>
  <c r="G7354" i="4" s="1"/>
  <c r="F7355" i="4"/>
  <c r="G7355" i="4" s="1"/>
  <c r="F7356" i="4"/>
  <c r="G7356" i="4" s="1"/>
  <c r="F7357" i="4"/>
  <c r="G7357" i="4" s="1"/>
  <c r="F7358" i="4"/>
  <c r="G7358" i="4" s="1"/>
  <c r="F7359" i="4"/>
  <c r="G7359" i="4" s="1"/>
  <c r="F7360" i="4"/>
  <c r="G7360" i="4" s="1"/>
  <c r="F7361" i="4"/>
  <c r="G7361" i="4" s="1"/>
  <c r="F7362" i="4"/>
  <c r="G7362" i="4" s="1"/>
  <c r="F7363" i="4"/>
  <c r="G7363" i="4" s="1"/>
  <c r="F7364" i="4"/>
  <c r="G7364" i="4" s="1"/>
  <c r="F7365" i="4"/>
  <c r="G7365" i="4" s="1"/>
  <c r="F7366" i="4"/>
  <c r="G7366" i="4" s="1"/>
  <c r="F7367" i="4"/>
  <c r="G7367" i="4" s="1"/>
  <c r="F7368" i="4"/>
  <c r="G7368" i="4" s="1"/>
  <c r="F7369" i="4"/>
  <c r="G7369" i="4" s="1"/>
  <c r="F7370" i="4"/>
  <c r="G7370" i="4" s="1"/>
  <c r="F7371" i="4"/>
  <c r="G7371" i="4" s="1"/>
  <c r="F7372" i="4"/>
  <c r="G7372" i="4" s="1"/>
  <c r="F7373" i="4"/>
  <c r="G7373" i="4" s="1"/>
  <c r="F7374" i="4"/>
  <c r="G7374" i="4" s="1"/>
  <c r="F7375" i="4"/>
  <c r="G7375" i="4" s="1"/>
  <c r="F7376" i="4"/>
  <c r="G7376" i="4" s="1"/>
  <c r="F7377" i="4"/>
  <c r="G7377" i="4" s="1"/>
  <c r="F7378" i="4"/>
  <c r="G7378" i="4" s="1"/>
  <c r="F7379" i="4"/>
  <c r="G7379" i="4" s="1"/>
  <c r="F7380" i="4"/>
  <c r="G7380" i="4" s="1"/>
  <c r="F7381" i="4"/>
  <c r="G7381" i="4" s="1"/>
  <c r="F7382" i="4"/>
  <c r="G7382" i="4" s="1"/>
  <c r="F7383" i="4"/>
  <c r="G7383" i="4" s="1"/>
  <c r="F7384" i="4"/>
  <c r="G7384" i="4" s="1"/>
  <c r="F7385" i="4"/>
  <c r="G7385" i="4" s="1"/>
  <c r="F7386" i="4"/>
  <c r="G7386" i="4" s="1"/>
  <c r="F7387" i="4"/>
  <c r="G7387" i="4" s="1"/>
  <c r="F7388" i="4"/>
  <c r="G7388" i="4" s="1"/>
  <c r="F7389" i="4"/>
  <c r="G7389" i="4" s="1"/>
  <c r="F7390" i="4"/>
  <c r="G7390" i="4" s="1"/>
  <c r="F7391" i="4"/>
  <c r="G7391" i="4" s="1"/>
  <c r="F7392" i="4"/>
  <c r="G7392" i="4" s="1"/>
  <c r="F7393" i="4"/>
  <c r="G7393" i="4" s="1"/>
  <c r="F7394" i="4"/>
  <c r="G7394" i="4" s="1"/>
  <c r="F7395" i="4"/>
  <c r="G7395" i="4" s="1"/>
  <c r="F7396" i="4"/>
  <c r="G7396" i="4" s="1"/>
  <c r="F7397" i="4"/>
  <c r="G7397" i="4" s="1"/>
  <c r="F7398" i="4"/>
  <c r="G7398" i="4" s="1"/>
  <c r="F7399" i="4"/>
  <c r="G7399" i="4" s="1"/>
  <c r="F7400" i="4"/>
  <c r="G7400" i="4" s="1"/>
  <c r="F7401" i="4"/>
  <c r="G7401" i="4" s="1"/>
  <c r="F7402" i="4"/>
  <c r="G7402" i="4" s="1"/>
  <c r="F7403" i="4"/>
  <c r="G7403" i="4" s="1"/>
  <c r="F7404" i="4"/>
  <c r="G7404" i="4" s="1"/>
  <c r="F7405" i="4"/>
  <c r="G7405" i="4" s="1"/>
  <c r="F7406" i="4"/>
  <c r="G7406" i="4" s="1"/>
  <c r="F7407" i="4"/>
  <c r="G7407" i="4" s="1"/>
  <c r="F7408" i="4"/>
  <c r="G7408" i="4" s="1"/>
  <c r="F7409" i="4"/>
  <c r="G7409" i="4" s="1"/>
  <c r="F7410" i="4"/>
  <c r="G7410" i="4" s="1"/>
  <c r="F7411" i="4"/>
  <c r="G7411" i="4" s="1"/>
  <c r="F7412" i="4"/>
  <c r="G7412" i="4" s="1"/>
  <c r="F7413" i="4"/>
  <c r="G7413" i="4" s="1"/>
  <c r="F7414" i="4"/>
  <c r="G7414" i="4" s="1"/>
  <c r="F7415" i="4"/>
  <c r="G7415" i="4" s="1"/>
  <c r="F7416" i="4"/>
  <c r="G7416" i="4" s="1"/>
  <c r="F7417" i="4"/>
  <c r="G7417" i="4" s="1"/>
  <c r="F7418" i="4"/>
  <c r="G7418" i="4" s="1"/>
  <c r="F7419" i="4"/>
  <c r="G7419" i="4" s="1"/>
  <c r="F7420" i="4"/>
  <c r="G7420" i="4" s="1"/>
  <c r="F7421" i="4"/>
  <c r="G7421" i="4" s="1"/>
  <c r="F7422" i="4"/>
  <c r="G7422" i="4" s="1"/>
  <c r="F7423" i="4"/>
  <c r="G7423" i="4" s="1"/>
  <c r="F7424" i="4"/>
  <c r="G7424" i="4" s="1"/>
  <c r="F7425" i="4"/>
  <c r="G7425" i="4" s="1"/>
  <c r="F7426" i="4"/>
  <c r="G7426" i="4" s="1"/>
  <c r="F7427" i="4"/>
  <c r="G7427" i="4" s="1"/>
  <c r="F7428" i="4"/>
  <c r="G7428" i="4" s="1"/>
  <c r="F7429" i="4"/>
  <c r="G7429" i="4" s="1"/>
  <c r="F7430" i="4"/>
  <c r="G7430" i="4" s="1"/>
  <c r="F7431" i="4"/>
  <c r="G7431" i="4" s="1"/>
  <c r="F7432" i="4"/>
  <c r="G7432" i="4" s="1"/>
  <c r="F7433" i="4"/>
  <c r="G7433" i="4" s="1"/>
  <c r="F7434" i="4"/>
  <c r="G7434" i="4" s="1"/>
  <c r="F7435" i="4"/>
  <c r="G7435" i="4" s="1"/>
  <c r="F7436" i="4"/>
  <c r="G7436" i="4" s="1"/>
  <c r="F7437" i="4"/>
  <c r="G7437" i="4" s="1"/>
  <c r="F7438" i="4"/>
  <c r="G7438" i="4" s="1"/>
  <c r="F7439" i="4"/>
  <c r="G7439" i="4" s="1"/>
  <c r="F7440" i="4"/>
  <c r="G7440" i="4" s="1"/>
  <c r="F7441" i="4"/>
  <c r="G7441" i="4" s="1"/>
  <c r="F7442" i="4"/>
  <c r="G7442" i="4" s="1"/>
  <c r="F7443" i="4"/>
  <c r="G7443" i="4" s="1"/>
  <c r="F7444" i="4"/>
  <c r="G7444" i="4" s="1"/>
  <c r="F7445" i="4"/>
  <c r="G7445" i="4" s="1"/>
  <c r="F7446" i="4"/>
  <c r="G7446" i="4" s="1"/>
  <c r="F7447" i="4"/>
  <c r="G7447" i="4" s="1"/>
  <c r="F7448" i="4"/>
  <c r="G7448" i="4" s="1"/>
  <c r="F7449" i="4"/>
  <c r="G7449" i="4" s="1"/>
  <c r="F7450" i="4"/>
  <c r="G7450" i="4" s="1"/>
  <c r="F7451" i="4"/>
  <c r="G7451" i="4" s="1"/>
  <c r="F7452" i="4"/>
  <c r="G7452" i="4" s="1"/>
  <c r="F7453" i="4"/>
  <c r="G7453" i="4" s="1"/>
  <c r="F7454" i="4"/>
  <c r="G7454" i="4" s="1"/>
  <c r="F7455" i="4"/>
  <c r="G7455" i="4" s="1"/>
  <c r="F7456" i="4"/>
  <c r="G7456" i="4" s="1"/>
  <c r="F7457" i="4"/>
  <c r="G7457" i="4" s="1"/>
  <c r="F7458" i="4"/>
  <c r="G7458" i="4" s="1"/>
  <c r="F7459" i="4"/>
  <c r="G7459" i="4" s="1"/>
  <c r="F7460" i="4"/>
  <c r="G7460" i="4" s="1"/>
  <c r="F7461" i="4"/>
  <c r="G7461" i="4" s="1"/>
  <c r="F7462" i="4"/>
  <c r="G7462" i="4" s="1"/>
  <c r="F7463" i="4"/>
  <c r="G7463" i="4" s="1"/>
  <c r="F7464" i="4"/>
  <c r="G7464" i="4" s="1"/>
  <c r="F7465" i="4"/>
  <c r="G7465" i="4" s="1"/>
  <c r="F7466" i="4"/>
  <c r="G7466" i="4" s="1"/>
  <c r="F7467" i="4"/>
  <c r="G7467" i="4" s="1"/>
  <c r="F7468" i="4"/>
  <c r="G7468" i="4" s="1"/>
  <c r="F7469" i="4"/>
  <c r="G7469" i="4" s="1"/>
  <c r="F7470" i="4"/>
  <c r="G7470" i="4" s="1"/>
  <c r="F7471" i="4"/>
  <c r="G7471" i="4" s="1"/>
  <c r="F7472" i="4"/>
  <c r="G7472" i="4" s="1"/>
  <c r="F7473" i="4"/>
  <c r="G7473" i="4" s="1"/>
  <c r="F7474" i="4"/>
  <c r="G7474" i="4" s="1"/>
  <c r="F7475" i="4"/>
  <c r="G7475" i="4" s="1"/>
  <c r="F7476" i="4"/>
  <c r="G7476" i="4" s="1"/>
  <c r="F7477" i="4"/>
  <c r="G7477" i="4" s="1"/>
  <c r="F7478" i="4"/>
  <c r="G7478" i="4" s="1"/>
  <c r="F7479" i="4"/>
  <c r="G7479" i="4" s="1"/>
  <c r="F7480" i="4"/>
  <c r="G7480" i="4" s="1"/>
  <c r="F7481" i="4"/>
  <c r="G7481" i="4" s="1"/>
  <c r="F7482" i="4"/>
  <c r="G7482" i="4" s="1"/>
  <c r="F7483" i="4"/>
  <c r="G7483" i="4" s="1"/>
  <c r="F7484" i="4"/>
  <c r="G7484" i="4" s="1"/>
  <c r="F7485" i="4"/>
  <c r="G7485" i="4" s="1"/>
  <c r="F7486" i="4"/>
  <c r="G7486" i="4" s="1"/>
  <c r="F7487" i="4"/>
  <c r="G7487" i="4" s="1"/>
  <c r="F7488" i="4"/>
  <c r="G7488" i="4" s="1"/>
  <c r="F7489" i="4"/>
  <c r="G7489" i="4" s="1"/>
  <c r="F7490" i="4"/>
  <c r="G7490" i="4" s="1"/>
  <c r="F7491" i="4"/>
  <c r="G7491" i="4" s="1"/>
  <c r="F7492" i="4"/>
  <c r="G7492" i="4" s="1"/>
  <c r="F7493" i="4"/>
  <c r="G7493" i="4" s="1"/>
  <c r="F7494" i="4"/>
  <c r="G7494" i="4" s="1"/>
  <c r="F7495" i="4"/>
  <c r="G7495" i="4" s="1"/>
  <c r="F7496" i="4"/>
  <c r="G7496" i="4" s="1"/>
  <c r="F7497" i="4"/>
  <c r="G7497" i="4" s="1"/>
  <c r="F7498" i="4"/>
  <c r="G7498" i="4" s="1"/>
  <c r="F7499" i="4"/>
  <c r="G7499" i="4" s="1"/>
  <c r="F7500" i="4"/>
  <c r="G7500" i="4" s="1"/>
  <c r="F7501" i="4"/>
  <c r="G7501" i="4" s="1"/>
  <c r="F7502" i="4"/>
  <c r="G7502" i="4" s="1"/>
  <c r="F7503" i="4"/>
  <c r="G7503" i="4" s="1"/>
  <c r="F7504" i="4"/>
  <c r="G7504" i="4" s="1"/>
  <c r="F7505" i="4"/>
  <c r="G7505" i="4" s="1"/>
  <c r="F7506" i="4"/>
  <c r="G7506" i="4" s="1"/>
  <c r="F7507" i="4"/>
  <c r="G7507" i="4" s="1"/>
  <c r="F7508" i="4"/>
  <c r="G7508" i="4" s="1"/>
  <c r="F7509" i="4"/>
  <c r="G7509" i="4" s="1"/>
  <c r="F7510" i="4"/>
  <c r="G7510" i="4" s="1"/>
  <c r="F7511" i="4"/>
  <c r="G7511" i="4" s="1"/>
  <c r="F7512" i="4"/>
  <c r="G7512" i="4" s="1"/>
  <c r="F7513" i="4"/>
  <c r="G7513" i="4" s="1"/>
  <c r="F7514" i="4"/>
  <c r="G7514" i="4" s="1"/>
  <c r="F7515" i="4"/>
  <c r="G7515" i="4" s="1"/>
  <c r="F7516" i="4"/>
  <c r="G7516" i="4" s="1"/>
  <c r="F7517" i="4"/>
  <c r="G7517" i="4" s="1"/>
  <c r="F7518" i="4"/>
  <c r="G7518" i="4" s="1"/>
  <c r="F7519" i="4"/>
  <c r="G7519" i="4" s="1"/>
  <c r="F7520" i="4"/>
  <c r="G7520" i="4" s="1"/>
  <c r="F7521" i="4"/>
  <c r="G7521" i="4" s="1"/>
  <c r="F7522" i="4"/>
  <c r="G7522" i="4" s="1"/>
  <c r="F7523" i="4"/>
  <c r="G7523" i="4" s="1"/>
  <c r="F7524" i="4"/>
  <c r="G7524" i="4" s="1"/>
  <c r="F7525" i="4"/>
  <c r="G7525" i="4" s="1"/>
  <c r="F7526" i="4"/>
  <c r="G7526" i="4" s="1"/>
  <c r="F7527" i="4"/>
  <c r="G7527" i="4" s="1"/>
  <c r="F7528" i="4"/>
  <c r="G7528" i="4" s="1"/>
  <c r="F7529" i="4"/>
  <c r="G7529" i="4" s="1"/>
  <c r="F7530" i="4"/>
  <c r="G7530" i="4" s="1"/>
  <c r="F7531" i="4"/>
  <c r="G7531" i="4" s="1"/>
  <c r="F7532" i="4"/>
  <c r="G7532" i="4" s="1"/>
  <c r="F7533" i="4"/>
  <c r="G7533" i="4" s="1"/>
  <c r="F7534" i="4"/>
  <c r="G7534" i="4" s="1"/>
  <c r="F7535" i="4"/>
  <c r="G7535" i="4" s="1"/>
  <c r="F7536" i="4"/>
  <c r="G7536" i="4" s="1"/>
  <c r="F7537" i="4"/>
  <c r="G7537" i="4" s="1"/>
  <c r="F7538" i="4"/>
  <c r="G7538" i="4" s="1"/>
  <c r="F7539" i="4"/>
  <c r="G7539" i="4" s="1"/>
  <c r="F7540" i="4"/>
  <c r="G7540" i="4" s="1"/>
  <c r="F7541" i="4"/>
  <c r="G7541" i="4" s="1"/>
  <c r="F7542" i="4"/>
  <c r="G7542" i="4" s="1"/>
  <c r="F7543" i="4"/>
  <c r="G7543" i="4" s="1"/>
  <c r="F7544" i="4"/>
  <c r="G7544" i="4" s="1"/>
  <c r="F7545" i="4"/>
  <c r="G7545" i="4" s="1"/>
  <c r="F7546" i="4"/>
  <c r="G7546" i="4" s="1"/>
  <c r="F7547" i="4"/>
  <c r="G7547" i="4" s="1"/>
  <c r="F7548" i="4"/>
  <c r="G7548" i="4" s="1"/>
  <c r="F7549" i="4"/>
  <c r="G7549" i="4" s="1"/>
  <c r="F7550" i="4"/>
  <c r="G7550" i="4" s="1"/>
  <c r="F7551" i="4"/>
  <c r="G7551" i="4" s="1"/>
  <c r="F7552" i="4"/>
  <c r="G7552" i="4" s="1"/>
  <c r="F7553" i="4"/>
  <c r="G7553" i="4" s="1"/>
  <c r="F7554" i="4"/>
  <c r="G7554" i="4" s="1"/>
  <c r="F7555" i="4"/>
  <c r="G7555" i="4" s="1"/>
  <c r="F7556" i="4"/>
  <c r="G7556" i="4" s="1"/>
  <c r="F7557" i="4"/>
  <c r="G7557" i="4" s="1"/>
  <c r="F7558" i="4"/>
  <c r="G7558" i="4" s="1"/>
  <c r="F7559" i="4"/>
  <c r="G7559" i="4" s="1"/>
  <c r="F7560" i="4"/>
  <c r="G7560" i="4" s="1"/>
  <c r="F7561" i="4"/>
  <c r="G7561" i="4" s="1"/>
  <c r="F7562" i="4"/>
  <c r="G7562" i="4" s="1"/>
  <c r="F7563" i="4"/>
  <c r="G7563" i="4" s="1"/>
  <c r="F7564" i="4"/>
  <c r="G7564" i="4" s="1"/>
  <c r="F7565" i="4"/>
  <c r="G7565" i="4" s="1"/>
  <c r="F7566" i="4"/>
  <c r="G7566" i="4" s="1"/>
  <c r="F7567" i="4"/>
  <c r="G7567" i="4" s="1"/>
  <c r="F7568" i="4"/>
  <c r="G7568" i="4" s="1"/>
  <c r="F7569" i="4"/>
  <c r="G7569" i="4" s="1"/>
  <c r="F7570" i="4"/>
  <c r="G7570" i="4" s="1"/>
  <c r="F7571" i="4"/>
  <c r="G7571" i="4" s="1"/>
  <c r="F7572" i="4"/>
  <c r="G7572" i="4" s="1"/>
  <c r="F7573" i="4"/>
  <c r="G7573" i="4" s="1"/>
  <c r="F7574" i="4"/>
  <c r="G7574" i="4" s="1"/>
  <c r="F7575" i="4"/>
  <c r="G7575" i="4" s="1"/>
  <c r="F7576" i="4"/>
  <c r="G7576" i="4" s="1"/>
  <c r="F7577" i="4"/>
  <c r="G7577" i="4" s="1"/>
  <c r="F7578" i="4"/>
  <c r="G7578" i="4" s="1"/>
  <c r="F7579" i="4"/>
  <c r="G7579" i="4" s="1"/>
  <c r="F7580" i="4"/>
  <c r="G7580" i="4" s="1"/>
  <c r="F7581" i="4"/>
  <c r="G7581" i="4" s="1"/>
  <c r="F7582" i="4"/>
  <c r="G7582" i="4" s="1"/>
  <c r="F7583" i="4"/>
  <c r="G7583" i="4" s="1"/>
  <c r="F7584" i="4"/>
  <c r="G7584" i="4" s="1"/>
  <c r="F7585" i="4"/>
  <c r="G7585" i="4" s="1"/>
  <c r="F7586" i="4"/>
  <c r="G7586" i="4" s="1"/>
  <c r="F7587" i="4"/>
  <c r="G7587" i="4" s="1"/>
  <c r="F7588" i="4"/>
  <c r="G7588" i="4" s="1"/>
  <c r="F7589" i="4"/>
  <c r="G7589" i="4" s="1"/>
  <c r="F7590" i="4"/>
  <c r="G7590" i="4" s="1"/>
  <c r="F7591" i="4"/>
  <c r="G7591" i="4" s="1"/>
  <c r="F7592" i="4"/>
  <c r="G7592" i="4" s="1"/>
  <c r="F7593" i="4"/>
  <c r="G7593" i="4" s="1"/>
  <c r="F7594" i="4"/>
  <c r="G7594" i="4" s="1"/>
  <c r="F7595" i="4"/>
  <c r="G7595" i="4" s="1"/>
  <c r="F7596" i="4"/>
  <c r="G7596" i="4" s="1"/>
  <c r="F7597" i="4"/>
  <c r="G7597" i="4" s="1"/>
  <c r="F7598" i="4"/>
  <c r="G7598" i="4" s="1"/>
  <c r="F7599" i="4"/>
  <c r="G7599" i="4" s="1"/>
  <c r="F7600" i="4"/>
  <c r="G7600" i="4" s="1"/>
  <c r="F7601" i="4"/>
  <c r="G7601" i="4" s="1"/>
  <c r="F7602" i="4"/>
  <c r="G7602" i="4" s="1"/>
  <c r="F7603" i="4"/>
  <c r="G7603" i="4" s="1"/>
  <c r="F7604" i="4"/>
  <c r="G7604" i="4" s="1"/>
  <c r="F7605" i="4"/>
  <c r="G7605" i="4" s="1"/>
  <c r="F7606" i="4"/>
  <c r="G7606" i="4" s="1"/>
  <c r="F7607" i="4"/>
  <c r="G7607" i="4" s="1"/>
  <c r="F7608" i="4"/>
  <c r="G7608" i="4" s="1"/>
  <c r="F7609" i="4"/>
  <c r="G7609" i="4" s="1"/>
  <c r="F7610" i="4"/>
  <c r="G7610" i="4" s="1"/>
  <c r="F7611" i="4"/>
  <c r="G7611" i="4" s="1"/>
  <c r="F7612" i="4"/>
  <c r="G7612" i="4" s="1"/>
  <c r="F7613" i="4"/>
  <c r="G7613" i="4" s="1"/>
  <c r="F7614" i="4"/>
  <c r="G7614" i="4" s="1"/>
  <c r="F7615" i="4"/>
  <c r="G7615" i="4" s="1"/>
  <c r="F7616" i="4"/>
  <c r="G7616" i="4" s="1"/>
  <c r="F7617" i="4"/>
  <c r="G7617" i="4" s="1"/>
  <c r="F7618" i="4"/>
  <c r="G7618" i="4" s="1"/>
  <c r="F7619" i="4"/>
  <c r="G7619" i="4" s="1"/>
  <c r="F7620" i="4"/>
  <c r="G7620" i="4" s="1"/>
  <c r="F7621" i="4"/>
  <c r="G7621" i="4" s="1"/>
  <c r="F7622" i="4"/>
  <c r="G7622" i="4" s="1"/>
  <c r="F7623" i="4"/>
  <c r="G7623" i="4" s="1"/>
  <c r="F7624" i="4"/>
  <c r="G7624" i="4" s="1"/>
  <c r="F7625" i="4"/>
  <c r="G7625" i="4" s="1"/>
  <c r="F7626" i="4"/>
  <c r="G7626" i="4" s="1"/>
  <c r="F7627" i="4"/>
  <c r="G7627" i="4" s="1"/>
  <c r="F7628" i="4"/>
  <c r="G7628" i="4" s="1"/>
  <c r="F7629" i="4"/>
  <c r="G7629" i="4" s="1"/>
  <c r="F7630" i="4"/>
  <c r="G7630" i="4" s="1"/>
  <c r="F7631" i="4"/>
  <c r="G7631" i="4" s="1"/>
  <c r="F7632" i="4"/>
  <c r="G7632" i="4" s="1"/>
  <c r="F7633" i="4"/>
  <c r="G7633" i="4" s="1"/>
  <c r="F7634" i="4"/>
  <c r="G7634" i="4" s="1"/>
  <c r="F7635" i="4"/>
  <c r="G7635" i="4" s="1"/>
  <c r="F7636" i="4"/>
  <c r="G7636" i="4" s="1"/>
  <c r="F7637" i="4"/>
  <c r="G7637" i="4" s="1"/>
  <c r="F7638" i="4"/>
  <c r="G7638" i="4" s="1"/>
  <c r="F7639" i="4"/>
  <c r="G7639" i="4" s="1"/>
  <c r="F7640" i="4"/>
  <c r="G7640" i="4" s="1"/>
  <c r="F7641" i="4"/>
  <c r="G7641" i="4" s="1"/>
  <c r="F7642" i="4"/>
  <c r="G7642" i="4" s="1"/>
  <c r="F7643" i="4"/>
  <c r="G7643" i="4" s="1"/>
  <c r="F7644" i="4"/>
  <c r="G7644" i="4" s="1"/>
  <c r="F7645" i="4"/>
  <c r="G7645" i="4" s="1"/>
  <c r="F7646" i="4"/>
  <c r="G7646" i="4" s="1"/>
  <c r="F7647" i="4"/>
  <c r="G7647" i="4" s="1"/>
  <c r="F7648" i="4"/>
  <c r="G7648" i="4" s="1"/>
  <c r="F7649" i="4"/>
  <c r="G7649" i="4" s="1"/>
  <c r="F7650" i="4"/>
  <c r="G7650" i="4" s="1"/>
  <c r="F7651" i="4"/>
  <c r="G7651" i="4" s="1"/>
  <c r="F7652" i="4"/>
  <c r="G7652" i="4" s="1"/>
  <c r="F7653" i="4"/>
  <c r="G7653" i="4" s="1"/>
  <c r="F7654" i="4"/>
  <c r="G7654" i="4" s="1"/>
  <c r="F7655" i="4"/>
  <c r="G7655" i="4" s="1"/>
  <c r="F7656" i="4"/>
  <c r="G7656" i="4" s="1"/>
  <c r="F7657" i="4"/>
  <c r="G7657" i="4" s="1"/>
  <c r="F7658" i="4"/>
  <c r="G7658" i="4" s="1"/>
  <c r="F7659" i="4"/>
  <c r="G7659" i="4" s="1"/>
  <c r="F7660" i="4"/>
  <c r="G7660" i="4" s="1"/>
  <c r="F7661" i="4"/>
  <c r="G7661" i="4" s="1"/>
  <c r="F7662" i="4"/>
  <c r="G7662" i="4" s="1"/>
  <c r="F7663" i="4"/>
  <c r="G7663" i="4" s="1"/>
  <c r="F7664" i="4"/>
  <c r="G7664" i="4" s="1"/>
  <c r="F7665" i="4"/>
  <c r="G7665" i="4" s="1"/>
  <c r="F7666" i="4"/>
  <c r="G7666" i="4" s="1"/>
  <c r="F7667" i="4"/>
  <c r="G7667" i="4" s="1"/>
  <c r="F7668" i="4"/>
  <c r="G7668" i="4" s="1"/>
  <c r="F7669" i="4"/>
  <c r="G7669" i="4" s="1"/>
  <c r="F7670" i="4"/>
  <c r="G7670" i="4" s="1"/>
  <c r="F7671" i="4"/>
  <c r="G7671" i="4" s="1"/>
  <c r="F7672" i="4"/>
  <c r="G7672" i="4" s="1"/>
  <c r="F7673" i="4"/>
  <c r="G7673" i="4" s="1"/>
  <c r="F7674" i="4"/>
  <c r="G7674" i="4" s="1"/>
  <c r="F7675" i="4"/>
  <c r="G7675" i="4" s="1"/>
  <c r="F7676" i="4"/>
  <c r="G7676" i="4" s="1"/>
  <c r="F7677" i="4"/>
  <c r="G7677" i="4" s="1"/>
  <c r="F7678" i="4"/>
  <c r="G7678" i="4" s="1"/>
  <c r="F7679" i="4"/>
  <c r="G7679" i="4" s="1"/>
  <c r="F7680" i="4"/>
  <c r="G7680" i="4" s="1"/>
  <c r="F7681" i="4"/>
  <c r="G7681" i="4" s="1"/>
  <c r="F7682" i="4"/>
  <c r="G7682" i="4" s="1"/>
  <c r="F7683" i="4"/>
  <c r="G7683" i="4" s="1"/>
  <c r="F7684" i="4"/>
  <c r="G7684" i="4" s="1"/>
  <c r="F7685" i="4"/>
  <c r="G7685" i="4" s="1"/>
  <c r="F7686" i="4"/>
  <c r="G7686" i="4" s="1"/>
  <c r="F7687" i="4"/>
  <c r="G7687" i="4" s="1"/>
  <c r="F7688" i="4"/>
  <c r="G7688" i="4" s="1"/>
  <c r="F7689" i="4"/>
  <c r="G7689" i="4" s="1"/>
  <c r="F7690" i="4"/>
  <c r="G7690" i="4" s="1"/>
  <c r="F7691" i="4"/>
  <c r="G7691" i="4" s="1"/>
  <c r="F7692" i="4"/>
  <c r="G7692" i="4" s="1"/>
  <c r="F7693" i="4"/>
  <c r="G7693" i="4" s="1"/>
  <c r="F7694" i="4"/>
  <c r="G7694" i="4" s="1"/>
  <c r="F7695" i="4"/>
  <c r="G7695" i="4" s="1"/>
  <c r="F7696" i="4"/>
  <c r="G7696" i="4" s="1"/>
  <c r="F7697" i="4"/>
  <c r="G7697" i="4" s="1"/>
  <c r="F7698" i="4"/>
  <c r="G7698" i="4" s="1"/>
  <c r="F7699" i="4"/>
  <c r="G7699" i="4" s="1"/>
  <c r="F7700" i="4"/>
  <c r="G7700" i="4" s="1"/>
  <c r="F7701" i="4"/>
  <c r="G7701" i="4" s="1"/>
  <c r="F7702" i="4"/>
  <c r="G7702" i="4" s="1"/>
  <c r="F7703" i="4"/>
  <c r="G7703" i="4" s="1"/>
  <c r="F7704" i="4"/>
  <c r="G7704" i="4" s="1"/>
  <c r="F7705" i="4"/>
  <c r="G7705" i="4" s="1"/>
  <c r="F7706" i="4"/>
  <c r="G7706" i="4" s="1"/>
  <c r="F7707" i="4"/>
  <c r="G7707" i="4" s="1"/>
  <c r="F7708" i="4"/>
  <c r="G7708" i="4" s="1"/>
  <c r="F7709" i="4"/>
  <c r="G7709" i="4" s="1"/>
  <c r="F7710" i="4"/>
  <c r="G7710" i="4" s="1"/>
  <c r="F7711" i="4"/>
  <c r="G7711" i="4" s="1"/>
  <c r="F7712" i="4"/>
  <c r="G7712" i="4" s="1"/>
  <c r="F7713" i="4"/>
  <c r="G7713" i="4" s="1"/>
  <c r="F7714" i="4"/>
  <c r="G7714" i="4" s="1"/>
  <c r="F7715" i="4"/>
  <c r="G7715" i="4" s="1"/>
  <c r="F7716" i="4"/>
  <c r="G7716" i="4" s="1"/>
  <c r="F7717" i="4"/>
  <c r="G7717" i="4" s="1"/>
  <c r="F7718" i="4"/>
  <c r="G7718" i="4" s="1"/>
  <c r="F7719" i="4"/>
  <c r="G7719" i="4" s="1"/>
  <c r="F7720" i="4"/>
  <c r="G7720" i="4" s="1"/>
  <c r="F7721" i="4"/>
  <c r="G7721" i="4" s="1"/>
  <c r="F7722" i="4"/>
  <c r="G7722" i="4" s="1"/>
  <c r="F7723" i="4"/>
  <c r="G7723" i="4" s="1"/>
  <c r="F7724" i="4"/>
  <c r="G7724" i="4" s="1"/>
  <c r="F7725" i="4"/>
  <c r="G7725" i="4" s="1"/>
  <c r="F7726" i="4"/>
  <c r="G7726" i="4" s="1"/>
  <c r="F7727" i="4"/>
  <c r="G7727" i="4" s="1"/>
  <c r="F7728" i="4"/>
  <c r="G7728" i="4" s="1"/>
  <c r="F7729" i="4"/>
  <c r="G7729" i="4" s="1"/>
  <c r="F7730" i="4"/>
  <c r="G7730" i="4" s="1"/>
  <c r="F7731" i="4"/>
  <c r="G7731" i="4" s="1"/>
  <c r="F7732" i="4"/>
  <c r="G7732" i="4" s="1"/>
  <c r="F7733" i="4"/>
  <c r="G7733" i="4" s="1"/>
  <c r="F7734" i="4"/>
  <c r="G7734" i="4" s="1"/>
  <c r="F7735" i="4"/>
  <c r="G7735" i="4" s="1"/>
  <c r="F7736" i="4"/>
  <c r="G7736" i="4" s="1"/>
  <c r="F7737" i="4"/>
  <c r="G7737" i="4" s="1"/>
  <c r="F7738" i="4"/>
  <c r="G7738" i="4" s="1"/>
  <c r="F7739" i="4"/>
  <c r="G7739" i="4" s="1"/>
  <c r="F7740" i="4"/>
  <c r="G7740" i="4" s="1"/>
  <c r="F7741" i="4"/>
  <c r="G7741" i="4" s="1"/>
  <c r="F7742" i="4"/>
  <c r="G7742" i="4" s="1"/>
  <c r="F7743" i="4"/>
  <c r="G7743" i="4" s="1"/>
  <c r="F7744" i="4"/>
  <c r="G7744" i="4" s="1"/>
  <c r="F7745" i="4"/>
  <c r="G7745" i="4" s="1"/>
  <c r="F7746" i="4"/>
  <c r="G7746" i="4" s="1"/>
  <c r="F7747" i="4"/>
  <c r="G7747" i="4" s="1"/>
  <c r="F7748" i="4"/>
  <c r="G7748" i="4" s="1"/>
  <c r="F7749" i="4"/>
  <c r="G7749" i="4" s="1"/>
  <c r="F7750" i="4"/>
  <c r="G7750" i="4" s="1"/>
  <c r="F7751" i="4"/>
  <c r="G7751" i="4" s="1"/>
  <c r="F7752" i="4"/>
  <c r="G7752" i="4" s="1"/>
  <c r="F7753" i="4"/>
  <c r="G7753" i="4" s="1"/>
  <c r="F7754" i="4"/>
  <c r="G7754" i="4" s="1"/>
  <c r="F7755" i="4"/>
  <c r="G7755" i="4" s="1"/>
  <c r="F7756" i="4"/>
  <c r="G7756" i="4" s="1"/>
  <c r="F7757" i="4"/>
  <c r="G7757" i="4" s="1"/>
  <c r="F7758" i="4"/>
  <c r="G7758" i="4" s="1"/>
  <c r="F7759" i="4"/>
  <c r="G7759" i="4" s="1"/>
  <c r="F7760" i="4"/>
  <c r="G7760" i="4" s="1"/>
  <c r="F7761" i="4"/>
  <c r="G7761" i="4" s="1"/>
  <c r="F7762" i="4"/>
  <c r="G7762" i="4" s="1"/>
  <c r="F7763" i="4"/>
  <c r="G7763" i="4" s="1"/>
  <c r="F7764" i="4"/>
  <c r="G7764" i="4" s="1"/>
  <c r="F7765" i="4"/>
  <c r="G7765" i="4" s="1"/>
  <c r="F7766" i="4"/>
  <c r="G7766" i="4" s="1"/>
  <c r="F7767" i="4"/>
  <c r="G7767" i="4" s="1"/>
  <c r="F7768" i="4"/>
  <c r="G7768" i="4" s="1"/>
  <c r="F7769" i="4"/>
  <c r="G7769" i="4" s="1"/>
  <c r="F7770" i="4"/>
  <c r="G7770" i="4" s="1"/>
  <c r="F7771" i="4"/>
  <c r="G7771" i="4" s="1"/>
  <c r="F7772" i="4"/>
  <c r="G7772" i="4" s="1"/>
  <c r="F7773" i="4"/>
  <c r="G7773" i="4" s="1"/>
  <c r="F7774" i="4"/>
  <c r="G7774" i="4" s="1"/>
  <c r="F7775" i="4"/>
  <c r="G7775" i="4" s="1"/>
  <c r="F7776" i="4"/>
  <c r="G7776" i="4" s="1"/>
  <c r="F7777" i="4"/>
  <c r="G7777" i="4" s="1"/>
  <c r="F7778" i="4"/>
  <c r="G7778" i="4" s="1"/>
  <c r="F7779" i="4"/>
  <c r="G7779" i="4" s="1"/>
  <c r="F7780" i="4"/>
  <c r="G7780" i="4" s="1"/>
  <c r="F7781" i="4"/>
  <c r="G7781" i="4" s="1"/>
  <c r="F7782" i="4"/>
  <c r="G7782" i="4" s="1"/>
  <c r="F7783" i="4"/>
  <c r="G7783" i="4" s="1"/>
  <c r="F7784" i="4"/>
  <c r="G7784" i="4" s="1"/>
  <c r="F7785" i="4"/>
  <c r="G7785" i="4" s="1"/>
  <c r="F7786" i="4"/>
  <c r="G7786" i="4" s="1"/>
  <c r="F7787" i="4"/>
  <c r="G7787" i="4" s="1"/>
  <c r="F7788" i="4"/>
  <c r="G7788" i="4" s="1"/>
  <c r="F7789" i="4"/>
  <c r="G7789" i="4" s="1"/>
  <c r="F7790" i="4"/>
  <c r="G7790" i="4" s="1"/>
  <c r="F7791" i="4"/>
  <c r="G7791" i="4" s="1"/>
  <c r="F7792" i="4"/>
  <c r="G7792" i="4" s="1"/>
  <c r="F7793" i="4"/>
  <c r="G7793" i="4" s="1"/>
  <c r="F7794" i="4"/>
  <c r="G7794" i="4" s="1"/>
  <c r="F7795" i="4"/>
  <c r="G7795" i="4" s="1"/>
  <c r="F7796" i="4"/>
  <c r="G7796" i="4" s="1"/>
  <c r="F7797" i="4"/>
  <c r="G7797" i="4" s="1"/>
  <c r="F7798" i="4"/>
  <c r="G7798" i="4" s="1"/>
  <c r="F7799" i="4"/>
  <c r="G7799" i="4" s="1"/>
  <c r="F7800" i="4"/>
  <c r="G7800" i="4" s="1"/>
  <c r="F7801" i="4"/>
  <c r="G7801" i="4" s="1"/>
  <c r="F7802" i="4"/>
  <c r="G7802" i="4" s="1"/>
  <c r="F7803" i="4"/>
  <c r="G7803" i="4" s="1"/>
  <c r="F7804" i="4"/>
  <c r="G7804" i="4" s="1"/>
  <c r="F7805" i="4"/>
  <c r="G7805" i="4" s="1"/>
  <c r="F7806" i="4"/>
  <c r="G7806" i="4" s="1"/>
  <c r="F7807" i="4"/>
  <c r="G7807" i="4" s="1"/>
  <c r="F7808" i="4"/>
  <c r="G7808" i="4" s="1"/>
  <c r="F7809" i="4"/>
  <c r="G7809" i="4" s="1"/>
  <c r="F7810" i="4"/>
  <c r="G7810" i="4" s="1"/>
  <c r="F7811" i="4"/>
  <c r="G7811" i="4" s="1"/>
  <c r="F7812" i="4"/>
  <c r="G7812" i="4" s="1"/>
  <c r="F7813" i="4"/>
  <c r="G7813" i="4" s="1"/>
  <c r="F7814" i="4"/>
  <c r="G7814" i="4" s="1"/>
  <c r="F7815" i="4"/>
  <c r="G7815" i="4" s="1"/>
  <c r="F7816" i="4"/>
  <c r="G7816" i="4" s="1"/>
  <c r="F7817" i="4"/>
  <c r="G7817" i="4" s="1"/>
  <c r="F7818" i="4"/>
  <c r="G7818" i="4" s="1"/>
  <c r="F7819" i="4"/>
  <c r="G7819" i="4" s="1"/>
  <c r="F7820" i="4"/>
  <c r="G7820" i="4" s="1"/>
  <c r="F7821" i="4"/>
  <c r="G7821" i="4" s="1"/>
  <c r="F7822" i="4"/>
  <c r="G7822" i="4" s="1"/>
  <c r="F7823" i="4"/>
  <c r="G7823" i="4" s="1"/>
  <c r="F7824" i="4"/>
  <c r="G7824" i="4" s="1"/>
  <c r="F7825" i="4"/>
  <c r="G7825" i="4" s="1"/>
  <c r="F7826" i="4"/>
  <c r="G7826" i="4" s="1"/>
  <c r="F7827" i="4"/>
  <c r="G7827" i="4" s="1"/>
  <c r="F7828" i="4"/>
  <c r="G7828" i="4" s="1"/>
  <c r="F7829" i="4"/>
  <c r="G7829" i="4" s="1"/>
  <c r="F7830" i="4"/>
  <c r="G7830" i="4" s="1"/>
  <c r="F7831" i="4"/>
  <c r="G7831" i="4" s="1"/>
  <c r="F7832" i="4"/>
  <c r="G7832" i="4" s="1"/>
  <c r="F7833" i="4"/>
  <c r="G7833" i="4" s="1"/>
  <c r="F7834" i="4"/>
  <c r="G7834" i="4" s="1"/>
  <c r="F7835" i="4"/>
  <c r="G7835" i="4" s="1"/>
  <c r="F7836" i="4"/>
  <c r="G7836" i="4" s="1"/>
  <c r="F7837" i="4"/>
  <c r="G7837" i="4" s="1"/>
  <c r="F7838" i="4"/>
  <c r="G7838" i="4" s="1"/>
  <c r="F7839" i="4"/>
  <c r="G7839" i="4" s="1"/>
  <c r="F7840" i="4"/>
  <c r="G7840" i="4" s="1"/>
  <c r="F7841" i="4"/>
  <c r="G7841" i="4" s="1"/>
  <c r="F7842" i="4"/>
  <c r="G7842" i="4" s="1"/>
  <c r="F7843" i="4"/>
  <c r="G7843" i="4" s="1"/>
  <c r="F7844" i="4"/>
  <c r="G7844" i="4" s="1"/>
  <c r="F7845" i="4"/>
  <c r="G7845" i="4" s="1"/>
  <c r="F7846" i="4"/>
  <c r="G7846" i="4" s="1"/>
  <c r="F7847" i="4"/>
  <c r="G7847" i="4" s="1"/>
  <c r="F7848" i="4"/>
  <c r="G7848" i="4" s="1"/>
  <c r="F7849" i="4"/>
  <c r="G7849" i="4" s="1"/>
  <c r="F7850" i="4"/>
  <c r="G7850" i="4" s="1"/>
  <c r="F7851" i="4"/>
  <c r="G7851" i="4" s="1"/>
  <c r="F7852" i="4"/>
  <c r="G7852" i="4" s="1"/>
  <c r="F7853" i="4"/>
  <c r="G7853" i="4" s="1"/>
  <c r="F7854" i="4"/>
  <c r="G7854" i="4" s="1"/>
  <c r="F7855" i="4"/>
  <c r="G7855" i="4" s="1"/>
  <c r="F7856" i="4"/>
  <c r="G7856" i="4" s="1"/>
  <c r="F7857" i="4"/>
  <c r="G7857" i="4" s="1"/>
  <c r="F7858" i="4"/>
  <c r="G7858" i="4" s="1"/>
  <c r="F7859" i="4"/>
  <c r="G7859" i="4" s="1"/>
  <c r="F7860" i="4"/>
  <c r="G7860" i="4" s="1"/>
  <c r="F7861" i="4"/>
  <c r="G7861" i="4" s="1"/>
  <c r="F7862" i="4"/>
  <c r="G7862" i="4" s="1"/>
  <c r="F7863" i="4"/>
  <c r="G7863" i="4" s="1"/>
  <c r="F7864" i="4"/>
  <c r="G7864" i="4" s="1"/>
  <c r="F7865" i="4"/>
  <c r="G7865" i="4" s="1"/>
  <c r="F7866" i="4"/>
  <c r="G7866" i="4" s="1"/>
  <c r="F7867" i="4"/>
  <c r="G7867" i="4" s="1"/>
  <c r="F7868" i="4"/>
  <c r="G7868" i="4" s="1"/>
  <c r="F7869" i="4"/>
  <c r="G7869" i="4" s="1"/>
  <c r="F7870" i="4"/>
  <c r="G7870" i="4" s="1"/>
  <c r="F7871" i="4"/>
  <c r="G7871" i="4" s="1"/>
  <c r="F7872" i="4"/>
  <c r="G7872" i="4" s="1"/>
  <c r="F7873" i="4"/>
  <c r="G7873" i="4" s="1"/>
  <c r="F7874" i="4"/>
  <c r="G7874" i="4" s="1"/>
  <c r="F7875" i="4"/>
  <c r="G7875" i="4" s="1"/>
  <c r="F7876" i="4"/>
  <c r="G7876" i="4" s="1"/>
  <c r="F7877" i="4"/>
  <c r="G7877" i="4" s="1"/>
  <c r="F7878" i="4"/>
  <c r="G7878" i="4" s="1"/>
  <c r="F7879" i="4"/>
  <c r="G7879" i="4" s="1"/>
  <c r="F7880" i="4"/>
  <c r="G7880" i="4" s="1"/>
  <c r="F7881" i="4"/>
  <c r="G7881" i="4" s="1"/>
  <c r="F7882" i="4"/>
  <c r="G7882" i="4" s="1"/>
  <c r="F7883" i="4"/>
  <c r="G7883" i="4" s="1"/>
  <c r="F7884" i="4"/>
  <c r="G7884" i="4" s="1"/>
  <c r="F7885" i="4"/>
  <c r="G7885" i="4" s="1"/>
  <c r="F7886" i="4"/>
  <c r="G7886" i="4" s="1"/>
  <c r="F7887" i="4"/>
  <c r="G7887" i="4" s="1"/>
  <c r="F7888" i="4"/>
  <c r="G7888" i="4" s="1"/>
  <c r="F7889" i="4"/>
  <c r="G7889" i="4" s="1"/>
  <c r="F7890" i="4"/>
  <c r="G7890" i="4" s="1"/>
  <c r="F7891" i="4"/>
  <c r="G7891" i="4" s="1"/>
  <c r="F7892" i="4"/>
  <c r="G7892" i="4" s="1"/>
  <c r="F7893" i="4"/>
  <c r="G7893" i="4" s="1"/>
  <c r="F7894" i="4"/>
  <c r="G7894" i="4" s="1"/>
  <c r="F7895" i="4"/>
  <c r="G7895" i="4" s="1"/>
  <c r="F7896" i="4"/>
  <c r="G7896" i="4" s="1"/>
  <c r="F7897" i="4"/>
  <c r="G7897" i="4" s="1"/>
  <c r="F7898" i="4"/>
  <c r="G7898" i="4" s="1"/>
  <c r="F7899" i="4"/>
  <c r="G7899" i="4" s="1"/>
  <c r="F7900" i="4"/>
  <c r="G7900" i="4" s="1"/>
  <c r="F7901" i="4"/>
  <c r="G7901" i="4" s="1"/>
  <c r="F7902" i="4"/>
  <c r="G7902" i="4" s="1"/>
  <c r="F7903" i="4"/>
  <c r="G7903" i="4" s="1"/>
  <c r="F7904" i="4"/>
  <c r="G7904" i="4" s="1"/>
  <c r="F7905" i="4"/>
  <c r="G7905" i="4" s="1"/>
  <c r="F7906" i="4"/>
  <c r="G7906" i="4" s="1"/>
  <c r="F7907" i="4"/>
  <c r="G7907" i="4" s="1"/>
  <c r="F7908" i="4"/>
  <c r="G7908" i="4" s="1"/>
  <c r="F7909" i="4"/>
  <c r="G7909" i="4" s="1"/>
  <c r="F7910" i="4"/>
  <c r="G7910" i="4" s="1"/>
  <c r="F7911" i="4"/>
  <c r="G7911" i="4" s="1"/>
  <c r="F7912" i="4"/>
  <c r="G7912" i="4" s="1"/>
  <c r="F7913" i="4"/>
  <c r="G7913" i="4" s="1"/>
  <c r="F7914" i="4"/>
  <c r="G7914" i="4" s="1"/>
  <c r="F7915" i="4"/>
  <c r="G7915" i="4" s="1"/>
  <c r="F7916" i="4"/>
  <c r="G7916" i="4" s="1"/>
  <c r="F7917" i="4"/>
  <c r="G7917" i="4" s="1"/>
  <c r="F7918" i="4"/>
  <c r="G7918" i="4" s="1"/>
  <c r="F7919" i="4"/>
  <c r="G7919" i="4" s="1"/>
  <c r="F7920" i="4"/>
  <c r="G7920" i="4" s="1"/>
  <c r="F7921" i="4"/>
  <c r="G7921" i="4" s="1"/>
  <c r="F7922" i="4"/>
  <c r="G7922" i="4" s="1"/>
  <c r="F7923" i="4"/>
  <c r="G7923" i="4" s="1"/>
  <c r="F7924" i="4"/>
  <c r="G7924" i="4" s="1"/>
  <c r="F7925" i="4"/>
  <c r="G7925" i="4" s="1"/>
  <c r="F7926" i="4"/>
  <c r="G7926" i="4" s="1"/>
  <c r="F7927" i="4"/>
  <c r="G7927" i="4" s="1"/>
  <c r="F7928" i="4"/>
  <c r="G7928" i="4" s="1"/>
  <c r="F7929" i="4"/>
  <c r="G7929" i="4" s="1"/>
  <c r="F7930" i="4"/>
  <c r="G7930" i="4" s="1"/>
  <c r="F7931" i="4"/>
  <c r="G7931" i="4" s="1"/>
  <c r="F7932" i="4"/>
  <c r="G7932" i="4" s="1"/>
  <c r="F7933" i="4"/>
  <c r="G7933" i="4" s="1"/>
  <c r="F7934" i="4"/>
  <c r="G7934" i="4" s="1"/>
  <c r="F7935" i="4"/>
  <c r="G7935" i="4" s="1"/>
  <c r="F7936" i="4"/>
  <c r="G7936" i="4" s="1"/>
  <c r="F7937" i="4"/>
  <c r="G7937" i="4" s="1"/>
  <c r="F7938" i="4"/>
  <c r="G7938" i="4" s="1"/>
  <c r="F7939" i="4"/>
  <c r="G7939" i="4" s="1"/>
  <c r="F7940" i="4"/>
  <c r="G7940" i="4" s="1"/>
  <c r="F7941" i="4"/>
  <c r="G7941" i="4" s="1"/>
  <c r="F7942" i="4"/>
  <c r="G7942" i="4" s="1"/>
  <c r="F7943" i="4"/>
  <c r="G7943" i="4" s="1"/>
  <c r="F7944" i="4"/>
  <c r="G7944" i="4" s="1"/>
  <c r="F7945" i="4"/>
  <c r="G7945" i="4" s="1"/>
  <c r="F7946" i="4"/>
  <c r="G7946" i="4" s="1"/>
  <c r="F7947" i="4"/>
  <c r="G7947" i="4" s="1"/>
  <c r="F7948" i="4"/>
  <c r="G7948" i="4" s="1"/>
  <c r="F7949" i="4"/>
  <c r="G7949" i="4" s="1"/>
  <c r="F7950" i="4"/>
  <c r="G7950" i="4" s="1"/>
  <c r="F7951" i="4"/>
  <c r="G7951" i="4" s="1"/>
  <c r="F7952" i="4"/>
  <c r="G7952" i="4" s="1"/>
  <c r="F7953" i="4"/>
  <c r="G7953" i="4" s="1"/>
  <c r="F7954" i="4"/>
  <c r="G7954" i="4" s="1"/>
  <c r="F7955" i="4"/>
  <c r="G7955" i="4" s="1"/>
  <c r="F7956" i="4"/>
  <c r="G7956" i="4" s="1"/>
  <c r="F7957" i="4"/>
  <c r="G7957" i="4" s="1"/>
  <c r="F7958" i="4"/>
  <c r="G7958" i="4" s="1"/>
  <c r="F7959" i="4"/>
  <c r="G7959" i="4" s="1"/>
  <c r="F7960" i="4"/>
  <c r="G7960" i="4" s="1"/>
  <c r="F7961" i="4"/>
  <c r="G7961" i="4" s="1"/>
  <c r="F7962" i="4"/>
  <c r="G7962" i="4" s="1"/>
  <c r="F7963" i="4"/>
  <c r="G7963" i="4" s="1"/>
  <c r="F7964" i="4"/>
  <c r="G7964" i="4" s="1"/>
  <c r="F7965" i="4"/>
  <c r="G7965" i="4" s="1"/>
  <c r="F7966" i="4"/>
  <c r="G7966" i="4" s="1"/>
  <c r="F7967" i="4"/>
  <c r="G7967" i="4" s="1"/>
  <c r="F7968" i="4"/>
  <c r="G7968" i="4" s="1"/>
  <c r="F7969" i="4"/>
  <c r="G7969" i="4" s="1"/>
  <c r="F7970" i="4"/>
  <c r="G7970" i="4" s="1"/>
  <c r="F7971" i="4"/>
  <c r="G7971" i="4" s="1"/>
  <c r="F7972" i="4"/>
  <c r="G7972" i="4" s="1"/>
  <c r="F7973" i="4"/>
  <c r="G7973" i="4" s="1"/>
  <c r="F7974" i="4"/>
  <c r="G7974" i="4" s="1"/>
  <c r="F7975" i="4"/>
  <c r="G7975" i="4" s="1"/>
  <c r="F7976" i="4"/>
  <c r="G7976" i="4" s="1"/>
  <c r="F7977" i="4"/>
  <c r="G7977" i="4" s="1"/>
  <c r="F7978" i="4"/>
  <c r="G7978" i="4" s="1"/>
  <c r="F7979" i="4"/>
  <c r="G7979" i="4" s="1"/>
  <c r="F7980" i="4"/>
  <c r="G7980" i="4" s="1"/>
  <c r="F7981" i="4"/>
  <c r="G7981" i="4" s="1"/>
  <c r="F7982" i="4"/>
  <c r="G7982" i="4" s="1"/>
  <c r="F7983" i="4"/>
  <c r="G7983" i="4" s="1"/>
  <c r="F7984" i="4"/>
  <c r="G7984" i="4" s="1"/>
  <c r="F7985" i="4"/>
  <c r="G7985" i="4" s="1"/>
  <c r="F7986" i="4"/>
  <c r="G7986" i="4" s="1"/>
  <c r="F7987" i="4"/>
  <c r="G7987" i="4" s="1"/>
  <c r="F7988" i="4"/>
  <c r="G7988" i="4" s="1"/>
  <c r="F7989" i="4"/>
  <c r="G7989" i="4" s="1"/>
  <c r="F7990" i="4"/>
  <c r="G7990" i="4" s="1"/>
  <c r="F7991" i="4"/>
  <c r="G7991" i="4" s="1"/>
  <c r="F7992" i="4"/>
  <c r="G7992" i="4" s="1"/>
  <c r="F7993" i="4"/>
  <c r="G7993" i="4" s="1"/>
  <c r="F7994" i="4"/>
  <c r="G7994" i="4" s="1"/>
  <c r="F7995" i="4"/>
  <c r="G7995" i="4" s="1"/>
  <c r="F7996" i="4"/>
  <c r="G7996" i="4" s="1"/>
  <c r="F7997" i="4"/>
  <c r="G7997" i="4" s="1"/>
  <c r="F7998" i="4"/>
  <c r="G7998" i="4" s="1"/>
  <c r="F7999" i="4"/>
  <c r="G7999" i="4" s="1"/>
  <c r="F8000" i="4"/>
  <c r="G8000" i="4" s="1"/>
  <c r="F8001" i="4"/>
  <c r="G8001" i="4" s="1"/>
  <c r="F8002" i="4"/>
  <c r="G8002" i="4" s="1"/>
  <c r="F8003" i="4"/>
  <c r="G8003" i="4" s="1"/>
  <c r="F8004" i="4"/>
  <c r="G8004" i="4" s="1"/>
  <c r="F8005" i="4"/>
  <c r="G8005" i="4" s="1"/>
  <c r="F8006" i="4"/>
  <c r="G8006" i="4" s="1"/>
  <c r="F8007" i="4"/>
  <c r="G8007" i="4" s="1"/>
  <c r="F8008" i="4"/>
  <c r="G8008" i="4" s="1"/>
  <c r="F8009" i="4"/>
  <c r="G8009" i="4" s="1"/>
  <c r="F8010" i="4"/>
  <c r="G8010" i="4" s="1"/>
  <c r="F8011" i="4"/>
  <c r="G8011" i="4" s="1"/>
  <c r="F8012" i="4"/>
  <c r="G8012" i="4" s="1"/>
  <c r="F8013" i="4"/>
  <c r="G8013" i="4" s="1"/>
  <c r="F8014" i="4"/>
  <c r="G8014" i="4" s="1"/>
  <c r="F8015" i="4"/>
  <c r="G8015" i="4" s="1"/>
  <c r="F8016" i="4"/>
  <c r="G8016" i="4" s="1"/>
  <c r="F8017" i="4"/>
  <c r="G8017" i="4" s="1"/>
  <c r="F8018" i="4"/>
  <c r="G8018" i="4" s="1"/>
  <c r="F8019" i="4"/>
  <c r="G8019" i="4" s="1"/>
  <c r="F8020" i="4"/>
  <c r="G8020" i="4" s="1"/>
  <c r="F8021" i="4"/>
  <c r="G8021" i="4" s="1"/>
  <c r="F8022" i="4"/>
  <c r="G8022" i="4" s="1"/>
  <c r="F8023" i="4"/>
  <c r="G8023" i="4" s="1"/>
  <c r="F8024" i="4"/>
  <c r="G8024" i="4" s="1"/>
  <c r="F8025" i="4"/>
  <c r="G8025" i="4" s="1"/>
  <c r="F8026" i="4"/>
  <c r="G8026" i="4" s="1"/>
  <c r="F8027" i="4"/>
  <c r="G8027" i="4" s="1"/>
  <c r="F8028" i="4"/>
  <c r="G8028" i="4" s="1"/>
  <c r="F8029" i="4"/>
  <c r="G8029" i="4" s="1"/>
  <c r="F8030" i="4"/>
  <c r="G8030" i="4" s="1"/>
  <c r="F8031" i="4"/>
  <c r="G8031" i="4" s="1"/>
  <c r="F8032" i="4"/>
  <c r="G8032" i="4" s="1"/>
  <c r="F8033" i="4"/>
  <c r="G8033" i="4" s="1"/>
  <c r="F8034" i="4"/>
  <c r="G8034" i="4" s="1"/>
  <c r="F8035" i="4"/>
  <c r="G8035" i="4" s="1"/>
  <c r="F8036" i="4"/>
  <c r="G8036" i="4" s="1"/>
  <c r="F8037" i="4"/>
  <c r="G8037" i="4" s="1"/>
  <c r="F8038" i="4"/>
  <c r="G8038" i="4" s="1"/>
  <c r="F8039" i="4"/>
  <c r="G8039" i="4" s="1"/>
  <c r="F8040" i="4"/>
  <c r="G8040" i="4" s="1"/>
  <c r="F8041" i="4"/>
  <c r="G8041" i="4" s="1"/>
  <c r="F8042" i="4"/>
  <c r="G8042" i="4" s="1"/>
  <c r="F8043" i="4"/>
  <c r="G8043" i="4" s="1"/>
  <c r="F8044" i="4"/>
  <c r="G8044" i="4" s="1"/>
  <c r="F8045" i="4"/>
  <c r="G8045" i="4" s="1"/>
  <c r="F8046" i="4"/>
  <c r="G8046" i="4" s="1"/>
  <c r="F8047" i="4"/>
  <c r="G8047" i="4" s="1"/>
  <c r="F8048" i="4"/>
  <c r="G8048" i="4" s="1"/>
  <c r="F8049" i="4"/>
  <c r="G8049" i="4" s="1"/>
  <c r="F8050" i="4"/>
  <c r="G8050" i="4" s="1"/>
  <c r="F8051" i="4"/>
  <c r="G8051" i="4" s="1"/>
  <c r="F8052" i="4"/>
  <c r="G8052" i="4" s="1"/>
  <c r="F8053" i="4"/>
  <c r="G8053" i="4" s="1"/>
  <c r="F8054" i="4"/>
  <c r="G8054" i="4" s="1"/>
  <c r="F8055" i="4"/>
  <c r="G8055" i="4" s="1"/>
  <c r="F8056" i="4"/>
  <c r="G8056" i="4" s="1"/>
  <c r="F8057" i="4"/>
  <c r="G8057" i="4" s="1"/>
  <c r="F8058" i="4"/>
  <c r="G8058" i="4" s="1"/>
  <c r="F8059" i="4"/>
  <c r="G8059" i="4" s="1"/>
  <c r="F8060" i="4"/>
  <c r="G8060" i="4" s="1"/>
  <c r="F8061" i="4"/>
  <c r="G8061" i="4" s="1"/>
  <c r="F8062" i="4"/>
  <c r="G8062" i="4" s="1"/>
  <c r="F8063" i="4"/>
  <c r="G8063" i="4" s="1"/>
  <c r="F8064" i="4"/>
  <c r="G8064" i="4" s="1"/>
  <c r="F8065" i="4"/>
  <c r="G8065" i="4" s="1"/>
  <c r="F8066" i="4"/>
  <c r="G8066" i="4" s="1"/>
  <c r="F8067" i="4"/>
  <c r="G8067" i="4" s="1"/>
  <c r="F8068" i="4"/>
  <c r="G8068" i="4" s="1"/>
  <c r="F8069" i="4"/>
  <c r="G8069" i="4" s="1"/>
  <c r="F8070" i="4"/>
  <c r="G8070" i="4" s="1"/>
  <c r="F8071" i="4"/>
  <c r="G8071" i="4" s="1"/>
  <c r="F8072" i="4"/>
  <c r="G8072" i="4" s="1"/>
  <c r="F8073" i="4"/>
  <c r="G8073" i="4" s="1"/>
  <c r="F8074" i="4"/>
  <c r="G8074" i="4" s="1"/>
  <c r="F8075" i="4"/>
  <c r="G8075" i="4" s="1"/>
  <c r="F8076" i="4"/>
  <c r="G8076" i="4" s="1"/>
  <c r="F8077" i="4"/>
  <c r="G8077" i="4" s="1"/>
  <c r="F8078" i="4"/>
  <c r="G8078" i="4" s="1"/>
  <c r="F8079" i="4"/>
  <c r="G8079" i="4" s="1"/>
  <c r="F8080" i="4"/>
  <c r="G8080" i="4" s="1"/>
  <c r="F8081" i="4"/>
  <c r="G8081" i="4" s="1"/>
  <c r="F8082" i="4"/>
  <c r="G8082" i="4" s="1"/>
  <c r="F8083" i="4"/>
  <c r="G8083" i="4" s="1"/>
  <c r="F8084" i="4"/>
  <c r="G8084" i="4" s="1"/>
  <c r="F8085" i="4"/>
  <c r="G8085" i="4" s="1"/>
  <c r="F8086" i="4"/>
  <c r="G8086" i="4" s="1"/>
  <c r="F8087" i="4"/>
  <c r="G8087" i="4" s="1"/>
  <c r="F8088" i="4"/>
  <c r="G8088" i="4" s="1"/>
  <c r="F8089" i="4"/>
  <c r="G8089" i="4" s="1"/>
  <c r="F8090" i="4"/>
  <c r="G8090" i="4" s="1"/>
  <c r="F8091" i="4"/>
  <c r="G8091" i="4" s="1"/>
  <c r="F8092" i="4"/>
  <c r="G8092" i="4" s="1"/>
  <c r="F8093" i="4"/>
  <c r="G8093" i="4" s="1"/>
  <c r="F8094" i="4"/>
  <c r="G8094" i="4" s="1"/>
  <c r="F8095" i="4"/>
  <c r="G8095" i="4" s="1"/>
  <c r="F8096" i="4"/>
  <c r="G8096" i="4" s="1"/>
  <c r="F8097" i="4"/>
  <c r="G8097" i="4" s="1"/>
  <c r="F8098" i="4"/>
  <c r="G8098" i="4" s="1"/>
  <c r="F8099" i="4"/>
  <c r="G8099" i="4" s="1"/>
  <c r="F8100" i="4"/>
  <c r="G8100" i="4" s="1"/>
  <c r="F8101" i="4"/>
  <c r="G8101" i="4" s="1"/>
  <c r="F8102" i="4"/>
  <c r="G8102" i="4" s="1"/>
  <c r="F8103" i="4"/>
  <c r="G8103" i="4" s="1"/>
  <c r="F8104" i="4"/>
  <c r="G8104" i="4" s="1"/>
  <c r="F8105" i="4"/>
  <c r="G8105" i="4" s="1"/>
  <c r="F8106" i="4"/>
  <c r="G8106" i="4" s="1"/>
  <c r="F8107" i="4"/>
  <c r="G8107" i="4" s="1"/>
  <c r="F8108" i="4"/>
  <c r="G8108" i="4" s="1"/>
  <c r="F8109" i="4"/>
  <c r="G8109" i="4" s="1"/>
  <c r="F8110" i="4"/>
  <c r="G8110" i="4" s="1"/>
  <c r="F8111" i="4"/>
  <c r="G8111" i="4" s="1"/>
  <c r="F8112" i="4"/>
  <c r="G8112" i="4" s="1"/>
  <c r="F8113" i="4"/>
  <c r="G8113" i="4" s="1"/>
  <c r="F8114" i="4"/>
  <c r="G8114" i="4" s="1"/>
  <c r="F8115" i="4"/>
  <c r="G8115" i="4" s="1"/>
  <c r="F8116" i="4"/>
  <c r="G8116" i="4" s="1"/>
  <c r="F8117" i="4"/>
  <c r="G8117" i="4" s="1"/>
  <c r="F8118" i="4"/>
  <c r="G8118" i="4" s="1"/>
  <c r="F8119" i="4"/>
  <c r="G8119" i="4" s="1"/>
  <c r="F8120" i="4"/>
  <c r="G8120" i="4" s="1"/>
  <c r="F8121" i="4"/>
  <c r="G8121" i="4" s="1"/>
  <c r="F8122" i="4"/>
  <c r="G8122" i="4" s="1"/>
  <c r="F8123" i="4"/>
  <c r="G8123" i="4" s="1"/>
  <c r="F8124" i="4"/>
  <c r="G8124" i="4" s="1"/>
  <c r="F8125" i="4"/>
  <c r="G8125" i="4" s="1"/>
  <c r="F8126" i="4"/>
  <c r="G8126" i="4" s="1"/>
  <c r="F8127" i="4"/>
  <c r="G8127" i="4" s="1"/>
  <c r="F8128" i="4"/>
  <c r="G8128" i="4" s="1"/>
  <c r="F8129" i="4"/>
  <c r="G8129" i="4" s="1"/>
  <c r="F8130" i="4"/>
  <c r="G8130" i="4" s="1"/>
  <c r="F8131" i="4"/>
  <c r="G8131" i="4" s="1"/>
  <c r="F8132" i="4"/>
  <c r="G8132" i="4" s="1"/>
  <c r="F8133" i="4"/>
  <c r="G8133" i="4" s="1"/>
  <c r="F8134" i="4"/>
  <c r="G8134" i="4" s="1"/>
  <c r="F8135" i="4"/>
  <c r="G8135" i="4" s="1"/>
  <c r="F8136" i="4"/>
  <c r="G8136" i="4" s="1"/>
  <c r="F8137" i="4"/>
  <c r="G8137" i="4" s="1"/>
  <c r="F8138" i="4"/>
  <c r="G8138" i="4" s="1"/>
  <c r="F8139" i="4"/>
  <c r="G8139" i="4" s="1"/>
  <c r="F8140" i="4"/>
  <c r="G8140" i="4" s="1"/>
  <c r="F8141" i="4"/>
  <c r="G8141" i="4" s="1"/>
  <c r="F8142" i="4"/>
  <c r="G8142" i="4" s="1"/>
  <c r="F8143" i="4"/>
  <c r="G8143" i="4" s="1"/>
  <c r="F8144" i="4"/>
  <c r="G8144" i="4" s="1"/>
  <c r="F8145" i="4"/>
  <c r="G8145" i="4" s="1"/>
  <c r="F8146" i="4"/>
  <c r="G8146" i="4" s="1"/>
  <c r="F8147" i="4"/>
  <c r="G8147" i="4" s="1"/>
  <c r="F8148" i="4"/>
  <c r="G8148" i="4" s="1"/>
  <c r="F8149" i="4"/>
  <c r="G8149" i="4" s="1"/>
  <c r="F8150" i="4"/>
  <c r="G8150" i="4" s="1"/>
  <c r="F8151" i="4"/>
  <c r="G8151" i="4" s="1"/>
  <c r="F8152" i="4"/>
  <c r="G8152" i="4" s="1"/>
  <c r="F8153" i="4"/>
  <c r="G8153" i="4" s="1"/>
  <c r="F8154" i="4"/>
  <c r="G8154" i="4" s="1"/>
  <c r="F8155" i="4"/>
  <c r="G8155" i="4" s="1"/>
  <c r="F8156" i="4"/>
  <c r="G8156" i="4" s="1"/>
  <c r="F8157" i="4"/>
  <c r="G8157" i="4" s="1"/>
  <c r="F8158" i="4"/>
  <c r="G8158" i="4" s="1"/>
  <c r="F8159" i="4"/>
  <c r="G8159" i="4" s="1"/>
  <c r="F8160" i="4"/>
  <c r="G8160" i="4" s="1"/>
  <c r="F8161" i="4"/>
  <c r="G8161" i="4" s="1"/>
  <c r="F8162" i="4"/>
  <c r="G8162" i="4" s="1"/>
  <c r="F8163" i="4"/>
  <c r="G8163" i="4" s="1"/>
  <c r="F8164" i="4"/>
  <c r="G8164" i="4" s="1"/>
  <c r="F8165" i="4"/>
  <c r="G8165" i="4" s="1"/>
  <c r="F8166" i="4"/>
  <c r="G8166" i="4" s="1"/>
  <c r="F8167" i="4"/>
  <c r="G8167" i="4" s="1"/>
  <c r="F8168" i="4"/>
  <c r="G8168" i="4" s="1"/>
  <c r="F8169" i="4"/>
  <c r="G8169" i="4" s="1"/>
  <c r="F8170" i="4"/>
  <c r="G8170" i="4" s="1"/>
  <c r="F8171" i="4"/>
  <c r="G8171" i="4" s="1"/>
  <c r="F8172" i="4"/>
  <c r="G8172" i="4" s="1"/>
  <c r="F8173" i="4"/>
  <c r="G8173" i="4" s="1"/>
  <c r="F8174" i="4"/>
  <c r="G8174" i="4" s="1"/>
  <c r="F8175" i="4"/>
  <c r="G8175" i="4" s="1"/>
  <c r="F8176" i="4"/>
  <c r="G8176" i="4" s="1"/>
  <c r="F8177" i="4"/>
  <c r="G8177" i="4" s="1"/>
  <c r="F8178" i="4"/>
  <c r="G8178" i="4" s="1"/>
  <c r="F8179" i="4"/>
  <c r="G8179" i="4" s="1"/>
  <c r="F8180" i="4"/>
  <c r="G8180" i="4" s="1"/>
  <c r="F8181" i="4"/>
  <c r="G8181" i="4" s="1"/>
  <c r="F8182" i="4"/>
  <c r="G8182" i="4" s="1"/>
  <c r="F8183" i="4"/>
  <c r="G8183" i="4" s="1"/>
  <c r="F8184" i="4"/>
  <c r="G8184" i="4" s="1"/>
  <c r="F8185" i="4"/>
  <c r="G8185" i="4" s="1"/>
  <c r="F8186" i="4"/>
  <c r="G8186" i="4" s="1"/>
  <c r="F8187" i="4"/>
  <c r="G8187" i="4" s="1"/>
  <c r="F8188" i="4"/>
  <c r="G8188" i="4" s="1"/>
  <c r="F8189" i="4"/>
  <c r="G8189" i="4" s="1"/>
  <c r="F8190" i="4"/>
  <c r="G8190" i="4" s="1"/>
  <c r="F8191" i="4"/>
  <c r="G8191" i="4" s="1"/>
  <c r="F8192" i="4"/>
  <c r="G8192" i="4" s="1"/>
  <c r="F8193" i="4"/>
  <c r="G8193" i="4" s="1"/>
  <c r="F8194" i="4"/>
  <c r="G8194" i="4" s="1"/>
  <c r="F8195" i="4"/>
  <c r="G8195" i="4" s="1"/>
  <c r="F8196" i="4"/>
  <c r="G8196" i="4" s="1"/>
  <c r="F8197" i="4"/>
  <c r="G8197" i="4" s="1"/>
  <c r="F8198" i="4"/>
  <c r="G8198" i="4" s="1"/>
  <c r="F8199" i="4"/>
  <c r="G8199" i="4" s="1"/>
  <c r="F8200" i="4"/>
  <c r="G8200" i="4" s="1"/>
  <c r="F8201" i="4"/>
  <c r="G8201" i="4" s="1"/>
  <c r="F8202" i="4"/>
  <c r="G8202" i="4" s="1"/>
  <c r="F8203" i="4"/>
  <c r="G8203" i="4" s="1"/>
  <c r="F8204" i="4"/>
  <c r="G8204" i="4" s="1"/>
  <c r="F8205" i="4"/>
  <c r="G8205" i="4" s="1"/>
  <c r="F8206" i="4"/>
  <c r="G8206" i="4" s="1"/>
  <c r="F8207" i="4"/>
  <c r="G8207" i="4" s="1"/>
  <c r="F8208" i="4"/>
  <c r="G8208" i="4" s="1"/>
  <c r="F8209" i="4"/>
  <c r="G8209" i="4" s="1"/>
  <c r="F8210" i="4"/>
  <c r="G8210" i="4" s="1"/>
  <c r="F8211" i="4"/>
  <c r="G8211" i="4" s="1"/>
  <c r="F8212" i="4"/>
  <c r="G8212" i="4" s="1"/>
  <c r="F8213" i="4"/>
  <c r="G8213" i="4" s="1"/>
  <c r="F8214" i="4"/>
  <c r="G8214" i="4" s="1"/>
  <c r="F8215" i="4"/>
  <c r="G8215" i="4" s="1"/>
  <c r="F8216" i="4"/>
  <c r="G8216" i="4" s="1"/>
  <c r="F8217" i="4"/>
  <c r="G8217" i="4" s="1"/>
  <c r="F8218" i="4"/>
  <c r="G8218" i="4" s="1"/>
  <c r="F8219" i="4"/>
  <c r="G8219" i="4" s="1"/>
  <c r="F8220" i="4"/>
  <c r="G8220" i="4" s="1"/>
  <c r="F8221" i="4"/>
  <c r="G8221" i="4" s="1"/>
  <c r="F8222" i="4"/>
  <c r="G8222" i="4" s="1"/>
  <c r="F8223" i="4"/>
  <c r="G8223" i="4" s="1"/>
  <c r="F8224" i="4"/>
  <c r="G8224" i="4" s="1"/>
  <c r="F8225" i="4"/>
  <c r="G8225" i="4" s="1"/>
  <c r="F8226" i="4"/>
  <c r="G8226" i="4" s="1"/>
  <c r="F8227" i="4"/>
  <c r="G8227" i="4" s="1"/>
  <c r="F8228" i="4"/>
  <c r="G8228" i="4" s="1"/>
  <c r="F8229" i="4"/>
  <c r="G8229" i="4" s="1"/>
  <c r="F8230" i="4"/>
  <c r="G8230" i="4" s="1"/>
  <c r="F8231" i="4"/>
  <c r="G8231" i="4" s="1"/>
  <c r="F8232" i="4"/>
  <c r="G8232" i="4" s="1"/>
  <c r="F8233" i="4"/>
  <c r="G8233" i="4" s="1"/>
  <c r="F8234" i="4"/>
  <c r="G8234" i="4" s="1"/>
  <c r="F8235" i="4"/>
  <c r="G8235" i="4" s="1"/>
  <c r="F8236" i="4"/>
  <c r="G8236" i="4" s="1"/>
  <c r="F8237" i="4"/>
  <c r="G8237" i="4" s="1"/>
  <c r="F8238" i="4"/>
  <c r="G8238" i="4" s="1"/>
  <c r="F8239" i="4"/>
  <c r="G8239" i="4" s="1"/>
  <c r="F8240" i="4"/>
  <c r="G8240" i="4" s="1"/>
  <c r="F8241" i="4"/>
  <c r="G8241" i="4" s="1"/>
  <c r="F8242" i="4"/>
  <c r="G8242" i="4" s="1"/>
  <c r="F8243" i="4"/>
  <c r="G8243" i="4" s="1"/>
  <c r="F8244" i="4"/>
  <c r="G8244" i="4" s="1"/>
  <c r="F8245" i="4"/>
  <c r="G8245" i="4" s="1"/>
  <c r="F8246" i="4"/>
  <c r="G8246" i="4" s="1"/>
  <c r="F8247" i="4"/>
  <c r="G8247" i="4" s="1"/>
  <c r="F8248" i="4"/>
  <c r="G8248" i="4" s="1"/>
  <c r="F8249" i="4"/>
  <c r="G8249" i="4" s="1"/>
  <c r="F8250" i="4"/>
  <c r="G8250" i="4" s="1"/>
  <c r="F8251" i="4"/>
  <c r="G8251" i="4" s="1"/>
  <c r="F8252" i="4"/>
  <c r="G8252" i="4" s="1"/>
  <c r="F8253" i="4"/>
  <c r="G8253" i="4" s="1"/>
  <c r="F8254" i="4"/>
  <c r="G8254" i="4" s="1"/>
  <c r="F8255" i="4"/>
  <c r="G8255" i="4" s="1"/>
  <c r="F8256" i="4"/>
  <c r="G8256" i="4" s="1"/>
  <c r="F8257" i="4"/>
  <c r="G8257" i="4" s="1"/>
  <c r="F8258" i="4"/>
  <c r="G8258" i="4" s="1"/>
  <c r="F8259" i="4"/>
  <c r="G8259" i="4" s="1"/>
  <c r="F8260" i="4"/>
  <c r="G8260" i="4" s="1"/>
  <c r="F8261" i="4"/>
  <c r="G8261" i="4" s="1"/>
  <c r="F8262" i="4"/>
  <c r="G8262" i="4" s="1"/>
  <c r="F8263" i="4"/>
  <c r="G8263" i="4" s="1"/>
  <c r="F8264" i="4"/>
  <c r="G8264" i="4" s="1"/>
  <c r="F8265" i="4"/>
  <c r="G8265" i="4" s="1"/>
  <c r="F8266" i="4"/>
  <c r="G8266" i="4" s="1"/>
  <c r="F8267" i="4"/>
  <c r="G8267" i="4" s="1"/>
  <c r="F8268" i="4"/>
  <c r="G8268" i="4" s="1"/>
  <c r="F8269" i="4"/>
  <c r="G8269" i="4" s="1"/>
  <c r="F8270" i="4"/>
  <c r="G8270" i="4" s="1"/>
  <c r="F8271" i="4"/>
  <c r="G8271" i="4" s="1"/>
  <c r="F8272" i="4"/>
  <c r="G8272" i="4" s="1"/>
  <c r="F8273" i="4"/>
  <c r="G8273" i="4" s="1"/>
  <c r="F8274" i="4"/>
  <c r="G8274" i="4" s="1"/>
  <c r="F8275" i="4"/>
  <c r="G8275" i="4" s="1"/>
  <c r="F8276" i="4"/>
  <c r="G8276" i="4" s="1"/>
  <c r="F8277" i="4"/>
  <c r="G8277" i="4" s="1"/>
  <c r="F8278" i="4"/>
  <c r="G8278" i="4" s="1"/>
  <c r="F8279" i="4"/>
  <c r="G8279" i="4" s="1"/>
  <c r="F8280" i="4"/>
  <c r="G8280" i="4" s="1"/>
  <c r="F8281" i="4"/>
  <c r="G8281" i="4" s="1"/>
  <c r="F8282" i="4"/>
  <c r="G8282" i="4" s="1"/>
  <c r="F8283" i="4"/>
  <c r="G8283" i="4" s="1"/>
  <c r="F8284" i="4"/>
  <c r="G8284" i="4" s="1"/>
  <c r="F8285" i="4"/>
  <c r="G8285" i="4" s="1"/>
  <c r="F8286" i="4"/>
  <c r="G8286" i="4" s="1"/>
  <c r="F8287" i="4"/>
  <c r="G8287" i="4" s="1"/>
  <c r="F8288" i="4"/>
  <c r="G8288" i="4" s="1"/>
  <c r="F8289" i="4"/>
  <c r="G8289" i="4" s="1"/>
  <c r="F8290" i="4"/>
  <c r="G8290" i="4" s="1"/>
  <c r="F8291" i="4"/>
  <c r="G8291" i="4" s="1"/>
  <c r="F8292" i="4"/>
  <c r="G8292" i="4" s="1"/>
  <c r="F8293" i="4"/>
  <c r="G8293" i="4" s="1"/>
  <c r="F8294" i="4"/>
  <c r="G8294" i="4" s="1"/>
  <c r="F8295" i="4"/>
  <c r="G8295" i="4" s="1"/>
  <c r="F8296" i="4"/>
  <c r="G8296" i="4" s="1"/>
  <c r="F8297" i="4"/>
  <c r="G8297" i="4" s="1"/>
  <c r="F8298" i="4"/>
  <c r="G8298" i="4" s="1"/>
  <c r="F8299" i="4"/>
  <c r="G8299" i="4" s="1"/>
  <c r="F8300" i="4"/>
  <c r="G8300" i="4" s="1"/>
  <c r="F8301" i="4"/>
  <c r="G8301" i="4" s="1"/>
  <c r="F8302" i="4"/>
  <c r="G8302" i="4" s="1"/>
  <c r="F8303" i="4"/>
  <c r="G8303" i="4" s="1"/>
  <c r="F8304" i="4"/>
  <c r="G8304" i="4" s="1"/>
  <c r="F8305" i="4"/>
  <c r="G8305" i="4" s="1"/>
  <c r="F8306" i="4"/>
  <c r="G8306" i="4" s="1"/>
  <c r="F8307" i="4"/>
  <c r="G8307" i="4" s="1"/>
  <c r="F8308" i="4"/>
  <c r="G8308" i="4" s="1"/>
  <c r="F8309" i="4"/>
  <c r="G8309" i="4" s="1"/>
  <c r="F8310" i="4"/>
  <c r="G8310" i="4" s="1"/>
  <c r="F8311" i="4"/>
  <c r="G8311" i="4" s="1"/>
  <c r="F8312" i="4"/>
  <c r="G8312" i="4" s="1"/>
  <c r="F8313" i="4"/>
  <c r="G8313" i="4" s="1"/>
  <c r="F8314" i="4"/>
  <c r="G8314" i="4" s="1"/>
  <c r="F8315" i="4"/>
  <c r="G8315" i="4" s="1"/>
  <c r="F8316" i="4"/>
  <c r="G8316" i="4" s="1"/>
  <c r="F8317" i="4"/>
  <c r="G8317" i="4" s="1"/>
  <c r="F8318" i="4"/>
  <c r="G8318" i="4" s="1"/>
  <c r="F8319" i="4"/>
  <c r="G8319" i="4" s="1"/>
  <c r="F8320" i="4"/>
  <c r="G8320" i="4" s="1"/>
  <c r="F8321" i="4"/>
  <c r="G8321" i="4" s="1"/>
  <c r="F8322" i="4"/>
  <c r="G8322" i="4" s="1"/>
  <c r="F8323" i="4"/>
  <c r="G8323" i="4" s="1"/>
  <c r="F8324" i="4"/>
  <c r="G8324" i="4" s="1"/>
  <c r="F8325" i="4"/>
  <c r="G8325" i="4" s="1"/>
  <c r="F8326" i="4"/>
  <c r="G8326" i="4" s="1"/>
  <c r="F8327" i="4"/>
  <c r="G8327" i="4" s="1"/>
  <c r="F8328" i="4"/>
  <c r="G8328" i="4" s="1"/>
  <c r="F8329" i="4"/>
  <c r="G8329" i="4" s="1"/>
  <c r="F8330" i="4"/>
  <c r="G8330" i="4" s="1"/>
  <c r="F8331" i="4"/>
  <c r="G8331" i="4" s="1"/>
  <c r="F8332" i="4"/>
  <c r="G8332" i="4" s="1"/>
  <c r="F8333" i="4"/>
  <c r="G8333" i="4" s="1"/>
  <c r="F8334" i="4"/>
  <c r="G8334" i="4" s="1"/>
  <c r="F8335" i="4"/>
  <c r="G8335" i="4" s="1"/>
  <c r="F8336" i="4"/>
  <c r="G8336" i="4" s="1"/>
  <c r="F8337" i="4"/>
  <c r="G8337" i="4" s="1"/>
  <c r="F8338" i="4"/>
  <c r="G8338" i="4" s="1"/>
  <c r="F8339" i="4"/>
  <c r="G8339" i="4" s="1"/>
  <c r="F8340" i="4"/>
  <c r="G8340" i="4" s="1"/>
  <c r="F8341" i="4"/>
  <c r="G8341" i="4" s="1"/>
  <c r="F8342" i="4"/>
  <c r="G8342" i="4" s="1"/>
  <c r="F8343" i="4"/>
  <c r="G8343" i="4" s="1"/>
  <c r="F8344" i="4"/>
  <c r="G8344" i="4" s="1"/>
  <c r="F8345" i="4"/>
  <c r="G8345" i="4" s="1"/>
  <c r="F8346" i="4"/>
  <c r="G8346" i="4" s="1"/>
  <c r="F8347" i="4"/>
  <c r="G8347" i="4" s="1"/>
  <c r="F8348" i="4"/>
  <c r="G8348" i="4" s="1"/>
  <c r="F8349" i="4"/>
  <c r="G8349" i="4" s="1"/>
  <c r="F8350" i="4"/>
  <c r="G8350" i="4" s="1"/>
  <c r="F8351" i="4"/>
  <c r="G8351" i="4" s="1"/>
  <c r="F8352" i="4"/>
  <c r="G8352" i="4" s="1"/>
  <c r="F8353" i="4"/>
  <c r="G8353" i="4" s="1"/>
  <c r="F8354" i="4"/>
  <c r="G8354" i="4" s="1"/>
  <c r="F8355" i="4"/>
  <c r="G8355" i="4" s="1"/>
  <c r="F8356" i="4"/>
  <c r="G8356" i="4" s="1"/>
  <c r="F8357" i="4"/>
  <c r="G8357" i="4" s="1"/>
  <c r="F8358" i="4"/>
  <c r="G8358" i="4" s="1"/>
  <c r="F8359" i="4"/>
  <c r="G8359" i="4" s="1"/>
  <c r="F8360" i="4"/>
  <c r="G8360" i="4" s="1"/>
  <c r="F8361" i="4"/>
  <c r="G8361" i="4" s="1"/>
  <c r="F8362" i="4"/>
  <c r="G8362" i="4" s="1"/>
  <c r="F8363" i="4"/>
  <c r="G8363" i="4" s="1"/>
  <c r="F8364" i="4"/>
  <c r="G8364" i="4" s="1"/>
  <c r="F8365" i="4"/>
  <c r="G8365" i="4" s="1"/>
  <c r="F8366" i="4"/>
  <c r="G8366" i="4" s="1"/>
  <c r="F8367" i="4"/>
  <c r="G8367" i="4" s="1"/>
  <c r="F8368" i="4"/>
  <c r="G8368" i="4" s="1"/>
  <c r="F8369" i="4"/>
  <c r="G8369" i="4" s="1"/>
  <c r="F8370" i="4"/>
  <c r="G8370" i="4" s="1"/>
  <c r="F8371" i="4"/>
  <c r="G8371" i="4" s="1"/>
  <c r="F8372" i="4"/>
  <c r="G8372" i="4" s="1"/>
  <c r="F8373" i="4"/>
  <c r="G8373" i="4" s="1"/>
  <c r="F8374" i="4"/>
  <c r="G8374" i="4" s="1"/>
  <c r="F8375" i="4"/>
  <c r="G8375" i="4" s="1"/>
  <c r="F8376" i="4"/>
  <c r="G8376" i="4" s="1"/>
  <c r="F8377" i="4"/>
  <c r="G8377" i="4" s="1"/>
  <c r="F8378" i="4"/>
  <c r="G8378" i="4" s="1"/>
  <c r="F8379" i="4"/>
  <c r="G8379" i="4" s="1"/>
  <c r="F8380" i="4"/>
  <c r="G8380" i="4" s="1"/>
  <c r="F8381" i="4"/>
  <c r="G8381" i="4" s="1"/>
  <c r="F8382" i="4"/>
  <c r="G8382" i="4" s="1"/>
  <c r="F8383" i="4"/>
  <c r="G8383" i="4" s="1"/>
  <c r="F8384" i="4"/>
  <c r="G8384" i="4" s="1"/>
  <c r="F8385" i="4"/>
  <c r="G8385" i="4" s="1"/>
  <c r="F8386" i="4"/>
  <c r="G8386" i="4" s="1"/>
  <c r="F8387" i="4"/>
  <c r="G8387" i="4" s="1"/>
  <c r="F8388" i="4"/>
  <c r="G8388" i="4" s="1"/>
  <c r="F8389" i="4"/>
  <c r="G8389" i="4" s="1"/>
  <c r="F8390" i="4"/>
  <c r="G8390" i="4" s="1"/>
  <c r="F8391" i="4"/>
  <c r="G8391" i="4" s="1"/>
  <c r="F8392" i="4"/>
  <c r="G8392" i="4" s="1"/>
  <c r="F8393" i="4"/>
  <c r="G8393" i="4" s="1"/>
  <c r="F8394" i="4"/>
  <c r="G8394" i="4" s="1"/>
  <c r="F8395" i="4"/>
  <c r="G8395" i="4" s="1"/>
  <c r="F8396" i="4"/>
  <c r="G8396" i="4" s="1"/>
  <c r="F8397" i="4"/>
  <c r="G8397" i="4" s="1"/>
  <c r="F8398" i="4"/>
  <c r="G8398" i="4" s="1"/>
  <c r="F8399" i="4"/>
  <c r="G8399" i="4" s="1"/>
  <c r="F8400" i="4"/>
  <c r="G8400" i="4" s="1"/>
  <c r="F8401" i="4"/>
  <c r="G8401" i="4" s="1"/>
  <c r="F8402" i="4"/>
  <c r="G8402" i="4" s="1"/>
  <c r="F8403" i="4"/>
  <c r="G8403" i="4" s="1"/>
  <c r="F8404" i="4"/>
  <c r="G8404" i="4" s="1"/>
  <c r="F8405" i="4"/>
  <c r="G8405" i="4" s="1"/>
  <c r="F8406" i="4"/>
  <c r="G8406" i="4" s="1"/>
  <c r="F8407" i="4"/>
  <c r="G8407" i="4" s="1"/>
  <c r="F8408" i="4"/>
  <c r="G8408" i="4" s="1"/>
  <c r="F8409" i="4"/>
  <c r="G8409" i="4" s="1"/>
  <c r="F8410" i="4"/>
  <c r="G8410" i="4" s="1"/>
  <c r="F8411" i="4"/>
  <c r="G8411" i="4" s="1"/>
  <c r="F8412" i="4"/>
  <c r="G8412" i="4" s="1"/>
  <c r="F8413" i="4"/>
  <c r="G8413" i="4" s="1"/>
  <c r="F8414" i="4"/>
  <c r="G8414" i="4" s="1"/>
  <c r="F8415" i="4"/>
  <c r="G8415" i="4" s="1"/>
  <c r="F8416" i="4"/>
  <c r="G8416" i="4" s="1"/>
  <c r="F8417" i="4"/>
  <c r="G8417" i="4" s="1"/>
  <c r="F8418" i="4"/>
  <c r="G8418" i="4" s="1"/>
  <c r="F8419" i="4"/>
  <c r="G8419" i="4" s="1"/>
  <c r="F8420" i="4"/>
  <c r="G8420" i="4" s="1"/>
  <c r="F8421" i="4"/>
  <c r="G8421" i="4" s="1"/>
  <c r="F8422" i="4"/>
  <c r="G8422" i="4" s="1"/>
  <c r="F8423" i="4"/>
  <c r="G8423" i="4" s="1"/>
  <c r="F8424" i="4"/>
  <c r="G8424" i="4" s="1"/>
  <c r="F8425" i="4"/>
  <c r="G8425" i="4" s="1"/>
  <c r="F8426" i="4"/>
  <c r="G8426" i="4" s="1"/>
  <c r="F8427" i="4"/>
  <c r="G8427" i="4" s="1"/>
  <c r="F8428" i="4"/>
  <c r="G8428" i="4" s="1"/>
  <c r="F8429" i="4"/>
  <c r="G8429" i="4" s="1"/>
  <c r="F8430" i="4"/>
  <c r="G8430" i="4" s="1"/>
  <c r="F8431" i="4"/>
  <c r="G8431" i="4" s="1"/>
  <c r="F8432" i="4"/>
  <c r="G8432" i="4" s="1"/>
  <c r="F8433" i="4"/>
  <c r="G8433" i="4" s="1"/>
  <c r="F8434" i="4"/>
  <c r="G8434" i="4" s="1"/>
  <c r="F8435" i="4"/>
  <c r="G8435" i="4" s="1"/>
  <c r="F8436" i="4"/>
  <c r="G8436" i="4" s="1"/>
  <c r="F8437" i="4"/>
  <c r="G8437" i="4" s="1"/>
  <c r="F8438" i="4"/>
  <c r="G8438" i="4" s="1"/>
  <c r="F8439" i="4"/>
  <c r="G8439" i="4" s="1"/>
  <c r="F8440" i="4"/>
  <c r="G8440" i="4" s="1"/>
  <c r="F8441" i="4"/>
  <c r="G8441" i="4" s="1"/>
  <c r="F8442" i="4"/>
  <c r="G8442" i="4" s="1"/>
  <c r="F8443" i="4"/>
  <c r="G8443" i="4" s="1"/>
  <c r="F8444" i="4"/>
  <c r="G8444" i="4" s="1"/>
  <c r="F8445" i="4"/>
  <c r="G8445" i="4" s="1"/>
  <c r="F8446" i="4"/>
  <c r="G8446" i="4" s="1"/>
  <c r="F8447" i="4"/>
  <c r="G8447" i="4" s="1"/>
  <c r="F8448" i="4"/>
  <c r="G8448" i="4" s="1"/>
  <c r="F8449" i="4"/>
  <c r="G8449" i="4" s="1"/>
  <c r="F8450" i="4"/>
  <c r="G8450" i="4" s="1"/>
  <c r="F8451" i="4"/>
  <c r="G8451" i="4" s="1"/>
  <c r="F8452" i="4"/>
  <c r="G8452" i="4" s="1"/>
  <c r="F8453" i="4"/>
  <c r="G8453" i="4" s="1"/>
  <c r="F8454" i="4"/>
  <c r="G8454" i="4" s="1"/>
  <c r="F8455" i="4"/>
  <c r="G8455" i="4" s="1"/>
  <c r="F8456" i="4"/>
  <c r="G8456" i="4" s="1"/>
  <c r="F8457" i="4"/>
  <c r="G8457" i="4" s="1"/>
  <c r="F8458" i="4"/>
  <c r="G8458" i="4" s="1"/>
  <c r="F8459" i="4"/>
  <c r="G8459" i="4" s="1"/>
  <c r="F8460" i="4"/>
  <c r="G8460" i="4" s="1"/>
  <c r="F8461" i="4"/>
  <c r="G8461" i="4" s="1"/>
  <c r="F8462" i="4"/>
  <c r="G8462" i="4" s="1"/>
  <c r="F8463" i="4"/>
  <c r="G8463" i="4" s="1"/>
  <c r="F8464" i="4"/>
  <c r="G8464" i="4" s="1"/>
  <c r="F8465" i="4"/>
  <c r="G8465" i="4" s="1"/>
  <c r="F8466" i="4"/>
  <c r="G8466" i="4" s="1"/>
  <c r="F8467" i="4"/>
  <c r="G8467" i="4" s="1"/>
  <c r="F8468" i="4"/>
  <c r="G8468" i="4" s="1"/>
  <c r="F8469" i="4"/>
  <c r="G8469" i="4" s="1"/>
  <c r="F8470" i="4"/>
  <c r="G8470" i="4" s="1"/>
  <c r="F8471" i="4"/>
  <c r="G8471" i="4" s="1"/>
  <c r="F8472" i="4"/>
  <c r="G8472" i="4" s="1"/>
  <c r="F8473" i="4"/>
  <c r="G8473" i="4" s="1"/>
  <c r="F8474" i="4"/>
  <c r="G8474" i="4" s="1"/>
  <c r="F8475" i="4"/>
  <c r="G8475" i="4" s="1"/>
  <c r="F8476" i="4"/>
  <c r="G8476" i="4" s="1"/>
  <c r="F8477" i="4"/>
  <c r="G8477" i="4" s="1"/>
  <c r="F8478" i="4"/>
  <c r="G8478" i="4" s="1"/>
  <c r="F8479" i="4"/>
  <c r="G8479" i="4" s="1"/>
  <c r="F8480" i="4"/>
  <c r="G8480" i="4" s="1"/>
  <c r="F8481" i="4"/>
  <c r="G8481" i="4" s="1"/>
  <c r="F8482" i="4"/>
  <c r="G8482" i="4" s="1"/>
  <c r="F8483" i="4"/>
  <c r="G8483" i="4" s="1"/>
  <c r="F8484" i="4"/>
  <c r="G8484" i="4" s="1"/>
  <c r="F8485" i="4"/>
  <c r="G8485" i="4" s="1"/>
  <c r="F8486" i="4"/>
  <c r="G8486" i="4" s="1"/>
  <c r="F8487" i="4"/>
  <c r="G8487" i="4" s="1"/>
  <c r="F8488" i="4"/>
  <c r="G8488" i="4" s="1"/>
  <c r="F8489" i="4"/>
  <c r="G8489" i="4" s="1"/>
  <c r="F8490" i="4"/>
  <c r="G8490" i="4" s="1"/>
  <c r="F8491" i="4"/>
  <c r="G8491" i="4" s="1"/>
  <c r="F8492" i="4"/>
  <c r="G8492" i="4" s="1"/>
  <c r="F8493" i="4"/>
  <c r="G8493" i="4" s="1"/>
  <c r="F8494" i="4"/>
  <c r="G8494" i="4" s="1"/>
  <c r="F8495" i="4"/>
  <c r="G8495" i="4" s="1"/>
  <c r="F8496" i="4"/>
  <c r="G8496" i="4" s="1"/>
  <c r="F8497" i="4"/>
  <c r="G8497" i="4" s="1"/>
  <c r="F8498" i="4"/>
  <c r="G8498" i="4" s="1"/>
  <c r="F8499" i="4"/>
  <c r="G8499" i="4" s="1"/>
  <c r="F8500" i="4"/>
  <c r="G8500" i="4" s="1"/>
  <c r="F8501" i="4"/>
  <c r="G8501" i="4" s="1"/>
  <c r="F8502" i="4"/>
  <c r="G8502" i="4" s="1"/>
  <c r="F8503" i="4"/>
  <c r="G8503" i="4" s="1"/>
  <c r="F8504" i="4"/>
  <c r="G8504" i="4" s="1"/>
  <c r="F8505" i="4"/>
  <c r="G8505" i="4" s="1"/>
  <c r="F8506" i="4"/>
  <c r="G8506" i="4" s="1"/>
  <c r="F8507" i="4"/>
  <c r="G8507" i="4" s="1"/>
  <c r="F8508" i="4"/>
  <c r="G8508" i="4" s="1"/>
  <c r="F8509" i="4"/>
  <c r="G8509" i="4" s="1"/>
  <c r="F8510" i="4"/>
  <c r="G8510" i="4" s="1"/>
  <c r="F8511" i="4"/>
  <c r="G8511" i="4" s="1"/>
  <c r="F8512" i="4"/>
  <c r="G8512" i="4" s="1"/>
  <c r="F8513" i="4"/>
  <c r="G8513" i="4" s="1"/>
  <c r="F8514" i="4"/>
  <c r="G8514" i="4" s="1"/>
  <c r="F8515" i="4"/>
  <c r="G8515" i="4" s="1"/>
  <c r="F8516" i="4"/>
  <c r="G8516" i="4" s="1"/>
  <c r="F8517" i="4"/>
  <c r="G8517" i="4" s="1"/>
  <c r="F8518" i="4"/>
  <c r="G8518" i="4" s="1"/>
  <c r="F8519" i="4"/>
  <c r="G8519" i="4" s="1"/>
  <c r="F8520" i="4"/>
  <c r="G8520" i="4" s="1"/>
  <c r="F8521" i="4"/>
  <c r="G8521" i="4" s="1"/>
  <c r="F8522" i="4"/>
  <c r="G8522" i="4" s="1"/>
  <c r="F8523" i="4"/>
  <c r="G8523" i="4" s="1"/>
  <c r="F8524" i="4"/>
  <c r="G8524" i="4" s="1"/>
  <c r="F8525" i="4"/>
  <c r="G8525" i="4" s="1"/>
  <c r="F8526" i="4"/>
  <c r="G8526" i="4" s="1"/>
  <c r="F8527" i="4"/>
  <c r="G8527" i="4" s="1"/>
  <c r="F8528" i="4"/>
  <c r="G8528" i="4" s="1"/>
  <c r="F8529" i="4"/>
  <c r="G8529" i="4" s="1"/>
  <c r="F8530" i="4"/>
  <c r="G8530" i="4" s="1"/>
  <c r="F8531" i="4"/>
  <c r="G8531" i="4" s="1"/>
  <c r="F8532" i="4"/>
  <c r="G8532" i="4" s="1"/>
  <c r="F8533" i="4"/>
  <c r="G8533" i="4" s="1"/>
  <c r="F8534" i="4"/>
  <c r="G8534" i="4" s="1"/>
  <c r="F8535" i="4"/>
  <c r="G8535" i="4" s="1"/>
  <c r="F8536" i="4"/>
  <c r="G8536" i="4" s="1"/>
  <c r="F8537" i="4"/>
  <c r="G8537" i="4" s="1"/>
  <c r="F8538" i="4"/>
  <c r="G8538" i="4" s="1"/>
  <c r="F8539" i="4"/>
  <c r="G8539" i="4" s="1"/>
  <c r="F8540" i="4"/>
  <c r="G8540" i="4" s="1"/>
  <c r="F8541" i="4"/>
  <c r="G8541" i="4" s="1"/>
  <c r="F8542" i="4"/>
  <c r="G8542" i="4" s="1"/>
  <c r="F8543" i="4"/>
  <c r="G8543" i="4" s="1"/>
  <c r="F8544" i="4"/>
  <c r="G8544" i="4" s="1"/>
  <c r="F8545" i="4"/>
  <c r="G8545" i="4" s="1"/>
  <c r="F8546" i="4"/>
  <c r="G8546" i="4" s="1"/>
  <c r="F8547" i="4"/>
  <c r="G8547" i="4" s="1"/>
  <c r="F8548" i="4"/>
  <c r="G8548" i="4" s="1"/>
  <c r="F8549" i="4"/>
  <c r="G8549" i="4" s="1"/>
  <c r="F8550" i="4"/>
  <c r="G8550" i="4" s="1"/>
  <c r="F8551" i="4"/>
  <c r="G8551" i="4" s="1"/>
  <c r="F8552" i="4"/>
  <c r="G8552" i="4" s="1"/>
  <c r="F8553" i="4"/>
  <c r="G8553" i="4" s="1"/>
  <c r="F8554" i="4"/>
  <c r="G8554" i="4" s="1"/>
  <c r="F8555" i="4"/>
  <c r="G8555" i="4" s="1"/>
  <c r="F8556" i="4"/>
  <c r="G8556" i="4" s="1"/>
  <c r="F8557" i="4"/>
  <c r="G8557" i="4" s="1"/>
  <c r="F8558" i="4"/>
  <c r="G8558" i="4" s="1"/>
  <c r="F8559" i="4"/>
  <c r="G8559" i="4" s="1"/>
  <c r="F8560" i="4"/>
  <c r="G8560" i="4" s="1"/>
  <c r="F8561" i="4"/>
  <c r="G8561" i="4" s="1"/>
  <c r="F8562" i="4"/>
  <c r="G8562" i="4" s="1"/>
  <c r="F8563" i="4"/>
  <c r="G8563" i="4" s="1"/>
  <c r="F8564" i="4"/>
  <c r="G8564" i="4" s="1"/>
  <c r="F8565" i="4"/>
  <c r="G8565" i="4" s="1"/>
  <c r="F8566" i="4"/>
  <c r="G8566" i="4" s="1"/>
  <c r="F8567" i="4"/>
  <c r="G8567" i="4" s="1"/>
  <c r="F8568" i="4"/>
  <c r="G8568" i="4" s="1"/>
  <c r="F8569" i="4"/>
  <c r="G8569" i="4" s="1"/>
  <c r="F8570" i="4"/>
  <c r="G8570" i="4" s="1"/>
  <c r="F8571" i="4"/>
  <c r="G8571" i="4" s="1"/>
  <c r="F8572" i="4"/>
  <c r="G8572" i="4" s="1"/>
  <c r="F8573" i="4"/>
  <c r="G8573" i="4" s="1"/>
  <c r="F8574" i="4"/>
  <c r="G8574" i="4" s="1"/>
  <c r="F8575" i="4"/>
  <c r="G8575" i="4" s="1"/>
  <c r="F8576" i="4"/>
  <c r="G8576" i="4" s="1"/>
  <c r="F8577" i="4"/>
  <c r="G8577" i="4" s="1"/>
  <c r="F8578" i="4"/>
  <c r="G8578" i="4" s="1"/>
  <c r="F8579" i="4"/>
  <c r="G8579" i="4" s="1"/>
  <c r="F8580" i="4"/>
  <c r="G8580" i="4" s="1"/>
  <c r="F8581" i="4"/>
  <c r="G8581" i="4" s="1"/>
  <c r="F8582" i="4"/>
  <c r="G8582" i="4" s="1"/>
  <c r="F8583" i="4"/>
  <c r="G8583" i="4" s="1"/>
  <c r="F8584" i="4"/>
  <c r="G8584" i="4" s="1"/>
  <c r="F8585" i="4"/>
  <c r="G8585" i="4" s="1"/>
  <c r="F8586" i="4"/>
  <c r="G8586" i="4" s="1"/>
  <c r="F8587" i="4"/>
  <c r="G8587" i="4" s="1"/>
  <c r="F8588" i="4"/>
  <c r="G8588" i="4" s="1"/>
  <c r="F8589" i="4"/>
  <c r="G8589" i="4" s="1"/>
  <c r="F8590" i="4"/>
  <c r="G8590" i="4" s="1"/>
  <c r="F8591" i="4"/>
  <c r="G8591" i="4" s="1"/>
  <c r="F8592" i="4"/>
  <c r="G8592" i="4" s="1"/>
  <c r="F8593" i="4"/>
  <c r="G8593" i="4" s="1"/>
  <c r="F8594" i="4"/>
  <c r="G8594" i="4" s="1"/>
  <c r="F8595" i="4"/>
  <c r="G8595" i="4" s="1"/>
  <c r="F8596" i="4"/>
  <c r="G8596" i="4" s="1"/>
  <c r="F8597" i="4"/>
  <c r="G8597" i="4" s="1"/>
  <c r="F8598" i="4"/>
  <c r="G8598" i="4" s="1"/>
  <c r="F8599" i="4"/>
  <c r="G8599" i="4" s="1"/>
  <c r="F8600" i="4"/>
  <c r="G8600" i="4" s="1"/>
  <c r="F8601" i="4"/>
  <c r="G8601" i="4" s="1"/>
  <c r="F8602" i="4"/>
  <c r="G8602" i="4" s="1"/>
  <c r="F8603" i="4"/>
  <c r="G8603" i="4" s="1"/>
  <c r="F8604" i="4"/>
  <c r="G8604" i="4" s="1"/>
  <c r="F8605" i="4"/>
  <c r="G8605" i="4" s="1"/>
  <c r="F8606" i="4"/>
  <c r="G8606" i="4" s="1"/>
  <c r="F8607" i="4"/>
  <c r="G8607" i="4" s="1"/>
  <c r="F8608" i="4"/>
  <c r="G8608" i="4" s="1"/>
  <c r="F8609" i="4"/>
  <c r="G8609" i="4" s="1"/>
  <c r="F8610" i="4"/>
  <c r="G8610" i="4" s="1"/>
  <c r="F8611" i="4"/>
  <c r="G8611" i="4" s="1"/>
  <c r="F8612" i="4"/>
  <c r="G8612" i="4" s="1"/>
  <c r="F8613" i="4"/>
  <c r="G8613" i="4" s="1"/>
  <c r="F8614" i="4"/>
  <c r="G8614" i="4" s="1"/>
  <c r="F8615" i="4"/>
  <c r="G8615" i="4" s="1"/>
  <c r="F8616" i="4"/>
  <c r="G8616" i="4" s="1"/>
  <c r="F8617" i="4"/>
  <c r="G8617" i="4" s="1"/>
  <c r="F8618" i="4"/>
  <c r="G8618" i="4" s="1"/>
  <c r="F8619" i="4"/>
  <c r="G8619" i="4" s="1"/>
  <c r="F8620" i="4"/>
  <c r="G8620" i="4" s="1"/>
  <c r="F8621" i="4"/>
  <c r="G8621" i="4" s="1"/>
  <c r="F8622" i="4"/>
  <c r="G8622" i="4" s="1"/>
  <c r="F8623" i="4"/>
  <c r="G8623" i="4" s="1"/>
  <c r="F8624" i="4"/>
  <c r="G8624" i="4" s="1"/>
  <c r="F8625" i="4"/>
  <c r="G8625" i="4" s="1"/>
  <c r="F8626" i="4"/>
  <c r="G8626" i="4" s="1"/>
  <c r="F8627" i="4"/>
  <c r="G8627" i="4" s="1"/>
  <c r="F8628" i="4"/>
  <c r="G8628" i="4" s="1"/>
  <c r="F8629" i="4"/>
  <c r="G8629" i="4" s="1"/>
  <c r="F8630" i="4"/>
  <c r="G8630" i="4" s="1"/>
  <c r="F8631" i="4"/>
  <c r="G8631" i="4" s="1"/>
  <c r="F8632" i="4"/>
  <c r="G8632" i="4" s="1"/>
  <c r="F8633" i="4"/>
  <c r="G8633" i="4" s="1"/>
  <c r="F8634" i="4"/>
  <c r="G8634" i="4" s="1"/>
  <c r="F8635" i="4"/>
  <c r="G8635" i="4" s="1"/>
  <c r="F8636" i="4"/>
  <c r="G8636" i="4" s="1"/>
  <c r="F8637" i="4"/>
  <c r="G8637" i="4" s="1"/>
  <c r="F8638" i="4"/>
  <c r="G8638" i="4" s="1"/>
  <c r="F8639" i="4"/>
  <c r="G8639" i="4" s="1"/>
  <c r="F8640" i="4"/>
  <c r="G8640" i="4" s="1"/>
  <c r="F8641" i="4"/>
  <c r="G8641" i="4" s="1"/>
  <c r="F8642" i="4"/>
  <c r="G8642" i="4" s="1"/>
  <c r="F8643" i="4"/>
  <c r="G8643" i="4" s="1"/>
  <c r="F8644" i="4"/>
  <c r="G8644" i="4" s="1"/>
  <c r="F8645" i="4"/>
  <c r="G8645" i="4" s="1"/>
  <c r="F8646" i="4"/>
  <c r="G8646" i="4" s="1"/>
  <c r="F8647" i="4"/>
  <c r="G8647" i="4" s="1"/>
  <c r="F8648" i="4"/>
  <c r="G8648" i="4" s="1"/>
  <c r="F8649" i="4"/>
  <c r="G8649" i="4" s="1"/>
  <c r="F8650" i="4"/>
  <c r="G8650" i="4" s="1"/>
  <c r="F8651" i="4"/>
  <c r="G8651" i="4" s="1"/>
  <c r="F8652" i="4"/>
  <c r="G8652" i="4" s="1"/>
  <c r="F8653" i="4"/>
  <c r="G8653" i="4" s="1"/>
  <c r="F8654" i="4"/>
  <c r="G8654" i="4" s="1"/>
  <c r="F8655" i="4"/>
  <c r="G8655" i="4" s="1"/>
  <c r="F8656" i="4"/>
  <c r="G8656" i="4" s="1"/>
  <c r="F8657" i="4"/>
  <c r="G8657" i="4" s="1"/>
  <c r="F8658" i="4"/>
  <c r="G8658" i="4" s="1"/>
  <c r="F8659" i="4"/>
  <c r="G8659" i="4" s="1"/>
  <c r="F8660" i="4"/>
  <c r="G8660" i="4" s="1"/>
  <c r="F8661" i="4"/>
  <c r="G8661" i="4" s="1"/>
  <c r="F8662" i="4"/>
  <c r="G8662" i="4" s="1"/>
  <c r="F8663" i="4"/>
  <c r="G8663" i="4" s="1"/>
  <c r="F8664" i="4"/>
  <c r="G8664" i="4" s="1"/>
  <c r="F8665" i="4"/>
  <c r="G8665" i="4" s="1"/>
  <c r="F8666" i="4"/>
  <c r="G8666" i="4" s="1"/>
  <c r="F8667" i="4"/>
  <c r="G8667" i="4" s="1"/>
  <c r="F8668" i="4"/>
  <c r="G8668" i="4" s="1"/>
  <c r="F8669" i="4"/>
  <c r="G8669" i="4" s="1"/>
  <c r="F8670" i="4"/>
  <c r="G8670" i="4" s="1"/>
  <c r="F8671" i="4"/>
  <c r="G8671" i="4" s="1"/>
  <c r="F8672" i="4"/>
  <c r="G8672" i="4" s="1"/>
  <c r="F8673" i="4"/>
  <c r="G8673" i="4" s="1"/>
  <c r="F8674" i="4"/>
  <c r="G8674" i="4" s="1"/>
  <c r="F8675" i="4"/>
  <c r="G8675" i="4" s="1"/>
  <c r="F8676" i="4"/>
  <c r="G8676" i="4" s="1"/>
  <c r="F8677" i="4"/>
  <c r="G8677" i="4" s="1"/>
  <c r="F8678" i="4"/>
  <c r="G8678" i="4" s="1"/>
  <c r="F8679" i="4"/>
  <c r="G8679" i="4" s="1"/>
  <c r="F8680" i="4"/>
  <c r="G8680" i="4" s="1"/>
  <c r="F8681" i="4"/>
  <c r="G8681" i="4" s="1"/>
  <c r="F8682" i="4"/>
  <c r="G8682" i="4" s="1"/>
  <c r="F8683" i="4"/>
  <c r="G8683" i="4" s="1"/>
  <c r="F8684" i="4"/>
  <c r="G8684" i="4" s="1"/>
  <c r="F8685" i="4"/>
  <c r="G8685" i="4" s="1"/>
  <c r="F8686" i="4"/>
  <c r="G8686" i="4" s="1"/>
  <c r="F8687" i="4"/>
  <c r="G8687" i="4" s="1"/>
  <c r="F8688" i="4"/>
  <c r="G8688" i="4" s="1"/>
  <c r="F8689" i="4"/>
  <c r="G8689" i="4" s="1"/>
  <c r="F8690" i="4"/>
  <c r="G8690" i="4" s="1"/>
  <c r="F8691" i="4"/>
  <c r="G8691" i="4" s="1"/>
  <c r="F8692" i="4"/>
  <c r="G8692" i="4" s="1"/>
  <c r="F8693" i="4"/>
  <c r="G8693" i="4" s="1"/>
  <c r="F8694" i="4"/>
  <c r="G8694" i="4" s="1"/>
  <c r="F8695" i="4"/>
  <c r="G8695" i="4" s="1"/>
  <c r="F8696" i="4"/>
  <c r="G8696" i="4" s="1"/>
  <c r="F8697" i="4"/>
  <c r="G8697" i="4" s="1"/>
  <c r="F8698" i="4"/>
  <c r="G8698" i="4" s="1"/>
  <c r="F8699" i="4"/>
  <c r="G8699" i="4" s="1"/>
  <c r="F8700" i="4"/>
  <c r="G8700" i="4" s="1"/>
  <c r="F8701" i="4"/>
  <c r="G8701" i="4" s="1"/>
  <c r="F8702" i="4"/>
  <c r="G8702" i="4" s="1"/>
  <c r="F8703" i="4"/>
  <c r="G8703" i="4" s="1"/>
  <c r="F8704" i="4"/>
  <c r="G8704" i="4" s="1"/>
  <c r="F8705" i="4"/>
  <c r="G8705" i="4" s="1"/>
  <c r="F8706" i="4"/>
  <c r="G8706" i="4" s="1"/>
  <c r="F8707" i="4"/>
  <c r="G8707" i="4" s="1"/>
  <c r="F8708" i="4"/>
  <c r="G8708" i="4" s="1"/>
  <c r="F8709" i="4"/>
  <c r="G8709" i="4" s="1"/>
  <c r="F8710" i="4"/>
  <c r="G8710" i="4" s="1"/>
  <c r="F8711" i="4"/>
  <c r="G8711" i="4" s="1"/>
  <c r="F8712" i="4"/>
  <c r="G8712" i="4" s="1"/>
  <c r="F8713" i="4"/>
  <c r="G8713" i="4" s="1"/>
  <c r="F8714" i="4"/>
  <c r="G8714" i="4" s="1"/>
  <c r="F8715" i="4"/>
  <c r="G8715" i="4" s="1"/>
  <c r="F8716" i="4"/>
  <c r="G8716" i="4" s="1"/>
  <c r="F8717" i="4"/>
  <c r="G8717" i="4" s="1"/>
  <c r="F8718" i="4"/>
  <c r="G8718" i="4" s="1"/>
  <c r="F8719" i="4"/>
  <c r="G8719" i="4" s="1"/>
  <c r="F8720" i="4"/>
  <c r="G8720" i="4" s="1"/>
  <c r="F8721" i="4"/>
  <c r="G8721" i="4" s="1"/>
  <c r="F8722" i="4"/>
  <c r="G8722" i="4" s="1"/>
  <c r="F8723" i="4"/>
  <c r="G8723" i="4" s="1"/>
  <c r="F8724" i="4"/>
  <c r="G8724" i="4" s="1"/>
  <c r="F8725" i="4"/>
  <c r="G8725" i="4" s="1"/>
  <c r="F8726" i="4"/>
  <c r="G8726" i="4" s="1"/>
  <c r="F8727" i="4"/>
  <c r="G8727" i="4" s="1"/>
  <c r="F8728" i="4"/>
  <c r="G8728" i="4" s="1"/>
  <c r="F8729" i="4"/>
  <c r="G8729" i="4" s="1"/>
  <c r="F8730" i="4"/>
  <c r="G8730" i="4" s="1"/>
  <c r="F8731" i="4"/>
  <c r="G8731" i="4" s="1"/>
  <c r="F8732" i="4"/>
  <c r="G8732" i="4" s="1"/>
  <c r="F8733" i="4"/>
  <c r="G8733" i="4" s="1"/>
  <c r="F8734" i="4"/>
  <c r="G8734" i="4" s="1"/>
  <c r="F8735" i="4"/>
  <c r="G8735" i="4" s="1"/>
  <c r="F8736" i="4"/>
  <c r="G8736" i="4" s="1"/>
  <c r="F8737" i="4"/>
  <c r="G8737" i="4" s="1"/>
  <c r="F8738" i="4"/>
  <c r="G8738" i="4" s="1"/>
  <c r="F8739" i="4"/>
  <c r="G8739" i="4" s="1"/>
  <c r="F8740" i="4"/>
  <c r="G8740" i="4" s="1"/>
  <c r="F8741" i="4"/>
  <c r="G8741" i="4" s="1"/>
  <c r="F8742" i="4"/>
  <c r="G8742" i="4" s="1"/>
  <c r="F8743" i="4"/>
  <c r="G8743" i="4" s="1"/>
  <c r="F8744" i="4"/>
  <c r="G8744" i="4" s="1"/>
  <c r="F8745" i="4"/>
  <c r="G8745" i="4" s="1"/>
  <c r="F8746" i="4"/>
  <c r="G8746" i="4" s="1"/>
  <c r="F8747" i="4"/>
  <c r="G8747" i="4" s="1"/>
  <c r="F8748" i="4"/>
  <c r="G8748" i="4" s="1"/>
  <c r="F8749" i="4"/>
  <c r="G8749" i="4" s="1"/>
  <c r="F8750" i="4"/>
  <c r="G8750" i="4" s="1"/>
  <c r="F8751" i="4"/>
  <c r="G8751" i="4" s="1"/>
  <c r="F8752" i="4"/>
  <c r="G8752" i="4" s="1"/>
  <c r="F8753" i="4"/>
  <c r="G8753" i="4" s="1"/>
  <c r="F8754" i="4"/>
  <c r="G8754" i="4" s="1"/>
  <c r="F8755" i="4"/>
  <c r="G8755" i="4" s="1"/>
  <c r="F8756" i="4"/>
  <c r="G8756" i="4" s="1"/>
  <c r="F8757" i="4"/>
  <c r="G8757" i="4" s="1"/>
  <c r="F8758" i="4"/>
  <c r="G8758" i="4" s="1"/>
  <c r="F8759" i="4"/>
  <c r="G8759" i="4" s="1"/>
  <c r="F8760" i="4"/>
  <c r="G8760" i="4" s="1"/>
  <c r="F8761" i="4"/>
  <c r="G8761" i="4" s="1"/>
  <c r="F8762" i="4"/>
  <c r="G8762" i="4" s="1"/>
  <c r="F8763" i="4"/>
  <c r="G8763" i="4" s="1"/>
  <c r="F8764" i="4"/>
  <c r="G8764" i="4" s="1"/>
  <c r="F8765" i="4"/>
  <c r="G8765" i="4" s="1"/>
  <c r="F8766" i="4"/>
  <c r="G8766" i="4" s="1"/>
  <c r="F8767" i="4"/>
  <c r="G8767" i="4" s="1"/>
  <c r="F8768" i="4"/>
  <c r="G8768" i="4" s="1"/>
  <c r="F8769" i="4"/>
  <c r="G8769" i="4" s="1"/>
  <c r="F8770" i="4"/>
  <c r="G8770" i="4" s="1"/>
  <c r="F8771" i="4"/>
  <c r="G8771" i="4" s="1"/>
  <c r="F8772" i="4"/>
  <c r="G8772" i="4" s="1"/>
  <c r="F8773" i="4"/>
  <c r="G8773" i="4" s="1"/>
  <c r="F8774" i="4"/>
  <c r="G8774" i="4" s="1"/>
  <c r="F8775" i="4"/>
  <c r="G8775" i="4" s="1"/>
  <c r="F8776" i="4"/>
  <c r="G8776" i="4" s="1"/>
  <c r="F8777" i="4"/>
  <c r="G8777" i="4" s="1"/>
  <c r="F8778" i="4"/>
  <c r="G8778" i="4" s="1"/>
  <c r="F8779" i="4"/>
  <c r="G8779" i="4" s="1"/>
  <c r="F8780" i="4"/>
  <c r="G8780" i="4" s="1"/>
  <c r="F8781" i="4"/>
  <c r="G8781" i="4" s="1"/>
  <c r="F8782" i="4"/>
  <c r="G8782" i="4" s="1"/>
  <c r="F8783" i="4"/>
  <c r="G8783" i="4" s="1"/>
  <c r="F8784" i="4"/>
  <c r="G8784" i="4" s="1"/>
  <c r="F8785" i="4"/>
  <c r="G8785" i="4" s="1"/>
  <c r="F8786" i="4"/>
  <c r="G8786" i="4" s="1"/>
  <c r="F8787" i="4"/>
  <c r="G8787" i="4" s="1"/>
  <c r="F8788" i="4"/>
  <c r="G8788" i="4" s="1"/>
  <c r="F8789" i="4"/>
  <c r="G8789" i="4" s="1"/>
  <c r="F8790" i="4"/>
  <c r="G8790" i="4" s="1"/>
  <c r="F8791" i="4"/>
  <c r="G8791" i="4" s="1"/>
  <c r="F8792" i="4"/>
  <c r="G8792" i="4" s="1"/>
  <c r="F8793" i="4"/>
  <c r="G8793" i="4" s="1"/>
  <c r="F8794" i="4"/>
  <c r="G8794" i="4" s="1"/>
  <c r="F8795" i="4"/>
  <c r="G8795" i="4" s="1"/>
  <c r="F8796" i="4"/>
  <c r="G8796" i="4" s="1"/>
  <c r="F8797" i="4"/>
  <c r="G8797" i="4" s="1"/>
  <c r="F8798" i="4"/>
  <c r="G8798" i="4" s="1"/>
  <c r="F8799" i="4"/>
  <c r="G8799" i="4" s="1"/>
  <c r="F8800" i="4"/>
  <c r="G8800" i="4" s="1"/>
  <c r="F8801" i="4"/>
  <c r="G8801" i="4" s="1"/>
  <c r="F8802" i="4"/>
  <c r="G8802" i="4" s="1"/>
  <c r="F8803" i="4"/>
  <c r="G8803" i="4" s="1"/>
  <c r="F8804" i="4"/>
  <c r="G8804" i="4" s="1"/>
  <c r="F8805" i="4"/>
  <c r="G8805" i="4" s="1"/>
  <c r="F8806" i="4"/>
  <c r="G8806" i="4" s="1"/>
  <c r="F8807" i="4"/>
  <c r="G8807" i="4" s="1"/>
  <c r="F8808" i="4"/>
  <c r="G8808" i="4" s="1"/>
  <c r="F8809" i="4"/>
  <c r="G8809" i="4" s="1"/>
  <c r="F8810" i="4"/>
  <c r="G8810" i="4" s="1"/>
  <c r="F8811" i="4"/>
  <c r="G8811" i="4" s="1"/>
  <c r="F8812" i="4"/>
  <c r="G8812" i="4" s="1"/>
  <c r="F8813" i="4"/>
  <c r="G8813" i="4" s="1"/>
  <c r="F8814" i="4"/>
  <c r="G8814" i="4" s="1"/>
  <c r="F8815" i="4"/>
  <c r="G8815" i="4" s="1"/>
  <c r="F8816" i="4"/>
  <c r="G8816" i="4" s="1"/>
  <c r="F8817" i="4"/>
  <c r="G8817" i="4" s="1"/>
  <c r="F8818" i="4"/>
  <c r="G8818" i="4" s="1"/>
  <c r="F8819" i="4"/>
  <c r="G8819" i="4" s="1"/>
  <c r="F8820" i="4"/>
  <c r="G8820" i="4" s="1"/>
  <c r="F8821" i="4"/>
  <c r="G8821" i="4" s="1"/>
  <c r="F8822" i="4"/>
  <c r="G8822" i="4" s="1"/>
  <c r="F8823" i="4"/>
  <c r="G8823" i="4" s="1"/>
  <c r="F8824" i="4"/>
  <c r="G8824" i="4" s="1"/>
  <c r="F8825" i="4"/>
  <c r="G8825" i="4" s="1"/>
  <c r="F8826" i="4"/>
  <c r="G8826" i="4" s="1"/>
  <c r="F8827" i="4"/>
  <c r="G8827" i="4" s="1"/>
  <c r="F8828" i="4"/>
  <c r="G8828" i="4" s="1"/>
  <c r="F8829" i="4"/>
  <c r="G8829" i="4" s="1"/>
  <c r="F8830" i="4"/>
  <c r="G8830" i="4" s="1"/>
  <c r="F8831" i="4"/>
  <c r="G8831" i="4" s="1"/>
  <c r="F8832" i="4"/>
  <c r="G8832" i="4" s="1"/>
  <c r="F8833" i="4"/>
  <c r="G8833" i="4" s="1"/>
  <c r="F8834" i="4"/>
  <c r="G8834" i="4" s="1"/>
  <c r="F8835" i="4"/>
  <c r="G8835" i="4" s="1"/>
  <c r="F8836" i="4"/>
  <c r="G8836" i="4" s="1"/>
  <c r="F8837" i="4"/>
  <c r="G8837" i="4" s="1"/>
  <c r="F8838" i="4"/>
  <c r="G8838" i="4" s="1"/>
  <c r="F8839" i="4"/>
  <c r="G8839" i="4" s="1"/>
  <c r="F8840" i="4"/>
  <c r="G8840" i="4" s="1"/>
  <c r="F8841" i="4"/>
  <c r="G8841" i="4" s="1"/>
  <c r="F8842" i="4"/>
  <c r="G8842" i="4" s="1"/>
  <c r="F8843" i="4"/>
  <c r="G8843" i="4" s="1"/>
  <c r="F8844" i="4"/>
  <c r="G8844" i="4" s="1"/>
  <c r="F8845" i="4"/>
  <c r="G8845" i="4" s="1"/>
  <c r="F8846" i="4"/>
  <c r="G8846" i="4" s="1"/>
  <c r="F8847" i="4"/>
  <c r="G8847" i="4" s="1"/>
  <c r="F8848" i="4"/>
  <c r="G8848" i="4" s="1"/>
  <c r="F8849" i="4"/>
  <c r="G8849" i="4" s="1"/>
  <c r="F8850" i="4"/>
  <c r="G8850" i="4" s="1"/>
  <c r="F8851" i="4"/>
  <c r="G8851" i="4" s="1"/>
  <c r="F8852" i="4"/>
  <c r="G8852" i="4" s="1"/>
  <c r="F8853" i="4"/>
  <c r="G8853" i="4" s="1"/>
  <c r="F8854" i="4"/>
  <c r="G8854" i="4" s="1"/>
  <c r="F8855" i="4"/>
  <c r="G8855" i="4" s="1"/>
  <c r="F8856" i="4"/>
  <c r="G8856" i="4" s="1"/>
  <c r="F8857" i="4"/>
  <c r="G8857" i="4" s="1"/>
  <c r="F8858" i="4"/>
  <c r="G8858" i="4" s="1"/>
  <c r="F8859" i="4"/>
  <c r="G8859" i="4" s="1"/>
  <c r="F8860" i="4"/>
  <c r="G8860" i="4" s="1"/>
  <c r="F8861" i="4"/>
  <c r="G8861" i="4" s="1"/>
  <c r="F8862" i="4"/>
  <c r="G8862" i="4" s="1"/>
  <c r="F8863" i="4"/>
  <c r="G8863" i="4" s="1"/>
  <c r="F8864" i="4"/>
  <c r="G8864" i="4" s="1"/>
  <c r="F8865" i="4"/>
  <c r="G8865" i="4" s="1"/>
  <c r="F8866" i="4"/>
  <c r="G8866" i="4" s="1"/>
  <c r="F8867" i="4"/>
  <c r="G8867" i="4" s="1"/>
  <c r="F8868" i="4"/>
  <c r="G8868" i="4" s="1"/>
  <c r="F8869" i="4"/>
  <c r="G8869" i="4" s="1"/>
  <c r="F8870" i="4"/>
  <c r="G8870" i="4" s="1"/>
  <c r="F8871" i="4"/>
  <c r="G8871" i="4" s="1"/>
  <c r="F8872" i="4"/>
  <c r="G8872" i="4" s="1"/>
  <c r="F8873" i="4"/>
  <c r="G8873" i="4" s="1"/>
  <c r="F8874" i="4"/>
  <c r="G8874" i="4" s="1"/>
  <c r="F8875" i="4"/>
  <c r="G8875" i="4" s="1"/>
  <c r="F8876" i="4"/>
  <c r="G8876" i="4" s="1"/>
  <c r="F8877" i="4"/>
  <c r="G8877" i="4" s="1"/>
  <c r="F8878" i="4"/>
  <c r="G8878" i="4" s="1"/>
  <c r="F8879" i="4"/>
  <c r="G8879" i="4" s="1"/>
  <c r="F8880" i="4"/>
  <c r="G8880" i="4" s="1"/>
  <c r="F8881" i="4"/>
  <c r="G8881" i="4" s="1"/>
  <c r="F8882" i="4"/>
  <c r="G8882" i="4" s="1"/>
  <c r="F8883" i="4"/>
  <c r="G8883" i="4" s="1"/>
  <c r="F8884" i="4"/>
  <c r="G8884" i="4" s="1"/>
  <c r="F8885" i="4"/>
  <c r="G8885" i="4" s="1"/>
  <c r="F8886" i="4"/>
  <c r="G8886" i="4" s="1"/>
  <c r="F8887" i="4"/>
  <c r="G8887" i="4" s="1"/>
  <c r="F8888" i="4"/>
  <c r="G8888" i="4" s="1"/>
  <c r="F8889" i="4"/>
  <c r="G8889" i="4" s="1"/>
  <c r="F8890" i="4"/>
  <c r="G8890" i="4" s="1"/>
  <c r="F8891" i="4"/>
  <c r="G8891" i="4" s="1"/>
  <c r="F8892" i="4"/>
  <c r="G8892" i="4" s="1"/>
  <c r="F8893" i="4"/>
  <c r="G8893" i="4" s="1"/>
  <c r="F8894" i="4"/>
  <c r="G8894" i="4" s="1"/>
  <c r="F8895" i="4"/>
  <c r="G8895" i="4" s="1"/>
  <c r="F8896" i="4"/>
  <c r="G8896" i="4" s="1"/>
  <c r="F8897" i="4"/>
  <c r="G8897" i="4" s="1"/>
  <c r="F8898" i="4"/>
  <c r="G8898" i="4" s="1"/>
  <c r="F8899" i="4"/>
  <c r="G8899" i="4" s="1"/>
  <c r="F8900" i="4"/>
  <c r="G8900" i="4" s="1"/>
  <c r="F8901" i="4"/>
  <c r="G8901" i="4" s="1"/>
  <c r="F8902" i="4"/>
  <c r="G8902" i="4" s="1"/>
  <c r="F8903" i="4"/>
  <c r="G8903" i="4" s="1"/>
  <c r="F8904" i="4"/>
  <c r="G8904" i="4" s="1"/>
  <c r="F8905" i="4"/>
  <c r="G8905" i="4" s="1"/>
  <c r="F8906" i="4"/>
  <c r="G8906" i="4" s="1"/>
  <c r="F8907" i="4"/>
  <c r="G8907" i="4" s="1"/>
  <c r="F8908" i="4"/>
  <c r="G8908" i="4" s="1"/>
  <c r="F8909" i="4"/>
  <c r="G8909" i="4" s="1"/>
  <c r="F8910" i="4"/>
  <c r="G8910" i="4" s="1"/>
  <c r="F8911" i="4"/>
  <c r="G8911" i="4" s="1"/>
  <c r="F8912" i="4"/>
  <c r="G8912" i="4" s="1"/>
  <c r="F8913" i="4"/>
  <c r="G8913" i="4" s="1"/>
  <c r="F8914" i="4"/>
  <c r="G8914" i="4" s="1"/>
  <c r="F8915" i="4"/>
  <c r="G8915" i="4" s="1"/>
  <c r="F8916" i="4"/>
  <c r="G8916" i="4" s="1"/>
  <c r="F8917" i="4"/>
  <c r="G8917" i="4" s="1"/>
  <c r="F8918" i="4"/>
  <c r="G8918" i="4" s="1"/>
  <c r="F8919" i="4"/>
  <c r="G8919" i="4" s="1"/>
  <c r="F8920" i="4"/>
  <c r="G8920" i="4" s="1"/>
  <c r="F8921" i="4"/>
  <c r="G8921" i="4" s="1"/>
  <c r="F8922" i="4"/>
  <c r="G8922" i="4" s="1"/>
  <c r="F8923" i="4"/>
  <c r="G8923" i="4" s="1"/>
  <c r="F8924" i="4"/>
  <c r="G8924" i="4" s="1"/>
  <c r="F8925" i="4"/>
  <c r="G8925" i="4" s="1"/>
  <c r="F8926" i="4"/>
  <c r="G8926" i="4" s="1"/>
  <c r="F8927" i="4"/>
  <c r="G8927" i="4" s="1"/>
  <c r="F8928" i="4"/>
  <c r="G8928" i="4" s="1"/>
  <c r="F8929" i="4"/>
  <c r="G8929" i="4" s="1"/>
  <c r="F8930" i="4"/>
  <c r="G8930" i="4" s="1"/>
  <c r="F8931" i="4"/>
  <c r="G8931" i="4" s="1"/>
  <c r="F8932" i="4"/>
  <c r="G8932" i="4" s="1"/>
  <c r="F8933" i="4"/>
  <c r="G8933" i="4" s="1"/>
  <c r="F8934" i="4"/>
  <c r="G8934" i="4" s="1"/>
  <c r="F8935" i="4"/>
  <c r="G8935" i="4" s="1"/>
  <c r="F8936" i="4"/>
  <c r="G8936" i="4" s="1"/>
  <c r="F8937" i="4"/>
  <c r="G8937" i="4" s="1"/>
  <c r="F8938" i="4"/>
  <c r="G8938" i="4" s="1"/>
  <c r="F8939" i="4"/>
  <c r="G8939" i="4" s="1"/>
  <c r="F8940" i="4"/>
  <c r="G8940" i="4" s="1"/>
  <c r="F8941" i="4"/>
  <c r="G8941" i="4" s="1"/>
  <c r="F8942" i="4"/>
  <c r="G8942" i="4" s="1"/>
  <c r="F8943" i="4"/>
  <c r="G8943" i="4" s="1"/>
  <c r="F8944" i="4"/>
  <c r="G8944" i="4" s="1"/>
  <c r="F8945" i="4"/>
  <c r="G8945" i="4" s="1"/>
  <c r="F8946" i="4"/>
  <c r="G8946" i="4" s="1"/>
  <c r="F8947" i="4"/>
  <c r="G8947" i="4" s="1"/>
  <c r="F8948" i="4"/>
  <c r="G8948" i="4" s="1"/>
  <c r="F8949" i="4"/>
  <c r="G8949" i="4" s="1"/>
  <c r="F8950" i="4"/>
  <c r="G8950" i="4" s="1"/>
  <c r="F8951" i="4"/>
  <c r="G8951" i="4" s="1"/>
  <c r="F8952" i="4"/>
  <c r="G8952" i="4" s="1"/>
  <c r="F8953" i="4"/>
  <c r="G8953" i="4" s="1"/>
  <c r="F8954" i="4"/>
  <c r="G8954" i="4" s="1"/>
  <c r="F8955" i="4"/>
  <c r="G8955" i="4" s="1"/>
  <c r="F8956" i="4"/>
  <c r="G8956" i="4" s="1"/>
  <c r="F8957" i="4"/>
  <c r="G8957" i="4" s="1"/>
  <c r="F8958" i="4"/>
  <c r="G8958" i="4" s="1"/>
  <c r="F8959" i="4"/>
  <c r="G8959" i="4" s="1"/>
  <c r="F8960" i="4"/>
  <c r="G8960" i="4" s="1"/>
  <c r="F8961" i="4"/>
  <c r="G8961" i="4" s="1"/>
  <c r="F8962" i="4"/>
  <c r="G8962" i="4" s="1"/>
  <c r="F8963" i="4"/>
  <c r="G8963" i="4" s="1"/>
  <c r="F8964" i="4"/>
  <c r="G8964" i="4" s="1"/>
  <c r="F8965" i="4"/>
  <c r="G8965" i="4" s="1"/>
  <c r="F8966" i="4"/>
  <c r="G8966" i="4" s="1"/>
  <c r="F8967" i="4"/>
  <c r="G8967" i="4" s="1"/>
  <c r="F8968" i="4"/>
  <c r="G8968" i="4" s="1"/>
  <c r="F8969" i="4"/>
  <c r="G8969" i="4" s="1"/>
  <c r="F8970" i="4"/>
  <c r="G8970" i="4" s="1"/>
  <c r="F8971" i="4"/>
  <c r="G8971" i="4" s="1"/>
  <c r="F8972" i="4"/>
  <c r="G8972" i="4" s="1"/>
  <c r="F8973" i="4"/>
  <c r="G8973" i="4" s="1"/>
  <c r="F8974" i="4"/>
  <c r="G8974" i="4" s="1"/>
  <c r="F8975" i="4"/>
  <c r="G8975" i="4" s="1"/>
  <c r="F8976" i="4"/>
  <c r="G8976" i="4" s="1"/>
  <c r="F8977" i="4"/>
  <c r="G8977" i="4" s="1"/>
  <c r="F8978" i="4"/>
  <c r="G8978" i="4" s="1"/>
  <c r="F8979" i="4"/>
  <c r="G8979" i="4" s="1"/>
  <c r="F8980" i="4"/>
  <c r="G8980" i="4" s="1"/>
  <c r="F8981" i="4"/>
  <c r="G8981" i="4" s="1"/>
  <c r="F8982" i="4"/>
  <c r="G8982" i="4" s="1"/>
  <c r="F8983" i="4"/>
  <c r="G8983" i="4" s="1"/>
  <c r="F8984" i="4"/>
  <c r="G8984" i="4" s="1"/>
  <c r="F8985" i="4"/>
  <c r="G8985" i="4" s="1"/>
  <c r="F8986" i="4"/>
  <c r="G8986" i="4" s="1"/>
  <c r="F8987" i="4"/>
  <c r="G8987" i="4" s="1"/>
  <c r="F8988" i="4"/>
  <c r="G8988" i="4" s="1"/>
  <c r="F8989" i="4"/>
  <c r="G8989" i="4" s="1"/>
  <c r="F8990" i="4"/>
  <c r="G8990" i="4" s="1"/>
  <c r="F8991" i="4"/>
  <c r="G8991" i="4" s="1"/>
  <c r="F8992" i="4"/>
  <c r="G8992" i="4" s="1"/>
  <c r="F8993" i="4"/>
  <c r="G8993" i="4" s="1"/>
  <c r="F8994" i="4"/>
  <c r="G8994" i="4" s="1"/>
  <c r="F8995" i="4"/>
  <c r="G8995" i="4" s="1"/>
  <c r="F8996" i="4"/>
  <c r="G8996" i="4" s="1"/>
  <c r="F8997" i="4"/>
  <c r="G8997" i="4" s="1"/>
  <c r="F8998" i="4"/>
  <c r="G8998" i="4" s="1"/>
  <c r="F8999" i="4"/>
  <c r="G8999" i="4" s="1"/>
  <c r="F9000" i="4"/>
  <c r="G9000" i="4" s="1"/>
  <c r="F9001" i="4"/>
  <c r="G9001" i="4" s="1"/>
  <c r="F9002" i="4"/>
  <c r="G9002" i="4" s="1"/>
  <c r="F9003" i="4"/>
  <c r="G9003" i="4" s="1"/>
  <c r="F9004" i="4"/>
  <c r="G9004" i="4" s="1"/>
  <c r="F9005" i="4"/>
  <c r="G9005" i="4" s="1"/>
  <c r="F9006" i="4"/>
  <c r="G9006" i="4" s="1"/>
  <c r="F9007" i="4"/>
  <c r="G9007" i="4" s="1"/>
  <c r="F9008" i="4"/>
  <c r="G9008" i="4" s="1"/>
  <c r="F9009" i="4"/>
  <c r="G9009" i="4" s="1"/>
  <c r="F9010" i="4"/>
  <c r="G9010" i="4" s="1"/>
  <c r="F9011" i="4"/>
  <c r="G9011" i="4" s="1"/>
  <c r="F9012" i="4"/>
  <c r="G9012" i="4" s="1"/>
  <c r="F9013" i="4"/>
  <c r="G9013" i="4" s="1"/>
  <c r="F9014" i="4"/>
  <c r="G9014" i="4" s="1"/>
  <c r="F9015" i="4"/>
  <c r="G9015" i="4" s="1"/>
  <c r="F9016" i="4"/>
  <c r="G9016" i="4" s="1"/>
  <c r="F9017" i="4"/>
  <c r="G9017" i="4" s="1"/>
  <c r="F9018" i="4"/>
  <c r="G9018" i="4" s="1"/>
  <c r="F9019" i="4"/>
  <c r="G9019" i="4" s="1"/>
  <c r="F9020" i="4"/>
  <c r="G9020" i="4" s="1"/>
  <c r="F9021" i="4"/>
  <c r="G9021" i="4" s="1"/>
  <c r="F9022" i="4"/>
  <c r="G9022" i="4" s="1"/>
  <c r="F9023" i="4"/>
  <c r="G9023" i="4" s="1"/>
  <c r="F9024" i="4"/>
  <c r="G9024" i="4" s="1"/>
  <c r="F9025" i="4"/>
  <c r="G9025" i="4" s="1"/>
  <c r="F9026" i="4"/>
  <c r="G9026" i="4" s="1"/>
  <c r="F9027" i="4"/>
  <c r="G9027" i="4" s="1"/>
  <c r="F9028" i="4"/>
  <c r="G9028" i="4" s="1"/>
  <c r="F9029" i="4"/>
  <c r="G9029" i="4" s="1"/>
  <c r="F9030" i="4"/>
  <c r="G9030" i="4" s="1"/>
  <c r="F9031" i="4"/>
  <c r="G9031" i="4" s="1"/>
  <c r="F9032" i="4"/>
  <c r="G9032" i="4" s="1"/>
  <c r="F9033" i="4"/>
  <c r="G9033" i="4" s="1"/>
  <c r="F9034" i="4"/>
  <c r="G9034" i="4" s="1"/>
  <c r="F9035" i="4"/>
  <c r="G9035" i="4" s="1"/>
  <c r="F9036" i="4"/>
  <c r="G9036" i="4" s="1"/>
  <c r="F9037" i="4"/>
  <c r="G9037" i="4" s="1"/>
  <c r="F9038" i="4"/>
  <c r="G9038" i="4" s="1"/>
  <c r="F9039" i="4"/>
  <c r="G9039" i="4" s="1"/>
  <c r="F9040" i="4"/>
  <c r="G9040" i="4" s="1"/>
  <c r="F9041" i="4"/>
  <c r="G9041" i="4" s="1"/>
  <c r="F9042" i="4"/>
  <c r="G9042" i="4" s="1"/>
  <c r="F9043" i="4"/>
  <c r="G9043" i="4" s="1"/>
  <c r="F9044" i="4"/>
  <c r="G9044" i="4" s="1"/>
  <c r="F9045" i="4"/>
  <c r="G9045" i="4" s="1"/>
  <c r="F9046" i="4"/>
  <c r="G9046" i="4" s="1"/>
  <c r="F9047" i="4"/>
  <c r="G9047" i="4" s="1"/>
  <c r="F9048" i="4"/>
  <c r="G9048" i="4" s="1"/>
  <c r="F9049" i="4"/>
  <c r="G9049" i="4" s="1"/>
  <c r="F9050" i="4"/>
  <c r="G9050" i="4" s="1"/>
  <c r="F9051" i="4"/>
  <c r="G9051" i="4" s="1"/>
  <c r="F9052" i="4"/>
  <c r="G9052" i="4" s="1"/>
  <c r="F9053" i="4"/>
  <c r="G9053" i="4" s="1"/>
  <c r="F9054" i="4"/>
  <c r="G9054" i="4" s="1"/>
  <c r="F9055" i="4"/>
  <c r="G9055" i="4" s="1"/>
  <c r="F9056" i="4"/>
  <c r="G9056" i="4" s="1"/>
  <c r="F9057" i="4"/>
  <c r="G9057" i="4" s="1"/>
  <c r="F9058" i="4"/>
  <c r="G9058" i="4" s="1"/>
  <c r="F9059" i="4"/>
  <c r="G9059" i="4" s="1"/>
  <c r="F9060" i="4"/>
  <c r="G9060" i="4" s="1"/>
  <c r="F9061" i="4"/>
  <c r="G9061" i="4" s="1"/>
  <c r="F9062" i="4"/>
  <c r="G9062" i="4" s="1"/>
  <c r="F9063" i="4"/>
  <c r="G9063" i="4" s="1"/>
  <c r="F9064" i="4"/>
  <c r="G9064" i="4" s="1"/>
  <c r="F9065" i="4"/>
  <c r="G9065" i="4" s="1"/>
  <c r="F9066" i="4"/>
  <c r="G9066" i="4" s="1"/>
  <c r="F9067" i="4"/>
  <c r="G9067" i="4" s="1"/>
  <c r="F9068" i="4"/>
  <c r="G9068" i="4" s="1"/>
  <c r="F9069" i="4"/>
  <c r="G9069" i="4" s="1"/>
  <c r="F9070" i="4"/>
  <c r="G9070" i="4" s="1"/>
  <c r="F9071" i="4"/>
  <c r="G9071" i="4" s="1"/>
  <c r="F9072" i="4"/>
  <c r="G9072" i="4" s="1"/>
  <c r="F9073" i="4"/>
  <c r="G9073" i="4" s="1"/>
  <c r="F9074" i="4"/>
  <c r="G9074" i="4" s="1"/>
  <c r="F9075" i="4"/>
  <c r="G9075" i="4" s="1"/>
  <c r="F9076" i="4"/>
  <c r="G9076" i="4" s="1"/>
  <c r="F9077" i="4"/>
  <c r="G9077" i="4" s="1"/>
  <c r="F9078" i="4"/>
  <c r="G9078" i="4" s="1"/>
  <c r="F9079" i="4"/>
  <c r="G9079" i="4" s="1"/>
  <c r="F9080" i="4"/>
  <c r="G9080" i="4" s="1"/>
  <c r="F9081" i="4"/>
  <c r="G9081" i="4" s="1"/>
  <c r="F9082" i="4"/>
  <c r="G9082" i="4" s="1"/>
  <c r="F9083" i="4"/>
  <c r="G9083" i="4" s="1"/>
  <c r="F9084" i="4"/>
  <c r="G9084" i="4" s="1"/>
  <c r="F9085" i="4"/>
  <c r="G9085" i="4" s="1"/>
  <c r="F9086" i="4"/>
  <c r="G9086" i="4" s="1"/>
  <c r="F9087" i="4"/>
  <c r="G9087" i="4" s="1"/>
  <c r="F9088" i="4"/>
  <c r="G9088" i="4" s="1"/>
  <c r="F9089" i="4"/>
  <c r="G9089" i="4" s="1"/>
  <c r="F9090" i="4"/>
  <c r="G9090" i="4" s="1"/>
  <c r="F9091" i="4"/>
  <c r="G9091" i="4" s="1"/>
  <c r="F9092" i="4"/>
  <c r="G9092" i="4" s="1"/>
  <c r="F9093" i="4"/>
  <c r="G9093" i="4" s="1"/>
  <c r="F9094" i="4"/>
  <c r="G9094" i="4" s="1"/>
  <c r="F9095" i="4"/>
  <c r="G9095" i="4" s="1"/>
  <c r="F9096" i="4"/>
  <c r="G9096" i="4" s="1"/>
  <c r="F9097" i="4"/>
  <c r="G9097" i="4" s="1"/>
  <c r="F9098" i="4"/>
  <c r="G9098" i="4" s="1"/>
  <c r="F9099" i="4"/>
  <c r="G9099" i="4" s="1"/>
  <c r="F9100" i="4"/>
  <c r="G9100" i="4" s="1"/>
  <c r="F9101" i="4"/>
  <c r="G9101" i="4" s="1"/>
  <c r="F9102" i="4"/>
  <c r="G9102" i="4" s="1"/>
  <c r="F9103" i="4"/>
  <c r="G9103" i="4" s="1"/>
  <c r="F9104" i="4"/>
  <c r="G9104" i="4" s="1"/>
  <c r="F9105" i="4"/>
  <c r="G9105" i="4" s="1"/>
  <c r="F9106" i="4"/>
  <c r="G9106" i="4" s="1"/>
  <c r="F9107" i="4"/>
  <c r="G9107" i="4" s="1"/>
  <c r="F9108" i="4"/>
  <c r="G9108" i="4" s="1"/>
  <c r="F9109" i="4"/>
  <c r="G9109" i="4" s="1"/>
  <c r="F9110" i="4"/>
  <c r="G9110" i="4" s="1"/>
  <c r="F9111" i="4"/>
  <c r="G9111" i="4" s="1"/>
  <c r="F9112" i="4"/>
  <c r="G9112" i="4" s="1"/>
  <c r="F9113" i="4"/>
  <c r="G9113" i="4" s="1"/>
  <c r="F9114" i="4"/>
  <c r="G9114" i="4" s="1"/>
  <c r="F9115" i="4"/>
  <c r="G9115" i="4" s="1"/>
  <c r="F9116" i="4"/>
  <c r="G9116" i="4" s="1"/>
  <c r="F9117" i="4"/>
  <c r="G9117" i="4" s="1"/>
  <c r="F9118" i="4"/>
  <c r="G9118" i="4" s="1"/>
  <c r="F9119" i="4"/>
  <c r="G9119" i="4" s="1"/>
  <c r="F9120" i="4"/>
  <c r="G9120" i="4" s="1"/>
  <c r="F9121" i="4"/>
  <c r="G9121" i="4" s="1"/>
  <c r="F9122" i="4"/>
  <c r="G9122" i="4" s="1"/>
  <c r="F9123" i="4"/>
  <c r="G9123" i="4" s="1"/>
  <c r="F9124" i="4"/>
  <c r="G9124" i="4" s="1"/>
  <c r="F9125" i="4"/>
  <c r="G9125" i="4" s="1"/>
  <c r="F9126" i="4"/>
  <c r="G9126" i="4" s="1"/>
  <c r="F9127" i="4"/>
  <c r="G9127" i="4" s="1"/>
  <c r="F9128" i="4"/>
  <c r="G9128" i="4" s="1"/>
  <c r="F9129" i="4"/>
  <c r="G9129" i="4" s="1"/>
  <c r="F9130" i="4"/>
  <c r="G9130" i="4" s="1"/>
  <c r="F9131" i="4"/>
  <c r="G9131" i="4" s="1"/>
  <c r="F9132" i="4"/>
  <c r="G9132" i="4" s="1"/>
  <c r="F9133" i="4"/>
  <c r="G9133" i="4" s="1"/>
  <c r="F9134" i="4"/>
  <c r="G9134" i="4" s="1"/>
  <c r="F9135" i="4"/>
  <c r="G9135" i="4" s="1"/>
  <c r="F9136" i="4"/>
  <c r="G9136" i="4" s="1"/>
  <c r="F9137" i="4"/>
  <c r="G9137" i="4" s="1"/>
  <c r="F9138" i="4"/>
  <c r="G9138" i="4" s="1"/>
  <c r="F9139" i="4"/>
  <c r="G9139" i="4" s="1"/>
  <c r="F9140" i="4"/>
  <c r="G9140" i="4" s="1"/>
  <c r="F9141" i="4"/>
  <c r="G9141" i="4" s="1"/>
  <c r="F9142" i="4"/>
  <c r="G9142" i="4" s="1"/>
  <c r="F9143" i="4"/>
  <c r="G9143" i="4" s="1"/>
  <c r="F9144" i="4"/>
  <c r="G9144" i="4" s="1"/>
  <c r="F9145" i="4"/>
  <c r="G9145" i="4" s="1"/>
  <c r="F9146" i="4"/>
  <c r="G9146" i="4" s="1"/>
  <c r="F9147" i="4"/>
  <c r="G9147" i="4" s="1"/>
  <c r="F9148" i="4"/>
  <c r="G9148" i="4" s="1"/>
  <c r="F9149" i="4"/>
  <c r="G9149" i="4" s="1"/>
  <c r="F9150" i="4"/>
  <c r="G9150" i="4" s="1"/>
  <c r="F9151" i="4"/>
  <c r="G9151" i="4" s="1"/>
  <c r="F9152" i="4"/>
  <c r="G9152" i="4" s="1"/>
  <c r="F9153" i="4"/>
  <c r="G9153" i="4" s="1"/>
  <c r="F9154" i="4"/>
  <c r="G9154" i="4" s="1"/>
  <c r="F9155" i="4"/>
  <c r="G9155" i="4" s="1"/>
  <c r="F9156" i="4"/>
  <c r="G9156" i="4" s="1"/>
  <c r="F9157" i="4"/>
  <c r="G9157" i="4" s="1"/>
  <c r="F9158" i="4"/>
  <c r="G9158" i="4" s="1"/>
  <c r="F9159" i="4"/>
  <c r="G9159" i="4" s="1"/>
  <c r="F9160" i="4"/>
  <c r="G9160" i="4" s="1"/>
  <c r="F9161" i="4"/>
  <c r="G9161" i="4" s="1"/>
  <c r="F9162" i="4"/>
  <c r="G9162" i="4" s="1"/>
  <c r="F9163" i="4"/>
  <c r="G9163" i="4" s="1"/>
  <c r="F9164" i="4"/>
  <c r="G9164" i="4" s="1"/>
  <c r="F9165" i="4"/>
  <c r="G9165" i="4" s="1"/>
  <c r="F9166" i="4"/>
  <c r="G9166" i="4" s="1"/>
  <c r="F9167" i="4"/>
  <c r="G9167" i="4" s="1"/>
  <c r="F9168" i="4"/>
  <c r="G9168" i="4" s="1"/>
  <c r="F9169" i="4"/>
  <c r="G9169" i="4" s="1"/>
  <c r="F9170" i="4"/>
  <c r="G9170" i="4" s="1"/>
  <c r="F9171" i="4"/>
  <c r="G9171" i="4" s="1"/>
  <c r="F9172" i="4"/>
  <c r="G9172" i="4" s="1"/>
  <c r="F9173" i="4"/>
  <c r="G9173" i="4" s="1"/>
  <c r="F9174" i="4"/>
  <c r="G9174" i="4" s="1"/>
  <c r="F9175" i="4"/>
  <c r="G9175" i="4" s="1"/>
  <c r="F9176" i="4"/>
  <c r="G9176" i="4" s="1"/>
  <c r="F9177" i="4"/>
  <c r="G9177" i="4" s="1"/>
  <c r="F9178" i="4"/>
  <c r="G9178" i="4" s="1"/>
  <c r="F9179" i="4"/>
  <c r="G9179" i="4" s="1"/>
  <c r="F9180" i="4"/>
  <c r="G9180" i="4" s="1"/>
  <c r="F9181" i="4"/>
  <c r="G9181" i="4" s="1"/>
  <c r="F9182" i="4"/>
  <c r="G9182" i="4" s="1"/>
  <c r="F9183" i="4"/>
  <c r="G9183" i="4" s="1"/>
  <c r="F9184" i="4"/>
  <c r="G9184" i="4" s="1"/>
  <c r="F9185" i="4"/>
  <c r="G9185" i="4" s="1"/>
  <c r="F9186" i="4"/>
  <c r="G9186" i="4" s="1"/>
  <c r="F9187" i="4"/>
  <c r="G9187" i="4" s="1"/>
  <c r="F9188" i="4"/>
  <c r="G9188" i="4" s="1"/>
  <c r="F9189" i="4"/>
  <c r="G9189" i="4" s="1"/>
  <c r="F9190" i="4"/>
  <c r="G9190" i="4" s="1"/>
  <c r="F9191" i="4"/>
  <c r="G9191" i="4" s="1"/>
  <c r="F9192" i="4"/>
  <c r="G9192" i="4" s="1"/>
  <c r="F9193" i="4"/>
  <c r="G9193" i="4" s="1"/>
  <c r="F9194" i="4"/>
  <c r="G9194" i="4" s="1"/>
  <c r="F9195" i="4"/>
  <c r="G9195" i="4" s="1"/>
  <c r="F9196" i="4"/>
  <c r="G9196" i="4" s="1"/>
  <c r="F9197" i="4"/>
  <c r="G9197" i="4" s="1"/>
  <c r="F9198" i="4"/>
  <c r="G9198" i="4" s="1"/>
  <c r="F9199" i="4"/>
  <c r="G9199" i="4" s="1"/>
  <c r="F9200" i="4"/>
  <c r="G9200" i="4" s="1"/>
  <c r="F9201" i="4"/>
  <c r="G9201" i="4" s="1"/>
  <c r="F9202" i="4"/>
  <c r="G9202" i="4" s="1"/>
  <c r="F9203" i="4"/>
  <c r="G9203" i="4" s="1"/>
  <c r="F9204" i="4"/>
  <c r="G9204" i="4" s="1"/>
  <c r="F9205" i="4"/>
  <c r="G9205" i="4" s="1"/>
  <c r="F9206" i="4"/>
  <c r="G9206" i="4" s="1"/>
  <c r="F9207" i="4"/>
  <c r="G9207" i="4" s="1"/>
  <c r="F9208" i="4"/>
  <c r="G9208" i="4" s="1"/>
  <c r="F9209" i="4"/>
  <c r="G9209" i="4" s="1"/>
  <c r="F9210" i="4"/>
  <c r="G9210" i="4" s="1"/>
  <c r="F9211" i="4"/>
  <c r="G9211" i="4" s="1"/>
  <c r="F9212" i="4"/>
  <c r="G9212" i="4" s="1"/>
  <c r="F9213" i="4"/>
  <c r="G9213" i="4" s="1"/>
  <c r="F9214" i="4"/>
  <c r="G9214" i="4" s="1"/>
  <c r="F9215" i="4"/>
  <c r="G9215" i="4" s="1"/>
  <c r="F9216" i="4"/>
  <c r="G9216" i="4" s="1"/>
  <c r="F9217" i="4"/>
  <c r="G9217" i="4" s="1"/>
  <c r="F9218" i="4"/>
  <c r="G9218" i="4" s="1"/>
  <c r="F9219" i="4"/>
  <c r="G9219" i="4" s="1"/>
  <c r="F9220" i="4"/>
  <c r="G9220" i="4" s="1"/>
  <c r="F9221" i="4"/>
  <c r="G9221" i="4" s="1"/>
  <c r="F9222" i="4"/>
  <c r="G9222" i="4" s="1"/>
  <c r="F9223" i="4"/>
  <c r="G9223" i="4" s="1"/>
  <c r="F9224" i="4"/>
  <c r="G9224" i="4" s="1"/>
  <c r="F9225" i="4"/>
  <c r="G9225" i="4" s="1"/>
  <c r="F9226" i="4"/>
  <c r="G9226" i="4" s="1"/>
  <c r="F9227" i="4"/>
  <c r="G9227" i="4" s="1"/>
  <c r="F9228" i="4"/>
  <c r="G9228" i="4" s="1"/>
  <c r="F9229" i="4"/>
  <c r="G9229" i="4" s="1"/>
  <c r="F9230" i="4"/>
  <c r="G9230" i="4" s="1"/>
  <c r="F9231" i="4"/>
  <c r="G9231" i="4" s="1"/>
  <c r="F9232" i="4"/>
  <c r="G9232" i="4" s="1"/>
  <c r="F9233" i="4"/>
  <c r="G9233" i="4" s="1"/>
  <c r="F9234" i="4"/>
  <c r="G9234" i="4" s="1"/>
  <c r="F9235" i="4"/>
  <c r="G9235" i="4" s="1"/>
  <c r="F9236" i="4"/>
  <c r="G9236" i="4" s="1"/>
  <c r="F9237" i="4"/>
  <c r="G9237" i="4" s="1"/>
  <c r="F9238" i="4"/>
  <c r="G9238" i="4" s="1"/>
  <c r="F9239" i="4"/>
  <c r="G9239" i="4" s="1"/>
  <c r="F9240" i="4"/>
  <c r="G9240" i="4" s="1"/>
  <c r="F9241" i="4"/>
  <c r="G9241" i="4" s="1"/>
  <c r="F9242" i="4"/>
  <c r="G9242" i="4" s="1"/>
  <c r="F9243" i="4"/>
  <c r="G9243" i="4" s="1"/>
  <c r="F9244" i="4"/>
  <c r="G9244" i="4" s="1"/>
  <c r="F9245" i="4"/>
  <c r="G9245" i="4" s="1"/>
  <c r="F9246" i="4"/>
  <c r="G9246" i="4" s="1"/>
  <c r="F9247" i="4"/>
  <c r="G9247" i="4" s="1"/>
  <c r="F9248" i="4"/>
  <c r="G9248" i="4" s="1"/>
  <c r="F9249" i="4"/>
  <c r="G9249" i="4" s="1"/>
  <c r="F9250" i="4"/>
  <c r="G9250" i="4" s="1"/>
  <c r="F9251" i="4"/>
  <c r="G9251" i="4" s="1"/>
  <c r="F9252" i="4"/>
  <c r="G9252" i="4" s="1"/>
  <c r="F9253" i="4"/>
  <c r="G9253" i="4" s="1"/>
  <c r="F9254" i="4"/>
  <c r="G9254" i="4" s="1"/>
  <c r="F9255" i="4"/>
  <c r="G9255" i="4" s="1"/>
  <c r="F9256" i="4"/>
  <c r="G9256" i="4" s="1"/>
  <c r="F9257" i="4"/>
  <c r="G9257" i="4" s="1"/>
  <c r="F9258" i="4"/>
  <c r="G9258" i="4" s="1"/>
  <c r="F9259" i="4"/>
  <c r="G9259" i="4" s="1"/>
  <c r="F9260" i="4"/>
  <c r="G9260" i="4" s="1"/>
  <c r="F9261" i="4"/>
  <c r="G9261" i="4" s="1"/>
  <c r="F9262" i="4"/>
  <c r="G9262" i="4" s="1"/>
  <c r="F9263" i="4"/>
  <c r="G9263" i="4" s="1"/>
  <c r="F9264" i="4"/>
  <c r="G9264" i="4" s="1"/>
  <c r="F9265" i="4"/>
  <c r="G9265" i="4" s="1"/>
  <c r="F9266" i="4"/>
  <c r="G9266" i="4" s="1"/>
  <c r="F9267" i="4"/>
  <c r="G9267" i="4" s="1"/>
  <c r="F9268" i="4"/>
  <c r="G9268" i="4" s="1"/>
  <c r="F9269" i="4"/>
  <c r="G9269" i="4" s="1"/>
  <c r="F9270" i="4"/>
  <c r="G9270" i="4" s="1"/>
  <c r="F9271" i="4"/>
  <c r="G9271" i="4" s="1"/>
  <c r="F9272" i="4"/>
  <c r="G9272" i="4" s="1"/>
  <c r="F9273" i="4"/>
  <c r="G9273" i="4" s="1"/>
  <c r="F9274" i="4"/>
  <c r="G9274" i="4" s="1"/>
  <c r="F9275" i="4"/>
  <c r="G9275" i="4" s="1"/>
  <c r="F9276" i="4"/>
  <c r="G9276" i="4" s="1"/>
  <c r="F9277" i="4"/>
  <c r="G9277" i="4" s="1"/>
  <c r="F9278" i="4"/>
  <c r="G9278" i="4" s="1"/>
  <c r="F9279" i="4"/>
  <c r="G9279" i="4" s="1"/>
  <c r="F9280" i="4"/>
  <c r="G9280" i="4" s="1"/>
  <c r="F9281" i="4"/>
  <c r="G9281" i="4" s="1"/>
  <c r="F9282" i="4"/>
  <c r="G9282" i="4" s="1"/>
  <c r="F9283" i="4"/>
  <c r="G9283" i="4" s="1"/>
  <c r="F9284" i="4"/>
  <c r="G9284" i="4" s="1"/>
  <c r="F9285" i="4"/>
  <c r="G9285" i="4" s="1"/>
  <c r="F9286" i="4"/>
  <c r="G9286" i="4" s="1"/>
  <c r="F9287" i="4"/>
  <c r="G9287" i="4" s="1"/>
  <c r="F9288" i="4"/>
  <c r="G9288" i="4" s="1"/>
  <c r="F9289" i="4"/>
  <c r="G9289" i="4" s="1"/>
  <c r="F9290" i="4"/>
  <c r="G9290" i="4" s="1"/>
  <c r="F9291" i="4"/>
  <c r="G9291" i="4" s="1"/>
  <c r="F9292" i="4"/>
  <c r="G9292" i="4" s="1"/>
  <c r="F9293" i="4"/>
  <c r="G9293" i="4" s="1"/>
  <c r="F9294" i="4"/>
  <c r="G9294" i="4" s="1"/>
  <c r="F9295" i="4"/>
  <c r="G9295" i="4" s="1"/>
  <c r="F9296" i="4"/>
  <c r="G9296" i="4" s="1"/>
  <c r="F9297" i="4"/>
  <c r="G9297" i="4" s="1"/>
  <c r="F9298" i="4"/>
  <c r="G9298" i="4" s="1"/>
  <c r="F9299" i="4"/>
  <c r="G9299" i="4" s="1"/>
  <c r="F9300" i="4"/>
  <c r="G9300" i="4" s="1"/>
  <c r="F9301" i="4"/>
  <c r="G9301" i="4" s="1"/>
  <c r="F9302" i="4"/>
  <c r="G9302" i="4" s="1"/>
  <c r="F9303" i="4"/>
  <c r="G9303" i="4" s="1"/>
  <c r="F9304" i="4"/>
  <c r="G9304" i="4" s="1"/>
  <c r="F9305" i="4"/>
  <c r="G9305" i="4" s="1"/>
  <c r="F9306" i="4"/>
  <c r="G9306" i="4" s="1"/>
  <c r="F9307" i="4"/>
  <c r="G9307" i="4" s="1"/>
  <c r="F9308" i="4"/>
  <c r="G9308" i="4" s="1"/>
  <c r="F9309" i="4"/>
  <c r="G9309" i="4" s="1"/>
  <c r="F9310" i="4"/>
  <c r="G9310" i="4" s="1"/>
  <c r="F9311" i="4"/>
  <c r="G9311" i="4" s="1"/>
  <c r="F9312" i="4"/>
  <c r="G9312" i="4" s="1"/>
  <c r="F9313" i="4"/>
  <c r="G9313" i="4" s="1"/>
  <c r="F9314" i="4"/>
  <c r="G9314" i="4" s="1"/>
  <c r="F9315" i="4"/>
  <c r="G9315" i="4" s="1"/>
  <c r="F9316" i="4"/>
  <c r="G9316" i="4" s="1"/>
  <c r="F9317" i="4"/>
  <c r="G9317" i="4" s="1"/>
  <c r="F9318" i="4"/>
  <c r="G9318" i="4" s="1"/>
  <c r="F9319" i="4"/>
  <c r="G9319" i="4" s="1"/>
  <c r="F9320" i="4"/>
  <c r="G9320" i="4" s="1"/>
  <c r="F9321" i="4"/>
  <c r="G9321" i="4" s="1"/>
  <c r="F9322" i="4"/>
  <c r="G9322" i="4" s="1"/>
  <c r="F9323" i="4"/>
  <c r="G9323" i="4" s="1"/>
  <c r="F9324" i="4"/>
  <c r="G9324" i="4" s="1"/>
  <c r="F9325" i="4"/>
  <c r="G9325" i="4" s="1"/>
  <c r="F9326" i="4"/>
  <c r="G9326" i="4" s="1"/>
  <c r="F9327" i="4"/>
  <c r="G9327" i="4" s="1"/>
  <c r="F9328" i="4"/>
  <c r="G9328" i="4" s="1"/>
  <c r="F9329" i="4"/>
  <c r="G9329" i="4" s="1"/>
  <c r="F9330" i="4"/>
  <c r="G9330" i="4" s="1"/>
  <c r="F9331" i="4"/>
  <c r="G9331" i="4" s="1"/>
  <c r="F9332" i="4"/>
  <c r="G9332" i="4" s="1"/>
  <c r="F9333" i="4"/>
  <c r="G9333" i="4" s="1"/>
  <c r="F9334" i="4"/>
  <c r="G9334" i="4" s="1"/>
  <c r="F9335" i="4"/>
  <c r="G9335" i="4" s="1"/>
  <c r="F9336" i="4"/>
  <c r="G9336" i="4" s="1"/>
  <c r="F9337" i="4"/>
  <c r="G9337" i="4" s="1"/>
  <c r="F9338" i="4"/>
  <c r="G9338" i="4" s="1"/>
  <c r="F9339" i="4"/>
  <c r="G9339" i="4" s="1"/>
  <c r="F9340" i="4"/>
  <c r="G9340" i="4" s="1"/>
  <c r="F9341" i="4"/>
  <c r="G9341" i="4" s="1"/>
  <c r="F9342" i="4"/>
  <c r="G9342" i="4" s="1"/>
  <c r="F9343" i="4"/>
  <c r="G9343" i="4" s="1"/>
  <c r="F9344" i="4"/>
  <c r="G9344" i="4" s="1"/>
  <c r="F9345" i="4"/>
  <c r="G9345" i="4" s="1"/>
  <c r="F9346" i="4"/>
  <c r="G9346" i="4" s="1"/>
  <c r="F9347" i="4"/>
  <c r="G9347" i="4" s="1"/>
  <c r="F9348" i="4"/>
  <c r="G9348" i="4" s="1"/>
  <c r="F9349" i="4"/>
  <c r="G9349" i="4" s="1"/>
  <c r="F9350" i="4"/>
  <c r="G9350" i="4" s="1"/>
  <c r="F9351" i="4"/>
  <c r="G9351" i="4" s="1"/>
  <c r="F9352" i="4"/>
  <c r="G9352" i="4" s="1"/>
  <c r="F9353" i="4"/>
  <c r="G9353" i="4" s="1"/>
  <c r="F9354" i="4"/>
  <c r="G9354" i="4" s="1"/>
  <c r="F9355" i="4"/>
  <c r="G9355" i="4" s="1"/>
  <c r="F9356" i="4"/>
  <c r="G9356" i="4" s="1"/>
  <c r="F9357" i="4"/>
  <c r="G9357" i="4" s="1"/>
  <c r="F9358" i="4"/>
  <c r="G9358" i="4" s="1"/>
  <c r="F9359" i="4"/>
  <c r="G9359" i="4" s="1"/>
  <c r="F9360" i="4"/>
  <c r="G9360" i="4" s="1"/>
  <c r="F9361" i="4"/>
  <c r="G9361" i="4" s="1"/>
  <c r="F9362" i="4"/>
  <c r="G9362" i="4" s="1"/>
  <c r="F9363" i="4"/>
  <c r="G9363" i="4" s="1"/>
  <c r="F9364" i="4"/>
  <c r="G9364" i="4" s="1"/>
  <c r="F9365" i="4"/>
  <c r="G9365" i="4" s="1"/>
  <c r="F9366" i="4"/>
  <c r="G9366" i="4" s="1"/>
  <c r="F9367" i="4"/>
  <c r="G9367" i="4" s="1"/>
  <c r="F9368" i="4"/>
  <c r="G9368" i="4" s="1"/>
  <c r="F9369" i="4"/>
  <c r="G9369" i="4" s="1"/>
  <c r="F9370" i="4"/>
  <c r="G9370" i="4" s="1"/>
  <c r="F9371" i="4"/>
  <c r="G9371" i="4" s="1"/>
  <c r="F9372" i="4"/>
  <c r="G9372" i="4" s="1"/>
  <c r="F9373" i="4"/>
  <c r="G9373" i="4" s="1"/>
  <c r="F9374" i="4"/>
  <c r="G9374" i="4" s="1"/>
  <c r="F9375" i="4"/>
  <c r="G9375" i="4" s="1"/>
  <c r="F9376" i="4"/>
  <c r="G9376" i="4" s="1"/>
  <c r="F9377" i="4"/>
  <c r="G9377" i="4" s="1"/>
  <c r="F9378" i="4"/>
  <c r="G9378" i="4" s="1"/>
  <c r="F9379" i="4"/>
  <c r="G9379" i="4" s="1"/>
  <c r="F9380" i="4"/>
  <c r="G9380" i="4" s="1"/>
  <c r="F9381" i="4"/>
  <c r="G9381" i="4" s="1"/>
  <c r="F9382" i="4"/>
  <c r="G9382" i="4" s="1"/>
  <c r="F9383" i="4"/>
  <c r="G9383" i="4" s="1"/>
  <c r="F9384" i="4"/>
  <c r="G9384" i="4" s="1"/>
  <c r="F9385" i="4"/>
  <c r="G9385" i="4" s="1"/>
  <c r="F9386" i="4"/>
  <c r="G9386" i="4" s="1"/>
  <c r="F9387" i="4"/>
  <c r="G9387" i="4" s="1"/>
  <c r="F9388" i="4"/>
  <c r="G9388" i="4" s="1"/>
  <c r="F9389" i="4"/>
  <c r="G9389" i="4" s="1"/>
  <c r="F9390" i="4"/>
  <c r="G9390" i="4" s="1"/>
  <c r="F9391" i="4"/>
  <c r="G9391" i="4" s="1"/>
  <c r="F9392" i="4"/>
  <c r="G9392" i="4" s="1"/>
  <c r="F9393" i="4"/>
  <c r="G9393" i="4" s="1"/>
  <c r="F9394" i="4"/>
  <c r="G9394" i="4" s="1"/>
  <c r="F9395" i="4"/>
  <c r="G9395" i="4" s="1"/>
  <c r="F9396" i="4"/>
  <c r="G9396" i="4" s="1"/>
  <c r="F9397" i="4"/>
  <c r="G9397" i="4" s="1"/>
  <c r="F9398" i="4"/>
  <c r="G9398" i="4" s="1"/>
  <c r="F9399" i="4"/>
  <c r="G9399" i="4" s="1"/>
  <c r="F9400" i="4"/>
  <c r="G9400" i="4" s="1"/>
  <c r="F9401" i="4"/>
  <c r="G9401" i="4" s="1"/>
  <c r="F9402" i="4"/>
  <c r="G9402" i="4" s="1"/>
  <c r="F9403" i="4"/>
  <c r="G9403" i="4" s="1"/>
  <c r="F9404" i="4"/>
  <c r="G9404" i="4" s="1"/>
  <c r="F9405" i="4"/>
  <c r="G9405" i="4" s="1"/>
  <c r="F9406" i="4"/>
  <c r="G9406" i="4" s="1"/>
  <c r="F9407" i="4"/>
  <c r="G9407" i="4" s="1"/>
  <c r="F9408" i="4"/>
  <c r="G9408" i="4" s="1"/>
  <c r="F9409" i="4"/>
  <c r="G9409" i="4" s="1"/>
  <c r="F9410" i="4"/>
  <c r="G9410" i="4" s="1"/>
  <c r="F9411" i="4"/>
  <c r="G9411" i="4" s="1"/>
  <c r="F9412" i="4"/>
  <c r="G9412" i="4" s="1"/>
  <c r="F9413" i="4"/>
  <c r="G9413" i="4" s="1"/>
  <c r="F9414" i="4"/>
  <c r="G9414" i="4" s="1"/>
  <c r="F9415" i="4"/>
  <c r="G9415" i="4" s="1"/>
  <c r="F9416" i="4"/>
  <c r="G9416" i="4" s="1"/>
  <c r="F9417" i="4"/>
  <c r="G9417" i="4" s="1"/>
  <c r="F9418" i="4"/>
  <c r="G9418" i="4" s="1"/>
  <c r="F9419" i="4"/>
  <c r="G9419" i="4" s="1"/>
  <c r="F9420" i="4"/>
  <c r="G9420" i="4" s="1"/>
  <c r="F9421" i="4"/>
  <c r="G9421" i="4" s="1"/>
  <c r="F9422" i="4"/>
  <c r="G9422" i="4" s="1"/>
  <c r="F9423" i="4"/>
  <c r="G9423" i="4" s="1"/>
  <c r="F9424" i="4"/>
  <c r="G9424" i="4" s="1"/>
  <c r="F9425" i="4"/>
  <c r="G9425" i="4" s="1"/>
  <c r="F9426" i="4"/>
  <c r="G9426" i="4" s="1"/>
  <c r="F9427" i="4"/>
  <c r="G9427" i="4" s="1"/>
  <c r="F9428" i="4"/>
  <c r="G9428" i="4" s="1"/>
  <c r="F9429" i="4"/>
  <c r="G9429" i="4" s="1"/>
  <c r="F9430" i="4"/>
  <c r="G9430" i="4" s="1"/>
  <c r="F9431" i="4"/>
  <c r="G9431" i="4" s="1"/>
  <c r="F9432" i="4"/>
  <c r="G9432" i="4" s="1"/>
  <c r="F9433" i="4"/>
  <c r="G9433" i="4" s="1"/>
  <c r="F9434" i="4"/>
  <c r="G9434" i="4" s="1"/>
  <c r="F9435" i="4"/>
  <c r="G9435" i="4" s="1"/>
  <c r="F9436" i="4"/>
  <c r="G9436" i="4" s="1"/>
  <c r="F9437" i="4"/>
  <c r="G9437" i="4" s="1"/>
  <c r="F9438" i="4"/>
  <c r="G9438" i="4" s="1"/>
  <c r="F9439" i="4"/>
  <c r="G9439" i="4" s="1"/>
  <c r="F9440" i="4"/>
  <c r="G9440" i="4" s="1"/>
  <c r="F9441" i="4"/>
  <c r="G9441" i="4" s="1"/>
  <c r="F9442" i="4"/>
  <c r="G9442" i="4" s="1"/>
  <c r="F9443" i="4"/>
  <c r="G9443" i="4" s="1"/>
  <c r="F9444" i="4"/>
  <c r="G9444" i="4" s="1"/>
  <c r="F9445" i="4"/>
  <c r="G9445" i="4" s="1"/>
  <c r="F9446" i="4"/>
  <c r="G9446" i="4" s="1"/>
  <c r="F9447" i="4"/>
  <c r="G9447" i="4" s="1"/>
  <c r="F9448" i="4"/>
  <c r="G9448" i="4" s="1"/>
  <c r="F9449" i="4"/>
  <c r="G9449" i="4" s="1"/>
  <c r="F9450" i="4"/>
  <c r="G9450" i="4" s="1"/>
  <c r="F9451" i="4"/>
  <c r="G9451" i="4" s="1"/>
  <c r="F9452" i="4"/>
  <c r="G9452" i="4" s="1"/>
  <c r="F9453" i="4"/>
  <c r="G9453" i="4" s="1"/>
  <c r="F9454" i="4"/>
  <c r="G9454" i="4" s="1"/>
  <c r="F9455" i="4"/>
  <c r="G9455" i="4" s="1"/>
  <c r="F9456" i="4"/>
  <c r="G9456" i="4" s="1"/>
  <c r="F9457" i="4"/>
  <c r="G9457" i="4" s="1"/>
  <c r="F9458" i="4"/>
  <c r="G9458" i="4" s="1"/>
  <c r="F9459" i="4"/>
  <c r="G9459" i="4" s="1"/>
  <c r="F9460" i="4"/>
  <c r="G9460" i="4" s="1"/>
  <c r="F9461" i="4"/>
  <c r="G9461" i="4" s="1"/>
  <c r="F9462" i="4"/>
  <c r="G9462" i="4" s="1"/>
  <c r="F9463" i="4"/>
  <c r="G9463" i="4" s="1"/>
  <c r="F9464" i="4"/>
  <c r="G9464" i="4" s="1"/>
  <c r="F9465" i="4"/>
  <c r="G9465" i="4" s="1"/>
  <c r="F9466" i="4"/>
  <c r="G9466" i="4" s="1"/>
  <c r="F9467" i="4"/>
  <c r="G9467" i="4" s="1"/>
  <c r="F9468" i="4"/>
  <c r="G9468" i="4" s="1"/>
  <c r="F9469" i="4"/>
  <c r="G9469" i="4" s="1"/>
  <c r="F9470" i="4"/>
  <c r="G9470" i="4" s="1"/>
  <c r="F9471" i="4"/>
  <c r="G9471" i="4" s="1"/>
  <c r="F9472" i="4"/>
  <c r="G9472" i="4" s="1"/>
  <c r="F9473" i="4"/>
  <c r="G9473" i="4" s="1"/>
  <c r="F9474" i="4"/>
  <c r="G9474" i="4" s="1"/>
  <c r="F9475" i="4"/>
  <c r="G9475" i="4" s="1"/>
  <c r="F9476" i="4"/>
  <c r="G9476" i="4" s="1"/>
  <c r="F9477" i="4"/>
  <c r="G9477" i="4" s="1"/>
  <c r="F9478" i="4"/>
  <c r="G9478" i="4" s="1"/>
  <c r="F9479" i="4"/>
  <c r="G9479" i="4" s="1"/>
  <c r="F9480" i="4"/>
  <c r="G9480" i="4" s="1"/>
  <c r="F9481" i="4"/>
  <c r="G9481" i="4" s="1"/>
  <c r="F9482" i="4"/>
  <c r="G9482" i="4" s="1"/>
  <c r="F9483" i="4"/>
  <c r="G9483" i="4" s="1"/>
  <c r="F9484" i="4"/>
  <c r="G9484" i="4" s="1"/>
  <c r="F9485" i="4"/>
  <c r="G9485" i="4" s="1"/>
  <c r="F9486" i="4"/>
  <c r="G9486" i="4" s="1"/>
  <c r="F9487" i="4"/>
  <c r="G9487" i="4" s="1"/>
  <c r="F9488" i="4"/>
  <c r="G9488" i="4" s="1"/>
  <c r="F9489" i="4"/>
  <c r="G9489" i="4" s="1"/>
  <c r="F9490" i="4"/>
  <c r="G9490" i="4" s="1"/>
  <c r="F9491" i="4"/>
  <c r="G9491" i="4" s="1"/>
  <c r="F9492" i="4"/>
  <c r="G9492" i="4" s="1"/>
  <c r="F9493" i="4"/>
  <c r="G9493" i="4" s="1"/>
  <c r="F9494" i="4"/>
  <c r="G9494" i="4" s="1"/>
  <c r="F9495" i="4"/>
  <c r="G9495" i="4" s="1"/>
  <c r="F9496" i="4"/>
  <c r="G9496" i="4" s="1"/>
  <c r="F9497" i="4"/>
  <c r="G9497" i="4" s="1"/>
  <c r="F9498" i="4"/>
  <c r="G9498" i="4" s="1"/>
  <c r="F9499" i="4"/>
  <c r="G9499" i="4" s="1"/>
  <c r="F9500" i="4"/>
  <c r="G9500" i="4" s="1"/>
  <c r="F9501" i="4"/>
  <c r="G9501" i="4" s="1"/>
  <c r="F9502" i="4"/>
  <c r="G9502" i="4" s="1"/>
  <c r="F9503" i="4"/>
  <c r="G9503" i="4" s="1"/>
  <c r="F9504" i="4"/>
  <c r="G9504" i="4" s="1"/>
  <c r="F9505" i="4"/>
  <c r="G9505" i="4" s="1"/>
  <c r="F9506" i="4"/>
  <c r="G9506" i="4" s="1"/>
  <c r="F9507" i="4"/>
  <c r="G9507" i="4" s="1"/>
  <c r="F9508" i="4"/>
  <c r="G9508" i="4" s="1"/>
  <c r="F9509" i="4"/>
  <c r="G9509" i="4" s="1"/>
  <c r="F9510" i="4"/>
  <c r="G9510" i="4" s="1"/>
  <c r="F9511" i="4"/>
  <c r="G9511" i="4" s="1"/>
  <c r="F9512" i="4"/>
  <c r="G9512" i="4" s="1"/>
  <c r="F9513" i="4"/>
  <c r="G9513" i="4" s="1"/>
  <c r="F9514" i="4"/>
  <c r="G9514" i="4" s="1"/>
  <c r="F9515" i="4"/>
  <c r="G9515" i="4" s="1"/>
  <c r="F9516" i="4"/>
  <c r="G9516" i="4" s="1"/>
  <c r="F9517" i="4"/>
  <c r="G9517" i="4" s="1"/>
  <c r="F9518" i="4"/>
  <c r="G9518" i="4" s="1"/>
  <c r="F9519" i="4"/>
  <c r="G9519" i="4" s="1"/>
  <c r="F9520" i="4"/>
  <c r="G9520" i="4" s="1"/>
  <c r="F9521" i="4"/>
  <c r="G9521" i="4" s="1"/>
  <c r="F9522" i="4"/>
  <c r="G9522" i="4" s="1"/>
  <c r="F9523" i="4"/>
  <c r="G9523" i="4" s="1"/>
  <c r="F9524" i="4"/>
  <c r="G9524" i="4" s="1"/>
  <c r="F9525" i="4"/>
  <c r="G9525" i="4" s="1"/>
  <c r="F9526" i="4"/>
  <c r="G9526" i="4" s="1"/>
  <c r="F9527" i="4"/>
  <c r="G9527" i="4" s="1"/>
  <c r="F9528" i="4"/>
  <c r="G9528" i="4" s="1"/>
  <c r="F9529" i="4"/>
  <c r="G9529" i="4" s="1"/>
  <c r="F9530" i="4"/>
  <c r="G9530" i="4" s="1"/>
  <c r="F9531" i="4"/>
  <c r="G9531" i="4" s="1"/>
  <c r="F9532" i="4"/>
  <c r="G9532" i="4" s="1"/>
  <c r="F9533" i="4"/>
  <c r="G9533" i="4" s="1"/>
  <c r="F9534" i="4"/>
  <c r="G9534" i="4" s="1"/>
  <c r="F9535" i="4"/>
  <c r="G9535" i="4" s="1"/>
  <c r="F9536" i="4"/>
  <c r="G9536" i="4" s="1"/>
  <c r="F9537" i="4"/>
  <c r="G9537" i="4" s="1"/>
  <c r="F9538" i="4"/>
  <c r="G9538" i="4" s="1"/>
  <c r="F9539" i="4"/>
  <c r="G9539" i="4" s="1"/>
  <c r="F9540" i="4"/>
  <c r="G9540" i="4" s="1"/>
  <c r="F9541" i="4"/>
  <c r="G9541" i="4" s="1"/>
  <c r="F9542" i="4"/>
  <c r="G9542" i="4" s="1"/>
  <c r="F9543" i="4"/>
  <c r="G9543" i="4" s="1"/>
  <c r="F9544" i="4"/>
  <c r="G9544" i="4" s="1"/>
  <c r="F9545" i="4"/>
  <c r="G9545" i="4" s="1"/>
  <c r="F9546" i="4"/>
  <c r="G9546" i="4" s="1"/>
  <c r="F9547" i="4"/>
  <c r="G9547" i="4" s="1"/>
  <c r="F9548" i="4"/>
  <c r="G9548" i="4" s="1"/>
  <c r="F9549" i="4"/>
  <c r="G9549" i="4" s="1"/>
  <c r="F9550" i="4"/>
  <c r="G9550" i="4" s="1"/>
  <c r="F9551" i="4"/>
  <c r="G9551" i="4" s="1"/>
  <c r="F9552" i="4"/>
  <c r="G9552" i="4" s="1"/>
  <c r="F9553" i="4"/>
  <c r="G9553" i="4" s="1"/>
  <c r="F9554" i="4"/>
  <c r="G9554" i="4" s="1"/>
  <c r="F9555" i="4"/>
  <c r="G9555" i="4" s="1"/>
  <c r="F9556" i="4"/>
  <c r="G9556" i="4" s="1"/>
  <c r="F9557" i="4"/>
  <c r="G9557" i="4" s="1"/>
  <c r="F9558" i="4"/>
  <c r="G9558" i="4" s="1"/>
  <c r="F9559" i="4"/>
  <c r="G9559" i="4" s="1"/>
  <c r="F9560" i="4"/>
  <c r="G9560" i="4" s="1"/>
  <c r="F9561" i="4"/>
  <c r="G9561" i="4" s="1"/>
  <c r="F9562" i="4"/>
  <c r="G9562" i="4" s="1"/>
  <c r="F9563" i="4"/>
  <c r="G9563" i="4" s="1"/>
  <c r="F9564" i="4"/>
  <c r="G9564" i="4" s="1"/>
  <c r="F9565" i="4"/>
  <c r="G9565" i="4" s="1"/>
  <c r="F9566" i="4"/>
  <c r="G9566" i="4" s="1"/>
  <c r="F9567" i="4"/>
  <c r="G9567" i="4" s="1"/>
  <c r="F9568" i="4"/>
  <c r="G9568" i="4" s="1"/>
  <c r="F9569" i="4"/>
  <c r="G9569" i="4" s="1"/>
  <c r="F9570" i="4"/>
  <c r="G9570" i="4" s="1"/>
  <c r="F9571" i="4"/>
  <c r="G9571" i="4" s="1"/>
  <c r="F9572" i="4"/>
  <c r="G9572" i="4" s="1"/>
  <c r="F9573" i="4"/>
  <c r="G9573" i="4" s="1"/>
  <c r="F9574" i="4"/>
  <c r="G9574" i="4" s="1"/>
  <c r="F9575" i="4"/>
  <c r="G9575" i="4" s="1"/>
  <c r="F9576" i="4"/>
  <c r="G9576" i="4" s="1"/>
  <c r="F9577" i="4"/>
  <c r="G9577" i="4" s="1"/>
  <c r="F9578" i="4"/>
  <c r="G9578" i="4" s="1"/>
  <c r="F9579" i="4"/>
  <c r="G9579" i="4" s="1"/>
  <c r="F9580" i="4"/>
  <c r="G9580" i="4" s="1"/>
  <c r="F9581" i="4"/>
  <c r="G9581" i="4" s="1"/>
  <c r="F9582" i="4"/>
  <c r="G9582" i="4" s="1"/>
  <c r="F9583" i="4"/>
  <c r="G9583" i="4" s="1"/>
  <c r="F9584" i="4"/>
  <c r="G9584" i="4" s="1"/>
  <c r="F9585" i="4"/>
  <c r="G9585" i="4" s="1"/>
  <c r="F9586" i="4"/>
  <c r="G9586" i="4" s="1"/>
  <c r="F9587" i="4"/>
  <c r="G9587" i="4" s="1"/>
  <c r="F9588" i="4"/>
  <c r="G9588" i="4" s="1"/>
  <c r="F9589" i="4"/>
  <c r="G9589" i="4" s="1"/>
  <c r="F9590" i="4"/>
  <c r="G9590" i="4" s="1"/>
  <c r="F9591" i="4"/>
  <c r="G9591" i="4" s="1"/>
  <c r="F9592" i="4"/>
  <c r="G9592" i="4" s="1"/>
  <c r="F9593" i="4"/>
  <c r="G9593" i="4" s="1"/>
  <c r="F9594" i="4"/>
  <c r="G9594" i="4" s="1"/>
  <c r="F9595" i="4"/>
  <c r="G9595" i="4" s="1"/>
  <c r="F9596" i="4"/>
  <c r="G9596" i="4" s="1"/>
  <c r="F9597" i="4"/>
  <c r="G9597" i="4" s="1"/>
  <c r="F9598" i="4"/>
  <c r="G9598" i="4" s="1"/>
  <c r="F9599" i="4"/>
  <c r="G9599" i="4" s="1"/>
  <c r="F9600" i="4"/>
  <c r="G9600" i="4" s="1"/>
  <c r="F9601" i="4"/>
  <c r="G9601" i="4" s="1"/>
  <c r="F9602" i="4"/>
  <c r="G9602" i="4" s="1"/>
  <c r="F9603" i="4"/>
  <c r="G9603" i="4" s="1"/>
  <c r="F9604" i="4"/>
  <c r="G9604" i="4" s="1"/>
  <c r="F9605" i="4"/>
  <c r="G9605" i="4" s="1"/>
  <c r="F9606" i="4"/>
  <c r="G9606" i="4" s="1"/>
  <c r="F9607" i="4"/>
  <c r="G9607" i="4" s="1"/>
  <c r="F9608" i="4"/>
  <c r="G9608" i="4" s="1"/>
  <c r="F9609" i="4"/>
  <c r="G9609" i="4" s="1"/>
  <c r="F9610" i="4"/>
  <c r="G9610" i="4" s="1"/>
  <c r="F9611" i="4"/>
  <c r="G9611" i="4" s="1"/>
  <c r="F9612" i="4"/>
  <c r="G9612" i="4" s="1"/>
  <c r="F9613" i="4"/>
  <c r="G9613" i="4" s="1"/>
  <c r="F9614" i="4"/>
  <c r="G9614" i="4" s="1"/>
  <c r="F9615" i="4"/>
  <c r="G9615" i="4" s="1"/>
  <c r="F9616" i="4"/>
  <c r="G9616" i="4" s="1"/>
  <c r="F9617" i="4"/>
  <c r="G9617" i="4" s="1"/>
  <c r="F9618" i="4"/>
  <c r="G9618" i="4" s="1"/>
  <c r="F9619" i="4"/>
  <c r="G9619" i="4" s="1"/>
  <c r="F9620" i="4"/>
  <c r="G9620" i="4" s="1"/>
  <c r="F9621" i="4"/>
  <c r="G9621" i="4" s="1"/>
  <c r="F9622" i="4"/>
  <c r="G9622" i="4" s="1"/>
  <c r="F9623" i="4"/>
  <c r="G9623" i="4" s="1"/>
  <c r="F9624" i="4"/>
  <c r="G9624" i="4" s="1"/>
  <c r="F9625" i="4"/>
  <c r="G9625" i="4" s="1"/>
  <c r="F9626" i="4"/>
  <c r="G9626" i="4" s="1"/>
  <c r="F9627" i="4"/>
  <c r="G9627" i="4" s="1"/>
  <c r="F9628" i="4"/>
  <c r="G9628" i="4" s="1"/>
  <c r="F9629" i="4"/>
  <c r="G9629" i="4" s="1"/>
  <c r="F9630" i="4"/>
  <c r="G9630" i="4" s="1"/>
  <c r="F9631" i="4"/>
  <c r="G9631" i="4" s="1"/>
  <c r="F9632" i="4"/>
  <c r="G9632" i="4" s="1"/>
  <c r="F9633" i="4"/>
  <c r="G9633" i="4" s="1"/>
  <c r="F9634" i="4"/>
  <c r="G9634" i="4" s="1"/>
  <c r="F9635" i="4"/>
  <c r="G9635" i="4" s="1"/>
  <c r="F9636" i="4"/>
  <c r="G9636" i="4" s="1"/>
  <c r="F9637" i="4"/>
  <c r="G9637" i="4" s="1"/>
  <c r="F9638" i="4"/>
  <c r="G9638" i="4" s="1"/>
  <c r="F9639" i="4"/>
  <c r="G9639" i="4" s="1"/>
  <c r="F9640" i="4"/>
  <c r="G9640" i="4" s="1"/>
  <c r="F9641" i="4"/>
  <c r="G9641" i="4" s="1"/>
  <c r="F9642" i="4"/>
  <c r="G9642" i="4" s="1"/>
  <c r="F9643" i="4"/>
  <c r="G9643" i="4" s="1"/>
  <c r="F9644" i="4"/>
  <c r="G9644" i="4" s="1"/>
  <c r="F9645" i="4"/>
  <c r="G9645" i="4" s="1"/>
  <c r="F9646" i="4"/>
  <c r="G9646" i="4" s="1"/>
  <c r="F9647" i="4"/>
  <c r="G9647" i="4" s="1"/>
  <c r="F9648" i="4"/>
  <c r="G9648" i="4" s="1"/>
  <c r="F9649" i="4"/>
  <c r="G9649" i="4" s="1"/>
  <c r="F9650" i="4"/>
  <c r="G9650" i="4" s="1"/>
  <c r="F9651" i="4"/>
  <c r="G9651" i="4" s="1"/>
  <c r="F9652" i="4"/>
  <c r="G9652" i="4" s="1"/>
  <c r="F9653" i="4"/>
  <c r="G9653" i="4" s="1"/>
  <c r="F9654" i="4"/>
  <c r="G9654" i="4" s="1"/>
  <c r="F9655" i="4"/>
  <c r="G9655" i="4" s="1"/>
  <c r="F9656" i="4"/>
  <c r="G9656" i="4" s="1"/>
  <c r="F9657" i="4"/>
  <c r="G9657" i="4" s="1"/>
  <c r="F9658" i="4"/>
  <c r="G9658" i="4" s="1"/>
  <c r="F9659" i="4"/>
  <c r="G9659" i="4" s="1"/>
  <c r="F9660" i="4"/>
  <c r="G9660" i="4" s="1"/>
  <c r="F9661" i="4"/>
  <c r="G9661" i="4" s="1"/>
  <c r="F9662" i="4"/>
  <c r="G9662" i="4" s="1"/>
  <c r="F9663" i="4"/>
  <c r="G9663" i="4" s="1"/>
  <c r="F9664" i="4"/>
  <c r="G9664" i="4" s="1"/>
  <c r="F9665" i="4"/>
  <c r="G9665" i="4" s="1"/>
  <c r="F9666" i="4"/>
  <c r="G9666" i="4" s="1"/>
  <c r="F9667" i="4"/>
  <c r="G9667" i="4" s="1"/>
  <c r="F9668" i="4"/>
  <c r="G9668" i="4" s="1"/>
  <c r="F9669" i="4"/>
  <c r="G9669" i="4" s="1"/>
  <c r="F9670" i="4"/>
  <c r="G9670" i="4" s="1"/>
  <c r="F9671" i="4"/>
  <c r="G9671" i="4" s="1"/>
  <c r="F9672" i="4"/>
  <c r="G9672" i="4" s="1"/>
  <c r="F9673" i="4"/>
  <c r="G9673" i="4" s="1"/>
  <c r="F9674" i="4"/>
  <c r="G9674" i="4" s="1"/>
  <c r="F9675" i="4"/>
  <c r="G9675" i="4" s="1"/>
  <c r="F9676" i="4"/>
  <c r="G9676" i="4" s="1"/>
  <c r="F9677" i="4"/>
  <c r="G9677" i="4" s="1"/>
  <c r="F9678" i="4"/>
  <c r="G9678" i="4" s="1"/>
  <c r="F9679" i="4"/>
  <c r="G9679" i="4" s="1"/>
  <c r="F9680" i="4"/>
  <c r="G9680" i="4" s="1"/>
  <c r="F9681" i="4"/>
  <c r="G9681" i="4" s="1"/>
  <c r="F9682" i="4"/>
  <c r="G9682" i="4" s="1"/>
  <c r="F9683" i="4"/>
  <c r="G9683" i="4" s="1"/>
  <c r="F9684" i="4"/>
  <c r="G9684" i="4" s="1"/>
  <c r="F9685" i="4"/>
  <c r="G9685" i="4" s="1"/>
  <c r="F9686" i="4"/>
  <c r="G9686" i="4" s="1"/>
  <c r="F9687" i="4"/>
  <c r="G9687" i="4" s="1"/>
  <c r="F9688" i="4"/>
  <c r="G9688" i="4" s="1"/>
  <c r="F9689" i="4"/>
  <c r="G9689" i="4" s="1"/>
  <c r="F9690" i="4"/>
  <c r="G9690" i="4" s="1"/>
  <c r="F9691" i="4"/>
  <c r="G9691" i="4" s="1"/>
  <c r="F9692" i="4"/>
  <c r="G9692" i="4" s="1"/>
  <c r="F9693" i="4"/>
  <c r="G9693" i="4" s="1"/>
  <c r="F9694" i="4"/>
  <c r="G9694" i="4" s="1"/>
  <c r="F9695" i="4"/>
  <c r="G9695" i="4" s="1"/>
  <c r="F9696" i="4"/>
  <c r="G9696" i="4" s="1"/>
  <c r="F9697" i="4"/>
  <c r="G9697" i="4" s="1"/>
  <c r="F9698" i="4"/>
  <c r="G9698" i="4" s="1"/>
  <c r="F9699" i="4"/>
  <c r="G9699" i="4" s="1"/>
  <c r="F9700" i="4"/>
  <c r="G9700" i="4" s="1"/>
  <c r="F9701" i="4"/>
  <c r="G9701" i="4" s="1"/>
  <c r="F9702" i="4"/>
  <c r="G9702" i="4" s="1"/>
  <c r="F9703" i="4"/>
  <c r="G9703" i="4" s="1"/>
  <c r="F9704" i="4"/>
  <c r="G9704" i="4" s="1"/>
  <c r="F9705" i="4"/>
  <c r="G9705" i="4" s="1"/>
  <c r="F9706" i="4"/>
  <c r="G9706" i="4" s="1"/>
  <c r="F9707" i="4"/>
  <c r="G9707" i="4" s="1"/>
  <c r="F9708" i="4"/>
  <c r="G9708" i="4" s="1"/>
  <c r="F9709" i="4"/>
  <c r="G9709" i="4" s="1"/>
  <c r="F9710" i="4"/>
  <c r="G9710" i="4" s="1"/>
  <c r="F9711" i="4"/>
  <c r="G9711" i="4" s="1"/>
  <c r="F9712" i="4"/>
  <c r="G9712" i="4" s="1"/>
  <c r="F9713" i="4"/>
  <c r="G9713" i="4" s="1"/>
  <c r="F9714" i="4"/>
  <c r="G9714" i="4" s="1"/>
  <c r="F9715" i="4"/>
  <c r="G9715" i="4" s="1"/>
  <c r="F9716" i="4"/>
  <c r="G9716" i="4" s="1"/>
  <c r="F9717" i="4"/>
  <c r="G9717" i="4" s="1"/>
  <c r="F9718" i="4"/>
  <c r="G9718" i="4" s="1"/>
  <c r="F9719" i="4"/>
  <c r="G9719" i="4" s="1"/>
  <c r="F9720" i="4"/>
  <c r="G9720" i="4" s="1"/>
  <c r="F9721" i="4"/>
  <c r="G9721" i="4" s="1"/>
  <c r="F9722" i="4"/>
  <c r="G9722" i="4" s="1"/>
  <c r="F9723" i="4"/>
  <c r="G9723" i="4" s="1"/>
  <c r="F9724" i="4"/>
  <c r="G9724" i="4" s="1"/>
  <c r="F9725" i="4"/>
  <c r="G9725" i="4" s="1"/>
  <c r="F9726" i="4"/>
  <c r="G9726" i="4" s="1"/>
  <c r="F9727" i="4"/>
  <c r="G9727" i="4" s="1"/>
  <c r="F9728" i="4"/>
  <c r="G9728" i="4" s="1"/>
  <c r="F9729" i="4"/>
  <c r="G9729" i="4" s="1"/>
  <c r="F9730" i="4"/>
  <c r="G9730" i="4" s="1"/>
  <c r="F9731" i="4"/>
  <c r="G9731" i="4" s="1"/>
  <c r="F9732" i="4"/>
  <c r="G9732" i="4" s="1"/>
  <c r="F9733" i="4"/>
  <c r="G9733" i="4" s="1"/>
  <c r="F9734" i="4"/>
  <c r="G9734" i="4" s="1"/>
  <c r="F9735" i="4"/>
  <c r="G9735" i="4" s="1"/>
  <c r="F9736" i="4"/>
  <c r="G9736" i="4" s="1"/>
  <c r="F9737" i="4"/>
  <c r="G9737" i="4" s="1"/>
  <c r="F9738" i="4"/>
  <c r="G9738" i="4" s="1"/>
  <c r="F9739" i="4"/>
  <c r="G9739" i="4" s="1"/>
  <c r="F9740" i="4"/>
  <c r="G9740" i="4" s="1"/>
  <c r="F9741" i="4"/>
  <c r="G9741" i="4" s="1"/>
  <c r="F9742" i="4"/>
  <c r="G9742" i="4" s="1"/>
  <c r="F9743" i="4"/>
  <c r="G9743" i="4" s="1"/>
  <c r="F9744" i="4"/>
  <c r="G9744" i="4" s="1"/>
  <c r="F9745" i="4"/>
  <c r="G9745" i="4" s="1"/>
  <c r="F9746" i="4"/>
  <c r="G9746" i="4" s="1"/>
  <c r="F9747" i="4"/>
  <c r="G9747" i="4" s="1"/>
  <c r="F9748" i="4"/>
  <c r="G9748" i="4" s="1"/>
  <c r="F9749" i="4"/>
  <c r="G9749" i="4" s="1"/>
  <c r="F9750" i="4"/>
  <c r="G9750" i="4" s="1"/>
  <c r="F9751" i="4"/>
  <c r="G9751" i="4" s="1"/>
  <c r="F9752" i="4"/>
  <c r="G9752" i="4" s="1"/>
  <c r="F9753" i="4"/>
  <c r="G9753" i="4" s="1"/>
  <c r="F9754" i="4"/>
  <c r="G9754" i="4" s="1"/>
  <c r="F9755" i="4"/>
  <c r="G9755" i="4" s="1"/>
  <c r="F9756" i="4"/>
  <c r="G9756" i="4" s="1"/>
  <c r="F9757" i="4"/>
  <c r="G9757" i="4" s="1"/>
  <c r="F9758" i="4"/>
  <c r="G9758" i="4" s="1"/>
  <c r="F9759" i="4"/>
  <c r="G9759" i="4" s="1"/>
  <c r="F9760" i="4"/>
  <c r="G9760" i="4" s="1"/>
  <c r="F9761" i="4"/>
  <c r="G9761" i="4" s="1"/>
  <c r="F9762" i="4"/>
  <c r="G9762" i="4" s="1"/>
  <c r="F9763" i="4"/>
  <c r="G9763" i="4" s="1"/>
  <c r="F9764" i="4"/>
  <c r="G9764" i="4" s="1"/>
  <c r="F9765" i="4"/>
  <c r="G9765" i="4" s="1"/>
  <c r="F9766" i="4"/>
  <c r="G9766" i="4" s="1"/>
  <c r="F9767" i="4"/>
  <c r="G9767" i="4" s="1"/>
  <c r="F9768" i="4"/>
  <c r="G9768" i="4" s="1"/>
  <c r="F9769" i="4"/>
  <c r="G9769" i="4" s="1"/>
  <c r="F9770" i="4"/>
  <c r="G9770" i="4" s="1"/>
  <c r="F9771" i="4"/>
  <c r="G9771" i="4" s="1"/>
  <c r="F9772" i="4"/>
  <c r="G9772" i="4" s="1"/>
  <c r="F9773" i="4"/>
  <c r="G9773" i="4" s="1"/>
  <c r="F9774" i="4"/>
  <c r="G9774" i="4" s="1"/>
  <c r="F9775" i="4"/>
  <c r="G9775" i="4" s="1"/>
  <c r="F9776" i="4"/>
  <c r="G9776" i="4" s="1"/>
  <c r="F9777" i="4"/>
  <c r="G9777" i="4" s="1"/>
  <c r="F9778" i="4"/>
  <c r="G9778" i="4" s="1"/>
  <c r="F9779" i="4"/>
  <c r="G9779" i="4" s="1"/>
  <c r="F9780" i="4"/>
  <c r="G9780" i="4" s="1"/>
  <c r="F9781" i="4"/>
  <c r="G9781" i="4" s="1"/>
  <c r="F9782" i="4"/>
  <c r="G9782" i="4" s="1"/>
  <c r="F9783" i="4"/>
  <c r="G9783" i="4" s="1"/>
  <c r="F9784" i="4"/>
  <c r="G9784" i="4" s="1"/>
  <c r="F9785" i="4"/>
  <c r="G9785" i="4" s="1"/>
  <c r="F9786" i="4"/>
  <c r="G9786" i="4" s="1"/>
  <c r="F9787" i="4"/>
  <c r="G9787" i="4" s="1"/>
  <c r="F9788" i="4"/>
  <c r="G9788" i="4" s="1"/>
  <c r="F9789" i="4"/>
  <c r="G9789" i="4" s="1"/>
  <c r="F9790" i="4"/>
  <c r="G9790" i="4" s="1"/>
  <c r="F9791" i="4"/>
  <c r="G9791" i="4" s="1"/>
  <c r="F9792" i="4"/>
  <c r="G9792" i="4" s="1"/>
  <c r="F9793" i="4"/>
  <c r="G9793" i="4" s="1"/>
  <c r="F9794" i="4"/>
  <c r="G9794" i="4" s="1"/>
  <c r="F9795" i="4"/>
  <c r="G9795" i="4" s="1"/>
  <c r="F9796" i="4"/>
  <c r="G9796" i="4" s="1"/>
  <c r="F9797" i="4"/>
  <c r="G9797" i="4" s="1"/>
  <c r="F9798" i="4"/>
  <c r="G9798" i="4" s="1"/>
  <c r="F9799" i="4"/>
  <c r="G9799" i="4" s="1"/>
  <c r="F9800" i="4"/>
  <c r="G9800" i="4" s="1"/>
  <c r="F9801" i="4"/>
  <c r="G9801" i="4" s="1"/>
  <c r="F9802" i="4"/>
  <c r="G9802" i="4" s="1"/>
  <c r="F9803" i="4"/>
  <c r="G9803" i="4" s="1"/>
  <c r="F9804" i="4"/>
  <c r="G9804" i="4" s="1"/>
  <c r="F9805" i="4"/>
  <c r="G9805" i="4" s="1"/>
  <c r="F9806" i="4"/>
  <c r="G9806" i="4" s="1"/>
  <c r="F9807" i="4"/>
  <c r="G9807" i="4" s="1"/>
  <c r="F9808" i="4"/>
  <c r="G9808" i="4" s="1"/>
  <c r="F9809" i="4"/>
  <c r="G9809" i="4" s="1"/>
  <c r="F9810" i="4"/>
  <c r="G9810" i="4" s="1"/>
  <c r="F9811" i="4"/>
  <c r="G9811" i="4" s="1"/>
  <c r="F9812" i="4"/>
  <c r="G9812" i="4" s="1"/>
  <c r="F9813" i="4"/>
  <c r="G9813" i="4" s="1"/>
  <c r="F9814" i="4"/>
  <c r="G9814" i="4" s="1"/>
  <c r="F9815" i="4"/>
  <c r="G9815" i="4" s="1"/>
  <c r="F9816" i="4"/>
  <c r="G9816" i="4" s="1"/>
  <c r="F9817" i="4"/>
  <c r="G9817" i="4" s="1"/>
  <c r="F9818" i="4"/>
  <c r="G9818" i="4" s="1"/>
  <c r="F9819" i="4"/>
  <c r="G9819" i="4" s="1"/>
  <c r="F9820" i="4"/>
  <c r="G9820" i="4" s="1"/>
  <c r="F9821" i="4"/>
  <c r="G9821" i="4" s="1"/>
  <c r="F9822" i="4"/>
  <c r="G9822" i="4" s="1"/>
  <c r="F9823" i="4"/>
  <c r="G9823" i="4" s="1"/>
  <c r="F9824" i="4"/>
  <c r="G9824" i="4" s="1"/>
  <c r="F9825" i="4"/>
  <c r="G9825" i="4" s="1"/>
  <c r="F9826" i="4"/>
  <c r="G9826" i="4" s="1"/>
  <c r="F9827" i="4"/>
  <c r="G9827" i="4" s="1"/>
  <c r="F9828" i="4"/>
  <c r="G9828" i="4" s="1"/>
  <c r="F9829" i="4"/>
  <c r="G9829" i="4" s="1"/>
  <c r="F9830" i="4"/>
  <c r="G9830" i="4" s="1"/>
  <c r="F9831" i="4"/>
  <c r="G9831" i="4" s="1"/>
  <c r="F9832" i="4"/>
  <c r="G9832" i="4" s="1"/>
  <c r="F9833" i="4"/>
  <c r="G9833" i="4" s="1"/>
  <c r="F9834" i="4"/>
  <c r="G9834" i="4" s="1"/>
  <c r="F9835" i="4"/>
  <c r="G9835" i="4" s="1"/>
  <c r="F9836" i="4"/>
  <c r="G9836" i="4" s="1"/>
  <c r="F9837" i="4"/>
  <c r="G9837" i="4" s="1"/>
  <c r="F9838" i="4"/>
  <c r="G9838" i="4" s="1"/>
  <c r="F9839" i="4"/>
  <c r="G9839" i="4" s="1"/>
  <c r="F9840" i="4"/>
  <c r="G9840" i="4" s="1"/>
  <c r="F9841" i="4"/>
  <c r="G9841" i="4" s="1"/>
  <c r="F9842" i="4"/>
  <c r="G9842" i="4" s="1"/>
  <c r="F9843" i="4"/>
  <c r="G9843" i="4" s="1"/>
  <c r="F9844" i="4"/>
  <c r="G9844" i="4" s="1"/>
  <c r="F9845" i="4"/>
  <c r="G9845" i="4" s="1"/>
  <c r="F9846" i="4"/>
  <c r="G9846" i="4" s="1"/>
  <c r="F9847" i="4"/>
  <c r="G9847" i="4" s="1"/>
  <c r="F9848" i="4"/>
  <c r="G9848" i="4" s="1"/>
  <c r="F9849" i="4"/>
  <c r="G9849" i="4" s="1"/>
  <c r="F9850" i="4"/>
  <c r="G9850" i="4" s="1"/>
  <c r="F9851" i="4"/>
  <c r="G9851" i="4" s="1"/>
  <c r="F9852" i="4"/>
  <c r="G9852" i="4" s="1"/>
  <c r="F9853" i="4"/>
  <c r="G9853" i="4" s="1"/>
  <c r="F9854" i="4"/>
  <c r="G9854" i="4" s="1"/>
  <c r="F9855" i="4"/>
  <c r="G9855" i="4" s="1"/>
  <c r="F9856" i="4"/>
  <c r="G9856" i="4" s="1"/>
  <c r="F9857" i="4"/>
  <c r="G9857" i="4" s="1"/>
  <c r="F9858" i="4"/>
  <c r="G9858" i="4" s="1"/>
  <c r="F9859" i="4"/>
  <c r="G9859" i="4" s="1"/>
  <c r="F9860" i="4"/>
  <c r="G9860" i="4" s="1"/>
  <c r="F9861" i="4"/>
  <c r="G9861" i="4" s="1"/>
  <c r="F9862" i="4"/>
  <c r="G9862" i="4" s="1"/>
  <c r="F9863" i="4"/>
  <c r="G9863" i="4" s="1"/>
  <c r="F9864" i="4"/>
  <c r="G9864" i="4" s="1"/>
  <c r="F9865" i="4"/>
  <c r="G9865" i="4" s="1"/>
  <c r="F9866" i="4"/>
  <c r="G9866" i="4" s="1"/>
  <c r="F9867" i="4"/>
  <c r="G9867" i="4" s="1"/>
  <c r="F9868" i="4"/>
  <c r="G9868" i="4" s="1"/>
  <c r="F9869" i="4"/>
  <c r="G9869" i="4" s="1"/>
  <c r="F9870" i="4"/>
  <c r="G9870" i="4" s="1"/>
  <c r="F9871" i="4"/>
  <c r="G9871" i="4" s="1"/>
  <c r="F9872" i="4"/>
  <c r="G9872" i="4" s="1"/>
  <c r="F9873" i="4"/>
  <c r="G9873" i="4" s="1"/>
  <c r="F9874" i="4"/>
  <c r="G9874" i="4" s="1"/>
  <c r="F9875" i="4"/>
  <c r="G9875" i="4" s="1"/>
  <c r="F9876" i="4"/>
  <c r="G9876" i="4" s="1"/>
  <c r="F9877" i="4"/>
  <c r="G9877" i="4" s="1"/>
  <c r="F9878" i="4"/>
  <c r="G9878" i="4" s="1"/>
  <c r="F9879" i="4"/>
  <c r="G9879" i="4" s="1"/>
  <c r="F9880" i="4"/>
  <c r="G9880" i="4" s="1"/>
  <c r="F9881" i="4"/>
  <c r="G9881" i="4" s="1"/>
  <c r="F9882" i="4"/>
  <c r="G9882" i="4" s="1"/>
  <c r="F9883" i="4"/>
  <c r="G9883" i="4" s="1"/>
  <c r="F9884" i="4"/>
  <c r="G9884" i="4" s="1"/>
  <c r="F9885" i="4"/>
  <c r="G9885" i="4" s="1"/>
  <c r="F9886" i="4"/>
  <c r="G9886" i="4" s="1"/>
  <c r="F9887" i="4"/>
  <c r="G9887" i="4" s="1"/>
  <c r="F9888" i="4"/>
  <c r="G9888" i="4" s="1"/>
  <c r="F9889" i="4"/>
  <c r="G9889" i="4" s="1"/>
  <c r="F9890" i="4"/>
  <c r="G9890" i="4" s="1"/>
  <c r="F9891" i="4"/>
  <c r="G9891" i="4" s="1"/>
  <c r="F9892" i="4"/>
  <c r="G9892" i="4" s="1"/>
  <c r="F9893" i="4"/>
  <c r="G9893" i="4" s="1"/>
  <c r="F9894" i="4"/>
  <c r="G9894" i="4" s="1"/>
  <c r="F9895" i="4"/>
  <c r="G9895" i="4" s="1"/>
  <c r="F9896" i="4"/>
  <c r="G9896" i="4" s="1"/>
  <c r="F9897" i="4"/>
  <c r="G9897" i="4" s="1"/>
  <c r="F9898" i="4"/>
  <c r="G9898" i="4" s="1"/>
  <c r="F9899" i="4"/>
  <c r="G9899" i="4" s="1"/>
  <c r="F9900" i="4"/>
  <c r="G9900" i="4" s="1"/>
  <c r="F9901" i="4"/>
  <c r="G9901" i="4" s="1"/>
  <c r="F9902" i="4"/>
  <c r="G9902" i="4" s="1"/>
  <c r="F9903" i="4"/>
  <c r="G9903" i="4" s="1"/>
  <c r="F9904" i="4"/>
  <c r="G9904" i="4" s="1"/>
  <c r="F9905" i="4"/>
  <c r="G9905" i="4" s="1"/>
  <c r="F9906" i="4"/>
  <c r="G9906" i="4" s="1"/>
  <c r="F9907" i="4"/>
  <c r="G9907" i="4" s="1"/>
  <c r="F9908" i="4"/>
  <c r="G9908" i="4" s="1"/>
  <c r="F9909" i="4"/>
  <c r="G9909" i="4" s="1"/>
  <c r="F9910" i="4"/>
  <c r="G9910" i="4" s="1"/>
  <c r="F9911" i="4"/>
  <c r="G9911" i="4" s="1"/>
  <c r="F9912" i="4"/>
  <c r="G9912" i="4" s="1"/>
  <c r="F9913" i="4"/>
  <c r="G9913" i="4" s="1"/>
  <c r="F9914" i="4"/>
  <c r="G9914" i="4" s="1"/>
  <c r="F9915" i="4"/>
  <c r="G9915" i="4" s="1"/>
  <c r="F9916" i="4"/>
  <c r="G9916" i="4" s="1"/>
  <c r="F9917" i="4"/>
  <c r="G9917" i="4" s="1"/>
  <c r="F9918" i="4"/>
  <c r="G9918" i="4" s="1"/>
  <c r="F9919" i="4"/>
  <c r="G9919" i="4" s="1"/>
  <c r="F9920" i="4"/>
  <c r="G9920" i="4" s="1"/>
  <c r="F9921" i="4"/>
  <c r="G9921" i="4" s="1"/>
  <c r="F9922" i="4"/>
  <c r="G9922" i="4" s="1"/>
  <c r="F9923" i="4"/>
  <c r="G9923" i="4" s="1"/>
  <c r="F9924" i="4"/>
  <c r="G9924" i="4" s="1"/>
  <c r="F9925" i="4"/>
  <c r="G9925" i="4" s="1"/>
  <c r="F9926" i="4"/>
  <c r="G9926" i="4" s="1"/>
  <c r="F9927" i="4"/>
  <c r="G9927" i="4" s="1"/>
  <c r="F9928" i="4"/>
  <c r="G9928" i="4" s="1"/>
  <c r="F9929" i="4"/>
  <c r="G9929" i="4" s="1"/>
  <c r="F9930" i="4"/>
  <c r="G9930" i="4" s="1"/>
  <c r="F9931" i="4"/>
  <c r="G9931" i="4" s="1"/>
  <c r="F9932" i="4"/>
  <c r="G9932" i="4" s="1"/>
  <c r="F9933" i="4"/>
  <c r="G9933" i="4" s="1"/>
  <c r="F9934" i="4"/>
  <c r="G9934" i="4" s="1"/>
  <c r="F9935" i="4"/>
  <c r="G9935" i="4" s="1"/>
  <c r="F9936" i="4"/>
  <c r="G9936" i="4" s="1"/>
  <c r="F9937" i="4"/>
  <c r="G9937" i="4" s="1"/>
  <c r="F9938" i="4"/>
  <c r="G9938" i="4" s="1"/>
  <c r="F9939" i="4"/>
  <c r="G9939" i="4" s="1"/>
  <c r="F9940" i="4"/>
  <c r="G9940" i="4" s="1"/>
  <c r="F9941" i="4"/>
  <c r="G9941" i="4" s="1"/>
  <c r="F9942" i="4"/>
  <c r="G9942" i="4" s="1"/>
  <c r="F9943" i="4"/>
  <c r="G9943" i="4" s="1"/>
  <c r="F9944" i="4"/>
  <c r="G9944" i="4" s="1"/>
  <c r="F9945" i="4"/>
  <c r="G9945" i="4" s="1"/>
  <c r="F9946" i="4"/>
  <c r="G9946" i="4" s="1"/>
  <c r="F9947" i="4"/>
  <c r="G9947" i="4" s="1"/>
  <c r="F9948" i="4"/>
  <c r="G9948" i="4" s="1"/>
  <c r="F9949" i="4"/>
  <c r="G9949" i="4" s="1"/>
  <c r="F9950" i="4"/>
  <c r="G9950" i="4" s="1"/>
  <c r="F9951" i="4"/>
  <c r="G9951" i="4" s="1"/>
  <c r="F9952" i="4"/>
  <c r="G9952" i="4" s="1"/>
  <c r="F9953" i="4"/>
  <c r="G9953" i="4" s="1"/>
  <c r="F9954" i="4"/>
  <c r="G9954" i="4" s="1"/>
  <c r="F9955" i="4"/>
  <c r="G9955" i="4" s="1"/>
  <c r="F9956" i="4"/>
  <c r="G9956" i="4" s="1"/>
  <c r="F9957" i="4"/>
  <c r="G9957" i="4" s="1"/>
  <c r="F9958" i="4"/>
  <c r="G9958" i="4" s="1"/>
  <c r="F9959" i="4"/>
  <c r="G9959" i="4" s="1"/>
  <c r="F9960" i="4"/>
  <c r="G9960" i="4" s="1"/>
  <c r="F9961" i="4"/>
  <c r="G9961" i="4" s="1"/>
  <c r="F9962" i="4"/>
  <c r="G9962" i="4" s="1"/>
  <c r="F9963" i="4"/>
  <c r="G9963" i="4" s="1"/>
  <c r="F9964" i="4"/>
  <c r="G9964" i="4" s="1"/>
  <c r="F9965" i="4"/>
  <c r="G9965" i="4" s="1"/>
  <c r="F9966" i="4"/>
  <c r="G9966" i="4" s="1"/>
  <c r="F9967" i="4"/>
  <c r="G9967" i="4" s="1"/>
  <c r="F9968" i="4"/>
  <c r="G9968" i="4" s="1"/>
  <c r="F9969" i="4"/>
  <c r="G9969" i="4" s="1"/>
  <c r="F9970" i="4"/>
  <c r="G9970" i="4" s="1"/>
  <c r="F9971" i="4"/>
  <c r="G9971" i="4" s="1"/>
  <c r="F9972" i="4"/>
  <c r="G9972" i="4" s="1"/>
  <c r="F9973" i="4"/>
  <c r="G9973" i="4" s="1"/>
  <c r="F9974" i="4"/>
  <c r="G9974" i="4" s="1"/>
  <c r="F9975" i="4"/>
  <c r="G9975" i="4" s="1"/>
  <c r="F9976" i="4"/>
  <c r="G9976" i="4" s="1"/>
  <c r="F9977" i="4"/>
  <c r="G9977" i="4" s="1"/>
  <c r="F9978" i="4"/>
  <c r="G9978" i="4" s="1"/>
  <c r="F9979" i="4"/>
  <c r="G9979" i="4" s="1"/>
  <c r="F9980" i="4"/>
  <c r="G9980" i="4" s="1"/>
  <c r="F9981" i="4"/>
  <c r="G9981" i="4" s="1"/>
  <c r="F9982" i="4"/>
  <c r="G9982" i="4" s="1"/>
  <c r="F9983" i="4"/>
  <c r="G9983" i="4" s="1"/>
  <c r="F9984" i="4"/>
  <c r="G9984" i="4" s="1"/>
  <c r="F9985" i="4"/>
  <c r="G9985" i="4" s="1"/>
  <c r="F9986" i="4"/>
  <c r="G9986" i="4" s="1"/>
  <c r="F9987" i="4"/>
  <c r="G9987" i="4" s="1"/>
  <c r="F9988" i="4"/>
  <c r="G9988" i="4" s="1"/>
  <c r="F9989" i="4"/>
  <c r="G9989" i="4" s="1"/>
  <c r="F9990" i="4"/>
  <c r="G9990" i="4" s="1"/>
  <c r="F9991" i="4"/>
  <c r="G9991" i="4" s="1"/>
  <c r="F9992" i="4"/>
  <c r="G9992" i="4" s="1"/>
  <c r="F9993" i="4"/>
  <c r="G9993" i="4" s="1"/>
  <c r="F9994" i="4"/>
  <c r="G9994" i="4" s="1"/>
  <c r="F9995" i="4"/>
  <c r="G9995" i="4" s="1"/>
  <c r="F9996" i="4"/>
  <c r="G9996" i="4" s="1"/>
  <c r="F9997" i="4"/>
  <c r="G9997" i="4" s="1"/>
  <c r="F9998" i="4"/>
  <c r="G9998" i="4" s="1"/>
  <c r="F9999" i="4"/>
  <c r="G9999" i="4" s="1"/>
  <c r="F10000" i="4"/>
  <c r="G10000" i="4" s="1"/>
  <c r="F10001" i="4"/>
  <c r="G10001" i="4" s="1"/>
  <c r="F10002" i="4"/>
  <c r="G10002" i="4" s="1"/>
  <c r="F10003" i="4"/>
  <c r="G10003" i="4" s="1"/>
  <c r="F10004" i="4"/>
  <c r="G10004" i="4" s="1"/>
  <c r="F10005" i="4"/>
  <c r="G10005" i="4" s="1"/>
  <c r="F10006" i="4"/>
  <c r="G10006" i="4" s="1"/>
  <c r="F10007" i="4"/>
  <c r="G10007" i="4" s="1"/>
  <c r="F10008" i="4"/>
  <c r="G10008" i="4" s="1"/>
  <c r="F10009" i="4"/>
  <c r="G10009" i="4" s="1"/>
  <c r="F10010" i="4"/>
  <c r="G10010" i="4" s="1"/>
  <c r="F10011" i="4"/>
  <c r="G10011" i="4" s="1"/>
  <c r="F10012" i="4"/>
  <c r="G10012" i="4" s="1"/>
  <c r="F10013" i="4"/>
  <c r="G10013" i="4" s="1"/>
  <c r="F10014" i="4"/>
  <c r="G10014" i="4" s="1"/>
  <c r="F10015" i="4"/>
  <c r="G10015" i="4" s="1"/>
  <c r="F10016" i="4"/>
  <c r="G10016" i="4" s="1"/>
  <c r="F10017" i="4"/>
  <c r="G10017" i="4" s="1"/>
  <c r="F10018" i="4"/>
  <c r="G10018" i="4" s="1"/>
  <c r="F10019" i="4"/>
  <c r="G10019" i="4" s="1"/>
  <c r="F10020" i="4"/>
  <c r="G10020" i="4" s="1"/>
  <c r="F10021" i="4"/>
  <c r="G10021" i="4" s="1"/>
  <c r="F10022" i="4"/>
  <c r="G10022" i="4" s="1"/>
  <c r="F10023" i="4"/>
  <c r="G10023" i="4" s="1"/>
  <c r="F10024" i="4"/>
  <c r="G10024" i="4" s="1"/>
  <c r="F10025" i="4"/>
  <c r="G10025" i="4" s="1"/>
  <c r="F10026" i="4"/>
  <c r="G10026" i="4" s="1"/>
  <c r="F10027" i="4"/>
  <c r="G10027" i="4" s="1"/>
  <c r="F10028" i="4"/>
  <c r="G10028" i="4" s="1"/>
  <c r="F10029" i="4"/>
  <c r="G10029" i="4" s="1"/>
  <c r="F10030" i="4"/>
  <c r="G10030" i="4" s="1"/>
  <c r="F10031" i="4"/>
  <c r="G10031" i="4" s="1"/>
  <c r="F10032" i="4"/>
  <c r="G10032" i="4" s="1"/>
  <c r="F10033" i="4"/>
  <c r="G10033" i="4" s="1"/>
  <c r="F10034" i="4"/>
  <c r="G10034" i="4" s="1"/>
  <c r="F10035" i="4"/>
  <c r="G10035" i="4" s="1"/>
  <c r="F10036" i="4"/>
  <c r="G10036" i="4" s="1"/>
  <c r="F10037" i="4"/>
  <c r="G10037" i="4" s="1"/>
  <c r="F10038" i="4"/>
  <c r="G10038" i="4" s="1"/>
  <c r="F10039" i="4"/>
  <c r="G10039" i="4" s="1"/>
  <c r="F10040" i="4"/>
  <c r="G10040" i="4" s="1"/>
  <c r="F10041" i="4"/>
  <c r="G10041" i="4" s="1"/>
  <c r="F10042" i="4"/>
  <c r="G10042" i="4" s="1"/>
  <c r="F10043" i="4"/>
  <c r="G10043" i="4" s="1"/>
  <c r="F10044" i="4"/>
  <c r="G10044" i="4" s="1"/>
  <c r="F10045" i="4"/>
  <c r="G10045" i="4" s="1"/>
  <c r="F10046" i="4"/>
  <c r="G10046" i="4" s="1"/>
  <c r="F10047" i="4"/>
  <c r="G10047" i="4" s="1"/>
  <c r="F10048" i="4"/>
  <c r="G10048" i="4" s="1"/>
  <c r="F10049" i="4"/>
  <c r="G10049" i="4" s="1"/>
  <c r="F10050" i="4"/>
  <c r="G10050" i="4" s="1"/>
  <c r="F10051" i="4"/>
  <c r="G10051" i="4" s="1"/>
  <c r="F10052" i="4"/>
  <c r="G10052" i="4" s="1"/>
  <c r="F10053" i="4"/>
  <c r="G10053" i="4" s="1"/>
  <c r="F10054" i="4"/>
  <c r="G10054" i="4" s="1"/>
  <c r="F10055" i="4"/>
  <c r="G10055" i="4" s="1"/>
  <c r="F10056" i="4"/>
  <c r="G10056" i="4" s="1"/>
  <c r="F10057" i="4"/>
  <c r="G10057" i="4" s="1"/>
  <c r="F10058" i="4"/>
  <c r="G10058" i="4" s="1"/>
  <c r="F10059" i="4"/>
  <c r="G10059" i="4" s="1"/>
  <c r="F10060" i="4"/>
  <c r="G10060" i="4" s="1"/>
  <c r="F10061" i="4"/>
  <c r="G10061" i="4" s="1"/>
  <c r="F10062" i="4"/>
  <c r="G10062" i="4" s="1"/>
  <c r="F10063" i="4"/>
  <c r="G10063" i="4" s="1"/>
  <c r="F10064" i="4"/>
  <c r="G10064" i="4" s="1"/>
  <c r="F10065" i="4"/>
  <c r="G10065" i="4" s="1"/>
  <c r="F10066" i="4"/>
  <c r="G10066" i="4" s="1"/>
  <c r="F10067" i="4"/>
  <c r="G10067" i="4" s="1"/>
  <c r="F10068" i="4"/>
  <c r="G10068" i="4" s="1"/>
  <c r="F10069" i="4"/>
  <c r="G10069" i="4" s="1"/>
  <c r="F10070" i="4"/>
  <c r="G10070" i="4" s="1"/>
  <c r="F10071" i="4"/>
  <c r="G10071" i="4" s="1"/>
  <c r="F10072" i="4"/>
  <c r="G10072" i="4" s="1"/>
  <c r="F10073" i="4"/>
  <c r="G10073" i="4" s="1"/>
  <c r="F10074" i="4"/>
  <c r="G10074" i="4" s="1"/>
  <c r="F10075" i="4"/>
  <c r="G10075" i="4" s="1"/>
  <c r="F10076" i="4"/>
  <c r="G10076" i="4" s="1"/>
  <c r="F10077" i="4"/>
  <c r="G10077" i="4" s="1"/>
  <c r="F10078" i="4"/>
  <c r="G10078" i="4" s="1"/>
  <c r="F10079" i="4"/>
  <c r="G10079" i="4" s="1"/>
  <c r="F10080" i="4"/>
  <c r="G10080" i="4" s="1"/>
  <c r="F10081" i="4"/>
  <c r="G10081" i="4" s="1"/>
  <c r="F10082" i="4"/>
  <c r="G10082" i="4" s="1"/>
  <c r="F10083" i="4"/>
  <c r="G10083" i="4" s="1"/>
  <c r="F10084" i="4"/>
  <c r="G10084" i="4" s="1"/>
  <c r="F10085" i="4"/>
  <c r="G10085" i="4" s="1"/>
  <c r="F10086" i="4"/>
  <c r="G10086" i="4" s="1"/>
  <c r="F10087" i="4"/>
  <c r="G10087" i="4" s="1"/>
  <c r="F10088" i="4"/>
  <c r="G10088" i="4" s="1"/>
  <c r="F10089" i="4"/>
  <c r="G10089" i="4" s="1"/>
  <c r="F10090" i="4"/>
  <c r="G10090" i="4" s="1"/>
  <c r="F10091" i="4"/>
  <c r="G10091" i="4" s="1"/>
  <c r="F10092" i="4"/>
  <c r="G10092" i="4" s="1"/>
  <c r="F10093" i="4"/>
  <c r="G10093" i="4" s="1"/>
  <c r="F10094" i="4"/>
  <c r="G10094" i="4" s="1"/>
  <c r="F10095" i="4"/>
  <c r="G10095" i="4" s="1"/>
  <c r="F10096" i="4"/>
  <c r="G10096" i="4" s="1"/>
  <c r="F10097" i="4"/>
  <c r="G10097" i="4" s="1"/>
  <c r="F10098" i="4"/>
  <c r="G10098" i="4" s="1"/>
  <c r="F10099" i="4"/>
  <c r="G10099" i="4" s="1"/>
  <c r="F10100" i="4"/>
  <c r="G10100" i="4" s="1"/>
  <c r="F10101" i="4"/>
  <c r="G10101" i="4" s="1"/>
  <c r="F10102" i="4"/>
  <c r="G10102" i="4" s="1"/>
  <c r="F10103" i="4"/>
  <c r="G10103" i="4" s="1"/>
  <c r="F10104" i="4"/>
  <c r="G10104" i="4" s="1"/>
  <c r="F10105" i="4"/>
  <c r="G10105" i="4" s="1"/>
  <c r="F10106" i="4"/>
  <c r="G10106" i="4" s="1"/>
  <c r="F10107" i="4"/>
  <c r="G10107" i="4" s="1"/>
  <c r="F10108" i="4"/>
  <c r="G10108" i="4" s="1"/>
  <c r="F10109" i="4"/>
  <c r="G10109" i="4" s="1"/>
  <c r="F10110" i="4"/>
  <c r="G10110" i="4" s="1"/>
  <c r="F10111" i="4"/>
  <c r="G10111" i="4" s="1"/>
  <c r="F10112" i="4"/>
  <c r="G10112" i="4" s="1"/>
  <c r="F10113" i="4"/>
  <c r="G10113" i="4" s="1"/>
  <c r="F10114" i="4"/>
  <c r="G10114" i="4" s="1"/>
  <c r="F10115" i="4"/>
  <c r="G10115" i="4" s="1"/>
  <c r="F10116" i="4"/>
  <c r="G10116" i="4" s="1"/>
  <c r="F10117" i="4"/>
  <c r="G10117" i="4" s="1"/>
  <c r="F10118" i="4"/>
  <c r="G10118" i="4" s="1"/>
  <c r="F10119" i="4"/>
  <c r="G10119" i="4" s="1"/>
  <c r="F10120" i="4"/>
  <c r="G10120" i="4" s="1"/>
  <c r="F10121" i="4"/>
  <c r="G10121" i="4" s="1"/>
  <c r="F10122" i="4"/>
  <c r="G10122" i="4" s="1"/>
  <c r="F10123" i="4"/>
  <c r="G10123" i="4" s="1"/>
  <c r="F10124" i="4"/>
  <c r="G10124" i="4" s="1"/>
  <c r="F10125" i="4"/>
  <c r="G10125" i="4" s="1"/>
  <c r="F10126" i="4"/>
  <c r="G10126" i="4" s="1"/>
  <c r="F10127" i="4"/>
  <c r="G10127" i="4" s="1"/>
  <c r="F10128" i="4"/>
  <c r="G10128" i="4" s="1"/>
  <c r="F10129" i="4"/>
  <c r="G10129" i="4" s="1"/>
  <c r="F10130" i="4"/>
  <c r="G10130" i="4" s="1"/>
  <c r="F10131" i="4"/>
  <c r="G10131" i="4" s="1"/>
  <c r="F10132" i="4"/>
  <c r="G10132" i="4" s="1"/>
  <c r="F10133" i="4"/>
  <c r="G10133" i="4" s="1"/>
  <c r="F10134" i="4"/>
  <c r="G10134" i="4" s="1"/>
  <c r="F10135" i="4"/>
  <c r="G10135" i="4" s="1"/>
  <c r="F10136" i="4"/>
  <c r="G10136" i="4" s="1"/>
  <c r="F10137" i="4"/>
  <c r="G10137" i="4" s="1"/>
  <c r="F10138" i="4"/>
  <c r="G10138" i="4" s="1"/>
  <c r="F10139" i="4"/>
  <c r="G10139" i="4" s="1"/>
  <c r="F10140" i="4"/>
  <c r="G10140" i="4" s="1"/>
  <c r="F10141" i="4"/>
  <c r="G10141" i="4" s="1"/>
  <c r="F10142" i="4"/>
  <c r="G10142" i="4" s="1"/>
  <c r="F10143" i="4"/>
  <c r="G10143" i="4" s="1"/>
  <c r="F10144" i="4"/>
  <c r="G10144" i="4" s="1"/>
  <c r="F10145" i="4"/>
  <c r="G10145" i="4" s="1"/>
  <c r="F10146" i="4"/>
  <c r="G10146" i="4" s="1"/>
  <c r="F10147" i="4"/>
  <c r="G10147" i="4" s="1"/>
  <c r="F10148" i="4"/>
  <c r="G10148" i="4" s="1"/>
  <c r="F10149" i="4"/>
  <c r="G10149" i="4" s="1"/>
  <c r="F10150" i="4"/>
  <c r="G10150" i="4" s="1"/>
  <c r="F10151" i="4"/>
  <c r="G10151" i="4" s="1"/>
  <c r="F10152" i="4"/>
  <c r="G10152" i="4" s="1"/>
  <c r="F10153" i="4"/>
  <c r="G10153" i="4" s="1"/>
  <c r="F10154" i="4"/>
  <c r="G10154" i="4" s="1"/>
  <c r="F10155" i="4"/>
  <c r="G10155" i="4" s="1"/>
  <c r="F10156" i="4"/>
  <c r="G10156" i="4" s="1"/>
  <c r="F10157" i="4"/>
  <c r="G10157" i="4" s="1"/>
  <c r="F10158" i="4"/>
  <c r="G10158" i="4" s="1"/>
  <c r="F10159" i="4"/>
  <c r="G10159" i="4" s="1"/>
  <c r="F10160" i="4"/>
  <c r="G10160" i="4" s="1"/>
  <c r="F10161" i="4"/>
  <c r="G10161" i="4" s="1"/>
  <c r="F10162" i="4"/>
  <c r="G10162" i="4" s="1"/>
  <c r="F10163" i="4"/>
  <c r="G10163" i="4" s="1"/>
  <c r="F10164" i="4"/>
  <c r="G10164" i="4" s="1"/>
  <c r="F10165" i="4"/>
  <c r="G10165" i="4" s="1"/>
  <c r="F10166" i="4"/>
  <c r="G10166" i="4" s="1"/>
  <c r="F10167" i="4"/>
  <c r="G10167" i="4" s="1"/>
  <c r="F10168" i="4"/>
  <c r="G10168" i="4" s="1"/>
  <c r="F10169" i="4"/>
  <c r="G10169" i="4" s="1"/>
  <c r="F10170" i="4"/>
  <c r="G10170" i="4" s="1"/>
  <c r="F10171" i="4"/>
  <c r="G10171" i="4" s="1"/>
  <c r="F10172" i="4"/>
  <c r="G10172" i="4" s="1"/>
  <c r="F10173" i="4"/>
  <c r="G10173" i="4" s="1"/>
  <c r="F10174" i="4"/>
  <c r="G10174" i="4" s="1"/>
  <c r="F10175" i="4"/>
  <c r="G10175" i="4" s="1"/>
  <c r="F10176" i="4"/>
  <c r="G10176" i="4" s="1"/>
  <c r="F10177" i="4"/>
  <c r="G10177" i="4" s="1"/>
  <c r="F10178" i="4"/>
  <c r="G10178" i="4" s="1"/>
  <c r="F10179" i="4"/>
  <c r="G10179" i="4" s="1"/>
  <c r="F10180" i="4"/>
  <c r="G10180" i="4" s="1"/>
  <c r="F10181" i="4"/>
  <c r="G10181" i="4" s="1"/>
  <c r="F10182" i="4"/>
  <c r="G10182" i="4" s="1"/>
  <c r="F10183" i="4"/>
  <c r="G10183" i="4" s="1"/>
  <c r="F10184" i="4"/>
  <c r="G10184" i="4" s="1"/>
  <c r="F10185" i="4"/>
  <c r="G10185" i="4" s="1"/>
  <c r="F10186" i="4"/>
  <c r="G10186" i="4" s="1"/>
  <c r="F10187" i="4"/>
  <c r="G10187" i="4" s="1"/>
  <c r="F10188" i="4"/>
  <c r="G10188" i="4" s="1"/>
  <c r="F10189" i="4"/>
  <c r="G10189" i="4" s="1"/>
  <c r="F10190" i="4"/>
  <c r="G10190" i="4" s="1"/>
  <c r="F10191" i="4"/>
  <c r="G10191" i="4" s="1"/>
  <c r="F10192" i="4"/>
  <c r="G10192" i="4" s="1"/>
  <c r="F10193" i="4"/>
  <c r="G10193" i="4" s="1"/>
  <c r="F10194" i="4"/>
  <c r="G10194" i="4" s="1"/>
  <c r="F10195" i="4"/>
  <c r="G10195" i="4" s="1"/>
  <c r="F10196" i="4"/>
  <c r="G10196" i="4" s="1"/>
  <c r="F10197" i="4"/>
  <c r="G10197" i="4" s="1"/>
  <c r="F10198" i="4"/>
  <c r="G10198" i="4" s="1"/>
  <c r="F10199" i="4"/>
  <c r="G10199" i="4" s="1"/>
  <c r="F10200" i="4"/>
  <c r="G10200" i="4" s="1"/>
  <c r="F10201" i="4"/>
  <c r="G10201" i="4" s="1"/>
  <c r="F10202" i="4"/>
  <c r="G10202" i="4" s="1"/>
  <c r="F10203" i="4"/>
  <c r="G10203" i="4" s="1"/>
  <c r="F10204" i="4"/>
  <c r="G10204" i="4" s="1"/>
  <c r="F10205" i="4"/>
  <c r="G10205" i="4" s="1"/>
  <c r="F10206" i="4"/>
  <c r="G10206" i="4" s="1"/>
  <c r="F10207" i="4"/>
  <c r="G10207" i="4" s="1"/>
  <c r="F10208" i="4"/>
  <c r="G10208" i="4" s="1"/>
  <c r="F10209" i="4"/>
  <c r="G10209" i="4" s="1"/>
  <c r="F10210" i="4"/>
  <c r="G10210" i="4" s="1"/>
  <c r="F10211" i="4"/>
  <c r="G10211" i="4" s="1"/>
  <c r="F10212" i="4"/>
  <c r="G10212" i="4" s="1"/>
  <c r="F10213" i="4"/>
  <c r="G10213" i="4" s="1"/>
  <c r="F10214" i="4"/>
  <c r="G10214" i="4" s="1"/>
  <c r="F10215" i="4"/>
  <c r="G10215" i="4" s="1"/>
  <c r="F10216" i="4"/>
  <c r="G10216" i="4" s="1"/>
  <c r="F10217" i="4"/>
  <c r="G10217" i="4" s="1"/>
  <c r="F10218" i="4"/>
  <c r="G10218" i="4" s="1"/>
  <c r="F10219" i="4"/>
  <c r="G10219" i="4" s="1"/>
  <c r="F10220" i="4"/>
  <c r="G10220" i="4" s="1"/>
  <c r="F10221" i="4"/>
  <c r="G10221" i="4" s="1"/>
  <c r="F10222" i="4"/>
  <c r="G10222" i="4" s="1"/>
  <c r="F10223" i="4"/>
  <c r="G10223" i="4" s="1"/>
  <c r="F10224" i="4"/>
  <c r="G10224" i="4" s="1"/>
  <c r="F10225" i="4"/>
  <c r="G10225" i="4" s="1"/>
  <c r="F10226" i="4"/>
  <c r="G10226" i="4" s="1"/>
  <c r="F10227" i="4"/>
  <c r="G10227" i="4" s="1"/>
  <c r="F10228" i="4"/>
  <c r="G10228" i="4" s="1"/>
  <c r="F10229" i="4"/>
  <c r="G10229" i="4" s="1"/>
  <c r="F10230" i="4"/>
  <c r="G10230" i="4" s="1"/>
  <c r="F10231" i="4"/>
  <c r="G10231" i="4" s="1"/>
  <c r="F10232" i="4"/>
  <c r="G10232" i="4" s="1"/>
  <c r="F10233" i="4"/>
  <c r="G10233" i="4" s="1"/>
  <c r="F10234" i="4"/>
  <c r="G10234" i="4" s="1"/>
  <c r="F10235" i="4"/>
  <c r="G10235" i="4" s="1"/>
  <c r="F10236" i="4"/>
  <c r="G10236" i="4" s="1"/>
  <c r="F10237" i="4"/>
  <c r="G10237" i="4" s="1"/>
  <c r="F10238" i="4"/>
  <c r="G10238" i="4" s="1"/>
  <c r="F10239" i="4"/>
  <c r="G10239" i="4" s="1"/>
  <c r="F10240" i="4"/>
  <c r="G10240" i="4" s="1"/>
  <c r="F10241" i="4"/>
  <c r="G10241" i="4" s="1"/>
  <c r="F10242" i="4"/>
  <c r="G10242" i="4" s="1"/>
  <c r="F10243" i="4"/>
  <c r="G10243" i="4" s="1"/>
  <c r="F10244" i="4"/>
  <c r="G10244" i="4" s="1"/>
  <c r="F10245" i="4"/>
  <c r="G10245" i="4" s="1"/>
  <c r="F10246" i="4"/>
  <c r="G10246" i="4" s="1"/>
  <c r="F10247" i="4"/>
  <c r="G10247" i="4" s="1"/>
  <c r="F10248" i="4"/>
  <c r="G10248" i="4" s="1"/>
  <c r="F10249" i="4"/>
  <c r="G10249" i="4" s="1"/>
  <c r="F10250" i="4"/>
  <c r="G10250" i="4" s="1"/>
  <c r="F10251" i="4"/>
  <c r="G10251" i="4" s="1"/>
  <c r="F10252" i="4"/>
  <c r="G10252" i="4" s="1"/>
  <c r="F10253" i="4"/>
  <c r="G10253" i="4" s="1"/>
  <c r="F10254" i="4"/>
  <c r="G10254" i="4" s="1"/>
  <c r="F10255" i="4"/>
  <c r="G10255" i="4" s="1"/>
  <c r="F10256" i="4"/>
  <c r="G10256" i="4" s="1"/>
  <c r="F10257" i="4"/>
  <c r="G10257" i="4" s="1"/>
  <c r="F10258" i="4"/>
  <c r="G10258" i="4" s="1"/>
  <c r="F10259" i="4"/>
  <c r="G10259" i="4" s="1"/>
  <c r="F10260" i="4"/>
  <c r="G10260" i="4" s="1"/>
  <c r="F10261" i="4"/>
  <c r="G10261" i="4" s="1"/>
  <c r="F10262" i="4"/>
  <c r="G10262" i="4" s="1"/>
  <c r="F10263" i="4"/>
  <c r="G10263" i="4" s="1"/>
  <c r="F10264" i="4"/>
  <c r="G10264" i="4" s="1"/>
  <c r="F10265" i="4"/>
  <c r="G10265" i="4" s="1"/>
  <c r="F10266" i="4"/>
  <c r="G10266" i="4" s="1"/>
  <c r="F10267" i="4"/>
  <c r="G10267" i="4" s="1"/>
  <c r="F10268" i="4"/>
  <c r="G10268" i="4" s="1"/>
  <c r="F10269" i="4"/>
  <c r="G10269" i="4" s="1"/>
  <c r="F10270" i="4"/>
  <c r="G10270" i="4" s="1"/>
  <c r="F10271" i="4"/>
  <c r="G10271" i="4" s="1"/>
  <c r="F10272" i="4"/>
  <c r="G10272" i="4" s="1"/>
  <c r="F10273" i="4"/>
  <c r="G10273" i="4" s="1"/>
  <c r="F10274" i="4"/>
  <c r="G10274" i="4" s="1"/>
  <c r="F10275" i="4"/>
  <c r="G10275" i="4" s="1"/>
  <c r="F10276" i="4"/>
  <c r="G10276" i="4" s="1"/>
  <c r="F10277" i="4"/>
  <c r="G10277" i="4" s="1"/>
  <c r="F10278" i="4"/>
  <c r="G10278" i="4" s="1"/>
  <c r="F10279" i="4"/>
  <c r="G10279" i="4" s="1"/>
  <c r="F10280" i="4"/>
  <c r="G10280" i="4" s="1"/>
  <c r="F10281" i="4"/>
  <c r="G10281" i="4" s="1"/>
  <c r="F10282" i="4"/>
  <c r="G10282" i="4" s="1"/>
  <c r="F10283" i="4"/>
  <c r="G10283" i="4" s="1"/>
  <c r="F10284" i="4"/>
  <c r="G10284" i="4" s="1"/>
  <c r="F10285" i="4"/>
  <c r="G10285" i="4" s="1"/>
  <c r="F10286" i="4"/>
  <c r="G10286" i="4" s="1"/>
  <c r="F10287" i="4"/>
  <c r="G10287" i="4" s="1"/>
  <c r="F10288" i="4"/>
  <c r="G10288" i="4" s="1"/>
  <c r="F10289" i="4"/>
  <c r="G10289" i="4" s="1"/>
  <c r="F10290" i="4"/>
  <c r="G10290" i="4" s="1"/>
  <c r="F10291" i="4"/>
  <c r="G10291" i="4" s="1"/>
  <c r="F10292" i="4"/>
  <c r="G10292" i="4" s="1"/>
  <c r="F10293" i="4"/>
  <c r="G10293" i="4" s="1"/>
  <c r="F10294" i="4"/>
  <c r="G10294" i="4" s="1"/>
  <c r="F10295" i="4"/>
  <c r="G10295" i="4" s="1"/>
  <c r="F10296" i="4"/>
  <c r="G10296" i="4" s="1"/>
  <c r="F10297" i="4"/>
  <c r="G10297" i="4" s="1"/>
  <c r="F10298" i="4"/>
  <c r="G10298" i="4" s="1"/>
  <c r="F10299" i="4"/>
  <c r="G10299" i="4" s="1"/>
  <c r="F10300" i="4"/>
  <c r="G10300" i="4" s="1"/>
  <c r="F10301" i="4"/>
  <c r="G10301" i="4" s="1"/>
  <c r="F10302" i="4"/>
  <c r="G10302" i="4" s="1"/>
  <c r="F10303" i="4"/>
  <c r="G10303" i="4" s="1"/>
  <c r="F10304" i="4"/>
  <c r="G10304" i="4" s="1"/>
  <c r="F10305" i="4"/>
  <c r="G10305" i="4" s="1"/>
  <c r="F10306" i="4"/>
  <c r="G10306" i="4" s="1"/>
  <c r="F10307" i="4"/>
  <c r="G10307" i="4" s="1"/>
  <c r="F10308" i="4"/>
  <c r="G10308" i="4" s="1"/>
  <c r="F10309" i="4"/>
  <c r="G10309" i="4" s="1"/>
  <c r="F10310" i="4"/>
  <c r="G10310" i="4" s="1"/>
  <c r="F10311" i="4"/>
  <c r="G10311" i="4" s="1"/>
  <c r="F10312" i="4"/>
  <c r="G10312" i="4" s="1"/>
  <c r="F10313" i="4"/>
  <c r="G10313" i="4" s="1"/>
  <c r="F10314" i="4"/>
  <c r="G10314" i="4" s="1"/>
  <c r="F10315" i="4"/>
  <c r="G10315" i="4" s="1"/>
  <c r="F10316" i="4"/>
  <c r="G10316" i="4" s="1"/>
  <c r="F10317" i="4"/>
  <c r="G10317" i="4" s="1"/>
  <c r="F10318" i="4"/>
  <c r="G10318" i="4" s="1"/>
  <c r="F10319" i="4"/>
  <c r="G10319" i="4" s="1"/>
  <c r="F10320" i="4"/>
  <c r="G10320" i="4" s="1"/>
  <c r="F10321" i="4"/>
  <c r="G10321" i="4" s="1"/>
  <c r="F10322" i="4"/>
  <c r="G10322" i="4" s="1"/>
  <c r="F10323" i="4"/>
  <c r="G10323" i="4" s="1"/>
  <c r="F10324" i="4"/>
  <c r="G10324" i="4" s="1"/>
  <c r="F10325" i="4"/>
  <c r="G10325" i="4" s="1"/>
  <c r="F10326" i="4"/>
  <c r="G10326" i="4" s="1"/>
  <c r="F10327" i="4"/>
  <c r="G10327" i="4" s="1"/>
  <c r="F10328" i="4"/>
  <c r="G10328" i="4" s="1"/>
  <c r="F10329" i="4"/>
  <c r="G10329" i="4" s="1"/>
  <c r="F10330" i="4"/>
  <c r="G10330" i="4" s="1"/>
  <c r="F10331" i="4"/>
  <c r="G10331" i="4" s="1"/>
  <c r="F10332" i="4"/>
  <c r="G10332" i="4" s="1"/>
  <c r="F10333" i="4"/>
  <c r="G10333" i="4" s="1"/>
  <c r="F10334" i="4"/>
  <c r="G10334" i="4" s="1"/>
  <c r="F10335" i="4"/>
  <c r="G10335" i="4" s="1"/>
  <c r="F10336" i="4"/>
  <c r="G10336" i="4" s="1"/>
  <c r="F10337" i="4"/>
  <c r="G10337" i="4" s="1"/>
  <c r="F10338" i="4"/>
  <c r="G10338" i="4" s="1"/>
  <c r="F10339" i="4"/>
  <c r="G10339" i="4" s="1"/>
  <c r="F10340" i="4"/>
  <c r="G10340" i="4" s="1"/>
  <c r="F10341" i="4"/>
  <c r="G10341" i="4" s="1"/>
  <c r="F10342" i="4"/>
  <c r="G10342" i="4" s="1"/>
  <c r="F10343" i="4"/>
  <c r="G10343" i="4" s="1"/>
  <c r="F10344" i="4"/>
  <c r="G10344" i="4" s="1"/>
  <c r="F10345" i="4"/>
  <c r="G10345" i="4" s="1"/>
  <c r="F10346" i="4"/>
  <c r="G10346" i="4" s="1"/>
  <c r="F10347" i="4"/>
  <c r="G10347" i="4" s="1"/>
  <c r="F10348" i="4"/>
  <c r="G10348" i="4" s="1"/>
  <c r="F10349" i="4"/>
  <c r="G10349" i="4" s="1"/>
  <c r="F10350" i="4"/>
  <c r="G10350" i="4" s="1"/>
  <c r="F10351" i="4"/>
  <c r="G10351" i="4" s="1"/>
  <c r="F10352" i="4"/>
  <c r="G10352" i="4" s="1"/>
  <c r="F10353" i="4"/>
  <c r="G10353" i="4" s="1"/>
  <c r="F10354" i="4"/>
  <c r="G10354" i="4" s="1"/>
  <c r="F10355" i="4"/>
  <c r="G10355" i="4" s="1"/>
  <c r="F10356" i="4"/>
  <c r="G10356" i="4" s="1"/>
  <c r="F10357" i="4"/>
  <c r="G10357" i="4" s="1"/>
  <c r="F10358" i="4"/>
  <c r="G10358" i="4" s="1"/>
  <c r="F10359" i="4"/>
  <c r="G10359" i="4" s="1"/>
  <c r="F10360" i="4"/>
  <c r="G10360" i="4" s="1"/>
  <c r="F10361" i="4"/>
  <c r="G10361" i="4" s="1"/>
  <c r="F10362" i="4"/>
  <c r="G10362" i="4" s="1"/>
  <c r="F10363" i="4"/>
  <c r="G10363" i="4" s="1"/>
  <c r="F10364" i="4"/>
  <c r="G10364" i="4" s="1"/>
  <c r="F10365" i="4"/>
  <c r="G10365" i="4" s="1"/>
  <c r="F10366" i="4"/>
  <c r="G10366" i="4" s="1"/>
  <c r="F10367" i="4"/>
  <c r="G10367" i="4" s="1"/>
  <c r="F10368" i="4"/>
  <c r="G10368" i="4" s="1"/>
  <c r="F10369" i="4"/>
  <c r="G10369" i="4" s="1"/>
  <c r="F10370" i="4"/>
  <c r="G10370" i="4" s="1"/>
  <c r="F10371" i="4"/>
  <c r="G10371" i="4" s="1"/>
  <c r="F10372" i="4"/>
  <c r="G10372" i="4" s="1"/>
  <c r="F10373" i="4"/>
  <c r="G10373" i="4" s="1"/>
  <c r="F10374" i="4"/>
  <c r="G10374" i="4" s="1"/>
  <c r="F10375" i="4"/>
  <c r="G10375" i="4" s="1"/>
  <c r="F10376" i="4"/>
  <c r="G10376" i="4" s="1"/>
  <c r="F10377" i="4"/>
  <c r="G10377" i="4" s="1"/>
  <c r="F10378" i="4"/>
  <c r="G10378" i="4" s="1"/>
  <c r="F10379" i="4"/>
  <c r="G10379" i="4" s="1"/>
  <c r="F10380" i="4"/>
  <c r="G10380" i="4" s="1"/>
  <c r="F10381" i="4"/>
  <c r="G10381" i="4" s="1"/>
  <c r="F10382" i="4"/>
  <c r="G10382" i="4" s="1"/>
  <c r="F10383" i="4"/>
  <c r="G10383" i="4" s="1"/>
  <c r="F10384" i="4"/>
  <c r="G10384" i="4" s="1"/>
  <c r="F10385" i="4"/>
  <c r="G10385" i="4" s="1"/>
  <c r="F10386" i="4"/>
  <c r="G10386" i="4" s="1"/>
  <c r="F10387" i="4"/>
  <c r="G10387" i="4" s="1"/>
  <c r="F10388" i="4"/>
  <c r="G10388" i="4" s="1"/>
  <c r="F10389" i="4"/>
  <c r="G10389" i="4" s="1"/>
  <c r="F10390" i="4"/>
  <c r="G10390" i="4" s="1"/>
  <c r="F10391" i="4"/>
  <c r="G10391" i="4" s="1"/>
  <c r="F10392" i="4"/>
  <c r="G10392" i="4" s="1"/>
  <c r="F10393" i="4"/>
  <c r="G10393" i="4" s="1"/>
  <c r="F10394" i="4"/>
  <c r="G10394" i="4" s="1"/>
  <c r="F10395" i="4"/>
  <c r="G10395" i="4" s="1"/>
  <c r="F10396" i="4"/>
  <c r="G10396" i="4" s="1"/>
  <c r="F10397" i="4"/>
  <c r="G10397" i="4" s="1"/>
  <c r="F10398" i="4"/>
  <c r="G10398" i="4" s="1"/>
  <c r="F10399" i="4"/>
  <c r="G10399" i="4" s="1"/>
  <c r="F10400" i="4"/>
  <c r="G10400" i="4" s="1"/>
  <c r="F10401" i="4"/>
  <c r="G10401" i="4" s="1"/>
  <c r="F10402" i="4"/>
  <c r="G10402" i="4" s="1"/>
  <c r="F10403" i="4"/>
  <c r="G10403" i="4" s="1"/>
  <c r="F10404" i="4"/>
  <c r="G10404" i="4" s="1"/>
  <c r="F10405" i="4"/>
  <c r="G10405" i="4" s="1"/>
  <c r="F10406" i="4"/>
  <c r="G10406" i="4" s="1"/>
  <c r="F10407" i="4"/>
  <c r="G10407" i="4" s="1"/>
  <c r="F10408" i="4"/>
  <c r="G10408" i="4" s="1"/>
  <c r="F10409" i="4"/>
  <c r="G10409" i="4" s="1"/>
  <c r="F10410" i="4"/>
  <c r="G10410" i="4" s="1"/>
  <c r="F10411" i="4"/>
  <c r="G10411" i="4" s="1"/>
  <c r="F10412" i="4"/>
  <c r="G10412" i="4" s="1"/>
  <c r="F10413" i="4"/>
  <c r="G10413" i="4" s="1"/>
  <c r="F10414" i="4"/>
  <c r="G10414" i="4" s="1"/>
  <c r="F10415" i="4"/>
  <c r="G10415" i="4" s="1"/>
  <c r="F10416" i="4"/>
  <c r="G10416" i="4" s="1"/>
  <c r="F10417" i="4"/>
  <c r="G10417" i="4" s="1"/>
  <c r="F10418" i="4"/>
  <c r="G10418" i="4" s="1"/>
  <c r="F10419" i="4"/>
  <c r="G10419" i="4" s="1"/>
  <c r="F10420" i="4"/>
  <c r="G10420" i="4" s="1"/>
  <c r="F10421" i="4"/>
  <c r="G10421" i="4" s="1"/>
  <c r="F10422" i="4"/>
  <c r="G10422" i="4" s="1"/>
  <c r="F10423" i="4"/>
  <c r="G10423" i="4" s="1"/>
  <c r="F10424" i="4"/>
  <c r="G10424" i="4" s="1"/>
  <c r="F10425" i="4"/>
  <c r="G10425" i="4" s="1"/>
  <c r="F10426" i="4"/>
  <c r="G10426" i="4" s="1"/>
  <c r="F10427" i="4"/>
  <c r="G10427" i="4" s="1"/>
  <c r="F10428" i="4"/>
  <c r="G10428" i="4" s="1"/>
  <c r="F10429" i="4"/>
  <c r="G10429" i="4" s="1"/>
  <c r="F10430" i="4"/>
  <c r="G10430" i="4" s="1"/>
  <c r="F10431" i="4"/>
  <c r="G10431" i="4" s="1"/>
  <c r="F10432" i="4"/>
  <c r="G10432" i="4" s="1"/>
  <c r="F10433" i="4"/>
  <c r="G10433" i="4" s="1"/>
  <c r="F10434" i="4"/>
  <c r="G10434" i="4" s="1"/>
  <c r="F10435" i="4"/>
  <c r="G10435" i="4" s="1"/>
  <c r="F10436" i="4"/>
  <c r="G10436" i="4" s="1"/>
  <c r="F10437" i="4"/>
  <c r="G10437" i="4" s="1"/>
  <c r="F10438" i="4"/>
  <c r="G10438" i="4" s="1"/>
  <c r="F10439" i="4"/>
  <c r="G10439" i="4" s="1"/>
  <c r="F10440" i="4"/>
  <c r="G10440" i="4" s="1"/>
  <c r="F10441" i="4"/>
  <c r="G10441" i="4" s="1"/>
  <c r="F10442" i="4"/>
  <c r="G10442" i="4" s="1"/>
  <c r="F10443" i="4"/>
  <c r="G10443" i="4" s="1"/>
  <c r="F10444" i="4"/>
  <c r="G10444" i="4" s="1"/>
  <c r="F10445" i="4"/>
  <c r="G10445" i="4" s="1"/>
  <c r="F10446" i="4"/>
  <c r="G10446" i="4" s="1"/>
  <c r="F10447" i="4"/>
  <c r="G10447" i="4" s="1"/>
  <c r="F10448" i="4"/>
  <c r="G10448" i="4" s="1"/>
  <c r="F10449" i="4"/>
  <c r="G10449" i="4" s="1"/>
  <c r="F10450" i="4"/>
  <c r="G10450" i="4" s="1"/>
  <c r="F10451" i="4"/>
  <c r="G10451" i="4" s="1"/>
  <c r="F10452" i="4"/>
  <c r="G10452" i="4" s="1"/>
  <c r="F10453" i="4"/>
  <c r="G10453" i="4" s="1"/>
  <c r="F10454" i="4"/>
  <c r="G10454" i="4" s="1"/>
  <c r="F10455" i="4"/>
  <c r="G10455" i="4" s="1"/>
  <c r="F10456" i="4"/>
  <c r="G10456" i="4" s="1"/>
  <c r="F10457" i="4"/>
  <c r="G10457" i="4" s="1"/>
  <c r="F10458" i="4"/>
  <c r="G10458" i="4" s="1"/>
  <c r="F10459" i="4"/>
  <c r="G10459" i="4" s="1"/>
  <c r="F10460" i="4"/>
  <c r="G10460" i="4" s="1"/>
  <c r="F10461" i="4"/>
  <c r="G10461" i="4" s="1"/>
  <c r="F10462" i="4"/>
  <c r="G10462" i="4" s="1"/>
  <c r="F10463" i="4"/>
  <c r="G10463" i="4" s="1"/>
  <c r="F10464" i="4"/>
  <c r="G10464" i="4" s="1"/>
  <c r="F10465" i="4"/>
  <c r="G10465" i="4" s="1"/>
  <c r="F10466" i="4"/>
  <c r="G10466" i="4" s="1"/>
  <c r="F10467" i="4"/>
  <c r="G10467" i="4" s="1"/>
  <c r="F10468" i="4"/>
  <c r="G10468" i="4" s="1"/>
  <c r="F10469" i="4"/>
  <c r="G10469" i="4" s="1"/>
  <c r="F10470" i="4"/>
  <c r="G10470" i="4" s="1"/>
  <c r="F10471" i="4"/>
  <c r="G10471" i="4" s="1"/>
  <c r="F10472" i="4"/>
  <c r="G10472" i="4" s="1"/>
  <c r="F10473" i="4"/>
  <c r="G10473" i="4" s="1"/>
  <c r="F10474" i="4"/>
  <c r="G10474" i="4" s="1"/>
  <c r="F10475" i="4"/>
  <c r="G10475" i="4" s="1"/>
  <c r="F10476" i="4"/>
  <c r="G10476" i="4" s="1"/>
  <c r="F10477" i="4"/>
  <c r="G10477" i="4" s="1"/>
  <c r="F10478" i="4"/>
  <c r="G10478" i="4" s="1"/>
  <c r="F10479" i="4"/>
  <c r="G10479" i="4" s="1"/>
  <c r="F10480" i="4"/>
  <c r="G10480" i="4" s="1"/>
  <c r="F10481" i="4"/>
  <c r="G10481" i="4" s="1"/>
  <c r="F10482" i="4"/>
  <c r="G10482" i="4" s="1"/>
  <c r="F10483" i="4"/>
  <c r="G10483" i="4" s="1"/>
  <c r="F10484" i="4"/>
  <c r="G10484" i="4" s="1"/>
  <c r="F10485" i="4"/>
  <c r="G10485" i="4" s="1"/>
  <c r="F10486" i="4"/>
  <c r="G10486" i="4" s="1"/>
  <c r="F10487" i="4"/>
  <c r="G10487" i="4" s="1"/>
  <c r="F10488" i="4"/>
  <c r="G10488" i="4" s="1"/>
  <c r="F10489" i="4"/>
  <c r="G10489" i="4" s="1"/>
  <c r="F10490" i="4"/>
  <c r="G10490" i="4" s="1"/>
  <c r="F10491" i="4"/>
  <c r="G10491" i="4" s="1"/>
  <c r="F10492" i="4"/>
  <c r="G10492" i="4" s="1"/>
  <c r="F10493" i="4"/>
  <c r="G10493" i="4" s="1"/>
  <c r="F10494" i="4"/>
  <c r="G10494" i="4" s="1"/>
  <c r="F10495" i="4"/>
  <c r="G10495" i="4" s="1"/>
  <c r="F10496" i="4"/>
  <c r="G10496" i="4" s="1"/>
  <c r="F10497" i="4"/>
  <c r="G10497" i="4" s="1"/>
  <c r="F10498" i="4"/>
  <c r="G10498" i="4" s="1"/>
  <c r="F10499" i="4"/>
  <c r="G10499" i="4" s="1"/>
  <c r="F10500" i="4"/>
  <c r="G10500" i="4" s="1"/>
  <c r="F10501" i="4"/>
  <c r="G10501" i="4" s="1"/>
  <c r="F10502" i="4"/>
  <c r="G10502" i="4" s="1"/>
  <c r="F10503" i="4"/>
  <c r="G10503" i="4" s="1"/>
  <c r="F10504" i="4"/>
  <c r="G10504" i="4" s="1"/>
  <c r="F10505" i="4"/>
  <c r="G10505" i="4" s="1"/>
  <c r="F10506" i="4"/>
  <c r="G10506" i="4" s="1"/>
  <c r="F10507" i="4"/>
  <c r="G10507" i="4" s="1"/>
  <c r="F10508" i="4"/>
  <c r="G10508" i="4" s="1"/>
  <c r="F10509" i="4"/>
  <c r="G10509" i="4" s="1"/>
  <c r="F10510" i="4"/>
  <c r="G10510" i="4" s="1"/>
  <c r="F10511" i="4"/>
  <c r="G10511" i="4" s="1"/>
  <c r="F10512" i="4"/>
  <c r="G10512" i="4" s="1"/>
  <c r="F10513" i="4"/>
  <c r="G10513" i="4" s="1"/>
  <c r="F10514" i="4"/>
  <c r="G10514" i="4" s="1"/>
  <c r="F10515" i="4"/>
  <c r="G10515" i="4" s="1"/>
  <c r="F10516" i="4"/>
  <c r="G10516" i="4" s="1"/>
  <c r="F10517" i="4"/>
  <c r="G10517" i="4" s="1"/>
  <c r="F10518" i="4"/>
  <c r="G10518" i="4" s="1"/>
  <c r="F10519" i="4"/>
  <c r="G10519" i="4" s="1"/>
  <c r="F10520" i="4"/>
  <c r="G10520" i="4" s="1"/>
  <c r="F10521" i="4"/>
  <c r="G10521" i="4" s="1"/>
  <c r="F10522" i="4"/>
  <c r="G10522" i="4" s="1"/>
  <c r="F10523" i="4"/>
  <c r="G10523" i="4" s="1"/>
  <c r="F10524" i="4"/>
  <c r="G10524" i="4" s="1"/>
  <c r="F10525" i="4"/>
  <c r="G10525" i="4" s="1"/>
  <c r="F10526" i="4"/>
  <c r="G10526" i="4" s="1"/>
  <c r="F10527" i="4"/>
  <c r="G10527" i="4" s="1"/>
  <c r="F10528" i="4"/>
  <c r="G10528" i="4" s="1"/>
  <c r="F10529" i="4"/>
  <c r="G10529" i="4" s="1"/>
  <c r="F10530" i="4"/>
  <c r="G10530" i="4" s="1"/>
  <c r="F10531" i="4"/>
  <c r="G10531" i="4" s="1"/>
  <c r="F10532" i="4"/>
  <c r="G10532" i="4" s="1"/>
  <c r="F10533" i="4"/>
  <c r="G10533" i="4" s="1"/>
  <c r="F10534" i="4"/>
  <c r="G10534" i="4" s="1"/>
  <c r="F10535" i="4"/>
  <c r="G10535" i="4" s="1"/>
  <c r="F10536" i="4"/>
  <c r="G10536" i="4" s="1"/>
  <c r="F10537" i="4"/>
  <c r="G10537" i="4" s="1"/>
  <c r="F10538" i="4"/>
  <c r="G10538" i="4" s="1"/>
  <c r="F10539" i="4"/>
  <c r="G10539" i="4" s="1"/>
  <c r="F10540" i="4"/>
  <c r="G10540" i="4" s="1"/>
  <c r="F10541" i="4"/>
  <c r="G10541" i="4" s="1"/>
  <c r="F10542" i="4"/>
  <c r="G10542" i="4" s="1"/>
  <c r="F10543" i="4"/>
  <c r="G10543" i="4" s="1"/>
  <c r="F10544" i="4"/>
  <c r="G10544" i="4" s="1"/>
  <c r="F10545" i="4"/>
  <c r="G10545" i="4" s="1"/>
  <c r="F10546" i="4"/>
  <c r="G10546" i="4" s="1"/>
  <c r="F10547" i="4"/>
  <c r="G10547" i="4" s="1"/>
  <c r="F10548" i="4"/>
  <c r="G10548" i="4" s="1"/>
  <c r="F10549" i="4"/>
  <c r="G10549" i="4" s="1"/>
  <c r="F10550" i="4"/>
  <c r="G10550" i="4" s="1"/>
  <c r="F10551" i="4"/>
  <c r="G10551" i="4" s="1"/>
  <c r="F10552" i="4"/>
  <c r="G10552" i="4" s="1"/>
  <c r="F10553" i="4"/>
  <c r="G10553" i="4" s="1"/>
  <c r="F10554" i="4"/>
  <c r="G10554" i="4" s="1"/>
  <c r="F10555" i="4"/>
  <c r="G10555" i="4" s="1"/>
  <c r="F10556" i="4"/>
  <c r="G10556" i="4" s="1"/>
  <c r="F10557" i="4"/>
  <c r="G10557" i="4" s="1"/>
  <c r="F10558" i="4"/>
  <c r="G10558" i="4" s="1"/>
  <c r="F10559" i="4"/>
  <c r="G10559" i="4" s="1"/>
  <c r="F10560" i="4"/>
  <c r="G10560" i="4" s="1"/>
  <c r="F10561" i="4"/>
  <c r="G10561" i="4" s="1"/>
  <c r="F10562" i="4"/>
  <c r="G10562" i="4" s="1"/>
  <c r="F10563" i="4"/>
  <c r="G10563" i="4" s="1"/>
  <c r="F10564" i="4"/>
  <c r="G10564" i="4" s="1"/>
  <c r="F10565" i="4"/>
  <c r="G10565" i="4" s="1"/>
  <c r="F10566" i="4"/>
  <c r="G10566" i="4" s="1"/>
  <c r="F10567" i="4"/>
  <c r="G10567" i="4" s="1"/>
  <c r="F10568" i="4"/>
  <c r="G10568" i="4" s="1"/>
  <c r="F10569" i="4"/>
  <c r="G10569" i="4" s="1"/>
  <c r="F10570" i="4"/>
  <c r="G10570" i="4" s="1"/>
  <c r="F10571" i="4"/>
  <c r="G10571" i="4" s="1"/>
  <c r="F10572" i="4"/>
  <c r="G10572" i="4" s="1"/>
  <c r="F10573" i="4"/>
  <c r="G10573" i="4" s="1"/>
  <c r="F10574" i="4"/>
  <c r="G10574" i="4" s="1"/>
  <c r="F10575" i="4"/>
  <c r="G10575" i="4" s="1"/>
  <c r="F10576" i="4"/>
  <c r="G10576" i="4" s="1"/>
  <c r="F10577" i="4"/>
  <c r="G10577" i="4" s="1"/>
  <c r="F10578" i="4"/>
  <c r="G10578" i="4" s="1"/>
  <c r="F10579" i="4"/>
  <c r="G10579" i="4" s="1"/>
  <c r="F10580" i="4"/>
  <c r="G10580" i="4" s="1"/>
  <c r="F10581" i="4"/>
  <c r="G10581" i="4" s="1"/>
  <c r="F10582" i="4"/>
  <c r="G10582" i="4" s="1"/>
  <c r="F10583" i="4"/>
  <c r="G10583" i="4" s="1"/>
  <c r="F10584" i="4"/>
  <c r="G10584" i="4" s="1"/>
  <c r="F10585" i="4"/>
  <c r="G10585" i="4" s="1"/>
  <c r="F10586" i="4"/>
  <c r="G10586" i="4" s="1"/>
  <c r="F10587" i="4"/>
  <c r="G10587" i="4" s="1"/>
  <c r="F10588" i="4"/>
  <c r="G10588" i="4" s="1"/>
  <c r="F10589" i="4"/>
  <c r="G10589" i="4" s="1"/>
  <c r="F10590" i="4"/>
  <c r="G10590" i="4" s="1"/>
  <c r="F10591" i="4"/>
  <c r="G10591" i="4" s="1"/>
  <c r="F10592" i="4"/>
  <c r="G10592" i="4" s="1"/>
  <c r="F10593" i="4"/>
  <c r="G10593" i="4" s="1"/>
  <c r="F10594" i="4"/>
  <c r="G10594" i="4" s="1"/>
  <c r="F10595" i="4"/>
  <c r="G10595" i="4" s="1"/>
  <c r="F10596" i="4"/>
  <c r="G10596" i="4" s="1"/>
  <c r="F10597" i="4"/>
  <c r="G10597" i="4" s="1"/>
  <c r="F10598" i="4"/>
  <c r="G10598" i="4" s="1"/>
  <c r="F10599" i="4"/>
  <c r="G10599" i="4" s="1"/>
  <c r="F10600" i="4"/>
  <c r="G10600" i="4" s="1"/>
  <c r="F10601" i="4"/>
  <c r="G10601" i="4" s="1"/>
  <c r="F10602" i="4"/>
  <c r="G10602" i="4" s="1"/>
  <c r="F10603" i="4"/>
  <c r="G10603" i="4" s="1"/>
  <c r="F10604" i="4"/>
  <c r="G10604" i="4" s="1"/>
  <c r="F10605" i="4"/>
  <c r="G10605" i="4" s="1"/>
  <c r="F10606" i="4"/>
  <c r="G10606" i="4" s="1"/>
  <c r="F10607" i="4"/>
  <c r="G10607" i="4" s="1"/>
  <c r="F10608" i="4"/>
  <c r="G10608" i="4" s="1"/>
  <c r="F10609" i="4"/>
  <c r="G10609" i="4" s="1"/>
  <c r="F10610" i="4"/>
  <c r="G10610" i="4" s="1"/>
  <c r="F10611" i="4"/>
  <c r="G10611" i="4" s="1"/>
  <c r="F10612" i="4"/>
  <c r="G10612" i="4" s="1"/>
  <c r="F10613" i="4"/>
  <c r="G10613" i="4" s="1"/>
  <c r="F10614" i="4"/>
  <c r="G10614" i="4" s="1"/>
  <c r="F10615" i="4"/>
  <c r="G10615" i="4" s="1"/>
  <c r="F10616" i="4"/>
  <c r="G10616" i="4" s="1"/>
  <c r="F10617" i="4"/>
  <c r="G10617" i="4" s="1"/>
  <c r="F10618" i="4"/>
  <c r="G10618" i="4" s="1"/>
  <c r="F10619" i="4"/>
  <c r="G10619" i="4" s="1"/>
  <c r="F10620" i="4"/>
  <c r="G10620" i="4" s="1"/>
  <c r="F10621" i="4"/>
  <c r="G10621" i="4" s="1"/>
  <c r="F10622" i="4"/>
  <c r="G10622" i="4" s="1"/>
  <c r="F10623" i="4"/>
  <c r="G10623" i="4" s="1"/>
  <c r="F10624" i="4"/>
  <c r="G10624" i="4" s="1"/>
  <c r="F10625" i="4"/>
  <c r="G10625" i="4" s="1"/>
  <c r="F10626" i="4"/>
  <c r="G10626" i="4" s="1"/>
  <c r="F10627" i="4"/>
  <c r="G10627" i="4" s="1"/>
  <c r="F10628" i="4"/>
  <c r="G10628" i="4" s="1"/>
  <c r="F10629" i="4"/>
  <c r="G10629" i="4" s="1"/>
  <c r="F10630" i="4"/>
  <c r="G10630" i="4" s="1"/>
  <c r="F10631" i="4"/>
  <c r="G10631" i="4" s="1"/>
  <c r="F10632" i="4"/>
  <c r="G10632" i="4" s="1"/>
  <c r="F10633" i="4"/>
  <c r="G10633" i="4" s="1"/>
  <c r="F10634" i="4"/>
  <c r="G10634" i="4" s="1"/>
  <c r="F10635" i="4"/>
  <c r="G10635" i="4" s="1"/>
  <c r="F10636" i="4"/>
  <c r="G10636" i="4" s="1"/>
  <c r="F10637" i="4"/>
  <c r="G10637" i="4" s="1"/>
  <c r="F10638" i="4"/>
  <c r="G10638" i="4" s="1"/>
  <c r="F10639" i="4"/>
  <c r="G10639" i="4" s="1"/>
  <c r="F10640" i="4"/>
  <c r="G10640" i="4" s="1"/>
  <c r="F10641" i="4"/>
  <c r="G10641" i="4" s="1"/>
  <c r="F10642" i="4"/>
  <c r="G10642" i="4" s="1"/>
  <c r="F10643" i="4"/>
  <c r="G10643" i="4" s="1"/>
  <c r="F10644" i="4"/>
  <c r="G10644" i="4" s="1"/>
  <c r="F10645" i="4"/>
  <c r="G10645" i="4" s="1"/>
  <c r="F10646" i="4"/>
  <c r="G10646" i="4" s="1"/>
  <c r="F10647" i="4"/>
  <c r="G10647" i="4" s="1"/>
  <c r="F10648" i="4"/>
  <c r="G10648" i="4" s="1"/>
  <c r="F10649" i="4"/>
  <c r="G10649" i="4" s="1"/>
  <c r="F10650" i="4"/>
  <c r="G10650" i="4" s="1"/>
  <c r="F10651" i="4"/>
  <c r="G10651" i="4" s="1"/>
  <c r="F10652" i="4"/>
  <c r="G10652" i="4" s="1"/>
  <c r="F10653" i="4"/>
  <c r="G10653" i="4" s="1"/>
  <c r="F10654" i="4"/>
  <c r="G10654" i="4" s="1"/>
  <c r="F10655" i="4"/>
  <c r="G10655" i="4" s="1"/>
  <c r="F10656" i="4"/>
  <c r="G10656" i="4" s="1"/>
  <c r="F10657" i="4"/>
  <c r="G10657" i="4" s="1"/>
  <c r="F10658" i="4"/>
  <c r="G10658" i="4" s="1"/>
  <c r="F10659" i="4"/>
  <c r="G10659" i="4" s="1"/>
  <c r="F10660" i="4"/>
  <c r="G10660" i="4" s="1"/>
  <c r="F10661" i="4"/>
  <c r="G10661" i="4" s="1"/>
  <c r="F10662" i="4"/>
  <c r="G10662" i="4" s="1"/>
  <c r="F10663" i="4"/>
  <c r="G10663" i="4" s="1"/>
  <c r="F10664" i="4"/>
  <c r="G10664" i="4" s="1"/>
  <c r="F10665" i="4"/>
  <c r="G10665" i="4" s="1"/>
  <c r="F10666" i="4"/>
  <c r="G10666" i="4" s="1"/>
  <c r="F10667" i="4"/>
  <c r="G10667" i="4" s="1"/>
  <c r="F10668" i="4"/>
  <c r="G10668" i="4" s="1"/>
  <c r="F10669" i="4"/>
  <c r="G10669" i="4" s="1"/>
  <c r="F10670" i="4"/>
  <c r="G10670" i="4" s="1"/>
  <c r="F10671" i="4"/>
  <c r="G10671" i="4" s="1"/>
  <c r="F10672" i="4"/>
  <c r="G10672" i="4" s="1"/>
  <c r="F10673" i="4"/>
  <c r="G10673" i="4" s="1"/>
  <c r="F10674" i="4"/>
  <c r="G10674" i="4" s="1"/>
  <c r="F10675" i="4"/>
  <c r="G10675" i="4" s="1"/>
  <c r="F10676" i="4"/>
  <c r="G10676" i="4" s="1"/>
  <c r="F10677" i="4"/>
  <c r="G10677" i="4" s="1"/>
  <c r="F10678" i="4"/>
  <c r="G10678" i="4" s="1"/>
  <c r="F10679" i="4"/>
  <c r="G10679" i="4" s="1"/>
  <c r="F10680" i="4"/>
  <c r="G10680" i="4" s="1"/>
  <c r="F10681" i="4"/>
  <c r="G10681" i="4" s="1"/>
  <c r="F10682" i="4"/>
  <c r="G10682" i="4" s="1"/>
  <c r="F10683" i="4"/>
  <c r="G10683" i="4" s="1"/>
  <c r="F10684" i="4"/>
  <c r="G10684" i="4" s="1"/>
  <c r="F10685" i="4"/>
  <c r="G10685" i="4" s="1"/>
  <c r="F10686" i="4"/>
  <c r="G10686" i="4" s="1"/>
  <c r="F10687" i="4"/>
  <c r="G10687" i="4" s="1"/>
  <c r="F10688" i="4"/>
  <c r="G10688" i="4" s="1"/>
  <c r="F10689" i="4"/>
  <c r="G10689" i="4" s="1"/>
  <c r="F10690" i="4"/>
  <c r="G10690" i="4" s="1"/>
  <c r="F10691" i="4"/>
  <c r="G10691" i="4" s="1"/>
  <c r="F10692" i="4"/>
  <c r="G10692" i="4" s="1"/>
  <c r="F10693" i="4"/>
  <c r="G10693" i="4" s="1"/>
  <c r="F10694" i="4"/>
  <c r="G10694" i="4" s="1"/>
  <c r="F10695" i="4"/>
  <c r="G10695" i="4" s="1"/>
  <c r="F10696" i="4"/>
  <c r="G10696" i="4" s="1"/>
  <c r="F10697" i="4"/>
  <c r="G10697" i="4" s="1"/>
  <c r="F10698" i="4"/>
  <c r="G10698" i="4" s="1"/>
  <c r="F10699" i="4"/>
  <c r="G10699" i="4" s="1"/>
  <c r="F10700" i="4"/>
  <c r="G10700" i="4" s="1"/>
  <c r="F10701" i="4"/>
  <c r="G10701" i="4" s="1"/>
  <c r="F10702" i="4"/>
  <c r="G10702" i="4" s="1"/>
  <c r="F10703" i="4"/>
  <c r="G10703" i="4" s="1"/>
  <c r="F10704" i="4"/>
  <c r="G10704" i="4" s="1"/>
  <c r="F10705" i="4"/>
  <c r="G10705" i="4" s="1"/>
  <c r="F10706" i="4"/>
  <c r="G10706" i="4" s="1"/>
  <c r="F10707" i="4"/>
  <c r="G10707" i="4" s="1"/>
  <c r="F10708" i="4"/>
  <c r="G10708" i="4" s="1"/>
  <c r="F10709" i="4"/>
  <c r="G10709" i="4" s="1"/>
  <c r="F10710" i="4"/>
  <c r="G10710" i="4" s="1"/>
  <c r="F10711" i="4"/>
  <c r="G10711" i="4" s="1"/>
  <c r="F10712" i="4"/>
  <c r="G10712" i="4" s="1"/>
  <c r="F10713" i="4"/>
  <c r="G10713" i="4" s="1"/>
  <c r="F10714" i="4"/>
  <c r="G10714" i="4" s="1"/>
  <c r="F10715" i="4"/>
  <c r="G10715" i="4" s="1"/>
  <c r="F10716" i="4"/>
  <c r="G10716" i="4" s="1"/>
  <c r="F10717" i="4"/>
  <c r="G10717" i="4" s="1"/>
  <c r="F10718" i="4"/>
  <c r="G10718" i="4" s="1"/>
  <c r="F10719" i="4"/>
  <c r="G10719" i="4" s="1"/>
  <c r="F10720" i="4"/>
  <c r="G10720" i="4" s="1"/>
  <c r="F10721" i="4"/>
  <c r="G10721" i="4" s="1"/>
  <c r="F10722" i="4"/>
  <c r="G10722" i="4" s="1"/>
  <c r="F10723" i="4"/>
  <c r="G10723" i="4" s="1"/>
  <c r="F10724" i="4"/>
  <c r="G10724" i="4" s="1"/>
  <c r="F10725" i="4"/>
  <c r="G10725" i="4" s="1"/>
  <c r="F10726" i="4"/>
  <c r="G10726" i="4" s="1"/>
  <c r="F10727" i="4"/>
  <c r="G10727" i="4" s="1"/>
  <c r="F10728" i="4"/>
  <c r="G10728" i="4" s="1"/>
  <c r="F10729" i="4"/>
  <c r="G10729" i="4" s="1"/>
  <c r="F10730" i="4"/>
  <c r="G10730" i="4" s="1"/>
  <c r="F10731" i="4"/>
  <c r="G10731" i="4" s="1"/>
  <c r="F10732" i="4"/>
  <c r="G10732" i="4" s="1"/>
  <c r="F10733" i="4"/>
  <c r="G10733" i="4" s="1"/>
  <c r="F10734" i="4"/>
  <c r="G10734" i="4" s="1"/>
  <c r="F10735" i="4"/>
  <c r="G10735" i="4" s="1"/>
  <c r="F10736" i="4"/>
  <c r="G10736" i="4" s="1"/>
  <c r="F10737" i="4"/>
  <c r="G10737" i="4" s="1"/>
  <c r="F10738" i="4"/>
  <c r="G10738" i="4" s="1"/>
  <c r="F10739" i="4"/>
  <c r="G10739" i="4" s="1"/>
  <c r="F10740" i="4"/>
  <c r="G10740" i="4" s="1"/>
  <c r="F10741" i="4"/>
  <c r="G10741" i="4" s="1"/>
  <c r="F10742" i="4"/>
  <c r="G10742" i="4" s="1"/>
  <c r="F10743" i="4"/>
  <c r="G10743" i="4" s="1"/>
  <c r="F10744" i="4"/>
  <c r="G10744" i="4" s="1"/>
  <c r="F10745" i="4"/>
  <c r="G10745" i="4" s="1"/>
  <c r="F10746" i="4"/>
  <c r="G10746" i="4" s="1"/>
  <c r="F10747" i="4"/>
  <c r="G10747" i="4" s="1"/>
  <c r="F10748" i="4"/>
  <c r="G10748" i="4" s="1"/>
  <c r="F10749" i="4"/>
  <c r="G10749" i="4" s="1"/>
  <c r="F10750" i="4"/>
  <c r="G10750" i="4" s="1"/>
  <c r="F10751" i="4"/>
  <c r="G10751" i="4" s="1"/>
  <c r="F10752" i="4"/>
  <c r="G10752" i="4" s="1"/>
  <c r="F10753" i="4"/>
  <c r="G10753" i="4" s="1"/>
  <c r="F10754" i="4"/>
  <c r="G10754" i="4" s="1"/>
  <c r="F10755" i="4"/>
  <c r="G10755" i="4" s="1"/>
  <c r="F10756" i="4"/>
  <c r="G10756" i="4" s="1"/>
  <c r="F10757" i="4"/>
  <c r="G10757" i="4" s="1"/>
  <c r="F10758" i="4"/>
  <c r="G10758" i="4" s="1"/>
  <c r="F10759" i="4"/>
  <c r="G10759" i="4" s="1"/>
  <c r="F10760" i="4"/>
  <c r="G10760" i="4" s="1"/>
  <c r="F10761" i="4"/>
  <c r="G10761" i="4" s="1"/>
  <c r="F10762" i="4"/>
  <c r="G10762" i="4" s="1"/>
  <c r="F10763" i="4"/>
  <c r="G10763" i="4" s="1"/>
  <c r="F10764" i="4"/>
  <c r="G10764" i="4" s="1"/>
  <c r="F10765" i="4"/>
  <c r="G10765" i="4" s="1"/>
  <c r="F10766" i="4"/>
  <c r="G10766" i="4" s="1"/>
  <c r="F10767" i="4"/>
  <c r="G10767" i="4" s="1"/>
  <c r="F10768" i="4"/>
  <c r="G10768" i="4" s="1"/>
  <c r="F10769" i="4"/>
  <c r="G10769" i="4" s="1"/>
  <c r="F10770" i="4"/>
  <c r="G10770" i="4" s="1"/>
  <c r="F10771" i="4"/>
  <c r="G10771" i="4" s="1"/>
  <c r="F10772" i="4"/>
  <c r="G10772" i="4" s="1"/>
  <c r="F10773" i="4"/>
  <c r="G10773" i="4" s="1"/>
  <c r="F10774" i="4"/>
  <c r="G10774" i="4" s="1"/>
  <c r="F10775" i="4"/>
  <c r="G10775" i="4" s="1"/>
  <c r="F10776" i="4"/>
  <c r="G10776" i="4" s="1"/>
  <c r="F10777" i="4"/>
  <c r="G10777" i="4" s="1"/>
  <c r="F10778" i="4"/>
  <c r="G10778" i="4" s="1"/>
  <c r="F10779" i="4"/>
  <c r="G10779" i="4" s="1"/>
  <c r="F10780" i="4"/>
  <c r="G10780" i="4" s="1"/>
  <c r="F10781" i="4"/>
  <c r="G10781" i="4" s="1"/>
  <c r="F10782" i="4"/>
  <c r="G10782" i="4" s="1"/>
  <c r="F10783" i="4"/>
  <c r="G10783" i="4" s="1"/>
  <c r="F10784" i="4"/>
  <c r="G10784" i="4" s="1"/>
  <c r="F10785" i="4"/>
  <c r="G10785" i="4" s="1"/>
  <c r="F10786" i="4"/>
  <c r="G10786" i="4" s="1"/>
  <c r="F10787" i="4"/>
  <c r="G10787" i="4" s="1"/>
  <c r="F10788" i="4"/>
  <c r="G10788" i="4" s="1"/>
  <c r="F10789" i="4"/>
  <c r="G10789" i="4" s="1"/>
  <c r="F10790" i="4"/>
  <c r="G10790" i="4" s="1"/>
  <c r="F10791" i="4"/>
  <c r="G10791" i="4" s="1"/>
  <c r="F10792" i="4"/>
  <c r="G10792" i="4" s="1"/>
  <c r="F10793" i="4"/>
  <c r="G10793" i="4" s="1"/>
  <c r="F10794" i="4"/>
  <c r="G10794" i="4" s="1"/>
  <c r="F10795" i="4"/>
  <c r="G10795" i="4" s="1"/>
  <c r="F10796" i="4"/>
  <c r="G10796" i="4" s="1"/>
  <c r="F10797" i="4"/>
  <c r="G10797" i="4" s="1"/>
  <c r="F10798" i="4"/>
  <c r="G10798" i="4" s="1"/>
  <c r="F10799" i="4"/>
  <c r="G10799" i="4" s="1"/>
  <c r="F10800" i="4"/>
  <c r="G10800" i="4" s="1"/>
  <c r="F10801" i="4"/>
  <c r="G10801" i="4" s="1"/>
  <c r="F10802" i="4"/>
  <c r="G10802" i="4" s="1"/>
  <c r="F10803" i="4"/>
  <c r="G10803" i="4" s="1"/>
  <c r="F10804" i="4"/>
  <c r="G10804" i="4" s="1"/>
  <c r="F10805" i="4"/>
  <c r="G10805" i="4" s="1"/>
  <c r="F10806" i="4"/>
  <c r="G10806" i="4" s="1"/>
  <c r="F10807" i="4"/>
  <c r="G10807" i="4" s="1"/>
  <c r="F10808" i="4"/>
  <c r="G10808" i="4" s="1"/>
  <c r="F10809" i="4"/>
  <c r="G10809" i="4" s="1"/>
  <c r="F10810" i="4"/>
  <c r="G10810" i="4" s="1"/>
  <c r="F10811" i="4"/>
  <c r="G10811" i="4" s="1"/>
  <c r="F10812" i="4"/>
  <c r="G10812" i="4" s="1"/>
  <c r="F10813" i="4"/>
  <c r="G10813" i="4" s="1"/>
  <c r="F10814" i="4"/>
  <c r="G10814" i="4" s="1"/>
  <c r="F10815" i="4"/>
  <c r="G10815" i="4" s="1"/>
  <c r="F10816" i="4"/>
  <c r="G10816" i="4" s="1"/>
  <c r="F10817" i="4"/>
  <c r="G10817" i="4" s="1"/>
  <c r="F10818" i="4"/>
  <c r="G10818" i="4" s="1"/>
  <c r="F10819" i="4"/>
  <c r="G10819" i="4" s="1"/>
  <c r="F10820" i="4"/>
  <c r="G10820" i="4" s="1"/>
  <c r="F10821" i="4"/>
  <c r="G10821" i="4" s="1"/>
  <c r="F10822" i="4"/>
  <c r="G10822" i="4" s="1"/>
  <c r="F10823" i="4"/>
  <c r="G10823" i="4" s="1"/>
  <c r="F10824" i="4"/>
  <c r="G10824" i="4" s="1"/>
  <c r="F10825" i="4"/>
  <c r="G10825" i="4" s="1"/>
  <c r="F10826" i="4"/>
  <c r="G10826" i="4" s="1"/>
  <c r="F10827" i="4"/>
  <c r="G10827" i="4" s="1"/>
  <c r="F10828" i="4"/>
  <c r="G10828" i="4" s="1"/>
  <c r="F10829" i="4"/>
  <c r="G10829" i="4" s="1"/>
  <c r="F10830" i="4"/>
  <c r="G10830" i="4" s="1"/>
  <c r="F10831" i="4"/>
  <c r="G10831" i="4" s="1"/>
  <c r="F10832" i="4"/>
  <c r="G10832" i="4" s="1"/>
  <c r="F10833" i="4"/>
  <c r="G10833" i="4" s="1"/>
  <c r="F10834" i="4"/>
  <c r="G10834" i="4" s="1"/>
  <c r="F10835" i="4"/>
  <c r="G10835" i="4" s="1"/>
  <c r="F10836" i="4"/>
  <c r="G10836" i="4" s="1"/>
  <c r="F10837" i="4"/>
  <c r="G10837" i="4" s="1"/>
  <c r="F10838" i="4"/>
  <c r="G10838" i="4" s="1"/>
  <c r="F10839" i="4"/>
  <c r="G10839" i="4" s="1"/>
  <c r="F10840" i="4"/>
  <c r="G10840" i="4" s="1"/>
  <c r="F10841" i="4"/>
  <c r="G10841" i="4" s="1"/>
  <c r="F10842" i="4"/>
  <c r="G10842" i="4" s="1"/>
  <c r="F10843" i="4"/>
  <c r="G10843" i="4" s="1"/>
  <c r="F10844" i="4"/>
  <c r="G10844" i="4" s="1"/>
  <c r="F10845" i="4"/>
  <c r="G10845" i="4" s="1"/>
  <c r="F10846" i="4"/>
  <c r="G10846" i="4" s="1"/>
  <c r="F10847" i="4"/>
  <c r="G10847" i="4" s="1"/>
  <c r="F10848" i="4"/>
  <c r="G10848" i="4" s="1"/>
  <c r="F10849" i="4"/>
  <c r="G10849" i="4" s="1"/>
  <c r="F10850" i="4"/>
  <c r="G10850" i="4" s="1"/>
  <c r="F10851" i="4"/>
  <c r="G10851" i="4" s="1"/>
  <c r="F10852" i="4"/>
  <c r="G10852" i="4" s="1"/>
  <c r="F10853" i="4"/>
  <c r="G10853" i="4" s="1"/>
  <c r="F10854" i="4"/>
  <c r="G10854" i="4" s="1"/>
  <c r="F10855" i="4"/>
  <c r="G10855" i="4" s="1"/>
  <c r="F10856" i="4"/>
  <c r="G10856" i="4" s="1"/>
  <c r="F10857" i="4"/>
  <c r="G10857" i="4" s="1"/>
  <c r="F10858" i="4"/>
  <c r="G10858" i="4" s="1"/>
  <c r="F10859" i="4"/>
  <c r="G10859" i="4" s="1"/>
  <c r="F10860" i="4"/>
  <c r="G10860" i="4" s="1"/>
  <c r="F10861" i="4"/>
  <c r="G10861" i="4" s="1"/>
  <c r="F10862" i="4"/>
  <c r="G10862" i="4" s="1"/>
  <c r="F10863" i="4"/>
  <c r="G10863" i="4" s="1"/>
  <c r="F10864" i="4"/>
  <c r="G10864" i="4" s="1"/>
  <c r="F10865" i="4"/>
  <c r="G10865" i="4" s="1"/>
  <c r="F10866" i="4"/>
  <c r="G10866" i="4" s="1"/>
  <c r="F10867" i="4"/>
  <c r="G10867" i="4" s="1"/>
  <c r="F10868" i="4"/>
  <c r="G10868" i="4" s="1"/>
  <c r="F10869" i="4"/>
  <c r="G10869" i="4" s="1"/>
  <c r="F10870" i="4"/>
  <c r="G10870" i="4" s="1"/>
  <c r="F10871" i="4"/>
  <c r="G10871" i="4" s="1"/>
  <c r="F10872" i="4"/>
  <c r="G10872" i="4" s="1"/>
  <c r="F10873" i="4"/>
  <c r="G10873" i="4" s="1"/>
  <c r="F10874" i="4"/>
  <c r="G10874" i="4" s="1"/>
  <c r="F10875" i="4"/>
  <c r="G10875" i="4" s="1"/>
  <c r="F10876" i="4"/>
  <c r="G10876" i="4" s="1"/>
  <c r="F10877" i="4"/>
  <c r="G10877" i="4" s="1"/>
  <c r="F10878" i="4"/>
  <c r="G10878" i="4" s="1"/>
  <c r="F10879" i="4"/>
  <c r="G10879" i="4" s="1"/>
  <c r="F10880" i="4"/>
  <c r="G10880" i="4" s="1"/>
  <c r="F10881" i="4"/>
  <c r="G10881" i="4" s="1"/>
  <c r="F10882" i="4"/>
  <c r="G10882" i="4" s="1"/>
  <c r="F10883" i="4"/>
  <c r="G10883" i="4" s="1"/>
  <c r="F10884" i="4"/>
  <c r="G10884" i="4" s="1"/>
  <c r="F10885" i="4"/>
  <c r="G10885" i="4" s="1"/>
  <c r="F10886" i="4"/>
  <c r="G10886" i="4" s="1"/>
  <c r="F10887" i="4"/>
  <c r="G10887" i="4" s="1"/>
  <c r="F10888" i="4"/>
  <c r="G10888" i="4" s="1"/>
  <c r="F10889" i="4"/>
  <c r="G10889" i="4" s="1"/>
  <c r="F10890" i="4"/>
  <c r="G10890" i="4" s="1"/>
  <c r="F10891" i="4"/>
  <c r="G10891" i="4" s="1"/>
  <c r="F10892" i="4"/>
  <c r="G10892" i="4" s="1"/>
  <c r="F10893" i="4"/>
  <c r="G10893" i="4" s="1"/>
  <c r="F10894" i="4"/>
  <c r="G10894" i="4" s="1"/>
  <c r="F10895" i="4"/>
  <c r="G10895" i="4" s="1"/>
  <c r="F10896" i="4"/>
  <c r="G10896" i="4" s="1"/>
  <c r="F10897" i="4"/>
  <c r="G10897" i="4" s="1"/>
  <c r="F10898" i="4"/>
  <c r="G10898" i="4" s="1"/>
  <c r="F10899" i="4"/>
  <c r="G10899" i="4" s="1"/>
  <c r="F10900" i="4"/>
  <c r="G10900" i="4" s="1"/>
  <c r="F10901" i="4"/>
  <c r="G10901" i="4" s="1"/>
  <c r="F10902" i="4"/>
  <c r="G10902" i="4" s="1"/>
  <c r="F10903" i="4"/>
  <c r="G10903" i="4" s="1"/>
  <c r="F10904" i="4"/>
  <c r="G10904" i="4" s="1"/>
  <c r="F10905" i="4"/>
  <c r="G10905" i="4" s="1"/>
  <c r="F10906" i="4"/>
  <c r="G10906" i="4" s="1"/>
  <c r="F10907" i="4"/>
  <c r="G10907" i="4" s="1"/>
  <c r="F10908" i="4"/>
  <c r="G10908" i="4" s="1"/>
  <c r="F10909" i="4"/>
  <c r="G10909" i="4" s="1"/>
  <c r="F10910" i="4"/>
  <c r="G10910" i="4" s="1"/>
  <c r="F10911" i="4"/>
  <c r="G10911" i="4" s="1"/>
  <c r="F10912" i="4"/>
  <c r="G10912" i="4" s="1"/>
  <c r="F10913" i="4"/>
  <c r="G10913" i="4" s="1"/>
  <c r="F10914" i="4"/>
  <c r="G10914" i="4" s="1"/>
  <c r="F10915" i="4"/>
  <c r="G10915" i="4" s="1"/>
  <c r="F10916" i="4"/>
  <c r="G10916" i="4" s="1"/>
  <c r="F10917" i="4"/>
  <c r="G10917" i="4" s="1"/>
  <c r="F10918" i="4"/>
  <c r="G10918" i="4" s="1"/>
  <c r="F10919" i="4"/>
  <c r="G10919" i="4" s="1"/>
  <c r="F10920" i="4"/>
  <c r="G10920" i="4" s="1"/>
  <c r="F10921" i="4"/>
  <c r="G10921" i="4" s="1"/>
  <c r="F10922" i="4"/>
  <c r="G10922" i="4" s="1"/>
  <c r="F10923" i="4"/>
  <c r="G10923" i="4" s="1"/>
  <c r="F10924" i="4"/>
  <c r="G10924" i="4" s="1"/>
  <c r="F10925" i="4"/>
  <c r="G10925" i="4" s="1"/>
  <c r="F10926" i="4"/>
  <c r="G10926" i="4" s="1"/>
  <c r="F10927" i="4"/>
  <c r="G10927" i="4" s="1"/>
  <c r="F10928" i="4"/>
  <c r="G10928" i="4" s="1"/>
  <c r="F10929" i="4"/>
  <c r="G10929" i="4" s="1"/>
  <c r="F10930" i="4"/>
  <c r="G10930" i="4" s="1"/>
  <c r="F10931" i="4"/>
  <c r="G10931" i="4" s="1"/>
  <c r="F10932" i="4"/>
  <c r="G10932" i="4" s="1"/>
  <c r="F10933" i="4"/>
  <c r="G10933" i="4" s="1"/>
  <c r="F10934" i="4"/>
  <c r="G10934" i="4" s="1"/>
  <c r="F10935" i="4"/>
  <c r="G10935" i="4" s="1"/>
  <c r="F10936" i="4"/>
  <c r="G10936" i="4" s="1"/>
  <c r="F10937" i="4"/>
  <c r="G10937" i="4" s="1"/>
  <c r="F10938" i="4"/>
  <c r="G10938" i="4" s="1"/>
  <c r="F10939" i="4"/>
  <c r="G10939" i="4" s="1"/>
  <c r="F10940" i="4"/>
  <c r="G10940" i="4" s="1"/>
  <c r="F10941" i="4"/>
  <c r="G10941" i="4" s="1"/>
  <c r="F10942" i="4"/>
  <c r="G10942" i="4" s="1"/>
  <c r="F10943" i="4"/>
  <c r="G10943" i="4" s="1"/>
  <c r="F10944" i="4"/>
  <c r="G10944" i="4" s="1"/>
  <c r="F10945" i="4"/>
  <c r="G10945" i="4" s="1"/>
  <c r="F10946" i="4"/>
  <c r="G10946" i="4" s="1"/>
  <c r="F10947" i="4"/>
  <c r="G10947" i="4" s="1"/>
  <c r="F10948" i="4"/>
  <c r="G10948" i="4" s="1"/>
  <c r="F10949" i="4"/>
  <c r="G10949" i="4" s="1"/>
  <c r="F10950" i="4"/>
  <c r="G10950" i="4" s="1"/>
  <c r="F10951" i="4"/>
  <c r="G10951" i="4" s="1"/>
  <c r="F10952" i="4"/>
  <c r="G10952" i="4" s="1"/>
  <c r="F10953" i="4"/>
  <c r="G10953" i="4" s="1"/>
  <c r="F10954" i="4"/>
  <c r="G10954" i="4" s="1"/>
  <c r="F10955" i="4"/>
  <c r="G10955" i="4" s="1"/>
  <c r="F10956" i="4"/>
  <c r="G10956" i="4" s="1"/>
  <c r="F10957" i="4"/>
  <c r="G10957" i="4" s="1"/>
  <c r="F10958" i="4"/>
  <c r="G10958" i="4" s="1"/>
  <c r="F10959" i="4"/>
  <c r="G10959" i="4" s="1"/>
  <c r="F10960" i="4"/>
  <c r="G10960" i="4" s="1"/>
  <c r="F10961" i="4"/>
  <c r="G10961" i="4" s="1"/>
  <c r="F10962" i="4"/>
  <c r="G10962" i="4" s="1"/>
  <c r="F10963" i="4"/>
  <c r="G10963" i="4" s="1"/>
  <c r="F10964" i="4"/>
  <c r="G10964" i="4" s="1"/>
  <c r="F10965" i="4"/>
  <c r="G10965" i="4" s="1"/>
  <c r="F10966" i="4"/>
  <c r="G10966" i="4" s="1"/>
  <c r="F10967" i="4"/>
  <c r="G10967" i="4" s="1"/>
  <c r="F10968" i="4"/>
  <c r="G10968" i="4" s="1"/>
  <c r="F10969" i="4"/>
  <c r="G10969" i="4" s="1"/>
  <c r="F10970" i="4"/>
  <c r="G10970" i="4" s="1"/>
  <c r="F10971" i="4"/>
  <c r="G10971" i="4" s="1"/>
  <c r="F10972" i="4"/>
  <c r="G10972" i="4" s="1"/>
  <c r="F10973" i="4"/>
  <c r="G10973" i="4" s="1"/>
  <c r="F10974" i="4"/>
  <c r="G10974" i="4" s="1"/>
  <c r="F10975" i="4"/>
  <c r="G10975" i="4" s="1"/>
  <c r="F10976" i="4"/>
  <c r="G10976" i="4" s="1"/>
  <c r="F10977" i="4"/>
  <c r="G10977" i="4" s="1"/>
  <c r="F10978" i="4"/>
  <c r="G10978" i="4" s="1"/>
  <c r="F10979" i="4"/>
  <c r="G10979" i="4" s="1"/>
  <c r="F10980" i="4"/>
  <c r="G10980" i="4" s="1"/>
  <c r="F10981" i="4"/>
  <c r="G10981" i="4" s="1"/>
  <c r="F10982" i="4"/>
  <c r="G10982" i="4" s="1"/>
  <c r="F10983" i="4"/>
  <c r="G10983" i="4" s="1"/>
  <c r="F10984" i="4"/>
  <c r="G10984" i="4" s="1"/>
  <c r="F10985" i="4"/>
  <c r="G10985" i="4" s="1"/>
  <c r="F10986" i="4"/>
  <c r="G10986" i="4" s="1"/>
  <c r="F10987" i="4"/>
  <c r="G10987" i="4" s="1"/>
  <c r="F10988" i="4"/>
  <c r="G10988" i="4" s="1"/>
  <c r="F10989" i="4"/>
  <c r="G10989" i="4" s="1"/>
  <c r="F10990" i="4"/>
  <c r="G10990" i="4" s="1"/>
  <c r="F10991" i="4"/>
  <c r="G10991" i="4" s="1"/>
  <c r="F10992" i="4"/>
  <c r="G10992" i="4" s="1"/>
  <c r="F10993" i="4"/>
  <c r="G10993" i="4" s="1"/>
  <c r="F10994" i="4"/>
  <c r="G10994" i="4" s="1"/>
  <c r="F10995" i="4"/>
  <c r="G10995" i="4" s="1"/>
  <c r="F10996" i="4"/>
  <c r="G10996" i="4" s="1"/>
  <c r="F10997" i="4"/>
  <c r="G10997" i="4" s="1"/>
  <c r="F10998" i="4"/>
  <c r="G10998" i="4" s="1"/>
  <c r="F10999" i="4"/>
  <c r="G10999" i="4" s="1"/>
  <c r="F11000" i="4"/>
  <c r="G11000" i="4" s="1"/>
  <c r="F11001" i="4"/>
  <c r="G11001" i="4" s="1"/>
  <c r="F11002" i="4"/>
  <c r="G11002" i="4" s="1"/>
  <c r="F11003" i="4"/>
  <c r="G11003" i="4" s="1"/>
  <c r="F11004" i="4"/>
  <c r="G11004" i="4" s="1"/>
  <c r="F11005" i="4"/>
  <c r="G11005" i="4" s="1"/>
  <c r="F11006" i="4"/>
  <c r="G11006" i="4" s="1"/>
  <c r="F11007" i="4"/>
  <c r="G11007" i="4" s="1"/>
  <c r="F11008" i="4"/>
  <c r="G11008" i="4" s="1"/>
  <c r="F11009" i="4"/>
  <c r="G11009" i="4" s="1"/>
  <c r="F11010" i="4"/>
  <c r="G11010" i="4" s="1"/>
  <c r="F11011" i="4"/>
  <c r="G11011" i="4" s="1"/>
  <c r="F11012" i="4"/>
  <c r="G11012" i="4" s="1"/>
  <c r="F11013" i="4"/>
  <c r="G11013" i="4" s="1"/>
  <c r="F11014" i="4"/>
  <c r="G11014" i="4" s="1"/>
  <c r="F11015" i="4"/>
  <c r="G11015" i="4" s="1"/>
  <c r="F11016" i="4"/>
  <c r="G11016" i="4" s="1"/>
  <c r="F11017" i="4"/>
  <c r="G11017" i="4" s="1"/>
  <c r="F11018" i="4"/>
  <c r="G11018" i="4" s="1"/>
  <c r="F11019" i="4"/>
  <c r="G11019" i="4" s="1"/>
  <c r="F11020" i="4"/>
  <c r="G11020" i="4" s="1"/>
  <c r="F11021" i="4"/>
  <c r="G11021" i="4" s="1"/>
  <c r="F11022" i="4"/>
  <c r="G11022" i="4" s="1"/>
  <c r="F11023" i="4"/>
  <c r="G11023" i="4" s="1"/>
  <c r="F11024" i="4"/>
  <c r="G11024" i="4" s="1"/>
  <c r="F11025" i="4"/>
  <c r="G11025" i="4" s="1"/>
  <c r="F11026" i="4"/>
  <c r="G11026" i="4" s="1"/>
  <c r="F11027" i="4"/>
  <c r="G11027" i="4" s="1"/>
  <c r="F11028" i="4"/>
  <c r="G11028" i="4" s="1"/>
  <c r="F11029" i="4"/>
  <c r="G11029" i="4" s="1"/>
  <c r="F11030" i="4"/>
  <c r="G11030" i="4" s="1"/>
  <c r="F11031" i="4"/>
  <c r="G11031" i="4" s="1"/>
  <c r="F11032" i="4"/>
  <c r="G11032" i="4" s="1"/>
  <c r="F11033" i="4"/>
  <c r="G11033" i="4" s="1"/>
  <c r="F11034" i="4"/>
  <c r="G11034" i="4" s="1"/>
  <c r="F11035" i="4"/>
  <c r="G11035" i="4" s="1"/>
  <c r="F11036" i="4"/>
  <c r="G11036" i="4" s="1"/>
  <c r="F11037" i="4"/>
  <c r="G11037" i="4" s="1"/>
  <c r="F11038" i="4"/>
  <c r="G11038" i="4" s="1"/>
  <c r="F11039" i="4"/>
  <c r="G11039" i="4" s="1"/>
  <c r="F11040" i="4"/>
  <c r="G11040" i="4" s="1"/>
  <c r="F11041" i="4"/>
  <c r="G11041" i="4" s="1"/>
  <c r="F11042" i="4"/>
  <c r="G11042" i="4" s="1"/>
  <c r="F11043" i="4"/>
  <c r="G11043" i="4" s="1"/>
  <c r="F11044" i="4"/>
  <c r="G11044" i="4" s="1"/>
  <c r="F11045" i="4"/>
  <c r="G11045" i="4" s="1"/>
  <c r="F11046" i="4"/>
  <c r="G11046" i="4" s="1"/>
  <c r="F11047" i="4"/>
  <c r="G11047" i="4" s="1"/>
  <c r="F11048" i="4"/>
  <c r="G11048" i="4" s="1"/>
  <c r="F11049" i="4"/>
  <c r="G11049" i="4" s="1"/>
  <c r="F11050" i="4"/>
  <c r="G11050" i="4" s="1"/>
  <c r="F11051" i="4"/>
  <c r="G11051" i="4" s="1"/>
  <c r="F11052" i="4"/>
  <c r="G11052" i="4" s="1"/>
  <c r="F11053" i="4"/>
  <c r="G11053" i="4" s="1"/>
  <c r="F11054" i="4"/>
  <c r="G11054" i="4" s="1"/>
  <c r="F11055" i="4"/>
  <c r="G11055" i="4" s="1"/>
  <c r="F11056" i="4"/>
  <c r="G11056" i="4" s="1"/>
  <c r="F11057" i="4"/>
  <c r="G11057" i="4" s="1"/>
  <c r="F11058" i="4"/>
  <c r="G11058" i="4" s="1"/>
  <c r="F11059" i="4"/>
  <c r="G11059" i="4" s="1"/>
  <c r="F11060" i="4"/>
  <c r="G11060" i="4" s="1"/>
  <c r="F11061" i="4"/>
  <c r="G11061" i="4" s="1"/>
  <c r="F11062" i="4"/>
  <c r="G11062" i="4" s="1"/>
  <c r="F11063" i="4"/>
  <c r="G11063" i="4" s="1"/>
  <c r="F11064" i="4"/>
  <c r="G11064" i="4" s="1"/>
  <c r="F11065" i="4"/>
  <c r="G11065" i="4" s="1"/>
  <c r="F11066" i="4"/>
  <c r="G11066" i="4" s="1"/>
  <c r="F11067" i="4"/>
  <c r="G11067" i="4" s="1"/>
  <c r="F11068" i="4"/>
  <c r="G11068" i="4" s="1"/>
  <c r="F11069" i="4"/>
  <c r="G11069" i="4" s="1"/>
  <c r="F11070" i="4"/>
  <c r="G11070" i="4" s="1"/>
  <c r="F11071" i="4"/>
  <c r="G11071" i="4" s="1"/>
  <c r="F11072" i="4"/>
  <c r="G11072" i="4" s="1"/>
  <c r="F11073" i="4"/>
  <c r="G11073" i="4" s="1"/>
  <c r="F11074" i="4"/>
  <c r="G11074" i="4" s="1"/>
  <c r="F11075" i="4"/>
  <c r="G11075" i="4" s="1"/>
  <c r="F11076" i="4"/>
  <c r="G11076" i="4" s="1"/>
  <c r="F11077" i="4"/>
  <c r="G11077" i="4" s="1"/>
  <c r="F11078" i="4"/>
  <c r="G11078" i="4" s="1"/>
  <c r="F11079" i="4"/>
  <c r="G11079" i="4" s="1"/>
  <c r="F11080" i="4"/>
  <c r="G11080" i="4" s="1"/>
  <c r="F11081" i="4"/>
  <c r="G11081" i="4" s="1"/>
  <c r="F11082" i="4"/>
  <c r="G11082" i="4" s="1"/>
  <c r="F11083" i="4"/>
  <c r="G11083" i="4" s="1"/>
  <c r="F11084" i="4"/>
  <c r="G11084" i="4" s="1"/>
  <c r="F11085" i="4"/>
  <c r="G11085" i="4" s="1"/>
  <c r="F11086" i="4"/>
  <c r="G11086" i="4" s="1"/>
  <c r="F11087" i="4"/>
  <c r="G11087" i="4" s="1"/>
  <c r="F11088" i="4"/>
  <c r="G11088" i="4" s="1"/>
  <c r="F11089" i="4"/>
  <c r="G11089" i="4" s="1"/>
  <c r="F11090" i="4"/>
  <c r="G11090" i="4" s="1"/>
  <c r="F11091" i="4"/>
  <c r="G11091" i="4" s="1"/>
  <c r="F11092" i="4"/>
  <c r="G11092" i="4" s="1"/>
  <c r="F11093" i="4"/>
  <c r="G11093" i="4" s="1"/>
  <c r="F11094" i="4"/>
  <c r="G11094" i="4" s="1"/>
  <c r="F11095" i="4"/>
  <c r="G11095" i="4" s="1"/>
  <c r="F11096" i="4"/>
  <c r="G11096" i="4" s="1"/>
  <c r="F11097" i="4"/>
  <c r="G11097" i="4" s="1"/>
  <c r="F11098" i="4"/>
  <c r="G11098" i="4" s="1"/>
  <c r="F11099" i="4"/>
  <c r="G11099" i="4" s="1"/>
  <c r="F11100" i="4"/>
  <c r="G11100" i="4" s="1"/>
  <c r="F11101" i="4"/>
  <c r="G11101" i="4" s="1"/>
  <c r="F11102" i="4"/>
  <c r="G11102" i="4" s="1"/>
  <c r="F11103" i="4"/>
  <c r="G11103" i="4" s="1"/>
  <c r="F11104" i="4"/>
  <c r="G11104" i="4" s="1"/>
  <c r="F11105" i="4"/>
  <c r="G11105" i="4" s="1"/>
  <c r="F11106" i="4"/>
  <c r="G11106" i="4" s="1"/>
  <c r="F11107" i="4"/>
  <c r="G11107" i="4" s="1"/>
  <c r="F11108" i="4"/>
  <c r="G11108" i="4" s="1"/>
  <c r="F11109" i="4"/>
  <c r="G11109" i="4" s="1"/>
  <c r="F11110" i="4"/>
  <c r="G11110" i="4" s="1"/>
  <c r="F11111" i="4"/>
  <c r="G11111" i="4" s="1"/>
  <c r="F11112" i="4"/>
  <c r="G11112" i="4" s="1"/>
  <c r="F11113" i="4"/>
  <c r="G11113" i="4" s="1"/>
  <c r="F11114" i="4"/>
  <c r="G11114" i="4" s="1"/>
  <c r="F11115" i="4"/>
  <c r="G11115" i="4" s="1"/>
  <c r="F11116" i="4"/>
  <c r="G11116" i="4" s="1"/>
  <c r="F11117" i="4"/>
  <c r="G11117" i="4" s="1"/>
  <c r="F11118" i="4"/>
  <c r="G11118" i="4" s="1"/>
  <c r="F11119" i="4"/>
  <c r="G11119" i="4" s="1"/>
  <c r="F11120" i="4"/>
  <c r="G11120" i="4" s="1"/>
  <c r="F11121" i="4"/>
  <c r="G11121" i="4" s="1"/>
  <c r="F11122" i="4"/>
  <c r="G11122" i="4" s="1"/>
  <c r="F11123" i="4"/>
  <c r="G11123" i="4" s="1"/>
  <c r="F11124" i="4"/>
  <c r="G11124" i="4" s="1"/>
  <c r="F11125" i="4"/>
  <c r="G11125" i="4" s="1"/>
  <c r="F11126" i="4"/>
  <c r="G11126" i="4" s="1"/>
  <c r="F11127" i="4"/>
  <c r="G11127" i="4" s="1"/>
  <c r="F11128" i="4"/>
  <c r="G11128" i="4" s="1"/>
  <c r="F11129" i="4"/>
  <c r="G11129" i="4" s="1"/>
  <c r="F11130" i="4"/>
  <c r="G11130" i="4" s="1"/>
  <c r="F11131" i="4"/>
  <c r="G11131" i="4" s="1"/>
  <c r="F11132" i="4"/>
  <c r="G11132" i="4" s="1"/>
  <c r="F11133" i="4"/>
  <c r="G11133" i="4" s="1"/>
  <c r="F11134" i="4"/>
  <c r="G11134" i="4" s="1"/>
  <c r="F11135" i="4"/>
  <c r="G11135" i="4" s="1"/>
  <c r="F11136" i="4"/>
  <c r="G11136" i="4" s="1"/>
  <c r="F11137" i="4"/>
  <c r="G11137" i="4" s="1"/>
  <c r="F11138" i="4"/>
  <c r="G11138" i="4" s="1"/>
  <c r="F11139" i="4"/>
  <c r="G11139" i="4" s="1"/>
  <c r="F11140" i="4"/>
  <c r="G11140" i="4" s="1"/>
  <c r="F11141" i="4"/>
  <c r="G11141" i="4" s="1"/>
  <c r="F11142" i="4"/>
  <c r="G11142" i="4" s="1"/>
  <c r="F11143" i="4"/>
  <c r="G11143" i="4" s="1"/>
  <c r="F11144" i="4"/>
  <c r="G11144" i="4" s="1"/>
  <c r="F11145" i="4"/>
  <c r="G11145" i="4" s="1"/>
  <c r="F11146" i="4"/>
  <c r="G11146" i="4" s="1"/>
  <c r="F11147" i="4"/>
  <c r="G11147" i="4" s="1"/>
  <c r="F11148" i="4"/>
  <c r="G11148" i="4" s="1"/>
  <c r="F11149" i="4"/>
  <c r="G11149" i="4" s="1"/>
  <c r="F11150" i="4"/>
  <c r="G11150" i="4" s="1"/>
  <c r="F11151" i="4"/>
  <c r="G11151" i="4" s="1"/>
  <c r="F11152" i="4"/>
  <c r="G11152" i="4" s="1"/>
  <c r="F11153" i="4"/>
  <c r="G11153" i="4" s="1"/>
  <c r="F11154" i="4"/>
  <c r="G11154" i="4" s="1"/>
  <c r="F11155" i="4"/>
  <c r="G11155" i="4" s="1"/>
  <c r="F11156" i="4"/>
  <c r="G11156" i="4" s="1"/>
  <c r="F11157" i="4"/>
  <c r="G11157" i="4" s="1"/>
  <c r="F11158" i="4"/>
  <c r="G11158" i="4" s="1"/>
  <c r="F11159" i="4"/>
  <c r="G11159" i="4" s="1"/>
  <c r="F11160" i="4"/>
  <c r="G11160" i="4" s="1"/>
  <c r="F11161" i="4"/>
  <c r="G11161" i="4" s="1"/>
  <c r="F11162" i="4"/>
  <c r="G11162" i="4" s="1"/>
  <c r="F11163" i="4"/>
  <c r="G11163" i="4" s="1"/>
  <c r="F11164" i="4"/>
  <c r="G11164" i="4" s="1"/>
  <c r="F11165" i="4"/>
  <c r="G11165" i="4" s="1"/>
  <c r="F11166" i="4"/>
  <c r="G11166" i="4" s="1"/>
  <c r="F11167" i="4"/>
  <c r="G11167" i="4" s="1"/>
  <c r="F11168" i="4"/>
  <c r="G11168" i="4" s="1"/>
  <c r="F11169" i="4"/>
  <c r="G11169" i="4" s="1"/>
  <c r="F11170" i="4"/>
  <c r="G11170" i="4" s="1"/>
  <c r="F11171" i="4"/>
  <c r="G11171" i="4" s="1"/>
  <c r="F11172" i="4"/>
  <c r="G11172" i="4" s="1"/>
  <c r="F11173" i="4"/>
  <c r="G11173" i="4" s="1"/>
  <c r="F11174" i="4"/>
  <c r="G11174" i="4" s="1"/>
  <c r="F11175" i="4"/>
  <c r="G11175" i="4" s="1"/>
  <c r="F11176" i="4"/>
  <c r="G11176" i="4" s="1"/>
  <c r="F11177" i="4"/>
  <c r="G11177" i="4" s="1"/>
  <c r="F11178" i="4"/>
  <c r="G11178" i="4" s="1"/>
  <c r="F11179" i="4"/>
  <c r="G11179" i="4" s="1"/>
  <c r="F11180" i="4"/>
  <c r="G11180" i="4" s="1"/>
  <c r="F11181" i="4"/>
  <c r="G11181" i="4" s="1"/>
  <c r="F11182" i="4"/>
  <c r="G11182" i="4" s="1"/>
  <c r="F11183" i="4"/>
  <c r="G11183" i="4" s="1"/>
  <c r="F11184" i="4"/>
  <c r="G11184" i="4" s="1"/>
  <c r="F11185" i="4"/>
  <c r="G11185" i="4" s="1"/>
  <c r="F11186" i="4"/>
  <c r="G11186" i="4" s="1"/>
  <c r="F11187" i="4"/>
  <c r="G11187" i="4" s="1"/>
  <c r="F11188" i="4"/>
  <c r="G11188" i="4" s="1"/>
  <c r="F11189" i="4"/>
  <c r="G11189" i="4" s="1"/>
  <c r="F11190" i="4"/>
  <c r="G11190" i="4" s="1"/>
  <c r="F11191" i="4"/>
  <c r="G11191" i="4" s="1"/>
  <c r="F11192" i="4"/>
  <c r="G11192" i="4" s="1"/>
  <c r="F11193" i="4"/>
  <c r="G11193" i="4" s="1"/>
  <c r="F11194" i="4"/>
  <c r="G11194" i="4" s="1"/>
  <c r="F11195" i="4"/>
  <c r="G11195" i="4" s="1"/>
  <c r="F11196" i="4"/>
  <c r="G11196" i="4" s="1"/>
  <c r="F11197" i="4"/>
  <c r="G11197" i="4" s="1"/>
  <c r="F11198" i="4"/>
  <c r="G11198" i="4" s="1"/>
  <c r="F11199" i="4"/>
  <c r="G11199" i="4" s="1"/>
  <c r="F11200" i="4"/>
  <c r="G11200" i="4" s="1"/>
  <c r="F11201" i="4"/>
  <c r="G11201" i="4" s="1"/>
  <c r="F11202" i="4"/>
  <c r="G11202" i="4" s="1"/>
  <c r="F11203" i="4"/>
  <c r="G11203" i="4" s="1"/>
  <c r="F11204" i="4"/>
  <c r="G11204" i="4" s="1"/>
  <c r="F11205" i="4"/>
  <c r="G11205" i="4" s="1"/>
  <c r="F11206" i="4"/>
  <c r="G11206" i="4" s="1"/>
  <c r="F11207" i="4"/>
  <c r="G11207" i="4" s="1"/>
  <c r="F11208" i="4"/>
  <c r="G11208" i="4" s="1"/>
  <c r="F11209" i="4"/>
  <c r="G11209" i="4" s="1"/>
  <c r="F11210" i="4"/>
  <c r="G11210" i="4" s="1"/>
  <c r="F11211" i="4"/>
  <c r="G11211" i="4" s="1"/>
  <c r="F11212" i="4"/>
  <c r="G11212" i="4" s="1"/>
  <c r="F11213" i="4"/>
  <c r="G11213" i="4" s="1"/>
  <c r="F11214" i="4"/>
  <c r="G11214" i="4" s="1"/>
  <c r="F11215" i="4"/>
  <c r="G11215" i="4" s="1"/>
  <c r="F11216" i="4"/>
  <c r="G11216" i="4" s="1"/>
  <c r="F11217" i="4"/>
  <c r="G11217" i="4" s="1"/>
  <c r="F11218" i="4"/>
  <c r="G11218" i="4" s="1"/>
  <c r="F11219" i="4"/>
  <c r="G11219" i="4" s="1"/>
  <c r="F11220" i="4"/>
  <c r="G11220" i="4" s="1"/>
  <c r="F11221" i="4"/>
  <c r="G11221" i="4" s="1"/>
  <c r="F11222" i="4"/>
  <c r="G11222" i="4" s="1"/>
  <c r="F11223" i="4"/>
  <c r="G11223" i="4" s="1"/>
  <c r="F11224" i="4"/>
  <c r="G11224" i="4" s="1"/>
  <c r="F11225" i="4"/>
  <c r="G11225" i="4" s="1"/>
  <c r="F11226" i="4"/>
  <c r="G11226" i="4" s="1"/>
  <c r="F11227" i="4"/>
  <c r="G11227" i="4" s="1"/>
  <c r="F11228" i="4"/>
  <c r="G11228" i="4" s="1"/>
  <c r="F11229" i="4"/>
  <c r="G11229" i="4" s="1"/>
  <c r="F11230" i="4"/>
  <c r="G11230" i="4" s="1"/>
  <c r="F11231" i="4"/>
  <c r="G11231" i="4" s="1"/>
  <c r="F11232" i="4"/>
  <c r="G11232" i="4" s="1"/>
  <c r="F11233" i="4"/>
  <c r="G11233" i="4" s="1"/>
  <c r="F11234" i="4"/>
  <c r="G11234" i="4" s="1"/>
  <c r="F11235" i="4"/>
  <c r="G11235" i="4" s="1"/>
  <c r="F11236" i="4"/>
  <c r="G11236" i="4" s="1"/>
  <c r="F11237" i="4"/>
  <c r="G11237" i="4" s="1"/>
  <c r="F11238" i="4"/>
  <c r="G11238" i="4" s="1"/>
  <c r="F11239" i="4"/>
  <c r="G11239" i="4" s="1"/>
  <c r="F11240" i="4"/>
  <c r="G11240" i="4" s="1"/>
  <c r="F11241" i="4"/>
  <c r="G11241" i="4" s="1"/>
  <c r="F11242" i="4"/>
  <c r="G11242" i="4" s="1"/>
  <c r="F11243" i="4"/>
  <c r="G11243" i="4" s="1"/>
  <c r="F11244" i="4"/>
  <c r="G11244" i="4" s="1"/>
  <c r="F11245" i="4"/>
  <c r="G11245" i="4" s="1"/>
  <c r="F11246" i="4"/>
  <c r="G11246" i="4" s="1"/>
  <c r="F11247" i="4"/>
  <c r="G11247" i="4" s="1"/>
  <c r="F11248" i="4"/>
  <c r="G11248" i="4" s="1"/>
  <c r="F11249" i="4"/>
  <c r="G11249" i="4" s="1"/>
  <c r="F11250" i="4"/>
  <c r="G11250" i="4" s="1"/>
  <c r="F11251" i="4"/>
  <c r="G11251" i="4" s="1"/>
  <c r="F11252" i="4"/>
  <c r="G11252" i="4" s="1"/>
  <c r="F11253" i="4"/>
  <c r="G11253" i="4" s="1"/>
  <c r="F11254" i="4"/>
  <c r="G11254" i="4" s="1"/>
  <c r="F11255" i="4"/>
  <c r="G11255" i="4" s="1"/>
  <c r="F11256" i="4"/>
  <c r="G11256" i="4" s="1"/>
  <c r="F11257" i="4"/>
  <c r="G11257" i="4" s="1"/>
  <c r="F11258" i="4"/>
  <c r="G11258" i="4" s="1"/>
  <c r="F11259" i="4"/>
  <c r="G11259" i="4" s="1"/>
  <c r="F11260" i="4"/>
  <c r="G11260" i="4" s="1"/>
  <c r="F11261" i="4"/>
  <c r="G11261" i="4" s="1"/>
  <c r="F11262" i="4"/>
  <c r="G11262" i="4" s="1"/>
  <c r="F11263" i="4"/>
  <c r="G11263" i="4" s="1"/>
  <c r="F11264" i="4"/>
  <c r="G11264" i="4" s="1"/>
  <c r="F11265" i="4"/>
  <c r="G11265" i="4" s="1"/>
  <c r="F11266" i="4"/>
  <c r="G11266" i="4" s="1"/>
  <c r="F11267" i="4"/>
  <c r="G11267" i="4" s="1"/>
  <c r="F11268" i="4"/>
  <c r="G11268" i="4" s="1"/>
  <c r="F11269" i="4"/>
  <c r="G11269" i="4" s="1"/>
  <c r="F11270" i="4"/>
  <c r="G11270" i="4" s="1"/>
  <c r="F11271" i="4"/>
  <c r="G11271" i="4" s="1"/>
  <c r="F11272" i="4"/>
  <c r="G11272" i="4" s="1"/>
  <c r="F11273" i="4"/>
  <c r="G11273" i="4" s="1"/>
  <c r="F11274" i="4"/>
  <c r="G11274" i="4" s="1"/>
  <c r="F11275" i="4"/>
  <c r="G11275" i="4" s="1"/>
  <c r="F11276" i="4"/>
  <c r="G11276" i="4" s="1"/>
  <c r="F11277" i="4"/>
  <c r="G11277" i="4" s="1"/>
  <c r="F11278" i="4"/>
  <c r="G11278" i="4" s="1"/>
  <c r="F11279" i="4"/>
  <c r="G11279" i="4" s="1"/>
  <c r="F11280" i="4"/>
  <c r="G11280" i="4" s="1"/>
  <c r="F11281" i="4"/>
  <c r="G11281" i="4" s="1"/>
  <c r="F11282" i="4"/>
  <c r="G11282" i="4" s="1"/>
  <c r="F11283" i="4"/>
  <c r="G11283" i="4" s="1"/>
  <c r="F11284" i="4"/>
  <c r="G11284" i="4" s="1"/>
  <c r="F11285" i="4"/>
  <c r="G11285" i="4" s="1"/>
  <c r="F11286" i="4"/>
  <c r="G11286" i="4" s="1"/>
  <c r="F11287" i="4"/>
  <c r="G11287" i="4" s="1"/>
  <c r="F11288" i="4"/>
  <c r="G11288" i="4" s="1"/>
  <c r="F11289" i="4"/>
  <c r="G11289" i="4" s="1"/>
  <c r="F11290" i="4"/>
  <c r="G11290" i="4" s="1"/>
  <c r="F11291" i="4"/>
  <c r="G11291" i="4" s="1"/>
  <c r="F11292" i="4"/>
  <c r="G11292" i="4" s="1"/>
  <c r="F11293" i="4"/>
  <c r="G11293" i="4" s="1"/>
  <c r="F11294" i="4"/>
  <c r="G11294" i="4" s="1"/>
  <c r="F11295" i="4"/>
  <c r="G11295" i="4" s="1"/>
  <c r="F11296" i="4"/>
  <c r="G11296" i="4" s="1"/>
  <c r="F11297" i="4"/>
  <c r="G11297" i="4" s="1"/>
  <c r="F11298" i="4"/>
  <c r="G11298" i="4" s="1"/>
  <c r="F11299" i="4"/>
  <c r="G11299" i="4" s="1"/>
  <c r="F11300" i="4"/>
  <c r="G11300" i="4" s="1"/>
  <c r="F11301" i="4"/>
  <c r="G11301" i="4" s="1"/>
  <c r="F11302" i="4"/>
  <c r="G11302" i="4" s="1"/>
  <c r="F11303" i="4"/>
  <c r="G11303" i="4" s="1"/>
  <c r="F11304" i="4"/>
  <c r="G11304" i="4" s="1"/>
  <c r="F11305" i="4"/>
  <c r="G11305" i="4" s="1"/>
  <c r="F11306" i="4"/>
  <c r="G11306" i="4" s="1"/>
  <c r="F11307" i="4"/>
  <c r="G11307" i="4" s="1"/>
  <c r="F11308" i="4"/>
  <c r="G11308" i="4" s="1"/>
  <c r="F11309" i="4"/>
  <c r="G11309" i="4" s="1"/>
  <c r="F11310" i="4"/>
  <c r="G11310" i="4" s="1"/>
  <c r="F11311" i="4"/>
  <c r="G11311" i="4" s="1"/>
  <c r="F11312" i="4"/>
  <c r="G11312" i="4" s="1"/>
  <c r="F11313" i="4"/>
  <c r="G11313" i="4" s="1"/>
  <c r="F11314" i="4"/>
  <c r="G11314" i="4" s="1"/>
  <c r="F11315" i="4"/>
  <c r="G11315" i="4" s="1"/>
  <c r="F11316" i="4"/>
  <c r="G11316" i="4" s="1"/>
  <c r="F11317" i="4"/>
  <c r="G11317" i="4" s="1"/>
  <c r="F11318" i="4"/>
  <c r="G11318" i="4" s="1"/>
  <c r="F11319" i="4"/>
  <c r="G11319" i="4" s="1"/>
  <c r="F11320" i="4"/>
  <c r="G11320" i="4" s="1"/>
  <c r="F11321" i="4"/>
  <c r="G11321" i="4" s="1"/>
  <c r="F11322" i="4"/>
  <c r="G11322" i="4" s="1"/>
  <c r="F11323" i="4"/>
  <c r="G11323" i="4" s="1"/>
  <c r="F11324" i="4"/>
  <c r="G11324" i="4" s="1"/>
  <c r="F11325" i="4"/>
  <c r="G11325" i="4" s="1"/>
  <c r="F11326" i="4"/>
  <c r="G11326" i="4" s="1"/>
  <c r="F11327" i="4"/>
  <c r="G11327" i="4" s="1"/>
  <c r="F11328" i="4"/>
  <c r="G11328" i="4" s="1"/>
  <c r="F11329" i="4"/>
  <c r="G11329" i="4" s="1"/>
  <c r="F11330" i="4"/>
  <c r="G11330" i="4" s="1"/>
  <c r="F11331" i="4"/>
  <c r="G11331" i="4" s="1"/>
  <c r="F11332" i="4"/>
  <c r="G11332" i="4" s="1"/>
  <c r="F11333" i="4"/>
  <c r="G11333" i="4" s="1"/>
  <c r="F11334" i="4"/>
  <c r="G11334" i="4" s="1"/>
  <c r="F11335" i="4"/>
  <c r="G11335" i="4" s="1"/>
  <c r="F11336" i="4"/>
  <c r="G11336" i="4" s="1"/>
  <c r="F11337" i="4"/>
  <c r="G11337" i="4" s="1"/>
  <c r="F11338" i="4"/>
  <c r="G11338" i="4" s="1"/>
  <c r="F11339" i="4"/>
  <c r="G11339" i="4" s="1"/>
  <c r="F11340" i="4"/>
  <c r="G11340" i="4" s="1"/>
  <c r="F11341" i="4"/>
  <c r="G11341" i="4" s="1"/>
  <c r="F11342" i="4"/>
  <c r="G11342" i="4" s="1"/>
  <c r="F11343" i="4"/>
  <c r="G11343" i="4" s="1"/>
  <c r="F11344" i="4"/>
  <c r="G11344" i="4" s="1"/>
  <c r="F11345" i="4"/>
  <c r="G11345" i="4" s="1"/>
  <c r="F11346" i="4"/>
  <c r="G11346" i="4" s="1"/>
  <c r="F11347" i="4"/>
  <c r="G11347" i="4" s="1"/>
  <c r="F11348" i="4"/>
  <c r="G11348" i="4" s="1"/>
  <c r="F11349" i="4"/>
  <c r="G11349" i="4" s="1"/>
  <c r="F11350" i="4"/>
  <c r="G11350" i="4" s="1"/>
  <c r="F11351" i="4"/>
  <c r="G11351" i="4" s="1"/>
  <c r="F11352" i="4"/>
  <c r="G11352" i="4" s="1"/>
  <c r="F11353" i="4"/>
  <c r="G11353" i="4" s="1"/>
  <c r="F11354" i="4"/>
  <c r="G11354" i="4" s="1"/>
  <c r="F11355" i="4"/>
  <c r="G11355" i="4" s="1"/>
  <c r="F11356" i="4"/>
  <c r="G11356" i="4" s="1"/>
  <c r="F11357" i="4"/>
  <c r="G11357" i="4" s="1"/>
  <c r="F11358" i="4"/>
  <c r="G11358" i="4" s="1"/>
  <c r="F11359" i="4"/>
  <c r="G11359" i="4" s="1"/>
  <c r="F11360" i="4"/>
  <c r="G11360" i="4" s="1"/>
  <c r="F11361" i="4"/>
  <c r="G11361" i="4" s="1"/>
  <c r="F11362" i="4"/>
  <c r="G11362" i="4" s="1"/>
  <c r="F11363" i="4"/>
  <c r="G11363" i="4" s="1"/>
  <c r="F11364" i="4"/>
  <c r="G11364" i="4" s="1"/>
  <c r="F11365" i="4"/>
  <c r="G11365" i="4" s="1"/>
  <c r="F11366" i="4"/>
  <c r="G11366" i="4" s="1"/>
  <c r="F11367" i="4"/>
  <c r="G11367" i="4" s="1"/>
  <c r="F11368" i="4"/>
  <c r="G11368" i="4" s="1"/>
  <c r="F11369" i="4"/>
  <c r="G11369" i="4" s="1"/>
  <c r="F11370" i="4"/>
  <c r="G11370" i="4" s="1"/>
  <c r="F11371" i="4"/>
  <c r="G11371" i="4" s="1"/>
  <c r="F11372" i="4"/>
  <c r="G11372" i="4" s="1"/>
  <c r="F11373" i="4"/>
  <c r="G11373" i="4" s="1"/>
  <c r="F11374" i="4"/>
  <c r="G11374" i="4" s="1"/>
  <c r="F11375" i="4"/>
  <c r="G11375" i="4" s="1"/>
  <c r="F11376" i="4"/>
  <c r="G11376" i="4" s="1"/>
  <c r="F11377" i="4"/>
  <c r="G11377" i="4" s="1"/>
  <c r="F11378" i="4"/>
  <c r="G11378" i="4" s="1"/>
  <c r="F11379" i="4"/>
  <c r="G11379" i="4" s="1"/>
  <c r="F11380" i="4"/>
  <c r="G11380" i="4" s="1"/>
  <c r="F11381" i="4"/>
  <c r="G11381" i="4" s="1"/>
  <c r="F11382" i="4"/>
  <c r="G11382" i="4" s="1"/>
  <c r="F11383" i="4"/>
  <c r="G11383" i="4" s="1"/>
  <c r="F11384" i="4"/>
  <c r="G11384" i="4" s="1"/>
  <c r="F11385" i="4"/>
  <c r="G11385" i="4" s="1"/>
  <c r="F11386" i="4"/>
  <c r="G11386" i="4" s="1"/>
  <c r="F11387" i="4"/>
  <c r="G11387" i="4" s="1"/>
  <c r="F11388" i="4"/>
  <c r="G11388" i="4" s="1"/>
  <c r="F11389" i="4"/>
  <c r="G11389" i="4" s="1"/>
  <c r="F11390" i="4"/>
  <c r="G11390" i="4" s="1"/>
  <c r="F11391" i="4"/>
  <c r="G11391" i="4" s="1"/>
  <c r="F11392" i="4"/>
  <c r="G11392" i="4" s="1"/>
  <c r="F11393" i="4"/>
  <c r="G11393" i="4" s="1"/>
  <c r="F11394" i="4"/>
  <c r="G11394" i="4" s="1"/>
  <c r="F11395" i="4"/>
  <c r="G11395" i="4" s="1"/>
  <c r="F11396" i="4"/>
  <c r="G11396" i="4" s="1"/>
  <c r="F11397" i="4"/>
  <c r="G11397" i="4" s="1"/>
  <c r="F11398" i="4"/>
  <c r="G11398" i="4" s="1"/>
  <c r="F11399" i="4"/>
  <c r="G11399" i="4" s="1"/>
  <c r="F11400" i="4"/>
  <c r="G11400" i="4" s="1"/>
  <c r="F11401" i="4"/>
  <c r="G11401" i="4" s="1"/>
  <c r="F11402" i="4"/>
  <c r="G11402" i="4" s="1"/>
  <c r="F11403" i="4"/>
  <c r="G11403" i="4" s="1"/>
  <c r="F11404" i="4"/>
  <c r="G11404" i="4" s="1"/>
  <c r="F11405" i="4"/>
  <c r="G11405" i="4" s="1"/>
  <c r="F11406" i="4"/>
  <c r="G11406" i="4" s="1"/>
  <c r="F11407" i="4"/>
  <c r="G11407" i="4" s="1"/>
  <c r="F11408" i="4"/>
  <c r="G11408" i="4" s="1"/>
  <c r="F11409" i="4"/>
  <c r="G11409" i="4" s="1"/>
  <c r="F11410" i="4"/>
  <c r="G11410" i="4" s="1"/>
  <c r="F11411" i="4"/>
  <c r="G11411" i="4" s="1"/>
  <c r="F11412" i="4"/>
  <c r="G11412" i="4" s="1"/>
  <c r="F11413" i="4"/>
  <c r="G11413" i="4" s="1"/>
  <c r="F11414" i="4"/>
  <c r="G11414" i="4" s="1"/>
  <c r="F11415" i="4"/>
  <c r="G11415" i="4" s="1"/>
  <c r="F11416" i="4"/>
  <c r="G11416" i="4" s="1"/>
  <c r="F11417" i="4"/>
  <c r="G11417" i="4" s="1"/>
  <c r="F11418" i="4"/>
  <c r="G11418" i="4" s="1"/>
  <c r="F11419" i="4"/>
  <c r="G11419" i="4" s="1"/>
  <c r="F11420" i="4"/>
  <c r="G11420" i="4" s="1"/>
  <c r="F11421" i="4"/>
  <c r="G11421" i="4" s="1"/>
  <c r="F11422" i="4"/>
  <c r="G11422" i="4" s="1"/>
  <c r="F11423" i="4"/>
  <c r="G11423" i="4" s="1"/>
  <c r="F11424" i="4"/>
  <c r="G11424" i="4" s="1"/>
  <c r="F11425" i="4"/>
  <c r="G11425" i="4" s="1"/>
  <c r="F11426" i="4"/>
  <c r="G11426" i="4" s="1"/>
  <c r="F11427" i="4"/>
  <c r="G11427" i="4" s="1"/>
  <c r="F11428" i="4"/>
  <c r="G11428" i="4" s="1"/>
  <c r="F11429" i="4"/>
  <c r="G11429" i="4" s="1"/>
  <c r="F11430" i="4"/>
  <c r="G11430" i="4" s="1"/>
  <c r="F11431" i="4"/>
  <c r="G11431" i="4" s="1"/>
  <c r="F11432" i="4"/>
  <c r="G11432" i="4" s="1"/>
  <c r="F11433" i="4"/>
  <c r="G11433" i="4" s="1"/>
  <c r="F11434" i="4"/>
  <c r="G11434" i="4" s="1"/>
  <c r="F11435" i="4"/>
  <c r="G11435" i="4" s="1"/>
  <c r="F11436" i="4"/>
  <c r="G11436" i="4" s="1"/>
  <c r="F11437" i="4"/>
  <c r="G11437" i="4" s="1"/>
  <c r="F11438" i="4"/>
  <c r="G11438" i="4" s="1"/>
  <c r="F11439" i="4"/>
  <c r="G11439" i="4" s="1"/>
  <c r="F11440" i="4"/>
  <c r="G11440" i="4" s="1"/>
  <c r="F11441" i="4"/>
  <c r="G11441" i="4" s="1"/>
  <c r="F11442" i="4"/>
  <c r="G11442" i="4" s="1"/>
  <c r="F11443" i="4"/>
  <c r="G11443" i="4" s="1"/>
  <c r="F11444" i="4"/>
  <c r="G11444" i="4" s="1"/>
  <c r="F11445" i="4"/>
  <c r="G11445" i="4" s="1"/>
  <c r="F11446" i="4"/>
  <c r="G11446" i="4" s="1"/>
  <c r="F11447" i="4"/>
  <c r="G11447" i="4" s="1"/>
  <c r="F11448" i="4"/>
  <c r="G11448" i="4" s="1"/>
  <c r="F11449" i="4"/>
  <c r="G11449" i="4" s="1"/>
  <c r="F11450" i="4"/>
  <c r="G11450" i="4" s="1"/>
  <c r="F11451" i="4"/>
  <c r="G11451" i="4" s="1"/>
  <c r="F11452" i="4"/>
  <c r="G11452" i="4" s="1"/>
  <c r="F11453" i="4"/>
  <c r="G11453" i="4" s="1"/>
  <c r="F11454" i="4"/>
  <c r="G11454" i="4" s="1"/>
  <c r="F11455" i="4"/>
  <c r="G11455" i="4" s="1"/>
  <c r="F11456" i="4"/>
  <c r="G11456" i="4" s="1"/>
  <c r="F11457" i="4"/>
  <c r="G11457" i="4" s="1"/>
  <c r="F11458" i="4"/>
  <c r="G11458" i="4" s="1"/>
  <c r="F11459" i="4"/>
  <c r="G11459" i="4" s="1"/>
  <c r="F11460" i="4"/>
  <c r="G11460" i="4" s="1"/>
  <c r="F11461" i="4"/>
  <c r="G11461" i="4" s="1"/>
  <c r="F11462" i="4"/>
  <c r="G11462" i="4" s="1"/>
  <c r="F11463" i="4"/>
  <c r="G11463" i="4" s="1"/>
  <c r="F11464" i="4"/>
  <c r="G11464" i="4" s="1"/>
  <c r="F11465" i="4"/>
  <c r="G11465" i="4" s="1"/>
  <c r="F11466" i="4"/>
  <c r="G11466" i="4" s="1"/>
  <c r="F11467" i="4"/>
  <c r="G11467" i="4" s="1"/>
  <c r="F11468" i="4"/>
  <c r="G11468" i="4" s="1"/>
  <c r="F11469" i="4"/>
  <c r="G11469" i="4" s="1"/>
  <c r="F11470" i="4"/>
  <c r="G11470" i="4" s="1"/>
  <c r="F11471" i="4"/>
  <c r="G11471" i="4" s="1"/>
  <c r="F11472" i="4"/>
  <c r="G11472" i="4" s="1"/>
  <c r="F11473" i="4"/>
  <c r="G11473" i="4" s="1"/>
  <c r="F11474" i="4"/>
  <c r="G11474" i="4" s="1"/>
  <c r="F11475" i="4"/>
  <c r="G11475" i="4" s="1"/>
  <c r="F11476" i="4"/>
  <c r="G11476" i="4" s="1"/>
  <c r="F11477" i="4"/>
  <c r="G11477" i="4" s="1"/>
  <c r="F11478" i="4"/>
  <c r="G11478" i="4" s="1"/>
  <c r="F11479" i="4"/>
  <c r="G11479" i="4" s="1"/>
  <c r="F11480" i="4"/>
  <c r="G11480" i="4" s="1"/>
  <c r="F11481" i="4"/>
  <c r="G11481" i="4" s="1"/>
  <c r="F11482" i="4"/>
  <c r="G11482" i="4" s="1"/>
  <c r="F11483" i="4"/>
  <c r="G11483" i="4" s="1"/>
  <c r="F11484" i="4"/>
  <c r="G11484" i="4" s="1"/>
  <c r="F11485" i="4"/>
  <c r="G11485" i="4" s="1"/>
  <c r="F11486" i="4"/>
  <c r="G11486" i="4" s="1"/>
  <c r="F11487" i="4"/>
  <c r="G11487" i="4" s="1"/>
  <c r="F11488" i="4"/>
  <c r="G11488" i="4" s="1"/>
  <c r="F11489" i="4"/>
  <c r="G11489" i="4" s="1"/>
  <c r="F11490" i="4"/>
  <c r="G11490" i="4" s="1"/>
  <c r="F11491" i="4"/>
  <c r="G11491" i="4" s="1"/>
  <c r="F11492" i="4"/>
  <c r="G11492" i="4" s="1"/>
  <c r="F11493" i="4"/>
  <c r="G11493" i="4" s="1"/>
  <c r="F11494" i="4"/>
  <c r="G11494" i="4" s="1"/>
  <c r="F11495" i="4"/>
  <c r="G11495" i="4" s="1"/>
  <c r="F11496" i="4"/>
  <c r="G11496" i="4" s="1"/>
  <c r="F11497" i="4"/>
  <c r="G11497" i="4" s="1"/>
  <c r="F11498" i="4"/>
  <c r="G11498" i="4" s="1"/>
  <c r="F11499" i="4"/>
  <c r="G11499" i="4" s="1"/>
  <c r="F11500" i="4"/>
  <c r="G11500" i="4" s="1"/>
  <c r="F11501" i="4"/>
  <c r="G11501" i="4" s="1"/>
  <c r="F11502" i="4"/>
  <c r="G11502" i="4" s="1"/>
  <c r="F11503" i="4"/>
  <c r="G11503" i="4" s="1"/>
  <c r="F11504" i="4"/>
  <c r="G11504" i="4" s="1"/>
  <c r="F11505" i="4"/>
  <c r="G11505" i="4" s="1"/>
  <c r="F11506" i="4"/>
  <c r="G11506" i="4" s="1"/>
  <c r="F11507" i="4"/>
  <c r="G11507" i="4" s="1"/>
  <c r="F11508" i="4"/>
  <c r="G11508" i="4" s="1"/>
  <c r="F11509" i="4"/>
  <c r="G11509" i="4" s="1"/>
  <c r="F11510" i="4"/>
  <c r="G11510" i="4" s="1"/>
  <c r="F11511" i="4"/>
  <c r="G11511" i="4" s="1"/>
  <c r="F11512" i="4"/>
  <c r="G11512" i="4" s="1"/>
  <c r="F11513" i="4"/>
  <c r="G11513" i="4" s="1"/>
  <c r="F11514" i="4"/>
  <c r="G11514" i="4" s="1"/>
  <c r="F11515" i="4"/>
  <c r="G11515" i="4" s="1"/>
  <c r="F11516" i="4"/>
  <c r="G11516" i="4" s="1"/>
  <c r="F11517" i="4"/>
  <c r="G11517" i="4" s="1"/>
  <c r="F11518" i="4"/>
  <c r="G11518" i="4" s="1"/>
  <c r="F11519" i="4"/>
  <c r="G11519" i="4" s="1"/>
  <c r="F11520" i="4"/>
  <c r="G11520" i="4" s="1"/>
  <c r="F11521" i="4"/>
  <c r="G11521" i="4" s="1"/>
  <c r="F11522" i="4"/>
  <c r="G11522" i="4" s="1"/>
  <c r="F11523" i="4"/>
  <c r="G11523" i="4" s="1"/>
  <c r="F11524" i="4"/>
  <c r="G11524" i="4" s="1"/>
  <c r="F11525" i="4"/>
  <c r="G11525" i="4" s="1"/>
  <c r="F11526" i="4"/>
  <c r="G11526" i="4" s="1"/>
  <c r="F11527" i="4"/>
  <c r="G11527" i="4" s="1"/>
  <c r="F11528" i="4"/>
  <c r="G11528" i="4" s="1"/>
  <c r="F11529" i="4"/>
  <c r="G11529" i="4" s="1"/>
  <c r="F11530" i="4"/>
  <c r="G11530" i="4" s="1"/>
  <c r="F11531" i="4"/>
  <c r="G11531" i="4" s="1"/>
  <c r="F11532" i="4"/>
  <c r="G11532" i="4" s="1"/>
  <c r="F11533" i="4"/>
  <c r="G11533" i="4" s="1"/>
  <c r="F11534" i="4"/>
  <c r="G11534" i="4" s="1"/>
  <c r="F11535" i="4"/>
  <c r="G11535" i="4" s="1"/>
  <c r="F11536" i="4"/>
  <c r="G11536" i="4" s="1"/>
  <c r="F11537" i="4"/>
  <c r="G11537" i="4" s="1"/>
  <c r="F11538" i="4"/>
  <c r="G11538" i="4" s="1"/>
  <c r="F11539" i="4"/>
  <c r="G11539" i="4" s="1"/>
  <c r="F11540" i="4"/>
  <c r="G11540" i="4" s="1"/>
  <c r="F11541" i="4"/>
  <c r="G11541" i="4" s="1"/>
  <c r="F11542" i="4"/>
  <c r="G11542" i="4" s="1"/>
  <c r="F11543" i="4"/>
  <c r="G11543" i="4" s="1"/>
  <c r="F11544" i="4"/>
  <c r="G11544" i="4" s="1"/>
  <c r="F11545" i="4"/>
  <c r="G11545" i="4" s="1"/>
  <c r="F11546" i="4"/>
  <c r="G11546" i="4" s="1"/>
  <c r="F11547" i="4"/>
  <c r="G11547" i="4" s="1"/>
  <c r="F11548" i="4"/>
  <c r="G11548" i="4" s="1"/>
  <c r="F11549" i="4"/>
  <c r="G11549" i="4" s="1"/>
  <c r="F11550" i="4"/>
  <c r="G11550" i="4" s="1"/>
  <c r="F11551" i="4"/>
  <c r="G11551" i="4" s="1"/>
  <c r="F11552" i="4"/>
  <c r="G11552" i="4" s="1"/>
  <c r="F11553" i="4"/>
  <c r="G11553" i="4" s="1"/>
  <c r="F11554" i="4"/>
  <c r="G11554" i="4" s="1"/>
  <c r="F11555" i="4"/>
  <c r="G11555" i="4" s="1"/>
  <c r="F11556" i="4"/>
  <c r="G11556" i="4" s="1"/>
  <c r="F11557" i="4"/>
  <c r="G11557" i="4" s="1"/>
  <c r="F11558" i="4"/>
  <c r="G11558" i="4" s="1"/>
  <c r="F11559" i="4"/>
  <c r="G11559" i="4" s="1"/>
  <c r="F11560" i="4"/>
  <c r="G11560" i="4" s="1"/>
  <c r="F11561" i="4"/>
  <c r="G11561" i="4" s="1"/>
  <c r="F11562" i="4"/>
  <c r="G11562" i="4" s="1"/>
  <c r="F11563" i="4"/>
  <c r="G11563" i="4" s="1"/>
  <c r="F11564" i="4"/>
  <c r="G11564" i="4" s="1"/>
  <c r="F11565" i="4"/>
  <c r="G11565" i="4" s="1"/>
  <c r="F11566" i="4"/>
  <c r="G11566" i="4" s="1"/>
  <c r="F11567" i="4"/>
  <c r="G11567" i="4" s="1"/>
  <c r="F11568" i="4"/>
  <c r="G11568" i="4" s="1"/>
  <c r="F11569" i="4"/>
  <c r="G11569" i="4" s="1"/>
  <c r="F11570" i="4"/>
  <c r="G11570" i="4" s="1"/>
  <c r="F11571" i="4"/>
  <c r="G11571" i="4" s="1"/>
  <c r="F11572" i="4"/>
  <c r="G11572" i="4" s="1"/>
  <c r="F11573" i="4"/>
  <c r="G11573" i="4" s="1"/>
  <c r="F11574" i="4"/>
  <c r="G11574" i="4" s="1"/>
  <c r="F11575" i="4"/>
  <c r="G11575" i="4" s="1"/>
  <c r="F11576" i="4"/>
  <c r="G11576" i="4" s="1"/>
  <c r="F11577" i="4"/>
  <c r="G11577" i="4" s="1"/>
  <c r="F11578" i="4"/>
  <c r="G11578" i="4" s="1"/>
  <c r="F11579" i="4"/>
  <c r="G11579" i="4" s="1"/>
  <c r="F11580" i="4"/>
  <c r="G11580" i="4" s="1"/>
  <c r="F11581" i="4"/>
  <c r="G11581" i="4" s="1"/>
  <c r="F11582" i="4"/>
  <c r="G11582" i="4" s="1"/>
  <c r="F11583" i="4"/>
  <c r="G11583" i="4" s="1"/>
  <c r="F11584" i="4"/>
  <c r="G11584" i="4" s="1"/>
  <c r="F11585" i="4"/>
  <c r="G11585" i="4" s="1"/>
  <c r="F11586" i="4"/>
  <c r="G11586" i="4" s="1"/>
  <c r="F11587" i="4"/>
  <c r="G11587" i="4" s="1"/>
  <c r="F11588" i="4"/>
  <c r="G11588" i="4" s="1"/>
  <c r="F11589" i="4"/>
  <c r="G11589" i="4" s="1"/>
  <c r="F11590" i="4"/>
  <c r="G11590" i="4" s="1"/>
  <c r="F11591" i="4"/>
  <c r="G11591" i="4" s="1"/>
  <c r="F11592" i="4"/>
  <c r="G11592" i="4" s="1"/>
  <c r="F11593" i="4"/>
  <c r="G11593" i="4" s="1"/>
  <c r="F11594" i="4"/>
  <c r="G11594" i="4" s="1"/>
  <c r="F11595" i="4"/>
  <c r="G11595" i="4" s="1"/>
  <c r="F11596" i="4"/>
  <c r="G11596" i="4" s="1"/>
  <c r="F11597" i="4"/>
  <c r="G11597" i="4" s="1"/>
  <c r="F11598" i="4"/>
  <c r="G11598" i="4" s="1"/>
  <c r="F11599" i="4"/>
  <c r="G11599" i="4" s="1"/>
  <c r="F11600" i="4"/>
  <c r="G11600" i="4" s="1"/>
  <c r="F11601" i="4"/>
  <c r="G11601" i="4" s="1"/>
  <c r="F11602" i="4"/>
  <c r="G11602" i="4" s="1"/>
  <c r="F11603" i="4"/>
  <c r="G11603" i="4" s="1"/>
  <c r="F11604" i="4"/>
  <c r="G11604" i="4" s="1"/>
  <c r="F11605" i="4"/>
  <c r="G11605" i="4" s="1"/>
  <c r="F11606" i="4"/>
  <c r="G11606" i="4" s="1"/>
  <c r="F11607" i="4"/>
  <c r="G11607" i="4" s="1"/>
  <c r="F11608" i="4"/>
  <c r="G11608" i="4" s="1"/>
  <c r="F11609" i="4"/>
  <c r="G11609" i="4" s="1"/>
  <c r="F11610" i="4"/>
  <c r="G11610" i="4" s="1"/>
  <c r="F11611" i="4"/>
  <c r="G11611" i="4" s="1"/>
  <c r="F11612" i="4"/>
  <c r="G11612" i="4" s="1"/>
  <c r="F11613" i="4"/>
  <c r="G11613" i="4" s="1"/>
  <c r="F11614" i="4"/>
  <c r="G11614" i="4" s="1"/>
  <c r="F11615" i="4"/>
  <c r="G11615" i="4" s="1"/>
  <c r="F11616" i="4"/>
  <c r="G11616" i="4" s="1"/>
  <c r="F11617" i="4"/>
  <c r="G11617" i="4" s="1"/>
  <c r="F11618" i="4"/>
  <c r="G11618" i="4" s="1"/>
  <c r="F11619" i="4"/>
  <c r="G11619" i="4" s="1"/>
  <c r="F11620" i="4"/>
  <c r="G11620" i="4" s="1"/>
  <c r="F11621" i="4"/>
  <c r="G11621" i="4" s="1"/>
  <c r="F11622" i="4"/>
  <c r="G11622" i="4" s="1"/>
  <c r="F11623" i="4"/>
  <c r="G11623" i="4" s="1"/>
  <c r="F11624" i="4"/>
  <c r="G11624" i="4" s="1"/>
  <c r="F11625" i="4"/>
  <c r="G11625" i="4" s="1"/>
  <c r="F11626" i="4"/>
  <c r="G11626" i="4" s="1"/>
  <c r="F11627" i="4"/>
  <c r="G11627" i="4" s="1"/>
  <c r="F11628" i="4"/>
  <c r="G11628" i="4" s="1"/>
  <c r="F11629" i="4"/>
  <c r="G11629" i="4" s="1"/>
  <c r="F11630" i="4"/>
  <c r="G11630" i="4" s="1"/>
  <c r="F11631" i="4"/>
  <c r="G11631" i="4" s="1"/>
  <c r="F11632" i="4"/>
  <c r="G11632" i="4" s="1"/>
  <c r="F11633" i="4"/>
  <c r="G11633" i="4" s="1"/>
  <c r="F11634" i="4"/>
  <c r="G11634" i="4" s="1"/>
  <c r="F11635" i="4"/>
  <c r="G11635" i="4" s="1"/>
  <c r="F11636" i="4"/>
  <c r="G11636" i="4" s="1"/>
  <c r="F11637" i="4"/>
  <c r="G11637" i="4" s="1"/>
  <c r="F11638" i="4"/>
  <c r="G11638" i="4" s="1"/>
  <c r="F11639" i="4"/>
  <c r="G11639" i="4" s="1"/>
  <c r="F11640" i="4"/>
  <c r="G11640" i="4" s="1"/>
  <c r="F11641" i="4"/>
  <c r="G11641" i="4" s="1"/>
  <c r="F11642" i="4"/>
  <c r="G11642" i="4" s="1"/>
  <c r="F11643" i="4"/>
  <c r="G11643" i="4" s="1"/>
  <c r="F11644" i="4"/>
  <c r="G11644" i="4" s="1"/>
  <c r="F11645" i="4"/>
  <c r="G11645" i="4" s="1"/>
  <c r="F11646" i="4"/>
  <c r="G11646" i="4" s="1"/>
  <c r="F11647" i="4"/>
  <c r="G11647" i="4" s="1"/>
  <c r="F11648" i="4"/>
  <c r="G11648" i="4" s="1"/>
  <c r="F11649" i="4"/>
  <c r="G11649" i="4" s="1"/>
  <c r="F11650" i="4"/>
  <c r="G11650" i="4" s="1"/>
  <c r="F11651" i="4"/>
  <c r="G11651" i="4" s="1"/>
  <c r="F11652" i="4"/>
  <c r="G11652" i="4" s="1"/>
  <c r="F11653" i="4"/>
  <c r="G11653" i="4" s="1"/>
  <c r="F11654" i="4"/>
  <c r="G11654" i="4" s="1"/>
  <c r="F11655" i="4"/>
  <c r="G11655" i="4" s="1"/>
  <c r="F11656" i="4"/>
  <c r="G11656" i="4" s="1"/>
  <c r="F11657" i="4"/>
  <c r="G11657" i="4" s="1"/>
  <c r="F11658" i="4"/>
  <c r="G11658" i="4" s="1"/>
  <c r="F11659" i="4"/>
  <c r="G11659" i="4" s="1"/>
  <c r="F11660" i="4"/>
  <c r="G11660" i="4" s="1"/>
  <c r="F11661" i="4"/>
  <c r="G11661" i="4" s="1"/>
  <c r="F11662" i="4"/>
  <c r="G11662" i="4" s="1"/>
  <c r="F11663" i="4"/>
  <c r="G11663" i="4" s="1"/>
  <c r="F11664" i="4"/>
  <c r="G11664" i="4" s="1"/>
  <c r="F11665" i="4"/>
  <c r="G11665" i="4" s="1"/>
  <c r="F11666" i="4"/>
  <c r="G11666" i="4" s="1"/>
  <c r="F11667" i="4"/>
  <c r="G11667" i="4" s="1"/>
  <c r="F11668" i="4"/>
  <c r="G11668" i="4" s="1"/>
  <c r="F11669" i="4"/>
  <c r="G11669" i="4" s="1"/>
  <c r="F11670" i="4"/>
  <c r="G11670" i="4" s="1"/>
  <c r="F11671" i="4"/>
  <c r="G11671" i="4" s="1"/>
  <c r="F11672" i="4"/>
  <c r="G11672" i="4" s="1"/>
  <c r="F11673" i="4"/>
  <c r="G11673" i="4" s="1"/>
  <c r="F11674" i="4"/>
  <c r="G11674" i="4" s="1"/>
  <c r="F11675" i="4"/>
  <c r="G11675" i="4" s="1"/>
  <c r="F11676" i="4"/>
  <c r="G11676" i="4" s="1"/>
  <c r="F11677" i="4"/>
  <c r="G11677" i="4" s="1"/>
  <c r="F11678" i="4"/>
  <c r="G11678" i="4" s="1"/>
  <c r="F11679" i="4"/>
  <c r="G11679" i="4" s="1"/>
  <c r="F11680" i="4"/>
  <c r="G11680" i="4" s="1"/>
  <c r="F11681" i="4"/>
  <c r="G11681" i="4" s="1"/>
  <c r="F11682" i="4"/>
  <c r="G11682" i="4" s="1"/>
  <c r="F11683" i="4"/>
  <c r="G11683" i="4" s="1"/>
  <c r="F11684" i="4"/>
  <c r="G11684" i="4" s="1"/>
  <c r="F11685" i="4"/>
  <c r="G11685" i="4" s="1"/>
  <c r="F11686" i="4"/>
  <c r="G11686" i="4" s="1"/>
  <c r="F11687" i="4"/>
  <c r="G11687" i="4" s="1"/>
  <c r="F11688" i="4"/>
  <c r="G11688" i="4" s="1"/>
  <c r="F11689" i="4"/>
  <c r="G11689" i="4" s="1"/>
  <c r="F11690" i="4"/>
  <c r="G11690" i="4" s="1"/>
  <c r="F11691" i="4"/>
  <c r="G11691" i="4" s="1"/>
  <c r="F11692" i="4"/>
  <c r="G11692" i="4" s="1"/>
  <c r="F11693" i="4"/>
  <c r="G11693" i="4" s="1"/>
  <c r="F11694" i="4"/>
  <c r="G11694" i="4" s="1"/>
  <c r="F11695" i="4"/>
  <c r="G11695" i="4" s="1"/>
  <c r="F11696" i="4"/>
  <c r="G11696" i="4" s="1"/>
  <c r="F11697" i="4"/>
  <c r="G11697" i="4" s="1"/>
  <c r="F11698" i="4"/>
  <c r="G11698" i="4" s="1"/>
  <c r="F11699" i="4"/>
  <c r="G11699" i="4" s="1"/>
  <c r="F11700" i="4"/>
  <c r="G11700" i="4" s="1"/>
  <c r="F11701" i="4"/>
  <c r="G11701" i="4" s="1"/>
  <c r="F11702" i="4"/>
  <c r="G11702" i="4" s="1"/>
  <c r="F11703" i="4"/>
  <c r="G11703" i="4" s="1"/>
  <c r="F11704" i="4"/>
  <c r="G11704" i="4" s="1"/>
  <c r="F11705" i="4"/>
  <c r="G11705" i="4" s="1"/>
  <c r="F11706" i="4"/>
  <c r="G11706" i="4" s="1"/>
  <c r="F11707" i="4"/>
  <c r="G11707" i="4" s="1"/>
  <c r="F11708" i="4"/>
  <c r="G11708" i="4" s="1"/>
  <c r="F11709" i="4"/>
  <c r="G11709" i="4" s="1"/>
  <c r="F11710" i="4"/>
  <c r="G11710" i="4" s="1"/>
  <c r="F11711" i="4"/>
  <c r="G11711" i="4" s="1"/>
  <c r="F11712" i="4"/>
  <c r="G11712" i="4" s="1"/>
  <c r="F11713" i="4"/>
  <c r="G11713" i="4" s="1"/>
  <c r="F11714" i="4"/>
  <c r="G11714" i="4" s="1"/>
  <c r="F11715" i="4"/>
  <c r="G11715" i="4" s="1"/>
  <c r="F11716" i="4"/>
  <c r="G11716" i="4" s="1"/>
  <c r="F11717" i="4"/>
  <c r="G11717" i="4" s="1"/>
  <c r="F11718" i="4"/>
  <c r="G11718" i="4" s="1"/>
  <c r="F11719" i="4"/>
  <c r="G11719" i="4" s="1"/>
  <c r="F11720" i="4"/>
  <c r="G11720" i="4" s="1"/>
  <c r="F11721" i="4"/>
  <c r="G11721" i="4" s="1"/>
  <c r="F11722" i="4"/>
  <c r="G11722" i="4" s="1"/>
  <c r="F11723" i="4"/>
  <c r="G11723" i="4" s="1"/>
  <c r="F11724" i="4"/>
  <c r="G11724" i="4" s="1"/>
  <c r="F11725" i="4"/>
  <c r="G11725" i="4" s="1"/>
  <c r="F11726" i="4"/>
  <c r="G11726" i="4" s="1"/>
  <c r="F11727" i="4"/>
  <c r="G11727" i="4" s="1"/>
  <c r="F11728" i="4"/>
  <c r="G11728" i="4" s="1"/>
  <c r="F11729" i="4"/>
  <c r="G11729" i="4" s="1"/>
  <c r="F11730" i="4"/>
  <c r="G11730" i="4" s="1"/>
  <c r="F11731" i="4"/>
  <c r="G11731" i="4" s="1"/>
  <c r="F11732" i="4"/>
  <c r="G11732" i="4" s="1"/>
  <c r="F11733" i="4"/>
  <c r="G11733" i="4" s="1"/>
  <c r="F11734" i="4"/>
  <c r="G11734" i="4" s="1"/>
  <c r="F11735" i="4"/>
  <c r="G11735" i="4" s="1"/>
  <c r="F11736" i="4"/>
  <c r="G11736" i="4" s="1"/>
  <c r="F11737" i="4"/>
  <c r="G11737" i="4" s="1"/>
  <c r="F11738" i="4"/>
  <c r="G11738" i="4" s="1"/>
  <c r="F11739" i="4"/>
  <c r="G11739" i="4" s="1"/>
  <c r="F11740" i="4"/>
  <c r="G11740" i="4" s="1"/>
  <c r="F11741" i="4"/>
  <c r="G11741" i="4" s="1"/>
  <c r="F11742" i="4"/>
  <c r="G11742" i="4" s="1"/>
  <c r="F11743" i="4"/>
  <c r="G11743" i="4" s="1"/>
  <c r="F11744" i="4"/>
  <c r="G11744" i="4" s="1"/>
  <c r="F11745" i="4"/>
  <c r="G11745" i="4" s="1"/>
  <c r="F11746" i="4"/>
  <c r="G11746" i="4" s="1"/>
  <c r="F11747" i="4"/>
  <c r="G11747" i="4" s="1"/>
  <c r="F11748" i="4"/>
  <c r="G11748" i="4" s="1"/>
  <c r="F11749" i="4"/>
  <c r="G11749" i="4" s="1"/>
  <c r="F11750" i="4"/>
  <c r="G11750" i="4" s="1"/>
  <c r="F11751" i="4"/>
  <c r="G11751" i="4" s="1"/>
  <c r="F11752" i="4"/>
  <c r="G11752" i="4" s="1"/>
  <c r="F11753" i="4"/>
  <c r="G11753" i="4" s="1"/>
  <c r="F11754" i="4"/>
  <c r="G11754" i="4" s="1"/>
  <c r="F11755" i="4"/>
  <c r="G11755" i="4" s="1"/>
  <c r="F11756" i="4"/>
  <c r="G11756" i="4" s="1"/>
  <c r="F11757" i="4"/>
  <c r="G11757" i="4" s="1"/>
  <c r="F11758" i="4"/>
  <c r="G11758" i="4" s="1"/>
  <c r="F11759" i="4"/>
  <c r="G11759" i="4" s="1"/>
  <c r="F11760" i="4"/>
  <c r="G11760" i="4" s="1"/>
  <c r="F11761" i="4"/>
  <c r="G11761" i="4" s="1"/>
  <c r="F11762" i="4"/>
  <c r="G11762" i="4" s="1"/>
  <c r="F11763" i="4"/>
  <c r="G11763" i="4" s="1"/>
  <c r="F11764" i="4"/>
  <c r="G11764" i="4" s="1"/>
  <c r="F11765" i="4"/>
  <c r="G11765" i="4" s="1"/>
  <c r="F11766" i="4"/>
  <c r="G11766" i="4" s="1"/>
  <c r="F11767" i="4"/>
  <c r="G11767" i="4" s="1"/>
  <c r="F11768" i="4"/>
  <c r="G11768" i="4" s="1"/>
  <c r="F11769" i="4"/>
  <c r="G11769" i="4" s="1"/>
  <c r="F11770" i="4"/>
  <c r="G11770" i="4" s="1"/>
  <c r="F11771" i="4"/>
  <c r="G11771" i="4" s="1"/>
  <c r="F11772" i="4"/>
  <c r="G11772" i="4" s="1"/>
  <c r="F11773" i="4"/>
  <c r="G11773" i="4" s="1"/>
  <c r="F11774" i="4"/>
  <c r="G11774" i="4" s="1"/>
  <c r="F11775" i="4"/>
  <c r="G11775" i="4" s="1"/>
  <c r="F11776" i="4"/>
  <c r="G11776" i="4" s="1"/>
  <c r="F11777" i="4"/>
  <c r="G11777" i="4" s="1"/>
  <c r="F11778" i="4"/>
  <c r="G11778" i="4" s="1"/>
  <c r="F11779" i="4"/>
  <c r="G11779" i="4" s="1"/>
  <c r="F11780" i="4"/>
  <c r="G11780" i="4" s="1"/>
  <c r="F11781" i="4"/>
  <c r="G11781" i="4" s="1"/>
  <c r="F11782" i="4"/>
  <c r="G11782" i="4" s="1"/>
  <c r="F11783" i="4"/>
  <c r="G11783" i="4" s="1"/>
  <c r="F11784" i="4"/>
  <c r="G11784" i="4" s="1"/>
  <c r="F11785" i="4"/>
  <c r="G11785" i="4" s="1"/>
  <c r="F11786" i="4"/>
  <c r="G11786" i="4" s="1"/>
  <c r="F11787" i="4"/>
  <c r="G11787" i="4" s="1"/>
  <c r="F11788" i="4"/>
  <c r="G11788" i="4" s="1"/>
  <c r="F11789" i="4"/>
  <c r="G11789" i="4" s="1"/>
  <c r="F11790" i="4"/>
  <c r="G11790" i="4" s="1"/>
  <c r="F11791" i="4"/>
  <c r="G11791" i="4" s="1"/>
  <c r="F11792" i="4"/>
  <c r="G11792" i="4" s="1"/>
  <c r="F11793" i="4"/>
  <c r="G11793" i="4" s="1"/>
  <c r="F11794" i="4"/>
  <c r="G11794" i="4" s="1"/>
  <c r="F11795" i="4"/>
  <c r="G11795" i="4" s="1"/>
  <c r="F11796" i="4"/>
  <c r="G11796" i="4" s="1"/>
  <c r="F11797" i="4"/>
  <c r="G11797" i="4" s="1"/>
  <c r="F11798" i="4"/>
  <c r="G11798" i="4" s="1"/>
  <c r="F11799" i="4"/>
  <c r="G11799" i="4" s="1"/>
  <c r="F11800" i="4"/>
  <c r="G11800" i="4" s="1"/>
  <c r="F11801" i="4"/>
  <c r="G11801" i="4" s="1"/>
  <c r="F11802" i="4"/>
  <c r="G11802" i="4" s="1"/>
  <c r="F11803" i="4"/>
  <c r="G11803" i="4" s="1"/>
  <c r="F11804" i="4"/>
  <c r="G11804" i="4" s="1"/>
  <c r="F11805" i="4"/>
  <c r="G11805" i="4" s="1"/>
  <c r="F11806" i="4"/>
  <c r="G11806" i="4" s="1"/>
  <c r="F11807" i="4"/>
  <c r="G11807" i="4" s="1"/>
  <c r="F11808" i="4"/>
  <c r="G11808" i="4" s="1"/>
  <c r="F11809" i="4"/>
  <c r="G11809" i="4" s="1"/>
  <c r="F11810" i="4"/>
  <c r="G11810" i="4" s="1"/>
  <c r="F11811" i="4"/>
  <c r="G11811" i="4" s="1"/>
  <c r="F11812" i="4"/>
  <c r="G11812" i="4" s="1"/>
  <c r="F11813" i="4"/>
  <c r="G11813" i="4" s="1"/>
  <c r="F11814" i="4"/>
  <c r="G11814" i="4" s="1"/>
  <c r="F11815" i="4"/>
  <c r="G11815" i="4" s="1"/>
  <c r="F11816" i="4"/>
  <c r="G11816" i="4" s="1"/>
  <c r="F11817" i="4"/>
  <c r="G11817" i="4" s="1"/>
  <c r="F11818" i="4"/>
  <c r="G11818" i="4" s="1"/>
  <c r="F11819" i="4"/>
  <c r="G11819" i="4" s="1"/>
  <c r="F11820" i="4"/>
  <c r="G11820" i="4" s="1"/>
  <c r="F11821" i="4"/>
  <c r="G11821" i="4" s="1"/>
  <c r="F11822" i="4"/>
  <c r="G11822" i="4" s="1"/>
  <c r="F11823" i="4"/>
  <c r="G11823" i="4" s="1"/>
  <c r="F11824" i="4"/>
  <c r="G11824" i="4" s="1"/>
  <c r="F11825" i="4"/>
  <c r="G11825" i="4" s="1"/>
  <c r="F11826" i="4"/>
  <c r="G11826" i="4" s="1"/>
  <c r="F11827" i="4"/>
  <c r="G11827" i="4" s="1"/>
  <c r="F11828" i="4"/>
  <c r="G11828" i="4" s="1"/>
  <c r="F11829" i="4"/>
  <c r="G11829" i="4" s="1"/>
  <c r="F11830" i="4"/>
  <c r="G11830" i="4" s="1"/>
  <c r="F11831" i="4"/>
  <c r="G11831" i="4" s="1"/>
  <c r="F11832" i="4"/>
  <c r="G11832" i="4" s="1"/>
  <c r="F11833" i="4"/>
  <c r="G11833" i="4" s="1"/>
  <c r="F11834" i="4"/>
  <c r="G11834" i="4" s="1"/>
  <c r="F11835" i="4"/>
  <c r="G11835" i="4" s="1"/>
  <c r="F11836" i="4"/>
  <c r="G11836" i="4" s="1"/>
  <c r="F11837" i="4"/>
  <c r="G11837" i="4" s="1"/>
  <c r="F11838" i="4"/>
  <c r="G11838" i="4" s="1"/>
  <c r="F11839" i="4"/>
  <c r="G11839" i="4" s="1"/>
  <c r="F11840" i="4"/>
  <c r="G11840" i="4" s="1"/>
  <c r="F11841" i="4"/>
  <c r="G11841" i="4" s="1"/>
  <c r="F11842" i="4"/>
  <c r="G11842" i="4" s="1"/>
  <c r="F11843" i="4"/>
  <c r="G11843" i="4" s="1"/>
  <c r="F11844" i="4"/>
  <c r="G11844" i="4" s="1"/>
  <c r="F11845" i="4"/>
  <c r="G11845" i="4" s="1"/>
  <c r="F11846" i="4"/>
  <c r="G11846" i="4" s="1"/>
  <c r="F11847" i="4"/>
  <c r="G11847" i="4" s="1"/>
  <c r="F11848" i="4"/>
  <c r="G11848" i="4" s="1"/>
  <c r="F11849" i="4"/>
  <c r="G11849" i="4" s="1"/>
  <c r="F11850" i="4"/>
  <c r="G11850" i="4" s="1"/>
  <c r="F11851" i="4"/>
  <c r="G11851" i="4" s="1"/>
  <c r="F11852" i="4"/>
  <c r="G11852" i="4" s="1"/>
  <c r="F11853" i="4"/>
  <c r="G11853" i="4" s="1"/>
  <c r="F11854" i="4"/>
  <c r="G11854" i="4" s="1"/>
  <c r="F11855" i="4"/>
  <c r="G11855" i="4" s="1"/>
  <c r="F11856" i="4"/>
  <c r="G11856" i="4" s="1"/>
  <c r="F11857" i="4"/>
  <c r="G11857" i="4" s="1"/>
  <c r="F11858" i="4"/>
  <c r="G11858" i="4" s="1"/>
  <c r="F11859" i="4"/>
  <c r="G11859" i="4" s="1"/>
  <c r="F11860" i="4"/>
  <c r="G11860" i="4" s="1"/>
  <c r="F11861" i="4"/>
  <c r="G11861" i="4" s="1"/>
  <c r="F11862" i="4"/>
  <c r="G11862" i="4" s="1"/>
  <c r="F11863" i="4"/>
  <c r="G11863" i="4" s="1"/>
  <c r="F11864" i="4"/>
  <c r="G11864" i="4" s="1"/>
  <c r="F11865" i="4"/>
  <c r="G11865" i="4" s="1"/>
  <c r="F11866" i="4"/>
  <c r="G11866" i="4" s="1"/>
  <c r="F11867" i="4"/>
  <c r="G11867" i="4" s="1"/>
  <c r="F11868" i="4"/>
  <c r="G11868" i="4" s="1"/>
  <c r="F11869" i="4"/>
  <c r="G11869" i="4" s="1"/>
  <c r="F11870" i="4"/>
  <c r="G11870" i="4" s="1"/>
  <c r="F11871" i="4"/>
  <c r="G11871" i="4" s="1"/>
  <c r="F11872" i="4"/>
  <c r="G11872" i="4" s="1"/>
  <c r="F11873" i="4"/>
  <c r="G11873" i="4" s="1"/>
  <c r="F11874" i="4"/>
  <c r="G11874" i="4" s="1"/>
  <c r="F11875" i="4"/>
  <c r="G11875" i="4" s="1"/>
  <c r="F11876" i="4"/>
  <c r="G11876" i="4" s="1"/>
  <c r="F11877" i="4"/>
  <c r="G11877" i="4" s="1"/>
  <c r="F11878" i="4"/>
  <c r="G11878" i="4" s="1"/>
  <c r="F11879" i="4"/>
  <c r="G11879" i="4" s="1"/>
  <c r="F11880" i="4"/>
  <c r="G11880" i="4" s="1"/>
  <c r="F11881" i="4"/>
  <c r="G11881" i="4" s="1"/>
  <c r="F11882" i="4"/>
  <c r="G11882" i="4" s="1"/>
  <c r="F11883" i="4"/>
  <c r="G11883" i="4" s="1"/>
  <c r="F11884" i="4"/>
  <c r="G11884" i="4" s="1"/>
  <c r="F11885" i="4"/>
  <c r="G11885" i="4" s="1"/>
  <c r="F11886" i="4"/>
  <c r="G11886" i="4" s="1"/>
  <c r="F11887" i="4"/>
  <c r="G11887" i="4" s="1"/>
  <c r="F11888" i="4"/>
  <c r="G11888" i="4" s="1"/>
  <c r="F11889" i="4"/>
  <c r="G11889" i="4" s="1"/>
  <c r="F11890" i="4"/>
  <c r="G11890" i="4" s="1"/>
  <c r="F11891" i="4"/>
  <c r="G11891" i="4" s="1"/>
  <c r="F11892" i="4"/>
  <c r="G11892" i="4" s="1"/>
  <c r="F11893" i="4"/>
  <c r="G11893" i="4" s="1"/>
  <c r="F11894" i="4"/>
  <c r="G11894" i="4" s="1"/>
  <c r="F11895" i="4"/>
  <c r="G11895" i="4" s="1"/>
  <c r="F11896" i="4"/>
  <c r="G11896" i="4" s="1"/>
  <c r="F11897" i="4"/>
  <c r="G11897" i="4" s="1"/>
  <c r="F11898" i="4"/>
  <c r="G11898" i="4" s="1"/>
  <c r="F11899" i="4"/>
  <c r="G11899" i="4" s="1"/>
  <c r="F11900" i="4"/>
  <c r="G11900" i="4" s="1"/>
  <c r="F11901" i="4"/>
  <c r="G11901" i="4" s="1"/>
  <c r="F11902" i="4"/>
  <c r="G11902" i="4" s="1"/>
  <c r="F11903" i="4"/>
  <c r="G11903" i="4" s="1"/>
  <c r="F11904" i="4"/>
  <c r="G11904" i="4" s="1"/>
  <c r="F11905" i="4"/>
  <c r="G11905" i="4" s="1"/>
  <c r="F11906" i="4"/>
  <c r="G11906" i="4" s="1"/>
  <c r="F11907" i="4"/>
  <c r="G11907" i="4" s="1"/>
  <c r="F11908" i="4"/>
  <c r="G11908" i="4" s="1"/>
  <c r="F11909" i="4"/>
  <c r="G11909" i="4" s="1"/>
  <c r="F11910" i="4"/>
  <c r="G11910" i="4" s="1"/>
  <c r="F11911" i="4"/>
  <c r="G11911" i="4" s="1"/>
  <c r="F11912" i="4"/>
  <c r="G11912" i="4" s="1"/>
  <c r="F11913" i="4"/>
  <c r="G11913" i="4" s="1"/>
  <c r="F11914" i="4"/>
  <c r="G11914" i="4" s="1"/>
  <c r="F11915" i="4"/>
  <c r="G11915" i="4" s="1"/>
  <c r="F11916" i="4"/>
  <c r="G11916" i="4" s="1"/>
  <c r="F11917" i="4"/>
  <c r="G11917" i="4" s="1"/>
  <c r="F11918" i="4"/>
  <c r="G11918" i="4" s="1"/>
  <c r="F11919" i="4"/>
  <c r="G11919" i="4" s="1"/>
  <c r="F11920" i="4"/>
  <c r="G11920" i="4" s="1"/>
  <c r="F11921" i="4"/>
  <c r="G11921" i="4" s="1"/>
  <c r="F11922" i="4"/>
  <c r="G11922" i="4" s="1"/>
  <c r="F11923" i="4"/>
  <c r="G11923" i="4" s="1"/>
  <c r="F11924" i="4"/>
  <c r="G11924" i="4" s="1"/>
  <c r="F11925" i="4"/>
  <c r="G11925" i="4" s="1"/>
  <c r="F11926" i="4"/>
  <c r="G11926" i="4" s="1"/>
  <c r="F11927" i="4"/>
  <c r="G11927" i="4" s="1"/>
  <c r="F11928" i="4"/>
  <c r="G11928" i="4" s="1"/>
  <c r="F11929" i="4"/>
  <c r="G11929" i="4" s="1"/>
  <c r="F11930" i="4"/>
  <c r="G11930" i="4" s="1"/>
  <c r="F11931" i="4"/>
  <c r="G11931" i="4" s="1"/>
  <c r="F11932" i="4"/>
  <c r="G11932" i="4" s="1"/>
  <c r="F11933" i="4"/>
  <c r="G11933" i="4" s="1"/>
  <c r="F11934" i="4"/>
  <c r="G11934" i="4" s="1"/>
  <c r="F11935" i="4"/>
  <c r="G11935" i="4" s="1"/>
  <c r="F11936" i="4"/>
  <c r="G11936" i="4" s="1"/>
  <c r="F11937" i="4"/>
  <c r="G11937" i="4" s="1"/>
  <c r="F11938" i="4"/>
  <c r="G11938" i="4" s="1"/>
  <c r="F11939" i="4"/>
  <c r="G11939" i="4" s="1"/>
  <c r="F11940" i="4"/>
  <c r="G11940" i="4" s="1"/>
  <c r="F11941" i="4"/>
  <c r="G11941" i="4" s="1"/>
  <c r="F11942" i="4"/>
  <c r="G11942" i="4" s="1"/>
  <c r="F11943" i="4"/>
  <c r="G11943" i="4" s="1"/>
  <c r="F11944" i="4"/>
  <c r="G11944" i="4" s="1"/>
  <c r="F11945" i="4"/>
  <c r="G11945" i="4" s="1"/>
  <c r="F11946" i="4"/>
  <c r="G11946" i="4" s="1"/>
  <c r="F11947" i="4"/>
  <c r="G11947" i="4" s="1"/>
  <c r="F11948" i="4"/>
  <c r="G11948" i="4" s="1"/>
  <c r="F11949" i="4"/>
  <c r="G11949" i="4" s="1"/>
  <c r="F11950" i="4"/>
  <c r="G11950" i="4" s="1"/>
  <c r="F11951" i="4"/>
  <c r="G11951" i="4" s="1"/>
  <c r="F11952" i="4"/>
  <c r="G11952" i="4" s="1"/>
  <c r="F11953" i="4"/>
  <c r="G11953" i="4" s="1"/>
  <c r="F11954" i="4"/>
  <c r="G11954" i="4" s="1"/>
  <c r="F11955" i="4"/>
  <c r="G11955" i="4" s="1"/>
  <c r="F11956" i="4"/>
  <c r="G11956" i="4" s="1"/>
  <c r="F11957" i="4"/>
  <c r="G11957" i="4" s="1"/>
  <c r="F11958" i="4"/>
  <c r="G11958" i="4" s="1"/>
  <c r="F11959" i="4"/>
  <c r="G11959" i="4" s="1"/>
  <c r="F11960" i="4"/>
  <c r="G11960" i="4" s="1"/>
  <c r="F11961" i="4"/>
  <c r="G11961" i="4" s="1"/>
  <c r="F11962" i="4"/>
  <c r="G11962" i="4" s="1"/>
  <c r="F11963" i="4"/>
  <c r="G11963" i="4" s="1"/>
  <c r="F11964" i="4"/>
  <c r="G11964" i="4" s="1"/>
  <c r="F11965" i="4"/>
  <c r="G11965" i="4" s="1"/>
  <c r="F11966" i="4"/>
  <c r="G11966" i="4" s="1"/>
  <c r="F11967" i="4"/>
  <c r="G11967" i="4" s="1"/>
  <c r="F11968" i="4"/>
  <c r="G11968" i="4" s="1"/>
  <c r="F11969" i="4"/>
  <c r="G11969" i="4" s="1"/>
  <c r="F11970" i="4"/>
  <c r="G11970" i="4" s="1"/>
  <c r="F11971" i="4"/>
  <c r="G11971" i="4" s="1"/>
  <c r="F11972" i="4"/>
  <c r="G11972" i="4" s="1"/>
  <c r="F11973" i="4"/>
  <c r="G11973" i="4" s="1"/>
  <c r="F11974" i="4"/>
  <c r="G11974" i="4" s="1"/>
  <c r="F11975" i="4"/>
  <c r="G11975" i="4" s="1"/>
  <c r="F11976" i="4"/>
  <c r="G11976" i="4" s="1"/>
  <c r="F11977" i="4"/>
  <c r="G11977" i="4" s="1"/>
  <c r="F11978" i="4"/>
  <c r="G11978" i="4" s="1"/>
  <c r="F11979" i="4"/>
  <c r="G11979" i="4" s="1"/>
  <c r="F11980" i="4"/>
  <c r="G11980" i="4" s="1"/>
  <c r="F11981" i="4"/>
  <c r="G11981" i="4" s="1"/>
  <c r="F11982" i="4"/>
  <c r="G11982" i="4" s="1"/>
  <c r="F11983" i="4"/>
  <c r="G11983" i="4" s="1"/>
  <c r="F11984" i="4"/>
  <c r="G11984" i="4" s="1"/>
  <c r="F11985" i="4"/>
  <c r="G11985" i="4" s="1"/>
  <c r="F11986" i="4"/>
  <c r="G11986" i="4" s="1"/>
  <c r="F11987" i="4"/>
  <c r="G11987" i="4" s="1"/>
  <c r="F11988" i="4"/>
  <c r="G11988" i="4" s="1"/>
  <c r="F11989" i="4"/>
  <c r="G11989" i="4" s="1"/>
  <c r="F11990" i="4"/>
  <c r="G11990" i="4" s="1"/>
  <c r="F11991" i="4"/>
  <c r="G11991" i="4" s="1"/>
  <c r="F11992" i="4"/>
  <c r="G11992" i="4" s="1"/>
  <c r="F11993" i="4"/>
  <c r="G11993" i="4" s="1"/>
  <c r="F11994" i="4"/>
  <c r="G11994" i="4" s="1"/>
  <c r="F11995" i="4"/>
  <c r="G11995" i="4" s="1"/>
  <c r="F11996" i="4"/>
  <c r="G11996" i="4" s="1"/>
  <c r="F11997" i="4"/>
  <c r="G11997" i="4" s="1"/>
  <c r="F11998" i="4"/>
  <c r="G11998" i="4" s="1"/>
  <c r="F11999" i="4"/>
  <c r="G11999" i="4" s="1"/>
  <c r="F12000" i="4"/>
  <c r="G12000" i="4" s="1"/>
  <c r="F12001" i="4"/>
  <c r="G12001" i="4" s="1"/>
  <c r="F12002" i="4"/>
  <c r="G12002" i="4" s="1"/>
  <c r="F12003" i="4"/>
  <c r="G12003" i="4" s="1"/>
  <c r="F12004" i="4"/>
  <c r="G12004" i="4" s="1"/>
  <c r="F12005" i="4"/>
  <c r="G12005" i="4" s="1"/>
  <c r="F12006" i="4"/>
  <c r="G12006" i="4" s="1"/>
  <c r="F12007" i="4"/>
  <c r="G12007" i="4" s="1"/>
  <c r="F12008" i="4"/>
  <c r="G12008" i="4" s="1"/>
  <c r="F12009" i="4"/>
  <c r="G12009" i="4" s="1"/>
  <c r="F12010" i="4"/>
  <c r="G12010" i="4" s="1"/>
  <c r="F12011" i="4"/>
  <c r="G12011" i="4" s="1"/>
  <c r="F12012" i="4"/>
  <c r="G12012" i="4" s="1"/>
  <c r="F12013" i="4"/>
  <c r="G12013" i="4" s="1"/>
  <c r="F12014" i="4"/>
  <c r="G12014" i="4" s="1"/>
  <c r="F12015" i="4"/>
  <c r="G12015" i="4" s="1"/>
  <c r="F12016" i="4"/>
  <c r="G12016" i="4" s="1"/>
  <c r="F12017" i="4"/>
  <c r="G12017" i="4" s="1"/>
  <c r="F12018" i="4"/>
  <c r="G12018" i="4" s="1"/>
  <c r="F12019" i="4"/>
  <c r="G12019" i="4" s="1"/>
  <c r="F12020" i="4"/>
  <c r="G12020" i="4" s="1"/>
  <c r="F12021" i="4"/>
  <c r="G12021" i="4" s="1"/>
  <c r="F12022" i="4"/>
  <c r="G12022" i="4" s="1"/>
  <c r="F12023" i="4"/>
  <c r="G12023" i="4" s="1"/>
  <c r="F12024" i="4"/>
  <c r="G12024" i="4" s="1"/>
  <c r="F12025" i="4"/>
  <c r="G12025" i="4" s="1"/>
  <c r="F12026" i="4"/>
  <c r="G12026" i="4" s="1"/>
  <c r="F12027" i="4"/>
  <c r="G12027" i="4" s="1"/>
  <c r="F12028" i="4"/>
  <c r="G12028" i="4" s="1"/>
  <c r="F12029" i="4"/>
  <c r="G12029" i="4" s="1"/>
  <c r="F12030" i="4"/>
  <c r="G12030" i="4" s="1"/>
  <c r="F12031" i="4"/>
  <c r="G12031" i="4" s="1"/>
  <c r="F12032" i="4"/>
  <c r="G12032" i="4" s="1"/>
  <c r="F12033" i="4"/>
  <c r="G12033" i="4" s="1"/>
  <c r="F12034" i="4"/>
  <c r="G12034" i="4" s="1"/>
  <c r="F12035" i="4"/>
  <c r="G12035" i="4" s="1"/>
  <c r="F12036" i="4"/>
  <c r="G12036" i="4" s="1"/>
  <c r="F12037" i="4"/>
  <c r="G12037" i="4" s="1"/>
  <c r="F12038" i="4"/>
  <c r="G12038" i="4" s="1"/>
  <c r="F12039" i="4"/>
  <c r="G12039" i="4" s="1"/>
  <c r="F12040" i="4"/>
  <c r="G12040" i="4" s="1"/>
  <c r="F12041" i="4"/>
  <c r="G12041" i="4" s="1"/>
  <c r="F12042" i="4"/>
  <c r="G12042" i="4" s="1"/>
  <c r="F12043" i="4"/>
  <c r="G12043" i="4" s="1"/>
  <c r="F12044" i="4"/>
  <c r="G12044" i="4" s="1"/>
  <c r="F12045" i="4"/>
  <c r="G12045" i="4" s="1"/>
  <c r="F12046" i="4"/>
  <c r="G12046" i="4" s="1"/>
  <c r="F12047" i="4"/>
  <c r="G12047" i="4" s="1"/>
  <c r="F12048" i="4"/>
  <c r="G12048" i="4" s="1"/>
  <c r="F12049" i="4"/>
  <c r="G12049" i="4" s="1"/>
  <c r="F12050" i="4"/>
  <c r="G12050" i="4" s="1"/>
  <c r="F12051" i="4"/>
  <c r="G12051" i="4" s="1"/>
  <c r="F12052" i="4"/>
  <c r="G12052" i="4" s="1"/>
  <c r="F12053" i="4"/>
  <c r="G12053" i="4" s="1"/>
  <c r="F12054" i="4"/>
  <c r="G12054" i="4" s="1"/>
  <c r="F12055" i="4"/>
  <c r="G12055" i="4" s="1"/>
  <c r="F12056" i="4"/>
  <c r="G12056" i="4" s="1"/>
  <c r="F12057" i="4"/>
  <c r="G12057" i="4" s="1"/>
  <c r="F12058" i="4"/>
  <c r="G12058" i="4" s="1"/>
  <c r="F12059" i="4"/>
  <c r="G12059" i="4" s="1"/>
  <c r="F12060" i="4"/>
  <c r="G12060" i="4" s="1"/>
  <c r="F12061" i="4"/>
  <c r="G12061" i="4" s="1"/>
  <c r="F12062" i="4"/>
  <c r="G12062" i="4" s="1"/>
  <c r="F12063" i="4"/>
  <c r="G12063" i="4" s="1"/>
  <c r="F12064" i="4"/>
  <c r="G12064" i="4" s="1"/>
  <c r="F12065" i="4"/>
  <c r="G12065" i="4" s="1"/>
  <c r="F12066" i="4"/>
  <c r="G12066" i="4" s="1"/>
  <c r="F12067" i="4"/>
  <c r="G12067" i="4" s="1"/>
  <c r="F12068" i="4"/>
  <c r="G12068" i="4" s="1"/>
  <c r="F12069" i="4"/>
  <c r="G12069" i="4" s="1"/>
  <c r="F12070" i="4"/>
  <c r="G12070" i="4" s="1"/>
  <c r="F12071" i="4"/>
  <c r="G12071" i="4" s="1"/>
  <c r="F12072" i="4"/>
  <c r="G12072" i="4" s="1"/>
  <c r="F12073" i="4"/>
  <c r="G12073" i="4" s="1"/>
  <c r="F12074" i="4"/>
  <c r="G12074" i="4" s="1"/>
  <c r="F12075" i="4"/>
  <c r="G12075" i="4" s="1"/>
  <c r="F12076" i="4"/>
  <c r="G12076" i="4" s="1"/>
  <c r="F12077" i="4"/>
  <c r="G12077" i="4" s="1"/>
  <c r="F12078" i="4"/>
  <c r="G12078" i="4" s="1"/>
  <c r="F12079" i="4"/>
  <c r="G12079" i="4" s="1"/>
  <c r="F12080" i="4"/>
  <c r="G12080" i="4" s="1"/>
  <c r="F12081" i="4"/>
  <c r="G12081" i="4" s="1"/>
  <c r="F12082" i="4"/>
  <c r="G12082" i="4" s="1"/>
  <c r="F12083" i="4"/>
  <c r="G12083" i="4" s="1"/>
  <c r="F12084" i="4"/>
  <c r="G12084" i="4" s="1"/>
  <c r="F12085" i="4"/>
  <c r="G12085" i="4" s="1"/>
  <c r="F12086" i="4"/>
  <c r="G12086" i="4" s="1"/>
  <c r="F12087" i="4"/>
  <c r="G12087" i="4" s="1"/>
  <c r="F12088" i="4"/>
  <c r="G12088" i="4" s="1"/>
  <c r="F12089" i="4"/>
  <c r="G12089" i="4" s="1"/>
  <c r="F12090" i="4"/>
  <c r="G12090" i="4" s="1"/>
  <c r="F12091" i="4"/>
  <c r="G12091" i="4" s="1"/>
  <c r="F12092" i="4"/>
  <c r="G12092" i="4" s="1"/>
  <c r="F12093" i="4"/>
  <c r="G12093" i="4" s="1"/>
  <c r="F12094" i="4"/>
  <c r="G12094" i="4" s="1"/>
  <c r="F12095" i="4"/>
  <c r="G12095" i="4" s="1"/>
  <c r="F12096" i="4"/>
  <c r="G12096" i="4" s="1"/>
  <c r="F12097" i="4"/>
  <c r="G12097" i="4" s="1"/>
  <c r="F12098" i="4"/>
  <c r="G12098" i="4" s="1"/>
  <c r="F12099" i="4"/>
  <c r="G12099" i="4" s="1"/>
  <c r="F12100" i="4"/>
  <c r="G12100" i="4" s="1"/>
  <c r="F12101" i="4"/>
  <c r="G12101" i="4" s="1"/>
  <c r="F12102" i="4"/>
  <c r="G12102" i="4" s="1"/>
  <c r="F12103" i="4"/>
  <c r="G12103" i="4" s="1"/>
  <c r="F12104" i="4"/>
  <c r="G12104" i="4" s="1"/>
  <c r="F12105" i="4"/>
  <c r="G12105" i="4" s="1"/>
  <c r="F12106" i="4"/>
  <c r="G12106" i="4" s="1"/>
  <c r="F12107" i="4"/>
  <c r="G12107" i="4" s="1"/>
  <c r="F12108" i="4"/>
  <c r="G12108" i="4" s="1"/>
  <c r="F12109" i="4"/>
  <c r="G12109" i="4" s="1"/>
  <c r="F12110" i="4"/>
  <c r="G12110" i="4" s="1"/>
  <c r="F12111" i="4"/>
  <c r="G12111" i="4" s="1"/>
  <c r="F12112" i="4"/>
  <c r="G12112" i="4" s="1"/>
  <c r="F12113" i="4"/>
  <c r="G12113" i="4" s="1"/>
  <c r="F12114" i="4"/>
  <c r="G12114" i="4" s="1"/>
  <c r="F12115" i="4"/>
  <c r="G12115" i="4" s="1"/>
  <c r="F12116" i="4"/>
  <c r="G12116" i="4" s="1"/>
  <c r="F12117" i="4"/>
  <c r="G12117" i="4" s="1"/>
  <c r="F12118" i="4"/>
  <c r="G12118" i="4" s="1"/>
  <c r="F12119" i="4"/>
  <c r="G12119" i="4" s="1"/>
  <c r="F12120" i="4"/>
  <c r="G12120" i="4" s="1"/>
  <c r="F12121" i="4"/>
  <c r="G12121" i="4" s="1"/>
  <c r="F12122" i="4"/>
  <c r="G12122" i="4" s="1"/>
  <c r="F12123" i="4"/>
  <c r="G12123" i="4" s="1"/>
  <c r="F12124" i="4"/>
  <c r="G12124" i="4" s="1"/>
  <c r="F12125" i="4"/>
  <c r="G12125" i="4" s="1"/>
  <c r="F12126" i="4"/>
  <c r="G12126" i="4" s="1"/>
  <c r="F12127" i="4"/>
  <c r="G12127" i="4" s="1"/>
  <c r="F12128" i="4"/>
  <c r="G12128" i="4" s="1"/>
  <c r="F12129" i="4"/>
  <c r="G12129" i="4" s="1"/>
  <c r="F12130" i="4"/>
  <c r="G12130" i="4" s="1"/>
  <c r="F12131" i="4"/>
  <c r="G12131" i="4" s="1"/>
  <c r="F12132" i="4"/>
  <c r="G12132" i="4" s="1"/>
  <c r="F12133" i="4"/>
  <c r="G12133" i="4" s="1"/>
  <c r="F12134" i="4"/>
  <c r="G12134" i="4" s="1"/>
  <c r="F12135" i="4"/>
  <c r="G12135" i="4" s="1"/>
  <c r="F12136" i="4"/>
  <c r="G12136" i="4" s="1"/>
  <c r="F12137" i="4"/>
  <c r="G12137" i="4" s="1"/>
  <c r="F12138" i="4"/>
  <c r="G12138" i="4" s="1"/>
  <c r="F12139" i="4"/>
  <c r="G12139" i="4" s="1"/>
  <c r="F12140" i="4"/>
  <c r="G12140" i="4" s="1"/>
  <c r="F12141" i="4"/>
  <c r="G12141" i="4" s="1"/>
  <c r="F12142" i="4"/>
  <c r="G12142" i="4" s="1"/>
  <c r="F12143" i="4"/>
  <c r="G12143" i="4" s="1"/>
  <c r="F12144" i="4"/>
  <c r="G12144" i="4" s="1"/>
  <c r="F12145" i="4"/>
  <c r="G12145" i="4" s="1"/>
  <c r="F12146" i="4"/>
  <c r="G12146" i="4" s="1"/>
  <c r="F12147" i="4"/>
  <c r="G12147" i="4" s="1"/>
  <c r="F12148" i="4"/>
  <c r="G12148" i="4" s="1"/>
  <c r="F12149" i="4"/>
  <c r="G12149" i="4" s="1"/>
  <c r="F12150" i="4"/>
  <c r="G12150" i="4" s="1"/>
  <c r="F12151" i="4"/>
  <c r="G12151" i="4" s="1"/>
  <c r="F12152" i="4"/>
  <c r="G12152" i="4" s="1"/>
  <c r="F12153" i="4"/>
  <c r="G12153" i="4" s="1"/>
  <c r="F12154" i="4"/>
  <c r="G12154" i="4" s="1"/>
  <c r="F12155" i="4"/>
  <c r="G12155" i="4" s="1"/>
  <c r="F12156" i="4"/>
  <c r="G12156" i="4" s="1"/>
  <c r="F12157" i="4"/>
  <c r="G12157" i="4" s="1"/>
  <c r="F12158" i="4"/>
  <c r="G12158" i="4" s="1"/>
  <c r="F12159" i="4"/>
  <c r="G12159" i="4" s="1"/>
  <c r="F12160" i="4"/>
  <c r="G12160" i="4" s="1"/>
  <c r="F12161" i="4"/>
  <c r="G12161" i="4" s="1"/>
  <c r="F12162" i="4"/>
  <c r="G12162" i="4" s="1"/>
  <c r="F12163" i="4"/>
  <c r="G12163" i="4" s="1"/>
  <c r="F12164" i="4"/>
  <c r="G12164" i="4" s="1"/>
  <c r="F12165" i="4"/>
  <c r="G12165" i="4" s="1"/>
  <c r="F12166" i="4"/>
  <c r="G12166" i="4" s="1"/>
  <c r="F12167" i="4"/>
  <c r="G12167" i="4" s="1"/>
  <c r="F12168" i="4"/>
  <c r="G12168" i="4" s="1"/>
  <c r="F12169" i="4"/>
  <c r="G12169" i="4" s="1"/>
  <c r="F12170" i="4"/>
  <c r="G12170" i="4" s="1"/>
  <c r="F12171" i="4"/>
  <c r="G12171" i="4" s="1"/>
  <c r="F12172" i="4"/>
  <c r="G12172" i="4" s="1"/>
  <c r="F12173" i="4"/>
  <c r="G12173" i="4" s="1"/>
  <c r="F12174" i="4"/>
  <c r="G12174" i="4" s="1"/>
  <c r="F12175" i="4"/>
  <c r="G12175" i="4" s="1"/>
  <c r="F12176" i="4"/>
  <c r="G12176" i="4" s="1"/>
  <c r="F12177" i="4"/>
  <c r="G12177" i="4" s="1"/>
  <c r="F12178" i="4"/>
  <c r="G12178" i="4" s="1"/>
  <c r="F12179" i="4"/>
  <c r="G12179" i="4" s="1"/>
  <c r="F12180" i="4"/>
  <c r="G12180" i="4" s="1"/>
  <c r="F12181" i="4"/>
  <c r="G12181" i="4" s="1"/>
  <c r="F12182" i="4"/>
  <c r="G12182" i="4" s="1"/>
  <c r="F12183" i="4"/>
  <c r="G12183" i="4" s="1"/>
  <c r="F12184" i="4"/>
  <c r="G12184" i="4" s="1"/>
  <c r="F12185" i="4"/>
  <c r="G12185" i="4" s="1"/>
  <c r="F12186" i="4"/>
  <c r="G12186" i="4" s="1"/>
  <c r="F12187" i="4"/>
  <c r="G12187" i="4" s="1"/>
  <c r="F12188" i="4"/>
  <c r="G12188" i="4" s="1"/>
  <c r="F12189" i="4"/>
  <c r="G12189" i="4" s="1"/>
  <c r="F12190" i="4"/>
  <c r="G12190" i="4" s="1"/>
  <c r="F12191" i="4"/>
  <c r="G12191" i="4" s="1"/>
  <c r="F12192" i="4"/>
  <c r="G12192" i="4" s="1"/>
  <c r="F12193" i="4"/>
  <c r="G12193" i="4" s="1"/>
  <c r="F12194" i="4"/>
  <c r="G12194" i="4" s="1"/>
  <c r="F12195" i="4"/>
  <c r="G12195" i="4" s="1"/>
  <c r="F12196" i="4"/>
  <c r="G12196" i="4" s="1"/>
  <c r="F12197" i="4"/>
  <c r="G12197" i="4" s="1"/>
  <c r="F12198" i="4"/>
  <c r="G12198" i="4" s="1"/>
  <c r="F12199" i="4"/>
  <c r="G12199" i="4" s="1"/>
  <c r="F12200" i="4"/>
  <c r="G12200" i="4" s="1"/>
  <c r="F12201" i="4"/>
  <c r="G12201" i="4" s="1"/>
  <c r="F12202" i="4"/>
  <c r="G12202" i="4" s="1"/>
  <c r="F12203" i="4"/>
  <c r="G12203" i="4" s="1"/>
  <c r="F12204" i="4"/>
  <c r="G12204" i="4" s="1"/>
  <c r="F12205" i="4"/>
  <c r="G12205" i="4" s="1"/>
  <c r="F12206" i="4"/>
  <c r="G12206" i="4" s="1"/>
  <c r="F12207" i="4"/>
  <c r="G12207" i="4" s="1"/>
  <c r="F12208" i="4"/>
  <c r="G12208" i="4" s="1"/>
  <c r="F12209" i="4"/>
  <c r="G12209" i="4" s="1"/>
  <c r="F12210" i="4"/>
  <c r="G12210" i="4" s="1"/>
  <c r="F12211" i="4"/>
  <c r="G12211" i="4" s="1"/>
  <c r="F12212" i="4"/>
  <c r="G12212" i="4" s="1"/>
  <c r="F12213" i="4"/>
  <c r="G12213" i="4" s="1"/>
  <c r="F12214" i="4"/>
  <c r="G12214" i="4" s="1"/>
  <c r="F12215" i="4"/>
  <c r="G12215" i="4" s="1"/>
  <c r="F12216" i="4"/>
  <c r="G12216" i="4" s="1"/>
  <c r="F12217" i="4"/>
  <c r="G12217" i="4" s="1"/>
  <c r="F12218" i="4"/>
  <c r="G12218" i="4" s="1"/>
  <c r="F12219" i="4"/>
  <c r="G12219" i="4" s="1"/>
  <c r="F12220" i="4"/>
  <c r="G12220" i="4" s="1"/>
  <c r="F12221" i="4"/>
  <c r="G12221" i="4" s="1"/>
  <c r="F12222" i="4"/>
  <c r="G12222" i="4" s="1"/>
  <c r="F12223" i="4"/>
  <c r="G12223" i="4" s="1"/>
  <c r="F12224" i="4"/>
  <c r="G12224" i="4" s="1"/>
  <c r="F12225" i="4"/>
  <c r="G12225" i="4" s="1"/>
  <c r="F12226" i="4"/>
  <c r="G12226" i="4" s="1"/>
  <c r="F12227" i="4"/>
  <c r="G12227" i="4" s="1"/>
  <c r="F12228" i="4"/>
  <c r="G12228" i="4" s="1"/>
  <c r="F12229" i="4"/>
  <c r="G12229" i="4" s="1"/>
  <c r="F12230" i="4"/>
  <c r="G12230" i="4" s="1"/>
  <c r="F12231" i="4"/>
  <c r="G12231" i="4" s="1"/>
  <c r="F12232" i="4"/>
  <c r="G12232" i="4" s="1"/>
  <c r="F12233" i="4"/>
  <c r="G12233" i="4" s="1"/>
  <c r="F12234" i="4"/>
  <c r="G12234" i="4" s="1"/>
  <c r="F12235" i="4"/>
  <c r="G12235" i="4" s="1"/>
  <c r="F12236" i="4"/>
  <c r="G12236" i="4" s="1"/>
  <c r="F12237" i="4"/>
  <c r="G12237" i="4" s="1"/>
  <c r="F12238" i="4"/>
  <c r="G12238" i="4" s="1"/>
  <c r="F12239" i="4"/>
  <c r="G12239" i="4" s="1"/>
  <c r="F12240" i="4"/>
  <c r="G12240" i="4" s="1"/>
  <c r="F12241" i="4"/>
  <c r="G12241" i="4" s="1"/>
  <c r="F12242" i="4"/>
  <c r="G12242" i="4" s="1"/>
  <c r="F12243" i="4"/>
  <c r="G12243" i="4" s="1"/>
  <c r="F12244" i="4"/>
  <c r="G12244" i="4" s="1"/>
  <c r="F12245" i="4"/>
  <c r="G12245" i="4" s="1"/>
  <c r="F12246" i="4"/>
  <c r="G12246" i="4" s="1"/>
  <c r="F12247" i="4"/>
  <c r="G12247" i="4" s="1"/>
  <c r="F12248" i="4"/>
  <c r="G12248" i="4" s="1"/>
  <c r="F12249" i="4"/>
  <c r="G12249" i="4" s="1"/>
  <c r="F12250" i="4"/>
  <c r="G12250" i="4" s="1"/>
  <c r="F12251" i="4"/>
  <c r="G12251" i="4" s="1"/>
  <c r="F12252" i="4"/>
  <c r="G12252" i="4" s="1"/>
  <c r="F12253" i="4"/>
  <c r="G12253" i="4" s="1"/>
  <c r="F12254" i="4"/>
  <c r="G12254" i="4" s="1"/>
  <c r="F12255" i="4"/>
  <c r="G12255" i="4" s="1"/>
  <c r="F12256" i="4"/>
  <c r="G12256" i="4" s="1"/>
  <c r="F12257" i="4"/>
  <c r="G12257" i="4" s="1"/>
  <c r="F12258" i="4"/>
  <c r="G12258" i="4" s="1"/>
  <c r="F12259" i="4"/>
  <c r="G12259" i="4" s="1"/>
  <c r="F12260" i="4"/>
  <c r="G12260" i="4" s="1"/>
  <c r="F12261" i="4"/>
  <c r="G12261" i="4" s="1"/>
  <c r="F12262" i="4"/>
  <c r="G12262" i="4" s="1"/>
  <c r="F12263" i="4"/>
  <c r="G12263" i="4" s="1"/>
  <c r="F12264" i="4"/>
  <c r="G12264" i="4" s="1"/>
  <c r="F12265" i="4"/>
  <c r="G12265" i="4" s="1"/>
  <c r="F12266" i="4"/>
  <c r="G12266" i="4" s="1"/>
  <c r="F12267" i="4"/>
  <c r="G12267" i="4" s="1"/>
  <c r="F12268" i="4"/>
  <c r="G12268" i="4" s="1"/>
  <c r="F12269" i="4"/>
  <c r="G12269" i="4" s="1"/>
  <c r="F12270" i="4"/>
  <c r="G12270" i="4" s="1"/>
  <c r="F12271" i="4"/>
  <c r="G12271" i="4" s="1"/>
  <c r="F12272" i="4"/>
  <c r="G12272" i="4" s="1"/>
  <c r="F12273" i="4"/>
  <c r="G12273" i="4" s="1"/>
  <c r="F12274" i="4"/>
  <c r="G12274" i="4" s="1"/>
  <c r="F12275" i="4"/>
  <c r="G12275" i="4" s="1"/>
  <c r="F12276" i="4"/>
  <c r="G12276" i="4" s="1"/>
  <c r="F12277" i="4"/>
  <c r="G12277" i="4" s="1"/>
  <c r="F12278" i="4"/>
  <c r="G12278" i="4" s="1"/>
  <c r="F12279" i="4"/>
  <c r="G12279" i="4" s="1"/>
  <c r="F12280" i="4"/>
  <c r="G12280" i="4" s="1"/>
  <c r="F12281" i="4"/>
  <c r="G12281" i="4" s="1"/>
  <c r="F12282" i="4"/>
  <c r="G12282" i="4" s="1"/>
  <c r="F12283" i="4"/>
  <c r="G12283" i="4" s="1"/>
  <c r="F12284" i="4"/>
  <c r="G12284" i="4" s="1"/>
  <c r="F12285" i="4"/>
  <c r="G12285" i="4" s="1"/>
  <c r="F12286" i="4"/>
  <c r="G12286" i="4" s="1"/>
  <c r="F12287" i="4"/>
  <c r="G12287" i="4" s="1"/>
  <c r="F12288" i="4"/>
  <c r="G12288" i="4" s="1"/>
  <c r="F12289" i="4"/>
  <c r="G12289" i="4" s="1"/>
  <c r="F12290" i="4"/>
  <c r="G12290" i="4" s="1"/>
  <c r="F12291" i="4"/>
  <c r="G12291" i="4" s="1"/>
  <c r="F12292" i="4"/>
  <c r="G12292" i="4" s="1"/>
  <c r="F12293" i="4"/>
  <c r="G12293" i="4" s="1"/>
  <c r="F12294" i="4"/>
  <c r="G12294" i="4" s="1"/>
  <c r="F12295" i="4"/>
  <c r="G12295" i="4" s="1"/>
  <c r="F12296" i="4"/>
  <c r="G12296" i="4" s="1"/>
  <c r="F12297" i="4"/>
  <c r="G12297" i="4" s="1"/>
  <c r="F12298" i="4"/>
  <c r="G12298" i="4" s="1"/>
  <c r="F12299" i="4"/>
  <c r="G12299" i="4" s="1"/>
  <c r="F12300" i="4"/>
  <c r="G12300" i="4" s="1"/>
  <c r="F12301" i="4"/>
  <c r="G12301" i="4" s="1"/>
  <c r="F12302" i="4"/>
  <c r="G12302" i="4" s="1"/>
  <c r="F12303" i="4"/>
  <c r="G12303" i="4" s="1"/>
  <c r="F12304" i="4"/>
  <c r="G12304" i="4" s="1"/>
  <c r="F12305" i="4"/>
  <c r="G12305" i="4" s="1"/>
  <c r="F12306" i="4"/>
  <c r="G12306" i="4" s="1"/>
  <c r="F12307" i="4"/>
  <c r="G12307" i="4" s="1"/>
  <c r="F12308" i="4"/>
  <c r="G12308" i="4" s="1"/>
  <c r="F12309" i="4"/>
  <c r="G12309" i="4" s="1"/>
  <c r="F12310" i="4"/>
  <c r="G12310" i="4" s="1"/>
  <c r="F12311" i="4"/>
  <c r="G12311" i="4" s="1"/>
  <c r="F12312" i="4"/>
  <c r="G12312" i="4" s="1"/>
  <c r="F12313" i="4"/>
  <c r="G12313" i="4" s="1"/>
  <c r="F12314" i="4"/>
  <c r="G12314" i="4" s="1"/>
  <c r="F12315" i="4"/>
  <c r="G12315" i="4" s="1"/>
  <c r="F12316" i="4"/>
  <c r="G12316" i="4" s="1"/>
  <c r="F12317" i="4"/>
  <c r="G12317" i="4" s="1"/>
  <c r="F12318" i="4"/>
  <c r="G12318" i="4" s="1"/>
  <c r="F12319" i="4"/>
  <c r="G12319" i="4" s="1"/>
  <c r="F12320" i="4"/>
  <c r="G12320" i="4" s="1"/>
  <c r="F12321" i="4"/>
  <c r="G12321" i="4" s="1"/>
  <c r="F12322" i="4"/>
  <c r="G12322" i="4" s="1"/>
  <c r="F12323" i="4"/>
  <c r="G12323" i="4" s="1"/>
  <c r="F12324" i="4"/>
  <c r="G12324" i="4" s="1"/>
  <c r="F12325" i="4"/>
  <c r="G12325" i="4" s="1"/>
  <c r="F12326" i="4"/>
  <c r="G12326" i="4" s="1"/>
  <c r="F12327" i="4"/>
  <c r="G12327" i="4" s="1"/>
  <c r="F12328" i="4"/>
  <c r="G12328" i="4" s="1"/>
  <c r="F12329" i="4"/>
  <c r="G12329" i="4" s="1"/>
  <c r="F12330" i="4"/>
  <c r="G12330" i="4" s="1"/>
  <c r="F12331" i="4"/>
  <c r="G12331" i="4" s="1"/>
  <c r="F12332" i="4"/>
  <c r="G12332" i="4" s="1"/>
  <c r="F12333" i="4"/>
  <c r="G12333" i="4" s="1"/>
  <c r="F12334" i="4"/>
  <c r="G12334" i="4" s="1"/>
  <c r="F12335" i="4"/>
  <c r="G12335" i="4" s="1"/>
  <c r="F12336" i="4"/>
  <c r="G12336" i="4" s="1"/>
  <c r="F12337" i="4"/>
  <c r="G12337" i="4" s="1"/>
  <c r="F12338" i="4"/>
  <c r="G12338" i="4" s="1"/>
  <c r="F12339" i="4"/>
  <c r="G12339" i="4" s="1"/>
  <c r="F12340" i="4"/>
  <c r="G12340" i="4" s="1"/>
  <c r="F12341" i="4"/>
  <c r="G12341" i="4" s="1"/>
  <c r="F12342" i="4"/>
  <c r="G12342" i="4" s="1"/>
  <c r="F12343" i="4"/>
  <c r="G12343" i="4" s="1"/>
  <c r="F12344" i="4"/>
  <c r="G12344" i="4" s="1"/>
  <c r="F12345" i="4"/>
  <c r="G12345" i="4" s="1"/>
  <c r="F12346" i="4"/>
  <c r="G12346" i="4" s="1"/>
  <c r="F12347" i="4"/>
  <c r="G12347" i="4" s="1"/>
  <c r="F12348" i="4"/>
  <c r="G12348" i="4" s="1"/>
  <c r="F12349" i="4"/>
  <c r="G12349" i="4" s="1"/>
  <c r="F12350" i="4"/>
  <c r="G12350" i="4" s="1"/>
  <c r="F12351" i="4"/>
  <c r="G12351" i="4" s="1"/>
  <c r="F12352" i="4"/>
  <c r="G12352" i="4" s="1"/>
  <c r="F12353" i="4"/>
  <c r="G12353" i="4" s="1"/>
  <c r="F12354" i="4"/>
  <c r="G12354" i="4" s="1"/>
  <c r="F12355" i="4"/>
  <c r="G12355" i="4" s="1"/>
  <c r="F12356" i="4"/>
  <c r="G12356" i="4" s="1"/>
  <c r="F12357" i="4"/>
  <c r="G12357" i="4" s="1"/>
  <c r="F12358" i="4"/>
  <c r="G12358" i="4" s="1"/>
  <c r="F12359" i="4"/>
  <c r="G12359" i="4" s="1"/>
  <c r="F12360" i="4"/>
  <c r="G12360" i="4" s="1"/>
  <c r="F12361" i="4"/>
  <c r="G12361" i="4" s="1"/>
  <c r="F12362" i="4"/>
  <c r="G12362" i="4" s="1"/>
  <c r="F12363" i="4"/>
  <c r="G12363" i="4" s="1"/>
  <c r="F12364" i="4"/>
  <c r="G12364" i="4" s="1"/>
  <c r="F12365" i="4"/>
  <c r="G12365" i="4" s="1"/>
  <c r="F12366" i="4"/>
  <c r="G12366" i="4" s="1"/>
  <c r="F12367" i="4"/>
  <c r="G12367" i="4" s="1"/>
  <c r="F12368" i="4"/>
  <c r="G12368" i="4" s="1"/>
  <c r="F12369" i="4"/>
  <c r="G12369" i="4" s="1"/>
  <c r="F12370" i="4"/>
  <c r="G12370" i="4" s="1"/>
  <c r="F12371" i="4"/>
  <c r="G12371" i="4" s="1"/>
  <c r="F12372" i="4"/>
  <c r="G12372" i="4" s="1"/>
  <c r="F12373" i="4"/>
  <c r="G12373" i="4" s="1"/>
  <c r="F12374" i="4"/>
  <c r="G12374" i="4" s="1"/>
  <c r="F12375" i="4"/>
  <c r="G12375" i="4" s="1"/>
  <c r="F12376" i="4"/>
  <c r="G12376" i="4" s="1"/>
  <c r="F12377" i="4"/>
  <c r="G12377" i="4" s="1"/>
  <c r="F12378" i="4"/>
  <c r="G12378" i="4" s="1"/>
  <c r="F12379" i="4"/>
  <c r="G12379" i="4" s="1"/>
  <c r="F12380" i="4"/>
  <c r="G12380" i="4" s="1"/>
  <c r="F12381" i="4"/>
  <c r="G12381" i="4" s="1"/>
  <c r="F12382" i="4"/>
  <c r="G12382" i="4" s="1"/>
  <c r="F12383" i="4"/>
  <c r="G12383" i="4" s="1"/>
  <c r="F12384" i="4"/>
  <c r="G12384" i="4" s="1"/>
  <c r="F12385" i="4"/>
  <c r="G12385" i="4" s="1"/>
  <c r="F12386" i="4"/>
  <c r="G12386" i="4" s="1"/>
  <c r="F12387" i="4"/>
  <c r="G12387" i="4" s="1"/>
  <c r="F12388" i="4"/>
  <c r="G12388" i="4" s="1"/>
  <c r="F12389" i="4"/>
  <c r="G12389" i="4" s="1"/>
  <c r="F12390" i="4"/>
  <c r="G12390" i="4" s="1"/>
  <c r="F12391" i="4"/>
  <c r="G12391" i="4" s="1"/>
  <c r="F12392" i="4"/>
  <c r="G12392" i="4" s="1"/>
  <c r="F12393" i="4"/>
  <c r="G12393" i="4" s="1"/>
  <c r="F12394" i="4"/>
  <c r="G12394" i="4" s="1"/>
  <c r="F12395" i="4"/>
  <c r="G12395" i="4" s="1"/>
  <c r="F12396" i="4"/>
  <c r="G12396" i="4" s="1"/>
  <c r="F12397" i="4"/>
  <c r="G12397" i="4" s="1"/>
  <c r="F12398" i="4"/>
  <c r="G12398" i="4" s="1"/>
  <c r="F12399" i="4"/>
  <c r="G12399" i="4" s="1"/>
  <c r="F12400" i="4"/>
  <c r="G12400" i="4" s="1"/>
  <c r="F12401" i="4"/>
  <c r="G12401" i="4" s="1"/>
  <c r="F12402" i="4"/>
  <c r="G12402" i="4" s="1"/>
  <c r="F12403" i="4"/>
  <c r="G12403" i="4" s="1"/>
  <c r="F12404" i="4"/>
  <c r="G12404" i="4" s="1"/>
  <c r="F12405" i="4"/>
  <c r="G12405" i="4" s="1"/>
  <c r="F12406" i="4"/>
  <c r="G12406" i="4" s="1"/>
  <c r="F12407" i="4"/>
  <c r="G12407" i="4" s="1"/>
  <c r="F12408" i="4"/>
  <c r="G12408" i="4" s="1"/>
  <c r="F12409" i="4"/>
  <c r="G12409" i="4" s="1"/>
  <c r="F12410" i="4"/>
  <c r="G12410" i="4" s="1"/>
  <c r="F12411" i="4"/>
  <c r="G12411" i="4" s="1"/>
  <c r="F12412" i="4"/>
  <c r="G12412" i="4" s="1"/>
  <c r="F12413" i="4"/>
  <c r="G12413" i="4" s="1"/>
  <c r="F12414" i="4"/>
  <c r="G12414" i="4" s="1"/>
  <c r="F12415" i="4"/>
  <c r="G12415" i="4" s="1"/>
  <c r="F12416" i="4"/>
  <c r="G12416" i="4" s="1"/>
  <c r="F12417" i="4"/>
  <c r="G12417" i="4" s="1"/>
  <c r="F12418" i="4"/>
  <c r="G12418" i="4" s="1"/>
  <c r="F12419" i="4"/>
  <c r="G12419" i="4" s="1"/>
  <c r="F12420" i="4"/>
  <c r="G12420" i="4" s="1"/>
  <c r="F12421" i="4"/>
  <c r="G12421" i="4" s="1"/>
  <c r="F12422" i="4"/>
  <c r="G12422" i="4" s="1"/>
  <c r="F12423" i="4"/>
  <c r="G12423" i="4" s="1"/>
  <c r="F12424" i="4"/>
  <c r="G12424" i="4" s="1"/>
  <c r="F12425" i="4"/>
  <c r="G12425" i="4" s="1"/>
  <c r="F12426" i="4"/>
  <c r="G12426" i="4" s="1"/>
  <c r="F12427" i="4"/>
  <c r="G12427" i="4" s="1"/>
  <c r="F12428" i="4"/>
  <c r="G12428" i="4" s="1"/>
  <c r="F12429" i="4"/>
  <c r="G12429" i="4" s="1"/>
  <c r="F12430" i="4"/>
  <c r="G12430" i="4" s="1"/>
  <c r="F12431" i="4"/>
  <c r="G12431" i="4" s="1"/>
  <c r="F12432" i="4"/>
  <c r="G12432" i="4" s="1"/>
  <c r="F12433" i="4"/>
  <c r="G12433" i="4" s="1"/>
  <c r="F12434" i="4"/>
  <c r="G12434" i="4" s="1"/>
  <c r="F12435" i="4"/>
  <c r="G12435" i="4" s="1"/>
  <c r="F12436" i="4"/>
  <c r="G12436" i="4" s="1"/>
  <c r="F12437" i="4"/>
  <c r="G12437" i="4" s="1"/>
  <c r="F12438" i="4"/>
  <c r="G12438" i="4" s="1"/>
  <c r="F12439" i="4"/>
  <c r="G12439" i="4" s="1"/>
  <c r="F12440" i="4"/>
  <c r="G12440" i="4" s="1"/>
  <c r="F12441" i="4"/>
  <c r="G12441" i="4" s="1"/>
  <c r="F12442" i="4"/>
  <c r="G12442" i="4" s="1"/>
  <c r="F12443" i="4"/>
  <c r="G12443" i="4" s="1"/>
  <c r="F12444" i="4"/>
  <c r="G12444" i="4" s="1"/>
  <c r="F12445" i="4"/>
  <c r="G12445" i="4" s="1"/>
  <c r="F12446" i="4"/>
  <c r="G12446" i="4" s="1"/>
  <c r="F12447" i="4"/>
  <c r="G12447" i="4" s="1"/>
  <c r="F12448" i="4"/>
  <c r="G12448" i="4" s="1"/>
  <c r="F12449" i="4"/>
  <c r="G12449" i="4" s="1"/>
  <c r="F12450" i="4"/>
  <c r="G12450" i="4" s="1"/>
  <c r="F12451" i="4"/>
  <c r="G12451" i="4" s="1"/>
  <c r="F12452" i="4"/>
  <c r="G12452" i="4" s="1"/>
  <c r="F12453" i="4"/>
  <c r="G12453" i="4" s="1"/>
  <c r="F12454" i="4"/>
  <c r="G12454" i="4" s="1"/>
  <c r="F12455" i="4"/>
  <c r="G12455" i="4" s="1"/>
  <c r="F12456" i="4"/>
  <c r="G12456" i="4" s="1"/>
  <c r="F12457" i="4"/>
  <c r="G12457" i="4" s="1"/>
  <c r="F12458" i="4"/>
  <c r="G12458" i="4" s="1"/>
  <c r="F12459" i="4"/>
  <c r="G12459" i="4" s="1"/>
  <c r="F12460" i="4"/>
  <c r="G12460" i="4" s="1"/>
  <c r="F12461" i="4"/>
  <c r="G12461" i="4" s="1"/>
  <c r="F12462" i="4"/>
  <c r="G12462" i="4" s="1"/>
  <c r="F12463" i="4"/>
  <c r="G12463" i="4" s="1"/>
  <c r="F12464" i="4"/>
  <c r="G12464" i="4" s="1"/>
  <c r="F12465" i="4"/>
  <c r="G12465" i="4" s="1"/>
  <c r="F12466" i="4"/>
  <c r="G12466" i="4" s="1"/>
  <c r="F12467" i="4"/>
  <c r="G12467" i="4" s="1"/>
  <c r="F12468" i="4"/>
  <c r="G12468" i="4" s="1"/>
  <c r="F12469" i="4"/>
  <c r="G12469" i="4" s="1"/>
  <c r="F12470" i="4"/>
  <c r="G12470" i="4" s="1"/>
  <c r="F12471" i="4"/>
  <c r="G12471" i="4" s="1"/>
  <c r="F12472" i="4"/>
  <c r="G12472" i="4" s="1"/>
  <c r="F12473" i="4"/>
  <c r="G12473" i="4" s="1"/>
  <c r="F12474" i="4"/>
  <c r="G12474" i="4" s="1"/>
  <c r="F12475" i="4"/>
  <c r="G12475" i="4" s="1"/>
  <c r="F12476" i="4"/>
  <c r="G12476" i="4" s="1"/>
  <c r="F12477" i="4"/>
  <c r="G12477" i="4" s="1"/>
  <c r="F12478" i="4"/>
  <c r="G12478" i="4" s="1"/>
  <c r="F12479" i="4"/>
  <c r="G12479" i="4" s="1"/>
  <c r="F12480" i="4"/>
  <c r="G12480" i="4" s="1"/>
  <c r="F12481" i="4"/>
  <c r="G12481" i="4" s="1"/>
  <c r="F12482" i="4"/>
  <c r="G12482" i="4" s="1"/>
  <c r="F12483" i="4"/>
  <c r="G12483" i="4" s="1"/>
  <c r="F12484" i="4"/>
  <c r="G12484" i="4" s="1"/>
  <c r="F12485" i="4"/>
  <c r="G12485" i="4" s="1"/>
  <c r="F12486" i="4"/>
  <c r="G12486" i="4" s="1"/>
  <c r="F12487" i="4"/>
  <c r="G12487" i="4" s="1"/>
  <c r="F12488" i="4"/>
  <c r="G12488" i="4" s="1"/>
  <c r="F12489" i="4"/>
  <c r="G12489" i="4" s="1"/>
  <c r="F12490" i="4"/>
  <c r="G12490" i="4" s="1"/>
  <c r="F12491" i="4"/>
  <c r="G12491" i="4" s="1"/>
  <c r="F12492" i="4"/>
  <c r="G12492" i="4" s="1"/>
  <c r="F12493" i="4"/>
  <c r="G12493" i="4" s="1"/>
  <c r="F12494" i="4"/>
  <c r="G12494" i="4" s="1"/>
  <c r="F12495" i="4"/>
  <c r="G12495" i="4" s="1"/>
  <c r="F12496" i="4"/>
  <c r="G12496" i="4" s="1"/>
  <c r="F12497" i="4"/>
  <c r="G12497" i="4" s="1"/>
  <c r="F12498" i="4"/>
  <c r="G12498" i="4" s="1"/>
  <c r="F12499" i="4"/>
  <c r="G12499" i="4" s="1"/>
  <c r="F12500" i="4"/>
  <c r="G12500" i="4" s="1"/>
  <c r="F12501" i="4"/>
  <c r="G12501" i="4" s="1"/>
  <c r="F12502" i="4"/>
  <c r="G12502" i="4" s="1"/>
  <c r="F12503" i="4"/>
  <c r="G12503" i="4" s="1"/>
  <c r="F12504" i="4"/>
  <c r="G12504" i="4" s="1"/>
  <c r="F12505" i="4"/>
  <c r="G12505" i="4" s="1"/>
  <c r="F12506" i="4"/>
  <c r="G12506" i="4" s="1"/>
  <c r="F12507" i="4"/>
  <c r="G12507" i="4" s="1"/>
  <c r="F12508" i="4"/>
  <c r="G12508" i="4" s="1"/>
  <c r="F12509" i="4"/>
  <c r="G12509" i="4" s="1"/>
  <c r="F12510" i="4"/>
  <c r="G12510" i="4" s="1"/>
  <c r="F12511" i="4"/>
  <c r="G12511" i="4" s="1"/>
  <c r="F12512" i="4"/>
  <c r="G12512" i="4" s="1"/>
  <c r="F12513" i="4"/>
  <c r="G12513" i="4" s="1"/>
  <c r="F12514" i="4"/>
  <c r="G12514" i="4" s="1"/>
  <c r="F12515" i="4"/>
  <c r="G12515" i="4" s="1"/>
  <c r="F12516" i="4"/>
  <c r="G12516" i="4" s="1"/>
  <c r="F12517" i="4"/>
  <c r="G12517" i="4" s="1"/>
  <c r="F12518" i="4"/>
  <c r="G12518" i="4" s="1"/>
  <c r="F12519" i="4"/>
  <c r="G12519" i="4" s="1"/>
  <c r="F12520" i="4"/>
  <c r="G12520" i="4" s="1"/>
  <c r="F12521" i="4"/>
  <c r="G12521" i="4" s="1"/>
  <c r="F12522" i="4"/>
  <c r="G12522" i="4" s="1"/>
  <c r="F12523" i="4"/>
  <c r="G12523" i="4" s="1"/>
  <c r="F12524" i="4"/>
  <c r="G12524" i="4" s="1"/>
  <c r="F12525" i="4"/>
  <c r="G12525" i="4" s="1"/>
  <c r="F12526" i="4"/>
  <c r="G12526" i="4" s="1"/>
  <c r="F12527" i="4"/>
  <c r="G12527" i="4" s="1"/>
  <c r="F12528" i="4"/>
  <c r="G12528" i="4" s="1"/>
  <c r="F12529" i="4"/>
  <c r="G12529" i="4" s="1"/>
  <c r="F12530" i="4"/>
  <c r="G12530" i="4" s="1"/>
  <c r="F12531" i="4"/>
  <c r="G12531" i="4" s="1"/>
  <c r="F12532" i="4"/>
  <c r="G12532" i="4" s="1"/>
  <c r="F12533" i="4"/>
  <c r="G12533" i="4" s="1"/>
  <c r="F12534" i="4"/>
  <c r="G12534" i="4" s="1"/>
  <c r="F12535" i="4"/>
  <c r="G12535" i="4" s="1"/>
  <c r="F12536" i="4"/>
  <c r="G12536" i="4" s="1"/>
  <c r="F12537" i="4"/>
  <c r="G12537" i="4" s="1"/>
  <c r="F12538" i="4"/>
  <c r="G12538" i="4" s="1"/>
  <c r="F12539" i="4"/>
  <c r="G12539" i="4" s="1"/>
  <c r="F12540" i="4"/>
  <c r="G12540" i="4" s="1"/>
  <c r="F12541" i="4"/>
  <c r="G12541" i="4" s="1"/>
  <c r="F12542" i="4"/>
  <c r="G12542" i="4" s="1"/>
  <c r="F12543" i="4"/>
  <c r="G12543" i="4" s="1"/>
  <c r="F12544" i="4"/>
  <c r="G12544" i="4" s="1"/>
  <c r="F12545" i="4"/>
  <c r="G12545" i="4" s="1"/>
  <c r="F12546" i="4"/>
  <c r="G12546" i="4" s="1"/>
  <c r="F12547" i="4"/>
  <c r="G12547" i="4" s="1"/>
  <c r="F12548" i="4"/>
  <c r="G12548" i="4" s="1"/>
  <c r="F12549" i="4"/>
  <c r="G12549" i="4" s="1"/>
  <c r="F12550" i="4"/>
  <c r="G12550" i="4" s="1"/>
  <c r="F12551" i="4"/>
  <c r="G12551" i="4" s="1"/>
  <c r="F12552" i="4"/>
  <c r="G12552" i="4" s="1"/>
  <c r="F12553" i="4"/>
  <c r="G12553" i="4" s="1"/>
  <c r="F12554" i="4"/>
  <c r="G12554" i="4" s="1"/>
  <c r="F12555" i="4"/>
  <c r="G12555" i="4" s="1"/>
  <c r="F12556" i="4"/>
  <c r="G12556" i="4" s="1"/>
  <c r="F12557" i="4"/>
  <c r="G12557" i="4" s="1"/>
  <c r="F12558" i="4"/>
  <c r="G12558" i="4" s="1"/>
  <c r="F12559" i="4"/>
  <c r="G12559" i="4" s="1"/>
  <c r="F12560" i="4"/>
  <c r="G12560" i="4" s="1"/>
  <c r="F12561" i="4"/>
  <c r="G12561" i="4" s="1"/>
  <c r="F12562" i="4"/>
  <c r="G12562" i="4" s="1"/>
  <c r="F12563" i="4"/>
  <c r="G12563" i="4" s="1"/>
  <c r="F12564" i="4"/>
  <c r="G12564" i="4" s="1"/>
  <c r="F12565" i="4"/>
  <c r="G12565" i="4" s="1"/>
  <c r="F12566" i="4"/>
  <c r="G12566" i="4" s="1"/>
  <c r="F12567" i="4"/>
  <c r="G12567" i="4" s="1"/>
  <c r="F12568" i="4"/>
  <c r="G12568" i="4" s="1"/>
  <c r="F12569" i="4"/>
  <c r="G12569" i="4" s="1"/>
  <c r="F12570" i="4"/>
  <c r="G12570" i="4" s="1"/>
  <c r="F12571" i="4"/>
  <c r="G12571" i="4" s="1"/>
  <c r="F12572" i="4"/>
  <c r="G12572" i="4" s="1"/>
  <c r="F12573" i="4"/>
  <c r="G12573" i="4" s="1"/>
  <c r="F12574" i="4"/>
  <c r="G12574" i="4" s="1"/>
  <c r="F12575" i="4"/>
  <c r="G12575" i="4" s="1"/>
  <c r="F12576" i="4"/>
  <c r="G12576" i="4" s="1"/>
  <c r="F12577" i="4"/>
  <c r="G12577" i="4" s="1"/>
  <c r="F12578" i="4"/>
  <c r="G12578" i="4" s="1"/>
  <c r="F12579" i="4"/>
  <c r="G12579" i="4" s="1"/>
  <c r="F12580" i="4"/>
  <c r="G12580" i="4" s="1"/>
  <c r="F12581" i="4"/>
  <c r="G12581" i="4" s="1"/>
  <c r="F12582" i="4"/>
  <c r="G12582" i="4" s="1"/>
  <c r="F12583" i="4"/>
  <c r="G12583" i="4" s="1"/>
  <c r="F12584" i="4"/>
  <c r="G12584" i="4" s="1"/>
  <c r="F12585" i="4"/>
  <c r="G12585" i="4" s="1"/>
  <c r="F12586" i="4"/>
  <c r="G12586" i="4" s="1"/>
  <c r="F12587" i="4"/>
  <c r="G12587" i="4" s="1"/>
  <c r="F12588" i="4"/>
  <c r="G12588" i="4" s="1"/>
  <c r="F12589" i="4"/>
  <c r="G12589" i="4" s="1"/>
  <c r="F12590" i="4"/>
  <c r="G12590" i="4" s="1"/>
  <c r="F12591" i="4"/>
  <c r="G12591" i="4" s="1"/>
  <c r="F12592" i="4"/>
  <c r="G12592" i="4" s="1"/>
  <c r="F12593" i="4"/>
  <c r="G12593" i="4" s="1"/>
  <c r="F12594" i="4"/>
  <c r="G12594" i="4" s="1"/>
  <c r="F12595" i="4"/>
  <c r="G12595" i="4" s="1"/>
  <c r="F12596" i="4"/>
  <c r="G12596" i="4" s="1"/>
  <c r="F12597" i="4"/>
  <c r="G12597" i="4" s="1"/>
  <c r="F12598" i="4"/>
  <c r="G12598" i="4" s="1"/>
  <c r="F12599" i="4"/>
  <c r="G12599" i="4" s="1"/>
  <c r="F12600" i="4"/>
  <c r="G12600" i="4" s="1"/>
  <c r="F12601" i="4"/>
  <c r="G12601" i="4" s="1"/>
  <c r="F12602" i="4"/>
  <c r="G12602" i="4" s="1"/>
  <c r="F12603" i="4"/>
  <c r="G12603" i="4" s="1"/>
  <c r="F12604" i="4"/>
  <c r="G12604" i="4" s="1"/>
  <c r="F12605" i="4"/>
  <c r="G12605" i="4" s="1"/>
  <c r="F12606" i="4"/>
  <c r="G12606" i="4" s="1"/>
  <c r="F12607" i="4"/>
  <c r="G12607" i="4" s="1"/>
  <c r="F12608" i="4"/>
  <c r="G12608" i="4" s="1"/>
  <c r="F12609" i="4"/>
  <c r="G12609" i="4" s="1"/>
  <c r="F12610" i="4"/>
  <c r="G12610" i="4" s="1"/>
  <c r="F12611" i="4"/>
  <c r="G12611" i="4" s="1"/>
  <c r="F12612" i="4"/>
  <c r="G12612" i="4" s="1"/>
  <c r="F12613" i="4"/>
  <c r="G12613" i="4" s="1"/>
  <c r="F12614" i="4"/>
  <c r="G12614" i="4" s="1"/>
  <c r="F12615" i="4"/>
  <c r="G12615" i="4" s="1"/>
  <c r="F12616" i="4"/>
  <c r="G12616" i="4" s="1"/>
  <c r="F12617" i="4"/>
  <c r="G12617" i="4" s="1"/>
  <c r="F12618" i="4"/>
  <c r="G12618" i="4" s="1"/>
  <c r="F12619" i="4"/>
  <c r="G12619" i="4" s="1"/>
  <c r="F12620" i="4"/>
  <c r="G12620" i="4" s="1"/>
  <c r="F12621" i="4"/>
  <c r="G12621" i="4" s="1"/>
  <c r="F12622" i="4"/>
  <c r="G12622" i="4" s="1"/>
  <c r="F12623" i="4"/>
  <c r="G12623" i="4" s="1"/>
  <c r="F12624" i="4"/>
  <c r="G12624" i="4" s="1"/>
  <c r="F12625" i="4"/>
  <c r="G12625" i="4" s="1"/>
  <c r="F12626" i="4"/>
  <c r="G12626" i="4" s="1"/>
  <c r="F12627" i="4"/>
  <c r="G12627" i="4" s="1"/>
  <c r="F12628" i="4"/>
  <c r="G12628" i="4" s="1"/>
  <c r="F12629" i="4"/>
  <c r="G12629" i="4" s="1"/>
  <c r="F12630" i="4"/>
  <c r="G12630" i="4" s="1"/>
  <c r="F12631" i="4"/>
  <c r="G12631" i="4" s="1"/>
  <c r="F12632" i="4"/>
  <c r="G12632" i="4" s="1"/>
  <c r="F12633" i="4"/>
  <c r="G12633" i="4" s="1"/>
  <c r="F12634" i="4"/>
  <c r="G12634" i="4" s="1"/>
  <c r="F12635" i="4"/>
  <c r="G12635" i="4" s="1"/>
  <c r="F12636" i="4"/>
  <c r="G12636" i="4" s="1"/>
  <c r="F12637" i="4"/>
  <c r="G12637" i="4" s="1"/>
  <c r="F12638" i="4"/>
  <c r="G12638" i="4" s="1"/>
  <c r="F12639" i="4"/>
  <c r="G12639" i="4" s="1"/>
  <c r="F12640" i="4"/>
  <c r="G12640" i="4" s="1"/>
  <c r="F12641" i="4"/>
  <c r="G12641" i="4" s="1"/>
  <c r="F12642" i="4"/>
  <c r="G12642" i="4" s="1"/>
  <c r="F12643" i="4"/>
  <c r="G12643" i="4" s="1"/>
  <c r="F12644" i="4"/>
  <c r="G12644" i="4" s="1"/>
  <c r="F12645" i="4"/>
  <c r="G12645" i="4" s="1"/>
  <c r="F12646" i="4"/>
  <c r="G12646" i="4" s="1"/>
  <c r="F12647" i="4"/>
  <c r="G12647" i="4" s="1"/>
  <c r="F12648" i="4"/>
  <c r="G12648" i="4" s="1"/>
  <c r="F12649" i="4"/>
  <c r="G12649" i="4" s="1"/>
  <c r="F12650" i="4"/>
  <c r="G12650" i="4" s="1"/>
  <c r="F12651" i="4"/>
  <c r="G12651" i="4" s="1"/>
  <c r="F12652" i="4"/>
  <c r="G12652" i="4" s="1"/>
  <c r="F12653" i="4"/>
  <c r="G12653" i="4" s="1"/>
  <c r="F12654" i="4"/>
  <c r="G12654" i="4" s="1"/>
  <c r="F12655" i="4"/>
  <c r="G12655" i="4" s="1"/>
  <c r="F12656" i="4"/>
  <c r="G12656" i="4" s="1"/>
  <c r="F12657" i="4"/>
  <c r="G12657" i="4" s="1"/>
  <c r="F12658" i="4"/>
  <c r="G12658" i="4" s="1"/>
  <c r="F12659" i="4"/>
  <c r="G12659" i="4" s="1"/>
  <c r="F12660" i="4"/>
  <c r="G12660" i="4" s="1"/>
  <c r="F12661" i="4"/>
  <c r="G12661" i="4" s="1"/>
  <c r="F12662" i="4"/>
  <c r="G12662" i="4" s="1"/>
  <c r="F12663" i="4"/>
  <c r="G12663" i="4" s="1"/>
  <c r="F12664" i="4"/>
  <c r="G12664" i="4" s="1"/>
  <c r="F12665" i="4"/>
  <c r="G12665" i="4" s="1"/>
  <c r="F12666" i="4"/>
  <c r="G12666" i="4" s="1"/>
  <c r="F12667" i="4"/>
  <c r="G12667" i="4" s="1"/>
  <c r="F12668" i="4"/>
  <c r="G12668" i="4" s="1"/>
  <c r="F12669" i="4"/>
  <c r="G12669" i="4" s="1"/>
  <c r="F12670" i="4"/>
  <c r="G12670" i="4" s="1"/>
  <c r="F12671" i="4"/>
  <c r="G12671" i="4" s="1"/>
  <c r="F12672" i="4"/>
  <c r="G12672" i="4" s="1"/>
  <c r="F12673" i="4"/>
  <c r="G12673" i="4" s="1"/>
  <c r="F12674" i="4"/>
  <c r="G12674" i="4" s="1"/>
  <c r="F12675" i="4"/>
  <c r="G12675" i="4" s="1"/>
  <c r="F12676" i="4"/>
  <c r="G12676" i="4" s="1"/>
  <c r="F12677" i="4"/>
  <c r="G12677" i="4" s="1"/>
  <c r="F12678" i="4"/>
  <c r="G12678" i="4" s="1"/>
  <c r="F12679" i="4"/>
  <c r="G12679" i="4" s="1"/>
  <c r="F12680" i="4"/>
  <c r="G12680" i="4" s="1"/>
  <c r="F12681" i="4"/>
  <c r="G12681" i="4" s="1"/>
  <c r="F12682" i="4"/>
  <c r="G12682" i="4" s="1"/>
  <c r="F12683" i="4"/>
  <c r="G12683" i="4" s="1"/>
  <c r="F12684" i="4"/>
  <c r="G12684" i="4" s="1"/>
  <c r="F12685" i="4"/>
  <c r="G12685" i="4" s="1"/>
  <c r="F12686" i="4"/>
  <c r="G12686" i="4" s="1"/>
  <c r="F12687" i="4"/>
  <c r="G12687" i="4" s="1"/>
  <c r="F12688" i="4"/>
  <c r="G12688" i="4" s="1"/>
  <c r="F12689" i="4"/>
  <c r="G12689" i="4" s="1"/>
  <c r="F12690" i="4"/>
  <c r="G12690" i="4" s="1"/>
  <c r="F12691" i="4"/>
  <c r="G12691" i="4" s="1"/>
  <c r="F12692" i="4"/>
  <c r="G12692" i="4" s="1"/>
  <c r="F12693" i="4"/>
  <c r="G12693" i="4" s="1"/>
  <c r="F12694" i="4"/>
  <c r="G12694" i="4" s="1"/>
  <c r="F12695" i="4"/>
  <c r="G12695" i="4" s="1"/>
  <c r="F12696" i="4"/>
  <c r="G12696" i="4" s="1"/>
  <c r="F12697" i="4"/>
  <c r="G12697" i="4" s="1"/>
  <c r="F12698" i="4"/>
  <c r="G12698" i="4" s="1"/>
  <c r="F12699" i="4"/>
  <c r="G12699" i="4" s="1"/>
  <c r="F12700" i="4"/>
  <c r="G12700" i="4" s="1"/>
  <c r="F12701" i="4"/>
  <c r="G12701" i="4" s="1"/>
  <c r="F12702" i="4"/>
  <c r="G12702" i="4" s="1"/>
  <c r="F12703" i="4"/>
  <c r="G12703" i="4" s="1"/>
  <c r="F12704" i="4"/>
  <c r="G12704" i="4" s="1"/>
  <c r="F12705" i="4"/>
  <c r="G12705" i="4" s="1"/>
  <c r="F12706" i="4"/>
  <c r="G12706" i="4" s="1"/>
  <c r="F12707" i="4"/>
  <c r="G12707" i="4" s="1"/>
  <c r="F12708" i="4"/>
  <c r="G12708" i="4" s="1"/>
  <c r="F12709" i="4"/>
  <c r="G12709" i="4" s="1"/>
  <c r="F12710" i="4"/>
  <c r="G12710" i="4" s="1"/>
  <c r="F12711" i="4"/>
  <c r="G12711" i="4" s="1"/>
  <c r="F12712" i="4"/>
  <c r="G12712" i="4" s="1"/>
  <c r="F12713" i="4"/>
  <c r="G12713" i="4" s="1"/>
  <c r="F12714" i="4"/>
  <c r="G12714" i="4" s="1"/>
  <c r="F12715" i="4"/>
  <c r="G12715" i="4" s="1"/>
  <c r="F12716" i="4"/>
  <c r="G12716" i="4" s="1"/>
  <c r="F12717" i="4"/>
  <c r="G12717" i="4" s="1"/>
  <c r="F12718" i="4"/>
  <c r="G12718" i="4" s="1"/>
  <c r="F12719" i="4"/>
  <c r="G12719" i="4" s="1"/>
  <c r="F12720" i="4"/>
  <c r="G12720" i="4" s="1"/>
  <c r="F12721" i="4"/>
  <c r="G12721" i="4" s="1"/>
  <c r="F12722" i="4"/>
  <c r="G12722" i="4" s="1"/>
  <c r="F12723" i="4"/>
  <c r="G12723" i="4" s="1"/>
  <c r="F12724" i="4"/>
  <c r="G12724" i="4" s="1"/>
  <c r="F12725" i="4"/>
  <c r="G12725" i="4" s="1"/>
  <c r="F12726" i="4"/>
  <c r="G12726" i="4" s="1"/>
  <c r="F12727" i="4"/>
  <c r="G12727" i="4" s="1"/>
  <c r="F12728" i="4"/>
  <c r="G12728" i="4" s="1"/>
  <c r="F12729" i="4"/>
  <c r="G12729" i="4" s="1"/>
  <c r="F12730" i="4"/>
  <c r="G12730" i="4" s="1"/>
  <c r="F12731" i="4"/>
  <c r="G12731" i="4" s="1"/>
  <c r="F12732" i="4"/>
  <c r="G12732" i="4" s="1"/>
  <c r="F12733" i="4"/>
  <c r="G12733" i="4" s="1"/>
  <c r="F12734" i="4"/>
  <c r="G12734" i="4" s="1"/>
  <c r="F12735" i="4"/>
  <c r="G12735" i="4" s="1"/>
  <c r="F12736" i="4"/>
  <c r="G12736" i="4" s="1"/>
  <c r="F12737" i="4"/>
  <c r="G12737" i="4" s="1"/>
  <c r="F12738" i="4"/>
  <c r="G12738" i="4" s="1"/>
  <c r="F12739" i="4"/>
  <c r="G12739" i="4" s="1"/>
  <c r="F12740" i="4"/>
  <c r="G12740" i="4" s="1"/>
  <c r="F12741" i="4"/>
  <c r="G12741" i="4" s="1"/>
  <c r="F12742" i="4"/>
  <c r="G12742" i="4" s="1"/>
  <c r="F12743" i="4"/>
  <c r="G12743" i="4" s="1"/>
  <c r="F12744" i="4"/>
  <c r="G12744" i="4" s="1"/>
  <c r="F12745" i="4"/>
  <c r="G12745" i="4" s="1"/>
  <c r="F12746" i="4"/>
  <c r="G12746" i="4" s="1"/>
  <c r="F12747" i="4"/>
  <c r="G12747" i="4" s="1"/>
  <c r="F12748" i="4"/>
  <c r="G12748" i="4" s="1"/>
  <c r="F12749" i="4"/>
  <c r="G12749" i="4" s="1"/>
  <c r="F12750" i="4"/>
  <c r="G12750" i="4" s="1"/>
  <c r="F12751" i="4"/>
  <c r="G12751" i="4" s="1"/>
  <c r="F12752" i="4"/>
  <c r="G12752" i="4" s="1"/>
  <c r="F12753" i="4"/>
  <c r="G12753" i="4" s="1"/>
  <c r="F12754" i="4"/>
  <c r="G12754" i="4" s="1"/>
  <c r="F12755" i="4"/>
  <c r="G12755" i="4" s="1"/>
  <c r="F12756" i="4"/>
  <c r="G12756" i="4" s="1"/>
  <c r="F12757" i="4"/>
  <c r="G12757" i="4" s="1"/>
  <c r="F12758" i="4"/>
  <c r="G12758" i="4" s="1"/>
  <c r="F12759" i="4"/>
  <c r="G12759" i="4" s="1"/>
  <c r="F12760" i="4"/>
  <c r="G12760" i="4" s="1"/>
  <c r="F12761" i="4"/>
  <c r="G12761" i="4" s="1"/>
  <c r="F12762" i="4"/>
  <c r="G12762" i="4" s="1"/>
  <c r="F12763" i="4"/>
  <c r="G12763" i="4" s="1"/>
  <c r="F12764" i="4"/>
  <c r="G12764" i="4" s="1"/>
  <c r="F12765" i="4"/>
  <c r="G12765" i="4" s="1"/>
  <c r="F12766" i="4"/>
  <c r="G12766" i="4" s="1"/>
  <c r="F12767" i="4"/>
  <c r="G12767" i="4" s="1"/>
  <c r="F12768" i="4"/>
  <c r="G12768" i="4" s="1"/>
  <c r="F12769" i="4"/>
  <c r="G12769" i="4" s="1"/>
  <c r="F12770" i="4"/>
  <c r="G12770" i="4" s="1"/>
  <c r="F12771" i="4"/>
  <c r="G12771" i="4" s="1"/>
  <c r="F12772" i="4"/>
  <c r="G12772" i="4" s="1"/>
  <c r="F12773" i="4"/>
  <c r="G12773" i="4" s="1"/>
  <c r="F12774" i="4"/>
  <c r="G12774" i="4" s="1"/>
  <c r="F12775" i="4"/>
  <c r="G12775" i="4" s="1"/>
  <c r="F12776" i="4"/>
  <c r="G12776" i="4" s="1"/>
  <c r="F12777" i="4"/>
  <c r="G12777" i="4" s="1"/>
  <c r="F12778" i="4"/>
  <c r="G12778" i="4" s="1"/>
  <c r="F12779" i="4"/>
  <c r="G12779" i="4" s="1"/>
  <c r="F12780" i="4"/>
  <c r="G12780" i="4" s="1"/>
  <c r="F12781" i="4"/>
  <c r="G12781" i="4" s="1"/>
  <c r="F12782" i="4"/>
  <c r="G12782" i="4" s="1"/>
  <c r="F12783" i="4"/>
  <c r="G12783" i="4" s="1"/>
  <c r="F12784" i="4"/>
  <c r="G12784" i="4" s="1"/>
  <c r="F12785" i="4"/>
  <c r="G12785" i="4" s="1"/>
  <c r="F12786" i="4"/>
  <c r="G12786" i="4" s="1"/>
  <c r="F12787" i="4"/>
  <c r="G12787" i="4" s="1"/>
  <c r="F12788" i="4"/>
  <c r="G12788" i="4" s="1"/>
  <c r="F12789" i="4"/>
  <c r="G12789" i="4" s="1"/>
  <c r="F12790" i="4"/>
  <c r="G12790" i="4" s="1"/>
  <c r="F12791" i="4"/>
  <c r="G12791" i="4" s="1"/>
  <c r="F12792" i="4"/>
  <c r="G12792" i="4" s="1"/>
  <c r="F12793" i="4"/>
  <c r="G12793" i="4" s="1"/>
  <c r="F12794" i="4"/>
  <c r="G12794" i="4" s="1"/>
  <c r="F12795" i="4"/>
  <c r="G12795" i="4" s="1"/>
  <c r="F12796" i="4"/>
  <c r="G12796" i="4" s="1"/>
  <c r="F12797" i="4"/>
  <c r="G12797" i="4" s="1"/>
  <c r="F12798" i="4"/>
  <c r="G12798" i="4" s="1"/>
  <c r="F12799" i="4"/>
  <c r="G12799" i="4" s="1"/>
  <c r="F12800" i="4"/>
  <c r="G12800" i="4" s="1"/>
  <c r="F12801" i="4"/>
  <c r="G12801" i="4" s="1"/>
  <c r="F12802" i="4"/>
  <c r="G12802" i="4" s="1"/>
  <c r="F12803" i="4"/>
  <c r="G12803" i="4" s="1"/>
  <c r="F12804" i="4"/>
  <c r="G12804" i="4" s="1"/>
  <c r="F12805" i="4"/>
  <c r="G12805" i="4" s="1"/>
  <c r="F12806" i="4"/>
  <c r="G12806" i="4" s="1"/>
  <c r="F12807" i="4"/>
  <c r="G12807" i="4" s="1"/>
  <c r="F12808" i="4"/>
  <c r="G12808" i="4" s="1"/>
  <c r="F12809" i="4"/>
  <c r="G12809" i="4" s="1"/>
  <c r="F12810" i="4"/>
  <c r="G12810" i="4" s="1"/>
  <c r="F12811" i="4"/>
  <c r="G12811" i="4" s="1"/>
  <c r="F12812" i="4"/>
  <c r="G12812" i="4" s="1"/>
  <c r="F12813" i="4"/>
  <c r="G12813" i="4" s="1"/>
  <c r="F12814" i="4"/>
  <c r="G12814" i="4" s="1"/>
  <c r="F12815" i="4"/>
  <c r="G12815" i="4" s="1"/>
  <c r="F12816" i="4"/>
  <c r="G12816" i="4" s="1"/>
  <c r="F12817" i="4"/>
  <c r="G12817" i="4" s="1"/>
  <c r="F12818" i="4"/>
  <c r="G12818" i="4" s="1"/>
  <c r="F12819" i="4"/>
  <c r="G12819" i="4" s="1"/>
  <c r="F12820" i="4"/>
  <c r="G12820" i="4" s="1"/>
  <c r="F12821" i="4"/>
  <c r="G12821" i="4" s="1"/>
  <c r="F12822" i="4"/>
  <c r="G12822" i="4" s="1"/>
  <c r="F12823" i="4"/>
  <c r="G12823" i="4" s="1"/>
  <c r="F12824" i="4"/>
  <c r="G12824" i="4" s="1"/>
  <c r="F12825" i="4"/>
  <c r="G12825" i="4" s="1"/>
  <c r="F12826" i="4"/>
  <c r="G12826" i="4" s="1"/>
  <c r="F12827" i="4"/>
  <c r="G12827" i="4" s="1"/>
  <c r="F12828" i="4"/>
  <c r="G12828" i="4" s="1"/>
  <c r="F12829" i="4"/>
  <c r="G12829" i="4" s="1"/>
  <c r="F12830" i="4"/>
  <c r="G12830" i="4" s="1"/>
  <c r="F12831" i="4"/>
  <c r="G12831" i="4" s="1"/>
  <c r="F12832" i="4"/>
  <c r="G12832" i="4" s="1"/>
  <c r="F12833" i="4"/>
  <c r="G12833" i="4" s="1"/>
  <c r="F12834" i="4"/>
  <c r="G12834" i="4" s="1"/>
  <c r="F12835" i="4"/>
  <c r="G12835" i="4" s="1"/>
  <c r="F12836" i="4"/>
  <c r="G12836" i="4" s="1"/>
  <c r="F12837" i="4"/>
  <c r="G12837" i="4" s="1"/>
  <c r="F12838" i="4"/>
  <c r="G12838" i="4" s="1"/>
  <c r="F12839" i="4"/>
  <c r="G12839" i="4" s="1"/>
  <c r="F12840" i="4"/>
  <c r="G12840" i="4" s="1"/>
  <c r="F12841" i="4"/>
  <c r="G12841" i="4" s="1"/>
  <c r="F12842" i="4"/>
  <c r="G12842" i="4" s="1"/>
  <c r="F12843" i="4"/>
  <c r="G12843" i="4" s="1"/>
  <c r="F12844" i="4"/>
  <c r="G12844" i="4" s="1"/>
  <c r="F12845" i="4"/>
  <c r="G12845" i="4" s="1"/>
  <c r="F12846" i="4"/>
  <c r="G12846" i="4" s="1"/>
  <c r="F12847" i="4"/>
  <c r="G12847" i="4" s="1"/>
  <c r="F12848" i="4"/>
  <c r="G12848" i="4" s="1"/>
  <c r="F12849" i="4"/>
  <c r="G12849" i="4" s="1"/>
  <c r="F12850" i="4"/>
  <c r="G12850" i="4" s="1"/>
  <c r="F12851" i="4"/>
  <c r="G12851" i="4" s="1"/>
  <c r="F12852" i="4"/>
  <c r="G12852" i="4" s="1"/>
  <c r="F12853" i="4"/>
  <c r="G12853" i="4" s="1"/>
  <c r="F12854" i="4"/>
  <c r="G12854" i="4" s="1"/>
  <c r="F12855" i="4"/>
  <c r="G12855" i="4" s="1"/>
  <c r="F12856" i="4"/>
  <c r="G12856" i="4" s="1"/>
  <c r="F12857" i="4"/>
  <c r="G12857" i="4" s="1"/>
  <c r="F12858" i="4"/>
  <c r="G12858" i="4" s="1"/>
  <c r="F12859" i="4"/>
  <c r="G12859" i="4" s="1"/>
  <c r="F12860" i="4"/>
  <c r="G12860" i="4" s="1"/>
  <c r="F12861" i="4"/>
  <c r="G12861" i="4" s="1"/>
  <c r="F12862" i="4"/>
  <c r="G12862" i="4" s="1"/>
  <c r="F12863" i="4"/>
  <c r="G12863" i="4" s="1"/>
  <c r="F12864" i="4"/>
  <c r="G12864" i="4" s="1"/>
  <c r="F12865" i="4"/>
  <c r="G12865" i="4" s="1"/>
  <c r="F12866" i="4"/>
  <c r="G12866" i="4" s="1"/>
  <c r="F12867" i="4"/>
  <c r="G12867" i="4" s="1"/>
  <c r="F12868" i="4"/>
  <c r="G12868" i="4" s="1"/>
  <c r="F12869" i="4"/>
  <c r="G12869" i="4" s="1"/>
  <c r="F12870" i="4"/>
  <c r="G12870" i="4" s="1"/>
  <c r="F12871" i="4"/>
  <c r="G12871" i="4" s="1"/>
  <c r="F12872" i="4"/>
  <c r="G12872" i="4" s="1"/>
  <c r="F12873" i="4"/>
  <c r="G12873" i="4" s="1"/>
  <c r="F12874" i="4"/>
  <c r="G12874" i="4" s="1"/>
  <c r="F12875" i="4"/>
  <c r="G12875" i="4" s="1"/>
  <c r="F12876" i="4"/>
  <c r="G12876" i="4" s="1"/>
  <c r="F12877" i="4"/>
  <c r="G12877" i="4" s="1"/>
  <c r="F12878" i="4"/>
  <c r="G12878" i="4" s="1"/>
  <c r="F12879" i="4"/>
  <c r="G12879" i="4" s="1"/>
  <c r="F12880" i="4"/>
  <c r="G12880" i="4" s="1"/>
  <c r="F12881" i="4"/>
  <c r="G12881" i="4" s="1"/>
  <c r="F12882" i="4"/>
  <c r="G12882" i="4" s="1"/>
  <c r="F12883" i="4"/>
  <c r="G12883" i="4" s="1"/>
  <c r="F12884" i="4"/>
  <c r="G12884" i="4" s="1"/>
  <c r="F12885" i="4"/>
  <c r="G12885" i="4" s="1"/>
  <c r="F12886" i="4"/>
  <c r="G12886" i="4" s="1"/>
  <c r="F12887" i="4"/>
  <c r="G12887" i="4" s="1"/>
  <c r="F12888" i="4"/>
  <c r="G12888" i="4" s="1"/>
  <c r="F12889" i="4"/>
  <c r="G12889" i="4" s="1"/>
  <c r="F12890" i="4"/>
  <c r="G12890" i="4" s="1"/>
  <c r="F12891" i="4"/>
  <c r="G12891" i="4" s="1"/>
  <c r="F12892" i="4"/>
  <c r="G12892" i="4" s="1"/>
  <c r="F12893" i="4"/>
  <c r="G12893" i="4" s="1"/>
  <c r="F12894" i="4"/>
  <c r="G12894" i="4" s="1"/>
  <c r="F12895" i="4"/>
  <c r="G12895" i="4" s="1"/>
  <c r="F12896" i="4"/>
  <c r="G12896" i="4" s="1"/>
  <c r="F12897" i="4"/>
  <c r="G12897" i="4" s="1"/>
  <c r="F12898" i="4"/>
  <c r="G12898" i="4" s="1"/>
  <c r="F12899" i="4"/>
  <c r="G12899" i="4" s="1"/>
  <c r="F12900" i="4"/>
  <c r="G12900" i="4" s="1"/>
  <c r="F12901" i="4"/>
  <c r="G12901" i="4" s="1"/>
  <c r="F12902" i="4"/>
  <c r="G12902" i="4" s="1"/>
  <c r="F12903" i="4"/>
  <c r="G12903" i="4" s="1"/>
  <c r="F12904" i="4"/>
  <c r="G12904" i="4" s="1"/>
  <c r="F12905" i="4"/>
  <c r="G12905" i="4" s="1"/>
  <c r="F12906" i="4"/>
  <c r="G12906" i="4" s="1"/>
  <c r="F12907" i="4"/>
  <c r="G12907" i="4" s="1"/>
  <c r="F12908" i="4"/>
  <c r="G12908" i="4" s="1"/>
  <c r="F12909" i="4"/>
  <c r="G12909" i="4" s="1"/>
  <c r="F12910" i="4"/>
  <c r="G12910" i="4" s="1"/>
  <c r="F12911" i="4"/>
  <c r="G12911" i="4" s="1"/>
  <c r="F12912" i="4"/>
  <c r="G12912" i="4" s="1"/>
  <c r="F12913" i="4"/>
  <c r="G12913" i="4" s="1"/>
  <c r="F12914" i="4"/>
  <c r="G12914" i="4" s="1"/>
  <c r="F12915" i="4"/>
  <c r="G12915" i="4" s="1"/>
  <c r="F12916" i="4"/>
  <c r="G12916" i="4" s="1"/>
  <c r="F12917" i="4"/>
  <c r="G12917" i="4" s="1"/>
  <c r="F12918" i="4"/>
  <c r="G12918" i="4" s="1"/>
  <c r="F12919" i="4"/>
  <c r="G12919" i="4" s="1"/>
  <c r="F12920" i="4"/>
  <c r="G12920" i="4" s="1"/>
  <c r="F12921" i="4"/>
  <c r="G12921" i="4" s="1"/>
  <c r="F12922" i="4"/>
  <c r="G12922" i="4" s="1"/>
  <c r="F12923" i="4"/>
  <c r="G12923" i="4" s="1"/>
  <c r="F12924" i="4"/>
  <c r="G12924" i="4" s="1"/>
  <c r="F12925" i="4"/>
  <c r="G12925" i="4" s="1"/>
  <c r="F12926" i="4"/>
  <c r="G12926" i="4" s="1"/>
  <c r="F12927" i="4"/>
  <c r="G12927" i="4" s="1"/>
  <c r="F12928" i="4"/>
  <c r="G12928" i="4" s="1"/>
  <c r="F12929" i="4"/>
  <c r="G12929" i="4" s="1"/>
  <c r="F12930" i="4"/>
  <c r="G12930" i="4" s="1"/>
  <c r="F12931" i="4"/>
  <c r="G12931" i="4" s="1"/>
  <c r="F12932" i="4"/>
  <c r="G12932" i="4" s="1"/>
  <c r="F12933" i="4"/>
  <c r="G12933" i="4" s="1"/>
  <c r="F12934" i="4"/>
  <c r="G12934" i="4" s="1"/>
  <c r="F12935" i="4"/>
  <c r="G12935" i="4" s="1"/>
  <c r="F12936" i="4"/>
  <c r="G12936" i="4" s="1"/>
  <c r="F12937" i="4"/>
  <c r="G12937" i="4" s="1"/>
  <c r="F12938" i="4"/>
  <c r="G12938" i="4" s="1"/>
  <c r="F12939" i="4"/>
  <c r="G12939" i="4" s="1"/>
  <c r="F12940" i="4"/>
  <c r="G12940" i="4" s="1"/>
  <c r="F12941" i="4"/>
  <c r="G12941" i="4" s="1"/>
  <c r="F12942" i="4"/>
  <c r="G12942" i="4" s="1"/>
  <c r="F12943" i="4"/>
  <c r="G12943" i="4" s="1"/>
  <c r="F12944" i="4"/>
  <c r="G12944" i="4" s="1"/>
  <c r="F12945" i="4"/>
  <c r="G12945" i="4" s="1"/>
  <c r="F12946" i="4"/>
  <c r="G12946" i="4" s="1"/>
  <c r="F12947" i="4"/>
  <c r="G12947" i="4" s="1"/>
  <c r="F12948" i="4"/>
  <c r="G12948" i="4" s="1"/>
  <c r="F12949" i="4"/>
  <c r="G12949" i="4" s="1"/>
  <c r="F12950" i="4"/>
  <c r="G12950" i="4" s="1"/>
  <c r="F12951" i="4"/>
  <c r="G12951" i="4" s="1"/>
  <c r="F12952" i="4"/>
  <c r="G12952" i="4" s="1"/>
  <c r="F12953" i="4"/>
  <c r="G12953" i="4" s="1"/>
  <c r="F12954" i="4"/>
  <c r="G12954" i="4" s="1"/>
  <c r="F12955" i="4"/>
  <c r="G12955" i="4" s="1"/>
  <c r="F12956" i="4"/>
  <c r="G12956" i="4" s="1"/>
  <c r="F12957" i="4"/>
  <c r="G12957" i="4" s="1"/>
  <c r="F12958" i="4"/>
  <c r="G12958" i="4" s="1"/>
  <c r="F12959" i="4"/>
  <c r="G12959" i="4" s="1"/>
  <c r="F12960" i="4"/>
  <c r="G12960" i="4" s="1"/>
  <c r="F12961" i="4"/>
  <c r="G12961" i="4" s="1"/>
  <c r="F12962" i="4"/>
  <c r="G12962" i="4" s="1"/>
  <c r="F12963" i="4"/>
  <c r="G12963" i="4" s="1"/>
  <c r="F12964" i="4"/>
  <c r="G12964" i="4" s="1"/>
  <c r="F12965" i="4"/>
  <c r="G12965" i="4" s="1"/>
  <c r="F12966" i="4"/>
  <c r="G12966" i="4" s="1"/>
  <c r="F12967" i="4"/>
  <c r="G12967" i="4" s="1"/>
  <c r="F12968" i="4"/>
  <c r="G12968" i="4" s="1"/>
  <c r="F12969" i="4"/>
  <c r="G12969" i="4" s="1"/>
  <c r="F12970" i="4"/>
  <c r="G12970" i="4" s="1"/>
  <c r="F12971" i="4"/>
  <c r="G12971" i="4" s="1"/>
  <c r="F12972" i="4"/>
  <c r="G12972" i="4" s="1"/>
  <c r="F12973" i="4"/>
  <c r="G12973" i="4" s="1"/>
  <c r="F12974" i="4"/>
  <c r="G12974" i="4" s="1"/>
  <c r="F12975" i="4"/>
  <c r="G12975" i="4" s="1"/>
  <c r="F12976" i="4"/>
  <c r="G12976" i="4" s="1"/>
  <c r="F12977" i="4"/>
  <c r="G12977" i="4" s="1"/>
  <c r="F12978" i="4"/>
  <c r="G12978" i="4" s="1"/>
  <c r="F12979" i="4"/>
  <c r="G12979" i="4" s="1"/>
  <c r="F12980" i="4"/>
  <c r="G12980" i="4" s="1"/>
  <c r="F12981" i="4"/>
  <c r="G12981" i="4" s="1"/>
  <c r="F12982" i="4"/>
  <c r="G12982" i="4" s="1"/>
  <c r="F12983" i="4"/>
  <c r="G12983" i="4" s="1"/>
  <c r="F12984" i="4"/>
  <c r="G12984" i="4" s="1"/>
  <c r="F12985" i="4"/>
  <c r="G12985" i="4" s="1"/>
  <c r="F12986" i="4"/>
  <c r="G12986" i="4" s="1"/>
  <c r="F12987" i="4"/>
  <c r="G12987" i="4" s="1"/>
  <c r="F12988" i="4"/>
  <c r="G12988" i="4" s="1"/>
  <c r="F12989" i="4"/>
  <c r="G12989" i="4" s="1"/>
  <c r="F12990" i="4"/>
  <c r="G12990" i="4" s="1"/>
  <c r="F12991" i="4"/>
  <c r="G12991" i="4" s="1"/>
  <c r="F12992" i="4"/>
  <c r="G12992" i="4" s="1"/>
  <c r="F12993" i="4"/>
  <c r="G12993" i="4" s="1"/>
  <c r="F12994" i="4"/>
  <c r="G12994" i="4" s="1"/>
  <c r="F12995" i="4"/>
  <c r="G12995" i="4" s="1"/>
  <c r="F12996" i="4"/>
  <c r="G12996" i="4" s="1"/>
  <c r="F12997" i="4"/>
  <c r="G12997" i="4" s="1"/>
  <c r="F12998" i="4"/>
  <c r="G12998" i="4" s="1"/>
  <c r="F12999" i="4"/>
  <c r="G12999" i="4" s="1"/>
  <c r="F13000" i="4"/>
  <c r="G13000" i="4" s="1"/>
  <c r="F13001" i="4"/>
  <c r="G13001" i="4" s="1"/>
  <c r="F13002" i="4"/>
  <c r="G13002" i="4" s="1"/>
  <c r="F13003" i="4"/>
  <c r="G13003" i="4" s="1"/>
  <c r="F13004" i="4"/>
  <c r="G13004" i="4" s="1"/>
  <c r="F13005" i="4"/>
  <c r="G13005" i="4" s="1"/>
  <c r="F13006" i="4"/>
  <c r="G13006" i="4" s="1"/>
  <c r="F13007" i="4"/>
  <c r="G13007" i="4" s="1"/>
  <c r="F13008" i="4"/>
  <c r="G13008" i="4" s="1"/>
  <c r="F13009" i="4"/>
  <c r="G13009" i="4" s="1"/>
  <c r="F13010" i="4"/>
  <c r="G13010" i="4" s="1"/>
  <c r="F13011" i="4"/>
  <c r="G13011" i="4" s="1"/>
  <c r="F13012" i="4"/>
  <c r="G13012" i="4" s="1"/>
  <c r="F13013" i="4"/>
  <c r="G13013" i="4" s="1"/>
  <c r="F13014" i="4"/>
  <c r="G13014" i="4" s="1"/>
  <c r="F13015" i="4"/>
  <c r="G13015" i="4" s="1"/>
  <c r="F13016" i="4"/>
  <c r="G13016" i="4" s="1"/>
  <c r="F13017" i="4"/>
  <c r="G13017" i="4" s="1"/>
  <c r="F13018" i="4"/>
  <c r="G13018" i="4" s="1"/>
  <c r="F13019" i="4"/>
  <c r="G13019" i="4" s="1"/>
  <c r="F13020" i="4"/>
  <c r="G13020" i="4" s="1"/>
  <c r="F13021" i="4"/>
  <c r="G13021" i="4" s="1"/>
  <c r="F13022" i="4"/>
  <c r="G13022" i="4" s="1"/>
  <c r="F13023" i="4"/>
  <c r="G13023" i="4" s="1"/>
  <c r="F13024" i="4"/>
  <c r="G13024" i="4" s="1"/>
  <c r="F13025" i="4"/>
  <c r="G13025" i="4" s="1"/>
  <c r="F13026" i="4"/>
  <c r="G13026" i="4" s="1"/>
  <c r="F13027" i="4"/>
  <c r="G13027" i="4" s="1"/>
  <c r="F13028" i="4"/>
  <c r="G13028" i="4" s="1"/>
  <c r="F13029" i="4"/>
  <c r="G13029" i="4" s="1"/>
  <c r="F13030" i="4"/>
  <c r="G13030" i="4" s="1"/>
  <c r="F13031" i="4"/>
  <c r="G13031" i="4" s="1"/>
  <c r="F13032" i="4"/>
  <c r="G13032" i="4" s="1"/>
  <c r="F13033" i="4"/>
  <c r="G13033" i="4" s="1"/>
  <c r="F13034" i="4"/>
  <c r="G13034" i="4" s="1"/>
  <c r="F13035" i="4"/>
  <c r="G13035" i="4" s="1"/>
  <c r="F13036" i="4"/>
  <c r="G13036" i="4" s="1"/>
  <c r="F13037" i="4"/>
  <c r="G13037" i="4" s="1"/>
  <c r="F13038" i="4"/>
  <c r="G13038" i="4" s="1"/>
  <c r="F13039" i="4"/>
  <c r="G13039" i="4" s="1"/>
  <c r="F13040" i="4"/>
  <c r="G13040" i="4" s="1"/>
  <c r="F13041" i="4"/>
  <c r="G13041" i="4" s="1"/>
  <c r="F13042" i="4"/>
  <c r="G13042" i="4" s="1"/>
  <c r="F13043" i="4"/>
  <c r="G13043" i="4" s="1"/>
  <c r="F13044" i="4"/>
  <c r="G13044" i="4" s="1"/>
  <c r="F13045" i="4"/>
  <c r="G13045" i="4" s="1"/>
  <c r="F13046" i="4"/>
  <c r="G13046" i="4" s="1"/>
  <c r="F13047" i="4"/>
  <c r="G13047" i="4" s="1"/>
  <c r="F13048" i="4"/>
  <c r="G13048" i="4" s="1"/>
  <c r="F13049" i="4"/>
  <c r="G13049" i="4" s="1"/>
  <c r="F13050" i="4"/>
  <c r="G13050" i="4" s="1"/>
  <c r="F13051" i="4"/>
  <c r="G13051" i="4" s="1"/>
  <c r="F13052" i="4"/>
  <c r="G13052" i="4" s="1"/>
  <c r="F13053" i="4"/>
  <c r="G13053" i="4" s="1"/>
  <c r="F13054" i="4"/>
  <c r="G13054" i="4" s="1"/>
  <c r="F13055" i="4"/>
  <c r="G13055" i="4" s="1"/>
  <c r="F13056" i="4"/>
  <c r="G13056" i="4" s="1"/>
  <c r="F13057" i="4"/>
  <c r="G13057" i="4" s="1"/>
  <c r="F13058" i="4"/>
  <c r="G13058" i="4" s="1"/>
  <c r="F13059" i="4"/>
  <c r="G13059" i="4" s="1"/>
  <c r="F13060" i="4"/>
  <c r="G13060" i="4" s="1"/>
  <c r="F13061" i="4"/>
  <c r="G13061" i="4" s="1"/>
  <c r="F13062" i="4"/>
  <c r="G13062" i="4" s="1"/>
  <c r="F13063" i="4"/>
  <c r="G13063" i="4" s="1"/>
  <c r="F13064" i="4"/>
  <c r="G13064" i="4" s="1"/>
  <c r="F13065" i="4"/>
  <c r="G13065" i="4" s="1"/>
  <c r="F13066" i="4"/>
  <c r="G13066" i="4" s="1"/>
  <c r="F13067" i="4"/>
  <c r="G13067" i="4" s="1"/>
  <c r="F13068" i="4"/>
  <c r="G13068" i="4" s="1"/>
  <c r="F13069" i="4"/>
  <c r="G13069" i="4" s="1"/>
  <c r="F13070" i="4"/>
  <c r="G13070" i="4" s="1"/>
  <c r="F13071" i="4"/>
  <c r="G13071" i="4" s="1"/>
  <c r="F13072" i="4"/>
  <c r="G13072" i="4" s="1"/>
  <c r="F13073" i="4"/>
  <c r="G13073" i="4" s="1"/>
  <c r="F13074" i="4"/>
  <c r="G13074" i="4" s="1"/>
  <c r="F13075" i="4"/>
  <c r="G13075" i="4" s="1"/>
  <c r="F13076" i="4"/>
  <c r="G13076" i="4" s="1"/>
  <c r="F13077" i="4"/>
  <c r="G13077" i="4" s="1"/>
  <c r="F13078" i="4"/>
  <c r="G13078" i="4" s="1"/>
  <c r="F13079" i="4"/>
  <c r="G13079" i="4" s="1"/>
  <c r="F13080" i="4"/>
  <c r="G13080" i="4" s="1"/>
  <c r="F13081" i="4"/>
  <c r="G13081" i="4" s="1"/>
  <c r="F13082" i="4"/>
  <c r="G13082" i="4" s="1"/>
  <c r="F13083" i="4"/>
  <c r="G13083" i="4" s="1"/>
  <c r="F13084" i="4"/>
  <c r="G13084" i="4" s="1"/>
  <c r="F13085" i="4"/>
  <c r="G13085" i="4" s="1"/>
  <c r="F13086" i="4"/>
  <c r="G13086" i="4" s="1"/>
  <c r="F13087" i="4"/>
  <c r="G13087" i="4" s="1"/>
  <c r="F13088" i="4"/>
  <c r="G13088" i="4" s="1"/>
  <c r="F13089" i="4"/>
  <c r="G13089" i="4" s="1"/>
  <c r="F13090" i="4"/>
  <c r="G13090" i="4" s="1"/>
  <c r="F13091" i="4"/>
  <c r="G13091" i="4" s="1"/>
  <c r="F13092" i="4"/>
  <c r="G13092" i="4" s="1"/>
  <c r="F13093" i="4"/>
  <c r="G13093" i="4" s="1"/>
  <c r="F13094" i="4"/>
  <c r="G13094" i="4" s="1"/>
  <c r="F13095" i="4"/>
  <c r="G13095" i="4" s="1"/>
  <c r="F13096" i="4"/>
  <c r="G13096" i="4" s="1"/>
  <c r="F13097" i="4"/>
  <c r="G13097" i="4" s="1"/>
  <c r="F13098" i="4"/>
  <c r="G13098" i="4" s="1"/>
  <c r="F13099" i="4"/>
  <c r="G13099" i="4" s="1"/>
  <c r="F13100" i="4"/>
  <c r="G13100" i="4" s="1"/>
  <c r="F13101" i="4"/>
  <c r="G13101" i="4" s="1"/>
  <c r="F13102" i="4"/>
  <c r="G13102" i="4" s="1"/>
  <c r="F13103" i="4"/>
  <c r="G13103" i="4" s="1"/>
  <c r="F13104" i="4"/>
  <c r="G13104" i="4" s="1"/>
  <c r="F13105" i="4"/>
  <c r="G13105" i="4" s="1"/>
  <c r="F13106" i="4"/>
  <c r="G13106" i="4" s="1"/>
  <c r="F13107" i="4"/>
  <c r="G13107" i="4" s="1"/>
  <c r="F13108" i="4"/>
  <c r="G13108" i="4" s="1"/>
  <c r="F13109" i="4"/>
  <c r="G13109" i="4" s="1"/>
  <c r="F13110" i="4"/>
  <c r="G13110" i="4" s="1"/>
  <c r="F13111" i="4"/>
  <c r="G13111" i="4" s="1"/>
  <c r="F13112" i="4"/>
  <c r="G13112" i="4" s="1"/>
  <c r="F13113" i="4"/>
  <c r="G13113" i="4" s="1"/>
  <c r="F13114" i="4"/>
  <c r="G13114" i="4" s="1"/>
  <c r="F13115" i="4"/>
  <c r="G13115" i="4" s="1"/>
  <c r="F13116" i="4"/>
  <c r="G13116" i="4" s="1"/>
  <c r="F13117" i="4"/>
  <c r="G13117" i="4" s="1"/>
  <c r="F13118" i="4"/>
  <c r="G13118" i="4" s="1"/>
  <c r="F13119" i="4"/>
  <c r="G13119" i="4" s="1"/>
  <c r="F13120" i="4"/>
  <c r="G13120" i="4" s="1"/>
  <c r="F13121" i="4"/>
  <c r="G13121" i="4" s="1"/>
  <c r="F13122" i="4"/>
  <c r="G13122" i="4" s="1"/>
  <c r="F13123" i="4"/>
  <c r="G13123" i="4" s="1"/>
  <c r="F13124" i="4"/>
  <c r="G13124" i="4" s="1"/>
  <c r="F13125" i="4"/>
  <c r="G13125" i="4" s="1"/>
  <c r="F13126" i="4"/>
  <c r="G13126" i="4" s="1"/>
  <c r="F13127" i="4"/>
  <c r="G13127" i="4" s="1"/>
  <c r="F13128" i="4"/>
  <c r="G13128" i="4" s="1"/>
  <c r="F13129" i="4"/>
  <c r="G13129" i="4" s="1"/>
  <c r="F13130" i="4"/>
  <c r="G13130" i="4" s="1"/>
  <c r="F13131" i="4"/>
  <c r="G13131" i="4" s="1"/>
  <c r="F13132" i="4"/>
  <c r="G13132" i="4" s="1"/>
  <c r="F13133" i="4"/>
  <c r="G13133" i="4" s="1"/>
  <c r="F13134" i="4"/>
  <c r="G13134" i="4" s="1"/>
  <c r="F13135" i="4"/>
  <c r="G13135" i="4" s="1"/>
  <c r="F13136" i="4"/>
  <c r="G13136" i="4" s="1"/>
  <c r="F13137" i="4"/>
  <c r="G13137" i="4" s="1"/>
  <c r="F13138" i="4"/>
  <c r="G13138" i="4" s="1"/>
  <c r="F13139" i="4"/>
  <c r="G13139" i="4" s="1"/>
  <c r="F13140" i="4"/>
  <c r="G13140" i="4" s="1"/>
  <c r="F13141" i="4"/>
  <c r="G13141" i="4" s="1"/>
  <c r="F13142" i="4"/>
  <c r="G13142" i="4" s="1"/>
  <c r="F13143" i="4"/>
  <c r="G13143" i="4" s="1"/>
  <c r="F13144" i="4"/>
  <c r="G13144" i="4" s="1"/>
  <c r="F13145" i="4"/>
  <c r="G13145" i="4" s="1"/>
  <c r="F13146" i="4"/>
  <c r="G13146" i="4" s="1"/>
  <c r="F13147" i="4"/>
  <c r="G13147" i="4" s="1"/>
  <c r="F13148" i="4"/>
  <c r="G13148" i="4" s="1"/>
  <c r="F13149" i="4"/>
  <c r="G13149" i="4" s="1"/>
  <c r="F13150" i="4"/>
  <c r="G13150" i="4" s="1"/>
  <c r="F13151" i="4"/>
  <c r="G13151" i="4" s="1"/>
  <c r="F13152" i="4"/>
  <c r="G13152" i="4" s="1"/>
  <c r="F13153" i="4"/>
  <c r="G13153" i="4" s="1"/>
  <c r="F13154" i="4"/>
  <c r="G13154" i="4" s="1"/>
  <c r="F13155" i="4"/>
  <c r="G13155" i="4" s="1"/>
  <c r="F13156" i="4"/>
  <c r="G13156" i="4" s="1"/>
  <c r="F13157" i="4"/>
  <c r="G13157" i="4" s="1"/>
  <c r="F13158" i="4"/>
  <c r="G13158" i="4" s="1"/>
  <c r="F13159" i="4"/>
  <c r="G13159" i="4" s="1"/>
  <c r="F13160" i="4"/>
  <c r="G13160" i="4" s="1"/>
  <c r="F13161" i="4"/>
  <c r="G13161" i="4" s="1"/>
  <c r="F13162" i="4"/>
  <c r="G13162" i="4" s="1"/>
  <c r="F13163" i="4"/>
  <c r="G13163" i="4" s="1"/>
  <c r="F13164" i="4"/>
  <c r="G13164" i="4" s="1"/>
  <c r="F13165" i="4"/>
  <c r="G13165" i="4" s="1"/>
  <c r="F13166" i="4"/>
  <c r="G13166" i="4" s="1"/>
  <c r="F13167" i="4"/>
  <c r="G13167" i="4" s="1"/>
  <c r="F13168" i="4"/>
  <c r="G13168" i="4" s="1"/>
  <c r="F13169" i="4"/>
  <c r="G13169" i="4" s="1"/>
  <c r="F13170" i="4"/>
  <c r="G13170" i="4" s="1"/>
  <c r="F13171" i="4"/>
  <c r="G13171" i="4" s="1"/>
  <c r="F13172" i="4"/>
  <c r="G13172" i="4" s="1"/>
  <c r="F13173" i="4"/>
  <c r="G13173" i="4" s="1"/>
  <c r="F13174" i="4"/>
  <c r="G13174" i="4" s="1"/>
  <c r="F13175" i="4"/>
  <c r="G13175" i="4" s="1"/>
  <c r="F13176" i="4"/>
  <c r="G13176" i="4" s="1"/>
  <c r="F13177" i="4"/>
  <c r="G13177" i="4" s="1"/>
  <c r="F13178" i="4"/>
  <c r="G13178" i="4" s="1"/>
  <c r="F13179" i="4"/>
  <c r="G13179" i="4" s="1"/>
  <c r="F13180" i="4"/>
  <c r="G13180" i="4" s="1"/>
  <c r="F13181" i="4"/>
  <c r="G13181" i="4" s="1"/>
  <c r="F13182" i="4"/>
  <c r="G13182" i="4" s="1"/>
  <c r="F13183" i="4"/>
  <c r="G13183" i="4" s="1"/>
  <c r="F13184" i="4"/>
  <c r="G13184" i="4" s="1"/>
  <c r="F13185" i="4"/>
  <c r="G13185" i="4" s="1"/>
  <c r="F13186" i="4"/>
  <c r="G13186" i="4" s="1"/>
  <c r="F13187" i="4"/>
  <c r="G13187" i="4" s="1"/>
  <c r="F13188" i="4"/>
  <c r="G13188" i="4" s="1"/>
  <c r="F13189" i="4"/>
  <c r="G13189" i="4" s="1"/>
  <c r="F13190" i="4"/>
  <c r="G13190" i="4" s="1"/>
  <c r="F13191" i="4"/>
  <c r="G13191" i="4" s="1"/>
  <c r="F13192" i="4"/>
  <c r="G13192" i="4" s="1"/>
  <c r="F13193" i="4"/>
  <c r="G13193" i="4" s="1"/>
  <c r="F13194" i="4"/>
  <c r="G13194" i="4" s="1"/>
  <c r="F13195" i="4"/>
  <c r="G13195" i="4" s="1"/>
  <c r="F13196" i="4"/>
  <c r="G13196" i="4" s="1"/>
  <c r="F13197" i="4"/>
  <c r="G13197" i="4" s="1"/>
  <c r="F13198" i="4"/>
  <c r="G13198" i="4" s="1"/>
  <c r="F13199" i="4"/>
  <c r="G13199" i="4" s="1"/>
  <c r="F13200" i="4"/>
  <c r="G13200" i="4" s="1"/>
  <c r="F13201" i="4"/>
  <c r="G13201" i="4" s="1"/>
  <c r="F13202" i="4"/>
  <c r="G13202" i="4" s="1"/>
  <c r="F13203" i="4"/>
  <c r="G13203" i="4" s="1"/>
  <c r="F13204" i="4"/>
  <c r="G13204" i="4" s="1"/>
  <c r="F13205" i="4"/>
  <c r="G13205" i="4" s="1"/>
  <c r="F13206" i="4"/>
  <c r="G13206" i="4" s="1"/>
  <c r="F13207" i="4"/>
  <c r="G13207" i="4" s="1"/>
  <c r="F13208" i="4"/>
  <c r="G13208" i="4" s="1"/>
  <c r="F13209" i="4"/>
  <c r="G13209" i="4" s="1"/>
  <c r="F13210" i="4"/>
  <c r="G13210" i="4" s="1"/>
  <c r="F13211" i="4"/>
  <c r="G13211" i="4" s="1"/>
  <c r="F13212" i="4"/>
  <c r="G13212" i="4" s="1"/>
  <c r="F13213" i="4"/>
  <c r="G13213" i="4" s="1"/>
  <c r="F13214" i="4"/>
  <c r="G13214" i="4" s="1"/>
  <c r="F13215" i="4"/>
  <c r="G13215" i="4" s="1"/>
  <c r="F13216" i="4"/>
  <c r="G13216" i="4" s="1"/>
  <c r="F13217" i="4"/>
  <c r="G13217" i="4" s="1"/>
  <c r="F13218" i="4"/>
  <c r="G13218" i="4" s="1"/>
  <c r="F13219" i="4"/>
  <c r="G13219" i="4" s="1"/>
  <c r="F13220" i="4"/>
  <c r="G13220" i="4" s="1"/>
  <c r="F13221" i="4"/>
  <c r="G13221" i="4" s="1"/>
  <c r="F13222" i="4"/>
  <c r="G13222" i="4" s="1"/>
  <c r="F13223" i="4"/>
  <c r="G13223" i="4" s="1"/>
  <c r="F13224" i="4"/>
  <c r="G13224" i="4" s="1"/>
  <c r="F13225" i="4"/>
  <c r="G13225" i="4" s="1"/>
  <c r="F13226" i="4"/>
  <c r="G13226" i="4" s="1"/>
  <c r="F13227" i="4"/>
  <c r="G13227" i="4" s="1"/>
  <c r="F13228" i="4"/>
  <c r="G13228" i="4" s="1"/>
  <c r="F13229" i="4"/>
  <c r="G13229" i="4" s="1"/>
  <c r="F13230" i="4"/>
  <c r="G13230" i="4" s="1"/>
  <c r="F13231" i="4"/>
  <c r="G13231" i="4" s="1"/>
  <c r="F13232" i="4"/>
  <c r="G13232" i="4" s="1"/>
  <c r="F13233" i="4"/>
  <c r="G13233" i="4" s="1"/>
  <c r="F13234" i="4"/>
  <c r="G13234" i="4" s="1"/>
  <c r="F13235" i="4"/>
  <c r="G13235" i="4" s="1"/>
  <c r="F13236" i="4"/>
  <c r="G13236" i="4" s="1"/>
  <c r="F13237" i="4"/>
  <c r="G13237" i="4" s="1"/>
  <c r="F13238" i="4"/>
  <c r="G13238" i="4" s="1"/>
  <c r="F13239" i="4"/>
  <c r="G13239" i="4" s="1"/>
  <c r="F13240" i="4"/>
  <c r="G13240" i="4" s="1"/>
  <c r="F13241" i="4"/>
  <c r="G13241" i="4" s="1"/>
  <c r="F13242" i="4"/>
  <c r="G13242" i="4" s="1"/>
  <c r="F13243" i="4"/>
  <c r="G13243" i="4" s="1"/>
  <c r="F13244" i="4"/>
  <c r="G13244" i="4" s="1"/>
  <c r="F13245" i="4"/>
  <c r="G13245" i="4" s="1"/>
  <c r="F13246" i="4"/>
  <c r="G13246" i="4" s="1"/>
  <c r="F13247" i="4"/>
  <c r="G13247" i="4" s="1"/>
  <c r="F13248" i="4"/>
  <c r="G13248" i="4" s="1"/>
  <c r="F13249" i="4"/>
  <c r="G13249" i="4" s="1"/>
  <c r="F13250" i="4"/>
  <c r="G13250" i="4" s="1"/>
  <c r="F13251" i="4"/>
  <c r="G13251" i="4" s="1"/>
  <c r="F13252" i="4"/>
  <c r="G13252" i="4" s="1"/>
  <c r="F13253" i="4"/>
  <c r="G13253" i="4" s="1"/>
  <c r="F13254" i="4"/>
  <c r="G13254" i="4" s="1"/>
  <c r="F13255" i="4"/>
  <c r="G13255" i="4" s="1"/>
  <c r="F13256" i="4"/>
  <c r="G13256" i="4" s="1"/>
  <c r="F13257" i="4"/>
  <c r="G13257" i="4" s="1"/>
  <c r="F13258" i="4"/>
  <c r="G13258" i="4" s="1"/>
  <c r="F13259" i="4"/>
  <c r="G13259" i="4" s="1"/>
  <c r="F13260" i="4"/>
  <c r="G13260" i="4" s="1"/>
  <c r="F13261" i="4"/>
  <c r="G13261" i="4" s="1"/>
  <c r="F13262" i="4"/>
  <c r="G13262" i="4" s="1"/>
  <c r="F13263" i="4"/>
  <c r="G13263" i="4" s="1"/>
  <c r="F13264" i="4"/>
  <c r="G13264" i="4" s="1"/>
  <c r="F13265" i="4"/>
  <c r="G13265" i="4" s="1"/>
  <c r="F13266" i="4"/>
  <c r="G13266" i="4" s="1"/>
  <c r="F13267" i="4"/>
  <c r="G13267" i="4" s="1"/>
  <c r="F13268" i="4"/>
  <c r="G13268" i="4" s="1"/>
  <c r="F13269" i="4"/>
  <c r="G13269" i="4" s="1"/>
  <c r="F13270" i="4"/>
  <c r="G13270" i="4" s="1"/>
  <c r="F13271" i="4"/>
  <c r="G13271" i="4" s="1"/>
  <c r="F13272" i="4"/>
  <c r="G13272" i="4" s="1"/>
  <c r="F13273" i="4"/>
  <c r="G13273" i="4" s="1"/>
  <c r="F13274" i="4"/>
  <c r="G13274" i="4" s="1"/>
  <c r="F13275" i="4"/>
  <c r="G13275" i="4" s="1"/>
  <c r="F13276" i="4"/>
  <c r="G13276" i="4" s="1"/>
  <c r="F13277" i="4"/>
  <c r="G13277" i="4" s="1"/>
  <c r="F13278" i="4"/>
  <c r="G13278" i="4" s="1"/>
  <c r="F13279" i="4"/>
  <c r="G13279" i="4" s="1"/>
  <c r="F13280" i="4"/>
  <c r="G13280" i="4" s="1"/>
  <c r="F13281" i="4"/>
  <c r="G13281" i="4" s="1"/>
  <c r="F13282" i="4"/>
  <c r="G13282" i="4" s="1"/>
  <c r="F13283" i="4"/>
  <c r="G13283" i="4" s="1"/>
  <c r="F13284" i="4"/>
  <c r="G13284" i="4" s="1"/>
  <c r="F13285" i="4"/>
  <c r="G13285" i="4" s="1"/>
  <c r="F13286" i="4"/>
  <c r="G13286" i="4" s="1"/>
  <c r="F13287" i="4"/>
  <c r="G13287" i="4" s="1"/>
  <c r="F13288" i="4"/>
  <c r="G13288" i="4" s="1"/>
  <c r="F13289" i="4"/>
  <c r="G13289" i="4" s="1"/>
  <c r="F13290" i="4"/>
  <c r="G13290" i="4" s="1"/>
  <c r="F13291" i="4"/>
  <c r="G13291" i="4" s="1"/>
  <c r="F13292" i="4"/>
  <c r="G13292" i="4" s="1"/>
  <c r="F13293" i="4"/>
  <c r="G13293" i="4" s="1"/>
  <c r="F13294" i="4"/>
  <c r="G13294" i="4" s="1"/>
  <c r="F13295" i="4"/>
  <c r="G13295" i="4" s="1"/>
  <c r="F13296" i="4"/>
  <c r="G13296" i="4" s="1"/>
  <c r="F13297" i="4"/>
  <c r="G13297" i="4" s="1"/>
  <c r="F13298" i="4"/>
  <c r="G13298" i="4" s="1"/>
  <c r="F13299" i="4"/>
  <c r="G13299" i="4" s="1"/>
  <c r="F13300" i="4"/>
  <c r="G13300" i="4" s="1"/>
  <c r="F13301" i="4"/>
  <c r="G13301" i="4" s="1"/>
  <c r="F13302" i="4"/>
  <c r="G13302" i="4" s="1"/>
  <c r="F13303" i="4"/>
  <c r="G13303" i="4" s="1"/>
  <c r="F13304" i="4"/>
  <c r="G13304" i="4" s="1"/>
  <c r="F13305" i="4"/>
  <c r="G13305" i="4" s="1"/>
  <c r="F13306" i="4"/>
  <c r="G13306" i="4" s="1"/>
  <c r="F13307" i="4"/>
  <c r="G13307" i="4" s="1"/>
  <c r="F13308" i="4"/>
  <c r="G13308" i="4" s="1"/>
  <c r="F13309" i="4"/>
  <c r="G13309" i="4" s="1"/>
  <c r="F13310" i="4"/>
  <c r="G13310" i="4" s="1"/>
  <c r="F13311" i="4"/>
  <c r="G13311" i="4" s="1"/>
  <c r="F13312" i="4"/>
  <c r="G13312" i="4" s="1"/>
  <c r="F13313" i="4"/>
  <c r="G13313" i="4" s="1"/>
  <c r="F13314" i="4"/>
  <c r="G13314" i="4" s="1"/>
  <c r="F13315" i="4"/>
  <c r="G13315" i="4" s="1"/>
  <c r="F13316" i="4"/>
  <c r="G13316" i="4" s="1"/>
  <c r="F13317" i="4"/>
  <c r="G13317" i="4" s="1"/>
  <c r="F13318" i="4"/>
  <c r="G13318" i="4" s="1"/>
  <c r="F13319" i="4"/>
  <c r="G13319" i="4" s="1"/>
  <c r="F13320" i="4"/>
  <c r="G13320" i="4" s="1"/>
  <c r="F13321" i="4"/>
  <c r="G13321" i="4" s="1"/>
  <c r="F13322" i="4"/>
  <c r="G13322" i="4" s="1"/>
  <c r="F13323" i="4"/>
  <c r="G13323" i="4" s="1"/>
  <c r="F13324" i="4"/>
  <c r="G13324" i="4" s="1"/>
  <c r="F13325" i="4"/>
  <c r="G13325" i="4" s="1"/>
  <c r="F13326" i="4"/>
  <c r="G13326" i="4" s="1"/>
  <c r="F13327" i="4"/>
  <c r="G13327" i="4" s="1"/>
  <c r="F13328" i="4"/>
  <c r="G13328" i="4" s="1"/>
  <c r="F13329" i="4"/>
  <c r="G13329" i="4" s="1"/>
  <c r="F13330" i="4"/>
  <c r="G13330" i="4" s="1"/>
  <c r="F13331" i="4"/>
  <c r="G13331" i="4" s="1"/>
  <c r="F13332" i="4"/>
  <c r="G13332" i="4" s="1"/>
  <c r="F13333" i="4"/>
  <c r="G13333" i="4" s="1"/>
  <c r="F13334" i="4"/>
  <c r="G13334" i="4" s="1"/>
  <c r="F13335" i="4"/>
  <c r="G13335" i="4" s="1"/>
  <c r="F13336" i="4"/>
  <c r="G13336" i="4" s="1"/>
  <c r="F13337" i="4"/>
  <c r="G13337" i="4" s="1"/>
  <c r="F13338" i="4"/>
  <c r="G13338" i="4" s="1"/>
  <c r="F13339" i="4"/>
  <c r="G13339" i="4" s="1"/>
  <c r="F13340" i="4"/>
  <c r="G13340" i="4" s="1"/>
  <c r="F13341" i="4"/>
  <c r="G13341" i="4" s="1"/>
  <c r="F13342" i="4"/>
  <c r="G13342" i="4" s="1"/>
  <c r="F13343" i="4"/>
  <c r="G13343" i="4" s="1"/>
  <c r="F13344" i="4"/>
  <c r="G13344" i="4" s="1"/>
  <c r="F13345" i="4"/>
  <c r="G13345" i="4" s="1"/>
  <c r="F13346" i="4"/>
  <c r="G13346" i="4" s="1"/>
  <c r="F13347" i="4"/>
  <c r="G13347" i="4" s="1"/>
  <c r="F13348" i="4"/>
  <c r="G13348" i="4" s="1"/>
  <c r="F13349" i="4"/>
  <c r="G13349" i="4" s="1"/>
  <c r="F13350" i="4"/>
  <c r="G13350" i="4" s="1"/>
  <c r="F13351" i="4"/>
  <c r="G13351" i="4" s="1"/>
  <c r="F13352" i="4"/>
  <c r="G13352" i="4" s="1"/>
  <c r="F13353" i="4"/>
  <c r="G13353" i="4" s="1"/>
  <c r="F13354" i="4"/>
  <c r="G13354" i="4" s="1"/>
  <c r="F13355" i="4"/>
  <c r="G13355" i="4" s="1"/>
  <c r="F13356" i="4"/>
  <c r="G13356" i="4" s="1"/>
  <c r="F13357" i="4"/>
  <c r="G13357" i="4" s="1"/>
  <c r="F13358" i="4"/>
  <c r="G13358" i="4" s="1"/>
  <c r="F13359" i="4"/>
  <c r="G13359" i="4" s="1"/>
  <c r="F13360" i="4"/>
  <c r="G13360" i="4" s="1"/>
  <c r="F13361" i="4"/>
  <c r="G13361" i="4" s="1"/>
  <c r="F13362" i="4"/>
  <c r="G13362" i="4" s="1"/>
  <c r="F13363" i="4"/>
  <c r="G13363" i="4" s="1"/>
  <c r="F13364" i="4"/>
  <c r="G13364" i="4" s="1"/>
  <c r="F13365" i="4"/>
  <c r="G13365" i="4" s="1"/>
  <c r="F13366" i="4"/>
  <c r="G13366" i="4" s="1"/>
  <c r="F13367" i="4"/>
  <c r="G13367" i="4" s="1"/>
  <c r="F13368" i="4"/>
  <c r="G13368" i="4" s="1"/>
  <c r="F13369" i="4"/>
  <c r="G13369" i="4" s="1"/>
  <c r="F13370" i="4"/>
  <c r="G13370" i="4" s="1"/>
  <c r="F13371" i="4"/>
  <c r="G13371" i="4" s="1"/>
  <c r="F13372" i="4"/>
  <c r="G13372" i="4" s="1"/>
  <c r="F13373" i="4"/>
  <c r="G13373" i="4" s="1"/>
  <c r="F13374" i="4"/>
  <c r="G13374" i="4" s="1"/>
  <c r="F13375" i="4"/>
  <c r="G13375" i="4" s="1"/>
  <c r="F13376" i="4"/>
  <c r="G13376" i="4" s="1"/>
  <c r="F13377" i="4"/>
  <c r="G13377" i="4" s="1"/>
  <c r="F13378" i="4"/>
  <c r="G13378" i="4" s="1"/>
  <c r="F13379" i="4"/>
  <c r="G13379" i="4" s="1"/>
  <c r="F13380" i="4"/>
  <c r="G13380" i="4" s="1"/>
  <c r="F13381" i="4"/>
  <c r="G13381" i="4" s="1"/>
  <c r="F13382" i="4"/>
  <c r="G13382" i="4" s="1"/>
  <c r="F13383" i="4"/>
  <c r="G13383" i="4" s="1"/>
  <c r="F13384" i="4"/>
  <c r="G13384" i="4" s="1"/>
  <c r="F13385" i="4"/>
  <c r="G13385" i="4" s="1"/>
  <c r="F13386" i="4"/>
  <c r="G13386" i="4" s="1"/>
  <c r="F13387" i="4"/>
  <c r="G13387" i="4" s="1"/>
  <c r="F13388" i="4"/>
  <c r="G13388" i="4" s="1"/>
  <c r="F13389" i="4"/>
  <c r="G13389" i="4" s="1"/>
  <c r="F13390" i="4"/>
  <c r="G13390" i="4" s="1"/>
  <c r="F13391" i="4"/>
  <c r="G13391" i="4" s="1"/>
  <c r="F13392" i="4"/>
  <c r="G13392" i="4" s="1"/>
  <c r="F13393" i="4"/>
  <c r="G13393" i="4" s="1"/>
  <c r="F13394" i="4"/>
  <c r="G13394" i="4" s="1"/>
  <c r="F13395" i="4"/>
  <c r="G13395" i="4" s="1"/>
  <c r="F13396" i="4"/>
  <c r="G13396" i="4" s="1"/>
  <c r="F13397" i="4"/>
  <c r="G13397" i="4" s="1"/>
  <c r="F13398" i="4"/>
  <c r="G13398" i="4" s="1"/>
  <c r="F13399" i="4"/>
  <c r="G13399" i="4" s="1"/>
  <c r="F13400" i="4"/>
  <c r="G13400" i="4" s="1"/>
  <c r="F13401" i="4"/>
  <c r="G13401" i="4" s="1"/>
  <c r="F13402" i="4"/>
  <c r="G13402" i="4" s="1"/>
  <c r="F13403" i="4"/>
  <c r="G13403" i="4" s="1"/>
  <c r="F13404" i="4"/>
  <c r="G13404" i="4" s="1"/>
  <c r="F13405" i="4"/>
  <c r="G13405" i="4" s="1"/>
  <c r="F13406" i="4"/>
  <c r="G13406" i="4" s="1"/>
  <c r="F13407" i="4"/>
  <c r="G13407" i="4" s="1"/>
  <c r="F13408" i="4"/>
  <c r="G13408" i="4" s="1"/>
  <c r="F13409" i="4"/>
  <c r="G13409" i="4" s="1"/>
  <c r="F13410" i="4"/>
  <c r="G13410" i="4" s="1"/>
  <c r="F13411" i="4"/>
  <c r="G13411" i="4" s="1"/>
  <c r="F13412" i="4"/>
  <c r="G13412" i="4" s="1"/>
  <c r="F13413" i="4"/>
  <c r="G13413" i="4" s="1"/>
  <c r="F13414" i="4"/>
  <c r="G13414" i="4" s="1"/>
  <c r="F13415" i="4"/>
  <c r="G13415" i="4" s="1"/>
  <c r="F13416" i="4"/>
  <c r="G13416" i="4" s="1"/>
  <c r="F13417" i="4"/>
  <c r="G13417" i="4" s="1"/>
  <c r="F13418" i="4"/>
  <c r="G13418" i="4" s="1"/>
  <c r="F13419" i="4"/>
  <c r="G13419" i="4" s="1"/>
  <c r="F13420" i="4"/>
  <c r="G13420" i="4" s="1"/>
  <c r="F13421" i="4"/>
  <c r="G13421" i="4" s="1"/>
  <c r="F13422" i="4"/>
  <c r="G13422" i="4" s="1"/>
  <c r="F13423" i="4"/>
  <c r="G13423" i="4" s="1"/>
  <c r="F13424" i="4"/>
  <c r="G13424" i="4" s="1"/>
  <c r="F13425" i="4"/>
  <c r="G13425" i="4" s="1"/>
  <c r="F13426" i="4"/>
  <c r="G13426" i="4" s="1"/>
  <c r="F13427" i="4"/>
  <c r="G13427" i="4" s="1"/>
  <c r="F13428" i="4"/>
  <c r="G13428" i="4" s="1"/>
  <c r="F13429" i="4"/>
  <c r="G13429" i="4" s="1"/>
  <c r="F13430" i="4"/>
  <c r="G13430" i="4" s="1"/>
  <c r="F13431" i="4"/>
  <c r="G13431" i="4" s="1"/>
  <c r="F13432" i="4"/>
  <c r="G13432" i="4" s="1"/>
  <c r="F13433" i="4"/>
  <c r="G13433" i="4" s="1"/>
  <c r="F13434" i="4"/>
  <c r="G13434" i="4" s="1"/>
  <c r="F13435" i="4"/>
  <c r="G13435" i="4" s="1"/>
  <c r="F13436" i="4"/>
  <c r="G13436" i="4" s="1"/>
  <c r="F13437" i="4"/>
  <c r="G13437" i="4" s="1"/>
  <c r="F13438" i="4"/>
  <c r="G13438" i="4" s="1"/>
  <c r="F13439" i="4"/>
  <c r="G13439" i="4" s="1"/>
  <c r="F13440" i="4"/>
  <c r="G13440" i="4" s="1"/>
  <c r="F13441" i="4"/>
  <c r="G13441" i="4" s="1"/>
  <c r="F13442" i="4"/>
  <c r="G13442" i="4" s="1"/>
  <c r="F13443" i="4"/>
  <c r="G13443" i="4" s="1"/>
  <c r="F13444" i="4"/>
  <c r="G13444" i="4" s="1"/>
  <c r="F13445" i="4"/>
  <c r="G13445" i="4" s="1"/>
  <c r="F13446" i="4"/>
  <c r="G13446" i="4" s="1"/>
  <c r="F13447" i="4"/>
  <c r="G13447" i="4" s="1"/>
  <c r="F13448" i="4"/>
  <c r="G13448" i="4" s="1"/>
  <c r="F13449" i="4"/>
  <c r="G13449" i="4" s="1"/>
  <c r="F13450" i="4"/>
  <c r="G13450" i="4" s="1"/>
  <c r="F13451" i="4"/>
  <c r="G13451" i="4" s="1"/>
  <c r="F13452" i="4"/>
  <c r="G13452" i="4" s="1"/>
  <c r="F13453" i="4"/>
  <c r="G13453" i="4" s="1"/>
  <c r="F13454" i="4"/>
  <c r="G13454" i="4" s="1"/>
  <c r="F13455" i="4"/>
  <c r="G13455" i="4" s="1"/>
  <c r="F13456" i="4"/>
  <c r="G13456" i="4" s="1"/>
  <c r="F13457" i="4"/>
  <c r="G13457" i="4" s="1"/>
  <c r="F13458" i="4"/>
  <c r="G13458" i="4" s="1"/>
  <c r="F13459" i="4"/>
  <c r="G13459" i="4" s="1"/>
  <c r="F13460" i="4"/>
  <c r="G13460" i="4" s="1"/>
  <c r="F13461" i="4"/>
  <c r="G13461" i="4" s="1"/>
  <c r="F13462" i="4"/>
  <c r="G13462" i="4" s="1"/>
  <c r="F13463" i="4"/>
  <c r="G13463" i="4" s="1"/>
  <c r="F13464" i="4"/>
  <c r="G13464" i="4" s="1"/>
  <c r="F13465" i="4"/>
  <c r="G13465" i="4" s="1"/>
  <c r="F13466" i="4"/>
  <c r="G13466" i="4" s="1"/>
  <c r="F13467" i="4"/>
  <c r="G13467" i="4" s="1"/>
  <c r="F13468" i="4"/>
  <c r="G13468" i="4" s="1"/>
  <c r="F13469" i="4"/>
  <c r="G13469" i="4" s="1"/>
  <c r="F13470" i="4"/>
  <c r="G13470" i="4" s="1"/>
  <c r="F13471" i="4"/>
  <c r="G13471" i="4" s="1"/>
  <c r="F13472" i="4"/>
  <c r="G13472" i="4" s="1"/>
  <c r="F13473" i="4"/>
  <c r="G13473" i="4" s="1"/>
  <c r="F13474" i="4"/>
  <c r="G13474" i="4" s="1"/>
  <c r="F13475" i="4"/>
  <c r="G13475" i="4" s="1"/>
  <c r="F13476" i="4"/>
  <c r="G13476" i="4" s="1"/>
  <c r="F13477" i="4"/>
  <c r="G13477" i="4" s="1"/>
  <c r="F13478" i="4"/>
  <c r="G13478" i="4" s="1"/>
  <c r="F13479" i="4"/>
  <c r="G13479" i="4" s="1"/>
  <c r="F13480" i="4"/>
  <c r="G13480" i="4" s="1"/>
  <c r="F13481" i="4"/>
  <c r="G13481" i="4" s="1"/>
  <c r="F13482" i="4"/>
  <c r="G13482" i="4" s="1"/>
  <c r="F13483" i="4"/>
  <c r="G13483" i="4" s="1"/>
  <c r="F13484" i="4"/>
  <c r="G13484" i="4" s="1"/>
  <c r="F13485" i="4"/>
  <c r="G13485" i="4" s="1"/>
  <c r="F13486" i="4"/>
  <c r="G13486" i="4" s="1"/>
  <c r="F13487" i="4"/>
  <c r="G13487" i="4" s="1"/>
  <c r="F13488" i="4"/>
  <c r="G13488" i="4" s="1"/>
  <c r="F13489" i="4"/>
  <c r="G13489" i="4" s="1"/>
  <c r="F13490" i="4"/>
  <c r="G13490" i="4" s="1"/>
  <c r="F13491" i="4"/>
  <c r="G13491" i="4" s="1"/>
  <c r="F13492" i="4"/>
  <c r="G13492" i="4" s="1"/>
  <c r="F13493" i="4"/>
  <c r="G13493" i="4" s="1"/>
  <c r="F13494" i="4"/>
  <c r="G13494" i="4" s="1"/>
  <c r="F13495" i="4"/>
  <c r="G13495" i="4" s="1"/>
  <c r="F13496" i="4"/>
  <c r="G13496" i="4" s="1"/>
  <c r="F13497" i="4"/>
  <c r="G13497" i="4" s="1"/>
  <c r="F13498" i="4"/>
  <c r="G13498" i="4" s="1"/>
  <c r="F13499" i="4"/>
  <c r="G13499" i="4" s="1"/>
  <c r="F13500" i="4"/>
  <c r="G13500" i="4" s="1"/>
  <c r="F13501" i="4"/>
  <c r="G13501" i="4" s="1"/>
  <c r="F13502" i="4"/>
  <c r="G13502" i="4" s="1"/>
  <c r="F13503" i="4"/>
  <c r="G13503" i="4" s="1"/>
  <c r="F13504" i="4"/>
  <c r="G13504" i="4" s="1"/>
  <c r="F13505" i="4"/>
  <c r="G13505" i="4" s="1"/>
  <c r="F13506" i="4"/>
  <c r="G13506" i="4" s="1"/>
  <c r="F13507" i="4"/>
  <c r="G13507" i="4" s="1"/>
  <c r="F13508" i="4"/>
  <c r="G13508" i="4" s="1"/>
  <c r="F13509" i="4"/>
  <c r="G13509" i="4" s="1"/>
  <c r="F13510" i="4"/>
  <c r="G13510" i="4" s="1"/>
  <c r="F13511" i="4"/>
  <c r="G13511" i="4" s="1"/>
  <c r="F13512" i="4"/>
  <c r="G13512" i="4" s="1"/>
  <c r="F13513" i="4"/>
  <c r="G13513" i="4" s="1"/>
  <c r="F13514" i="4"/>
  <c r="G13514" i="4" s="1"/>
  <c r="F13515" i="4"/>
  <c r="G13515" i="4" s="1"/>
  <c r="F13516" i="4"/>
  <c r="G13516" i="4" s="1"/>
  <c r="F13517" i="4"/>
  <c r="G13517" i="4" s="1"/>
  <c r="F13518" i="4"/>
  <c r="G13518" i="4" s="1"/>
  <c r="F13519" i="4"/>
  <c r="G13519" i="4" s="1"/>
  <c r="F13520" i="4"/>
  <c r="G13520" i="4" s="1"/>
  <c r="F13521" i="4"/>
  <c r="G13521" i="4" s="1"/>
  <c r="F13522" i="4"/>
  <c r="G13522" i="4" s="1"/>
  <c r="F13523" i="4"/>
  <c r="G13523" i="4" s="1"/>
  <c r="F13524" i="4"/>
  <c r="G13524" i="4" s="1"/>
  <c r="F13525" i="4"/>
  <c r="G13525" i="4" s="1"/>
  <c r="F13526" i="4"/>
  <c r="G13526" i="4" s="1"/>
  <c r="F13527" i="4"/>
  <c r="G13527" i="4" s="1"/>
  <c r="F13528" i="4"/>
  <c r="G13528" i="4" s="1"/>
  <c r="F13529" i="4"/>
  <c r="G13529" i="4" s="1"/>
  <c r="F13530" i="4"/>
  <c r="G13530" i="4" s="1"/>
  <c r="F13531" i="4"/>
  <c r="G13531" i="4" s="1"/>
  <c r="F13532" i="4"/>
  <c r="G13532" i="4" s="1"/>
  <c r="F13533" i="4"/>
  <c r="G13533" i="4" s="1"/>
  <c r="F13534" i="4"/>
  <c r="G13534" i="4" s="1"/>
  <c r="F13535" i="4"/>
  <c r="G13535" i="4" s="1"/>
  <c r="F13536" i="4"/>
  <c r="G13536" i="4" s="1"/>
  <c r="F13537" i="4"/>
  <c r="G13537" i="4" s="1"/>
  <c r="F13538" i="4"/>
  <c r="G13538" i="4" s="1"/>
  <c r="F13539" i="4"/>
  <c r="G13539" i="4" s="1"/>
  <c r="F13540" i="4"/>
  <c r="G13540" i="4" s="1"/>
  <c r="F13541" i="4"/>
  <c r="G13541" i="4" s="1"/>
  <c r="F13542" i="4"/>
  <c r="G13542" i="4" s="1"/>
  <c r="F13543" i="4"/>
  <c r="G13543" i="4" s="1"/>
  <c r="F13544" i="4"/>
  <c r="G13544" i="4" s="1"/>
  <c r="F13545" i="4"/>
  <c r="G13545" i="4" s="1"/>
  <c r="F13546" i="4"/>
  <c r="G13546" i="4" s="1"/>
  <c r="F13547" i="4"/>
  <c r="G13547" i="4" s="1"/>
  <c r="F13548" i="4"/>
  <c r="G13548" i="4" s="1"/>
  <c r="F13549" i="4"/>
  <c r="G13549" i="4" s="1"/>
  <c r="F13550" i="4"/>
  <c r="G13550" i="4" s="1"/>
  <c r="F13551" i="4"/>
  <c r="G13551" i="4" s="1"/>
  <c r="F13552" i="4"/>
  <c r="G13552" i="4" s="1"/>
  <c r="F13553" i="4"/>
  <c r="G13553" i="4" s="1"/>
  <c r="F13554" i="4"/>
  <c r="G13554" i="4" s="1"/>
  <c r="F13555" i="4"/>
  <c r="G13555" i="4" s="1"/>
  <c r="F13556" i="4"/>
  <c r="G13556" i="4" s="1"/>
  <c r="F13557" i="4"/>
  <c r="G13557" i="4" s="1"/>
  <c r="F13558" i="4"/>
  <c r="G13558" i="4" s="1"/>
  <c r="F13559" i="4"/>
  <c r="G13559" i="4" s="1"/>
  <c r="F13560" i="4"/>
  <c r="G13560" i="4" s="1"/>
  <c r="F13561" i="4"/>
  <c r="G13561" i="4" s="1"/>
  <c r="F13562" i="4"/>
  <c r="G13562" i="4" s="1"/>
  <c r="F13563" i="4"/>
  <c r="G13563" i="4" s="1"/>
  <c r="F13564" i="4"/>
  <c r="G13564" i="4" s="1"/>
  <c r="F13565" i="4"/>
  <c r="G13565" i="4" s="1"/>
  <c r="F13566" i="4"/>
  <c r="G13566" i="4" s="1"/>
  <c r="F13567" i="4"/>
  <c r="G13567" i="4" s="1"/>
  <c r="F13568" i="4"/>
  <c r="G13568" i="4" s="1"/>
  <c r="F13569" i="4"/>
  <c r="G13569" i="4" s="1"/>
  <c r="F13570" i="4"/>
  <c r="G13570" i="4" s="1"/>
  <c r="F13571" i="4"/>
  <c r="G13571" i="4" s="1"/>
  <c r="F13572" i="4"/>
  <c r="G13572" i="4" s="1"/>
  <c r="F13573" i="4"/>
  <c r="G13573" i="4" s="1"/>
  <c r="F13574" i="4"/>
  <c r="G13574" i="4" s="1"/>
  <c r="F13575" i="4"/>
  <c r="G13575" i="4" s="1"/>
  <c r="F13576" i="4"/>
  <c r="G13576" i="4" s="1"/>
  <c r="F13577" i="4"/>
  <c r="G13577" i="4" s="1"/>
  <c r="F13578" i="4"/>
  <c r="G13578" i="4" s="1"/>
  <c r="F13579" i="4"/>
  <c r="G13579" i="4" s="1"/>
  <c r="F13580" i="4"/>
  <c r="G13580" i="4" s="1"/>
  <c r="F13581" i="4"/>
  <c r="G13581" i="4" s="1"/>
  <c r="F13582" i="4"/>
  <c r="G13582" i="4" s="1"/>
  <c r="F13583" i="4"/>
  <c r="G13583" i="4" s="1"/>
  <c r="F13584" i="4"/>
  <c r="G13584" i="4" s="1"/>
  <c r="F13585" i="4"/>
  <c r="G13585" i="4" s="1"/>
  <c r="F13586" i="4"/>
  <c r="G13586" i="4" s="1"/>
  <c r="F13587" i="4"/>
  <c r="G13587" i="4" s="1"/>
  <c r="F13588" i="4"/>
  <c r="G13588" i="4" s="1"/>
  <c r="F13589" i="4"/>
  <c r="G13589" i="4" s="1"/>
  <c r="F13590" i="4"/>
  <c r="G13590" i="4" s="1"/>
  <c r="F13591" i="4"/>
  <c r="G13591" i="4" s="1"/>
  <c r="F13592" i="4"/>
  <c r="G13592" i="4" s="1"/>
  <c r="F13593" i="4"/>
  <c r="G13593" i="4" s="1"/>
  <c r="F13594" i="4"/>
  <c r="G13594" i="4" s="1"/>
  <c r="F13595" i="4"/>
  <c r="G13595" i="4" s="1"/>
  <c r="F13596" i="4"/>
  <c r="G13596" i="4" s="1"/>
  <c r="F13597" i="4"/>
  <c r="G13597" i="4" s="1"/>
  <c r="F13598" i="4"/>
  <c r="G13598" i="4" s="1"/>
  <c r="F13599" i="4"/>
  <c r="G13599" i="4" s="1"/>
  <c r="F13600" i="4"/>
  <c r="G13600" i="4" s="1"/>
  <c r="F13601" i="4"/>
  <c r="G13601" i="4" s="1"/>
  <c r="F13602" i="4"/>
  <c r="G13602" i="4" s="1"/>
  <c r="F13603" i="4"/>
  <c r="G13603" i="4" s="1"/>
  <c r="F13604" i="4"/>
  <c r="G13604" i="4" s="1"/>
  <c r="F13605" i="4"/>
  <c r="G13605" i="4" s="1"/>
  <c r="F13606" i="4"/>
  <c r="G13606" i="4" s="1"/>
  <c r="F13607" i="4"/>
  <c r="G13607" i="4" s="1"/>
  <c r="F13608" i="4"/>
  <c r="G13608" i="4" s="1"/>
  <c r="F13609" i="4"/>
  <c r="G13609" i="4" s="1"/>
  <c r="F13610" i="4"/>
  <c r="G13610" i="4" s="1"/>
  <c r="F13611" i="4"/>
  <c r="G13611" i="4" s="1"/>
  <c r="F13612" i="4"/>
  <c r="G13612" i="4" s="1"/>
  <c r="F13613" i="4"/>
  <c r="G13613" i="4" s="1"/>
  <c r="F13614" i="4"/>
  <c r="G13614" i="4" s="1"/>
  <c r="F13615" i="4"/>
  <c r="G13615" i="4" s="1"/>
  <c r="F13616" i="4"/>
  <c r="G13616" i="4" s="1"/>
  <c r="F13617" i="4"/>
  <c r="G13617" i="4" s="1"/>
  <c r="F13618" i="4"/>
  <c r="G13618" i="4" s="1"/>
  <c r="F13619" i="4"/>
  <c r="G13619" i="4" s="1"/>
  <c r="F13620" i="4"/>
  <c r="G13620" i="4" s="1"/>
  <c r="F13621" i="4"/>
  <c r="G13621" i="4" s="1"/>
  <c r="F13622" i="4"/>
  <c r="G13622" i="4" s="1"/>
  <c r="F13623" i="4"/>
  <c r="G13623" i="4" s="1"/>
  <c r="F13624" i="4"/>
  <c r="G13624" i="4" s="1"/>
  <c r="F13625" i="4"/>
  <c r="G13625" i="4" s="1"/>
  <c r="F13626" i="4"/>
  <c r="G13626" i="4" s="1"/>
  <c r="F13627" i="4"/>
  <c r="G13627" i="4" s="1"/>
  <c r="F13628" i="4"/>
  <c r="G13628" i="4" s="1"/>
  <c r="F13629" i="4"/>
  <c r="G13629" i="4" s="1"/>
  <c r="F13630" i="4"/>
  <c r="G13630" i="4" s="1"/>
  <c r="F13631" i="4"/>
  <c r="G13631" i="4" s="1"/>
  <c r="F13632" i="4"/>
  <c r="G13632" i="4" s="1"/>
  <c r="F13633" i="4"/>
  <c r="G13633" i="4" s="1"/>
  <c r="F13634" i="4"/>
  <c r="G13634" i="4" s="1"/>
  <c r="F13635" i="4"/>
  <c r="G13635" i="4" s="1"/>
  <c r="F13636" i="4"/>
  <c r="G13636" i="4" s="1"/>
  <c r="F13637" i="4"/>
  <c r="G13637" i="4" s="1"/>
  <c r="F13638" i="4"/>
  <c r="G13638" i="4" s="1"/>
  <c r="F13639" i="4"/>
  <c r="G13639" i="4" s="1"/>
  <c r="F13640" i="4"/>
  <c r="G13640" i="4" s="1"/>
  <c r="F13641" i="4"/>
  <c r="G13641" i="4" s="1"/>
  <c r="F13642" i="4"/>
  <c r="G13642" i="4" s="1"/>
  <c r="F13643" i="4"/>
  <c r="G13643" i="4" s="1"/>
  <c r="F13644" i="4"/>
  <c r="G13644" i="4" s="1"/>
  <c r="F13645" i="4"/>
  <c r="G13645" i="4" s="1"/>
  <c r="F13646" i="4"/>
  <c r="G13646" i="4" s="1"/>
  <c r="F13647" i="4"/>
  <c r="G13647" i="4" s="1"/>
  <c r="F13648" i="4"/>
  <c r="G13648" i="4" s="1"/>
  <c r="F13649" i="4"/>
  <c r="G13649" i="4" s="1"/>
  <c r="F13650" i="4"/>
  <c r="G13650" i="4" s="1"/>
  <c r="F13651" i="4"/>
  <c r="G13651" i="4" s="1"/>
  <c r="F13652" i="4"/>
  <c r="G13652" i="4" s="1"/>
  <c r="F13653" i="4"/>
  <c r="G13653" i="4" s="1"/>
  <c r="F13654" i="4"/>
  <c r="G13654" i="4" s="1"/>
  <c r="F13655" i="4"/>
  <c r="G13655" i="4" s="1"/>
  <c r="F13656" i="4"/>
  <c r="G13656" i="4" s="1"/>
  <c r="F13657" i="4"/>
  <c r="G13657" i="4" s="1"/>
  <c r="F13658" i="4"/>
  <c r="G13658" i="4" s="1"/>
  <c r="F13659" i="4"/>
  <c r="G13659" i="4" s="1"/>
  <c r="F13660" i="4"/>
  <c r="G13660" i="4" s="1"/>
  <c r="F13661" i="4"/>
  <c r="G13661" i="4" s="1"/>
  <c r="F13662" i="4"/>
  <c r="G13662" i="4" s="1"/>
  <c r="F13663" i="4"/>
  <c r="G13663" i="4" s="1"/>
  <c r="F13664" i="4"/>
  <c r="G13664" i="4" s="1"/>
  <c r="F13665" i="4"/>
  <c r="G13665" i="4" s="1"/>
  <c r="F13666" i="4"/>
  <c r="G13666" i="4" s="1"/>
  <c r="F13667" i="4"/>
  <c r="G13667" i="4" s="1"/>
  <c r="F13668" i="4"/>
  <c r="G13668" i="4" s="1"/>
  <c r="F13669" i="4"/>
  <c r="G13669" i="4" s="1"/>
  <c r="F13670" i="4"/>
  <c r="G13670" i="4" s="1"/>
  <c r="F13671" i="4"/>
  <c r="G13671" i="4" s="1"/>
  <c r="F13672" i="4"/>
  <c r="G13672" i="4" s="1"/>
  <c r="F13673" i="4"/>
  <c r="G13673" i="4" s="1"/>
  <c r="F13674" i="4"/>
  <c r="G13674" i="4" s="1"/>
  <c r="F13675" i="4"/>
  <c r="G13675" i="4" s="1"/>
  <c r="F13676" i="4"/>
  <c r="G13676" i="4" s="1"/>
  <c r="F13677" i="4"/>
  <c r="G13677" i="4" s="1"/>
  <c r="F13678" i="4"/>
  <c r="G13678" i="4" s="1"/>
  <c r="F13679" i="4"/>
  <c r="G13679" i="4" s="1"/>
  <c r="F13680" i="4"/>
  <c r="G13680" i="4" s="1"/>
  <c r="F13681" i="4"/>
  <c r="G13681" i="4" s="1"/>
  <c r="F13682" i="4"/>
  <c r="G13682" i="4" s="1"/>
  <c r="F13683" i="4"/>
  <c r="G13683" i="4" s="1"/>
  <c r="F13684" i="4"/>
  <c r="G13684" i="4" s="1"/>
  <c r="F13685" i="4"/>
  <c r="G13685" i="4" s="1"/>
  <c r="F13686" i="4"/>
  <c r="G13686" i="4" s="1"/>
  <c r="F13687" i="4"/>
  <c r="G13687" i="4" s="1"/>
  <c r="F13688" i="4"/>
  <c r="G13688" i="4" s="1"/>
  <c r="F13689" i="4"/>
  <c r="G13689" i="4" s="1"/>
  <c r="F13690" i="4"/>
  <c r="G13690" i="4" s="1"/>
  <c r="F13691" i="4"/>
  <c r="G13691" i="4" s="1"/>
  <c r="F13692" i="4"/>
  <c r="G13692" i="4" s="1"/>
  <c r="F13693" i="4"/>
  <c r="G13693" i="4" s="1"/>
  <c r="F13694" i="4"/>
  <c r="G13694" i="4" s="1"/>
  <c r="F13695" i="4"/>
  <c r="G13695" i="4" s="1"/>
  <c r="F13696" i="4"/>
  <c r="G13696" i="4" s="1"/>
  <c r="F13697" i="4"/>
  <c r="G13697" i="4" s="1"/>
  <c r="F13698" i="4"/>
  <c r="G13698" i="4" s="1"/>
  <c r="F13699" i="4"/>
  <c r="G13699" i="4" s="1"/>
  <c r="F13700" i="4"/>
  <c r="G13700" i="4" s="1"/>
  <c r="F13701" i="4"/>
  <c r="G13701" i="4" s="1"/>
  <c r="F13702" i="4"/>
  <c r="G13702" i="4" s="1"/>
  <c r="F13703" i="4"/>
  <c r="G13703" i="4" s="1"/>
  <c r="F13704" i="4"/>
  <c r="G13704" i="4" s="1"/>
  <c r="F13705" i="4"/>
  <c r="G13705" i="4" s="1"/>
  <c r="F13706" i="4"/>
  <c r="G13706" i="4" s="1"/>
  <c r="F13707" i="4"/>
  <c r="G13707" i="4" s="1"/>
  <c r="F13708" i="4"/>
  <c r="G13708" i="4" s="1"/>
  <c r="F13709" i="4"/>
  <c r="G13709" i="4" s="1"/>
  <c r="F13710" i="4"/>
  <c r="G13710" i="4" s="1"/>
  <c r="F13711" i="4"/>
  <c r="G13711" i="4" s="1"/>
  <c r="F13712" i="4"/>
  <c r="G13712" i="4" s="1"/>
  <c r="F13713" i="4"/>
  <c r="G13713" i="4" s="1"/>
  <c r="F13714" i="4"/>
  <c r="G13714" i="4" s="1"/>
  <c r="F13715" i="4"/>
  <c r="G13715" i="4" s="1"/>
  <c r="F13716" i="4"/>
  <c r="G13716" i="4" s="1"/>
  <c r="F13717" i="4"/>
  <c r="G13717" i="4" s="1"/>
  <c r="F13718" i="4"/>
  <c r="G13718" i="4" s="1"/>
  <c r="F13719" i="4"/>
  <c r="G13719" i="4" s="1"/>
  <c r="F13720" i="4"/>
  <c r="G13720" i="4" s="1"/>
  <c r="F13721" i="4"/>
  <c r="G13721" i="4" s="1"/>
  <c r="F13722" i="4"/>
  <c r="G13722" i="4" s="1"/>
  <c r="F13723" i="4"/>
  <c r="G13723" i="4" s="1"/>
  <c r="F13724" i="4"/>
  <c r="G13724" i="4" s="1"/>
  <c r="F13725" i="4"/>
  <c r="G13725" i="4" s="1"/>
  <c r="F13726" i="4"/>
  <c r="G13726" i="4" s="1"/>
  <c r="F13727" i="4"/>
  <c r="G13727" i="4" s="1"/>
  <c r="F13728" i="4"/>
  <c r="G13728" i="4" s="1"/>
  <c r="F13729" i="4"/>
  <c r="G13729" i="4" s="1"/>
  <c r="F13730" i="4"/>
  <c r="G13730" i="4" s="1"/>
  <c r="F13731" i="4"/>
  <c r="G13731" i="4" s="1"/>
  <c r="F13732" i="4"/>
  <c r="G13732" i="4" s="1"/>
  <c r="F13733" i="4"/>
  <c r="G13733" i="4" s="1"/>
  <c r="F13734" i="4"/>
  <c r="G13734" i="4" s="1"/>
  <c r="F13735" i="4"/>
  <c r="G13735" i="4" s="1"/>
  <c r="F13736" i="4"/>
  <c r="G13736" i="4" s="1"/>
  <c r="F13737" i="4"/>
  <c r="G13737" i="4" s="1"/>
  <c r="F13738" i="4"/>
  <c r="G13738" i="4" s="1"/>
  <c r="F13739" i="4"/>
  <c r="G13739" i="4" s="1"/>
  <c r="F13740" i="4"/>
  <c r="G13740" i="4" s="1"/>
  <c r="F13741" i="4"/>
  <c r="G13741" i="4" s="1"/>
  <c r="F13742" i="4"/>
  <c r="G13742" i="4" s="1"/>
  <c r="F13743" i="4"/>
  <c r="G13743" i="4" s="1"/>
  <c r="F13744" i="4"/>
  <c r="G13744" i="4" s="1"/>
  <c r="F13745" i="4"/>
  <c r="G13745" i="4" s="1"/>
  <c r="F13746" i="4"/>
  <c r="G13746" i="4" s="1"/>
  <c r="F13747" i="4"/>
  <c r="G13747" i="4" s="1"/>
  <c r="F13748" i="4"/>
  <c r="G13748" i="4" s="1"/>
  <c r="F13749" i="4"/>
  <c r="G13749" i="4" s="1"/>
  <c r="F13750" i="4"/>
  <c r="G13750" i="4" s="1"/>
  <c r="F13751" i="4"/>
  <c r="G13751" i="4" s="1"/>
  <c r="F13752" i="4"/>
  <c r="G13752" i="4" s="1"/>
  <c r="F13753" i="4"/>
  <c r="G13753" i="4" s="1"/>
  <c r="F13754" i="4"/>
  <c r="G13754" i="4" s="1"/>
  <c r="F13755" i="4"/>
  <c r="G13755" i="4" s="1"/>
  <c r="F13756" i="4"/>
  <c r="G13756" i="4" s="1"/>
  <c r="F13757" i="4"/>
  <c r="G13757" i="4" s="1"/>
  <c r="F13758" i="4"/>
  <c r="G13758" i="4" s="1"/>
  <c r="F13759" i="4"/>
  <c r="G13759" i="4" s="1"/>
  <c r="F13760" i="4"/>
  <c r="G13760" i="4" s="1"/>
  <c r="F13761" i="4"/>
  <c r="G13761" i="4" s="1"/>
  <c r="F13762" i="4"/>
  <c r="G13762" i="4" s="1"/>
  <c r="F13763" i="4"/>
  <c r="G13763" i="4" s="1"/>
  <c r="F13764" i="4"/>
  <c r="G13764" i="4" s="1"/>
  <c r="F13765" i="4"/>
  <c r="G13765" i="4" s="1"/>
  <c r="F13766" i="4"/>
  <c r="G13766" i="4" s="1"/>
  <c r="F13767" i="4"/>
  <c r="G13767" i="4" s="1"/>
  <c r="F13768" i="4"/>
  <c r="G13768" i="4" s="1"/>
  <c r="F13769" i="4"/>
  <c r="G13769" i="4" s="1"/>
  <c r="F13770" i="4"/>
  <c r="G13770" i="4" s="1"/>
  <c r="F13771" i="4"/>
  <c r="G13771" i="4" s="1"/>
  <c r="F13772" i="4"/>
  <c r="G13772" i="4" s="1"/>
  <c r="F13773" i="4"/>
  <c r="G13773" i="4" s="1"/>
  <c r="F13774" i="4"/>
  <c r="G13774" i="4" s="1"/>
  <c r="F13775" i="4"/>
  <c r="G13775" i="4" s="1"/>
  <c r="F13776" i="4"/>
  <c r="G13776" i="4" s="1"/>
  <c r="F13777" i="4"/>
  <c r="G13777" i="4" s="1"/>
  <c r="F13778" i="4"/>
  <c r="G13778" i="4" s="1"/>
  <c r="F13779" i="4"/>
  <c r="G13779" i="4" s="1"/>
  <c r="F13780" i="4"/>
  <c r="G13780" i="4" s="1"/>
  <c r="F13781" i="4"/>
  <c r="G13781" i="4" s="1"/>
  <c r="F13782" i="4"/>
  <c r="G13782" i="4" s="1"/>
  <c r="F13783" i="4"/>
  <c r="G13783" i="4" s="1"/>
  <c r="F13784" i="4"/>
  <c r="G13784" i="4" s="1"/>
  <c r="F13785" i="4"/>
  <c r="G13785" i="4" s="1"/>
  <c r="F13786" i="4"/>
  <c r="G13786" i="4" s="1"/>
  <c r="F13787" i="4"/>
  <c r="G13787" i="4" s="1"/>
  <c r="F13788" i="4"/>
  <c r="G13788" i="4" s="1"/>
  <c r="F13789" i="4"/>
  <c r="G13789" i="4" s="1"/>
  <c r="F13790" i="4"/>
  <c r="G13790" i="4" s="1"/>
  <c r="F13791" i="4"/>
  <c r="G13791" i="4" s="1"/>
  <c r="F13792" i="4"/>
  <c r="G13792" i="4" s="1"/>
  <c r="F13793" i="4"/>
  <c r="G13793" i="4" s="1"/>
  <c r="F13794" i="4"/>
  <c r="G13794" i="4" s="1"/>
  <c r="F13795" i="4"/>
  <c r="G13795" i="4" s="1"/>
  <c r="F13796" i="4"/>
  <c r="G13796" i="4" s="1"/>
  <c r="F13797" i="4"/>
  <c r="G13797" i="4" s="1"/>
  <c r="F13798" i="4"/>
  <c r="G13798" i="4" s="1"/>
  <c r="F13799" i="4"/>
  <c r="G13799" i="4" s="1"/>
  <c r="F13800" i="4"/>
  <c r="G13800" i="4" s="1"/>
  <c r="F13801" i="4"/>
  <c r="G13801" i="4" s="1"/>
  <c r="F13802" i="4"/>
  <c r="G13802" i="4" s="1"/>
  <c r="F13803" i="4"/>
  <c r="G13803" i="4" s="1"/>
  <c r="F13804" i="4"/>
  <c r="G13804" i="4" s="1"/>
  <c r="F13805" i="4"/>
  <c r="G13805" i="4" s="1"/>
  <c r="F13806" i="4"/>
  <c r="G13806" i="4" s="1"/>
  <c r="F13807" i="4"/>
  <c r="G13807" i="4" s="1"/>
  <c r="F13808" i="4"/>
  <c r="G13808" i="4" s="1"/>
  <c r="F13809" i="4"/>
  <c r="G13809" i="4" s="1"/>
  <c r="F13810" i="4"/>
  <c r="G13810" i="4" s="1"/>
  <c r="F13811" i="4"/>
  <c r="G13811" i="4" s="1"/>
  <c r="F13812" i="4"/>
  <c r="G13812" i="4" s="1"/>
  <c r="F13813" i="4"/>
  <c r="G13813" i="4" s="1"/>
  <c r="F13814" i="4"/>
  <c r="G13814" i="4" s="1"/>
  <c r="F13815" i="4"/>
  <c r="G13815" i="4" s="1"/>
  <c r="F13816" i="4"/>
  <c r="G13816" i="4" s="1"/>
  <c r="F13817" i="4"/>
  <c r="G13817" i="4" s="1"/>
  <c r="F13818" i="4"/>
  <c r="G13818" i="4" s="1"/>
  <c r="F13819" i="4"/>
  <c r="G13819" i="4" s="1"/>
  <c r="F13820" i="4"/>
  <c r="G13820" i="4" s="1"/>
  <c r="F13821" i="4"/>
  <c r="G13821" i="4" s="1"/>
  <c r="F13822" i="4"/>
  <c r="G13822" i="4" s="1"/>
  <c r="F13823" i="4"/>
  <c r="G13823" i="4" s="1"/>
  <c r="F13824" i="4"/>
  <c r="G13824" i="4" s="1"/>
  <c r="F13825" i="4"/>
  <c r="G13825" i="4" s="1"/>
  <c r="F13826" i="4"/>
  <c r="G13826" i="4" s="1"/>
  <c r="F13827" i="4"/>
  <c r="G13827" i="4" s="1"/>
  <c r="F13828" i="4"/>
  <c r="G13828" i="4" s="1"/>
  <c r="F13829" i="4"/>
  <c r="G13829" i="4" s="1"/>
  <c r="F13830" i="4"/>
  <c r="G13830" i="4" s="1"/>
  <c r="F13831" i="4"/>
  <c r="G13831" i="4" s="1"/>
  <c r="F13832" i="4"/>
  <c r="G13832" i="4" s="1"/>
  <c r="F13833" i="4"/>
  <c r="G13833" i="4" s="1"/>
  <c r="F13834" i="4"/>
  <c r="G13834" i="4" s="1"/>
  <c r="F13835" i="4"/>
  <c r="G13835" i="4" s="1"/>
  <c r="F13836" i="4"/>
  <c r="G13836" i="4" s="1"/>
  <c r="F13837" i="4"/>
  <c r="G13837" i="4" s="1"/>
  <c r="F13838" i="4"/>
  <c r="G13838" i="4" s="1"/>
  <c r="F13839" i="4"/>
  <c r="G13839" i="4" s="1"/>
  <c r="F13840" i="4"/>
  <c r="G13840" i="4" s="1"/>
  <c r="F13841" i="4"/>
  <c r="G13841" i="4" s="1"/>
  <c r="F13842" i="4"/>
  <c r="G13842" i="4" s="1"/>
  <c r="F13843" i="4"/>
  <c r="G13843" i="4" s="1"/>
  <c r="F13844" i="4"/>
  <c r="G13844" i="4" s="1"/>
  <c r="F13845" i="4"/>
  <c r="G13845" i="4" s="1"/>
  <c r="F13846" i="4"/>
  <c r="G13846" i="4" s="1"/>
  <c r="F13847" i="4"/>
  <c r="G13847" i="4" s="1"/>
  <c r="F13848" i="4"/>
  <c r="G13848" i="4" s="1"/>
  <c r="F13849" i="4"/>
  <c r="G13849" i="4" s="1"/>
  <c r="F13850" i="4"/>
  <c r="G13850" i="4" s="1"/>
  <c r="F13851" i="4"/>
  <c r="G13851" i="4" s="1"/>
  <c r="F13852" i="4"/>
  <c r="G13852" i="4" s="1"/>
  <c r="F13853" i="4"/>
  <c r="G13853" i="4" s="1"/>
  <c r="F13854" i="4"/>
  <c r="G13854" i="4" s="1"/>
  <c r="F13855" i="4"/>
  <c r="G13855" i="4" s="1"/>
  <c r="F13856" i="4"/>
  <c r="G13856" i="4" s="1"/>
  <c r="F13857" i="4"/>
  <c r="G13857" i="4" s="1"/>
  <c r="F13858" i="4"/>
  <c r="G13858" i="4" s="1"/>
  <c r="F13859" i="4"/>
  <c r="G13859" i="4" s="1"/>
  <c r="F13860" i="4"/>
  <c r="G13860" i="4" s="1"/>
  <c r="F13861" i="4"/>
  <c r="G13861" i="4" s="1"/>
  <c r="F13862" i="4"/>
  <c r="G13862" i="4" s="1"/>
  <c r="F13863" i="4"/>
  <c r="G13863" i="4" s="1"/>
  <c r="F13864" i="4"/>
  <c r="G13864" i="4" s="1"/>
  <c r="F13865" i="4"/>
  <c r="G13865" i="4" s="1"/>
  <c r="F13866" i="4"/>
  <c r="G13866" i="4" s="1"/>
  <c r="F13867" i="4"/>
  <c r="G13867" i="4" s="1"/>
  <c r="F13868" i="4"/>
  <c r="G13868" i="4" s="1"/>
  <c r="F13869" i="4"/>
  <c r="G13869" i="4" s="1"/>
  <c r="F13870" i="4"/>
  <c r="G13870" i="4" s="1"/>
  <c r="F13871" i="4"/>
  <c r="G13871" i="4" s="1"/>
  <c r="F13872" i="4"/>
  <c r="G13872" i="4" s="1"/>
  <c r="F13873" i="4"/>
  <c r="G13873" i="4" s="1"/>
  <c r="F13874" i="4"/>
  <c r="G13874" i="4" s="1"/>
  <c r="F13875" i="4"/>
  <c r="G13875" i="4" s="1"/>
  <c r="F13876" i="4"/>
  <c r="G13876" i="4" s="1"/>
  <c r="F13877" i="4"/>
  <c r="G13877" i="4" s="1"/>
  <c r="F13878" i="4"/>
  <c r="G13878" i="4" s="1"/>
  <c r="F13879" i="4"/>
  <c r="G13879" i="4" s="1"/>
  <c r="F13880" i="4"/>
  <c r="G13880" i="4" s="1"/>
  <c r="F13881" i="4"/>
  <c r="G13881" i="4" s="1"/>
  <c r="F13882" i="4"/>
  <c r="G13882" i="4" s="1"/>
  <c r="F13883" i="4"/>
  <c r="G13883" i="4" s="1"/>
  <c r="F13884" i="4"/>
  <c r="G13884" i="4" s="1"/>
  <c r="F13885" i="4"/>
  <c r="G13885" i="4" s="1"/>
  <c r="F13886" i="4"/>
  <c r="G13886" i="4" s="1"/>
  <c r="F13887" i="4"/>
  <c r="G13887" i="4" s="1"/>
  <c r="F13888" i="4"/>
  <c r="G13888" i="4" s="1"/>
  <c r="F13889" i="4"/>
  <c r="G13889" i="4" s="1"/>
  <c r="F13890" i="4"/>
  <c r="G13890" i="4" s="1"/>
  <c r="F13891" i="4"/>
  <c r="G13891" i="4" s="1"/>
  <c r="F13892" i="4"/>
  <c r="G13892" i="4" s="1"/>
  <c r="F13893" i="4"/>
  <c r="G13893" i="4" s="1"/>
  <c r="F13894" i="4"/>
  <c r="G13894" i="4" s="1"/>
  <c r="F13895" i="4"/>
  <c r="G13895" i="4" s="1"/>
  <c r="F13896" i="4"/>
  <c r="G13896" i="4" s="1"/>
  <c r="F13897" i="4"/>
  <c r="G13897" i="4" s="1"/>
  <c r="F13898" i="4"/>
  <c r="G13898" i="4" s="1"/>
  <c r="F13899" i="4"/>
  <c r="G13899" i="4" s="1"/>
  <c r="F13900" i="4"/>
  <c r="G13900" i="4" s="1"/>
  <c r="F13901" i="4"/>
  <c r="G13901" i="4" s="1"/>
  <c r="F13902" i="4"/>
  <c r="G13902" i="4" s="1"/>
  <c r="F13903" i="4"/>
  <c r="G13903" i="4" s="1"/>
  <c r="F13904" i="4"/>
  <c r="G13904" i="4" s="1"/>
  <c r="F13905" i="4"/>
  <c r="G13905" i="4" s="1"/>
  <c r="F13906" i="4"/>
  <c r="G13906" i="4" s="1"/>
  <c r="F13907" i="4"/>
  <c r="G13907" i="4" s="1"/>
  <c r="F13908" i="4"/>
  <c r="G13908" i="4" s="1"/>
  <c r="F13909" i="4"/>
  <c r="G13909" i="4" s="1"/>
  <c r="F13910" i="4"/>
  <c r="G13910" i="4" s="1"/>
  <c r="F13911" i="4"/>
  <c r="G13911" i="4" s="1"/>
  <c r="F13912" i="4"/>
  <c r="G13912" i="4" s="1"/>
  <c r="F13913" i="4"/>
  <c r="G13913" i="4" s="1"/>
  <c r="F13914" i="4"/>
  <c r="G13914" i="4" s="1"/>
  <c r="F13915" i="4"/>
  <c r="G13915" i="4" s="1"/>
  <c r="F13916" i="4"/>
  <c r="G13916" i="4" s="1"/>
  <c r="F13917" i="4"/>
  <c r="G13917" i="4" s="1"/>
  <c r="F13918" i="4"/>
  <c r="G13918" i="4" s="1"/>
  <c r="F13919" i="4"/>
  <c r="G13919" i="4" s="1"/>
  <c r="F13920" i="4"/>
  <c r="G13920" i="4" s="1"/>
  <c r="F13921" i="4"/>
  <c r="G13921" i="4" s="1"/>
  <c r="F13922" i="4"/>
  <c r="G13922" i="4" s="1"/>
  <c r="F13923" i="4"/>
  <c r="G13923" i="4" s="1"/>
  <c r="F13924" i="4"/>
  <c r="G13924" i="4" s="1"/>
  <c r="F13925" i="4"/>
  <c r="G13925" i="4" s="1"/>
  <c r="F13926" i="4"/>
  <c r="G13926" i="4" s="1"/>
  <c r="F13927" i="4"/>
  <c r="G13927" i="4" s="1"/>
  <c r="F13928" i="4"/>
  <c r="G13928" i="4" s="1"/>
  <c r="F13929" i="4"/>
  <c r="G13929" i="4" s="1"/>
  <c r="F13930" i="4"/>
  <c r="G13930" i="4" s="1"/>
  <c r="F13931" i="4"/>
  <c r="G13931" i="4" s="1"/>
  <c r="F13932" i="4"/>
  <c r="G13932" i="4" s="1"/>
  <c r="F13933" i="4"/>
  <c r="G13933" i="4" s="1"/>
  <c r="F13934" i="4"/>
  <c r="G13934" i="4" s="1"/>
  <c r="F13935" i="4"/>
  <c r="G13935" i="4" s="1"/>
  <c r="F13936" i="4"/>
  <c r="G13936" i="4" s="1"/>
  <c r="F13937" i="4"/>
  <c r="G13937" i="4" s="1"/>
  <c r="F13938" i="4"/>
  <c r="G13938" i="4" s="1"/>
  <c r="F13939" i="4"/>
  <c r="G13939" i="4" s="1"/>
  <c r="F13940" i="4"/>
  <c r="G13940" i="4" s="1"/>
  <c r="F13941" i="4"/>
  <c r="G13941" i="4" s="1"/>
  <c r="F13942" i="4"/>
  <c r="G13942" i="4" s="1"/>
  <c r="F13943" i="4"/>
  <c r="G13943" i="4" s="1"/>
  <c r="F13944" i="4"/>
  <c r="G13944" i="4" s="1"/>
  <c r="F13945" i="4"/>
  <c r="G13945" i="4" s="1"/>
  <c r="F13946" i="4"/>
  <c r="G13946" i="4" s="1"/>
  <c r="F13947" i="4"/>
  <c r="G13947" i="4" s="1"/>
  <c r="F13948" i="4"/>
  <c r="G13948" i="4" s="1"/>
  <c r="F13949" i="4"/>
  <c r="G13949" i="4" s="1"/>
  <c r="F13950" i="4"/>
  <c r="G13950" i="4" s="1"/>
  <c r="F13951" i="4"/>
  <c r="G13951" i="4" s="1"/>
  <c r="F13952" i="4"/>
  <c r="G13952" i="4" s="1"/>
  <c r="F13953" i="4"/>
  <c r="G13953" i="4" s="1"/>
  <c r="F13954" i="4"/>
  <c r="G13954" i="4" s="1"/>
  <c r="F13955" i="4"/>
  <c r="G13955" i="4" s="1"/>
  <c r="F13956" i="4"/>
  <c r="G13956" i="4" s="1"/>
  <c r="F13957" i="4"/>
  <c r="G13957" i="4" s="1"/>
  <c r="F13958" i="4"/>
  <c r="G13958" i="4" s="1"/>
  <c r="F13959" i="4"/>
  <c r="G13959" i="4" s="1"/>
  <c r="F13960" i="4"/>
  <c r="G13960" i="4" s="1"/>
  <c r="F13961" i="4"/>
  <c r="G13961" i="4" s="1"/>
  <c r="F13962" i="4"/>
  <c r="G13962" i="4" s="1"/>
  <c r="F13963" i="4"/>
  <c r="G13963" i="4" s="1"/>
  <c r="F13964" i="4"/>
  <c r="G13964" i="4" s="1"/>
  <c r="F13965" i="4"/>
  <c r="G13965" i="4" s="1"/>
  <c r="F13966" i="4"/>
  <c r="G13966" i="4" s="1"/>
  <c r="F13967" i="4"/>
  <c r="G13967" i="4" s="1"/>
  <c r="F13968" i="4"/>
  <c r="G13968" i="4" s="1"/>
  <c r="F13969" i="4"/>
  <c r="G13969" i="4" s="1"/>
  <c r="F13970" i="4"/>
  <c r="G13970" i="4" s="1"/>
  <c r="F13971" i="4"/>
  <c r="G13971" i="4" s="1"/>
  <c r="F13972" i="4"/>
  <c r="G13972" i="4" s="1"/>
  <c r="F13973" i="4"/>
  <c r="G13973" i="4" s="1"/>
  <c r="F13974" i="4"/>
  <c r="G13974" i="4" s="1"/>
  <c r="F13975" i="4"/>
  <c r="G13975" i="4" s="1"/>
  <c r="F13976" i="4"/>
  <c r="G13976" i="4" s="1"/>
  <c r="F13977" i="4"/>
  <c r="G13977" i="4" s="1"/>
  <c r="F13978" i="4"/>
  <c r="G13978" i="4" s="1"/>
  <c r="F13979" i="4"/>
  <c r="G13979" i="4" s="1"/>
  <c r="F13980" i="4"/>
  <c r="G13980" i="4" s="1"/>
  <c r="F13981" i="4"/>
  <c r="G13981" i="4" s="1"/>
  <c r="F13982" i="4"/>
  <c r="G13982" i="4" s="1"/>
  <c r="F13983" i="4"/>
  <c r="G13983" i="4" s="1"/>
  <c r="F13984" i="4"/>
  <c r="G13984" i="4" s="1"/>
  <c r="F13985" i="4"/>
  <c r="G13985" i="4" s="1"/>
  <c r="F13986" i="4"/>
  <c r="G13986" i="4" s="1"/>
  <c r="F13987" i="4"/>
  <c r="G13987" i="4" s="1"/>
  <c r="F13988" i="4"/>
  <c r="G13988" i="4" s="1"/>
  <c r="F13989" i="4"/>
  <c r="G13989" i="4" s="1"/>
  <c r="F13990" i="4"/>
  <c r="G13990" i="4" s="1"/>
  <c r="F13991" i="4"/>
  <c r="G13991" i="4" s="1"/>
  <c r="F13992" i="4"/>
  <c r="G13992" i="4" s="1"/>
  <c r="F13993" i="4"/>
  <c r="G13993" i="4" s="1"/>
  <c r="F13994" i="4"/>
  <c r="G13994" i="4" s="1"/>
  <c r="F13995" i="4"/>
  <c r="G13995" i="4" s="1"/>
  <c r="F13996" i="4"/>
  <c r="G13996" i="4" s="1"/>
  <c r="F13997" i="4"/>
  <c r="G13997" i="4" s="1"/>
  <c r="F13998" i="4"/>
  <c r="G13998" i="4" s="1"/>
  <c r="F13999" i="4"/>
  <c r="G13999" i="4" s="1"/>
  <c r="F14000" i="4"/>
  <c r="G14000" i="4" s="1"/>
  <c r="F14001" i="4"/>
  <c r="G14001" i="4" s="1"/>
  <c r="F14002" i="4"/>
  <c r="G14002" i="4" s="1"/>
  <c r="F14003" i="4"/>
  <c r="G14003" i="4" s="1"/>
  <c r="F14004" i="4"/>
  <c r="G14004" i="4" s="1"/>
  <c r="F14005" i="4"/>
  <c r="G14005" i="4" s="1"/>
  <c r="F14006" i="4"/>
  <c r="G14006" i="4" s="1"/>
  <c r="F14007" i="4"/>
  <c r="G14007" i="4" s="1"/>
  <c r="F14008" i="4"/>
  <c r="G14008" i="4" s="1"/>
  <c r="F14009" i="4"/>
  <c r="G14009" i="4" s="1"/>
  <c r="F14010" i="4"/>
  <c r="G14010" i="4" s="1"/>
  <c r="F14011" i="4"/>
  <c r="G14011" i="4" s="1"/>
  <c r="F14012" i="4"/>
  <c r="G14012" i="4" s="1"/>
  <c r="F14013" i="4"/>
  <c r="G14013" i="4" s="1"/>
  <c r="F14014" i="4"/>
  <c r="G14014" i="4" s="1"/>
  <c r="F14015" i="4"/>
  <c r="G14015" i="4" s="1"/>
  <c r="F14016" i="4"/>
  <c r="G14016" i="4" s="1"/>
  <c r="F14017" i="4"/>
  <c r="G14017" i="4" s="1"/>
  <c r="F14018" i="4"/>
  <c r="G14018" i="4" s="1"/>
  <c r="F14019" i="4"/>
  <c r="G14019" i="4" s="1"/>
  <c r="F14020" i="4"/>
  <c r="G14020" i="4" s="1"/>
  <c r="F14021" i="4"/>
  <c r="G14021" i="4" s="1"/>
  <c r="F14022" i="4"/>
  <c r="G14022" i="4" s="1"/>
  <c r="F14023" i="4"/>
  <c r="G14023" i="4" s="1"/>
  <c r="F14024" i="4"/>
  <c r="G14024" i="4" s="1"/>
  <c r="F14025" i="4"/>
  <c r="G14025" i="4" s="1"/>
  <c r="F14026" i="4"/>
  <c r="G14026" i="4" s="1"/>
  <c r="F14027" i="4"/>
  <c r="G14027" i="4" s="1"/>
  <c r="F14028" i="4"/>
  <c r="G14028" i="4" s="1"/>
  <c r="F14029" i="4"/>
  <c r="G14029" i="4" s="1"/>
  <c r="F14030" i="4"/>
  <c r="G14030" i="4" s="1"/>
  <c r="F14031" i="4"/>
  <c r="G14031" i="4" s="1"/>
  <c r="F14032" i="4"/>
  <c r="G14032" i="4" s="1"/>
  <c r="F14033" i="4"/>
  <c r="G14033" i="4" s="1"/>
  <c r="F14034" i="4"/>
  <c r="G14034" i="4" s="1"/>
  <c r="F14035" i="4"/>
  <c r="G14035" i="4" s="1"/>
  <c r="F14036" i="4"/>
  <c r="G14036" i="4" s="1"/>
  <c r="F14037" i="4"/>
  <c r="G14037" i="4" s="1"/>
  <c r="F14038" i="4"/>
  <c r="G14038" i="4" s="1"/>
  <c r="F14039" i="4"/>
  <c r="G14039" i="4" s="1"/>
  <c r="F14040" i="4"/>
  <c r="G14040" i="4" s="1"/>
  <c r="F14041" i="4"/>
  <c r="G14041" i="4" s="1"/>
  <c r="F14042" i="4"/>
  <c r="G14042" i="4" s="1"/>
  <c r="F14043" i="4"/>
  <c r="G14043" i="4" s="1"/>
  <c r="F14044" i="4"/>
  <c r="G14044" i="4" s="1"/>
  <c r="F14045" i="4"/>
  <c r="G14045" i="4" s="1"/>
  <c r="F14046" i="4"/>
  <c r="G14046" i="4" s="1"/>
  <c r="F14047" i="4"/>
  <c r="G14047" i="4" s="1"/>
  <c r="F14048" i="4"/>
  <c r="G14048" i="4" s="1"/>
  <c r="F14049" i="4"/>
  <c r="G14049" i="4" s="1"/>
  <c r="F14050" i="4"/>
  <c r="G14050" i="4" s="1"/>
  <c r="F14051" i="4"/>
  <c r="G14051" i="4" s="1"/>
  <c r="F14052" i="4"/>
  <c r="G14052" i="4" s="1"/>
  <c r="F14053" i="4"/>
  <c r="G14053" i="4" s="1"/>
  <c r="F14054" i="4"/>
  <c r="G14054" i="4" s="1"/>
  <c r="F14055" i="4"/>
  <c r="G14055" i="4" s="1"/>
  <c r="F14056" i="4"/>
  <c r="G14056" i="4" s="1"/>
  <c r="F14057" i="4"/>
  <c r="G14057" i="4" s="1"/>
  <c r="F14058" i="4"/>
  <c r="G14058" i="4" s="1"/>
  <c r="F14059" i="4"/>
  <c r="G14059" i="4" s="1"/>
  <c r="F14060" i="4"/>
  <c r="G14060" i="4" s="1"/>
  <c r="F14061" i="4"/>
  <c r="G14061" i="4" s="1"/>
  <c r="F14062" i="4"/>
  <c r="G14062" i="4" s="1"/>
  <c r="F14063" i="4"/>
  <c r="G14063" i="4" s="1"/>
  <c r="F14064" i="4"/>
  <c r="G14064" i="4" s="1"/>
  <c r="F14065" i="4"/>
  <c r="G14065" i="4" s="1"/>
  <c r="F14066" i="4"/>
  <c r="G14066" i="4" s="1"/>
  <c r="F14067" i="4"/>
  <c r="G14067" i="4" s="1"/>
  <c r="F14068" i="4"/>
  <c r="G14068" i="4" s="1"/>
  <c r="F14069" i="4"/>
  <c r="G14069" i="4" s="1"/>
  <c r="F14070" i="4"/>
  <c r="G14070" i="4" s="1"/>
  <c r="F14071" i="4"/>
  <c r="G14071" i="4" s="1"/>
  <c r="F14072" i="4"/>
  <c r="G14072" i="4" s="1"/>
  <c r="F14073" i="4"/>
  <c r="G14073" i="4" s="1"/>
  <c r="F14074" i="4"/>
  <c r="G14074" i="4" s="1"/>
  <c r="F14075" i="4"/>
  <c r="G14075" i="4" s="1"/>
  <c r="F14076" i="4"/>
  <c r="G14076" i="4" s="1"/>
  <c r="F14077" i="4"/>
  <c r="G14077" i="4" s="1"/>
  <c r="F14078" i="4"/>
  <c r="G14078" i="4" s="1"/>
  <c r="F14079" i="4"/>
  <c r="G14079" i="4" s="1"/>
  <c r="F14080" i="4"/>
  <c r="G14080" i="4" s="1"/>
  <c r="F14081" i="4"/>
  <c r="G14081" i="4" s="1"/>
  <c r="F14082" i="4"/>
  <c r="G14082" i="4" s="1"/>
  <c r="F14083" i="4"/>
  <c r="G14083" i="4" s="1"/>
  <c r="F14084" i="4"/>
  <c r="G14084" i="4" s="1"/>
  <c r="F14085" i="4"/>
  <c r="G14085" i="4" s="1"/>
  <c r="F14086" i="4"/>
  <c r="G14086" i="4" s="1"/>
  <c r="F14087" i="4"/>
  <c r="G14087" i="4" s="1"/>
  <c r="F14088" i="4"/>
  <c r="G14088" i="4" s="1"/>
  <c r="F14089" i="4"/>
  <c r="G14089" i="4" s="1"/>
  <c r="F14090" i="4"/>
  <c r="G14090" i="4" s="1"/>
  <c r="F14091" i="4"/>
  <c r="G14091" i="4" s="1"/>
  <c r="F14092" i="4"/>
  <c r="G14092" i="4" s="1"/>
  <c r="F14093" i="4"/>
  <c r="G14093" i="4" s="1"/>
  <c r="F14094" i="4"/>
  <c r="G14094" i="4" s="1"/>
  <c r="F14095" i="4"/>
  <c r="G14095" i="4" s="1"/>
  <c r="F14096" i="4"/>
  <c r="G14096" i="4" s="1"/>
  <c r="F14097" i="4"/>
  <c r="G14097" i="4" s="1"/>
  <c r="F14098" i="4"/>
  <c r="G14098" i="4" s="1"/>
  <c r="F14099" i="4"/>
  <c r="G14099" i="4" s="1"/>
  <c r="F14100" i="4"/>
  <c r="G14100" i="4" s="1"/>
  <c r="F14101" i="4"/>
  <c r="G14101" i="4" s="1"/>
  <c r="F14102" i="4"/>
  <c r="G14102" i="4" s="1"/>
  <c r="F14103" i="4"/>
  <c r="G14103" i="4" s="1"/>
  <c r="F14104" i="4"/>
  <c r="G14104" i="4" s="1"/>
  <c r="F14105" i="4"/>
  <c r="G14105" i="4" s="1"/>
  <c r="F14106" i="4"/>
  <c r="G14106" i="4" s="1"/>
  <c r="F14107" i="4"/>
  <c r="G14107" i="4" s="1"/>
  <c r="F14108" i="4"/>
  <c r="G14108" i="4" s="1"/>
  <c r="F14109" i="4"/>
  <c r="G14109" i="4" s="1"/>
  <c r="F14110" i="4"/>
  <c r="G14110" i="4" s="1"/>
  <c r="F14111" i="4"/>
  <c r="G14111" i="4" s="1"/>
  <c r="F14112" i="4"/>
  <c r="G14112" i="4" s="1"/>
  <c r="F14113" i="4"/>
  <c r="G14113" i="4" s="1"/>
  <c r="F14114" i="4"/>
  <c r="G14114" i="4" s="1"/>
  <c r="F14115" i="4"/>
  <c r="G14115" i="4" s="1"/>
  <c r="F14116" i="4"/>
  <c r="G14116" i="4" s="1"/>
  <c r="F14117" i="4"/>
  <c r="G14117" i="4" s="1"/>
  <c r="F14118" i="4"/>
  <c r="G14118" i="4" s="1"/>
  <c r="F14119" i="4"/>
  <c r="G14119" i="4" s="1"/>
  <c r="F14120" i="4"/>
  <c r="G14120" i="4" s="1"/>
  <c r="F14121" i="4"/>
  <c r="G14121" i="4" s="1"/>
  <c r="F14122" i="4"/>
  <c r="G14122" i="4" s="1"/>
  <c r="F14123" i="4"/>
  <c r="G14123" i="4" s="1"/>
  <c r="F14124" i="4"/>
  <c r="G14124" i="4" s="1"/>
  <c r="F14125" i="4"/>
  <c r="G14125" i="4" s="1"/>
  <c r="F14126" i="4"/>
  <c r="G14126" i="4" s="1"/>
  <c r="F14127" i="4"/>
  <c r="G14127" i="4" s="1"/>
  <c r="F14128" i="4"/>
  <c r="G14128" i="4" s="1"/>
  <c r="F14129" i="4"/>
  <c r="G14129" i="4" s="1"/>
  <c r="F14130" i="4"/>
  <c r="G14130" i="4" s="1"/>
  <c r="F14131" i="4"/>
  <c r="G14131" i="4" s="1"/>
  <c r="F14132" i="4"/>
  <c r="G14132" i="4" s="1"/>
  <c r="F14133" i="4"/>
  <c r="G14133" i="4" s="1"/>
  <c r="F14134" i="4"/>
  <c r="G14134" i="4" s="1"/>
  <c r="F14135" i="4"/>
  <c r="G14135" i="4" s="1"/>
  <c r="F14136" i="4"/>
  <c r="G14136" i="4" s="1"/>
  <c r="F14137" i="4"/>
  <c r="G14137" i="4" s="1"/>
  <c r="F14138" i="4"/>
  <c r="G14138" i="4" s="1"/>
  <c r="F14139" i="4"/>
  <c r="G14139" i="4" s="1"/>
  <c r="F14140" i="4"/>
  <c r="G14140" i="4" s="1"/>
  <c r="F14141" i="4"/>
  <c r="G14141" i="4" s="1"/>
  <c r="F14142" i="4"/>
  <c r="G14142" i="4" s="1"/>
  <c r="F14143" i="4"/>
  <c r="G14143" i="4" s="1"/>
  <c r="F14144" i="4"/>
  <c r="G14144" i="4" s="1"/>
  <c r="F14145" i="4"/>
  <c r="G14145" i="4" s="1"/>
  <c r="F14146" i="4"/>
  <c r="G14146" i="4" s="1"/>
  <c r="F14147" i="4"/>
  <c r="G14147" i="4" s="1"/>
  <c r="F14148" i="4"/>
  <c r="G14148" i="4" s="1"/>
  <c r="F14149" i="4"/>
  <c r="G14149" i="4" s="1"/>
  <c r="F14150" i="4"/>
  <c r="G14150" i="4" s="1"/>
  <c r="F14151" i="4"/>
  <c r="G14151" i="4" s="1"/>
  <c r="F14152" i="4"/>
  <c r="G14152" i="4" s="1"/>
  <c r="F14153" i="4"/>
  <c r="G14153" i="4" s="1"/>
  <c r="F14154" i="4"/>
  <c r="G14154" i="4" s="1"/>
  <c r="F14155" i="4"/>
  <c r="G14155" i="4" s="1"/>
  <c r="F14156" i="4"/>
  <c r="G14156" i="4" s="1"/>
  <c r="F14157" i="4"/>
  <c r="G14157" i="4" s="1"/>
  <c r="F14158" i="4"/>
  <c r="G14158" i="4" s="1"/>
  <c r="F14159" i="4"/>
  <c r="G14159" i="4" s="1"/>
  <c r="F14160" i="4"/>
  <c r="G14160" i="4" s="1"/>
  <c r="F14161" i="4"/>
  <c r="G14161" i="4" s="1"/>
  <c r="F14162" i="4"/>
  <c r="G14162" i="4" s="1"/>
  <c r="F14163" i="4"/>
  <c r="G14163" i="4" s="1"/>
  <c r="F14164" i="4"/>
  <c r="G14164" i="4" s="1"/>
  <c r="F14165" i="4"/>
  <c r="G14165" i="4" s="1"/>
  <c r="F14166" i="4"/>
  <c r="G14166" i="4" s="1"/>
  <c r="F14167" i="4"/>
  <c r="G14167" i="4" s="1"/>
  <c r="F14168" i="4"/>
  <c r="G14168" i="4" s="1"/>
  <c r="F14169" i="4"/>
  <c r="G14169" i="4" s="1"/>
  <c r="F14170" i="4"/>
  <c r="G14170" i="4" s="1"/>
  <c r="F14171" i="4"/>
  <c r="G14171" i="4" s="1"/>
  <c r="F14172" i="4"/>
  <c r="G14172" i="4" s="1"/>
  <c r="F14173" i="4"/>
  <c r="G14173" i="4" s="1"/>
  <c r="F14174" i="4"/>
  <c r="G14174" i="4" s="1"/>
  <c r="F14175" i="4"/>
  <c r="G14175" i="4" s="1"/>
  <c r="F14176" i="4"/>
  <c r="G14176" i="4" s="1"/>
  <c r="F14177" i="4"/>
  <c r="G14177" i="4" s="1"/>
  <c r="F14178" i="4"/>
  <c r="G14178" i="4" s="1"/>
  <c r="F14179" i="4"/>
  <c r="G14179" i="4" s="1"/>
  <c r="F14180" i="4"/>
  <c r="G14180" i="4" s="1"/>
  <c r="F14181" i="4"/>
  <c r="G14181" i="4" s="1"/>
  <c r="F14182" i="4"/>
  <c r="G14182" i="4" s="1"/>
  <c r="F14183" i="4"/>
  <c r="G14183" i="4" s="1"/>
  <c r="F14184" i="4"/>
  <c r="G14184" i="4" s="1"/>
  <c r="F14185" i="4"/>
  <c r="G14185" i="4" s="1"/>
  <c r="F14186" i="4"/>
  <c r="G14186" i="4" s="1"/>
  <c r="F14187" i="4"/>
  <c r="G14187" i="4" s="1"/>
  <c r="F14188" i="4"/>
  <c r="G14188" i="4" s="1"/>
  <c r="F14189" i="4"/>
  <c r="G14189" i="4" s="1"/>
  <c r="F14190" i="4"/>
  <c r="G14190" i="4" s="1"/>
  <c r="F14191" i="4"/>
  <c r="G14191" i="4" s="1"/>
  <c r="F14192" i="4"/>
  <c r="G14192" i="4" s="1"/>
  <c r="F14193" i="4"/>
  <c r="G14193" i="4" s="1"/>
  <c r="F14194" i="4"/>
  <c r="G14194" i="4" s="1"/>
  <c r="F14195" i="4"/>
  <c r="G14195" i="4" s="1"/>
  <c r="F14196" i="4"/>
  <c r="G14196" i="4" s="1"/>
  <c r="F14197" i="4"/>
  <c r="G14197" i="4" s="1"/>
  <c r="F14198" i="4"/>
  <c r="G14198" i="4" s="1"/>
  <c r="F14199" i="4"/>
  <c r="G14199" i="4" s="1"/>
  <c r="F14200" i="4"/>
  <c r="G14200" i="4" s="1"/>
  <c r="F14201" i="4"/>
  <c r="G14201" i="4" s="1"/>
  <c r="F14202" i="4"/>
  <c r="G14202" i="4" s="1"/>
  <c r="F14203" i="4"/>
  <c r="G14203" i="4" s="1"/>
  <c r="F14204" i="4"/>
  <c r="G14204" i="4" s="1"/>
  <c r="F14205" i="4"/>
  <c r="G14205" i="4" s="1"/>
  <c r="F14206" i="4"/>
  <c r="G14206" i="4" s="1"/>
  <c r="F14207" i="4"/>
  <c r="G14207" i="4" s="1"/>
  <c r="F14208" i="4"/>
  <c r="G14208" i="4" s="1"/>
  <c r="F14209" i="4"/>
  <c r="G14209" i="4" s="1"/>
  <c r="F14210" i="4"/>
  <c r="G14210" i="4" s="1"/>
  <c r="F14211" i="4"/>
  <c r="G14211" i="4" s="1"/>
  <c r="F14212" i="4"/>
  <c r="G14212" i="4" s="1"/>
  <c r="F14213" i="4"/>
  <c r="G14213" i="4" s="1"/>
  <c r="F14214" i="4"/>
  <c r="G14214" i="4" s="1"/>
  <c r="F14215" i="4"/>
  <c r="G14215" i="4" s="1"/>
  <c r="F14216" i="4"/>
  <c r="G14216" i="4" s="1"/>
  <c r="F14217" i="4"/>
  <c r="G14217" i="4" s="1"/>
  <c r="F14218" i="4"/>
  <c r="G14218" i="4" s="1"/>
  <c r="F14219" i="4"/>
  <c r="G14219" i="4" s="1"/>
  <c r="F14220" i="4"/>
  <c r="G14220" i="4" s="1"/>
  <c r="F14221" i="4"/>
  <c r="G14221" i="4" s="1"/>
  <c r="F14222" i="4"/>
  <c r="G14222" i="4" s="1"/>
  <c r="F14223" i="4"/>
  <c r="G14223" i="4" s="1"/>
  <c r="F14224" i="4"/>
  <c r="G14224" i="4" s="1"/>
  <c r="F14225" i="4"/>
  <c r="G14225" i="4" s="1"/>
  <c r="F14226" i="4"/>
  <c r="G14226" i="4" s="1"/>
  <c r="F14227" i="4"/>
  <c r="G14227" i="4" s="1"/>
  <c r="F14228" i="4"/>
  <c r="G14228" i="4" s="1"/>
  <c r="F14229" i="4"/>
  <c r="G14229" i="4" s="1"/>
  <c r="F14230" i="4"/>
  <c r="G14230" i="4" s="1"/>
  <c r="F14231" i="4"/>
  <c r="G14231" i="4" s="1"/>
  <c r="F14232" i="4"/>
  <c r="G14232" i="4" s="1"/>
  <c r="F14233" i="4"/>
  <c r="G14233" i="4" s="1"/>
  <c r="F14234" i="4"/>
  <c r="G14234" i="4" s="1"/>
  <c r="F14235" i="4"/>
  <c r="G14235" i="4" s="1"/>
  <c r="F14236" i="4"/>
  <c r="G14236" i="4" s="1"/>
  <c r="F14237" i="4"/>
  <c r="G14237" i="4" s="1"/>
  <c r="F14238" i="4"/>
  <c r="G14238" i="4" s="1"/>
  <c r="F14239" i="4"/>
  <c r="G14239" i="4" s="1"/>
  <c r="F14240" i="4"/>
  <c r="G14240" i="4" s="1"/>
  <c r="F14241" i="4"/>
  <c r="G14241" i="4" s="1"/>
  <c r="F14242" i="4"/>
  <c r="G14242" i="4" s="1"/>
  <c r="F14243" i="4"/>
  <c r="G14243" i="4" s="1"/>
  <c r="F14244" i="4"/>
  <c r="G14244" i="4" s="1"/>
  <c r="F14245" i="4"/>
  <c r="G14245" i="4" s="1"/>
  <c r="F14246" i="4"/>
  <c r="G14246" i="4" s="1"/>
  <c r="F14247" i="4"/>
  <c r="G14247" i="4" s="1"/>
  <c r="F14248" i="4"/>
  <c r="G14248" i="4" s="1"/>
  <c r="F14249" i="4"/>
  <c r="G14249" i="4" s="1"/>
  <c r="F14250" i="4"/>
  <c r="G14250" i="4" s="1"/>
  <c r="F14251" i="4"/>
  <c r="G14251" i="4" s="1"/>
  <c r="F14252" i="4"/>
  <c r="G14252" i="4" s="1"/>
  <c r="F14253" i="4"/>
  <c r="G14253" i="4" s="1"/>
  <c r="F14254" i="4"/>
  <c r="G14254" i="4" s="1"/>
  <c r="F14255" i="4"/>
  <c r="G14255" i="4" s="1"/>
  <c r="F14256" i="4"/>
  <c r="G14256" i="4" s="1"/>
  <c r="F14257" i="4"/>
  <c r="G14257" i="4" s="1"/>
  <c r="F14258" i="4"/>
  <c r="G14258" i="4" s="1"/>
  <c r="F14259" i="4"/>
  <c r="G14259" i="4" s="1"/>
  <c r="F14260" i="4"/>
  <c r="G14260" i="4" s="1"/>
  <c r="F14261" i="4"/>
  <c r="G14261" i="4" s="1"/>
  <c r="F14262" i="4"/>
  <c r="G14262" i="4" s="1"/>
  <c r="F14263" i="4"/>
  <c r="G14263" i="4" s="1"/>
  <c r="F14264" i="4"/>
  <c r="G14264" i="4" s="1"/>
  <c r="F14265" i="4"/>
  <c r="G14265" i="4" s="1"/>
  <c r="F14266" i="4"/>
  <c r="G14266" i="4" s="1"/>
  <c r="F14267" i="4"/>
  <c r="G14267" i="4" s="1"/>
  <c r="F14268" i="4"/>
  <c r="G14268" i="4" s="1"/>
  <c r="F14269" i="4"/>
  <c r="G14269" i="4" s="1"/>
  <c r="F14270" i="4"/>
  <c r="G14270" i="4" s="1"/>
  <c r="F14271" i="4"/>
  <c r="G14271" i="4" s="1"/>
  <c r="F14272" i="4"/>
  <c r="G14272" i="4" s="1"/>
  <c r="F14273" i="4"/>
  <c r="G14273" i="4" s="1"/>
  <c r="F14274" i="4"/>
  <c r="G14274" i="4" s="1"/>
  <c r="F14275" i="4"/>
  <c r="G14275" i="4" s="1"/>
  <c r="F14276" i="4"/>
  <c r="G14276" i="4" s="1"/>
  <c r="F14277" i="4"/>
  <c r="G14277" i="4" s="1"/>
  <c r="F14278" i="4"/>
  <c r="G14278" i="4" s="1"/>
  <c r="F14279" i="4"/>
  <c r="G14279" i="4" s="1"/>
  <c r="F14280" i="4"/>
  <c r="G14280" i="4" s="1"/>
  <c r="F14281" i="4"/>
  <c r="G14281" i="4" s="1"/>
  <c r="F14282" i="4"/>
  <c r="G14282" i="4" s="1"/>
  <c r="F14283" i="4"/>
  <c r="G14283" i="4" s="1"/>
  <c r="F14284" i="4"/>
  <c r="G14284" i="4" s="1"/>
  <c r="F14285" i="4"/>
  <c r="G14285" i="4" s="1"/>
  <c r="F14286" i="4"/>
  <c r="G14286" i="4" s="1"/>
  <c r="F14287" i="4"/>
  <c r="G14287" i="4" s="1"/>
  <c r="F14288" i="4"/>
  <c r="G14288" i="4" s="1"/>
  <c r="F14289" i="4"/>
  <c r="G14289" i="4" s="1"/>
  <c r="F14290" i="4"/>
  <c r="G14290" i="4" s="1"/>
  <c r="F14291" i="4"/>
  <c r="G14291" i="4" s="1"/>
  <c r="F14292" i="4"/>
  <c r="G14292" i="4" s="1"/>
  <c r="F14293" i="4"/>
  <c r="G14293" i="4" s="1"/>
  <c r="F14294" i="4"/>
  <c r="G14294" i="4" s="1"/>
  <c r="F14295" i="4"/>
  <c r="G14295" i="4" s="1"/>
  <c r="F14296" i="4"/>
  <c r="G14296" i="4" s="1"/>
  <c r="F14297" i="4"/>
  <c r="G14297" i="4" s="1"/>
  <c r="F14298" i="4"/>
  <c r="G14298" i="4" s="1"/>
  <c r="F14299" i="4"/>
  <c r="G14299" i="4" s="1"/>
  <c r="F14300" i="4"/>
  <c r="G14300" i="4" s="1"/>
  <c r="F14301" i="4"/>
  <c r="G14301" i="4" s="1"/>
  <c r="F14302" i="4"/>
  <c r="G14302" i="4" s="1"/>
  <c r="F14303" i="4"/>
  <c r="G14303" i="4" s="1"/>
  <c r="F14304" i="4"/>
  <c r="G14304" i="4" s="1"/>
  <c r="F14305" i="4"/>
  <c r="G14305" i="4" s="1"/>
  <c r="F14306" i="4"/>
  <c r="G14306" i="4" s="1"/>
  <c r="F14307" i="4"/>
  <c r="G14307" i="4" s="1"/>
  <c r="F14308" i="4"/>
  <c r="G14308" i="4" s="1"/>
  <c r="F14309" i="4"/>
  <c r="G14309" i="4" s="1"/>
  <c r="F14310" i="4"/>
  <c r="G14310" i="4" s="1"/>
  <c r="F14311" i="4"/>
  <c r="G14311" i="4" s="1"/>
  <c r="F14312" i="4"/>
  <c r="G14312" i="4" s="1"/>
  <c r="F14313" i="4"/>
  <c r="G14313" i="4" s="1"/>
  <c r="F14314" i="4"/>
  <c r="G14314" i="4" s="1"/>
  <c r="F14315" i="4"/>
  <c r="G14315" i="4" s="1"/>
  <c r="F14316" i="4"/>
  <c r="G14316" i="4" s="1"/>
  <c r="F14317" i="4"/>
  <c r="G14317" i="4" s="1"/>
  <c r="F14318" i="4"/>
  <c r="G14318" i="4" s="1"/>
  <c r="F14319" i="4"/>
  <c r="G14319" i="4" s="1"/>
  <c r="F14320" i="4"/>
  <c r="G14320" i="4" s="1"/>
  <c r="F14321" i="4"/>
  <c r="G14321" i="4" s="1"/>
  <c r="F14322" i="4"/>
  <c r="G14322" i="4" s="1"/>
  <c r="F14323" i="4"/>
  <c r="G14323" i="4" s="1"/>
  <c r="F14324" i="4"/>
  <c r="G14324" i="4" s="1"/>
  <c r="F14325" i="4"/>
  <c r="G14325" i="4" s="1"/>
  <c r="F14326" i="4"/>
  <c r="G14326" i="4" s="1"/>
  <c r="F14327" i="4"/>
  <c r="G14327" i="4" s="1"/>
  <c r="F14328" i="4"/>
  <c r="G14328" i="4" s="1"/>
  <c r="F14329" i="4"/>
  <c r="G14329" i="4" s="1"/>
  <c r="F14330" i="4"/>
  <c r="G14330" i="4" s="1"/>
  <c r="F14331" i="4"/>
  <c r="G14331" i="4" s="1"/>
  <c r="F14332" i="4"/>
  <c r="G14332" i="4" s="1"/>
  <c r="F14333" i="4"/>
  <c r="G14333" i="4" s="1"/>
  <c r="F14334" i="4"/>
  <c r="G14334" i="4" s="1"/>
  <c r="F14335" i="4"/>
  <c r="G14335" i="4" s="1"/>
  <c r="F14336" i="4"/>
  <c r="G14336" i="4" s="1"/>
  <c r="F14337" i="4"/>
  <c r="G14337" i="4" s="1"/>
  <c r="F14338" i="4"/>
  <c r="G14338" i="4" s="1"/>
  <c r="F14339" i="4"/>
  <c r="G14339" i="4" s="1"/>
  <c r="F14340" i="4"/>
  <c r="G14340" i="4" s="1"/>
  <c r="F14341" i="4"/>
  <c r="G14341" i="4" s="1"/>
  <c r="F14342" i="4"/>
  <c r="G14342" i="4" s="1"/>
  <c r="F14343" i="4"/>
  <c r="G14343" i="4" s="1"/>
  <c r="F14344" i="4"/>
  <c r="G14344" i="4" s="1"/>
  <c r="F14345" i="4"/>
  <c r="G14345" i="4" s="1"/>
  <c r="F14346" i="4"/>
  <c r="G14346" i="4" s="1"/>
  <c r="F14347" i="4"/>
  <c r="G14347" i="4" s="1"/>
  <c r="F14348" i="4"/>
  <c r="G14348" i="4" s="1"/>
  <c r="F14349" i="4"/>
  <c r="G14349" i="4" s="1"/>
  <c r="F14350" i="4"/>
  <c r="G14350" i="4" s="1"/>
  <c r="F14351" i="4"/>
  <c r="G14351" i="4" s="1"/>
  <c r="F14352" i="4"/>
  <c r="G14352" i="4" s="1"/>
  <c r="F14353" i="4"/>
  <c r="G14353" i="4" s="1"/>
  <c r="F14354" i="4"/>
  <c r="G14354" i="4" s="1"/>
  <c r="F14355" i="4"/>
  <c r="G14355" i="4" s="1"/>
  <c r="F14356" i="4"/>
  <c r="G14356" i="4" s="1"/>
  <c r="F14357" i="4"/>
  <c r="G14357" i="4" s="1"/>
  <c r="F14358" i="4"/>
  <c r="G14358" i="4" s="1"/>
  <c r="F14359" i="4"/>
  <c r="G14359" i="4" s="1"/>
  <c r="F14360" i="4"/>
  <c r="G14360" i="4" s="1"/>
  <c r="F14361" i="4"/>
  <c r="G14361" i="4" s="1"/>
  <c r="F14362" i="4"/>
  <c r="G14362" i="4" s="1"/>
  <c r="F14363" i="4"/>
  <c r="G14363" i="4" s="1"/>
  <c r="F14364" i="4"/>
  <c r="G14364" i="4" s="1"/>
  <c r="F14365" i="4"/>
  <c r="G14365" i="4" s="1"/>
  <c r="F14366" i="4"/>
  <c r="G14366" i="4" s="1"/>
  <c r="F14367" i="4"/>
  <c r="G14367" i="4" s="1"/>
  <c r="F14368" i="4"/>
  <c r="G14368" i="4" s="1"/>
  <c r="F14369" i="4"/>
  <c r="G14369" i="4" s="1"/>
  <c r="F14370" i="4"/>
  <c r="G14370" i="4" s="1"/>
  <c r="F14371" i="4"/>
  <c r="G14371" i="4" s="1"/>
  <c r="F14372" i="4"/>
  <c r="G14372" i="4" s="1"/>
  <c r="F14373" i="4"/>
  <c r="G14373" i="4" s="1"/>
  <c r="F14374" i="4"/>
  <c r="G14374" i="4" s="1"/>
  <c r="F14375" i="4"/>
  <c r="G14375" i="4" s="1"/>
  <c r="F14376" i="4"/>
  <c r="G14376" i="4" s="1"/>
  <c r="F14377" i="4"/>
  <c r="G14377" i="4" s="1"/>
  <c r="F14378" i="4"/>
  <c r="G14378" i="4" s="1"/>
  <c r="F14379" i="4"/>
  <c r="G14379" i="4" s="1"/>
  <c r="F14380" i="4"/>
  <c r="G14380" i="4" s="1"/>
  <c r="F14381" i="4"/>
  <c r="G14381" i="4" s="1"/>
  <c r="F14382" i="4"/>
  <c r="G14382" i="4" s="1"/>
  <c r="F14383" i="4"/>
  <c r="G14383" i="4" s="1"/>
  <c r="F14384" i="4"/>
  <c r="G14384" i="4" s="1"/>
  <c r="F14385" i="4"/>
  <c r="G14385" i="4" s="1"/>
  <c r="F14386" i="4"/>
  <c r="G14386" i="4" s="1"/>
  <c r="F14387" i="4"/>
  <c r="G14387" i="4" s="1"/>
  <c r="F14388" i="4"/>
  <c r="G14388" i="4" s="1"/>
  <c r="F14389" i="4"/>
  <c r="G14389" i="4" s="1"/>
  <c r="F14390" i="4"/>
  <c r="G14390" i="4" s="1"/>
  <c r="F14391" i="4"/>
  <c r="G14391" i="4" s="1"/>
  <c r="F14392" i="4"/>
  <c r="G14392" i="4" s="1"/>
  <c r="F14393" i="4"/>
  <c r="G14393" i="4" s="1"/>
  <c r="F14394" i="4"/>
  <c r="G14394" i="4" s="1"/>
  <c r="F14395" i="4"/>
  <c r="G14395" i="4" s="1"/>
  <c r="F14396" i="4"/>
  <c r="G14396" i="4" s="1"/>
  <c r="F14397" i="4"/>
  <c r="G14397" i="4" s="1"/>
  <c r="F14398" i="4"/>
  <c r="G14398" i="4" s="1"/>
  <c r="F14399" i="4"/>
  <c r="G14399" i="4" s="1"/>
  <c r="F14400" i="4"/>
  <c r="G14400" i="4" s="1"/>
  <c r="F14401" i="4"/>
  <c r="G14401" i="4" s="1"/>
  <c r="F14402" i="4"/>
  <c r="G14402" i="4" s="1"/>
  <c r="F14403" i="4"/>
  <c r="G14403" i="4" s="1"/>
  <c r="F14404" i="4"/>
  <c r="G14404" i="4" s="1"/>
  <c r="F14405" i="4"/>
  <c r="G14405" i="4" s="1"/>
  <c r="F14406" i="4"/>
  <c r="G14406" i="4" s="1"/>
  <c r="F14407" i="4"/>
  <c r="G14407" i="4" s="1"/>
  <c r="F14408" i="4"/>
  <c r="G14408" i="4" s="1"/>
  <c r="F14409" i="4"/>
  <c r="G14409" i="4" s="1"/>
  <c r="F14410" i="4"/>
  <c r="G14410" i="4" s="1"/>
  <c r="F14411" i="4"/>
  <c r="G14411" i="4" s="1"/>
  <c r="F14412" i="4"/>
  <c r="G14412" i="4" s="1"/>
  <c r="F14413" i="4"/>
  <c r="G14413" i="4" s="1"/>
  <c r="F14414" i="4"/>
  <c r="G14414" i="4" s="1"/>
  <c r="F14415" i="4"/>
  <c r="G14415" i="4" s="1"/>
  <c r="F14416" i="4"/>
  <c r="G14416" i="4" s="1"/>
  <c r="F14417" i="4"/>
  <c r="G14417" i="4" s="1"/>
  <c r="F14418" i="4"/>
  <c r="G14418" i="4" s="1"/>
  <c r="F14419" i="4"/>
  <c r="G14419" i="4" s="1"/>
  <c r="F14420" i="4"/>
  <c r="G14420" i="4" s="1"/>
  <c r="F14421" i="4"/>
  <c r="G14421" i="4" s="1"/>
  <c r="F14422" i="4"/>
  <c r="G14422" i="4" s="1"/>
  <c r="F14423" i="4"/>
  <c r="G14423" i="4" s="1"/>
  <c r="F14424" i="4"/>
  <c r="G14424" i="4" s="1"/>
  <c r="F14425" i="4"/>
  <c r="G14425" i="4" s="1"/>
  <c r="F14426" i="4"/>
  <c r="G14426" i="4" s="1"/>
  <c r="F14427" i="4"/>
  <c r="G14427" i="4" s="1"/>
  <c r="F14428" i="4"/>
  <c r="G14428" i="4" s="1"/>
  <c r="F14429" i="4"/>
  <c r="G14429" i="4" s="1"/>
  <c r="F14430" i="4"/>
  <c r="G14430" i="4" s="1"/>
  <c r="F14431" i="4"/>
  <c r="G14431" i="4" s="1"/>
  <c r="F14432" i="4"/>
  <c r="G14432" i="4" s="1"/>
  <c r="F14433" i="4"/>
  <c r="G14433" i="4" s="1"/>
  <c r="F14434" i="4"/>
  <c r="G14434" i="4" s="1"/>
  <c r="F14435" i="4"/>
  <c r="G14435" i="4" s="1"/>
  <c r="F14436" i="4"/>
  <c r="G14436" i="4" s="1"/>
  <c r="F14437" i="4"/>
  <c r="G14437" i="4" s="1"/>
  <c r="F14438" i="4"/>
  <c r="G14438" i="4" s="1"/>
  <c r="F14439" i="4"/>
  <c r="G14439" i="4" s="1"/>
  <c r="F14440" i="4"/>
  <c r="G14440" i="4" s="1"/>
  <c r="F14441" i="4"/>
  <c r="G14441" i="4" s="1"/>
  <c r="F14442" i="4"/>
  <c r="G14442" i="4" s="1"/>
  <c r="F14443" i="4"/>
  <c r="G14443" i="4" s="1"/>
  <c r="F14444" i="4"/>
  <c r="G14444" i="4" s="1"/>
  <c r="F14445" i="4"/>
  <c r="G14445" i="4" s="1"/>
  <c r="F14446" i="4"/>
  <c r="G14446" i="4" s="1"/>
  <c r="F14447" i="4"/>
  <c r="G14447" i="4" s="1"/>
  <c r="F14448" i="4"/>
  <c r="G14448" i="4" s="1"/>
  <c r="F14449" i="4"/>
  <c r="G14449" i="4" s="1"/>
  <c r="F14450" i="4"/>
  <c r="G14450" i="4" s="1"/>
  <c r="F14451" i="4"/>
  <c r="G14451" i="4" s="1"/>
  <c r="F14452" i="4"/>
  <c r="G14452" i="4" s="1"/>
  <c r="F14453" i="4"/>
  <c r="G14453" i="4" s="1"/>
  <c r="F14454" i="4"/>
  <c r="G14454" i="4" s="1"/>
  <c r="F14455" i="4"/>
  <c r="G14455" i="4" s="1"/>
  <c r="F14456" i="4"/>
  <c r="G14456" i="4" s="1"/>
  <c r="F14457" i="4"/>
  <c r="G14457" i="4" s="1"/>
  <c r="F14458" i="4"/>
  <c r="G14458" i="4" s="1"/>
  <c r="F14459" i="4"/>
  <c r="G14459" i="4" s="1"/>
  <c r="F14460" i="4"/>
  <c r="G14460" i="4" s="1"/>
  <c r="F14461" i="4"/>
  <c r="G14461" i="4" s="1"/>
  <c r="F14462" i="4"/>
  <c r="G14462" i="4" s="1"/>
  <c r="F14463" i="4"/>
  <c r="G14463" i="4" s="1"/>
  <c r="F14464" i="4"/>
  <c r="G14464" i="4" s="1"/>
  <c r="F14465" i="4"/>
  <c r="G14465" i="4" s="1"/>
  <c r="F14466" i="4"/>
  <c r="G14466" i="4" s="1"/>
  <c r="F14467" i="4"/>
  <c r="G14467" i="4" s="1"/>
  <c r="F14468" i="4"/>
  <c r="G14468" i="4" s="1"/>
  <c r="F14469" i="4"/>
  <c r="G14469" i="4" s="1"/>
  <c r="F14470" i="4"/>
  <c r="G14470" i="4" s="1"/>
  <c r="F14471" i="4"/>
  <c r="G14471" i="4" s="1"/>
  <c r="F14472" i="4"/>
  <c r="G14472" i="4" s="1"/>
  <c r="F14473" i="4"/>
  <c r="G14473" i="4" s="1"/>
  <c r="F14474" i="4"/>
  <c r="G14474" i="4" s="1"/>
  <c r="F14475" i="4"/>
  <c r="G14475" i="4" s="1"/>
  <c r="F14476" i="4"/>
  <c r="G14476" i="4" s="1"/>
  <c r="F14477" i="4"/>
  <c r="G14477" i="4" s="1"/>
  <c r="F14478" i="4"/>
  <c r="G14478" i="4" s="1"/>
  <c r="F14479" i="4"/>
  <c r="G14479" i="4" s="1"/>
  <c r="F14480" i="4"/>
  <c r="G14480" i="4" s="1"/>
  <c r="F14481" i="4"/>
  <c r="G14481" i="4" s="1"/>
  <c r="F14482" i="4"/>
  <c r="G14482" i="4" s="1"/>
  <c r="F14483" i="4"/>
  <c r="G14483" i="4" s="1"/>
  <c r="F14484" i="4"/>
  <c r="G14484" i="4" s="1"/>
  <c r="F14485" i="4"/>
  <c r="G14485" i="4" s="1"/>
  <c r="F14486" i="4"/>
  <c r="G14486" i="4" s="1"/>
  <c r="F14487" i="4"/>
  <c r="G14487" i="4" s="1"/>
  <c r="F14488" i="4"/>
  <c r="G14488" i="4" s="1"/>
  <c r="F14489" i="4"/>
  <c r="G14489" i="4" s="1"/>
  <c r="F14490" i="4"/>
  <c r="G14490" i="4" s="1"/>
  <c r="F14491" i="4"/>
  <c r="G14491" i="4" s="1"/>
  <c r="F14492" i="4"/>
  <c r="G14492" i="4" s="1"/>
  <c r="F14493" i="4"/>
  <c r="G14493" i="4" s="1"/>
  <c r="F14494" i="4"/>
  <c r="G14494" i="4" s="1"/>
  <c r="F14495" i="4"/>
  <c r="G14495" i="4" s="1"/>
  <c r="F14496" i="4"/>
  <c r="G14496" i="4" s="1"/>
  <c r="F14497" i="4"/>
  <c r="G14497" i="4" s="1"/>
  <c r="F14498" i="4"/>
  <c r="G14498" i="4" s="1"/>
  <c r="F14499" i="4"/>
  <c r="G14499" i="4" s="1"/>
  <c r="F14500" i="4"/>
  <c r="G14500" i="4" s="1"/>
  <c r="F14501" i="4"/>
  <c r="G14501" i="4" s="1"/>
  <c r="F14502" i="4"/>
  <c r="G14502" i="4" s="1"/>
  <c r="F14503" i="4"/>
  <c r="G14503" i="4" s="1"/>
  <c r="F14504" i="4"/>
  <c r="G14504" i="4" s="1"/>
  <c r="F14505" i="4"/>
  <c r="G14505" i="4" s="1"/>
  <c r="F14506" i="4"/>
  <c r="G14506" i="4" s="1"/>
  <c r="F14507" i="4"/>
  <c r="G14507" i="4" s="1"/>
  <c r="F14508" i="4"/>
  <c r="G14508" i="4" s="1"/>
  <c r="F14509" i="4"/>
  <c r="G14509" i="4" s="1"/>
  <c r="F14510" i="4"/>
  <c r="G14510" i="4" s="1"/>
  <c r="F14511" i="4"/>
  <c r="G14511" i="4" s="1"/>
  <c r="F14512" i="4"/>
  <c r="G14512" i="4" s="1"/>
  <c r="F14513" i="4"/>
  <c r="G14513" i="4" s="1"/>
  <c r="F14514" i="4"/>
  <c r="G14514" i="4" s="1"/>
  <c r="F14515" i="4"/>
  <c r="G14515" i="4" s="1"/>
  <c r="F14516" i="4"/>
  <c r="G14516" i="4" s="1"/>
  <c r="F14517" i="4"/>
  <c r="G14517" i="4" s="1"/>
  <c r="F14518" i="4"/>
  <c r="G14518" i="4" s="1"/>
  <c r="F14519" i="4"/>
  <c r="G14519" i="4" s="1"/>
  <c r="F14520" i="4"/>
  <c r="G14520" i="4" s="1"/>
  <c r="F14521" i="4"/>
  <c r="G14521" i="4" s="1"/>
  <c r="F14522" i="4"/>
  <c r="G14522" i="4" s="1"/>
  <c r="F14523" i="4"/>
  <c r="G14523" i="4" s="1"/>
  <c r="F14524" i="4"/>
  <c r="G14524" i="4" s="1"/>
  <c r="F14525" i="4"/>
  <c r="G14525" i="4" s="1"/>
  <c r="F14526" i="4"/>
  <c r="G14526" i="4" s="1"/>
  <c r="F14527" i="4"/>
  <c r="G14527" i="4" s="1"/>
  <c r="F14528" i="4"/>
  <c r="G14528" i="4" s="1"/>
  <c r="F14529" i="4"/>
  <c r="G14529" i="4" s="1"/>
  <c r="F14530" i="4"/>
  <c r="G14530" i="4" s="1"/>
  <c r="F14531" i="4"/>
  <c r="G14531" i="4" s="1"/>
  <c r="F14532" i="4"/>
  <c r="G14532" i="4" s="1"/>
  <c r="F14533" i="4"/>
  <c r="G14533" i="4" s="1"/>
  <c r="F14534" i="4"/>
  <c r="G14534" i="4" s="1"/>
  <c r="F14535" i="4"/>
  <c r="G14535" i="4" s="1"/>
  <c r="F14536" i="4"/>
  <c r="G14536" i="4" s="1"/>
  <c r="F14537" i="4"/>
  <c r="G14537" i="4" s="1"/>
  <c r="F14538" i="4"/>
  <c r="G14538" i="4" s="1"/>
  <c r="F14539" i="4"/>
  <c r="G14539" i="4" s="1"/>
  <c r="F14540" i="4"/>
  <c r="G14540" i="4" s="1"/>
  <c r="F14541" i="4"/>
  <c r="G14541" i="4" s="1"/>
  <c r="F14542" i="4"/>
  <c r="G14542" i="4" s="1"/>
  <c r="F14543" i="4"/>
  <c r="G14543" i="4" s="1"/>
  <c r="F14544" i="4"/>
  <c r="G14544" i="4" s="1"/>
  <c r="F14545" i="4"/>
  <c r="G14545" i="4" s="1"/>
  <c r="F14546" i="4"/>
  <c r="G14546" i="4" s="1"/>
  <c r="F14547" i="4"/>
  <c r="G14547" i="4" s="1"/>
  <c r="F14548" i="4"/>
  <c r="G14548" i="4" s="1"/>
  <c r="F14549" i="4"/>
  <c r="G14549" i="4" s="1"/>
  <c r="F14550" i="4"/>
  <c r="G14550" i="4" s="1"/>
  <c r="F14551" i="4"/>
  <c r="G14551" i="4" s="1"/>
  <c r="F14552" i="4"/>
  <c r="G14552" i="4" s="1"/>
  <c r="F14553" i="4"/>
  <c r="G14553" i="4" s="1"/>
  <c r="F14554" i="4"/>
  <c r="G14554" i="4" s="1"/>
  <c r="F14555" i="4"/>
  <c r="G14555" i="4" s="1"/>
  <c r="F14556" i="4"/>
  <c r="G14556" i="4" s="1"/>
  <c r="F14557" i="4"/>
  <c r="G14557" i="4" s="1"/>
  <c r="F14558" i="4"/>
  <c r="G14558" i="4" s="1"/>
  <c r="F14559" i="4"/>
  <c r="G14559" i="4" s="1"/>
  <c r="F14560" i="4"/>
  <c r="G14560" i="4" s="1"/>
  <c r="F14561" i="4"/>
  <c r="G14561" i="4" s="1"/>
  <c r="F14562" i="4"/>
  <c r="G14562" i="4" s="1"/>
  <c r="F14563" i="4"/>
  <c r="G14563" i="4" s="1"/>
  <c r="F14564" i="4"/>
  <c r="G14564" i="4" s="1"/>
  <c r="F14565" i="4"/>
  <c r="G14565" i="4" s="1"/>
  <c r="F14566" i="4"/>
  <c r="G14566" i="4" s="1"/>
  <c r="F14567" i="4"/>
  <c r="G14567" i="4" s="1"/>
  <c r="F14568" i="4"/>
  <c r="G14568" i="4" s="1"/>
  <c r="F14569" i="4"/>
  <c r="G14569" i="4" s="1"/>
  <c r="F14570" i="4"/>
  <c r="G14570" i="4" s="1"/>
  <c r="F14571" i="4"/>
  <c r="G14571" i="4" s="1"/>
  <c r="F14572" i="4"/>
  <c r="G14572" i="4" s="1"/>
  <c r="F14573" i="4"/>
  <c r="G14573" i="4" s="1"/>
  <c r="F14574" i="4"/>
  <c r="G14574" i="4" s="1"/>
  <c r="F14575" i="4"/>
  <c r="G14575" i="4" s="1"/>
  <c r="F14576" i="4"/>
  <c r="G14576" i="4" s="1"/>
  <c r="F14577" i="4"/>
  <c r="G14577" i="4" s="1"/>
  <c r="F14578" i="4"/>
  <c r="G14578" i="4" s="1"/>
  <c r="F14579" i="4"/>
  <c r="G14579" i="4" s="1"/>
  <c r="F14580" i="4"/>
  <c r="G14580" i="4" s="1"/>
  <c r="F14581" i="4"/>
  <c r="G14581" i="4" s="1"/>
  <c r="F14582" i="4"/>
  <c r="G14582" i="4" s="1"/>
  <c r="F14583" i="4"/>
  <c r="G14583" i="4" s="1"/>
  <c r="F14584" i="4"/>
  <c r="G14584" i="4" s="1"/>
  <c r="F14585" i="4"/>
  <c r="G14585" i="4" s="1"/>
  <c r="F14586" i="4"/>
  <c r="G14586" i="4" s="1"/>
  <c r="F14587" i="4"/>
  <c r="G14587" i="4" s="1"/>
  <c r="F14588" i="4"/>
  <c r="G14588" i="4" s="1"/>
  <c r="F14589" i="4"/>
  <c r="G14589" i="4" s="1"/>
  <c r="F14590" i="4"/>
  <c r="G14590" i="4" s="1"/>
  <c r="F14591" i="4"/>
  <c r="G14591" i="4" s="1"/>
  <c r="F14592" i="4"/>
  <c r="G14592" i="4" s="1"/>
  <c r="F14593" i="4"/>
  <c r="G14593" i="4" s="1"/>
  <c r="F14594" i="4"/>
  <c r="G14594" i="4" s="1"/>
  <c r="F14595" i="4"/>
  <c r="G14595" i="4" s="1"/>
  <c r="F14596" i="4"/>
  <c r="G14596" i="4" s="1"/>
  <c r="F14597" i="4"/>
  <c r="G14597" i="4" s="1"/>
  <c r="F14598" i="4"/>
  <c r="G14598" i="4" s="1"/>
  <c r="F14599" i="4"/>
  <c r="G14599" i="4" s="1"/>
  <c r="F14600" i="4"/>
  <c r="G14600" i="4" s="1"/>
  <c r="F14601" i="4"/>
  <c r="G14601" i="4" s="1"/>
  <c r="F14602" i="4"/>
  <c r="G14602" i="4" s="1"/>
  <c r="F14603" i="4"/>
  <c r="G14603" i="4" s="1"/>
  <c r="F14604" i="4"/>
  <c r="G14604" i="4" s="1"/>
  <c r="F14605" i="4"/>
  <c r="G14605" i="4" s="1"/>
  <c r="F14606" i="4"/>
  <c r="G14606" i="4" s="1"/>
  <c r="F14607" i="4"/>
  <c r="G14607" i="4" s="1"/>
  <c r="F14608" i="4"/>
  <c r="G14608" i="4" s="1"/>
  <c r="F14609" i="4"/>
  <c r="G14609" i="4" s="1"/>
  <c r="F14610" i="4"/>
  <c r="G14610" i="4" s="1"/>
  <c r="F14611" i="4"/>
  <c r="G14611" i="4" s="1"/>
  <c r="F14612" i="4"/>
  <c r="G14612" i="4" s="1"/>
  <c r="F14613" i="4"/>
  <c r="G14613" i="4" s="1"/>
  <c r="F14614" i="4"/>
  <c r="G14614" i="4" s="1"/>
  <c r="F14615" i="4"/>
  <c r="G14615" i="4" s="1"/>
  <c r="F14616" i="4"/>
  <c r="G14616" i="4" s="1"/>
  <c r="F14617" i="4"/>
  <c r="G14617" i="4" s="1"/>
  <c r="F14618" i="4"/>
  <c r="G14618" i="4" s="1"/>
  <c r="F14619" i="4"/>
  <c r="G14619" i="4" s="1"/>
  <c r="F14620" i="4"/>
  <c r="G14620" i="4" s="1"/>
  <c r="F14621" i="4"/>
  <c r="G14621" i="4" s="1"/>
  <c r="F14622" i="4"/>
  <c r="G14622" i="4" s="1"/>
  <c r="F14623" i="4"/>
  <c r="G14623" i="4" s="1"/>
  <c r="F14624" i="4"/>
  <c r="G14624" i="4" s="1"/>
  <c r="F14625" i="4"/>
  <c r="G14625" i="4" s="1"/>
  <c r="F14626" i="4"/>
  <c r="G14626" i="4" s="1"/>
  <c r="F14627" i="4"/>
  <c r="G14627" i="4" s="1"/>
  <c r="F14628" i="4"/>
  <c r="G14628" i="4" s="1"/>
  <c r="F14629" i="4"/>
  <c r="G14629" i="4" s="1"/>
  <c r="F14630" i="4"/>
  <c r="G14630" i="4" s="1"/>
  <c r="F14631" i="4"/>
  <c r="G14631" i="4" s="1"/>
  <c r="F14632" i="4"/>
  <c r="G14632" i="4" s="1"/>
  <c r="F14633" i="4"/>
  <c r="G14633" i="4" s="1"/>
  <c r="F14634" i="4"/>
  <c r="G14634" i="4" s="1"/>
  <c r="F14635" i="4"/>
  <c r="G14635" i="4" s="1"/>
  <c r="F14636" i="4"/>
  <c r="G14636" i="4" s="1"/>
  <c r="F14637" i="4"/>
  <c r="G14637" i="4" s="1"/>
  <c r="F14638" i="4"/>
  <c r="G14638" i="4" s="1"/>
  <c r="F14639" i="4"/>
  <c r="G14639" i="4" s="1"/>
  <c r="F14640" i="4"/>
  <c r="G14640" i="4" s="1"/>
  <c r="F14641" i="4"/>
  <c r="G14641" i="4" s="1"/>
  <c r="F14642" i="4"/>
  <c r="G14642" i="4" s="1"/>
  <c r="F14643" i="4"/>
  <c r="G14643" i="4" s="1"/>
  <c r="F14644" i="4"/>
  <c r="G14644" i="4" s="1"/>
  <c r="F14645" i="4"/>
  <c r="G14645" i="4" s="1"/>
  <c r="F14646" i="4"/>
  <c r="G14646" i="4" s="1"/>
  <c r="F14647" i="4"/>
  <c r="G14647" i="4" s="1"/>
  <c r="F14648" i="4"/>
  <c r="G14648" i="4" s="1"/>
  <c r="F14649" i="4"/>
  <c r="G14649" i="4" s="1"/>
  <c r="F14650" i="4"/>
  <c r="G14650" i="4" s="1"/>
  <c r="F14651" i="4"/>
  <c r="G14651" i="4" s="1"/>
  <c r="F14652" i="4"/>
  <c r="G14652" i="4" s="1"/>
  <c r="F14653" i="4"/>
  <c r="G14653" i="4" s="1"/>
  <c r="F14654" i="4"/>
  <c r="G14654" i="4" s="1"/>
  <c r="F14655" i="4"/>
  <c r="G14655" i="4" s="1"/>
  <c r="F14656" i="4"/>
  <c r="G14656" i="4" s="1"/>
  <c r="F14657" i="4"/>
  <c r="G14657" i="4" s="1"/>
  <c r="F14658" i="4"/>
  <c r="G14658" i="4" s="1"/>
  <c r="F14659" i="4"/>
  <c r="G14659" i="4" s="1"/>
  <c r="F14660" i="4"/>
  <c r="G14660" i="4" s="1"/>
  <c r="F14661" i="4"/>
  <c r="G14661" i="4" s="1"/>
  <c r="F14662" i="4"/>
  <c r="G14662" i="4" s="1"/>
  <c r="F14663" i="4"/>
  <c r="G14663" i="4" s="1"/>
  <c r="F14664" i="4"/>
  <c r="G14664" i="4" s="1"/>
  <c r="F14665" i="4"/>
  <c r="G14665" i="4" s="1"/>
  <c r="F14666" i="4"/>
  <c r="G14666" i="4" s="1"/>
  <c r="F14667" i="4"/>
  <c r="G14667" i="4" s="1"/>
  <c r="F14668" i="4"/>
  <c r="G14668" i="4" s="1"/>
  <c r="F14669" i="4"/>
  <c r="G14669" i="4" s="1"/>
  <c r="F14670" i="4"/>
  <c r="G14670" i="4" s="1"/>
  <c r="F14671" i="4"/>
  <c r="G14671" i="4" s="1"/>
  <c r="F14672" i="4"/>
  <c r="G14672" i="4" s="1"/>
  <c r="F14673" i="4"/>
  <c r="G14673" i="4" s="1"/>
  <c r="F14674" i="4"/>
  <c r="G14674" i="4" s="1"/>
  <c r="F14675" i="4"/>
  <c r="G14675" i="4" s="1"/>
  <c r="F14676" i="4"/>
  <c r="G14676" i="4" s="1"/>
  <c r="F14677" i="4"/>
  <c r="G14677" i="4" s="1"/>
  <c r="F14678" i="4"/>
  <c r="G14678" i="4" s="1"/>
  <c r="F14679" i="4"/>
  <c r="G14679" i="4" s="1"/>
  <c r="F14680" i="4"/>
  <c r="G14680" i="4" s="1"/>
  <c r="F14681" i="4"/>
  <c r="G14681" i="4" s="1"/>
  <c r="F14682" i="4"/>
  <c r="G14682" i="4" s="1"/>
  <c r="F14683" i="4"/>
  <c r="G14683" i="4" s="1"/>
  <c r="F14684" i="4"/>
  <c r="G14684" i="4" s="1"/>
  <c r="F14685" i="4"/>
  <c r="G14685" i="4" s="1"/>
  <c r="F14686" i="4"/>
  <c r="G14686" i="4" s="1"/>
  <c r="F14687" i="4"/>
  <c r="G14687" i="4" s="1"/>
  <c r="F14688" i="4"/>
  <c r="G14688" i="4" s="1"/>
  <c r="F14689" i="4"/>
  <c r="G14689" i="4" s="1"/>
  <c r="F14690" i="4"/>
  <c r="G14690" i="4" s="1"/>
  <c r="F14691" i="4"/>
  <c r="G14691" i="4" s="1"/>
  <c r="F14692" i="4"/>
  <c r="G14692" i="4" s="1"/>
  <c r="F14693" i="4"/>
  <c r="G14693" i="4" s="1"/>
  <c r="F14694" i="4"/>
  <c r="G14694" i="4" s="1"/>
  <c r="F14695" i="4"/>
  <c r="G14695" i="4" s="1"/>
  <c r="F14696" i="4"/>
  <c r="G14696" i="4" s="1"/>
  <c r="F14697" i="4"/>
  <c r="G14697" i="4" s="1"/>
  <c r="F14698" i="4"/>
  <c r="G14698" i="4" s="1"/>
  <c r="F14699" i="4"/>
  <c r="G14699" i="4" s="1"/>
  <c r="F14700" i="4"/>
  <c r="G14700" i="4" s="1"/>
  <c r="F14701" i="4"/>
  <c r="G14701" i="4" s="1"/>
  <c r="F14702" i="4"/>
  <c r="G14702" i="4" s="1"/>
  <c r="F14703" i="4"/>
  <c r="G14703" i="4" s="1"/>
  <c r="F14704" i="4"/>
  <c r="G14704" i="4" s="1"/>
  <c r="F14705" i="4"/>
  <c r="G14705" i="4" s="1"/>
  <c r="F14706" i="4"/>
  <c r="G14706" i="4" s="1"/>
  <c r="F14707" i="4"/>
  <c r="G14707" i="4" s="1"/>
  <c r="F14708" i="4"/>
  <c r="G14708" i="4" s="1"/>
  <c r="F14709" i="4"/>
  <c r="G14709" i="4" s="1"/>
  <c r="F14710" i="4"/>
  <c r="G14710" i="4" s="1"/>
  <c r="F14711" i="4"/>
  <c r="G14711" i="4" s="1"/>
  <c r="F14712" i="4"/>
  <c r="G14712" i="4" s="1"/>
  <c r="F14713" i="4"/>
  <c r="G14713" i="4" s="1"/>
  <c r="F14714" i="4"/>
  <c r="G14714" i="4" s="1"/>
  <c r="F14715" i="4"/>
  <c r="G14715" i="4" s="1"/>
  <c r="F14716" i="4"/>
  <c r="G14716" i="4" s="1"/>
  <c r="F14717" i="4"/>
  <c r="G14717" i="4" s="1"/>
  <c r="F14718" i="4"/>
  <c r="G14718" i="4" s="1"/>
  <c r="F14719" i="4"/>
  <c r="G14719" i="4" s="1"/>
  <c r="F14720" i="4"/>
  <c r="G14720" i="4" s="1"/>
  <c r="F14721" i="4"/>
  <c r="G14721" i="4" s="1"/>
  <c r="F14722" i="4"/>
  <c r="G14722" i="4" s="1"/>
  <c r="F14723" i="4"/>
  <c r="G14723" i="4" s="1"/>
  <c r="F14724" i="4"/>
  <c r="G14724" i="4" s="1"/>
  <c r="F14725" i="4"/>
  <c r="G14725" i="4" s="1"/>
  <c r="F14726" i="4"/>
  <c r="G14726" i="4" s="1"/>
  <c r="F14727" i="4"/>
  <c r="G14727" i="4" s="1"/>
  <c r="F14728" i="4"/>
  <c r="G14728" i="4" s="1"/>
  <c r="F14729" i="4"/>
  <c r="G14729" i="4" s="1"/>
  <c r="F14730" i="4"/>
  <c r="G14730" i="4" s="1"/>
  <c r="F14731" i="4"/>
  <c r="G14731" i="4" s="1"/>
  <c r="F14732" i="4"/>
  <c r="G14732" i="4" s="1"/>
  <c r="F14733" i="4"/>
  <c r="G14733" i="4" s="1"/>
  <c r="F14734" i="4"/>
  <c r="G14734" i="4" s="1"/>
  <c r="F14735" i="4"/>
  <c r="G14735" i="4" s="1"/>
  <c r="F14736" i="4"/>
  <c r="G14736" i="4" s="1"/>
  <c r="F14737" i="4"/>
  <c r="G14737" i="4" s="1"/>
  <c r="F14738" i="4"/>
  <c r="G14738" i="4" s="1"/>
  <c r="F14739" i="4"/>
  <c r="G14739" i="4" s="1"/>
  <c r="F14740" i="4"/>
  <c r="G14740" i="4" s="1"/>
  <c r="F14741" i="4"/>
  <c r="G14741" i="4" s="1"/>
  <c r="F14742" i="4"/>
  <c r="G14742" i="4" s="1"/>
  <c r="F14743" i="4"/>
  <c r="G14743" i="4" s="1"/>
  <c r="F14744" i="4"/>
  <c r="G14744" i="4" s="1"/>
  <c r="F14745" i="4"/>
  <c r="G14745" i="4" s="1"/>
  <c r="F14746" i="4"/>
  <c r="G14746" i="4" s="1"/>
  <c r="F14747" i="4"/>
  <c r="G14747" i="4" s="1"/>
  <c r="F14748" i="4"/>
  <c r="G14748" i="4" s="1"/>
  <c r="F14749" i="4"/>
  <c r="G14749" i="4" s="1"/>
  <c r="F14750" i="4"/>
  <c r="G14750" i="4" s="1"/>
  <c r="F14751" i="4"/>
  <c r="G14751" i="4" s="1"/>
  <c r="F14752" i="4"/>
  <c r="G14752" i="4" s="1"/>
  <c r="F14753" i="4"/>
  <c r="G14753" i="4" s="1"/>
  <c r="F14754" i="4"/>
  <c r="G14754" i="4" s="1"/>
  <c r="F14755" i="4"/>
  <c r="G14755" i="4" s="1"/>
  <c r="F14756" i="4"/>
  <c r="G14756" i="4" s="1"/>
  <c r="F14757" i="4"/>
  <c r="G14757" i="4" s="1"/>
  <c r="F14758" i="4"/>
  <c r="G14758" i="4" s="1"/>
  <c r="F14759" i="4"/>
  <c r="G14759" i="4" s="1"/>
  <c r="F14760" i="4"/>
  <c r="G14760" i="4" s="1"/>
  <c r="F14761" i="4"/>
  <c r="G14761" i="4" s="1"/>
  <c r="F14762" i="4"/>
  <c r="G14762" i="4" s="1"/>
  <c r="F14763" i="4"/>
  <c r="G14763" i="4" s="1"/>
  <c r="F14764" i="4"/>
  <c r="G14764" i="4" s="1"/>
  <c r="F14765" i="4"/>
  <c r="G14765" i="4" s="1"/>
  <c r="F14766" i="4"/>
  <c r="G14766" i="4" s="1"/>
  <c r="F14767" i="4"/>
  <c r="G14767" i="4" s="1"/>
  <c r="F14768" i="4"/>
  <c r="G14768" i="4" s="1"/>
  <c r="F14769" i="4"/>
  <c r="G14769" i="4" s="1"/>
  <c r="F14770" i="4"/>
  <c r="G14770" i="4" s="1"/>
  <c r="F14771" i="4"/>
  <c r="G14771" i="4" s="1"/>
  <c r="F14772" i="4"/>
  <c r="G14772" i="4" s="1"/>
  <c r="F14773" i="4"/>
  <c r="G14773" i="4" s="1"/>
  <c r="F14774" i="4"/>
  <c r="G14774" i="4" s="1"/>
  <c r="F14775" i="4"/>
  <c r="G14775" i="4" s="1"/>
  <c r="F14776" i="4"/>
  <c r="G14776" i="4" s="1"/>
  <c r="F14777" i="4"/>
  <c r="G14777" i="4" s="1"/>
  <c r="F14778" i="4"/>
  <c r="G14778" i="4" s="1"/>
  <c r="F14779" i="4"/>
  <c r="G14779" i="4" s="1"/>
  <c r="F14780" i="4"/>
  <c r="G14780" i="4" s="1"/>
  <c r="F14781" i="4"/>
  <c r="G14781" i="4" s="1"/>
  <c r="F14782" i="4"/>
  <c r="G14782" i="4" s="1"/>
  <c r="F14783" i="4"/>
  <c r="G14783" i="4" s="1"/>
  <c r="F14784" i="4"/>
  <c r="G14784" i="4" s="1"/>
  <c r="F14785" i="4"/>
  <c r="G14785" i="4" s="1"/>
  <c r="F14786" i="4"/>
  <c r="G14786" i="4" s="1"/>
  <c r="F14787" i="4"/>
  <c r="G14787" i="4" s="1"/>
  <c r="F14788" i="4"/>
  <c r="G14788" i="4" s="1"/>
  <c r="F14789" i="4"/>
  <c r="G14789" i="4" s="1"/>
  <c r="F14790" i="4"/>
  <c r="G14790" i="4" s="1"/>
  <c r="F14791" i="4"/>
  <c r="G14791" i="4" s="1"/>
  <c r="F14792" i="4"/>
  <c r="G14792" i="4" s="1"/>
  <c r="F14793" i="4"/>
  <c r="G14793" i="4" s="1"/>
  <c r="F14794" i="4"/>
  <c r="G14794" i="4" s="1"/>
  <c r="F14795" i="4"/>
  <c r="G14795" i="4" s="1"/>
  <c r="F14796" i="4"/>
  <c r="G14796" i="4" s="1"/>
  <c r="F14797" i="4"/>
  <c r="G14797" i="4" s="1"/>
  <c r="F14798" i="4"/>
  <c r="G14798" i="4" s="1"/>
  <c r="F14799" i="4"/>
  <c r="G14799" i="4" s="1"/>
  <c r="F14800" i="4"/>
  <c r="G14800" i="4" s="1"/>
  <c r="F14801" i="4"/>
  <c r="G14801" i="4" s="1"/>
  <c r="F14802" i="4"/>
  <c r="G14802" i="4" s="1"/>
  <c r="F14803" i="4"/>
  <c r="G14803" i="4" s="1"/>
  <c r="F14804" i="4"/>
  <c r="G14804" i="4" s="1"/>
  <c r="F14805" i="4"/>
  <c r="G14805" i="4" s="1"/>
  <c r="F14806" i="4"/>
  <c r="G14806" i="4" s="1"/>
  <c r="F14807" i="4"/>
  <c r="G14807" i="4" s="1"/>
  <c r="F14808" i="4"/>
  <c r="G14808" i="4" s="1"/>
  <c r="F14809" i="4"/>
  <c r="G14809" i="4" s="1"/>
  <c r="F14810" i="4"/>
  <c r="G14810" i="4" s="1"/>
  <c r="F14811" i="4"/>
  <c r="G14811" i="4" s="1"/>
  <c r="F14812" i="4"/>
  <c r="G14812" i="4" s="1"/>
  <c r="F14813" i="4"/>
  <c r="G14813" i="4" s="1"/>
  <c r="F14814" i="4"/>
  <c r="G14814" i="4" s="1"/>
  <c r="F14815" i="4"/>
  <c r="G14815" i="4" s="1"/>
  <c r="F14816" i="4"/>
  <c r="G14816" i="4" s="1"/>
  <c r="F14817" i="4"/>
  <c r="G14817" i="4" s="1"/>
  <c r="F14818" i="4"/>
  <c r="G14818" i="4" s="1"/>
  <c r="F14819" i="4"/>
  <c r="G14819" i="4" s="1"/>
  <c r="F14820" i="4"/>
  <c r="G14820" i="4" s="1"/>
  <c r="F14821" i="4"/>
  <c r="G14821" i="4" s="1"/>
  <c r="F14822" i="4"/>
  <c r="G14822" i="4" s="1"/>
  <c r="F14823" i="4"/>
  <c r="G14823" i="4" s="1"/>
  <c r="F14824" i="4"/>
  <c r="G14824" i="4" s="1"/>
  <c r="F14825" i="4"/>
  <c r="G14825" i="4" s="1"/>
  <c r="F14826" i="4"/>
  <c r="G14826" i="4" s="1"/>
  <c r="F14827" i="4"/>
  <c r="G14827" i="4" s="1"/>
  <c r="F14828" i="4"/>
  <c r="G14828" i="4" s="1"/>
  <c r="F14829" i="4"/>
  <c r="G14829" i="4" s="1"/>
  <c r="F14830" i="4"/>
  <c r="G14830" i="4" s="1"/>
  <c r="F14831" i="4"/>
  <c r="G14831" i="4" s="1"/>
  <c r="F14832" i="4"/>
  <c r="G14832" i="4" s="1"/>
  <c r="F14833" i="4"/>
  <c r="G14833" i="4" s="1"/>
  <c r="F14834" i="4"/>
  <c r="G14834" i="4" s="1"/>
  <c r="F14835" i="4"/>
  <c r="G14835" i="4" s="1"/>
  <c r="F14836" i="4"/>
  <c r="G14836" i="4" s="1"/>
  <c r="F14837" i="4"/>
  <c r="G14837" i="4" s="1"/>
  <c r="F14838" i="4"/>
  <c r="G14838" i="4" s="1"/>
  <c r="F14839" i="4"/>
  <c r="G14839" i="4" s="1"/>
  <c r="F14840" i="4"/>
  <c r="G14840" i="4" s="1"/>
  <c r="F14841" i="4"/>
  <c r="G14841" i="4" s="1"/>
  <c r="F14842" i="4"/>
  <c r="G14842" i="4" s="1"/>
  <c r="F14843" i="4"/>
  <c r="G14843" i="4" s="1"/>
  <c r="F14844" i="4"/>
  <c r="G14844" i="4" s="1"/>
  <c r="F14845" i="4"/>
  <c r="G14845" i="4" s="1"/>
  <c r="F14846" i="4"/>
  <c r="G14846" i="4" s="1"/>
  <c r="F14847" i="4"/>
  <c r="G14847" i="4" s="1"/>
  <c r="F14848" i="4"/>
  <c r="G14848" i="4" s="1"/>
  <c r="F14849" i="4"/>
  <c r="G14849" i="4" s="1"/>
  <c r="F14850" i="4"/>
  <c r="G14850" i="4" s="1"/>
  <c r="F14851" i="4"/>
  <c r="G14851" i="4" s="1"/>
  <c r="F14852" i="4"/>
  <c r="G14852" i="4" s="1"/>
  <c r="F14853" i="4"/>
  <c r="G14853" i="4" s="1"/>
  <c r="F14854" i="4"/>
  <c r="G14854" i="4" s="1"/>
  <c r="F14855" i="4"/>
  <c r="G14855" i="4" s="1"/>
  <c r="F14856" i="4"/>
  <c r="G14856" i="4" s="1"/>
  <c r="F14857" i="4"/>
  <c r="G14857" i="4" s="1"/>
  <c r="F14858" i="4"/>
  <c r="G14858" i="4" s="1"/>
  <c r="F14859" i="4"/>
  <c r="G14859" i="4" s="1"/>
  <c r="F14860" i="4"/>
  <c r="G14860" i="4" s="1"/>
  <c r="F14861" i="4"/>
  <c r="G14861" i="4" s="1"/>
  <c r="F14862" i="4"/>
  <c r="G14862" i="4" s="1"/>
  <c r="F14863" i="4"/>
  <c r="G14863" i="4" s="1"/>
  <c r="F14864" i="4"/>
  <c r="G14864" i="4" s="1"/>
  <c r="F14865" i="4"/>
  <c r="G14865" i="4" s="1"/>
  <c r="F14866" i="4"/>
  <c r="G14866" i="4" s="1"/>
  <c r="F14867" i="4"/>
  <c r="G14867" i="4" s="1"/>
  <c r="F14868" i="4"/>
  <c r="G14868" i="4" s="1"/>
  <c r="F14869" i="4"/>
  <c r="G14869" i="4" s="1"/>
  <c r="F14870" i="4"/>
  <c r="G14870" i="4" s="1"/>
  <c r="F14871" i="4"/>
  <c r="G14871" i="4" s="1"/>
  <c r="F14872" i="4"/>
  <c r="G14872" i="4" s="1"/>
  <c r="F14873" i="4"/>
  <c r="G14873" i="4" s="1"/>
  <c r="F14874" i="4"/>
  <c r="G14874" i="4" s="1"/>
  <c r="F14875" i="4"/>
  <c r="G14875" i="4" s="1"/>
  <c r="F14876" i="4"/>
  <c r="G14876" i="4" s="1"/>
  <c r="F14877" i="4"/>
  <c r="G14877" i="4" s="1"/>
  <c r="F14878" i="4"/>
  <c r="G14878" i="4" s="1"/>
  <c r="F14879" i="4"/>
  <c r="G14879" i="4" s="1"/>
  <c r="F14880" i="4"/>
  <c r="G14880" i="4" s="1"/>
  <c r="F14881" i="4"/>
  <c r="G14881" i="4" s="1"/>
  <c r="F14882" i="4"/>
  <c r="G14882" i="4" s="1"/>
  <c r="F14883" i="4"/>
  <c r="G14883" i="4" s="1"/>
  <c r="F14884" i="4"/>
  <c r="G14884" i="4" s="1"/>
  <c r="F14885" i="4"/>
  <c r="G14885" i="4" s="1"/>
  <c r="F14886" i="4"/>
  <c r="G14886" i="4" s="1"/>
  <c r="F14887" i="4"/>
  <c r="G14887" i="4" s="1"/>
  <c r="F14888" i="4"/>
  <c r="G14888" i="4" s="1"/>
  <c r="F14889" i="4"/>
  <c r="G14889" i="4" s="1"/>
  <c r="F14890" i="4"/>
  <c r="G14890" i="4" s="1"/>
  <c r="F14891" i="4"/>
  <c r="G14891" i="4" s="1"/>
  <c r="F14892" i="4"/>
  <c r="G14892" i="4" s="1"/>
  <c r="F14893" i="4"/>
  <c r="G14893" i="4" s="1"/>
  <c r="F14894" i="4"/>
  <c r="G14894" i="4" s="1"/>
  <c r="F14895" i="4"/>
  <c r="G14895" i="4" s="1"/>
  <c r="F14896" i="4"/>
  <c r="G14896" i="4" s="1"/>
  <c r="F14897" i="4"/>
  <c r="G14897" i="4" s="1"/>
  <c r="F14898" i="4"/>
  <c r="G14898" i="4" s="1"/>
  <c r="F14899" i="4"/>
  <c r="G14899" i="4" s="1"/>
  <c r="F14900" i="4"/>
  <c r="G14900" i="4" s="1"/>
  <c r="F14901" i="4"/>
  <c r="G14901" i="4" s="1"/>
  <c r="F14902" i="4"/>
  <c r="G14902" i="4" s="1"/>
  <c r="F14903" i="4"/>
  <c r="G14903" i="4" s="1"/>
  <c r="F14904" i="4"/>
  <c r="G14904" i="4" s="1"/>
  <c r="F14905" i="4"/>
  <c r="G14905" i="4" s="1"/>
  <c r="F14906" i="4"/>
  <c r="G14906" i="4" s="1"/>
  <c r="F14907" i="4"/>
  <c r="G14907" i="4" s="1"/>
  <c r="F14908" i="4"/>
  <c r="G14908" i="4" s="1"/>
  <c r="F14909" i="4"/>
  <c r="G14909" i="4" s="1"/>
  <c r="F14910" i="4"/>
  <c r="G14910" i="4" s="1"/>
  <c r="F14911" i="4"/>
  <c r="G14911" i="4" s="1"/>
  <c r="F14912" i="4"/>
  <c r="G14912" i="4" s="1"/>
  <c r="F14913" i="4"/>
  <c r="G14913" i="4" s="1"/>
  <c r="F14914" i="4"/>
  <c r="G14914" i="4" s="1"/>
  <c r="F14915" i="4"/>
  <c r="G14915" i="4" s="1"/>
  <c r="F14916" i="4"/>
  <c r="G14916" i="4" s="1"/>
  <c r="F14917" i="4"/>
  <c r="G14917" i="4" s="1"/>
  <c r="F14918" i="4"/>
  <c r="G14918" i="4" s="1"/>
  <c r="F14919" i="4"/>
  <c r="G14919" i="4" s="1"/>
  <c r="F14920" i="4"/>
  <c r="G14920" i="4" s="1"/>
  <c r="F14921" i="4"/>
  <c r="G14921" i="4" s="1"/>
  <c r="F14922" i="4"/>
  <c r="G14922" i="4" s="1"/>
  <c r="F14923" i="4"/>
  <c r="G14923" i="4" s="1"/>
  <c r="F14924" i="4"/>
  <c r="G14924" i="4" s="1"/>
  <c r="F14925" i="4"/>
  <c r="G14925" i="4" s="1"/>
  <c r="F14926" i="4"/>
  <c r="G14926" i="4" s="1"/>
  <c r="F14927" i="4"/>
  <c r="G14927" i="4" s="1"/>
  <c r="F14928" i="4"/>
  <c r="G14928" i="4" s="1"/>
  <c r="F14929" i="4"/>
  <c r="G14929" i="4" s="1"/>
  <c r="F14930" i="4"/>
  <c r="G14930" i="4" s="1"/>
  <c r="F14931" i="4"/>
  <c r="G14931" i="4" s="1"/>
  <c r="F14932" i="4"/>
  <c r="G14932" i="4" s="1"/>
  <c r="F14933" i="4"/>
  <c r="G14933" i="4" s="1"/>
  <c r="F14934" i="4"/>
  <c r="G14934" i="4" s="1"/>
  <c r="F14935" i="4"/>
  <c r="G14935" i="4" s="1"/>
  <c r="F14936" i="4"/>
  <c r="G14936" i="4" s="1"/>
  <c r="F14937" i="4"/>
  <c r="G14937" i="4" s="1"/>
  <c r="F14938" i="4"/>
  <c r="G14938" i="4" s="1"/>
  <c r="F14939" i="4"/>
  <c r="G14939" i="4" s="1"/>
  <c r="F14940" i="4"/>
  <c r="G14940" i="4" s="1"/>
  <c r="F14941" i="4"/>
  <c r="G14941" i="4" s="1"/>
  <c r="F14942" i="4"/>
  <c r="G14942" i="4" s="1"/>
  <c r="F14943" i="4"/>
  <c r="G14943" i="4" s="1"/>
  <c r="F14944" i="4"/>
  <c r="G14944" i="4" s="1"/>
  <c r="F14945" i="4"/>
  <c r="G14945" i="4" s="1"/>
  <c r="F14946" i="4"/>
  <c r="G14946" i="4" s="1"/>
  <c r="F14947" i="4"/>
  <c r="G14947" i="4" s="1"/>
  <c r="F14948" i="4"/>
  <c r="G14948" i="4" s="1"/>
  <c r="F14949" i="4"/>
  <c r="G14949" i="4" s="1"/>
  <c r="F14950" i="4"/>
  <c r="G14950" i="4" s="1"/>
  <c r="F14951" i="4"/>
  <c r="G14951" i="4" s="1"/>
  <c r="F14952" i="4"/>
  <c r="G14952" i="4" s="1"/>
  <c r="F14953" i="4"/>
  <c r="G14953" i="4" s="1"/>
  <c r="F14954" i="4"/>
  <c r="G14954" i="4" s="1"/>
  <c r="F14955" i="4"/>
  <c r="G14955" i="4" s="1"/>
  <c r="F14956" i="4"/>
  <c r="G14956" i="4" s="1"/>
  <c r="F14957" i="4"/>
  <c r="G14957" i="4" s="1"/>
  <c r="F14958" i="4"/>
  <c r="G14958" i="4" s="1"/>
  <c r="F14959" i="4"/>
  <c r="G14959" i="4" s="1"/>
  <c r="F14960" i="4"/>
  <c r="G14960" i="4" s="1"/>
  <c r="F14961" i="4"/>
  <c r="G14961" i="4" s="1"/>
  <c r="F14962" i="4"/>
  <c r="G14962" i="4" s="1"/>
  <c r="F14963" i="4"/>
  <c r="G14963" i="4" s="1"/>
  <c r="F14964" i="4"/>
  <c r="G14964" i="4" s="1"/>
  <c r="F14965" i="4"/>
  <c r="G14965" i="4" s="1"/>
  <c r="F14966" i="4"/>
  <c r="G14966" i="4" s="1"/>
  <c r="F14967" i="4"/>
  <c r="G14967" i="4" s="1"/>
  <c r="F14968" i="4"/>
  <c r="G14968" i="4" s="1"/>
  <c r="F14969" i="4"/>
  <c r="G14969" i="4" s="1"/>
  <c r="F14970" i="4"/>
  <c r="G14970" i="4" s="1"/>
  <c r="F14971" i="4"/>
  <c r="G14971" i="4" s="1"/>
  <c r="F14972" i="4"/>
  <c r="G14972" i="4" s="1"/>
  <c r="F14973" i="4"/>
  <c r="G14973" i="4" s="1"/>
  <c r="F14974" i="4"/>
  <c r="G14974" i="4" s="1"/>
  <c r="F14975" i="4"/>
  <c r="G14975" i="4" s="1"/>
  <c r="F14976" i="4"/>
  <c r="G14976" i="4" s="1"/>
  <c r="F14977" i="4"/>
  <c r="G14977" i="4" s="1"/>
  <c r="F14978" i="4"/>
  <c r="G14978" i="4" s="1"/>
  <c r="F14979" i="4"/>
  <c r="G14979" i="4" s="1"/>
  <c r="F14980" i="4"/>
  <c r="G14980" i="4" s="1"/>
  <c r="F14981" i="4"/>
  <c r="G14981" i="4" s="1"/>
  <c r="F14982" i="4"/>
  <c r="G14982" i="4" s="1"/>
  <c r="F14983" i="4"/>
  <c r="G14983" i="4" s="1"/>
  <c r="F14984" i="4"/>
  <c r="G14984" i="4" s="1"/>
  <c r="F14985" i="4"/>
  <c r="G14985" i="4" s="1"/>
  <c r="F14986" i="4"/>
  <c r="G14986" i="4" s="1"/>
  <c r="F14987" i="4"/>
  <c r="G14987" i="4" s="1"/>
  <c r="F14988" i="4"/>
  <c r="G14988" i="4" s="1"/>
  <c r="F14989" i="4"/>
  <c r="G14989" i="4" s="1"/>
  <c r="F14990" i="4"/>
  <c r="G14990" i="4" s="1"/>
  <c r="F14991" i="4"/>
  <c r="G14991" i="4" s="1"/>
  <c r="F14992" i="4"/>
  <c r="G14992" i="4" s="1"/>
  <c r="F14993" i="4"/>
  <c r="G14993" i="4" s="1"/>
  <c r="F14994" i="4"/>
  <c r="G14994" i="4" s="1"/>
  <c r="F14995" i="4"/>
  <c r="G14995" i="4" s="1"/>
  <c r="F14996" i="4"/>
  <c r="G14996" i="4" s="1"/>
  <c r="F14997" i="4"/>
  <c r="G14997" i="4" s="1"/>
  <c r="F14998" i="4"/>
  <c r="G14998" i="4" s="1"/>
  <c r="F14999" i="4"/>
  <c r="G14999" i="4" s="1"/>
  <c r="F15000" i="4"/>
  <c r="G15000" i="4" s="1"/>
  <c r="F15001" i="4"/>
  <c r="G15001" i="4" s="1"/>
  <c r="F15002" i="4"/>
  <c r="G15002" i="4" s="1"/>
  <c r="F15003" i="4"/>
  <c r="G15003" i="4" s="1"/>
  <c r="F15004" i="4"/>
  <c r="G15004" i="4" s="1"/>
  <c r="F15005" i="4"/>
  <c r="G15005" i="4" s="1"/>
  <c r="F15006" i="4"/>
  <c r="G15006" i="4" s="1"/>
  <c r="F15007" i="4"/>
  <c r="G15007" i="4" s="1"/>
  <c r="F15008" i="4"/>
  <c r="G15008" i="4" s="1"/>
  <c r="F15009" i="4"/>
  <c r="G15009" i="4" s="1"/>
  <c r="F15010" i="4"/>
  <c r="G15010" i="4" s="1"/>
  <c r="F15011" i="4"/>
  <c r="G15011" i="4" s="1"/>
  <c r="F15012" i="4"/>
  <c r="G15012" i="4" s="1"/>
  <c r="F15013" i="4"/>
  <c r="G15013" i="4" s="1"/>
  <c r="F15014" i="4"/>
  <c r="G15014" i="4" s="1"/>
  <c r="F15015" i="4"/>
  <c r="G15015" i="4" s="1"/>
  <c r="F15016" i="4"/>
  <c r="G15016" i="4" s="1"/>
  <c r="F15017" i="4"/>
  <c r="G15017" i="4" s="1"/>
  <c r="F15018" i="4"/>
  <c r="G15018" i="4" s="1"/>
  <c r="F15019" i="4"/>
  <c r="G15019" i="4" s="1"/>
  <c r="F15020" i="4"/>
  <c r="G15020" i="4" s="1"/>
  <c r="F15021" i="4"/>
  <c r="G15021" i="4" s="1"/>
  <c r="F15022" i="4"/>
  <c r="G15022" i="4" s="1"/>
  <c r="F15023" i="4"/>
  <c r="G15023" i="4" s="1"/>
  <c r="F15024" i="4"/>
  <c r="G15024" i="4" s="1"/>
  <c r="F15025" i="4"/>
  <c r="G15025" i="4" s="1"/>
  <c r="F15026" i="4"/>
  <c r="G15026" i="4" s="1"/>
  <c r="F15027" i="4"/>
  <c r="G15027" i="4" s="1"/>
  <c r="F15028" i="4"/>
  <c r="G15028" i="4" s="1"/>
  <c r="F15029" i="4"/>
  <c r="G15029" i="4" s="1"/>
  <c r="F15030" i="4"/>
  <c r="G15030" i="4" s="1"/>
  <c r="F15031" i="4"/>
  <c r="G15031" i="4" s="1"/>
  <c r="F15032" i="4"/>
  <c r="G15032" i="4" s="1"/>
  <c r="F15033" i="4"/>
  <c r="G15033" i="4" s="1"/>
  <c r="F15034" i="4"/>
  <c r="G15034" i="4" s="1"/>
  <c r="F15035" i="4"/>
  <c r="G15035" i="4" s="1"/>
  <c r="F15036" i="4"/>
  <c r="G15036" i="4" s="1"/>
  <c r="F15037" i="4"/>
  <c r="G15037" i="4" s="1"/>
  <c r="F15038" i="4"/>
  <c r="G15038" i="4" s="1"/>
  <c r="F15039" i="4"/>
  <c r="G15039" i="4" s="1"/>
  <c r="F15040" i="4"/>
  <c r="G15040" i="4" s="1"/>
  <c r="F15041" i="4"/>
  <c r="G15041" i="4" s="1"/>
  <c r="F15042" i="4"/>
  <c r="G15042" i="4" s="1"/>
  <c r="F15043" i="4"/>
  <c r="G15043" i="4" s="1"/>
  <c r="F15044" i="4"/>
  <c r="G15044" i="4" s="1"/>
  <c r="F15045" i="4"/>
  <c r="G15045" i="4" s="1"/>
  <c r="F15046" i="4"/>
  <c r="G15046" i="4" s="1"/>
  <c r="F15047" i="4"/>
  <c r="G15047" i="4" s="1"/>
  <c r="F15048" i="4"/>
  <c r="G15048" i="4" s="1"/>
  <c r="F15049" i="4"/>
  <c r="G15049" i="4" s="1"/>
  <c r="F15050" i="4"/>
  <c r="G15050" i="4" s="1"/>
  <c r="F15051" i="4"/>
  <c r="G15051" i="4" s="1"/>
  <c r="F15052" i="4"/>
  <c r="G15052" i="4" s="1"/>
  <c r="F15053" i="4"/>
  <c r="G15053" i="4" s="1"/>
  <c r="F15054" i="4"/>
  <c r="G15054" i="4" s="1"/>
  <c r="F15055" i="4"/>
  <c r="G15055" i="4" s="1"/>
  <c r="F15056" i="4"/>
  <c r="G15056" i="4" s="1"/>
  <c r="F15057" i="4"/>
  <c r="G15057" i="4" s="1"/>
  <c r="F15058" i="4"/>
  <c r="G15058" i="4" s="1"/>
  <c r="F15059" i="4"/>
  <c r="G15059" i="4" s="1"/>
  <c r="F15060" i="4"/>
  <c r="G15060" i="4" s="1"/>
  <c r="F15061" i="4"/>
  <c r="G15061" i="4" s="1"/>
  <c r="F15062" i="4"/>
  <c r="G15062" i="4" s="1"/>
  <c r="F15063" i="4"/>
  <c r="G15063" i="4" s="1"/>
  <c r="F15064" i="4"/>
  <c r="G15064" i="4" s="1"/>
  <c r="F15065" i="4"/>
  <c r="G15065" i="4" s="1"/>
  <c r="F15066" i="4"/>
  <c r="G15066" i="4" s="1"/>
  <c r="F15067" i="4"/>
  <c r="G15067" i="4" s="1"/>
  <c r="F15068" i="4"/>
  <c r="G15068" i="4" s="1"/>
  <c r="F15069" i="4"/>
  <c r="G15069" i="4" s="1"/>
  <c r="F15070" i="4"/>
  <c r="G15070" i="4" s="1"/>
  <c r="F15071" i="4"/>
  <c r="G15071" i="4" s="1"/>
  <c r="F15072" i="4"/>
  <c r="G15072" i="4" s="1"/>
  <c r="F15073" i="4"/>
  <c r="G15073" i="4" s="1"/>
  <c r="F15074" i="4"/>
  <c r="G15074" i="4" s="1"/>
  <c r="F15075" i="4"/>
  <c r="G15075" i="4" s="1"/>
  <c r="F15076" i="4"/>
  <c r="G15076" i="4" s="1"/>
  <c r="F15077" i="4"/>
  <c r="G15077" i="4" s="1"/>
  <c r="F15078" i="4"/>
  <c r="G15078" i="4" s="1"/>
  <c r="F15079" i="4"/>
  <c r="G15079" i="4" s="1"/>
  <c r="F15080" i="4"/>
  <c r="G15080" i="4" s="1"/>
  <c r="F15081" i="4"/>
  <c r="G15081" i="4" s="1"/>
  <c r="F15082" i="4"/>
  <c r="G15082" i="4" s="1"/>
  <c r="F15083" i="4"/>
  <c r="G15083" i="4" s="1"/>
  <c r="F15084" i="4"/>
  <c r="G15084" i="4" s="1"/>
  <c r="F15085" i="4"/>
  <c r="G15085" i="4" s="1"/>
  <c r="F15086" i="4"/>
  <c r="G15086" i="4" s="1"/>
  <c r="F15087" i="4"/>
  <c r="G15087" i="4" s="1"/>
  <c r="F15088" i="4"/>
  <c r="G15088" i="4" s="1"/>
  <c r="F15089" i="4"/>
  <c r="G15089" i="4" s="1"/>
  <c r="F15090" i="4"/>
  <c r="G15090" i="4" s="1"/>
  <c r="F15091" i="4"/>
  <c r="G15091" i="4" s="1"/>
  <c r="F15092" i="4"/>
  <c r="G15092" i="4" s="1"/>
  <c r="F15093" i="4"/>
  <c r="G15093" i="4" s="1"/>
  <c r="F15094" i="4"/>
  <c r="G15094" i="4" s="1"/>
  <c r="F15095" i="4"/>
  <c r="G15095" i="4" s="1"/>
  <c r="F15096" i="4"/>
  <c r="G15096" i="4" s="1"/>
  <c r="F15097" i="4"/>
  <c r="G15097" i="4" s="1"/>
  <c r="F15098" i="4"/>
  <c r="G15098" i="4" s="1"/>
  <c r="F15099" i="4"/>
  <c r="G15099" i="4" s="1"/>
  <c r="F15100" i="4"/>
  <c r="G15100" i="4" s="1"/>
  <c r="F15101" i="4"/>
  <c r="G15101" i="4" s="1"/>
  <c r="F15102" i="4"/>
  <c r="G15102" i="4" s="1"/>
  <c r="F15103" i="4"/>
  <c r="G15103" i="4" s="1"/>
  <c r="F15104" i="4"/>
  <c r="G15104" i="4" s="1"/>
  <c r="F15105" i="4"/>
  <c r="G15105" i="4" s="1"/>
  <c r="F15106" i="4"/>
  <c r="G15106" i="4" s="1"/>
  <c r="F15107" i="4"/>
  <c r="G15107" i="4" s="1"/>
  <c r="F15108" i="4"/>
  <c r="G15108" i="4" s="1"/>
  <c r="F15109" i="4"/>
  <c r="G15109" i="4" s="1"/>
  <c r="F15110" i="4"/>
  <c r="G15110" i="4" s="1"/>
  <c r="F15111" i="4"/>
  <c r="G15111" i="4" s="1"/>
  <c r="F15112" i="4"/>
  <c r="G15112" i="4" s="1"/>
  <c r="F15113" i="4"/>
  <c r="G15113" i="4" s="1"/>
  <c r="F15114" i="4"/>
  <c r="G15114" i="4" s="1"/>
  <c r="F15115" i="4"/>
  <c r="G15115" i="4" s="1"/>
  <c r="F15116" i="4"/>
  <c r="G15116" i="4" s="1"/>
  <c r="F15117" i="4"/>
  <c r="G15117" i="4" s="1"/>
  <c r="F15118" i="4"/>
  <c r="G15118" i="4" s="1"/>
  <c r="F15119" i="4"/>
  <c r="G15119" i="4" s="1"/>
  <c r="F15120" i="4"/>
  <c r="G15120" i="4" s="1"/>
  <c r="F15121" i="4"/>
  <c r="G15121" i="4" s="1"/>
  <c r="F15122" i="4"/>
  <c r="G15122" i="4" s="1"/>
  <c r="F15123" i="4"/>
  <c r="G15123" i="4" s="1"/>
  <c r="F15124" i="4"/>
  <c r="G15124" i="4" s="1"/>
  <c r="F15125" i="4"/>
  <c r="G15125" i="4" s="1"/>
  <c r="F15126" i="4"/>
  <c r="G15126" i="4" s="1"/>
  <c r="F15127" i="4"/>
  <c r="G15127" i="4" s="1"/>
  <c r="F15128" i="4"/>
  <c r="G15128" i="4" s="1"/>
  <c r="F15129" i="4"/>
  <c r="G15129" i="4" s="1"/>
  <c r="F15130" i="4"/>
  <c r="G15130" i="4" s="1"/>
  <c r="F15131" i="4"/>
  <c r="G15131" i="4" s="1"/>
  <c r="F15132" i="4"/>
  <c r="G15132" i="4" s="1"/>
  <c r="F15133" i="4"/>
  <c r="G15133" i="4" s="1"/>
  <c r="F15134" i="4"/>
  <c r="G15134" i="4" s="1"/>
  <c r="F15135" i="4"/>
  <c r="G15135" i="4" s="1"/>
  <c r="F15136" i="4"/>
  <c r="G15136" i="4" s="1"/>
  <c r="F15137" i="4"/>
  <c r="G15137" i="4" s="1"/>
  <c r="F15138" i="4"/>
  <c r="G15138" i="4" s="1"/>
  <c r="F15139" i="4"/>
  <c r="G15139" i="4" s="1"/>
  <c r="F15140" i="4"/>
  <c r="G15140" i="4" s="1"/>
  <c r="F15141" i="4"/>
  <c r="G15141" i="4" s="1"/>
  <c r="F15142" i="4"/>
  <c r="G15142" i="4" s="1"/>
  <c r="F15143" i="4"/>
  <c r="G15143" i="4" s="1"/>
  <c r="F15144" i="4"/>
  <c r="G15144" i="4" s="1"/>
  <c r="F15145" i="4"/>
  <c r="G15145" i="4" s="1"/>
  <c r="F15146" i="4"/>
  <c r="G15146" i="4" s="1"/>
  <c r="F15147" i="4"/>
  <c r="G15147" i="4" s="1"/>
  <c r="F15148" i="4"/>
  <c r="G15148" i="4" s="1"/>
  <c r="F15149" i="4"/>
  <c r="G15149" i="4" s="1"/>
  <c r="F15150" i="4"/>
  <c r="G15150" i="4" s="1"/>
  <c r="F15151" i="4"/>
  <c r="G15151" i="4" s="1"/>
  <c r="F15152" i="4"/>
  <c r="G15152" i="4" s="1"/>
  <c r="F15153" i="4"/>
  <c r="G15153" i="4" s="1"/>
  <c r="F15154" i="4"/>
  <c r="G15154" i="4" s="1"/>
  <c r="F15155" i="4"/>
  <c r="G15155" i="4" s="1"/>
  <c r="F15156" i="4"/>
  <c r="G15156" i="4" s="1"/>
  <c r="F15157" i="4"/>
  <c r="G15157" i="4" s="1"/>
  <c r="F15158" i="4"/>
  <c r="G15158" i="4" s="1"/>
  <c r="F15159" i="4"/>
  <c r="G15159" i="4" s="1"/>
  <c r="F15160" i="4"/>
  <c r="G15160" i="4" s="1"/>
  <c r="F15161" i="4"/>
  <c r="G15161" i="4" s="1"/>
  <c r="F15162" i="4"/>
  <c r="G15162" i="4" s="1"/>
  <c r="F15163" i="4"/>
  <c r="G15163" i="4" s="1"/>
  <c r="F15164" i="4"/>
  <c r="G15164" i="4" s="1"/>
  <c r="F15165" i="4"/>
  <c r="G15165" i="4" s="1"/>
  <c r="F15166" i="4"/>
  <c r="G15166" i="4" s="1"/>
  <c r="F15167" i="4"/>
  <c r="G15167" i="4" s="1"/>
  <c r="F15168" i="4"/>
  <c r="G15168" i="4" s="1"/>
  <c r="F15169" i="4"/>
  <c r="G15169" i="4" s="1"/>
  <c r="F15170" i="4"/>
  <c r="G15170" i="4" s="1"/>
  <c r="F15171" i="4"/>
  <c r="G15171" i="4" s="1"/>
  <c r="F15172" i="4"/>
  <c r="G15172" i="4" s="1"/>
  <c r="F15173" i="4"/>
  <c r="G15173" i="4" s="1"/>
  <c r="F15174" i="4"/>
  <c r="G15174" i="4" s="1"/>
  <c r="F15175" i="4"/>
  <c r="G15175" i="4" s="1"/>
  <c r="F15176" i="4"/>
  <c r="G15176" i="4" s="1"/>
  <c r="F15177" i="4"/>
  <c r="G15177" i="4" s="1"/>
  <c r="F15178" i="4"/>
  <c r="G15178" i="4" s="1"/>
  <c r="F15179" i="4"/>
  <c r="G15179" i="4" s="1"/>
  <c r="F15180" i="4"/>
  <c r="G15180" i="4" s="1"/>
  <c r="F15181" i="4"/>
  <c r="G15181" i="4" s="1"/>
  <c r="F15182" i="4"/>
  <c r="G15182" i="4" s="1"/>
  <c r="F15183" i="4"/>
  <c r="G15183" i="4" s="1"/>
  <c r="F15184" i="4"/>
  <c r="G15184" i="4" s="1"/>
  <c r="F15185" i="4"/>
  <c r="G15185" i="4" s="1"/>
  <c r="F15186" i="4"/>
  <c r="G15186" i="4" s="1"/>
  <c r="F15187" i="4"/>
  <c r="G15187" i="4" s="1"/>
  <c r="F15188" i="4"/>
  <c r="G15188" i="4" s="1"/>
  <c r="F15189" i="4"/>
  <c r="G15189" i="4" s="1"/>
  <c r="F15190" i="4"/>
  <c r="G15190" i="4" s="1"/>
  <c r="F15191" i="4"/>
  <c r="G15191" i="4" s="1"/>
  <c r="F15192" i="4"/>
  <c r="G15192" i="4" s="1"/>
  <c r="F15193" i="4"/>
  <c r="G15193" i="4" s="1"/>
  <c r="F15194" i="4"/>
  <c r="G15194" i="4" s="1"/>
  <c r="F15195" i="4"/>
  <c r="G15195" i="4" s="1"/>
  <c r="F15196" i="4"/>
  <c r="G15196" i="4" s="1"/>
  <c r="F15197" i="4"/>
  <c r="G15197" i="4" s="1"/>
  <c r="F15198" i="4"/>
  <c r="G15198" i="4" s="1"/>
  <c r="F15199" i="4"/>
  <c r="G15199" i="4" s="1"/>
  <c r="F15200" i="4"/>
  <c r="G15200" i="4" s="1"/>
  <c r="F15201" i="4"/>
  <c r="G15201" i="4" s="1"/>
  <c r="F15202" i="4"/>
  <c r="G15202" i="4" s="1"/>
  <c r="F15203" i="4"/>
  <c r="G15203" i="4" s="1"/>
  <c r="F15204" i="4"/>
  <c r="G15204" i="4" s="1"/>
  <c r="F15205" i="4"/>
  <c r="G15205" i="4" s="1"/>
  <c r="F15206" i="4"/>
  <c r="G15206" i="4" s="1"/>
  <c r="F15207" i="4"/>
  <c r="G15207" i="4" s="1"/>
  <c r="F15208" i="4"/>
  <c r="G15208" i="4" s="1"/>
  <c r="F15209" i="4"/>
  <c r="G15209" i="4" s="1"/>
  <c r="F15210" i="4"/>
  <c r="G15210" i="4" s="1"/>
  <c r="F15211" i="4"/>
  <c r="G15211" i="4" s="1"/>
  <c r="F15212" i="4"/>
  <c r="G15212" i="4" s="1"/>
  <c r="F15213" i="4"/>
  <c r="G15213" i="4" s="1"/>
  <c r="F15214" i="4"/>
  <c r="G15214" i="4" s="1"/>
  <c r="F15215" i="4"/>
  <c r="G15215" i="4" s="1"/>
  <c r="F15216" i="4"/>
  <c r="G15216" i="4" s="1"/>
  <c r="F15217" i="4"/>
  <c r="G15217" i="4" s="1"/>
  <c r="F15218" i="4"/>
  <c r="G15218" i="4" s="1"/>
  <c r="F15219" i="4"/>
  <c r="G15219" i="4" s="1"/>
  <c r="F15220" i="4"/>
  <c r="G15220" i="4" s="1"/>
  <c r="F15221" i="4"/>
  <c r="G15221" i="4" s="1"/>
  <c r="F15222" i="4"/>
  <c r="G15222" i="4" s="1"/>
  <c r="F15223" i="4"/>
  <c r="G15223" i="4" s="1"/>
  <c r="F15224" i="4"/>
  <c r="G15224" i="4" s="1"/>
  <c r="F15225" i="4"/>
  <c r="G15225" i="4" s="1"/>
  <c r="F15226" i="4"/>
  <c r="G15226" i="4" s="1"/>
  <c r="F15227" i="4"/>
  <c r="G15227" i="4" s="1"/>
  <c r="F15228" i="4"/>
  <c r="G15228" i="4" s="1"/>
  <c r="F15229" i="4"/>
  <c r="G15229" i="4" s="1"/>
  <c r="F15230" i="4"/>
  <c r="G15230" i="4" s="1"/>
  <c r="F15231" i="4"/>
  <c r="G15231" i="4" s="1"/>
  <c r="F15232" i="4"/>
  <c r="G15232" i="4" s="1"/>
  <c r="F15233" i="4"/>
  <c r="G15233" i="4" s="1"/>
  <c r="F15234" i="4"/>
  <c r="G15234" i="4" s="1"/>
  <c r="F15235" i="4"/>
  <c r="G15235" i="4" s="1"/>
  <c r="F15236" i="4"/>
  <c r="G15236" i="4" s="1"/>
  <c r="F15237" i="4"/>
  <c r="G15237" i="4" s="1"/>
  <c r="F15238" i="4"/>
  <c r="G15238" i="4" s="1"/>
  <c r="F15239" i="4"/>
  <c r="G15239" i="4" s="1"/>
  <c r="F15240" i="4"/>
  <c r="G15240" i="4" s="1"/>
  <c r="F15241" i="4"/>
  <c r="G15241" i="4" s="1"/>
  <c r="F15242" i="4"/>
  <c r="G15242" i="4" s="1"/>
  <c r="F15243" i="4"/>
  <c r="G15243" i="4" s="1"/>
  <c r="F15244" i="4"/>
  <c r="G15244" i="4" s="1"/>
  <c r="F15245" i="4"/>
  <c r="G15245" i="4" s="1"/>
  <c r="F15246" i="4"/>
  <c r="G15246" i="4" s="1"/>
  <c r="F15247" i="4"/>
  <c r="G15247" i="4" s="1"/>
  <c r="F15248" i="4"/>
  <c r="G15248" i="4" s="1"/>
  <c r="F15249" i="4"/>
  <c r="G15249" i="4" s="1"/>
  <c r="F15250" i="4"/>
  <c r="G15250" i="4" s="1"/>
  <c r="F15251" i="4"/>
  <c r="G15251" i="4" s="1"/>
  <c r="F15252" i="4"/>
  <c r="G15252" i="4" s="1"/>
  <c r="F15253" i="4"/>
  <c r="G15253" i="4" s="1"/>
  <c r="F15254" i="4"/>
  <c r="G15254" i="4" s="1"/>
  <c r="F15255" i="4"/>
  <c r="G15255" i="4" s="1"/>
  <c r="F15256" i="4"/>
  <c r="G15256" i="4" s="1"/>
  <c r="F15257" i="4"/>
  <c r="G15257" i="4" s="1"/>
  <c r="F15258" i="4"/>
  <c r="G15258" i="4" s="1"/>
  <c r="F15259" i="4"/>
  <c r="G15259" i="4" s="1"/>
  <c r="F15260" i="4"/>
  <c r="G15260" i="4" s="1"/>
  <c r="F15261" i="4"/>
  <c r="G15261" i="4" s="1"/>
  <c r="F15262" i="4"/>
  <c r="G15262" i="4" s="1"/>
  <c r="F15263" i="4"/>
  <c r="G15263" i="4" s="1"/>
  <c r="F15264" i="4"/>
  <c r="G15264" i="4" s="1"/>
  <c r="F15265" i="4"/>
  <c r="G15265" i="4" s="1"/>
  <c r="F15266" i="4"/>
  <c r="G15266" i="4" s="1"/>
  <c r="F15267" i="4"/>
  <c r="G15267" i="4" s="1"/>
  <c r="F15268" i="4"/>
  <c r="G15268" i="4" s="1"/>
  <c r="F15269" i="4"/>
  <c r="G15269" i="4" s="1"/>
  <c r="F15270" i="4"/>
  <c r="G15270" i="4" s="1"/>
  <c r="F15271" i="4"/>
  <c r="G15271" i="4" s="1"/>
  <c r="F15272" i="4"/>
  <c r="G15272" i="4" s="1"/>
  <c r="F15273" i="4"/>
  <c r="G15273" i="4" s="1"/>
  <c r="F15274" i="4"/>
  <c r="G15274" i="4" s="1"/>
  <c r="F15275" i="4"/>
  <c r="G15275" i="4" s="1"/>
  <c r="F15276" i="4"/>
  <c r="G15276" i="4" s="1"/>
  <c r="F15277" i="4"/>
  <c r="G15277" i="4" s="1"/>
  <c r="F15278" i="4"/>
  <c r="G15278" i="4" s="1"/>
  <c r="F15279" i="4"/>
  <c r="G15279" i="4" s="1"/>
  <c r="F15280" i="4"/>
  <c r="G15280" i="4" s="1"/>
  <c r="F15281" i="4"/>
  <c r="G15281" i="4" s="1"/>
  <c r="F15282" i="4"/>
  <c r="G15282" i="4" s="1"/>
  <c r="F15283" i="4"/>
  <c r="G15283" i="4" s="1"/>
  <c r="F15284" i="4"/>
  <c r="G15284" i="4" s="1"/>
  <c r="F15285" i="4"/>
  <c r="G15285" i="4" s="1"/>
  <c r="F15286" i="4"/>
  <c r="G15286" i="4" s="1"/>
  <c r="F15287" i="4"/>
  <c r="G15287" i="4" s="1"/>
  <c r="F15288" i="4"/>
  <c r="G15288" i="4" s="1"/>
  <c r="F15289" i="4"/>
  <c r="G15289" i="4" s="1"/>
  <c r="F15290" i="4"/>
  <c r="G15290" i="4" s="1"/>
  <c r="F15291" i="4"/>
  <c r="G15291" i="4" s="1"/>
  <c r="F15292" i="4"/>
  <c r="G15292" i="4" s="1"/>
  <c r="F15293" i="4"/>
  <c r="G15293" i="4" s="1"/>
  <c r="F15294" i="4"/>
  <c r="G15294" i="4" s="1"/>
  <c r="F15295" i="4"/>
  <c r="G15295" i="4" s="1"/>
  <c r="F15296" i="4"/>
  <c r="G15296" i="4" s="1"/>
  <c r="F15297" i="4"/>
  <c r="G15297" i="4" s="1"/>
  <c r="F15298" i="4"/>
  <c r="G15298" i="4" s="1"/>
  <c r="F15299" i="4"/>
  <c r="G15299" i="4" s="1"/>
  <c r="F15300" i="4"/>
  <c r="G15300" i="4" s="1"/>
  <c r="F15301" i="4"/>
  <c r="G15301" i="4" s="1"/>
  <c r="F15302" i="4"/>
  <c r="G15302" i="4" s="1"/>
  <c r="F15303" i="4"/>
  <c r="G15303" i="4" s="1"/>
  <c r="F15304" i="4"/>
  <c r="G15304" i="4" s="1"/>
  <c r="F15305" i="4"/>
  <c r="G15305" i="4" s="1"/>
  <c r="F15306" i="4"/>
  <c r="G15306" i="4" s="1"/>
  <c r="F15307" i="4"/>
  <c r="G15307" i="4" s="1"/>
  <c r="F15308" i="4"/>
  <c r="G15308" i="4" s="1"/>
  <c r="F15309" i="4"/>
  <c r="G15309" i="4" s="1"/>
  <c r="F15310" i="4"/>
  <c r="G15310" i="4" s="1"/>
  <c r="F15311" i="4"/>
  <c r="G15311" i="4" s="1"/>
  <c r="F15312" i="4"/>
  <c r="G15312" i="4" s="1"/>
  <c r="F15313" i="4"/>
  <c r="G15313" i="4" s="1"/>
  <c r="F15314" i="4"/>
  <c r="G15314" i="4" s="1"/>
  <c r="F15315" i="4"/>
  <c r="G15315" i="4" s="1"/>
  <c r="F15316" i="4"/>
  <c r="G15316" i="4" s="1"/>
  <c r="F15317" i="4"/>
  <c r="G15317" i="4" s="1"/>
  <c r="F15318" i="4"/>
  <c r="G15318" i="4" s="1"/>
  <c r="F15319" i="4"/>
  <c r="G15319" i="4" s="1"/>
  <c r="F15320" i="4"/>
  <c r="G15320" i="4" s="1"/>
  <c r="F15321" i="4"/>
  <c r="G15321" i="4" s="1"/>
  <c r="F15322" i="4"/>
  <c r="G15322" i="4" s="1"/>
  <c r="F15323" i="4"/>
  <c r="G15323" i="4" s="1"/>
  <c r="F15324" i="4"/>
  <c r="G15324" i="4" s="1"/>
  <c r="F15325" i="4"/>
  <c r="G15325" i="4" s="1"/>
  <c r="F15326" i="4"/>
  <c r="G15326" i="4" s="1"/>
  <c r="F15327" i="4"/>
  <c r="G15327" i="4" s="1"/>
  <c r="F15328" i="4"/>
  <c r="G15328" i="4" s="1"/>
  <c r="F15329" i="4"/>
  <c r="G15329" i="4" s="1"/>
  <c r="F15330" i="4"/>
  <c r="G15330" i="4" s="1"/>
  <c r="F15331" i="4"/>
  <c r="G15331" i="4" s="1"/>
  <c r="F15332" i="4"/>
  <c r="G15332" i="4" s="1"/>
  <c r="F15333" i="4"/>
  <c r="G15333" i="4" s="1"/>
  <c r="F15334" i="4"/>
  <c r="G15334" i="4" s="1"/>
  <c r="F15335" i="4"/>
  <c r="G15335" i="4" s="1"/>
  <c r="F15336" i="4"/>
  <c r="G15336" i="4" s="1"/>
  <c r="F15337" i="4"/>
  <c r="G15337" i="4" s="1"/>
  <c r="F15338" i="4"/>
  <c r="G15338" i="4" s="1"/>
  <c r="F15339" i="4"/>
  <c r="G15339" i="4" s="1"/>
  <c r="F15340" i="4"/>
  <c r="G15340" i="4" s="1"/>
  <c r="F15341" i="4"/>
  <c r="G15341" i="4" s="1"/>
  <c r="F15342" i="4"/>
  <c r="G15342" i="4" s="1"/>
  <c r="F15343" i="4"/>
  <c r="G15343" i="4" s="1"/>
  <c r="F15344" i="4"/>
  <c r="G15344" i="4" s="1"/>
  <c r="F15345" i="4"/>
  <c r="G15345" i="4" s="1"/>
  <c r="F15346" i="4"/>
  <c r="G15346" i="4" s="1"/>
  <c r="F15347" i="4"/>
  <c r="G15347" i="4" s="1"/>
  <c r="F15348" i="4"/>
  <c r="G15348" i="4" s="1"/>
  <c r="F15349" i="4"/>
  <c r="G15349" i="4" s="1"/>
  <c r="F15350" i="4"/>
  <c r="G15350" i="4" s="1"/>
  <c r="F15351" i="4"/>
  <c r="G15351" i="4" s="1"/>
  <c r="F15352" i="4"/>
  <c r="G15352" i="4" s="1"/>
  <c r="F15353" i="4"/>
  <c r="G15353" i="4" s="1"/>
  <c r="F15354" i="4"/>
  <c r="G15354" i="4" s="1"/>
  <c r="F15355" i="4"/>
  <c r="G15355" i="4" s="1"/>
  <c r="F15356" i="4"/>
  <c r="G15356" i="4" s="1"/>
  <c r="F15357" i="4"/>
  <c r="G15357" i="4" s="1"/>
  <c r="F15358" i="4"/>
  <c r="G15358" i="4" s="1"/>
  <c r="F15359" i="4"/>
  <c r="G15359" i="4" s="1"/>
  <c r="F15360" i="4"/>
  <c r="G15360" i="4" s="1"/>
  <c r="F15361" i="4"/>
  <c r="G15361" i="4" s="1"/>
  <c r="F15362" i="4"/>
  <c r="G15362" i="4" s="1"/>
  <c r="F15363" i="4"/>
  <c r="G15363" i="4" s="1"/>
  <c r="F15364" i="4"/>
  <c r="G15364" i="4" s="1"/>
  <c r="F15365" i="4"/>
  <c r="G15365" i="4" s="1"/>
  <c r="F15366" i="4"/>
  <c r="G15366" i="4" s="1"/>
  <c r="F15367" i="4"/>
  <c r="G15367" i="4" s="1"/>
  <c r="F15368" i="4"/>
  <c r="G15368" i="4" s="1"/>
  <c r="F15369" i="4"/>
  <c r="G15369" i="4" s="1"/>
  <c r="F15370" i="4"/>
  <c r="G15370" i="4" s="1"/>
  <c r="F15371" i="4"/>
  <c r="G15371" i="4" s="1"/>
  <c r="F15372" i="4"/>
  <c r="G15372" i="4" s="1"/>
  <c r="F15373" i="4"/>
  <c r="G15373" i="4" s="1"/>
  <c r="F15374" i="4"/>
  <c r="G15374" i="4" s="1"/>
  <c r="F15375" i="4"/>
  <c r="G15375" i="4" s="1"/>
  <c r="F15376" i="4"/>
  <c r="G15376" i="4" s="1"/>
  <c r="F15377" i="4"/>
  <c r="G15377" i="4" s="1"/>
  <c r="F15378" i="4"/>
  <c r="G15378" i="4" s="1"/>
  <c r="F15379" i="4"/>
  <c r="G15379" i="4" s="1"/>
  <c r="F15380" i="4"/>
  <c r="G15380" i="4" s="1"/>
  <c r="F15381" i="4"/>
  <c r="G15381" i="4" s="1"/>
  <c r="F15382" i="4"/>
  <c r="G15382" i="4" s="1"/>
  <c r="F15383" i="4"/>
  <c r="G15383" i="4" s="1"/>
  <c r="F15384" i="4"/>
  <c r="G15384" i="4" s="1"/>
  <c r="F15385" i="4"/>
  <c r="G15385" i="4" s="1"/>
  <c r="F15386" i="4"/>
  <c r="G15386" i="4" s="1"/>
  <c r="F15387" i="4"/>
  <c r="G15387" i="4" s="1"/>
  <c r="F15388" i="4"/>
  <c r="G15388" i="4" s="1"/>
  <c r="F15389" i="4"/>
  <c r="G15389" i="4" s="1"/>
  <c r="F15390" i="4"/>
  <c r="G15390" i="4" s="1"/>
  <c r="F15391" i="4"/>
  <c r="G15391" i="4" s="1"/>
  <c r="F15392" i="4"/>
  <c r="G15392" i="4" s="1"/>
  <c r="F15393" i="4"/>
  <c r="G15393" i="4" s="1"/>
  <c r="F15394" i="4"/>
  <c r="G15394" i="4" s="1"/>
  <c r="F15395" i="4"/>
  <c r="G15395" i="4" s="1"/>
  <c r="F15396" i="4"/>
  <c r="G15396" i="4" s="1"/>
  <c r="F15397" i="4"/>
  <c r="G15397" i="4" s="1"/>
  <c r="F15398" i="4"/>
  <c r="G15398" i="4" s="1"/>
  <c r="F15399" i="4"/>
  <c r="G15399" i="4" s="1"/>
  <c r="F15400" i="4"/>
  <c r="G15400" i="4" s="1"/>
  <c r="F15401" i="4"/>
  <c r="G15401" i="4" s="1"/>
  <c r="F15402" i="4"/>
  <c r="G15402" i="4" s="1"/>
  <c r="F15403" i="4"/>
  <c r="G15403" i="4" s="1"/>
  <c r="F15404" i="4"/>
  <c r="G15404" i="4" s="1"/>
  <c r="F15405" i="4"/>
  <c r="G15405" i="4" s="1"/>
  <c r="F15406" i="4"/>
  <c r="G15406" i="4" s="1"/>
  <c r="F15407" i="4"/>
  <c r="G15407" i="4" s="1"/>
  <c r="F15408" i="4"/>
  <c r="G15408" i="4" s="1"/>
  <c r="F15409" i="4"/>
  <c r="G15409" i="4" s="1"/>
  <c r="F15410" i="4"/>
  <c r="G15410" i="4" s="1"/>
  <c r="F15411" i="4"/>
  <c r="G15411" i="4" s="1"/>
  <c r="F15412" i="4"/>
  <c r="G15412" i="4" s="1"/>
  <c r="F15413" i="4"/>
  <c r="G15413" i="4" s="1"/>
  <c r="F15414" i="4"/>
  <c r="G15414" i="4" s="1"/>
  <c r="F15415" i="4"/>
  <c r="G15415" i="4" s="1"/>
  <c r="F15416" i="4"/>
  <c r="G15416" i="4" s="1"/>
  <c r="F15417" i="4"/>
  <c r="G15417" i="4" s="1"/>
  <c r="F15418" i="4"/>
  <c r="G15418" i="4" s="1"/>
  <c r="F15419" i="4"/>
  <c r="G15419" i="4" s="1"/>
  <c r="F15420" i="4"/>
  <c r="G15420" i="4" s="1"/>
  <c r="F15421" i="4"/>
  <c r="G15421" i="4" s="1"/>
  <c r="F15422" i="4"/>
  <c r="G15422" i="4" s="1"/>
  <c r="F15423" i="4"/>
  <c r="G15423" i="4" s="1"/>
  <c r="F15424" i="4"/>
  <c r="G15424" i="4" s="1"/>
  <c r="F15425" i="4"/>
  <c r="G15425" i="4" s="1"/>
  <c r="F15426" i="4"/>
  <c r="G15426" i="4" s="1"/>
  <c r="F15427" i="4"/>
  <c r="G15427" i="4" s="1"/>
  <c r="F15428" i="4"/>
  <c r="G15428" i="4" s="1"/>
  <c r="F15429" i="4"/>
  <c r="G15429" i="4" s="1"/>
  <c r="F15430" i="4"/>
  <c r="G15430" i="4" s="1"/>
  <c r="F15431" i="4"/>
  <c r="G15431" i="4" s="1"/>
  <c r="F15432" i="4"/>
  <c r="G15432" i="4" s="1"/>
  <c r="F15433" i="4"/>
  <c r="G15433" i="4" s="1"/>
  <c r="F15434" i="4"/>
  <c r="G15434" i="4" s="1"/>
  <c r="F15435" i="4"/>
  <c r="G15435" i="4" s="1"/>
  <c r="F15436" i="4"/>
  <c r="G15436" i="4" s="1"/>
  <c r="F15437" i="4"/>
  <c r="G15437" i="4" s="1"/>
  <c r="F15438" i="4"/>
  <c r="G15438" i="4" s="1"/>
  <c r="F15439" i="4"/>
  <c r="G15439" i="4" s="1"/>
  <c r="F15440" i="4"/>
  <c r="G15440" i="4" s="1"/>
  <c r="F15441" i="4"/>
  <c r="G15441" i="4" s="1"/>
  <c r="F15442" i="4"/>
  <c r="G15442" i="4" s="1"/>
  <c r="F15443" i="4"/>
  <c r="G15443" i="4" s="1"/>
  <c r="F15444" i="4"/>
  <c r="G15444" i="4" s="1"/>
  <c r="F15445" i="4"/>
  <c r="G15445" i="4" s="1"/>
  <c r="F15446" i="4"/>
  <c r="G15446" i="4" s="1"/>
  <c r="F15447" i="4"/>
  <c r="G15447" i="4" s="1"/>
  <c r="F15448" i="4"/>
  <c r="G15448" i="4" s="1"/>
  <c r="F15449" i="4"/>
  <c r="G15449" i="4" s="1"/>
  <c r="F15450" i="4"/>
  <c r="G15450" i="4" s="1"/>
  <c r="F15451" i="4"/>
  <c r="G15451" i="4" s="1"/>
  <c r="F15452" i="4"/>
  <c r="G15452" i="4" s="1"/>
  <c r="F15453" i="4"/>
  <c r="G15453" i="4" s="1"/>
  <c r="F15454" i="4"/>
  <c r="G15454" i="4" s="1"/>
  <c r="F15455" i="4"/>
  <c r="G15455" i="4" s="1"/>
  <c r="F15456" i="4"/>
  <c r="G15456" i="4" s="1"/>
  <c r="F15457" i="4"/>
  <c r="G15457" i="4" s="1"/>
  <c r="F15458" i="4"/>
  <c r="G15458" i="4" s="1"/>
  <c r="F15459" i="4"/>
  <c r="G15459" i="4" s="1"/>
  <c r="F15460" i="4"/>
  <c r="G15460" i="4" s="1"/>
  <c r="F15461" i="4"/>
  <c r="G15461" i="4" s="1"/>
  <c r="F15462" i="4"/>
  <c r="G15462" i="4" s="1"/>
  <c r="F15463" i="4"/>
  <c r="G15463" i="4" s="1"/>
  <c r="F15464" i="4"/>
  <c r="G15464" i="4" s="1"/>
  <c r="F15465" i="4"/>
  <c r="G15465" i="4" s="1"/>
  <c r="F15466" i="4"/>
  <c r="G15466" i="4" s="1"/>
  <c r="F15467" i="4"/>
  <c r="G15467" i="4" s="1"/>
  <c r="F15468" i="4"/>
  <c r="G15468" i="4" s="1"/>
  <c r="F15469" i="4"/>
  <c r="G15469" i="4" s="1"/>
  <c r="F15470" i="4"/>
  <c r="G15470" i="4" s="1"/>
  <c r="F15471" i="4"/>
  <c r="G15471" i="4" s="1"/>
  <c r="F15472" i="4"/>
  <c r="G15472" i="4" s="1"/>
  <c r="F15473" i="4"/>
  <c r="G15473" i="4" s="1"/>
  <c r="F15474" i="4"/>
  <c r="G15474" i="4" s="1"/>
  <c r="F15475" i="4"/>
  <c r="G15475" i="4" s="1"/>
  <c r="F15476" i="4"/>
  <c r="G15476" i="4" s="1"/>
  <c r="F15477" i="4"/>
  <c r="G15477" i="4" s="1"/>
  <c r="F15478" i="4"/>
  <c r="G15478" i="4" s="1"/>
  <c r="F15479" i="4"/>
  <c r="G15479" i="4" s="1"/>
  <c r="F15480" i="4"/>
  <c r="G15480" i="4" s="1"/>
  <c r="F15481" i="4"/>
  <c r="G15481" i="4" s="1"/>
  <c r="F15482" i="4"/>
  <c r="G15482" i="4" s="1"/>
  <c r="F15483" i="4"/>
  <c r="G15483" i="4" s="1"/>
  <c r="F15484" i="4"/>
  <c r="G15484" i="4" s="1"/>
  <c r="F15485" i="4"/>
  <c r="G15485" i="4" s="1"/>
  <c r="F15486" i="4"/>
  <c r="G15486" i="4" s="1"/>
  <c r="F15487" i="4"/>
  <c r="G15487" i="4" s="1"/>
  <c r="F15488" i="4"/>
  <c r="G15488" i="4" s="1"/>
  <c r="F15489" i="4"/>
  <c r="G15489" i="4" s="1"/>
  <c r="F15490" i="4"/>
  <c r="G15490" i="4" s="1"/>
  <c r="F15491" i="4"/>
  <c r="G15491" i="4" s="1"/>
  <c r="F15492" i="4"/>
  <c r="G15492" i="4" s="1"/>
  <c r="F15493" i="4"/>
  <c r="G15493" i="4" s="1"/>
  <c r="F15494" i="4"/>
  <c r="G15494" i="4" s="1"/>
  <c r="F15495" i="4"/>
  <c r="G15495" i="4" s="1"/>
  <c r="F15496" i="4"/>
  <c r="G15496" i="4" s="1"/>
  <c r="F15497" i="4"/>
  <c r="G15497" i="4" s="1"/>
  <c r="F15498" i="4"/>
  <c r="G15498" i="4" s="1"/>
  <c r="F15499" i="4"/>
  <c r="G15499" i="4" s="1"/>
  <c r="F15500" i="4"/>
  <c r="G15500" i="4" s="1"/>
  <c r="F15501" i="4"/>
  <c r="G15501" i="4" s="1"/>
  <c r="F15502" i="4"/>
  <c r="G15502" i="4" s="1"/>
  <c r="F15503" i="4"/>
  <c r="G15503" i="4" s="1"/>
  <c r="F15504" i="4"/>
  <c r="G15504" i="4" s="1"/>
  <c r="F15505" i="4"/>
  <c r="G15505" i="4" s="1"/>
  <c r="F15506" i="4"/>
  <c r="G15506" i="4" s="1"/>
  <c r="F15507" i="4"/>
  <c r="G15507" i="4" s="1"/>
  <c r="F15508" i="4"/>
  <c r="G15508" i="4" s="1"/>
  <c r="F15509" i="4"/>
  <c r="G15509" i="4" s="1"/>
  <c r="F15510" i="4"/>
  <c r="G15510" i="4" s="1"/>
  <c r="F15511" i="4"/>
  <c r="G15511" i="4" s="1"/>
  <c r="F15512" i="4"/>
  <c r="G15512" i="4" s="1"/>
  <c r="F15513" i="4"/>
  <c r="G15513" i="4" s="1"/>
  <c r="F15514" i="4"/>
  <c r="G15514" i="4" s="1"/>
  <c r="F15515" i="4"/>
  <c r="G15515" i="4" s="1"/>
  <c r="F15516" i="4"/>
  <c r="G15516" i="4" s="1"/>
  <c r="F15517" i="4"/>
  <c r="G15517" i="4" s="1"/>
  <c r="F15518" i="4"/>
  <c r="G15518" i="4" s="1"/>
  <c r="F15519" i="4"/>
  <c r="G15519" i="4" s="1"/>
  <c r="F15520" i="4"/>
  <c r="G15520" i="4" s="1"/>
  <c r="F15521" i="4"/>
  <c r="G15521" i="4" s="1"/>
  <c r="F15522" i="4"/>
  <c r="G15522" i="4" s="1"/>
  <c r="F15523" i="4"/>
  <c r="G15523" i="4" s="1"/>
  <c r="F15524" i="4"/>
  <c r="G15524" i="4" s="1"/>
  <c r="F15525" i="4"/>
  <c r="G15525" i="4" s="1"/>
  <c r="F15526" i="4"/>
  <c r="G15526" i="4" s="1"/>
  <c r="F15527" i="4"/>
  <c r="G15527" i="4" s="1"/>
  <c r="F15528" i="4"/>
  <c r="G15528" i="4" s="1"/>
  <c r="F15529" i="4"/>
  <c r="G15529" i="4" s="1"/>
  <c r="F15530" i="4"/>
  <c r="G15530" i="4" s="1"/>
  <c r="F15531" i="4"/>
  <c r="G15531" i="4" s="1"/>
  <c r="F15532" i="4"/>
  <c r="G15532" i="4" s="1"/>
  <c r="F15533" i="4"/>
  <c r="G15533" i="4" s="1"/>
  <c r="F15534" i="4"/>
  <c r="G15534" i="4" s="1"/>
  <c r="F15535" i="4"/>
  <c r="G15535" i="4" s="1"/>
  <c r="F15536" i="4"/>
  <c r="G15536" i="4" s="1"/>
  <c r="F15537" i="4"/>
  <c r="G15537" i="4" s="1"/>
  <c r="F15538" i="4"/>
  <c r="G15538" i="4" s="1"/>
  <c r="F15539" i="4"/>
  <c r="G15539" i="4" s="1"/>
  <c r="F15540" i="4"/>
  <c r="G15540" i="4" s="1"/>
  <c r="F15541" i="4"/>
  <c r="G15541" i="4" s="1"/>
  <c r="F15542" i="4"/>
  <c r="G15542" i="4" s="1"/>
  <c r="F15543" i="4"/>
  <c r="G15543" i="4" s="1"/>
  <c r="F15544" i="4"/>
  <c r="G15544" i="4" s="1"/>
  <c r="F15545" i="4"/>
  <c r="G15545" i="4" s="1"/>
  <c r="F15546" i="4"/>
  <c r="G15546" i="4" s="1"/>
  <c r="F15547" i="4"/>
  <c r="G15547" i="4" s="1"/>
  <c r="F15548" i="4"/>
  <c r="G15548" i="4" s="1"/>
  <c r="F15549" i="4"/>
  <c r="G15549" i="4" s="1"/>
  <c r="F15550" i="4"/>
  <c r="G15550" i="4" s="1"/>
  <c r="F15551" i="4"/>
  <c r="G15551" i="4" s="1"/>
  <c r="F15552" i="4"/>
  <c r="G15552" i="4" s="1"/>
  <c r="F15553" i="4"/>
  <c r="G15553" i="4" s="1"/>
  <c r="F15554" i="4"/>
  <c r="G15554" i="4" s="1"/>
  <c r="F15555" i="4"/>
  <c r="G15555" i="4" s="1"/>
  <c r="F15556" i="4"/>
  <c r="G15556" i="4" s="1"/>
  <c r="F15557" i="4"/>
  <c r="G15557" i="4" s="1"/>
  <c r="F15558" i="4"/>
  <c r="G15558" i="4" s="1"/>
  <c r="F15559" i="4"/>
  <c r="G15559" i="4" s="1"/>
  <c r="F15560" i="4"/>
  <c r="G15560" i="4" s="1"/>
  <c r="F15561" i="4"/>
  <c r="G15561" i="4" s="1"/>
  <c r="F15562" i="4"/>
  <c r="G15562" i="4" s="1"/>
  <c r="F15563" i="4"/>
  <c r="G15563" i="4" s="1"/>
  <c r="F15564" i="4"/>
  <c r="G15564" i="4" s="1"/>
  <c r="F15565" i="4"/>
  <c r="G15565" i="4" s="1"/>
  <c r="F15566" i="4"/>
  <c r="G15566" i="4" s="1"/>
  <c r="F15567" i="4"/>
  <c r="G15567" i="4" s="1"/>
  <c r="F15568" i="4"/>
  <c r="G15568" i="4" s="1"/>
  <c r="F15569" i="4"/>
  <c r="G15569" i="4" s="1"/>
  <c r="F15570" i="4"/>
  <c r="G15570" i="4" s="1"/>
  <c r="F15571" i="4"/>
  <c r="G15571" i="4" s="1"/>
  <c r="F15572" i="4"/>
  <c r="G15572" i="4" s="1"/>
  <c r="F15573" i="4"/>
  <c r="G15573" i="4" s="1"/>
  <c r="F15574" i="4"/>
  <c r="G15574" i="4" s="1"/>
  <c r="F15575" i="4"/>
  <c r="G15575" i="4" s="1"/>
  <c r="F15576" i="4"/>
  <c r="G15576" i="4" s="1"/>
  <c r="F15577" i="4"/>
  <c r="G15577" i="4" s="1"/>
  <c r="F15578" i="4"/>
  <c r="G15578" i="4" s="1"/>
  <c r="F15579" i="4"/>
  <c r="G15579" i="4" s="1"/>
  <c r="F15580" i="4"/>
  <c r="G15580" i="4" s="1"/>
  <c r="F15581" i="4"/>
  <c r="G15581" i="4" s="1"/>
  <c r="F15582" i="4"/>
  <c r="G15582" i="4" s="1"/>
  <c r="F15583" i="4"/>
  <c r="G15583" i="4" s="1"/>
  <c r="F15584" i="4"/>
  <c r="G15584" i="4" s="1"/>
  <c r="F15585" i="4"/>
  <c r="G15585" i="4" s="1"/>
  <c r="F15586" i="4"/>
  <c r="G15586" i="4" s="1"/>
  <c r="F15587" i="4"/>
  <c r="G15587" i="4" s="1"/>
  <c r="F15588" i="4"/>
  <c r="G15588" i="4" s="1"/>
  <c r="F15589" i="4"/>
  <c r="G15589" i="4" s="1"/>
  <c r="F15590" i="4"/>
  <c r="G15590" i="4" s="1"/>
  <c r="F15591" i="4"/>
  <c r="G15591" i="4" s="1"/>
  <c r="F15592" i="4"/>
  <c r="G15592" i="4" s="1"/>
  <c r="F15593" i="4"/>
  <c r="G15593" i="4" s="1"/>
  <c r="F15594" i="4"/>
  <c r="G15594" i="4" s="1"/>
  <c r="F15595" i="4"/>
  <c r="G15595" i="4" s="1"/>
  <c r="F15596" i="4"/>
  <c r="G15596" i="4" s="1"/>
  <c r="F15597" i="4"/>
  <c r="G15597" i="4" s="1"/>
  <c r="F15598" i="4"/>
  <c r="G15598" i="4" s="1"/>
  <c r="F15599" i="4"/>
  <c r="G15599" i="4" s="1"/>
  <c r="F15600" i="4"/>
  <c r="G15600" i="4" s="1"/>
  <c r="F15601" i="4"/>
  <c r="G15601" i="4" s="1"/>
  <c r="F15602" i="4"/>
  <c r="G15602" i="4" s="1"/>
  <c r="F15603" i="4"/>
  <c r="G15603" i="4" s="1"/>
  <c r="F15604" i="4"/>
  <c r="G15604" i="4" s="1"/>
  <c r="F15605" i="4"/>
  <c r="G15605" i="4" s="1"/>
  <c r="F15606" i="4"/>
  <c r="G15606" i="4" s="1"/>
  <c r="F15607" i="4"/>
  <c r="G15607" i="4" s="1"/>
  <c r="F15608" i="4"/>
  <c r="G15608" i="4" s="1"/>
  <c r="F15609" i="4"/>
  <c r="G15609" i="4" s="1"/>
  <c r="F15610" i="4"/>
  <c r="G15610" i="4" s="1"/>
  <c r="F15611" i="4"/>
  <c r="G15611" i="4" s="1"/>
  <c r="F15612" i="4"/>
  <c r="G15612" i="4" s="1"/>
  <c r="F15613" i="4"/>
  <c r="G15613" i="4" s="1"/>
  <c r="F15614" i="4"/>
  <c r="G15614" i="4" s="1"/>
  <c r="F15615" i="4"/>
  <c r="G15615" i="4" s="1"/>
  <c r="F15616" i="4"/>
  <c r="G15616" i="4" s="1"/>
  <c r="F15617" i="4"/>
  <c r="G15617" i="4" s="1"/>
  <c r="F15618" i="4"/>
  <c r="G15618" i="4" s="1"/>
  <c r="F15619" i="4"/>
  <c r="G15619" i="4" s="1"/>
  <c r="F15620" i="4"/>
  <c r="G15620" i="4" s="1"/>
  <c r="F15621" i="4"/>
  <c r="G15621" i="4" s="1"/>
  <c r="F15622" i="4"/>
  <c r="G15622" i="4" s="1"/>
  <c r="F15623" i="4"/>
  <c r="G15623" i="4" s="1"/>
  <c r="F15624" i="4"/>
  <c r="G15624" i="4" s="1"/>
  <c r="F15625" i="4"/>
  <c r="G15625" i="4" s="1"/>
  <c r="F15626" i="4"/>
  <c r="G15626" i="4" s="1"/>
  <c r="F15627" i="4"/>
  <c r="G15627" i="4" s="1"/>
  <c r="F15628" i="4"/>
  <c r="G15628" i="4" s="1"/>
  <c r="F15629" i="4"/>
  <c r="G15629" i="4" s="1"/>
  <c r="F15630" i="4"/>
  <c r="G15630" i="4" s="1"/>
  <c r="F15631" i="4"/>
  <c r="G15631" i="4" s="1"/>
  <c r="F15632" i="4"/>
  <c r="G15632" i="4" s="1"/>
  <c r="F15633" i="4"/>
  <c r="G15633" i="4" s="1"/>
  <c r="F15634" i="4"/>
  <c r="G15634" i="4" s="1"/>
  <c r="F15635" i="4"/>
  <c r="G15635" i="4" s="1"/>
  <c r="F15636" i="4"/>
  <c r="G15636" i="4" s="1"/>
  <c r="F15637" i="4"/>
  <c r="G15637" i="4" s="1"/>
  <c r="F15638" i="4"/>
  <c r="G15638" i="4" s="1"/>
  <c r="F15639" i="4"/>
  <c r="G15639" i="4" s="1"/>
  <c r="F15640" i="4"/>
  <c r="G15640" i="4" s="1"/>
  <c r="F15641" i="4"/>
  <c r="G15641" i="4" s="1"/>
  <c r="F15642" i="4"/>
  <c r="G15642" i="4" s="1"/>
  <c r="F15643" i="4"/>
  <c r="G15643" i="4" s="1"/>
  <c r="F15644" i="4"/>
  <c r="G15644" i="4" s="1"/>
  <c r="F15645" i="4"/>
  <c r="G15645" i="4" s="1"/>
  <c r="F15646" i="4"/>
  <c r="G15646" i="4" s="1"/>
  <c r="F15647" i="4"/>
  <c r="G15647" i="4" s="1"/>
  <c r="F15648" i="4"/>
  <c r="G15648" i="4" s="1"/>
  <c r="F15649" i="4"/>
  <c r="G15649" i="4" s="1"/>
  <c r="F15650" i="4"/>
  <c r="G15650" i="4" s="1"/>
  <c r="F15651" i="4"/>
  <c r="G15651" i="4" s="1"/>
  <c r="F15652" i="4"/>
  <c r="G15652" i="4" s="1"/>
  <c r="F15653" i="4"/>
  <c r="G15653" i="4" s="1"/>
  <c r="F15654" i="4"/>
  <c r="G15654" i="4" s="1"/>
  <c r="F15655" i="4"/>
  <c r="G15655" i="4" s="1"/>
  <c r="F15656" i="4"/>
  <c r="G15656" i="4" s="1"/>
  <c r="F15657" i="4"/>
  <c r="G15657" i="4" s="1"/>
  <c r="F15658" i="4"/>
  <c r="G15658" i="4" s="1"/>
  <c r="F15659" i="4"/>
  <c r="G15659" i="4" s="1"/>
  <c r="F15660" i="4"/>
  <c r="G15660" i="4" s="1"/>
  <c r="F15661" i="4"/>
  <c r="G15661" i="4" s="1"/>
  <c r="F15662" i="4"/>
  <c r="G15662" i="4" s="1"/>
  <c r="F15663" i="4"/>
  <c r="G15663" i="4" s="1"/>
  <c r="F15664" i="4"/>
  <c r="G15664" i="4" s="1"/>
  <c r="F15665" i="4"/>
  <c r="G15665" i="4" s="1"/>
  <c r="F15666" i="4"/>
  <c r="G15666" i="4" s="1"/>
  <c r="F15667" i="4"/>
  <c r="G15667" i="4" s="1"/>
  <c r="F15668" i="4"/>
  <c r="G15668" i="4" s="1"/>
  <c r="F15669" i="4"/>
  <c r="G15669" i="4" s="1"/>
  <c r="F15670" i="4"/>
  <c r="G15670" i="4" s="1"/>
  <c r="F15671" i="4"/>
  <c r="G15671" i="4" s="1"/>
  <c r="F15672" i="4"/>
  <c r="G15672" i="4" s="1"/>
  <c r="F15673" i="4"/>
  <c r="G15673" i="4" s="1"/>
  <c r="F15674" i="4"/>
  <c r="G15674" i="4" s="1"/>
  <c r="F15675" i="4"/>
  <c r="G15675" i="4" s="1"/>
  <c r="F15676" i="4"/>
  <c r="G15676" i="4" s="1"/>
  <c r="F15677" i="4"/>
  <c r="G15677" i="4" s="1"/>
  <c r="F15678" i="4"/>
  <c r="G15678" i="4" s="1"/>
  <c r="F15679" i="4"/>
  <c r="G15679" i="4" s="1"/>
  <c r="F15680" i="4"/>
  <c r="G15680" i="4" s="1"/>
  <c r="F15681" i="4"/>
  <c r="G15681" i="4" s="1"/>
  <c r="F15682" i="4"/>
  <c r="G15682" i="4" s="1"/>
  <c r="F15683" i="4"/>
  <c r="G15683" i="4" s="1"/>
  <c r="F15684" i="4"/>
  <c r="G15684" i="4" s="1"/>
  <c r="F15685" i="4"/>
  <c r="G15685" i="4" s="1"/>
  <c r="F15686" i="4"/>
  <c r="G15686" i="4" s="1"/>
  <c r="F15687" i="4"/>
  <c r="G15687" i="4" s="1"/>
  <c r="F15688" i="4"/>
  <c r="G15688" i="4" s="1"/>
  <c r="F15689" i="4"/>
  <c r="G15689" i="4" s="1"/>
  <c r="F15690" i="4"/>
  <c r="G15690" i="4" s="1"/>
  <c r="F15691" i="4"/>
  <c r="G15691" i="4" s="1"/>
  <c r="F15692" i="4"/>
  <c r="G15692" i="4" s="1"/>
  <c r="F15693" i="4"/>
  <c r="G15693" i="4" s="1"/>
  <c r="F15694" i="4"/>
  <c r="G15694" i="4" s="1"/>
  <c r="F15695" i="4"/>
  <c r="G15695" i="4" s="1"/>
  <c r="F15696" i="4"/>
  <c r="G15696" i="4" s="1"/>
  <c r="F15697" i="4"/>
  <c r="G15697" i="4" s="1"/>
  <c r="F15698" i="4"/>
  <c r="G15698" i="4" s="1"/>
  <c r="F15699" i="4"/>
  <c r="G15699" i="4" s="1"/>
  <c r="F15700" i="4"/>
  <c r="G15700" i="4" s="1"/>
  <c r="F15701" i="4"/>
  <c r="G15701" i="4" s="1"/>
  <c r="F15702" i="4"/>
  <c r="G15702" i="4" s="1"/>
  <c r="F15703" i="4"/>
  <c r="G15703" i="4" s="1"/>
  <c r="F15704" i="4"/>
  <c r="G15704" i="4" s="1"/>
  <c r="F15705" i="4"/>
  <c r="G15705" i="4" s="1"/>
  <c r="F15706" i="4"/>
  <c r="G15706" i="4" s="1"/>
  <c r="F15707" i="4"/>
  <c r="G15707" i="4" s="1"/>
  <c r="F15708" i="4"/>
  <c r="G15708" i="4" s="1"/>
  <c r="F15709" i="4"/>
  <c r="G15709" i="4" s="1"/>
  <c r="F15710" i="4"/>
  <c r="G15710" i="4" s="1"/>
  <c r="F15711" i="4"/>
  <c r="G15711" i="4" s="1"/>
  <c r="F15712" i="4"/>
  <c r="G15712" i="4" s="1"/>
  <c r="F15713" i="4"/>
  <c r="G15713" i="4" s="1"/>
  <c r="F15714" i="4"/>
  <c r="G15714" i="4" s="1"/>
  <c r="F15715" i="4"/>
  <c r="G15715" i="4" s="1"/>
  <c r="F15716" i="4"/>
  <c r="G15716" i="4" s="1"/>
  <c r="F15717" i="4"/>
  <c r="G15717" i="4" s="1"/>
  <c r="F15718" i="4"/>
  <c r="G15718" i="4" s="1"/>
  <c r="F15719" i="4"/>
  <c r="G15719" i="4" s="1"/>
  <c r="F15720" i="4"/>
  <c r="G15720" i="4" s="1"/>
  <c r="F15721" i="4"/>
  <c r="G15721" i="4" s="1"/>
  <c r="F15722" i="4"/>
  <c r="G15722" i="4" s="1"/>
  <c r="F15723" i="4"/>
  <c r="G15723" i="4" s="1"/>
  <c r="F15724" i="4"/>
  <c r="G15724" i="4" s="1"/>
  <c r="F15725" i="4"/>
  <c r="G15725" i="4" s="1"/>
  <c r="F15726" i="4"/>
  <c r="G15726" i="4" s="1"/>
  <c r="F15727" i="4"/>
  <c r="G15727" i="4" s="1"/>
  <c r="F15728" i="4"/>
  <c r="G15728" i="4" s="1"/>
  <c r="F15729" i="4"/>
  <c r="G15729" i="4" s="1"/>
  <c r="F15730" i="4"/>
  <c r="G15730" i="4" s="1"/>
  <c r="F15731" i="4"/>
  <c r="G15731" i="4" s="1"/>
  <c r="F15732" i="4"/>
  <c r="G15732" i="4" s="1"/>
  <c r="F15733" i="4"/>
  <c r="G15733" i="4" s="1"/>
  <c r="F15734" i="4"/>
  <c r="G15734" i="4" s="1"/>
  <c r="F15735" i="4"/>
  <c r="G15735" i="4" s="1"/>
  <c r="F15736" i="4"/>
  <c r="G15736" i="4" s="1"/>
  <c r="F15737" i="4"/>
  <c r="G15737" i="4" s="1"/>
  <c r="F15738" i="4"/>
  <c r="G15738" i="4" s="1"/>
  <c r="F15739" i="4"/>
  <c r="G15739" i="4" s="1"/>
  <c r="F15740" i="4"/>
  <c r="G15740" i="4" s="1"/>
  <c r="F15741" i="4"/>
  <c r="G15741" i="4" s="1"/>
  <c r="F15742" i="4"/>
  <c r="G15742" i="4" s="1"/>
  <c r="F15743" i="4"/>
  <c r="G15743" i="4" s="1"/>
  <c r="F15744" i="4"/>
  <c r="G15744" i="4" s="1"/>
  <c r="F15745" i="4"/>
  <c r="G15745" i="4" s="1"/>
  <c r="F15746" i="4"/>
  <c r="G15746" i="4" s="1"/>
  <c r="F15747" i="4"/>
  <c r="G15747" i="4" s="1"/>
  <c r="F15748" i="4"/>
  <c r="G15748" i="4" s="1"/>
  <c r="F15749" i="4"/>
  <c r="G15749" i="4" s="1"/>
  <c r="F15750" i="4"/>
  <c r="G15750" i="4" s="1"/>
  <c r="F15751" i="4"/>
  <c r="G15751" i="4" s="1"/>
  <c r="F15752" i="4"/>
  <c r="G15752" i="4" s="1"/>
  <c r="F15753" i="4"/>
  <c r="G15753" i="4" s="1"/>
  <c r="F15754" i="4"/>
  <c r="G15754" i="4" s="1"/>
  <c r="F15755" i="4"/>
  <c r="G15755" i="4" s="1"/>
  <c r="F15756" i="4"/>
  <c r="G15756" i="4" s="1"/>
  <c r="F15757" i="4"/>
  <c r="G15757" i="4" s="1"/>
  <c r="F15758" i="4"/>
  <c r="G15758" i="4" s="1"/>
  <c r="F15759" i="4"/>
  <c r="G15759" i="4" s="1"/>
  <c r="F15760" i="4"/>
  <c r="G15760" i="4" s="1"/>
  <c r="F15761" i="4"/>
  <c r="G15761" i="4" s="1"/>
  <c r="F15762" i="4"/>
  <c r="G15762" i="4" s="1"/>
  <c r="F15763" i="4"/>
  <c r="G15763" i="4" s="1"/>
  <c r="F15764" i="4"/>
  <c r="G15764" i="4" s="1"/>
  <c r="F15765" i="4"/>
  <c r="G15765" i="4" s="1"/>
  <c r="F15766" i="4"/>
  <c r="G15766" i="4" s="1"/>
  <c r="F15767" i="4"/>
  <c r="G15767" i="4" s="1"/>
  <c r="F15768" i="4"/>
  <c r="G15768" i="4" s="1"/>
  <c r="F15769" i="4"/>
  <c r="G15769" i="4" s="1"/>
  <c r="F15770" i="4"/>
  <c r="G15770" i="4" s="1"/>
  <c r="F15771" i="4"/>
  <c r="G15771" i="4" s="1"/>
  <c r="F15772" i="4"/>
  <c r="G15772" i="4" s="1"/>
  <c r="F15773" i="4"/>
  <c r="G15773" i="4" s="1"/>
  <c r="F15774" i="4"/>
  <c r="G15774" i="4" s="1"/>
  <c r="F15775" i="4"/>
  <c r="G15775" i="4" s="1"/>
  <c r="F15776" i="4"/>
  <c r="G15776" i="4" s="1"/>
  <c r="F15777" i="4"/>
  <c r="G15777" i="4" s="1"/>
  <c r="F15778" i="4"/>
  <c r="G15778" i="4" s="1"/>
  <c r="F15779" i="4"/>
  <c r="G15779" i="4" s="1"/>
  <c r="F15780" i="4"/>
  <c r="G15780" i="4" s="1"/>
  <c r="F15781" i="4"/>
  <c r="G15781" i="4" s="1"/>
  <c r="F15782" i="4"/>
  <c r="G15782" i="4" s="1"/>
  <c r="F15783" i="4"/>
  <c r="G15783" i="4" s="1"/>
  <c r="F15784" i="4"/>
  <c r="G15784" i="4" s="1"/>
  <c r="F15785" i="4"/>
  <c r="G15785" i="4" s="1"/>
  <c r="F15786" i="4"/>
  <c r="G15786" i="4" s="1"/>
  <c r="F15787" i="4"/>
  <c r="G15787" i="4" s="1"/>
  <c r="F15788" i="4"/>
  <c r="G15788" i="4" s="1"/>
  <c r="F15789" i="4"/>
  <c r="G15789" i="4" s="1"/>
  <c r="F15790" i="4"/>
  <c r="G15790" i="4" s="1"/>
  <c r="F15791" i="4"/>
  <c r="G15791" i="4" s="1"/>
  <c r="F15792" i="4"/>
  <c r="G15792" i="4" s="1"/>
  <c r="F15793" i="4"/>
  <c r="G15793" i="4" s="1"/>
  <c r="F15794" i="4"/>
  <c r="G15794" i="4" s="1"/>
  <c r="F15795" i="4"/>
  <c r="G15795" i="4" s="1"/>
  <c r="F15796" i="4"/>
  <c r="G15796" i="4" s="1"/>
  <c r="F15797" i="4"/>
  <c r="G15797" i="4" s="1"/>
  <c r="F15798" i="4"/>
  <c r="G15798" i="4" s="1"/>
  <c r="F15799" i="4"/>
  <c r="G15799" i="4" s="1"/>
  <c r="F15800" i="4"/>
  <c r="G15800" i="4" s="1"/>
  <c r="F15801" i="4"/>
  <c r="G15801" i="4" s="1"/>
  <c r="F15802" i="4"/>
  <c r="G15802" i="4" s="1"/>
  <c r="F15803" i="4"/>
  <c r="G15803" i="4" s="1"/>
  <c r="F15804" i="4"/>
  <c r="G15804" i="4" s="1"/>
  <c r="F15805" i="4"/>
  <c r="G15805" i="4" s="1"/>
  <c r="F15806" i="4"/>
  <c r="G15806" i="4" s="1"/>
  <c r="F15807" i="4"/>
  <c r="G15807" i="4" s="1"/>
  <c r="F15808" i="4"/>
  <c r="G15808" i="4" s="1"/>
  <c r="F15809" i="4"/>
  <c r="G15809" i="4" s="1"/>
  <c r="F15810" i="4"/>
  <c r="G15810" i="4" s="1"/>
  <c r="F15811" i="4"/>
  <c r="G15811" i="4" s="1"/>
  <c r="F15812" i="4"/>
  <c r="G15812" i="4" s="1"/>
  <c r="F15813" i="4"/>
  <c r="G15813" i="4" s="1"/>
  <c r="F15814" i="4"/>
  <c r="G15814" i="4" s="1"/>
  <c r="F15815" i="4"/>
  <c r="G15815" i="4" s="1"/>
  <c r="F15816" i="4"/>
  <c r="G15816" i="4" s="1"/>
  <c r="F15817" i="4"/>
  <c r="G15817" i="4" s="1"/>
  <c r="F15818" i="4"/>
  <c r="G15818" i="4" s="1"/>
  <c r="F15819" i="4"/>
  <c r="G15819" i="4" s="1"/>
  <c r="F15820" i="4"/>
  <c r="G15820" i="4" s="1"/>
  <c r="F15821" i="4"/>
  <c r="G15821" i="4" s="1"/>
  <c r="F15822" i="4"/>
  <c r="G15822" i="4" s="1"/>
  <c r="F15823" i="4"/>
  <c r="G15823" i="4" s="1"/>
  <c r="F15824" i="4"/>
  <c r="G15824" i="4" s="1"/>
  <c r="F15825" i="4"/>
  <c r="G15825" i="4" s="1"/>
  <c r="F15826" i="4"/>
  <c r="G15826" i="4" s="1"/>
  <c r="F15827" i="4"/>
  <c r="G15827" i="4" s="1"/>
  <c r="F15828" i="4"/>
  <c r="G15828" i="4" s="1"/>
  <c r="F15829" i="4"/>
  <c r="G15829" i="4" s="1"/>
  <c r="F15830" i="4"/>
  <c r="G15830" i="4" s="1"/>
  <c r="F15831" i="4"/>
  <c r="G15831" i="4" s="1"/>
  <c r="F15832" i="4"/>
  <c r="G15832" i="4" s="1"/>
  <c r="F15833" i="4"/>
  <c r="G15833" i="4" s="1"/>
  <c r="F15834" i="4"/>
  <c r="G15834" i="4" s="1"/>
  <c r="F15835" i="4"/>
  <c r="G15835" i="4" s="1"/>
  <c r="F15836" i="4"/>
  <c r="G15836" i="4" s="1"/>
  <c r="F15837" i="4"/>
  <c r="G15837" i="4" s="1"/>
  <c r="F15838" i="4"/>
  <c r="G15838" i="4" s="1"/>
  <c r="F15839" i="4"/>
  <c r="G15839" i="4" s="1"/>
  <c r="F15840" i="4"/>
  <c r="G15840" i="4" s="1"/>
  <c r="F15841" i="4"/>
  <c r="G15841" i="4" s="1"/>
  <c r="F15842" i="4"/>
  <c r="G15842" i="4" s="1"/>
  <c r="F15843" i="4"/>
  <c r="G15843" i="4" s="1"/>
  <c r="F15844" i="4"/>
  <c r="G15844" i="4" s="1"/>
  <c r="F15845" i="4"/>
  <c r="G15845" i="4" s="1"/>
  <c r="F15846" i="4"/>
  <c r="G15846" i="4" s="1"/>
  <c r="F15847" i="4"/>
  <c r="G15847" i="4" s="1"/>
  <c r="F15848" i="4"/>
  <c r="G15848" i="4" s="1"/>
  <c r="F15849" i="4"/>
  <c r="G15849" i="4" s="1"/>
  <c r="F15850" i="4"/>
  <c r="G15850" i="4" s="1"/>
  <c r="F15851" i="4"/>
  <c r="G15851" i="4" s="1"/>
  <c r="F15852" i="4"/>
  <c r="G15852" i="4" s="1"/>
  <c r="F15853" i="4"/>
  <c r="G15853" i="4" s="1"/>
  <c r="F15854" i="4"/>
  <c r="G15854" i="4" s="1"/>
  <c r="F15855" i="4"/>
  <c r="G15855" i="4" s="1"/>
  <c r="F15856" i="4"/>
  <c r="G15856" i="4" s="1"/>
  <c r="F15857" i="4"/>
  <c r="G15857" i="4" s="1"/>
  <c r="F15858" i="4"/>
  <c r="G15858" i="4" s="1"/>
  <c r="F15859" i="4"/>
  <c r="G15859" i="4" s="1"/>
  <c r="F15860" i="4"/>
  <c r="G15860" i="4" s="1"/>
  <c r="F15861" i="4"/>
  <c r="G15861" i="4" s="1"/>
  <c r="F15862" i="4"/>
  <c r="G15862" i="4" s="1"/>
  <c r="F15863" i="4"/>
  <c r="G15863" i="4" s="1"/>
  <c r="F15864" i="4"/>
  <c r="G15864" i="4" s="1"/>
  <c r="F15865" i="4"/>
  <c r="G15865" i="4" s="1"/>
  <c r="F15866" i="4"/>
  <c r="G15866" i="4" s="1"/>
  <c r="F15867" i="4"/>
  <c r="G15867" i="4" s="1"/>
  <c r="F15868" i="4"/>
  <c r="G15868" i="4" s="1"/>
  <c r="F15869" i="4"/>
  <c r="G15869" i="4" s="1"/>
  <c r="F15870" i="4"/>
  <c r="G15870" i="4" s="1"/>
  <c r="F15871" i="4"/>
  <c r="G15871" i="4" s="1"/>
  <c r="F15872" i="4"/>
  <c r="G15872" i="4" s="1"/>
  <c r="F15873" i="4"/>
  <c r="G15873" i="4" s="1"/>
  <c r="F15874" i="4"/>
  <c r="G15874" i="4" s="1"/>
  <c r="F15875" i="4"/>
  <c r="G15875" i="4" s="1"/>
  <c r="F15876" i="4"/>
  <c r="G15876" i="4" s="1"/>
  <c r="F15877" i="4"/>
  <c r="G15877" i="4" s="1"/>
  <c r="F15878" i="4"/>
  <c r="G15878" i="4" s="1"/>
  <c r="F15879" i="4"/>
  <c r="G15879" i="4" s="1"/>
  <c r="F15880" i="4"/>
  <c r="G15880" i="4" s="1"/>
  <c r="F15881" i="4"/>
  <c r="G15881" i="4" s="1"/>
  <c r="F15882" i="4"/>
  <c r="G15882" i="4" s="1"/>
  <c r="F15883" i="4"/>
  <c r="G15883" i="4" s="1"/>
  <c r="F15884" i="4"/>
  <c r="G15884" i="4" s="1"/>
  <c r="F15885" i="4"/>
  <c r="G15885" i="4" s="1"/>
  <c r="F15886" i="4"/>
  <c r="G15886" i="4" s="1"/>
  <c r="F15887" i="4"/>
  <c r="G15887" i="4" s="1"/>
  <c r="F15888" i="4"/>
  <c r="G15888" i="4" s="1"/>
  <c r="F15889" i="4"/>
  <c r="G15889" i="4" s="1"/>
  <c r="F15890" i="4"/>
  <c r="G15890" i="4" s="1"/>
  <c r="F15891" i="4"/>
  <c r="G15891" i="4" s="1"/>
  <c r="F15892" i="4"/>
  <c r="G15892" i="4" s="1"/>
  <c r="F15893" i="4"/>
  <c r="G15893" i="4" s="1"/>
  <c r="F15894" i="4"/>
  <c r="G15894" i="4" s="1"/>
  <c r="F15895" i="4"/>
  <c r="G15895" i="4" s="1"/>
  <c r="F15896" i="4"/>
  <c r="G15896" i="4" s="1"/>
  <c r="F15897" i="4"/>
  <c r="G15897" i="4" s="1"/>
  <c r="F15898" i="4"/>
  <c r="G15898" i="4" s="1"/>
  <c r="F15899" i="4"/>
  <c r="G15899" i="4" s="1"/>
  <c r="F15900" i="4"/>
  <c r="G15900" i="4" s="1"/>
  <c r="F15901" i="4"/>
  <c r="G15901" i="4" s="1"/>
  <c r="F15902" i="4"/>
  <c r="G15902" i="4" s="1"/>
  <c r="F15903" i="4"/>
  <c r="G15903" i="4" s="1"/>
  <c r="F15904" i="4"/>
  <c r="G15904" i="4" s="1"/>
  <c r="F15905" i="4"/>
  <c r="G15905" i="4" s="1"/>
  <c r="F15906" i="4"/>
  <c r="G15906" i="4" s="1"/>
  <c r="F15907" i="4"/>
  <c r="G15907" i="4" s="1"/>
  <c r="F15908" i="4"/>
  <c r="G15908" i="4" s="1"/>
  <c r="F15909" i="4"/>
  <c r="G15909" i="4" s="1"/>
  <c r="F15910" i="4"/>
  <c r="G15910" i="4" s="1"/>
  <c r="F15911" i="4"/>
  <c r="G15911" i="4" s="1"/>
  <c r="F15912" i="4"/>
  <c r="G15912" i="4" s="1"/>
  <c r="F15913" i="4"/>
  <c r="G15913" i="4" s="1"/>
  <c r="F15914" i="4"/>
  <c r="G15914" i="4" s="1"/>
  <c r="F15915" i="4"/>
  <c r="G15915" i="4" s="1"/>
  <c r="F15916" i="4"/>
  <c r="G15916" i="4" s="1"/>
  <c r="F15917" i="4"/>
  <c r="G15917" i="4" s="1"/>
  <c r="F15918" i="4"/>
  <c r="G15918" i="4" s="1"/>
  <c r="F15919" i="4"/>
  <c r="G15919" i="4" s="1"/>
  <c r="F15920" i="4"/>
  <c r="G15920" i="4" s="1"/>
  <c r="F15921" i="4"/>
  <c r="G15921" i="4" s="1"/>
  <c r="F15922" i="4"/>
  <c r="G15922" i="4" s="1"/>
  <c r="F15923" i="4"/>
  <c r="G15923" i="4" s="1"/>
  <c r="F15924" i="4"/>
  <c r="G15924" i="4" s="1"/>
  <c r="F15925" i="4"/>
  <c r="G15925" i="4" s="1"/>
  <c r="F15926" i="4"/>
  <c r="G15926" i="4" s="1"/>
  <c r="F15927" i="4"/>
  <c r="G15927" i="4" s="1"/>
  <c r="F15928" i="4"/>
  <c r="G15928" i="4" s="1"/>
  <c r="F15929" i="4"/>
  <c r="G15929" i="4" s="1"/>
  <c r="F15930" i="4"/>
  <c r="G15930" i="4" s="1"/>
  <c r="F15931" i="4"/>
  <c r="G15931" i="4" s="1"/>
  <c r="F15932" i="4"/>
  <c r="G15932" i="4" s="1"/>
  <c r="F15933" i="4"/>
  <c r="G15933" i="4" s="1"/>
  <c r="F15934" i="4"/>
  <c r="G15934" i="4" s="1"/>
  <c r="F15935" i="4"/>
  <c r="G15935" i="4" s="1"/>
  <c r="F15936" i="4"/>
  <c r="G15936" i="4" s="1"/>
  <c r="F15937" i="4"/>
  <c r="G15937" i="4" s="1"/>
  <c r="F15938" i="4"/>
  <c r="G15938" i="4" s="1"/>
  <c r="F15939" i="4"/>
  <c r="G15939" i="4" s="1"/>
  <c r="F15940" i="4"/>
  <c r="G15940" i="4" s="1"/>
  <c r="F15941" i="4"/>
  <c r="G15941" i="4" s="1"/>
  <c r="F15942" i="4"/>
  <c r="G15942" i="4" s="1"/>
  <c r="F15943" i="4"/>
  <c r="G15943" i="4" s="1"/>
  <c r="F15944" i="4"/>
  <c r="G15944" i="4" s="1"/>
  <c r="F15945" i="4"/>
  <c r="G15945" i="4" s="1"/>
  <c r="F15946" i="4"/>
  <c r="G15946" i="4" s="1"/>
  <c r="F15947" i="4"/>
  <c r="G15947" i="4" s="1"/>
  <c r="F15948" i="4"/>
  <c r="G15948" i="4" s="1"/>
  <c r="F15949" i="4"/>
  <c r="G15949" i="4" s="1"/>
  <c r="F15950" i="4"/>
  <c r="G15950" i="4" s="1"/>
  <c r="F15951" i="4"/>
  <c r="G15951" i="4" s="1"/>
  <c r="F15952" i="4"/>
  <c r="G15952" i="4" s="1"/>
  <c r="F15953" i="4"/>
  <c r="G15953" i="4" s="1"/>
  <c r="F15954" i="4"/>
  <c r="G15954" i="4" s="1"/>
  <c r="F15955" i="4"/>
  <c r="G15955" i="4" s="1"/>
  <c r="F15956" i="4"/>
  <c r="G15956" i="4" s="1"/>
  <c r="F15957" i="4"/>
  <c r="G15957" i="4" s="1"/>
  <c r="F15958" i="4"/>
  <c r="G15958" i="4" s="1"/>
  <c r="F15959" i="4"/>
  <c r="G15959" i="4" s="1"/>
  <c r="F15960" i="4"/>
  <c r="G15960" i="4" s="1"/>
  <c r="F15961" i="4"/>
  <c r="G15961" i="4" s="1"/>
  <c r="F15962" i="4"/>
  <c r="G15962" i="4" s="1"/>
  <c r="F15963" i="4"/>
  <c r="G15963" i="4" s="1"/>
  <c r="F15964" i="4"/>
  <c r="G15964" i="4" s="1"/>
  <c r="F15965" i="4"/>
  <c r="G15965" i="4" s="1"/>
  <c r="F15966" i="4"/>
  <c r="G15966" i="4" s="1"/>
  <c r="F15967" i="4"/>
  <c r="G15967" i="4" s="1"/>
  <c r="F15968" i="4"/>
  <c r="G15968" i="4" s="1"/>
  <c r="F15969" i="4"/>
  <c r="G15969" i="4" s="1"/>
  <c r="F15970" i="4"/>
  <c r="G15970" i="4" s="1"/>
  <c r="F15971" i="4"/>
  <c r="G15971" i="4" s="1"/>
  <c r="F15972" i="4"/>
  <c r="G15972" i="4" s="1"/>
  <c r="F15973" i="4"/>
  <c r="G15973" i="4" s="1"/>
  <c r="F15974" i="4"/>
  <c r="G15974" i="4" s="1"/>
  <c r="F15975" i="4"/>
  <c r="G15975" i="4" s="1"/>
  <c r="F15976" i="4"/>
  <c r="G15976" i="4" s="1"/>
  <c r="F15977" i="4"/>
  <c r="G15977" i="4" s="1"/>
  <c r="F15978" i="4"/>
  <c r="G15978" i="4" s="1"/>
  <c r="F15979" i="4"/>
  <c r="G15979" i="4" s="1"/>
  <c r="F15980" i="4"/>
  <c r="G15980" i="4" s="1"/>
  <c r="F15981" i="4"/>
  <c r="G15981" i="4" s="1"/>
  <c r="F15982" i="4"/>
  <c r="G15982" i="4" s="1"/>
  <c r="F15983" i="4"/>
  <c r="G15983" i="4" s="1"/>
  <c r="F15984" i="4"/>
  <c r="G15984" i="4" s="1"/>
  <c r="F15985" i="4"/>
  <c r="G15985" i="4" s="1"/>
  <c r="F15986" i="4"/>
  <c r="G15986" i="4" s="1"/>
  <c r="F15987" i="4"/>
  <c r="G15987" i="4" s="1"/>
  <c r="F15988" i="4"/>
  <c r="G15988" i="4" s="1"/>
  <c r="F15989" i="4"/>
  <c r="G15989" i="4" s="1"/>
  <c r="F15990" i="4"/>
  <c r="G15990" i="4" s="1"/>
  <c r="F15991" i="4"/>
  <c r="G15991" i="4" s="1"/>
  <c r="F15992" i="4"/>
  <c r="G15992" i="4" s="1"/>
  <c r="F15993" i="4"/>
  <c r="G15993" i="4" s="1"/>
  <c r="F15994" i="4"/>
  <c r="G15994" i="4" s="1"/>
  <c r="F15995" i="4"/>
  <c r="G15995" i="4" s="1"/>
  <c r="F15996" i="4"/>
  <c r="G15996" i="4" s="1"/>
  <c r="F15997" i="4"/>
  <c r="G15997" i="4" s="1"/>
  <c r="F15998" i="4"/>
  <c r="G15998" i="4" s="1"/>
  <c r="F15999" i="4"/>
  <c r="G15999" i="4" s="1"/>
  <c r="F16000" i="4"/>
  <c r="G16000" i="4" s="1"/>
  <c r="F16001" i="4"/>
  <c r="G16001" i="4" s="1"/>
  <c r="F16002" i="4"/>
  <c r="G16002" i="4" s="1"/>
  <c r="F16003" i="4"/>
  <c r="G16003" i="4" s="1"/>
  <c r="F16004" i="4"/>
  <c r="G16004" i="4" s="1"/>
  <c r="F16005" i="4"/>
  <c r="G16005" i="4" s="1"/>
  <c r="F16006" i="4"/>
  <c r="G16006" i="4" s="1"/>
  <c r="F16007" i="4"/>
  <c r="G16007" i="4" s="1"/>
  <c r="F16008" i="4"/>
  <c r="G16008" i="4" s="1"/>
  <c r="F16009" i="4"/>
  <c r="G16009" i="4" s="1"/>
  <c r="F16010" i="4"/>
  <c r="G16010" i="4" s="1"/>
  <c r="F16011" i="4"/>
  <c r="G16011" i="4" s="1"/>
  <c r="F16012" i="4"/>
  <c r="G16012" i="4" s="1"/>
  <c r="F16013" i="4"/>
  <c r="G16013" i="4" s="1"/>
  <c r="F16014" i="4"/>
  <c r="G16014" i="4" s="1"/>
  <c r="F16015" i="4"/>
  <c r="G16015" i="4" s="1"/>
  <c r="F16016" i="4"/>
  <c r="G16016" i="4" s="1"/>
  <c r="F16017" i="4"/>
  <c r="G16017" i="4" s="1"/>
  <c r="F16018" i="4"/>
  <c r="G16018" i="4" s="1"/>
  <c r="F16019" i="4"/>
  <c r="G16019" i="4" s="1"/>
  <c r="F16020" i="4"/>
  <c r="G16020" i="4" s="1"/>
  <c r="F16021" i="4"/>
  <c r="G16021" i="4" s="1"/>
  <c r="F16022" i="4"/>
  <c r="G16022" i="4" s="1"/>
  <c r="F16023" i="4"/>
  <c r="G16023" i="4" s="1"/>
  <c r="F16024" i="4"/>
  <c r="G16024" i="4" s="1"/>
  <c r="F16025" i="4"/>
  <c r="G16025" i="4" s="1"/>
  <c r="F16026" i="4"/>
  <c r="G16026" i="4" s="1"/>
  <c r="F16027" i="4"/>
  <c r="G16027" i="4" s="1"/>
  <c r="F16028" i="4"/>
  <c r="G16028" i="4" s="1"/>
  <c r="F16029" i="4"/>
  <c r="G16029" i="4" s="1"/>
  <c r="F16030" i="4"/>
  <c r="G16030" i="4" s="1"/>
  <c r="F16031" i="4"/>
  <c r="G16031" i="4" s="1"/>
  <c r="F16032" i="4"/>
  <c r="G16032" i="4" s="1"/>
  <c r="F16033" i="4"/>
  <c r="G16033" i="4" s="1"/>
  <c r="F16034" i="4"/>
  <c r="G16034" i="4" s="1"/>
  <c r="F16035" i="4"/>
  <c r="G16035" i="4" s="1"/>
  <c r="F16036" i="4"/>
  <c r="G16036" i="4" s="1"/>
  <c r="F16037" i="4"/>
  <c r="G16037" i="4" s="1"/>
  <c r="F16038" i="4"/>
  <c r="G16038" i="4" s="1"/>
  <c r="F16039" i="4"/>
  <c r="G16039" i="4" s="1"/>
  <c r="F16040" i="4"/>
  <c r="G16040" i="4" s="1"/>
  <c r="F16041" i="4"/>
  <c r="G16041" i="4" s="1"/>
  <c r="F16042" i="4"/>
  <c r="G16042" i="4" s="1"/>
  <c r="F16043" i="4"/>
  <c r="G16043" i="4" s="1"/>
  <c r="F16044" i="4"/>
  <c r="G16044" i="4" s="1"/>
  <c r="F16045" i="4"/>
  <c r="G16045" i="4" s="1"/>
  <c r="F16046" i="4"/>
  <c r="G16046" i="4" s="1"/>
  <c r="F16047" i="4"/>
  <c r="G16047" i="4" s="1"/>
  <c r="F16048" i="4"/>
  <c r="G16048" i="4" s="1"/>
  <c r="F16049" i="4"/>
  <c r="G16049" i="4" s="1"/>
  <c r="F16050" i="4"/>
  <c r="G16050" i="4" s="1"/>
  <c r="F16051" i="4"/>
  <c r="G16051" i="4" s="1"/>
  <c r="F16052" i="4"/>
  <c r="G16052" i="4" s="1"/>
  <c r="F16053" i="4"/>
  <c r="G16053" i="4" s="1"/>
  <c r="F16054" i="4"/>
  <c r="G16054" i="4" s="1"/>
  <c r="F16055" i="4"/>
  <c r="G16055" i="4" s="1"/>
  <c r="F16056" i="4"/>
  <c r="G16056" i="4" s="1"/>
  <c r="F16057" i="4"/>
  <c r="G16057" i="4" s="1"/>
  <c r="F16058" i="4"/>
  <c r="G16058" i="4" s="1"/>
  <c r="F16059" i="4"/>
  <c r="G16059" i="4" s="1"/>
  <c r="F16060" i="4"/>
  <c r="G16060" i="4" s="1"/>
  <c r="F16061" i="4"/>
  <c r="G16061" i="4" s="1"/>
  <c r="F16062" i="4"/>
  <c r="G16062" i="4" s="1"/>
  <c r="F16063" i="4"/>
  <c r="G16063" i="4" s="1"/>
  <c r="F16064" i="4"/>
  <c r="G16064" i="4" s="1"/>
  <c r="F16065" i="4"/>
  <c r="G16065" i="4" s="1"/>
  <c r="F16066" i="4"/>
  <c r="G16066" i="4" s="1"/>
  <c r="F16067" i="4"/>
  <c r="G16067" i="4" s="1"/>
  <c r="F16068" i="4"/>
  <c r="G16068" i="4" s="1"/>
  <c r="F16069" i="4"/>
  <c r="G16069" i="4" s="1"/>
  <c r="F16070" i="4"/>
  <c r="G16070" i="4" s="1"/>
  <c r="F16071" i="4"/>
  <c r="G16071" i="4" s="1"/>
  <c r="F16072" i="4"/>
  <c r="G16072" i="4" s="1"/>
  <c r="F16073" i="4"/>
  <c r="G16073" i="4" s="1"/>
  <c r="F16074" i="4"/>
  <c r="G16074" i="4" s="1"/>
  <c r="F16075" i="4"/>
  <c r="G16075" i="4" s="1"/>
  <c r="F16076" i="4"/>
  <c r="G16076" i="4" s="1"/>
  <c r="F16077" i="4"/>
  <c r="G16077" i="4" s="1"/>
  <c r="F16078" i="4"/>
  <c r="G16078" i="4" s="1"/>
  <c r="F16079" i="4"/>
  <c r="G16079" i="4" s="1"/>
  <c r="F16080" i="4"/>
  <c r="G16080" i="4" s="1"/>
  <c r="F16081" i="4"/>
  <c r="G16081" i="4" s="1"/>
  <c r="F16082" i="4"/>
  <c r="G16082" i="4" s="1"/>
  <c r="F16083" i="4"/>
  <c r="G16083" i="4" s="1"/>
  <c r="F16084" i="4"/>
  <c r="G16084" i="4" s="1"/>
  <c r="F16085" i="4"/>
  <c r="G16085" i="4" s="1"/>
  <c r="F16086" i="4"/>
  <c r="G16086" i="4" s="1"/>
  <c r="F16087" i="4"/>
  <c r="G16087" i="4" s="1"/>
  <c r="F16088" i="4"/>
  <c r="G16088" i="4" s="1"/>
  <c r="F16089" i="4"/>
  <c r="G16089" i="4" s="1"/>
  <c r="F16090" i="4"/>
  <c r="G16090" i="4" s="1"/>
  <c r="F16091" i="4"/>
  <c r="G16091" i="4" s="1"/>
  <c r="F16092" i="4"/>
  <c r="G16092" i="4" s="1"/>
  <c r="F16093" i="4"/>
  <c r="G16093" i="4" s="1"/>
  <c r="F16094" i="4"/>
  <c r="G16094" i="4" s="1"/>
  <c r="F16095" i="4"/>
  <c r="G16095" i="4" s="1"/>
  <c r="F16096" i="4"/>
  <c r="G16096" i="4" s="1"/>
  <c r="F16097" i="4"/>
  <c r="G16097" i="4" s="1"/>
  <c r="F16098" i="4"/>
  <c r="G16098" i="4" s="1"/>
  <c r="F16099" i="4"/>
  <c r="G16099" i="4" s="1"/>
  <c r="F16100" i="4"/>
  <c r="G16100" i="4" s="1"/>
  <c r="F16101" i="4"/>
  <c r="G16101" i="4" s="1"/>
  <c r="F16102" i="4"/>
  <c r="G16102" i="4" s="1"/>
  <c r="F16103" i="4"/>
  <c r="G16103" i="4" s="1"/>
  <c r="F16104" i="4"/>
  <c r="G16104" i="4" s="1"/>
  <c r="F16105" i="4"/>
  <c r="G16105" i="4" s="1"/>
  <c r="F16106" i="4"/>
  <c r="G16106" i="4" s="1"/>
  <c r="F16107" i="4"/>
  <c r="G16107" i="4" s="1"/>
  <c r="F16108" i="4"/>
  <c r="G16108" i="4" s="1"/>
  <c r="F16109" i="4"/>
  <c r="G16109" i="4" s="1"/>
  <c r="F16110" i="4"/>
  <c r="G16110" i="4" s="1"/>
  <c r="F16111" i="4"/>
  <c r="G16111" i="4" s="1"/>
  <c r="F16112" i="4"/>
  <c r="G16112" i="4" s="1"/>
  <c r="F16113" i="4"/>
  <c r="G16113" i="4" s="1"/>
  <c r="F16114" i="4"/>
  <c r="G16114" i="4" s="1"/>
  <c r="F16115" i="4"/>
  <c r="G16115" i="4" s="1"/>
  <c r="F16116" i="4"/>
  <c r="G16116" i="4" s="1"/>
  <c r="F16117" i="4"/>
  <c r="G16117" i="4" s="1"/>
  <c r="F16118" i="4"/>
  <c r="G16118" i="4" s="1"/>
  <c r="F16119" i="4"/>
  <c r="G16119" i="4" s="1"/>
  <c r="F16120" i="4"/>
  <c r="G16120" i="4" s="1"/>
  <c r="F16121" i="4"/>
  <c r="G16121" i="4" s="1"/>
  <c r="F16122" i="4"/>
  <c r="G16122" i="4" s="1"/>
  <c r="F16123" i="4"/>
  <c r="G16123" i="4" s="1"/>
  <c r="F16124" i="4"/>
  <c r="G16124" i="4" s="1"/>
  <c r="F16125" i="4"/>
  <c r="G16125" i="4" s="1"/>
  <c r="F16126" i="4"/>
  <c r="G16126" i="4" s="1"/>
  <c r="F16127" i="4"/>
  <c r="G16127" i="4" s="1"/>
  <c r="F16128" i="4"/>
  <c r="G16128" i="4" s="1"/>
  <c r="F16129" i="4"/>
  <c r="G16129" i="4" s="1"/>
  <c r="F16130" i="4"/>
  <c r="G16130" i="4" s="1"/>
  <c r="F16131" i="4"/>
  <c r="G16131" i="4" s="1"/>
  <c r="F16132" i="4"/>
  <c r="G16132" i="4" s="1"/>
  <c r="F16133" i="4"/>
  <c r="G16133" i="4" s="1"/>
  <c r="F16134" i="4"/>
  <c r="G16134" i="4" s="1"/>
  <c r="F16135" i="4"/>
  <c r="G16135" i="4" s="1"/>
  <c r="F16136" i="4"/>
  <c r="G16136" i="4" s="1"/>
  <c r="F16137" i="4"/>
  <c r="G16137" i="4" s="1"/>
  <c r="F16138" i="4"/>
  <c r="G16138" i="4" s="1"/>
  <c r="F16139" i="4"/>
  <c r="G16139" i="4" s="1"/>
  <c r="F16140" i="4"/>
  <c r="G16140" i="4" s="1"/>
  <c r="F16141" i="4"/>
  <c r="G16141" i="4" s="1"/>
  <c r="F16142" i="4"/>
  <c r="G16142" i="4" s="1"/>
  <c r="F16143" i="4"/>
  <c r="G16143" i="4" s="1"/>
  <c r="F16144" i="4"/>
  <c r="G16144" i="4" s="1"/>
  <c r="F16145" i="4"/>
  <c r="G16145" i="4" s="1"/>
  <c r="F16146" i="4"/>
  <c r="G16146" i="4" s="1"/>
  <c r="F16147" i="4"/>
  <c r="G16147" i="4" s="1"/>
  <c r="F16148" i="4"/>
  <c r="G16148" i="4" s="1"/>
  <c r="F16149" i="4"/>
  <c r="G16149" i="4" s="1"/>
  <c r="F16150" i="4"/>
  <c r="G16150" i="4" s="1"/>
  <c r="F16151" i="4"/>
  <c r="G16151" i="4" s="1"/>
  <c r="F16152" i="4"/>
  <c r="G16152" i="4" s="1"/>
  <c r="F16153" i="4"/>
  <c r="G16153" i="4" s="1"/>
  <c r="F16154" i="4"/>
  <c r="G16154" i="4" s="1"/>
  <c r="F16155" i="4"/>
  <c r="G16155" i="4" s="1"/>
  <c r="F16156" i="4"/>
  <c r="G16156" i="4" s="1"/>
  <c r="F16157" i="4"/>
  <c r="G16157" i="4" s="1"/>
  <c r="F16158" i="4"/>
  <c r="G16158" i="4" s="1"/>
  <c r="F16159" i="4"/>
  <c r="G16159" i="4" s="1"/>
  <c r="F16160" i="4"/>
  <c r="G16160" i="4" s="1"/>
  <c r="F16161" i="4"/>
  <c r="G16161" i="4" s="1"/>
  <c r="F16162" i="4"/>
  <c r="G16162" i="4" s="1"/>
  <c r="F16163" i="4"/>
  <c r="G16163" i="4" s="1"/>
  <c r="F16164" i="4"/>
  <c r="G16164" i="4" s="1"/>
  <c r="F16165" i="4"/>
  <c r="G16165" i="4" s="1"/>
  <c r="F16166" i="4"/>
  <c r="G16166" i="4" s="1"/>
  <c r="F16167" i="4"/>
  <c r="G16167" i="4" s="1"/>
  <c r="F16168" i="4"/>
  <c r="G16168" i="4" s="1"/>
  <c r="F16169" i="4"/>
  <c r="G16169" i="4" s="1"/>
  <c r="F16170" i="4"/>
  <c r="G16170" i="4" s="1"/>
  <c r="F16171" i="4"/>
  <c r="G16171" i="4" s="1"/>
  <c r="F16172" i="4"/>
  <c r="G16172" i="4" s="1"/>
  <c r="F16173" i="4"/>
  <c r="G16173" i="4" s="1"/>
  <c r="F16174" i="4"/>
  <c r="G16174" i="4" s="1"/>
  <c r="F16175" i="4"/>
  <c r="G16175" i="4" s="1"/>
  <c r="F16176" i="4"/>
  <c r="G16176" i="4" s="1"/>
  <c r="F16177" i="4"/>
  <c r="G16177" i="4" s="1"/>
  <c r="F16178" i="4"/>
  <c r="G16178" i="4" s="1"/>
  <c r="F16179" i="4"/>
  <c r="G16179" i="4" s="1"/>
  <c r="F16180" i="4"/>
  <c r="G16180" i="4" s="1"/>
  <c r="F16181" i="4"/>
  <c r="G16181" i="4" s="1"/>
  <c r="F16182" i="4"/>
  <c r="G16182" i="4" s="1"/>
  <c r="F16183" i="4"/>
  <c r="G16183" i="4" s="1"/>
  <c r="F16184" i="4"/>
  <c r="G16184" i="4" s="1"/>
  <c r="F16185" i="4"/>
  <c r="G16185" i="4" s="1"/>
  <c r="F16186" i="4"/>
  <c r="G16186" i="4" s="1"/>
  <c r="F16187" i="4"/>
  <c r="G16187" i="4" s="1"/>
  <c r="F16188" i="4"/>
  <c r="G16188" i="4" s="1"/>
  <c r="F16189" i="4"/>
  <c r="G16189" i="4" s="1"/>
  <c r="F16190" i="4"/>
  <c r="G16190" i="4" s="1"/>
  <c r="F16191" i="4"/>
  <c r="G16191" i="4" s="1"/>
  <c r="F16192" i="4"/>
  <c r="G16192" i="4" s="1"/>
  <c r="F16193" i="4"/>
  <c r="G16193" i="4" s="1"/>
  <c r="F16194" i="4"/>
  <c r="G16194" i="4" s="1"/>
  <c r="F16195" i="4"/>
  <c r="G16195" i="4" s="1"/>
  <c r="F16196" i="4"/>
  <c r="G16196" i="4" s="1"/>
  <c r="F16197" i="4"/>
  <c r="G16197" i="4" s="1"/>
  <c r="F16198" i="4"/>
  <c r="G16198" i="4" s="1"/>
  <c r="F16199" i="4"/>
  <c r="G16199" i="4" s="1"/>
  <c r="F16200" i="4"/>
  <c r="G16200" i="4" s="1"/>
  <c r="F16201" i="4"/>
  <c r="G16201" i="4" s="1"/>
  <c r="F16202" i="4"/>
  <c r="G16202" i="4" s="1"/>
  <c r="F16203" i="4"/>
  <c r="G16203" i="4" s="1"/>
  <c r="F16204" i="4"/>
  <c r="G16204" i="4" s="1"/>
  <c r="F16205" i="4"/>
  <c r="G16205" i="4" s="1"/>
  <c r="F16206" i="4"/>
  <c r="G16206" i="4" s="1"/>
  <c r="F16207" i="4"/>
  <c r="G16207" i="4" s="1"/>
  <c r="F16208" i="4"/>
  <c r="G16208" i="4" s="1"/>
  <c r="F16209" i="4"/>
  <c r="G16209" i="4" s="1"/>
  <c r="F16210" i="4"/>
  <c r="G16210" i="4" s="1"/>
  <c r="F16211" i="4"/>
  <c r="G16211" i="4" s="1"/>
  <c r="F16212" i="4"/>
  <c r="G16212" i="4" s="1"/>
  <c r="F16213" i="4"/>
  <c r="G16213" i="4" s="1"/>
  <c r="F16214" i="4"/>
  <c r="G16214" i="4" s="1"/>
  <c r="F16215" i="4"/>
  <c r="G16215" i="4" s="1"/>
  <c r="F16216" i="4"/>
  <c r="G16216" i="4" s="1"/>
  <c r="F16217" i="4"/>
  <c r="G16217" i="4" s="1"/>
  <c r="F16218" i="4"/>
  <c r="G16218" i="4" s="1"/>
  <c r="F16219" i="4"/>
  <c r="G16219" i="4" s="1"/>
  <c r="F16220" i="4"/>
  <c r="G16220" i="4" s="1"/>
  <c r="F16221" i="4"/>
  <c r="G16221" i="4" s="1"/>
  <c r="F16222" i="4"/>
  <c r="G16222" i="4" s="1"/>
  <c r="F16223" i="4"/>
  <c r="G16223" i="4" s="1"/>
  <c r="F16224" i="4"/>
  <c r="G16224" i="4" s="1"/>
  <c r="F16225" i="4"/>
  <c r="G16225" i="4" s="1"/>
  <c r="F16226" i="4"/>
  <c r="G16226" i="4" s="1"/>
  <c r="F16227" i="4"/>
  <c r="G16227" i="4" s="1"/>
  <c r="F16228" i="4"/>
  <c r="G16228" i="4" s="1"/>
  <c r="F16229" i="4"/>
  <c r="G16229" i="4" s="1"/>
  <c r="F16230" i="4"/>
  <c r="G16230" i="4" s="1"/>
  <c r="F16231" i="4"/>
  <c r="G16231" i="4" s="1"/>
  <c r="F16232" i="4"/>
  <c r="G16232" i="4" s="1"/>
  <c r="F16233" i="4"/>
  <c r="G16233" i="4" s="1"/>
  <c r="F16234" i="4"/>
  <c r="G16234" i="4" s="1"/>
  <c r="F16235" i="4"/>
  <c r="G16235" i="4" s="1"/>
  <c r="F16236" i="4"/>
  <c r="G16236" i="4" s="1"/>
  <c r="F16237" i="4"/>
  <c r="G16237" i="4" s="1"/>
  <c r="F16238" i="4"/>
  <c r="G16238" i="4" s="1"/>
  <c r="F16239" i="4"/>
  <c r="G16239" i="4" s="1"/>
  <c r="F16240" i="4"/>
  <c r="G16240" i="4" s="1"/>
  <c r="F16241" i="4"/>
  <c r="G16241" i="4" s="1"/>
  <c r="F16242" i="4"/>
  <c r="G16242" i="4" s="1"/>
  <c r="F16243" i="4"/>
  <c r="G16243" i="4" s="1"/>
  <c r="F16244" i="4"/>
  <c r="G16244" i="4" s="1"/>
  <c r="F16245" i="4"/>
  <c r="G16245" i="4" s="1"/>
  <c r="F16246" i="4"/>
  <c r="G16246" i="4" s="1"/>
  <c r="F16247" i="4"/>
  <c r="G16247" i="4" s="1"/>
  <c r="F16248" i="4"/>
  <c r="G16248" i="4" s="1"/>
  <c r="F16249" i="4"/>
  <c r="G16249" i="4" s="1"/>
  <c r="F16250" i="4"/>
  <c r="G16250" i="4" s="1"/>
  <c r="F16251" i="4"/>
  <c r="G16251" i="4" s="1"/>
  <c r="F16252" i="4"/>
  <c r="G16252" i="4" s="1"/>
  <c r="F16253" i="4"/>
  <c r="G16253" i="4" s="1"/>
  <c r="F16254" i="4"/>
  <c r="G16254" i="4" s="1"/>
  <c r="F16255" i="4"/>
  <c r="G16255" i="4" s="1"/>
  <c r="F16256" i="4"/>
  <c r="G16256" i="4" s="1"/>
  <c r="F16257" i="4"/>
  <c r="G16257" i="4" s="1"/>
  <c r="F16258" i="4"/>
  <c r="G16258" i="4" s="1"/>
  <c r="F16259" i="4"/>
  <c r="G16259" i="4" s="1"/>
  <c r="F16260" i="4"/>
  <c r="G16260" i="4" s="1"/>
  <c r="F16261" i="4"/>
  <c r="G16261" i="4" s="1"/>
  <c r="F16262" i="4"/>
  <c r="G16262" i="4" s="1"/>
  <c r="F16263" i="4"/>
  <c r="G16263" i="4" s="1"/>
  <c r="F16264" i="4"/>
  <c r="G16264" i="4" s="1"/>
  <c r="F16265" i="4"/>
  <c r="G16265" i="4" s="1"/>
  <c r="F16266" i="4"/>
  <c r="G16266" i="4" s="1"/>
  <c r="F16267" i="4"/>
  <c r="G16267" i="4" s="1"/>
  <c r="F16268" i="4"/>
  <c r="G16268" i="4" s="1"/>
  <c r="F16269" i="4"/>
  <c r="G16269" i="4" s="1"/>
  <c r="F16270" i="4"/>
  <c r="G16270" i="4" s="1"/>
  <c r="F16271" i="4"/>
  <c r="G16271" i="4" s="1"/>
  <c r="F16272" i="4"/>
  <c r="G16272" i="4" s="1"/>
  <c r="F16273" i="4"/>
  <c r="G16273" i="4" s="1"/>
  <c r="F16274" i="4"/>
  <c r="G16274" i="4" s="1"/>
  <c r="F16275" i="4"/>
  <c r="G16275" i="4" s="1"/>
  <c r="F16276" i="4"/>
  <c r="G16276" i="4" s="1"/>
  <c r="F16277" i="4"/>
  <c r="G16277" i="4" s="1"/>
  <c r="F16278" i="4"/>
  <c r="G16278" i="4" s="1"/>
  <c r="F16279" i="4"/>
  <c r="G16279" i="4" s="1"/>
  <c r="F16280" i="4"/>
  <c r="G16280" i="4" s="1"/>
  <c r="F16281" i="4"/>
  <c r="G16281" i="4" s="1"/>
  <c r="F16282" i="4"/>
  <c r="G16282" i="4" s="1"/>
  <c r="F16283" i="4"/>
  <c r="G16283" i="4" s="1"/>
  <c r="F16284" i="4"/>
  <c r="G16284" i="4" s="1"/>
  <c r="F16285" i="4"/>
  <c r="G16285" i="4" s="1"/>
  <c r="F16286" i="4"/>
  <c r="G16286" i="4" s="1"/>
  <c r="F16287" i="4"/>
  <c r="G16287" i="4" s="1"/>
  <c r="F16288" i="4"/>
  <c r="G16288" i="4" s="1"/>
  <c r="F16289" i="4"/>
  <c r="G16289" i="4" s="1"/>
  <c r="F16290" i="4"/>
  <c r="G16290" i="4" s="1"/>
  <c r="F16291" i="4"/>
  <c r="G16291" i="4" s="1"/>
  <c r="F16292" i="4"/>
  <c r="G16292" i="4" s="1"/>
  <c r="F16293" i="4"/>
  <c r="G16293" i="4" s="1"/>
  <c r="F16294" i="4"/>
  <c r="G16294" i="4" s="1"/>
  <c r="F16295" i="4"/>
  <c r="G16295" i="4" s="1"/>
  <c r="F16296" i="4"/>
  <c r="G16296" i="4" s="1"/>
  <c r="F16297" i="4"/>
  <c r="G16297" i="4" s="1"/>
  <c r="F16298" i="4"/>
  <c r="G16298" i="4" s="1"/>
  <c r="F16299" i="4"/>
  <c r="G16299" i="4" s="1"/>
  <c r="F16300" i="4"/>
  <c r="G16300" i="4" s="1"/>
  <c r="F16301" i="4"/>
  <c r="G16301" i="4" s="1"/>
  <c r="F16302" i="4"/>
  <c r="G16302" i="4" s="1"/>
  <c r="F16303" i="4"/>
  <c r="G16303" i="4" s="1"/>
  <c r="F16304" i="4"/>
  <c r="G16304" i="4" s="1"/>
  <c r="F16305" i="4"/>
  <c r="G16305" i="4" s="1"/>
  <c r="F16306" i="4"/>
  <c r="G16306" i="4" s="1"/>
  <c r="F16307" i="4"/>
  <c r="G16307" i="4" s="1"/>
  <c r="F16308" i="4"/>
  <c r="G16308" i="4" s="1"/>
  <c r="F16309" i="4"/>
  <c r="G16309" i="4" s="1"/>
  <c r="F16310" i="4"/>
  <c r="G16310" i="4" s="1"/>
  <c r="F16311" i="4"/>
  <c r="G16311" i="4" s="1"/>
  <c r="F16312" i="4"/>
  <c r="G16312" i="4" s="1"/>
  <c r="F16313" i="4"/>
  <c r="G16313" i="4" s="1"/>
  <c r="F16314" i="4"/>
  <c r="G16314" i="4" s="1"/>
  <c r="F16315" i="4"/>
  <c r="G16315" i="4" s="1"/>
  <c r="F16316" i="4"/>
  <c r="G16316" i="4" s="1"/>
  <c r="F16317" i="4"/>
  <c r="G16317" i="4" s="1"/>
  <c r="F16318" i="4"/>
  <c r="G16318" i="4" s="1"/>
  <c r="F16319" i="4"/>
  <c r="G16319" i="4" s="1"/>
  <c r="F16320" i="4"/>
  <c r="G16320" i="4" s="1"/>
  <c r="F16321" i="4"/>
  <c r="G16321" i="4" s="1"/>
  <c r="F16322" i="4"/>
  <c r="G16322" i="4" s="1"/>
  <c r="F16323" i="4"/>
  <c r="G16323" i="4" s="1"/>
  <c r="F16324" i="4"/>
  <c r="G16324" i="4" s="1"/>
  <c r="F16325" i="4"/>
  <c r="G16325" i="4" s="1"/>
  <c r="F16326" i="4"/>
  <c r="G16326" i="4" s="1"/>
  <c r="F16327" i="4"/>
  <c r="G16327" i="4" s="1"/>
  <c r="F16328" i="4"/>
  <c r="G16328" i="4" s="1"/>
  <c r="F16329" i="4"/>
  <c r="G16329" i="4" s="1"/>
  <c r="F16330" i="4"/>
  <c r="G16330" i="4" s="1"/>
  <c r="F16331" i="4"/>
  <c r="G16331" i="4" s="1"/>
  <c r="F16332" i="4"/>
  <c r="G16332" i="4" s="1"/>
  <c r="F16333" i="4"/>
  <c r="G16333" i="4" s="1"/>
  <c r="F16334" i="4"/>
  <c r="G16334" i="4" s="1"/>
  <c r="F16335" i="4"/>
  <c r="G16335" i="4" s="1"/>
  <c r="F16336" i="4"/>
  <c r="G16336" i="4" s="1"/>
  <c r="F16337" i="4"/>
  <c r="G16337" i="4" s="1"/>
  <c r="F16338" i="4"/>
  <c r="G16338" i="4" s="1"/>
  <c r="F16339" i="4"/>
  <c r="G16339" i="4" s="1"/>
  <c r="F16340" i="4"/>
  <c r="G16340" i="4" s="1"/>
  <c r="F16341" i="4"/>
  <c r="G16341" i="4" s="1"/>
  <c r="F16342" i="4"/>
  <c r="G16342" i="4" s="1"/>
  <c r="F16343" i="4"/>
  <c r="G16343" i="4" s="1"/>
  <c r="F16344" i="4"/>
  <c r="G16344" i="4" s="1"/>
  <c r="F16345" i="4"/>
  <c r="G16345" i="4" s="1"/>
  <c r="F16346" i="4"/>
  <c r="G16346" i="4" s="1"/>
  <c r="F16347" i="4"/>
  <c r="G16347" i="4" s="1"/>
  <c r="F16348" i="4"/>
  <c r="G16348" i="4" s="1"/>
  <c r="F16349" i="4"/>
  <c r="G16349" i="4" s="1"/>
  <c r="F16350" i="4"/>
  <c r="G16350" i="4" s="1"/>
  <c r="F16351" i="4"/>
  <c r="G16351" i="4" s="1"/>
  <c r="F16352" i="4"/>
  <c r="G16352" i="4" s="1"/>
  <c r="F16353" i="4"/>
  <c r="G16353" i="4" s="1"/>
  <c r="F16354" i="4"/>
  <c r="G16354" i="4" s="1"/>
  <c r="F16355" i="4"/>
  <c r="G16355" i="4" s="1"/>
  <c r="F16356" i="4"/>
  <c r="G16356" i="4" s="1"/>
  <c r="F16357" i="4"/>
  <c r="G16357" i="4" s="1"/>
  <c r="F16358" i="4"/>
  <c r="G16358" i="4" s="1"/>
  <c r="F16359" i="4"/>
  <c r="G16359" i="4" s="1"/>
  <c r="F16360" i="4"/>
  <c r="G16360" i="4" s="1"/>
  <c r="F16361" i="4"/>
  <c r="G16361" i="4" s="1"/>
  <c r="F16362" i="4"/>
  <c r="G16362" i="4" s="1"/>
  <c r="F16363" i="4"/>
  <c r="G16363" i="4" s="1"/>
  <c r="F16364" i="4"/>
  <c r="G16364" i="4" s="1"/>
  <c r="F16365" i="4"/>
  <c r="G16365" i="4" s="1"/>
  <c r="F16366" i="4"/>
  <c r="G16366" i="4" s="1"/>
  <c r="F16367" i="4"/>
  <c r="G16367" i="4" s="1"/>
  <c r="F16368" i="4"/>
  <c r="G16368" i="4" s="1"/>
  <c r="F16369" i="4"/>
  <c r="G16369" i="4" s="1"/>
  <c r="F16370" i="4"/>
  <c r="G16370" i="4" s="1"/>
  <c r="F16371" i="4"/>
  <c r="G16371" i="4" s="1"/>
  <c r="F16372" i="4"/>
  <c r="G16372" i="4" s="1"/>
  <c r="F16373" i="4"/>
  <c r="G16373" i="4" s="1"/>
  <c r="F16374" i="4"/>
  <c r="G16374" i="4" s="1"/>
  <c r="F16375" i="4"/>
  <c r="G16375" i="4" s="1"/>
  <c r="F16376" i="4"/>
  <c r="G16376" i="4" s="1"/>
  <c r="F16377" i="4"/>
  <c r="G16377" i="4" s="1"/>
  <c r="F16378" i="4"/>
  <c r="G16378" i="4" s="1"/>
  <c r="F16379" i="4"/>
  <c r="G16379" i="4" s="1"/>
  <c r="F16380" i="4"/>
  <c r="G16380" i="4" s="1"/>
  <c r="F16381" i="4"/>
  <c r="G16381" i="4" s="1"/>
  <c r="F16382" i="4"/>
  <c r="G16382" i="4" s="1"/>
  <c r="F16383" i="4"/>
  <c r="G16383" i="4" s="1"/>
  <c r="F16384" i="4"/>
  <c r="G16384" i="4" s="1"/>
  <c r="F16385" i="4"/>
  <c r="G16385" i="4" s="1"/>
  <c r="F16386" i="4"/>
  <c r="G16386" i="4" s="1"/>
  <c r="F16387" i="4"/>
  <c r="G16387" i="4" s="1"/>
  <c r="F16388" i="4"/>
  <c r="G16388" i="4" s="1"/>
  <c r="F16389" i="4"/>
  <c r="G16389" i="4" s="1"/>
  <c r="F16390" i="4"/>
  <c r="G16390" i="4" s="1"/>
  <c r="F16391" i="4"/>
  <c r="G16391" i="4" s="1"/>
  <c r="F16392" i="4"/>
  <c r="G16392" i="4" s="1"/>
  <c r="F16393" i="4"/>
  <c r="G16393" i="4" s="1"/>
  <c r="F16394" i="4"/>
  <c r="G16394" i="4" s="1"/>
  <c r="F16395" i="4"/>
  <c r="G16395" i="4" s="1"/>
  <c r="F16396" i="4"/>
  <c r="G16396" i="4" s="1"/>
  <c r="F16397" i="4"/>
  <c r="G16397" i="4" s="1"/>
  <c r="F16398" i="4"/>
  <c r="G16398" i="4" s="1"/>
  <c r="F16399" i="4"/>
  <c r="G16399" i="4" s="1"/>
  <c r="F16400" i="4"/>
  <c r="G16400" i="4" s="1"/>
  <c r="F16401" i="4"/>
  <c r="G16401" i="4" s="1"/>
  <c r="F16402" i="4"/>
  <c r="G16402" i="4" s="1"/>
  <c r="F16403" i="4"/>
  <c r="G16403" i="4" s="1"/>
  <c r="F16404" i="4"/>
  <c r="G16404" i="4" s="1"/>
  <c r="F16405" i="4"/>
  <c r="G16405" i="4" s="1"/>
  <c r="F16406" i="4"/>
  <c r="G16406" i="4" s="1"/>
  <c r="F16407" i="4"/>
  <c r="G16407" i="4" s="1"/>
  <c r="F16408" i="4"/>
  <c r="G16408" i="4" s="1"/>
  <c r="F16409" i="4"/>
  <c r="G16409" i="4" s="1"/>
  <c r="F16410" i="4"/>
  <c r="G16410" i="4" s="1"/>
  <c r="F16411" i="4"/>
  <c r="G16411" i="4" s="1"/>
  <c r="F16412" i="4"/>
  <c r="G16412" i="4" s="1"/>
  <c r="F16413" i="4"/>
  <c r="G16413" i="4" s="1"/>
  <c r="F16414" i="4"/>
  <c r="G16414" i="4" s="1"/>
  <c r="F16415" i="4"/>
  <c r="G16415" i="4" s="1"/>
  <c r="F16416" i="4"/>
  <c r="G16416" i="4" s="1"/>
  <c r="F16417" i="4"/>
  <c r="G16417" i="4" s="1"/>
  <c r="F16418" i="4"/>
  <c r="G16418" i="4" s="1"/>
  <c r="F16419" i="4"/>
  <c r="G16419" i="4" s="1"/>
  <c r="F16420" i="4"/>
  <c r="G16420" i="4" s="1"/>
  <c r="F16421" i="4"/>
  <c r="G16421" i="4" s="1"/>
  <c r="F16422" i="4"/>
  <c r="G16422" i="4" s="1"/>
  <c r="F16423" i="4"/>
  <c r="G16423" i="4" s="1"/>
  <c r="F16424" i="4"/>
  <c r="G16424" i="4" s="1"/>
  <c r="F16425" i="4"/>
  <c r="G16425" i="4" s="1"/>
  <c r="F16426" i="4"/>
  <c r="G16426" i="4" s="1"/>
  <c r="F16427" i="4"/>
  <c r="G16427" i="4" s="1"/>
  <c r="F16428" i="4"/>
  <c r="G16428" i="4" s="1"/>
  <c r="F16429" i="4"/>
  <c r="G16429" i="4" s="1"/>
  <c r="F16430" i="4"/>
  <c r="G16430" i="4" s="1"/>
  <c r="F16431" i="4"/>
  <c r="G16431" i="4" s="1"/>
  <c r="F16432" i="4"/>
  <c r="G16432" i="4" s="1"/>
  <c r="F16433" i="4"/>
  <c r="G16433" i="4" s="1"/>
  <c r="F16434" i="4"/>
  <c r="G16434" i="4" s="1"/>
  <c r="F16435" i="4"/>
  <c r="G16435" i="4" s="1"/>
  <c r="F16436" i="4"/>
  <c r="G16436" i="4" s="1"/>
  <c r="F16437" i="4"/>
  <c r="G16437" i="4" s="1"/>
  <c r="F16438" i="4"/>
  <c r="G16438" i="4" s="1"/>
  <c r="F16439" i="4"/>
  <c r="G16439" i="4" s="1"/>
  <c r="F16440" i="4"/>
  <c r="G16440" i="4" s="1"/>
  <c r="F16441" i="4"/>
  <c r="G16441" i="4" s="1"/>
  <c r="F16442" i="4"/>
  <c r="G16442" i="4" s="1"/>
  <c r="F16443" i="4"/>
  <c r="G16443" i="4" s="1"/>
  <c r="F16444" i="4"/>
  <c r="G16444" i="4" s="1"/>
  <c r="F16445" i="4"/>
  <c r="G16445" i="4" s="1"/>
  <c r="F16446" i="4"/>
  <c r="G16446" i="4" s="1"/>
  <c r="F16447" i="4"/>
  <c r="G16447" i="4" s="1"/>
  <c r="F16448" i="4"/>
  <c r="G16448" i="4" s="1"/>
  <c r="F16449" i="4"/>
  <c r="G16449" i="4" s="1"/>
  <c r="F16450" i="4"/>
  <c r="G16450" i="4" s="1"/>
  <c r="F16451" i="4"/>
  <c r="G16451" i="4" s="1"/>
  <c r="F16452" i="4"/>
  <c r="G16452" i="4" s="1"/>
  <c r="F16453" i="4"/>
  <c r="G16453" i="4" s="1"/>
  <c r="F16454" i="4"/>
  <c r="G16454" i="4" s="1"/>
  <c r="F16455" i="4"/>
  <c r="G16455" i="4" s="1"/>
  <c r="F16456" i="4"/>
  <c r="G16456" i="4" s="1"/>
  <c r="F16457" i="4"/>
  <c r="G16457" i="4" s="1"/>
  <c r="F16458" i="4"/>
  <c r="G16458" i="4" s="1"/>
  <c r="F16459" i="4"/>
  <c r="G16459" i="4" s="1"/>
  <c r="F16460" i="4"/>
  <c r="G16460" i="4" s="1"/>
  <c r="F16461" i="4"/>
  <c r="G16461" i="4" s="1"/>
  <c r="F16462" i="4"/>
  <c r="G16462" i="4" s="1"/>
  <c r="F16463" i="4"/>
  <c r="G16463" i="4" s="1"/>
  <c r="F16464" i="4"/>
  <c r="G16464" i="4" s="1"/>
  <c r="F16465" i="4"/>
  <c r="G16465" i="4" s="1"/>
  <c r="F16466" i="4"/>
  <c r="G16466" i="4" s="1"/>
  <c r="F16467" i="4"/>
  <c r="G16467" i="4" s="1"/>
  <c r="F16468" i="4"/>
  <c r="G16468" i="4" s="1"/>
  <c r="F16469" i="4"/>
  <c r="G16469" i="4" s="1"/>
  <c r="F16470" i="4"/>
  <c r="G16470" i="4" s="1"/>
  <c r="F16471" i="4"/>
  <c r="G16471" i="4" s="1"/>
  <c r="F16472" i="4"/>
  <c r="G16472" i="4" s="1"/>
  <c r="F16473" i="4"/>
  <c r="G16473" i="4" s="1"/>
  <c r="F16474" i="4"/>
  <c r="G16474" i="4" s="1"/>
  <c r="F16475" i="4"/>
  <c r="G16475" i="4" s="1"/>
  <c r="F16476" i="4"/>
  <c r="G16476" i="4" s="1"/>
  <c r="F16477" i="4"/>
  <c r="G16477" i="4" s="1"/>
  <c r="F16478" i="4"/>
  <c r="G16478" i="4" s="1"/>
  <c r="F16479" i="4"/>
  <c r="G16479" i="4" s="1"/>
  <c r="F16480" i="4"/>
  <c r="G16480" i="4" s="1"/>
  <c r="F16481" i="4"/>
  <c r="G16481" i="4" s="1"/>
  <c r="F16482" i="4"/>
  <c r="G16482" i="4" s="1"/>
  <c r="F16483" i="4"/>
  <c r="G16483" i="4" s="1"/>
  <c r="F16484" i="4"/>
  <c r="G16484" i="4" s="1"/>
  <c r="F16485" i="4"/>
  <c r="G16485" i="4" s="1"/>
  <c r="F16486" i="4"/>
  <c r="G16486" i="4" s="1"/>
  <c r="F16487" i="4"/>
  <c r="G16487" i="4" s="1"/>
  <c r="F16488" i="4"/>
  <c r="G16488" i="4" s="1"/>
  <c r="F16489" i="4"/>
  <c r="G16489" i="4" s="1"/>
  <c r="F16490" i="4"/>
  <c r="G16490" i="4" s="1"/>
  <c r="F16491" i="4"/>
  <c r="G16491" i="4" s="1"/>
  <c r="F16492" i="4"/>
  <c r="G16492" i="4" s="1"/>
  <c r="F16493" i="4"/>
  <c r="G16493" i="4" s="1"/>
  <c r="F16494" i="4"/>
  <c r="G16494" i="4" s="1"/>
  <c r="F16495" i="4"/>
  <c r="G16495" i="4" s="1"/>
  <c r="F16496" i="4"/>
  <c r="G16496" i="4" s="1"/>
  <c r="F16497" i="4"/>
  <c r="G16497" i="4" s="1"/>
  <c r="F16498" i="4"/>
  <c r="G16498" i="4" s="1"/>
  <c r="F16499" i="4"/>
  <c r="G16499" i="4" s="1"/>
  <c r="F16500" i="4"/>
  <c r="G16500" i="4" s="1"/>
  <c r="F16501" i="4"/>
  <c r="G16501" i="4" s="1"/>
  <c r="F2" i="4"/>
  <c r="G2" i="4" s="1"/>
  <c r="H90" i="4" l="1"/>
  <c r="I90" i="4" s="1"/>
  <c r="H350" i="4"/>
  <c r="I350" i="4" s="1"/>
  <c r="H800" i="4"/>
  <c r="I800" i="4" s="1"/>
  <c r="H41" i="4"/>
  <c r="I41" i="4" s="1"/>
  <c r="H111" i="4"/>
  <c r="I111" i="4" s="1"/>
  <c r="H411" i="4"/>
  <c r="I411" i="4" s="1"/>
  <c r="H841" i="4"/>
  <c r="I841" i="4" s="1"/>
  <c r="H851" i="4"/>
  <c r="I851" i="4" s="1"/>
  <c r="H562" i="4"/>
  <c r="I562" i="4" s="1"/>
  <c r="H582" i="4"/>
  <c r="I582" i="4" s="1"/>
  <c r="H117" i="4"/>
  <c r="I117" i="4" s="1"/>
  <c r="H567" i="4"/>
  <c r="I567" i="4" s="1"/>
  <c r="H667" i="4"/>
  <c r="I667" i="4" s="1"/>
  <c r="H737" i="4"/>
  <c r="I737" i="4" s="1"/>
  <c r="H757" i="4"/>
  <c r="I757" i="4" s="1"/>
  <c r="H249" i="4"/>
  <c r="I249" i="4" s="1"/>
  <c r="H549" i="4"/>
  <c r="I549" i="4" s="1"/>
  <c r="H972" i="4"/>
  <c r="I972" i="4" s="1"/>
  <c r="H1232" i="4"/>
  <c r="I1232" i="4" s="1"/>
  <c r="H1332" i="4"/>
  <c r="I1332" i="4" s="1"/>
  <c r="H1402" i="4"/>
  <c r="I1402" i="4" s="1"/>
  <c r="H1412" i="4"/>
  <c r="I1412" i="4" s="1"/>
  <c r="H1422" i="4"/>
  <c r="I1422" i="4" s="1"/>
  <c r="H1462" i="4"/>
  <c r="I1462" i="4" s="1"/>
  <c r="H1492" i="4"/>
  <c r="I1492" i="4" s="1"/>
  <c r="H1642" i="4"/>
  <c r="I1642" i="4" s="1"/>
  <c r="H1662" i="4"/>
  <c r="I1662" i="4" s="1"/>
  <c r="H1772" i="4"/>
  <c r="I1772" i="4" s="1"/>
  <c r="H1822" i="4"/>
  <c r="I1822" i="4" s="1"/>
  <c r="H1852" i="4"/>
  <c r="I1852" i="4" s="1"/>
  <c r="H185" i="4"/>
  <c r="I185" i="4" s="1"/>
  <c r="H4" i="4"/>
  <c r="I4" i="4" s="1"/>
  <c r="H19" i="4"/>
  <c r="I19" i="4" s="1"/>
  <c r="H304" i="4"/>
  <c r="I304" i="4" s="1"/>
  <c r="H785" i="4"/>
  <c r="I785" i="4" s="1"/>
  <c r="H804" i="4"/>
  <c r="I804" i="4" s="1"/>
  <c r="H1024" i="4"/>
  <c r="I1024" i="4" s="1"/>
  <c r="H1135" i="4"/>
  <c r="I1135" i="4" s="1"/>
  <c r="H1379" i="4"/>
  <c r="I1379" i="4" s="1"/>
  <c r="H1501" i="4"/>
  <c r="I1501" i="4" s="1"/>
  <c r="H1613" i="4"/>
  <c r="I1613" i="4" s="1"/>
  <c r="H1746" i="4"/>
  <c r="I1746" i="4" s="1"/>
  <c r="H213" i="4"/>
  <c r="I213" i="4" s="1"/>
  <c r="H378" i="4"/>
  <c r="I378" i="4" s="1"/>
  <c r="H936" i="4"/>
  <c r="I936" i="4" s="1"/>
  <c r="H1269" i="4"/>
  <c r="I1269" i="4" s="1"/>
  <c r="H1347" i="4"/>
  <c r="I1347" i="4" s="1"/>
  <c r="H1358" i="4"/>
  <c r="I1358" i="4" s="1"/>
  <c r="H1425" i="4"/>
  <c r="I1425" i="4" s="1"/>
  <c r="H1469" i="4"/>
  <c r="I1469" i="4" s="1"/>
  <c r="H1658" i="4"/>
  <c r="I1658" i="4" s="1"/>
  <c r="H1703" i="4"/>
  <c r="I1703" i="4" s="1"/>
  <c r="H1758" i="4"/>
  <c r="I1758" i="4" s="1"/>
  <c r="H1437" i="4"/>
  <c r="I1437" i="4" s="1"/>
  <c r="H1804" i="4"/>
  <c r="I1804" i="4" s="1"/>
  <c r="H715" i="4"/>
  <c r="I715" i="4" s="1"/>
  <c r="H774" i="4"/>
  <c r="I774" i="4" s="1"/>
  <c r="H995" i="4"/>
  <c r="I995" i="4" s="1"/>
  <c r="H1028" i="4"/>
  <c r="I1028" i="4" s="1"/>
  <c r="H1206" i="4"/>
  <c r="I1206" i="4" s="1"/>
  <c r="H203" i="4"/>
  <c r="I203" i="4" s="1"/>
  <c r="H368" i="4"/>
  <c r="I368" i="4" s="1"/>
  <c r="H963" i="4"/>
  <c r="I963" i="4" s="1"/>
  <c r="H996" i="4"/>
  <c r="I996" i="4" s="1"/>
  <c r="H1318" i="4"/>
  <c r="I1318" i="4" s="1"/>
  <c r="H1043" i="4"/>
  <c r="I1043" i="4" s="1"/>
  <c r="H1309" i="4"/>
  <c r="I1309" i="4" s="1"/>
  <c r="H1387" i="4"/>
  <c r="I1387" i="4" s="1"/>
  <c r="H1731" i="4"/>
  <c r="I1731" i="4" s="1"/>
  <c r="H75" i="4"/>
  <c r="I75" i="4" s="1"/>
  <c r="H1571" i="4"/>
  <c r="I1571" i="4" s="1"/>
  <c r="H1899" i="4"/>
  <c r="I1899" i="4" s="1"/>
  <c r="H2021" i="4"/>
  <c r="I2021" i="4" s="1"/>
  <c r="H2044" i="4"/>
  <c r="I2044" i="4" s="1"/>
  <c r="H2104" i="4"/>
  <c r="I2104" i="4" s="1"/>
  <c r="H2144" i="4"/>
  <c r="I2144" i="4" s="1"/>
  <c r="H1608" i="4"/>
  <c r="I1608" i="4" s="1"/>
  <c r="H1978" i="4"/>
  <c r="I1978" i="4" s="1"/>
  <c r="H2355" i="4"/>
  <c r="I2355" i="4" s="1"/>
  <c r="H2625" i="4"/>
  <c r="I2625" i="4" s="1"/>
  <c r="H2735" i="4"/>
  <c r="I2735" i="4" s="1"/>
  <c r="H2955" i="4"/>
  <c r="I2955" i="4" s="1"/>
  <c r="H1371" i="4"/>
  <c r="I1371" i="4" s="1"/>
  <c r="H2086" i="4"/>
  <c r="I2086" i="4" s="1"/>
  <c r="H2326" i="4"/>
  <c r="I2326" i="4" s="1"/>
  <c r="H2396" i="4"/>
  <c r="I2396" i="4" s="1"/>
  <c r="H2486" i="4"/>
  <c r="I2486" i="4" s="1"/>
  <c r="H2556" i="4"/>
  <c r="I2556" i="4" s="1"/>
  <c r="H2596" i="4"/>
  <c r="I2596" i="4" s="1"/>
  <c r="H2916" i="4"/>
  <c r="I2916" i="4" s="1"/>
  <c r="H2976" i="4"/>
  <c r="I2976" i="4" s="1"/>
  <c r="H1519" i="4"/>
  <c r="I1519" i="4" s="1"/>
  <c r="H1650" i="4"/>
  <c r="I1650" i="4" s="1"/>
  <c r="H1686" i="4"/>
  <c r="I1686" i="4" s="1"/>
  <c r="H1947" i="4"/>
  <c r="I1947" i="4" s="1"/>
  <c r="H505" i="4"/>
  <c r="I505" i="4" s="1"/>
  <c r="H1688" i="4"/>
  <c r="I1688" i="4" s="1"/>
  <c r="H1915" i="4"/>
  <c r="I1915" i="4" s="1"/>
  <c r="H2248" i="4"/>
  <c r="I2248" i="4" s="1"/>
  <c r="H819" i="4"/>
  <c r="I819" i="4" s="1"/>
  <c r="H875" i="4"/>
  <c r="I875" i="4" s="1"/>
  <c r="H910" i="4"/>
  <c r="I910" i="4" s="1"/>
  <c r="H1541" i="4"/>
  <c r="I1541" i="4" s="1"/>
  <c r="H1578" i="4"/>
  <c r="I1578" i="4" s="1"/>
  <c r="H1871" i="4"/>
  <c r="I1871" i="4" s="1"/>
  <c r="H2059" i="4"/>
  <c r="I2059" i="4" s="1"/>
  <c r="H2079" i="4"/>
  <c r="I2079" i="4" s="1"/>
  <c r="H2119" i="4"/>
  <c r="I2119" i="4" s="1"/>
  <c r="H1717" i="4"/>
  <c r="I1717" i="4" s="1"/>
  <c r="H1840" i="4"/>
  <c r="I1840" i="4" s="1"/>
  <c r="H2571" i="4"/>
  <c r="I2571" i="4" s="1"/>
  <c r="H3237" i="4"/>
  <c r="I3237" i="4" s="1"/>
  <c r="H3337" i="4"/>
  <c r="I3337" i="4" s="1"/>
  <c r="H3437" i="4"/>
  <c r="I3437" i="4" s="1"/>
  <c r="H3667" i="4"/>
  <c r="I3667" i="4" s="1"/>
  <c r="H3817" i="4"/>
  <c r="I3817" i="4" s="1"/>
  <c r="H3967" i="4"/>
  <c r="I3967" i="4" s="1"/>
  <c r="H4067" i="4"/>
  <c r="I4067" i="4" s="1"/>
  <c r="H4137" i="4"/>
  <c r="I4137" i="4" s="1"/>
  <c r="H4287" i="4"/>
  <c r="I4287" i="4" s="1"/>
  <c r="H4447" i="4"/>
  <c r="I4447" i="4" s="1"/>
  <c r="H4617" i="4"/>
  <c r="I4617" i="4" s="1"/>
  <c r="H4637" i="4"/>
  <c r="I4637" i="4" s="1"/>
  <c r="H4657" i="4"/>
  <c r="I4657" i="4" s="1"/>
  <c r="H4937" i="4"/>
  <c r="I4937" i="4" s="1"/>
  <c r="H1585" i="4"/>
  <c r="I1585" i="4" s="1"/>
  <c r="H2290" i="4"/>
  <c r="I2290" i="4" s="1"/>
  <c r="H2459" i="4"/>
  <c r="I2459" i="4" s="1"/>
  <c r="H2843" i="4"/>
  <c r="I2843" i="4" s="1"/>
  <c r="H3058" i="4"/>
  <c r="I3058" i="4" s="1"/>
  <c r="H3368" i="4"/>
  <c r="I3368" i="4" s="1"/>
  <c r="H3488" i="4"/>
  <c r="I3488" i="4" s="1"/>
  <c r="H3738" i="4"/>
  <c r="I3738" i="4" s="1"/>
  <c r="H3888" i="4"/>
  <c r="I3888" i="4" s="1"/>
  <c r="H4158" i="4"/>
  <c r="I4158" i="4" s="1"/>
  <c r="H4238" i="4"/>
  <c r="I4238" i="4" s="1"/>
  <c r="H4398" i="4"/>
  <c r="I4398" i="4" s="1"/>
  <c r="H524" i="4"/>
  <c r="I524" i="4" s="1"/>
  <c r="H2373" i="4"/>
  <c r="I2373" i="4" s="1"/>
  <c r="H3089" i="4"/>
  <c r="I3089" i="4" s="1"/>
  <c r="H3209" i="4"/>
  <c r="I3209" i="4" s="1"/>
  <c r="H3219" i="4"/>
  <c r="I3219" i="4" s="1"/>
  <c r="H3329" i="4"/>
  <c r="I3329" i="4" s="1"/>
  <c r="H3539" i="4"/>
  <c r="I3539" i="4" s="1"/>
  <c r="H3709" i="4"/>
  <c r="I3709" i="4" s="1"/>
  <c r="H4419" i="4"/>
  <c r="I4419" i="4" s="1"/>
  <c r="H4529" i="4"/>
  <c r="I4529" i="4" s="1"/>
  <c r="H4649" i="4"/>
  <c r="I4649" i="4" s="1"/>
  <c r="H4709" i="4"/>
  <c r="I4709" i="4" s="1"/>
  <c r="H4839" i="4"/>
  <c r="I4839" i="4" s="1"/>
  <c r="H953" i="4"/>
  <c r="I953" i="4" s="1"/>
  <c r="H2503" i="4"/>
  <c r="I2503" i="4" s="1"/>
  <c r="H2632" i="4"/>
  <c r="I2632" i="4" s="1"/>
  <c r="H2948" i="4"/>
  <c r="I2948" i="4" s="1"/>
  <c r="H3320" i="4"/>
  <c r="I3320" i="4" s="1"/>
  <c r="H3620" i="4"/>
  <c r="I3620" i="4" s="1"/>
  <c r="H1786" i="4"/>
  <c r="I1786" i="4" s="1"/>
  <c r="H2578" i="4"/>
  <c r="I2578" i="4" s="1"/>
  <c r="H2691" i="4"/>
  <c r="I2691" i="4" s="1"/>
  <c r="H2720" i="4"/>
  <c r="I2720" i="4" s="1"/>
  <c r="H3121" i="4"/>
  <c r="I3121" i="4" s="1"/>
  <c r="H3181" i="4"/>
  <c r="I3181" i="4" s="1"/>
  <c r="H3301" i="4"/>
  <c r="I3301" i="4" s="1"/>
  <c r="H3341" i="4"/>
  <c r="I3341" i="4" s="1"/>
  <c r="H3731" i="4"/>
  <c r="I3731" i="4" s="1"/>
  <c r="H2663" i="4"/>
  <c r="I2663" i="4" s="1"/>
  <c r="H2850" i="4"/>
  <c r="I2850" i="4" s="1"/>
  <c r="H3008" i="4"/>
  <c r="I3008" i="4" s="1"/>
  <c r="H3142" i="4"/>
  <c r="I3142" i="4" s="1"/>
  <c r="H3162" i="4"/>
  <c r="I3162" i="4" s="1"/>
  <c r="H3632" i="4"/>
  <c r="I3632" i="4" s="1"/>
  <c r="H2593" i="4"/>
  <c r="I2593" i="4" s="1"/>
  <c r="H2793" i="4"/>
  <c r="I2793" i="4" s="1"/>
  <c r="H2893" i="4"/>
  <c r="I2893" i="4" s="1"/>
  <c r="H2597" i="4"/>
  <c r="I2597" i="4" s="1"/>
  <c r="H2969" i="4"/>
  <c r="I2969" i="4" s="1"/>
  <c r="H3635" i="4"/>
  <c r="I3635" i="4" s="1"/>
  <c r="H3976" i="4"/>
  <c r="I3976" i="4" s="1"/>
  <c r="H4121" i="4"/>
  <c r="I4121" i="4" s="1"/>
  <c r="H4563" i="4"/>
  <c r="I4563" i="4" s="1"/>
  <c r="H4692" i="4"/>
  <c r="I4692" i="4" s="1"/>
  <c r="H4805" i="4"/>
  <c r="I4805" i="4" s="1"/>
  <c r="H4950" i="4"/>
  <c r="I4950" i="4" s="1"/>
  <c r="H5025" i="4"/>
  <c r="I5025" i="4" s="1"/>
  <c r="H5055" i="4"/>
  <c r="I5055" i="4" s="1"/>
  <c r="H5215" i="4"/>
  <c r="I5215" i="4" s="1"/>
  <c r="H5415" i="4"/>
  <c r="I5415" i="4" s="1"/>
  <c r="H2453" i="4"/>
  <c r="I2453" i="4" s="1"/>
  <c r="H4506" i="4"/>
  <c r="I4506" i="4" s="1"/>
  <c r="H4880" i="4"/>
  <c r="I4880" i="4" s="1"/>
  <c r="H2797" i="4"/>
  <c r="I2797" i="4" s="1"/>
  <c r="H3443" i="4"/>
  <c r="I3443" i="4" s="1"/>
  <c r="H4352" i="4"/>
  <c r="I4352" i="4" s="1"/>
  <c r="H4423" i="4"/>
  <c r="I4423" i="4" s="1"/>
  <c r="H4665" i="4"/>
  <c r="I4665" i="4" s="1"/>
  <c r="H4765" i="4"/>
  <c r="I4765" i="4" s="1"/>
  <c r="H5157" i="4"/>
  <c r="I5157" i="4" s="1"/>
  <c r="H1887" i="4"/>
  <c r="I1887" i="4" s="1"/>
  <c r="H3316" i="4"/>
  <c r="I3316" i="4" s="1"/>
  <c r="H3466" i="4"/>
  <c r="I3466" i="4" s="1"/>
  <c r="H3566" i="4"/>
  <c r="I3566" i="4" s="1"/>
  <c r="H3824" i="4"/>
  <c r="I3824" i="4" s="1"/>
  <c r="H3895" i="4"/>
  <c r="I3895" i="4" s="1"/>
  <c r="H3595" i="4"/>
  <c r="I3595" i="4" s="1"/>
  <c r="H3695" i="4"/>
  <c r="I3695" i="4" s="1"/>
  <c r="H3770" i="4"/>
  <c r="I3770" i="4" s="1"/>
  <c r="H3912" i="4"/>
  <c r="I3912" i="4" s="1"/>
  <c r="H2082" i="4"/>
  <c r="I2082" i="4" s="1"/>
  <c r="H2427" i="4"/>
  <c r="I2427" i="4" s="1"/>
  <c r="H2668" i="4"/>
  <c r="I2668" i="4" s="1"/>
  <c r="H2757" i="4"/>
  <c r="I2757" i="4" s="1"/>
  <c r="H1528" i="4"/>
  <c r="I1528" i="4" s="1"/>
  <c r="H3053" i="4"/>
  <c r="I3053" i="4" s="1"/>
  <c r="H3253" i="4"/>
  <c r="I3253" i="4" s="1"/>
  <c r="H3403" i="4"/>
  <c r="I3403" i="4" s="1"/>
  <c r="H3753" i="4"/>
  <c r="I3753" i="4" s="1"/>
  <c r="H779" i="4"/>
  <c r="I779" i="4" s="1"/>
  <c r="H1175" i="4"/>
  <c r="I1175" i="4" s="1"/>
  <c r="H1919" i="4"/>
  <c r="I1919" i="4" s="1"/>
  <c r="H2280" i="4"/>
  <c r="I2280" i="4" s="1"/>
  <c r="H2581" i="4"/>
  <c r="I2581" i="4" s="1"/>
  <c r="H3726" i="4"/>
  <c r="I3726" i="4" s="1"/>
  <c r="H3754" i="4"/>
  <c r="I3754" i="4" s="1"/>
  <c r="H4531" i="4"/>
  <c r="I4531" i="4" s="1"/>
  <c r="H4786" i="4"/>
  <c r="I4786" i="4" s="1"/>
  <c r="H4886" i="4"/>
  <c r="I4886" i="4" s="1"/>
  <c r="H5072" i="4"/>
  <c r="I5072" i="4" s="1"/>
  <c r="H5172" i="4"/>
  <c r="I5172" i="4" s="1"/>
  <c r="H5182" i="4"/>
  <c r="I5182" i="4" s="1"/>
  <c r="H2870" i="4"/>
  <c r="I2870" i="4" s="1"/>
  <c r="H3933" i="4"/>
  <c r="I3933" i="4" s="1"/>
  <c r="H4462" i="4"/>
  <c r="I4462" i="4" s="1"/>
  <c r="H4985" i="4"/>
  <c r="I4985" i="4" s="1"/>
  <c r="H5209" i="4"/>
  <c r="I5209" i="4" s="1"/>
  <c r="H5480" i="4"/>
  <c r="I5480" i="4" s="1"/>
  <c r="H6080" i="4"/>
  <c r="I6080" i="4" s="1"/>
  <c r="H6160" i="4"/>
  <c r="I6160" i="4" s="1"/>
  <c r="H6190" i="4"/>
  <c r="I6190" i="4" s="1"/>
  <c r="H6300" i="4"/>
  <c r="I6300" i="4" s="1"/>
  <c r="H6660" i="4"/>
  <c r="I6660" i="4" s="1"/>
  <c r="H6700" i="4"/>
  <c r="I6700" i="4" s="1"/>
  <c r="H6820" i="4"/>
  <c r="I6820" i="4" s="1"/>
  <c r="H6840" i="4"/>
  <c r="I6840" i="4" s="1"/>
  <c r="H4466" i="4"/>
  <c r="I4466" i="4" s="1"/>
  <c r="H4966" i="4"/>
  <c r="I4966" i="4" s="1"/>
  <c r="H5621" i="4"/>
  <c r="I5621" i="4" s="1"/>
  <c r="H5641" i="4"/>
  <c r="I5641" i="4" s="1"/>
  <c r="H2441" i="4"/>
  <c r="I2441" i="4" s="1"/>
  <c r="H4396" i="4"/>
  <c r="I4396" i="4" s="1"/>
  <c r="H5332" i="4"/>
  <c r="I5332" i="4" s="1"/>
  <c r="H4161" i="4"/>
  <c r="I4161" i="4" s="1"/>
  <c r="H4184" i="4"/>
  <c r="I4184" i="4" s="1"/>
  <c r="H4542" i="4"/>
  <c r="I4542" i="4" s="1"/>
  <c r="H4732" i="4"/>
  <c r="I4732" i="4" s="1"/>
  <c r="H4924" i="4"/>
  <c r="I4924" i="4" s="1"/>
  <c r="H5048" i="4"/>
  <c r="I5048" i="4" s="1"/>
  <c r="H5311" i="4"/>
  <c r="I5311" i="4" s="1"/>
  <c r="H5378" i="4"/>
  <c r="I5378" i="4" s="1"/>
  <c r="H5583" i="4"/>
  <c r="I5583" i="4" s="1"/>
  <c r="H5683" i="4"/>
  <c r="I5683" i="4" s="1"/>
  <c r="H5993" i="4"/>
  <c r="I5993" i="4" s="1"/>
  <c r="H6023" i="4"/>
  <c r="I6023" i="4" s="1"/>
  <c r="H6123" i="4"/>
  <c r="I6123" i="4" s="1"/>
  <c r="H6203" i="4"/>
  <c r="I6203" i="4" s="1"/>
  <c r="H4141" i="4"/>
  <c r="I4141" i="4" s="1"/>
  <c r="H4256" i="4"/>
  <c r="I4256" i="4" s="1"/>
  <c r="H4685" i="4"/>
  <c r="I4685" i="4" s="1"/>
  <c r="H4756" i="4"/>
  <c r="I4756" i="4" s="1"/>
  <c r="H5514" i="4"/>
  <c r="I5514" i="4" s="1"/>
  <c r="H5964" i="4"/>
  <c r="I5964" i="4" s="1"/>
  <c r="H6184" i="4"/>
  <c r="I6184" i="4" s="1"/>
  <c r="H4240" i="4"/>
  <c r="I4240" i="4" s="1"/>
  <c r="H4382" i="4"/>
  <c r="I4382" i="4" s="1"/>
  <c r="H5380" i="4"/>
  <c r="I5380" i="4" s="1"/>
  <c r="H5435" i="4"/>
  <c r="I5435" i="4" s="1"/>
  <c r="H5615" i="4"/>
  <c r="I5615" i="4" s="1"/>
  <c r="H5755" i="4"/>
  <c r="I5755" i="4" s="1"/>
  <c r="H5775" i="4"/>
  <c r="I5775" i="4" s="1"/>
  <c r="H5785" i="4"/>
  <c r="I5785" i="4" s="1"/>
  <c r="H5805" i="4"/>
  <c r="I5805" i="4" s="1"/>
  <c r="H5835" i="4"/>
  <c r="I5835" i="4" s="1"/>
  <c r="H5845" i="4"/>
  <c r="I5845" i="4" s="1"/>
  <c r="H5925" i="4"/>
  <c r="I5925" i="4" s="1"/>
  <c r="H6065" i="4"/>
  <c r="I6065" i="4" s="1"/>
  <c r="H6215" i="4"/>
  <c r="I6215" i="4" s="1"/>
  <c r="H6245" i="4"/>
  <c r="I6245" i="4" s="1"/>
  <c r="H2540" i="4"/>
  <c r="I2540" i="4" s="1"/>
  <c r="H4312" i="4"/>
  <c r="I4312" i="4" s="1"/>
  <c r="H4643" i="4"/>
  <c r="I4643" i="4" s="1"/>
  <c r="H5119" i="4"/>
  <c r="I5119" i="4" s="1"/>
  <c r="H5134" i="4"/>
  <c r="I5134" i="4" s="1"/>
  <c r="H5169" i="4"/>
  <c r="I5169" i="4" s="1"/>
  <c r="H5392" i="4"/>
  <c r="I5392" i="4" s="1"/>
  <c r="H5466" i="4"/>
  <c r="I5466" i="4" s="1"/>
  <c r="H5686" i="4"/>
  <c r="I5686" i="4" s="1"/>
  <c r="H5826" i="4"/>
  <c r="I5826" i="4" s="1"/>
  <c r="H5896" i="4"/>
  <c r="I5896" i="4" s="1"/>
  <c r="H5946" i="4"/>
  <c r="I5946" i="4" s="1"/>
  <c r="H6116" i="4"/>
  <c r="I6116" i="4" s="1"/>
  <c r="H6166" i="4"/>
  <c r="I6166" i="4" s="1"/>
  <c r="H3033" i="4"/>
  <c r="I3033" i="4" s="1"/>
  <c r="H4074" i="4"/>
  <c r="I4074" i="4" s="1"/>
  <c r="H4482" i="4"/>
  <c r="I4482" i="4" s="1"/>
  <c r="H5316" i="4"/>
  <c r="I5316" i="4" s="1"/>
  <c r="H5887" i="4"/>
  <c r="I5887" i="4" s="1"/>
  <c r="H5938" i="4"/>
  <c r="I5938" i="4" s="1"/>
  <c r="H6544" i="4"/>
  <c r="I6544" i="4" s="1"/>
  <c r="H6822" i="4"/>
  <c r="I6822" i="4" s="1"/>
  <c r="H6899" i="4"/>
  <c r="I6899" i="4" s="1"/>
  <c r="H6944" i="4"/>
  <c r="I6944" i="4" s="1"/>
  <c r="H6977" i="4"/>
  <c r="I6977" i="4" s="1"/>
  <c r="H7144" i="4"/>
  <c r="I7144" i="4" s="1"/>
  <c r="H7184" i="4"/>
  <c r="I7184" i="4" s="1"/>
  <c r="H7464" i="4"/>
  <c r="I7464" i="4" s="1"/>
  <c r="H7624" i="4"/>
  <c r="I7624" i="4" s="1"/>
  <c r="H7954" i="4"/>
  <c r="I7954" i="4" s="1"/>
  <c r="H8024" i="4"/>
  <c r="I8024" i="4" s="1"/>
  <c r="H8424" i="4"/>
  <c r="I8424" i="4" s="1"/>
  <c r="H5361" i="4"/>
  <c r="I5361" i="4" s="1"/>
  <c r="H5417" i="4"/>
  <c r="I5417" i="4" s="1"/>
  <c r="H6107" i="4"/>
  <c r="I6107" i="4" s="1"/>
  <c r="H6278" i="4"/>
  <c r="I6278" i="4" s="1"/>
  <c r="H6545" i="4"/>
  <c r="I6545" i="4" s="1"/>
  <c r="H6578" i="4"/>
  <c r="I6578" i="4" s="1"/>
  <c r="H6601" i="4"/>
  <c r="I6601" i="4" s="1"/>
  <c r="H6689" i="4"/>
  <c r="I6689" i="4" s="1"/>
  <c r="H7123" i="4"/>
  <c r="I7123" i="4" s="1"/>
  <c r="H7445" i="4"/>
  <c r="I7445" i="4" s="1"/>
  <c r="H7485" i="4"/>
  <c r="I7485" i="4" s="1"/>
  <c r="H7565" i="4"/>
  <c r="I7565" i="4" s="1"/>
  <c r="H7585" i="4"/>
  <c r="I7585" i="4" s="1"/>
  <c r="H7855" i="4"/>
  <c r="I7855" i="4" s="1"/>
  <c r="H8035" i="4"/>
  <c r="I8035" i="4" s="1"/>
  <c r="H8055" i="4"/>
  <c r="I8055" i="4" s="1"/>
  <c r="H8215" i="4"/>
  <c r="I8215" i="4" s="1"/>
  <c r="H8445" i="4"/>
  <c r="I8445" i="4" s="1"/>
  <c r="H8475" i="4"/>
  <c r="I8475" i="4" s="1"/>
  <c r="H8595" i="4"/>
  <c r="I8595" i="4" s="1"/>
  <c r="H8675" i="4"/>
  <c r="I8675" i="4" s="1"/>
  <c r="H8985" i="4"/>
  <c r="I8985" i="4" s="1"/>
  <c r="H9055" i="4"/>
  <c r="I9055" i="4" s="1"/>
  <c r="H5073" i="4"/>
  <c r="I5073" i="4" s="1"/>
  <c r="H5158" i="4"/>
  <c r="I5158" i="4" s="1"/>
  <c r="H6435" i="4"/>
  <c r="I6435" i="4" s="1"/>
  <c r="H6468" i="4"/>
  <c r="I6468" i="4" s="1"/>
  <c r="H6646" i="4"/>
  <c r="I6646" i="4" s="1"/>
  <c r="H7276" i="4"/>
  <c r="I7276" i="4" s="1"/>
  <c r="H7546" i="4"/>
  <c r="I7546" i="4" s="1"/>
  <c r="H7676" i="4"/>
  <c r="I7676" i="4" s="1"/>
  <c r="H7796" i="4"/>
  <c r="I7796" i="4" s="1"/>
  <c r="H7936" i="4"/>
  <c r="I7936" i="4" s="1"/>
  <c r="H7996" i="4"/>
  <c r="I7996" i="4" s="1"/>
  <c r="H8006" i="4"/>
  <c r="I8006" i="4" s="1"/>
  <c r="H8046" i="4"/>
  <c r="I8046" i="4" s="1"/>
  <c r="H8136" i="4"/>
  <c r="I8136" i="4" s="1"/>
  <c r="H8256" i="4"/>
  <c r="I8256" i="4" s="1"/>
  <c r="H6447" i="4"/>
  <c r="I6447" i="4" s="1"/>
  <c r="H6458" i="4"/>
  <c r="I6458" i="4" s="1"/>
  <c r="H6614" i="4"/>
  <c r="I6614" i="4" s="1"/>
  <c r="H7737" i="4"/>
  <c r="I7737" i="4" s="1"/>
  <c r="H7827" i="4"/>
  <c r="I7827" i="4" s="1"/>
  <c r="H7937" i="4"/>
  <c r="I7937" i="4" s="1"/>
  <c r="H8127" i="4"/>
  <c r="I8127" i="4" s="1"/>
  <c r="H8227" i="4"/>
  <c r="I8227" i="4" s="1"/>
  <c r="H8347" i="4"/>
  <c r="I8347" i="4" s="1"/>
  <c r="H8917" i="4"/>
  <c r="I8917" i="4" s="1"/>
  <c r="H5982" i="4"/>
  <c r="I5982" i="4" s="1"/>
  <c r="H6191" i="4"/>
  <c r="I6191" i="4" s="1"/>
  <c r="H6326" i="4"/>
  <c r="I6326" i="4" s="1"/>
  <c r="H6526" i="4"/>
  <c r="I6526" i="4" s="1"/>
  <c r="H6804" i="4"/>
  <c r="I6804" i="4" s="1"/>
  <c r="H7137" i="4"/>
  <c r="I7137" i="4" s="1"/>
  <c r="H7168" i="4"/>
  <c r="I7168" i="4" s="1"/>
  <c r="H7798" i="4"/>
  <c r="I7798" i="4" s="1"/>
  <c r="H8138" i="4"/>
  <c r="I8138" i="4" s="1"/>
  <c r="H8708" i="4"/>
  <c r="I8708" i="4" s="1"/>
  <c r="H8998" i="4"/>
  <c r="I8998" i="4" s="1"/>
  <c r="H9088" i="4"/>
  <c r="I9088" i="4" s="1"/>
  <c r="H9248" i="4"/>
  <c r="I9248" i="4" s="1"/>
  <c r="H9258" i="4"/>
  <c r="I9258" i="4" s="1"/>
  <c r="H5552" i="4"/>
  <c r="I5552" i="4" s="1"/>
  <c r="H5652" i="4"/>
  <c r="I5652" i="4" s="1"/>
  <c r="H6232" i="4"/>
  <c r="I6232" i="4" s="1"/>
  <c r="H6327" i="4"/>
  <c r="I6327" i="4" s="1"/>
  <c r="H6394" i="4"/>
  <c r="I6394" i="4" s="1"/>
  <c r="H6627" i="4"/>
  <c r="I6627" i="4" s="1"/>
  <c r="H6927" i="4"/>
  <c r="I6927" i="4" s="1"/>
  <c r="H7105" i="4"/>
  <c r="I7105" i="4" s="1"/>
  <c r="H7299" i="4"/>
  <c r="I7299" i="4" s="1"/>
  <c r="H7449" i="4"/>
  <c r="I7449" i="4" s="1"/>
  <c r="H7639" i="4"/>
  <c r="I7639" i="4" s="1"/>
  <c r="H8389" i="4"/>
  <c r="I8389" i="4" s="1"/>
  <c r="H8509" i="4"/>
  <c r="I8509" i="4" s="1"/>
  <c r="H8779" i="4"/>
  <c r="I8779" i="4" s="1"/>
  <c r="H9039" i="4"/>
  <c r="I9039" i="4" s="1"/>
  <c r="H9149" i="4"/>
  <c r="I9149" i="4" s="1"/>
  <c r="H9209" i="4"/>
  <c r="I9209" i="4" s="1"/>
  <c r="H2029" i="4"/>
  <c r="I2029" i="4" s="1"/>
  <c r="H5272" i="4"/>
  <c r="I5272" i="4" s="1"/>
  <c r="H6706" i="4"/>
  <c r="I6706" i="4" s="1"/>
  <c r="H6817" i="4"/>
  <c r="I6817" i="4" s="1"/>
  <c r="H6851" i="4"/>
  <c r="I6851" i="4" s="1"/>
  <c r="H6917" i="4"/>
  <c r="I6917" i="4" s="1"/>
  <c r="H6939" i="4"/>
  <c r="I6939" i="4" s="1"/>
  <c r="H7260" i="4"/>
  <c r="I7260" i="4" s="1"/>
  <c r="H7290" i="4"/>
  <c r="I7290" i="4" s="1"/>
  <c r="H7380" i="4"/>
  <c r="I7380" i="4" s="1"/>
  <c r="H7540" i="4"/>
  <c r="I7540" i="4" s="1"/>
  <c r="H7780" i="4"/>
  <c r="I7780" i="4" s="1"/>
  <c r="H8260" i="4"/>
  <c r="I8260" i="4" s="1"/>
  <c r="H8410" i="4"/>
  <c r="I8410" i="4" s="1"/>
  <c r="H5732" i="4"/>
  <c r="I5732" i="4" s="1"/>
  <c r="H7832" i="4"/>
  <c r="I7832" i="4" s="1"/>
  <c r="H8163" i="4"/>
  <c r="I8163" i="4" s="1"/>
  <c r="H8594" i="4"/>
  <c r="I8594" i="4" s="1"/>
  <c r="H8630" i="4"/>
  <c r="I8630" i="4" s="1"/>
  <c r="H8930" i="4"/>
  <c r="I8930" i="4" s="1"/>
  <c r="H8944" i="4"/>
  <c r="I8944" i="4" s="1"/>
  <c r="H9356" i="4"/>
  <c r="I9356" i="4" s="1"/>
  <c r="H9746" i="4"/>
  <c r="I9746" i="4" s="1"/>
  <c r="H9776" i="4"/>
  <c r="I9776" i="4" s="1"/>
  <c r="H9956" i="4"/>
  <c r="I9956" i="4" s="1"/>
  <c r="H10136" i="4"/>
  <c r="I10136" i="4" s="1"/>
  <c r="H10386" i="4"/>
  <c r="I10386" i="4" s="1"/>
  <c r="H10546" i="4"/>
  <c r="I10546" i="4" s="1"/>
  <c r="H10606" i="4"/>
  <c r="I10606" i="4" s="1"/>
  <c r="H10946" i="4"/>
  <c r="I10946" i="4" s="1"/>
  <c r="H5632" i="4"/>
  <c r="I5632" i="4" s="1"/>
  <c r="H6354" i="4"/>
  <c r="I6354" i="4" s="1"/>
  <c r="H7771" i="4"/>
  <c r="I7771" i="4" s="1"/>
  <c r="H8071" i="4"/>
  <c r="I8071" i="4" s="1"/>
  <c r="H8546" i="4"/>
  <c r="I8546" i="4" s="1"/>
  <c r="H9204" i="4"/>
  <c r="I9204" i="4" s="1"/>
  <c r="H9291" i="4"/>
  <c r="I9291" i="4" s="1"/>
  <c r="H9457" i="4"/>
  <c r="I9457" i="4" s="1"/>
  <c r="H9667" i="4"/>
  <c r="I9667" i="4" s="1"/>
  <c r="H9697" i="4"/>
  <c r="I9697" i="4" s="1"/>
  <c r="H9797" i="4"/>
  <c r="I9797" i="4" s="1"/>
  <c r="H9867" i="4"/>
  <c r="I9867" i="4" s="1"/>
  <c r="H10007" i="4"/>
  <c r="I10007" i="4" s="1"/>
  <c r="H10017" i="4"/>
  <c r="I10017" i="4" s="1"/>
  <c r="H10197" i="4"/>
  <c r="I10197" i="4" s="1"/>
  <c r="H10217" i="4"/>
  <c r="I10217" i="4" s="1"/>
  <c r="H10597" i="4"/>
  <c r="I10597" i="4" s="1"/>
  <c r="H10657" i="4"/>
  <c r="I10657" i="4" s="1"/>
  <c r="H10927" i="4"/>
  <c r="I10927" i="4" s="1"/>
  <c r="H10977" i="4"/>
  <c r="I10977" i="4" s="1"/>
  <c r="H11047" i="4"/>
  <c r="I11047" i="4" s="1"/>
  <c r="H11317" i="4"/>
  <c r="I11317" i="4" s="1"/>
  <c r="H11327" i="4"/>
  <c r="I11327" i="4" s="1"/>
  <c r="H4101" i="4"/>
  <c r="I4101" i="4" s="1"/>
  <c r="H7172" i="4"/>
  <c r="I7172" i="4" s="1"/>
  <c r="H9114" i="4"/>
  <c r="I9114" i="4" s="1"/>
  <c r="H9448" i="4"/>
  <c r="I9448" i="4" s="1"/>
  <c r="H9588" i="4"/>
  <c r="I9588" i="4" s="1"/>
  <c r="H9608" i="4"/>
  <c r="I9608" i="4" s="1"/>
  <c r="H9868" i="4"/>
  <c r="I9868" i="4" s="1"/>
  <c r="H9878" i="4"/>
  <c r="I9878" i="4" s="1"/>
  <c r="H10108" i="4"/>
  <c r="I10108" i="4" s="1"/>
  <c r="H10148" i="4"/>
  <c r="I10148" i="4" s="1"/>
  <c r="H10248" i="4"/>
  <c r="I10248" i="4" s="1"/>
  <c r="H10348" i="4"/>
  <c r="I10348" i="4" s="1"/>
  <c r="H10368" i="4"/>
  <c r="I10368" i="4" s="1"/>
  <c r="H10558" i="4"/>
  <c r="I10558" i="4" s="1"/>
  <c r="H10698" i="4"/>
  <c r="I10698" i="4" s="1"/>
  <c r="H10728" i="4"/>
  <c r="I10728" i="4" s="1"/>
  <c r="H10778" i="4"/>
  <c r="I10778" i="4" s="1"/>
  <c r="H11258" i="4"/>
  <c r="I11258" i="4" s="1"/>
  <c r="H11418" i="4"/>
  <c r="I11418" i="4" s="1"/>
  <c r="H11428" i="4"/>
  <c r="I11428" i="4" s="1"/>
  <c r="H6329" i="4"/>
  <c r="I6329" i="4" s="1"/>
  <c r="H7211" i="4"/>
  <c r="I7211" i="4" s="1"/>
  <c r="H7711" i="4"/>
  <c r="I7711" i="4" s="1"/>
  <c r="H8042" i="4"/>
  <c r="I8042" i="4" s="1"/>
  <c r="H8851" i="4"/>
  <c r="I8851" i="4" s="1"/>
  <c r="H9264" i="4"/>
  <c r="I9264" i="4" s="1"/>
  <c r="H9519" i="4"/>
  <c r="I9519" i="4" s="1"/>
  <c r="H9579" i="4"/>
  <c r="I9579" i="4" s="1"/>
  <c r="H6809" i="4"/>
  <c r="I6809" i="4" s="1"/>
  <c r="H7032" i="4"/>
  <c r="I7032" i="4" s="1"/>
  <c r="H7681" i="4"/>
  <c r="I7681" i="4" s="1"/>
  <c r="H7912" i="4"/>
  <c r="I7912" i="4" s="1"/>
  <c r="H8484" i="4"/>
  <c r="I8484" i="4" s="1"/>
  <c r="H8734" i="4"/>
  <c r="I8734" i="4" s="1"/>
  <c r="H8870" i="4"/>
  <c r="I8870" i="4" s="1"/>
  <c r="H9002" i="4"/>
  <c r="I9002" i="4" s="1"/>
  <c r="H9034" i="4"/>
  <c r="I9034" i="4" s="1"/>
  <c r="H9084" i="4"/>
  <c r="I9084" i="4" s="1"/>
  <c r="H9165" i="4"/>
  <c r="I9165" i="4" s="1"/>
  <c r="H9310" i="4"/>
  <c r="I9310" i="4" s="1"/>
  <c r="H9350" i="4"/>
  <c r="I9350" i="4" s="1"/>
  <c r="H9360" i="4"/>
  <c r="I9360" i="4" s="1"/>
  <c r="H9380" i="4"/>
  <c r="I9380" i="4" s="1"/>
  <c r="H6554" i="4"/>
  <c r="I6554" i="4" s="1"/>
  <c r="H7382" i="4"/>
  <c r="I7382" i="4" s="1"/>
  <c r="H8536" i="4"/>
  <c r="I8536" i="4" s="1"/>
  <c r="H8571" i="4"/>
  <c r="I8571" i="4" s="1"/>
  <c r="H8721" i="4"/>
  <c r="I8721" i="4" s="1"/>
  <c r="H9021" i="4"/>
  <c r="I9021" i="4" s="1"/>
  <c r="H9224" i="4"/>
  <c r="I9224" i="4" s="1"/>
  <c r="H9551" i="4"/>
  <c r="I9551" i="4" s="1"/>
  <c r="H4601" i="4"/>
  <c r="I4601" i="4" s="1"/>
  <c r="H6029" i="4"/>
  <c r="I6029" i="4" s="1"/>
  <c r="H6341" i="4"/>
  <c r="I6341" i="4" s="1"/>
  <c r="H6632" i="4"/>
  <c r="I6632" i="4" s="1"/>
  <c r="H8221" i="4"/>
  <c r="I8221" i="4" s="1"/>
  <c r="H8840" i="4"/>
  <c r="I8840" i="4" s="1"/>
  <c r="H9332" i="4"/>
  <c r="I9332" i="4" s="1"/>
  <c r="H9412" i="4"/>
  <c r="I9412" i="4" s="1"/>
  <c r="H9482" i="4"/>
  <c r="I9482" i="4" s="1"/>
  <c r="H9902" i="4"/>
  <c r="I9902" i="4" s="1"/>
  <c r="H9915" i="4"/>
  <c r="I9915" i="4" s="1"/>
  <c r="H9931" i="4"/>
  <c r="I9931" i="4" s="1"/>
  <c r="H10060" i="4"/>
  <c r="I10060" i="4" s="1"/>
  <c r="H10302" i="4"/>
  <c r="I10302" i="4" s="1"/>
  <c r="H11415" i="4"/>
  <c r="I11415" i="4" s="1"/>
  <c r="H11581" i="4"/>
  <c r="I11581" i="4" s="1"/>
  <c r="H12401" i="4"/>
  <c r="I12401" i="4" s="1"/>
  <c r="H12421" i="4"/>
  <c r="I12421" i="4" s="1"/>
  <c r="H12531" i="4"/>
  <c r="I12531" i="4" s="1"/>
  <c r="H12571" i="4"/>
  <c r="I12571" i="4" s="1"/>
  <c r="H12891" i="4"/>
  <c r="I12891" i="4" s="1"/>
  <c r="H12981" i="4"/>
  <c r="I12981" i="4" s="1"/>
  <c r="H13011" i="4"/>
  <c r="I13011" i="4" s="1"/>
  <c r="H8791" i="4"/>
  <c r="I8791" i="4" s="1"/>
  <c r="H9123" i="4"/>
  <c r="I9123" i="4" s="1"/>
  <c r="H9445" i="4"/>
  <c r="I9445" i="4" s="1"/>
  <c r="H9732" i="4"/>
  <c r="I9732" i="4" s="1"/>
  <c r="H10161" i="4"/>
  <c r="I10161" i="4" s="1"/>
  <c r="H10761" i="4"/>
  <c r="I10761" i="4" s="1"/>
  <c r="H11732" i="4"/>
  <c r="I11732" i="4" s="1"/>
  <c r="H11812" i="4"/>
  <c r="I11812" i="4" s="1"/>
  <c r="H11852" i="4"/>
  <c r="I11852" i="4" s="1"/>
  <c r="H12062" i="4"/>
  <c r="I12062" i="4" s="1"/>
  <c r="H12232" i="4"/>
  <c r="I12232" i="4" s="1"/>
  <c r="H12472" i="4"/>
  <c r="I12472" i="4" s="1"/>
  <c r="H12512" i="4"/>
  <c r="I12512" i="4" s="1"/>
  <c r="H12712" i="4"/>
  <c r="I12712" i="4" s="1"/>
  <c r="H8906" i="4"/>
  <c r="I8906" i="4" s="1"/>
  <c r="H9415" i="4"/>
  <c r="I9415" i="4" s="1"/>
  <c r="H10091" i="4"/>
  <c r="I10091" i="4" s="1"/>
  <c r="H10475" i="4"/>
  <c r="I10475" i="4" s="1"/>
  <c r="H10649" i="4"/>
  <c r="I10649" i="4" s="1"/>
  <c r="H10804" i="4"/>
  <c r="I10804" i="4" s="1"/>
  <c r="H10904" i="4"/>
  <c r="I10904" i="4" s="1"/>
  <c r="H11191" i="4"/>
  <c r="I11191" i="4" s="1"/>
  <c r="H11233" i="4"/>
  <c r="I11233" i="4" s="1"/>
  <c r="H11304" i="4"/>
  <c r="I11304" i="4" s="1"/>
  <c r="H11513" i="4"/>
  <c r="I11513" i="4" s="1"/>
  <c r="H11613" i="4"/>
  <c r="I11613" i="4" s="1"/>
  <c r="H11623" i="4"/>
  <c r="I11623" i="4" s="1"/>
  <c r="H11893" i="4"/>
  <c r="I11893" i="4" s="1"/>
  <c r="H11943" i="4"/>
  <c r="I11943" i="4" s="1"/>
  <c r="H11993" i="4"/>
  <c r="I11993" i="4" s="1"/>
  <c r="H12133" i="4"/>
  <c r="I12133" i="4" s="1"/>
  <c r="H12213" i="4"/>
  <c r="I12213" i="4" s="1"/>
  <c r="H12383" i="4"/>
  <c r="I12383" i="4" s="1"/>
  <c r="H12523" i="4"/>
  <c r="I12523" i="4" s="1"/>
  <c r="H12613" i="4"/>
  <c r="I12613" i="4" s="1"/>
  <c r="H12633" i="4"/>
  <c r="I12633" i="4" s="1"/>
  <c r="H12703" i="4"/>
  <c r="I12703" i="4" s="1"/>
  <c r="H12803" i="4"/>
  <c r="I12803" i="4" s="1"/>
  <c r="H12843" i="4"/>
  <c r="I12843" i="4" s="1"/>
  <c r="H12913" i="4"/>
  <c r="I12913" i="4" s="1"/>
  <c r="H13103" i="4"/>
  <c r="I13103" i="4" s="1"/>
  <c r="H8361" i="4"/>
  <c r="I8361" i="4" s="1"/>
  <c r="H8961" i="4"/>
  <c r="I8961" i="4" s="1"/>
  <c r="H9554" i="4"/>
  <c r="I9554" i="4" s="1"/>
  <c r="H9834" i="4"/>
  <c r="I9834" i="4" s="1"/>
  <c r="H9850" i="4"/>
  <c r="I9850" i="4" s="1"/>
  <c r="H10079" i="4"/>
  <c r="I10079" i="4" s="1"/>
  <c r="H10463" i="4"/>
  <c r="I10463" i="4" s="1"/>
  <c r="H10505" i="4"/>
  <c r="I10505" i="4" s="1"/>
  <c r="H11079" i="4"/>
  <c r="I11079" i="4" s="1"/>
  <c r="H7153" i="4"/>
  <c r="I7153" i="4" s="1"/>
  <c r="H7923" i="4"/>
  <c r="I7923" i="4" s="1"/>
  <c r="H8641" i="4"/>
  <c r="I8641" i="4" s="1"/>
  <c r="H9076" i="4"/>
  <c r="I9076" i="4" s="1"/>
  <c r="H9284" i="4"/>
  <c r="I9284" i="4" s="1"/>
  <c r="H9822" i="4"/>
  <c r="I9822" i="4" s="1"/>
  <c r="H10264" i="4"/>
  <c r="I10264" i="4" s="1"/>
  <c r="H10622" i="4"/>
  <c r="I10622" i="4" s="1"/>
  <c r="H11035" i="4"/>
  <c r="I11035" i="4" s="1"/>
  <c r="H6675" i="4"/>
  <c r="I6675" i="4" s="1"/>
  <c r="H8693" i="4"/>
  <c r="I8693" i="4" s="1"/>
  <c r="H9765" i="4"/>
  <c r="I9765" i="4" s="1"/>
  <c r="H10081" i="4"/>
  <c r="I10081" i="4" s="1"/>
  <c r="H5729" i="4"/>
  <c r="I5729" i="4" s="1"/>
  <c r="H8061" i="4"/>
  <c r="I8061" i="4" s="1"/>
  <c r="H8760" i="4"/>
  <c r="I8760" i="4" s="1"/>
  <c r="H9695" i="4"/>
  <c r="I9695" i="4" s="1"/>
  <c r="H10495" i="4"/>
  <c r="I10495" i="4" s="1"/>
  <c r="H10595" i="4"/>
  <c r="I10595" i="4" s="1"/>
  <c r="H11140" i="4"/>
  <c r="I11140" i="4" s="1"/>
  <c r="H8393" i="4"/>
  <c r="I8393" i="4" s="1"/>
  <c r="H9403" i="4"/>
  <c r="I9403" i="4" s="1"/>
  <c r="H9683" i="4"/>
  <c r="I9683" i="4" s="1"/>
  <c r="H10183" i="4"/>
  <c r="I10183" i="4" s="1"/>
  <c r="H10570" i="4"/>
  <c r="I10570" i="4" s="1"/>
  <c r="H11154" i="4"/>
  <c r="I11154" i="4" s="1"/>
  <c r="H11588" i="4"/>
  <c r="I11588" i="4" s="1"/>
  <c r="H11638" i="4"/>
  <c r="I11638" i="4" s="1"/>
  <c r="H11718" i="4"/>
  <c r="I11718" i="4" s="1"/>
  <c r="H12158" i="4"/>
  <c r="I12158" i="4" s="1"/>
  <c r="H12268" i="4"/>
  <c r="I12268" i="4" s="1"/>
  <c r="H12298" i="4"/>
  <c r="I12298" i="4" s="1"/>
  <c r="H12398" i="4"/>
  <c r="I12398" i="4" s="1"/>
  <c r="H12758" i="4"/>
  <c r="I12758" i="4" s="1"/>
  <c r="H12898" i="4"/>
  <c r="I12898" i="4" s="1"/>
  <c r="H12918" i="4"/>
  <c r="I12918" i="4" s="1"/>
  <c r="H12928" i="4"/>
  <c r="I12928" i="4" s="1"/>
  <c r="H12968" i="4"/>
  <c r="I12968" i="4" s="1"/>
  <c r="H9474" i="4"/>
  <c r="I9474" i="4" s="1"/>
  <c r="H10285" i="4"/>
  <c r="I10285" i="4" s="1"/>
  <c r="H11281" i="4"/>
  <c r="I11281" i="4" s="1"/>
  <c r="H11559" i="4"/>
  <c r="I11559" i="4" s="1"/>
  <c r="H11794" i="4"/>
  <c r="I11794" i="4" s="1"/>
  <c r="H11859" i="4"/>
  <c r="I11859" i="4" s="1"/>
  <c r="H11926" i="4"/>
  <c r="I11926" i="4" s="1"/>
  <c r="H11976" i="4"/>
  <c r="I11976" i="4" s="1"/>
  <c r="H12244" i="4"/>
  <c r="I12244" i="4" s="1"/>
  <c r="H12509" i="4"/>
  <c r="I12509" i="4" s="1"/>
  <c r="H12609" i="4"/>
  <c r="I12609" i="4" s="1"/>
  <c r="H12826" i="4"/>
  <c r="I12826" i="4" s="1"/>
  <c r="H12909" i="4"/>
  <c r="I12909" i="4" s="1"/>
  <c r="H13168" i="4"/>
  <c r="I13168" i="4" s="1"/>
  <c r="H13788" i="4"/>
  <c r="I13788" i="4" s="1"/>
  <c r="H13878" i="4"/>
  <c r="I13878" i="4" s="1"/>
  <c r="H14038" i="4"/>
  <c r="I14038" i="4" s="1"/>
  <c r="H14278" i="4"/>
  <c r="I14278" i="4" s="1"/>
  <c r="H14308" i="4"/>
  <c r="I14308" i="4" s="1"/>
  <c r="H14368" i="4"/>
  <c r="I14368" i="4" s="1"/>
  <c r="H14438" i="4"/>
  <c r="I14438" i="4" s="1"/>
  <c r="H14928" i="4"/>
  <c r="I14928" i="4" s="1"/>
  <c r="H15278" i="4"/>
  <c r="I15278" i="4" s="1"/>
  <c r="H15738" i="4"/>
  <c r="I15738" i="4" s="1"/>
  <c r="H15848" i="4"/>
  <c r="I15848" i="4" s="1"/>
  <c r="H16168" i="4"/>
  <c r="I16168" i="4" s="1"/>
  <c r="H16388" i="4"/>
  <c r="I16388" i="4" s="1"/>
  <c r="H11353" i="4"/>
  <c r="I11353" i="4" s="1"/>
  <c r="H11810" i="4"/>
  <c r="I11810" i="4" s="1"/>
  <c r="H12010" i="4"/>
  <c r="I12010" i="4" s="1"/>
  <c r="H12727" i="4"/>
  <c r="I12727" i="4" s="1"/>
  <c r="H13539" i="4"/>
  <c r="I13539" i="4" s="1"/>
  <c r="H13559" i="4"/>
  <c r="I13559" i="4" s="1"/>
  <c r="H14399" i="4"/>
  <c r="I14399" i="4" s="1"/>
  <c r="H14479" i="4"/>
  <c r="I14479" i="4" s="1"/>
  <c r="H14539" i="4"/>
  <c r="I14539" i="4" s="1"/>
  <c r="H14699" i="4"/>
  <c r="I14699" i="4" s="1"/>
  <c r="H14749" i="4"/>
  <c r="I14749" i="4" s="1"/>
  <c r="H15009" i="4"/>
  <c r="I15009" i="4" s="1"/>
  <c r="H15079" i="4"/>
  <c r="I15079" i="4" s="1"/>
  <c r="H15109" i="4"/>
  <c r="I15109" i="4" s="1"/>
  <c r="H15419" i="4"/>
  <c r="I15419" i="4" s="1"/>
  <c r="H15469" i="4"/>
  <c r="I15469" i="4" s="1"/>
  <c r="H15929" i="4"/>
  <c r="I15929" i="4" s="1"/>
  <c r="H16009" i="4"/>
  <c r="I16009" i="4" s="1"/>
  <c r="H16109" i="4"/>
  <c r="I16109" i="4" s="1"/>
  <c r="H16189" i="4"/>
  <c r="I16189" i="4" s="1"/>
  <c r="H16259" i="4"/>
  <c r="I16259" i="4" s="1"/>
  <c r="H16319" i="4"/>
  <c r="I16319" i="4" s="1"/>
  <c r="H16359" i="4"/>
  <c r="I16359" i="4" s="1"/>
  <c r="H16399" i="4"/>
  <c r="I16399" i="4" s="1"/>
  <c r="H16479" i="4"/>
  <c r="I16479" i="4" s="1"/>
  <c r="H11596" i="4"/>
  <c r="I11596" i="4" s="1"/>
  <c r="H13120" i="4"/>
  <c r="I13120" i="4" s="1"/>
  <c r="H13370" i="4"/>
  <c r="I13370" i="4" s="1"/>
  <c r="H13490" i="4"/>
  <c r="I13490" i="4" s="1"/>
  <c r="H13830" i="4"/>
  <c r="I13830" i="4" s="1"/>
  <c r="H13940" i="4"/>
  <c r="I13940" i="4" s="1"/>
  <c r="H13960" i="4"/>
  <c r="I13960" i="4" s="1"/>
  <c r="H14020" i="4"/>
  <c r="I14020" i="4" s="1"/>
  <c r="H14120" i="4"/>
  <c r="I14120" i="4" s="1"/>
  <c r="H14390" i="4"/>
  <c r="I14390" i="4" s="1"/>
  <c r="H14550" i="4"/>
  <c r="I14550" i="4" s="1"/>
  <c r="H14910" i="4"/>
  <c r="I14910" i="4" s="1"/>
  <c r="H15210" i="4"/>
  <c r="I15210" i="4" s="1"/>
  <c r="H16330" i="4"/>
  <c r="I16330" i="4" s="1"/>
  <c r="H16340" i="4"/>
  <c r="I16340" i="4" s="1"/>
  <c r="H11665" i="4"/>
  <c r="I11665" i="4" s="1"/>
  <c r="H11915" i="4"/>
  <c r="I11915" i="4" s="1"/>
  <c r="H11997" i="4"/>
  <c r="I11997" i="4" s="1"/>
  <c r="H12730" i="4"/>
  <c r="I12730" i="4" s="1"/>
  <c r="H13047" i="4"/>
  <c r="I13047" i="4" s="1"/>
  <c r="H13181" i="4"/>
  <c r="I13181" i="4" s="1"/>
  <c r="H13221" i="4"/>
  <c r="I13221" i="4" s="1"/>
  <c r="H13891" i="4"/>
  <c r="I13891" i="4" s="1"/>
  <c r="H13911" i="4"/>
  <c r="I13911" i="4" s="1"/>
  <c r="H14061" i="4"/>
  <c r="I14061" i="4" s="1"/>
  <c r="H14151" i="4"/>
  <c r="I14151" i="4" s="1"/>
  <c r="H14181" i="4"/>
  <c r="I14181" i="4" s="1"/>
  <c r="H14241" i="4"/>
  <c r="I14241" i="4" s="1"/>
  <c r="H14321" i="4"/>
  <c r="I14321" i="4" s="1"/>
  <c r="H14401" i="4"/>
  <c r="I14401" i="4" s="1"/>
  <c r="H14511" i="4"/>
  <c r="I14511" i="4" s="1"/>
  <c r="H14541" i="4"/>
  <c r="I14541" i="4" s="1"/>
  <c r="H14901" i="4"/>
  <c r="I14901" i="4" s="1"/>
  <c r="H15181" i="4"/>
  <c r="I15181" i="4" s="1"/>
  <c r="H15301" i="4"/>
  <c r="I15301" i="4" s="1"/>
  <c r="H15311" i="4"/>
  <c r="I15311" i="4" s="1"/>
  <c r="H15331" i="4"/>
  <c r="I15331" i="4" s="1"/>
  <c r="H15481" i="4"/>
  <c r="I15481" i="4" s="1"/>
  <c r="H15491" i="4"/>
  <c r="I15491" i="4" s="1"/>
  <c r="H15501" i="4"/>
  <c r="I15501" i="4" s="1"/>
  <c r="H15531" i="4"/>
  <c r="I15531" i="4" s="1"/>
  <c r="H15581" i="4"/>
  <c r="I15581" i="4" s="1"/>
  <c r="H11599" i="4"/>
  <c r="I11599" i="4" s="1"/>
  <c r="H12216" i="4"/>
  <c r="I12216" i="4" s="1"/>
  <c r="H12866" i="4"/>
  <c r="I12866" i="4" s="1"/>
  <c r="H13252" i="4"/>
  <c r="I13252" i="4" s="1"/>
  <c r="H13602" i="4"/>
  <c r="I13602" i="4" s="1"/>
  <c r="H13702" i="4"/>
  <c r="I13702" i="4" s="1"/>
  <c r="H13992" i="4"/>
  <c r="I13992" i="4" s="1"/>
  <c r="H14082" i="4"/>
  <c r="I14082" i="4" s="1"/>
  <c r="H14112" i="4"/>
  <c r="I14112" i="4" s="1"/>
  <c r="H14282" i="4"/>
  <c r="I14282" i="4" s="1"/>
  <c r="H14442" i="4"/>
  <c r="I14442" i="4" s="1"/>
  <c r="H14562" i="4"/>
  <c r="I14562" i="4" s="1"/>
  <c r="H15062" i="4"/>
  <c r="I15062" i="4" s="1"/>
  <c r="H15212" i="4"/>
  <c r="I15212" i="4" s="1"/>
  <c r="H15432" i="4"/>
  <c r="I15432" i="4" s="1"/>
  <c r="H15462" i="4"/>
  <c r="I15462" i="4" s="1"/>
  <c r="H15662" i="4"/>
  <c r="I15662" i="4" s="1"/>
  <c r="H11113" i="4"/>
  <c r="I11113" i="4" s="1"/>
  <c r="H11184" i="4"/>
  <c r="I11184" i="4" s="1"/>
  <c r="H11269" i="4"/>
  <c r="I11269" i="4" s="1"/>
  <c r="H11411" i="4"/>
  <c r="I11411" i="4" s="1"/>
  <c r="H11635" i="4"/>
  <c r="I11635" i="4" s="1"/>
  <c r="H12167" i="4"/>
  <c r="I12167" i="4" s="1"/>
  <c r="H12435" i="4"/>
  <c r="I12435" i="4" s="1"/>
  <c r="H12817" i="4"/>
  <c r="I12817" i="4" s="1"/>
  <c r="H13633" i="4"/>
  <c r="I13633" i="4" s="1"/>
  <c r="H14193" i="4"/>
  <c r="I14193" i="4" s="1"/>
  <c r="H14363" i="4"/>
  <c r="I14363" i="4" s="1"/>
  <c r="H14423" i="4"/>
  <c r="I14423" i="4" s="1"/>
  <c r="H14443" i="4"/>
  <c r="I14443" i="4" s="1"/>
  <c r="H14783" i="4"/>
  <c r="I14783" i="4" s="1"/>
  <c r="H15183" i="4"/>
  <c r="I15183" i="4" s="1"/>
  <c r="H15573" i="4"/>
  <c r="I15573" i="4" s="1"/>
  <c r="H15673" i="4"/>
  <c r="I15673" i="4" s="1"/>
  <c r="H7193" i="4"/>
  <c r="I7193" i="4" s="1"/>
  <c r="H10543" i="4"/>
  <c r="I10543" i="4" s="1"/>
  <c r="H10830" i="4"/>
  <c r="I10830" i="4" s="1"/>
  <c r="H12254" i="4"/>
  <c r="I12254" i="4" s="1"/>
  <c r="H12504" i="4"/>
  <c r="I12504" i="4" s="1"/>
  <c r="H12854" i="4"/>
  <c r="I12854" i="4" s="1"/>
  <c r="H13344" i="4"/>
  <c r="I13344" i="4" s="1"/>
  <c r="H13424" i="4"/>
  <c r="I13424" i="4" s="1"/>
  <c r="H13694" i="4"/>
  <c r="I13694" i="4" s="1"/>
  <c r="H13774" i="4"/>
  <c r="I13774" i="4" s="1"/>
  <c r="H13814" i="4"/>
  <c r="I13814" i="4" s="1"/>
  <c r="H14264" i="4"/>
  <c r="I14264" i="4" s="1"/>
  <c r="H14304" i="4"/>
  <c r="I14304" i="4" s="1"/>
  <c r="H14334" i="4"/>
  <c r="I14334" i="4" s="1"/>
  <c r="H14494" i="4"/>
  <c r="I14494" i="4" s="1"/>
  <c r="H14594" i="4"/>
  <c r="I14594" i="4" s="1"/>
  <c r="H14604" i="4"/>
  <c r="I14604" i="4" s="1"/>
  <c r="H14684" i="4"/>
  <c r="I14684" i="4" s="1"/>
  <c r="H14804" i="4"/>
  <c r="I14804" i="4" s="1"/>
  <c r="H14814" i="4"/>
  <c r="I14814" i="4" s="1"/>
  <c r="H15014" i="4"/>
  <c r="I15014" i="4" s="1"/>
  <c r="H15094" i="4"/>
  <c r="I15094" i="4" s="1"/>
  <c r="H15234" i="4"/>
  <c r="I15234" i="4" s="1"/>
  <c r="H15514" i="4"/>
  <c r="I15514" i="4" s="1"/>
  <c r="H15634" i="4"/>
  <c r="I15634" i="4" s="1"/>
  <c r="H10555" i="4"/>
  <c r="I10555" i="4" s="1"/>
  <c r="H10984" i="4"/>
  <c r="I10984" i="4" s="1"/>
  <c r="H12355" i="4"/>
  <c r="I12355" i="4" s="1"/>
  <c r="H12455" i="4"/>
  <c r="I12455" i="4" s="1"/>
  <c r="H12487" i="4"/>
  <c r="I12487" i="4" s="1"/>
  <c r="H12955" i="4"/>
  <c r="I12955" i="4" s="1"/>
  <c r="H12987" i="4"/>
  <c r="I12987" i="4" s="1"/>
  <c r="H13087" i="4"/>
  <c r="I13087" i="4" s="1"/>
  <c r="H13315" i="4"/>
  <c r="I13315" i="4" s="1"/>
  <c r="H13365" i="4"/>
  <c r="I13365" i="4" s="1"/>
  <c r="H13865" i="4"/>
  <c r="I13865" i="4" s="1"/>
  <c r="H13995" i="4"/>
  <c r="I13995" i="4" s="1"/>
  <c r="H14215" i="4"/>
  <c r="I14215" i="4" s="1"/>
  <c r="H14255" i="4"/>
  <c r="I14255" i="4" s="1"/>
  <c r="H14845" i="4"/>
  <c r="I14845" i="4" s="1"/>
  <c r="H15055" i="4"/>
  <c r="I15055" i="4" s="1"/>
  <c r="H15165" i="4"/>
  <c r="I15165" i="4" s="1"/>
  <c r="H15375" i="4"/>
  <c r="I15375" i="4" s="1"/>
  <c r="H15645" i="4"/>
  <c r="I15645" i="4" s="1"/>
  <c r="H15765" i="4"/>
  <c r="I15765" i="4" s="1"/>
  <c r="H16065" i="4"/>
  <c r="I16065" i="4" s="1"/>
  <c r="H16225" i="4"/>
  <c r="I16225" i="4" s="1"/>
  <c r="H16285" i="4"/>
  <c r="I16285" i="4" s="1"/>
  <c r="H16415" i="4"/>
  <c r="I16415" i="4" s="1"/>
  <c r="H16372" i="4"/>
  <c r="I16372" i="4" s="1"/>
  <c r="H16354" i="4"/>
  <c r="I16354" i="4" s="1"/>
  <c r="H16304" i="4"/>
  <c r="I16304" i="4" s="1"/>
  <c r="H16287" i="4"/>
  <c r="I16287" i="4" s="1"/>
  <c r="H15987" i="4"/>
  <c r="I15987" i="4" s="1"/>
  <c r="H15954" i="4"/>
  <c r="I15954" i="4" s="1"/>
  <c r="H15887" i="4"/>
  <c r="I15887" i="4" s="1"/>
  <c r="H15837" i="4"/>
  <c r="I15837" i="4" s="1"/>
  <c r="H15804" i="4"/>
  <c r="I15804" i="4" s="1"/>
  <c r="H15787" i="4"/>
  <c r="I15787" i="4" s="1"/>
  <c r="H15547" i="4"/>
  <c r="I15547" i="4" s="1"/>
  <c r="H15477" i="4"/>
  <c r="I15477" i="4" s="1"/>
  <c r="H15316" i="4"/>
  <c r="I15316" i="4" s="1"/>
  <c r="H15006" i="4"/>
  <c r="I15006" i="4" s="1"/>
  <c r="H14967" i="4"/>
  <c r="I14967" i="4" s="1"/>
  <c r="H14946" i="4"/>
  <c r="I14946" i="4" s="1"/>
  <c r="H14676" i="4"/>
  <c r="I14676" i="4" s="1"/>
  <c r="H14457" i="4"/>
  <c r="I14457" i="4" s="1"/>
  <c r="H14326" i="4"/>
  <c r="I14326" i="4" s="1"/>
  <c r="H14226" i="4"/>
  <c r="I14226" i="4" s="1"/>
  <c r="H14126" i="4"/>
  <c r="I14126" i="4" s="1"/>
  <c r="H13876" i="4"/>
  <c r="I13876" i="4" s="1"/>
  <c r="H13676" i="4"/>
  <c r="I13676" i="4" s="1"/>
  <c r="H13176" i="4"/>
  <c r="I13176" i="4" s="1"/>
  <c r="H13126" i="4"/>
  <c r="I13126" i="4" s="1"/>
  <c r="H12806" i="4"/>
  <c r="I12806" i="4" s="1"/>
  <c r="H12639" i="4"/>
  <c r="I12639" i="4" s="1"/>
  <c r="H12556" i="4"/>
  <c r="I12556" i="4" s="1"/>
  <c r="H12474" i="4"/>
  <c r="I12474" i="4" s="1"/>
  <c r="H11974" i="4"/>
  <c r="I11974" i="4" s="1"/>
  <c r="H11806" i="4"/>
  <c r="I11806" i="4" s="1"/>
  <c r="H11371" i="4"/>
  <c r="I11371" i="4" s="1"/>
  <c r="H9914" i="4"/>
  <c r="I9914" i="4" s="1"/>
  <c r="H40" i="4"/>
  <c r="I40" i="4" s="1"/>
  <c r="H170" i="4"/>
  <c r="I170" i="4" s="1"/>
  <c r="H590" i="4"/>
  <c r="I590" i="4" s="1"/>
  <c r="H121" i="4"/>
  <c r="I121" i="4" s="1"/>
  <c r="H371" i="4"/>
  <c r="I371" i="4" s="1"/>
  <c r="H491" i="4"/>
  <c r="I491" i="4" s="1"/>
  <c r="H521" i="4"/>
  <c r="I521" i="4" s="1"/>
  <c r="H691" i="4"/>
  <c r="I691" i="4" s="1"/>
  <c r="H749" i="4"/>
  <c r="I749" i="4" s="1"/>
  <c r="H834" i="4"/>
  <c r="I834" i="4" s="1"/>
  <c r="H892" i="4"/>
  <c r="I892" i="4" s="1"/>
  <c r="H992" i="4"/>
  <c r="I992" i="4" s="1"/>
  <c r="H1182" i="4"/>
  <c r="I1182" i="4" s="1"/>
  <c r="H86" i="4"/>
  <c r="I86" i="4" s="1"/>
  <c r="H285" i="4"/>
  <c r="I285" i="4" s="1"/>
  <c r="H1191" i="4"/>
  <c r="I1191" i="4" s="1"/>
  <c r="H1603" i="4"/>
  <c r="I1603" i="4" s="1"/>
  <c r="H1226" i="4"/>
  <c r="I1226" i="4" s="1"/>
  <c r="H1748" i="4"/>
  <c r="I1748" i="4" s="1"/>
  <c r="H438" i="4"/>
  <c r="I438" i="4" s="1"/>
  <c r="H871" i="4"/>
  <c r="I871" i="4" s="1"/>
  <c r="H1260" i="4"/>
  <c r="I1260" i="4" s="1"/>
  <c r="H309" i="4"/>
  <c r="I309" i="4" s="1"/>
  <c r="H328" i="4"/>
  <c r="I328" i="4" s="1"/>
  <c r="H385" i="4"/>
  <c r="I385" i="4" s="1"/>
  <c r="H1050" i="4"/>
  <c r="I1050" i="4" s="1"/>
  <c r="H724" i="4"/>
  <c r="I724" i="4" s="1"/>
  <c r="H1120" i="4"/>
  <c r="I1120" i="4" s="1"/>
  <c r="H1143" i="4"/>
  <c r="I1143" i="4" s="1"/>
  <c r="H1520" i="4"/>
  <c r="I1520" i="4" s="1"/>
  <c r="H1000" i="4"/>
  <c r="I1000" i="4" s="1"/>
  <c r="H2544" i="4"/>
  <c r="I2544" i="4" s="1"/>
  <c r="H2644" i="4"/>
  <c r="I2644" i="4" s="1"/>
  <c r="H2884" i="4"/>
  <c r="I2884" i="4" s="1"/>
  <c r="H2974" i="4"/>
  <c r="I2974" i="4" s="1"/>
  <c r="H1573" i="4"/>
  <c r="I1573" i="4" s="1"/>
  <c r="H1878" i="4"/>
  <c r="I1878" i="4" s="1"/>
  <c r="H2475" i="4"/>
  <c r="I2475" i="4" s="1"/>
  <c r="H2655" i="4"/>
  <c r="I2655" i="4" s="1"/>
  <c r="H1968" i="4"/>
  <c r="I1968" i="4" s="1"/>
  <c r="H2266" i="4"/>
  <c r="I2266" i="4" s="1"/>
  <c r="H2376" i="4"/>
  <c r="I2376" i="4" s="1"/>
  <c r="H1445" i="4"/>
  <c r="I1445" i="4" s="1"/>
  <c r="H2247" i="4"/>
  <c r="I2247" i="4" s="1"/>
  <c r="H204" i="4"/>
  <c r="I204" i="4" s="1"/>
  <c r="H1981" i="4"/>
  <c r="I1981" i="4" s="1"/>
  <c r="H1339" i="4"/>
  <c r="I1339" i="4" s="1"/>
  <c r="H1708" i="4"/>
  <c r="I1708" i="4" s="1"/>
  <c r="H2159" i="4"/>
  <c r="I2159" i="4" s="1"/>
  <c r="H1100" i="4"/>
  <c r="I1100" i="4" s="1"/>
  <c r="H3047" i="4"/>
  <c r="I3047" i="4" s="1"/>
  <c r="H3167" i="4"/>
  <c r="I3167" i="4" s="1"/>
  <c r="H3247" i="4"/>
  <c r="I3247" i="4" s="1"/>
  <c r="H3757" i="4"/>
  <c r="I3757" i="4" s="1"/>
  <c r="H4697" i="4"/>
  <c r="I4697" i="4" s="1"/>
  <c r="H4927" i="4"/>
  <c r="I4927" i="4" s="1"/>
  <c r="H2617" i="4"/>
  <c r="I2617" i="4" s="1"/>
  <c r="H2772" i="4"/>
  <c r="I2772" i="4" s="1"/>
  <c r="H3088" i="4"/>
  <c r="I3088" i="4" s="1"/>
  <c r="H3578" i="4"/>
  <c r="I3578" i="4" s="1"/>
  <c r="H3858" i="4"/>
  <c r="I3858" i="4" s="1"/>
  <c r="H223" i="4"/>
  <c r="I223" i="4" s="1"/>
  <c r="H2291" i="4"/>
  <c r="I2291" i="4" s="1"/>
  <c r="H2689" i="4"/>
  <c r="I2689" i="4" s="1"/>
  <c r="H4309" i="4"/>
  <c r="I4309" i="4" s="1"/>
  <c r="H4369" i="4"/>
  <c r="I4369" i="4" s="1"/>
  <c r="H4689" i="4"/>
  <c r="I4689" i="4" s="1"/>
  <c r="H1455" i="4"/>
  <c r="I1455" i="4" s="1"/>
  <c r="H2432" i="4"/>
  <c r="I2432" i="4" s="1"/>
  <c r="H3230" i="4"/>
  <c r="I3230" i="4" s="1"/>
  <c r="H955" i="4"/>
  <c r="I955" i="4" s="1"/>
  <c r="H2072" i="4"/>
  <c r="I2072" i="4" s="1"/>
  <c r="H3342" i="4"/>
  <c r="I3342" i="4" s="1"/>
  <c r="H3562" i="4"/>
  <c r="I3562" i="4" s="1"/>
  <c r="H3692" i="4"/>
  <c r="I3692" i="4" s="1"/>
  <c r="H1863" i="4"/>
  <c r="I1863" i="4" s="1"/>
  <c r="H2052" i="4"/>
  <c r="I2052" i="4" s="1"/>
  <c r="H3485" i="4"/>
  <c r="I3485" i="4" s="1"/>
  <c r="H3776" i="4"/>
  <c r="I3776" i="4" s="1"/>
  <c r="H3805" i="4"/>
  <c r="I3805" i="4" s="1"/>
  <c r="H3921" i="4"/>
  <c r="I3921" i="4" s="1"/>
  <c r="H5195" i="4"/>
  <c r="I5195" i="4" s="1"/>
  <c r="H5255" i="4"/>
  <c r="I5255" i="4" s="1"/>
  <c r="H3336" i="4"/>
  <c r="I3336" i="4" s="1"/>
  <c r="H3636" i="4"/>
  <c r="I3636" i="4" s="1"/>
  <c r="H3964" i="4"/>
  <c r="I3964" i="4" s="1"/>
  <c r="H4264" i="4"/>
  <c r="I4264" i="4" s="1"/>
  <c r="H4406" i="4"/>
  <c r="I4406" i="4" s="1"/>
  <c r="H4435" i="4"/>
  <c r="I4435" i="4" s="1"/>
  <c r="H2411" i="4"/>
  <c r="I2411" i="4" s="1"/>
  <c r="H4194" i="4"/>
  <c r="I4194" i="4" s="1"/>
  <c r="H129" i="4"/>
  <c r="I129" i="4" s="1"/>
  <c r="H2006" i="4"/>
  <c r="I2006" i="4" s="1"/>
  <c r="H2182" i="4"/>
  <c r="I2182" i="4" s="1"/>
  <c r="H3831" i="4"/>
  <c r="I3831" i="4" s="1"/>
  <c r="H4302" i="4"/>
  <c r="I4302" i="4" s="1"/>
  <c r="H4544" i="4"/>
  <c r="I4544" i="4" s="1"/>
  <c r="H5092" i="4"/>
  <c r="I5092" i="4" s="1"/>
  <c r="H4201" i="4"/>
  <c r="I4201" i="4" s="1"/>
  <c r="H4272" i="4"/>
  <c r="I4272" i="4" s="1"/>
  <c r="H4796" i="4"/>
  <c r="I4796" i="4" s="1"/>
  <c r="H5780" i="4"/>
  <c r="I5780" i="4" s="1"/>
  <c r="H5930" i="4"/>
  <c r="I5930" i="4" s="1"/>
  <c r="H6430" i="4"/>
  <c r="I6430" i="4" s="1"/>
  <c r="H6440" i="4"/>
  <c r="I6440" i="4" s="1"/>
  <c r="H6670" i="4"/>
  <c r="I6670" i="4" s="1"/>
  <c r="H6690" i="4"/>
  <c r="I6690" i="4" s="1"/>
  <c r="H6790" i="4"/>
  <c r="I6790" i="4" s="1"/>
  <c r="H6800" i="4"/>
  <c r="I6800" i="4" s="1"/>
  <c r="H3803" i="4"/>
  <c r="I3803" i="4" s="1"/>
  <c r="H5228" i="4"/>
  <c r="I5228" i="4" s="1"/>
  <c r="H5501" i="4"/>
  <c r="I5501" i="4" s="1"/>
  <c r="H5591" i="4"/>
  <c r="I5591" i="4" s="1"/>
  <c r="H4730" i="4"/>
  <c r="I4730" i="4" s="1"/>
  <c r="H4754" i="4"/>
  <c r="I4754" i="4" s="1"/>
  <c r="H5443" i="4"/>
  <c r="I5443" i="4" s="1"/>
  <c r="H5453" i="4"/>
  <c r="I5453" i="4" s="1"/>
  <c r="H5763" i="4"/>
  <c r="I5763" i="4" s="1"/>
  <c r="H6033" i="4"/>
  <c r="I6033" i="4" s="1"/>
  <c r="H6143" i="4"/>
  <c r="I6143" i="4" s="1"/>
  <c r="H2497" i="4"/>
  <c r="I2497" i="4" s="1"/>
  <c r="H4425" i="4"/>
  <c r="I4425" i="4" s="1"/>
  <c r="H4996" i="4"/>
  <c r="I4996" i="4" s="1"/>
  <c r="H5214" i="4"/>
  <c r="I5214" i="4" s="1"/>
  <c r="H5704" i="4"/>
  <c r="I5704" i="4" s="1"/>
  <c r="H5944" i="4"/>
  <c r="I5944" i="4" s="1"/>
  <c r="H6104" i="4"/>
  <c r="I6104" i="4" s="1"/>
  <c r="H5625" i="4"/>
  <c r="I5625" i="4" s="1"/>
  <c r="H5855" i="4"/>
  <c r="I5855" i="4" s="1"/>
  <c r="H2781" i="4"/>
  <c r="I2781" i="4" s="1"/>
  <c r="H3904" i="4"/>
  <c r="I3904" i="4" s="1"/>
  <c r="H3975" i="4"/>
  <c r="I3975" i="4" s="1"/>
  <c r="H4072" i="4"/>
  <c r="I4072" i="4" s="1"/>
  <c r="H4120" i="4"/>
  <c r="I4120" i="4" s="1"/>
  <c r="H4904" i="4"/>
  <c r="I4904" i="4" s="1"/>
  <c r="H6006" i="4"/>
  <c r="I6006" i="4" s="1"/>
  <c r="H6136" i="4"/>
  <c r="I6136" i="4" s="1"/>
  <c r="H6196" i="4"/>
  <c r="I6196" i="4" s="1"/>
  <c r="H4313" i="4"/>
  <c r="I4313" i="4" s="1"/>
  <c r="H5827" i="4"/>
  <c r="I5827" i="4" s="1"/>
  <c r="H5847" i="4"/>
  <c r="I5847" i="4" s="1"/>
  <c r="H4603" i="4"/>
  <c r="I4603" i="4" s="1"/>
  <c r="H5140" i="4"/>
  <c r="I5140" i="4" s="1"/>
  <c r="H6002" i="4"/>
  <c r="I6002" i="4" s="1"/>
  <c r="H7033" i="4"/>
  <c r="I7033" i="4" s="1"/>
  <c r="H7334" i="4"/>
  <c r="I7334" i="4" s="1"/>
  <c r="H7674" i="4"/>
  <c r="I7674" i="4" s="1"/>
  <c r="H7744" i="4"/>
  <c r="I7744" i="4" s="1"/>
  <c r="H8234" i="4"/>
  <c r="I8234" i="4" s="1"/>
  <c r="H8274" i="4"/>
  <c r="I8274" i="4" s="1"/>
  <c r="H5739" i="4"/>
  <c r="I5739" i="4" s="1"/>
  <c r="H6556" i="4"/>
  <c r="I6556" i="4" s="1"/>
  <c r="H6734" i="4"/>
  <c r="I6734" i="4" s="1"/>
  <c r="H7255" i="4"/>
  <c r="I7255" i="4" s="1"/>
  <c r="H7285" i="4"/>
  <c r="I7285" i="4" s="1"/>
  <c r="H7525" i="4"/>
  <c r="I7525" i="4" s="1"/>
  <c r="H7875" i="4"/>
  <c r="I7875" i="4" s="1"/>
  <c r="H8285" i="4"/>
  <c r="I8285" i="4" s="1"/>
  <c r="H8625" i="4"/>
  <c r="I8625" i="4" s="1"/>
  <c r="H8705" i="4"/>
  <c r="I8705" i="4" s="1"/>
  <c r="H8885" i="4"/>
  <c r="I8885" i="4" s="1"/>
  <c r="H8975" i="4"/>
  <c r="I8975" i="4" s="1"/>
  <c r="H4003" i="4"/>
  <c r="I4003" i="4" s="1"/>
  <c r="H6228" i="4"/>
  <c r="I6228" i="4" s="1"/>
  <c r="H6357" i="4"/>
  <c r="I6357" i="4" s="1"/>
  <c r="H6391" i="4"/>
  <c r="I6391" i="4" s="1"/>
  <c r="H6524" i="4"/>
  <c r="I6524" i="4" s="1"/>
  <c r="H6679" i="4"/>
  <c r="I6679" i="4" s="1"/>
  <c r="H6768" i="4"/>
  <c r="I6768" i="4" s="1"/>
  <c r="H6935" i="4"/>
  <c r="I6935" i="4" s="1"/>
  <c r="H7236" i="4"/>
  <c r="I7236" i="4" s="1"/>
  <c r="H7766" i="4"/>
  <c r="I7766" i="4" s="1"/>
  <c r="H8126" i="4"/>
  <c r="I8126" i="4" s="1"/>
  <c r="H8156" i="4"/>
  <c r="I8156" i="4" s="1"/>
  <c r="H8416" i="4"/>
  <c r="I8416" i="4" s="1"/>
  <c r="H6249" i="4"/>
  <c r="I6249" i="4" s="1"/>
  <c r="H6969" i="4"/>
  <c r="I6969" i="4" s="1"/>
  <c r="H7157" i="4"/>
  <c r="I7157" i="4" s="1"/>
  <c r="H7857" i="4"/>
  <c r="I7857" i="4" s="1"/>
  <c r="H7957" i="4"/>
  <c r="I7957" i="4" s="1"/>
  <c r="H8087" i="4"/>
  <c r="I8087" i="4" s="1"/>
  <c r="H8497" i="4"/>
  <c r="I8497" i="4" s="1"/>
  <c r="H9147" i="4"/>
  <c r="I9147" i="4" s="1"/>
  <c r="H7198" i="4"/>
  <c r="I7198" i="4" s="1"/>
  <c r="H7468" i="4"/>
  <c r="I7468" i="4" s="1"/>
  <c r="H8238" i="4"/>
  <c r="I8238" i="4" s="1"/>
  <c r="H8438" i="4"/>
  <c r="I8438" i="4" s="1"/>
  <c r="H8648" i="4"/>
  <c r="I8648" i="4" s="1"/>
  <c r="H8828" i="4"/>
  <c r="I8828" i="4" s="1"/>
  <c r="H9218" i="4"/>
  <c r="I9218" i="4" s="1"/>
  <c r="H4433" i="4"/>
  <c r="I4433" i="4" s="1"/>
  <c r="H6052" i="4"/>
  <c r="I6052" i="4" s="1"/>
  <c r="H6649" i="4"/>
  <c r="I6649" i="4" s="1"/>
  <c r="H6705" i="4"/>
  <c r="I6705" i="4" s="1"/>
  <c r="H7149" i="4"/>
  <c r="I7149" i="4" s="1"/>
  <c r="H8929" i="4"/>
  <c r="I8929" i="4" s="1"/>
  <c r="H5722" i="4"/>
  <c r="I5722" i="4" s="1"/>
  <c r="H7590" i="4"/>
  <c r="I7590" i="4" s="1"/>
  <c r="H8420" i="4"/>
  <c r="I8420" i="4" s="1"/>
  <c r="H8363" i="4"/>
  <c r="I8363" i="4" s="1"/>
  <c r="H9080" i="4"/>
  <c r="I9080" i="4" s="1"/>
  <c r="H10096" i="4"/>
  <c r="I10096" i="4" s="1"/>
  <c r="H10646" i="4"/>
  <c r="I10646" i="4" s="1"/>
  <c r="H10926" i="4"/>
  <c r="I10926" i="4" s="1"/>
  <c r="H11016" i="4"/>
  <c r="I11016" i="4" s="1"/>
  <c r="H6319" i="4"/>
  <c r="I6319" i="4" s="1"/>
  <c r="H8463" i="4"/>
  <c r="I8463" i="4" s="1"/>
  <c r="H9507" i="4"/>
  <c r="I9507" i="4" s="1"/>
  <c r="H9927" i="4"/>
  <c r="I9927" i="4" s="1"/>
  <c r="H10267" i="4"/>
  <c r="I10267" i="4" s="1"/>
  <c r="H10467" i="4"/>
  <c r="I10467" i="4" s="1"/>
  <c r="H10717" i="4"/>
  <c r="I10717" i="4" s="1"/>
  <c r="H10817" i="4"/>
  <c r="I10817" i="4" s="1"/>
  <c r="H11197" i="4"/>
  <c r="I11197" i="4" s="1"/>
  <c r="H7064" i="4"/>
  <c r="I7064" i="4" s="1"/>
  <c r="H7803" i="4"/>
  <c r="I7803" i="4" s="1"/>
  <c r="H9838" i="4"/>
  <c r="I9838" i="4" s="1"/>
  <c r="H10138" i="4"/>
  <c r="I10138" i="4" s="1"/>
  <c r="H10768" i="4"/>
  <c r="I10768" i="4" s="1"/>
  <c r="H4483" i="4"/>
  <c r="I4483" i="4" s="1"/>
  <c r="H6954" i="4"/>
  <c r="I6954" i="4" s="1"/>
  <c r="H9066" i="4"/>
  <c r="I9066" i="4" s="1"/>
  <c r="H9319" i="4"/>
  <c r="I9319" i="4" s="1"/>
  <c r="H9329" i="4"/>
  <c r="I9329" i="4" s="1"/>
  <c r="H9379" i="4"/>
  <c r="I9379" i="4" s="1"/>
  <c r="H4125" i="4"/>
  <c r="I4125" i="4" s="1"/>
  <c r="H7074" i="4"/>
  <c r="I7074" i="4" s="1"/>
  <c r="H8243" i="4"/>
  <c r="I8243" i="4" s="1"/>
  <c r="H8470" i="4"/>
  <c r="I8470" i="4" s="1"/>
  <c r="H9450" i="4"/>
  <c r="I9450" i="4" s="1"/>
  <c r="H7109" i="4"/>
  <c r="I7109" i="4" s="1"/>
  <c r="H7613" i="4"/>
  <c r="I7613" i="4" s="1"/>
  <c r="H9036" i="4"/>
  <c r="I9036" i="4" s="1"/>
  <c r="H6965" i="4"/>
  <c r="I6965" i="4" s="1"/>
  <c r="H8352" i="4"/>
  <c r="I8352" i="4" s="1"/>
  <c r="H7222" i="4"/>
  <c r="I7222" i="4" s="1"/>
  <c r="H10544" i="4"/>
  <c r="I10544" i="4" s="1"/>
  <c r="H11102" i="4"/>
  <c r="I11102" i="4" s="1"/>
  <c r="H11273" i="4"/>
  <c r="I11273" i="4" s="1"/>
  <c r="H11289" i="4"/>
  <c r="I11289" i="4" s="1"/>
  <c r="H11389" i="4"/>
  <c r="I11389" i="4" s="1"/>
  <c r="H12741" i="4"/>
  <c r="I12741" i="4" s="1"/>
  <c r="H12941" i="4"/>
  <c r="I12941" i="4" s="1"/>
  <c r="H12961" i="4"/>
  <c r="I12961" i="4" s="1"/>
  <c r="H8510" i="4"/>
  <c r="I8510" i="4" s="1"/>
  <c r="H8726" i="4"/>
  <c r="I8726" i="4" s="1"/>
  <c r="H8893" i="4"/>
  <c r="I8893" i="4" s="1"/>
  <c r="H11403" i="4"/>
  <c r="I11403" i="4" s="1"/>
  <c r="H11642" i="4"/>
  <c r="I11642" i="4" s="1"/>
  <c r="H12072" i="4"/>
  <c r="I12072" i="4" s="1"/>
  <c r="H12602" i="4"/>
  <c r="I12602" i="4" s="1"/>
  <c r="H9484" i="4"/>
  <c r="I9484" i="4" s="1"/>
  <c r="H10462" i="4"/>
  <c r="I10462" i="4" s="1"/>
  <c r="H10662" i="4"/>
  <c r="I10662" i="4" s="1"/>
  <c r="H10862" i="4"/>
  <c r="I10862" i="4" s="1"/>
  <c r="H10891" i="4"/>
  <c r="I10891" i="4" s="1"/>
  <c r="H11320" i="4"/>
  <c r="I11320" i="4" s="1"/>
  <c r="H11973" i="4"/>
  <c r="I11973" i="4" s="1"/>
  <c r="H12043" i="4"/>
  <c r="I12043" i="4" s="1"/>
  <c r="H9523" i="4"/>
  <c r="I9523" i="4" s="1"/>
  <c r="H9734" i="4"/>
  <c r="I9734" i="4" s="1"/>
  <c r="H9763" i="4"/>
  <c r="I9763" i="4" s="1"/>
  <c r="H10634" i="4"/>
  <c r="I10634" i="4" s="1"/>
  <c r="H3406" i="4"/>
  <c r="I3406" i="4" s="1"/>
  <c r="H9793" i="4"/>
  <c r="I9793" i="4" s="1"/>
  <c r="H10035" i="4"/>
  <c r="I10035" i="4" s="1"/>
  <c r="H9285" i="4"/>
  <c r="I9285" i="4" s="1"/>
  <c r="H9823" i="4"/>
  <c r="I9823" i="4" s="1"/>
  <c r="H10310" i="4"/>
  <c r="I10310" i="4" s="1"/>
  <c r="H10323" i="4"/>
  <c r="I10323" i="4" s="1"/>
  <c r="H10053" i="4"/>
  <c r="I10053" i="4" s="1"/>
  <c r="H10382" i="4"/>
  <c r="I10382" i="4" s="1"/>
  <c r="H10453" i="4"/>
  <c r="I10453" i="4" s="1"/>
  <c r="H11169" i="4"/>
  <c r="I11169" i="4" s="1"/>
  <c r="H9783" i="4"/>
  <c r="I9783" i="4" s="1"/>
  <c r="H11354" i="4"/>
  <c r="I11354" i="4" s="1"/>
  <c r="H11568" i="4"/>
  <c r="I11568" i="4" s="1"/>
  <c r="H11678" i="4"/>
  <c r="I11678" i="4" s="1"/>
  <c r="H12618" i="4"/>
  <c r="I12618" i="4" s="1"/>
  <c r="H12648" i="4"/>
  <c r="I12648" i="4" s="1"/>
  <c r="H12728" i="4"/>
  <c r="I12728" i="4" s="1"/>
  <c r="H9302" i="4"/>
  <c r="I9302" i="4" s="1"/>
  <c r="H10501" i="4"/>
  <c r="I10501" i="4" s="1"/>
  <c r="H10572" i="4"/>
  <c r="I10572" i="4" s="1"/>
  <c r="H11379" i="4"/>
  <c r="I11379" i="4" s="1"/>
  <c r="H13148" i="4"/>
  <c r="I13148" i="4" s="1"/>
  <c r="H13318" i="4"/>
  <c r="I13318" i="4" s="1"/>
  <c r="H13668" i="4"/>
  <c r="I13668" i="4" s="1"/>
  <c r="H13898" i="4"/>
  <c r="I13898" i="4" s="1"/>
  <c r="H13938" i="4"/>
  <c r="I13938" i="4" s="1"/>
  <c r="H15418" i="4"/>
  <c r="I15418" i="4" s="1"/>
  <c r="H16078" i="4"/>
  <c r="I16078" i="4" s="1"/>
  <c r="H16498" i="4"/>
  <c r="I16498" i="4" s="1"/>
  <c r="H9942" i="4"/>
  <c r="I9942" i="4" s="1"/>
  <c r="H11960" i="4"/>
  <c r="I11960" i="4" s="1"/>
  <c r="H13109" i="4"/>
  <c r="I13109" i="4" s="1"/>
  <c r="H13429" i="4"/>
  <c r="I13429" i="4" s="1"/>
  <c r="H14099" i="4"/>
  <c r="I14099" i="4" s="1"/>
  <c r="H14119" i="4"/>
  <c r="I14119" i="4" s="1"/>
  <c r="H15039" i="4"/>
  <c r="I15039" i="4" s="1"/>
  <c r="H15789" i="4"/>
  <c r="I15789" i="4" s="1"/>
  <c r="H16019" i="4"/>
  <c r="I16019" i="4" s="1"/>
  <c r="H16309" i="4"/>
  <c r="I16309" i="4" s="1"/>
  <c r="H12364" i="4"/>
  <c r="I12364" i="4" s="1"/>
  <c r="H13360" i="4"/>
  <c r="I13360" i="4" s="1"/>
  <c r="H14520" i="4"/>
  <c r="I14520" i="4" s="1"/>
  <c r="H14780" i="4"/>
  <c r="I14780" i="4" s="1"/>
  <c r="H15280" i="4"/>
  <c r="I15280" i="4" s="1"/>
  <c r="H15780" i="4"/>
  <c r="I15780" i="4" s="1"/>
  <c r="H15940" i="4"/>
  <c r="I15940" i="4" s="1"/>
  <c r="H16250" i="4"/>
  <c r="I16250" i="4" s="1"/>
  <c r="H11715" i="4"/>
  <c r="I11715" i="4" s="1"/>
  <c r="H12565" i="4"/>
  <c r="I12565" i="4" s="1"/>
  <c r="H13831" i="4"/>
  <c r="I13831" i="4" s="1"/>
  <c r="H14231" i="4"/>
  <c r="I14231" i="4" s="1"/>
  <c r="H14811" i="4"/>
  <c r="I14811" i="4" s="1"/>
  <c r="H14891" i="4"/>
  <c r="I14891" i="4" s="1"/>
  <c r="H15151" i="4"/>
  <c r="I15151" i="4" s="1"/>
  <c r="H9814" i="4"/>
  <c r="I9814" i="4" s="1"/>
  <c r="H11434" i="4"/>
  <c r="I11434" i="4" s="1"/>
  <c r="H13472" i="4"/>
  <c r="I13472" i="4" s="1"/>
  <c r="H13922" i="4"/>
  <c r="I13922" i="4" s="1"/>
  <c r="H14092" i="4"/>
  <c r="I14092" i="4" s="1"/>
  <c r="H14362" i="4"/>
  <c r="I14362" i="4" s="1"/>
  <c r="H14372" i="4"/>
  <c r="I14372" i="4" s="1"/>
  <c r="H15242" i="4"/>
  <c r="I15242" i="4" s="1"/>
  <c r="H11835" i="4"/>
  <c r="I11835" i="4" s="1"/>
  <c r="H11950" i="4"/>
  <c r="I11950" i="4" s="1"/>
  <c r="H12150" i="4"/>
  <c r="I12150" i="4" s="1"/>
  <c r="H12185" i="4"/>
  <c r="I12185" i="4" s="1"/>
  <c r="H13533" i="4"/>
  <c r="I13533" i="4" s="1"/>
  <c r="H14553" i="4"/>
  <c r="I14553" i="4" s="1"/>
  <c r="H14943" i="4"/>
  <c r="I14943" i="4" s="1"/>
  <c r="H15363" i="4"/>
  <c r="I15363" i="4" s="1"/>
  <c r="H15403" i="4"/>
  <c r="I15403" i="4" s="1"/>
  <c r="H11504" i="4"/>
  <c r="I11504" i="4" s="1"/>
  <c r="H12004" i="4"/>
  <c r="I12004" i="4" s="1"/>
  <c r="H12519" i="4"/>
  <c r="I12519" i="4" s="1"/>
  <c r="H13234" i="4"/>
  <c r="I13234" i="4" s="1"/>
  <c r="H15344" i="4"/>
  <c r="I15344" i="4" s="1"/>
  <c r="H15594" i="4"/>
  <c r="I15594" i="4" s="1"/>
  <c r="H15614" i="4"/>
  <c r="I15614" i="4" s="1"/>
  <c r="H11055" i="4"/>
  <c r="I11055" i="4" s="1"/>
  <c r="H11605" i="4"/>
  <c r="I11605" i="4" s="1"/>
  <c r="H12270" i="4"/>
  <c r="I12270" i="4" s="1"/>
  <c r="H12855" i="4"/>
  <c r="I12855" i="4" s="1"/>
  <c r="H13265" i="4"/>
  <c r="I13265" i="4" s="1"/>
  <c r="H13375" i="4"/>
  <c r="I13375" i="4" s="1"/>
  <c r="H13875" i="4"/>
  <c r="I13875" i="4" s="1"/>
  <c r="H14665" i="4"/>
  <c r="I14665" i="4" s="1"/>
  <c r="H15115" i="4"/>
  <c r="I15115" i="4" s="1"/>
  <c r="H15275" i="4"/>
  <c r="I15275" i="4" s="1"/>
  <c r="H15565" i="4"/>
  <c r="I15565" i="4" s="1"/>
  <c r="H15785" i="4"/>
  <c r="I15785" i="4" s="1"/>
  <c r="H15985" i="4"/>
  <c r="I15985" i="4" s="1"/>
  <c r="H16045" i="4"/>
  <c r="I16045" i="4" s="1"/>
  <c r="H10" i="4"/>
  <c r="I10" i="4" s="1"/>
  <c r="H110" i="4"/>
  <c r="I110" i="4" s="1"/>
  <c r="H220" i="4"/>
  <c r="I220" i="4" s="1"/>
  <c r="H360" i="4"/>
  <c r="I360" i="4" s="1"/>
  <c r="H400" i="4"/>
  <c r="I400" i="4" s="1"/>
  <c r="H450" i="4"/>
  <c r="I450" i="4" s="1"/>
  <c r="H470" i="4"/>
  <c r="I470" i="4" s="1"/>
  <c r="H520" i="4"/>
  <c r="I520" i="4" s="1"/>
  <c r="H700" i="4"/>
  <c r="I700" i="4" s="1"/>
  <c r="H710" i="4"/>
  <c r="I710" i="4" s="1"/>
  <c r="H760" i="4"/>
  <c r="I760" i="4" s="1"/>
  <c r="H780" i="4"/>
  <c r="I780" i="4" s="1"/>
  <c r="H231" i="4"/>
  <c r="I231" i="4" s="1"/>
  <c r="H261" i="4"/>
  <c r="I261" i="4" s="1"/>
  <c r="H381" i="4"/>
  <c r="I381" i="4" s="1"/>
  <c r="H391" i="4"/>
  <c r="I391" i="4" s="1"/>
  <c r="H451" i="4"/>
  <c r="I451" i="4" s="1"/>
  <c r="H551" i="4"/>
  <c r="I551" i="4" s="1"/>
  <c r="H561" i="4"/>
  <c r="I561" i="4" s="1"/>
  <c r="H611" i="4"/>
  <c r="I611" i="4" s="1"/>
  <c r="H641" i="4"/>
  <c r="I641" i="4" s="1"/>
  <c r="H751" i="4"/>
  <c r="I751" i="4" s="1"/>
  <c r="H811" i="4"/>
  <c r="I811" i="4" s="1"/>
  <c r="H32" i="4"/>
  <c r="I32" i="4" s="1"/>
  <c r="H62" i="4"/>
  <c r="I62" i="4" s="1"/>
  <c r="H112" i="4"/>
  <c r="I112" i="4" s="1"/>
  <c r="H152" i="4"/>
  <c r="I152" i="4" s="1"/>
  <c r="H162" i="4"/>
  <c r="I162" i="4" s="1"/>
  <c r="H182" i="4"/>
  <c r="I182" i="4" s="1"/>
  <c r="H232" i="4"/>
  <c r="I232" i="4" s="1"/>
  <c r="H312" i="4"/>
  <c r="I312" i="4" s="1"/>
  <c r="H352" i="4"/>
  <c r="I352" i="4" s="1"/>
  <c r="H372" i="4"/>
  <c r="I372" i="4" s="1"/>
  <c r="H442" i="4"/>
  <c r="I442" i="4" s="1"/>
  <c r="H542" i="4"/>
  <c r="I542" i="4" s="1"/>
  <c r="H602" i="4"/>
  <c r="I602" i="4" s="1"/>
  <c r="H632" i="4"/>
  <c r="I632" i="4" s="1"/>
  <c r="H702" i="4"/>
  <c r="I702" i="4" s="1"/>
  <c r="H732" i="4"/>
  <c r="I732" i="4" s="1"/>
  <c r="H762" i="4"/>
  <c r="I762" i="4" s="1"/>
  <c r="H812" i="4"/>
  <c r="I812" i="4" s="1"/>
  <c r="H57" i="4"/>
  <c r="I57" i="4" s="1"/>
  <c r="H87" i="4"/>
  <c r="I87" i="4" s="1"/>
  <c r="H167" i="4"/>
  <c r="I167" i="4" s="1"/>
  <c r="H187" i="4"/>
  <c r="I187" i="4" s="1"/>
  <c r="H367" i="4"/>
  <c r="I367" i="4" s="1"/>
  <c r="H377" i="4"/>
  <c r="I377" i="4" s="1"/>
  <c r="H397" i="4"/>
  <c r="I397" i="4" s="1"/>
  <c r="H447" i="4"/>
  <c r="I447" i="4" s="1"/>
  <c r="H457" i="4"/>
  <c r="I457" i="4" s="1"/>
  <c r="H467" i="4"/>
  <c r="I467" i="4" s="1"/>
  <c r="H497" i="4"/>
  <c r="I497" i="4" s="1"/>
  <c r="H577" i="4"/>
  <c r="I577" i="4" s="1"/>
  <c r="H587" i="4"/>
  <c r="I587" i="4" s="1"/>
  <c r="H597" i="4"/>
  <c r="I597" i="4" s="1"/>
  <c r="H607" i="4"/>
  <c r="I607" i="4" s="1"/>
  <c r="H657" i="4"/>
  <c r="I657" i="4" s="1"/>
  <c r="H697" i="4"/>
  <c r="I697" i="4" s="1"/>
  <c r="H727" i="4"/>
  <c r="I727" i="4" s="1"/>
  <c r="H817" i="4"/>
  <c r="I817" i="4" s="1"/>
  <c r="H827" i="4"/>
  <c r="I827" i="4" s="1"/>
  <c r="H99" i="4"/>
  <c r="I99" i="4" s="1"/>
  <c r="H184" i="4"/>
  <c r="I184" i="4" s="1"/>
  <c r="H199" i="4"/>
  <c r="I199" i="4" s="1"/>
  <c r="H366" i="4"/>
  <c r="I366" i="4" s="1"/>
  <c r="H399" i="4"/>
  <c r="I399" i="4" s="1"/>
  <c r="H484" i="4"/>
  <c r="I484" i="4" s="1"/>
  <c r="H499" i="4"/>
  <c r="I499" i="4" s="1"/>
  <c r="H566" i="4"/>
  <c r="I566" i="4" s="1"/>
  <c r="H666" i="4"/>
  <c r="I666" i="4" s="1"/>
  <c r="H766" i="4"/>
  <c r="I766" i="4" s="1"/>
  <c r="H784" i="4"/>
  <c r="I784" i="4" s="1"/>
  <c r="H799" i="4"/>
  <c r="I799" i="4" s="1"/>
  <c r="H922" i="4"/>
  <c r="I922" i="4" s="1"/>
  <c r="H962" i="4"/>
  <c r="I962" i="4" s="1"/>
  <c r="H1012" i="4"/>
  <c r="I1012" i="4" s="1"/>
  <c r="H1172" i="4"/>
  <c r="I1172" i="4" s="1"/>
  <c r="H1212" i="4"/>
  <c r="I1212" i="4" s="1"/>
  <c r="H1222" i="4"/>
  <c r="I1222" i="4" s="1"/>
  <c r="H1242" i="4"/>
  <c r="I1242" i="4" s="1"/>
  <c r="H1252" i="4"/>
  <c r="I1252" i="4" s="1"/>
  <c r="H1282" i="4"/>
  <c r="I1282" i="4" s="1"/>
  <c r="H1372" i="4"/>
  <c r="I1372" i="4" s="1"/>
  <c r="H1392" i="4"/>
  <c r="I1392" i="4" s="1"/>
  <c r="H1482" i="4"/>
  <c r="I1482" i="4" s="1"/>
  <c r="H1512" i="4"/>
  <c r="I1512" i="4" s="1"/>
  <c r="H1552" i="4"/>
  <c r="I1552" i="4" s="1"/>
  <c r="H1572" i="4"/>
  <c r="I1572" i="4" s="1"/>
  <c r="H1672" i="4"/>
  <c r="I1672" i="4" s="1"/>
  <c r="H1732" i="4"/>
  <c r="I1732" i="4" s="1"/>
  <c r="H1782" i="4"/>
  <c r="I1782" i="4" s="1"/>
  <c r="H1842" i="4"/>
  <c r="I1842" i="4" s="1"/>
  <c r="H1962" i="4"/>
  <c r="I1962" i="4" s="1"/>
  <c r="H2002" i="4"/>
  <c r="I2002" i="4" s="1"/>
  <c r="H18" i="4"/>
  <c r="I18" i="4" s="1"/>
  <c r="H54" i="4"/>
  <c r="I54" i="4" s="1"/>
  <c r="H154" i="4"/>
  <c r="I154" i="4" s="1"/>
  <c r="H38" i="4"/>
  <c r="I38" i="4" s="1"/>
  <c r="H73" i="4"/>
  <c r="I73" i="4" s="1"/>
  <c r="H25" i="4"/>
  <c r="I25" i="4" s="1"/>
  <c r="H78" i="4"/>
  <c r="I78" i="4" s="1"/>
  <c r="H246" i="4"/>
  <c r="I246" i="4" s="1"/>
  <c r="H339" i="4"/>
  <c r="I339" i="4" s="1"/>
  <c r="H358" i="4"/>
  <c r="I358" i="4" s="1"/>
  <c r="H674" i="4"/>
  <c r="I674" i="4" s="1"/>
  <c r="H924" i="4"/>
  <c r="I924" i="4" s="1"/>
  <c r="H1068" i="4"/>
  <c r="I1068" i="4" s="1"/>
  <c r="H1090" i="4"/>
  <c r="I1090" i="4" s="1"/>
  <c r="H1101" i="4"/>
  <c r="I1101" i="4" s="1"/>
  <c r="H1113" i="4"/>
  <c r="I1113" i="4" s="1"/>
  <c r="H1168" i="4"/>
  <c r="I1168" i="4" s="1"/>
  <c r="H1246" i="4"/>
  <c r="I1246" i="4" s="1"/>
  <c r="H1290" i="4"/>
  <c r="I1290" i="4" s="1"/>
  <c r="H1357" i="4"/>
  <c r="I1357" i="4" s="1"/>
  <c r="H1424" i="4"/>
  <c r="I1424" i="4" s="1"/>
  <c r="H1579" i="4"/>
  <c r="I1579" i="4" s="1"/>
  <c r="H1657" i="4"/>
  <c r="I1657" i="4" s="1"/>
  <c r="H56" i="4"/>
  <c r="I56" i="4" s="1"/>
  <c r="H248" i="4"/>
  <c r="I248" i="4" s="1"/>
  <c r="H638" i="4"/>
  <c r="I638" i="4" s="1"/>
  <c r="H768" i="4"/>
  <c r="I768" i="4" s="1"/>
  <c r="H843" i="4"/>
  <c r="I843" i="4" s="1"/>
  <c r="H891" i="4"/>
  <c r="I891" i="4" s="1"/>
  <c r="H914" i="4"/>
  <c r="I914" i="4" s="1"/>
  <c r="H1091" i="4"/>
  <c r="I1091" i="4" s="1"/>
  <c r="H1336" i="4"/>
  <c r="I1336" i="4" s="1"/>
  <c r="H1491" i="4"/>
  <c r="I1491" i="4" s="1"/>
  <c r="H1547" i="4"/>
  <c r="I1547" i="4" s="1"/>
  <c r="H1580" i="4"/>
  <c r="I1580" i="4" s="1"/>
  <c r="H1747" i="4"/>
  <c r="I1747" i="4" s="1"/>
  <c r="H143" i="4"/>
  <c r="I143" i="4" s="1"/>
  <c r="H233" i="4"/>
  <c r="I233" i="4" s="1"/>
  <c r="H436" i="4"/>
  <c r="I436" i="4" s="1"/>
  <c r="H509" i="4"/>
  <c r="I509" i="4" s="1"/>
  <c r="H585" i="4"/>
  <c r="I585" i="4" s="1"/>
  <c r="H753" i="4"/>
  <c r="I753" i="4" s="1"/>
  <c r="H769" i="4"/>
  <c r="I769" i="4" s="1"/>
  <c r="H788" i="4"/>
  <c r="I788" i="4" s="1"/>
  <c r="H806" i="4"/>
  <c r="I806" i="4" s="1"/>
  <c r="H825" i="4"/>
  <c r="I825" i="4" s="1"/>
  <c r="H859" i="4"/>
  <c r="I859" i="4" s="1"/>
  <c r="H993" i="4"/>
  <c r="I993" i="4" s="1"/>
  <c r="H1070" i="4"/>
  <c r="I1070" i="4" s="1"/>
  <c r="H1126" i="4"/>
  <c r="I1126" i="4" s="1"/>
  <c r="H1181" i="4"/>
  <c r="I1181" i="4" s="1"/>
  <c r="H1259" i="4"/>
  <c r="I1259" i="4" s="1"/>
  <c r="H1304" i="4"/>
  <c r="I1304" i="4" s="1"/>
  <c r="H1370" i="4"/>
  <c r="I1370" i="4" s="1"/>
  <c r="H1381" i="4"/>
  <c r="I1381" i="4" s="1"/>
  <c r="H1393" i="4"/>
  <c r="I1393" i="4" s="1"/>
  <c r="H1481" i="4"/>
  <c r="I1481" i="4" s="1"/>
  <c r="H1504" i="4"/>
  <c r="I1504" i="4" s="1"/>
  <c r="H1559" i="4"/>
  <c r="I1559" i="4" s="1"/>
  <c r="H1615" i="4"/>
  <c r="I1615" i="4" s="1"/>
  <c r="H1648" i="4"/>
  <c r="I1648" i="4" s="1"/>
  <c r="H1670" i="4"/>
  <c r="I1670" i="4" s="1"/>
  <c r="H1693" i="4"/>
  <c r="I1693" i="4" s="1"/>
  <c r="H144" i="4"/>
  <c r="I144" i="4" s="1"/>
  <c r="H196" i="4"/>
  <c r="I196" i="4" s="1"/>
  <c r="H215" i="4"/>
  <c r="I215" i="4" s="1"/>
  <c r="H273" i="4"/>
  <c r="I273" i="4" s="1"/>
  <c r="H289" i="4"/>
  <c r="I289" i="4" s="1"/>
  <c r="H326" i="4"/>
  <c r="I326" i="4" s="1"/>
  <c r="H419" i="4"/>
  <c r="I419" i="4" s="1"/>
  <c r="H513" i="4"/>
  <c r="I513" i="4" s="1"/>
  <c r="H548" i="4"/>
  <c r="I548" i="4" s="1"/>
  <c r="H624" i="4"/>
  <c r="I624" i="4" s="1"/>
  <c r="H735" i="4"/>
  <c r="I735" i="4" s="1"/>
  <c r="H860" i="4"/>
  <c r="I860" i="4" s="1"/>
  <c r="H949" i="4"/>
  <c r="I949" i="4" s="1"/>
  <c r="H1005" i="4"/>
  <c r="I1005" i="4" s="1"/>
  <c r="H1016" i="4"/>
  <c r="I1016" i="4" s="1"/>
  <c r="H1049" i="4"/>
  <c r="I1049" i="4" s="1"/>
  <c r="H1060" i="4"/>
  <c r="I1060" i="4" s="1"/>
  <c r="H1116" i="4"/>
  <c r="I1116" i="4" s="1"/>
  <c r="H1238" i="4"/>
  <c r="I1238" i="4" s="1"/>
  <c r="H236" i="4"/>
  <c r="I236" i="4" s="1"/>
  <c r="H533" i="4"/>
  <c r="I533" i="4" s="1"/>
  <c r="H588" i="4"/>
  <c r="I588" i="4" s="1"/>
  <c r="H793" i="4"/>
  <c r="I793" i="4" s="1"/>
  <c r="H873" i="4"/>
  <c r="I873" i="4" s="1"/>
  <c r="H1084" i="4"/>
  <c r="I1084" i="4" s="1"/>
  <c r="H1095" i="4"/>
  <c r="I1095" i="4" s="1"/>
  <c r="H1128" i="4"/>
  <c r="I1128" i="4" s="1"/>
  <c r="H1173" i="4"/>
  <c r="I1173" i="4" s="1"/>
  <c r="H1250" i="4"/>
  <c r="I1250" i="4" s="1"/>
  <c r="H1284" i="4"/>
  <c r="I1284" i="4" s="1"/>
  <c r="H1295" i="4"/>
  <c r="I1295" i="4" s="1"/>
  <c r="H9" i="4"/>
  <c r="I9" i="4" s="1"/>
  <c r="H313" i="4"/>
  <c r="I313" i="4" s="1"/>
  <c r="H459" i="4"/>
  <c r="I459" i="4" s="1"/>
  <c r="H626" i="4"/>
  <c r="I626" i="4" s="1"/>
  <c r="H683" i="4"/>
  <c r="I683" i="4" s="1"/>
  <c r="H940" i="4"/>
  <c r="I940" i="4" s="1"/>
  <c r="H1029" i="4"/>
  <c r="I1029" i="4" s="1"/>
  <c r="H1040" i="4"/>
  <c r="I1040" i="4" s="1"/>
  <c r="H1129" i="4"/>
  <c r="I1129" i="4" s="1"/>
  <c r="H1140" i="4"/>
  <c r="I1140" i="4" s="1"/>
  <c r="H1174" i="4"/>
  <c r="I1174" i="4" s="1"/>
  <c r="H259" i="4"/>
  <c r="I259" i="4" s="1"/>
  <c r="H278" i="4"/>
  <c r="I278" i="4" s="1"/>
  <c r="H426" i="4"/>
  <c r="I426" i="4" s="1"/>
  <c r="H629" i="4"/>
  <c r="I629" i="4" s="1"/>
  <c r="H648" i="4"/>
  <c r="I648" i="4" s="1"/>
  <c r="H668" i="4"/>
  <c r="I668" i="4" s="1"/>
  <c r="H976" i="4"/>
  <c r="I976" i="4" s="1"/>
  <c r="H987" i="4"/>
  <c r="I987" i="4" s="1"/>
  <c r="H1031" i="4"/>
  <c r="I1031" i="4" s="1"/>
  <c r="H1054" i="4"/>
  <c r="I1054" i="4" s="1"/>
  <c r="H1098" i="4"/>
  <c r="I1098" i="4" s="1"/>
  <c r="H1254" i="4"/>
  <c r="I1254" i="4" s="1"/>
  <c r="H1265" i="4"/>
  <c r="I1265" i="4" s="1"/>
  <c r="H1331" i="4"/>
  <c r="I1331" i="4" s="1"/>
  <c r="H1443" i="4"/>
  <c r="I1443" i="4" s="1"/>
  <c r="H1576" i="4"/>
  <c r="I1576" i="4" s="1"/>
  <c r="H1609" i="4"/>
  <c r="I1609" i="4" s="1"/>
  <c r="H1676" i="4"/>
  <c r="I1676" i="4" s="1"/>
  <c r="H1743" i="4"/>
  <c r="I1743" i="4" s="1"/>
  <c r="H1798" i="4"/>
  <c r="I1798" i="4" s="1"/>
  <c r="H726" i="4"/>
  <c r="I726" i="4" s="1"/>
  <c r="H889" i="4"/>
  <c r="I889" i="4" s="1"/>
  <c r="H1041" i="4"/>
  <c r="I1041" i="4" s="1"/>
  <c r="H1349" i="4"/>
  <c r="I1349" i="4" s="1"/>
  <c r="H1366" i="4"/>
  <c r="I1366" i="4" s="1"/>
  <c r="H1588" i="4"/>
  <c r="I1588" i="4" s="1"/>
  <c r="H1738" i="4"/>
  <c r="I1738" i="4" s="1"/>
  <c r="H1821" i="4"/>
  <c r="I1821" i="4" s="1"/>
  <c r="H1844" i="4"/>
  <c r="I1844" i="4" s="1"/>
  <c r="H1866" i="4"/>
  <c r="I1866" i="4" s="1"/>
  <c r="H2184" i="4"/>
  <c r="I2184" i="4" s="1"/>
  <c r="H2264" i="4"/>
  <c r="I2264" i="4" s="1"/>
  <c r="H2294" i="4"/>
  <c r="I2294" i="4" s="1"/>
  <c r="H2314" i="4"/>
  <c r="I2314" i="4" s="1"/>
  <c r="H2334" i="4"/>
  <c r="I2334" i="4" s="1"/>
  <c r="H2384" i="4"/>
  <c r="I2384" i="4" s="1"/>
  <c r="H2434" i="4"/>
  <c r="I2434" i="4" s="1"/>
  <c r="H2454" i="4"/>
  <c r="I2454" i="4" s="1"/>
  <c r="H2494" i="4"/>
  <c r="I2494" i="4" s="1"/>
  <c r="H2504" i="4"/>
  <c r="I2504" i="4" s="1"/>
  <c r="H2694" i="4"/>
  <c r="I2694" i="4" s="1"/>
  <c r="H2844" i="4"/>
  <c r="I2844" i="4" s="1"/>
  <c r="H2894" i="4"/>
  <c r="I2894" i="4" s="1"/>
  <c r="H2984" i="4"/>
  <c r="I2984" i="4" s="1"/>
  <c r="H3004" i="4"/>
  <c r="I3004" i="4" s="1"/>
  <c r="H76" i="4"/>
  <c r="I76" i="4" s="1"/>
  <c r="H244" i="4"/>
  <c r="I244" i="4" s="1"/>
  <c r="H428" i="4"/>
  <c r="I428" i="4" s="1"/>
  <c r="H614" i="4"/>
  <c r="I614" i="4" s="1"/>
  <c r="H1078" i="4"/>
  <c r="I1078" i="4" s="1"/>
  <c r="H1155" i="4"/>
  <c r="I1155" i="4" s="1"/>
  <c r="H1189" i="4"/>
  <c r="I1189" i="4" s="1"/>
  <c r="H1406" i="4"/>
  <c r="I1406" i="4" s="1"/>
  <c r="H1628" i="4"/>
  <c r="I1628" i="4" s="1"/>
  <c r="H1664" i="4"/>
  <c r="I1664" i="4" s="1"/>
  <c r="H1719" i="4"/>
  <c r="I1719" i="4" s="1"/>
  <c r="H1989" i="4"/>
  <c r="I1989" i="4" s="1"/>
  <c r="H2011" i="4"/>
  <c r="I2011" i="4" s="1"/>
  <c r="H2085" i="4"/>
  <c r="I2085" i="4" s="1"/>
  <c r="H2125" i="4"/>
  <c r="I2125" i="4" s="1"/>
  <c r="H2135" i="4"/>
  <c r="I2135" i="4" s="1"/>
  <c r="H2205" i="4"/>
  <c r="I2205" i="4" s="1"/>
  <c r="H2375" i="4"/>
  <c r="I2375" i="4" s="1"/>
  <c r="H2395" i="4"/>
  <c r="I2395" i="4" s="1"/>
  <c r="H2425" i="4"/>
  <c r="I2425" i="4" s="1"/>
  <c r="H2505" i="4"/>
  <c r="I2505" i="4" s="1"/>
  <c r="H2525" i="4"/>
  <c r="I2525" i="4" s="1"/>
  <c r="H2535" i="4"/>
  <c r="I2535" i="4" s="1"/>
  <c r="H2705" i="4"/>
  <c r="I2705" i="4" s="1"/>
  <c r="H2745" i="4"/>
  <c r="I2745" i="4" s="1"/>
  <c r="H2755" i="4"/>
  <c r="I2755" i="4" s="1"/>
  <c r="H2765" i="4"/>
  <c r="I2765" i="4" s="1"/>
  <c r="H2825" i="4"/>
  <c r="I2825" i="4" s="1"/>
  <c r="H2845" i="4"/>
  <c r="I2845" i="4" s="1"/>
  <c r="H2965" i="4"/>
  <c r="I2965" i="4" s="1"/>
  <c r="H3015" i="4"/>
  <c r="I3015" i="4" s="1"/>
  <c r="H975" i="4"/>
  <c r="I975" i="4" s="1"/>
  <c r="H1010" i="4"/>
  <c r="I1010" i="4" s="1"/>
  <c r="H1233" i="4"/>
  <c r="I1233" i="4" s="1"/>
  <c r="H1407" i="4"/>
  <c r="I1407" i="4" s="1"/>
  <c r="H1444" i="4"/>
  <c r="I1444" i="4" s="1"/>
  <c r="H1463" i="4"/>
  <c r="I1463" i="4" s="1"/>
  <c r="H1483" i="4"/>
  <c r="I1483" i="4" s="1"/>
  <c r="H1538" i="4"/>
  <c r="I1538" i="4" s="1"/>
  <c r="H1555" i="4"/>
  <c r="I1555" i="4" s="1"/>
  <c r="H1666" i="4"/>
  <c r="I1666" i="4" s="1"/>
  <c r="H1760" i="4"/>
  <c r="I1760" i="4" s="1"/>
  <c r="H1777" i="4"/>
  <c r="I1777" i="4" s="1"/>
  <c r="H2096" i="4"/>
  <c r="I2096" i="4" s="1"/>
  <c r="H2146" i="4"/>
  <c r="I2146" i="4" s="1"/>
  <c r="H2196" i="4"/>
  <c r="I2196" i="4" s="1"/>
  <c r="H2246" i="4"/>
  <c r="I2246" i="4" s="1"/>
  <c r="H2306" i="4"/>
  <c r="I2306" i="4" s="1"/>
  <c r="H2336" i="4"/>
  <c r="I2336" i="4" s="1"/>
  <c r="H2356" i="4"/>
  <c r="I2356" i="4" s="1"/>
  <c r="H2456" i="4"/>
  <c r="I2456" i="4" s="1"/>
  <c r="H2606" i="4"/>
  <c r="I2606" i="4" s="1"/>
  <c r="H2626" i="4"/>
  <c r="I2626" i="4" s="1"/>
  <c r="H2666" i="4"/>
  <c r="I2666" i="4" s="1"/>
  <c r="H2826" i="4"/>
  <c r="I2826" i="4" s="1"/>
  <c r="H2926" i="4"/>
  <c r="I2926" i="4" s="1"/>
  <c r="H2946" i="4"/>
  <c r="I2946" i="4" s="1"/>
  <c r="H2956" i="4"/>
  <c r="I2956" i="4" s="1"/>
  <c r="H2996" i="4"/>
  <c r="I2996" i="4" s="1"/>
  <c r="H3016" i="4"/>
  <c r="I3016" i="4" s="1"/>
  <c r="H3026" i="4"/>
  <c r="I3026" i="4" s="1"/>
  <c r="H1310" i="4"/>
  <c r="I1310" i="4" s="1"/>
  <c r="H1814" i="4"/>
  <c r="I1814" i="4" s="1"/>
  <c r="H1891" i="4"/>
  <c r="I1891" i="4" s="1"/>
  <c r="H1914" i="4"/>
  <c r="I1914" i="4" s="1"/>
  <c r="H2177" i="4"/>
  <c r="I2177" i="4" s="1"/>
  <c r="H2217" i="4"/>
  <c r="I2217" i="4" s="1"/>
  <c r="H2237" i="4"/>
  <c r="I2237" i="4" s="1"/>
  <c r="H2277" i="4"/>
  <c r="I2277" i="4" s="1"/>
  <c r="H633" i="4"/>
  <c r="I633" i="4" s="1"/>
  <c r="H1200" i="4"/>
  <c r="I1200" i="4" s="1"/>
  <c r="H1241" i="4"/>
  <c r="I1241" i="4" s="1"/>
  <c r="H1521" i="4"/>
  <c r="I1521" i="4" s="1"/>
  <c r="H1633" i="4"/>
  <c r="I1633" i="4" s="1"/>
  <c r="H1826" i="4"/>
  <c r="I1826" i="4" s="1"/>
  <c r="H1904" i="4"/>
  <c r="I1904" i="4" s="1"/>
  <c r="H1926" i="4"/>
  <c r="I1926" i="4" s="1"/>
  <c r="H1993" i="4"/>
  <c r="I1993" i="4" s="1"/>
  <c r="H2058" i="4"/>
  <c r="I2058" i="4" s="1"/>
  <c r="H2088" i="4"/>
  <c r="I2088" i="4" s="1"/>
  <c r="H2188" i="4"/>
  <c r="I2188" i="4" s="1"/>
  <c r="H2208" i="4"/>
  <c r="I2208" i="4" s="1"/>
  <c r="H2308" i="4"/>
  <c r="I2308" i="4" s="1"/>
  <c r="H2318" i="4"/>
  <c r="I2318" i="4" s="1"/>
  <c r="H704" i="4"/>
  <c r="I704" i="4" s="1"/>
  <c r="H945" i="4"/>
  <c r="I945" i="4" s="1"/>
  <c r="H1375" i="4"/>
  <c r="I1375" i="4" s="1"/>
  <c r="H1411" i="4"/>
  <c r="I1411" i="4" s="1"/>
  <c r="H1430" i="4"/>
  <c r="I1430" i="4" s="1"/>
  <c r="H1467" i="4"/>
  <c r="I1467" i="4" s="1"/>
  <c r="H1486" i="4"/>
  <c r="I1486" i="4" s="1"/>
  <c r="H1506" i="4"/>
  <c r="I1506" i="4" s="1"/>
  <c r="H1634" i="4"/>
  <c r="I1634" i="4" s="1"/>
  <c r="H1838" i="4"/>
  <c r="I1838" i="4" s="1"/>
  <c r="H1860" i="4"/>
  <c r="I1860" i="4" s="1"/>
  <c r="H1938" i="4"/>
  <c r="I1938" i="4" s="1"/>
  <c r="H1971" i="4"/>
  <c r="I1971" i="4" s="1"/>
  <c r="H2049" i="4"/>
  <c r="I2049" i="4" s="1"/>
  <c r="H2089" i="4"/>
  <c r="I2089" i="4" s="1"/>
  <c r="H2269" i="4"/>
  <c r="I2269" i="4" s="1"/>
  <c r="H338" i="4"/>
  <c r="I338" i="4" s="1"/>
  <c r="H1345" i="4"/>
  <c r="I1345" i="4" s="1"/>
  <c r="H1623" i="4"/>
  <c r="I1623" i="4" s="1"/>
  <c r="H1896" i="4"/>
  <c r="I1896" i="4" s="1"/>
  <c r="H1951" i="4"/>
  <c r="I1951" i="4" s="1"/>
  <c r="H2031" i="4"/>
  <c r="I2031" i="4" s="1"/>
  <c r="H2233" i="4"/>
  <c r="I2233" i="4" s="1"/>
  <c r="H2283" i="4"/>
  <c r="I2283" i="4" s="1"/>
  <c r="H2329" i="4"/>
  <c r="I2329" i="4" s="1"/>
  <c r="H2542" i="4"/>
  <c r="I2542" i="4" s="1"/>
  <c r="H2671" i="4"/>
  <c r="I2671" i="4" s="1"/>
  <c r="H2713" i="4"/>
  <c r="I2713" i="4" s="1"/>
  <c r="H2771" i="4"/>
  <c r="I2771" i="4" s="1"/>
  <c r="H2800" i="4"/>
  <c r="I2800" i="4" s="1"/>
  <c r="H2858" i="4"/>
  <c r="I2858" i="4" s="1"/>
  <c r="H2942" i="4"/>
  <c r="I2942" i="4" s="1"/>
  <c r="H3127" i="4"/>
  <c r="I3127" i="4" s="1"/>
  <c r="H3197" i="4"/>
  <c r="I3197" i="4" s="1"/>
  <c r="H3277" i="4"/>
  <c r="I3277" i="4" s="1"/>
  <c r="H3357" i="4"/>
  <c r="I3357" i="4" s="1"/>
  <c r="H3367" i="4"/>
  <c r="I3367" i="4" s="1"/>
  <c r="H3547" i="4"/>
  <c r="I3547" i="4" s="1"/>
  <c r="H3567" i="4"/>
  <c r="I3567" i="4" s="1"/>
  <c r="H3647" i="4"/>
  <c r="I3647" i="4" s="1"/>
  <c r="H3677" i="4"/>
  <c r="I3677" i="4" s="1"/>
  <c r="H3707" i="4"/>
  <c r="I3707" i="4" s="1"/>
  <c r="H3777" i="4"/>
  <c r="I3777" i="4" s="1"/>
  <c r="H3797" i="4"/>
  <c r="I3797" i="4" s="1"/>
  <c r="H3847" i="4"/>
  <c r="I3847" i="4" s="1"/>
  <c r="H3877" i="4"/>
  <c r="I3877" i="4" s="1"/>
  <c r="H3887" i="4"/>
  <c r="I3887" i="4" s="1"/>
  <c r="H4087" i="4"/>
  <c r="I4087" i="4" s="1"/>
  <c r="H4157" i="4"/>
  <c r="I4157" i="4" s="1"/>
  <c r="H4277" i="4"/>
  <c r="I4277" i="4" s="1"/>
  <c r="H4477" i="4"/>
  <c r="I4477" i="4" s="1"/>
  <c r="H4547" i="4"/>
  <c r="I4547" i="4" s="1"/>
  <c r="H4577" i="4"/>
  <c r="I4577" i="4" s="1"/>
  <c r="H4607" i="4"/>
  <c r="I4607" i="4" s="1"/>
  <c r="H4627" i="4"/>
  <c r="I4627" i="4" s="1"/>
  <c r="H4667" i="4"/>
  <c r="I4667" i="4" s="1"/>
  <c r="H4947" i="4"/>
  <c r="I4947" i="4" s="1"/>
  <c r="H4977" i="4"/>
  <c r="I4977" i="4" s="1"/>
  <c r="H4987" i="4"/>
  <c r="I4987" i="4" s="1"/>
  <c r="H1399" i="4"/>
  <c r="I1399" i="4" s="1"/>
  <c r="H1729" i="4"/>
  <c r="I1729" i="4" s="1"/>
  <c r="H2443" i="4"/>
  <c r="I2443" i="4" s="1"/>
  <c r="H2601" i="4"/>
  <c r="I2601" i="4" s="1"/>
  <c r="H2717" i="4"/>
  <c r="I2717" i="4" s="1"/>
  <c r="H2759" i="4"/>
  <c r="I2759" i="4" s="1"/>
  <c r="H2788" i="4"/>
  <c r="I2788" i="4" s="1"/>
  <c r="H2817" i="4"/>
  <c r="I2817" i="4" s="1"/>
  <c r="H2830" i="4"/>
  <c r="I2830" i="4" s="1"/>
  <c r="H2888" i="4"/>
  <c r="I2888" i="4" s="1"/>
  <c r="H3001" i="4"/>
  <c r="I3001" i="4" s="1"/>
  <c r="H3078" i="4"/>
  <c r="I3078" i="4" s="1"/>
  <c r="H3158" i="4"/>
  <c r="I3158" i="4" s="1"/>
  <c r="H3168" i="4"/>
  <c r="I3168" i="4" s="1"/>
  <c r="H3208" i="4"/>
  <c r="I3208" i="4" s="1"/>
  <c r="H3218" i="4"/>
  <c r="I3218" i="4" s="1"/>
  <c r="H3238" i="4"/>
  <c r="I3238" i="4" s="1"/>
  <c r="H3558" i="4"/>
  <c r="I3558" i="4" s="1"/>
  <c r="H3598" i="4"/>
  <c r="I3598" i="4" s="1"/>
  <c r="H3628" i="4"/>
  <c r="I3628" i="4" s="1"/>
  <c r="H3638" i="4"/>
  <c r="I3638" i="4" s="1"/>
  <c r="H3668" i="4"/>
  <c r="I3668" i="4" s="1"/>
  <c r="H3688" i="4"/>
  <c r="I3688" i="4" s="1"/>
  <c r="H3718" i="4"/>
  <c r="I3718" i="4" s="1"/>
  <c r="H3728" i="4"/>
  <c r="I3728" i="4" s="1"/>
  <c r="H3818" i="4"/>
  <c r="I3818" i="4" s="1"/>
  <c r="H3828" i="4"/>
  <c r="I3828" i="4" s="1"/>
  <c r="H3848" i="4"/>
  <c r="I3848" i="4" s="1"/>
  <c r="H3878" i="4"/>
  <c r="I3878" i="4" s="1"/>
  <c r="H3898" i="4"/>
  <c r="I3898" i="4" s="1"/>
  <c r="H3978" i="4"/>
  <c r="I3978" i="4" s="1"/>
  <c r="H4018" i="4"/>
  <c r="I4018" i="4" s="1"/>
  <c r="H4058" i="4"/>
  <c r="I4058" i="4" s="1"/>
  <c r="H4298" i="4"/>
  <c r="I4298" i="4" s="1"/>
  <c r="H4418" i="4"/>
  <c r="I4418" i="4" s="1"/>
  <c r="H4538" i="4"/>
  <c r="I4538" i="4" s="1"/>
  <c r="H4578" i="4"/>
  <c r="I4578" i="4" s="1"/>
  <c r="H4638" i="4"/>
  <c r="I4638" i="4" s="1"/>
  <c r="H4688" i="4"/>
  <c r="I4688" i="4" s="1"/>
  <c r="H4698" i="4"/>
  <c r="I4698" i="4" s="1"/>
  <c r="H4718" i="4"/>
  <c r="I4718" i="4" s="1"/>
  <c r="H4748" i="4"/>
  <c r="I4748" i="4" s="1"/>
  <c r="H4758" i="4"/>
  <c r="I4758" i="4" s="1"/>
  <c r="H4778" i="4"/>
  <c r="I4778" i="4" s="1"/>
  <c r="H4858" i="4"/>
  <c r="I4858" i="4" s="1"/>
  <c r="H1211" i="4"/>
  <c r="I1211" i="4" s="1"/>
  <c r="H1639" i="4"/>
  <c r="I1639" i="4" s="1"/>
  <c r="H1985" i="4"/>
  <c r="I1985" i="4" s="1"/>
  <c r="H2141" i="4"/>
  <c r="I2141" i="4" s="1"/>
  <c r="H2418" i="4"/>
  <c r="I2418" i="4" s="1"/>
  <c r="H2560" i="4"/>
  <c r="I2560" i="4" s="1"/>
  <c r="H2631" i="4"/>
  <c r="I2631" i="4" s="1"/>
  <c r="H2731" i="4"/>
  <c r="I2731" i="4" s="1"/>
  <c r="H2773" i="4"/>
  <c r="I2773" i="4" s="1"/>
  <c r="H2818" i="4"/>
  <c r="I2818" i="4" s="1"/>
  <c r="H2860" i="4"/>
  <c r="I2860" i="4" s="1"/>
  <c r="H2873" i="4"/>
  <c r="I2873" i="4" s="1"/>
  <c r="H2902" i="4"/>
  <c r="I2902" i="4" s="1"/>
  <c r="H2931" i="4"/>
  <c r="I2931" i="4" s="1"/>
  <c r="H3039" i="4"/>
  <c r="I3039" i="4" s="1"/>
  <c r="H3049" i="4"/>
  <c r="I3049" i="4" s="1"/>
  <c r="H3059" i="4"/>
  <c r="I3059" i="4" s="1"/>
  <c r="H3069" i="4"/>
  <c r="I3069" i="4" s="1"/>
  <c r="H3109" i="4"/>
  <c r="I3109" i="4" s="1"/>
  <c r="H3119" i="4"/>
  <c r="I3119" i="4" s="1"/>
  <c r="H3139" i="4"/>
  <c r="I3139" i="4" s="1"/>
  <c r="H3249" i="4"/>
  <c r="I3249" i="4" s="1"/>
  <c r="H3419" i="4"/>
  <c r="I3419" i="4" s="1"/>
  <c r="H3479" i="4"/>
  <c r="I3479" i="4" s="1"/>
  <c r="H3489" i="4"/>
  <c r="I3489" i="4" s="1"/>
  <c r="H3499" i="4"/>
  <c r="I3499" i="4" s="1"/>
  <c r="H3589" i="4"/>
  <c r="I3589" i="4" s="1"/>
  <c r="H3689" i="4"/>
  <c r="I3689" i="4" s="1"/>
  <c r="H3729" i="4"/>
  <c r="I3729" i="4" s="1"/>
  <c r="H3749" i="4"/>
  <c r="I3749" i="4" s="1"/>
  <c r="H3769" i="4"/>
  <c r="I3769" i="4" s="1"/>
  <c r="H3869" i="4"/>
  <c r="I3869" i="4" s="1"/>
  <c r="H3949" i="4"/>
  <c r="I3949" i="4" s="1"/>
  <c r="H4049" i="4"/>
  <c r="I4049" i="4" s="1"/>
  <c r="H4299" i="4"/>
  <c r="I4299" i="4" s="1"/>
  <c r="H4469" i="4"/>
  <c r="I4469" i="4" s="1"/>
  <c r="H4499" i="4"/>
  <c r="I4499" i="4" s="1"/>
  <c r="H4539" i="4"/>
  <c r="I4539" i="4" s="1"/>
  <c r="H4679" i="4"/>
  <c r="I4679" i="4" s="1"/>
  <c r="H4699" i="4"/>
  <c r="I4699" i="4" s="1"/>
  <c r="H4779" i="4"/>
  <c r="I4779" i="4" s="1"/>
  <c r="H4809" i="4"/>
  <c r="I4809" i="4" s="1"/>
  <c r="H4869" i="4"/>
  <c r="I4869" i="4" s="1"/>
  <c r="H4979" i="4"/>
  <c r="I4979" i="4" s="1"/>
  <c r="H1733" i="4"/>
  <c r="I1733" i="4" s="1"/>
  <c r="H1850" i="4"/>
  <c r="I1850" i="4" s="1"/>
  <c r="H2170" i="4"/>
  <c r="I2170" i="4" s="1"/>
  <c r="H2348" i="4"/>
  <c r="I2348" i="4" s="1"/>
  <c r="H2361" i="4"/>
  <c r="I2361" i="4" s="1"/>
  <c r="H2590" i="4"/>
  <c r="I2590" i="4" s="1"/>
  <c r="H2603" i="4"/>
  <c r="I2603" i="4" s="1"/>
  <c r="H2619" i="4"/>
  <c r="I2619" i="4" s="1"/>
  <c r="H2648" i="4"/>
  <c r="I2648" i="4" s="1"/>
  <c r="H2990" i="4"/>
  <c r="I2990" i="4" s="1"/>
  <c r="H3030" i="4"/>
  <c r="I3030" i="4" s="1"/>
  <c r="H3060" i="4"/>
  <c r="I3060" i="4" s="1"/>
  <c r="H3160" i="4"/>
  <c r="I3160" i="4" s="1"/>
  <c r="H3240" i="4"/>
  <c r="I3240" i="4" s="1"/>
  <c r="H3250" i="4"/>
  <c r="I3250" i="4" s="1"/>
  <c r="H3290" i="4"/>
  <c r="I3290" i="4" s="1"/>
  <c r="H3330" i="4"/>
  <c r="I3330" i="4" s="1"/>
  <c r="H3390" i="4"/>
  <c r="I3390" i="4" s="1"/>
  <c r="H3430" i="4"/>
  <c r="I3430" i="4" s="1"/>
  <c r="H3580" i="4"/>
  <c r="I3580" i="4" s="1"/>
  <c r="H3630" i="4"/>
  <c r="I3630" i="4" s="1"/>
  <c r="H3680" i="4"/>
  <c r="I3680" i="4" s="1"/>
  <c r="H3700" i="4"/>
  <c r="I3700" i="4" s="1"/>
  <c r="H3710" i="4"/>
  <c r="I3710" i="4" s="1"/>
  <c r="H3750" i="4"/>
  <c r="I3750" i="4" s="1"/>
  <c r="H3760" i="4"/>
  <c r="I3760" i="4" s="1"/>
  <c r="H406" i="4"/>
  <c r="I406" i="4" s="1"/>
  <c r="H539" i="4"/>
  <c r="I539" i="4" s="1"/>
  <c r="H1141" i="4"/>
  <c r="I1141" i="4" s="1"/>
  <c r="H1323" i="4"/>
  <c r="I1323" i="4" s="1"/>
  <c r="H1417" i="4"/>
  <c r="I1417" i="4" s="1"/>
  <c r="H1456" i="4"/>
  <c r="I1456" i="4" s="1"/>
  <c r="H1695" i="4"/>
  <c r="I1695" i="4" s="1"/>
  <c r="H1851" i="4"/>
  <c r="I1851" i="4" s="1"/>
  <c r="H1931" i="4"/>
  <c r="I1931" i="4" s="1"/>
  <c r="H1963" i="4"/>
  <c r="I1963" i="4" s="1"/>
  <c r="H2221" i="4"/>
  <c r="I2221" i="4" s="1"/>
  <c r="H2243" i="4"/>
  <c r="I2243" i="4" s="1"/>
  <c r="H2349" i="4"/>
  <c r="I2349" i="4" s="1"/>
  <c r="H2362" i="4"/>
  <c r="I2362" i="4" s="1"/>
  <c r="H2407" i="4"/>
  <c r="I2407" i="4" s="1"/>
  <c r="H2433" i="4"/>
  <c r="I2433" i="4" s="1"/>
  <c r="H2478" i="4"/>
  <c r="I2478" i="4" s="1"/>
  <c r="H2507" i="4"/>
  <c r="I2507" i="4" s="1"/>
  <c r="H2520" i="4"/>
  <c r="I2520" i="4" s="1"/>
  <c r="H2778" i="4"/>
  <c r="I2778" i="4" s="1"/>
  <c r="H2791" i="4"/>
  <c r="I2791" i="4" s="1"/>
  <c r="H2849" i="4"/>
  <c r="I2849" i="4" s="1"/>
  <c r="H2962" i="4"/>
  <c r="I2962" i="4" s="1"/>
  <c r="H2991" i="4"/>
  <c r="I2991" i="4" s="1"/>
  <c r="H3020" i="4"/>
  <c r="I3020" i="4" s="1"/>
  <c r="H3311" i="4"/>
  <c r="I3311" i="4" s="1"/>
  <c r="H3321" i="4"/>
  <c r="I3321" i="4" s="1"/>
  <c r="H3481" i="4"/>
  <c r="I3481" i="4" s="1"/>
  <c r="H3501" i="4"/>
  <c r="I3501" i="4" s="1"/>
  <c r="H3511" i="4"/>
  <c r="I3511" i="4" s="1"/>
  <c r="H3561" i="4"/>
  <c r="I3561" i="4" s="1"/>
  <c r="H3621" i="4"/>
  <c r="I3621" i="4" s="1"/>
  <c r="H3671" i="4"/>
  <c r="I3671" i="4" s="1"/>
  <c r="H3761" i="4"/>
  <c r="I3761" i="4" s="1"/>
  <c r="H723" i="4"/>
  <c r="I723" i="4" s="1"/>
  <c r="H1939" i="4"/>
  <c r="I1939" i="4" s="1"/>
  <c r="H2019" i="4"/>
  <c r="I2019" i="4" s="1"/>
  <c r="H2122" i="4"/>
  <c r="I2122" i="4" s="1"/>
  <c r="H2272" i="4"/>
  <c r="I2272" i="4" s="1"/>
  <c r="H2300" i="4"/>
  <c r="I2300" i="4" s="1"/>
  <c r="H2379" i="4"/>
  <c r="I2379" i="4" s="1"/>
  <c r="H2392" i="4"/>
  <c r="I2392" i="4" s="1"/>
  <c r="H2563" i="4"/>
  <c r="I2563" i="4" s="1"/>
  <c r="H2650" i="4"/>
  <c r="I2650" i="4" s="1"/>
  <c r="H2708" i="4"/>
  <c r="I2708" i="4" s="1"/>
  <c r="H2721" i="4"/>
  <c r="I2721" i="4" s="1"/>
  <c r="H2808" i="4"/>
  <c r="I2808" i="4" s="1"/>
  <c r="H2937" i="4"/>
  <c r="I2937" i="4" s="1"/>
  <c r="H3021" i="4"/>
  <c r="I3021" i="4" s="1"/>
  <c r="H3032" i="4"/>
  <c r="I3032" i="4" s="1"/>
  <c r="H3052" i="4"/>
  <c r="I3052" i="4" s="1"/>
  <c r="H3102" i="4"/>
  <c r="I3102" i="4" s="1"/>
  <c r="H3222" i="4"/>
  <c r="I3222" i="4" s="1"/>
  <c r="H3272" i="4"/>
  <c r="I3272" i="4" s="1"/>
  <c r="H3302" i="4"/>
  <c r="I3302" i="4" s="1"/>
  <c r="H3372" i="4"/>
  <c r="I3372" i="4" s="1"/>
  <c r="H3382" i="4"/>
  <c r="I3382" i="4" s="1"/>
  <c r="H3422" i="4"/>
  <c r="I3422" i="4" s="1"/>
  <c r="H3472" i="4"/>
  <c r="I3472" i="4" s="1"/>
  <c r="H3552" i="4"/>
  <c r="I3552" i="4" s="1"/>
  <c r="H3582" i="4"/>
  <c r="I3582" i="4" s="1"/>
  <c r="H413" i="4"/>
  <c r="I413" i="4" s="1"/>
  <c r="H878" i="4"/>
  <c r="I878" i="4" s="1"/>
  <c r="H1909" i="4"/>
  <c r="I1909" i="4" s="1"/>
  <c r="H1996" i="4"/>
  <c r="I1996" i="4" s="1"/>
  <c r="H2051" i="4"/>
  <c r="I2051" i="4" s="1"/>
  <c r="H2073" i="4"/>
  <c r="I2073" i="4" s="1"/>
  <c r="H2173" i="4"/>
  <c r="I2173" i="4" s="1"/>
  <c r="H2201" i="4"/>
  <c r="I2201" i="4" s="1"/>
  <c r="H2351" i="4"/>
  <c r="I2351" i="4" s="1"/>
  <c r="H2693" i="4"/>
  <c r="I2693" i="4" s="1"/>
  <c r="H2851" i="4"/>
  <c r="I2851" i="4" s="1"/>
  <c r="H2867" i="4"/>
  <c r="I2867" i="4" s="1"/>
  <c r="H2909" i="4"/>
  <c r="I2909" i="4" s="1"/>
  <c r="H1583" i="4"/>
  <c r="I1583" i="4" s="1"/>
  <c r="H2131" i="4"/>
  <c r="I2131" i="4" s="1"/>
  <c r="H2927" i="4"/>
  <c r="I2927" i="4" s="1"/>
  <c r="H3063" i="4"/>
  <c r="I3063" i="4" s="1"/>
  <c r="H3335" i="4"/>
  <c r="I3335" i="4" s="1"/>
  <c r="H3563" i="4"/>
  <c r="I3563" i="4" s="1"/>
  <c r="H3905" i="4"/>
  <c r="I3905" i="4" s="1"/>
  <c r="H4163" i="4"/>
  <c r="I4163" i="4" s="1"/>
  <c r="H4205" i="4"/>
  <c r="I4205" i="4" s="1"/>
  <c r="H4463" i="4"/>
  <c r="I4463" i="4" s="1"/>
  <c r="H4492" i="4"/>
  <c r="I4492" i="4" s="1"/>
  <c r="H4505" i="4"/>
  <c r="I4505" i="4" s="1"/>
  <c r="H4605" i="4"/>
  <c r="I4605" i="4" s="1"/>
  <c r="H4734" i="4"/>
  <c r="I4734" i="4" s="1"/>
  <c r="H4850" i="4"/>
  <c r="I4850" i="4" s="1"/>
  <c r="H4863" i="4"/>
  <c r="I4863" i="4" s="1"/>
  <c r="H4892" i="4"/>
  <c r="I4892" i="4" s="1"/>
  <c r="H4976" i="4"/>
  <c r="I4976" i="4" s="1"/>
  <c r="H5075" i="4"/>
  <c r="I5075" i="4" s="1"/>
  <c r="H5205" i="4"/>
  <c r="I5205" i="4" s="1"/>
  <c r="H5245" i="4"/>
  <c r="I5245" i="4" s="1"/>
  <c r="H5265" i="4"/>
  <c r="I5265" i="4" s="1"/>
  <c r="H5405" i="4"/>
  <c r="I5405" i="4" s="1"/>
  <c r="H1864" i="4"/>
  <c r="I1864" i="4" s="1"/>
  <c r="H1973" i="4"/>
  <c r="I1973" i="4" s="1"/>
  <c r="H2053" i="4"/>
  <c r="I2053" i="4" s="1"/>
  <c r="H2230" i="4"/>
  <c r="I2230" i="4" s="1"/>
  <c r="H2882" i="4"/>
  <c r="I2882" i="4" s="1"/>
  <c r="H3286" i="4"/>
  <c r="I3286" i="4" s="1"/>
  <c r="H3486" i="4"/>
  <c r="I3486" i="4" s="1"/>
  <c r="H3536" i="4"/>
  <c r="I3536" i="4" s="1"/>
  <c r="H3564" i="4"/>
  <c r="I3564" i="4" s="1"/>
  <c r="H3586" i="4"/>
  <c r="I3586" i="4" s="1"/>
  <c r="H3806" i="4"/>
  <c r="I3806" i="4" s="1"/>
  <c r="H3851" i="4"/>
  <c r="I3851" i="4" s="1"/>
  <c r="H3864" i="4"/>
  <c r="I3864" i="4" s="1"/>
  <c r="H3880" i="4"/>
  <c r="I3880" i="4" s="1"/>
  <c r="H4006" i="4"/>
  <c r="I4006" i="4" s="1"/>
  <c r="H4035" i="4"/>
  <c r="I4035" i="4" s="1"/>
  <c r="H4080" i="4"/>
  <c r="I4080" i="4" s="1"/>
  <c r="H4093" i="4"/>
  <c r="I4093" i="4" s="1"/>
  <c r="H4235" i="4"/>
  <c r="I4235" i="4" s="1"/>
  <c r="H4364" i="4"/>
  <c r="I4364" i="4" s="1"/>
  <c r="H4422" i="4"/>
  <c r="I4422" i="4" s="1"/>
  <c r="H4522" i="4"/>
  <c r="I4522" i="4" s="1"/>
  <c r="H4564" i="4"/>
  <c r="I4564" i="4" s="1"/>
  <c r="H4622" i="4"/>
  <c r="I4622" i="4" s="1"/>
  <c r="H4680" i="4"/>
  <c r="I4680" i="4" s="1"/>
  <c r="H4964" i="4"/>
  <c r="I4964" i="4" s="1"/>
  <c r="H5076" i="4"/>
  <c r="I5076" i="4" s="1"/>
  <c r="H5136" i="4"/>
  <c r="I5136" i="4" s="1"/>
  <c r="H5176" i="4"/>
  <c r="I5176" i="4" s="1"/>
  <c r="H1286" i="4"/>
  <c r="I1286" i="4" s="1"/>
  <c r="H1886" i="4"/>
  <c r="I1886" i="4" s="1"/>
  <c r="H2741" i="4"/>
  <c r="I2741" i="4" s="1"/>
  <c r="H3293" i="4"/>
  <c r="I3293" i="4" s="1"/>
  <c r="H3393" i="4"/>
  <c r="I3393" i="4" s="1"/>
  <c r="H3493" i="4"/>
  <c r="I3493" i="4" s="1"/>
  <c r="H3615" i="4"/>
  <c r="I3615" i="4" s="1"/>
  <c r="H3881" i="4"/>
  <c r="I3881" i="4" s="1"/>
  <c r="H3923" i="4"/>
  <c r="I3923" i="4" s="1"/>
  <c r="H3936" i="4"/>
  <c r="I3936" i="4" s="1"/>
  <c r="H3965" i="4"/>
  <c r="I3965" i="4" s="1"/>
  <c r="H4065" i="4"/>
  <c r="I4065" i="4" s="1"/>
  <c r="H4081" i="4"/>
  <c r="I4081" i="4" s="1"/>
  <c r="H4152" i="4"/>
  <c r="I4152" i="4" s="1"/>
  <c r="H4181" i="4"/>
  <c r="I4181" i="4" s="1"/>
  <c r="H4210" i="4"/>
  <c r="I4210" i="4" s="1"/>
  <c r="H4252" i="4"/>
  <c r="I4252" i="4" s="1"/>
  <c r="H4381" i="4"/>
  <c r="I4381" i="4" s="1"/>
  <c r="H4394" i="4"/>
  <c r="I4394" i="4" s="1"/>
  <c r="H4894" i="4"/>
  <c r="I4894" i="4" s="1"/>
  <c r="H4923" i="4"/>
  <c r="I4923" i="4" s="1"/>
  <c r="H5007" i="4"/>
  <c r="I5007" i="4" s="1"/>
  <c r="H5037" i="4"/>
  <c r="I5037" i="4" s="1"/>
  <c r="H5097" i="4"/>
  <c r="I5097" i="4" s="1"/>
  <c r="H5117" i="4"/>
  <c r="I5117" i="4" s="1"/>
  <c r="H5137" i="4"/>
  <c r="I5137" i="4" s="1"/>
  <c r="H5187" i="4"/>
  <c r="I5187" i="4" s="1"/>
  <c r="H128" i="4"/>
  <c r="I128" i="4" s="1"/>
  <c r="H596" i="4"/>
  <c r="I596" i="4" s="1"/>
  <c r="H1475" i="4"/>
  <c r="I1475" i="4" s="1"/>
  <c r="H1805" i="4"/>
  <c r="I1805" i="4" s="1"/>
  <c r="H2610" i="4"/>
  <c r="I2610" i="4" s="1"/>
  <c r="H2653" i="4"/>
  <c r="I2653" i="4" s="1"/>
  <c r="H2699" i="4"/>
  <c r="I2699" i="4" s="1"/>
  <c r="H3012" i="4"/>
  <c r="I3012" i="4" s="1"/>
  <c r="H3044" i="4"/>
  <c r="I3044" i="4" s="1"/>
  <c r="H3066" i="4"/>
  <c r="I3066" i="4" s="1"/>
  <c r="H3266" i="4"/>
  <c r="I3266" i="4" s="1"/>
  <c r="H3616" i="4"/>
  <c r="I3616" i="4" s="1"/>
  <c r="H3716" i="4"/>
  <c r="I3716" i="4" s="1"/>
  <c r="H3882" i="4"/>
  <c r="I3882" i="4" s="1"/>
  <c r="H1067" i="4"/>
  <c r="I1067" i="4" s="1"/>
  <c r="H1341" i="4"/>
  <c r="I1341" i="4" s="1"/>
  <c r="H2081" i="4"/>
  <c r="I2081" i="4" s="1"/>
  <c r="H2160" i="4"/>
  <c r="I2160" i="4" s="1"/>
  <c r="H2252" i="4"/>
  <c r="I2252" i="4" s="1"/>
  <c r="H2469" i="4"/>
  <c r="I2469" i="4" s="1"/>
  <c r="H2568" i="4"/>
  <c r="I2568" i="4" s="1"/>
  <c r="H2611" i="4"/>
  <c r="I2611" i="4" s="1"/>
  <c r="H2753" i="4"/>
  <c r="I2753" i="4" s="1"/>
  <c r="H3095" i="4"/>
  <c r="I3095" i="4" s="1"/>
  <c r="H3195" i="4"/>
  <c r="I3195" i="4" s="1"/>
  <c r="H3395" i="4"/>
  <c r="I3395" i="4" s="1"/>
  <c r="H3673" i="4"/>
  <c r="I3673" i="4" s="1"/>
  <c r="H3723" i="4"/>
  <c r="I3723" i="4" s="1"/>
  <c r="H3854" i="4"/>
  <c r="I3854" i="4" s="1"/>
  <c r="H3941" i="4"/>
  <c r="I3941" i="4" s="1"/>
  <c r="H4012" i="4"/>
  <c r="I4012" i="4" s="1"/>
  <c r="H4025" i="4"/>
  <c r="I4025" i="4" s="1"/>
  <c r="H2328" i="4"/>
  <c r="I2328" i="4" s="1"/>
  <c r="H2810" i="4"/>
  <c r="I2810" i="4" s="1"/>
  <c r="H3224" i="4"/>
  <c r="I3224" i="4" s="1"/>
  <c r="H3374" i="4"/>
  <c r="I3374" i="4" s="1"/>
  <c r="H3396" i="4"/>
  <c r="I3396" i="4" s="1"/>
  <c r="H3524" i="4"/>
  <c r="I3524" i="4" s="1"/>
  <c r="H3596" i="4"/>
  <c r="I3596" i="4" s="1"/>
  <c r="H3746" i="4"/>
  <c r="I3746" i="4" s="1"/>
  <c r="H3884" i="4"/>
  <c r="I3884" i="4" s="1"/>
  <c r="H3984" i="4"/>
  <c r="I3984" i="4" s="1"/>
  <c r="H4000" i="4"/>
  <c r="I4000" i="4" s="1"/>
  <c r="H1830" i="4"/>
  <c r="I1830" i="4" s="1"/>
  <c r="H2910" i="4"/>
  <c r="I2910" i="4" s="1"/>
  <c r="H2953" i="4"/>
  <c r="I2953" i="4" s="1"/>
  <c r="H3325" i="4"/>
  <c r="I3325" i="4" s="1"/>
  <c r="H3575" i="4"/>
  <c r="I3575" i="4" s="1"/>
  <c r="H3603" i="4"/>
  <c r="I3603" i="4" s="1"/>
  <c r="H3985" i="4"/>
  <c r="I3985" i="4" s="1"/>
  <c r="H4001" i="4"/>
  <c r="I4001" i="4" s="1"/>
  <c r="H2482" i="4"/>
  <c r="I2482" i="4" s="1"/>
  <c r="H3176" i="4"/>
  <c r="I3176" i="4" s="1"/>
  <c r="H3526" i="4"/>
  <c r="I3526" i="4" s="1"/>
  <c r="H3626" i="4"/>
  <c r="I3626" i="4" s="1"/>
  <c r="H3802" i="4"/>
  <c r="I3802" i="4" s="1"/>
  <c r="H3886" i="4"/>
  <c r="I3886" i="4" s="1"/>
  <c r="H4031" i="4"/>
  <c r="I4031" i="4" s="1"/>
  <c r="H4044" i="4"/>
  <c r="I4044" i="4" s="1"/>
  <c r="H4102" i="4"/>
  <c r="I4102" i="4" s="1"/>
  <c r="H4231" i="4"/>
  <c r="I4231" i="4" s="1"/>
  <c r="H4431" i="4"/>
  <c r="I4431" i="4" s="1"/>
  <c r="H4460" i="4"/>
  <c r="I4460" i="4" s="1"/>
  <c r="H4615" i="4"/>
  <c r="I4615" i="4" s="1"/>
  <c r="H4660" i="4"/>
  <c r="I4660" i="4" s="1"/>
  <c r="H4731" i="4"/>
  <c r="I4731" i="4" s="1"/>
  <c r="H4873" i="4"/>
  <c r="I4873" i="4" s="1"/>
  <c r="H4915" i="4"/>
  <c r="I4915" i="4" s="1"/>
  <c r="H4931" i="4"/>
  <c r="I4931" i="4" s="1"/>
  <c r="H4944" i="4"/>
  <c r="I4944" i="4" s="1"/>
  <c r="H5112" i="4"/>
  <c r="I5112" i="4" s="1"/>
  <c r="H5162" i="4"/>
  <c r="I5162" i="4" s="1"/>
  <c r="H5262" i="4"/>
  <c r="I5262" i="4" s="1"/>
  <c r="H2639" i="4"/>
  <c r="I2639" i="4" s="1"/>
  <c r="H3056" i="4"/>
  <c r="I3056" i="4" s="1"/>
  <c r="H3306" i="4"/>
  <c r="I3306" i="4" s="1"/>
  <c r="H3684" i="4"/>
  <c r="I3684" i="4" s="1"/>
  <c r="H4083" i="4"/>
  <c r="I4083" i="4" s="1"/>
  <c r="H4130" i="4"/>
  <c r="I4130" i="4" s="1"/>
  <c r="H4225" i="4"/>
  <c r="I4225" i="4" s="1"/>
  <c r="H4343" i="4"/>
  <c r="I4343" i="4" s="1"/>
  <c r="H4556" i="4"/>
  <c r="I4556" i="4" s="1"/>
  <c r="H4962" i="4"/>
  <c r="I4962" i="4" s="1"/>
  <c r="H5141" i="4"/>
  <c r="I5141" i="4" s="1"/>
  <c r="H5191" i="4"/>
  <c r="I5191" i="4" s="1"/>
  <c r="H5297" i="4"/>
  <c r="I5297" i="4" s="1"/>
  <c r="H5341" i="4"/>
  <c r="I5341" i="4" s="1"/>
  <c r="H5363" i="4"/>
  <c r="I5363" i="4" s="1"/>
  <c r="H5397" i="4"/>
  <c r="I5397" i="4" s="1"/>
  <c r="H5460" i="4"/>
  <c r="I5460" i="4" s="1"/>
  <c r="H5490" i="4"/>
  <c r="I5490" i="4" s="1"/>
  <c r="H5540" i="4"/>
  <c r="I5540" i="4" s="1"/>
  <c r="H5650" i="4"/>
  <c r="I5650" i="4" s="1"/>
  <c r="H5670" i="4"/>
  <c r="I5670" i="4" s="1"/>
  <c r="H5860" i="4"/>
  <c r="I5860" i="4" s="1"/>
  <c r="H5870" i="4"/>
  <c r="I5870" i="4" s="1"/>
  <c r="H5980" i="4"/>
  <c r="I5980" i="4" s="1"/>
  <c r="H6020" i="4"/>
  <c r="I6020" i="4" s="1"/>
  <c r="H6060" i="4"/>
  <c r="I6060" i="4" s="1"/>
  <c r="H6070" i="4"/>
  <c r="I6070" i="4" s="1"/>
  <c r="H6220" i="4"/>
  <c r="I6220" i="4" s="1"/>
  <c r="H6400" i="4"/>
  <c r="I6400" i="4" s="1"/>
  <c r="H6510" i="4"/>
  <c r="I6510" i="4" s="1"/>
  <c r="H6540" i="4"/>
  <c r="I6540" i="4" s="1"/>
  <c r="H6570" i="4"/>
  <c r="I6570" i="4" s="1"/>
  <c r="H6740" i="4"/>
  <c r="I6740" i="4" s="1"/>
  <c r="H6750" i="4"/>
  <c r="I6750" i="4" s="1"/>
  <c r="H6760" i="4"/>
  <c r="I6760" i="4" s="1"/>
  <c r="H6860" i="4"/>
  <c r="I6860" i="4" s="1"/>
  <c r="H6950" i="4"/>
  <c r="I6950" i="4" s="1"/>
  <c r="H7030" i="4"/>
  <c r="I7030" i="4" s="1"/>
  <c r="H7100" i="4"/>
  <c r="I7100" i="4" s="1"/>
  <c r="H3945" i="4"/>
  <c r="I3945" i="4" s="1"/>
  <c r="H4371" i="4"/>
  <c r="I4371" i="4" s="1"/>
  <c r="H4416" i="4"/>
  <c r="I4416" i="4" s="1"/>
  <c r="H4774" i="4"/>
  <c r="I4774" i="4" s="1"/>
  <c r="H4800" i="4"/>
  <c r="I4800" i="4" s="1"/>
  <c r="H4824" i="4"/>
  <c r="I4824" i="4" s="1"/>
  <c r="H4871" i="4"/>
  <c r="I4871" i="4" s="1"/>
  <c r="H4895" i="4"/>
  <c r="I4895" i="4" s="1"/>
  <c r="H5010" i="4"/>
  <c r="I5010" i="4" s="1"/>
  <c r="H5078" i="4"/>
  <c r="I5078" i="4" s="1"/>
  <c r="H5093" i="4"/>
  <c r="I5093" i="4" s="1"/>
  <c r="H5110" i="4"/>
  <c r="I5110" i="4" s="1"/>
  <c r="H5178" i="4"/>
  <c r="I5178" i="4" s="1"/>
  <c r="H5243" i="4"/>
  <c r="I5243" i="4" s="1"/>
  <c r="H5309" i="4"/>
  <c r="I5309" i="4" s="1"/>
  <c r="H5364" i="4"/>
  <c r="I5364" i="4" s="1"/>
  <c r="H5376" i="4"/>
  <c r="I5376" i="4" s="1"/>
  <c r="H5420" i="4"/>
  <c r="I5420" i="4" s="1"/>
  <c r="H5451" i="4"/>
  <c r="I5451" i="4" s="1"/>
  <c r="H5551" i="4"/>
  <c r="I5551" i="4" s="1"/>
  <c r="H5581" i="4"/>
  <c r="I5581" i="4" s="1"/>
  <c r="H5601" i="4"/>
  <c r="I5601" i="4" s="1"/>
  <c r="H5671" i="4"/>
  <c r="I5671" i="4" s="1"/>
  <c r="H5841" i="4"/>
  <c r="I5841" i="4" s="1"/>
  <c r="H5881" i="4"/>
  <c r="I5881" i="4" s="1"/>
  <c r="H6001" i="4"/>
  <c r="I6001" i="4" s="1"/>
  <c r="H6041" i="4"/>
  <c r="I6041" i="4" s="1"/>
  <c r="H6101" i="4"/>
  <c r="I6101" i="4" s="1"/>
  <c r="H2682" i="4"/>
  <c r="I2682" i="4" s="1"/>
  <c r="H2923" i="4"/>
  <c r="I2923" i="4" s="1"/>
  <c r="H4133" i="4"/>
  <c r="I4133" i="4" s="1"/>
  <c r="H4183" i="4"/>
  <c r="I4183" i="4" s="1"/>
  <c r="H4301" i="4"/>
  <c r="I4301" i="4" s="1"/>
  <c r="H4325" i="4"/>
  <c r="I4325" i="4" s="1"/>
  <c r="H4470" i="4"/>
  <c r="I4470" i="4" s="1"/>
  <c r="H4633" i="4"/>
  <c r="I4633" i="4" s="1"/>
  <c r="H4656" i="4"/>
  <c r="I4656" i="4" s="1"/>
  <c r="H4704" i="4"/>
  <c r="I4704" i="4" s="1"/>
  <c r="H4801" i="4"/>
  <c r="I4801" i="4" s="1"/>
  <c r="H5029" i="4"/>
  <c r="I5029" i="4" s="1"/>
  <c r="H5111" i="4"/>
  <c r="I5111" i="4" s="1"/>
  <c r="H5288" i="4"/>
  <c r="I5288" i="4" s="1"/>
  <c r="H5432" i="4"/>
  <c r="I5432" i="4" s="1"/>
  <c r="H5482" i="4"/>
  <c r="I5482" i="4" s="1"/>
  <c r="H3816" i="4"/>
  <c r="I3816" i="4" s="1"/>
  <c r="H4032" i="4"/>
  <c r="I4032" i="4" s="1"/>
  <c r="H4326" i="4"/>
  <c r="I4326" i="4" s="1"/>
  <c r="H4353" i="4"/>
  <c r="I4353" i="4" s="1"/>
  <c r="H4495" i="4"/>
  <c r="I4495" i="4" s="1"/>
  <c r="H4516" i="4"/>
  <c r="I4516" i="4" s="1"/>
  <c r="H4590" i="4"/>
  <c r="I4590" i="4" s="1"/>
  <c r="H4782" i="4"/>
  <c r="I4782" i="4" s="1"/>
  <c r="H4900" i="4"/>
  <c r="I4900" i="4" s="1"/>
  <c r="H4995" i="4"/>
  <c r="I4995" i="4" s="1"/>
  <c r="H5063" i="4"/>
  <c r="I5063" i="4" s="1"/>
  <c r="H5130" i="4"/>
  <c r="I5130" i="4" s="1"/>
  <c r="H5230" i="4"/>
  <c r="I5230" i="4" s="1"/>
  <c r="H5248" i="4"/>
  <c r="I5248" i="4" s="1"/>
  <c r="H5367" i="4"/>
  <c r="I5367" i="4" s="1"/>
  <c r="H5493" i="4"/>
  <c r="I5493" i="4" s="1"/>
  <c r="H5523" i="4"/>
  <c r="I5523" i="4" s="1"/>
  <c r="H5553" i="4"/>
  <c r="I5553" i="4" s="1"/>
  <c r="H5593" i="4"/>
  <c r="I5593" i="4" s="1"/>
  <c r="H5653" i="4"/>
  <c r="I5653" i="4" s="1"/>
  <c r="H5693" i="4"/>
  <c r="I5693" i="4" s="1"/>
  <c r="H5713" i="4"/>
  <c r="I5713" i="4" s="1"/>
  <c r="H5783" i="4"/>
  <c r="I5783" i="4" s="1"/>
  <c r="H5823" i="4"/>
  <c r="I5823" i="4" s="1"/>
  <c r="H5903" i="4"/>
  <c r="I5903" i="4" s="1"/>
  <c r="H5913" i="4"/>
  <c r="I5913" i="4" s="1"/>
  <c r="H5973" i="4"/>
  <c r="I5973" i="4" s="1"/>
  <c r="H6113" i="4"/>
  <c r="I6113" i="4" s="1"/>
  <c r="H6193" i="4"/>
  <c r="I6193" i="4" s="1"/>
  <c r="H6253" i="4"/>
  <c r="I6253" i="4" s="1"/>
  <c r="H3106" i="4"/>
  <c r="I3106" i="4" s="1"/>
  <c r="H3484" i="4"/>
  <c r="I3484" i="4" s="1"/>
  <c r="H4401" i="4"/>
  <c r="I4401" i="4" s="1"/>
  <c r="H4614" i="4"/>
  <c r="I4614" i="4" s="1"/>
  <c r="H4662" i="4"/>
  <c r="I4662" i="4" s="1"/>
  <c r="H4783" i="4"/>
  <c r="I4783" i="4" s="1"/>
  <c r="H4854" i="4"/>
  <c r="I4854" i="4" s="1"/>
  <c r="H4925" i="4"/>
  <c r="I4925" i="4" s="1"/>
  <c r="H4972" i="4"/>
  <c r="I4972" i="4" s="1"/>
  <c r="H5346" i="4"/>
  <c r="I5346" i="4" s="1"/>
  <c r="H5594" i="4"/>
  <c r="I5594" i="4" s="1"/>
  <c r="H5634" i="4"/>
  <c r="I5634" i="4" s="1"/>
  <c r="H5654" i="4"/>
  <c r="I5654" i="4" s="1"/>
  <c r="H5724" i="4"/>
  <c r="I5724" i="4" s="1"/>
  <c r="H5754" i="4"/>
  <c r="I5754" i="4" s="1"/>
  <c r="H5764" i="4"/>
  <c r="I5764" i="4" s="1"/>
  <c r="H5884" i="4"/>
  <c r="I5884" i="4" s="1"/>
  <c r="H6134" i="4"/>
  <c r="I6134" i="4" s="1"/>
  <c r="H6164" i="4"/>
  <c r="I6164" i="4" s="1"/>
  <c r="H6214" i="4"/>
  <c r="I6214" i="4" s="1"/>
  <c r="H6234" i="4"/>
  <c r="I6234" i="4" s="1"/>
  <c r="H2770" i="4"/>
  <c r="I2770" i="4" s="1"/>
  <c r="H3903" i="4"/>
  <c r="I3903" i="4" s="1"/>
  <c r="H4095" i="4"/>
  <c r="I4095" i="4" s="1"/>
  <c r="H4213" i="4"/>
  <c r="I4213" i="4" s="1"/>
  <c r="H4453" i="4"/>
  <c r="I4453" i="4" s="1"/>
  <c r="H4524" i="4"/>
  <c r="I4524" i="4" s="1"/>
  <c r="H4595" i="4"/>
  <c r="I4595" i="4" s="1"/>
  <c r="H4740" i="4"/>
  <c r="I4740" i="4" s="1"/>
  <c r="H4784" i="4"/>
  <c r="I4784" i="4" s="1"/>
  <c r="H4832" i="4"/>
  <c r="I4832" i="4" s="1"/>
  <c r="H5018" i="4"/>
  <c r="I5018" i="4" s="1"/>
  <c r="H5168" i="4"/>
  <c r="I5168" i="4" s="1"/>
  <c r="H5336" i="4"/>
  <c r="I5336" i="4" s="1"/>
  <c r="H5347" i="4"/>
  <c r="I5347" i="4" s="1"/>
  <c r="H5665" i="4"/>
  <c r="I5665" i="4" s="1"/>
  <c r="H5675" i="4"/>
  <c r="I5675" i="4" s="1"/>
  <c r="H5695" i="4"/>
  <c r="I5695" i="4" s="1"/>
  <c r="H5705" i="4"/>
  <c r="I5705" i="4" s="1"/>
  <c r="H5945" i="4"/>
  <c r="I5945" i="4" s="1"/>
  <c r="H5965" i="4"/>
  <c r="I5965" i="4" s="1"/>
  <c r="H6005" i="4"/>
  <c r="I6005" i="4" s="1"/>
  <c r="H6015" i="4"/>
  <c r="I6015" i="4" s="1"/>
  <c r="H6025" i="4"/>
  <c r="I6025" i="4" s="1"/>
  <c r="H6175" i="4"/>
  <c r="I6175" i="4" s="1"/>
  <c r="H6225" i="4"/>
  <c r="I6225" i="4" s="1"/>
  <c r="H4143" i="4"/>
  <c r="I4143" i="4" s="1"/>
  <c r="H4191" i="4"/>
  <c r="I4191" i="4" s="1"/>
  <c r="H4475" i="4"/>
  <c r="I4475" i="4" s="1"/>
  <c r="H4812" i="4"/>
  <c r="I4812" i="4" s="1"/>
  <c r="H4930" i="4"/>
  <c r="I4930" i="4" s="1"/>
  <c r="H4954" i="4"/>
  <c r="I4954" i="4" s="1"/>
  <c r="H5034" i="4"/>
  <c r="I5034" i="4" s="1"/>
  <c r="H5101" i="4"/>
  <c r="I5101" i="4" s="1"/>
  <c r="H5151" i="4"/>
  <c r="I5151" i="4" s="1"/>
  <c r="H5201" i="4"/>
  <c r="I5201" i="4" s="1"/>
  <c r="H5219" i="4"/>
  <c r="I5219" i="4" s="1"/>
  <c r="H5251" i="4"/>
  <c r="I5251" i="4" s="1"/>
  <c r="H5326" i="4"/>
  <c r="I5326" i="4" s="1"/>
  <c r="H5348" i="4"/>
  <c r="I5348" i="4" s="1"/>
  <c r="H5403" i="4"/>
  <c r="I5403" i="4" s="1"/>
  <c r="H5436" i="4"/>
  <c r="I5436" i="4" s="1"/>
  <c r="H5476" i="4"/>
  <c r="I5476" i="4" s="1"/>
  <c r="H5486" i="4"/>
  <c r="I5486" i="4" s="1"/>
  <c r="H5566" i="4"/>
  <c r="I5566" i="4" s="1"/>
  <c r="H5776" i="4"/>
  <c r="I5776" i="4" s="1"/>
  <c r="H5786" i="4"/>
  <c r="I5786" i="4" s="1"/>
  <c r="H5816" i="4"/>
  <c r="I5816" i="4" s="1"/>
  <c r="H5926" i="4"/>
  <c r="I5926" i="4" s="1"/>
  <c r="H5936" i="4"/>
  <c r="I5936" i="4" s="1"/>
  <c r="H6026" i="4"/>
  <c r="I6026" i="4" s="1"/>
  <c r="H6056" i="4"/>
  <c r="I6056" i="4" s="1"/>
  <c r="H6066" i="4"/>
  <c r="I6066" i="4" s="1"/>
  <c r="H6096" i="4"/>
  <c r="I6096" i="4" s="1"/>
  <c r="H6126" i="4"/>
  <c r="I6126" i="4" s="1"/>
  <c r="H6186" i="4"/>
  <c r="I6186" i="4" s="1"/>
  <c r="H2341" i="4"/>
  <c r="I2341" i="4" s="1"/>
  <c r="H2582" i="4"/>
  <c r="I2582" i="4" s="1"/>
  <c r="H3405" i="4"/>
  <c r="I3405" i="4" s="1"/>
  <c r="H4266" i="4"/>
  <c r="I4266" i="4" s="1"/>
  <c r="H4645" i="4"/>
  <c r="I4645" i="4" s="1"/>
  <c r="H4884" i="4"/>
  <c r="I4884" i="4" s="1"/>
  <c r="H4932" i="4"/>
  <c r="I4932" i="4" s="1"/>
  <c r="H5038" i="4"/>
  <c r="I5038" i="4" s="1"/>
  <c r="H5103" i="4"/>
  <c r="I5103" i="4" s="1"/>
  <c r="H5203" i="4"/>
  <c r="I5203" i="4" s="1"/>
  <c r="H5467" i="4"/>
  <c r="I5467" i="4" s="1"/>
  <c r="H5547" i="4"/>
  <c r="I5547" i="4" s="1"/>
  <c r="H5617" i="4"/>
  <c r="I5617" i="4" s="1"/>
  <c r="H5747" i="4"/>
  <c r="I5747" i="4" s="1"/>
  <c r="H5797" i="4"/>
  <c r="I5797" i="4" s="1"/>
  <c r="H5857" i="4"/>
  <c r="I5857" i="4" s="1"/>
  <c r="H4724" i="4"/>
  <c r="I4724" i="4" s="1"/>
  <c r="H4842" i="4"/>
  <c r="I4842" i="4" s="1"/>
  <c r="H5058" i="4"/>
  <c r="I5058" i="4" s="1"/>
  <c r="H5407" i="4"/>
  <c r="I5407" i="4" s="1"/>
  <c r="H5502" i="4"/>
  <c r="I5502" i="4" s="1"/>
  <c r="H5602" i="4"/>
  <c r="I5602" i="4" s="1"/>
  <c r="H5738" i="4"/>
  <c r="I5738" i="4" s="1"/>
  <c r="H5802" i="4"/>
  <c r="I5802" i="4" s="1"/>
  <c r="H6322" i="4"/>
  <c r="I6322" i="4" s="1"/>
  <c r="H6377" i="4"/>
  <c r="I6377" i="4" s="1"/>
  <c r="H6444" i="4"/>
  <c r="I6444" i="4" s="1"/>
  <c r="H6599" i="4"/>
  <c r="I6599" i="4" s="1"/>
  <c r="H6644" i="4"/>
  <c r="I6644" i="4" s="1"/>
  <c r="H6855" i="4"/>
  <c r="I6855" i="4" s="1"/>
  <c r="H7011" i="4"/>
  <c r="I7011" i="4" s="1"/>
  <c r="H7055" i="4"/>
  <c r="I7055" i="4" s="1"/>
  <c r="H7133" i="4"/>
  <c r="I7133" i="4" s="1"/>
  <c r="H7254" i="4"/>
  <c r="I7254" i="4" s="1"/>
  <c r="H7434" i="4"/>
  <c r="I7434" i="4" s="1"/>
  <c r="H7444" i="4"/>
  <c r="I7444" i="4" s="1"/>
  <c r="H7454" i="4"/>
  <c r="I7454" i="4" s="1"/>
  <c r="H7474" i="4"/>
  <c r="I7474" i="4" s="1"/>
  <c r="H7524" i="4"/>
  <c r="I7524" i="4" s="1"/>
  <c r="H7734" i="4"/>
  <c r="I7734" i="4" s="1"/>
  <c r="H7764" i="4"/>
  <c r="I7764" i="4" s="1"/>
  <c r="H7774" i="4"/>
  <c r="I7774" i="4" s="1"/>
  <c r="H7794" i="4"/>
  <c r="I7794" i="4" s="1"/>
  <c r="H7894" i="4"/>
  <c r="I7894" i="4" s="1"/>
  <c r="H7914" i="4"/>
  <c r="I7914" i="4" s="1"/>
  <c r="H7934" i="4"/>
  <c r="I7934" i="4" s="1"/>
  <c r="H8064" i="4"/>
  <c r="I8064" i="4" s="1"/>
  <c r="H8214" i="4"/>
  <c r="I8214" i="4" s="1"/>
  <c r="H8264" i="4"/>
  <c r="I8264" i="4" s="1"/>
  <c r="H8304" i="4"/>
  <c r="I8304" i="4" s="1"/>
  <c r="H8334" i="4"/>
  <c r="I8334" i="4" s="1"/>
  <c r="H8454" i="4"/>
  <c r="I8454" i="4" s="1"/>
  <c r="H3991" i="4"/>
  <c r="I3991" i="4" s="1"/>
  <c r="H5306" i="4"/>
  <c r="I5306" i="4" s="1"/>
  <c r="H5639" i="4"/>
  <c r="I5639" i="4" s="1"/>
  <c r="H5872" i="4"/>
  <c r="I5872" i="4" s="1"/>
  <c r="H6167" i="4"/>
  <c r="I6167" i="4" s="1"/>
  <c r="H6207" i="4"/>
  <c r="I6207" i="4" s="1"/>
  <c r="H6247" i="4"/>
  <c r="I6247" i="4" s="1"/>
  <c r="H6489" i="4"/>
  <c r="I6489" i="4" s="1"/>
  <c r="H6501" i="4"/>
  <c r="I6501" i="4" s="1"/>
  <c r="H6723" i="4"/>
  <c r="I6723" i="4" s="1"/>
  <c r="H6823" i="4"/>
  <c r="I6823" i="4" s="1"/>
  <c r="H6901" i="4"/>
  <c r="I6901" i="4" s="1"/>
  <c r="H6978" i="4"/>
  <c r="I6978" i="4" s="1"/>
  <c r="H7155" i="4"/>
  <c r="I7155" i="4" s="1"/>
  <c r="H7165" i="4"/>
  <c r="I7165" i="4" s="1"/>
  <c r="H7185" i="4"/>
  <c r="I7185" i="4" s="1"/>
  <c r="H7245" i="4"/>
  <c r="I7245" i="4" s="1"/>
  <c r="H7305" i="4"/>
  <c r="I7305" i="4" s="1"/>
  <c r="H7325" i="4"/>
  <c r="I7325" i="4" s="1"/>
  <c r="H7355" i="4"/>
  <c r="I7355" i="4" s="1"/>
  <c r="H7425" i="4"/>
  <c r="I7425" i="4" s="1"/>
  <c r="H7465" i="4"/>
  <c r="I7465" i="4" s="1"/>
  <c r="H7505" i="4"/>
  <c r="I7505" i="4" s="1"/>
  <c r="H7515" i="4"/>
  <c r="I7515" i="4" s="1"/>
  <c r="H7555" i="4"/>
  <c r="I7555" i="4" s="1"/>
  <c r="H7735" i="4"/>
  <c r="I7735" i="4" s="1"/>
  <c r="H7805" i="4"/>
  <c r="I7805" i="4" s="1"/>
  <c r="H7835" i="4"/>
  <c r="I7835" i="4" s="1"/>
  <c r="H7965" i="4"/>
  <c r="I7965" i="4" s="1"/>
  <c r="H7985" i="4"/>
  <c r="I7985" i="4" s="1"/>
  <c r="H7995" i="4"/>
  <c r="I7995" i="4" s="1"/>
  <c r="H8075" i="4"/>
  <c r="I8075" i="4" s="1"/>
  <c r="H8085" i="4"/>
  <c r="I8085" i="4" s="1"/>
  <c r="H8165" i="4"/>
  <c r="I8165" i="4" s="1"/>
  <c r="H8225" i="4"/>
  <c r="I8225" i="4" s="1"/>
  <c r="H8245" i="4"/>
  <c r="I8245" i="4" s="1"/>
  <c r="H8275" i="4"/>
  <c r="I8275" i="4" s="1"/>
  <c r="H8325" i="4"/>
  <c r="I8325" i="4" s="1"/>
  <c r="H8365" i="4"/>
  <c r="I8365" i="4" s="1"/>
  <c r="H8395" i="4"/>
  <c r="I8395" i="4" s="1"/>
  <c r="H8465" i="4"/>
  <c r="I8465" i="4" s="1"/>
  <c r="H8525" i="4"/>
  <c r="I8525" i="4" s="1"/>
  <c r="H8535" i="4"/>
  <c r="I8535" i="4" s="1"/>
  <c r="H8735" i="4"/>
  <c r="I8735" i="4" s="1"/>
  <c r="H8765" i="4"/>
  <c r="I8765" i="4" s="1"/>
  <c r="H8855" i="4"/>
  <c r="I8855" i="4" s="1"/>
  <c r="H8955" i="4"/>
  <c r="I8955" i="4" s="1"/>
  <c r="H9005" i="4"/>
  <c r="I9005" i="4" s="1"/>
  <c r="H9095" i="4"/>
  <c r="I9095" i="4" s="1"/>
  <c r="H4390" i="4"/>
  <c r="I4390" i="4" s="1"/>
  <c r="H4745" i="4"/>
  <c r="I4745" i="4" s="1"/>
  <c r="H5418" i="4"/>
  <c r="I5418" i="4" s="1"/>
  <c r="H5642" i="4"/>
  <c r="I5642" i="4" s="1"/>
  <c r="H5709" i="4"/>
  <c r="I5709" i="4" s="1"/>
  <c r="H5742" i="4"/>
  <c r="I5742" i="4" s="1"/>
  <c r="H5909" i="4"/>
  <c r="I5909" i="4" s="1"/>
  <c r="H5978" i="4"/>
  <c r="I5978" i="4" s="1"/>
  <c r="H6009" i="4"/>
  <c r="I6009" i="4" s="1"/>
  <c r="H6188" i="4"/>
  <c r="I6188" i="4" s="1"/>
  <c r="H6613" i="4"/>
  <c r="I6613" i="4" s="1"/>
  <c r="H6746" i="4"/>
  <c r="I6746" i="4" s="1"/>
  <c r="H6857" i="4"/>
  <c r="I6857" i="4" s="1"/>
  <c r="H6968" i="4"/>
  <c r="I6968" i="4" s="1"/>
  <c r="H7057" i="4"/>
  <c r="I7057" i="4" s="1"/>
  <c r="H7102" i="4"/>
  <c r="I7102" i="4" s="1"/>
  <c r="H7124" i="4"/>
  <c r="I7124" i="4" s="1"/>
  <c r="H7226" i="4"/>
  <c r="I7226" i="4" s="1"/>
  <c r="H7286" i="4"/>
  <c r="I7286" i="4" s="1"/>
  <c r="H7336" i="4"/>
  <c r="I7336" i="4" s="1"/>
  <c r="H7406" i="4"/>
  <c r="I7406" i="4" s="1"/>
  <c r="H7416" i="4"/>
  <c r="I7416" i="4" s="1"/>
  <c r="H7456" i="4"/>
  <c r="I7456" i="4" s="1"/>
  <c r="H7586" i="4"/>
  <c r="I7586" i="4" s="1"/>
  <c r="H7596" i="4"/>
  <c r="I7596" i="4" s="1"/>
  <c r="H7606" i="4"/>
  <c r="I7606" i="4" s="1"/>
  <c r="H7656" i="4"/>
  <c r="I7656" i="4" s="1"/>
  <c r="H7696" i="4"/>
  <c r="I7696" i="4" s="1"/>
  <c r="H7706" i="4"/>
  <c r="I7706" i="4" s="1"/>
  <c r="H7726" i="4"/>
  <c r="I7726" i="4" s="1"/>
  <c r="H7736" i="4"/>
  <c r="I7736" i="4" s="1"/>
  <c r="H7826" i="4"/>
  <c r="I7826" i="4" s="1"/>
  <c r="H7876" i="4"/>
  <c r="I7876" i="4" s="1"/>
  <c r="H7896" i="4"/>
  <c r="I7896" i="4" s="1"/>
  <c r="H7926" i="4"/>
  <c r="I7926" i="4" s="1"/>
  <c r="H7946" i="4"/>
  <c r="I7946" i="4" s="1"/>
  <c r="H8066" i="4"/>
  <c r="I8066" i="4" s="1"/>
  <c r="H8196" i="4"/>
  <c r="I8196" i="4" s="1"/>
  <c r="H8236" i="4"/>
  <c r="I8236" i="4" s="1"/>
  <c r="H8286" i="4"/>
  <c r="I8286" i="4" s="1"/>
  <c r="H8326" i="4"/>
  <c r="I8326" i="4" s="1"/>
  <c r="H3034" i="4"/>
  <c r="I3034" i="4" s="1"/>
  <c r="H3656" i="4"/>
  <c r="I3656" i="4" s="1"/>
  <c r="H4291" i="4"/>
  <c r="I4291" i="4" s="1"/>
  <c r="H4412" i="4"/>
  <c r="I4412" i="4" s="1"/>
  <c r="H5548" i="4"/>
  <c r="I5548" i="4" s="1"/>
  <c r="H6079" i="4"/>
  <c r="I6079" i="4" s="1"/>
  <c r="H6149" i="4"/>
  <c r="I6149" i="4" s="1"/>
  <c r="H6303" i="4"/>
  <c r="I6303" i="4" s="1"/>
  <c r="H6592" i="4"/>
  <c r="I6592" i="4" s="1"/>
  <c r="H6625" i="4"/>
  <c r="I6625" i="4" s="1"/>
  <c r="H6636" i="4"/>
  <c r="I6636" i="4" s="1"/>
  <c r="H6725" i="4"/>
  <c r="I6725" i="4" s="1"/>
  <c r="H6747" i="4"/>
  <c r="I6747" i="4" s="1"/>
  <c r="H6781" i="4"/>
  <c r="I6781" i="4" s="1"/>
  <c r="H6914" i="4"/>
  <c r="I6914" i="4" s="1"/>
  <c r="H7003" i="4"/>
  <c r="I7003" i="4" s="1"/>
  <c r="H7377" i="4"/>
  <c r="I7377" i="4" s="1"/>
  <c r="H7397" i="4"/>
  <c r="I7397" i="4" s="1"/>
  <c r="H7427" i="4"/>
  <c r="I7427" i="4" s="1"/>
  <c r="H7757" i="4"/>
  <c r="I7757" i="4" s="1"/>
  <c r="H7767" i="4"/>
  <c r="I7767" i="4" s="1"/>
  <c r="H7787" i="4"/>
  <c r="I7787" i="4" s="1"/>
  <c r="H7817" i="4"/>
  <c r="I7817" i="4" s="1"/>
  <c r="H7927" i="4"/>
  <c r="I7927" i="4" s="1"/>
  <c r="H8047" i="4"/>
  <c r="I8047" i="4" s="1"/>
  <c r="H8057" i="4"/>
  <c r="I8057" i="4" s="1"/>
  <c r="H8197" i="4"/>
  <c r="I8197" i="4" s="1"/>
  <c r="H8467" i="4"/>
  <c r="I8467" i="4" s="1"/>
  <c r="H8567" i="4"/>
  <c r="I8567" i="4" s="1"/>
  <c r="H8577" i="4"/>
  <c r="I8577" i="4" s="1"/>
  <c r="H8607" i="4"/>
  <c r="I8607" i="4" s="1"/>
  <c r="H8657" i="4"/>
  <c r="I8657" i="4" s="1"/>
  <c r="H8787" i="4"/>
  <c r="I8787" i="4" s="1"/>
  <c r="H8807" i="4"/>
  <c r="I8807" i="4" s="1"/>
  <c r="H8817" i="4"/>
  <c r="I8817" i="4" s="1"/>
  <c r="H8877" i="4"/>
  <c r="I8877" i="4" s="1"/>
  <c r="H8937" i="4"/>
  <c r="I8937" i="4" s="1"/>
  <c r="H9017" i="4"/>
  <c r="I9017" i="4" s="1"/>
  <c r="H9107" i="4"/>
  <c r="I9107" i="4" s="1"/>
  <c r="H9117" i="4"/>
  <c r="I9117" i="4" s="1"/>
  <c r="H9217" i="4"/>
  <c r="I9217" i="4" s="1"/>
  <c r="H4174" i="4"/>
  <c r="I4174" i="4" s="1"/>
  <c r="H5173" i="4"/>
  <c r="I5173" i="4" s="1"/>
  <c r="H5318" i="4"/>
  <c r="I5318" i="4" s="1"/>
  <c r="H5479" i="4"/>
  <c r="I5479" i="4" s="1"/>
  <c r="H5618" i="4"/>
  <c r="I5618" i="4" s="1"/>
  <c r="H6082" i="4"/>
  <c r="I6082" i="4" s="1"/>
  <c r="H6151" i="4"/>
  <c r="I6151" i="4" s="1"/>
  <c r="H6304" i="4"/>
  <c r="I6304" i="4" s="1"/>
  <c r="H6393" i="4"/>
  <c r="I6393" i="4" s="1"/>
  <c r="H6493" i="4"/>
  <c r="I6493" i="4" s="1"/>
  <c r="H6593" i="4"/>
  <c r="I6593" i="4" s="1"/>
  <c r="H6604" i="4"/>
  <c r="I6604" i="4" s="1"/>
  <c r="H6615" i="4"/>
  <c r="I6615" i="4" s="1"/>
  <c r="H6659" i="4"/>
  <c r="I6659" i="4" s="1"/>
  <c r="H6682" i="4"/>
  <c r="I6682" i="4" s="1"/>
  <c r="H6848" i="4"/>
  <c r="I6848" i="4" s="1"/>
  <c r="H6871" i="4"/>
  <c r="I6871" i="4" s="1"/>
  <c r="H6915" i="4"/>
  <c r="I6915" i="4" s="1"/>
  <c r="H6993" i="4"/>
  <c r="I6993" i="4" s="1"/>
  <c r="H7071" i="4"/>
  <c r="I7071" i="4" s="1"/>
  <c r="H7208" i="4"/>
  <c r="I7208" i="4" s="1"/>
  <c r="H7228" i="4"/>
  <c r="I7228" i="4" s="1"/>
  <c r="H7288" i="4"/>
  <c r="I7288" i="4" s="1"/>
  <c r="H7318" i="4"/>
  <c r="I7318" i="4" s="1"/>
  <c r="H7348" i="4"/>
  <c r="I7348" i="4" s="1"/>
  <c r="H7528" i="4"/>
  <c r="I7528" i="4" s="1"/>
  <c r="H7548" i="4"/>
  <c r="I7548" i="4" s="1"/>
  <c r="H7598" i="4"/>
  <c r="I7598" i="4" s="1"/>
  <c r="H7808" i="4"/>
  <c r="I7808" i="4" s="1"/>
  <c r="H7848" i="4"/>
  <c r="I7848" i="4" s="1"/>
  <c r="H7868" i="4"/>
  <c r="I7868" i="4" s="1"/>
  <c r="H7918" i="4"/>
  <c r="I7918" i="4" s="1"/>
  <c r="H7928" i="4"/>
  <c r="I7928" i="4" s="1"/>
  <c r="H7998" i="4"/>
  <c r="I7998" i="4" s="1"/>
  <c r="H8088" i="4"/>
  <c r="I8088" i="4" s="1"/>
  <c r="H8108" i="4"/>
  <c r="I8108" i="4" s="1"/>
  <c r="H8288" i="4"/>
  <c r="I8288" i="4" s="1"/>
  <c r="H8388" i="4"/>
  <c r="I8388" i="4" s="1"/>
  <c r="H8408" i="4"/>
  <c r="I8408" i="4" s="1"/>
  <c r="H8498" i="4"/>
  <c r="I8498" i="4" s="1"/>
  <c r="H8508" i="4"/>
  <c r="I8508" i="4" s="1"/>
  <c r="H8528" i="4"/>
  <c r="I8528" i="4" s="1"/>
  <c r="H8568" i="4"/>
  <c r="I8568" i="4" s="1"/>
  <c r="H8628" i="4"/>
  <c r="I8628" i="4" s="1"/>
  <c r="H8688" i="4"/>
  <c r="I8688" i="4" s="1"/>
  <c r="H8698" i="4"/>
  <c r="I8698" i="4" s="1"/>
  <c r="H8848" i="4"/>
  <c r="I8848" i="4" s="1"/>
  <c r="H8868" i="4"/>
  <c r="I8868" i="4" s="1"/>
  <c r="H8898" i="4"/>
  <c r="I8898" i="4" s="1"/>
  <c r="H8968" i="4"/>
  <c r="I8968" i="4" s="1"/>
  <c r="H9068" i="4"/>
  <c r="I9068" i="4" s="1"/>
  <c r="H9098" i="4"/>
  <c r="I9098" i="4" s="1"/>
  <c r="H9238" i="4"/>
  <c r="I9238" i="4" s="1"/>
  <c r="H9278" i="4"/>
  <c r="I9278" i="4" s="1"/>
  <c r="H9288" i="4"/>
  <c r="I9288" i="4" s="1"/>
  <c r="H4314" i="4"/>
  <c r="I4314" i="4" s="1"/>
  <c r="H5271" i="4"/>
  <c r="I5271" i="4" s="1"/>
  <c r="H5328" i="4"/>
  <c r="I5328" i="4" s="1"/>
  <c r="H5519" i="4"/>
  <c r="I5519" i="4" s="1"/>
  <c r="H5788" i="4"/>
  <c r="I5788" i="4" s="1"/>
  <c r="H5819" i="4"/>
  <c r="I5819" i="4" s="1"/>
  <c r="H5952" i="4"/>
  <c r="I5952" i="4" s="1"/>
  <c r="H5988" i="4"/>
  <c r="I5988" i="4" s="1"/>
  <c r="H6132" i="4"/>
  <c r="I6132" i="4" s="1"/>
  <c r="H6152" i="4"/>
  <c r="I6152" i="4" s="1"/>
  <c r="H6294" i="4"/>
  <c r="I6294" i="4" s="1"/>
  <c r="H6383" i="4"/>
  <c r="I6383" i="4" s="1"/>
  <c r="H6438" i="4"/>
  <c r="I6438" i="4" s="1"/>
  <c r="H6449" i="4"/>
  <c r="I6449" i="4" s="1"/>
  <c r="H6538" i="4"/>
  <c r="I6538" i="4" s="1"/>
  <c r="H6549" i="4"/>
  <c r="I6549" i="4" s="1"/>
  <c r="H6616" i="4"/>
  <c r="I6616" i="4" s="1"/>
  <c r="H6672" i="4"/>
  <c r="I6672" i="4" s="1"/>
  <c r="H6727" i="4"/>
  <c r="I6727" i="4" s="1"/>
  <c r="H6783" i="4"/>
  <c r="I6783" i="4" s="1"/>
  <c r="H6816" i="4"/>
  <c r="I6816" i="4" s="1"/>
  <c r="H6861" i="4"/>
  <c r="I6861" i="4" s="1"/>
  <c r="H6905" i="4"/>
  <c r="I6905" i="4" s="1"/>
  <c r="H7016" i="4"/>
  <c r="I7016" i="4" s="1"/>
  <c r="H7027" i="4"/>
  <c r="I7027" i="4" s="1"/>
  <c r="H7116" i="4"/>
  <c r="I7116" i="4" s="1"/>
  <c r="H7179" i="4"/>
  <c r="I7179" i="4" s="1"/>
  <c r="H7339" i="4"/>
  <c r="I7339" i="4" s="1"/>
  <c r="H7369" i="4"/>
  <c r="I7369" i="4" s="1"/>
  <c r="H7389" i="4"/>
  <c r="I7389" i="4" s="1"/>
  <c r="H7399" i="4"/>
  <c r="I7399" i="4" s="1"/>
  <c r="H7499" i="4"/>
  <c r="I7499" i="4" s="1"/>
  <c r="H7519" i="4"/>
  <c r="I7519" i="4" s="1"/>
  <c r="H7569" i="4"/>
  <c r="I7569" i="4" s="1"/>
  <c r="H7669" i="4"/>
  <c r="I7669" i="4" s="1"/>
  <c r="H7679" i="4"/>
  <c r="I7679" i="4" s="1"/>
  <c r="H7779" i="4"/>
  <c r="I7779" i="4" s="1"/>
  <c r="H7899" i="4"/>
  <c r="I7899" i="4" s="1"/>
  <c r="H8009" i="4"/>
  <c r="I8009" i="4" s="1"/>
  <c r="H8119" i="4"/>
  <c r="I8119" i="4" s="1"/>
  <c r="H8219" i="4"/>
  <c r="I8219" i="4" s="1"/>
  <c r="H8229" i="4"/>
  <c r="I8229" i="4" s="1"/>
  <c r="H8259" i="4"/>
  <c r="I8259" i="4" s="1"/>
  <c r="H8309" i="4"/>
  <c r="I8309" i="4" s="1"/>
  <c r="H8399" i="4"/>
  <c r="I8399" i="4" s="1"/>
  <c r="H8429" i="4"/>
  <c r="I8429" i="4" s="1"/>
  <c r="H8609" i="4"/>
  <c r="I8609" i="4" s="1"/>
  <c r="H8639" i="4"/>
  <c r="I8639" i="4" s="1"/>
  <c r="H8679" i="4"/>
  <c r="I8679" i="4" s="1"/>
  <c r="H8699" i="4"/>
  <c r="I8699" i="4" s="1"/>
  <c r="H8719" i="4"/>
  <c r="I8719" i="4" s="1"/>
  <c r="H8729" i="4"/>
  <c r="I8729" i="4" s="1"/>
  <c r="H8739" i="4"/>
  <c r="I8739" i="4" s="1"/>
  <c r="H8809" i="4"/>
  <c r="I8809" i="4" s="1"/>
  <c r="H8819" i="4"/>
  <c r="I8819" i="4" s="1"/>
  <c r="H8909" i="4"/>
  <c r="I8909" i="4" s="1"/>
  <c r="H8919" i="4"/>
  <c r="I8919" i="4" s="1"/>
  <c r="H8949" i="4"/>
  <c r="I8949" i="4" s="1"/>
  <c r="H8969" i="4"/>
  <c r="I8969" i="4" s="1"/>
  <c r="H8999" i="4"/>
  <c r="I8999" i="4" s="1"/>
  <c r="H9009" i="4"/>
  <c r="I9009" i="4" s="1"/>
  <c r="H9269" i="4"/>
  <c r="I9269" i="4" s="1"/>
  <c r="H3183" i="4"/>
  <c r="I3183" i="4" s="1"/>
  <c r="H3790" i="4"/>
  <c r="I3790" i="4" s="1"/>
  <c r="H5384" i="4"/>
  <c r="I5384" i="4" s="1"/>
  <c r="H5439" i="4"/>
  <c r="I5439" i="4" s="1"/>
  <c r="H5889" i="4"/>
  <c r="I5889" i="4" s="1"/>
  <c r="H6362" i="4"/>
  <c r="I6362" i="4" s="1"/>
  <c r="H6373" i="4"/>
  <c r="I6373" i="4" s="1"/>
  <c r="H6384" i="4"/>
  <c r="I6384" i="4" s="1"/>
  <c r="H6417" i="4"/>
  <c r="I6417" i="4" s="1"/>
  <c r="H6651" i="4"/>
  <c r="I6651" i="4" s="1"/>
  <c r="H6662" i="4"/>
  <c r="I6662" i="4" s="1"/>
  <c r="H6795" i="4"/>
  <c r="I6795" i="4" s="1"/>
  <c r="H6839" i="4"/>
  <c r="I6839" i="4" s="1"/>
  <c r="H6862" i="4"/>
  <c r="I6862" i="4" s="1"/>
  <c r="H6873" i="4"/>
  <c r="I6873" i="4" s="1"/>
  <c r="H7051" i="4"/>
  <c r="I7051" i="4" s="1"/>
  <c r="H7106" i="4"/>
  <c r="I7106" i="4" s="1"/>
  <c r="H7128" i="4"/>
  <c r="I7128" i="4" s="1"/>
  <c r="H7210" i="4"/>
  <c r="I7210" i="4" s="1"/>
  <c r="H7230" i="4"/>
  <c r="I7230" i="4" s="1"/>
  <c r="H7240" i="4"/>
  <c r="I7240" i="4" s="1"/>
  <c r="H7300" i="4"/>
  <c r="I7300" i="4" s="1"/>
  <c r="H7510" i="4"/>
  <c r="I7510" i="4" s="1"/>
  <c r="H7600" i="4"/>
  <c r="I7600" i="4" s="1"/>
  <c r="H7650" i="4"/>
  <c r="I7650" i="4" s="1"/>
  <c r="H7690" i="4"/>
  <c r="I7690" i="4" s="1"/>
  <c r="H7760" i="4"/>
  <c r="I7760" i="4" s="1"/>
  <c r="H7790" i="4"/>
  <c r="I7790" i="4" s="1"/>
  <c r="H7800" i="4"/>
  <c r="I7800" i="4" s="1"/>
  <c r="H7980" i="4"/>
  <c r="I7980" i="4" s="1"/>
  <c r="H7990" i="4"/>
  <c r="I7990" i="4" s="1"/>
  <c r="H8030" i="4"/>
  <c r="I8030" i="4" s="1"/>
  <c r="H8070" i="4"/>
  <c r="I8070" i="4" s="1"/>
  <c r="H8090" i="4"/>
  <c r="I8090" i="4" s="1"/>
  <c r="H8160" i="4"/>
  <c r="I8160" i="4" s="1"/>
  <c r="H8360" i="4"/>
  <c r="I8360" i="4" s="1"/>
  <c r="H8400" i="4"/>
  <c r="I8400" i="4" s="1"/>
  <c r="H6387" i="4"/>
  <c r="I6387" i="4" s="1"/>
  <c r="H6908" i="4"/>
  <c r="I6908" i="4" s="1"/>
  <c r="H6985" i="4"/>
  <c r="I6985" i="4" s="1"/>
  <c r="H7463" i="4"/>
  <c r="I7463" i="4" s="1"/>
  <c r="H7532" i="4"/>
  <c r="I7532" i="4" s="1"/>
  <c r="H8201" i="4"/>
  <c r="I8201" i="4" s="1"/>
  <c r="H8232" i="4"/>
  <c r="I8232" i="4" s="1"/>
  <c r="H8263" i="4"/>
  <c r="I8263" i="4" s="1"/>
  <c r="H8494" i="4"/>
  <c r="I8494" i="4" s="1"/>
  <c r="H8694" i="4"/>
  <c r="I8694" i="4" s="1"/>
  <c r="H8830" i="4"/>
  <c r="I8830" i="4" s="1"/>
  <c r="H8994" i="4"/>
  <c r="I8994" i="4" s="1"/>
  <c r="H9012" i="4"/>
  <c r="I9012" i="4" s="1"/>
  <c r="H9094" i="4"/>
  <c r="I9094" i="4" s="1"/>
  <c r="H9144" i="4"/>
  <c r="I9144" i="4" s="1"/>
  <c r="H9190" i="4"/>
  <c r="I9190" i="4" s="1"/>
  <c r="H9245" i="4"/>
  <c r="I9245" i="4" s="1"/>
  <c r="H9274" i="4"/>
  <c r="I9274" i="4" s="1"/>
  <c r="H9436" i="4"/>
  <c r="I9436" i="4" s="1"/>
  <c r="H9446" i="4"/>
  <c r="I9446" i="4" s="1"/>
  <c r="H9466" i="4"/>
  <c r="I9466" i="4" s="1"/>
  <c r="H9536" i="4"/>
  <c r="I9536" i="4" s="1"/>
  <c r="H9546" i="4"/>
  <c r="I9546" i="4" s="1"/>
  <c r="H9556" i="4"/>
  <c r="I9556" i="4" s="1"/>
  <c r="H9706" i="4"/>
  <c r="I9706" i="4" s="1"/>
  <c r="H9726" i="4"/>
  <c r="I9726" i="4" s="1"/>
  <c r="H9766" i="4"/>
  <c r="I9766" i="4" s="1"/>
  <c r="H9856" i="4"/>
  <c r="I9856" i="4" s="1"/>
  <c r="H9946" i="4"/>
  <c r="I9946" i="4" s="1"/>
  <c r="H10046" i="4"/>
  <c r="I10046" i="4" s="1"/>
  <c r="H10076" i="4"/>
  <c r="I10076" i="4" s="1"/>
  <c r="H10146" i="4"/>
  <c r="I10146" i="4" s="1"/>
  <c r="H10276" i="4"/>
  <c r="I10276" i="4" s="1"/>
  <c r="H10426" i="4"/>
  <c r="I10426" i="4" s="1"/>
  <c r="H10436" i="4"/>
  <c r="I10436" i="4" s="1"/>
  <c r="H10526" i="4"/>
  <c r="I10526" i="4" s="1"/>
  <c r="H10556" i="4"/>
  <c r="I10556" i="4" s="1"/>
  <c r="H10696" i="4"/>
  <c r="I10696" i="4" s="1"/>
  <c r="H10706" i="4"/>
  <c r="I10706" i="4" s="1"/>
  <c r="H10786" i="4"/>
  <c r="I10786" i="4" s="1"/>
  <c r="H10876" i="4"/>
  <c r="I10876" i="4" s="1"/>
  <c r="H10916" i="4"/>
  <c r="I10916" i="4" s="1"/>
  <c r="H10976" i="4"/>
  <c r="I10976" i="4" s="1"/>
  <c r="H11256" i="4"/>
  <c r="I11256" i="4" s="1"/>
  <c r="H11266" i="4"/>
  <c r="I11266" i="4" s="1"/>
  <c r="H11416" i="4"/>
  <c r="I11416" i="4" s="1"/>
  <c r="H6092" i="4"/>
  <c r="I6092" i="4" s="1"/>
  <c r="H6396" i="4"/>
  <c r="I6396" i="4" s="1"/>
  <c r="H6986" i="4"/>
  <c r="I6986" i="4" s="1"/>
  <c r="H7271" i="4"/>
  <c r="I7271" i="4" s="1"/>
  <c r="H7333" i="4"/>
  <c r="I7333" i="4" s="1"/>
  <c r="H7533" i="4"/>
  <c r="I7533" i="4" s="1"/>
  <c r="H7671" i="4"/>
  <c r="I7671" i="4" s="1"/>
  <c r="H7702" i="4"/>
  <c r="I7702" i="4" s="1"/>
  <c r="H7833" i="4"/>
  <c r="I7833" i="4" s="1"/>
  <c r="H7871" i="4"/>
  <c r="I7871" i="4" s="1"/>
  <c r="H8171" i="4"/>
  <c r="I8171" i="4" s="1"/>
  <c r="H8746" i="4"/>
  <c r="I8746" i="4" s="1"/>
  <c r="H8846" i="4"/>
  <c r="I8846" i="4" s="1"/>
  <c r="H8996" i="4"/>
  <c r="I8996" i="4" s="1"/>
  <c r="H9063" i="4"/>
  <c r="I9063" i="4" s="1"/>
  <c r="H9191" i="4"/>
  <c r="I9191" i="4" s="1"/>
  <c r="H9317" i="4"/>
  <c r="I9317" i="4" s="1"/>
  <c r="H9327" i="4"/>
  <c r="I9327" i="4" s="1"/>
  <c r="H9337" i="4"/>
  <c r="I9337" i="4" s="1"/>
  <c r="H9357" i="4"/>
  <c r="I9357" i="4" s="1"/>
  <c r="H9387" i="4"/>
  <c r="I9387" i="4" s="1"/>
  <c r="H9397" i="4"/>
  <c r="I9397" i="4" s="1"/>
  <c r="H9407" i="4"/>
  <c r="I9407" i="4" s="1"/>
  <c r="H9417" i="4"/>
  <c r="I9417" i="4" s="1"/>
  <c r="H9527" i="4"/>
  <c r="I9527" i="4" s="1"/>
  <c r="H9567" i="4"/>
  <c r="I9567" i="4" s="1"/>
  <c r="H9707" i="4"/>
  <c r="I9707" i="4" s="1"/>
  <c r="H9807" i="4"/>
  <c r="I9807" i="4" s="1"/>
  <c r="H9957" i="4"/>
  <c r="I9957" i="4" s="1"/>
  <c r="H9997" i="4"/>
  <c r="I9997" i="4" s="1"/>
  <c r="H10077" i="4"/>
  <c r="I10077" i="4" s="1"/>
  <c r="H10087" i="4"/>
  <c r="I10087" i="4" s="1"/>
  <c r="H10177" i="4"/>
  <c r="I10177" i="4" s="1"/>
  <c r="H10277" i="4"/>
  <c r="I10277" i="4" s="1"/>
  <c r="H10287" i="4"/>
  <c r="I10287" i="4" s="1"/>
  <c r="H10327" i="4"/>
  <c r="I10327" i="4" s="1"/>
  <c r="H10517" i="4"/>
  <c r="I10517" i="4" s="1"/>
  <c r="H10627" i="4"/>
  <c r="I10627" i="4" s="1"/>
  <c r="H10687" i="4"/>
  <c r="I10687" i="4" s="1"/>
  <c r="H10697" i="4"/>
  <c r="I10697" i="4" s="1"/>
  <c r="H10767" i="4"/>
  <c r="I10767" i="4" s="1"/>
  <c r="H10787" i="4"/>
  <c r="I10787" i="4" s="1"/>
  <c r="H10897" i="4"/>
  <c r="I10897" i="4" s="1"/>
  <c r="H10957" i="4"/>
  <c r="I10957" i="4" s="1"/>
  <c r="H10987" i="4"/>
  <c r="I10987" i="4" s="1"/>
  <c r="H11027" i="4"/>
  <c r="I11027" i="4" s="1"/>
  <c r="H11097" i="4"/>
  <c r="I11097" i="4" s="1"/>
  <c r="H11107" i="4"/>
  <c r="I11107" i="4" s="1"/>
  <c r="H11127" i="4"/>
  <c r="I11127" i="4" s="1"/>
  <c r="H11147" i="4"/>
  <c r="I11147" i="4" s="1"/>
  <c r="H11247" i="4"/>
  <c r="I11247" i="4" s="1"/>
  <c r="H11277" i="4"/>
  <c r="I11277" i="4" s="1"/>
  <c r="H11377" i="4"/>
  <c r="I11377" i="4" s="1"/>
  <c r="H6286" i="4"/>
  <c r="I6286" i="4" s="1"/>
  <c r="H6654" i="4"/>
  <c r="I6654" i="4" s="1"/>
  <c r="H6876" i="4"/>
  <c r="I6876" i="4" s="1"/>
  <c r="H6918" i="4"/>
  <c r="I6918" i="4" s="1"/>
  <c r="H6953" i="4"/>
  <c r="I6953" i="4" s="1"/>
  <c r="H7203" i="4"/>
  <c r="I7203" i="4" s="1"/>
  <c r="H7341" i="4"/>
  <c r="I7341" i="4" s="1"/>
  <c r="H7472" i="4"/>
  <c r="I7472" i="4" s="1"/>
  <c r="H7572" i="4"/>
  <c r="I7572" i="4" s="1"/>
  <c r="H7972" i="4"/>
  <c r="I7972" i="4" s="1"/>
  <c r="H8482" i="4"/>
  <c r="I8482" i="4" s="1"/>
  <c r="H8500" i="4"/>
  <c r="I8500" i="4" s="1"/>
  <c r="H8882" i="4"/>
  <c r="I8882" i="4" s="1"/>
  <c r="H9176" i="4"/>
  <c r="I9176" i="4" s="1"/>
  <c r="H9205" i="4"/>
  <c r="I9205" i="4" s="1"/>
  <c r="H9234" i="4"/>
  <c r="I9234" i="4" s="1"/>
  <c r="H9276" i="4"/>
  <c r="I9276" i="4" s="1"/>
  <c r="H9318" i="4"/>
  <c r="I9318" i="4" s="1"/>
  <c r="H9338" i="4"/>
  <c r="I9338" i="4" s="1"/>
  <c r="H9368" i="4"/>
  <c r="I9368" i="4" s="1"/>
  <c r="H9408" i="4"/>
  <c r="I9408" i="4" s="1"/>
  <c r="H9508" i="4"/>
  <c r="I9508" i="4" s="1"/>
  <c r="H9548" i="4"/>
  <c r="I9548" i="4" s="1"/>
  <c r="H9618" i="4"/>
  <c r="I9618" i="4" s="1"/>
  <c r="H9688" i="4"/>
  <c r="I9688" i="4" s="1"/>
  <c r="H9738" i="4"/>
  <c r="I9738" i="4" s="1"/>
  <c r="H9778" i="4"/>
  <c r="I9778" i="4" s="1"/>
  <c r="H9818" i="4"/>
  <c r="I9818" i="4" s="1"/>
  <c r="H9848" i="4"/>
  <c r="I9848" i="4" s="1"/>
  <c r="H9898" i="4"/>
  <c r="I9898" i="4" s="1"/>
  <c r="H9908" i="4"/>
  <c r="I9908" i="4" s="1"/>
  <c r="H10038" i="4"/>
  <c r="I10038" i="4" s="1"/>
  <c r="H10058" i="4"/>
  <c r="I10058" i="4" s="1"/>
  <c r="H10158" i="4"/>
  <c r="I10158" i="4" s="1"/>
  <c r="H10308" i="4"/>
  <c r="I10308" i="4" s="1"/>
  <c r="H10498" i="4"/>
  <c r="I10498" i="4" s="1"/>
  <c r="H10608" i="4"/>
  <c r="I10608" i="4" s="1"/>
  <c r="H10618" i="4"/>
  <c r="I10618" i="4" s="1"/>
  <c r="H10668" i="4"/>
  <c r="I10668" i="4" s="1"/>
  <c r="H10758" i="4"/>
  <c r="I10758" i="4" s="1"/>
  <c r="H10838" i="4"/>
  <c r="I10838" i="4" s="1"/>
  <c r="H10868" i="4"/>
  <c r="I10868" i="4" s="1"/>
  <c r="H10948" i="4"/>
  <c r="I10948" i="4" s="1"/>
  <c r="H11018" i="4"/>
  <c r="I11018" i="4" s="1"/>
  <c r="H11308" i="4"/>
  <c r="I11308" i="4" s="1"/>
  <c r="H11358" i="4"/>
  <c r="I11358" i="4" s="1"/>
  <c r="H6239" i="4"/>
  <c r="I6239" i="4" s="1"/>
  <c r="H6552" i="4"/>
  <c r="I6552" i="4" s="1"/>
  <c r="H6732" i="4"/>
  <c r="I6732" i="4" s="1"/>
  <c r="H6919" i="4"/>
  <c r="I6919" i="4" s="1"/>
  <c r="H7311" i="4"/>
  <c r="I7311" i="4" s="1"/>
  <c r="H7542" i="4"/>
  <c r="I7542" i="4" s="1"/>
  <c r="H7942" i="4"/>
  <c r="I7942" i="4" s="1"/>
  <c r="H8011" i="4"/>
  <c r="I8011" i="4" s="1"/>
  <c r="H8342" i="4"/>
  <c r="I8342" i="4" s="1"/>
  <c r="H8483" i="4"/>
  <c r="I8483" i="4" s="1"/>
  <c r="H8601" i="4"/>
  <c r="I8601" i="4" s="1"/>
  <c r="H8683" i="4"/>
  <c r="I8683" i="4" s="1"/>
  <c r="H8933" i="4"/>
  <c r="I8933" i="4" s="1"/>
  <c r="H9083" i="4"/>
  <c r="I9083" i="4" s="1"/>
  <c r="H9116" i="4"/>
  <c r="I9116" i="4" s="1"/>
  <c r="H9133" i="4"/>
  <c r="I9133" i="4" s="1"/>
  <c r="H9180" i="4"/>
  <c r="I9180" i="4" s="1"/>
  <c r="H9293" i="4"/>
  <c r="I9293" i="4" s="1"/>
  <c r="H9306" i="4"/>
  <c r="I9306" i="4" s="1"/>
  <c r="H9449" i="4"/>
  <c r="I9449" i="4" s="1"/>
  <c r="H9459" i="4"/>
  <c r="I9459" i="4" s="1"/>
  <c r="H9589" i="4"/>
  <c r="I9589" i="4" s="1"/>
  <c r="H9639" i="4"/>
  <c r="I9639" i="4" s="1"/>
  <c r="H4575" i="4"/>
  <c r="I4575" i="4" s="1"/>
  <c r="H5562" i="4"/>
  <c r="I5562" i="4" s="1"/>
  <c r="H5792" i="4"/>
  <c r="I5792" i="4" s="1"/>
  <c r="H6118" i="4"/>
  <c r="I6118" i="4" s="1"/>
  <c r="H6518" i="4"/>
  <c r="I6518" i="4" s="1"/>
  <c r="H6852" i="4"/>
  <c r="I6852" i="4" s="1"/>
  <c r="H6886" i="4"/>
  <c r="I6886" i="4" s="1"/>
  <c r="H6963" i="4"/>
  <c r="I6963" i="4" s="1"/>
  <c r="H7181" i="4"/>
  <c r="I7181" i="4" s="1"/>
  <c r="H7212" i="4"/>
  <c r="I7212" i="4" s="1"/>
  <c r="H7581" i="4"/>
  <c r="I7581" i="4" s="1"/>
  <c r="H7643" i="4"/>
  <c r="I7643" i="4" s="1"/>
  <c r="H8043" i="4"/>
  <c r="I8043" i="4" s="1"/>
  <c r="H8143" i="4"/>
  <c r="I8143" i="4" s="1"/>
  <c r="H8212" i="4"/>
  <c r="I8212" i="4" s="1"/>
  <c r="H8281" i="4"/>
  <c r="I8281" i="4" s="1"/>
  <c r="H8312" i="4"/>
  <c r="I8312" i="4" s="1"/>
  <c r="H8502" i="4"/>
  <c r="I8502" i="4" s="1"/>
  <c r="H8520" i="4"/>
  <c r="I8520" i="4" s="1"/>
  <c r="H9020" i="4"/>
  <c r="I9020" i="4" s="1"/>
  <c r="H9052" i="4"/>
  <c r="I9052" i="4" s="1"/>
  <c r="H9370" i="4"/>
  <c r="I9370" i="4" s="1"/>
  <c r="H9430" i="4"/>
  <c r="I9430" i="4" s="1"/>
  <c r="H9460" i="4"/>
  <c r="I9460" i="4" s="1"/>
  <c r="H9470" i="4"/>
  <c r="I9470" i="4" s="1"/>
  <c r="H9490" i="4"/>
  <c r="I9490" i="4" s="1"/>
  <c r="H9580" i="4"/>
  <c r="I9580" i="4" s="1"/>
  <c r="H9610" i="4"/>
  <c r="I9610" i="4" s="1"/>
  <c r="H5692" i="4"/>
  <c r="I5692" i="4" s="1"/>
  <c r="H5899" i="4"/>
  <c r="I5899" i="4" s="1"/>
  <c r="H6181" i="4"/>
  <c r="I6181" i="4" s="1"/>
  <c r="H6596" i="4"/>
  <c r="I6596" i="4" s="1"/>
  <c r="H6631" i="4"/>
  <c r="I6631" i="4" s="1"/>
  <c r="H7151" i="4"/>
  <c r="I7151" i="4" s="1"/>
  <c r="H7413" i="4"/>
  <c r="I7413" i="4" s="1"/>
  <c r="H7513" i="4"/>
  <c r="I7513" i="4" s="1"/>
  <c r="H7682" i="4"/>
  <c r="I7682" i="4" s="1"/>
  <c r="H7751" i="4"/>
  <c r="I7751" i="4" s="1"/>
  <c r="H8013" i="4"/>
  <c r="I8013" i="4" s="1"/>
  <c r="H8636" i="4"/>
  <c r="I8636" i="4" s="1"/>
  <c r="H8653" i="4"/>
  <c r="I8653" i="4" s="1"/>
  <c r="H8786" i="4"/>
  <c r="I8786" i="4" s="1"/>
  <c r="H8836" i="4"/>
  <c r="I8836" i="4" s="1"/>
  <c r="H8871" i="4"/>
  <c r="I8871" i="4" s="1"/>
  <c r="H8903" i="4"/>
  <c r="I8903" i="4" s="1"/>
  <c r="H9136" i="4"/>
  <c r="I9136" i="4" s="1"/>
  <c r="H9195" i="4"/>
  <c r="I9195" i="4" s="1"/>
  <c r="H9211" i="4"/>
  <c r="I9211" i="4" s="1"/>
  <c r="H9381" i="4"/>
  <c r="I9381" i="4" s="1"/>
  <c r="H9501" i="4"/>
  <c r="I9501" i="4" s="1"/>
  <c r="H9511" i="4"/>
  <c r="I9511" i="4" s="1"/>
  <c r="H9571" i="4"/>
  <c r="I9571" i="4" s="1"/>
  <c r="H9591" i="4"/>
  <c r="I9591" i="4" s="1"/>
  <c r="H5039" i="4"/>
  <c r="I5039" i="4" s="1"/>
  <c r="H5284" i="4"/>
  <c r="I5284" i="4" s="1"/>
  <c r="H5698" i="4"/>
  <c r="I5698" i="4" s="1"/>
  <c r="H6931" i="4"/>
  <c r="I6931" i="4" s="1"/>
  <c r="H7007" i="4"/>
  <c r="I7007" i="4" s="1"/>
  <c r="H7042" i="4"/>
  <c r="I7042" i="4" s="1"/>
  <c r="H7421" i="4"/>
  <c r="I7421" i="4" s="1"/>
  <c r="H7483" i="4"/>
  <c r="I7483" i="4" s="1"/>
  <c r="H7621" i="4"/>
  <c r="I7621" i="4" s="1"/>
  <c r="H7721" i="4"/>
  <c r="I7721" i="4" s="1"/>
  <c r="H8083" i="4"/>
  <c r="I8083" i="4" s="1"/>
  <c r="H8754" i="4"/>
  <c r="I8754" i="4" s="1"/>
  <c r="H8922" i="4"/>
  <c r="I8922" i="4" s="1"/>
  <c r="H8972" i="4"/>
  <c r="I8972" i="4" s="1"/>
  <c r="H9072" i="4"/>
  <c r="I9072" i="4" s="1"/>
  <c r="H9254" i="4"/>
  <c r="I9254" i="4" s="1"/>
  <c r="H9362" i="4"/>
  <c r="I9362" i="4" s="1"/>
  <c r="H9532" i="4"/>
  <c r="I9532" i="4" s="1"/>
  <c r="H5929" i="4"/>
  <c r="I5929" i="4" s="1"/>
  <c r="H6975" i="4"/>
  <c r="I6975" i="4" s="1"/>
  <c r="H7323" i="4"/>
  <c r="I7323" i="4" s="1"/>
  <c r="H7661" i="4"/>
  <c r="I7661" i="4" s="1"/>
  <c r="H8506" i="4"/>
  <c r="I8506" i="4" s="1"/>
  <c r="H8776" i="4"/>
  <c r="I8776" i="4" s="1"/>
  <c r="H8892" i="4"/>
  <c r="I8892" i="4" s="1"/>
  <c r="H9344" i="4"/>
  <c r="I9344" i="4" s="1"/>
  <c r="H9375" i="4"/>
  <c r="I9375" i="4" s="1"/>
  <c r="H9513" i="4"/>
  <c r="I9513" i="4" s="1"/>
  <c r="H9644" i="4"/>
  <c r="I9644" i="4" s="1"/>
  <c r="H9689" i="4"/>
  <c r="I9689" i="4" s="1"/>
  <c r="H9789" i="4"/>
  <c r="I9789" i="4" s="1"/>
  <c r="H9860" i="4"/>
  <c r="I9860" i="4" s="1"/>
  <c r="H10089" i="4"/>
  <c r="I10089" i="4" s="1"/>
  <c r="H10231" i="4"/>
  <c r="I10231" i="4" s="1"/>
  <c r="H10431" i="4"/>
  <c r="I10431" i="4" s="1"/>
  <c r="H10515" i="4"/>
  <c r="I10515" i="4" s="1"/>
  <c r="H10573" i="4"/>
  <c r="I10573" i="4" s="1"/>
  <c r="H10702" i="4"/>
  <c r="I10702" i="4" s="1"/>
  <c r="H10715" i="4"/>
  <c r="I10715" i="4" s="1"/>
  <c r="H10889" i="4"/>
  <c r="I10889" i="4" s="1"/>
  <c r="H10960" i="4"/>
  <c r="I10960" i="4" s="1"/>
  <c r="H11015" i="4"/>
  <c r="I11015" i="4" s="1"/>
  <c r="H11089" i="4"/>
  <c r="I11089" i="4" s="1"/>
  <c r="H11144" i="4"/>
  <c r="I11144" i="4" s="1"/>
  <c r="H11260" i="4"/>
  <c r="I11260" i="4" s="1"/>
  <c r="H11360" i="4"/>
  <c r="I11360" i="4" s="1"/>
  <c r="H11531" i="4"/>
  <c r="I11531" i="4" s="1"/>
  <c r="H11611" i="4"/>
  <c r="I11611" i="4" s="1"/>
  <c r="H11681" i="4"/>
  <c r="I11681" i="4" s="1"/>
  <c r="H11741" i="4"/>
  <c r="I11741" i="4" s="1"/>
  <c r="H11761" i="4"/>
  <c r="I11761" i="4" s="1"/>
  <c r="H11841" i="4"/>
  <c r="I11841" i="4" s="1"/>
  <c r="H11881" i="4"/>
  <c r="I11881" i="4" s="1"/>
  <c r="H11891" i="4"/>
  <c r="I11891" i="4" s="1"/>
  <c r="H12011" i="4"/>
  <c r="I12011" i="4" s="1"/>
  <c r="H12021" i="4"/>
  <c r="I12021" i="4" s="1"/>
  <c r="H12041" i="4"/>
  <c r="I12041" i="4" s="1"/>
  <c r="H12051" i="4"/>
  <c r="I12051" i="4" s="1"/>
  <c r="H12111" i="4"/>
  <c r="I12111" i="4" s="1"/>
  <c r="H12141" i="4"/>
  <c r="I12141" i="4" s="1"/>
  <c r="H12151" i="4"/>
  <c r="I12151" i="4" s="1"/>
  <c r="H12171" i="4"/>
  <c r="I12171" i="4" s="1"/>
  <c r="H12181" i="4"/>
  <c r="I12181" i="4" s="1"/>
  <c r="H12221" i="4"/>
  <c r="I12221" i="4" s="1"/>
  <c r="H12291" i="4"/>
  <c r="I12291" i="4" s="1"/>
  <c r="H12341" i="4"/>
  <c r="I12341" i="4" s="1"/>
  <c r="H12441" i="4"/>
  <c r="I12441" i="4" s="1"/>
  <c r="H12591" i="4"/>
  <c r="I12591" i="4" s="1"/>
  <c r="H12631" i="4"/>
  <c r="I12631" i="4" s="1"/>
  <c r="H12691" i="4"/>
  <c r="I12691" i="4" s="1"/>
  <c r="H12871" i="4"/>
  <c r="I12871" i="4" s="1"/>
  <c r="H13061" i="4"/>
  <c r="I13061" i="4" s="1"/>
  <c r="H13101" i="4"/>
  <c r="I13101" i="4" s="1"/>
  <c r="H6608" i="4"/>
  <c r="I6608" i="4" s="1"/>
  <c r="H7223" i="4"/>
  <c r="I7223" i="4" s="1"/>
  <c r="H7561" i="4"/>
  <c r="I7561" i="4" s="1"/>
  <c r="H8331" i="4"/>
  <c r="I8331" i="4" s="1"/>
  <c r="H8623" i="4"/>
  <c r="I8623" i="4" s="1"/>
  <c r="H9010" i="4"/>
  <c r="I9010" i="4" s="1"/>
  <c r="H9172" i="4"/>
  <c r="I9172" i="4" s="1"/>
  <c r="H9645" i="4"/>
  <c r="I9645" i="4" s="1"/>
  <c r="H9719" i="4"/>
  <c r="I9719" i="4" s="1"/>
  <c r="H9745" i="4"/>
  <c r="I9745" i="4" s="1"/>
  <c r="H9790" i="4"/>
  <c r="I9790" i="4" s="1"/>
  <c r="H9803" i="4"/>
  <c r="I9803" i="4" s="1"/>
  <c r="H9832" i="4"/>
  <c r="I9832" i="4" s="1"/>
  <c r="H9890" i="4"/>
  <c r="I9890" i="4" s="1"/>
  <c r="H10003" i="4"/>
  <c r="I10003" i="4" s="1"/>
  <c r="H10074" i="4"/>
  <c r="I10074" i="4" s="1"/>
  <c r="H10203" i="4"/>
  <c r="I10203" i="4" s="1"/>
  <c r="H10232" i="4"/>
  <c r="I10232" i="4" s="1"/>
  <c r="H10390" i="4"/>
  <c r="I10390" i="4" s="1"/>
  <c r="H10561" i="4"/>
  <c r="I10561" i="4" s="1"/>
  <c r="H10745" i="4"/>
  <c r="I10745" i="4" s="1"/>
  <c r="H10803" i="4"/>
  <c r="I10803" i="4" s="1"/>
  <c r="H10945" i="4"/>
  <c r="I10945" i="4" s="1"/>
  <c r="H10961" i="4"/>
  <c r="I10961" i="4" s="1"/>
  <c r="H11074" i="4"/>
  <c r="I11074" i="4" s="1"/>
  <c r="H11174" i="4"/>
  <c r="I11174" i="4" s="1"/>
  <c r="H11190" i="4"/>
  <c r="I11190" i="4" s="1"/>
  <c r="H11290" i="4"/>
  <c r="I11290" i="4" s="1"/>
  <c r="H11345" i="4"/>
  <c r="I11345" i="4" s="1"/>
  <c r="H11419" i="4"/>
  <c r="I11419" i="4" s="1"/>
  <c r="H11462" i="4"/>
  <c r="I11462" i="4" s="1"/>
  <c r="H11482" i="4"/>
  <c r="I11482" i="4" s="1"/>
  <c r="H11542" i="4"/>
  <c r="I11542" i="4" s="1"/>
  <c r="H11782" i="4"/>
  <c r="I11782" i="4" s="1"/>
  <c r="H11792" i="4"/>
  <c r="I11792" i="4" s="1"/>
  <c r="H11822" i="4"/>
  <c r="I11822" i="4" s="1"/>
  <c r="H11992" i="4"/>
  <c r="I11992" i="4" s="1"/>
  <c r="H12102" i="4"/>
  <c r="I12102" i="4" s="1"/>
  <c r="H12172" i="4"/>
  <c r="I12172" i="4" s="1"/>
  <c r="H12242" i="4"/>
  <c r="I12242" i="4" s="1"/>
  <c r="H12292" i="4"/>
  <c r="I12292" i="4" s="1"/>
  <c r="H12312" i="4"/>
  <c r="I12312" i="4" s="1"/>
  <c r="H12362" i="4"/>
  <c r="I12362" i="4" s="1"/>
  <c r="H12392" i="4"/>
  <c r="I12392" i="4" s="1"/>
  <c r="H12422" i="4"/>
  <c r="I12422" i="4" s="1"/>
  <c r="H12432" i="4"/>
  <c r="I12432" i="4" s="1"/>
  <c r="H12452" i="4"/>
  <c r="I12452" i="4" s="1"/>
  <c r="H12492" i="4"/>
  <c r="I12492" i="4" s="1"/>
  <c r="H12562" i="4"/>
  <c r="I12562" i="4" s="1"/>
  <c r="H12692" i="4"/>
  <c r="I12692" i="4" s="1"/>
  <c r="H12722" i="4"/>
  <c r="I12722" i="4" s="1"/>
  <c r="H12862" i="4"/>
  <c r="I12862" i="4" s="1"/>
  <c r="H12882" i="4"/>
  <c r="I12882" i="4" s="1"/>
  <c r="H12912" i="4"/>
  <c r="I12912" i="4" s="1"/>
  <c r="H13012" i="4"/>
  <c r="I13012" i="4" s="1"/>
  <c r="H5959" i="4"/>
  <c r="I5959" i="4" s="1"/>
  <c r="H7691" i="4"/>
  <c r="I7691" i="4" s="1"/>
  <c r="H8022" i="4"/>
  <c r="I8022" i="4" s="1"/>
  <c r="H8573" i="4"/>
  <c r="I8573" i="4" s="1"/>
  <c r="H8624" i="4"/>
  <c r="I8624" i="4" s="1"/>
  <c r="H9124" i="4"/>
  <c r="I9124" i="4" s="1"/>
  <c r="H9173" i="4"/>
  <c r="I9173" i="4" s="1"/>
  <c r="H9553" i="4"/>
  <c r="I9553" i="4" s="1"/>
  <c r="H9849" i="4"/>
  <c r="I9849" i="4" s="1"/>
  <c r="H9875" i="4"/>
  <c r="I9875" i="4" s="1"/>
  <c r="H9991" i="4"/>
  <c r="I9991" i="4" s="1"/>
  <c r="H10133" i="4"/>
  <c r="I10133" i="4" s="1"/>
  <c r="H10249" i="4"/>
  <c r="I10249" i="4" s="1"/>
  <c r="H10262" i="4"/>
  <c r="I10262" i="4" s="1"/>
  <c r="H10275" i="4"/>
  <c r="I10275" i="4" s="1"/>
  <c r="H10349" i="4"/>
  <c r="I10349" i="4" s="1"/>
  <c r="H10375" i="4"/>
  <c r="I10375" i="4" s="1"/>
  <c r="H10420" i="4"/>
  <c r="I10420" i="4" s="1"/>
  <c r="H10575" i="4"/>
  <c r="I10575" i="4" s="1"/>
  <c r="H10920" i="4"/>
  <c r="I10920" i="4" s="1"/>
  <c r="H10962" i="4"/>
  <c r="I10962" i="4" s="1"/>
  <c r="H11062" i="4"/>
  <c r="I11062" i="4" s="1"/>
  <c r="H11120" i="4"/>
  <c r="I11120" i="4" s="1"/>
  <c r="H11362" i="4"/>
  <c r="I11362" i="4" s="1"/>
  <c r="H11433" i="4"/>
  <c r="I11433" i="4" s="1"/>
  <c r="H11633" i="4"/>
  <c r="I11633" i="4" s="1"/>
  <c r="H11683" i="4"/>
  <c r="I11683" i="4" s="1"/>
  <c r="H11693" i="4"/>
  <c r="I11693" i="4" s="1"/>
  <c r="H11833" i="4"/>
  <c r="I11833" i="4" s="1"/>
  <c r="H11933" i="4"/>
  <c r="I11933" i="4" s="1"/>
  <c r="H11953" i="4"/>
  <c r="I11953" i="4" s="1"/>
  <c r="H11983" i="4"/>
  <c r="I11983" i="4" s="1"/>
  <c r="H12083" i="4"/>
  <c r="I12083" i="4" s="1"/>
  <c r="H12093" i="4"/>
  <c r="I12093" i="4" s="1"/>
  <c r="H12113" i="4"/>
  <c r="I12113" i="4" s="1"/>
  <c r="H12263" i="4"/>
  <c r="I12263" i="4" s="1"/>
  <c r="H12343" i="4"/>
  <c r="I12343" i="4" s="1"/>
  <c r="H12413" i="4"/>
  <c r="I12413" i="4" s="1"/>
  <c r="H12763" i="4"/>
  <c r="I12763" i="4" s="1"/>
  <c r="H12883" i="4"/>
  <c r="I12883" i="4" s="1"/>
  <c r="H12933" i="4"/>
  <c r="I12933" i="4" s="1"/>
  <c r="H5054" i="4"/>
  <c r="I5054" i="4" s="1"/>
  <c r="H6274" i="4"/>
  <c r="I6274" i="4" s="1"/>
  <c r="H7361" i="4"/>
  <c r="I7361" i="4" s="1"/>
  <c r="H8023" i="4"/>
  <c r="I8023" i="4" s="1"/>
  <c r="H8131" i="4"/>
  <c r="I8131" i="4" s="1"/>
  <c r="H8793" i="4"/>
  <c r="I8793" i="4" s="1"/>
  <c r="H9663" i="4"/>
  <c r="I9663" i="4" s="1"/>
  <c r="H9934" i="4"/>
  <c r="I9934" i="4" s="1"/>
  <c r="H10021" i="4"/>
  <c r="I10021" i="4" s="1"/>
  <c r="H10221" i="4"/>
  <c r="I10221" i="4" s="1"/>
  <c r="H10305" i="4"/>
  <c r="I10305" i="4" s="1"/>
  <c r="H10350" i="4"/>
  <c r="I10350" i="4" s="1"/>
  <c r="H10363" i="4"/>
  <c r="I10363" i="4" s="1"/>
  <c r="H10763" i="4"/>
  <c r="I10763" i="4" s="1"/>
  <c r="H10834" i="4"/>
  <c r="I10834" i="4" s="1"/>
  <c r="H10905" i="4"/>
  <c r="I10905" i="4" s="1"/>
  <c r="H6531" i="4"/>
  <c r="I6531" i="4" s="1"/>
  <c r="H6643" i="4"/>
  <c r="I6643" i="4" s="1"/>
  <c r="H7693" i="4"/>
  <c r="I7693" i="4" s="1"/>
  <c r="H9185" i="4"/>
  <c r="I9185" i="4" s="1"/>
  <c r="H9809" i="4"/>
  <c r="I9809" i="4" s="1"/>
  <c r="H9893" i="4"/>
  <c r="I9893" i="4" s="1"/>
  <c r="H9964" i="4"/>
  <c r="I9964" i="4" s="1"/>
  <c r="H9993" i="4"/>
  <c r="I9993" i="4" s="1"/>
  <c r="H10180" i="4"/>
  <c r="I10180" i="4" s="1"/>
  <c r="H10193" i="4"/>
  <c r="I10193" i="4" s="1"/>
  <c r="H10435" i="4"/>
  <c r="I10435" i="4" s="1"/>
  <c r="H10451" i="4"/>
  <c r="I10451" i="4" s="1"/>
  <c r="H10464" i="4"/>
  <c r="I10464" i="4" s="1"/>
  <c r="H10480" i="4"/>
  <c r="I10480" i="4" s="1"/>
  <c r="H10535" i="4"/>
  <c r="I10535" i="4" s="1"/>
  <c r="H10809" i="4"/>
  <c r="I10809" i="4" s="1"/>
  <c r="H10851" i="4"/>
  <c r="I10851" i="4" s="1"/>
  <c r="H11064" i="4"/>
  <c r="I11064" i="4" s="1"/>
  <c r="H11164" i="4"/>
  <c r="I11164" i="4" s="1"/>
  <c r="H6307" i="4"/>
  <c r="I6307" i="4" s="1"/>
  <c r="H6419" i="4"/>
  <c r="I6419" i="4" s="1"/>
  <c r="H7823" i="4"/>
  <c r="I7823" i="4" s="1"/>
  <c r="H7931" i="4"/>
  <c r="I7931" i="4" s="1"/>
  <c r="H8161" i="4"/>
  <c r="I8161" i="4" s="1"/>
  <c r="H8474" i="4"/>
  <c r="I8474" i="4" s="1"/>
  <c r="H8591" i="4"/>
  <c r="I8591" i="4" s="1"/>
  <c r="H8861" i="4"/>
  <c r="I8861" i="4" s="1"/>
  <c r="H9325" i="4"/>
  <c r="I9325" i="4" s="1"/>
  <c r="H9494" i="4"/>
  <c r="I9494" i="4" s="1"/>
  <c r="H9625" i="4"/>
  <c r="I9625" i="4" s="1"/>
  <c r="H9723" i="4"/>
  <c r="I9723" i="4" s="1"/>
  <c r="H9752" i="4"/>
  <c r="I9752" i="4" s="1"/>
  <c r="H9781" i="4"/>
  <c r="I9781" i="4" s="1"/>
  <c r="H9923" i="4"/>
  <c r="I9923" i="4" s="1"/>
  <c r="H9965" i="4"/>
  <c r="I9965" i="4" s="1"/>
  <c r="H10152" i="4"/>
  <c r="I10152" i="4" s="1"/>
  <c r="H10194" i="4"/>
  <c r="I10194" i="4" s="1"/>
  <c r="H10239" i="4"/>
  <c r="I10239" i="4" s="1"/>
  <c r="H10252" i="4"/>
  <c r="I10252" i="4" s="1"/>
  <c r="H10294" i="4"/>
  <c r="I10294" i="4" s="1"/>
  <c r="H10410" i="4"/>
  <c r="I10410" i="4" s="1"/>
  <c r="H10481" i="4"/>
  <c r="I10481" i="4" s="1"/>
  <c r="H10494" i="4"/>
  <c r="I10494" i="4" s="1"/>
  <c r="H10510" i="4"/>
  <c r="I10510" i="4" s="1"/>
  <c r="H10523" i="4"/>
  <c r="I10523" i="4" s="1"/>
  <c r="H10881" i="4"/>
  <c r="I10881" i="4" s="1"/>
  <c r="H10894" i="4"/>
  <c r="I10894" i="4" s="1"/>
  <c r="H11139" i="4"/>
  <c r="I11139" i="4" s="1"/>
  <c r="H7052" i="4"/>
  <c r="I7052" i="4" s="1"/>
  <c r="H7953" i="4"/>
  <c r="I7953" i="4" s="1"/>
  <c r="H8643" i="4"/>
  <c r="I8643" i="4" s="1"/>
  <c r="H9092" i="4"/>
  <c r="I9092" i="4" s="1"/>
  <c r="H9143" i="4"/>
  <c r="I9143" i="4" s="1"/>
  <c r="H9395" i="4"/>
  <c r="I9395" i="4" s="1"/>
  <c r="H9433" i="4"/>
  <c r="I9433" i="4" s="1"/>
  <c r="H9633" i="4"/>
  <c r="I9633" i="4" s="1"/>
  <c r="H9769" i="4"/>
  <c r="I9769" i="4" s="1"/>
  <c r="H9911" i="4"/>
  <c r="I9911" i="4" s="1"/>
  <c r="H9924" i="4"/>
  <c r="I9924" i="4" s="1"/>
  <c r="H9940" i="4"/>
  <c r="I9940" i="4" s="1"/>
  <c r="H10169" i="4"/>
  <c r="I10169" i="4" s="1"/>
  <c r="H10240" i="4"/>
  <c r="I10240" i="4" s="1"/>
  <c r="H10682" i="4"/>
  <c r="I10682" i="4" s="1"/>
  <c r="H10724" i="4"/>
  <c r="I10724" i="4" s="1"/>
  <c r="H10782" i="4"/>
  <c r="I10782" i="4" s="1"/>
  <c r="H10940" i="4"/>
  <c r="I10940" i="4" s="1"/>
  <c r="H10953" i="4"/>
  <c r="I10953" i="4" s="1"/>
  <c r="H10995" i="4"/>
  <c r="I10995" i="4" s="1"/>
  <c r="H11011" i="4"/>
  <c r="I11011" i="4" s="1"/>
  <c r="H6685" i="4"/>
  <c r="I6685" i="4" s="1"/>
  <c r="H7623" i="4"/>
  <c r="I7623" i="4" s="1"/>
  <c r="H8761" i="4"/>
  <c r="I8761" i="4" s="1"/>
  <c r="H9155" i="4"/>
  <c r="I9155" i="4" s="1"/>
  <c r="H9434" i="4"/>
  <c r="I9434" i="4" s="1"/>
  <c r="H9754" i="4"/>
  <c r="I9754" i="4" s="1"/>
  <c r="H9970" i="4"/>
  <c r="I9970" i="4" s="1"/>
  <c r="H10012" i="4"/>
  <c r="I10012" i="4" s="1"/>
  <c r="H10099" i="4"/>
  <c r="I10099" i="4" s="1"/>
  <c r="H10112" i="4"/>
  <c r="I10112" i="4" s="1"/>
  <c r="H10225" i="4"/>
  <c r="I10225" i="4" s="1"/>
  <c r="H10370" i="4"/>
  <c r="I10370" i="4" s="1"/>
  <c r="H10383" i="4"/>
  <c r="I10383" i="4" s="1"/>
  <c r="H10525" i="4"/>
  <c r="I10525" i="4" s="1"/>
  <c r="H10554" i="4"/>
  <c r="I10554" i="4" s="1"/>
  <c r="H10583" i="4"/>
  <c r="I10583" i="4" s="1"/>
  <c r="H10625" i="4"/>
  <c r="I10625" i="4" s="1"/>
  <c r="H10754" i="4"/>
  <c r="I10754" i="4" s="1"/>
  <c r="H10870" i="4"/>
  <c r="I10870" i="4" s="1"/>
  <c r="H10883" i="4"/>
  <c r="I10883" i="4" s="1"/>
  <c r="H10970" i="4"/>
  <c r="I10970" i="4" s="1"/>
  <c r="H10999" i="4"/>
  <c r="I10999" i="4" s="1"/>
  <c r="H11041" i="4"/>
  <c r="I11041" i="4" s="1"/>
  <c r="H11141" i="4"/>
  <c r="I11141" i="4" s="1"/>
  <c r="H11183" i="4"/>
  <c r="I11183" i="4" s="1"/>
  <c r="H11199" i="4"/>
  <c r="I11199" i="4" s="1"/>
  <c r="H11283" i="4"/>
  <c r="I11283" i="4" s="1"/>
  <c r="H11448" i="4"/>
  <c r="I11448" i="4" s="1"/>
  <c r="H11618" i="4"/>
  <c r="I11618" i="4" s="1"/>
  <c r="H11628" i="4"/>
  <c r="I11628" i="4" s="1"/>
  <c r="H11918" i="4"/>
  <c r="I11918" i="4" s="1"/>
  <c r="H11998" i="4"/>
  <c r="I11998" i="4" s="1"/>
  <c r="H12018" i="4"/>
  <c r="I12018" i="4" s="1"/>
  <c r="H12188" i="4"/>
  <c r="I12188" i="4" s="1"/>
  <c r="H12228" i="4"/>
  <c r="I12228" i="4" s="1"/>
  <c r="H12348" i="4"/>
  <c r="I12348" i="4" s="1"/>
  <c r="H12388" i="4"/>
  <c r="I12388" i="4" s="1"/>
  <c r="H12498" i="4"/>
  <c r="I12498" i="4" s="1"/>
  <c r="H12538" i="4"/>
  <c r="I12538" i="4" s="1"/>
  <c r="H12678" i="4"/>
  <c r="I12678" i="4" s="1"/>
  <c r="H12688" i="4"/>
  <c r="I12688" i="4" s="1"/>
  <c r="H12738" i="4"/>
  <c r="I12738" i="4" s="1"/>
  <c r="H12808" i="4"/>
  <c r="I12808" i="4" s="1"/>
  <c r="H12848" i="4"/>
  <c r="I12848" i="4" s="1"/>
  <c r="H12948" i="4"/>
  <c r="I12948" i="4" s="1"/>
  <c r="H13088" i="4"/>
  <c r="I13088" i="4" s="1"/>
  <c r="H7991" i="4"/>
  <c r="I7991" i="4" s="1"/>
  <c r="H9714" i="4"/>
  <c r="I9714" i="4" s="1"/>
  <c r="H10643" i="4"/>
  <c r="I10643" i="4" s="1"/>
  <c r="H10785" i="4"/>
  <c r="I10785" i="4" s="1"/>
  <c r="H10930" i="4"/>
  <c r="I10930" i="4" s="1"/>
  <c r="H11210" i="4"/>
  <c r="I11210" i="4" s="1"/>
  <c r="H11329" i="4"/>
  <c r="I11329" i="4" s="1"/>
  <c r="H11423" i="4"/>
  <c r="I11423" i="4" s="1"/>
  <c r="H11459" i="4"/>
  <c r="I11459" i="4" s="1"/>
  <c r="H11609" i="4"/>
  <c r="I11609" i="4" s="1"/>
  <c r="H11659" i="4"/>
  <c r="I11659" i="4" s="1"/>
  <c r="H11959" i="4"/>
  <c r="I11959" i="4" s="1"/>
  <c r="H12209" i="4"/>
  <c r="I12209" i="4" s="1"/>
  <c r="H12294" i="4"/>
  <c r="I12294" i="4" s="1"/>
  <c r="H12344" i="4"/>
  <c r="I12344" i="4" s="1"/>
  <c r="H12376" i="4"/>
  <c r="I12376" i="4" s="1"/>
  <c r="H12444" i="4"/>
  <c r="I12444" i="4" s="1"/>
  <c r="H12494" i="4"/>
  <c r="I12494" i="4" s="1"/>
  <c r="H12644" i="4"/>
  <c r="I12644" i="4" s="1"/>
  <c r="H12659" i="4"/>
  <c r="I12659" i="4" s="1"/>
  <c r="H12794" i="4"/>
  <c r="I12794" i="4" s="1"/>
  <c r="H12844" i="4"/>
  <c r="I12844" i="4" s="1"/>
  <c r="H12994" i="4"/>
  <c r="I12994" i="4" s="1"/>
  <c r="H13198" i="4"/>
  <c r="I13198" i="4" s="1"/>
  <c r="H13208" i="4"/>
  <c r="I13208" i="4" s="1"/>
  <c r="H13218" i="4"/>
  <c r="I13218" i="4" s="1"/>
  <c r="H13308" i="4"/>
  <c r="I13308" i="4" s="1"/>
  <c r="H13348" i="4"/>
  <c r="I13348" i="4" s="1"/>
  <c r="H13358" i="4"/>
  <c r="I13358" i="4" s="1"/>
  <c r="H13418" i="4"/>
  <c r="I13418" i="4" s="1"/>
  <c r="H13458" i="4"/>
  <c r="I13458" i="4" s="1"/>
  <c r="H13548" i="4"/>
  <c r="I13548" i="4" s="1"/>
  <c r="H13558" i="4"/>
  <c r="I13558" i="4" s="1"/>
  <c r="H13738" i="4"/>
  <c r="I13738" i="4" s="1"/>
  <c r="H13778" i="4"/>
  <c r="I13778" i="4" s="1"/>
  <c r="H13888" i="4"/>
  <c r="I13888" i="4" s="1"/>
  <c r="H13928" i="4"/>
  <c r="I13928" i="4" s="1"/>
  <c r="H14058" i="4"/>
  <c r="I14058" i="4" s="1"/>
  <c r="H14068" i="4"/>
  <c r="I14068" i="4" s="1"/>
  <c r="H14158" i="4"/>
  <c r="I14158" i="4" s="1"/>
  <c r="H14208" i="4"/>
  <c r="I14208" i="4" s="1"/>
  <c r="H14228" i="4"/>
  <c r="I14228" i="4" s="1"/>
  <c r="H14328" i="4"/>
  <c r="I14328" i="4" s="1"/>
  <c r="H14558" i="4"/>
  <c r="I14558" i="4" s="1"/>
  <c r="H14718" i="4"/>
  <c r="I14718" i="4" s="1"/>
  <c r="H14728" i="4"/>
  <c r="I14728" i="4" s="1"/>
  <c r="H14788" i="4"/>
  <c r="I14788" i="4" s="1"/>
  <c r="H14848" i="4"/>
  <c r="I14848" i="4" s="1"/>
  <c r="H14858" i="4"/>
  <c r="I14858" i="4" s="1"/>
  <c r="H14868" i="4"/>
  <c r="I14868" i="4" s="1"/>
  <c r="H14878" i="4"/>
  <c r="I14878" i="4" s="1"/>
  <c r="H14908" i="4"/>
  <c r="I14908" i="4" s="1"/>
  <c r="H14948" i="4"/>
  <c r="I14948" i="4" s="1"/>
  <c r="H14978" i="4"/>
  <c r="I14978" i="4" s="1"/>
  <c r="H14988" i="4"/>
  <c r="I14988" i="4" s="1"/>
  <c r="H15008" i="4"/>
  <c r="I15008" i="4" s="1"/>
  <c r="H15038" i="4"/>
  <c r="I15038" i="4" s="1"/>
  <c r="H15148" i="4"/>
  <c r="I15148" i="4" s="1"/>
  <c r="H15158" i="4"/>
  <c r="I15158" i="4" s="1"/>
  <c r="H15178" i="4"/>
  <c r="I15178" i="4" s="1"/>
  <c r="H15198" i="4"/>
  <c r="I15198" i="4" s="1"/>
  <c r="H15228" i="4"/>
  <c r="I15228" i="4" s="1"/>
  <c r="H15298" i="4"/>
  <c r="I15298" i="4" s="1"/>
  <c r="H15318" i="4"/>
  <c r="I15318" i="4" s="1"/>
  <c r="H15368" i="4"/>
  <c r="I15368" i="4" s="1"/>
  <c r="H15458" i="4"/>
  <c r="I15458" i="4" s="1"/>
  <c r="H15508" i="4"/>
  <c r="I15508" i="4" s="1"/>
  <c r="H15538" i="4"/>
  <c r="I15538" i="4" s="1"/>
  <c r="H15548" i="4"/>
  <c r="I15548" i="4" s="1"/>
  <c r="H15588" i="4"/>
  <c r="I15588" i="4" s="1"/>
  <c r="H15618" i="4"/>
  <c r="I15618" i="4" s="1"/>
  <c r="H15758" i="4"/>
  <c r="I15758" i="4" s="1"/>
  <c r="H15808" i="4"/>
  <c r="I15808" i="4" s="1"/>
  <c r="H15838" i="4"/>
  <c r="I15838" i="4" s="1"/>
  <c r="H15878" i="4"/>
  <c r="I15878" i="4" s="1"/>
  <c r="H15908" i="4"/>
  <c r="I15908" i="4" s="1"/>
  <c r="H15918" i="4"/>
  <c r="I15918" i="4" s="1"/>
  <c r="H15998" i="4"/>
  <c r="I15998" i="4" s="1"/>
  <c r="H16038" i="4"/>
  <c r="I16038" i="4" s="1"/>
  <c r="H16058" i="4"/>
  <c r="I16058" i="4" s="1"/>
  <c r="H16068" i="4"/>
  <c r="I16068" i="4" s="1"/>
  <c r="H16108" i="4"/>
  <c r="I16108" i="4" s="1"/>
  <c r="H16188" i="4"/>
  <c r="I16188" i="4" s="1"/>
  <c r="H16228" i="4"/>
  <c r="I16228" i="4" s="1"/>
  <c r="H16248" i="4"/>
  <c r="I16248" i="4" s="1"/>
  <c r="H16268" i="4"/>
  <c r="I16268" i="4" s="1"/>
  <c r="H16408" i="4"/>
  <c r="I16408" i="4" s="1"/>
  <c r="H16438" i="4"/>
  <c r="I16438" i="4" s="1"/>
  <c r="H16478" i="4"/>
  <c r="I16478" i="4" s="1"/>
  <c r="H8543" i="4"/>
  <c r="I8543" i="4" s="1"/>
  <c r="H9335" i="4"/>
  <c r="I9335" i="4" s="1"/>
  <c r="H9655" i="4"/>
  <c r="I9655" i="4" s="1"/>
  <c r="H9729" i="4"/>
  <c r="I9729" i="4" s="1"/>
  <c r="H10155" i="4"/>
  <c r="I10155" i="4" s="1"/>
  <c r="H10229" i="4"/>
  <c r="I10229" i="4" s="1"/>
  <c r="H10655" i="4"/>
  <c r="I10655" i="4" s="1"/>
  <c r="H10729" i="4"/>
  <c r="I10729" i="4" s="1"/>
  <c r="H11259" i="4"/>
  <c r="I11259" i="4" s="1"/>
  <c r="H11309" i="4"/>
  <c r="I11309" i="4" s="1"/>
  <c r="H11380" i="4"/>
  <c r="I11380" i="4" s="1"/>
  <c r="H11401" i="4"/>
  <c r="I11401" i="4" s="1"/>
  <c r="H11527" i="4"/>
  <c r="I11527" i="4" s="1"/>
  <c r="H11645" i="4"/>
  <c r="I11645" i="4" s="1"/>
  <c r="H11710" i="4"/>
  <c r="I11710" i="4" s="1"/>
  <c r="H11760" i="4"/>
  <c r="I11760" i="4" s="1"/>
  <c r="H12045" i="4"/>
  <c r="I12045" i="4" s="1"/>
  <c r="H12077" i="4"/>
  <c r="I12077" i="4" s="1"/>
  <c r="H12195" i="4"/>
  <c r="I12195" i="4" s="1"/>
  <c r="H12260" i="4"/>
  <c r="I12260" i="4" s="1"/>
  <c r="H12510" i="4"/>
  <c r="I12510" i="4" s="1"/>
  <c r="H12645" i="4"/>
  <c r="I12645" i="4" s="1"/>
  <c r="H12710" i="4"/>
  <c r="I12710" i="4" s="1"/>
  <c r="H12777" i="4"/>
  <c r="I12777" i="4" s="1"/>
  <c r="H12827" i="4"/>
  <c r="I12827" i="4" s="1"/>
  <c r="H13045" i="4"/>
  <c r="I13045" i="4" s="1"/>
  <c r="H13077" i="4"/>
  <c r="I13077" i="4" s="1"/>
  <c r="H13219" i="4"/>
  <c r="I13219" i="4" s="1"/>
  <c r="H13239" i="4"/>
  <c r="I13239" i="4" s="1"/>
  <c r="H13269" i="4"/>
  <c r="I13269" i="4" s="1"/>
  <c r="H13439" i="4"/>
  <c r="I13439" i="4" s="1"/>
  <c r="H13469" i="4"/>
  <c r="I13469" i="4" s="1"/>
  <c r="H13479" i="4"/>
  <c r="I13479" i="4" s="1"/>
  <c r="H13499" i="4"/>
  <c r="I13499" i="4" s="1"/>
  <c r="H13549" i="4"/>
  <c r="I13549" i="4" s="1"/>
  <c r="H13609" i="4"/>
  <c r="I13609" i="4" s="1"/>
  <c r="H13749" i="4"/>
  <c r="I13749" i="4" s="1"/>
  <c r="H13829" i="4"/>
  <c r="I13829" i="4" s="1"/>
  <c r="H13969" i="4"/>
  <c r="I13969" i="4" s="1"/>
  <c r="H14009" i="4"/>
  <c r="I14009" i="4" s="1"/>
  <c r="H14019" i="4"/>
  <c r="I14019" i="4" s="1"/>
  <c r="H14029" i="4"/>
  <c r="I14029" i="4" s="1"/>
  <c r="H14069" i="4"/>
  <c r="I14069" i="4" s="1"/>
  <c r="H14169" i="4"/>
  <c r="I14169" i="4" s="1"/>
  <c r="H14179" i="4"/>
  <c r="I14179" i="4" s="1"/>
  <c r="H14229" i="4"/>
  <c r="I14229" i="4" s="1"/>
  <c r="H14299" i="4"/>
  <c r="I14299" i="4" s="1"/>
  <c r="H14519" i="4"/>
  <c r="I14519" i="4" s="1"/>
  <c r="H14629" i="4"/>
  <c r="I14629" i="4" s="1"/>
  <c r="H14639" i="4"/>
  <c r="I14639" i="4" s="1"/>
  <c r="H14689" i="4"/>
  <c r="I14689" i="4" s="1"/>
  <c r="H14859" i="4"/>
  <c r="I14859" i="4" s="1"/>
  <c r="H15019" i="4"/>
  <c r="I15019" i="4" s="1"/>
  <c r="H15119" i="4"/>
  <c r="I15119" i="4" s="1"/>
  <c r="H15189" i="4"/>
  <c r="I15189" i="4" s="1"/>
  <c r="H15239" i="4"/>
  <c r="I15239" i="4" s="1"/>
  <c r="H15259" i="4"/>
  <c r="I15259" i="4" s="1"/>
  <c r="H15269" i="4"/>
  <c r="I15269" i="4" s="1"/>
  <c r="H15299" i="4"/>
  <c r="I15299" i="4" s="1"/>
  <c r="H15349" i="4"/>
  <c r="I15349" i="4" s="1"/>
  <c r="H15409" i="4"/>
  <c r="I15409" i="4" s="1"/>
  <c r="H15479" i="4"/>
  <c r="I15479" i="4" s="1"/>
  <c r="H15639" i="4"/>
  <c r="I15639" i="4" s="1"/>
  <c r="H15689" i="4"/>
  <c r="I15689" i="4" s="1"/>
  <c r="H15709" i="4"/>
  <c r="I15709" i="4" s="1"/>
  <c r="H15759" i="4"/>
  <c r="I15759" i="4" s="1"/>
  <c r="H15969" i="4"/>
  <c r="I15969" i="4" s="1"/>
  <c r="H16059" i="4"/>
  <c r="I16059" i="4" s="1"/>
  <c r="H16199" i="4"/>
  <c r="I16199" i="4" s="1"/>
  <c r="H16219" i="4"/>
  <c r="I16219" i="4" s="1"/>
  <c r="H16229" i="4"/>
  <c r="I16229" i="4" s="1"/>
  <c r="H16239" i="4"/>
  <c r="I16239" i="4" s="1"/>
  <c r="H16289" i="4"/>
  <c r="I16289" i="4" s="1"/>
  <c r="H16459" i="4"/>
  <c r="I16459" i="4" s="1"/>
  <c r="H16499" i="4"/>
  <c r="I16499" i="4" s="1"/>
  <c r="H6343" i="4"/>
  <c r="I6343" i="4" s="1"/>
  <c r="H6974" i="4"/>
  <c r="I6974" i="4" s="1"/>
  <c r="H7531" i="4"/>
  <c r="I7531" i="4" s="1"/>
  <c r="H8556" i="4"/>
  <c r="I8556" i="4" s="1"/>
  <c r="H10585" i="4"/>
  <c r="I10585" i="4" s="1"/>
  <c r="H10659" i="4"/>
  <c r="I10659" i="4" s="1"/>
  <c r="H10801" i="4"/>
  <c r="I10801" i="4" s="1"/>
  <c r="H11159" i="4"/>
  <c r="I11159" i="4" s="1"/>
  <c r="H11263" i="4"/>
  <c r="I11263" i="4" s="1"/>
  <c r="H11334" i="4"/>
  <c r="I11334" i="4" s="1"/>
  <c r="H11381" i="4"/>
  <c r="I11381" i="4" s="1"/>
  <c r="H11429" i="4"/>
  <c r="I11429" i="4" s="1"/>
  <c r="H11514" i="4"/>
  <c r="I11514" i="4" s="1"/>
  <c r="H11529" i="4"/>
  <c r="I11529" i="4" s="1"/>
  <c r="H11579" i="4"/>
  <c r="I11579" i="4" s="1"/>
  <c r="H11629" i="4"/>
  <c r="I11629" i="4" s="1"/>
  <c r="H11864" i="4"/>
  <c r="I11864" i="4" s="1"/>
  <c r="H12296" i="4"/>
  <c r="I12296" i="4" s="1"/>
  <c r="H12314" i="4"/>
  <c r="I12314" i="4" s="1"/>
  <c r="H12414" i="4"/>
  <c r="I12414" i="4" s="1"/>
  <c r="H12429" i="4"/>
  <c r="I12429" i="4" s="1"/>
  <c r="H12564" i="4"/>
  <c r="I12564" i="4" s="1"/>
  <c r="H12596" i="4"/>
  <c r="I12596" i="4" s="1"/>
  <c r="H12864" i="4"/>
  <c r="I12864" i="4" s="1"/>
  <c r="H12929" i="4"/>
  <c r="I12929" i="4" s="1"/>
  <c r="H12979" i="4"/>
  <c r="I12979" i="4" s="1"/>
  <c r="H13064" i="4"/>
  <c r="I13064" i="4" s="1"/>
  <c r="H13079" i="4"/>
  <c r="I13079" i="4" s="1"/>
  <c r="H13160" i="4"/>
  <c r="I13160" i="4" s="1"/>
  <c r="H13270" i="4"/>
  <c r="I13270" i="4" s="1"/>
  <c r="H13290" i="4"/>
  <c r="I13290" i="4" s="1"/>
  <c r="H13300" i="4"/>
  <c r="I13300" i="4" s="1"/>
  <c r="H13420" i="4"/>
  <c r="I13420" i="4" s="1"/>
  <c r="H13430" i="4"/>
  <c r="I13430" i="4" s="1"/>
  <c r="H13510" i="4"/>
  <c r="I13510" i="4" s="1"/>
  <c r="H13520" i="4"/>
  <c r="I13520" i="4" s="1"/>
  <c r="H13540" i="4"/>
  <c r="I13540" i="4" s="1"/>
  <c r="H13770" i="4"/>
  <c r="I13770" i="4" s="1"/>
  <c r="H13920" i="4"/>
  <c r="I13920" i="4" s="1"/>
  <c r="H13930" i="4"/>
  <c r="I13930" i="4" s="1"/>
  <c r="H13980" i="4"/>
  <c r="I13980" i="4" s="1"/>
  <c r="H14060" i="4"/>
  <c r="I14060" i="4" s="1"/>
  <c r="H14130" i="4"/>
  <c r="I14130" i="4" s="1"/>
  <c r="H14140" i="4"/>
  <c r="I14140" i="4" s="1"/>
  <c r="H14160" i="4"/>
  <c r="I14160" i="4" s="1"/>
  <c r="H14270" i="4"/>
  <c r="I14270" i="4" s="1"/>
  <c r="H14290" i="4"/>
  <c r="I14290" i="4" s="1"/>
  <c r="H14410" i="4"/>
  <c r="I14410" i="4" s="1"/>
  <c r="H14540" i="4"/>
  <c r="I14540" i="4" s="1"/>
  <c r="H14560" i="4"/>
  <c r="I14560" i="4" s="1"/>
  <c r="H14630" i="4"/>
  <c r="I14630" i="4" s="1"/>
  <c r="H14710" i="4"/>
  <c r="I14710" i="4" s="1"/>
  <c r="H14770" i="4"/>
  <c r="I14770" i="4" s="1"/>
  <c r="H14790" i="4"/>
  <c r="I14790" i="4" s="1"/>
  <c r="H14840" i="4"/>
  <c r="I14840" i="4" s="1"/>
  <c r="H14870" i="4"/>
  <c r="I14870" i="4" s="1"/>
  <c r="H14940" i="4"/>
  <c r="I14940" i="4" s="1"/>
  <c r="H14960" i="4"/>
  <c r="I14960" i="4" s="1"/>
  <c r="H15000" i="4"/>
  <c r="I15000" i="4" s="1"/>
  <c r="H15070" i="4"/>
  <c r="I15070" i="4" s="1"/>
  <c r="H15140" i="4"/>
  <c r="I15140" i="4" s="1"/>
  <c r="H15190" i="4"/>
  <c r="I15190" i="4" s="1"/>
  <c r="H15240" i="4"/>
  <c r="I15240" i="4" s="1"/>
  <c r="H15290" i="4"/>
  <c r="I15290" i="4" s="1"/>
  <c r="H15340" i="4"/>
  <c r="I15340" i="4" s="1"/>
  <c r="H15380" i="4"/>
  <c r="I15380" i="4" s="1"/>
  <c r="H15510" i="4"/>
  <c r="I15510" i="4" s="1"/>
  <c r="H15520" i="4"/>
  <c r="I15520" i="4" s="1"/>
  <c r="H15570" i="4"/>
  <c r="I15570" i="4" s="1"/>
  <c r="H15650" i="4"/>
  <c r="I15650" i="4" s="1"/>
  <c r="H15820" i="4"/>
  <c r="I15820" i="4" s="1"/>
  <c r="H15880" i="4"/>
  <c r="I15880" i="4" s="1"/>
  <c r="H15920" i="4"/>
  <c r="I15920" i="4" s="1"/>
  <c r="H15980" i="4"/>
  <c r="I15980" i="4" s="1"/>
  <c r="H15990" i="4"/>
  <c r="I15990" i="4" s="1"/>
  <c r="H16000" i="4"/>
  <c r="I16000" i="4" s="1"/>
  <c r="H16050" i="4"/>
  <c r="I16050" i="4" s="1"/>
  <c r="H16070" i="4"/>
  <c r="I16070" i="4" s="1"/>
  <c r="H16130" i="4"/>
  <c r="I16130" i="4" s="1"/>
  <c r="H16140" i="4"/>
  <c r="I16140" i="4" s="1"/>
  <c r="H16200" i="4"/>
  <c r="I16200" i="4" s="1"/>
  <c r="H16220" i="4"/>
  <c r="I16220" i="4" s="1"/>
  <c r="H16270" i="4"/>
  <c r="I16270" i="4" s="1"/>
  <c r="H16370" i="4"/>
  <c r="I16370" i="4" s="1"/>
  <c r="H16430" i="4"/>
  <c r="I16430" i="4" s="1"/>
  <c r="H16500" i="4"/>
  <c r="I16500" i="4" s="1"/>
  <c r="H7631" i="4"/>
  <c r="I7631" i="4" s="1"/>
  <c r="H8876" i="4"/>
  <c r="I8876" i="4" s="1"/>
  <c r="H9671" i="4"/>
  <c r="I9671" i="4" s="1"/>
  <c r="H10029" i="4"/>
  <c r="I10029" i="4" s="1"/>
  <c r="H10884" i="4"/>
  <c r="I10884" i="4" s="1"/>
  <c r="H11359" i="4"/>
  <c r="I11359" i="4" s="1"/>
  <c r="H11447" i="4"/>
  <c r="I11447" i="4" s="1"/>
  <c r="H11465" i="4"/>
  <c r="I11465" i="4" s="1"/>
  <c r="H11547" i="4"/>
  <c r="I11547" i="4" s="1"/>
  <c r="H11730" i="4"/>
  <c r="I11730" i="4" s="1"/>
  <c r="H11780" i="4"/>
  <c r="I11780" i="4" s="1"/>
  <c r="H11865" i="4"/>
  <c r="I11865" i="4" s="1"/>
  <c r="H11965" i="4"/>
  <c r="I11965" i="4" s="1"/>
  <c r="H12280" i="4"/>
  <c r="I12280" i="4" s="1"/>
  <c r="H12465" i="4"/>
  <c r="I12465" i="4" s="1"/>
  <c r="H12530" i="4"/>
  <c r="I12530" i="4" s="1"/>
  <c r="H12680" i="4"/>
  <c r="I12680" i="4" s="1"/>
  <c r="H12880" i="4"/>
  <c r="I12880" i="4" s="1"/>
  <c r="H12897" i="4"/>
  <c r="I12897" i="4" s="1"/>
  <c r="H12915" i="4"/>
  <c r="I12915" i="4" s="1"/>
  <c r="H12930" i="4"/>
  <c r="I12930" i="4" s="1"/>
  <c r="H13121" i="4"/>
  <c r="I13121" i="4" s="1"/>
  <c r="H13141" i="4"/>
  <c r="I13141" i="4" s="1"/>
  <c r="H13261" i="4"/>
  <c r="I13261" i="4" s="1"/>
  <c r="H13281" i="4"/>
  <c r="I13281" i="4" s="1"/>
  <c r="H13561" i="4"/>
  <c r="I13561" i="4" s="1"/>
  <c r="H13591" i="4"/>
  <c r="I13591" i="4" s="1"/>
  <c r="H13661" i="4"/>
  <c r="I13661" i="4" s="1"/>
  <c r="H13691" i="4"/>
  <c r="I13691" i="4" s="1"/>
  <c r="H13721" i="4"/>
  <c r="I13721" i="4" s="1"/>
  <c r="H13791" i="4"/>
  <c r="I13791" i="4" s="1"/>
  <c r="H13941" i="4"/>
  <c r="I13941" i="4" s="1"/>
  <c r="H13961" i="4"/>
  <c r="I13961" i="4" s="1"/>
  <c r="H13971" i="4"/>
  <c r="I13971" i="4" s="1"/>
  <c r="H14001" i="4"/>
  <c r="I14001" i="4" s="1"/>
  <c r="H14091" i="4"/>
  <c r="I14091" i="4" s="1"/>
  <c r="H14191" i="4"/>
  <c r="I14191" i="4" s="1"/>
  <c r="H14201" i="4"/>
  <c r="I14201" i="4" s="1"/>
  <c r="H14211" i="4"/>
  <c r="I14211" i="4" s="1"/>
  <c r="H14421" i="4"/>
  <c r="I14421" i="4" s="1"/>
  <c r="H14461" i="4"/>
  <c r="I14461" i="4" s="1"/>
  <c r="H14651" i="4"/>
  <c r="I14651" i="4" s="1"/>
  <c r="H14671" i="4"/>
  <c r="I14671" i="4" s="1"/>
  <c r="H14701" i="4"/>
  <c r="I14701" i="4" s="1"/>
  <c r="H14711" i="4"/>
  <c r="I14711" i="4" s="1"/>
  <c r="H14721" i="4"/>
  <c r="I14721" i="4" s="1"/>
  <c r="H14741" i="4"/>
  <c r="I14741" i="4" s="1"/>
  <c r="H14751" i="4"/>
  <c r="I14751" i="4" s="1"/>
  <c r="H14821" i="4"/>
  <c r="I14821" i="4" s="1"/>
  <c r="H14981" i="4"/>
  <c r="I14981" i="4" s="1"/>
  <c r="H15031" i="4"/>
  <c r="I15031" i="4" s="1"/>
  <c r="H15101" i="4"/>
  <c r="I15101" i="4" s="1"/>
  <c r="H15251" i="4"/>
  <c r="I15251" i="4" s="1"/>
  <c r="H15421" i="4"/>
  <c r="I15421" i="4" s="1"/>
  <c r="H15431" i="4"/>
  <c r="I15431" i="4" s="1"/>
  <c r="H15541" i="4"/>
  <c r="I15541" i="4" s="1"/>
  <c r="H15551" i="4"/>
  <c r="I15551" i="4" s="1"/>
  <c r="H15571" i="4"/>
  <c r="I15571" i="4" s="1"/>
  <c r="H15601" i="4"/>
  <c r="I15601" i="4" s="1"/>
  <c r="H15611" i="4"/>
  <c r="I15611" i="4" s="1"/>
  <c r="H9160" i="4"/>
  <c r="I9160" i="4" s="1"/>
  <c r="H9543" i="4"/>
  <c r="I9543" i="4" s="1"/>
  <c r="H10459" i="4"/>
  <c r="I10459" i="4" s="1"/>
  <c r="H10814" i="4"/>
  <c r="I10814" i="4" s="1"/>
  <c r="H11221" i="4"/>
  <c r="I11221" i="4" s="1"/>
  <c r="H11242" i="4"/>
  <c r="I11242" i="4" s="1"/>
  <c r="H11339" i="4"/>
  <c r="I11339" i="4" s="1"/>
  <c r="H11384" i="4"/>
  <c r="I11384" i="4" s="1"/>
  <c r="H11634" i="4"/>
  <c r="I11634" i="4" s="1"/>
  <c r="H11799" i="4"/>
  <c r="I11799" i="4" s="1"/>
  <c r="H11899" i="4"/>
  <c r="I11899" i="4" s="1"/>
  <c r="H11916" i="4"/>
  <c r="I11916" i="4" s="1"/>
  <c r="H12049" i="4"/>
  <c r="I12049" i="4" s="1"/>
  <c r="H12066" i="4"/>
  <c r="I12066" i="4" s="1"/>
  <c r="H12116" i="4"/>
  <c r="I12116" i="4" s="1"/>
  <c r="H12134" i="4"/>
  <c r="I12134" i="4" s="1"/>
  <c r="H12234" i="4"/>
  <c r="I12234" i="4" s="1"/>
  <c r="H12299" i="4"/>
  <c r="I12299" i="4" s="1"/>
  <c r="H12449" i="4"/>
  <c r="I12449" i="4" s="1"/>
  <c r="H12484" i="4"/>
  <c r="I12484" i="4" s="1"/>
  <c r="H12666" i="4"/>
  <c r="I12666" i="4" s="1"/>
  <c r="H12734" i="4"/>
  <c r="I12734" i="4" s="1"/>
  <c r="H12749" i="4"/>
  <c r="I12749" i="4" s="1"/>
  <c r="H12816" i="4"/>
  <c r="I12816" i="4" s="1"/>
  <c r="H12949" i="4"/>
  <c r="I12949" i="4" s="1"/>
  <c r="H12984" i="4"/>
  <c r="I12984" i="4" s="1"/>
  <c r="H13016" i="4"/>
  <c r="I13016" i="4" s="1"/>
  <c r="H13049" i="4"/>
  <c r="I13049" i="4" s="1"/>
  <c r="H13066" i="4"/>
  <c r="I13066" i="4" s="1"/>
  <c r="H13099" i="4"/>
  <c r="I13099" i="4" s="1"/>
  <c r="H13112" i="4"/>
  <c r="I13112" i="4" s="1"/>
  <c r="H13232" i="4"/>
  <c r="I13232" i="4" s="1"/>
  <c r="H13322" i="4"/>
  <c r="I13322" i="4" s="1"/>
  <c r="H13382" i="4"/>
  <c r="I13382" i="4" s="1"/>
  <c r="H13442" i="4"/>
  <c r="I13442" i="4" s="1"/>
  <c r="H13502" i="4"/>
  <c r="I13502" i="4" s="1"/>
  <c r="H13552" i="4"/>
  <c r="I13552" i="4" s="1"/>
  <c r="H13632" i="4"/>
  <c r="I13632" i="4" s="1"/>
  <c r="H13692" i="4"/>
  <c r="I13692" i="4" s="1"/>
  <c r="H13802" i="4"/>
  <c r="I13802" i="4" s="1"/>
  <c r="H13862" i="4"/>
  <c r="I13862" i="4" s="1"/>
  <c r="H13982" i="4"/>
  <c r="I13982" i="4" s="1"/>
  <c r="H14072" i="4"/>
  <c r="I14072" i="4" s="1"/>
  <c r="H14102" i="4"/>
  <c r="I14102" i="4" s="1"/>
  <c r="H14302" i="4"/>
  <c r="I14302" i="4" s="1"/>
  <c r="H14352" i="4"/>
  <c r="I14352" i="4" s="1"/>
  <c r="H14402" i="4"/>
  <c r="I14402" i="4" s="1"/>
  <c r="H14422" i="4"/>
  <c r="I14422" i="4" s="1"/>
  <c r="H14432" i="4"/>
  <c r="I14432" i="4" s="1"/>
  <c r="H14532" i="4"/>
  <c r="I14532" i="4" s="1"/>
  <c r="H14572" i="4"/>
  <c r="I14572" i="4" s="1"/>
  <c r="H14582" i="4"/>
  <c r="I14582" i="4" s="1"/>
  <c r="H14592" i="4"/>
  <c r="I14592" i="4" s="1"/>
  <c r="H14602" i="4"/>
  <c r="I14602" i="4" s="1"/>
  <c r="H14642" i="4"/>
  <c r="I14642" i="4" s="1"/>
  <c r="H14672" i="4"/>
  <c r="I14672" i="4" s="1"/>
  <c r="H14682" i="4"/>
  <c r="I14682" i="4" s="1"/>
  <c r="H14782" i="4"/>
  <c r="I14782" i="4" s="1"/>
  <c r="H14842" i="4"/>
  <c r="I14842" i="4" s="1"/>
  <c r="H14862" i="4"/>
  <c r="I14862" i="4" s="1"/>
  <c r="H14892" i="4"/>
  <c r="I14892" i="4" s="1"/>
  <c r="H14922" i="4"/>
  <c r="I14922" i="4" s="1"/>
  <c r="H15092" i="4"/>
  <c r="I15092" i="4" s="1"/>
  <c r="H15142" i="4"/>
  <c r="I15142" i="4" s="1"/>
  <c r="H15202" i="4"/>
  <c r="I15202" i="4" s="1"/>
  <c r="H15322" i="4"/>
  <c r="I15322" i="4" s="1"/>
  <c r="H15342" i="4"/>
  <c r="I15342" i="4" s="1"/>
  <c r="H15372" i="4"/>
  <c r="I15372" i="4" s="1"/>
  <c r="H15382" i="4"/>
  <c r="I15382" i="4" s="1"/>
  <c r="H15392" i="4"/>
  <c r="I15392" i="4" s="1"/>
  <c r="H15452" i="4"/>
  <c r="I15452" i="4" s="1"/>
  <c r="H15532" i="4"/>
  <c r="I15532" i="4" s="1"/>
  <c r="H15542" i="4"/>
  <c r="I15542" i="4" s="1"/>
  <c r="H15552" i="4"/>
  <c r="I15552" i="4" s="1"/>
  <c r="H15642" i="4"/>
  <c r="I15642" i="4" s="1"/>
  <c r="H6574" i="4"/>
  <c r="I6574" i="4" s="1"/>
  <c r="H9202" i="4"/>
  <c r="I9202" i="4" s="1"/>
  <c r="H9829" i="4"/>
  <c r="I9829" i="4" s="1"/>
  <c r="H9971" i="4"/>
  <c r="I9971" i="4" s="1"/>
  <c r="H10042" i="4"/>
  <c r="I10042" i="4" s="1"/>
  <c r="H10113" i="4"/>
  <c r="I10113" i="4" s="1"/>
  <c r="H10255" i="4"/>
  <c r="I10255" i="4" s="1"/>
  <c r="H10829" i="4"/>
  <c r="I10829" i="4" s="1"/>
  <c r="H10971" i="4"/>
  <c r="I10971" i="4" s="1"/>
  <c r="H11222" i="4"/>
  <c r="I11222" i="4" s="1"/>
  <c r="H11500" i="4"/>
  <c r="I11500" i="4" s="1"/>
  <c r="H11550" i="4"/>
  <c r="I11550" i="4" s="1"/>
  <c r="H11600" i="4"/>
  <c r="I11600" i="4" s="1"/>
  <c r="H11700" i="4"/>
  <c r="I11700" i="4" s="1"/>
  <c r="H11850" i="4"/>
  <c r="I11850" i="4" s="1"/>
  <c r="H12000" i="4"/>
  <c r="I12000" i="4" s="1"/>
  <c r="H12117" i="4"/>
  <c r="I12117" i="4" s="1"/>
  <c r="H12217" i="4"/>
  <c r="I12217" i="4" s="1"/>
  <c r="H12250" i="4"/>
  <c r="I12250" i="4" s="1"/>
  <c r="H12285" i="4"/>
  <c r="I12285" i="4" s="1"/>
  <c r="H12467" i="4"/>
  <c r="I12467" i="4" s="1"/>
  <c r="H12500" i="4"/>
  <c r="I12500" i="4" s="1"/>
  <c r="H12567" i="4"/>
  <c r="I12567" i="4" s="1"/>
  <c r="H12635" i="4"/>
  <c r="I12635" i="4" s="1"/>
  <c r="H12717" i="4"/>
  <c r="I12717" i="4" s="1"/>
  <c r="H12867" i="4"/>
  <c r="I12867" i="4" s="1"/>
  <c r="H12967" i="4"/>
  <c r="I12967" i="4" s="1"/>
  <c r="H13183" i="4"/>
  <c r="I13183" i="4" s="1"/>
  <c r="H13203" i="4"/>
  <c r="I13203" i="4" s="1"/>
  <c r="H13403" i="4"/>
  <c r="I13403" i="4" s="1"/>
  <c r="H13433" i="4"/>
  <c r="I13433" i="4" s="1"/>
  <c r="H13453" i="4"/>
  <c r="I13453" i="4" s="1"/>
  <c r="H13483" i="4"/>
  <c r="I13483" i="4" s="1"/>
  <c r="H13523" i="4"/>
  <c r="I13523" i="4" s="1"/>
  <c r="H13563" i="4"/>
  <c r="I13563" i="4" s="1"/>
  <c r="H13613" i="4"/>
  <c r="I13613" i="4" s="1"/>
  <c r="H13623" i="4"/>
  <c r="I13623" i="4" s="1"/>
  <c r="H13673" i="4"/>
  <c r="I13673" i="4" s="1"/>
  <c r="H13693" i="4"/>
  <c r="I13693" i="4" s="1"/>
  <c r="H13763" i="4"/>
  <c r="I13763" i="4" s="1"/>
  <c r="H13823" i="4"/>
  <c r="I13823" i="4" s="1"/>
  <c r="H13923" i="4"/>
  <c r="I13923" i="4" s="1"/>
  <c r="H13993" i="4"/>
  <c r="I13993" i="4" s="1"/>
  <c r="H14003" i="4"/>
  <c r="I14003" i="4" s="1"/>
  <c r="H14083" i="4"/>
  <c r="I14083" i="4" s="1"/>
  <c r="H14133" i="4"/>
  <c r="I14133" i="4" s="1"/>
  <c r="H14243" i="4"/>
  <c r="I14243" i="4" s="1"/>
  <c r="H14353" i="4"/>
  <c r="I14353" i="4" s="1"/>
  <c r="H14473" i="4"/>
  <c r="I14473" i="4" s="1"/>
  <c r="H14513" i="4"/>
  <c r="I14513" i="4" s="1"/>
  <c r="H14543" i="4"/>
  <c r="I14543" i="4" s="1"/>
  <c r="H14673" i="4"/>
  <c r="I14673" i="4" s="1"/>
  <c r="H14763" i="4"/>
  <c r="I14763" i="4" s="1"/>
  <c r="H15003" i="4"/>
  <c r="I15003" i="4" s="1"/>
  <c r="H15013" i="4"/>
  <c r="I15013" i="4" s="1"/>
  <c r="H15053" i="4"/>
  <c r="I15053" i="4" s="1"/>
  <c r="H15083" i="4"/>
  <c r="I15083" i="4" s="1"/>
  <c r="H15103" i="4"/>
  <c r="I15103" i="4" s="1"/>
  <c r="H15113" i="4"/>
  <c r="I15113" i="4" s="1"/>
  <c r="H15213" i="4"/>
  <c r="I15213" i="4" s="1"/>
  <c r="H15233" i="4"/>
  <c r="I15233" i="4" s="1"/>
  <c r="H15243" i="4"/>
  <c r="I15243" i="4" s="1"/>
  <c r="H15273" i="4"/>
  <c r="I15273" i="4" s="1"/>
  <c r="H15373" i="4"/>
  <c r="I15373" i="4" s="1"/>
  <c r="H15543" i="4"/>
  <c r="I15543" i="4" s="1"/>
  <c r="H15593" i="4"/>
  <c r="I15593" i="4" s="1"/>
  <c r="H15633" i="4"/>
  <c r="I15633" i="4" s="1"/>
  <c r="H15653" i="4"/>
  <c r="I15653" i="4" s="1"/>
  <c r="H5498" i="4"/>
  <c r="I5498" i="4" s="1"/>
  <c r="H7761" i="4"/>
  <c r="I7761" i="4" s="1"/>
  <c r="H9901" i="4"/>
  <c r="I9901" i="4" s="1"/>
  <c r="H9972" i="4"/>
  <c r="I9972" i="4" s="1"/>
  <c r="H10259" i="4"/>
  <c r="I10259" i="4" s="1"/>
  <c r="H10330" i="4"/>
  <c r="I10330" i="4" s="1"/>
  <c r="H11043" i="4"/>
  <c r="I11043" i="4" s="1"/>
  <c r="H11114" i="4"/>
  <c r="I11114" i="4" s="1"/>
  <c r="H11185" i="4"/>
  <c r="I11185" i="4" s="1"/>
  <c r="H11436" i="4"/>
  <c r="I11436" i="4" s="1"/>
  <c r="H11454" i="4"/>
  <c r="I11454" i="4" s="1"/>
  <c r="H11519" i="4"/>
  <c r="I11519" i="4" s="1"/>
  <c r="H11654" i="4"/>
  <c r="I11654" i="4" s="1"/>
  <c r="H11836" i="4"/>
  <c r="I11836" i="4" s="1"/>
  <c r="H11869" i="4"/>
  <c r="I11869" i="4" s="1"/>
  <c r="H12069" i="4"/>
  <c r="I12069" i="4" s="1"/>
  <c r="H12204" i="4"/>
  <c r="I12204" i="4" s="1"/>
  <c r="H12286" i="4"/>
  <c r="I12286" i="4" s="1"/>
  <c r="H12336" i="4"/>
  <c r="I12336" i="4" s="1"/>
  <c r="H12369" i="4"/>
  <c r="I12369" i="4" s="1"/>
  <c r="H12386" i="4"/>
  <c r="I12386" i="4" s="1"/>
  <c r="H12486" i="4"/>
  <c r="I12486" i="4" s="1"/>
  <c r="H12804" i="4"/>
  <c r="I12804" i="4" s="1"/>
  <c r="H12836" i="4"/>
  <c r="I12836" i="4" s="1"/>
  <c r="H13036" i="4"/>
  <c r="I13036" i="4" s="1"/>
  <c r="H13134" i="4"/>
  <c r="I13134" i="4" s="1"/>
  <c r="H13194" i="4"/>
  <c r="I13194" i="4" s="1"/>
  <c r="H13274" i="4"/>
  <c r="I13274" i="4" s="1"/>
  <c r="H13294" i="4"/>
  <c r="I13294" i="4" s="1"/>
  <c r="H13304" i="4"/>
  <c r="I13304" i="4" s="1"/>
  <c r="H13334" i="4"/>
  <c r="I13334" i="4" s="1"/>
  <c r="H13404" i="4"/>
  <c r="I13404" i="4" s="1"/>
  <c r="H13454" i="4"/>
  <c r="I13454" i="4" s="1"/>
  <c r="H13554" i="4"/>
  <c r="I13554" i="4" s="1"/>
  <c r="H13574" i="4"/>
  <c r="I13574" i="4" s="1"/>
  <c r="H13584" i="4"/>
  <c r="I13584" i="4" s="1"/>
  <c r="H13624" i="4"/>
  <c r="I13624" i="4" s="1"/>
  <c r="H13634" i="4"/>
  <c r="I13634" i="4" s="1"/>
  <c r="H13654" i="4"/>
  <c r="I13654" i="4" s="1"/>
  <c r="H13704" i="4"/>
  <c r="I13704" i="4" s="1"/>
  <c r="H13734" i="4"/>
  <c r="I13734" i="4" s="1"/>
  <c r="H13784" i="4"/>
  <c r="I13784" i="4" s="1"/>
  <c r="H13854" i="4"/>
  <c r="I13854" i="4" s="1"/>
  <c r="H13914" i="4"/>
  <c r="I13914" i="4" s="1"/>
  <c r="H14004" i="4"/>
  <c r="I14004" i="4" s="1"/>
  <c r="H14014" i="4"/>
  <c r="I14014" i="4" s="1"/>
  <c r="H14034" i="4"/>
  <c r="I14034" i="4" s="1"/>
  <c r="H14254" i="4"/>
  <c r="I14254" i="4" s="1"/>
  <c r="H14294" i="4"/>
  <c r="I14294" i="4" s="1"/>
  <c r="H14454" i="4"/>
  <c r="I14454" i="4" s="1"/>
  <c r="H14554" i="4"/>
  <c r="I14554" i="4" s="1"/>
  <c r="H14574" i="4"/>
  <c r="I14574" i="4" s="1"/>
  <c r="H14614" i="4"/>
  <c r="I14614" i="4" s="1"/>
  <c r="H14784" i="4"/>
  <c r="I14784" i="4" s="1"/>
  <c r="H14794" i="4"/>
  <c r="I14794" i="4" s="1"/>
  <c r="H14924" i="4"/>
  <c r="I14924" i="4" s="1"/>
  <c r="H14934" i="4"/>
  <c r="I14934" i="4" s="1"/>
  <c r="H14974" i="4"/>
  <c r="I14974" i="4" s="1"/>
  <c r="H15004" i="4"/>
  <c r="I15004" i="4" s="1"/>
  <c r="H15124" i="4"/>
  <c r="I15124" i="4" s="1"/>
  <c r="H15214" i="4"/>
  <c r="I15214" i="4" s="1"/>
  <c r="H15224" i="4"/>
  <c r="I15224" i="4" s="1"/>
  <c r="H15264" i="4"/>
  <c r="I15264" i="4" s="1"/>
  <c r="H15314" i="4"/>
  <c r="I15314" i="4" s="1"/>
  <c r="H15404" i="4"/>
  <c r="I15404" i="4" s="1"/>
  <c r="H15544" i="4"/>
  <c r="I15544" i="4" s="1"/>
  <c r="H15554" i="4"/>
  <c r="I15554" i="4" s="1"/>
  <c r="H15624" i="4"/>
  <c r="I15624" i="4" s="1"/>
  <c r="H15654" i="4"/>
  <c r="I15654" i="4" s="1"/>
  <c r="H15664" i="4"/>
  <c r="I15664" i="4" s="1"/>
  <c r="H6709" i="4"/>
  <c r="I6709" i="4" s="1"/>
  <c r="H8422" i="4"/>
  <c r="I8422" i="4" s="1"/>
  <c r="H8711" i="4"/>
  <c r="I8711" i="4" s="1"/>
  <c r="H9435" i="4"/>
  <c r="I9435" i="4" s="1"/>
  <c r="H9604" i="4"/>
  <c r="I9604" i="4" s="1"/>
  <c r="H9700" i="4"/>
  <c r="I9700" i="4" s="1"/>
  <c r="H11393" i="4"/>
  <c r="I11393" i="4" s="1"/>
  <c r="H11455" i="4"/>
  <c r="I11455" i="4" s="1"/>
  <c r="H11570" i="4"/>
  <c r="I11570" i="4" s="1"/>
  <c r="H11720" i="4"/>
  <c r="I11720" i="4" s="1"/>
  <c r="H11805" i="4"/>
  <c r="I11805" i="4" s="1"/>
  <c r="H11837" i="4"/>
  <c r="I11837" i="4" s="1"/>
  <c r="H11887" i="4"/>
  <c r="I11887" i="4" s="1"/>
  <c r="H11920" i="4"/>
  <c r="I11920" i="4" s="1"/>
  <c r="H12287" i="4"/>
  <c r="I12287" i="4" s="1"/>
  <c r="H12305" i="4"/>
  <c r="I12305" i="4" s="1"/>
  <c r="H12320" i="4"/>
  <c r="I12320" i="4" s="1"/>
  <c r="H12337" i="4"/>
  <c r="I12337" i="4" s="1"/>
  <c r="H12405" i="4"/>
  <c r="I12405" i="4" s="1"/>
  <c r="H12420" i="4"/>
  <c r="I12420" i="4" s="1"/>
  <c r="H12470" i="4"/>
  <c r="I12470" i="4" s="1"/>
  <c r="H12620" i="4"/>
  <c r="I12620" i="4" s="1"/>
  <c r="H12655" i="4"/>
  <c r="I12655" i="4" s="1"/>
  <c r="H12787" i="4"/>
  <c r="I12787" i="4" s="1"/>
  <c r="H12805" i="4"/>
  <c r="I12805" i="4" s="1"/>
  <c r="H13037" i="4"/>
  <c r="I13037" i="4" s="1"/>
  <c r="H13070" i="4"/>
  <c r="I13070" i="4" s="1"/>
  <c r="H13345" i="4"/>
  <c r="I13345" i="4" s="1"/>
  <c r="H13455" i="4"/>
  <c r="I13455" i="4" s="1"/>
  <c r="H13465" i="4"/>
  <c r="I13465" i="4" s="1"/>
  <c r="H13515" i="4"/>
  <c r="I13515" i="4" s="1"/>
  <c r="H13595" i="4"/>
  <c r="I13595" i="4" s="1"/>
  <c r="H13705" i="4"/>
  <c r="I13705" i="4" s="1"/>
  <c r="H13725" i="4"/>
  <c r="I13725" i="4" s="1"/>
  <c r="H13755" i="4"/>
  <c r="I13755" i="4" s="1"/>
  <c r="H13785" i="4"/>
  <c r="I13785" i="4" s="1"/>
  <c r="H13825" i="4"/>
  <c r="I13825" i="4" s="1"/>
  <c r="H13845" i="4"/>
  <c r="I13845" i="4" s="1"/>
  <c r="H13955" i="4"/>
  <c r="I13955" i="4" s="1"/>
  <c r="H13985" i="4"/>
  <c r="I13985" i="4" s="1"/>
  <c r="H14055" i="4"/>
  <c r="I14055" i="4" s="1"/>
  <c r="H14155" i="4"/>
  <c r="I14155" i="4" s="1"/>
  <c r="H14185" i="4"/>
  <c r="I14185" i="4" s="1"/>
  <c r="H14205" i="4"/>
  <c r="I14205" i="4" s="1"/>
  <c r="H14275" i="4"/>
  <c r="I14275" i="4" s="1"/>
  <c r="H14285" i="4"/>
  <c r="I14285" i="4" s="1"/>
  <c r="H14315" i="4"/>
  <c r="I14315" i="4" s="1"/>
  <c r="H14335" i="4"/>
  <c r="I14335" i="4" s="1"/>
  <c r="H14385" i="4"/>
  <c r="I14385" i="4" s="1"/>
  <c r="H14395" i="4"/>
  <c r="I14395" i="4" s="1"/>
  <c r="H14415" i="4"/>
  <c r="I14415" i="4" s="1"/>
  <c r="H14445" i="4"/>
  <c r="I14445" i="4" s="1"/>
  <c r="H14465" i="4"/>
  <c r="I14465" i="4" s="1"/>
  <c r="H14755" i="4"/>
  <c r="I14755" i="4" s="1"/>
  <c r="H14815" i="4"/>
  <c r="I14815" i="4" s="1"/>
  <c r="H14835" i="4"/>
  <c r="I14835" i="4" s="1"/>
  <c r="H15075" i="4"/>
  <c r="I15075" i="4" s="1"/>
  <c r="H15355" i="4"/>
  <c r="I15355" i="4" s="1"/>
  <c r="H15365" i="4"/>
  <c r="I15365" i="4" s="1"/>
  <c r="H15425" i="4"/>
  <c r="I15425" i="4" s="1"/>
  <c r="H15465" i="4"/>
  <c r="I15465" i="4" s="1"/>
  <c r="H15495" i="4"/>
  <c r="I15495" i="4" s="1"/>
  <c r="H15525" i="4"/>
  <c r="I15525" i="4" s="1"/>
  <c r="H15535" i="4"/>
  <c r="I15535" i="4" s="1"/>
  <c r="H15555" i="4"/>
  <c r="I15555" i="4" s="1"/>
  <c r="H15675" i="4"/>
  <c r="I15675" i="4" s="1"/>
  <c r="H15745" i="4"/>
  <c r="I15745" i="4" s="1"/>
  <c r="H15755" i="4"/>
  <c r="I15755" i="4" s="1"/>
  <c r="H15825" i="4"/>
  <c r="I15825" i="4" s="1"/>
  <c r="H15855" i="4"/>
  <c r="I15855" i="4" s="1"/>
  <c r="H15955" i="4"/>
  <c r="I15955" i="4" s="1"/>
  <c r="H16005" i="4"/>
  <c r="I16005" i="4" s="1"/>
  <c r="H16025" i="4"/>
  <c r="I16025" i="4" s="1"/>
  <c r="H16075" i="4"/>
  <c r="I16075" i="4" s="1"/>
  <c r="H16175" i="4"/>
  <c r="I16175" i="4" s="1"/>
  <c r="H16195" i="4"/>
  <c r="I16195" i="4" s="1"/>
  <c r="H16205" i="4"/>
  <c r="I16205" i="4" s="1"/>
  <c r="H16215" i="4"/>
  <c r="I16215" i="4" s="1"/>
  <c r="H16275" i="4"/>
  <c r="I16275" i="4" s="1"/>
  <c r="H16375" i="4"/>
  <c r="I16375" i="4" s="1"/>
  <c r="H16425" i="4"/>
  <c r="I16425" i="4" s="1"/>
  <c r="H16471" i="4"/>
  <c r="I16471" i="4" s="1"/>
  <c r="H16436" i="4"/>
  <c r="I16436" i="4" s="1"/>
  <c r="H16403" i="4"/>
  <c r="I16403" i="4" s="1"/>
  <c r="H16386" i="4"/>
  <c r="I16386" i="4" s="1"/>
  <c r="H16321" i="4"/>
  <c r="I16321" i="4" s="1"/>
  <c r="H16303" i="4"/>
  <c r="I16303" i="4" s="1"/>
  <c r="H16221" i="4"/>
  <c r="I16221" i="4" s="1"/>
  <c r="H16021" i="4"/>
  <c r="I16021" i="4" s="1"/>
  <c r="H15936" i="4"/>
  <c r="I15936" i="4" s="1"/>
  <c r="H15903" i="4"/>
  <c r="I15903" i="4" s="1"/>
  <c r="H15853" i="4"/>
  <c r="I15853" i="4" s="1"/>
  <c r="H15836" i="4"/>
  <c r="I15836" i="4" s="1"/>
  <c r="H15803" i="4"/>
  <c r="I15803" i="4" s="1"/>
  <c r="H15753" i="4"/>
  <c r="I15753" i="4" s="1"/>
  <c r="H15721" i="4"/>
  <c r="I15721" i="4" s="1"/>
  <c r="H15597" i="4"/>
  <c r="I15597" i="4" s="1"/>
  <c r="H15447" i="4"/>
  <c r="I15447" i="4" s="1"/>
  <c r="H15307" i="4"/>
  <c r="I15307" i="4" s="1"/>
  <c r="H14907" i="4"/>
  <c r="I14907" i="4" s="1"/>
  <c r="H14697" i="4"/>
  <c r="I14697" i="4" s="1"/>
  <c r="H14586" i="4"/>
  <c r="I14586" i="4" s="1"/>
  <c r="H14527" i="4"/>
  <c r="I14527" i="4" s="1"/>
  <c r="H14427" i="4"/>
  <c r="I14427" i="4" s="1"/>
  <c r="H14366" i="4"/>
  <c r="I14366" i="4" s="1"/>
  <c r="H14317" i="4"/>
  <c r="I14317" i="4" s="1"/>
  <c r="H12625" i="4"/>
  <c r="I12625" i="4" s="1"/>
  <c r="H12457" i="4"/>
  <c r="I12457" i="4" s="1"/>
  <c r="H12207" i="4"/>
  <c r="I12207" i="4" s="1"/>
  <c r="H12040" i="4"/>
  <c r="I12040" i="4" s="1"/>
  <c r="H11351" i="4"/>
  <c r="I11351" i="4" s="1"/>
  <c r="H11230" i="4"/>
  <c r="I11230" i="4" s="1"/>
  <c r="H10929" i="4"/>
  <c r="I10929" i="4" s="1"/>
  <c r="H9855" i="4"/>
  <c r="I9855" i="4" s="1"/>
  <c r="H7422" i="4"/>
  <c r="I7422" i="4" s="1"/>
  <c r="H16484" i="4"/>
  <c r="I16484" i="4" s="1"/>
  <c r="H16467" i="4"/>
  <c r="I16467" i="4" s="1"/>
  <c r="H16352" i="4"/>
  <c r="I16352" i="4" s="1"/>
  <c r="H16152" i="4"/>
  <c r="I16152" i="4" s="1"/>
  <c r="H16117" i="4"/>
  <c r="I16117" i="4" s="1"/>
  <c r="H16002" i="4"/>
  <c r="I16002" i="4" s="1"/>
  <c r="H15884" i="4"/>
  <c r="I15884" i="4" s="1"/>
  <c r="H15767" i="4"/>
  <c r="I15767" i="4" s="1"/>
  <c r="H15752" i="4"/>
  <c r="I15752" i="4" s="1"/>
  <c r="H15734" i="4"/>
  <c r="I15734" i="4" s="1"/>
  <c r="H15306" i="4"/>
  <c r="I15306" i="4" s="1"/>
  <c r="H14877" i="4"/>
  <c r="I14877" i="4" s="1"/>
  <c r="H14667" i="4"/>
  <c r="I14667" i="4" s="1"/>
  <c r="H14637" i="4"/>
  <c r="I14637" i="4" s="1"/>
  <c r="H14617" i="4"/>
  <c r="I14617" i="4" s="1"/>
  <c r="H14266" i="4"/>
  <c r="I14266" i="4" s="1"/>
  <c r="H13966" i="4"/>
  <c r="I13966" i="4" s="1"/>
  <c r="H13766" i="4"/>
  <c r="I13766" i="4" s="1"/>
  <c r="H13716" i="4"/>
  <c r="I13716" i="4" s="1"/>
  <c r="H13466" i="4"/>
  <c r="I13466" i="4" s="1"/>
  <c r="H13166" i="4"/>
  <c r="I13166" i="4" s="1"/>
  <c r="H12624" i="4"/>
  <c r="I12624" i="4" s="1"/>
  <c r="H12039" i="4"/>
  <c r="I12039" i="4" s="1"/>
  <c r="H11350" i="4"/>
  <c r="I11350" i="4" s="1"/>
  <c r="H20" i="4"/>
  <c r="I20" i="4" s="1"/>
  <c r="H50" i="4"/>
  <c r="I50" i="4" s="1"/>
  <c r="H80" i="4"/>
  <c r="I80" i="4" s="1"/>
  <c r="H190" i="4"/>
  <c r="I190" i="4" s="1"/>
  <c r="H210" i="4"/>
  <c r="I210" i="4" s="1"/>
  <c r="H410" i="4"/>
  <c r="I410" i="4" s="1"/>
  <c r="H430" i="4"/>
  <c r="I430" i="4" s="1"/>
  <c r="H490" i="4"/>
  <c r="I490" i="4" s="1"/>
  <c r="H560" i="4"/>
  <c r="I560" i="4" s="1"/>
  <c r="H570" i="4"/>
  <c r="I570" i="4" s="1"/>
  <c r="H600" i="4"/>
  <c r="I600" i="4" s="1"/>
  <c r="H830" i="4"/>
  <c r="I830" i="4" s="1"/>
  <c r="H31" i="4"/>
  <c r="I31" i="4" s="1"/>
  <c r="H51" i="4"/>
  <c r="I51" i="4" s="1"/>
  <c r="H241" i="4"/>
  <c r="I241" i="4" s="1"/>
  <c r="H301" i="4"/>
  <c r="I301" i="4" s="1"/>
  <c r="H481" i="4"/>
  <c r="I481" i="4" s="1"/>
  <c r="H631" i="4"/>
  <c r="I631" i="4" s="1"/>
  <c r="H701" i="4"/>
  <c r="I701" i="4" s="1"/>
  <c r="H711" i="4"/>
  <c r="I711" i="4" s="1"/>
  <c r="H72" i="4"/>
  <c r="I72" i="4" s="1"/>
  <c r="H102" i="4"/>
  <c r="I102" i="4" s="1"/>
  <c r="H172" i="4"/>
  <c r="I172" i="4" s="1"/>
  <c r="H272" i="4"/>
  <c r="I272" i="4" s="1"/>
  <c r="H322" i="4"/>
  <c r="I322" i="4" s="1"/>
  <c r="H332" i="4"/>
  <c r="I332" i="4" s="1"/>
  <c r="H592" i="4"/>
  <c r="I592" i="4" s="1"/>
  <c r="H772" i="4"/>
  <c r="I772" i="4" s="1"/>
  <c r="H832" i="4"/>
  <c r="I832" i="4" s="1"/>
  <c r="H27" i="4"/>
  <c r="I27" i="4" s="1"/>
  <c r="H177" i="4"/>
  <c r="I177" i="4" s="1"/>
  <c r="H247" i="4"/>
  <c r="I247" i="4" s="1"/>
  <c r="H317" i="4"/>
  <c r="I317" i="4" s="1"/>
  <c r="H437" i="4"/>
  <c r="I437" i="4" s="1"/>
  <c r="H637" i="4"/>
  <c r="I637" i="4" s="1"/>
  <c r="H677" i="4"/>
  <c r="I677" i="4" s="1"/>
  <c r="H707" i="4"/>
  <c r="I707" i="4" s="1"/>
  <c r="H66" i="4"/>
  <c r="I66" i="4" s="1"/>
  <c r="H449" i="4"/>
  <c r="I449" i="4" s="1"/>
  <c r="H1122" i="4"/>
  <c r="I1122" i="4" s="1"/>
  <c r="H1202" i="4"/>
  <c r="I1202" i="4" s="1"/>
  <c r="H1292" i="4"/>
  <c r="I1292" i="4" s="1"/>
  <c r="H1342" i="4"/>
  <c r="I1342" i="4" s="1"/>
  <c r="H1382" i="4"/>
  <c r="I1382" i="4" s="1"/>
  <c r="H1532" i="4"/>
  <c r="I1532" i="4" s="1"/>
  <c r="H1602" i="4"/>
  <c r="I1602" i="4" s="1"/>
  <c r="H1622" i="4"/>
  <c r="I1622" i="4" s="1"/>
  <c r="H1632" i="4"/>
  <c r="I1632" i="4" s="1"/>
  <c r="H1682" i="4"/>
  <c r="I1682" i="4" s="1"/>
  <c r="H1692" i="4"/>
  <c r="I1692" i="4" s="1"/>
  <c r="H1792" i="4"/>
  <c r="I1792" i="4" s="1"/>
  <c r="H1942" i="4"/>
  <c r="I1942" i="4" s="1"/>
  <c r="H1972" i="4"/>
  <c r="I1972" i="4" s="1"/>
  <c r="H5" i="4"/>
  <c r="I5" i="4" s="1"/>
  <c r="H188" i="4"/>
  <c r="I188" i="4" s="1"/>
  <c r="H209" i="4"/>
  <c r="I209" i="4" s="1"/>
  <c r="H414" i="4"/>
  <c r="I414" i="4" s="1"/>
  <c r="H488" i="4"/>
  <c r="I488" i="4" s="1"/>
  <c r="H544" i="4"/>
  <c r="I544" i="4" s="1"/>
  <c r="H563" i="4"/>
  <c r="I563" i="4" s="1"/>
  <c r="H598" i="4"/>
  <c r="I598" i="4" s="1"/>
  <c r="H693" i="4"/>
  <c r="I693" i="4" s="1"/>
  <c r="H746" i="4"/>
  <c r="I746" i="4" s="1"/>
  <c r="H823" i="4"/>
  <c r="I823" i="4" s="1"/>
  <c r="H857" i="4"/>
  <c r="I857" i="4" s="1"/>
  <c r="H946" i="4"/>
  <c r="I946" i="4" s="1"/>
  <c r="H1013" i="4"/>
  <c r="I1013" i="4" s="1"/>
  <c r="H1268" i="4"/>
  <c r="I1268" i="4" s="1"/>
  <c r="H1446" i="4"/>
  <c r="I1446" i="4" s="1"/>
  <c r="H1513" i="4"/>
  <c r="I1513" i="4" s="1"/>
  <c r="H1546" i="4"/>
  <c r="I1546" i="4" s="1"/>
  <c r="H1768" i="4"/>
  <c r="I1768" i="4" s="1"/>
  <c r="H286" i="4"/>
  <c r="I286" i="4" s="1"/>
  <c r="H359" i="4"/>
  <c r="I359" i="4" s="1"/>
  <c r="H396" i="4"/>
  <c r="I396" i="4" s="1"/>
  <c r="H415" i="4"/>
  <c r="I415" i="4" s="1"/>
  <c r="H489" i="4"/>
  <c r="I489" i="4" s="1"/>
  <c r="H545" i="4"/>
  <c r="I545" i="4" s="1"/>
  <c r="H603" i="4"/>
  <c r="I603" i="4" s="1"/>
  <c r="H619" i="4"/>
  <c r="I619" i="4" s="1"/>
  <c r="H969" i="4"/>
  <c r="I969" i="4" s="1"/>
  <c r="H980" i="4"/>
  <c r="I980" i="4" s="1"/>
  <c r="H1080" i="4"/>
  <c r="I1080" i="4" s="1"/>
  <c r="H1136" i="4"/>
  <c r="I1136" i="4" s="1"/>
  <c r="H1214" i="4"/>
  <c r="I1214" i="4" s="1"/>
  <c r="H1325" i="4"/>
  <c r="I1325" i="4" s="1"/>
  <c r="H1569" i="4"/>
  <c r="I1569" i="4" s="1"/>
  <c r="H1647" i="4"/>
  <c r="I1647" i="4" s="1"/>
  <c r="H1725" i="4"/>
  <c r="I1725" i="4" s="1"/>
  <c r="H1736" i="4"/>
  <c r="I1736" i="4" s="1"/>
  <c r="H195" i="4"/>
  <c r="I195" i="4" s="1"/>
  <c r="H474" i="4"/>
  <c r="I474" i="4" s="1"/>
  <c r="H528" i="4"/>
  <c r="I528" i="4" s="1"/>
  <c r="H870" i="4"/>
  <c r="I870" i="4" s="1"/>
  <c r="H926" i="4"/>
  <c r="I926" i="4" s="1"/>
  <c r="H937" i="4"/>
  <c r="I937" i="4" s="1"/>
  <c r="H959" i="4"/>
  <c r="I959" i="4" s="1"/>
  <c r="H1215" i="4"/>
  <c r="I1215" i="4" s="1"/>
  <c r="H1248" i="4"/>
  <c r="I1248" i="4" s="1"/>
  <c r="H1281" i="4"/>
  <c r="I1281" i="4" s="1"/>
  <c r="H1359" i="4"/>
  <c r="I1359" i="4" s="1"/>
  <c r="H1404" i="4"/>
  <c r="I1404" i="4" s="1"/>
  <c r="H1570" i="4"/>
  <c r="I1570" i="4" s="1"/>
  <c r="H1637" i="4"/>
  <c r="I1637" i="4" s="1"/>
  <c r="H1759" i="4"/>
  <c r="I1759" i="4" s="1"/>
  <c r="H59" i="4"/>
  <c r="I59" i="4" s="1"/>
  <c r="H364" i="4"/>
  <c r="I364" i="4" s="1"/>
  <c r="H529" i="4"/>
  <c r="I529" i="4" s="1"/>
  <c r="H808" i="4"/>
  <c r="I808" i="4" s="1"/>
  <c r="H1138" i="4"/>
  <c r="I1138" i="4" s="1"/>
  <c r="H1160" i="4"/>
  <c r="I1160" i="4" s="1"/>
  <c r="H1171" i="4"/>
  <c r="I1171" i="4" s="1"/>
  <c r="H1183" i="4"/>
  <c r="I1183" i="4" s="1"/>
  <c r="H1294" i="4"/>
  <c r="I1294" i="4" s="1"/>
  <c r="H1305" i="4"/>
  <c r="I1305" i="4" s="1"/>
  <c r="H63" i="4"/>
  <c r="I63" i="4" s="1"/>
  <c r="H606" i="4"/>
  <c r="I606" i="4" s="1"/>
  <c r="H809" i="4"/>
  <c r="I809" i="4" s="1"/>
  <c r="H950" i="4"/>
  <c r="I950" i="4" s="1"/>
  <c r="H1006" i="4"/>
  <c r="I1006" i="4" s="1"/>
  <c r="H1195" i="4"/>
  <c r="I1195" i="4" s="1"/>
  <c r="H1317" i="4"/>
  <c r="I1317" i="4" s="1"/>
  <c r="H146" i="4"/>
  <c r="I146" i="4" s="1"/>
  <c r="H496" i="4"/>
  <c r="I496" i="4" s="1"/>
  <c r="H515" i="4"/>
  <c r="I515" i="4" s="1"/>
  <c r="H664" i="4"/>
  <c r="I664" i="4" s="1"/>
  <c r="H794" i="4"/>
  <c r="I794" i="4" s="1"/>
  <c r="H907" i="4"/>
  <c r="I907" i="4" s="1"/>
  <c r="H1163" i="4"/>
  <c r="I1163" i="4" s="1"/>
  <c r="H1263" i="4"/>
  <c r="I1263" i="4" s="1"/>
  <c r="H1274" i="4"/>
  <c r="I1274" i="4" s="1"/>
  <c r="H96" i="4"/>
  <c r="I96" i="4" s="1"/>
  <c r="H743" i="4"/>
  <c r="I743" i="4" s="1"/>
  <c r="H778" i="4"/>
  <c r="I778" i="4" s="1"/>
  <c r="H876" i="4"/>
  <c r="I876" i="4" s="1"/>
  <c r="H1109" i="4"/>
  <c r="I1109" i="4" s="1"/>
  <c r="H1198" i="4"/>
  <c r="I1198" i="4" s="1"/>
  <c r="H1276" i="4"/>
  <c r="I1276" i="4" s="1"/>
  <c r="H1454" i="4"/>
  <c r="I1454" i="4" s="1"/>
  <c r="H1465" i="4"/>
  <c r="I1465" i="4" s="1"/>
  <c r="H1598" i="4"/>
  <c r="I1598" i="4" s="1"/>
  <c r="H1809" i="4"/>
  <c r="I1809" i="4" s="1"/>
  <c r="H298" i="4"/>
  <c r="I298" i="4" s="1"/>
  <c r="H425" i="4"/>
  <c r="I425" i="4" s="1"/>
  <c r="H1223" i="4"/>
  <c r="I1223" i="4" s="1"/>
  <c r="H1385" i="4"/>
  <c r="I1385" i="4" s="1"/>
  <c r="H1421" i="4"/>
  <c r="I1421" i="4" s="1"/>
  <c r="H1718" i="4"/>
  <c r="I1718" i="4" s="1"/>
  <c r="H1794" i="4"/>
  <c r="I1794" i="4" s="1"/>
  <c r="H1921" i="4"/>
  <c r="I1921" i="4" s="1"/>
  <c r="H1955" i="4"/>
  <c r="I1955" i="4" s="1"/>
  <c r="H1999" i="4"/>
  <c r="I1999" i="4" s="1"/>
  <c r="H2354" i="4"/>
  <c r="I2354" i="4" s="1"/>
  <c r="H2364" i="4"/>
  <c r="I2364" i="4" s="1"/>
  <c r="H2464" i="4"/>
  <c r="I2464" i="4" s="1"/>
  <c r="H2624" i="4"/>
  <c r="I2624" i="4" s="1"/>
  <c r="H2734" i="4"/>
  <c r="I2734" i="4" s="1"/>
  <c r="H2754" i="4"/>
  <c r="I2754" i="4" s="1"/>
  <c r="H3014" i="4"/>
  <c r="I3014" i="4" s="1"/>
  <c r="H739" i="4"/>
  <c r="I739" i="4" s="1"/>
  <c r="H856" i="4"/>
  <c r="I856" i="4" s="1"/>
  <c r="H1044" i="4"/>
  <c r="I1044" i="4" s="1"/>
  <c r="H1119" i="4"/>
  <c r="I1119" i="4" s="1"/>
  <c r="H1230" i="4"/>
  <c r="I1230" i="4" s="1"/>
  <c r="H1423" i="4"/>
  <c r="I1423" i="4" s="1"/>
  <c r="H1517" i="4"/>
  <c r="I1517" i="4" s="1"/>
  <c r="H1645" i="4"/>
  <c r="I1645" i="4" s="1"/>
  <c r="H1834" i="4"/>
  <c r="I1834" i="4" s="1"/>
  <c r="H2034" i="4"/>
  <c r="I2034" i="4" s="1"/>
  <c r="H2245" i="4"/>
  <c r="I2245" i="4" s="1"/>
  <c r="H2325" i="4"/>
  <c r="I2325" i="4" s="1"/>
  <c r="H2445" i="4"/>
  <c r="I2445" i="4" s="1"/>
  <c r="H2465" i="4"/>
  <c r="I2465" i="4" s="1"/>
  <c r="H2565" i="4"/>
  <c r="I2565" i="4" s="1"/>
  <c r="H2635" i="4"/>
  <c r="I2635" i="4" s="1"/>
  <c r="H2665" i="4"/>
  <c r="I2665" i="4" s="1"/>
  <c r="H2725" i="4"/>
  <c r="I2725" i="4" s="1"/>
  <c r="H2795" i="4"/>
  <c r="I2795" i="4" s="1"/>
  <c r="H2915" i="4"/>
  <c r="I2915" i="4" s="1"/>
  <c r="H2925" i="4"/>
  <c r="I2925" i="4" s="1"/>
  <c r="H2975" i="4"/>
  <c r="I2975" i="4" s="1"/>
  <c r="H2995" i="4"/>
  <c r="I2995" i="4" s="1"/>
  <c r="H3005" i="4"/>
  <c r="I3005" i="4" s="1"/>
  <c r="H1045" i="4"/>
  <c r="I1045" i="4" s="1"/>
  <c r="H1705" i="4"/>
  <c r="I1705" i="4" s="1"/>
  <c r="H1813" i="4"/>
  <c r="I1813" i="4" s="1"/>
  <c r="H2001" i="4"/>
  <c r="I2001" i="4" s="1"/>
  <c r="H2116" i="4"/>
  <c r="I2116" i="4" s="1"/>
  <c r="H2176" i="4"/>
  <c r="I2176" i="4" s="1"/>
  <c r="H2366" i="4"/>
  <c r="I2366" i="4" s="1"/>
  <c r="H2426" i="4"/>
  <c r="I2426" i="4" s="1"/>
  <c r="H2476" i="4"/>
  <c r="I2476" i="4" s="1"/>
  <c r="H2656" i="4"/>
  <c r="I2656" i="4" s="1"/>
  <c r="H2736" i="4"/>
  <c r="I2736" i="4" s="1"/>
  <c r="H2786" i="4"/>
  <c r="I2786" i="4" s="1"/>
  <c r="H2986" i="4"/>
  <c r="I2986" i="4" s="1"/>
  <c r="H13" i="4"/>
  <c r="I13" i="4" s="1"/>
  <c r="H258" i="4"/>
  <c r="I258" i="4" s="1"/>
  <c r="H866" i="4"/>
  <c r="I866" i="4" s="1"/>
  <c r="H977" i="4"/>
  <c r="I977" i="4" s="1"/>
  <c r="H1389" i="4"/>
  <c r="I1389" i="4" s="1"/>
  <c r="H1408" i="4"/>
  <c r="I1408" i="4" s="1"/>
  <c r="H1575" i="4"/>
  <c r="I1575" i="4" s="1"/>
  <c r="H1869" i="4"/>
  <c r="I1869" i="4" s="1"/>
  <c r="H1903" i="4"/>
  <c r="I1903" i="4" s="1"/>
  <c r="H2067" i="4"/>
  <c r="I2067" i="4" s="1"/>
  <c r="H2167" i="4"/>
  <c r="I2167" i="4" s="1"/>
  <c r="H2297" i="4"/>
  <c r="I2297" i="4" s="1"/>
  <c r="H15" i="4"/>
  <c r="I15" i="4" s="1"/>
  <c r="H106" i="4"/>
  <c r="I106" i="4" s="1"/>
  <c r="H758" i="4"/>
  <c r="I758" i="4" s="1"/>
  <c r="H908" i="4"/>
  <c r="I908" i="4" s="1"/>
  <c r="H1277" i="4"/>
  <c r="I1277" i="4" s="1"/>
  <c r="H1505" i="4"/>
  <c r="I1505" i="4" s="1"/>
  <c r="H1783" i="4"/>
  <c r="I1783" i="4" s="1"/>
  <c r="H1837" i="4"/>
  <c r="I1837" i="4" s="1"/>
  <c r="H1948" i="4"/>
  <c r="I1948" i="4" s="1"/>
  <c r="H2168" i="4"/>
  <c r="I2168" i="4" s="1"/>
  <c r="H2258" i="4"/>
  <c r="I2258" i="4" s="1"/>
  <c r="H2268" i="4"/>
  <c r="I2268" i="4" s="1"/>
  <c r="H125" i="4"/>
  <c r="I125" i="4" s="1"/>
  <c r="H264" i="4"/>
  <c r="I264" i="4" s="1"/>
  <c r="H576" i="4"/>
  <c r="I576" i="4" s="1"/>
  <c r="H1450" i="4"/>
  <c r="I1450" i="4" s="1"/>
  <c r="H1816" i="4"/>
  <c r="I1816" i="4" s="1"/>
  <c r="H1827" i="4"/>
  <c r="I1827" i="4" s="1"/>
  <c r="H1994" i="4"/>
  <c r="I1994" i="4" s="1"/>
  <c r="H2016" i="4"/>
  <c r="I2016" i="4" s="1"/>
  <c r="H2129" i="4"/>
  <c r="I2129" i="4" s="1"/>
  <c r="H2179" i="4"/>
  <c r="I2179" i="4" s="1"/>
  <c r="H158" i="4"/>
  <c r="I158" i="4" s="1"/>
  <c r="H1186" i="4"/>
  <c r="I1186" i="4" s="1"/>
  <c r="H1439" i="4"/>
  <c r="I1439" i="4" s="1"/>
  <c r="H2061" i="4"/>
  <c r="I2061" i="4" s="1"/>
  <c r="H2111" i="4"/>
  <c r="I2111" i="4" s="1"/>
  <c r="H2413" i="4"/>
  <c r="I2413" i="4" s="1"/>
  <c r="H2500" i="4"/>
  <c r="I2500" i="4" s="1"/>
  <c r="H2513" i="4"/>
  <c r="I2513" i="4" s="1"/>
  <c r="H2558" i="4"/>
  <c r="I2558" i="4" s="1"/>
  <c r="H2871" i="4"/>
  <c r="I2871" i="4" s="1"/>
  <c r="H2900" i="4"/>
  <c r="I2900" i="4" s="1"/>
  <c r="H2929" i="4"/>
  <c r="I2929" i="4" s="1"/>
  <c r="H2987" i="4"/>
  <c r="I2987" i="4" s="1"/>
  <c r="H3027" i="4"/>
  <c r="I3027" i="4" s="1"/>
  <c r="H3117" i="4"/>
  <c r="I3117" i="4" s="1"/>
  <c r="H3137" i="4"/>
  <c r="I3137" i="4" s="1"/>
  <c r="H3147" i="4"/>
  <c r="I3147" i="4" s="1"/>
  <c r="H3397" i="4"/>
  <c r="I3397" i="4" s="1"/>
  <c r="H3807" i="4"/>
  <c r="I3807" i="4" s="1"/>
  <c r="H3997" i="4"/>
  <c r="I3997" i="4" s="1"/>
  <c r="H4197" i="4"/>
  <c r="I4197" i="4" s="1"/>
  <c r="H4257" i="4"/>
  <c r="I4257" i="4" s="1"/>
  <c r="H4357" i="4"/>
  <c r="I4357" i="4" s="1"/>
  <c r="H4377" i="4"/>
  <c r="I4377" i="4" s="1"/>
  <c r="H4397" i="4"/>
  <c r="I4397" i="4" s="1"/>
  <c r="H4597" i="4"/>
  <c r="I4597" i="4" s="1"/>
  <c r="H4847" i="4"/>
  <c r="I4847" i="4" s="1"/>
  <c r="H4877" i="4"/>
  <c r="I4877" i="4" s="1"/>
  <c r="H4907" i="4"/>
  <c r="I4907" i="4" s="1"/>
  <c r="H921" i="4"/>
  <c r="I921" i="4" s="1"/>
  <c r="H1210" i="4"/>
  <c r="I1210" i="4" s="1"/>
  <c r="H1841" i="4"/>
  <c r="I1841" i="4" s="1"/>
  <c r="H1984" i="4"/>
  <c r="I1984" i="4" s="1"/>
  <c r="H2062" i="4"/>
  <c r="I2062" i="4" s="1"/>
  <c r="H2212" i="4"/>
  <c r="I2212" i="4" s="1"/>
  <c r="H2417" i="4"/>
  <c r="I2417" i="4" s="1"/>
  <c r="H2588" i="4"/>
  <c r="I2588" i="4" s="1"/>
  <c r="H2701" i="4"/>
  <c r="I2701" i="4" s="1"/>
  <c r="H2988" i="4"/>
  <c r="I2988" i="4" s="1"/>
  <c r="H3148" i="4"/>
  <c r="I3148" i="4" s="1"/>
  <c r="H3178" i="4"/>
  <c r="I3178" i="4" s="1"/>
  <c r="H3228" i="4"/>
  <c r="I3228" i="4" s="1"/>
  <c r="H3328" i="4"/>
  <c r="I3328" i="4" s="1"/>
  <c r="H3338" i="4"/>
  <c r="I3338" i="4" s="1"/>
  <c r="H3508" i="4"/>
  <c r="I3508" i="4" s="1"/>
  <c r="H3678" i="4"/>
  <c r="I3678" i="4" s="1"/>
  <c r="H4028" i="4"/>
  <c r="I4028" i="4" s="1"/>
  <c r="H4068" i="4"/>
  <c r="I4068" i="4" s="1"/>
  <c r="H4078" i="4"/>
  <c r="I4078" i="4" s="1"/>
  <c r="H4178" i="4"/>
  <c r="I4178" i="4" s="1"/>
  <c r="H4208" i="4"/>
  <c r="I4208" i="4" s="1"/>
  <c r="H4448" i="4"/>
  <c r="I4448" i="4" s="1"/>
  <c r="H4568" i="4"/>
  <c r="I4568" i="4" s="1"/>
  <c r="H4618" i="4"/>
  <c r="I4618" i="4" s="1"/>
  <c r="H4788" i="4"/>
  <c r="I4788" i="4" s="1"/>
  <c r="H4908" i="4"/>
  <c r="I4908" i="4" s="1"/>
  <c r="H4968" i="4"/>
  <c r="I4968" i="4" s="1"/>
  <c r="H1495" i="4"/>
  <c r="I1495" i="4" s="1"/>
  <c r="H2113" i="4"/>
  <c r="I2113" i="4" s="1"/>
  <c r="H2431" i="4"/>
  <c r="I2431" i="4" s="1"/>
  <c r="H2618" i="4"/>
  <c r="I2618" i="4" s="1"/>
  <c r="H2831" i="4"/>
  <c r="I2831" i="4" s="1"/>
  <c r="H2960" i="4"/>
  <c r="I2960" i="4" s="1"/>
  <c r="H3289" i="4"/>
  <c r="I3289" i="4" s="1"/>
  <c r="H3519" i="4"/>
  <c r="I3519" i="4" s="1"/>
  <c r="H3559" i="4"/>
  <c r="I3559" i="4" s="1"/>
  <c r="H3919" i="4"/>
  <c r="I3919" i="4" s="1"/>
  <c r="H3929" i="4"/>
  <c r="I3929" i="4" s="1"/>
  <c r="H4009" i="4"/>
  <c r="I4009" i="4" s="1"/>
  <c r="H4229" i="4"/>
  <c r="I4229" i="4" s="1"/>
  <c r="H4389" i="4"/>
  <c r="I4389" i="4" s="1"/>
  <c r="H4429" i="4"/>
  <c r="I4429" i="4" s="1"/>
  <c r="H4439" i="4"/>
  <c r="I4439" i="4" s="1"/>
  <c r="H4759" i="4"/>
  <c r="I4759" i="4" s="1"/>
  <c r="H4819" i="4"/>
  <c r="I4819" i="4" s="1"/>
  <c r="H4999" i="4"/>
  <c r="I4999" i="4" s="1"/>
  <c r="H43" i="4"/>
  <c r="I43" i="4" s="1"/>
  <c r="H394" i="4"/>
  <c r="I394" i="4" s="1"/>
  <c r="H1363" i="4"/>
  <c r="I1363" i="4" s="1"/>
  <c r="H1549" i="4"/>
  <c r="I1549" i="4" s="1"/>
  <c r="H1599" i="4"/>
  <c r="I1599" i="4" s="1"/>
  <c r="H1640" i="4"/>
  <c r="I1640" i="4" s="1"/>
  <c r="H1875" i="4"/>
  <c r="I1875" i="4" s="1"/>
  <c r="H2270" i="4"/>
  <c r="I2270" i="4" s="1"/>
  <c r="H2403" i="4"/>
  <c r="I2403" i="4" s="1"/>
  <c r="H2677" i="4"/>
  <c r="I2677" i="4" s="1"/>
  <c r="H2961" i="4"/>
  <c r="I2961" i="4" s="1"/>
  <c r="H2977" i="4"/>
  <c r="I2977" i="4" s="1"/>
  <c r="H3019" i="4"/>
  <c r="I3019" i="4" s="1"/>
  <c r="H3300" i="4"/>
  <c r="I3300" i="4" s="1"/>
  <c r="H3410" i="4"/>
  <c r="I3410" i="4" s="1"/>
  <c r="H3420" i="4"/>
  <c r="I3420" i="4" s="1"/>
  <c r="H3440" i="4"/>
  <c r="I3440" i="4" s="1"/>
  <c r="H3470" i="4"/>
  <c r="I3470" i="4" s="1"/>
  <c r="H3740" i="4"/>
  <c r="I3740" i="4" s="1"/>
  <c r="H1034" i="4"/>
  <c r="I1034" i="4" s="1"/>
  <c r="H1550" i="4"/>
  <c r="I1550" i="4" s="1"/>
  <c r="H1987" i="4"/>
  <c r="I1987" i="4" s="1"/>
  <c r="H2043" i="4"/>
  <c r="I2043" i="4" s="1"/>
  <c r="H2143" i="4"/>
  <c r="I2143" i="4" s="1"/>
  <c r="H2420" i="4"/>
  <c r="I2420" i="4" s="1"/>
  <c r="H2662" i="4"/>
  <c r="I2662" i="4" s="1"/>
  <c r="H3091" i="4"/>
  <c r="I3091" i="4" s="1"/>
  <c r="H3191" i="4"/>
  <c r="I3191" i="4" s="1"/>
  <c r="H3201" i="4"/>
  <c r="I3201" i="4" s="1"/>
  <c r="H3271" i="4"/>
  <c r="I3271" i="4" s="1"/>
  <c r="H3291" i="4"/>
  <c r="I3291" i="4" s="1"/>
  <c r="H3381" i="4"/>
  <c r="I3381" i="4" s="1"/>
  <c r="H3651" i="4"/>
  <c r="I3651" i="4" s="1"/>
  <c r="H3661" i="4"/>
  <c r="I3661" i="4" s="1"/>
  <c r="H578" i="4"/>
  <c r="I578" i="4" s="1"/>
  <c r="H1144" i="4"/>
  <c r="I1144" i="4" s="1"/>
  <c r="H1510" i="4"/>
  <c r="I1510" i="4" s="1"/>
  <c r="H2321" i="4"/>
  <c r="I2321" i="4" s="1"/>
  <c r="H2450" i="4"/>
  <c r="I2450" i="4" s="1"/>
  <c r="H2479" i="4"/>
  <c r="I2479" i="4" s="1"/>
  <c r="H2750" i="4"/>
  <c r="I2750" i="4" s="1"/>
  <c r="H2763" i="4"/>
  <c r="I2763" i="4" s="1"/>
  <c r="H2792" i="4"/>
  <c r="I2792" i="4" s="1"/>
  <c r="H3072" i="4"/>
  <c r="I3072" i="4" s="1"/>
  <c r="H3132" i="4"/>
  <c r="I3132" i="4" s="1"/>
  <c r="H3262" i="4"/>
  <c r="I3262" i="4" s="1"/>
  <c r="H3492" i="4"/>
  <c r="I3492" i="4" s="1"/>
  <c r="H3572" i="4"/>
  <c r="I3572" i="4" s="1"/>
  <c r="H3702" i="4"/>
  <c r="I3702" i="4" s="1"/>
  <c r="H725" i="4"/>
  <c r="I725" i="4" s="1"/>
  <c r="H1253" i="4"/>
  <c r="I1253" i="4" s="1"/>
  <c r="H1328" i="4"/>
  <c r="I1328" i="4" s="1"/>
  <c r="H1473" i="4"/>
  <c r="I1473" i="4" s="1"/>
  <c r="H2123" i="4"/>
  <c r="I2123" i="4" s="1"/>
  <c r="H2393" i="4"/>
  <c r="I2393" i="4" s="1"/>
  <c r="H2438" i="4"/>
  <c r="I2438" i="4" s="1"/>
  <c r="H2551" i="4"/>
  <c r="I2551" i="4" s="1"/>
  <c r="H2651" i="4"/>
  <c r="I2651" i="4" s="1"/>
  <c r="H2640" i="4"/>
  <c r="I2640" i="4" s="1"/>
  <c r="H2881" i="4"/>
  <c r="I2881" i="4" s="1"/>
  <c r="H3009" i="4"/>
  <c r="I3009" i="4" s="1"/>
  <c r="H3035" i="4"/>
  <c r="I3035" i="4" s="1"/>
  <c r="H3163" i="4"/>
  <c r="I3163" i="4" s="1"/>
  <c r="H3213" i="4"/>
  <c r="I3213" i="4" s="1"/>
  <c r="H3613" i="4"/>
  <c r="I3613" i="4" s="1"/>
  <c r="H3685" i="4"/>
  <c r="I3685" i="4" s="1"/>
  <c r="H3792" i="4"/>
  <c r="I3792" i="4" s="1"/>
  <c r="H3892" i="4"/>
  <c r="I3892" i="4" s="1"/>
  <c r="H3963" i="4"/>
  <c r="I3963" i="4" s="1"/>
  <c r="H4421" i="4"/>
  <c r="I4421" i="4" s="1"/>
  <c r="H4576" i="4"/>
  <c r="I4576" i="4" s="1"/>
  <c r="H4921" i="4"/>
  <c r="I4921" i="4" s="1"/>
  <c r="H5005" i="4"/>
  <c r="I5005" i="4" s="1"/>
  <c r="H5155" i="4"/>
  <c r="I5155" i="4" s="1"/>
  <c r="H5335" i="4"/>
  <c r="I5335" i="4" s="1"/>
  <c r="H3186" i="4"/>
  <c r="I3186" i="4" s="1"/>
  <c r="H3614" i="4"/>
  <c r="I3614" i="4" s="1"/>
  <c r="H3893" i="4"/>
  <c r="I3893" i="4" s="1"/>
  <c r="H4051" i="4"/>
  <c r="I4051" i="4" s="1"/>
  <c r="H4206" i="4"/>
  <c r="I4206" i="4" s="1"/>
  <c r="H4380" i="4"/>
  <c r="I4380" i="4" s="1"/>
  <c r="H4464" i="4"/>
  <c r="I4464" i="4" s="1"/>
  <c r="H4580" i="4"/>
  <c r="I4580" i="4" s="1"/>
  <c r="H4806" i="4"/>
  <c r="I4806" i="4" s="1"/>
  <c r="H4993" i="4"/>
  <c r="I4993" i="4" s="1"/>
  <c r="H5126" i="4"/>
  <c r="I5126" i="4" s="1"/>
  <c r="H5206" i="4"/>
  <c r="I5206" i="4" s="1"/>
  <c r="H989" i="4"/>
  <c r="I989" i="4" s="1"/>
  <c r="H2698" i="4"/>
  <c r="I2698" i="4" s="1"/>
  <c r="H3065" i="4"/>
  <c r="I3065" i="4" s="1"/>
  <c r="H4094" i="4"/>
  <c r="I4094" i="4" s="1"/>
  <c r="H4110" i="4"/>
  <c r="I4110" i="4" s="1"/>
  <c r="H4281" i="4"/>
  <c r="I4281" i="4" s="1"/>
  <c r="H4294" i="4"/>
  <c r="I4294" i="4" s="1"/>
  <c r="H4410" i="4"/>
  <c r="I4410" i="4" s="1"/>
  <c r="H4752" i="4"/>
  <c r="I4752" i="4" s="1"/>
  <c r="H4836" i="4"/>
  <c r="I4836" i="4" s="1"/>
  <c r="H5057" i="4"/>
  <c r="I5057" i="4" s="1"/>
  <c r="H5077" i="4"/>
  <c r="I5077" i="4" s="1"/>
  <c r="H5167" i="4"/>
  <c r="I5167" i="4" s="1"/>
  <c r="H5207" i="4"/>
  <c r="I5207" i="4" s="1"/>
  <c r="H5217" i="4"/>
  <c r="I5217" i="4" s="1"/>
  <c r="H5227" i="4"/>
  <c r="I5227" i="4" s="1"/>
  <c r="H1621" i="4"/>
  <c r="I1621" i="4" s="1"/>
  <c r="H2153" i="4"/>
  <c r="I2153" i="4" s="1"/>
  <c r="H2557" i="4"/>
  <c r="I2557" i="4" s="1"/>
  <c r="H2897" i="4"/>
  <c r="I2897" i="4" s="1"/>
  <c r="H2940" i="4"/>
  <c r="I2940" i="4" s="1"/>
  <c r="H3166" i="4"/>
  <c r="I3166" i="4" s="1"/>
  <c r="H3244" i="4"/>
  <c r="I3244" i="4" s="1"/>
  <c r="H3366" i="4"/>
  <c r="I3366" i="4" s="1"/>
  <c r="H3416" i="4"/>
  <c r="I3416" i="4" s="1"/>
  <c r="H3594" i="4"/>
  <c r="I3594" i="4" s="1"/>
  <c r="H3982" i="4"/>
  <c r="I3982" i="4" s="1"/>
  <c r="H3995" i="4"/>
  <c r="I3995" i="4" s="1"/>
  <c r="H4024" i="4"/>
  <c r="I4024" i="4" s="1"/>
  <c r="H2898" i="4"/>
  <c r="I2898" i="4" s="1"/>
  <c r="H2982" i="4"/>
  <c r="I2982" i="4" s="1"/>
  <c r="H3223" i="4"/>
  <c r="I3223" i="4" s="1"/>
  <c r="H3545" i="4"/>
  <c r="I3545" i="4" s="1"/>
  <c r="H3645" i="4"/>
  <c r="I3645" i="4" s="1"/>
  <c r="H3841" i="4"/>
  <c r="I3841" i="4" s="1"/>
  <c r="H764" i="4"/>
  <c r="I764" i="4" s="1"/>
  <c r="H1075" i="4"/>
  <c r="I1075" i="4" s="1"/>
  <c r="H2569" i="4"/>
  <c r="I2569" i="4" s="1"/>
  <c r="H3074" i="4"/>
  <c r="I3074" i="4" s="1"/>
  <c r="H3246" i="4"/>
  <c r="I3246" i="4" s="1"/>
  <c r="H3724" i="4"/>
  <c r="I3724" i="4" s="1"/>
  <c r="H3800" i="4"/>
  <c r="I3800" i="4" s="1"/>
  <c r="H3955" i="4"/>
  <c r="I3955" i="4" s="1"/>
  <c r="H1674" i="4"/>
  <c r="I1674" i="4" s="1"/>
  <c r="H2181" i="4"/>
  <c r="I2181" i="4" s="1"/>
  <c r="H2428" i="4"/>
  <c r="I2428" i="4" s="1"/>
  <c r="H2623" i="4"/>
  <c r="I2623" i="4" s="1"/>
  <c r="H2712" i="4"/>
  <c r="I2712" i="4" s="1"/>
  <c r="H3425" i="4"/>
  <c r="I3425" i="4" s="1"/>
  <c r="H3475" i="4"/>
  <c r="I3475" i="4" s="1"/>
  <c r="H3625" i="4"/>
  <c r="I3625" i="4" s="1"/>
  <c r="H3653" i="4"/>
  <c r="I3653" i="4" s="1"/>
  <c r="H3830" i="4"/>
  <c r="I3830" i="4" s="1"/>
  <c r="H1710" i="4"/>
  <c r="I1710" i="4" s="1"/>
  <c r="H2028" i="4"/>
  <c r="I2028" i="4" s="1"/>
  <c r="H2911" i="4"/>
  <c r="I2911" i="4" s="1"/>
  <c r="H2997" i="4"/>
  <c r="I2997" i="4" s="1"/>
  <c r="H3054" i="4"/>
  <c r="I3054" i="4" s="1"/>
  <c r="H3254" i="4"/>
  <c r="I3254" i="4" s="1"/>
  <c r="H3786" i="4"/>
  <c r="I3786" i="4" s="1"/>
  <c r="H4002" i="4"/>
  <c r="I4002" i="4" s="1"/>
  <c r="H4060" i="4"/>
  <c r="I4060" i="4" s="1"/>
  <c r="H4260" i="4"/>
  <c r="I4260" i="4" s="1"/>
  <c r="H4331" i="4"/>
  <c r="I4331" i="4" s="1"/>
  <c r="H4831" i="4"/>
  <c r="I4831" i="4" s="1"/>
  <c r="H4973" i="4"/>
  <c r="I4973" i="4" s="1"/>
  <c r="H5122" i="4"/>
  <c r="I5122" i="4" s="1"/>
  <c r="H1433" i="4"/>
  <c r="I1433" i="4" s="1"/>
  <c r="H2030" i="4"/>
  <c r="I2030" i="4" s="1"/>
  <c r="H2398" i="4"/>
  <c r="I2398" i="4" s="1"/>
  <c r="H3791" i="4"/>
  <c r="I3791" i="4" s="1"/>
  <c r="H4154" i="4"/>
  <c r="I4154" i="4" s="1"/>
  <c r="H4175" i="4"/>
  <c r="I4175" i="4" s="1"/>
  <c r="H4914" i="4"/>
  <c r="I4914" i="4" s="1"/>
  <c r="H5009" i="4"/>
  <c r="I5009" i="4" s="1"/>
  <c r="H5174" i="4"/>
  <c r="I5174" i="4" s="1"/>
  <c r="H5419" i="4"/>
  <c r="I5419" i="4" s="1"/>
  <c r="H5510" i="4"/>
  <c r="I5510" i="4" s="1"/>
  <c r="H5570" i="4"/>
  <c r="I5570" i="4" s="1"/>
  <c r="H5630" i="4"/>
  <c r="I5630" i="4" s="1"/>
  <c r="H5710" i="4"/>
  <c r="I5710" i="4" s="1"/>
  <c r="H5810" i="4"/>
  <c r="I5810" i="4" s="1"/>
  <c r="H5830" i="4"/>
  <c r="I5830" i="4" s="1"/>
  <c r="H5840" i="4"/>
  <c r="I5840" i="4" s="1"/>
  <c r="H5910" i="4"/>
  <c r="I5910" i="4" s="1"/>
  <c r="H5960" i="4"/>
  <c r="I5960" i="4" s="1"/>
  <c r="H6100" i="4"/>
  <c r="I6100" i="4" s="1"/>
  <c r="H6140" i="4"/>
  <c r="I6140" i="4" s="1"/>
  <c r="H6180" i="4"/>
  <c r="I6180" i="4" s="1"/>
  <c r="H6250" i="4"/>
  <c r="I6250" i="4" s="1"/>
  <c r="H6360" i="4"/>
  <c r="I6360" i="4" s="1"/>
  <c r="H6520" i="4"/>
  <c r="I6520" i="4" s="1"/>
  <c r="H6780" i="4"/>
  <c r="I6780" i="4" s="1"/>
  <c r="H7010" i="4"/>
  <c r="I7010" i="4" s="1"/>
  <c r="H7020" i="4"/>
  <c r="I7020" i="4" s="1"/>
  <c r="H7080" i="4"/>
  <c r="I7080" i="4" s="1"/>
  <c r="H7140" i="4"/>
  <c r="I7140" i="4" s="1"/>
  <c r="H4084" i="4"/>
  <c r="I4084" i="4" s="1"/>
  <c r="H4132" i="4"/>
  <c r="I4132" i="4" s="1"/>
  <c r="H4540" i="4"/>
  <c r="I4540" i="4" s="1"/>
  <c r="H4703" i="4"/>
  <c r="I4703" i="4" s="1"/>
  <c r="H5028" i="4"/>
  <c r="I5028" i="4" s="1"/>
  <c r="H5143" i="4"/>
  <c r="I5143" i="4" s="1"/>
  <c r="H5193" i="4"/>
  <c r="I5193" i="4" s="1"/>
  <c r="H5210" i="4"/>
  <c r="I5210" i="4" s="1"/>
  <c r="H5274" i="4"/>
  <c r="I5274" i="4" s="1"/>
  <c r="H5298" i="4"/>
  <c r="I5298" i="4" s="1"/>
  <c r="H5471" i="4"/>
  <c r="I5471" i="4" s="1"/>
  <c r="H5521" i="4"/>
  <c r="I5521" i="4" s="1"/>
  <c r="H5531" i="4"/>
  <c r="I5531" i="4" s="1"/>
  <c r="H5561" i="4"/>
  <c r="I5561" i="4" s="1"/>
  <c r="H5651" i="4"/>
  <c r="I5651" i="4" s="1"/>
  <c r="H5731" i="4"/>
  <c r="I5731" i="4" s="1"/>
  <c r="H5831" i="4"/>
  <c r="I5831" i="4" s="1"/>
  <c r="H5951" i="4"/>
  <c r="I5951" i="4" s="1"/>
  <c r="H5971" i="4"/>
  <c r="I5971" i="4" s="1"/>
  <c r="H6071" i="4"/>
  <c r="I6071" i="4" s="1"/>
  <c r="H6081" i="4"/>
  <c r="I6081" i="4" s="1"/>
  <c r="H3706" i="4"/>
  <c r="I3706" i="4" s="1"/>
  <c r="H3946" i="4"/>
  <c r="I3946" i="4" s="1"/>
  <c r="H4112" i="4"/>
  <c r="I4112" i="4" s="1"/>
  <c r="H4491" i="4"/>
  <c r="I4491" i="4" s="1"/>
  <c r="H4825" i="4"/>
  <c r="I4825" i="4" s="1"/>
  <c r="H2202" i="4"/>
  <c r="I2202" i="4" s="1"/>
  <c r="H2967" i="4"/>
  <c r="I2967" i="4" s="1"/>
  <c r="H4090" i="4"/>
  <c r="I4090" i="4" s="1"/>
  <c r="H4211" i="4"/>
  <c r="I4211" i="4" s="1"/>
  <c r="H4566" i="4"/>
  <c r="I4566" i="4" s="1"/>
  <c r="H4640" i="4"/>
  <c r="I4640" i="4" s="1"/>
  <c r="H4711" i="4"/>
  <c r="I4711" i="4" s="1"/>
  <c r="H4945" i="4"/>
  <c r="I4945" i="4" s="1"/>
  <c r="H5030" i="4"/>
  <c r="I5030" i="4" s="1"/>
  <c r="H5080" i="4"/>
  <c r="I5080" i="4" s="1"/>
  <c r="H5098" i="4"/>
  <c r="I5098" i="4" s="1"/>
  <c r="H5433" i="4"/>
  <c r="I5433" i="4" s="1"/>
  <c r="H5643" i="4"/>
  <c r="I5643" i="4" s="1"/>
  <c r="H5673" i="4"/>
  <c r="I5673" i="4" s="1"/>
  <c r="H6003" i="4"/>
  <c r="I6003" i="4" s="1"/>
  <c r="H6083" i="4"/>
  <c r="I6083" i="4" s="1"/>
  <c r="H4114" i="4"/>
  <c r="I4114" i="4" s="1"/>
  <c r="H4162" i="4"/>
  <c r="I4162" i="4" s="1"/>
  <c r="H4354" i="4"/>
  <c r="I4354" i="4" s="1"/>
  <c r="H4375" i="4"/>
  <c r="I4375" i="4" s="1"/>
  <c r="H4472" i="4"/>
  <c r="I4472" i="4" s="1"/>
  <c r="H5290" i="4"/>
  <c r="I5290" i="4" s="1"/>
  <c r="H5312" i="4"/>
  <c r="I5312" i="4" s="1"/>
  <c r="H5444" i="4"/>
  <c r="I5444" i="4" s="1"/>
  <c r="H5504" i="4"/>
  <c r="I5504" i="4" s="1"/>
  <c r="H5534" i="4"/>
  <c r="I5534" i="4" s="1"/>
  <c r="H5624" i="4"/>
  <c r="I5624" i="4" s="1"/>
  <c r="H5644" i="4"/>
  <c r="I5644" i="4" s="1"/>
  <c r="H5694" i="4"/>
  <c r="I5694" i="4" s="1"/>
  <c r="H5744" i="4"/>
  <c r="I5744" i="4" s="1"/>
  <c r="H5784" i="4"/>
  <c r="I5784" i="4" s="1"/>
  <c r="H5874" i="4"/>
  <c r="I5874" i="4" s="1"/>
  <c r="H5974" i="4"/>
  <c r="I5974" i="4" s="1"/>
  <c r="H6024" i="4"/>
  <c r="I6024" i="4" s="1"/>
  <c r="H6054" i="4"/>
  <c r="I6054" i="4" s="1"/>
  <c r="H6064" i="4"/>
  <c r="I6064" i="4" s="1"/>
  <c r="H2281" i="4"/>
  <c r="I2281" i="4" s="1"/>
  <c r="H4166" i="4"/>
  <c r="I4166" i="4" s="1"/>
  <c r="H4903" i="4"/>
  <c r="I4903" i="4" s="1"/>
  <c r="H4974" i="4"/>
  <c r="I4974" i="4" s="1"/>
  <c r="H5118" i="4"/>
  <c r="I5118" i="4" s="1"/>
  <c r="H5200" i="4"/>
  <c r="I5200" i="4" s="1"/>
  <c r="H5268" i="4"/>
  <c r="I5268" i="4" s="1"/>
  <c r="H5413" i="4"/>
  <c r="I5413" i="4" s="1"/>
  <c r="H5445" i="4"/>
  <c r="I5445" i="4" s="1"/>
  <c r="H5465" i="4"/>
  <c r="I5465" i="4" s="1"/>
  <c r="H5635" i="4"/>
  <c r="I5635" i="4" s="1"/>
  <c r="H5655" i="4"/>
  <c r="I5655" i="4" s="1"/>
  <c r="H5715" i="4"/>
  <c r="I5715" i="4" s="1"/>
  <c r="H5765" i="4"/>
  <c r="I5765" i="4" s="1"/>
  <c r="H5865" i="4"/>
  <c r="I5865" i="4" s="1"/>
  <c r="H5905" i="4"/>
  <c r="I5905" i="4" s="1"/>
  <c r="H5985" i="4"/>
  <c r="I5985" i="4" s="1"/>
  <c r="H6095" i="4"/>
  <c r="I6095" i="4" s="1"/>
  <c r="H6115" i="4"/>
  <c r="I6115" i="4" s="1"/>
  <c r="H6155" i="4"/>
  <c r="I6155" i="4" s="1"/>
  <c r="H4572" i="4"/>
  <c r="I4572" i="4" s="1"/>
  <c r="H5001" i="4"/>
  <c r="I5001" i="4" s="1"/>
  <c r="H5184" i="4"/>
  <c r="I5184" i="4" s="1"/>
  <c r="H5586" i="4"/>
  <c r="I5586" i="4" s="1"/>
  <c r="H5666" i="4"/>
  <c r="I5666" i="4" s="1"/>
  <c r="H5966" i="4"/>
  <c r="I5966" i="4" s="1"/>
  <c r="H5996" i="4"/>
  <c r="I5996" i="4" s="1"/>
  <c r="H6016" i="4"/>
  <c r="I6016" i="4" s="1"/>
  <c r="H6106" i="4"/>
  <c r="I6106" i="4" s="1"/>
  <c r="H6226" i="4"/>
  <c r="I6226" i="4" s="1"/>
  <c r="H3774" i="4"/>
  <c r="I3774" i="4" s="1"/>
  <c r="H3845" i="4"/>
  <c r="I3845" i="4" s="1"/>
  <c r="H4361" i="4"/>
  <c r="I4361" i="4" s="1"/>
  <c r="H4553" i="4"/>
  <c r="I4553" i="4" s="1"/>
  <c r="H4671" i="4"/>
  <c r="I4671" i="4" s="1"/>
  <c r="H4911" i="4"/>
  <c r="I4911" i="4" s="1"/>
  <c r="H4982" i="4"/>
  <c r="I4982" i="4" s="1"/>
  <c r="H5360" i="4"/>
  <c r="I5360" i="4" s="1"/>
  <c r="H5393" i="4"/>
  <c r="I5393" i="4" s="1"/>
  <c r="H5457" i="4"/>
  <c r="I5457" i="4" s="1"/>
  <c r="H5527" i="4"/>
  <c r="I5527" i="4" s="1"/>
  <c r="H5697" i="4"/>
  <c r="I5697" i="4" s="1"/>
  <c r="H5737" i="4"/>
  <c r="I5737" i="4" s="1"/>
  <c r="H5817" i="4"/>
  <c r="I5817" i="4" s="1"/>
  <c r="H4366" i="4"/>
  <c r="I4366" i="4" s="1"/>
  <c r="H4484" i="4"/>
  <c r="I4484" i="4" s="1"/>
  <c r="H5538" i="4"/>
  <c r="I5538" i="4" s="1"/>
  <c r="H5702" i="4"/>
  <c r="I5702" i="4" s="1"/>
  <c r="H6038" i="4"/>
  <c r="I6038" i="4" s="1"/>
  <c r="H6122" i="4"/>
  <c r="I6122" i="4" s="1"/>
  <c r="H6142" i="4"/>
  <c r="I6142" i="4" s="1"/>
  <c r="H6299" i="4"/>
  <c r="I6299" i="4" s="1"/>
  <c r="H6344" i="4"/>
  <c r="I6344" i="4" s="1"/>
  <c r="H6355" i="4"/>
  <c r="I6355" i="4" s="1"/>
  <c r="H6366" i="4"/>
  <c r="I6366" i="4" s="1"/>
  <c r="H6388" i="4"/>
  <c r="I6388" i="4" s="1"/>
  <c r="H6466" i="4"/>
  <c r="I6466" i="4" s="1"/>
  <c r="H6555" i="4"/>
  <c r="I6555" i="4" s="1"/>
  <c r="H6566" i="4"/>
  <c r="I6566" i="4" s="1"/>
  <c r="H6633" i="4"/>
  <c r="I6633" i="4" s="1"/>
  <c r="H6666" i="4"/>
  <c r="I6666" i="4" s="1"/>
  <c r="H6733" i="4"/>
  <c r="I6733" i="4" s="1"/>
  <c r="H6755" i="4"/>
  <c r="I6755" i="4" s="1"/>
  <c r="H6766" i="4"/>
  <c r="I6766" i="4" s="1"/>
  <c r="H6799" i="4"/>
  <c r="I6799" i="4" s="1"/>
  <c r="H6833" i="4"/>
  <c r="I6833" i="4" s="1"/>
  <c r="H6866" i="4"/>
  <c r="I6866" i="4" s="1"/>
  <c r="H7066" i="4"/>
  <c r="I7066" i="4" s="1"/>
  <c r="H7099" i="4"/>
  <c r="I7099" i="4" s="1"/>
  <c r="H7294" i="4"/>
  <c r="I7294" i="4" s="1"/>
  <c r="H7354" i="4"/>
  <c r="I7354" i="4" s="1"/>
  <c r="H7414" i="4"/>
  <c r="I7414" i="4" s="1"/>
  <c r="H7504" i="4"/>
  <c r="I7504" i="4" s="1"/>
  <c r="H7544" i="4"/>
  <c r="I7544" i="4" s="1"/>
  <c r="H7634" i="4"/>
  <c r="I7634" i="4" s="1"/>
  <c r="H7704" i="4"/>
  <c r="I7704" i="4" s="1"/>
  <c r="H7844" i="4"/>
  <c r="I7844" i="4" s="1"/>
  <c r="H7854" i="4"/>
  <c r="I7854" i="4" s="1"/>
  <c r="H7944" i="4"/>
  <c r="I7944" i="4" s="1"/>
  <c r="H8034" i="4"/>
  <c r="I8034" i="4" s="1"/>
  <c r="H8174" i="4"/>
  <c r="I8174" i="4" s="1"/>
  <c r="H8194" i="4"/>
  <c r="I8194" i="4" s="1"/>
  <c r="H8224" i="4"/>
  <c r="I8224" i="4" s="1"/>
  <c r="H8294" i="4"/>
  <c r="I8294" i="4" s="1"/>
  <c r="H8374" i="4"/>
  <c r="I8374" i="4" s="1"/>
  <c r="H8394" i="4"/>
  <c r="I8394" i="4" s="1"/>
  <c r="H8404" i="4"/>
  <c r="I8404" i="4" s="1"/>
  <c r="H3534" i="4"/>
  <c r="I3534" i="4" s="1"/>
  <c r="H4270" i="4"/>
  <c r="I4270" i="4" s="1"/>
  <c r="H5608" i="4"/>
  <c r="I5608" i="4" s="1"/>
  <c r="H5708" i="4"/>
  <c r="I5708" i="4" s="1"/>
  <c r="H6227" i="4"/>
  <c r="I6227" i="4" s="1"/>
  <c r="H6312" i="4"/>
  <c r="I6312" i="4" s="1"/>
  <c r="H6345" i="4"/>
  <c r="I6345" i="4" s="1"/>
  <c r="H6567" i="4"/>
  <c r="I6567" i="4" s="1"/>
  <c r="H6623" i="4"/>
  <c r="I6623" i="4" s="1"/>
  <c r="H6845" i="4"/>
  <c r="I6845" i="4" s="1"/>
  <c r="H7034" i="4"/>
  <c r="I7034" i="4" s="1"/>
  <c r="H7134" i="4"/>
  <c r="I7134" i="4" s="1"/>
  <c r="H7205" i="4"/>
  <c r="I7205" i="4" s="1"/>
  <c r="H7275" i="4"/>
  <c r="I7275" i="4" s="1"/>
  <c r="H7475" i="4"/>
  <c r="I7475" i="4" s="1"/>
  <c r="H7885" i="4"/>
  <c r="I7885" i="4" s="1"/>
  <c r="H7895" i="4"/>
  <c r="I7895" i="4" s="1"/>
  <c r="H7925" i="4"/>
  <c r="I7925" i="4" s="1"/>
  <c r="H7955" i="4"/>
  <c r="I7955" i="4" s="1"/>
  <c r="H7975" i="4"/>
  <c r="I7975" i="4" s="1"/>
  <c r="H8305" i="4"/>
  <c r="I8305" i="4" s="1"/>
  <c r="H8605" i="4"/>
  <c r="I8605" i="4" s="1"/>
  <c r="H8635" i="4"/>
  <c r="I8635" i="4" s="1"/>
  <c r="H8785" i="4"/>
  <c r="I8785" i="4" s="1"/>
  <c r="H8945" i="4"/>
  <c r="I8945" i="4" s="1"/>
  <c r="H9075" i="4"/>
  <c r="I9075" i="4" s="1"/>
  <c r="H5609" i="4"/>
  <c r="I5609" i="4" s="1"/>
  <c r="H5809" i="4"/>
  <c r="I5809" i="4" s="1"/>
  <c r="H5942" i="4"/>
  <c r="I5942" i="4" s="1"/>
  <c r="H6042" i="4"/>
  <c r="I6042" i="4" s="1"/>
  <c r="H6168" i="4"/>
  <c r="I6168" i="4" s="1"/>
  <c r="H6291" i="4"/>
  <c r="I6291" i="4" s="1"/>
  <c r="H6479" i="4"/>
  <c r="I6479" i="4" s="1"/>
  <c r="H6591" i="4"/>
  <c r="I6591" i="4" s="1"/>
  <c r="H6702" i="4"/>
  <c r="I6702" i="4" s="1"/>
  <c r="H6813" i="4"/>
  <c r="I6813" i="4" s="1"/>
  <c r="H6946" i="4"/>
  <c r="I6946" i="4" s="1"/>
  <c r="H6979" i="4"/>
  <c r="I6979" i="4" s="1"/>
  <c r="H7013" i="4"/>
  <c r="I7013" i="4" s="1"/>
  <c r="H7035" i="4"/>
  <c r="I7035" i="4" s="1"/>
  <c r="H7146" i="4"/>
  <c r="I7146" i="4" s="1"/>
  <c r="H7306" i="4"/>
  <c r="I7306" i="4" s="1"/>
  <c r="H7446" i="4"/>
  <c r="I7446" i="4" s="1"/>
  <c r="H7666" i="4"/>
  <c r="I7666" i="4" s="1"/>
  <c r="H7786" i="4"/>
  <c r="I7786" i="4" s="1"/>
  <c r="H8016" i="4"/>
  <c r="I8016" i="4" s="1"/>
  <c r="H8166" i="4"/>
  <c r="I8166" i="4" s="1"/>
  <c r="H8216" i="4"/>
  <c r="I8216" i="4" s="1"/>
  <c r="H8396" i="4"/>
  <c r="I8396" i="4" s="1"/>
  <c r="H4770" i="4"/>
  <c r="I4770" i="4" s="1"/>
  <c r="H5372" i="4"/>
  <c r="I5372" i="4" s="1"/>
  <c r="H5612" i="4"/>
  <c r="I5612" i="4" s="1"/>
  <c r="H5979" i="4"/>
  <c r="I5979" i="4" s="1"/>
  <c r="H6314" i="4"/>
  <c r="I6314" i="4" s="1"/>
  <c r="H6425" i="4"/>
  <c r="I6425" i="4" s="1"/>
  <c r="H6492" i="4"/>
  <c r="I6492" i="4" s="1"/>
  <c r="H6503" i="4"/>
  <c r="I6503" i="4" s="1"/>
  <c r="H6658" i="4"/>
  <c r="I6658" i="4" s="1"/>
  <c r="H6769" i="4"/>
  <c r="I6769" i="4" s="1"/>
  <c r="H6881" i="4"/>
  <c r="I6881" i="4" s="1"/>
  <c r="H6958" i="4"/>
  <c r="I6958" i="4" s="1"/>
  <c r="H6981" i="4"/>
  <c r="I6981" i="4" s="1"/>
  <c r="H7014" i="4"/>
  <c r="I7014" i="4" s="1"/>
  <c r="H7047" i="4"/>
  <c r="I7047" i="4" s="1"/>
  <c r="H7125" i="4"/>
  <c r="I7125" i="4" s="1"/>
  <c r="H7207" i="4"/>
  <c r="I7207" i="4" s="1"/>
  <c r="H7257" i="4"/>
  <c r="I7257" i="4" s="1"/>
  <c r="H7437" i="4"/>
  <c r="I7437" i="4" s="1"/>
  <c r="H7557" i="4"/>
  <c r="I7557" i="4" s="1"/>
  <c r="H7717" i="4"/>
  <c r="I7717" i="4" s="1"/>
  <c r="H7837" i="4"/>
  <c r="I7837" i="4" s="1"/>
  <c r="H7847" i="4"/>
  <c r="I7847" i="4" s="1"/>
  <c r="H8077" i="4"/>
  <c r="I8077" i="4" s="1"/>
  <c r="H8317" i="4"/>
  <c r="I8317" i="4" s="1"/>
  <c r="H8387" i="4"/>
  <c r="I8387" i="4" s="1"/>
  <c r="H8547" i="4"/>
  <c r="I8547" i="4" s="1"/>
  <c r="H8597" i="4"/>
  <c r="I8597" i="4" s="1"/>
  <c r="H8677" i="4"/>
  <c r="I8677" i="4" s="1"/>
  <c r="H8697" i="4"/>
  <c r="I8697" i="4" s="1"/>
  <c r="H8717" i="4"/>
  <c r="I8717" i="4" s="1"/>
  <c r="H8747" i="4"/>
  <c r="I8747" i="4" s="1"/>
  <c r="H8927" i="4"/>
  <c r="I8927" i="4" s="1"/>
  <c r="H9087" i="4"/>
  <c r="I9087" i="4" s="1"/>
  <c r="H9097" i="4"/>
  <c r="I9097" i="4" s="1"/>
  <c r="H9137" i="4"/>
  <c r="I9137" i="4" s="1"/>
  <c r="H5429" i="4"/>
  <c r="I5429" i="4" s="1"/>
  <c r="H6049" i="4"/>
  <c r="I6049" i="4" s="1"/>
  <c r="H6282" i="4"/>
  <c r="I6282" i="4" s="1"/>
  <c r="H6337" i="4"/>
  <c r="I6337" i="4" s="1"/>
  <c r="H6371" i="4"/>
  <c r="I6371" i="4" s="1"/>
  <c r="H6471" i="4"/>
  <c r="I6471" i="4" s="1"/>
  <c r="H6482" i="4"/>
  <c r="I6482" i="4" s="1"/>
  <c r="H6793" i="4"/>
  <c r="I6793" i="4" s="1"/>
  <c r="H6893" i="4"/>
  <c r="I6893" i="4" s="1"/>
  <c r="H7004" i="4"/>
  <c r="I7004" i="4" s="1"/>
  <c r="H7093" i="4"/>
  <c r="I7093" i="4" s="1"/>
  <c r="H7378" i="4"/>
  <c r="I7378" i="4" s="1"/>
  <c r="H7588" i="4"/>
  <c r="I7588" i="4" s="1"/>
  <c r="H7608" i="4"/>
  <c r="I7608" i="4" s="1"/>
  <c r="H7618" i="4"/>
  <c r="I7618" i="4" s="1"/>
  <c r="H7648" i="4"/>
  <c r="I7648" i="4" s="1"/>
  <c r="H7668" i="4"/>
  <c r="I7668" i="4" s="1"/>
  <c r="H7708" i="4"/>
  <c r="I7708" i="4" s="1"/>
  <c r="H8008" i="4"/>
  <c r="I8008" i="4" s="1"/>
  <c r="H8188" i="4"/>
  <c r="I8188" i="4" s="1"/>
  <c r="H8198" i="4"/>
  <c r="I8198" i="4" s="1"/>
  <c r="H8208" i="4"/>
  <c r="I8208" i="4" s="1"/>
  <c r="H8218" i="4"/>
  <c r="I8218" i="4" s="1"/>
  <c r="H8248" i="4"/>
  <c r="I8248" i="4" s="1"/>
  <c r="H8338" i="4"/>
  <c r="I8338" i="4" s="1"/>
  <c r="H8368" i="4"/>
  <c r="I8368" i="4" s="1"/>
  <c r="H8418" i="4"/>
  <c r="I8418" i="4" s="1"/>
  <c r="H8518" i="4"/>
  <c r="I8518" i="4" s="1"/>
  <c r="H8658" i="4"/>
  <c r="I8658" i="4" s="1"/>
  <c r="H8778" i="4"/>
  <c r="I8778" i="4" s="1"/>
  <c r="H8838" i="4"/>
  <c r="I8838" i="4" s="1"/>
  <c r="H8938" i="4"/>
  <c r="I8938" i="4" s="1"/>
  <c r="H8978" i="4"/>
  <c r="I8978" i="4" s="1"/>
  <c r="H8988" i="4"/>
  <c r="I8988" i="4" s="1"/>
  <c r="H9048" i="4"/>
  <c r="I9048" i="4" s="1"/>
  <c r="H9058" i="4"/>
  <c r="I9058" i="4" s="1"/>
  <c r="H9108" i="4"/>
  <c r="I9108" i="4" s="1"/>
  <c r="H9128" i="4"/>
  <c r="I9128" i="4" s="1"/>
  <c r="H9158" i="4"/>
  <c r="I9158" i="4" s="1"/>
  <c r="H9198" i="4"/>
  <c r="I9198" i="4" s="1"/>
  <c r="H9228" i="4"/>
  <c r="I9228" i="4" s="1"/>
  <c r="H5104" i="4"/>
  <c r="I5104" i="4" s="1"/>
  <c r="H5919" i="4"/>
  <c r="I5919" i="4" s="1"/>
  <c r="H6212" i="4"/>
  <c r="I6212" i="4" s="1"/>
  <c r="H6252" i="4"/>
  <c r="I6252" i="4" s="1"/>
  <c r="H6416" i="4"/>
  <c r="I6416" i="4" s="1"/>
  <c r="H6638" i="4"/>
  <c r="I6638" i="4" s="1"/>
  <c r="H6694" i="4"/>
  <c r="I6694" i="4" s="1"/>
  <c r="H6738" i="4"/>
  <c r="I6738" i="4" s="1"/>
  <c r="H6749" i="4"/>
  <c r="I6749" i="4" s="1"/>
  <c r="H6761" i="4"/>
  <c r="I6761" i="4" s="1"/>
  <c r="H6972" i="4"/>
  <c r="I6972" i="4" s="1"/>
  <c r="H6983" i="4"/>
  <c r="I6983" i="4" s="1"/>
  <c r="H7219" i="4"/>
  <c r="I7219" i="4" s="1"/>
  <c r="H7239" i="4"/>
  <c r="I7239" i="4" s="1"/>
  <c r="H7269" i="4"/>
  <c r="I7269" i="4" s="1"/>
  <c r="H7289" i="4"/>
  <c r="I7289" i="4" s="1"/>
  <c r="H7489" i="4"/>
  <c r="I7489" i="4" s="1"/>
  <c r="H7589" i="4"/>
  <c r="I7589" i="4" s="1"/>
  <c r="H7629" i="4"/>
  <c r="I7629" i="4" s="1"/>
  <c r="H7729" i="4"/>
  <c r="I7729" i="4" s="1"/>
  <c r="H7809" i="4"/>
  <c r="I7809" i="4" s="1"/>
  <c r="H7819" i="4"/>
  <c r="I7819" i="4" s="1"/>
  <c r="H7849" i="4"/>
  <c r="I7849" i="4" s="1"/>
  <c r="H7869" i="4"/>
  <c r="I7869" i="4" s="1"/>
  <c r="H7989" i="4"/>
  <c r="I7989" i="4" s="1"/>
  <c r="H8019" i="4"/>
  <c r="I8019" i="4" s="1"/>
  <c r="H8139" i="4"/>
  <c r="I8139" i="4" s="1"/>
  <c r="H8149" i="4"/>
  <c r="I8149" i="4" s="1"/>
  <c r="H8249" i="4"/>
  <c r="I8249" i="4" s="1"/>
  <c r="H8329" i="4"/>
  <c r="I8329" i="4" s="1"/>
  <c r="H8379" i="4"/>
  <c r="I8379" i="4" s="1"/>
  <c r="H8459" i="4"/>
  <c r="I8459" i="4" s="1"/>
  <c r="H8479" i="4"/>
  <c r="I8479" i="4" s="1"/>
  <c r="H8499" i="4"/>
  <c r="I8499" i="4" s="1"/>
  <c r="H8619" i="4"/>
  <c r="I8619" i="4" s="1"/>
  <c r="H8709" i="4"/>
  <c r="I8709" i="4" s="1"/>
  <c r="H9069" i="4"/>
  <c r="I9069" i="4" s="1"/>
  <c r="H9199" i="4"/>
  <c r="I9199" i="4" s="1"/>
  <c r="H5108" i="4"/>
  <c r="I5108" i="4" s="1"/>
  <c r="H5789" i="4"/>
  <c r="I5789" i="4" s="1"/>
  <c r="H6273" i="4"/>
  <c r="I6273" i="4" s="1"/>
  <c r="H6339" i="4"/>
  <c r="I6339" i="4" s="1"/>
  <c r="H6451" i="4"/>
  <c r="I6451" i="4" s="1"/>
  <c r="H6495" i="4"/>
  <c r="I6495" i="4" s="1"/>
  <c r="H6562" i="4"/>
  <c r="I6562" i="4" s="1"/>
  <c r="H6639" i="4"/>
  <c r="I6639" i="4" s="1"/>
  <c r="H6684" i="4"/>
  <c r="I6684" i="4" s="1"/>
  <c r="H6717" i="4"/>
  <c r="I6717" i="4" s="1"/>
  <c r="H6984" i="4"/>
  <c r="I6984" i="4" s="1"/>
  <c r="H7073" i="4"/>
  <c r="I7073" i="4" s="1"/>
  <c r="H7190" i="4"/>
  <c r="I7190" i="4" s="1"/>
  <c r="H7330" i="4"/>
  <c r="I7330" i="4" s="1"/>
  <c r="H7450" i="4"/>
  <c r="I7450" i="4" s="1"/>
  <c r="H7640" i="4"/>
  <c r="I7640" i="4" s="1"/>
  <c r="H7720" i="4"/>
  <c r="I7720" i="4" s="1"/>
  <c r="H7770" i="4"/>
  <c r="I7770" i="4" s="1"/>
  <c r="H7850" i="4"/>
  <c r="I7850" i="4" s="1"/>
  <c r="H8000" i="4"/>
  <c r="I8000" i="4" s="1"/>
  <c r="H8100" i="4"/>
  <c r="I8100" i="4" s="1"/>
  <c r="H3861" i="4"/>
  <c r="I3861" i="4" s="1"/>
  <c r="H4814" i="4"/>
  <c r="I4814" i="4" s="1"/>
  <c r="H6353" i="4"/>
  <c r="I6353" i="4" s="1"/>
  <c r="H6541" i="4"/>
  <c r="I6541" i="4" s="1"/>
  <c r="H6575" i="4"/>
  <c r="I6575" i="4" s="1"/>
  <c r="H7332" i="4"/>
  <c r="I7332" i="4" s="1"/>
  <c r="H7601" i="4"/>
  <c r="I7601" i="4" s="1"/>
  <c r="H8001" i="4"/>
  <c r="I8001" i="4" s="1"/>
  <c r="H8032" i="4"/>
  <c r="I8032" i="4" s="1"/>
  <c r="H8132" i="4"/>
  <c r="I8132" i="4" s="1"/>
  <c r="H8580" i="4"/>
  <c r="I8580" i="4" s="1"/>
  <c r="H8712" i="4"/>
  <c r="I8712" i="4" s="1"/>
  <c r="H8812" i="4"/>
  <c r="I8812" i="4" s="1"/>
  <c r="H8880" i="4"/>
  <c r="I8880" i="4" s="1"/>
  <c r="H8980" i="4"/>
  <c r="I8980" i="4" s="1"/>
  <c r="H9174" i="4"/>
  <c r="I9174" i="4" s="1"/>
  <c r="H9232" i="4"/>
  <c r="I9232" i="4" s="1"/>
  <c r="H9406" i="4"/>
  <c r="I9406" i="4" s="1"/>
  <c r="H9416" i="4"/>
  <c r="I9416" i="4" s="1"/>
  <c r="H9576" i="4"/>
  <c r="I9576" i="4" s="1"/>
  <c r="H9646" i="4"/>
  <c r="I9646" i="4" s="1"/>
  <c r="H9676" i="4"/>
  <c r="I9676" i="4" s="1"/>
  <c r="H9786" i="4"/>
  <c r="I9786" i="4" s="1"/>
  <c r="H9816" i="4"/>
  <c r="I9816" i="4" s="1"/>
  <c r="H9826" i="4"/>
  <c r="I9826" i="4" s="1"/>
  <c r="H9906" i="4"/>
  <c r="I9906" i="4" s="1"/>
  <c r="H9926" i="4"/>
  <c r="I9926" i="4" s="1"/>
  <c r="H10036" i="4"/>
  <c r="I10036" i="4" s="1"/>
  <c r="H10056" i="4"/>
  <c r="I10056" i="4" s="1"/>
  <c r="H10106" i="4"/>
  <c r="I10106" i="4" s="1"/>
  <c r="H10126" i="4"/>
  <c r="I10126" i="4" s="1"/>
  <c r="H10206" i="4"/>
  <c r="I10206" i="4" s="1"/>
  <c r="H10216" i="4"/>
  <c r="I10216" i="4" s="1"/>
  <c r="H10266" i="4"/>
  <c r="I10266" i="4" s="1"/>
  <c r="H10326" i="4"/>
  <c r="I10326" i="4" s="1"/>
  <c r="H10466" i="4"/>
  <c r="I10466" i="4" s="1"/>
  <c r="H10486" i="4"/>
  <c r="I10486" i="4" s="1"/>
  <c r="H10506" i="4"/>
  <c r="I10506" i="4" s="1"/>
  <c r="H10666" i="4"/>
  <c r="I10666" i="4" s="1"/>
  <c r="H10806" i="4"/>
  <c r="I10806" i="4" s="1"/>
  <c r="H10906" i="4"/>
  <c r="I10906" i="4" s="1"/>
  <c r="H10956" i="4"/>
  <c r="I10956" i="4" s="1"/>
  <c r="H11156" i="4"/>
  <c r="I11156" i="4" s="1"/>
  <c r="H3920" i="4"/>
  <c r="I3920" i="4" s="1"/>
  <c r="H5139" i="4"/>
  <c r="I5139" i="4" s="1"/>
  <c r="H5862" i="4"/>
  <c r="I5862" i="4" s="1"/>
  <c r="H6221" i="4"/>
  <c r="I6221" i="4" s="1"/>
  <c r="H6465" i="4"/>
  <c r="I6465" i="4" s="1"/>
  <c r="H6875" i="4"/>
  <c r="I6875" i="4" s="1"/>
  <c r="H6952" i="4"/>
  <c r="I6952" i="4" s="1"/>
  <c r="H7063" i="4"/>
  <c r="I7063" i="4" s="1"/>
  <c r="H7097" i="4"/>
  <c r="I7097" i="4" s="1"/>
  <c r="H7233" i="4"/>
  <c r="I7233" i="4" s="1"/>
  <c r="H7502" i="4"/>
  <c r="I7502" i="4" s="1"/>
  <c r="H7802" i="4"/>
  <c r="I7802" i="4" s="1"/>
  <c r="H8133" i="4"/>
  <c r="I8133" i="4" s="1"/>
  <c r="H8233" i="4"/>
  <c r="I8233" i="4" s="1"/>
  <c r="H8302" i="4"/>
  <c r="I8302" i="4" s="1"/>
  <c r="H8333" i="4"/>
  <c r="I8333" i="4" s="1"/>
  <c r="H8433" i="4"/>
  <c r="I8433" i="4" s="1"/>
  <c r="H8613" i="4"/>
  <c r="I8613" i="4" s="1"/>
  <c r="H8681" i="4"/>
  <c r="I8681" i="4" s="1"/>
  <c r="H8713" i="4"/>
  <c r="I8713" i="4" s="1"/>
  <c r="H8731" i="4"/>
  <c r="I8731" i="4" s="1"/>
  <c r="H8763" i="4"/>
  <c r="I8763" i="4" s="1"/>
  <c r="H9096" i="4"/>
  <c r="I9096" i="4" s="1"/>
  <c r="H9275" i="4"/>
  <c r="I9275" i="4" s="1"/>
  <c r="H9547" i="4"/>
  <c r="I9547" i="4" s="1"/>
  <c r="H9607" i="4"/>
  <c r="I9607" i="4" s="1"/>
  <c r="H9847" i="4"/>
  <c r="I9847" i="4" s="1"/>
  <c r="H10037" i="4"/>
  <c r="I10037" i="4" s="1"/>
  <c r="H10097" i="4"/>
  <c r="I10097" i="4" s="1"/>
  <c r="H10137" i="4"/>
  <c r="I10137" i="4" s="1"/>
  <c r="H10157" i="4"/>
  <c r="I10157" i="4" s="1"/>
  <c r="H10367" i="4"/>
  <c r="I10367" i="4" s="1"/>
  <c r="H10407" i="4"/>
  <c r="I10407" i="4" s="1"/>
  <c r="H10527" i="4"/>
  <c r="I10527" i="4" s="1"/>
  <c r="H10797" i="4"/>
  <c r="I10797" i="4" s="1"/>
  <c r="H11077" i="4"/>
  <c r="I11077" i="4" s="1"/>
  <c r="H11287" i="4"/>
  <c r="I11287" i="4" s="1"/>
  <c r="H11387" i="4"/>
  <c r="I11387" i="4" s="1"/>
  <c r="H4841" i="4"/>
  <c r="I4841" i="4" s="1"/>
  <c r="H6432" i="4"/>
  <c r="I6432" i="4" s="1"/>
  <c r="H6543" i="4"/>
  <c r="I6543" i="4" s="1"/>
  <c r="H6585" i="4"/>
  <c r="I6585" i="4" s="1"/>
  <c r="H6696" i="4"/>
  <c r="I6696" i="4" s="1"/>
  <c r="H6731" i="4"/>
  <c r="I6731" i="4" s="1"/>
  <c r="H7903" i="4"/>
  <c r="I7903" i="4" s="1"/>
  <c r="H8041" i="4"/>
  <c r="I8041" i="4" s="1"/>
  <c r="H8072" i="4"/>
  <c r="I8072" i="4" s="1"/>
  <c r="H8441" i="4"/>
  <c r="I8441" i="4" s="1"/>
  <c r="H8614" i="4"/>
  <c r="I8614" i="4" s="1"/>
  <c r="H8650" i="4"/>
  <c r="I8650" i="4" s="1"/>
  <c r="H8750" i="4"/>
  <c r="I8750" i="4" s="1"/>
  <c r="H8800" i="4"/>
  <c r="I8800" i="4" s="1"/>
  <c r="H8850" i="4"/>
  <c r="I8850" i="4" s="1"/>
  <c r="H8914" i="4"/>
  <c r="I8914" i="4" s="1"/>
  <c r="H9014" i="4"/>
  <c r="I9014" i="4" s="1"/>
  <c r="H9064" i="4"/>
  <c r="I9064" i="4" s="1"/>
  <c r="H9250" i="4"/>
  <c r="I9250" i="4" s="1"/>
  <c r="H9292" i="4"/>
  <c r="I9292" i="4" s="1"/>
  <c r="H9398" i="4"/>
  <c r="I9398" i="4" s="1"/>
  <c r="H9668" i="4"/>
  <c r="I9668" i="4" s="1"/>
  <c r="H9748" i="4"/>
  <c r="I9748" i="4" s="1"/>
  <c r="H9768" i="4"/>
  <c r="I9768" i="4" s="1"/>
  <c r="H9978" i="4"/>
  <c r="I9978" i="4" s="1"/>
  <c r="H10128" i="4"/>
  <c r="I10128" i="4" s="1"/>
  <c r="H10188" i="4"/>
  <c r="I10188" i="4" s="1"/>
  <c r="H10318" i="4"/>
  <c r="I10318" i="4" s="1"/>
  <c r="H10408" i="4"/>
  <c r="I10408" i="4" s="1"/>
  <c r="H10458" i="4"/>
  <c r="I10458" i="4" s="1"/>
  <c r="H10588" i="4"/>
  <c r="I10588" i="4" s="1"/>
  <c r="H10628" i="4"/>
  <c r="I10628" i="4" s="1"/>
  <c r="H11178" i="4"/>
  <c r="I11178" i="4" s="1"/>
  <c r="H11278" i="4"/>
  <c r="I11278" i="4" s="1"/>
  <c r="H11298" i="4"/>
  <c r="I11298" i="4" s="1"/>
  <c r="H11408" i="4"/>
  <c r="I11408" i="4" s="1"/>
  <c r="H2352" i="4"/>
  <c r="I2352" i="4" s="1"/>
  <c r="H4933" i="4"/>
  <c r="I4933" i="4" s="1"/>
  <c r="H5662" i="4"/>
  <c r="I5662" i="4" s="1"/>
  <c r="H5892" i="4"/>
  <c r="I5892" i="4" s="1"/>
  <c r="H6663" i="4"/>
  <c r="I6663" i="4" s="1"/>
  <c r="H7373" i="4"/>
  <c r="I7373" i="4" s="1"/>
  <c r="H7642" i="4"/>
  <c r="I7642" i="4" s="1"/>
  <c r="H7773" i="4"/>
  <c r="I7773" i="4" s="1"/>
  <c r="H7873" i="4"/>
  <c r="I7873" i="4" s="1"/>
  <c r="H8411" i="4"/>
  <c r="I8411" i="4" s="1"/>
  <c r="H8716" i="4"/>
  <c r="I8716" i="4" s="1"/>
  <c r="H8901" i="4"/>
  <c r="I8901" i="4" s="1"/>
  <c r="H9251" i="4"/>
  <c r="I9251" i="4" s="1"/>
  <c r="H9280" i="4"/>
  <c r="I9280" i="4" s="1"/>
  <c r="H9359" i="4"/>
  <c r="I9359" i="4" s="1"/>
  <c r="H9489" i="4"/>
  <c r="I9489" i="4" s="1"/>
  <c r="H9529" i="4"/>
  <c r="I9529" i="4" s="1"/>
  <c r="H9549" i="4"/>
  <c r="I9549" i="4" s="1"/>
  <c r="H6296" i="4"/>
  <c r="I6296" i="4" s="1"/>
  <c r="H6476" i="4"/>
  <c r="I6476" i="4" s="1"/>
  <c r="H6921" i="4"/>
  <c r="I6921" i="4" s="1"/>
  <c r="H7481" i="4"/>
  <c r="I7481" i="4" s="1"/>
  <c r="H7943" i="4"/>
  <c r="I7943" i="4" s="1"/>
  <c r="H8343" i="4"/>
  <c r="I8343" i="4" s="1"/>
  <c r="H8381" i="4"/>
  <c r="I8381" i="4" s="1"/>
  <c r="H8443" i="4"/>
  <c r="I8443" i="4" s="1"/>
  <c r="H8552" i="4"/>
  <c r="I8552" i="4" s="1"/>
  <c r="H8720" i="4"/>
  <c r="I8720" i="4" s="1"/>
  <c r="H8852" i="4"/>
  <c r="I8852" i="4" s="1"/>
  <c r="H8902" i="4"/>
  <c r="I8902" i="4" s="1"/>
  <c r="H9181" i="4"/>
  <c r="I9181" i="4" s="1"/>
  <c r="H9294" i="4"/>
  <c r="I9294" i="4" s="1"/>
  <c r="H9440" i="4"/>
  <c r="I9440" i="4" s="1"/>
  <c r="H9600" i="4"/>
  <c r="I9600" i="4" s="1"/>
  <c r="H5283" i="4"/>
  <c r="I5283" i="4" s="1"/>
  <c r="H6964" i="4"/>
  <c r="I6964" i="4" s="1"/>
  <c r="H6998" i="4"/>
  <c r="I6998" i="4" s="1"/>
  <c r="H7951" i="4"/>
  <c r="I7951" i="4" s="1"/>
  <c r="H8151" i="4"/>
  <c r="I8151" i="4" s="1"/>
  <c r="H8486" i="4"/>
  <c r="I8486" i="4" s="1"/>
  <c r="H8671" i="4"/>
  <c r="I8671" i="4" s="1"/>
  <c r="H8736" i="4"/>
  <c r="I8736" i="4" s="1"/>
  <c r="H8771" i="4"/>
  <c r="I8771" i="4" s="1"/>
  <c r="H9351" i="4"/>
  <c r="I9351" i="4" s="1"/>
  <c r="H9471" i="4"/>
  <c r="I9471" i="4" s="1"/>
  <c r="H9541" i="4"/>
  <c r="I9541" i="4" s="1"/>
  <c r="H9581" i="4"/>
  <c r="I9581" i="4" s="1"/>
  <c r="H6486" i="4"/>
  <c r="I6486" i="4" s="1"/>
  <c r="H6521" i="4"/>
  <c r="I6521" i="4" s="1"/>
  <c r="H6708" i="4"/>
  <c r="I6708" i="4" s="1"/>
  <c r="H6743" i="4"/>
  <c r="I6743" i="4" s="1"/>
  <c r="H6785" i="4"/>
  <c r="I6785" i="4" s="1"/>
  <c r="H7076" i="4"/>
  <c r="I7076" i="4" s="1"/>
  <c r="H7152" i="4"/>
  <c r="I7152" i="4" s="1"/>
  <c r="H7352" i="4"/>
  <c r="I7352" i="4" s="1"/>
  <c r="H7821" i="4"/>
  <c r="I7821" i="4" s="1"/>
  <c r="H8121" i="4"/>
  <c r="I8121" i="4" s="1"/>
  <c r="H8383" i="4"/>
  <c r="I8383" i="4" s="1"/>
  <c r="H8540" i="4"/>
  <c r="I8540" i="4" s="1"/>
  <c r="H8654" i="4"/>
  <c r="I8654" i="4" s="1"/>
  <c r="H8672" i="4"/>
  <c r="I8672" i="4" s="1"/>
  <c r="H8690" i="4"/>
  <c r="I8690" i="4" s="1"/>
  <c r="H8772" i="4"/>
  <c r="I8772" i="4" s="1"/>
  <c r="H8822" i="4"/>
  <c r="I8822" i="4" s="1"/>
  <c r="H9122" i="4"/>
  <c r="I9122" i="4" s="1"/>
  <c r="H9283" i="4"/>
  <c r="I9283" i="4" s="1"/>
  <c r="H9342" i="4"/>
  <c r="I9342" i="4" s="1"/>
  <c r="H9442" i="4"/>
  <c r="I9442" i="4" s="1"/>
  <c r="H9452" i="4"/>
  <c r="I9452" i="4" s="1"/>
  <c r="H9502" i="4"/>
  <c r="I9502" i="4" s="1"/>
  <c r="H9512" i="4"/>
  <c r="I9512" i="4" s="1"/>
  <c r="H9522" i="4"/>
  <c r="I9522" i="4" s="1"/>
  <c r="H9562" i="4"/>
  <c r="I9562" i="4" s="1"/>
  <c r="H9612" i="4"/>
  <c r="I9612" i="4" s="1"/>
  <c r="H9622" i="4"/>
  <c r="I9622" i="4" s="1"/>
  <c r="H9214" i="4"/>
  <c r="I9214" i="4" s="1"/>
  <c r="H9260" i="4"/>
  <c r="I9260" i="4" s="1"/>
  <c r="H9313" i="4"/>
  <c r="I9313" i="4" s="1"/>
  <c r="H9673" i="4"/>
  <c r="I9673" i="4" s="1"/>
  <c r="H9873" i="4"/>
  <c r="I9873" i="4" s="1"/>
  <c r="H10144" i="4"/>
  <c r="I10144" i="4" s="1"/>
  <c r="H10215" i="4"/>
  <c r="I10215" i="4" s="1"/>
  <c r="H10260" i="4"/>
  <c r="I10260" i="4" s="1"/>
  <c r="H10402" i="4"/>
  <c r="I10402" i="4" s="1"/>
  <c r="H10473" i="4"/>
  <c r="I10473" i="4" s="1"/>
  <c r="H10560" i="4"/>
  <c r="I10560" i="4" s="1"/>
  <c r="H10644" i="4"/>
  <c r="I10644" i="4" s="1"/>
  <c r="H10660" i="4"/>
  <c r="I10660" i="4" s="1"/>
  <c r="H10789" i="4"/>
  <c r="I10789" i="4" s="1"/>
  <c r="H11031" i="4"/>
  <c r="I11031" i="4" s="1"/>
  <c r="H11131" i="4"/>
  <c r="I11131" i="4" s="1"/>
  <c r="H11202" i="4"/>
  <c r="I11202" i="4" s="1"/>
  <c r="H11315" i="4"/>
  <c r="I11315" i="4" s="1"/>
  <c r="H11501" i="4"/>
  <c r="I11501" i="4" s="1"/>
  <c r="H11571" i="4"/>
  <c r="I11571" i="4" s="1"/>
  <c r="H11631" i="4"/>
  <c r="I11631" i="4" s="1"/>
  <c r="H11651" i="4"/>
  <c r="I11651" i="4" s="1"/>
  <c r="H11661" i="4"/>
  <c r="I11661" i="4" s="1"/>
  <c r="H11861" i="4"/>
  <c r="I11861" i="4" s="1"/>
  <c r="H11911" i="4"/>
  <c r="I11911" i="4" s="1"/>
  <c r="H12031" i="4"/>
  <c r="I12031" i="4" s="1"/>
  <c r="H12061" i="4"/>
  <c r="I12061" i="4" s="1"/>
  <c r="H12241" i="4"/>
  <c r="I12241" i="4" s="1"/>
  <c r="H12301" i="4"/>
  <c r="I12301" i="4" s="1"/>
  <c r="H12491" i="4"/>
  <c r="I12491" i="4" s="1"/>
  <c r="H12821" i="4"/>
  <c r="I12821" i="4" s="1"/>
  <c r="H13001" i="4"/>
  <c r="I13001" i="4" s="1"/>
  <c r="H13021" i="4"/>
  <c r="I13021" i="4" s="1"/>
  <c r="H6976" i="4"/>
  <c r="I6976" i="4" s="1"/>
  <c r="H7119" i="4"/>
  <c r="I7119" i="4" s="1"/>
  <c r="H8561" i="4"/>
  <c r="I8561" i="4" s="1"/>
  <c r="H9061" i="4"/>
  <c r="I9061" i="4" s="1"/>
  <c r="H9314" i="4"/>
  <c r="I9314" i="4" s="1"/>
  <c r="H9383" i="4"/>
  <c r="I9383" i="4" s="1"/>
  <c r="H9545" i="4"/>
  <c r="I9545" i="4" s="1"/>
  <c r="H9919" i="4"/>
  <c r="I9919" i="4" s="1"/>
  <c r="H10303" i="4"/>
  <c r="I10303" i="4" s="1"/>
  <c r="H10345" i="4"/>
  <c r="I10345" i="4" s="1"/>
  <c r="H10474" i="4"/>
  <c r="I10474" i="4" s="1"/>
  <c r="H10590" i="4"/>
  <c r="I10590" i="4" s="1"/>
  <c r="H10703" i="4"/>
  <c r="I10703" i="4" s="1"/>
  <c r="H10974" i="4"/>
  <c r="I10974" i="4" s="1"/>
  <c r="H11582" i="4"/>
  <c r="I11582" i="4" s="1"/>
  <c r="H11612" i="4"/>
  <c r="I11612" i="4" s="1"/>
  <c r="H11652" i="4"/>
  <c r="I11652" i="4" s="1"/>
  <c r="H11742" i="4"/>
  <c r="I11742" i="4" s="1"/>
  <c r="H11882" i="4"/>
  <c r="I11882" i="4" s="1"/>
  <c r="H11912" i="4"/>
  <c r="I11912" i="4" s="1"/>
  <c r="H12132" i="4"/>
  <c r="I12132" i="4" s="1"/>
  <c r="H12202" i="4"/>
  <c r="I12202" i="4" s="1"/>
  <c r="H12252" i="4"/>
  <c r="I12252" i="4" s="1"/>
  <c r="H12572" i="4"/>
  <c r="I12572" i="4" s="1"/>
  <c r="H12632" i="4"/>
  <c r="I12632" i="4" s="1"/>
  <c r="H12792" i="4"/>
  <c r="I12792" i="4" s="1"/>
  <c r="H13092" i="4"/>
  <c r="I13092" i="4" s="1"/>
  <c r="H13102" i="4"/>
  <c r="I13102" i="4" s="1"/>
  <c r="H6385" i="4"/>
  <c r="I6385" i="4" s="1"/>
  <c r="H8741" i="4"/>
  <c r="I8741" i="4" s="1"/>
  <c r="H9353" i="4"/>
  <c r="I9353" i="4" s="1"/>
  <c r="H9384" i="4"/>
  <c r="I9384" i="4" s="1"/>
  <c r="H9704" i="4"/>
  <c r="I9704" i="4" s="1"/>
  <c r="H9733" i="4"/>
  <c r="I9733" i="4" s="1"/>
  <c r="H9820" i="4"/>
  <c r="I9820" i="4" s="1"/>
  <c r="H9920" i="4"/>
  <c r="I9920" i="4" s="1"/>
  <c r="H9949" i="4"/>
  <c r="I9949" i="4" s="1"/>
  <c r="H10120" i="4"/>
  <c r="I10120" i="4" s="1"/>
  <c r="H10504" i="4"/>
  <c r="I10504" i="4" s="1"/>
  <c r="H10720" i="4"/>
  <c r="I10720" i="4" s="1"/>
  <c r="H11004" i="4"/>
  <c r="I11004" i="4" s="1"/>
  <c r="H11020" i="4"/>
  <c r="I11020" i="4" s="1"/>
  <c r="H11049" i="4"/>
  <c r="I11049" i="4" s="1"/>
  <c r="H11275" i="4"/>
  <c r="I11275" i="4" s="1"/>
  <c r="H11333" i="4"/>
  <c r="I11333" i="4" s="1"/>
  <c r="H11349" i="4"/>
  <c r="I11349" i="4" s="1"/>
  <c r="H11375" i="4"/>
  <c r="I11375" i="4" s="1"/>
  <c r="H11443" i="4"/>
  <c r="I11443" i="4" s="1"/>
  <c r="H11523" i="4"/>
  <c r="I11523" i="4" s="1"/>
  <c r="H11533" i="4"/>
  <c r="I11533" i="4" s="1"/>
  <c r="H11813" i="4"/>
  <c r="I11813" i="4" s="1"/>
  <c r="H12023" i="4"/>
  <c r="I12023" i="4" s="1"/>
  <c r="H12063" i="4"/>
  <c r="I12063" i="4" s="1"/>
  <c r="H12163" i="4"/>
  <c r="I12163" i="4" s="1"/>
  <c r="H12193" i="4"/>
  <c r="I12193" i="4" s="1"/>
  <c r="H12233" i="4"/>
  <c r="I12233" i="4" s="1"/>
  <c r="H12293" i="4"/>
  <c r="I12293" i="4" s="1"/>
  <c r="H12373" i="4"/>
  <c r="I12373" i="4" s="1"/>
  <c r="H12403" i="4"/>
  <c r="I12403" i="4" s="1"/>
  <c r="H12423" i="4"/>
  <c r="I12423" i="4" s="1"/>
  <c r="H12553" i="4"/>
  <c r="I12553" i="4" s="1"/>
  <c r="H12563" i="4"/>
  <c r="I12563" i="4" s="1"/>
  <c r="H12643" i="4"/>
  <c r="I12643" i="4" s="1"/>
  <c r="H12673" i="4"/>
  <c r="I12673" i="4" s="1"/>
  <c r="H12713" i="4"/>
  <c r="I12713" i="4" s="1"/>
  <c r="H12783" i="4"/>
  <c r="I12783" i="4" s="1"/>
  <c r="H12823" i="4"/>
  <c r="I12823" i="4" s="1"/>
  <c r="H12853" i="4"/>
  <c r="I12853" i="4" s="1"/>
  <c r="H12893" i="4"/>
  <c r="I12893" i="4" s="1"/>
  <c r="H12903" i="4"/>
  <c r="I12903" i="4" s="1"/>
  <c r="H12943" i="4"/>
  <c r="I12943" i="4" s="1"/>
  <c r="H12953" i="4"/>
  <c r="I12953" i="4" s="1"/>
  <c r="H13053" i="4"/>
  <c r="I13053" i="4" s="1"/>
  <c r="H6032" i="4"/>
  <c r="I6032" i="4" s="1"/>
  <c r="H6897" i="4"/>
  <c r="I6897" i="4" s="1"/>
  <c r="H7253" i="4"/>
  <c r="I7253" i="4" s="1"/>
  <c r="H8523" i="4"/>
  <c r="I8523" i="4" s="1"/>
  <c r="H8574" i="4"/>
  <c r="I8574" i="4" s="1"/>
  <c r="H9779" i="4"/>
  <c r="I9779" i="4" s="1"/>
  <c r="H9921" i="4"/>
  <c r="I9921" i="4" s="1"/>
  <c r="H9992" i="4"/>
  <c r="I9992" i="4" s="1"/>
  <c r="H10163" i="4"/>
  <c r="I10163" i="4" s="1"/>
  <c r="H10234" i="4"/>
  <c r="I10234" i="4" s="1"/>
  <c r="H10405" i="4"/>
  <c r="I10405" i="4" s="1"/>
  <c r="H10450" i="4"/>
  <c r="I10450" i="4" s="1"/>
  <c r="H10521" i="4"/>
  <c r="I10521" i="4" s="1"/>
  <c r="H10579" i="4"/>
  <c r="I10579" i="4" s="1"/>
  <c r="H8362" i="4"/>
  <c r="I8362" i="4" s="1"/>
  <c r="H9141" i="4"/>
  <c r="I9141" i="4" s="1"/>
  <c r="H9324" i="4"/>
  <c r="I9324" i="4" s="1"/>
  <c r="H9424" i="4"/>
  <c r="I9424" i="4" s="1"/>
  <c r="H9722" i="4"/>
  <c r="I9722" i="4" s="1"/>
  <c r="H10022" i="4"/>
  <c r="I10022" i="4" s="1"/>
  <c r="H10280" i="4"/>
  <c r="I10280" i="4" s="1"/>
  <c r="H10380" i="4"/>
  <c r="I10380" i="4" s="1"/>
  <c r="H10764" i="4"/>
  <c r="I10764" i="4" s="1"/>
  <c r="H10822" i="4"/>
  <c r="I10822" i="4" s="1"/>
  <c r="H10864" i="4"/>
  <c r="I10864" i="4" s="1"/>
  <c r="H10880" i="4"/>
  <c r="I10880" i="4" s="1"/>
  <c r="H10951" i="4"/>
  <c r="I10951" i="4" s="1"/>
  <c r="H10980" i="4"/>
  <c r="I10980" i="4" s="1"/>
  <c r="H11022" i="4"/>
  <c r="I11022" i="4" s="1"/>
  <c r="H11051" i="4"/>
  <c r="I11051" i="4" s="1"/>
  <c r="H11122" i="4"/>
  <c r="I11122" i="4" s="1"/>
  <c r="H3846" i="4"/>
  <c r="I3846" i="4" s="1"/>
  <c r="H5294" i="4"/>
  <c r="I5294" i="4" s="1"/>
  <c r="H7043" i="4"/>
  <c r="I7043" i="4" s="1"/>
  <c r="H7391" i="4"/>
  <c r="I7391" i="4" s="1"/>
  <c r="H9186" i="4"/>
  <c r="I9186" i="4" s="1"/>
  <c r="H9363" i="4"/>
  <c r="I9363" i="4" s="1"/>
  <c r="H9425" i="4"/>
  <c r="I9425" i="4" s="1"/>
  <c r="H9594" i="4"/>
  <c r="I9594" i="4" s="1"/>
  <c r="H9739" i="4"/>
  <c r="I9739" i="4" s="1"/>
  <c r="H9794" i="4"/>
  <c r="I9794" i="4" s="1"/>
  <c r="H9894" i="4"/>
  <c r="I9894" i="4" s="1"/>
  <c r="H9939" i="4"/>
  <c r="I9939" i="4" s="1"/>
  <c r="H10139" i="4"/>
  <c r="I10139" i="4" s="1"/>
  <c r="H10281" i="4"/>
  <c r="I10281" i="4" s="1"/>
  <c r="H10423" i="4"/>
  <c r="I10423" i="4" s="1"/>
  <c r="H10552" i="4"/>
  <c r="I10552" i="4" s="1"/>
  <c r="H10923" i="4"/>
  <c r="I10923" i="4" s="1"/>
  <c r="H11165" i="4"/>
  <c r="I11165" i="4" s="1"/>
  <c r="H5339" i="4"/>
  <c r="I5339" i="4" s="1"/>
  <c r="H7831" i="4"/>
  <c r="I7831" i="4" s="1"/>
  <c r="H8811" i="4"/>
  <c r="I8811" i="4" s="1"/>
  <c r="H9564" i="4"/>
  <c r="I9564" i="4" s="1"/>
  <c r="H9595" i="4"/>
  <c r="I9595" i="4" s="1"/>
  <c r="H9795" i="4"/>
  <c r="I9795" i="4" s="1"/>
  <c r="H9895" i="4"/>
  <c r="I9895" i="4" s="1"/>
  <c r="H9995" i="4"/>
  <c r="I9995" i="4" s="1"/>
  <c r="H10040" i="4"/>
  <c r="I10040" i="4" s="1"/>
  <c r="H10111" i="4"/>
  <c r="I10111" i="4" s="1"/>
  <c r="H10124" i="4"/>
  <c r="I10124" i="4" s="1"/>
  <c r="H10253" i="4"/>
  <c r="I10253" i="4" s="1"/>
  <c r="H10295" i="4"/>
  <c r="I10295" i="4" s="1"/>
  <c r="H10340" i="4"/>
  <c r="I10340" i="4" s="1"/>
  <c r="H10369" i="4"/>
  <c r="I10369" i="4" s="1"/>
  <c r="H10911" i="4"/>
  <c r="I10911" i="4" s="1"/>
  <c r="H10924" i="4"/>
  <c r="I10924" i="4" s="1"/>
  <c r="H11111" i="4"/>
  <c r="I11111" i="4" s="1"/>
  <c r="H4341" i="4"/>
  <c r="I4341" i="4" s="1"/>
  <c r="H8062" i="4"/>
  <c r="I8062" i="4" s="1"/>
  <c r="H8292" i="4"/>
  <c r="I8292" i="4" s="1"/>
  <c r="H9093" i="4"/>
  <c r="I9093" i="4" s="1"/>
  <c r="H9244" i="4"/>
  <c r="I9244" i="4" s="1"/>
  <c r="H9334" i="4"/>
  <c r="I9334" i="4" s="1"/>
  <c r="H9503" i="4"/>
  <c r="I9503" i="4" s="1"/>
  <c r="H9670" i="4"/>
  <c r="I9670" i="4" s="1"/>
  <c r="H9812" i="4"/>
  <c r="I9812" i="4" s="1"/>
  <c r="H9870" i="4"/>
  <c r="I9870" i="4" s="1"/>
  <c r="H9883" i="4"/>
  <c r="I9883" i="4" s="1"/>
  <c r="H9899" i="4"/>
  <c r="I9899" i="4" s="1"/>
  <c r="H9954" i="4"/>
  <c r="I9954" i="4" s="1"/>
  <c r="H10212" i="4"/>
  <c r="I10212" i="4" s="1"/>
  <c r="H10512" i="4"/>
  <c r="I10512" i="4" s="1"/>
  <c r="H10725" i="4"/>
  <c r="I10725" i="4" s="1"/>
  <c r="H10783" i="4"/>
  <c r="I10783" i="4" s="1"/>
  <c r="H11212" i="4"/>
  <c r="I11212" i="4" s="1"/>
  <c r="H11241" i="4"/>
  <c r="I11241" i="4" s="1"/>
  <c r="H11341" i="4"/>
  <c r="I11341" i="4" s="1"/>
  <c r="H11548" i="4"/>
  <c r="I11548" i="4" s="1"/>
  <c r="H11868" i="4"/>
  <c r="I11868" i="4" s="1"/>
  <c r="H11898" i="4"/>
  <c r="I11898" i="4" s="1"/>
  <c r="H12008" i="4"/>
  <c r="I12008" i="4" s="1"/>
  <c r="H12128" i="4"/>
  <c r="I12128" i="4" s="1"/>
  <c r="H12248" i="4"/>
  <c r="I12248" i="4" s="1"/>
  <c r="H12288" i="4"/>
  <c r="I12288" i="4" s="1"/>
  <c r="H12368" i="4"/>
  <c r="I12368" i="4" s="1"/>
  <c r="H12448" i="4"/>
  <c r="I12448" i="4" s="1"/>
  <c r="H12528" i="4"/>
  <c r="I12528" i="4" s="1"/>
  <c r="H12778" i="4"/>
  <c r="I12778" i="4" s="1"/>
  <c r="H6199" i="4"/>
  <c r="I6199" i="4" s="1"/>
  <c r="H6831" i="4"/>
  <c r="I6831" i="4" s="1"/>
  <c r="H8493" i="4"/>
  <c r="I8493" i="4" s="1"/>
  <c r="H9859" i="4"/>
  <c r="I9859" i="4" s="1"/>
  <c r="H11234" i="4"/>
  <c r="I11234" i="4" s="1"/>
  <c r="H11494" i="4"/>
  <c r="I11494" i="4" s="1"/>
  <c r="H11576" i="4"/>
  <c r="I11576" i="4" s="1"/>
  <c r="H11644" i="4"/>
  <c r="I11644" i="4" s="1"/>
  <c r="H11809" i="4"/>
  <c r="I11809" i="4" s="1"/>
  <c r="H11826" i="4"/>
  <c r="I11826" i="4" s="1"/>
  <c r="H11844" i="4"/>
  <c r="I11844" i="4" s="1"/>
  <c r="H12044" i="4"/>
  <c r="I12044" i="4" s="1"/>
  <c r="H12076" i="4"/>
  <c r="I12076" i="4" s="1"/>
  <c r="H12259" i="4"/>
  <c r="I12259" i="4" s="1"/>
  <c r="H12409" i="4"/>
  <c r="I12409" i="4" s="1"/>
  <c r="H12426" i="4"/>
  <c r="I12426" i="4" s="1"/>
  <c r="H12676" i="4"/>
  <c r="I12676" i="4" s="1"/>
  <c r="H12709" i="4"/>
  <c r="I12709" i="4" s="1"/>
  <c r="H12926" i="4"/>
  <c r="I12926" i="4" s="1"/>
  <c r="H13026" i="4"/>
  <c r="I13026" i="4" s="1"/>
  <c r="H13044" i="4"/>
  <c r="I13044" i="4" s="1"/>
  <c r="H13059" i="4"/>
  <c r="I13059" i="4" s="1"/>
  <c r="H13338" i="4"/>
  <c r="I13338" i="4" s="1"/>
  <c r="H13478" i="4"/>
  <c r="I13478" i="4" s="1"/>
  <c r="H13498" i="4"/>
  <c r="I13498" i="4" s="1"/>
  <c r="H13578" i="4"/>
  <c r="I13578" i="4" s="1"/>
  <c r="H13748" i="4"/>
  <c r="I13748" i="4" s="1"/>
  <c r="H14008" i="4"/>
  <c r="I14008" i="4" s="1"/>
  <c r="H14028" i="4"/>
  <c r="I14028" i="4" s="1"/>
  <c r="H14118" i="4"/>
  <c r="I14118" i="4" s="1"/>
  <c r="H14238" i="4"/>
  <c r="I14238" i="4" s="1"/>
  <c r="H14268" i="4"/>
  <c r="I14268" i="4" s="1"/>
  <c r="H14298" i="4"/>
  <c r="I14298" i="4" s="1"/>
  <c r="H14318" i="4"/>
  <c r="I14318" i="4" s="1"/>
  <c r="H14468" i="4"/>
  <c r="I14468" i="4" s="1"/>
  <c r="H14538" i="4"/>
  <c r="I14538" i="4" s="1"/>
  <c r="H14578" i="4"/>
  <c r="I14578" i="4" s="1"/>
  <c r="H14708" i="4"/>
  <c r="I14708" i="4" s="1"/>
  <c r="H14748" i="4"/>
  <c r="I14748" i="4" s="1"/>
  <c r="H14798" i="4"/>
  <c r="I14798" i="4" s="1"/>
  <c r="H15048" i="4"/>
  <c r="I15048" i="4" s="1"/>
  <c r="H15058" i="4"/>
  <c r="I15058" i="4" s="1"/>
  <c r="H15078" i="4"/>
  <c r="I15078" i="4" s="1"/>
  <c r="H15348" i="4"/>
  <c r="I15348" i="4" s="1"/>
  <c r="H15438" i="4"/>
  <c r="I15438" i="4" s="1"/>
  <c r="H15628" i="4"/>
  <c r="I15628" i="4" s="1"/>
  <c r="H15638" i="4"/>
  <c r="I15638" i="4" s="1"/>
  <c r="H15698" i="4"/>
  <c r="I15698" i="4" s="1"/>
  <c r="H15898" i="4"/>
  <c r="I15898" i="4" s="1"/>
  <c r="H15938" i="4"/>
  <c r="I15938" i="4" s="1"/>
  <c r="H16118" i="4"/>
  <c r="I16118" i="4" s="1"/>
  <c r="H16128" i="4"/>
  <c r="I16128" i="4" s="1"/>
  <c r="H16158" i="4"/>
  <c r="I16158" i="4" s="1"/>
  <c r="H16298" i="4"/>
  <c r="I16298" i="4" s="1"/>
  <c r="H16318" i="4"/>
  <c r="I16318" i="4" s="1"/>
  <c r="H16348" i="4"/>
  <c r="I16348" i="4" s="1"/>
  <c r="H16378" i="4"/>
  <c r="I16378" i="4" s="1"/>
  <c r="H16428" i="4"/>
  <c r="I16428" i="4" s="1"/>
  <c r="H9871" i="4"/>
  <c r="I9871" i="4" s="1"/>
  <c r="H10300" i="4"/>
  <c r="I10300" i="4" s="1"/>
  <c r="H11495" i="4"/>
  <c r="I11495" i="4" s="1"/>
  <c r="H11627" i="4"/>
  <c r="I11627" i="4" s="1"/>
  <c r="H11745" i="4"/>
  <c r="I11745" i="4" s="1"/>
  <c r="H11927" i="4"/>
  <c r="I11927" i="4" s="1"/>
  <c r="H12095" i="4"/>
  <c r="I12095" i="4" s="1"/>
  <c r="H12227" i="4"/>
  <c r="I12227" i="4" s="1"/>
  <c r="H12245" i="4"/>
  <c r="I12245" i="4" s="1"/>
  <c r="H12327" i="4"/>
  <c r="I12327" i="4" s="1"/>
  <c r="H12477" i="4"/>
  <c r="I12477" i="4" s="1"/>
  <c r="H12595" i="4"/>
  <c r="I12595" i="4" s="1"/>
  <c r="H12760" i="4"/>
  <c r="I12760" i="4" s="1"/>
  <c r="H12810" i="4"/>
  <c r="I12810" i="4" s="1"/>
  <c r="H13209" i="4"/>
  <c r="I13209" i="4" s="1"/>
  <c r="H13229" i="4"/>
  <c r="I13229" i="4" s="1"/>
  <c r="H13319" i="4"/>
  <c r="I13319" i="4" s="1"/>
  <c r="H13359" i="4"/>
  <c r="I13359" i="4" s="1"/>
  <c r="H13389" i="4"/>
  <c r="I13389" i="4" s="1"/>
  <c r="H13519" i="4"/>
  <c r="I13519" i="4" s="1"/>
  <c r="H13639" i="4"/>
  <c r="I13639" i="4" s="1"/>
  <c r="H13699" i="4"/>
  <c r="I13699" i="4" s="1"/>
  <c r="H13709" i="4"/>
  <c r="I13709" i="4" s="1"/>
  <c r="H13799" i="4"/>
  <c r="I13799" i="4" s="1"/>
  <c r="H13839" i="4"/>
  <c r="I13839" i="4" s="1"/>
  <c r="H13899" i="4"/>
  <c r="I13899" i="4" s="1"/>
  <c r="H13929" i="4"/>
  <c r="I13929" i="4" s="1"/>
  <c r="H13999" i="4"/>
  <c r="I13999" i="4" s="1"/>
  <c r="H14049" i="4"/>
  <c r="I14049" i="4" s="1"/>
  <c r="H14199" i="4"/>
  <c r="I14199" i="4" s="1"/>
  <c r="H14219" i="4"/>
  <c r="I14219" i="4" s="1"/>
  <c r="H14239" i="4"/>
  <c r="I14239" i="4" s="1"/>
  <c r="H14329" i="4"/>
  <c r="I14329" i="4" s="1"/>
  <c r="H14419" i="4"/>
  <c r="I14419" i="4" s="1"/>
  <c r="H14429" i="4"/>
  <c r="I14429" i="4" s="1"/>
  <c r="H14579" i="4"/>
  <c r="I14579" i="4" s="1"/>
  <c r="H14739" i="4"/>
  <c r="I14739" i="4" s="1"/>
  <c r="H14759" i="4"/>
  <c r="I14759" i="4" s="1"/>
  <c r="H14949" i="4"/>
  <c r="I14949" i="4" s="1"/>
  <c r="H15049" i="4"/>
  <c r="I15049" i="4" s="1"/>
  <c r="H15149" i="4"/>
  <c r="I15149" i="4" s="1"/>
  <c r="H15179" i="4"/>
  <c r="I15179" i="4" s="1"/>
  <c r="H15379" i="4"/>
  <c r="I15379" i="4" s="1"/>
  <c r="H15439" i="4"/>
  <c r="I15439" i="4" s="1"/>
  <c r="H15599" i="4"/>
  <c r="I15599" i="4" s="1"/>
  <c r="H15729" i="4"/>
  <c r="I15729" i="4" s="1"/>
  <c r="H15749" i="4"/>
  <c r="I15749" i="4" s="1"/>
  <c r="H15829" i="4"/>
  <c r="I15829" i="4" s="1"/>
  <c r="H15839" i="4"/>
  <c r="I15839" i="4" s="1"/>
  <c r="H15949" i="4"/>
  <c r="I15949" i="4" s="1"/>
  <c r="H15999" i="4"/>
  <c r="I15999" i="4" s="1"/>
  <c r="H16089" i="4"/>
  <c r="I16089" i="4" s="1"/>
  <c r="H16139" i="4"/>
  <c r="I16139" i="4" s="1"/>
  <c r="H16279" i="4"/>
  <c r="I16279" i="4" s="1"/>
  <c r="H16369" i="4"/>
  <c r="I16369" i="4" s="1"/>
  <c r="H16409" i="4"/>
  <c r="I16409" i="4" s="1"/>
  <c r="H16429" i="4"/>
  <c r="I16429" i="4" s="1"/>
  <c r="H8826" i="4"/>
  <c r="I8826" i="4" s="1"/>
  <c r="H11085" i="4"/>
  <c r="I11085" i="4" s="1"/>
  <c r="H11355" i="4"/>
  <c r="I11355" i="4" s="1"/>
  <c r="H11464" i="4"/>
  <c r="I11464" i="4" s="1"/>
  <c r="H11546" i="4"/>
  <c r="I11546" i="4" s="1"/>
  <c r="H11964" i="4"/>
  <c r="I11964" i="4" s="1"/>
  <c r="H12096" i="4"/>
  <c r="I12096" i="4" s="1"/>
  <c r="H12214" i="4"/>
  <c r="I12214" i="4" s="1"/>
  <c r="H12379" i="4"/>
  <c r="I12379" i="4" s="1"/>
  <c r="H12546" i="4"/>
  <c r="I12546" i="4" s="1"/>
  <c r="H12614" i="4"/>
  <c r="I12614" i="4" s="1"/>
  <c r="H12629" i="4"/>
  <c r="I12629" i="4" s="1"/>
  <c r="H12679" i="4"/>
  <c r="I12679" i="4" s="1"/>
  <c r="H12746" i="4"/>
  <c r="I12746" i="4" s="1"/>
  <c r="H12896" i="4"/>
  <c r="I12896" i="4" s="1"/>
  <c r="H13029" i="4"/>
  <c r="I13029" i="4" s="1"/>
  <c r="H13480" i="4"/>
  <c r="I13480" i="4" s="1"/>
  <c r="H13710" i="4"/>
  <c r="I13710" i="4" s="1"/>
  <c r="H13810" i="4"/>
  <c r="I13810" i="4" s="1"/>
  <c r="H13820" i="4"/>
  <c r="I13820" i="4" s="1"/>
  <c r="H14090" i="4"/>
  <c r="I14090" i="4" s="1"/>
  <c r="H14150" i="4"/>
  <c r="I14150" i="4" s="1"/>
  <c r="H14340" i="4"/>
  <c r="I14340" i="4" s="1"/>
  <c r="H14400" i="4"/>
  <c r="I14400" i="4" s="1"/>
  <c r="H14460" i="4"/>
  <c r="I14460" i="4" s="1"/>
  <c r="H14490" i="4"/>
  <c r="I14490" i="4" s="1"/>
  <c r="H14670" i="4"/>
  <c r="I14670" i="4" s="1"/>
  <c r="H14950" i="4"/>
  <c r="I14950" i="4" s="1"/>
  <c r="H14980" i="4"/>
  <c r="I14980" i="4" s="1"/>
  <c r="H15010" i="4"/>
  <c r="I15010" i="4" s="1"/>
  <c r="H15050" i="4"/>
  <c r="I15050" i="4" s="1"/>
  <c r="H15130" i="4"/>
  <c r="I15130" i="4" s="1"/>
  <c r="H15230" i="4"/>
  <c r="I15230" i="4" s="1"/>
  <c r="H15300" i="4"/>
  <c r="I15300" i="4" s="1"/>
  <c r="H15370" i="4"/>
  <c r="I15370" i="4" s="1"/>
  <c r="H15400" i="4"/>
  <c r="I15400" i="4" s="1"/>
  <c r="H15470" i="4"/>
  <c r="I15470" i="4" s="1"/>
  <c r="H15480" i="4"/>
  <c r="I15480" i="4" s="1"/>
  <c r="H15560" i="4"/>
  <c r="I15560" i="4" s="1"/>
  <c r="H15580" i="4"/>
  <c r="I15580" i="4" s="1"/>
  <c r="H15720" i="4"/>
  <c r="I15720" i="4" s="1"/>
  <c r="H15760" i="4"/>
  <c r="I15760" i="4" s="1"/>
  <c r="H16150" i="4"/>
  <c r="I16150" i="4" s="1"/>
  <c r="H16180" i="4"/>
  <c r="I16180" i="4" s="1"/>
  <c r="H16320" i="4"/>
  <c r="I16320" i="4" s="1"/>
  <c r="H16480" i="4"/>
  <c r="I16480" i="4" s="1"/>
  <c r="H11214" i="4"/>
  <c r="I11214" i="4" s="1"/>
  <c r="H11480" i="4"/>
  <c r="I11480" i="4" s="1"/>
  <c r="H11515" i="4"/>
  <c r="I11515" i="4" s="1"/>
  <c r="H11615" i="4"/>
  <c r="I11615" i="4" s="1"/>
  <c r="H11797" i="4"/>
  <c r="I11797" i="4" s="1"/>
  <c r="H11947" i="4"/>
  <c r="I11947" i="4" s="1"/>
  <c r="H11980" i="4"/>
  <c r="I11980" i="4" s="1"/>
  <c r="H12047" i="4"/>
  <c r="I12047" i="4" s="1"/>
  <c r="H12480" i="4"/>
  <c r="I12480" i="4" s="1"/>
  <c r="H12547" i="4"/>
  <c r="I12547" i="4" s="1"/>
  <c r="H12580" i="4"/>
  <c r="I12580" i="4" s="1"/>
  <c r="H12647" i="4"/>
  <c r="I12647" i="4" s="1"/>
  <c r="H12797" i="4"/>
  <c r="I12797" i="4" s="1"/>
  <c r="H12815" i="4"/>
  <c r="I12815" i="4" s="1"/>
  <c r="H12865" i="4"/>
  <c r="I12865" i="4" s="1"/>
  <c r="H12965" i="4"/>
  <c r="I12965" i="4" s="1"/>
  <c r="H12980" i="4"/>
  <c r="I12980" i="4" s="1"/>
  <c r="H13080" i="4"/>
  <c r="I13080" i="4" s="1"/>
  <c r="H13191" i="4"/>
  <c r="I13191" i="4" s="1"/>
  <c r="H13241" i="4"/>
  <c r="I13241" i="4" s="1"/>
  <c r="H13351" i="4"/>
  <c r="I13351" i="4" s="1"/>
  <c r="H13391" i="4"/>
  <c r="I13391" i="4" s="1"/>
  <c r="H13421" i="4"/>
  <c r="I13421" i="4" s="1"/>
  <c r="H13451" i="4"/>
  <c r="I13451" i="4" s="1"/>
  <c r="H13541" i="4"/>
  <c r="I13541" i="4" s="1"/>
  <c r="H13571" i="4"/>
  <c r="I13571" i="4" s="1"/>
  <c r="H13601" i="4"/>
  <c r="I13601" i="4" s="1"/>
  <c r="H13621" i="4"/>
  <c r="I13621" i="4" s="1"/>
  <c r="H13681" i="4"/>
  <c r="I13681" i="4" s="1"/>
  <c r="H13821" i="4"/>
  <c r="I13821" i="4" s="1"/>
  <c r="H13861" i="4"/>
  <c r="I13861" i="4" s="1"/>
  <c r="H13881" i="4"/>
  <c r="I13881" i="4" s="1"/>
  <c r="H13921" i="4"/>
  <c r="I13921" i="4" s="1"/>
  <c r="H13951" i="4"/>
  <c r="I13951" i="4" s="1"/>
  <c r="H14031" i="4"/>
  <c r="I14031" i="4" s="1"/>
  <c r="H14101" i="4"/>
  <c r="I14101" i="4" s="1"/>
  <c r="H14311" i="4"/>
  <c r="I14311" i="4" s="1"/>
  <c r="H14391" i="4"/>
  <c r="I14391" i="4" s="1"/>
  <c r="H14501" i="4"/>
  <c r="I14501" i="4" s="1"/>
  <c r="H14521" i="4"/>
  <c r="I14521" i="4" s="1"/>
  <c r="H14591" i="4"/>
  <c r="I14591" i="4" s="1"/>
  <c r="H14611" i="4"/>
  <c r="I14611" i="4" s="1"/>
  <c r="H14691" i="4"/>
  <c r="I14691" i="4" s="1"/>
  <c r="H14871" i="4"/>
  <c r="I14871" i="4" s="1"/>
  <c r="H14911" i="4"/>
  <c r="I14911" i="4" s="1"/>
  <c r="H14931" i="4"/>
  <c r="I14931" i="4" s="1"/>
  <c r="H15201" i="4"/>
  <c r="I15201" i="4" s="1"/>
  <c r="H15261" i="4"/>
  <c r="I15261" i="4" s="1"/>
  <c r="H15461" i="4"/>
  <c r="I15461" i="4" s="1"/>
  <c r="H15471" i="4"/>
  <c r="I15471" i="4" s="1"/>
  <c r="H15621" i="4"/>
  <c r="I15621" i="4" s="1"/>
  <c r="H10314" i="4"/>
  <c r="I10314" i="4" s="1"/>
  <c r="H10885" i="4"/>
  <c r="I10885" i="4" s="1"/>
  <c r="H11363" i="4"/>
  <c r="I11363" i="4" s="1"/>
  <c r="H11666" i="4"/>
  <c r="I11666" i="4" s="1"/>
  <c r="H11849" i="4"/>
  <c r="I11849" i="4" s="1"/>
  <c r="H11984" i="4"/>
  <c r="I11984" i="4" s="1"/>
  <c r="H12334" i="4"/>
  <c r="I12334" i="4" s="1"/>
  <c r="H12549" i="4"/>
  <c r="I12549" i="4" s="1"/>
  <c r="H12799" i="4"/>
  <c r="I12799" i="4" s="1"/>
  <c r="H13142" i="4"/>
  <c r="I13142" i="4" s="1"/>
  <c r="H13152" i="4"/>
  <c r="I13152" i="4" s="1"/>
  <c r="H13192" i="4"/>
  <c r="I13192" i="4" s="1"/>
  <c r="H13332" i="4"/>
  <c r="I13332" i="4" s="1"/>
  <c r="H13342" i="4"/>
  <c r="I13342" i="4" s="1"/>
  <c r="H13642" i="4"/>
  <c r="I13642" i="4" s="1"/>
  <c r="H13662" i="4"/>
  <c r="I13662" i="4" s="1"/>
  <c r="H13742" i="4"/>
  <c r="I13742" i="4" s="1"/>
  <c r="H13752" i="4"/>
  <c r="I13752" i="4" s="1"/>
  <c r="H13822" i="4"/>
  <c r="I13822" i="4" s="1"/>
  <c r="H13842" i="4"/>
  <c r="I13842" i="4" s="1"/>
  <c r="H13972" i="4"/>
  <c r="I13972" i="4" s="1"/>
  <c r="H14012" i="4"/>
  <c r="I14012" i="4" s="1"/>
  <c r="H14122" i="4"/>
  <c r="I14122" i="4" s="1"/>
  <c r="H14172" i="4"/>
  <c r="I14172" i="4" s="1"/>
  <c r="H14212" i="4"/>
  <c r="I14212" i="4" s="1"/>
  <c r="H14252" i="4"/>
  <c r="I14252" i="4" s="1"/>
  <c r="H14342" i="4"/>
  <c r="I14342" i="4" s="1"/>
  <c r="H14472" i="4"/>
  <c r="I14472" i="4" s="1"/>
  <c r="H14612" i="4"/>
  <c r="I14612" i="4" s="1"/>
  <c r="H14662" i="4"/>
  <c r="I14662" i="4" s="1"/>
  <c r="H14712" i="4"/>
  <c r="I14712" i="4" s="1"/>
  <c r="H14762" i="4"/>
  <c r="I14762" i="4" s="1"/>
  <c r="H14962" i="4"/>
  <c r="I14962" i="4" s="1"/>
  <c r="H15082" i="4"/>
  <c r="I15082" i="4" s="1"/>
  <c r="H15122" i="4"/>
  <c r="I15122" i="4" s="1"/>
  <c r="H15312" i="4"/>
  <c r="I15312" i="4" s="1"/>
  <c r="H15412" i="4"/>
  <c r="I15412" i="4" s="1"/>
  <c r="H15482" i="4"/>
  <c r="I15482" i="4" s="1"/>
  <c r="H15492" i="4"/>
  <c r="I15492" i="4" s="1"/>
  <c r="H15512" i="4"/>
  <c r="I15512" i="4" s="1"/>
  <c r="H15612" i="4"/>
  <c r="I15612" i="4" s="1"/>
  <c r="H7753" i="4"/>
  <c r="I7753" i="4" s="1"/>
  <c r="H10184" i="4"/>
  <c r="I10184" i="4" s="1"/>
  <c r="H10613" i="4"/>
  <c r="I10613" i="4" s="1"/>
  <c r="H11685" i="4"/>
  <c r="I11685" i="4" s="1"/>
  <c r="H11750" i="4"/>
  <c r="I11750" i="4" s="1"/>
  <c r="H11885" i="4"/>
  <c r="I11885" i="4" s="1"/>
  <c r="H12300" i="4"/>
  <c r="I12300" i="4" s="1"/>
  <c r="H12350" i="4"/>
  <c r="I12350" i="4" s="1"/>
  <c r="H12417" i="4"/>
  <c r="I12417" i="4" s="1"/>
  <c r="H12750" i="4"/>
  <c r="I12750" i="4" s="1"/>
  <c r="H12767" i="4"/>
  <c r="I12767" i="4" s="1"/>
  <c r="H13113" i="4"/>
  <c r="I13113" i="4" s="1"/>
  <c r="H13133" i="4"/>
  <c r="I13133" i="4" s="1"/>
  <c r="H13273" i="4"/>
  <c r="I13273" i="4" s="1"/>
  <c r="H13323" i="4"/>
  <c r="I13323" i="4" s="1"/>
  <c r="H13373" i="4"/>
  <c r="I13373" i="4" s="1"/>
  <c r="H13413" i="4"/>
  <c r="I13413" i="4" s="1"/>
  <c r="H13473" i="4"/>
  <c r="I13473" i="4" s="1"/>
  <c r="H13553" i="4"/>
  <c r="I13553" i="4" s="1"/>
  <c r="H13653" i="4"/>
  <c r="I13653" i="4" s="1"/>
  <c r="H13713" i="4"/>
  <c r="I13713" i="4" s="1"/>
  <c r="H13833" i="4"/>
  <c r="I13833" i="4" s="1"/>
  <c r="H13933" i="4"/>
  <c r="I13933" i="4" s="1"/>
  <c r="H14093" i="4"/>
  <c r="I14093" i="4" s="1"/>
  <c r="H14183" i="4"/>
  <c r="I14183" i="4" s="1"/>
  <c r="H14273" i="4"/>
  <c r="I14273" i="4" s="1"/>
  <c r="H14403" i="4"/>
  <c r="I14403" i="4" s="1"/>
  <c r="H14413" i="4"/>
  <c r="I14413" i="4" s="1"/>
  <c r="H14523" i="4"/>
  <c r="I14523" i="4" s="1"/>
  <c r="H14723" i="4"/>
  <c r="I14723" i="4" s="1"/>
  <c r="H14793" i="4"/>
  <c r="I14793" i="4" s="1"/>
  <c r="H14883" i="4"/>
  <c r="I14883" i="4" s="1"/>
  <c r="H14973" i="4"/>
  <c r="I14973" i="4" s="1"/>
  <c r="H14983" i="4"/>
  <c r="I14983" i="4" s="1"/>
  <c r="H15253" i="4"/>
  <c r="I15253" i="4" s="1"/>
  <c r="H15303" i="4"/>
  <c r="I15303" i="4" s="1"/>
  <c r="H15313" i="4"/>
  <c r="I15313" i="4" s="1"/>
  <c r="H15333" i="4"/>
  <c r="I15333" i="4" s="1"/>
  <c r="H15453" i="4"/>
  <c r="I15453" i="4" s="1"/>
  <c r="H15493" i="4"/>
  <c r="I15493" i="4" s="1"/>
  <c r="H15513" i="4"/>
  <c r="I15513" i="4" s="1"/>
  <c r="H15603" i="4"/>
  <c r="I15603" i="4" s="1"/>
  <c r="H15623" i="4"/>
  <c r="I15623" i="4" s="1"/>
  <c r="H15643" i="4"/>
  <c r="I15643" i="4" s="1"/>
  <c r="H9405" i="4"/>
  <c r="I9405" i="4" s="1"/>
  <c r="H9574" i="4"/>
  <c r="I9574" i="4" s="1"/>
  <c r="H9759" i="4"/>
  <c r="I9759" i="4" s="1"/>
  <c r="H9830" i="4"/>
  <c r="I9830" i="4" s="1"/>
  <c r="H11413" i="4"/>
  <c r="I11413" i="4" s="1"/>
  <c r="H11586" i="4"/>
  <c r="I11586" i="4" s="1"/>
  <c r="H11786" i="4"/>
  <c r="I11786" i="4" s="1"/>
  <c r="H12054" i="4"/>
  <c r="I12054" i="4" s="1"/>
  <c r="H12219" i="4"/>
  <c r="I12219" i="4" s="1"/>
  <c r="H12354" i="4"/>
  <c r="I12354" i="4" s="1"/>
  <c r="H12619" i="4"/>
  <c r="I12619" i="4" s="1"/>
  <c r="H13164" i="4"/>
  <c r="I13164" i="4" s="1"/>
  <c r="H13254" i="4"/>
  <c r="I13254" i="4" s="1"/>
  <c r="H13684" i="4"/>
  <c r="I13684" i="4" s="1"/>
  <c r="H13764" i="4"/>
  <c r="I13764" i="4" s="1"/>
  <c r="H13894" i="4"/>
  <c r="I13894" i="4" s="1"/>
  <c r="H13974" i="4"/>
  <c r="I13974" i="4" s="1"/>
  <c r="H14054" i="4"/>
  <c r="I14054" i="4" s="1"/>
  <c r="H14074" i="4"/>
  <c r="I14074" i="4" s="1"/>
  <c r="H14094" i="4"/>
  <c r="I14094" i="4" s="1"/>
  <c r="H14374" i="4"/>
  <c r="I14374" i="4" s="1"/>
  <c r="H14644" i="4"/>
  <c r="I14644" i="4" s="1"/>
  <c r="H14654" i="4"/>
  <c r="I14654" i="4" s="1"/>
  <c r="H14744" i="4"/>
  <c r="I14744" i="4" s="1"/>
  <c r="H14754" i="4"/>
  <c r="I14754" i="4" s="1"/>
  <c r="H14824" i="4"/>
  <c r="I14824" i="4" s="1"/>
  <c r="H14984" i="4"/>
  <c r="I14984" i="4" s="1"/>
  <c r="H14994" i="4"/>
  <c r="I14994" i="4" s="1"/>
  <c r="H15144" i="4"/>
  <c r="I15144" i="4" s="1"/>
  <c r="H15154" i="4"/>
  <c r="I15154" i="4" s="1"/>
  <c r="H15334" i="4"/>
  <c r="I15334" i="4" s="1"/>
  <c r="H15354" i="4"/>
  <c r="I15354" i="4" s="1"/>
  <c r="H15384" i="4"/>
  <c r="I15384" i="4" s="1"/>
  <c r="H15534" i="4"/>
  <c r="I15534" i="4" s="1"/>
  <c r="H7293" i="4"/>
  <c r="I7293" i="4" s="1"/>
  <c r="H11322" i="4"/>
  <c r="I11322" i="4" s="1"/>
  <c r="H11470" i="4"/>
  <c r="I11470" i="4" s="1"/>
  <c r="H11555" i="4"/>
  <c r="I11555" i="4" s="1"/>
  <c r="H11637" i="4"/>
  <c r="I11637" i="4" s="1"/>
  <c r="H11670" i="4"/>
  <c r="I11670" i="4" s="1"/>
  <c r="H11755" i="4"/>
  <c r="I11755" i="4" s="1"/>
  <c r="H11770" i="4"/>
  <c r="I11770" i="4" s="1"/>
  <c r="H11787" i="4"/>
  <c r="I11787" i="4" s="1"/>
  <c r="H12020" i="4"/>
  <c r="I12020" i="4" s="1"/>
  <c r="H12070" i="4"/>
  <c r="I12070" i="4" s="1"/>
  <c r="H12387" i="4"/>
  <c r="I12387" i="4" s="1"/>
  <c r="H12520" i="4"/>
  <c r="I12520" i="4" s="1"/>
  <c r="H12637" i="4"/>
  <c r="I12637" i="4" s="1"/>
  <c r="H12920" i="4"/>
  <c r="I12920" i="4" s="1"/>
  <c r="H13125" i="4"/>
  <c r="I13125" i="4" s="1"/>
  <c r="H13155" i="4"/>
  <c r="I13155" i="4" s="1"/>
  <c r="H13175" i="4"/>
  <c r="I13175" i="4" s="1"/>
  <c r="H13235" i="4"/>
  <c r="I13235" i="4" s="1"/>
  <c r="H13305" i="4"/>
  <c r="I13305" i="4" s="1"/>
  <c r="H13335" i="4"/>
  <c r="I13335" i="4" s="1"/>
  <c r="H13445" i="4"/>
  <c r="I13445" i="4" s="1"/>
  <c r="H13525" i="4"/>
  <c r="I13525" i="4" s="1"/>
  <c r="H13605" i="4"/>
  <c r="I13605" i="4" s="1"/>
  <c r="H13615" i="4"/>
  <c r="I13615" i="4" s="1"/>
  <c r="H13625" i="4"/>
  <c r="I13625" i="4" s="1"/>
  <c r="H13645" i="4"/>
  <c r="I13645" i="4" s="1"/>
  <c r="H13665" i="4"/>
  <c r="I13665" i="4" s="1"/>
  <c r="H13715" i="4"/>
  <c r="I13715" i="4" s="1"/>
  <c r="H13735" i="4"/>
  <c r="I13735" i="4" s="1"/>
  <c r="H13915" i="4"/>
  <c r="I13915" i="4" s="1"/>
  <c r="H13965" i="4"/>
  <c r="I13965" i="4" s="1"/>
  <c r="H14035" i="4"/>
  <c r="I14035" i="4" s="1"/>
  <c r="H14045" i="4"/>
  <c r="I14045" i="4" s="1"/>
  <c r="H14145" i="4"/>
  <c r="I14145" i="4" s="1"/>
  <c r="H14165" i="4"/>
  <c r="I14165" i="4" s="1"/>
  <c r="H14195" i="4"/>
  <c r="I14195" i="4" s="1"/>
  <c r="H14435" i="4"/>
  <c r="I14435" i="4" s="1"/>
  <c r="H14545" i="4"/>
  <c r="I14545" i="4" s="1"/>
  <c r="H14625" i="4"/>
  <c r="I14625" i="4" s="1"/>
  <c r="H14635" i="4"/>
  <c r="I14635" i="4" s="1"/>
  <c r="H14775" i="4"/>
  <c r="I14775" i="4" s="1"/>
  <c r="H14895" i="4"/>
  <c r="I14895" i="4" s="1"/>
  <c r="H14925" i="4"/>
  <c r="I14925" i="4" s="1"/>
  <c r="H15025" i="4"/>
  <c r="I15025" i="4" s="1"/>
  <c r="H15045" i="4"/>
  <c r="I15045" i="4" s="1"/>
  <c r="H15085" i="4"/>
  <c r="I15085" i="4" s="1"/>
  <c r="H15095" i="4"/>
  <c r="I15095" i="4" s="1"/>
  <c r="H15155" i="4"/>
  <c r="I15155" i="4" s="1"/>
  <c r="H15285" i="4"/>
  <c r="I15285" i="4" s="1"/>
  <c r="H15345" i="4"/>
  <c r="I15345" i="4" s="1"/>
  <c r="H15635" i="4"/>
  <c r="I15635" i="4" s="1"/>
  <c r="H15665" i="4"/>
  <c r="I15665" i="4" s="1"/>
  <c r="H15705" i="4"/>
  <c r="I15705" i="4" s="1"/>
  <c r="H16095" i="4"/>
  <c r="I16095" i="4" s="1"/>
  <c r="H16135" i="4"/>
  <c r="I16135" i="4" s="1"/>
  <c r="H16145" i="4"/>
  <c r="I16145" i="4" s="1"/>
  <c r="H16365" i="4"/>
  <c r="I16365" i="4" s="1"/>
  <c r="H16385" i="4"/>
  <c r="I16385" i="4" s="1"/>
  <c r="H16495" i="4"/>
  <c r="I16495" i="4" s="1"/>
  <c r="H160" i="4"/>
  <c r="I160" i="4" s="1"/>
  <c r="H440" i="4"/>
  <c r="I440" i="4" s="1"/>
  <c r="H480" i="4"/>
  <c r="I480" i="4" s="1"/>
  <c r="H510" i="4"/>
  <c r="I510" i="4" s="1"/>
  <c r="H730" i="4"/>
  <c r="I730" i="4" s="1"/>
  <c r="H750" i="4"/>
  <c r="I750" i="4" s="1"/>
  <c r="H91" i="4"/>
  <c r="I91" i="4" s="1"/>
  <c r="H141" i="4"/>
  <c r="I141" i="4" s="1"/>
  <c r="H321" i="4"/>
  <c r="I321" i="4" s="1"/>
  <c r="H401" i="4"/>
  <c r="I401" i="4" s="1"/>
  <c r="H132" i="4"/>
  <c r="I132" i="4" s="1"/>
  <c r="H222" i="4"/>
  <c r="I222" i="4" s="1"/>
  <c r="H422" i="4"/>
  <c r="I422" i="4" s="1"/>
  <c r="H612" i="4"/>
  <c r="I612" i="4" s="1"/>
  <c r="H642" i="4"/>
  <c r="I642" i="4" s="1"/>
  <c r="H77" i="4"/>
  <c r="I77" i="4" s="1"/>
  <c r="H157" i="4"/>
  <c r="I157" i="4" s="1"/>
  <c r="H207" i="4"/>
  <c r="I207" i="4" s="1"/>
  <c r="H217" i="4"/>
  <c r="I217" i="4" s="1"/>
  <c r="H287" i="4"/>
  <c r="I287" i="4" s="1"/>
  <c r="H327" i="4"/>
  <c r="I327" i="4" s="1"/>
  <c r="H557" i="4"/>
  <c r="I557" i="4" s="1"/>
  <c r="H777" i="4"/>
  <c r="I777" i="4" s="1"/>
  <c r="H847" i="4"/>
  <c r="I847" i="4" s="1"/>
  <c r="H316" i="4"/>
  <c r="I316" i="4" s="1"/>
  <c r="H349" i="4"/>
  <c r="I349" i="4" s="1"/>
  <c r="H584" i="4"/>
  <c r="I584" i="4" s="1"/>
  <c r="H734" i="4"/>
  <c r="I734" i="4" s="1"/>
  <c r="H862" i="4"/>
  <c r="I862" i="4" s="1"/>
  <c r="H882" i="4"/>
  <c r="I882" i="4" s="1"/>
  <c r="H912" i="4"/>
  <c r="I912" i="4" s="1"/>
  <c r="H1002" i="4"/>
  <c r="I1002" i="4" s="1"/>
  <c r="H1052" i="4"/>
  <c r="I1052" i="4" s="1"/>
  <c r="H1302" i="4"/>
  <c r="I1302" i="4" s="1"/>
  <c r="H1352" i="4"/>
  <c r="I1352" i="4" s="1"/>
  <c r="H1812" i="4"/>
  <c r="I1812" i="4" s="1"/>
  <c r="H1832" i="4"/>
  <c r="I1832" i="4" s="1"/>
  <c r="H1892" i="4"/>
  <c r="I1892" i="4" s="1"/>
  <c r="H1912" i="4"/>
  <c r="I1912" i="4" s="1"/>
  <c r="H1932" i="4"/>
  <c r="I1932" i="4" s="1"/>
  <c r="H2042" i="4"/>
  <c r="I2042" i="4" s="1"/>
  <c r="H135" i="4"/>
  <c r="I135" i="4" s="1"/>
  <c r="H469" i="4"/>
  <c r="I469" i="4" s="1"/>
  <c r="H525" i="4"/>
  <c r="I525" i="4" s="1"/>
  <c r="H636" i="4"/>
  <c r="I636" i="4" s="1"/>
  <c r="H979" i="4"/>
  <c r="I979" i="4" s="1"/>
  <c r="H1079" i="4"/>
  <c r="I1079" i="4" s="1"/>
  <c r="H1179" i="4"/>
  <c r="I1179" i="4" s="1"/>
  <c r="H1201" i="4"/>
  <c r="I1201" i="4" s="1"/>
  <c r="H1213" i="4"/>
  <c r="I1213" i="4" s="1"/>
  <c r="H1568" i="4"/>
  <c r="I1568" i="4" s="1"/>
  <c r="H1801" i="4"/>
  <c r="I1801" i="4" s="1"/>
  <c r="H139" i="4"/>
  <c r="I139" i="4" s="1"/>
  <c r="H656" i="4"/>
  <c r="I656" i="4" s="1"/>
  <c r="H925" i="4"/>
  <c r="I925" i="4" s="1"/>
  <c r="H1069" i="4"/>
  <c r="I1069" i="4" s="1"/>
  <c r="H1280" i="4"/>
  <c r="I1280" i="4" s="1"/>
  <c r="H1369" i="4"/>
  <c r="I1369" i="4" s="1"/>
  <c r="H1414" i="4"/>
  <c r="I1414" i="4" s="1"/>
  <c r="H1436" i="4"/>
  <c r="I1436" i="4" s="1"/>
  <c r="H1480" i="4"/>
  <c r="I1480" i="4" s="1"/>
  <c r="H1536" i="4"/>
  <c r="I1536" i="4" s="1"/>
  <c r="H1614" i="4"/>
  <c r="I1614" i="4" s="1"/>
  <c r="H1625" i="4"/>
  <c r="I1625" i="4" s="1"/>
  <c r="H165" i="4"/>
  <c r="I165" i="4" s="1"/>
  <c r="H1137" i="4"/>
  <c r="I1137" i="4" s="1"/>
  <c r="H1315" i="4"/>
  <c r="I1315" i="4" s="1"/>
  <c r="H1448" i="4"/>
  <c r="I1448" i="4" s="1"/>
  <c r="H1704" i="4"/>
  <c r="I1704" i="4" s="1"/>
  <c r="H1715" i="4"/>
  <c r="I1715" i="4" s="1"/>
  <c r="H89" i="4"/>
  <c r="I89" i="4" s="1"/>
  <c r="H114" i="4"/>
  <c r="I114" i="4" s="1"/>
  <c r="H475" i="4"/>
  <c r="I475" i="4" s="1"/>
  <c r="H494" i="4"/>
  <c r="I494" i="4" s="1"/>
  <c r="H605" i="4"/>
  <c r="I605" i="4" s="1"/>
  <c r="H659" i="4"/>
  <c r="I659" i="4" s="1"/>
  <c r="H696" i="4"/>
  <c r="I696" i="4" s="1"/>
  <c r="H754" i="4"/>
  <c r="I754" i="4" s="1"/>
  <c r="H905" i="4"/>
  <c r="I905" i="4" s="1"/>
  <c r="H960" i="4"/>
  <c r="I960" i="4" s="1"/>
  <c r="H983" i="4"/>
  <c r="I983" i="4" s="1"/>
  <c r="H1071" i="4"/>
  <c r="I1071" i="4" s="1"/>
  <c r="H1105" i="4"/>
  <c r="I1105" i="4" s="1"/>
  <c r="H1216" i="4"/>
  <c r="I1216" i="4" s="1"/>
  <c r="H293" i="4"/>
  <c r="I293" i="4" s="1"/>
  <c r="H625" i="4"/>
  <c r="I625" i="4" s="1"/>
  <c r="H679" i="4"/>
  <c r="I679" i="4" s="1"/>
  <c r="H718" i="4"/>
  <c r="I718" i="4" s="1"/>
  <c r="H928" i="4"/>
  <c r="I928" i="4" s="1"/>
  <c r="H1017" i="4"/>
  <c r="I1017" i="4" s="1"/>
  <c r="H1039" i="4"/>
  <c r="I1039" i="4" s="1"/>
  <c r="H64" i="4"/>
  <c r="I64" i="4" s="1"/>
  <c r="H294" i="4"/>
  <c r="I294" i="4" s="1"/>
  <c r="H974" i="4"/>
  <c r="I974" i="4" s="1"/>
  <c r="H1229" i="4"/>
  <c r="I1229" i="4" s="1"/>
  <c r="H354" i="4"/>
  <c r="I354" i="4" s="1"/>
  <c r="H575" i="4"/>
  <c r="I575" i="4" s="1"/>
  <c r="H835" i="4"/>
  <c r="I835" i="4" s="1"/>
  <c r="H1243" i="4"/>
  <c r="I1243" i="4" s="1"/>
  <c r="H1543" i="4"/>
  <c r="I1543" i="4" s="1"/>
  <c r="H1554" i="4"/>
  <c r="I1554" i="4" s="1"/>
  <c r="H1587" i="4"/>
  <c r="I1587" i="4" s="1"/>
  <c r="H1665" i="4"/>
  <c r="I1665" i="4" s="1"/>
  <c r="H1687" i="4"/>
  <c r="I1687" i="4" s="1"/>
  <c r="H543" i="4"/>
  <c r="I543" i="4" s="1"/>
  <c r="H1111" i="4"/>
  <c r="I1111" i="4" s="1"/>
  <c r="H1460" i="4"/>
  <c r="I1460" i="4" s="1"/>
  <c r="H2064" i="4"/>
  <c r="I2064" i="4" s="1"/>
  <c r="H2474" i="4"/>
  <c r="I2474" i="4" s="1"/>
  <c r="H2604" i="4"/>
  <c r="I2604" i="4" s="1"/>
  <c r="H2674" i="4"/>
  <c r="I2674" i="4" s="1"/>
  <c r="H2854" i="4"/>
  <c r="I2854" i="4" s="1"/>
  <c r="H2924" i="4"/>
  <c r="I2924" i="4" s="1"/>
  <c r="H2934" i="4"/>
  <c r="I2934" i="4" s="1"/>
  <c r="H2944" i="4"/>
  <c r="I2944" i="4" s="1"/>
  <c r="H933" i="4"/>
  <c r="I933" i="4" s="1"/>
  <c r="H1386" i="4"/>
  <c r="I1386" i="4" s="1"/>
  <c r="H1441" i="4"/>
  <c r="I1441" i="4" s="1"/>
  <c r="H1684" i="4"/>
  <c r="I1684" i="4" s="1"/>
  <c r="H1775" i="4"/>
  <c r="I1775" i="4" s="1"/>
  <c r="H2095" i="4"/>
  <c r="I2095" i="4" s="1"/>
  <c r="H2115" i="4"/>
  <c r="I2115" i="4" s="1"/>
  <c r="H2155" i="4"/>
  <c r="I2155" i="4" s="1"/>
  <c r="H2235" i="4"/>
  <c r="I2235" i="4" s="1"/>
  <c r="H2285" i="4"/>
  <c r="I2285" i="4" s="1"/>
  <c r="H2305" i="4"/>
  <c r="I2305" i="4" s="1"/>
  <c r="H2315" i="4"/>
  <c r="I2315" i="4" s="1"/>
  <c r="H2415" i="4"/>
  <c r="I2415" i="4" s="1"/>
  <c r="H2595" i="4"/>
  <c r="I2595" i="4" s="1"/>
  <c r="H2715" i="4"/>
  <c r="I2715" i="4" s="1"/>
  <c r="H2875" i="4"/>
  <c r="I2875" i="4" s="1"/>
  <c r="H2985" i="4"/>
  <c r="I2985" i="4" s="1"/>
  <c r="H1121" i="4"/>
  <c r="I1121" i="4" s="1"/>
  <c r="H1574" i="4"/>
  <c r="I1574" i="4" s="1"/>
  <c r="H1740" i="4"/>
  <c r="I1740" i="4" s="1"/>
  <c r="H1824" i="4"/>
  <c r="I1824" i="4" s="1"/>
  <c r="H1846" i="4"/>
  <c r="I1846" i="4" s="1"/>
  <c r="H1868" i="4"/>
  <c r="I1868" i="4" s="1"/>
  <c r="H2046" i="4"/>
  <c r="I2046" i="4" s="1"/>
  <c r="H2076" i="4"/>
  <c r="I2076" i="4" s="1"/>
  <c r="H2436" i="4"/>
  <c r="I2436" i="4" s="1"/>
  <c r="H2446" i="4"/>
  <c r="I2446" i="4" s="1"/>
  <c r="H2846" i="4"/>
  <c r="I2846" i="4" s="1"/>
  <c r="H318" i="4"/>
  <c r="I318" i="4" s="1"/>
  <c r="H745" i="4"/>
  <c r="I745" i="4" s="1"/>
  <c r="H941" i="4"/>
  <c r="I941" i="4" s="1"/>
  <c r="H1630" i="4"/>
  <c r="I1630" i="4" s="1"/>
  <c r="H1980" i="4"/>
  <c r="I1980" i="4" s="1"/>
  <c r="H2267" i="4"/>
  <c r="I2267" i="4" s="1"/>
  <c r="H1089" i="4"/>
  <c r="I1089" i="4" s="1"/>
  <c r="H1374" i="4"/>
  <c r="I1374" i="4" s="1"/>
  <c r="H1485" i="4"/>
  <c r="I1485" i="4" s="1"/>
  <c r="H1763" i="4"/>
  <c r="I1763" i="4" s="1"/>
  <c r="H2068" i="4"/>
  <c r="I2068" i="4" s="1"/>
  <c r="H2128" i="4"/>
  <c r="I2128" i="4" s="1"/>
  <c r="H2238" i="4"/>
  <c r="I2238" i="4" s="1"/>
  <c r="H393" i="4"/>
  <c r="I393" i="4" s="1"/>
  <c r="H1133" i="4"/>
  <c r="I1133" i="4" s="1"/>
  <c r="H2229" i="4"/>
  <c r="I2229" i="4" s="1"/>
  <c r="H2133" i="4"/>
  <c r="I2133" i="4" s="1"/>
  <c r="H2183" i="4"/>
  <c r="I2183" i="4" s="1"/>
  <c r="H2687" i="4"/>
  <c r="I2687" i="4" s="1"/>
  <c r="H2729" i="4"/>
  <c r="I2729" i="4" s="1"/>
  <c r="H2742" i="4"/>
  <c r="I2742" i="4" s="1"/>
  <c r="H2958" i="4"/>
  <c r="I2958" i="4" s="1"/>
  <c r="H3037" i="4"/>
  <c r="I3037" i="4" s="1"/>
  <c r="H3187" i="4"/>
  <c r="I3187" i="4" s="1"/>
  <c r="H3317" i="4"/>
  <c r="I3317" i="4" s="1"/>
  <c r="H3557" i="4"/>
  <c r="I3557" i="4" s="1"/>
  <c r="H4117" i="4"/>
  <c r="I4117" i="4" s="1"/>
  <c r="H4167" i="4"/>
  <c r="I4167" i="4" s="1"/>
  <c r="H4327" i="4"/>
  <c r="I4327" i="4" s="1"/>
  <c r="H4427" i="4"/>
  <c r="I4427" i="4" s="1"/>
  <c r="H4487" i="4"/>
  <c r="I4487" i="4" s="1"/>
  <c r="H4587" i="4"/>
  <c r="I4587" i="4" s="1"/>
  <c r="H4677" i="4"/>
  <c r="I4677" i="4" s="1"/>
  <c r="H4827" i="4"/>
  <c r="I4827" i="4" s="1"/>
  <c r="H2388" i="4"/>
  <c r="I2388" i="4" s="1"/>
  <c r="H2630" i="4"/>
  <c r="I2630" i="4" s="1"/>
  <c r="H2659" i="4"/>
  <c r="I2659" i="4" s="1"/>
  <c r="H3028" i="4"/>
  <c r="I3028" i="4" s="1"/>
  <c r="H3128" i="4"/>
  <c r="I3128" i="4" s="1"/>
  <c r="H4038" i="4"/>
  <c r="I4038" i="4" s="1"/>
  <c r="H4048" i="4"/>
  <c r="I4048" i="4" s="1"/>
  <c r="H4188" i="4"/>
  <c r="I4188" i="4" s="1"/>
  <c r="H4258" i="4"/>
  <c r="I4258" i="4" s="1"/>
  <c r="H4338" i="4"/>
  <c r="I4338" i="4" s="1"/>
  <c r="H4358" i="4"/>
  <c r="I4358" i="4" s="1"/>
  <c r="H4378" i="4"/>
  <c r="I4378" i="4" s="1"/>
  <c r="H4648" i="4"/>
  <c r="I4648" i="4" s="1"/>
  <c r="H4728" i="4"/>
  <c r="I4728" i="4" s="1"/>
  <c r="H4738" i="4"/>
  <c r="I4738" i="4" s="1"/>
  <c r="H4768" i="4"/>
  <c r="I4768" i="4" s="1"/>
  <c r="H2313" i="4"/>
  <c r="I2313" i="4" s="1"/>
  <c r="H2573" i="4"/>
  <c r="I2573" i="4" s="1"/>
  <c r="H2702" i="4"/>
  <c r="I2702" i="4" s="1"/>
  <c r="H3149" i="4"/>
  <c r="I3149" i="4" s="1"/>
  <c r="H3259" i="4"/>
  <c r="I3259" i="4" s="1"/>
  <c r="H3339" i="4"/>
  <c r="I3339" i="4" s="1"/>
  <c r="H3409" i="4"/>
  <c r="I3409" i="4" s="1"/>
  <c r="H3969" i="4"/>
  <c r="I3969" i="4" s="1"/>
  <c r="H4029" i="4"/>
  <c r="I4029" i="4" s="1"/>
  <c r="H4069" i="4"/>
  <c r="I4069" i="4" s="1"/>
  <c r="H4129" i="4"/>
  <c r="I4129" i="4" s="1"/>
  <c r="H4209" i="4"/>
  <c r="I4209" i="4" s="1"/>
  <c r="H4239" i="4"/>
  <c r="I4239" i="4" s="1"/>
  <c r="H4609" i="4"/>
  <c r="I4609" i="4" s="1"/>
  <c r="H4659" i="4"/>
  <c r="I4659" i="4" s="1"/>
  <c r="H4669" i="4"/>
  <c r="I4669" i="4" s="1"/>
  <c r="H4789" i="4"/>
  <c r="I4789" i="4" s="1"/>
  <c r="H4889" i="4"/>
  <c r="I4889" i="4" s="1"/>
  <c r="H4929" i="4"/>
  <c r="I4929" i="4" s="1"/>
  <c r="H1507" i="4"/>
  <c r="I1507" i="4" s="1"/>
  <c r="H1906" i="4"/>
  <c r="I1906" i="4" s="1"/>
  <c r="H1961" i="4"/>
  <c r="I1961" i="4" s="1"/>
  <c r="H2142" i="4"/>
  <c r="I2142" i="4" s="1"/>
  <c r="H2242" i="4"/>
  <c r="I2242" i="4" s="1"/>
  <c r="H2461" i="4"/>
  <c r="I2461" i="4" s="1"/>
  <c r="H2803" i="4"/>
  <c r="I2803" i="4" s="1"/>
  <c r="H3003" i="4"/>
  <c r="I3003" i="4" s="1"/>
  <c r="H3100" i="4"/>
  <c r="I3100" i="4" s="1"/>
  <c r="H3490" i="4"/>
  <c r="I3490" i="4" s="1"/>
  <c r="H3520" i="4"/>
  <c r="I3520" i="4" s="1"/>
  <c r="H3600" i="4"/>
  <c r="I3600" i="4" s="1"/>
  <c r="H1600" i="4"/>
  <c r="I1600" i="4" s="1"/>
  <c r="H2018" i="4"/>
  <c r="I2018" i="4" s="1"/>
  <c r="H2171" i="4"/>
  <c r="I2171" i="4" s="1"/>
  <c r="H2271" i="4"/>
  <c r="I2271" i="4" s="1"/>
  <c r="H2333" i="4"/>
  <c r="I2333" i="4" s="1"/>
  <c r="H2533" i="4"/>
  <c r="I2533" i="4" s="1"/>
  <c r="H2591" i="4"/>
  <c r="I2591" i="4" s="1"/>
  <c r="H2749" i="4"/>
  <c r="I2749" i="4" s="1"/>
  <c r="H3081" i="4"/>
  <c r="I3081" i="4" s="1"/>
  <c r="H3261" i="4"/>
  <c r="I3261" i="4" s="1"/>
  <c r="H3281" i="4"/>
  <c r="I3281" i="4" s="1"/>
  <c r="H3361" i="4"/>
  <c r="I3361" i="4" s="1"/>
  <c r="H3471" i="4"/>
  <c r="I3471" i="4" s="1"/>
  <c r="H3571" i="4"/>
  <c r="I3571" i="4" s="1"/>
  <c r="H3591" i="4"/>
  <c r="I3591" i="4" s="1"/>
  <c r="H3631" i="4"/>
  <c r="I3631" i="4" s="1"/>
  <c r="H46" i="4"/>
  <c r="I46" i="4" s="1"/>
  <c r="H1377" i="4"/>
  <c r="I1377" i="4" s="1"/>
  <c r="H1696" i="4"/>
  <c r="I1696" i="4" s="1"/>
  <c r="H1788" i="4"/>
  <c r="I1788" i="4" s="1"/>
  <c r="H2592" i="4"/>
  <c r="I2592" i="4" s="1"/>
  <c r="H2692" i="4"/>
  <c r="I2692" i="4" s="1"/>
  <c r="H2779" i="4"/>
  <c r="I2779" i="4" s="1"/>
  <c r="H2963" i="4"/>
  <c r="I2963" i="4" s="1"/>
  <c r="H3312" i="4"/>
  <c r="I3312" i="4" s="1"/>
  <c r="H3352" i="4"/>
  <c r="I3352" i="4" s="1"/>
  <c r="H3432" i="4"/>
  <c r="I3432" i="4" s="1"/>
  <c r="H3462" i="4"/>
  <c r="I3462" i="4" s="1"/>
  <c r="H3532" i="4"/>
  <c r="I3532" i="4" s="1"/>
  <c r="H1606" i="4"/>
  <c r="I1606" i="4" s="1"/>
  <c r="H1854" i="4"/>
  <c r="I1854" i="4" s="1"/>
  <c r="H2223" i="4"/>
  <c r="I2223" i="4" s="1"/>
  <c r="H2367" i="4"/>
  <c r="I2367" i="4" s="1"/>
  <c r="H2493" i="4"/>
  <c r="I2493" i="4" s="1"/>
  <c r="H2838" i="4"/>
  <c r="I2838" i="4" s="1"/>
  <c r="H2210" i="4"/>
  <c r="I2210" i="4" s="1"/>
  <c r="H2302" i="4"/>
  <c r="I2302" i="4" s="1"/>
  <c r="H2353" i="4"/>
  <c r="I2353" i="4" s="1"/>
  <c r="H2541" i="4"/>
  <c r="I2541" i="4" s="1"/>
  <c r="H3113" i="4"/>
  <c r="I3113" i="4" s="1"/>
  <c r="H3385" i="4"/>
  <c r="I3385" i="4" s="1"/>
  <c r="H3735" i="4"/>
  <c r="I3735" i="4" s="1"/>
  <c r="H3850" i="4"/>
  <c r="I3850" i="4" s="1"/>
  <c r="H4192" i="4"/>
  <c r="I4192" i="4" s="1"/>
  <c r="H4534" i="4"/>
  <c r="I4534" i="4" s="1"/>
  <c r="H4992" i="4"/>
  <c r="I4992" i="4" s="1"/>
  <c r="H5015" i="4"/>
  <c r="I5015" i="4" s="1"/>
  <c r="H5045" i="4"/>
  <c r="I5045" i="4" s="1"/>
  <c r="H5105" i="4"/>
  <c r="I5105" i="4" s="1"/>
  <c r="H5115" i="4"/>
  <c r="I5115" i="4" s="1"/>
  <c r="H5175" i="4"/>
  <c r="I5175" i="4" s="1"/>
  <c r="H5295" i="4"/>
  <c r="I5295" i="4" s="1"/>
  <c r="H5365" i="4"/>
  <c r="I5365" i="4" s="1"/>
  <c r="H2783" i="4"/>
  <c r="I2783" i="4" s="1"/>
  <c r="H3922" i="4"/>
  <c r="I3922" i="4" s="1"/>
  <c r="H3993" i="4"/>
  <c r="I3993" i="4" s="1"/>
  <c r="H4193" i="4"/>
  <c r="I4193" i="4" s="1"/>
  <c r="H4280" i="4"/>
  <c r="I4280" i="4" s="1"/>
  <c r="H4393" i="4"/>
  <c r="I4393" i="4" s="1"/>
  <c r="H4651" i="4"/>
  <c r="I4651" i="4" s="1"/>
  <c r="H4835" i="4"/>
  <c r="I4835" i="4" s="1"/>
  <c r="H4980" i="4"/>
  <c r="I4980" i="4" s="1"/>
  <c r="H5066" i="4"/>
  <c r="I5066" i="4" s="1"/>
  <c r="H3011" i="4"/>
  <c r="I3011" i="4" s="1"/>
  <c r="H3215" i="4"/>
  <c r="I3215" i="4" s="1"/>
  <c r="H3765" i="4"/>
  <c r="I3765" i="4" s="1"/>
  <c r="H3781" i="4"/>
  <c r="I3781" i="4" s="1"/>
  <c r="H3865" i="4"/>
  <c r="I3865" i="4" s="1"/>
  <c r="H4236" i="4"/>
  <c r="I4236" i="4" s="1"/>
  <c r="H4510" i="4"/>
  <c r="I4510" i="4" s="1"/>
  <c r="H4865" i="4"/>
  <c r="I4865" i="4" s="1"/>
  <c r="H3444" i="4"/>
  <c r="I3444" i="4" s="1"/>
  <c r="H3516" i="4"/>
  <c r="I3516" i="4" s="1"/>
  <c r="H3694" i="4"/>
  <c r="I3694" i="4" s="1"/>
  <c r="H3840" i="4"/>
  <c r="I3840" i="4" s="1"/>
  <c r="H2657" i="4"/>
  <c r="I2657" i="4" s="1"/>
  <c r="H3173" i="4"/>
  <c r="I3173" i="4" s="1"/>
  <c r="H3295" i="4"/>
  <c r="I3295" i="4" s="1"/>
  <c r="H3423" i="4"/>
  <c r="I3423" i="4" s="1"/>
  <c r="H3495" i="4"/>
  <c r="I3495" i="4" s="1"/>
  <c r="H3796" i="4"/>
  <c r="I3796" i="4" s="1"/>
  <c r="H3812" i="4"/>
  <c r="I3812" i="4" s="1"/>
  <c r="H2523" i="4"/>
  <c r="I2523" i="4" s="1"/>
  <c r="H2899" i="4"/>
  <c r="I2899" i="4" s="1"/>
  <c r="H3474" i="4"/>
  <c r="I3474" i="4" s="1"/>
  <c r="H3771" i="4"/>
  <c r="I3771" i="4" s="1"/>
  <c r="H3784" i="4"/>
  <c r="I3784" i="4" s="1"/>
  <c r="H2102" i="4"/>
  <c r="I2102" i="4" s="1"/>
  <c r="H2339" i="4"/>
  <c r="I2339" i="4" s="1"/>
  <c r="H2768" i="4"/>
  <c r="I2768" i="4" s="1"/>
  <c r="H3075" i="4"/>
  <c r="I3075" i="4" s="1"/>
  <c r="H3103" i="4"/>
  <c r="I3103" i="4" s="1"/>
  <c r="H3125" i="4"/>
  <c r="I3125" i="4" s="1"/>
  <c r="H3675" i="4"/>
  <c r="I3675" i="4" s="1"/>
  <c r="H4014" i="4"/>
  <c r="I4014" i="4" s="1"/>
  <c r="H2627" i="4"/>
  <c r="I2627" i="4" s="1"/>
  <c r="H2957" i="4"/>
  <c r="I2957" i="4" s="1"/>
  <c r="H3226" i="4"/>
  <c r="I3226" i="4" s="1"/>
  <c r="H3704" i="4"/>
  <c r="I3704" i="4" s="1"/>
  <c r="H4902" i="4"/>
  <c r="I4902" i="4" s="1"/>
  <c r="H5002" i="4"/>
  <c r="I5002" i="4" s="1"/>
  <c r="H5032" i="4"/>
  <c r="I5032" i="4" s="1"/>
  <c r="H5082" i="4"/>
  <c r="I5082" i="4" s="1"/>
  <c r="H4056" i="4"/>
  <c r="I4056" i="4" s="1"/>
  <c r="H4320" i="4"/>
  <c r="I4320" i="4" s="1"/>
  <c r="H5109" i="4"/>
  <c r="I5109" i="4" s="1"/>
  <c r="H5308" i="4"/>
  <c r="I5308" i="4" s="1"/>
  <c r="H5330" i="4"/>
  <c r="I5330" i="4" s="1"/>
  <c r="H5470" i="4"/>
  <c r="I5470" i="4" s="1"/>
  <c r="H5940" i="4"/>
  <c r="I5940" i="4" s="1"/>
  <c r="H6010" i="4"/>
  <c r="I6010" i="4" s="1"/>
  <c r="H6110" i="4"/>
  <c r="I6110" i="4" s="1"/>
  <c r="H6240" i="4"/>
  <c r="I6240" i="4" s="1"/>
  <c r="H6280" i="4"/>
  <c r="I6280" i="4" s="1"/>
  <c r="H4155" i="4"/>
  <c r="I4155" i="4" s="1"/>
  <c r="H4324" i="4"/>
  <c r="I4324" i="4" s="1"/>
  <c r="H4442" i="4"/>
  <c r="I4442" i="4" s="1"/>
  <c r="H4655" i="4"/>
  <c r="I4655" i="4" s="1"/>
  <c r="H5661" i="4"/>
  <c r="I5661" i="4" s="1"/>
  <c r="H5711" i="4"/>
  <c r="I5711" i="4" s="1"/>
  <c r="H5821" i="4"/>
  <c r="I5821" i="4" s="1"/>
  <c r="H5891" i="4"/>
  <c r="I5891" i="4" s="1"/>
  <c r="H5911" i="4"/>
  <c r="I5911" i="4" s="1"/>
  <c r="H6091" i="4"/>
  <c r="I6091" i="4" s="1"/>
  <c r="H4020" i="4"/>
  <c r="I4020" i="4" s="1"/>
  <c r="H4085" i="4"/>
  <c r="I4085" i="4" s="1"/>
  <c r="H4346" i="4"/>
  <c r="I4346" i="4" s="1"/>
  <c r="H5276" i="4"/>
  <c r="I5276" i="4" s="1"/>
  <c r="H5299" i="4"/>
  <c r="I5299" i="4" s="1"/>
  <c r="H5377" i="4"/>
  <c r="I5377" i="4" s="1"/>
  <c r="H5399" i="4"/>
  <c r="I5399" i="4" s="1"/>
  <c r="H5442" i="4"/>
  <c r="I5442" i="4" s="1"/>
  <c r="H3890" i="4"/>
  <c r="I3890" i="4" s="1"/>
  <c r="H4803" i="4"/>
  <c r="I4803" i="4" s="1"/>
  <c r="H5263" i="4"/>
  <c r="I5263" i="4" s="1"/>
  <c r="H5463" i="4"/>
  <c r="I5463" i="4" s="1"/>
  <c r="H5473" i="4"/>
  <c r="I5473" i="4" s="1"/>
  <c r="H5513" i="4"/>
  <c r="I5513" i="4" s="1"/>
  <c r="H5883" i="4"/>
  <c r="I5883" i="4" s="1"/>
  <c r="H5943" i="4"/>
  <c r="I5943" i="4" s="1"/>
  <c r="H6133" i="4"/>
  <c r="I6133" i="4" s="1"/>
  <c r="H6153" i="4"/>
  <c r="I6153" i="4" s="1"/>
  <c r="H6263" i="4"/>
  <c r="I6263" i="4" s="1"/>
  <c r="H2203" i="4"/>
  <c r="I2203" i="4" s="1"/>
  <c r="H4033" i="4"/>
  <c r="I4033" i="4" s="1"/>
  <c r="H4591" i="4"/>
  <c r="I4591" i="4" s="1"/>
  <c r="H4712" i="4"/>
  <c r="I4712" i="4" s="1"/>
  <c r="H4946" i="4"/>
  <c r="I4946" i="4" s="1"/>
  <c r="H5049" i="4"/>
  <c r="I5049" i="4" s="1"/>
  <c r="H5149" i="4"/>
  <c r="I5149" i="4" s="1"/>
  <c r="H5199" i="4"/>
  <c r="I5199" i="4" s="1"/>
  <c r="H5279" i="4"/>
  <c r="I5279" i="4" s="1"/>
  <c r="H5323" i="4"/>
  <c r="I5323" i="4" s="1"/>
  <c r="H5368" i="4"/>
  <c r="I5368" i="4" s="1"/>
  <c r="H5554" i="4"/>
  <c r="I5554" i="4" s="1"/>
  <c r="H5574" i="4"/>
  <c r="I5574" i="4" s="1"/>
  <c r="H5614" i="4"/>
  <c r="I5614" i="4" s="1"/>
  <c r="H5774" i="4"/>
  <c r="I5774" i="4" s="1"/>
  <c r="H5794" i="4"/>
  <c r="I5794" i="4" s="1"/>
  <c r="H5954" i="4"/>
  <c r="I5954" i="4" s="1"/>
  <c r="H5984" i="4"/>
  <c r="I5984" i="4" s="1"/>
  <c r="H3832" i="4"/>
  <c r="I3832" i="4" s="1"/>
  <c r="H4284" i="4"/>
  <c r="I4284" i="4" s="1"/>
  <c r="H4545" i="4"/>
  <c r="I4545" i="4" s="1"/>
  <c r="H5424" i="4"/>
  <c r="I5424" i="4" s="1"/>
  <c r="H5495" i="4"/>
  <c r="I5495" i="4" s="1"/>
  <c r="H5565" i="4"/>
  <c r="I5565" i="4" s="1"/>
  <c r="H5735" i="4"/>
  <c r="I5735" i="4" s="1"/>
  <c r="H5895" i="4"/>
  <c r="I5895" i="4" s="1"/>
  <c r="H888" i="4"/>
  <c r="I888" i="4" s="1"/>
  <c r="H3634" i="4"/>
  <c r="I3634" i="4" s="1"/>
  <c r="H4096" i="4"/>
  <c r="I4096" i="4" s="1"/>
  <c r="H4241" i="4"/>
  <c r="I4241" i="4" s="1"/>
  <c r="H5281" i="4"/>
  <c r="I5281" i="4" s="1"/>
  <c r="H5516" i="4"/>
  <c r="I5516" i="4" s="1"/>
  <c r="H5536" i="4"/>
  <c r="I5536" i="4" s="1"/>
  <c r="H5546" i="4"/>
  <c r="I5546" i="4" s="1"/>
  <c r="H5576" i="4"/>
  <c r="I5576" i="4" s="1"/>
  <c r="H5626" i="4"/>
  <c r="I5626" i="4" s="1"/>
  <c r="H5796" i="4"/>
  <c r="I5796" i="4" s="1"/>
  <c r="H5846" i="4"/>
  <c r="I5846" i="4" s="1"/>
  <c r="H6086" i="4"/>
  <c r="I6086" i="4" s="1"/>
  <c r="H6156" i="4"/>
  <c r="I6156" i="4" s="1"/>
  <c r="H6266" i="4"/>
  <c r="I6266" i="4" s="1"/>
  <c r="H4053" i="4"/>
  <c r="I4053" i="4" s="1"/>
  <c r="H4574" i="4"/>
  <c r="I4574" i="4" s="1"/>
  <c r="H4840" i="4"/>
  <c r="I4840" i="4" s="1"/>
  <c r="H5188" i="4"/>
  <c r="I5188" i="4" s="1"/>
  <c r="H5371" i="4"/>
  <c r="I5371" i="4" s="1"/>
  <c r="H5416" i="4"/>
  <c r="I5416" i="4" s="1"/>
  <c r="H5587" i="4"/>
  <c r="I5587" i="4" s="1"/>
  <c r="H5677" i="4"/>
  <c r="I5677" i="4" s="1"/>
  <c r="H5727" i="4"/>
  <c r="I5727" i="4" s="1"/>
  <c r="H5967" i="4"/>
  <c r="I5967" i="4" s="1"/>
  <c r="H5987" i="4"/>
  <c r="I5987" i="4" s="1"/>
  <c r="H6027" i="4"/>
  <c r="I6027" i="4" s="1"/>
  <c r="H5351" i="4"/>
  <c r="I5351" i="4" s="1"/>
  <c r="H5569" i="4"/>
  <c r="I5569" i="4" s="1"/>
  <c r="H5902" i="4"/>
  <c r="I5902" i="4" s="1"/>
  <c r="H6182" i="4"/>
  <c r="I6182" i="4" s="1"/>
  <c r="H6262" i="4"/>
  <c r="I6262" i="4" s="1"/>
  <c r="H6288" i="4"/>
  <c r="I6288" i="4" s="1"/>
  <c r="H6399" i="4"/>
  <c r="I6399" i="4" s="1"/>
  <c r="H6411" i="4"/>
  <c r="I6411" i="4" s="1"/>
  <c r="H6433" i="4"/>
  <c r="I6433" i="4" s="1"/>
  <c r="H6477" i="4"/>
  <c r="I6477" i="4" s="1"/>
  <c r="H6488" i="4"/>
  <c r="I6488" i="4" s="1"/>
  <c r="H6699" i="4"/>
  <c r="I6699" i="4" s="1"/>
  <c r="H6877" i="4"/>
  <c r="I6877" i="4" s="1"/>
  <c r="H6966" i="4"/>
  <c r="I6966" i="4" s="1"/>
  <c r="H7214" i="4"/>
  <c r="I7214" i="4" s="1"/>
  <c r="H7234" i="4"/>
  <c r="I7234" i="4" s="1"/>
  <c r="H7694" i="4"/>
  <c r="I7694" i="4" s="1"/>
  <c r="H7754" i="4"/>
  <c r="I7754" i="4" s="1"/>
  <c r="H7904" i="4"/>
  <c r="I7904" i="4" s="1"/>
  <c r="H8184" i="4"/>
  <c r="I8184" i="4" s="1"/>
  <c r="H8324" i="4"/>
  <c r="I8324" i="4" s="1"/>
  <c r="H4385" i="4"/>
  <c r="I4385" i="4" s="1"/>
  <c r="H6072" i="4"/>
  <c r="I6072" i="4" s="1"/>
  <c r="H6334" i="4"/>
  <c r="I6334" i="4" s="1"/>
  <c r="H6434" i="4"/>
  <c r="I6434" i="4" s="1"/>
  <c r="H6756" i="4"/>
  <c r="I6756" i="4" s="1"/>
  <c r="H7023" i="4"/>
  <c r="I7023" i="4" s="1"/>
  <c r="H7056" i="4"/>
  <c r="I7056" i="4" s="1"/>
  <c r="H7078" i="4"/>
  <c r="I7078" i="4" s="1"/>
  <c r="H7112" i="4"/>
  <c r="I7112" i="4" s="1"/>
  <c r="H7195" i="4"/>
  <c r="I7195" i="4" s="1"/>
  <c r="H7225" i="4"/>
  <c r="I7225" i="4" s="1"/>
  <c r="H7295" i="4"/>
  <c r="I7295" i="4" s="1"/>
  <c r="H7395" i="4"/>
  <c r="I7395" i="4" s="1"/>
  <c r="H7535" i="4"/>
  <c r="I7535" i="4" s="1"/>
  <c r="H7675" i="4"/>
  <c r="I7675" i="4" s="1"/>
  <c r="H7865" i="4"/>
  <c r="I7865" i="4" s="1"/>
  <c r="H8205" i="4"/>
  <c r="I8205" i="4" s="1"/>
  <c r="H8435" i="4"/>
  <c r="I8435" i="4" s="1"/>
  <c r="H8515" i="4"/>
  <c r="I8515" i="4" s="1"/>
  <c r="H8545" i="4"/>
  <c r="I8545" i="4" s="1"/>
  <c r="H8935" i="4"/>
  <c r="I8935" i="4" s="1"/>
  <c r="H9065" i="4"/>
  <c r="I9065" i="4" s="1"/>
  <c r="H6368" i="4"/>
  <c r="I6368" i="4" s="1"/>
  <c r="H6457" i="4"/>
  <c r="I6457" i="4" s="1"/>
  <c r="H6602" i="4"/>
  <c r="I6602" i="4" s="1"/>
  <c r="H6635" i="4"/>
  <c r="I6635" i="4" s="1"/>
  <c r="H6713" i="4"/>
  <c r="I6713" i="4" s="1"/>
  <c r="H6868" i="4"/>
  <c r="I6868" i="4" s="1"/>
  <c r="H7135" i="4"/>
  <c r="I7135" i="4" s="1"/>
  <c r="H7176" i="4"/>
  <c r="I7176" i="4" s="1"/>
  <c r="H7216" i="4"/>
  <c r="I7216" i="4" s="1"/>
  <c r="H7376" i="4"/>
  <c r="I7376" i="4" s="1"/>
  <c r="H7476" i="4"/>
  <c r="I7476" i="4" s="1"/>
  <c r="H7986" i="4"/>
  <c r="I7986" i="4" s="1"/>
  <c r="H8336" i="4"/>
  <c r="I8336" i="4" s="1"/>
  <c r="H8366" i="4"/>
  <c r="I8366" i="4" s="1"/>
  <c r="H4530" i="4"/>
  <c r="I4530" i="4" s="1"/>
  <c r="H5254" i="4"/>
  <c r="I5254" i="4" s="1"/>
  <c r="H5428" i="4"/>
  <c r="I5428" i="4" s="1"/>
  <c r="H6048" i="4"/>
  <c r="I6048" i="4" s="1"/>
  <c r="H6109" i="4"/>
  <c r="I6109" i="4" s="1"/>
  <c r="H6325" i="4"/>
  <c r="I6325" i="4" s="1"/>
  <c r="H6814" i="4"/>
  <c r="I6814" i="4" s="1"/>
  <c r="H6847" i="4"/>
  <c r="I6847" i="4" s="1"/>
  <c r="H6925" i="4"/>
  <c r="I6925" i="4" s="1"/>
  <c r="H7092" i="4"/>
  <c r="I7092" i="4" s="1"/>
  <c r="H7103" i="4"/>
  <c r="I7103" i="4" s="1"/>
  <c r="H7147" i="4"/>
  <c r="I7147" i="4" s="1"/>
  <c r="H7247" i="4"/>
  <c r="I7247" i="4" s="1"/>
  <c r="H7277" i="4"/>
  <c r="I7277" i="4" s="1"/>
  <c r="H7337" i="4"/>
  <c r="I7337" i="4" s="1"/>
  <c r="H7487" i="4"/>
  <c r="I7487" i="4" s="1"/>
  <c r="H7637" i="4"/>
  <c r="I7637" i="4" s="1"/>
  <c r="H7777" i="4"/>
  <c r="I7777" i="4" s="1"/>
  <c r="H8037" i="4"/>
  <c r="I8037" i="4" s="1"/>
  <c r="H8097" i="4"/>
  <c r="I8097" i="4" s="1"/>
  <c r="H8167" i="4"/>
  <c r="I8167" i="4" s="1"/>
  <c r="H8177" i="4"/>
  <c r="I8177" i="4" s="1"/>
  <c r="H8217" i="4"/>
  <c r="I8217" i="4" s="1"/>
  <c r="H8297" i="4"/>
  <c r="I8297" i="4" s="1"/>
  <c r="H8397" i="4"/>
  <c r="I8397" i="4" s="1"/>
  <c r="H8587" i="4"/>
  <c r="I8587" i="4" s="1"/>
  <c r="H8667" i="4"/>
  <c r="I8667" i="4" s="1"/>
  <c r="H8687" i="4"/>
  <c r="I8687" i="4" s="1"/>
  <c r="H8737" i="4"/>
  <c r="I8737" i="4" s="1"/>
  <c r="H8837" i="4"/>
  <c r="I8837" i="4" s="1"/>
  <c r="H8977" i="4"/>
  <c r="I8977" i="4" s="1"/>
  <c r="H9037" i="4"/>
  <c r="I9037" i="4" s="1"/>
  <c r="H9157" i="4"/>
  <c r="I9157" i="4" s="1"/>
  <c r="H9287" i="4"/>
  <c r="I9287" i="4" s="1"/>
  <c r="H4295" i="4"/>
  <c r="I4295" i="4" s="1"/>
  <c r="H6131" i="4"/>
  <c r="I6131" i="4" s="1"/>
  <c r="H6315" i="4"/>
  <c r="I6315" i="4" s="1"/>
  <c r="H6348" i="4"/>
  <c r="I6348" i="4" s="1"/>
  <c r="H6359" i="4"/>
  <c r="I6359" i="4" s="1"/>
  <c r="H6515" i="4"/>
  <c r="I6515" i="4" s="1"/>
  <c r="H6671" i="4"/>
  <c r="I6671" i="4" s="1"/>
  <c r="H6693" i="4"/>
  <c r="I6693" i="4" s="1"/>
  <c r="H7158" i="4"/>
  <c r="I7158" i="4" s="1"/>
  <c r="H7328" i="4"/>
  <c r="I7328" i="4" s="1"/>
  <c r="H7358" i="4"/>
  <c r="I7358" i="4" s="1"/>
  <c r="H7408" i="4"/>
  <c r="I7408" i="4" s="1"/>
  <c r="H7508" i="4"/>
  <c r="I7508" i="4" s="1"/>
  <c r="H7558" i="4"/>
  <c r="I7558" i="4" s="1"/>
  <c r="H7698" i="4"/>
  <c r="I7698" i="4" s="1"/>
  <c r="H8118" i="4"/>
  <c r="I8118" i="4" s="1"/>
  <c r="H8558" i="4"/>
  <c r="I8558" i="4" s="1"/>
  <c r="H8678" i="4"/>
  <c r="I8678" i="4" s="1"/>
  <c r="H8818" i="4"/>
  <c r="I8818" i="4" s="1"/>
  <c r="H8888" i="4"/>
  <c r="I8888" i="4" s="1"/>
  <c r="H8918" i="4"/>
  <c r="I8918" i="4" s="1"/>
  <c r="H6683" i="4"/>
  <c r="I6683" i="4" s="1"/>
  <c r="H6794" i="4"/>
  <c r="I6794" i="4" s="1"/>
  <c r="H6838" i="4"/>
  <c r="I6838" i="4" s="1"/>
  <c r="H6961" i="4"/>
  <c r="I6961" i="4" s="1"/>
  <c r="H7609" i="4"/>
  <c r="I7609" i="4" s="1"/>
  <c r="H7659" i="4"/>
  <c r="I7659" i="4" s="1"/>
  <c r="H7769" i="4"/>
  <c r="I7769" i="4" s="1"/>
  <c r="H7919" i="4"/>
  <c r="I7919" i="4" s="1"/>
  <c r="H8079" i="4"/>
  <c r="I8079" i="4" s="1"/>
  <c r="H8169" i="4"/>
  <c r="I8169" i="4" s="1"/>
  <c r="H8409" i="4"/>
  <c r="I8409" i="4" s="1"/>
  <c r="H8449" i="4"/>
  <c r="I8449" i="4" s="1"/>
  <c r="H8489" i="4"/>
  <c r="I8489" i="4" s="1"/>
  <c r="H8519" i="4"/>
  <c r="I8519" i="4" s="1"/>
  <c r="H8789" i="4"/>
  <c r="I8789" i="4" s="1"/>
  <c r="H8799" i="4"/>
  <c r="I8799" i="4" s="1"/>
  <c r="H8889" i="4"/>
  <c r="I8889" i="4" s="1"/>
  <c r="H8989" i="4"/>
  <c r="I8989" i="4" s="1"/>
  <c r="H9019" i="4"/>
  <c r="I9019" i="4" s="1"/>
  <c r="H9089" i="4"/>
  <c r="I9089" i="4" s="1"/>
  <c r="H9109" i="4"/>
  <c r="I9109" i="4" s="1"/>
  <c r="H9239" i="4"/>
  <c r="I9239" i="4" s="1"/>
  <c r="H4555" i="4"/>
  <c r="I4555" i="4" s="1"/>
  <c r="H5023" i="4"/>
  <c r="I5023" i="4" s="1"/>
  <c r="H5522" i="4"/>
  <c r="I5522" i="4" s="1"/>
  <c r="H6058" i="4"/>
  <c r="I6058" i="4" s="1"/>
  <c r="H6177" i="4"/>
  <c r="I6177" i="4" s="1"/>
  <c r="H6295" i="4"/>
  <c r="I6295" i="4" s="1"/>
  <c r="H6428" i="4"/>
  <c r="I6428" i="4" s="1"/>
  <c r="H6584" i="4"/>
  <c r="I6584" i="4" s="1"/>
  <c r="H6828" i="4"/>
  <c r="I6828" i="4" s="1"/>
  <c r="H6895" i="4"/>
  <c r="I6895" i="4" s="1"/>
  <c r="H7280" i="4"/>
  <c r="I7280" i="4" s="1"/>
  <c r="H7550" i="4"/>
  <c r="I7550" i="4" s="1"/>
  <c r="H7570" i="4"/>
  <c r="I7570" i="4" s="1"/>
  <c r="H7580" i="4"/>
  <c r="I7580" i="4" s="1"/>
  <c r="H7680" i="4"/>
  <c r="I7680" i="4" s="1"/>
  <c r="H7740" i="4"/>
  <c r="I7740" i="4" s="1"/>
  <c r="H7830" i="4"/>
  <c r="I7830" i="4" s="1"/>
  <c r="H7940" i="4"/>
  <c r="I7940" i="4" s="1"/>
  <c r="H8380" i="4"/>
  <c r="I8380" i="4" s="1"/>
  <c r="H5859" i="4"/>
  <c r="I5859" i="4" s="1"/>
  <c r="H6068" i="4"/>
  <c r="I6068" i="4" s="1"/>
  <c r="H6464" i="4"/>
  <c r="I6464" i="4" s="1"/>
  <c r="H6609" i="4"/>
  <c r="I6609" i="4" s="1"/>
  <c r="H6943" i="4"/>
  <c r="I6943" i="4" s="1"/>
  <c r="H8744" i="4"/>
  <c r="I8744" i="4" s="1"/>
  <c r="H8762" i="4"/>
  <c r="I8762" i="4" s="1"/>
  <c r="H9130" i="4"/>
  <c r="I9130" i="4" s="1"/>
  <c r="H9203" i="4"/>
  <c r="I9203" i="4" s="1"/>
  <c r="H9346" i="4"/>
  <c r="I9346" i="4" s="1"/>
  <c r="H9476" i="4"/>
  <c r="I9476" i="4" s="1"/>
  <c r="H9496" i="4"/>
  <c r="I9496" i="4" s="1"/>
  <c r="H9566" i="4"/>
  <c r="I9566" i="4" s="1"/>
  <c r="H9586" i="4"/>
  <c r="I9586" i="4" s="1"/>
  <c r="H9806" i="4"/>
  <c r="I9806" i="4" s="1"/>
  <c r="H9836" i="4"/>
  <c r="I9836" i="4" s="1"/>
  <c r="H10026" i="4"/>
  <c r="I10026" i="4" s="1"/>
  <c r="H10336" i="4"/>
  <c r="I10336" i="4" s="1"/>
  <c r="H10366" i="4"/>
  <c r="I10366" i="4" s="1"/>
  <c r="H10586" i="4"/>
  <c r="I10586" i="4" s="1"/>
  <c r="H10636" i="4"/>
  <c r="I10636" i="4" s="1"/>
  <c r="H10686" i="4"/>
  <c r="I10686" i="4" s="1"/>
  <c r="H10726" i="4"/>
  <c r="I10726" i="4" s="1"/>
  <c r="H10776" i="4"/>
  <c r="I10776" i="4" s="1"/>
  <c r="H10836" i="4"/>
  <c r="I10836" i="4" s="1"/>
  <c r="H10936" i="4"/>
  <c r="I10936" i="4" s="1"/>
  <c r="H10996" i="4"/>
  <c r="I10996" i="4" s="1"/>
  <c r="H11026" i="4"/>
  <c r="I11026" i="4" s="1"/>
  <c r="H11056" i="4"/>
  <c r="I11056" i="4" s="1"/>
  <c r="H11066" i="4"/>
  <c r="I11066" i="4" s="1"/>
  <c r="H11136" i="4"/>
  <c r="I11136" i="4" s="1"/>
  <c r="H11186" i="4"/>
  <c r="I11186" i="4" s="1"/>
  <c r="H11276" i="4"/>
  <c r="I11276" i="4" s="1"/>
  <c r="H11296" i="4"/>
  <c r="I11296" i="4" s="1"/>
  <c r="H11316" i="4"/>
  <c r="I11316" i="4" s="1"/>
  <c r="H11366" i="4"/>
  <c r="I11366" i="4" s="1"/>
  <c r="H11376" i="4"/>
  <c r="I11376" i="4" s="1"/>
  <c r="H11396" i="4"/>
  <c r="I11396" i="4" s="1"/>
  <c r="H4456" i="4"/>
  <c r="I4456" i="4" s="1"/>
  <c r="H5759" i="4"/>
  <c r="I5759" i="4" s="1"/>
  <c r="H6542" i="4"/>
  <c r="I6542" i="4" s="1"/>
  <c r="H6764" i="4"/>
  <c r="I6764" i="4" s="1"/>
  <c r="H7602" i="4"/>
  <c r="I7602" i="4" s="1"/>
  <c r="H7633" i="4"/>
  <c r="I7633" i="4" s="1"/>
  <c r="H7733" i="4"/>
  <c r="I7733" i="4" s="1"/>
  <c r="H8402" i="4"/>
  <c r="I8402" i="4" s="1"/>
  <c r="H8796" i="4"/>
  <c r="I8796" i="4" s="1"/>
  <c r="H9246" i="4"/>
  <c r="I9246" i="4" s="1"/>
  <c r="H9304" i="4"/>
  <c r="I9304" i="4" s="1"/>
  <c r="H9447" i="4"/>
  <c r="I9447" i="4" s="1"/>
  <c r="H9857" i="4"/>
  <c r="I9857" i="4" s="1"/>
  <c r="H9877" i="4"/>
  <c r="I9877" i="4" s="1"/>
  <c r="H9947" i="4"/>
  <c r="I9947" i="4" s="1"/>
  <c r="H10067" i="4"/>
  <c r="I10067" i="4" s="1"/>
  <c r="H10187" i="4"/>
  <c r="I10187" i="4" s="1"/>
  <c r="H10227" i="4"/>
  <c r="I10227" i="4" s="1"/>
  <c r="H10247" i="4"/>
  <c r="I10247" i="4" s="1"/>
  <c r="H10257" i="4"/>
  <c r="I10257" i="4" s="1"/>
  <c r="H10477" i="4"/>
  <c r="I10477" i="4" s="1"/>
  <c r="H10707" i="4"/>
  <c r="I10707" i="4" s="1"/>
  <c r="H10747" i="4"/>
  <c r="I10747" i="4" s="1"/>
  <c r="H10807" i="4"/>
  <c r="I10807" i="4" s="1"/>
  <c r="H10907" i="4"/>
  <c r="I10907" i="4" s="1"/>
  <c r="H11207" i="4"/>
  <c r="I11207" i="4" s="1"/>
  <c r="H11427" i="4"/>
  <c r="I11427" i="4" s="1"/>
  <c r="H6238" i="4"/>
  <c r="I6238" i="4" s="1"/>
  <c r="H7372" i="4"/>
  <c r="I7372" i="4" s="1"/>
  <c r="H8141" i="4"/>
  <c r="I8141" i="4" s="1"/>
  <c r="H8632" i="4"/>
  <c r="I8632" i="4" s="1"/>
  <c r="H8714" i="4"/>
  <c r="I8714" i="4" s="1"/>
  <c r="H8782" i="4"/>
  <c r="I8782" i="4" s="1"/>
  <c r="H9032" i="4"/>
  <c r="I9032" i="4" s="1"/>
  <c r="H9082" i="4"/>
  <c r="I9082" i="4" s="1"/>
  <c r="H9221" i="4"/>
  <c r="I9221" i="4" s="1"/>
  <c r="H9358" i="4"/>
  <c r="I9358" i="4" s="1"/>
  <c r="H9388" i="4"/>
  <c r="I9388" i="4" s="1"/>
  <c r="H9418" i="4"/>
  <c r="I9418" i="4" s="1"/>
  <c r="H9428" i="4"/>
  <c r="I9428" i="4" s="1"/>
  <c r="H9438" i="4"/>
  <c r="I9438" i="4" s="1"/>
  <c r="H10118" i="4"/>
  <c r="I10118" i="4" s="1"/>
  <c r="H10268" i="4"/>
  <c r="I10268" i="4" s="1"/>
  <c r="H10528" i="4"/>
  <c r="I10528" i="4" s="1"/>
  <c r="H10578" i="4"/>
  <c r="I10578" i="4" s="1"/>
  <c r="H10678" i="4"/>
  <c r="I10678" i="4" s="1"/>
  <c r="H10848" i="4"/>
  <c r="I10848" i="4" s="1"/>
  <c r="H10958" i="4"/>
  <c r="I10958" i="4" s="1"/>
  <c r="H11058" i="4"/>
  <c r="I11058" i="4" s="1"/>
  <c r="H11128" i="4"/>
  <c r="I11128" i="4" s="1"/>
  <c r="H11168" i="4"/>
  <c r="I11168" i="4" s="1"/>
  <c r="H11198" i="4"/>
  <c r="I11198" i="4" s="1"/>
  <c r="H4103" i="4"/>
  <c r="I4103" i="4" s="1"/>
  <c r="H6099" i="4"/>
  <c r="I6099" i="4" s="1"/>
  <c r="H6509" i="4"/>
  <c r="I6509" i="4" s="1"/>
  <c r="H7065" i="4"/>
  <c r="I7065" i="4" s="1"/>
  <c r="H7573" i="4"/>
  <c r="I7573" i="4" s="1"/>
  <c r="H7811" i="4"/>
  <c r="I7811" i="4" s="1"/>
  <c r="H7842" i="4"/>
  <c r="I7842" i="4" s="1"/>
  <c r="H7973" i="4"/>
  <c r="I7973" i="4" s="1"/>
  <c r="H8073" i="4"/>
  <c r="I8073" i="4" s="1"/>
  <c r="H8633" i="4"/>
  <c r="I8633" i="4" s="1"/>
  <c r="H8866" i="4"/>
  <c r="I8866" i="4" s="1"/>
  <c r="H9222" i="4"/>
  <c r="I9222" i="4" s="1"/>
  <c r="H5221" i="4"/>
  <c r="I5221" i="4" s="1"/>
  <c r="H6407" i="4"/>
  <c r="I6407" i="4" s="1"/>
  <c r="H6553" i="4"/>
  <c r="I6553" i="4" s="1"/>
  <c r="H6741" i="4"/>
  <c r="I6741" i="4" s="1"/>
  <c r="H7312" i="4"/>
  <c r="I7312" i="4" s="1"/>
  <c r="H7443" i="4"/>
  <c r="I7443" i="4" s="1"/>
  <c r="H7881" i="4"/>
  <c r="I7881" i="4" s="1"/>
  <c r="H8570" i="4"/>
  <c r="I8570" i="4" s="1"/>
  <c r="H8602" i="4"/>
  <c r="I8602" i="4" s="1"/>
  <c r="H8652" i="4"/>
  <c r="I8652" i="4" s="1"/>
  <c r="H8802" i="4"/>
  <c r="I8802" i="4" s="1"/>
  <c r="H9400" i="4"/>
  <c r="I9400" i="4" s="1"/>
  <c r="H9560" i="4"/>
  <c r="I9560" i="4" s="1"/>
  <c r="H9590" i="4"/>
  <c r="I9590" i="4" s="1"/>
  <c r="H4956" i="4"/>
  <c r="I4956" i="4" s="1"/>
  <c r="H6485" i="4"/>
  <c r="I6485" i="4" s="1"/>
  <c r="H8051" i="4"/>
  <c r="I8051" i="4" s="1"/>
  <c r="H8113" i="4"/>
  <c r="I8113" i="4" s="1"/>
  <c r="H8313" i="4"/>
  <c r="I8313" i="4" s="1"/>
  <c r="H8451" i="4"/>
  <c r="I8451" i="4" s="1"/>
  <c r="H9003" i="4"/>
  <c r="I9003" i="4" s="1"/>
  <c r="H9166" i="4"/>
  <c r="I9166" i="4" s="1"/>
  <c r="H9182" i="4"/>
  <c r="I9182" i="4" s="1"/>
  <c r="H9391" i="4"/>
  <c r="I9391" i="4" s="1"/>
  <c r="H9411" i="4"/>
  <c r="I9411" i="4" s="1"/>
  <c r="H9641" i="4"/>
  <c r="I9641" i="4" s="1"/>
  <c r="H5928" i="4"/>
  <c r="I5928" i="4" s="1"/>
  <c r="H6452" i="4"/>
  <c r="I6452" i="4" s="1"/>
  <c r="H6597" i="4"/>
  <c r="I6597" i="4" s="1"/>
  <c r="H7452" i="4"/>
  <c r="I7452" i="4" s="1"/>
  <c r="H7652" i="4"/>
  <c r="I7652" i="4" s="1"/>
  <c r="H7983" i="4"/>
  <c r="I7983" i="4" s="1"/>
  <c r="H8021" i="4"/>
  <c r="I8021" i="4" s="1"/>
  <c r="H8252" i="4"/>
  <c r="I8252" i="4" s="1"/>
  <c r="H8904" i="4"/>
  <c r="I8904" i="4" s="1"/>
  <c r="H9154" i="4"/>
  <c r="I9154" i="4" s="1"/>
  <c r="H9270" i="4"/>
  <c r="I9270" i="4" s="1"/>
  <c r="H9312" i="4"/>
  <c r="I9312" i="4" s="1"/>
  <c r="H5499" i="4"/>
  <c r="I5499" i="4" s="1"/>
  <c r="H6201" i="4"/>
  <c r="I6201" i="4" s="1"/>
  <c r="H7431" i="4"/>
  <c r="I7431" i="4" s="1"/>
  <c r="H8431" i="4"/>
  <c r="I8431" i="4" s="1"/>
  <c r="H9060" i="4"/>
  <c r="I9060" i="4" s="1"/>
  <c r="H9773" i="4"/>
  <c r="I9773" i="4" s="1"/>
  <c r="H10202" i="4"/>
  <c r="I10202" i="4" s="1"/>
  <c r="H10315" i="4"/>
  <c r="I10315" i="4" s="1"/>
  <c r="H10460" i="4"/>
  <c r="I10460" i="4" s="1"/>
  <c r="H10689" i="4"/>
  <c r="I10689" i="4" s="1"/>
  <c r="H10731" i="4"/>
  <c r="I10731" i="4" s="1"/>
  <c r="H11244" i="4"/>
  <c r="I11244" i="4" s="1"/>
  <c r="H11511" i="4"/>
  <c r="I11511" i="4" s="1"/>
  <c r="H11541" i="4"/>
  <c r="I11541" i="4" s="1"/>
  <c r="H11731" i="4"/>
  <c r="I11731" i="4" s="1"/>
  <c r="H11951" i="4"/>
  <c r="I11951" i="4" s="1"/>
  <c r="H12091" i="4"/>
  <c r="I12091" i="4" s="1"/>
  <c r="H12211" i="4"/>
  <c r="I12211" i="4" s="1"/>
  <c r="H12551" i="4"/>
  <c r="I12551" i="4" s="1"/>
  <c r="H12611" i="4"/>
  <c r="I12611" i="4" s="1"/>
  <c r="H12651" i="4"/>
  <c r="I12651" i="4" s="1"/>
  <c r="H12661" i="4"/>
  <c r="I12661" i="4" s="1"/>
  <c r="H12721" i="4"/>
  <c r="I12721" i="4" s="1"/>
  <c r="H12881" i="4"/>
  <c r="I12881" i="4" s="1"/>
  <c r="H12931" i="4"/>
  <c r="I12931" i="4" s="1"/>
  <c r="H13031" i="4"/>
  <c r="I13031" i="4" s="1"/>
  <c r="H6218" i="4"/>
  <c r="I6218" i="4" s="1"/>
  <c r="H7892" i="4"/>
  <c r="I7892" i="4" s="1"/>
  <c r="H7993" i="4"/>
  <c r="I7993" i="4" s="1"/>
  <c r="H8674" i="4"/>
  <c r="I8674" i="4" s="1"/>
  <c r="H8956" i="4"/>
  <c r="I8956" i="4" s="1"/>
  <c r="H9483" i="4"/>
  <c r="I9483" i="4" s="1"/>
  <c r="H9861" i="4"/>
  <c r="I9861" i="4" s="1"/>
  <c r="H9961" i="4"/>
  <c r="I9961" i="4" s="1"/>
  <c r="H9974" i="4"/>
  <c r="I9974" i="4" s="1"/>
  <c r="H10019" i="4"/>
  <c r="I10019" i="4" s="1"/>
  <c r="H10061" i="4"/>
  <c r="I10061" i="4" s="1"/>
  <c r="H10145" i="4"/>
  <c r="I10145" i="4" s="1"/>
  <c r="H10174" i="4"/>
  <c r="I10174" i="4" s="1"/>
  <c r="H10361" i="4"/>
  <c r="I10361" i="4" s="1"/>
  <c r="H10645" i="4"/>
  <c r="I10645" i="4" s="1"/>
  <c r="H11161" i="4"/>
  <c r="I11161" i="4" s="1"/>
  <c r="H11219" i="4"/>
  <c r="I11219" i="4" s="1"/>
  <c r="H11332" i="4"/>
  <c r="I11332" i="4" s="1"/>
  <c r="H11752" i="4"/>
  <c r="I11752" i="4" s="1"/>
  <c r="H11932" i="4"/>
  <c r="I11932" i="4" s="1"/>
  <c r="H12182" i="4"/>
  <c r="I12182" i="4" s="1"/>
  <c r="H12222" i="4"/>
  <c r="I12222" i="4" s="1"/>
  <c r="H12332" i="4"/>
  <c r="I12332" i="4" s="1"/>
  <c r="H12612" i="4"/>
  <c r="I12612" i="4" s="1"/>
  <c r="H12682" i="4"/>
  <c r="I12682" i="4" s="1"/>
  <c r="H13022" i="4"/>
  <c r="I13022" i="4" s="1"/>
  <c r="H13062" i="4"/>
  <c r="I13062" i="4" s="1"/>
  <c r="H5599" i="4"/>
  <c r="I5599" i="4" s="1"/>
  <c r="H6865" i="4"/>
  <c r="I6865" i="4" s="1"/>
  <c r="H7008" i="4"/>
  <c r="I7008" i="4" s="1"/>
  <c r="H7792" i="4"/>
  <c r="I7792" i="4" s="1"/>
  <c r="H8123" i="4"/>
  <c r="I8123" i="4" s="1"/>
  <c r="H9011" i="4"/>
  <c r="I9011" i="4" s="1"/>
  <c r="H9675" i="4"/>
  <c r="I9675" i="4" s="1"/>
  <c r="H9720" i="4"/>
  <c r="I9720" i="4" s="1"/>
  <c r="H9891" i="4"/>
  <c r="I9891" i="4" s="1"/>
  <c r="H9904" i="4"/>
  <c r="I9904" i="4" s="1"/>
  <c r="H10049" i="4"/>
  <c r="I10049" i="4" s="1"/>
  <c r="H10291" i="4"/>
  <c r="I10291" i="4" s="1"/>
  <c r="H10562" i="4"/>
  <c r="I10562" i="4" s="1"/>
  <c r="H10975" i="4"/>
  <c r="I10975" i="4" s="1"/>
  <c r="H11033" i="4"/>
  <c r="I11033" i="4" s="1"/>
  <c r="H11075" i="4"/>
  <c r="I11075" i="4" s="1"/>
  <c r="H11404" i="4"/>
  <c r="I11404" i="4" s="1"/>
  <c r="H11583" i="4"/>
  <c r="I11583" i="4" s="1"/>
  <c r="H11793" i="4"/>
  <c r="I11793" i="4" s="1"/>
  <c r="H11843" i="4"/>
  <c r="I11843" i="4" s="1"/>
  <c r="H11913" i="4"/>
  <c r="I11913" i="4" s="1"/>
  <c r="H11963" i="4"/>
  <c r="I11963" i="4" s="1"/>
  <c r="H12153" i="4"/>
  <c r="I12153" i="4" s="1"/>
  <c r="H12173" i="4"/>
  <c r="I12173" i="4" s="1"/>
  <c r="H12273" i="4"/>
  <c r="I12273" i="4" s="1"/>
  <c r="H12533" i="4"/>
  <c r="I12533" i="4" s="1"/>
  <c r="H12873" i="4"/>
  <c r="I12873" i="4" s="1"/>
  <c r="H12973" i="4"/>
  <c r="I12973" i="4" s="1"/>
  <c r="H9074" i="4"/>
  <c r="I9074" i="4" s="1"/>
  <c r="H9821" i="4"/>
  <c r="I9821" i="4" s="1"/>
  <c r="H10005" i="4"/>
  <c r="I10005" i="4" s="1"/>
  <c r="H10279" i="4"/>
  <c r="I10279" i="4" s="1"/>
  <c r="H10863" i="4"/>
  <c r="I10863" i="4" s="1"/>
  <c r="H6275" i="4"/>
  <c r="I6275" i="4" s="1"/>
  <c r="H7018" i="4"/>
  <c r="I7018" i="4" s="1"/>
  <c r="H7261" i="4"/>
  <c r="I7261" i="4" s="1"/>
  <c r="H8524" i="4"/>
  <c r="I8524" i="4" s="1"/>
  <c r="H9455" i="4"/>
  <c r="I9455" i="4" s="1"/>
  <c r="H9751" i="4"/>
  <c r="I9751" i="4" s="1"/>
  <c r="H10493" i="4"/>
  <c r="I10493" i="4" s="1"/>
  <c r="H10522" i="4"/>
  <c r="I10522" i="4" s="1"/>
  <c r="H10693" i="4"/>
  <c r="I10693" i="4" s="1"/>
  <c r="H10751" i="4"/>
  <c r="I10751" i="4" s="1"/>
  <c r="H6062" i="4"/>
  <c r="I6062" i="4" s="1"/>
  <c r="H7593" i="4"/>
  <c r="I7593" i="4" s="1"/>
  <c r="H8756" i="4"/>
  <c r="I8756" i="4" s="1"/>
  <c r="H9525" i="4"/>
  <c r="I9525" i="4" s="1"/>
  <c r="H9652" i="4"/>
  <c r="I9652" i="4" s="1"/>
  <c r="H9694" i="4"/>
  <c r="I9694" i="4" s="1"/>
  <c r="H10023" i="4"/>
  <c r="I10023" i="4" s="1"/>
  <c r="H10439" i="4"/>
  <c r="I10439" i="4" s="1"/>
  <c r="H10723" i="4"/>
  <c r="I10723" i="4" s="1"/>
  <c r="H10810" i="4"/>
  <c r="I10810" i="4" s="1"/>
  <c r="H10865" i="4"/>
  <c r="I10865" i="4" s="1"/>
  <c r="H10981" i="4"/>
  <c r="I10981" i="4" s="1"/>
  <c r="H11094" i="4"/>
  <c r="I11094" i="4" s="1"/>
  <c r="H6138" i="4"/>
  <c r="I6138" i="4" s="1"/>
  <c r="H7162" i="4"/>
  <c r="I7162" i="4" s="1"/>
  <c r="H7493" i="4"/>
  <c r="I7493" i="4" s="1"/>
  <c r="H8162" i="4"/>
  <c r="I8162" i="4" s="1"/>
  <c r="H8291" i="4"/>
  <c r="I8291" i="4" s="1"/>
  <c r="H8392" i="4"/>
  <c r="I8392" i="4" s="1"/>
  <c r="H8924" i="4"/>
  <c r="I8924" i="4" s="1"/>
  <c r="H9364" i="4"/>
  <c r="I9364" i="4" s="1"/>
  <c r="H9711" i="4"/>
  <c r="I9711" i="4" s="1"/>
  <c r="H9782" i="4"/>
  <c r="I9782" i="4" s="1"/>
  <c r="H10211" i="4"/>
  <c r="I10211" i="4" s="1"/>
  <c r="H10324" i="4"/>
  <c r="I10324" i="4" s="1"/>
  <c r="H10582" i="4"/>
  <c r="I10582" i="4" s="1"/>
  <c r="H11069" i="4"/>
  <c r="I11069" i="4" s="1"/>
  <c r="H11095" i="4"/>
  <c r="I11095" i="4" s="1"/>
  <c r="H7053" i="4"/>
  <c r="I7053" i="4" s="1"/>
  <c r="H7292" i="4"/>
  <c r="I7292" i="4" s="1"/>
  <c r="H8542" i="4"/>
  <c r="I8542" i="4" s="1"/>
  <c r="H8656" i="4"/>
  <c r="I8656" i="4" s="1"/>
  <c r="H8874" i="4"/>
  <c r="I8874" i="4" s="1"/>
  <c r="H9712" i="4"/>
  <c r="I9712" i="4" s="1"/>
  <c r="H9841" i="4"/>
  <c r="I9841" i="4" s="1"/>
  <c r="H10483" i="4"/>
  <c r="I10483" i="4" s="1"/>
  <c r="H10612" i="4"/>
  <c r="I10612" i="4" s="1"/>
  <c r="H10712" i="4"/>
  <c r="I10712" i="4" s="1"/>
  <c r="H11025" i="4"/>
  <c r="I11025" i="4" s="1"/>
  <c r="H11254" i="4"/>
  <c r="I11254" i="4" s="1"/>
  <c r="H11478" i="4"/>
  <c r="I11478" i="4" s="1"/>
  <c r="H11768" i="4"/>
  <c r="I11768" i="4" s="1"/>
  <c r="H11838" i="4"/>
  <c r="I11838" i="4" s="1"/>
  <c r="H12118" i="4"/>
  <c r="I12118" i="4" s="1"/>
  <c r="H12238" i="4"/>
  <c r="I12238" i="4" s="1"/>
  <c r="H12428" i="4"/>
  <c r="I12428" i="4" s="1"/>
  <c r="H12478" i="4"/>
  <c r="I12478" i="4" s="1"/>
  <c r="H12548" i="4"/>
  <c r="I12548" i="4" s="1"/>
  <c r="H12598" i="4"/>
  <c r="I12598" i="4" s="1"/>
  <c r="H12748" i="4"/>
  <c r="I12748" i="4" s="1"/>
  <c r="H12888" i="4"/>
  <c r="I12888" i="4" s="1"/>
  <c r="H13058" i="4"/>
  <c r="I13058" i="4" s="1"/>
  <c r="H7423" i="4"/>
  <c r="I7423" i="4" s="1"/>
  <c r="H10714" i="4"/>
  <c r="I10714" i="4" s="1"/>
  <c r="H11001" i="4"/>
  <c r="I11001" i="4" s="1"/>
  <c r="H11143" i="4"/>
  <c r="I11143" i="4" s="1"/>
  <c r="H11305" i="4"/>
  <c r="I11305" i="4" s="1"/>
  <c r="H11444" i="4"/>
  <c r="I11444" i="4" s="1"/>
  <c r="H11744" i="4"/>
  <c r="I11744" i="4" s="1"/>
  <c r="H12126" i="4"/>
  <c r="I12126" i="4" s="1"/>
  <c r="H12576" i="4"/>
  <c r="I12576" i="4" s="1"/>
  <c r="H12694" i="4"/>
  <c r="I12694" i="4" s="1"/>
  <c r="H13108" i="4"/>
  <c r="I13108" i="4" s="1"/>
  <c r="H13448" i="4"/>
  <c r="I13448" i="4" s="1"/>
  <c r="H13678" i="4"/>
  <c r="I13678" i="4" s="1"/>
  <c r="H13908" i="4"/>
  <c r="I13908" i="4" s="1"/>
  <c r="H14168" i="4"/>
  <c r="I14168" i="4" s="1"/>
  <c r="H14178" i="4"/>
  <c r="I14178" i="4" s="1"/>
  <c r="H14198" i="4"/>
  <c r="I14198" i="4" s="1"/>
  <c r="H14418" i="4"/>
  <c r="I14418" i="4" s="1"/>
  <c r="H14448" i="4"/>
  <c r="I14448" i="4" s="1"/>
  <c r="H14458" i="4"/>
  <c r="I14458" i="4" s="1"/>
  <c r="H14478" i="4"/>
  <c r="I14478" i="4" s="1"/>
  <c r="H14598" i="4"/>
  <c r="I14598" i="4" s="1"/>
  <c r="H14638" i="4"/>
  <c r="I14638" i="4" s="1"/>
  <c r="H14738" i="4"/>
  <c r="I14738" i="4" s="1"/>
  <c r="H14768" i="4"/>
  <c r="I14768" i="4" s="1"/>
  <c r="H14918" i="4"/>
  <c r="I14918" i="4" s="1"/>
  <c r="H15088" i="4"/>
  <c r="I15088" i="4" s="1"/>
  <c r="H15188" i="4"/>
  <c r="I15188" i="4" s="1"/>
  <c r="H15428" i="4"/>
  <c r="I15428" i="4" s="1"/>
  <c r="H15448" i="4"/>
  <c r="I15448" i="4" s="1"/>
  <c r="H15578" i="4"/>
  <c r="I15578" i="4" s="1"/>
  <c r="H15598" i="4"/>
  <c r="I15598" i="4" s="1"/>
  <c r="H15648" i="4"/>
  <c r="I15648" i="4" s="1"/>
  <c r="H15678" i="4"/>
  <c r="I15678" i="4" s="1"/>
  <c r="H15828" i="4"/>
  <c r="I15828" i="4" s="1"/>
  <c r="H16398" i="4"/>
  <c r="I16398" i="4" s="1"/>
  <c r="H7523" i="4"/>
  <c r="I7523" i="4" s="1"/>
  <c r="H10942" i="4"/>
  <c r="I10942" i="4" s="1"/>
  <c r="H11577" i="4"/>
  <c r="I11577" i="4" s="1"/>
  <c r="H11777" i="4"/>
  <c r="I11777" i="4" s="1"/>
  <c r="H11995" i="4"/>
  <c r="I11995" i="4" s="1"/>
  <c r="H12495" i="4"/>
  <c r="I12495" i="4" s="1"/>
  <c r="H12545" i="4"/>
  <c r="I12545" i="4" s="1"/>
  <c r="H13129" i="4"/>
  <c r="I13129" i="4" s="1"/>
  <c r="H13149" i="4"/>
  <c r="I13149" i="4" s="1"/>
  <c r="H13329" i="4"/>
  <c r="I13329" i="4" s="1"/>
  <c r="H13379" i="4"/>
  <c r="I13379" i="4" s="1"/>
  <c r="H13459" i="4"/>
  <c r="I13459" i="4" s="1"/>
  <c r="H13489" i="4"/>
  <c r="I13489" i="4" s="1"/>
  <c r="H13509" i="4"/>
  <c r="I13509" i="4" s="1"/>
  <c r="H13569" i="4"/>
  <c r="I13569" i="4" s="1"/>
  <c r="H13589" i="4"/>
  <c r="I13589" i="4" s="1"/>
  <c r="H13599" i="4"/>
  <c r="I13599" i="4" s="1"/>
  <c r="H13629" i="4"/>
  <c r="I13629" i="4" s="1"/>
  <c r="H13719" i="4"/>
  <c r="I13719" i="4" s="1"/>
  <c r="H13939" i="4"/>
  <c r="I13939" i="4" s="1"/>
  <c r="H14249" i="4"/>
  <c r="I14249" i="4" s="1"/>
  <c r="H14359" i="4"/>
  <c r="I14359" i="4" s="1"/>
  <c r="H14569" i="4"/>
  <c r="I14569" i="4" s="1"/>
  <c r="H14709" i="4"/>
  <c r="I14709" i="4" s="1"/>
  <c r="H14769" i="4"/>
  <c r="I14769" i="4" s="1"/>
  <c r="H14789" i="4"/>
  <c r="I14789" i="4" s="1"/>
  <c r="H14809" i="4"/>
  <c r="I14809" i="4" s="1"/>
  <c r="H14979" i="4"/>
  <c r="I14979" i="4" s="1"/>
  <c r="H15059" i="4"/>
  <c r="I15059" i="4" s="1"/>
  <c r="H15139" i="4"/>
  <c r="I15139" i="4" s="1"/>
  <c r="H15289" i="4"/>
  <c r="I15289" i="4" s="1"/>
  <c r="H15489" i="4"/>
  <c r="I15489" i="4" s="1"/>
  <c r="H15569" i="4"/>
  <c r="I15569" i="4" s="1"/>
  <c r="H15619" i="4"/>
  <c r="I15619" i="4" s="1"/>
  <c r="H15779" i="4"/>
  <c r="I15779" i="4" s="1"/>
  <c r="H15849" i="4"/>
  <c r="I15849" i="4" s="1"/>
  <c r="H16099" i="4"/>
  <c r="I16099" i="4" s="1"/>
  <c r="H9730" i="4"/>
  <c r="I9730" i="4" s="1"/>
  <c r="H10014" i="4"/>
  <c r="I10014" i="4" s="1"/>
  <c r="H10085" i="4"/>
  <c r="I10085" i="4" s="1"/>
  <c r="H12029" i="4"/>
  <c r="I12029" i="4" s="1"/>
  <c r="H13014" i="4"/>
  <c r="I13014" i="4" s="1"/>
  <c r="H13260" i="4"/>
  <c r="I13260" i="4" s="1"/>
  <c r="H13340" i="4"/>
  <c r="I13340" i="4" s="1"/>
  <c r="H13380" i="4"/>
  <c r="I13380" i="4" s="1"/>
  <c r="H13680" i="4"/>
  <c r="I13680" i="4" s="1"/>
  <c r="H13730" i="4"/>
  <c r="I13730" i="4" s="1"/>
  <c r="H13740" i="4"/>
  <c r="I13740" i="4" s="1"/>
  <c r="H13760" i="4"/>
  <c r="I13760" i="4" s="1"/>
  <c r="H14000" i="4"/>
  <c r="I14000" i="4" s="1"/>
  <c r="H14210" i="4"/>
  <c r="I14210" i="4" s="1"/>
  <c r="H14370" i="4"/>
  <c r="I14370" i="4" s="1"/>
  <c r="H14510" i="4"/>
  <c r="I14510" i="4" s="1"/>
  <c r="H14530" i="4"/>
  <c r="I14530" i="4" s="1"/>
  <c r="H14590" i="4"/>
  <c r="I14590" i="4" s="1"/>
  <c r="H14880" i="4"/>
  <c r="I14880" i="4" s="1"/>
  <c r="H15270" i="4"/>
  <c r="I15270" i="4" s="1"/>
  <c r="H15350" i="4"/>
  <c r="I15350" i="4" s="1"/>
  <c r="H15390" i="4"/>
  <c r="I15390" i="4" s="1"/>
  <c r="H15500" i="4"/>
  <c r="I15500" i="4" s="1"/>
  <c r="H15870" i="4"/>
  <c r="I15870" i="4" s="1"/>
  <c r="H15890" i="4"/>
  <c r="I15890" i="4" s="1"/>
  <c r="H16020" i="4"/>
  <c r="I16020" i="4" s="1"/>
  <c r="H16110" i="4"/>
  <c r="I16110" i="4" s="1"/>
  <c r="H16170" i="4"/>
  <c r="I16170" i="4" s="1"/>
  <c r="H16210" i="4"/>
  <c r="I16210" i="4" s="1"/>
  <c r="H16240" i="4"/>
  <c r="I16240" i="4" s="1"/>
  <c r="H10384" i="4"/>
  <c r="I10384" i="4" s="1"/>
  <c r="H10455" i="4"/>
  <c r="I10455" i="4" s="1"/>
  <c r="H10742" i="4"/>
  <c r="I10742" i="4" s="1"/>
  <c r="H11815" i="4"/>
  <c r="I11815" i="4" s="1"/>
  <c r="H12297" i="4"/>
  <c r="I12297" i="4" s="1"/>
  <c r="H12515" i="4"/>
  <c r="I12515" i="4" s="1"/>
  <c r="H12997" i="4"/>
  <c r="I12997" i="4" s="1"/>
  <c r="H13065" i="4"/>
  <c r="I13065" i="4" s="1"/>
  <c r="H13211" i="4"/>
  <c r="I13211" i="4" s="1"/>
  <c r="H13291" i="4"/>
  <c r="I13291" i="4" s="1"/>
  <c r="H13491" i="4"/>
  <c r="I13491" i="4" s="1"/>
  <c r="H13751" i="4"/>
  <c r="I13751" i="4" s="1"/>
  <c r="H13851" i="4"/>
  <c r="I13851" i="4" s="1"/>
  <c r="H14051" i="4"/>
  <c r="I14051" i="4" s="1"/>
  <c r="H14271" i="4"/>
  <c r="I14271" i="4" s="1"/>
  <c r="H14291" i="4"/>
  <c r="I14291" i="4" s="1"/>
  <c r="H14301" i="4"/>
  <c r="I14301" i="4" s="1"/>
  <c r="H14441" i="4"/>
  <c r="I14441" i="4" s="1"/>
  <c r="H14601" i="4"/>
  <c r="I14601" i="4" s="1"/>
  <c r="H14661" i="4"/>
  <c r="I14661" i="4" s="1"/>
  <c r="H14731" i="4"/>
  <c r="I14731" i="4" s="1"/>
  <c r="H14791" i="4"/>
  <c r="I14791" i="4" s="1"/>
  <c r="H15161" i="4"/>
  <c r="I15161" i="4" s="1"/>
  <c r="H15411" i="4"/>
  <c r="I15411" i="4" s="1"/>
  <c r="H4696" i="4"/>
  <c r="I4696" i="4" s="1"/>
  <c r="H10101" i="4"/>
  <c r="I10101" i="4" s="1"/>
  <c r="H11101" i="4"/>
  <c r="I11101" i="4" s="1"/>
  <c r="H11549" i="4"/>
  <c r="I11549" i="4" s="1"/>
  <c r="H11566" i="4"/>
  <c r="I11566" i="4" s="1"/>
  <c r="H12034" i="4"/>
  <c r="I12034" i="4" s="1"/>
  <c r="H12149" i="4"/>
  <c r="I12149" i="4" s="1"/>
  <c r="H12316" i="4"/>
  <c r="I12316" i="4" s="1"/>
  <c r="H12499" i="4"/>
  <c r="I12499" i="4" s="1"/>
  <c r="H12584" i="4"/>
  <c r="I12584" i="4" s="1"/>
  <c r="H12634" i="4"/>
  <c r="I12634" i="4" s="1"/>
  <c r="H12834" i="4"/>
  <c r="I12834" i="4" s="1"/>
  <c r="H12934" i="4"/>
  <c r="I12934" i="4" s="1"/>
  <c r="H13362" i="4"/>
  <c r="I13362" i="4" s="1"/>
  <c r="H13422" i="4"/>
  <c r="I13422" i="4" s="1"/>
  <c r="H13452" i="4"/>
  <c r="I13452" i="4" s="1"/>
  <c r="H13462" i="4"/>
  <c r="I13462" i="4" s="1"/>
  <c r="H13482" i="4"/>
  <c r="I13482" i="4" s="1"/>
  <c r="H13492" i="4"/>
  <c r="I13492" i="4" s="1"/>
  <c r="H13652" i="4"/>
  <c r="I13652" i="4" s="1"/>
  <c r="H13792" i="4"/>
  <c r="I13792" i="4" s="1"/>
  <c r="H13872" i="4"/>
  <c r="I13872" i="4" s="1"/>
  <c r="H13882" i="4"/>
  <c r="I13882" i="4" s="1"/>
  <c r="H13932" i="4"/>
  <c r="I13932" i="4" s="1"/>
  <c r="H14142" i="4"/>
  <c r="I14142" i="4" s="1"/>
  <c r="H14332" i="4"/>
  <c r="I14332" i="4" s="1"/>
  <c r="H14392" i="4"/>
  <c r="I14392" i="4" s="1"/>
  <c r="H14462" i="4"/>
  <c r="I14462" i="4" s="1"/>
  <c r="H14702" i="4"/>
  <c r="I14702" i="4" s="1"/>
  <c r="H14852" i="4"/>
  <c r="I14852" i="4" s="1"/>
  <c r="H14902" i="4"/>
  <c r="I14902" i="4" s="1"/>
  <c r="H14942" i="4"/>
  <c r="I14942" i="4" s="1"/>
  <c r="H15132" i="4"/>
  <c r="I15132" i="4" s="1"/>
  <c r="H15232" i="4"/>
  <c r="I15232" i="4" s="1"/>
  <c r="H15282" i="4"/>
  <c r="I15282" i="4" s="1"/>
  <c r="H5492" i="4"/>
  <c r="I5492" i="4" s="1"/>
  <c r="H10400" i="4"/>
  <c r="I10400" i="4" s="1"/>
  <c r="H11450" i="4"/>
  <c r="I11450" i="4" s="1"/>
  <c r="H11985" i="4"/>
  <c r="I11985" i="4" s="1"/>
  <c r="H12050" i="4"/>
  <c r="I12050" i="4" s="1"/>
  <c r="H12235" i="4"/>
  <c r="I12235" i="4" s="1"/>
  <c r="H12367" i="4"/>
  <c r="I12367" i="4" s="1"/>
  <c r="H12667" i="4"/>
  <c r="I12667" i="4" s="1"/>
  <c r="H12785" i="4"/>
  <c r="I12785" i="4" s="1"/>
  <c r="H12800" i="4"/>
  <c r="I12800" i="4" s="1"/>
  <c r="H12985" i="4"/>
  <c r="I12985" i="4" s="1"/>
  <c r="H13233" i="4"/>
  <c r="I13233" i="4" s="1"/>
  <c r="H13303" i="4"/>
  <c r="I13303" i="4" s="1"/>
  <c r="H13443" i="4"/>
  <c r="I13443" i="4" s="1"/>
  <c r="H13503" i="4"/>
  <c r="I13503" i="4" s="1"/>
  <c r="H13643" i="4"/>
  <c r="I13643" i="4" s="1"/>
  <c r="H13813" i="4"/>
  <c r="I13813" i="4" s="1"/>
  <c r="H13883" i="4"/>
  <c r="I13883" i="4" s="1"/>
  <c r="H13893" i="4"/>
  <c r="I13893" i="4" s="1"/>
  <c r="H14013" i="4"/>
  <c r="I14013" i="4" s="1"/>
  <c r="H14033" i="4"/>
  <c r="I14033" i="4" s="1"/>
  <c r="H14043" i="4"/>
  <c r="I14043" i="4" s="1"/>
  <c r="H14163" i="4"/>
  <c r="I14163" i="4" s="1"/>
  <c r="H14223" i="4"/>
  <c r="I14223" i="4" s="1"/>
  <c r="H14483" i="4"/>
  <c r="I14483" i="4" s="1"/>
  <c r="H14613" i="4"/>
  <c r="I14613" i="4" s="1"/>
  <c r="H14743" i="4"/>
  <c r="I14743" i="4" s="1"/>
  <c r="H14873" i="4"/>
  <c r="I14873" i="4" s="1"/>
  <c r="H14913" i="4"/>
  <c r="I14913" i="4" s="1"/>
  <c r="H14953" i="4"/>
  <c r="I14953" i="4" s="1"/>
  <c r="H14993" i="4"/>
  <c r="I14993" i="4" s="1"/>
  <c r="H15023" i="4"/>
  <c r="I15023" i="4" s="1"/>
  <c r="H15343" i="4"/>
  <c r="I15343" i="4" s="1"/>
  <c r="H15423" i="4"/>
  <c r="I15423" i="4" s="1"/>
  <c r="H15443" i="4"/>
  <c r="I15443" i="4" s="1"/>
  <c r="H15483" i="4"/>
  <c r="I15483" i="4" s="1"/>
  <c r="H10759" i="4"/>
  <c r="I10759" i="4" s="1"/>
  <c r="H11604" i="4"/>
  <c r="I11604" i="4" s="1"/>
  <c r="H11669" i="4"/>
  <c r="I11669" i="4" s="1"/>
  <c r="H11719" i="4"/>
  <c r="I11719" i="4" s="1"/>
  <c r="H11804" i="4"/>
  <c r="I11804" i="4" s="1"/>
  <c r="H11854" i="4"/>
  <c r="I11854" i="4" s="1"/>
  <c r="H12419" i="4"/>
  <c r="I12419" i="4" s="1"/>
  <c r="H12454" i="4"/>
  <c r="I12454" i="4" s="1"/>
  <c r="H12686" i="4"/>
  <c r="I12686" i="4" s="1"/>
  <c r="H12754" i="4"/>
  <c r="I12754" i="4" s="1"/>
  <c r="H12769" i="4"/>
  <c r="I12769" i="4" s="1"/>
  <c r="H13069" i="4"/>
  <c r="I13069" i="4" s="1"/>
  <c r="H13104" i="4"/>
  <c r="I13104" i="4" s="1"/>
  <c r="H13414" i="4"/>
  <c r="I13414" i="4" s="1"/>
  <c r="H13474" i="4"/>
  <c r="I13474" i="4" s="1"/>
  <c r="H13514" i="4"/>
  <c r="I13514" i="4" s="1"/>
  <c r="H13524" i="4"/>
  <c r="I13524" i="4" s="1"/>
  <c r="H13544" i="4"/>
  <c r="I13544" i="4" s="1"/>
  <c r="H13744" i="4"/>
  <c r="I13744" i="4" s="1"/>
  <c r="H13754" i="4"/>
  <c r="I13754" i="4" s="1"/>
  <c r="H13984" i="4"/>
  <c r="I13984" i="4" s="1"/>
  <c r="H13994" i="4"/>
  <c r="I13994" i="4" s="1"/>
  <c r="H14064" i="4"/>
  <c r="I14064" i="4" s="1"/>
  <c r="H14084" i="4"/>
  <c r="I14084" i="4" s="1"/>
  <c r="H14114" i="4"/>
  <c r="I14114" i="4" s="1"/>
  <c r="H14154" i="4"/>
  <c r="I14154" i="4" s="1"/>
  <c r="H14314" i="4"/>
  <c r="I14314" i="4" s="1"/>
  <c r="H14394" i="4"/>
  <c r="I14394" i="4" s="1"/>
  <c r="H14414" i="4"/>
  <c r="I14414" i="4" s="1"/>
  <c r="H14534" i="4"/>
  <c r="I14534" i="4" s="1"/>
  <c r="H14584" i="4"/>
  <c r="I14584" i="4" s="1"/>
  <c r="H14634" i="4"/>
  <c r="I14634" i="4" s="1"/>
  <c r="H14664" i="4"/>
  <c r="I14664" i="4" s="1"/>
  <c r="H14834" i="4"/>
  <c r="I14834" i="4" s="1"/>
  <c r="H15114" i="4"/>
  <c r="I15114" i="4" s="1"/>
  <c r="H15364" i="4"/>
  <c r="I15364" i="4" s="1"/>
  <c r="H15394" i="4"/>
  <c r="I15394" i="4" s="1"/>
  <c r="H15644" i="4"/>
  <c r="I15644" i="4" s="1"/>
  <c r="H9771" i="4"/>
  <c r="I9771" i="4" s="1"/>
  <c r="H10413" i="4"/>
  <c r="I10413" i="4" s="1"/>
  <c r="H11487" i="4"/>
  <c r="I11487" i="4" s="1"/>
  <c r="H11705" i="4"/>
  <c r="I11705" i="4" s="1"/>
  <c r="H11870" i="4"/>
  <c r="I11870" i="4" s="1"/>
  <c r="H11987" i="4"/>
  <c r="I11987" i="4" s="1"/>
  <c r="H12005" i="4"/>
  <c r="I12005" i="4" s="1"/>
  <c r="H12105" i="4"/>
  <c r="I12105" i="4" s="1"/>
  <c r="H12737" i="4"/>
  <c r="I12737" i="4" s="1"/>
  <c r="H12837" i="4"/>
  <c r="I12837" i="4" s="1"/>
  <c r="H12937" i="4"/>
  <c r="I12937" i="4" s="1"/>
  <c r="H13165" i="4"/>
  <c r="I13165" i="4" s="1"/>
  <c r="H13395" i="4"/>
  <c r="I13395" i="4" s="1"/>
  <c r="H13435" i="4"/>
  <c r="I13435" i="4" s="1"/>
  <c r="H14105" i="4"/>
  <c r="I14105" i="4" s="1"/>
  <c r="H14125" i="4"/>
  <c r="I14125" i="4" s="1"/>
  <c r="H14135" i="4"/>
  <c r="I14135" i="4" s="1"/>
  <c r="H14245" i="4"/>
  <c r="I14245" i="4" s="1"/>
  <c r="H14505" i="4"/>
  <c r="I14505" i="4" s="1"/>
  <c r="H14525" i="4"/>
  <c r="I14525" i="4" s="1"/>
  <c r="H14695" i="4"/>
  <c r="I14695" i="4" s="1"/>
  <c r="H14825" i="4"/>
  <c r="I14825" i="4" s="1"/>
  <c r="H14865" i="4"/>
  <c r="I14865" i="4" s="1"/>
  <c r="H15035" i="4"/>
  <c r="I15035" i="4" s="1"/>
  <c r="H15215" i="4"/>
  <c r="I15215" i="4" s="1"/>
  <c r="H15255" i="4"/>
  <c r="I15255" i="4" s="1"/>
  <c r="H15305" i="4"/>
  <c r="I15305" i="4" s="1"/>
  <c r="H15325" i="4"/>
  <c r="I15325" i="4" s="1"/>
  <c r="H15475" i="4"/>
  <c r="I15475" i="4" s="1"/>
  <c r="H15605" i="4"/>
  <c r="I15605" i="4" s="1"/>
  <c r="H15715" i="4"/>
  <c r="I15715" i="4" s="1"/>
  <c r="H15885" i="4"/>
  <c r="I15885" i="4" s="1"/>
  <c r="H15895" i="4"/>
  <c r="I15895" i="4" s="1"/>
  <c r="H15935" i="4"/>
  <c r="I15935" i="4" s="1"/>
  <c r="H16085" i="4"/>
  <c r="I16085" i="4" s="1"/>
  <c r="H16325" i="4"/>
  <c r="I16325" i="4" s="1"/>
  <c r="H16335" i="4"/>
  <c r="I16335" i="4" s="1"/>
  <c r="H16501" i="4"/>
  <c r="I16501" i="4" s="1"/>
  <c r="H16466" i="4"/>
  <c r="I16466" i="4" s="1"/>
  <c r="H16451" i="4"/>
  <c r="I16451" i="4" s="1"/>
  <c r="H16416" i="4"/>
  <c r="I16416" i="4" s="1"/>
  <c r="H16401" i="4"/>
  <c r="I16401" i="4" s="1"/>
  <c r="H16366" i="4"/>
  <c r="I16366" i="4" s="1"/>
  <c r="H16301" i="4"/>
  <c r="I16301" i="4" s="1"/>
  <c r="H16266" i="4"/>
  <c r="I16266" i="4" s="1"/>
  <c r="H16251" i="4"/>
  <c r="I16251" i="4" s="1"/>
  <c r="H16151" i="4"/>
  <c r="I16151" i="4" s="1"/>
  <c r="H16116" i="4"/>
  <c r="I16116" i="4" s="1"/>
  <c r="H15951" i="4"/>
  <c r="I15951" i="4" s="1"/>
  <c r="H15901" i="4"/>
  <c r="I15901" i="4" s="1"/>
  <c r="H15851" i="4"/>
  <c r="I15851" i="4" s="1"/>
  <c r="H15833" i="4"/>
  <c r="I15833" i="4" s="1"/>
  <c r="H15816" i="4"/>
  <c r="I15816" i="4" s="1"/>
  <c r="H15751" i="4"/>
  <c r="I15751" i="4" s="1"/>
  <c r="H15701" i="4"/>
  <c r="I15701" i="4" s="1"/>
  <c r="H15656" i="4"/>
  <c r="I15656" i="4" s="1"/>
  <c r="H15626" i="4"/>
  <c r="I15626" i="4" s="1"/>
  <c r="H15387" i="4"/>
  <c r="I15387" i="4" s="1"/>
  <c r="H15227" i="4"/>
  <c r="I15227" i="4" s="1"/>
  <c r="H15177" i="4"/>
  <c r="I15177" i="4" s="1"/>
  <c r="H15126" i="4"/>
  <c r="I15126" i="4" s="1"/>
  <c r="H15067" i="4"/>
  <c r="I15067" i="4" s="1"/>
  <c r="H14996" i="4"/>
  <c r="I14996" i="4" s="1"/>
  <c r="H14936" i="4"/>
  <c r="I14936" i="4" s="1"/>
  <c r="H14717" i="4"/>
  <c r="I14717" i="4" s="1"/>
  <c r="H14666" i="4"/>
  <c r="I14666" i="4" s="1"/>
  <c r="H14497" i="4"/>
  <c r="I14497" i="4" s="1"/>
  <c r="H14207" i="4"/>
  <c r="I14207" i="4" s="1"/>
  <c r="H14057" i="4"/>
  <c r="I14057" i="4" s="1"/>
  <c r="H14007" i="4"/>
  <c r="I14007" i="4" s="1"/>
  <c r="H13957" i="4"/>
  <c r="I13957" i="4" s="1"/>
  <c r="H13857" i="4"/>
  <c r="I13857" i="4" s="1"/>
  <c r="H13807" i="4"/>
  <c r="I13807" i="4" s="1"/>
  <c r="H13657" i="4"/>
  <c r="I13657" i="4" s="1"/>
  <c r="H13557" i="4"/>
  <c r="I13557" i="4" s="1"/>
  <c r="H13407" i="4"/>
  <c r="I13407" i="4" s="1"/>
  <c r="H13257" i="4"/>
  <c r="I13257" i="4" s="1"/>
  <c r="H13157" i="4"/>
  <c r="I13157" i="4" s="1"/>
  <c r="H13025" i="4"/>
  <c r="I13025" i="4" s="1"/>
  <c r="H12940" i="4"/>
  <c r="I12940" i="4" s="1"/>
  <c r="H12775" i="4"/>
  <c r="I12775" i="4" s="1"/>
  <c r="H12690" i="4"/>
  <c r="I12690" i="4" s="1"/>
  <c r="H12525" i="4"/>
  <c r="I12525" i="4" s="1"/>
  <c r="H12440" i="4"/>
  <c r="I12440" i="4" s="1"/>
  <c r="H12357" i="4"/>
  <c r="I12357" i="4" s="1"/>
  <c r="H12190" i="4"/>
  <c r="I12190" i="4" s="1"/>
  <c r="H12107" i="4"/>
  <c r="I12107" i="4" s="1"/>
  <c r="H11940" i="4"/>
  <c r="I11940" i="4" s="1"/>
  <c r="H11857" i="4"/>
  <c r="I11857" i="4" s="1"/>
  <c r="H11775" i="4"/>
  <c r="I11775" i="4" s="1"/>
  <c r="H11690" i="4"/>
  <c r="I11690" i="4" s="1"/>
  <c r="H11205" i="4"/>
  <c r="I11205" i="4" s="1"/>
  <c r="H10500" i="4"/>
  <c r="I10500" i="4" s="1"/>
  <c r="H9043" i="4"/>
  <c r="I9043" i="4" s="1"/>
  <c r="H6829" i="4"/>
  <c r="I6829" i="4" s="1"/>
  <c r="H16497" i="4"/>
  <c r="I16497" i="4" s="1"/>
  <c r="H16447" i="4"/>
  <c r="I16447" i="4" s="1"/>
  <c r="H16397" i="4"/>
  <c r="I16397" i="4" s="1"/>
  <c r="H16382" i="4"/>
  <c r="I16382" i="4" s="1"/>
  <c r="H16297" i="4"/>
  <c r="I16297" i="4" s="1"/>
  <c r="H16282" i="4"/>
  <c r="I16282" i="4" s="1"/>
  <c r="H16247" i="4"/>
  <c r="I16247" i="4" s="1"/>
  <c r="H16214" i="4"/>
  <c r="I16214" i="4" s="1"/>
  <c r="H16197" i="4"/>
  <c r="I16197" i="4" s="1"/>
  <c r="H16182" i="4"/>
  <c r="I16182" i="4" s="1"/>
  <c r="H16164" i="4"/>
  <c r="I16164" i="4" s="1"/>
  <c r="H16132" i="4"/>
  <c r="I16132" i="4" s="1"/>
  <c r="H16097" i="4"/>
  <c r="I16097" i="4" s="1"/>
  <c r="H16082" i="4"/>
  <c r="I16082" i="4" s="1"/>
  <c r="H16047" i="4"/>
  <c r="I16047" i="4" s="1"/>
  <c r="H16032" i="4"/>
  <c r="I16032" i="4" s="1"/>
  <c r="H16014" i="4"/>
  <c r="I16014" i="4" s="1"/>
  <c r="H15997" i="4"/>
  <c r="I15997" i="4" s="1"/>
  <c r="H15982" i="4"/>
  <c r="I15982" i="4" s="1"/>
  <c r="H15964" i="4"/>
  <c r="I15964" i="4" s="1"/>
  <c r="H15914" i="4"/>
  <c r="I15914" i="4" s="1"/>
  <c r="H15882" i="4"/>
  <c r="I15882" i="4" s="1"/>
  <c r="H15864" i="4"/>
  <c r="I15864" i="4" s="1"/>
  <c r="H15814" i="4"/>
  <c r="I15814" i="4" s="1"/>
  <c r="H15797" i="4"/>
  <c r="I15797" i="4" s="1"/>
  <c r="H15732" i="4"/>
  <c r="I15732" i="4" s="1"/>
  <c r="H15714" i="4"/>
  <c r="I15714" i="4" s="1"/>
  <c r="H15682" i="4"/>
  <c r="I15682" i="4" s="1"/>
  <c r="H15587" i="4"/>
  <c r="I15587" i="4" s="1"/>
  <c r="H15467" i="4"/>
  <c r="I15467" i="4" s="1"/>
  <c r="H15416" i="4"/>
  <c r="I15416" i="4" s="1"/>
  <c r="H15386" i="4"/>
  <c r="I15386" i="4" s="1"/>
  <c r="H15087" i="4"/>
  <c r="I15087" i="4" s="1"/>
  <c r="H15066" i="4"/>
  <c r="I15066" i="4" s="1"/>
  <c r="H14797" i="4"/>
  <c r="I14797" i="4" s="1"/>
  <c r="H14767" i="4"/>
  <c r="I14767" i="4" s="1"/>
  <c r="H14716" i="4"/>
  <c r="I14716" i="4" s="1"/>
  <c r="H14496" i="4"/>
  <c r="I14496" i="4" s="1"/>
  <c r="H14306" i="4"/>
  <c r="I14306" i="4" s="1"/>
  <c r="H14206" i="4"/>
  <c r="I14206" i="4" s="1"/>
  <c r="H14156" i="4"/>
  <c r="I14156" i="4" s="1"/>
  <c r="H14106" i="4"/>
  <c r="I14106" i="4" s="1"/>
  <c r="H14056" i="4"/>
  <c r="I14056" i="4" s="1"/>
  <c r="H14006" i="4"/>
  <c r="I14006" i="4" s="1"/>
  <c r="H13956" i="4"/>
  <c r="I13956" i="4" s="1"/>
  <c r="H13906" i="4"/>
  <c r="I13906" i="4" s="1"/>
  <c r="H13806" i="4"/>
  <c r="I13806" i="4" s="1"/>
  <c r="H13756" i="4"/>
  <c r="I13756" i="4" s="1"/>
  <c r="H13656" i="4"/>
  <c r="I13656" i="4" s="1"/>
  <c r="H13456" i="4"/>
  <c r="I13456" i="4" s="1"/>
  <c r="H13406" i="4"/>
  <c r="I13406" i="4" s="1"/>
  <c r="H13356" i="4"/>
  <c r="I13356" i="4" s="1"/>
  <c r="H13306" i="4"/>
  <c r="I13306" i="4" s="1"/>
  <c r="H13206" i="4"/>
  <c r="I13206" i="4" s="1"/>
  <c r="H13156" i="4"/>
  <c r="I13156" i="4" s="1"/>
  <c r="H12774" i="4"/>
  <c r="I12774" i="4" s="1"/>
  <c r="H12606" i="4"/>
  <c r="I12606" i="4" s="1"/>
  <c r="H12524" i="4"/>
  <c r="I12524" i="4" s="1"/>
  <c r="H12356" i="4"/>
  <c r="I12356" i="4" s="1"/>
  <c r="H12024" i="4"/>
  <c r="I12024" i="4" s="1"/>
  <c r="H11856" i="4"/>
  <c r="I11856" i="4" s="1"/>
  <c r="H11774" i="4"/>
  <c r="I11774" i="4" s="1"/>
  <c r="H11689" i="4"/>
  <c r="I11689" i="4" s="1"/>
  <c r="H11323" i="4"/>
  <c r="I11323" i="4" s="1"/>
  <c r="H11201" i="4"/>
  <c r="I11201" i="4" s="1"/>
  <c r="H10485" i="4"/>
  <c r="I10485" i="4" s="1"/>
  <c r="H16496" i="4"/>
  <c r="I16496" i="4" s="1"/>
  <c r="H16463" i="4"/>
  <c r="I16463" i="4" s="1"/>
  <c r="H16446" i="4"/>
  <c r="I16446" i="4" s="1"/>
  <c r="H16431" i="4"/>
  <c r="I16431" i="4" s="1"/>
  <c r="H16381" i="4"/>
  <c r="I16381" i="4" s="1"/>
  <c r="H16346" i="4"/>
  <c r="I16346" i="4" s="1"/>
  <c r="H16331" i="4"/>
  <c r="I16331" i="4" s="1"/>
  <c r="H16296" i="4"/>
  <c r="I16296" i="4" s="1"/>
  <c r="H16281" i="4"/>
  <c r="I16281" i="4" s="1"/>
  <c r="H16263" i="4"/>
  <c r="I16263" i="4" s="1"/>
  <c r="H16246" i="4"/>
  <c r="I16246" i="4" s="1"/>
  <c r="H16231" i="4"/>
  <c r="I16231" i="4" s="1"/>
  <c r="H16213" i="4"/>
  <c r="I16213" i="4" s="1"/>
  <c r="H16196" i="4"/>
  <c r="I16196" i="4" s="1"/>
  <c r="H16113" i="4"/>
  <c r="I16113" i="4" s="1"/>
  <c r="H16096" i="4"/>
  <c r="I16096" i="4" s="1"/>
  <c r="H16063" i="4"/>
  <c r="I16063" i="4" s="1"/>
  <c r="H16046" i="4"/>
  <c r="I16046" i="4" s="1"/>
  <c r="H15981" i="4"/>
  <c r="I15981" i="4" s="1"/>
  <c r="H15963" i="4"/>
  <c r="I15963" i="4" s="1"/>
  <c r="H15946" i="4"/>
  <c r="I15946" i="4" s="1"/>
  <c r="H15931" i="4"/>
  <c r="I15931" i="4" s="1"/>
  <c r="H15863" i="4"/>
  <c r="I15863" i="4" s="1"/>
  <c r="H15846" i="4"/>
  <c r="I15846" i="4" s="1"/>
  <c r="H15813" i="4"/>
  <c r="I15813" i="4" s="1"/>
  <c r="H15796" i="4"/>
  <c r="I15796" i="4" s="1"/>
  <c r="H15781" i="4"/>
  <c r="I15781" i="4" s="1"/>
  <c r="H15763" i="4"/>
  <c r="I15763" i="4" s="1"/>
  <c r="H15713" i="4"/>
  <c r="I15713" i="4" s="1"/>
  <c r="H15696" i="4"/>
  <c r="I15696" i="4" s="1"/>
  <c r="H15681" i="4"/>
  <c r="I15681" i="4" s="1"/>
  <c r="H15586" i="4"/>
  <c r="I15586" i="4" s="1"/>
  <c r="H15527" i="4"/>
  <c r="I15527" i="4" s="1"/>
  <c r="H15466" i="4"/>
  <c r="I15466" i="4" s="1"/>
  <c r="H15326" i="4"/>
  <c r="I15326" i="4" s="1"/>
  <c r="H15197" i="4"/>
  <c r="I15197" i="4" s="1"/>
  <c r="H15117" i="4"/>
  <c r="I15117" i="4" s="1"/>
  <c r="H15086" i="4"/>
  <c r="I15086" i="4" s="1"/>
  <c r="H15017" i="4"/>
  <c r="I15017" i="4" s="1"/>
  <c r="H14987" i="4"/>
  <c r="I14987" i="4" s="1"/>
  <c r="H14817" i="4"/>
  <c r="I14817" i="4" s="1"/>
  <c r="H14736" i="4"/>
  <c r="I14736" i="4" s="1"/>
  <c r="H14657" i="4"/>
  <c r="I14657" i="4" s="1"/>
  <c r="H14606" i="4"/>
  <c r="I14606" i="4" s="1"/>
  <c r="H14576" i="4"/>
  <c r="I14576" i="4" s="1"/>
  <c r="H14516" i="4"/>
  <c r="I14516" i="4" s="1"/>
  <c r="H14446" i="4"/>
  <c r="I14446" i="4" s="1"/>
  <c r="H14347" i="4"/>
  <c r="I14347" i="4" s="1"/>
  <c r="H13797" i="4"/>
  <c r="I13797" i="4" s="1"/>
  <c r="H13747" i="4"/>
  <c r="I13747" i="4" s="1"/>
  <c r="H13597" i="4"/>
  <c r="I13597" i="4" s="1"/>
  <c r="H13547" i="4"/>
  <c r="I13547" i="4" s="1"/>
  <c r="H13447" i="4"/>
  <c r="I13447" i="4" s="1"/>
  <c r="H13397" i="4"/>
  <c r="I13397" i="4" s="1"/>
  <c r="H13347" i="4"/>
  <c r="I13347" i="4" s="1"/>
  <c r="H13090" i="4"/>
  <c r="I13090" i="4" s="1"/>
  <c r="H13007" i="4"/>
  <c r="I13007" i="4" s="1"/>
  <c r="H12840" i="4"/>
  <c r="I12840" i="4" s="1"/>
  <c r="H12757" i="4"/>
  <c r="I12757" i="4" s="1"/>
  <c r="H12675" i="4"/>
  <c r="I12675" i="4" s="1"/>
  <c r="H12425" i="4"/>
  <c r="I12425" i="4" s="1"/>
  <c r="H12257" i="4"/>
  <c r="I12257" i="4" s="1"/>
  <c r="H12090" i="4"/>
  <c r="I12090" i="4" s="1"/>
  <c r="H11840" i="4"/>
  <c r="I11840" i="4" s="1"/>
  <c r="H11675" i="4"/>
  <c r="I11675" i="4" s="1"/>
  <c r="H11507" i="4"/>
  <c r="I11507" i="4" s="1"/>
  <c r="H11422" i="4"/>
  <c r="I11422" i="4" s="1"/>
  <c r="H11301" i="4"/>
  <c r="I11301" i="4" s="1"/>
  <c r="H11142" i="4"/>
  <c r="I11142" i="4" s="1"/>
  <c r="H10784" i="4"/>
  <c r="I10784" i="4" s="1"/>
  <c r="H10429" i="4"/>
  <c r="I10429" i="4" s="1"/>
  <c r="H10071" i="4"/>
  <c r="I10071" i="4" s="1"/>
  <c r="H6141" i="4"/>
  <c r="I6141" i="4" s="1"/>
  <c r="H16462" i="4"/>
  <c r="I16462" i="4" s="1"/>
  <c r="H16362" i="4"/>
  <c r="I16362" i="4" s="1"/>
  <c r="H16344" i="4"/>
  <c r="I16344" i="4" s="1"/>
  <c r="H16327" i="4"/>
  <c r="I16327" i="4" s="1"/>
  <c r="H16312" i="4"/>
  <c r="I16312" i="4" s="1"/>
  <c r="H16244" i="4"/>
  <c r="I16244" i="4" s="1"/>
  <c r="H16227" i="4"/>
  <c r="I16227" i="4" s="1"/>
  <c r="H16177" i="4"/>
  <c r="I16177" i="4" s="1"/>
  <c r="H16112" i="4"/>
  <c r="I16112" i="4" s="1"/>
  <c r="H16094" i="4"/>
  <c r="I16094" i="4" s="1"/>
  <c r="H16027" i="4"/>
  <c r="I16027" i="4" s="1"/>
  <c r="H15994" i="4"/>
  <c r="I15994" i="4" s="1"/>
  <c r="H15962" i="4"/>
  <c r="I15962" i="4" s="1"/>
  <c r="H15927" i="4"/>
  <c r="I15927" i="4" s="1"/>
  <c r="H15862" i="4"/>
  <c r="I15862" i="4" s="1"/>
  <c r="H15794" i="4"/>
  <c r="I15794" i="4" s="1"/>
  <c r="H15744" i="4"/>
  <c r="I15744" i="4" s="1"/>
  <c r="H15727" i="4"/>
  <c r="I15727" i="4" s="1"/>
  <c r="H15712" i="4"/>
  <c r="I15712" i="4" s="1"/>
  <c r="H15694" i="4"/>
  <c r="I15694" i="4" s="1"/>
  <c r="H15677" i="4"/>
  <c r="I15677" i="4" s="1"/>
  <c r="H15496" i="4"/>
  <c r="I15496" i="4" s="1"/>
  <c r="H15437" i="4"/>
  <c r="I15437" i="4" s="1"/>
  <c r="H15407" i="4"/>
  <c r="I15407" i="4" s="1"/>
  <c r="H15247" i="4"/>
  <c r="I15247" i="4" s="1"/>
  <c r="H15016" i="4"/>
  <c r="I15016" i="4" s="1"/>
  <c r="H14896" i="4"/>
  <c r="I14896" i="4" s="1"/>
  <c r="H14866" i="4"/>
  <c r="I14866" i="4" s="1"/>
  <c r="H14816" i="4"/>
  <c r="I14816" i="4" s="1"/>
  <c r="H14656" i="4"/>
  <c r="I14656" i="4" s="1"/>
  <c r="H14296" i="4"/>
  <c r="I14296" i="4" s="1"/>
  <c r="H14046" i="4"/>
  <c r="I14046" i="4" s="1"/>
  <c r="H13946" i="4"/>
  <c r="I13946" i="4" s="1"/>
  <c r="H13846" i="4"/>
  <c r="I13846" i="4" s="1"/>
  <c r="H13646" i="4"/>
  <c r="I13646" i="4" s="1"/>
  <c r="H13496" i="4"/>
  <c r="I13496" i="4" s="1"/>
  <c r="H13346" i="4"/>
  <c r="I13346" i="4" s="1"/>
  <c r="H13246" i="4"/>
  <c r="I13246" i="4" s="1"/>
  <c r="H13196" i="4"/>
  <c r="I13196" i="4" s="1"/>
  <c r="H13006" i="4"/>
  <c r="I13006" i="4" s="1"/>
  <c r="H12756" i="4"/>
  <c r="I12756" i="4" s="1"/>
  <c r="H12589" i="4"/>
  <c r="I12589" i="4" s="1"/>
  <c r="H12006" i="4"/>
  <c r="I12006" i="4" s="1"/>
  <c r="H11924" i="4"/>
  <c r="I11924" i="4" s="1"/>
  <c r="H11756" i="4"/>
  <c r="I11756" i="4" s="1"/>
  <c r="H11589" i="4"/>
  <c r="I11589" i="4" s="1"/>
  <c r="H11421" i="4"/>
  <c r="I11421" i="4" s="1"/>
  <c r="H10772" i="4"/>
  <c r="I10772" i="4" s="1"/>
  <c r="H5832" i="4"/>
  <c r="I5832" i="4" s="1"/>
  <c r="H300" i="4"/>
  <c r="I300" i="4" s="1"/>
  <c r="H320" i="4"/>
  <c r="I320" i="4" s="1"/>
  <c r="H370" i="4"/>
  <c r="I370" i="4" s="1"/>
  <c r="H380" i="4"/>
  <c r="I380" i="4" s="1"/>
  <c r="H390" i="4"/>
  <c r="I390" i="4" s="1"/>
  <c r="H500" i="4"/>
  <c r="I500" i="4" s="1"/>
  <c r="H620" i="4"/>
  <c r="I620" i="4" s="1"/>
  <c r="H670" i="4"/>
  <c r="I670" i="4" s="1"/>
  <c r="H161" i="4"/>
  <c r="I161" i="4" s="1"/>
  <c r="H201" i="4"/>
  <c r="I201" i="4" s="1"/>
  <c r="H431" i="4"/>
  <c r="I431" i="4" s="1"/>
  <c r="H441" i="4"/>
  <c r="I441" i="4" s="1"/>
  <c r="H531" i="4"/>
  <c r="I531" i="4" s="1"/>
  <c r="H781" i="4"/>
  <c r="I781" i="4" s="1"/>
  <c r="H801" i="4"/>
  <c r="I801" i="4" s="1"/>
  <c r="H462" i="4"/>
  <c r="I462" i="4" s="1"/>
  <c r="H742" i="4"/>
  <c r="I742" i="4" s="1"/>
  <c r="H7" i="4"/>
  <c r="I7" i="4" s="1"/>
  <c r="H267" i="4"/>
  <c r="I267" i="4" s="1"/>
  <c r="H277" i="4"/>
  <c r="I277" i="4" s="1"/>
  <c r="H307" i="4"/>
  <c r="I307" i="4" s="1"/>
  <c r="H407" i="4"/>
  <c r="I407" i="4" s="1"/>
  <c r="H16" i="4"/>
  <c r="I16" i="4" s="1"/>
  <c r="H116" i="4"/>
  <c r="I116" i="4" s="1"/>
  <c r="H1272" i="4"/>
  <c r="I1272" i="4" s="1"/>
  <c r="H88" i="4"/>
  <c r="I88" i="4" s="1"/>
  <c r="H453" i="4"/>
  <c r="I453" i="4" s="1"/>
  <c r="H655" i="4"/>
  <c r="I655" i="4" s="1"/>
  <c r="H957" i="4"/>
  <c r="I957" i="4" s="1"/>
  <c r="H1590" i="4"/>
  <c r="I1590" i="4" s="1"/>
  <c r="H991" i="4"/>
  <c r="I991" i="4" s="1"/>
  <c r="H1025" i="4"/>
  <c r="I1025" i="4" s="1"/>
  <c r="H1314" i="4"/>
  <c r="I1314" i="4" s="1"/>
  <c r="H1558" i="4"/>
  <c r="I1558" i="4" s="1"/>
  <c r="H1680" i="4"/>
  <c r="I1680" i="4" s="1"/>
  <c r="H214" i="4"/>
  <c r="I214" i="4" s="1"/>
  <c r="H695" i="4"/>
  <c r="I695" i="4" s="1"/>
  <c r="H714" i="4"/>
  <c r="I714" i="4" s="1"/>
  <c r="H1493" i="4"/>
  <c r="I1493" i="4" s="1"/>
  <c r="H883" i="4"/>
  <c r="I883" i="4" s="1"/>
  <c r="H971" i="4"/>
  <c r="I971" i="4" s="1"/>
  <c r="H1249" i="4"/>
  <c r="I1249" i="4" s="1"/>
  <c r="H365" i="4"/>
  <c r="I365" i="4" s="1"/>
  <c r="H553" i="4"/>
  <c r="I553" i="4" s="1"/>
  <c r="H1239" i="4"/>
  <c r="I1239" i="4" s="1"/>
  <c r="H124" i="4"/>
  <c r="I124" i="4" s="1"/>
  <c r="H645" i="4"/>
  <c r="I645" i="4" s="1"/>
  <c r="H829" i="4"/>
  <c r="I829" i="4" s="1"/>
  <c r="H1007" i="4"/>
  <c r="I1007" i="4" s="1"/>
  <c r="H1185" i="4"/>
  <c r="I1185" i="4" s="1"/>
  <c r="H445" i="4"/>
  <c r="I445" i="4" s="1"/>
  <c r="H887" i="4"/>
  <c r="I887" i="4" s="1"/>
  <c r="H1343" i="4"/>
  <c r="I1343" i="4" s="1"/>
  <c r="H609" i="4"/>
  <c r="I609" i="4" s="1"/>
  <c r="H1516" i="4"/>
  <c r="I1516" i="4" s="1"/>
  <c r="H1663" i="4"/>
  <c r="I1663" i="4" s="1"/>
  <c r="H1910" i="4"/>
  <c r="I1910" i="4" s="1"/>
  <c r="H2114" i="4"/>
  <c r="I2114" i="4" s="1"/>
  <c r="H2194" i="4"/>
  <c r="I2194" i="4" s="1"/>
  <c r="H2414" i="4"/>
  <c r="I2414" i="4" s="1"/>
  <c r="H2424" i="4"/>
  <c r="I2424" i="4" s="1"/>
  <c r="H2524" i="4"/>
  <c r="I2524" i="4" s="1"/>
  <c r="H1811" i="4"/>
  <c r="I1811" i="4" s="1"/>
  <c r="H2055" i="4"/>
  <c r="I2055" i="4" s="1"/>
  <c r="H2275" i="4"/>
  <c r="I2275" i="4" s="1"/>
  <c r="H2555" i="4"/>
  <c r="I2555" i="4" s="1"/>
  <c r="H2895" i="4"/>
  <c r="I2895" i="4" s="1"/>
  <c r="H899" i="4"/>
  <c r="I899" i="4" s="1"/>
  <c r="H934" i="4"/>
  <c r="I934" i="4" s="1"/>
  <c r="H1197" i="4"/>
  <c r="I1197" i="4" s="1"/>
  <c r="H1267" i="4"/>
  <c r="I1267" i="4" s="1"/>
  <c r="H1721" i="4"/>
  <c r="I1721" i="4" s="1"/>
  <c r="H1924" i="4"/>
  <c r="I1924" i="4" s="1"/>
  <c r="H2136" i="4"/>
  <c r="I2136" i="4" s="1"/>
  <c r="H2166" i="4"/>
  <c r="I2166" i="4" s="1"/>
  <c r="H2766" i="4"/>
  <c r="I2766" i="4" s="1"/>
  <c r="H1088" i="4"/>
  <c r="I1088" i="4" s="1"/>
  <c r="H1778" i="4"/>
  <c r="I1778" i="4" s="1"/>
  <c r="H1991" i="4"/>
  <c r="I1991" i="4" s="1"/>
  <c r="H2003" i="4"/>
  <c r="I2003" i="4" s="1"/>
  <c r="H2107" i="4"/>
  <c r="I2107" i="4" s="1"/>
  <c r="H1019" i="4"/>
  <c r="I1019" i="4" s="1"/>
  <c r="H1616" i="4"/>
  <c r="I1616" i="4" s="1"/>
  <c r="H2026" i="4"/>
  <c r="I2026" i="4" s="1"/>
  <c r="H1745" i="4"/>
  <c r="I1745" i="4" s="1"/>
  <c r="H1949" i="4"/>
  <c r="I1949" i="4" s="1"/>
  <c r="H919" i="4"/>
  <c r="I919" i="4" s="1"/>
  <c r="H1288" i="4"/>
  <c r="I1288" i="4" s="1"/>
  <c r="H1530" i="4"/>
  <c r="I1530" i="4" s="1"/>
  <c r="H2161" i="4"/>
  <c r="I2161" i="4" s="1"/>
  <c r="H2587" i="4"/>
  <c r="I2587" i="4" s="1"/>
  <c r="H2787" i="4"/>
  <c r="I2787" i="4" s="1"/>
  <c r="H3107" i="4"/>
  <c r="I3107" i="4" s="1"/>
  <c r="H3347" i="4"/>
  <c r="I3347" i="4" s="1"/>
  <c r="H3487" i="4"/>
  <c r="I3487" i="4" s="1"/>
  <c r="H3657" i="4"/>
  <c r="I3657" i="4" s="1"/>
  <c r="H3917" i="4"/>
  <c r="I3917" i="4" s="1"/>
  <c r="H4227" i="4"/>
  <c r="I4227" i="4" s="1"/>
  <c r="H4567" i="4"/>
  <c r="I4567" i="4" s="1"/>
  <c r="H4647" i="4"/>
  <c r="I4647" i="4" s="1"/>
  <c r="H4777" i="4"/>
  <c r="I4777" i="4" s="1"/>
  <c r="H4837" i="4"/>
  <c r="I4837" i="4" s="1"/>
  <c r="H4857" i="4"/>
  <c r="I4857" i="4" s="1"/>
  <c r="H4997" i="4"/>
  <c r="I4997" i="4" s="1"/>
  <c r="H353" i="4"/>
  <c r="I353" i="4" s="1"/>
  <c r="H1360" i="4"/>
  <c r="I1360" i="4" s="1"/>
  <c r="H1873" i="4"/>
  <c r="I1873" i="4" s="1"/>
  <c r="H2517" i="4"/>
  <c r="I2517" i="4" s="1"/>
  <c r="H2801" i="4"/>
  <c r="I2801" i="4" s="1"/>
  <c r="H2917" i="4"/>
  <c r="I2917" i="4" s="1"/>
  <c r="H3098" i="4"/>
  <c r="I3098" i="4" s="1"/>
  <c r="H3138" i="4"/>
  <c r="I3138" i="4" s="1"/>
  <c r="H3248" i="4"/>
  <c r="I3248" i="4" s="1"/>
  <c r="H3268" i="4"/>
  <c r="I3268" i="4" s="1"/>
  <c r="H3568" i="4"/>
  <c r="I3568" i="4" s="1"/>
  <c r="H3938" i="4"/>
  <c r="I3938" i="4" s="1"/>
  <c r="H4198" i="4"/>
  <c r="I4198" i="4" s="1"/>
  <c r="H4218" i="4"/>
  <c r="I4218" i="4" s="1"/>
  <c r="H4288" i="4"/>
  <c r="I4288" i="4" s="1"/>
  <c r="H4308" i="4"/>
  <c r="I4308" i="4" s="1"/>
  <c r="H4428" i="4"/>
  <c r="I4428" i="4" s="1"/>
  <c r="H4468" i="4"/>
  <c r="I4468" i="4" s="1"/>
  <c r="H1297" i="4"/>
  <c r="I1297" i="4" s="1"/>
  <c r="H1453" i="4"/>
  <c r="I1453" i="4" s="1"/>
  <c r="H1730" i="4"/>
  <c r="I1730" i="4" s="1"/>
  <c r="H2009" i="4"/>
  <c r="I2009" i="4" s="1"/>
  <c r="H2063" i="4"/>
  <c r="I2063" i="4" s="1"/>
  <c r="H2489" i="4"/>
  <c r="I2489" i="4" s="1"/>
  <c r="H2531" i="4"/>
  <c r="I2531" i="4" s="1"/>
  <c r="H2760" i="4"/>
  <c r="I2760" i="4" s="1"/>
  <c r="H3389" i="4"/>
  <c r="I3389" i="4" s="1"/>
  <c r="H3449" i="4"/>
  <c r="I3449" i="4" s="1"/>
  <c r="H3459" i="4"/>
  <c r="I3459" i="4" s="1"/>
  <c r="H3829" i="4"/>
  <c r="I3829" i="4" s="1"/>
  <c r="H4089" i="4"/>
  <c r="I4089" i="4" s="1"/>
  <c r="H4139" i="4"/>
  <c r="I4139" i="4" s="1"/>
  <c r="H4349" i="4"/>
  <c r="I4349" i="4" s="1"/>
  <c r="H4879" i="4"/>
  <c r="I4879" i="4" s="1"/>
  <c r="H4919" i="4"/>
  <c r="I4919" i="4" s="1"/>
  <c r="H1416" i="4"/>
  <c r="I1416" i="4" s="1"/>
  <c r="H2848" i="4"/>
  <c r="I2848" i="4" s="1"/>
  <c r="H3050" i="4"/>
  <c r="I3050" i="4" s="1"/>
  <c r="H3090" i="4"/>
  <c r="I3090" i="4" s="1"/>
  <c r="H3150" i="4"/>
  <c r="I3150" i="4" s="1"/>
  <c r="H3200" i="4"/>
  <c r="I3200" i="4" s="1"/>
  <c r="H3380" i="4"/>
  <c r="I3380" i="4" s="1"/>
  <c r="H3500" i="4"/>
  <c r="I3500" i="4" s="1"/>
  <c r="H3510" i="4"/>
  <c r="I3510" i="4" s="1"/>
  <c r="H45" i="4"/>
  <c r="I45" i="4" s="1"/>
  <c r="H853" i="4"/>
  <c r="I853" i="4" s="1"/>
  <c r="H1820" i="4"/>
  <c r="I1820" i="4" s="1"/>
  <c r="H1907" i="4"/>
  <c r="I1907" i="4" s="1"/>
  <c r="H2293" i="4"/>
  <c r="I2293" i="4" s="1"/>
  <c r="H2678" i="4"/>
  <c r="I2678" i="4" s="1"/>
  <c r="H2820" i="4"/>
  <c r="I2820" i="4" s="1"/>
  <c r="H2833" i="4"/>
  <c r="I2833" i="4" s="1"/>
  <c r="H3031" i="4"/>
  <c r="I3031" i="4" s="1"/>
  <c r="H3071" i="4"/>
  <c r="I3071" i="4" s="1"/>
  <c r="H3231" i="4"/>
  <c r="I3231" i="4" s="1"/>
  <c r="H1605" i="4"/>
  <c r="I1605" i="4" s="1"/>
  <c r="H2050" i="4"/>
  <c r="I2050" i="4" s="1"/>
  <c r="H2100" i="4"/>
  <c r="I2100" i="4" s="1"/>
  <c r="H2550" i="4"/>
  <c r="I2550" i="4" s="1"/>
  <c r="H2637" i="4"/>
  <c r="I2637" i="4" s="1"/>
  <c r="H2863" i="4"/>
  <c r="I2863" i="4" s="1"/>
  <c r="H3682" i="4"/>
  <c r="I3682" i="4" s="1"/>
  <c r="H593" i="4"/>
  <c r="I593" i="4" s="1"/>
  <c r="H1145" i="4"/>
  <c r="I1145" i="4" s="1"/>
  <c r="H2609" i="4"/>
  <c r="I2609" i="4" s="1"/>
  <c r="H465" i="4"/>
  <c r="I465" i="4" s="1"/>
  <c r="H2683" i="4"/>
  <c r="I2683" i="4" s="1"/>
  <c r="H2739" i="4"/>
  <c r="I2739" i="4" s="1"/>
  <c r="H3135" i="4"/>
  <c r="I3135" i="4" s="1"/>
  <c r="H3185" i="4"/>
  <c r="I3185" i="4" s="1"/>
  <c r="H4334" i="4"/>
  <c r="I4334" i="4" s="1"/>
  <c r="H4550" i="4"/>
  <c r="I4550" i="4" s="1"/>
  <c r="H4705" i="4"/>
  <c r="I4705" i="4" s="1"/>
  <c r="H4750" i="4"/>
  <c r="I4750" i="4" s="1"/>
  <c r="H4963" i="4"/>
  <c r="I4963" i="4" s="1"/>
  <c r="H5065" i="4"/>
  <c r="I5065" i="4" s="1"/>
  <c r="H5185" i="4"/>
  <c r="I5185" i="4" s="1"/>
  <c r="H1753" i="4"/>
  <c r="I1753" i="4" s="1"/>
  <c r="H4106" i="4"/>
  <c r="I4106" i="4" s="1"/>
  <c r="H4135" i="4"/>
  <c r="I4135" i="4" s="1"/>
  <c r="H4635" i="4"/>
  <c r="I4635" i="4" s="1"/>
  <c r="H5086" i="4"/>
  <c r="I5086" i="4" s="1"/>
  <c r="H5106" i="4"/>
  <c r="I5106" i="4" s="1"/>
  <c r="H1619" i="4"/>
  <c r="I1619" i="4" s="1"/>
  <c r="H2368" i="4"/>
  <c r="I2368" i="4" s="1"/>
  <c r="H2840" i="4"/>
  <c r="I2840" i="4" s="1"/>
  <c r="H3093" i="4"/>
  <c r="I3093" i="4" s="1"/>
  <c r="H3115" i="4"/>
  <c r="I3115" i="4" s="1"/>
  <c r="H3343" i="4"/>
  <c r="I3343" i="4" s="1"/>
  <c r="H3365" i="4"/>
  <c r="I3365" i="4" s="1"/>
  <c r="H4023" i="4"/>
  <c r="I4023" i="4" s="1"/>
  <c r="H4323" i="4"/>
  <c r="I4323" i="4" s="1"/>
  <c r="H4594" i="4"/>
  <c r="I4594" i="4" s="1"/>
  <c r="H4910" i="4"/>
  <c r="I4910" i="4" s="1"/>
  <c r="H4952" i="4"/>
  <c r="I4952" i="4" s="1"/>
  <c r="H4981" i="4"/>
  <c r="I4981" i="4" s="1"/>
  <c r="H5147" i="4"/>
  <c r="I5147" i="4" s="1"/>
  <c r="H1975" i="4"/>
  <c r="I1975" i="4" s="1"/>
  <c r="H2232" i="4"/>
  <c r="I2232" i="4" s="1"/>
  <c r="H2511" i="4"/>
  <c r="I2511" i="4" s="1"/>
  <c r="H3644" i="4"/>
  <c r="I3644" i="4" s="1"/>
  <c r="H3666" i="4"/>
  <c r="I3666" i="4" s="1"/>
  <c r="H3795" i="4"/>
  <c r="I3795" i="4" s="1"/>
  <c r="H3811" i="4"/>
  <c r="I3811" i="4" s="1"/>
  <c r="H4011" i="4"/>
  <c r="I4011" i="4" s="1"/>
  <c r="H1997" i="4"/>
  <c r="I1997" i="4" s="1"/>
  <c r="H3045" i="4"/>
  <c r="I3045" i="4" s="1"/>
  <c r="H3745" i="4"/>
  <c r="I3745" i="4" s="1"/>
  <c r="H3954" i="4"/>
  <c r="I3954" i="4" s="1"/>
  <c r="H3970" i="4"/>
  <c r="I3970" i="4" s="1"/>
  <c r="H2253" i="4"/>
  <c r="I2253" i="4" s="1"/>
  <c r="H2381" i="4"/>
  <c r="I2381" i="4" s="1"/>
  <c r="H2612" i="4"/>
  <c r="I2612" i="4" s="1"/>
  <c r="H3296" i="4"/>
  <c r="I3296" i="4" s="1"/>
  <c r="H776" i="4"/>
  <c r="I776" i="4" s="1"/>
  <c r="H3375" i="4"/>
  <c r="I3375" i="4" s="1"/>
  <c r="H3930" i="4"/>
  <c r="I3930" i="4" s="1"/>
  <c r="H2670" i="4"/>
  <c r="I2670" i="4" s="1"/>
  <c r="H3404" i="4"/>
  <c r="I3404" i="4" s="1"/>
  <c r="H3554" i="4"/>
  <c r="I3554" i="4" s="1"/>
  <c r="H3676" i="4"/>
  <c r="I3676" i="4" s="1"/>
  <c r="H3773" i="4"/>
  <c r="I3773" i="4" s="1"/>
  <c r="H4360" i="4"/>
  <c r="I4360" i="4" s="1"/>
  <c r="H4502" i="4"/>
  <c r="I4502" i="4" s="1"/>
  <c r="H4515" i="4"/>
  <c r="I4515" i="4" s="1"/>
  <c r="H3556" i="4"/>
  <c r="I3556" i="4" s="1"/>
  <c r="H4004" i="4"/>
  <c r="I4004" i="4" s="1"/>
  <c r="H4296" i="4"/>
  <c r="I4296" i="4" s="1"/>
  <c r="H4533" i="4"/>
  <c r="I4533" i="4" s="1"/>
  <c r="H4891" i="4"/>
  <c r="I4891" i="4" s="1"/>
  <c r="H5224" i="4"/>
  <c r="I5224" i="4" s="1"/>
  <c r="H5440" i="4"/>
  <c r="I5440" i="4" s="1"/>
  <c r="H5500" i="4"/>
  <c r="I5500" i="4" s="1"/>
  <c r="H5760" i="4"/>
  <c r="I5760" i="4" s="1"/>
  <c r="H5800" i="4"/>
  <c r="I5800" i="4" s="1"/>
  <c r="H5900" i="4"/>
  <c r="I5900" i="4" s="1"/>
  <c r="H6150" i="4"/>
  <c r="I6150" i="4" s="1"/>
  <c r="H6470" i="4"/>
  <c r="I6470" i="4" s="1"/>
  <c r="H6550" i="4"/>
  <c r="I6550" i="4" s="1"/>
  <c r="H6580" i="4"/>
  <c r="I6580" i="4" s="1"/>
  <c r="H6770" i="4"/>
  <c r="I6770" i="4" s="1"/>
  <c r="H7130" i="4"/>
  <c r="I7130" i="4" s="1"/>
  <c r="H4611" i="4"/>
  <c r="I4611" i="4" s="1"/>
  <c r="H4726" i="4"/>
  <c r="I4726" i="4" s="1"/>
  <c r="H4990" i="4"/>
  <c r="I4990" i="4" s="1"/>
  <c r="H5043" i="4"/>
  <c r="I5043" i="4" s="1"/>
  <c r="H5060" i="4"/>
  <c r="I5060" i="4" s="1"/>
  <c r="H5431" i="4"/>
  <c r="I5431" i="4" s="1"/>
  <c r="H5611" i="4"/>
  <c r="I5611" i="4" s="1"/>
  <c r="H5681" i="4"/>
  <c r="I5681" i="4" s="1"/>
  <c r="H5751" i="4"/>
  <c r="I5751" i="4" s="1"/>
  <c r="H3334" i="4"/>
  <c r="I3334" i="4" s="1"/>
  <c r="H4585" i="4"/>
  <c r="I4585" i="4" s="1"/>
  <c r="H4846" i="4"/>
  <c r="I4846" i="4" s="1"/>
  <c r="H5129" i="4"/>
  <c r="I5129" i="4" s="1"/>
  <c r="H5179" i="4"/>
  <c r="I5179" i="4" s="1"/>
  <c r="H5421" i="4"/>
  <c r="I5421" i="4" s="1"/>
  <c r="H336" i="4"/>
  <c r="I336" i="4" s="1"/>
  <c r="H4232" i="4"/>
  <c r="I4232" i="4" s="1"/>
  <c r="H4303" i="4"/>
  <c r="I4303" i="4" s="1"/>
  <c r="H4424" i="4"/>
  <c r="I4424" i="4" s="1"/>
  <c r="H4661" i="4"/>
  <c r="I4661" i="4" s="1"/>
  <c r="H4684" i="4"/>
  <c r="I4684" i="4" s="1"/>
  <c r="H5389" i="4"/>
  <c r="I5389" i="4" s="1"/>
  <c r="H5422" i="4"/>
  <c r="I5422" i="4" s="1"/>
  <c r="H5603" i="4"/>
  <c r="I5603" i="4" s="1"/>
  <c r="H5773" i="4"/>
  <c r="I5773" i="4" s="1"/>
  <c r="H4185" i="4"/>
  <c r="I4185" i="4" s="1"/>
  <c r="H4496" i="4"/>
  <c r="I4496" i="4" s="1"/>
  <c r="H4570" i="4"/>
  <c r="I4570" i="4" s="1"/>
  <c r="H4901" i="4"/>
  <c r="I4901" i="4" s="1"/>
  <c r="H6124" i="4"/>
  <c r="I6124" i="4" s="1"/>
  <c r="H4311" i="4"/>
  <c r="I4311" i="4" s="1"/>
  <c r="H5313" i="4"/>
  <c r="I5313" i="4" s="1"/>
  <c r="H6055" i="4"/>
  <c r="I6055" i="4" s="1"/>
  <c r="H6075" i="4"/>
  <c r="I6075" i="4" s="1"/>
  <c r="H3756" i="4"/>
  <c r="I3756" i="4" s="1"/>
  <c r="H5269" i="4"/>
  <c r="I5269" i="4" s="1"/>
  <c r="H5292" i="4"/>
  <c r="I5292" i="4" s="1"/>
  <c r="H5726" i="4"/>
  <c r="I5726" i="4" s="1"/>
  <c r="H5866" i="4"/>
  <c r="I5866" i="4" s="1"/>
  <c r="H5906" i="4"/>
  <c r="I5906" i="4" s="1"/>
  <c r="H3155" i="4"/>
  <c r="I3155" i="4" s="1"/>
  <c r="H4145" i="4"/>
  <c r="I4145" i="4" s="1"/>
  <c r="H5020" i="4"/>
  <c r="I5020" i="4" s="1"/>
  <c r="H5153" i="4"/>
  <c r="I5153" i="4" s="1"/>
  <c r="H5477" i="4"/>
  <c r="I5477" i="4" s="1"/>
  <c r="H5787" i="4"/>
  <c r="I5787" i="4" s="1"/>
  <c r="H5947" i="4"/>
  <c r="I5947" i="4" s="1"/>
  <c r="H6037" i="4"/>
  <c r="I6037" i="4" s="1"/>
  <c r="H6511" i="4"/>
  <c r="I6511" i="4" s="1"/>
  <c r="H6722" i="4"/>
  <c r="I6722" i="4" s="1"/>
  <c r="H6911" i="4"/>
  <c r="I6911" i="4" s="1"/>
  <c r="H7154" i="4"/>
  <c r="I7154" i="4" s="1"/>
  <c r="H7304" i="4"/>
  <c r="I7304" i="4" s="1"/>
  <c r="H7314" i="4"/>
  <c r="I7314" i="4" s="1"/>
  <c r="H7394" i="4"/>
  <c r="I7394" i="4" s="1"/>
  <c r="H7584" i="4"/>
  <c r="I7584" i="4" s="1"/>
  <c r="H7664" i="4"/>
  <c r="I7664" i="4" s="1"/>
  <c r="H7974" i="4"/>
  <c r="I7974" i="4" s="1"/>
  <c r="H8054" i="4"/>
  <c r="I8054" i="4" s="1"/>
  <c r="H8154" i="4"/>
  <c r="I8154" i="4" s="1"/>
  <c r="H8254" i="4"/>
  <c r="I8254" i="4" s="1"/>
  <c r="H8344" i="4"/>
  <c r="I8344" i="4" s="1"/>
  <c r="H4146" i="4"/>
  <c r="I4146" i="4" s="1"/>
  <c r="H5572" i="4"/>
  <c r="I5572" i="4" s="1"/>
  <c r="H6267" i="4"/>
  <c r="I6267" i="4" s="1"/>
  <c r="H6323" i="4"/>
  <c r="I6323" i="4" s="1"/>
  <c r="H6456" i="4"/>
  <c r="I6456" i="4" s="1"/>
  <c r="H6667" i="4"/>
  <c r="I6667" i="4" s="1"/>
  <c r="H6878" i="4"/>
  <c r="I6878" i="4" s="1"/>
  <c r="H6934" i="4"/>
  <c r="I6934" i="4" s="1"/>
  <c r="H7385" i="4"/>
  <c r="I7385" i="4" s="1"/>
  <c r="H7695" i="4"/>
  <c r="I7695" i="4" s="1"/>
  <c r="H8095" i="4"/>
  <c r="I8095" i="4" s="1"/>
  <c r="H8105" i="4"/>
  <c r="I8105" i="4" s="1"/>
  <c r="H8425" i="4"/>
  <c r="I8425" i="4" s="1"/>
  <c r="H8575" i="4"/>
  <c r="I8575" i="4" s="1"/>
  <c r="H8845" i="4"/>
  <c r="I8845" i="4" s="1"/>
  <c r="H8925" i="4"/>
  <c r="I8925" i="4" s="1"/>
  <c r="H9085" i="4"/>
  <c r="I9085" i="4" s="1"/>
  <c r="H6302" i="4"/>
  <c r="I6302" i="4" s="1"/>
  <c r="H6379" i="4"/>
  <c r="I6379" i="4" s="1"/>
  <c r="H6402" i="4"/>
  <c r="I6402" i="4" s="1"/>
  <c r="H6413" i="4"/>
  <c r="I6413" i="4" s="1"/>
  <c r="H7256" i="4"/>
  <c r="I7256" i="4" s="1"/>
  <c r="H7326" i="4"/>
  <c r="I7326" i="4" s="1"/>
  <c r="H7426" i="4"/>
  <c r="I7426" i="4" s="1"/>
  <c r="H7526" i="4"/>
  <c r="I7526" i="4" s="1"/>
  <c r="H7616" i="4"/>
  <c r="I7616" i="4" s="1"/>
  <c r="H7756" i="4"/>
  <c r="I7756" i="4" s="1"/>
  <c r="H8026" i="4"/>
  <c r="I8026" i="4" s="1"/>
  <c r="H8276" i="4"/>
  <c r="I8276" i="4" s="1"/>
  <c r="H8356" i="4"/>
  <c r="I8356" i="4" s="1"/>
  <c r="H5317" i="4"/>
  <c r="I5317" i="4" s="1"/>
  <c r="H6209" i="4"/>
  <c r="I6209" i="4" s="1"/>
  <c r="H6336" i="4"/>
  <c r="I6336" i="4" s="1"/>
  <c r="H6392" i="4"/>
  <c r="I6392" i="4" s="1"/>
  <c r="H6436" i="4"/>
  <c r="I6436" i="4" s="1"/>
  <c r="H6514" i="4"/>
  <c r="I6514" i="4" s="1"/>
  <c r="H6736" i="4"/>
  <c r="I6736" i="4" s="1"/>
  <c r="H6947" i="4"/>
  <c r="I6947" i="4" s="1"/>
  <c r="H7347" i="4"/>
  <c r="I7347" i="4" s="1"/>
  <c r="H7497" i="4"/>
  <c r="I7497" i="4" s="1"/>
  <c r="H7547" i="4"/>
  <c r="I7547" i="4" s="1"/>
  <c r="H7627" i="4"/>
  <c r="I7627" i="4" s="1"/>
  <c r="H7697" i="4"/>
  <c r="I7697" i="4" s="1"/>
  <c r="H8017" i="4"/>
  <c r="I8017" i="4" s="1"/>
  <c r="H8207" i="4"/>
  <c r="I8207" i="4" s="1"/>
  <c r="H8237" i="4"/>
  <c r="I8237" i="4" s="1"/>
  <c r="H8287" i="4"/>
  <c r="I8287" i="4" s="1"/>
  <c r="H8367" i="4"/>
  <c r="I8367" i="4" s="1"/>
  <c r="H8407" i="4"/>
  <c r="I8407" i="4" s="1"/>
  <c r="H8627" i="4"/>
  <c r="I8627" i="4" s="1"/>
  <c r="H8777" i="4"/>
  <c r="I8777" i="4" s="1"/>
  <c r="H8897" i="4"/>
  <c r="I8897" i="4" s="1"/>
  <c r="H8907" i="4"/>
  <c r="I8907" i="4" s="1"/>
  <c r="H9267" i="4"/>
  <c r="I9267" i="4" s="1"/>
  <c r="H4771" i="4"/>
  <c r="I4771" i="4" s="1"/>
  <c r="H6504" i="4"/>
  <c r="I6504" i="4" s="1"/>
  <c r="H6637" i="4"/>
  <c r="I6637" i="4" s="1"/>
  <c r="H6648" i="4"/>
  <c r="I6648" i="4" s="1"/>
  <c r="H7037" i="4"/>
  <c r="I7037" i="4" s="1"/>
  <c r="H7104" i="4"/>
  <c r="I7104" i="4" s="1"/>
  <c r="H7478" i="4"/>
  <c r="I7478" i="4" s="1"/>
  <c r="H7658" i="4"/>
  <c r="I7658" i="4" s="1"/>
  <c r="H7688" i="4"/>
  <c r="I7688" i="4" s="1"/>
  <c r="H7728" i="4"/>
  <c r="I7728" i="4" s="1"/>
  <c r="H7958" i="4"/>
  <c r="I7958" i="4" s="1"/>
  <c r="H8318" i="4"/>
  <c r="I8318" i="4" s="1"/>
  <c r="H8488" i="4"/>
  <c r="I8488" i="4" s="1"/>
  <c r="H8718" i="4"/>
  <c r="I8718" i="4" s="1"/>
  <c r="H4672" i="4"/>
  <c r="I4672" i="4" s="1"/>
  <c r="H6461" i="4"/>
  <c r="I6461" i="4" s="1"/>
  <c r="H6605" i="4"/>
  <c r="I6605" i="4" s="1"/>
  <c r="H6772" i="4"/>
  <c r="I6772" i="4" s="1"/>
  <c r="H6994" i="4"/>
  <c r="I6994" i="4" s="1"/>
  <c r="H7138" i="4"/>
  <c r="I7138" i="4" s="1"/>
  <c r="H7429" i="4"/>
  <c r="I7429" i="4" s="1"/>
  <c r="H7649" i="4"/>
  <c r="I7649" i="4" s="1"/>
  <c r="H7799" i="4"/>
  <c r="I7799" i="4" s="1"/>
  <c r="H7879" i="4"/>
  <c r="I7879" i="4" s="1"/>
  <c r="H7939" i="4"/>
  <c r="I7939" i="4" s="1"/>
  <c r="H8569" i="4"/>
  <c r="I8569" i="4" s="1"/>
  <c r="H8649" i="4"/>
  <c r="I8649" i="4" s="1"/>
  <c r="H9179" i="4"/>
  <c r="I9179" i="4" s="1"/>
  <c r="H5190" i="4"/>
  <c r="I5190" i="4" s="1"/>
  <c r="H6237" i="4"/>
  <c r="I6237" i="4" s="1"/>
  <c r="H7084" i="4"/>
  <c r="I7084" i="4" s="1"/>
  <c r="H7170" i="4"/>
  <c r="I7170" i="4" s="1"/>
  <c r="H7400" i="4"/>
  <c r="I7400" i="4" s="1"/>
  <c r="H7480" i="4"/>
  <c r="I7480" i="4" s="1"/>
  <c r="H7520" i="4"/>
  <c r="I7520" i="4" s="1"/>
  <c r="H7880" i="4"/>
  <c r="I7880" i="4" s="1"/>
  <c r="H7900" i="4"/>
  <c r="I7900" i="4" s="1"/>
  <c r="H7910" i="4"/>
  <c r="I7910" i="4" s="1"/>
  <c r="H8120" i="4"/>
  <c r="I8120" i="4" s="1"/>
  <c r="H8200" i="4"/>
  <c r="I8200" i="4" s="1"/>
  <c r="H8300" i="4"/>
  <c r="I8300" i="4" s="1"/>
  <c r="H5629" i="4"/>
  <c r="I5629" i="4" s="1"/>
  <c r="H6498" i="4"/>
  <c r="I6498" i="4" s="1"/>
  <c r="H7201" i="4"/>
  <c r="I7201" i="4" s="1"/>
  <c r="H8332" i="4"/>
  <c r="I8332" i="4" s="1"/>
  <c r="H8794" i="4"/>
  <c r="I8794" i="4" s="1"/>
  <c r="H8862" i="4"/>
  <c r="I8862" i="4" s="1"/>
  <c r="H8962" i="4"/>
  <c r="I8962" i="4" s="1"/>
  <c r="H10396" i="4"/>
  <c r="I10396" i="4" s="1"/>
  <c r="H10596" i="4"/>
  <c r="I10596" i="4" s="1"/>
  <c r="H10626" i="4"/>
  <c r="I10626" i="4" s="1"/>
  <c r="H10756" i="4"/>
  <c r="I10756" i="4" s="1"/>
  <c r="H11216" i="4"/>
  <c r="I11216" i="4" s="1"/>
  <c r="H11236" i="4"/>
  <c r="I11236" i="4" s="1"/>
  <c r="H4816" i="4"/>
  <c r="I4816" i="4" s="1"/>
  <c r="H6431" i="4"/>
  <c r="I6431" i="4" s="1"/>
  <c r="H8531" i="4"/>
  <c r="I8531" i="4" s="1"/>
  <c r="H9557" i="4"/>
  <c r="I9557" i="4" s="1"/>
  <c r="H9897" i="4"/>
  <c r="I9897" i="4" s="1"/>
  <c r="H9907" i="4"/>
  <c r="I9907" i="4" s="1"/>
  <c r="H10027" i="4"/>
  <c r="I10027" i="4" s="1"/>
  <c r="H10127" i="4"/>
  <c r="I10127" i="4" s="1"/>
  <c r="H10237" i="4"/>
  <c r="I10237" i="4" s="1"/>
  <c r="H10357" i="4"/>
  <c r="I10357" i="4" s="1"/>
  <c r="H10447" i="4"/>
  <c r="I10447" i="4" s="1"/>
  <c r="H10567" i="4"/>
  <c r="I10567" i="4" s="1"/>
  <c r="H10827" i="4"/>
  <c r="I10827" i="4" s="1"/>
  <c r="H10837" i="4"/>
  <c r="I10837" i="4" s="1"/>
  <c r="H10867" i="4"/>
  <c r="I10867" i="4" s="1"/>
  <c r="H11407" i="4"/>
  <c r="I11407" i="4" s="1"/>
  <c r="H5992" i="4"/>
  <c r="I5992" i="4" s="1"/>
  <c r="H6397" i="4"/>
  <c r="I6397" i="4" s="1"/>
  <c r="H6474" i="4"/>
  <c r="I6474" i="4" s="1"/>
  <c r="H8403" i="4"/>
  <c r="I8403" i="4" s="1"/>
  <c r="H8964" i="4"/>
  <c r="I8964" i="4" s="1"/>
  <c r="H9305" i="4"/>
  <c r="I9305" i="4" s="1"/>
  <c r="H9718" i="4"/>
  <c r="I9718" i="4" s="1"/>
  <c r="H10018" i="4"/>
  <c r="I10018" i="4" s="1"/>
  <c r="H10338" i="4"/>
  <c r="I10338" i="4" s="1"/>
  <c r="H10488" i="4"/>
  <c r="I10488" i="4" s="1"/>
  <c r="H10648" i="4"/>
  <c r="I10648" i="4" s="1"/>
  <c r="H11108" i="4"/>
  <c r="I11108" i="4" s="1"/>
  <c r="H6621" i="4"/>
  <c r="I6621" i="4" s="1"/>
  <c r="H7511" i="4"/>
  <c r="I7511" i="4" s="1"/>
  <c r="H8651" i="4"/>
  <c r="I8651" i="4" s="1"/>
  <c r="H8766" i="4"/>
  <c r="I8766" i="4" s="1"/>
  <c r="H9016" i="4"/>
  <c r="I9016" i="4" s="1"/>
  <c r="H9235" i="4"/>
  <c r="I9235" i="4" s="1"/>
  <c r="H9429" i="4"/>
  <c r="I9429" i="4" s="1"/>
  <c r="H9609" i="4"/>
  <c r="I9609" i="4" s="1"/>
  <c r="H4940" i="4"/>
  <c r="I4940" i="4" s="1"/>
  <c r="H6698" i="4"/>
  <c r="I6698" i="4" s="1"/>
  <c r="H7412" i="4"/>
  <c r="I7412" i="4" s="1"/>
  <c r="H8884" i="4"/>
  <c r="I8884" i="4" s="1"/>
  <c r="H8952" i="4"/>
  <c r="I8952" i="4" s="1"/>
  <c r="H9102" i="4"/>
  <c r="I9102" i="4" s="1"/>
  <c r="H9120" i="4"/>
  <c r="I9120" i="4" s="1"/>
  <c r="H9152" i="4"/>
  <c r="I9152" i="4" s="1"/>
  <c r="H9330" i="4"/>
  <c r="I9330" i="4" s="1"/>
  <c r="H9420" i="4"/>
  <c r="I9420" i="4" s="1"/>
  <c r="H9530" i="4"/>
  <c r="I9530" i="4" s="1"/>
  <c r="H9640" i="4"/>
  <c r="I9640" i="4" s="1"/>
  <c r="H6374" i="4"/>
  <c r="I6374" i="4" s="1"/>
  <c r="H6853" i="4"/>
  <c r="I6853" i="4" s="1"/>
  <c r="H8603" i="4"/>
  <c r="I8603" i="4" s="1"/>
  <c r="H9240" i="4"/>
  <c r="I9240" i="4" s="1"/>
  <c r="H4224" i="4"/>
  <c r="I4224" i="4" s="1"/>
  <c r="H7118" i="4"/>
  <c r="I7118" i="4" s="1"/>
  <c r="H7752" i="4"/>
  <c r="I7752" i="4" s="1"/>
  <c r="H7852" i="4"/>
  <c r="I7852" i="4" s="1"/>
  <c r="H8522" i="4"/>
  <c r="I8522" i="4" s="1"/>
  <c r="H8622" i="4"/>
  <c r="I8622" i="4" s="1"/>
  <c r="H9054" i="4"/>
  <c r="I9054" i="4" s="1"/>
  <c r="H9170" i="4"/>
  <c r="I9170" i="4" s="1"/>
  <c r="H9196" i="4"/>
  <c r="I9196" i="4" s="1"/>
  <c r="H9402" i="4"/>
  <c r="I9402" i="4" s="1"/>
  <c r="H9572" i="4"/>
  <c r="I9572" i="4" s="1"/>
  <c r="H9592" i="4"/>
  <c r="I9592" i="4" s="1"/>
  <c r="H9602" i="4"/>
  <c r="I9602" i="4" s="1"/>
  <c r="H6487" i="4"/>
  <c r="I6487" i="4" s="1"/>
  <c r="H10360" i="4"/>
  <c r="I10360" i="4" s="1"/>
  <c r="H10373" i="4"/>
  <c r="I10373" i="4" s="1"/>
  <c r="H11215" i="4"/>
  <c r="I11215" i="4" s="1"/>
  <c r="H11344" i="4"/>
  <c r="I11344" i="4" s="1"/>
  <c r="H11811" i="4"/>
  <c r="I11811" i="4" s="1"/>
  <c r="H11991" i="4"/>
  <c r="I11991" i="4" s="1"/>
  <c r="H12431" i="4"/>
  <c r="I12431" i="4" s="1"/>
  <c r="H12481" i="4"/>
  <c r="I12481" i="4" s="1"/>
  <c r="H12601" i="4"/>
  <c r="I12601" i="4" s="1"/>
  <c r="H12621" i="4"/>
  <c r="I12621" i="4" s="1"/>
  <c r="H12641" i="4"/>
  <c r="I12641" i="4" s="1"/>
  <c r="H12671" i="4"/>
  <c r="I12671" i="4" s="1"/>
  <c r="H12911" i="4"/>
  <c r="I12911" i="4" s="1"/>
  <c r="H13071" i="4"/>
  <c r="I13071" i="4" s="1"/>
  <c r="H9414" i="4"/>
  <c r="I9414" i="4" s="1"/>
  <c r="H9514" i="4"/>
  <c r="I9514" i="4" s="1"/>
  <c r="H9874" i="4"/>
  <c r="I9874" i="4" s="1"/>
  <c r="H9932" i="4"/>
  <c r="I9932" i="4" s="1"/>
  <c r="H10119" i="4"/>
  <c r="I10119" i="4" s="1"/>
  <c r="H10190" i="4"/>
  <c r="I10190" i="4" s="1"/>
  <c r="H10219" i="4"/>
  <c r="I10219" i="4" s="1"/>
  <c r="H10332" i="4"/>
  <c r="I10332" i="4" s="1"/>
  <c r="H10890" i="4"/>
  <c r="I10890" i="4" s="1"/>
  <c r="H11019" i="4"/>
  <c r="I11019" i="4" s="1"/>
  <c r="H11090" i="4"/>
  <c r="I11090" i="4" s="1"/>
  <c r="H11119" i="4"/>
  <c r="I11119" i="4" s="1"/>
  <c r="H11303" i="4"/>
  <c r="I11303" i="4" s="1"/>
  <c r="H11390" i="4"/>
  <c r="I11390" i="4" s="1"/>
  <c r="H11522" i="4"/>
  <c r="I11522" i="4" s="1"/>
  <c r="H12042" i="4"/>
  <c r="I12042" i="4" s="1"/>
  <c r="H12212" i="4"/>
  <c r="I12212" i="4" s="1"/>
  <c r="H12272" i="4"/>
  <c r="I12272" i="4" s="1"/>
  <c r="H12282" i="4"/>
  <c r="I12282" i="4" s="1"/>
  <c r="H12402" i="4"/>
  <c r="I12402" i="4" s="1"/>
  <c r="H12462" i="4"/>
  <c r="I12462" i="4" s="1"/>
  <c r="H12822" i="4"/>
  <c r="I12822" i="4" s="1"/>
  <c r="H12962" i="4"/>
  <c r="I12962" i="4" s="1"/>
  <c r="H13082" i="4"/>
  <c r="I13082" i="4" s="1"/>
  <c r="H7562" i="4"/>
  <c r="I7562" i="4" s="1"/>
  <c r="H7893" i="4"/>
  <c r="I7893" i="4" s="1"/>
  <c r="H8676" i="4"/>
  <c r="I8676" i="4" s="1"/>
  <c r="H9649" i="4"/>
  <c r="I9649" i="4" s="1"/>
  <c r="H10004" i="4"/>
  <c r="I10004" i="4" s="1"/>
  <c r="H10433" i="4"/>
  <c r="I10433" i="4" s="1"/>
  <c r="H10520" i="4"/>
  <c r="I10520" i="4" s="1"/>
  <c r="H10949" i="4"/>
  <c r="I10949" i="4" s="1"/>
  <c r="H11133" i="4"/>
  <c r="I11133" i="4" s="1"/>
  <c r="H11175" i="4"/>
  <c r="I11175" i="4" s="1"/>
  <c r="H12013" i="4"/>
  <c r="I12013" i="4" s="1"/>
  <c r="H12223" i="4"/>
  <c r="I12223" i="4" s="1"/>
  <c r="H12313" i="4"/>
  <c r="I12313" i="4" s="1"/>
  <c r="H12363" i="4"/>
  <c r="I12363" i="4" s="1"/>
  <c r="H12443" i="4"/>
  <c r="I12443" i="4" s="1"/>
  <c r="H12833" i="4"/>
  <c r="I12833" i="4" s="1"/>
  <c r="H13023" i="4"/>
  <c r="I13023" i="4" s="1"/>
  <c r="H13043" i="4"/>
  <c r="I13043" i="4" s="1"/>
  <c r="H7922" i="4"/>
  <c r="I7922" i="4" s="1"/>
  <c r="H9979" i="4"/>
  <c r="I9979" i="4" s="1"/>
  <c r="H10105" i="4"/>
  <c r="I10105" i="4" s="1"/>
  <c r="H10263" i="4"/>
  <c r="I10263" i="4" s="1"/>
  <c r="H10734" i="4"/>
  <c r="I10734" i="4" s="1"/>
  <c r="H10805" i="4"/>
  <c r="I10805" i="4" s="1"/>
  <c r="H10934" i="4"/>
  <c r="I10934" i="4" s="1"/>
  <c r="H11192" i="4"/>
  <c r="I11192" i="4" s="1"/>
  <c r="H5699" i="4"/>
  <c r="I5699" i="4" s="1"/>
  <c r="H9624" i="4"/>
  <c r="I9624" i="4" s="1"/>
  <c r="H9935" i="4"/>
  <c r="I9935" i="4" s="1"/>
  <c r="H10009" i="4"/>
  <c r="I10009" i="4" s="1"/>
  <c r="H10122" i="4"/>
  <c r="I10122" i="4" s="1"/>
  <c r="H10235" i="4"/>
  <c r="I10235" i="4" s="1"/>
  <c r="H10509" i="4"/>
  <c r="I10509" i="4" s="1"/>
  <c r="H10664" i="4"/>
  <c r="I10664" i="4" s="1"/>
  <c r="H11080" i="4"/>
  <c r="I11080" i="4" s="1"/>
  <c r="H11135" i="4"/>
  <c r="I11135" i="4" s="1"/>
  <c r="H8262" i="4"/>
  <c r="I8262" i="4" s="1"/>
  <c r="H8642" i="4"/>
  <c r="I8642" i="4" s="1"/>
  <c r="H9865" i="4"/>
  <c r="I9865" i="4" s="1"/>
  <c r="H10065" i="4"/>
  <c r="I10065" i="4" s="1"/>
  <c r="H10765" i="4"/>
  <c r="I10765" i="4" s="1"/>
  <c r="H10965" i="4"/>
  <c r="I10965" i="4" s="1"/>
  <c r="H11010" i="4"/>
  <c r="I11010" i="4" s="1"/>
  <c r="H11065" i="4"/>
  <c r="I11065" i="4" s="1"/>
  <c r="H8476" i="4"/>
  <c r="I8476" i="4" s="1"/>
  <c r="H8976" i="4"/>
  <c r="I8976" i="4" s="1"/>
  <c r="H9811" i="4"/>
  <c r="I9811" i="4" s="1"/>
  <c r="H9840" i="4"/>
  <c r="I9840" i="4" s="1"/>
  <c r="H9882" i="4"/>
  <c r="I9882" i="4" s="1"/>
  <c r="H11153" i="4"/>
  <c r="I11153" i="4" s="1"/>
  <c r="H8191" i="4"/>
  <c r="I8191" i="4" s="1"/>
  <c r="H8823" i="4"/>
  <c r="I8823" i="4" s="1"/>
  <c r="H9365" i="4"/>
  <c r="I9365" i="4" s="1"/>
  <c r="H10154" i="4"/>
  <c r="I10154" i="4" s="1"/>
  <c r="H10354" i="4"/>
  <c r="I10354" i="4" s="1"/>
  <c r="H10425" i="4"/>
  <c r="I10425" i="4" s="1"/>
  <c r="H10741" i="4"/>
  <c r="I10741" i="4" s="1"/>
  <c r="H11054" i="4"/>
  <c r="I11054" i="4" s="1"/>
  <c r="H11170" i="4"/>
  <c r="I11170" i="4" s="1"/>
  <c r="H11758" i="4"/>
  <c r="I11758" i="4" s="1"/>
  <c r="H11788" i="4"/>
  <c r="I11788" i="4" s="1"/>
  <c r="H12378" i="4"/>
  <c r="I12378" i="4" s="1"/>
  <c r="H12438" i="4"/>
  <c r="I12438" i="4" s="1"/>
  <c r="H12658" i="4"/>
  <c r="I12658" i="4" s="1"/>
  <c r="H12698" i="4"/>
  <c r="I12698" i="4" s="1"/>
  <c r="H12788" i="4"/>
  <c r="I12788" i="4" s="1"/>
  <c r="H12988" i="4"/>
  <c r="I12988" i="4" s="1"/>
  <c r="H12998" i="4"/>
  <c r="I12998" i="4" s="1"/>
  <c r="H9785" i="4"/>
  <c r="I9785" i="4" s="1"/>
  <c r="H10072" i="4"/>
  <c r="I10072" i="4" s="1"/>
  <c r="H12094" i="4"/>
  <c r="I12094" i="4" s="1"/>
  <c r="H13378" i="4"/>
  <c r="I13378" i="4" s="1"/>
  <c r="H13758" i="4"/>
  <c r="I13758" i="4" s="1"/>
  <c r="H13918" i="4"/>
  <c r="I13918" i="4" s="1"/>
  <c r="H13988" i="4"/>
  <c r="I13988" i="4" s="1"/>
  <c r="H14218" i="4"/>
  <c r="I14218" i="4" s="1"/>
  <c r="H14528" i="4"/>
  <c r="I14528" i="4" s="1"/>
  <c r="H14548" i="4"/>
  <c r="I14548" i="4" s="1"/>
  <c r="H14588" i="4"/>
  <c r="I14588" i="4" s="1"/>
  <c r="H14998" i="4"/>
  <c r="I14998" i="4" s="1"/>
  <c r="H15138" i="4"/>
  <c r="I15138" i="4" s="1"/>
  <c r="H15308" i="4"/>
  <c r="I15308" i="4" s="1"/>
  <c r="H15358" i="4"/>
  <c r="I15358" i="4" s="1"/>
  <c r="H15688" i="4"/>
  <c r="I15688" i="4" s="1"/>
  <c r="H15708" i="4"/>
  <c r="I15708" i="4" s="1"/>
  <c r="H15788" i="4"/>
  <c r="I15788" i="4" s="1"/>
  <c r="H15958" i="4"/>
  <c r="I15958" i="4" s="1"/>
  <c r="H15968" i="4"/>
  <c r="I15968" i="4" s="1"/>
  <c r="H16148" i="4"/>
  <c r="I16148" i="4" s="1"/>
  <c r="H16328" i="4"/>
  <c r="I16328" i="4" s="1"/>
  <c r="H16338" i="4"/>
  <c r="I16338" i="4" s="1"/>
  <c r="H10084" i="4"/>
  <c r="I10084" i="4" s="1"/>
  <c r="H11013" i="4"/>
  <c r="I11013" i="4" s="1"/>
  <c r="H12127" i="4"/>
  <c r="I12127" i="4" s="1"/>
  <c r="H12177" i="4"/>
  <c r="I12177" i="4" s="1"/>
  <c r="H12345" i="4"/>
  <c r="I12345" i="4" s="1"/>
  <c r="H12845" i="4"/>
  <c r="I12845" i="4" s="1"/>
  <c r="H12960" i="4"/>
  <c r="I12960" i="4" s="1"/>
  <c r="H13299" i="4"/>
  <c r="I13299" i="4" s="1"/>
  <c r="H13669" i="4"/>
  <c r="I13669" i="4" s="1"/>
  <c r="H14449" i="4"/>
  <c r="I14449" i="4" s="1"/>
  <c r="H14799" i="4"/>
  <c r="I14799" i="4" s="1"/>
  <c r="H14819" i="4"/>
  <c r="I14819" i="4" s="1"/>
  <c r="H14879" i="4"/>
  <c r="I14879" i="4" s="1"/>
  <c r="H14889" i="4"/>
  <c r="I14889" i="4" s="1"/>
  <c r="H15339" i="4"/>
  <c r="I15339" i="4" s="1"/>
  <c r="H15389" i="4"/>
  <c r="I15389" i="4" s="1"/>
  <c r="H15549" i="4"/>
  <c r="I15549" i="4" s="1"/>
  <c r="H15739" i="4"/>
  <c r="I15739" i="4" s="1"/>
  <c r="H15869" i="4"/>
  <c r="I15869" i="4" s="1"/>
  <c r="H16489" i="4"/>
  <c r="I16489" i="4" s="1"/>
  <c r="H11829" i="4"/>
  <c r="I11829" i="4" s="1"/>
  <c r="H11879" i="4"/>
  <c r="I11879" i="4" s="1"/>
  <c r="H12229" i="4"/>
  <c r="I12229" i="4" s="1"/>
  <c r="H12729" i="4"/>
  <c r="I12729" i="4" s="1"/>
  <c r="H12946" i="4"/>
  <c r="I12946" i="4" s="1"/>
  <c r="H13130" i="4"/>
  <c r="I13130" i="4" s="1"/>
  <c r="H13170" i="4"/>
  <c r="I13170" i="4" s="1"/>
  <c r="H13400" i="4"/>
  <c r="I13400" i="4" s="1"/>
  <c r="H13460" i="4"/>
  <c r="I13460" i="4" s="1"/>
  <c r="H13630" i="4"/>
  <c r="I13630" i="4" s="1"/>
  <c r="H13720" i="4"/>
  <c r="I13720" i="4" s="1"/>
  <c r="H13900" i="4"/>
  <c r="I13900" i="4" s="1"/>
  <c r="H14070" i="4"/>
  <c r="I14070" i="4" s="1"/>
  <c r="H14080" i="4"/>
  <c r="I14080" i="4" s="1"/>
  <c r="H14610" i="4"/>
  <c r="I14610" i="4" s="1"/>
  <c r="H14760" i="4"/>
  <c r="I14760" i="4" s="1"/>
  <c r="H15090" i="4"/>
  <c r="I15090" i="4" s="1"/>
  <c r="H15430" i="4"/>
  <c r="I15430" i="4" s="1"/>
  <c r="H15850" i="4"/>
  <c r="I15850" i="4" s="1"/>
  <c r="H16290" i="4"/>
  <c r="I16290" i="4" s="1"/>
  <c r="H16450" i="4"/>
  <c r="I16450" i="4" s="1"/>
  <c r="H9535" i="4"/>
  <c r="I9535" i="4" s="1"/>
  <c r="H9742" i="4"/>
  <c r="I9742" i="4" s="1"/>
  <c r="H11335" i="4"/>
  <c r="I11335" i="4" s="1"/>
  <c r="H13331" i="4"/>
  <c r="I13331" i="4" s="1"/>
  <c r="H13431" i="4"/>
  <c r="I13431" i="4" s="1"/>
  <c r="H14111" i="4"/>
  <c r="I14111" i="4" s="1"/>
  <c r="H14561" i="4"/>
  <c r="I14561" i="4" s="1"/>
  <c r="H14921" i="4"/>
  <c r="I14921" i="4" s="1"/>
  <c r="H14941" i="4"/>
  <c r="I14941" i="4" s="1"/>
  <c r="H14951" i="4"/>
  <c r="I14951" i="4" s="1"/>
  <c r="H15051" i="4"/>
  <c r="I15051" i="4" s="1"/>
  <c r="H15071" i="4"/>
  <c r="I15071" i="4" s="1"/>
  <c r="H15351" i="4"/>
  <c r="I15351" i="4" s="1"/>
  <c r="H15361" i="4"/>
  <c r="I15361" i="4" s="1"/>
  <c r="H15661" i="4"/>
  <c r="I15661" i="4" s="1"/>
  <c r="H15671" i="4"/>
  <c r="I15671" i="4" s="1"/>
  <c r="H8610" i="4"/>
  <c r="I8610" i="4" s="1"/>
  <c r="H11449" i="4"/>
  <c r="I11449" i="4" s="1"/>
  <c r="H11499" i="4"/>
  <c r="I11499" i="4" s="1"/>
  <c r="H11584" i="4"/>
  <c r="I11584" i="4" s="1"/>
  <c r="H11784" i="4"/>
  <c r="I11784" i="4" s="1"/>
  <c r="H11949" i="4"/>
  <c r="I11949" i="4" s="1"/>
  <c r="H11966" i="4"/>
  <c r="I11966" i="4" s="1"/>
  <c r="H12199" i="4"/>
  <c r="I12199" i="4" s="1"/>
  <c r="H12249" i="4"/>
  <c r="I12249" i="4" s="1"/>
  <c r="H12566" i="4"/>
  <c r="I12566" i="4" s="1"/>
  <c r="H12766" i="4"/>
  <c r="I12766" i="4" s="1"/>
  <c r="H13612" i="4"/>
  <c r="I13612" i="4" s="1"/>
  <c r="H13772" i="4"/>
  <c r="I13772" i="4" s="1"/>
  <c r="H13782" i="4"/>
  <c r="I13782" i="4" s="1"/>
  <c r="H13942" i="4"/>
  <c r="I13942" i="4" s="1"/>
  <c r="H13952" i="4"/>
  <c r="I13952" i="4" s="1"/>
  <c r="H14032" i="4"/>
  <c r="I14032" i="4" s="1"/>
  <c r="H14622" i="4"/>
  <c r="I14622" i="4" s="1"/>
  <c r="H15302" i="4"/>
  <c r="I15302" i="4" s="1"/>
  <c r="H15402" i="4"/>
  <c r="I15402" i="4" s="1"/>
  <c r="H15502" i="4"/>
  <c r="I15502" i="4" s="1"/>
  <c r="H7192" i="4"/>
  <c r="I7192" i="4" s="1"/>
  <c r="H10900" i="4"/>
  <c r="I10900" i="4" s="1"/>
  <c r="H11243" i="4"/>
  <c r="I11243" i="4" s="1"/>
  <c r="H11667" i="4"/>
  <c r="I11667" i="4" s="1"/>
  <c r="H11800" i="4"/>
  <c r="I11800" i="4" s="1"/>
  <c r="H11900" i="4"/>
  <c r="I11900" i="4" s="1"/>
  <c r="H12835" i="4"/>
  <c r="I12835" i="4" s="1"/>
  <c r="H12850" i="4"/>
  <c r="I12850" i="4" s="1"/>
  <c r="H12935" i="4"/>
  <c r="I12935" i="4" s="1"/>
  <c r="H13223" i="4"/>
  <c r="I13223" i="4" s="1"/>
  <c r="H13293" i="4"/>
  <c r="I13293" i="4" s="1"/>
  <c r="H13343" i="4"/>
  <c r="I13343" i="4" s="1"/>
  <c r="H13363" i="4"/>
  <c r="I13363" i="4" s="1"/>
  <c r="H13393" i="4"/>
  <c r="I13393" i="4" s="1"/>
  <c r="H13513" i="4"/>
  <c r="I13513" i="4" s="1"/>
  <c r="H13573" i="4"/>
  <c r="I13573" i="4" s="1"/>
  <c r="H13703" i="4"/>
  <c r="I13703" i="4" s="1"/>
  <c r="H14373" i="4"/>
  <c r="I14373" i="4" s="1"/>
  <c r="H14533" i="4"/>
  <c r="I14533" i="4" s="1"/>
  <c r="H14823" i="4"/>
  <c r="I14823" i="4" s="1"/>
  <c r="H14843" i="4"/>
  <c r="I14843" i="4" s="1"/>
  <c r="H14863" i="4"/>
  <c r="I14863" i="4" s="1"/>
  <c r="H15033" i="4"/>
  <c r="I15033" i="4" s="1"/>
  <c r="H15043" i="4"/>
  <c r="I15043" i="4" s="1"/>
  <c r="H15123" i="4"/>
  <c r="I15123" i="4" s="1"/>
  <c r="H15143" i="4"/>
  <c r="I15143" i="4" s="1"/>
  <c r="H15173" i="4"/>
  <c r="I15173" i="4" s="1"/>
  <c r="H15263" i="4"/>
  <c r="I15263" i="4" s="1"/>
  <c r="H15523" i="4"/>
  <c r="I15523" i="4" s="1"/>
  <c r="H15563" i="4"/>
  <c r="I15563" i="4" s="1"/>
  <c r="H8942" i="4"/>
  <c r="I8942" i="4" s="1"/>
  <c r="H10472" i="4"/>
  <c r="I10472" i="4" s="1"/>
  <c r="H10901" i="4"/>
  <c r="I10901" i="4" s="1"/>
  <c r="H11294" i="4"/>
  <c r="I11294" i="4" s="1"/>
  <c r="H11986" i="4"/>
  <c r="I11986" i="4" s="1"/>
  <c r="H12086" i="4"/>
  <c r="I12086" i="4" s="1"/>
  <c r="H12636" i="4"/>
  <c r="I12636" i="4" s="1"/>
  <c r="H12869" i="4"/>
  <c r="I12869" i="4" s="1"/>
  <c r="H13174" i="4"/>
  <c r="I13174" i="4" s="1"/>
  <c r="H13874" i="4"/>
  <c r="I13874" i="4" s="1"/>
  <c r="H14274" i="4"/>
  <c r="I14274" i="4" s="1"/>
  <c r="H15104" i="4"/>
  <c r="I15104" i="4" s="1"/>
  <c r="H15284" i="4"/>
  <c r="I15284" i="4" s="1"/>
  <c r="H15484" i="4"/>
  <c r="I15484" i="4" s="1"/>
  <c r="H15604" i="4"/>
  <c r="I15604" i="4" s="1"/>
  <c r="H7861" i="4"/>
  <c r="I7861" i="4" s="1"/>
  <c r="H10055" i="4"/>
  <c r="I10055" i="4" s="1"/>
  <c r="H11414" i="4"/>
  <c r="I11414" i="4" s="1"/>
  <c r="H11970" i="4"/>
  <c r="I11970" i="4" s="1"/>
  <c r="H12055" i="4"/>
  <c r="I12055" i="4" s="1"/>
  <c r="H12255" i="4"/>
  <c r="I12255" i="4" s="1"/>
  <c r="H12370" i="4"/>
  <c r="I12370" i="4" s="1"/>
  <c r="H12687" i="4"/>
  <c r="I12687" i="4" s="1"/>
  <c r="H13115" i="4"/>
  <c r="I13115" i="4" s="1"/>
  <c r="H13325" i="4"/>
  <c r="I13325" i="4" s="1"/>
  <c r="H13405" i="4"/>
  <c r="I13405" i="4" s="1"/>
  <c r="H13505" i="4"/>
  <c r="I13505" i="4" s="1"/>
  <c r="H13555" i="4"/>
  <c r="I13555" i="4" s="1"/>
  <c r="H13685" i="4"/>
  <c r="I13685" i="4" s="1"/>
  <c r="H13695" i="4"/>
  <c r="I13695" i="4" s="1"/>
  <c r="H14025" i="4"/>
  <c r="I14025" i="4" s="1"/>
  <c r="H14325" i="4"/>
  <c r="I14325" i="4" s="1"/>
  <c r="H14685" i="4"/>
  <c r="I14685" i="4" s="1"/>
  <c r="H14715" i="4"/>
  <c r="I14715" i="4" s="1"/>
  <c r="H14725" i="4"/>
  <c r="I14725" i="4" s="1"/>
  <c r="H14975" i="4"/>
  <c r="I14975" i="4" s="1"/>
  <c r="H15065" i="4"/>
  <c r="I15065" i="4" s="1"/>
  <c r="H15405" i="4"/>
  <c r="I15405" i="4" s="1"/>
  <c r="H15435" i="4"/>
  <c r="I15435" i="4" s="1"/>
  <c r="H15575" i="4"/>
  <c r="I15575" i="4" s="1"/>
  <c r="H15655" i="4"/>
  <c r="I15655" i="4" s="1"/>
  <c r="H15995" i="4"/>
  <c r="I15995" i="4" s="1"/>
  <c r="H16125" i="4"/>
  <c r="I16125" i="4" s="1"/>
  <c r="H16305" i="4"/>
  <c r="I16305" i="4" s="1"/>
  <c r="H16395" i="4"/>
  <c r="I16395" i="4" s="1"/>
  <c r="H16435" i="4"/>
  <c r="I16435" i="4" s="1"/>
  <c r="H16455" i="4"/>
  <c r="I16455" i="4" s="1"/>
  <c r="H16493" i="4"/>
  <c r="I16493" i="4" s="1"/>
  <c r="H16476" i="4"/>
  <c r="I16476" i="4" s="1"/>
  <c r="H16426" i="4"/>
  <c r="I16426" i="4" s="1"/>
  <c r="H16411" i="4"/>
  <c r="I16411" i="4" s="1"/>
  <c r="H16393" i="4"/>
  <c r="I16393" i="4" s="1"/>
  <c r="H16361" i="4"/>
  <c r="I16361" i="4" s="1"/>
  <c r="H16343" i="4"/>
  <c r="I16343" i="4" s="1"/>
  <c r="H16326" i="4"/>
  <c r="I16326" i="4" s="1"/>
  <c r="H16293" i="4"/>
  <c r="I16293" i="4" s="1"/>
  <c r="H16161" i="4"/>
  <c r="I16161" i="4" s="1"/>
  <c r="H16143" i="4"/>
  <c r="I16143" i="4" s="1"/>
  <c r="H16111" i="4"/>
  <c r="I16111" i="4" s="1"/>
  <c r="H16093" i="4"/>
  <c r="I16093" i="4" s="1"/>
  <c r="H16076" i="4"/>
  <c r="I16076" i="4" s="1"/>
  <c r="H16061" i="4"/>
  <c r="I16061" i="4" s="1"/>
  <c r="H16043" i="4"/>
  <c r="I16043" i="4" s="1"/>
  <c r="H16011" i="4"/>
  <c r="I16011" i="4" s="1"/>
  <c r="H15961" i="4"/>
  <c r="I15961" i="4" s="1"/>
  <c r="H15911" i="4"/>
  <c r="I15911" i="4" s="1"/>
  <c r="H15893" i="4"/>
  <c r="I15893" i="4" s="1"/>
  <c r="H15876" i="4"/>
  <c r="I15876" i="4" s="1"/>
  <c r="H15861" i="4"/>
  <c r="I15861" i="4" s="1"/>
  <c r="H15811" i="4"/>
  <c r="I15811" i="4" s="1"/>
  <c r="H15776" i="4"/>
  <c r="I15776" i="4" s="1"/>
  <c r="H15761" i="4"/>
  <c r="I15761" i="4" s="1"/>
  <c r="H15693" i="4"/>
  <c r="I15693" i="4" s="1"/>
  <c r="H15676" i="4"/>
  <c r="I15676" i="4" s="1"/>
  <c r="H15557" i="4"/>
  <c r="I15557" i="4" s="1"/>
  <c r="H15377" i="4"/>
  <c r="I15377" i="4" s="1"/>
  <c r="H15246" i="4"/>
  <c r="I15246" i="4" s="1"/>
  <c r="H15167" i="4"/>
  <c r="I15167" i="4" s="1"/>
  <c r="H15137" i="4"/>
  <c r="I15137" i="4" s="1"/>
  <c r="H14837" i="4"/>
  <c r="I14837" i="4" s="1"/>
  <c r="H14786" i="4"/>
  <c r="I14786" i="4" s="1"/>
  <c r="H14567" i="4"/>
  <c r="I14567" i="4" s="1"/>
  <c r="H14437" i="4"/>
  <c r="I14437" i="4" s="1"/>
  <c r="H14337" i="4"/>
  <c r="I14337" i="4" s="1"/>
  <c r="H14287" i="4"/>
  <c r="I14287" i="4" s="1"/>
  <c r="H13987" i="4"/>
  <c r="I13987" i="4" s="1"/>
  <c r="H13937" i="4"/>
  <c r="I13937" i="4" s="1"/>
  <c r="H13887" i="4"/>
  <c r="I13887" i="4" s="1"/>
  <c r="H13737" i="4"/>
  <c r="I13737" i="4" s="1"/>
  <c r="H13587" i="4"/>
  <c r="I13587" i="4" s="1"/>
  <c r="H13537" i="4"/>
  <c r="I13537" i="4" s="1"/>
  <c r="H13337" i="4"/>
  <c r="I13337" i="4" s="1"/>
  <c r="H13237" i="4"/>
  <c r="I13237" i="4" s="1"/>
  <c r="H13187" i="4"/>
  <c r="I13187" i="4" s="1"/>
  <c r="H13075" i="4"/>
  <c r="I13075" i="4" s="1"/>
  <c r="H12740" i="4"/>
  <c r="I12740" i="4" s="1"/>
  <c r="H12657" i="4"/>
  <c r="I12657" i="4" s="1"/>
  <c r="H12325" i="4"/>
  <c r="I12325" i="4" s="1"/>
  <c r="H12240" i="4"/>
  <c r="I12240" i="4" s="1"/>
  <c r="H12157" i="4"/>
  <c r="I12157" i="4" s="1"/>
  <c r="H12075" i="4"/>
  <c r="I12075" i="4" s="1"/>
  <c r="H11990" i="4"/>
  <c r="I11990" i="4" s="1"/>
  <c r="H11907" i="4"/>
  <c r="I11907" i="4" s="1"/>
  <c r="H11825" i="4"/>
  <c r="I11825" i="4" s="1"/>
  <c r="H11740" i="4"/>
  <c r="I11740" i="4" s="1"/>
  <c r="H11395" i="4"/>
  <c r="I11395" i="4" s="1"/>
  <c r="H11280" i="4"/>
  <c r="I11280" i="4" s="1"/>
  <c r="H10355" i="4"/>
  <c r="I10355" i="4" s="1"/>
  <c r="H9635" i="4"/>
  <c r="I9635" i="4" s="1"/>
  <c r="H240" i="4"/>
  <c r="I240" i="4" s="1"/>
  <c r="H290" i="4"/>
  <c r="I290" i="4" s="1"/>
  <c r="H630" i="4"/>
  <c r="I630" i="4" s="1"/>
  <c r="H650" i="4"/>
  <c r="I650" i="4" s="1"/>
  <c r="H680" i="4"/>
  <c r="I680" i="4" s="1"/>
  <c r="H690" i="4"/>
  <c r="I690" i="4" s="1"/>
  <c r="H790" i="4"/>
  <c r="I790" i="4" s="1"/>
  <c r="H181" i="4"/>
  <c r="I181" i="4" s="1"/>
  <c r="H281" i="4"/>
  <c r="I281" i="4" s="1"/>
  <c r="H471" i="4"/>
  <c r="I471" i="4" s="1"/>
  <c r="H252" i="4"/>
  <c r="I252" i="4" s="1"/>
  <c r="H412" i="4"/>
  <c r="I412" i="4" s="1"/>
  <c r="H522" i="4"/>
  <c r="I522" i="4" s="1"/>
  <c r="H532" i="4"/>
  <c r="I532" i="4" s="1"/>
  <c r="H197" i="4"/>
  <c r="I197" i="4" s="1"/>
  <c r="H337" i="4"/>
  <c r="I337" i="4" s="1"/>
  <c r="H357" i="4"/>
  <c r="I357" i="4" s="1"/>
  <c r="H234" i="4"/>
  <c r="I234" i="4" s="1"/>
  <c r="H384" i="4"/>
  <c r="I384" i="4" s="1"/>
  <c r="H942" i="4"/>
  <c r="I942" i="4" s="1"/>
  <c r="H1102" i="4"/>
  <c r="I1102" i="4" s="1"/>
  <c r="H103" i="4"/>
  <c r="I103" i="4" s="1"/>
  <c r="H118" i="4"/>
  <c r="I118" i="4" s="1"/>
  <c r="H913" i="4"/>
  <c r="I913" i="4" s="1"/>
  <c r="H968" i="4"/>
  <c r="I968" i="4" s="1"/>
  <c r="H1146" i="4"/>
  <c r="I1146" i="4" s="1"/>
  <c r="H1157" i="4"/>
  <c r="I1157" i="4" s="1"/>
  <c r="H1346" i="4"/>
  <c r="I1346" i="4" s="1"/>
  <c r="H1668" i="4"/>
  <c r="I1668" i="4" s="1"/>
  <c r="H164" i="4"/>
  <c r="I164" i="4" s="1"/>
  <c r="H324" i="4"/>
  <c r="I324" i="4" s="1"/>
  <c r="H1047" i="4"/>
  <c r="I1047" i="4" s="1"/>
  <c r="H1447" i="4"/>
  <c r="I1447" i="4" s="1"/>
  <c r="H306" i="4"/>
  <c r="I306" i="4" s="1"/>
  <c r="H379" i="4"/>
  <c r="I379" i="4" s="1"/>
  <c r="H658" i="4"/>
  <c r="I658" i="4" s="1"/>
  <c r="H893" i="4"/>
  <c r="I893" i="4" s="1"/>
  <c r="H1237" i="4"/>
  <c r="I1237" i="4" s="1"/>
  <c r="H1270" i="4"/>
  <c r="I1270" i="4" s="1"/>
  <c r="H1426" i="4"/>
  <c r="I1426" i="4" s="1"/>
  <c r="H1770" i="4"/>
  <c r="I1770" i="4" s="1"/>
  <c r="H29" i="4"/>
  <c r="I29" i="4" s="1"/>
  <c r="H568" i="4"/>
  <c r="I568" i="4" s="1"/>
  <c r="H773" i="4"/>
  <c r="I773" i="4" s="1"/>
  <c r="H826" i="4"/>
  <c r="I826" i="4" s="1"/>
  <c r="H1271" i="4"/>
  <c r="I1271" i="4" s="1"/>
  <c r="H1283" i="4"/>
  <c r="I1283" i="4" s="1"/>
  <c r="H1316" i="4"/>
  <c r="I1316" i="4" s="1"/>
  <c r="H458" i="4"/>
  <c r="I458" i="4" s="1"/>
  <c r="H495" i="4"/>
  <c r="I495" i="4" s="1"/>
  <c r="H846" i="4"/>
  <c r="I846" i="4" s="1"/>
  <c r="H984" i="4"/>
  <c r="I984" i="4" s="1"/>
  <c r="H256" i="4"/>
  <c r="I256" i="4" s="1"/>
  <c r="H573" i="4"/>
  <c r="I573" i="4" s="1"/>
  <c r="H703" i="4"/>
  <c r="I703" i="4" s="1"/>
  <c r="H756" i="4"/>
  <c r="I756" i="4" s="1"/>
  <c r="H1118" i="4"/>
  <c r="I1118" i="4" s="1"/>
  <c r="H74" i="4"/>
  <c r="I74" i="4" s="1"/>
  <c r="H126" i="4"/>
  <c r="I126" i="4" s="1"/>
  <c r="H156" i="4"/>
  <c r="I156" i="4" s="1"/>
  <c r="H179" i="4"/>
  <c r="I179" i="4" s="1"/>
  <c r="H243" i="4"/>
  <c r="I243" i="4" s="1"/>
  <c r="H1787" i="4"/>
  <c r="I1787" i="4" s="1"/>
  <c r="H485" i="4"/>
  <c r="I485" i="4" s="1"/>
  <c r="H930" i="4"/>
  <c r="I930" i="4" s="1"/>
  <c r="H1188" i="4"/>
  <c r="I1188" i="4" s="1"/>
  <c r="H1477" i="4"/>
  <c r="I1477" i="4" s="1"/>
  <c r="H1551" i="4"/>
  <c r="I1551" i="4" s="1"/>
  <c r="H1683" i="4"/>
  <c r="I1683" i="4" s="1"/>
  <c r="H1810" i="4"/>
  <c r="I1810" i="4" s="1"/>
  <c r="H1833" i="4"/>
  <c r="I1833" i="4" s="1"/>
  <c r="H1888" i="4"/>
  <c r="I1888" i="4" s="1"/>
  <c r="H1944" i="4"/>
  <c r="I1944" i="4" s="1"/>
  <c r="H2033" i="4"/>
  <c r="I2033" i="4" s="1"/>
  <c r="H2164" i="4"/>
  <c r="I2164" i="4" s="1"/>
  <c r="H2394" i="4"/>
  <c r="I2394" i="4" s="1"/>
  <c r="H2574" i="4"/>
  <c r="I2574" i="4" s="1"/>
  <c r="H2594" i="4"/>
  <c r="I2594" i="4" s="1"/>
  <c r="H2634" i="4"/>
  <c r="I2634" i="4" s="1"/>
  <c r="H2704" i="4"/>
  <c r="I2704" i="4" s="1"/>
  <c r="H2784" i="4"/>
  <c r="I2784" i="4" s="1"/>
  <c r="H555" i="4"/>
  <c r="I555" i="4" s="1"/>
  <c r="H1739" i="4"/>
  <c r="I1739" i="4" s="1"/>
  <c r="H1795" i="4"/>
  <c r="I1795" i="4" s="1"/>
  <c r="H1823" i="4"/>
  <c r="I1823" i="4" s="1"/>
  <c r="H2023" i="4"/>
  <c r="I2023" i="4" s="1"/>
  <c r="H2435" i="4"/>
  <c r="I2435" i="4" s="1"/>
  <c r="H2585" i="4"/>
  <c r="I2585" i="4" s="1"/>
  <c r="H2775" i="4"/>
  <c r="I2775" i="4" s="1"/>
  <c r="H2815" i="4"/>
  <c r="I2815" i="4" s="1"/>
  <c r="H744" i="4"/>
  <c r="I744" i="4" s="1"/>
  <c r="H864" i="4"/>
  <c r="I864" i="4" s="1"/>
  <c r="H1308" i="4"/>
  <c r="I1308" i="4" s="1"/>
  <c r="H1333" i="4"/>
  <c r="I1333" i="4" s="1"/>
  <c r="H1913" i="4"/>
  <c r="I1913" i="4" s="1"/>
  <c r="H2106" i="4"/>
  <c r="I2106" i="4" s="1"/>
  <c r="H2126" i="4"/>
  <c r="I2126" i="4" s="1"/>
  <c r="H2236" i="4"/>
  <c r="I2236" i="4" s="1"/>
  <c r="H2406" i="4"/>
  <c r="I2406" i="4" s="1"/>
  <c r="H2506" i="4"/>
  <c r="I2506" i="4" s="1"/>
  <c r="H2576" i="4"/>
  <c r="I2576" i="4" s="1"/>
  <c r="H2676" i="4"/>
  <c r="I2676" i="4" s="1"/>
  <c r="H2796" i="4"/>
  <c r="I2796" i="4" s="1"/>
  <c r="H98" i="4"/>
  <c r="I98" i="4" s="1"/>
  <c r="H900" i="4"/>
  <c r="I900" i="4" s="1"/>
  <c r="H1706" i="4"/>
  <c r="I1706" i="4" s="1"/>
  <c r="H1761" i="4"/>
  <c r="I1761" i="4" s="1"/>
  <c r="H2057" i="4"/>
  <c r="I2057" i="4" s="1"/>
  <c r="H2307" i="4"/>
  <c r="I2307" i="4" s="1"/>
  <c r="H1355" i="4"/>
  <c r="I1355" i="4" s="1"/>
  <c r="H1449" i="4"/>
  <c r="I1449" i="4" s="1"/>
  <c r="H1596" i="4"/>
  <c r="I1596" i="4" s="1"/>
  <c r="H2148" i="4"/>
  <c r="I2148" i="4" s="1"/>
  <c r="H2198" i="4"/>
  <c r="I2198" i="4" s="1"/>
  <c r="H1021" i="4"/>
  <c r="I1021" i="4" s="1"/>
  <c r="H1523" i="4"/>
  <c r="I1523" i="4" s="1"/>
  <c r="H1653" i="4"/>
  <c r="I1653" i="4" s="1"/>
  <c r="H1728" i="4"/>
  <c r="I1728" i="4" s="1"/>
  <c r="H2069" i="4"/>
  <c r="I2069" i="4" s="1"/>
  <c r="H2259" i="4"/>
  <c r="I2259" i="4" s="1"/>
  <c r="H2299" i="4"/>
  <c r="I2299" i="4" s="1"/>
  <c r="H2007" i="4"/>
  <c r="I2007" i="4" s="1"/>
  <c r="H2458" i="4"/>
  <c r="I2458" i="4" s="1"/>
  <c r="H2487" i="4"/>
  <c r="I2487" i="4" s="1"/>
  <c r="H2613" i="4"/>
  <c r="I2613" i="4" s="1"/>
  <c r="H2913" i="4"/>
  <c r="I2913" i="4" s="1"/>
  <c r="H3267" i="4"/>
  <c r="I3267" i="4" s="1"/>
  <c r="H3537" i="4"/>
  <c r="I3537" i="4" s="1"/>
  <c r="H3737" i="4"/>
  <c r="I3737" i="4" s="1"/>
  <c r="H3937" i="4"/>
  <c r="I3937" i="4" s="1"/>
  <c r="H4027" i="4"/>
  <c r="I4027" i="4" s="1"/>
  <c r="H4037" i="4"/>
  <c r="I4037" i="4" s="1"/>
  <c r="H4047" i="4"/>
  <c r="I4047" i="4" s="1"/>
  <c r="H4107" i="4"/>
  <c r="I4107" i="4" s="1"/>
  <c r="H4147" i="4"/>
  <c r="I4147" i="4" s="1"/>
  <c r="H4267" i="4"/>
  <c r="I4267" i="4" s="1"/>
  <c r="H4297" i="4"/>
  <c r="I4297" i="4" s="1"/>
  <c r="H4437" i="4"/>
  <c r="I4437" i="4" s="1"/>
  <c r="H4517" i="4"/>
  <c r="I4517" i="4" s="1"/>
  <c r="H4707" i="4"/>
  <c r="I4707" i="4" s="1"/>
  <c r="H4817" i="4"/>
  <c r="I4817" i="4" s="1"/>
  <c r="H4957" i="4"/>
  <c r="I4957" i="4" s="1"/>
  <c r="H208" i="4"/>
  <c r="I208" i="4" s="1"/>
  <c r="H2430" i="4"/>
  <c r="I2430" i="4" s="1"/>
  <c r="H2543" i="4"/>
  <c r="I2543" i="4" s="1"/>
  <c r="H2872" i="4"/>
  <c r="I2872" i="4" s="1"/>
  <c r="H2972" i="4"/>
  <c r="I2972" i="4" s="1"/>
  <c r="H3118" i="4"/>
  <c r="I3118" i="4" s="1"/>
  <c r="H3278" i="4"/>
  <c r="I3278" i="4" s="1"/>
  <c r="H3358" i="4"/>
  <c r="I3358" i="4" s="1"/>
  <c r="H3428" i="4"/>
  <c r="I3428" i="4" s="1"/>
  <c r="H3648" i="4"/>
  <c r="I3648" i="4" s="1"/>
  <c r="H3918" i="4"/>
  <c r="I3918" i="4" s="1"/>
  <c r="H4168" i="4"/>
  <c r="I4168" i="4" s="1"/>
  <c r="H4488" i="4"/>
  <c r="I4488" i="4" s="1"/>
  <c r="H4598" i="4"/>
  <c r="I4598" i="4" s="1"/>
  <c r="H4678" i="4"/>
  <c r="I4678" i="4" s="1"/>
  <c r="H4898" i="4"/>
  <c r="I4898" i="4" s="1"/>
  <c r="H4928" i="4"/>
  <c r="I4928" i="4" s="1"/>
  <c r="H2402" i="4"/>
  <c r="I2402" i="4" s="1"/>
  <c r="H2889" i="4"/>
  <c r="I2889" i="4" s="1"/>
  <c r="H2947" i="4"/>
  <c r="I2947" i="4" s="1"/>
  <c r="H3018" i="4"/>
  <c r="I3018" i="4" s="1"/>
  <c r="H3349" i="4"/>
  <c r="I3349" i="4" s="1"/>
  <c r="H3609" i="4"/>
  <c r="I3609" i="4" s="1"/>
  <c r="H3779" i="4"/>
  <c r="I3779" i="4" s="1"/>
  <c r="H3789" i="4"/>
  <c r="I3789" i="4" s="1"/>
  <c r="H3899" i="4"/>
  <c r="I3899" i="4" s="1"/>
  <c r="H4059" i="4"/>
  <c r="I4059" i="4" s="1"/>
  <c r="H4219" i="4"/>
  <c r="I4219" i="4" s="1"/>
  <c r="H4559" i="4"/>
  <c r="I4559" i="4" s="1"/>
  <c r="H4939" i="4"/>
  <c r="I4939" i="4" s="1"/>
  <c r="H1033" i="4"/>
  <c r="I1033" i="4" s="1"/>
  <c r="H2092" i="4"/>
  <c r="I2092" i="4" s="1"/>
  <c r="H2192" i="4"/>
  <c r="I2192" i="4" s="1"/>
  <c r="H2419" i="4"/>
  <c r="I2419" i="4" s="1"/>
  <c r="H2561" i="4"/>
  <c r="I2561" i="4" s="1"/>
  <c r="H2832" i="4"/>
  <c r="I2832" i="4" s="1"/>
  <c r="H2932" i="4"/>
  <c r="I2932" i="4" s="1"/>
  <c r="H3070" i="4"/>
  <c r="I3070" i="4" s="1"/>
  <c r="H3480" i="4"/>
  <c r="I3480" i="4" s="1"/>
  <c r="H2462" i="4"/>
  <c r="I2462" i="4" s="1"/>
  <c r="H3007" i="4"/>
  <c r="I3007" i="4" s="1"/>
  <c r="H3371" i="4"/>
  <c r="I3371" i="4" s="1"/>
  <c r="H3701" i="4"/>
  <c r="I3701" i="4" s="1"/>
  <c r="H2492" i="4"/>
  <c r="I2492" i="4" s="1"/>
  <c r="H3042" i="4"/>
  <c r="I3042" i="4" s="1"/>
  <c r="H1965" i="4"/>
  <c r="I1965" i="4" s="1"/>
  <c r="H2273" i="4"/>
  <c r="I2273" i="4" s="1"/>
  <c r="H2409" i="4"/>
  <c r="I2409" i="4" s="1"/>
  <c r="H2622" i="4"/>
  <c r="I2622" i="4" s="1"/>
  <c r="H2638" i="4"/>
  <c r="I2638" i="4" s="1"/>
  <c r="H2722" i="4"/>
  <c r="I2722" i="4" s="1"/>
  <c r="H2751" i="4"/>
  <c r="I2751" i="4" s="1"/>
  <c r="H3085" i="4"/>
  <c r="I3085" i="4" s="1"/>
  <c r="H3285" i="4"/>
  <c r="I3285" i="4" s="1"/>
  <c r="H3513" i="4"/>
  <c r="I3513" i="4" s="1"/>
  <c r="H3585" i="4"/>
  <c r="I3585" i="4" s="1"/>
  <c r="H4076" i="4"/>
  <c r="I4076" i="4" s="1"/>
  <c r="H4363" i="4"/>
  <c r="I4363" i="4" s="1"/>
  <c r="H4476" i="4"/>
  <c r="I4476" i="4" s="1"/>
  <c r="H4521" i="4"/>
  <c r="I4521" i="4" s="1"/>
  <c r="H4821" i="4"/>
  <c r="I4821" i="4" s="1"/>
  <c r="H468" i="4"/>
  <c r="I468" i="4" s="1"/>
  <c r="H2132" i="4"/>
  <c r="I2132" i="4" s="1"/>
  <c r="H2357" i="4"/>
  <c r="I2357" i="4" s="1"/>
  <c r="H3464" i="4"/>
  <c r="I3464" i="4" s="1"/>
  <c r="H3664" i="4"/>
  <c r="I3664" i="4" s="1"/>
  <c r="H3764" i="4"/>
  <c r="I3764" i="4" s="1"/>
  <c r="H3980" i="4"/>
  <c r="I3980" i="4" s="1"/>
  <c r="H4122" i="4"/>
  <c r="I4122" i="4" s="1"/>
  <c r="H4335" i="4"/>
  <c r="I4335" i="4" s="1"/>
  <c r="H5006" i="4"/>
  <c r="I5006" i="4" s="1"/>
  <c r="H5016" i="4"/>
  <c r="I5016" i="4" s="1"/>
  <c r="H2310" i="4"/>
  <c r="I2310" i="4" s="1"/>
  <c r="H2599" i="4"/>
  <c r="I2599" i="4" s="1"/>
  <c r="H3165" i="4"/>
  <c r="I3165" i="4" s="1"/>
  <c r="H3315" i="4"/>
  <c r="I3315" i="4" s="1"/>
  <c r="H3643" i="4"/>
  <c r="I3643" i="4" s="1"/>
  <c r="H3836" i="4"/>
  <c r="I3836" i="4" s="1"/>
  <c r="H4123" i="4"/>
  <c r="I4123" i="4" s="1"/>
  <c r="H5047" i="4"/>
  <c r="I5047" i="4" s="1"/>
  <c r="H5067" i="4"/>
  <c r="I5067" i="4" s="1"/>
  <c r="H5267" i="4"/>
  <c r="I5267" i="4" s="1"/>
  <c r="H2369" i="4"/>
  <c r="I2369" i="4" s="1"/>
  <c r="H3294" i="4"/>
  <c r="I3294" i="4" s="1"/>
  <c r="H3344" i="4"/>
  <c r="I3344" i="4" s="1"/>
  <c r="H3494" i="4"/>
  <c r="I3494" i="4" s="1"/>
  <c r="H3544" i="4"/>
  <c r="I3544" i="4" s="1"/>
  <c r="H3883" i="4"/>
  <c r="I3883" i="4" s="1"/>
  <c r="H4041" i="4"/>
  <c r="I4041" i="4" s="1"/>
  <c r="H1917" i="4"/>
  <c r="I1917" i="4" s="1"/>
  <c r="H3196" i="4"/>
  <c r="I3196" i="4" s="1"/>
  <c r="H3546" i="4"/>
  <c r="I3546" i="4" s="1"/>
  <c r="H3971" i="4"/>
  <c r="I3971" i="4" s="1"/>
  <c r="H3225" i="4"/>
  <c r="I3225" i="4" s="1"/>
  <c r="H1529" i="4"/>
  <c r="I1529" i="4" s="1"/>
  <c r="H2528" i="4"/>
  <c r="I2528" i="4" s="1"/>
  <c r="H3025" i="4"/>
  <c r="I3025" i="4" s="1"/>
  <c r="H3204" i="4"/>
  <c r="I3204" i="4" s="1"/>
  <c r="H3376" i="4"/>
  <c r="I3376" i="4" s="1"/>
  <c r="H3931" i="4"/>
  <c r="I3931" i="4" s="1"/>
  <c r="H3944" i="4"/>
  <c r="I3944" i="4" s="1"/>
  <c r="H4202" i="4"/>
  <c r="I4202" i="4" s="1"/>
  <c r="H4286" i="4"/>
  <c r="I4286" i="4" s="1"/>
  <c r="H4344" i="4"/>
  <c r="I4344" i="4" s="1"/>
  <c r="H4844" i="4"/>
  <c r="I4844" i="4" s="1"/>
  <c r="H4986" i="4"/>
  <c r="I4986" i="4" s="1"/>
  <c r="H5022" i="4"/>
  <c r="I5022" i="4" s="1"/>
  <c r="H5241" i="4"/>
  <c r="I5241" i="4" s="1"/>
  <c r="H5374" i="4"/>
  <c r="I5374" i="4" s="1"/>
  <c r="H5520" i="4"/>
  <c r="I5520" i="4" s="1"/>
  <c r="H6230" i="4"/>
  <c r="I6230" i="4" s="1"/>
  <c r="H6460" i="4"/>
  <c r="I6460" i="4" s="1"/>
  <c r="H6620" i="4"/>
  <c r="I6620" i="4" s="1"/>
  <c r="H7090" i="4"/>
  <c r="I7090" i="4" s="1"/>
  <c r="H1566" i="4"/>
  <c r="I1566" i="4" s="1"/>
  <c r="H3333" i="4"/>
  <c r="I3333" i="4" s="1"/>
  <c r="H3455" i="4"/>
  <c r="I3455" i="4" s="1"/>
  <c r="H3705" i="4"/>
  <c r="I3705" i="4" s="1"/>
  <c r="H3874" i="4"/>
  <c r="I3874" i="4" s="1"/>
  <c r="H4182" i="4"/>
  <c r="I4182" i="4" s="1"/>
  <c r="H5541" i="4"/>
  <c r="I5541" i="4" s="1"/>
  <c r="H5901" i="4"/>
  <c r="I5901" i="4" s="1"/>
  <c r="H5921" i="4"/>
  <c r="I5921" i="4" s="1"/>
  <c r="H5941" i="4"/>
  <c r="I5941" i="4" s="1"/>
  <c r="H3206" i="4"/>
  <c r="I3206" i="4" s="1"/>
  <c r="H4062" i="4"/>
  <c r="I4062" i="4" s="1"/>
  <c r="H4204" i="4"/>
  <c r="I4204" i="4" s="1"/>
  <c r="H5079" i="4"/>
  <c r="I5079" i="4" s="1"/>
  <c r="H5094" i="4"/>
  <c r="I5094" i="4" s="1"/>
  <c r="H1711" i="4"/>
  <c r="I1711" i="4" s="1"/>
  <c r="H5198" i="4"/>
  <c r="I5198" i="4" s="1"/>
  <c r="H5483" i="4"/>
  <c r="I5483" i="4" s="1"/>
  <c r="H5563" i="4"/>
  <c r="I5563" i="4" s="1"/>
  <c r="H5743" i="4"/>
  <c r="I5743" i="4" s="1"/>
  <c r="H5843" i="4"/>
  <c r="I5843" i="4" s="1"/>
  <c r="H5873" i="4"/>
  <c r="I5873" i="4" s="1"/>
  <c r="H5893" i="4"/>
  <c r="I5893" i="4" s="1"/>
  <c r="H5164" i="4"/>
  <c r="I5164" i="4" s="1"/>
  <c r="H5181" i="4"/>
  <c r="I5181" i="4" s="1"/>
  <c r="H5231" i="4"/>
  <c r="I5231" i="4" s="1"/>
  <c r="H5357" i="4"/>
  <c r="I5357" i="4" s="1"/>
  <c r="H5401" i="4"/>
  <c r="I5401" i="4" s="1"/>
  <c r="H5584" i="4"/>
  <c r="I5584" i="4" s="1"/>
  <c r="H5674" i="4"/>
  <c r="I5674" i="4" s="1"/>
  <c r="H5714" i="4"/>
  <c r="I5714" i="4" s="1"/>
  <c r="H5814" i="4"/>
  <c r="I5814" i="4" s="1"/>
  <c r="H6094" i="4"/>
  <c r="I6094" i="4" s="1"/>
  <c r="H6154" i="4"/>
  <c r="I6154" i="4" s="1"/>
  <c r="H6204" i="4"/>
  <c r="I6204" i="4" s="1"/>
  <c r="H4332" i="4"/>
  <c r="I4332" i="4" s="1"/>
  <c r="H4666" i="4"/>
  <c r="I4666" i="4" s="1"/>
  <c r="H4690" i="4"/>
  <c r="I4690" i="4" s="1"/>
  <c r="H5033" i="4"/>
  <c r="I5033" i="4" s="1"/>
  <c r="H5133" i="4"/>
  <c r="I5133" i="4" s="1"/>
  <c r="H5233" i="4"/>
  <c r="I5233" i="4" s="1"/>
  <c r="H5250" i="4"/>
  <c r="I5250" i="4" s="1"/>
  <c r="H5291" i="4"/>
  <c r="I5291" i="4" s="1"/>
  <c r="H5935" i="4"/>
  <c r="I5935" i="4" s="1"/>
  <c r="H6045" i="4"/>
  <c r="I6045" i="4" s="1"/>
  <c r="H6265" i="4"/>
  <c r="I6265" i="4" s="1"/>
  <c r="H4383" i="4"/>
  <c r="I4383" i="4" s="1"/>
  <c r="H4620" i="4"/>
  <c r="I4620" i="4" s="1"/>
  <c r="H4714" i="4"/>
  <c r="I4714" i="4" s="1"/>
  <c r="H4785" i="4"/>
  <c r="I4785" i="4" s="1"/>
  <c r="H4833" i="4"/>
  <c r="I4833" i="4" s="1"/>
  <c r="H5426" i="4"/>
  <c r="I5426" i="4" s="1"/>
  <c r="H5616" i="4"/>
  <c r="I5616" i="4" s="1"/>
  <c r="H5736" i="4"/>
  <c r="I5736" i="4" s="1"/>
  <c r="H4216" i="4"/>
  <c r="I4216" i="4" s="1"/>
  <c r="H4742" i="4"/>
  <c r="I4742" i="4" s="1"/>
  <c r="H5053" i="4"/>
  <c r="I5053" i="4" s="1"/>
  <c r="H5088" i="4"/>
  <c r="I5088" i="4" s="1"/>
  <c r="H5253" i="4"/>
  <c r="I5253" i="4" s="1"/>
  <c r="H5447" i="4"/>
  <c r="I5447" i="4" s="1"/>
  <c r="H5777" i="4"/>
  <c r="I5777" i="4" s="1"/>
  <c r="H5877" i="4"/>
  <c r="I5877" i="4" s="1"/>
  <c r="H6087" i="4"/>
  <c r="I6087" i="4" s="1"/>
  <c r="H3433" i="4"/>
  <c r="I3433" i="4" s="1"/>
  <c r="H6277" i="4"/>
  <c r="I6277" i="4" s="1"/>
  <c r="H6744" i="4"/>
  <c r="I6744" i="4" s="1"/>
  <c r="H6777" i="4"/>
  <c r="I6777" i="4" s="1"/>
  <c r="H6888" i="4"/>
  <c r="I6888" i="4" s="1"/>
  <c r="H6988" i="4"/>
  <c r="I6988" i="4" s="1"/>
  <c r="H7244" i="4"/>
  <c r="I7244" i="4" s="1"/>
  <c r="H7344" i="4"/>
  <c r="I7344" i="4" s="1"/>
  <c r="H7364" i="4"/>
  <c r="I7364" i="4" s="1"/>
  <c r="H7424" i="4"/>
  <c r="I7424" i="4" s="1"/>
  <c r="H7654" i="4"/>
  <c r="I7654" i="4" s="1"/>
  <c r="H8164" i="4"/>
  <c r="I8164" i="4" s="1"/>
  <c r="H8354" i="4"/>
  <c r="I8354" i="4" s="1"/>
  <c r="H8444" i="4"/>
  <c r="I8444" i="4" s="1"/>
  <c r="H5239" i="4"/>
  <c r="I5239" i="4" s="1"/>
  <c r="H5908" i="4"/>
  <c r="I5908" i="4" s="1"/>
  <c r="H6039" i="4"/>
  <c r="I6039" i="4" s="1"/>
  <c r="H6589" i="4"/>
  <c r="I6589" i="4" s="1"/>
  <c r="H7265" i="4"/>
  <c r="I7265" i="4" s="1"/>
  <c r="H7375" i="4"/>
  <c r="I7375" i="4" s="1"/>
  <c r="H7495" i="4"/>
  <c r="I7495" i="4" s="1"/>
  <c r="H7605" i="4"/>
  <c r="I7605" i="4" s="1"/>
  <c r="H8255" i="4"/>
  <c r="I8255" i="4" s="1"/>
  <c r="H8555" i="4"/>
  <c r="I8555" i="4" s="1"/>
  <c r="H2869" i="4"/>
  <c r="I2869" i="4" s="1"/>
  <c r="H5509" i="4"/>
  <c r="I5509" i="4" s="1"/>
  <c r="H5678" i="4"/>
  <c r="I5678" i="4" s="1"/>
  <c r="H6248" i="4"/>
  <c r="I6248" i="4" s="1"/>
  <c r="H6424" i="4"/>
  <c r="I6424" i="4" s="1"/>
  <c r="H6513" i="4"/>
  <c r="I6513" i="4" s="1"/>
  <c r="H6624" i="4"/>
  <c r="I6624" i="4" s="1"/>
  <c r="H6802" i="4"/>
  <c r="I6802" i="4" s="1"/>
  <c r="H6824" i="4"/>
  <c r="I6824" i="4" s="1"/>
  <c r="H6957" i="4"/>
  <c r="I6957" i="4" s="1"/>
  <c r="H8206" i="4"/>
  <c r="I8206" i="4" s="1"/>
  <c r="H8306" i="4"/>
  <c r="I8306" i="4" s="1"/>
  <c r="H8316" i="4"/>
  <c r="I8316" i="4" s="1"/>
  <c r="H4054" i="4"/>
  <c r="I4054" i="4" s="1"/>
  <c r="H5579" i="4"/>
  <c r="I5579" i="4" s="1"/>
  <c r="H5812" i="4"/>
  <c r="I5812" i="4" s="1"/>
  <c r="H6347" i="4"/>
  <c r="I6347" i="4" s="1"/>
  <c r="H6369" i="4"/>
  <c r="I6369" i="4" s="1"/>
  <c r="H6547" i="4"/>
  <c r="I6547" i="4" s="1"/>
  <c r="H7069" i="4"/>
  <c r="I7069" i="4" s="1"/>
  <c r="H7507" i="4"/>
  <c r="I7507" i="4" s="1"/>
  <c r="H7647" i="4"/>
  <c r="I7647" i="4" s="1"/>
  <c r="H7867" i="4"/>
  <c r="I7867" i="4" s="1"/>
  <c r="H7877" i="4"/>
  <c r="I7877" i="4" s="1"/>
  <c r="H8067" i="4"/>
  <c r="I8067" i="4" s="1"/>
  <c r="H8477" i="4"/>
  <c r="I8477" i="4" s="1"/>
  <c r="H8957" i="4"/>
  <c r="I8957" i="4" s="1"/>
  <c r="H9067" i="4"/>
  <c r="I9067" i="4" s="1"/>
  <c r="H5782" i="4"/>
  <c r="I5782" i="4" s="1"/>
  <c r="H6415" i="4"/>
  <c r="I6415" i="4" s="1"/>
  <c r="H6715" i="4"/>
  <c r="I6715" i="4" s="1"/>
  <c r="H6726" i="4"/>
  <c r="I6726" i="4" s="1"/>
  <c r="H6815" i="4"/>
  <c r="I6815" i="4" s="1"/>
  <c r="H6971" i="4"/>
  <c r="I6971" i="4" s="1"/>
  <c r="H7048" i="4"/>
  <c r="I7048" i="4" s="1"/>
  <c r="H7568" i="4"/>
  <c r="I7568" i="4" s="1"/>
  <c r="H7628" i="4"/>
  <c r="I7628" i="4" s="1"/>
  <c r="H7678" i="4"/>
  <c r="I7678" i="4" s="1"/>
  <c r="H7748" i="4"/>
  <c r="I7748" i="4" s="1"/>
  <c r="H7828" i="4"/>
  <c r="I7828" i="4" s="1"/>
  <c r="H7838" i="4"/>
  <c r="I7838" i="4" s="1"/>
  <c r="H7878" i="4"/>
  <c r="I7878" i="4" s="1"/>
  <c r="H8598" i="4"/>
  <c r="I8598" i="4" s="1"/>
  <c r="H8758" i="4"/>
  <c r="I8758" i="4" s="1"/>
  <c r="H8928" i="4"/>
  <c r="I8928" i="4" s="1"/>
  <c r="H9038" i="4"/>
  <c r="I9038" i="4" s="1"/>
  <c r="H9208" i="4"/>
  <c r="I9208" i="4" s="1"/>
  <c r="H4554" i="4"/>
  <c r="I4554" i="4" s="1"/>
  <c r="H4912" i="4"/>
  <c r="I4912" i="4" s="1"/>
  <c r="H7229" i="4"/>
  <c r="I7229" i="4" s="1"/>
  <c r="H7579" i="4"/>
  <c r="I7579" i="4" s="1"/>
  <c r="H7699" i="4"/>
  <c r="I7699" i="4" s="1"/>
  <c r="H7949" i="4"/>
  <c r="I7949" i="4" s="1"/>
  <c r="H7959" i="4"/>
  <c r="I7959" i="4" s="1"/>
  <c r="H8179" i="4"/>
  <c r="I8179" i="4" s="1"/>
  <c r="H8279" i="4"/>
  <c r="I8279" i="4" s="1"/>
  <c r="H8289" i="4"/>
  <c r="I8289" i="4" s="1"/>
  <c r="H8849" i="4"/>
  <c r="I8849" i="4" s="1"/>
  <c r="H9169" i="4"/>
  <c r="I9169" i="4" s="1"/>
  <c r="H9309" i="4"/>
  <c r="I9309" i="4" s="1"/>
  <c r="H5329" i="4"/>
  <c r="I5329" i="4" s="1"/>
  <c r="H6217" i="4"/>
  <c r="I6217" i="4" s="1"/>
  <c r="H6328" i="4"/>
  <c r="I6328" i="4" s="1"/>
  <c r="H6406" i="4"/>
  <c r="I6406" i="4" s="1"/>
  <c r="H6517" i="4"/>
  <c r="I6517" i="4" s="1"/>
  <c r="H6573" i="4"/>
  <c r="I6573" i="4" s="1"/>
  <c r="H6695" i="4"/>
  <c r="I6695" i="4" s="1"/>
  <c r="H6739" i="4"/>
  <c r="I6739" i="4" s="1"/>
  <c r="H6751" i="4"/>
  <c r="I6751" i="4" s="1"/>
  <c r="H6784" i="4"/>
  <c r="I6784" i="4" s="1"/>
  <c r="H7250" i="4"/>
  <c r="I7250" i="4" s="1"/>
  <c r="H7390" i="4"/>
  <c r="I7390" i="4" s="1"/>
  <c r="H7490" i="4"/>
  <c r="I7490" i="4" s="1"/>
  <c r="H7530" i="4"/>
  <c r="I7530" i="4" s="1"/>
  <c r="H7620" i="4"/>
  <c r="I7620" i="4" s="1"/>
  <c r="H7670" i="4"/>
  <c r="I7670" i="4" s="1"/>
  <c r="H7710" i="4"/>
  <c r="I7710" i="4" s="1"/>
  <c r="H8130" i="4"/>
  <c r="I8130" i="4" s="1"/>
  <c r="H8230" i="4"/>
  <c r="I8230" i="4" s="1"/>
  <c r="H8512" i="4"/>
  <c r="I8512" i="4" s="1"/>
  <c r="H8530" i="4"/>
  <c r="I8530" i="4" s="1"/>
  <c r="H9112" i="4"/>
  <c r="I9112" i="4" s="1"/>
  <c r="H9386" i="4"/>
  <c r="I9386" i="4" s="1"/>
  <c r="H9506" i="4"/>
  <c r="I9506" i="4" s="1"/>
  <c r="H9516" i="4"/>
  <c r="I9516" i="4" s="1"/>
  <c r="H9666" i="4"/>
  <c r="I9666" i="4" s="1"/>
  <c r="H9886" i="4"/>
  <c r="I9886" i="4" s="1"/>
  <c r="H10066" i="4"/>
  <c r="I10066" i="4" s="1"/>
  <c r="H10246" i="4"/>
  <c r="I10246" i="4" s="1"/>
  <c r="H10376" i="4"/>
  <c r="I10376" i="4" s="1"/>
  <c r="H10456" i="4"/>
  <c r="I10456" i="4" s="1"/>
  <c r="H10536" i="4"/>
  <c r="I10536" i="4" s="1"/>
  <c r="H10746" i="4"/>
  <c r="I10746" i="4" s="1"/>
  <c r="H10796" i="4"/>
  <c r="I10796" i="4" s="1"/>
  <c r="H11076" i="4"/>
  <c r="I11076" i="4" s="1"/>
  <c r="H11196" i="4"/>
  <c r="I11196" i="4" s="1"/>
  <c r="H11226" i="4"/>
  <c r="I11226" i="4" s="1"/>
  <c r="H11356" i="4"/>
  <c r="I11356" i="4" s="1"/>
  <c r="H11386" i="4"/>
  <c r="I11386" i="4" s="1"/>
  <c r="H5529" i="4"/>
  <c r="I5529" i="4" s="1"/>
  <c r="H6507" i="4"/>
  <c r="I6507" i="4" s="1"/>
  <c r="H6653" i="4"/>
  <c r="I6653" i="4" s="1"/>
  <c r="H6729" i="4"/>
  <c r="I6729" i="4" s="1"/>
  <c r="H7171" i="4"/>
  <c r="I7171" i="4" s="1"/>
  <c r="H7302" i="4"/>
  <c r="I7302" i="4" s="1"/>
  <c r="H8581" i="4"/>
  <c r="I8581" i="4" s="1"/>
  <c r="H9347" i="4"/>
  <c r="I9347" i="4" s="1"/>
  <c r="H9477" i="4"/>
  <c r="I9477" i="4" s="1"/>
  <c r="H9617" i="4"/>
  <c r="I9617" i="4" s="1"/>
  <c r="H9737" i="4"/>
  <c r="I9737" i="4" s="1"/>
  <c r="H9987" i="4"/>
  <c r="I9987" i="4" s="1"/>
  <c r="H10147" i="4"/>
  <c r="I10147" i="4" s="1"/>
  <c r="H10297" i="4"/>
  <c r="I10297" i="4" s="1"/>
  <c r="H10587" i="4"/>
  <c r="I10587" i="4" s="1"/>
  <c r="H10617" i="4"/>
  <c r="I10617" i="4" s="1"/>
  <c r="H11307" i="4"/>
  <c r="I11307" i="4" s="1"/>
  <c r="H5532" i="4"/>
  <c r="I5532" i="4" s="1"/>
  <c r="H6807" i="4"/>
  <c r="I6807" i="4" s="1"/>
  <c r="H7141" i="4"/>
  <c r="I7141" i="4" s="1"/>
  <c r="H7272" i="4"/>
  <c r="I7272" i="4" s="1"/>
  <c r="H7941" i="4"/>
  <c r="I7941" i="4" s="1"/>
  <c r="H8464" i="4"/>
  <c r="I8464" i="4" s="1"/>
  <c r="H8664" i="4"/>
  <c r="I8664" i="4" s="1"/>
  <c r="H8700" i="4"/>
  <c r="I8700" i="4" s="1"/>
  <c r="H8814" i="4"/>
  <c r="I8814" i="4" s="1"/>
  <c r="H8864" i="4"/>
  <c r="I8864" i="4" s="1"/>
  <c r="H9050" i="4"/>
  <c r="I9050" i="4" s="1"/>
  <c r="H9263" i="4"/>
  <c r="I9263" i="4" s="1"/>
  <c r="H9328" i="4"/>
  <c r="I9328" i="4" s="1"/>
  <c r="H9528" i="4"/>
  <c r="I9528" i="4" s="1"/>
  <c r="H9538" i="4"/>
  <c r="I9538" i="4" s="1"/>
  <c r="H9698" i="4"/>
  <c r="I9698" i="4" s="1"/>
  <c r="H10398" i="4"/>
  <c r="I10398" i="4" s="1"/>
  <c r="H10568" i="4"/>
  <c r="I10568" i="4" s="1"/>
  <c r="H10718" i="4"/>
  <c r="I10718" i="4" s="1"/>
  <c r="H10748" i="4"/>
  <c r="I10748" i="4" s="1"/>
  <c r="H10858" i="4"/>
  <c r="I10858" i="4" s="1"/>
  <c r="H10898" i="4"/>
  <c r="I10898" i="4" s="1"/>
  <c r="H10908" i="4"/>
  <c r="I10908" i="4" s="1"/>
  <c r="H10918" i="4"/>
  <c r="I10918" i="4" s="1"/>
  <c r="H10938" i="4"/>
  <c r="I10938" i="4" s="1"/>
  <c r="H10998" i="4"/>
  <c r="I10998" i="4" s="1"/>
  <c r="H11038" i="4"/>
  <c r="I11038" i="4" s="1"/>
  <c r="H11098" i="4"/>
  <c r="I11098" i="4" s="1"/>
  <c r="H11148" i="4"/>
  <c r="I11148" i="4" s="1"/>
  <c r="H11228" i="4"/>
  <c r="I11228" i="4" s="1"/>
  <c r="H5559" i="4"/>
  <c r="I5559" i="4" s="1"/>
  <c r="H5998" i="4"/>
  <c r="I5998" i="4" s="1"/>
  <c r="H7031" i="4"/>
  <c r="I7031" i="4" s="1"/>
  <c r="H7411" i="4"/>
  <c r="I7411" i="4" s="1"/>
  <c r="H7442" i="4"/>
  <c r="I7442" i="4" s="1"/>
  <c r="H7742" i="4"/>
  <c r="I7742" i="4" s="1"/>
  <c r="H8142" i="4"/>
  <c r="I8142" i="4" s="1"/>
  <c r="H8273" i="4"/>
  <c r="I8273" i="4" s="1"/>
  <c r="H8566" i="4"/>
  <c r="I8566" i="4" s="1"/>
  <c r="H8883" i="4"/>
  <c r="I8883" i="4" s="1"/>
  <c r="H9559" i="4"/>
  <c r="I9559" i="4" s="1"/>
  <c r="H9629" i="4"/>
  <c r="I9629" i="4" s="1"/>
  <c r="H5668" i="4"/>
  <c r="I5668" i="4" s="1"/>
  <c r="H6629" i="4"/>
  <c r="I6629" i="4" s="1"/>
  <c r="H6664" i="4"/>
  <c r="I6664" i="4" s="1"/>
  <c r="H7108" i="4"/>
  <c r="I7108" i="4" s="1"/>
  <c r="H8012" i="4"/>
  <c r="I8012" i="4" s="1"/>
  <c r="H8412" i="4"/>
  <c r="I8412" i="4" s="1"/>
  <c r="H9134" i="4"/>
  <c r="I9134" i="4" s="1"/>
  <c r="H2583" i="4"/>
  <c r="I2583" i="4" s="1"/>
  <c r="H4582" i="4"/>
  <c r="I4582" i="4" s="1"/>
  <c r="H7451" i="4"/>
  <c r="I7451" i="4" s="1"/>
  <c r="H8503" i="4"/>
  <c r="I8503" i="4" s="1"/>
  <c r="H8753" i="4"/>
  <c r="I8753" i="4" s="1"/>
  <c r="H9341" i="4"/>
  <c r="I9341" i="4" s="1"/>
  <c r="H9431" i="4"/>
  <c r="I9431" i="4" s="1"/>
  <c r="H9481" i="4"/>
  <c r="I9481" i="4" s="1"/>
  <c r="H5458" i="4"/>
  <c r="I5458" i="4" s="1"/>
  <c r="H7283" i="4"/>
  <c r="I7283" i="4" s="1"/>
  <c r="H7783" i="4"/>
  <c r="I7783" i="4" s="1"/>
  <c r="H8740" i="4"/>
  <c r="I8740" i="4" s="1"/>
  <c r="H9022" i="4"/>
  <c r="I9022" i="4" s="1"/>
  <c r="H9241" i="4"/>
  <c r="I9241" i="4" s="1"/>
  <c r="H9296" i="4"/>
  <c r="I9296" i="4" s="1"/>
  <c r="H9492" i="4"/>
  <c r="I9492" i="4" s="1"/>
  <c r="H9542" i="4"/>
  <c r="I9542" i="4" s="1"/>
  <c r="H9582" i="4"/>
  <c r="I9582" i="4" s="1"/>
  <c r="H7553" i="4"/>
  <c r="I7553" i="4" s="1"/>
  <c r="H8323" i="4"/>
  <c r="I8323" i="4" s="1"/>
  <c r="H10002" i="4"/>
  <c r="I10002" i="4" s="1"/>
  <c r="H10015" i="4"/>
  <c r="I10015" i="4" s="1"/>
  <c r="H10073" i="4"/>
  <c r="I10073" i="4" s="1"/>
  <c r="H10273" i="4"/>
  <c r="I10273" i="4" s="1"/>
  <c r="H10415" i="4"/>
  <c r="I10415" i="4" s="1"/>
  <c r="H10502" i="4"/>
  <c r="I10502" i="4" s="1"/>
  <c r="H10873" i="4"/>
  <c r="I10873" i="4" s="1"/>
  <c r="H10915" i="4"/>
  <c r="I10915" i="4" s="1"/>
  <c r="H11044" i="4"/>
  <c r="I11044" i="4" s="1"/>
  <c r="H11331" i="4"/>
  <c r="I11331" i="4" s="1"/>
  <c r="H11711" i="4"/>
  <c r="I11711" i="4" s="1"/>
  <c r="H11921" i="4"/>
  <c r="I11921" i="4" s="1"/>
  <c r="H11961" i="4"/>
  <c r="I11961" i="4" s="1"/>
  <c r="H11981" i="4"/>
  <c r="I11981" i="4" s="1"/>
  <c r="H12071" i="4"/>
  <c r="I12071" i="4" s="1"/>
  <c r="H12411" i="4"/>
  <c r="I12411" i="4" s="1"/>
  <c r="H12471" i="4"/>
  <c r="I12471" i="4" s="1"/>
  <c r="H13081" i="4"/>
  <c r="I13081" i="4" s="1"/>
  <c r="H6496" i="4"/>
  <c r="I6496" i="4" s="1"/>
  <c r="H8122" i="4"/>
  <c r="I8122" i="4" s="1"/>
  <c r="H8223" i="4"/>
  <c r="I8223" i="4" s="1"/>
  <c r="H8453" i="4"/>
  <c r="I8453" i="4" s="1"/>
  <c r="H9215" i="4"/>
  <c r="I9215" i="4" s="1"/>
  <c r="H9661" i="4"/>
  <c r="I9661" i="4" s="1"/>
  <c r="H9903" i="4"/>
  <c r="I9903" i="4" s="1"/>
  <c r="H10090" i="4"/>
  <c r="I10090" i="4" s="1"/>
  <c r="H10132" i="4"/>
  <c r="I10132" i="4" s="1"/>
  <c r="H10290" i="4"/>
  <c r="I10290" i="4" s="1"/>
  <c r="H10432" i="4"/>
  <c r="I10432" i="4" s="1"/>
  <c r="H10545" i="4"/>
  <c r="I10545" i="4" s="1"/>
  <c r="H10603" i="4"/>
  <c r="I10603" i="4" s="1"/>
  <c r="H10990" i="4"/>
  <c r="I10990" i="4" s="1"/>
  <c r="H11442" i="4"/>
  <c r="I11442" i="4" s="1"/>
  <c r="H11692" i="4"/>
  <c r="I11692" i="4" s="1"/>
  <c r="H11802" i="4"/>
  <c r="I11802" i="4" s="1"/>
  <c r="H11902" i="4"/>
  <c r="I11902" i="4" s="1"/>
  <c r="H12032" i="4"/>
  <c r="I12032" i="4" s="1"/>
  <c r="H12082" i="4"/>
  <c r="I12082" i="4" s="1"/>
  <c r="H12522" i="4"/>
  <c r="I12522" i="4" s="1"/>
  <c r="H12542" i="4"/>
  <c r="I12542" i="4" s="1"/>
  <c r="H12742" i="4"/>
  <c r="I12742" i="4" s="1"/>
  <c r="H12782" i="4"/>
  <c r="I12782" i="4" s="1"/>
  <c r="H12952" i="4"/>
  <c r="I12952" i="4" s="1"/>
  <c r="H9791" i="4"/>
  <c r="I9791" i="4" s="1"/>
  <c r="H9933" i="4"/>
  <c r="I9933" i="4" s="1"/>
  <c r="H10204" i="4"/>
  <c r="I10204" i="4" s="1"/>
  <c r="H10320" i="4"/>
  <c r="I10320" i="4" s="1"/>
  <c r="H10733" i="4"/>
  <c r="I10733" i="4" s="1"/>
  <c r="H11420" i="4"/>
  <c r="I11420" i="4" s="1"/>
  <c r="H11563" i="4"/>
  <c r="I11563" i="4" s="1"/>
  <c r="H11573" i="4"/>
  <c r="I11573" i="4" s="1"/>
  <c r="H11653" i="4"/>
  <c r="I11653" i="4" s="1"/>
  <c r="H11753" i="4"/>
  <c r="I11753" i="4" s="1"/>
  <c r="H11873" i="4"/>
  <c r="I11873" i="4" s="1"/>
  <c r="H12183" i="4"/>
  <c r="I12183" i="4" s="1"/>
  <c r="H12283" i="4"/>
  <c r="I12283" i="4" s="1"/>
  <c r="H12353" i="4"/>
  <c r="I12353" i="4" s="1"/>
  <c r="H12663" i="4"/>
  <c r="I12663" i="4" s="1"/>
  <c r="H12683" i="4"/>
  <c r="I12683" i="4" s="1"/>
  <c r="H12923" i="4"/>
  <c r="I12923" i="4" s="1"/>
  <c r="H13063" i="4"/>
  <c r="I13063" i="4" s="1"/>
  <c r="H7462" i="4"/>
  <c r="I7462" i="4" s="1"/>
  <c r="H7591" i="4"/>
  <c r="I7591" i="4" s="1"/>
  <c r="H9679" i="4"/>
  <c r="I9679" i="4" s="1"/>
  <c r="H9705" i="4"/>
  <c r="I9705" i="4" s="1"/>
  <c r="H9863" i="4"/>
  <c r="I9863" i="4" s="1"/>
  <c r="H10379" i="4"/>
  <c r="I10379" i="4" s="1"/>
  <c r="H10492" i="4"/>
  <c r="I10492" i="4" s="1"/>
  <c r="H10650" i="4"/>
  <c r="I10650" i="4" s="1"/>
  <c r="H11134" i="4"/>
  <c r="I11134" i="4" s="1"/>
  <c r="H9231" i="4"/>
  <c r="I9231" i="4" s="1"/>
  <c r="H9355" i="4"/>
  <c r="I9355" i="4" s="1"/>
  <c r="H9835" i="4"/>
  <c r="I9835" i="4" s="1"/>
  <c r="H10309" i="4"/>
  <c r="I10309" i="4" s="1"/>
  <c r="H10364" i="4"/>
  <c r="I10364" i="4" s="1"/>
  <c r="H10635" i="4"/>
  <c r="I10635" i="4" s="1"/>
  <c r="H10964" i="4"/>
  <c r="I10964" i="4" s="1"/>
  <c r="H11009" i="4"/>
  <c r="I11009" i="4" s="1"/>
  <c r="H11180" i="4"/>
  <c r="I11180" i="4" s="1"/>
  <c r="H7161" i="4"/>
  <c r="I7161" i="4" s="1"/>
  <c r="H8053" i="4"/>
  <c r="I8053" i="4" s="1"/>
  <c r="H8391" i="4"/>
  <c r="I8391" i="4" s="1"/>
  <c r="H9026" i="4"/>
  <c r="I9026" i="4" s="1"/>
  <c r="H9142" i="4"/>
  <c r="I9142" i="4" s="1"/>
  <c r="H9394" i="4"/>
  <c r="I9394" i="4" s="1"/>
  <c r="H10052" i="4"/>
  <c r="I10052" i="4" s="1"/>
  <c r="H10094" i="4"/>
  <c r="I10094" i="4" s="1"/>
  <c r="H10110" i="4"/>
  <c r="I10110" i="4" s="1"/>
  <c r="H10210" i="4"/>
  <c r="I10210" i="4" s="1"/>
  <c r="H10594" i="4"/>
  <c r="I10594" i="4" s="1"/>
  <c r="H10652" i="4"/>
  <c r="I10652" i="4" s="1"/>
  <c r="H11152" i="4"/>
  <c r="I11152" i="4" s="1"/>
  <c r="H6421" i="4"/>
  <c r="I6421" i="4" s="1"/>
  <c r="H6932" i="4"/>
  <c r="I6932" i="4" s="1"/>
  <c r="H8592" i="4"/>
  <c r="I8592" i="4" s="1"/>
  <c r="H9669" i="4"/>
  <c r="I9669" i="4" s="1"/>
  <c r="H9724" i="4"/>
  <c r="I9724" i="4" s="1"/>
  <c r="H10140" i="4"/>
  <c r="I10140" i="4" s="1"/>
  <c r="H10524" i="4"/>
  <c r="I10524" i="4" s="1"/>
  <c r="H10753" i="4"/>
  <c r="I10753" i="4" s="1"/>
  <c r="H11124" i="4"/>
  <c r="I11124" i="4" s="1"/>
  <c r="H7191" i="4"/>
  <c r="I7191" i="4" s="1"/>
  <c r="H9654" i="4"/>
  <c r="I9654" i="4" s="1"/>
  <c r="H9912" i="4"/>
  <c r="I9912" i="4" s="1"/>
  <c r="H10041" i="4"/>
  <c r="I10041" i="4" s="1"/>
  <c r="H10241" i="4"/>
  <c r="I10241" i="4" s="1"/>
  <c r="H10454" i="4"/>
  <c r="I10454" i="4" s="1"/>
  <c r="H10470" i="4"/>
  <c r="I10470" i="4" s="1"/>
  <c r="H10683" i="4"/>
  <c r="I10683" i="4" s="1"/>
  <c r="H10812" i="4"/>
  <c r="I10812" i="4" s="1"/>
  <c r="H10841" i="4"/>
  <c r="I10841" i="4" s="1"/>
  <c r="H11312" i="4"/>
  <c r="I11312" i="4" s="1"/>
  <c r="H11370" i="4"/>
  <c r="I11370" i="4" s="1"/>
  <c r="H11538" i="4"/>
  <c r="I11538" i="4" s="1"/>
  <c r="H11738" i="4"/>
  <c r="I11738" i="4" s="1"/>
  <c r="H11798" i="4"/>
  <c r="I11798" i="4" s="1"/>
  <c r="H11888" i="4"/>
  <c r="I11888" i="4" s="1"/>
  <c r="H11908" i="4"/>
  <c r="I11908" i="4" s="1"/>
  <c r="H12078" i="4"/>
  <c r="I12078" i="4" s="1"/>
  <c r="H12138" i="4"/>
  <c r="I12138" i="4" s="1"/>
  <c r="H12168" i="4"/>
  <c r="I12168" i="4" s="1"/>
  <c r="H12258" i="4"/>
  <c r="I12258" i="4" s="1"/>
  <c r="H12578" i="4"/>
  <c r="I12578" i="4" s="1"/>
  <c r="H12828" i="4"/>
  <c r="I12828" i="4" s="1"/>
  <c r="H12838" i="4"/>
  <c r="I12838" i="4" s="1"/>
  <c r="H12858" i="4"/>
  <c r="I12858" i="4" s="1"/>
  <c r="H13008" i="4"/>
  <c r="I13008" i="4" s="1"/>
  <c r="H9643" i="4"/>
  <c r="I9643" i="4" s="1"/>
  <c r="H11352" i="4"/>
  <c r="I11352" i="4" s="1"/>
  <c r="H11626" i="4"/>
  <c r="I11626" i="4" s="1"/>
  <c r="H11676" i="4"/>
  <c r="I11676" i="4" s="1"/>
  <c r="H12159" i="4"/>
  <c r="I12159" i="4" s="1"/>
  <c r="H12326" i="4"/>
  <c r="I12326" i="4" s="1"/>
  <c r="H12559" i="4"/>
  <c r="I12559" i="4" s="1"/>
  <c r="H12594" i="4"/>
  <c r="I12594" i="4" s="1"/>
  <c r="H12726" i="4"/>
  <c r="I12726" i="4" s="1"/>
  <c r="H12959" i="4"/>
  <c r="I12959" i="4" s="1"/>
  <c r="H13158" i="4"/>
  <c r="I13158" i="4" s="1"/>
  <c r="H13398" i="4"/>
  <c r="I13398" i="4" s="1"/>
  <c r="H13588" i="4"/>
  <c r="I13588" i="4" s="1"/>
  <c r="H13718" i="4"/>
  <c r="I13718" i="4" s="1"/>
  <c r="H13768" i="4"/>
  <c r="I13768" i="4" s="1"/>
  <c r="H14288" i="4"/>
  <c r="I14288" i="4" s="1"/>
  <c r="H15388" i="4"/>
  <c r="I15388" i="4" s="1"/>
  <c r="H15398" i="4"/>
  <c r="I15398" i="4" s="1"/>
  <c r="H6942" i="4"/>
  <c r="I6942" i="4" s="1"/>
  <c r="H9800" i="4"/>
  <c r="I9800" i="4" s="1"/>
  <c r="H11084" i="4"/>
  <c r="I11084" i="4" s="1"/>
  <c r="H11282" i="4"/>
  <c r="I11282" i="4" s="1"/>
  <c r="H11460" i="4"/>
  <c r="I11460" i="4" s="1"/>
  <c r="H11477" i="4"/>
  <c r="I11477" i="4" s="1"/>
  <c r="H11660" i="4"/>
  <c r="I11660" i="4" s="1"/>
  <c r="H12277" i="4"/>
  <c r="I12277" i="4" s="1"/>
  <c r="H12427" i="4"/>
  <c r="I12427" i="4" s="1"/>
  <c r="H12677" i="4"/>
  <c r="I12677" i="4" s="1"/>
  <c r="H12877" i="4"/>
  <c r="I12877" i="4" s="1"/>
  <c r="H13279" i="4"/>
  <c r="I13279" i="4" s="1"/>
  <c r="H13949" i="4"/>
  <c r="I13949" i="4" s="1"/>
  <c r="H14129" i="4"/>
  <c r="I14129" i="4" s="1"/>
  <c r="H14469" i="4"/>
  <c r="I14469" i="4" s="1"/>
  <c r="H14499" i="4"/>
  <c r="I14499" i="4" s="1"/>
  <c r="H14619" i="4"/>
  <c r="I14619" i="4" s="1"/>
  <c r="H14679" i="4"/>
  <c r="I14679" i="4" s="1"/>
  <c r="H14719" i="4"/>
  <c r="I14719" i="4" s="1"/>
  <c r="H14779" i="4"/>
  <c r="I14779" i="4" s="1"/>
  <c r="H14869" i="4"/>
  <c r="I14869" i="4" s="1"/>
  <c r="H15089" i="4"/>
  <c r="I15089" i="4" s="1"/>
  <c r="H15209" i="4"/>
  <c r="I15209" i="4" s="1"/>
  <c r="H15919" i="4"/>
  <c r="I15919" i="4" s="1"/>
  <c r="H16209" i="4"/>
  <c r="I16209" i="4" s="1"/>
  <c r="H16469" i="4"/>
  <c r="I16469" i="4" s="1"/>
  <c r="H10230" i="4"/>
  <c r="I10230" i="4" s="1"/>
  <c r="H11679" i="4"/>
  <c r="I11679" i="4" s="1"/>
  <c r="H11714" i="4"/>
  <c r="I11714" i="4" s="1"/>
  <c r="H11946" i="4"/>
  <c r="I11946" i="4" s="1"/>
  <c r="H12014" i="4"/>
  <c r="I12014" i="4" s="1"/>
  <c r="H12779" i="4"/>
  <c r="I12779" i="4" s="1"/>
  <c r="H13046" i="4"/>
  <c r="I13046" i="4" s="1"/>
  <c r="H13250" i="4"/>
  <c r="I13250" i="4" s="1"/>
  <c r="H13440" i="4"/>
  <c r="I13440" i="4" s="1"/>
  <c r="H13580" i="4"/>
  <c r="I13580" i="4" s="1"/>
  <c r="H13620" i="4"/>
  <c r="I13620" i="4" s="1"/>
  <c r="H13780" i="4"/>
  <c r="I13780" i="4" s="1"/>
  <c r="H13840" i="4"/>
  <c r="I13840" i="4" s="1"/>
  <c r="H14050" i="4"/>
  <c r="I14050" i="4" s="1"/>
  <c r="H14220" i="4"/>
  <c r="I14220" i="4" s="1"/>
  <c r="H14260" i="4"/>
  <c r="I14260" i="4" s="1"/>
  <c r="H14330" i="4"/>
  <c r="I14330" i="4" s="1"/>
  <c r="H14440" i="4"/>
  <c r="I14440" i="4" s="1"/>
  <c r="H14810" i="4"/>
  <c r="I14810" i="4" s="1"/>
  <c r="H14830" i="4"/>
  <c r="I14830" i="4" s="1"/>
  <c r="H14930" i="4"/>
  <c r="I14930" i="4" s="1"/>
  <c r="H15150" i="4"/>
  <c r="I15150" i="4" s="1"/>
  <c r="H15160" i="4"/>
  <c r="I15160" i="4" s="1"/>
  <c r="H15320" i="4"/>
  <c r="I15320" i="4" s="1"/>
  <c r="H15490" i="4"/>
  <c r="I15490" i="4" s="1"/>
  <c r="H15610" i="4"/>
  <c r="I15610" i="4" s="1"/>
  <c r="H15630" i="4"/>
  <c r="I15630" i="4" s="1"/>
  <c r="H15730" i="4"/>
  <c r="I15730" i="4" s="1"/>
  <c r="H15790" i="4"/>
  <c r="I15790" i="4" s="1"/>
  <c r="H15860" i="4"/>
  <c r="I15860" i="4" s="1"/>
  <c r="H16080" i="4"/>
  <c r="I16080" i="4" s="1"/>
  <c r="H16350" i="4"/>
  <c r="I16350" i="4" s="1"/>
  <c r="H16410" i="4"/>
  <c r="I16410" i="4" s="1"/>
  <c r="H4342" i="4"/>
  <c r="I4342" i="4" s="1"/>
  <c r="H6454" i="4"/>
  <c r="I6454" i="4" s="1"/>
  <c r="H10171" i="4"/>
  <c r="I10171" i="4" s="1"/>
  <c r="H11029" i="4"/>
  <c r="I11029" i="4" s="1"/>
  <c r="H12130" i="4"/>
  <c r="I12130" i="4" s="1"/>
  <c r="H13097" i="4"/>
  <c r="I13097" i="4" s="1"/>
  <c r="H13131" i="4"/>
  <c r="I13131" i="4" s="1"/>
  <c r="H13311" i="4"/>
  <c r="I13311" i="4" s="1"/>
  <c r="H13461" i="4"/>
  <c r="I13461" i="4" s="1"/>
  <c r="H13501" i="4"/>
  <c r="I13501" i="4" s="1"/>
  <c r="H13801" i="4"/>
  <c r="I13801" i="4" s="1"/>
  <c r="H14361" i="4"/>
  <c r="I14361" i="4" s="1"/>
  <c r="H14431" i="4"/>
  <c r="I14431" i="4" s="1"/>
  <c r="H14571" i="4"/>
  <c r="I14571" i="4" s="1"/>
  <c r="H15001" i="4"/>
  <c r="I15001" i="4" s="1"/>
  <c r="H15111" i="4"/>
  <c r="I15111" i="4" s="1"/>
  <c r="H15141" i="4"/>
  <c r="I15141" i="4" s="1"/>
  <c r="H15171" i="4"/>
  <c r="I15171" i="4" s="1"/>
  <c r="H15511" i="4"/>
  <c r="I15511" i="4" s="1"/>
  <c r="H15651" i="4"/>
  <c r="I15651" i="4" s="1"/>
  <c r="H9959" i="4"/>
  <c r="I9959" i="4" s="1"/>
  <c r="H10530" i="4"/>
  <c r="I10530" i="4" s="1"/>
  <c r="H11172" i="4"/>
  <c r="I11172" i="4" s="1"/>
  <c r="H11516" i="4"/>
  <c r="I11516" i="4" s="1"/>
  <c r="H11766" i="4"/>
  <c r="I11766" i="4" s="1"/>
  <c r="H12466" i="4"/>
  <c r="I12466" i="4" s="1"/>
  <c r="H12684" i="4"/>
  <c r="I12684" i="4" s="1"/>
  <c r="H12849" i="4"/>
  <c r="I12849" i="4" s="1"/>
  <c r="H13034" i="4"/>
  <c r="I13034" i="4" s="1"/>
  <c r="H13132" i="4"/>
  <c r="I13132" i="4" s="1"/>
  <c r="H13242" i="4"/>
  <c r="I13242" i="4" s="1"/>
  <c r="H13302" i="4"/>
  <c r="I13302" i="4" s="1"/>
  <c r="H13352" i="4"/>
  <c r="I13352" i="4" s="1"/>
  <c r="H13372" i="4"/>
  <c r="I13372" i="4" s="1"/>
  <c r="H14132" i="4"/>
  <c r="I14132" i="4" s="1"/>
  <c r="H14232" i="4"/>
  <c r="I14232" i="4" s="1"/>
  <c r="H14452" i="4"/>
  <c r="I14452" i="4" s="1"/>
  <c r="H14522" i="4"/>
  <c r="I14522" i="4" s="1"/>
  <c r="H14692" i="4"/>
  <c r="I14692" i="4" s="1"/>
  <c r="H14742" i="4"/>
  <c r="I14742" i="4" s="1"/>
  <c r="H14792" i="4"/>
  <c r="I14792" i="4" s="1"/>
  <c r="H14872" i="4"/>
  <c r="I14872" i="4" s="1"/>
  <c r="H14912" i="4"/>
  <c r="I14912" i="4" s="1"/>
  <c r="H14932" i="4"/>
  <c r="I14932" i="4" s="1"/>
  <c r="H14972" i="4"/>
  <c r="I14972" i="4" s="1"/>
  <c r="H14982" i="4"/>
  <c r="I14982" i="4" s="1"/>
  <c r="H15102" i="4"/>
  <c r="I15102" i="4" s="1"/>
  <c r="H15472" i="4"/>
  <c r="I15472" i="4" s="1"/>
  <c r="H15522" i="4"/>
  <c r="I15522" i="4" s="1"/>
  <c r="H15582" i="4"/>
  <c r="I15582" i="4" s="1"/>
  <c r="H15672" i="4"/>
  <c r="I15672" i="4" s="1"/>
  <c r="H9755" i="4"/>
  <c r="I9755" i="4" s="1"/>
  <c r="H11340" i="4"/>
  <c r="I11340" i="4" s="1"/>
  <c r="H11435" i="4"/>
  <c r="I11435" i="4" s="1"/>
  <c r="H11485" i="4"/>
  <c r="I11485" i="4" s="1"/>
  <c r="H12267" i="4"/>
  <c r="I12267" i="4" s="1"/>
  <c r="H12335" i="4"/>
  <c r="I12335" i="4" s="1"/>
  <c r="H12385" i="4"/>
  <c r="I12385" i="4" s="1"/>
  <c r="H13163" i="4"/>
  <c r="I13163" i="4" s="1"/>
  <c r="H13383" i="4"/>
  <c r="I13383" i="4" s="1"/>
  <c r="H13423" i="4"/>
  <c r="I13423" i="4" s="1"/>
  <c r="H13873" i="4"/>
  <c r="I13873" i="4" s="1"/>
  <c r="H13973" i="4"/>
  <c r="I13973" i="4" s="1"/>
  <c r="H14303" i="4"/>
  <c r="I14303" i="4" s="1"/>
  <c r="H14313" i="4"/>
  <c r="I14313" i="4" s="1"/>
  <c r="H14383" i="4"/>
  <c r="I14383" i="4" s="1"/>
  <c r="H14643" i="4"/>
  <c r="I14643" i="4" s="1"/>
  <c r="H14893" i="4"/>
  <c r="I14893" i="4" s="1"/>
  <c r="H15413" i="4"/>
  <c r="I15413" i="4" s="1"/>
  <c r="H15433" i="4"/>
  <c r="I15433" i="4" s="1"/>
  <c r="H10185" i="4"/>
  <c r="I10185" i="4" s="1"/>
  <c r="H11250" i="4"/>
  <c r="I11250" i="4" s="1"/>
  <c r="H11686" i="4"/>
  <c r="I11686" i="4" s="1"/>
  <c r="H11904" i="4"/>
  <c r="I11904" i="4" s="1"/>
  <c r="H12036" i="4"/>
  <c r="I12036" i="4" s="1"/>
  <c r="H12119" i="4"/>
  <c r="I12119" i="4" s="1"/>
  <c r="H12669" i="4"/>
  <c r="I12669" i="4" s="1"/>
  <c r="H13534" i="4"/>
  <c r="I13534" i="4" s="1"/>
  <c r="H13614" i="4"/>
  <c r="I13614" i="4" s="1"/>
  <c r="H13884" i="4"/>
  <c r="I13884" i="4" s="1"/>
  <c r="H13954" i="4"/>
  <c r="I13954" i="4" s="1"/>
  <c r="H14104" i="4"/>
  <c r="I14104" i="4" s="1"/>
  <c r="H14324" i="4"/>
  <c r="I14324" i="4" s="1"/>
  <c r="H14404" i="4"/>
  <c r="I14404" i="4" s="1"/>
  <c r="H14464" i="4"/>
  <c r="I14464" i="4" s="1"/>
  <c r="H14844" i="4"/>
  <c r="I14844" i="4" s="1"/>
  <c r="H15034" i="4"/>
  <c r="I15034" i="4" s="1"/>
  <c r="H15164" i="4"/>
  <c r="I15164" i="4" s="1"/>
  <c r="H15184" i="4"/>
  <c r="I15184" i="4" s="1"/>
  <c r="H15194" i="4"/>
  <c r="I15194" i="4" s="1"/>
  <c r="H15454" i="4"/>
  <c r="I15454" i="4" s="1"/>
  <c r="H9255" i="4"/>
  <c r="I9255" i="4" s="1"/>
  <c r="H10129" i="4"/>
  <c r="I10129" i="4" s="1"/>
  <c r="H10700" i="4"/>
  <c r="I10700" i="4" s="1"/>
  <c r="H11272" i="4"/>
  <c r="I11272" i="4" s="1"/>
  <c r="H11343" i="4"/>
  <c r="I11343" i="4" s="1"/>
  <c r="H11369" i="4"/>
  <c r="I11369" i="4" s="1"/>
  <c r="H11505" i="4"/>
  <c r="I11505" i="4" s="1"/>
  <c r="H11587" i="4"/>
  <c r="I11587" i="4" s="1"/>
  <c r="H11620" i="4"/>
  <c r="I11620" i="4" s="1"/>
  <c r="H11820" i="4"/>
  <c r="I11820" i="4" s="1"/>
  <c r="H14495" i="4"/>
  <c r="I14495" i="4" s="1"/>
  <c r="H14515" i="4"/>
  <c r="I14515" i="4" s="1"/>
  <c r="H15135" i="4"/>
  <c r="I15135" i="4" s="1"/>
  <c r="H15295" i="4"/>
  <c r="I15295" i="4" s="1"/>
  <c r="H15445" i="4"/>
  <c r="I15445" i="4" s="1"/>
  <c r="H15815" i="4"/>
  <c r="I15815" i="4" s="1"/>
  <c r="H15845" i="4"/>
  <c r="I15845" i="4" s="1"/>
  <c r="H16035" i="4"/>
  <c r="I16035" i="4" s="1"/>
  <c r="H200" i="4"/>
  <c r="I200" i="4" s="1"/>
  <c r="H770" i="4"/>
  <c r="I770" i="4" s="1"/>
  <c r="H221" i="4"/>
  <c r="I221" i="4" s="1"/>
  <c r="H331" i="4"/>
  <c r="I331" i="4" s="1"/>
  <c r="H541" i="4"/>
  <c r="I541" i="4" s="1"/>
  <c r="H831" i="4"/>
  <c r="I831" i="4" s="1"/>
  <c r="H262" i="4"/>
  <c r="I262" i="4" s="1"/>
  <c r="H492" i="4"/>
  <c r="I492" i="4" s="1"/>
  <c r="H712" i="4"/>
  <c r="I712" i="4" s="1"/>
  <c r="H852" i="4"/>
  <c r="I852" i="4" s="1"/>
  <c r="H684" i="4"/>
  <c r="I684" i="4" s="1"/>
  <c r="H902" i="4"/>
  <c r="I902" i="4" s="1"/>
  <c r="H1192" i="4"/>
  <c r="I1192" i="4" s="1"/>
  <c r="H1322" i="4"/>
  <c r="I1322" i="4" s="1"/>
  <c r="H1502" i="4"/>
  <c r="I1502" i="4" s="1"/>
  <c r="H119" i="4"/>
  <c r="I119" i="4" s="1"/>
  <c r="H108" i="4"/>
  <c r="I108" i="4" s="1"/>
  <c r="H1001" i="4"/>
  <c r="I1001" i="4" s="1"/>
  <c r="H1046" i="4"/>
  <c r="I1046" i="4" s="1"/>
  <c r="H1479" i="4"/>
  <c r="I1479" i="4" s="1"/>
  <c r="H1524" i="4"/>
  <c r="I1524" i="4" s="1"/>
  <c r="H1713" i="4"/>
  <c r="I1713" i="4" s="1"/>
  <c r="H435" i="4"/>
  <c r="I435" i="4" s="1"/>
  <c r="H526" i="4"/>
  <c r="I526" i="4" s="1"/>
  <c r="H824" i="4"/>
  <c r="I824" i="4" s="1"/>
  <c r="H1036" i="4"/>
  <c r="I1036" i="4" s="1"/>
  <c r="H1691" i="4"/>
  <c r="I1691" i="4" s="1"/>
  <c r="H1769" i="4"/>
  <c r="I1769" i="4" s="1"/>
  <c r="H1159" i="4"/>
  <c r="I1159" i="4" s="1"/>
  <c r="H1348" i="4"/>
  <c r="I1348" i="4" s="1"/>
  <c r="H1581" i="4"/>
  <c r="I1581" i="4" s="1"/>
  <c r="H789" i="4"/>
  <c r="I789" i="4" s="1"/>
  <c r="H1149" i="4"/>
  <c r="I1149" i="4" s="1"/>
  <c r="H895" i="4"/>
  <c r="I895" i="4" s="1"/>
  <c r="H1251" i="4"/>
  <c r="I1251" i="4" s="1"/>
  <c r="H44" i="4"/>
  <c r="I44" i="4" s="1"/>
  <c r="H613" i="4"/>
  <c r="I613" i="4" s="1"/>
  <c r="H1165" i="4"/>
  <c r="I1165" i="4" s="1"/>
  <c r="H1354" i="4"/>
  <c r="I1354" i="4" s="1"/>
  <c r="H1496" i="4"/>
  <c r="I1496" i="4" s="1"/>
  <c r="H1755" i="4"/>
  <c r="I1755" i="4" s="1"/>
  <c r="H2244" i="4"/>
  <c r="I2244" i="4" s="1"/>
  <c r="H2584" i="4"/>
  <c r="I2584" i="4" s="1"/>
  <c r="H2954" i="4"/>
  <c r="I2954" i="4" s="1"/>
  <c r="H1856" i="4"/>
  <c r="I1856" i="4" s="1"/>
  <c r="H1967" i="4"/>
  <c r="I1967" i="4" s="1"/>
  <c r="H2215" i="4"/>
  <c r="I2215" i="4" s="1"/>
  <c r="H2605" i="4"/>
  <c r="I2605" i="4" s="1"/>
  <c r="H374" i="4"/>
  <c r="I374" i="4" s="1"/>
  <c r="H1935" i="4"/>
  <c r="I1935" i="4" s="1"/>
  <c r="H2886" i="4"/>
  <c r="I2886" i="4" s="1"/>
  <c r="H2906" i="4"/>
  <c r="I2906" i="4" s="1"/>
  <c r="H3006" i="4"/>
  <c r="I3006" i="4" s="1"/>
  <c r="H559" i="4"/>
  <c r="I559" i="4" s="1"/>
  <c r="H628" i="4"/>
  <c r="I628" i="4" s="1"/>
  <c r="H1234" i="4"/>
  <c r="I1234" i="4" s="1"/>
  <c r="H1611" i="4"/>
  <c r="I1611" i="4" s="1"/>
  <c r="H1836" i="4"/>
  <c r="I1836" i="4" s="1"/>
  <c r="H2087" i="4"/>
  <c r="I2087" i="4" s="1"/>
  <c r="H944" i="4"/>
  <c r="I944" i="4" s="1"/>
  <c r="H1130" i="4"/>
  <c r="I1130" i="4" s="1"/>
  <c r="H1927" i="4"/>
  <c r="I1927" i="4" s="1"/>
  <c r="H1983" i="4"/>
  <c r="I1983" i="4" s="1"/>
  <c r="H2027" i="4"/>
  <c r="I2027" i="4" s="1"/>
  <c r="H2371" i="4"/>
  <c r="I2371" i="4" s="1"/>
  <c r="H2400" i="4"/>
  <c r="I2400" i="4" s="1"/>
  <c r="H2442" i="4"/>
  <c r="I2442" i="4" s="1"/>
  <c r="H3077" i="4"/>
  <c r="I3077" i="4" s="1"/>
  <c r="H3157" i="4"/>
  <c r="I3157" i="4" s="1"/>
  <c r="H3427" i="4"/>
  <c r="I3427" i="4" s="1"/>
  <c r="H3467" i="4"/>
  <c r="I3467" i="4" s="1"/>
  <c r="H3627" i="4"/>
  <c r="I3627" i="4" s="1"/>
  <c r="H3947" i="4"/>
  <c r="I3947" i="4" s="1"/>
  <c r="H2112" i="4"/>
  <c r="I2112" i="4" s="1"/>
  <c r="H2312" i="4"/>
  <c r="I2312" i="4" s="1"/>
  <c r="H2472" i="4"/>
  <c r="I2472" i="4" s="1"/>
  <c r="H2488" i="4"/>
  <c r="I2488" i="4" s="1"/>
  <c r="H2730" i="4"/>
  <c r="I2730" i="4" s="1"/>
  <c r="H3988" i="4"/>
  <c r="I3988" i="4" s="1"/>
  <c r="H4558" i="4"/>
  <c r="I4558" i="4" s="1"/>
  <c r="H4958" i="4"/>
  <c r="I4958" i="4" s="1"/>
  <c r="H1545" i="4"/>
  <c r="I1545" i="4" s="1"/>
  <c r="H2589" i="4"/>
  <c r="I2589" i="4" s="1"/>
  <c r="H2647" i="4"/>
  <c r="I2647" i="4" s="1"/>
  <c r="H2973" i="4"/>
  <c r="I2973" i="4" s="1"/>
  <c r="H3669" i="4"/>
  <c r="I3669" i="4" s="1"/>
  <c r="H4289" i="4"/>
  <c r="I4289" i="4" s="1"/>
  <c r="H2861" i="4"/>
  <c r="I2861" i="4" s="1"/>
  <c r="H1734" i="4"/>
  <c r="I1734" i="4" s="1"/>
  <c r="H3351" i="4"/>
  <c r="I3351" i="4" s="1"/>
  <c r="H2408" i="4"/>
  <c r="I2408" i="4" s="1"/>
  <c r="H3332" i="4"/>
  <c r="I3332" i="4" s="1"/>
  <c r="H3542" i="4"/>
  <c r="I3542" i="4" s="1"/>
  <c r="H65" i="4"/>
  <c r="I65" i="4" s="1"/>
  <c r="H2951" i="4"/>
  <c r="I2951" i="4" s="1"/>
  <c r="H2399" i="4"/>
  <c r="I2399" i="4" s="1"/>
  <c r="H3863" i="4"/>
  <c r="I3863" i="4" s="1"/>
  <c r="H4305" i="4"/>
  <c r="I4305" i="4" s="1"/>
  <c r="H4592" i="4"/>
  <c r="I4592" i="4" s="1"/>
  <c r="H4621" i="4"/>
  <c r="I4621" i="4" s="1"/>
  <c r="H2970" i="4"/>
  <c r="I2970" i="4" s="1"/>
  <c r="H3414" i="4"/>
  <c r="I3414" i="4" s="1"/>
  <c r="H5056" i="4"/>
  <c r="I5056" i="4" s="1"/>
  <c r="H3693" i="4"/>
  <c r="I3693" i="4" s="1"/>
  <c r="H3981" i="4"/>
  <c r="I3981" i="4" s="1"/>
  <c r="H5177" i="4"/>
  <c r="I5177" i="4" s="1"/>
  <c r="H5277" i="4"/>
  <c r="I5277" i="4" s="1"/>
  <c r="H3116" i="4"/>
  <c r="I3116" i="4" s="1"/>
  <c r="H1806" i="4"/>
  <c r="I1806" i="4" s="1"/>
  <c r="H2710" i="4"/>
  <c r="I2710" i="4" s="1"/>
  <c r="H3445" i="4"/>
  <c r="I3445" i="4" s="1"/>
  <c r="H3896" i="4"/>
  <c r="I3896" i="4" s="1"/>
  <c r="H3346" i="4"/>
  <c r="I3346" i="4" s="1"/>
  <c r="H3496" i="4"/>
  <c r="I3496" i="4" s="1"/>
  <c r="H3871" i="4"/>
  <c r="I3871" i="4" s="1"/>
  <c r="H4013" i="4"/>
  <c r="I4013" i="4" s="1"/>
  <c r="H283" i="4"/>
  <c r="I283" i="4" s="1"/>
  <c r="H3303" i="4"/>
  <c r="I3303" i="4" s="1"/>
  <c r="H3553" i="4"/>
  <c r="I3553" i="4" s="1"/>
  <c r="H3814" i="4"/>
  <c r="I3814" i="4" s="1"/>
  <c r="H3915" i="4"/>
  <c r="I3915" i="4" s="1"/>
  <c r="H4673" i="4"/>
  <c r="I4673" i="4" s="1"/>
  <c r="H4773" i="4"/>
  <c r="I4773" i="4" s="1"/>
  <c r="H5132" i="4"/>
  <c r="I5132" i="4" s="1"/>
  <c r="H5091" i="4"/>
  <c r="I5091" i="4" s="1"/>
  <c r="H5408" i="4"/>
  <c r="I5408" i="4" s="1"/>
  <c r="H6030" i="4"/>
  <c r="I6030" i="4" s="1"/>
  <c r="H6930" i="4"/>
  <c r="I6930" i="4" s="1"/>
  <c r="H7050" i="4"/>
  <c r="I7050" i="4" s="1"/>
  <c r="H3083" i="4"/>
  <c r="I3083" i="4" s="1"/>
  <c r="H4016" i="4"/>
  <c r="I4016" i="4" s="1"/>
  <c r="H4226" i="4"/>
  <c r="I4226" i="4" s="1"/>
  <c r="H4490" i="4"/>
  <c r="I4490" i="4" s="1"/>
  <c r="H4682" i="4"/>
  <c r="I4682" i="4" s="1"/>
  <c r="H5320" i="4"/>
  <c r="I5320" i="4" s="1"/>
  <c r="H5801" i="4"/>
  <c r="I5801" i="4" s="1"/>
  <c r="H4826" i="4"/>
  <c r="I4826" i="4" s="1"/>
  <c r="H4874" i="4"/>
  <c r="I4874" i="4" s="1"/>
  <c r="H5400" i="4"/>
  <c r="I5400" i="4" s="1"/>
  <c r="H6243" i="4"/>
  <c r="I6243" i="4" s="1"/>
  <c r="H5301" i="4"/>
  <c r="I5301" i="4" s="1"/>
  <c r="H6174" i="4"/>
  <c r="I6174" i="4" s="1"/>
  <c r="H3633" i="4"/>
  <c r="I3633" i="4" s="1"/>
  <c r="H4713" i="4"/>
  <c r="I4713" i="4" s="1"/>
  <c r="H6135" i="4"/>
  <c r="I6135" i="4" s="1"/>
  <c r="H4356" i="4"/>
  <c r="I4356" i="4" s="1"/>
  <c r="H5956" i="4"/>
  <c r="I5956" i="4" s="1"/>
  <c r="H5976" i="4"/>
  <c r="I5976" i="4" s="1"/>
  <c r="H5647" i="4"/>
  <c r="I5647" i="4" s="1"/>
  <c r="H5867" i="4"/>
  <c r="I5867" i="4" s="1"/>
  <c r="H5927" i="4"/>
  <c r="I5927" i="4" s="1"/>
  <c r="H6017" i="4"/>
  <c r="I6017" i="4" s="1"/>
  <c r="H6844" i="4"/>
  <c r="I6844" i="4" s="1"/>
  <c r="H7264" i="4"/>
  <c r="I7264" i="4" s="1"/>
  <c r="H5508" i="4"/>
  <c r="I5508" i="4" s="1"/>
  <c r="H6401" i="4"/>
  <c r="I6401" i="4" s="1"/>
  <c r="H6812" i="4"/>
  <c r="I6812" i="4" s="1"/>
  <c r="H7615" i="4"/>
  <c r="I7615" i="4" s="1"/>
  <c r="H8025" i="4"/>
  <c r="I8025" i="4" s="1"/>
  <c r="H8295" i="4"/>
  <c r="I8295" i="4" s="1"/>
  <c r="H9125" i="4"/>
  <c r="I9125" i="4" s="1"/>
  <c r="H6335" i="4"/>
  <c r="I6335" i="4" s="1"/>
  <c r="H6535" i="4"/>
  <c r="I6535" i="4" s="1"/>
  <c r="H6691" i="4"/>
  <c r="I6691" i="4" s="1"/>
  <c r="H7156" i="4"/>
  <c r="I7156" i="4" s="1"/>
  <c r="H7366" i="4"/>
  <c r="I7366" i="4" s="1"/>
  <c r="H5748" i="4"/>
  <c r="I5748" i="4" s="1"/>
  <c r="H5912" i="4"/>
  <c r="I5912" i="4" s="1"/>
  <c r="H7167" i="4"/>
  <c r="I7167" i="4" s="1"/>
  <c r="H7477" i="4"/>
  <c r="I7477" i="4" s="1"/>
  <c r="H7727" i="4"/>
  <c r="I7727" i="4" s="1"/>
  <c r="H7747" i="4"/>
  <c r="I7747" i="4" s="1"/>
  <c r="H8327" i="4"/>
  <c r="I8327" i="4" s="1"/>
  <c r="H8357" i="4"/>
  <c r="I8357" i="4" s="1"/>
  <c r="H8757" i="4"/>
  <c r="I8757" i="4" s="1"/>
  <c r="H8797" i="4"/>
  <c r="I8797" i="4" s="1"/>
  <c r="H9227" i="4"/>
  <c r="I9227" i="4" s="1"/>
  <c r="H9257" i="4"/>
  <c r="I9257" i="4" s="1"/>
  <c r="H3683" i="4"/>
  <c r="I3683" i="4" s="1"/>
  <c r="H4890" i="4"/>
  <c r="I4890" i="4" s="1"/>
  <c r="H6404" i="4"/>
  <c r="I6404" i="4" s="1"/>
  <c r="H6882" i="4"/>
  <c r="I6882" i="4" s="1"/>
  <c r="H7758" i="4"/>
  <c r="I7758" i="4" s="1"/>
  <c r="H7968" i="4"/>
  <c r="I7968" i="4" s="1"/>
  <c r="H8158" i="4"/>
  <c r="I8158" i="4" s="1"/>
  <c r="H8468" i="4"/>
  <c r="I8468" i="4" s="1"/>
  <c r="H8808" i="4"/>
  <c r="I8808" i="4" s="1"/>
  <c r="H9168" i="4"/>
  <c r="I9168" i="4" s="1"/>
  <c r="H4075" i="4"/>
  <c r="I4075" i="4" s="1"/>
  <c r="H5719" i="4"/>
  <c r="I5719" i="4" s="1"/>
  <c r="H6305" i="4"/>
  <c r="I6305" i="4" s="1"/>
  <c r="H8039" i="4"/>
  <c r="I8039" i="4" s="1"/>
  <c r="H8869" i="4"/>
  <c r="I8869" i="4" s="1"/>
  <c r="H6473" i="4"/>
  <c r="I6473" i="4" s="1"/>
  <c r="H6551" i="4"/>
  <c r="I6551" i="4" s="1"/>
  <c r="H6906" i="4"/>
  <c r="I6906" i="4" s="1"/>
  <c r="H7028" i="4"/>
  <c r="I7028" i="4" s="1"/>
  <c r="H7095" i="4"/>
  <c r="I7095" i="4" s="1"/>
  <c r="H7440" i="4"/>
  <c r="I7440" i="4" s="1"/>
  <c r="H7560" i="4"/>
  <c r="I7560" i="4" s="1"/>
  <c r="H6429" i="4"/>
  <c r="I6429" i="4" s="1"/>
  <c r="H6721" i="4"/>
  <c r="I6721" i="4" s="1"/>
  <c r="H8462" i="4"/>
  <c r="I8462" i="4" s="1"/>
  <c r="H9616" i="4"/>
  <c r="I9616" i="4" s="1"/>
  <c r="H10196" i="4"/>
  <c r="I10196" i="4" s="1"/>
  <c r="H11036" i="4"/>
  <c r="I11036" i="4" s="1"/>
  <c r="H7202" i="4"/>
  <c r="I7202" i="4" s="1"/>
  <c r="H8596" i="4"/>
  <c r="I8596" i="4" s="1"/>
  <c r="H8646" i="4"/>
  <c r="I8646" i="4" s="1"/>
  <c r="H9031" i="4"/>
  <c r="I9031" i="4" s="1"/>
  <c r="H9081" i="4"/>
  <c r="I9081" i="4" s="1"/>
  <c r="H9175" i="4"/>
  <c r="I9175" i="4" s="1"/>
  <c r="H9517" i="4"/>
  <c r="I9517" i="4" s="1"/>
  <c r="H10117" i="4"/>
  <c r="I10117" i="4" s="1"/>
  <c r="H10537" i="4"/>
  <c r="I10537" i="4" s="1"/>
  <c r="H10737" i="4"/>
  <c r="I10737" i="4" s="1"/>
  <c r="H10937" i="4"/>
  <c r="I10937" i="4" s="1"/>
  <c r="H10997" i="4"/>
  <c r="I10997" i="4" s="1"/>
  <c r="H8900" i="4"/>
  <c r="I8900" i="4" s="1"/>
  <c r="H9478" i="4"/>
  <c r="I9478" i="4" s="1"/>
  <c r="H9968" i="4"/>
  <c r="I9968" i="4" s="1"/>
  <c r="H10078" i="4"/>
  <c r="I10078" i="4" s="1"/>
  <c r="H11088" i="4"/>
  <c r="I11088" i="4" s="1"/>
  <c r="H11118" i="4"/>
  <c r="I11118" i="4" s="1"/>
  <c r="H6178" i="4"/>
  <c r="I6178" i="4" s="1"/>
  <c r="H8242" i="4"/>
  <c r="I8242" i="4" s="1"/>
  <c r="H9439" i="4"/>
  <c r="I9439" i="4" s="1"/>
  <c r="H5999" i="4"/>
  <c r="I5999" i="4" s="1"/>
  <c r="H7551" i="4"/>
  <c r="I7551" i="4" s="1"/>
  <c r="H9311" i="4"/>
  <c r="I9311" i="4" s="1"/>
  <c r="H9631" i="4"/>
  <c r="I9631" i="4" s="1"/>
  <c r="H8940" i="4"/>
  <c r="I8940" i="4" s="1"/>
  <c r="H9183" i="4"/>
  <c r="I9183" i="4" s="1"/>
  <c r="H9642" i="4"/>
  <c r="I9642" i="4" s="1"/>
  <c r="H8093" i="4"/>
  <c r="I8093" i="4" s="1"/>
  <c r="H8673" i="4"/>
  <c r="I8673" i="4" s="1"/>
  <c r="H9575" i="4"/>
  <c r="I9575" i="4" s="1"/>
  <c r="H10344" i="4"/>
  <c r="I10344" i="4" s="1"/>
  <c r="H10615" i="4"/>
  <c r="I10615" i="4" s="1"/>
  <c r="H10760" i="4"/>
  <c r="I10760" i="4" s="1"/>
  <c r="H11115" i="4"/>
  <c r="I11115" i="4" s="1"/>
  <c r="H11173" i="4"/>
  <c r="I11173" i="4" s="1"/>
  <c r="H12081" i="4"/>
  <c r="I12081" i="4" s="1"/>
  <c r="H12271" i="4"/>
  <c r="I12271" i="4" s="1"/>
  <c r="H12461" i="4"/>
  <c r="I12461" i="4" s="1"/>
  <c r="H12681" i="4"/>
  <c r="I12681" i="4" s="1"/>
  <c r="H12781" i="4"/>
  <c r="I12781" i="4" s="1"/>
  <c r="H4720" i="4"/>
  <c r="I4720" i="4" s="1"/>
  <c r="H7662" i="4"/>
  <c r="I7662" i="4" s="1"/>
  <c r="H10632" i="4"/>
  <c r="I10632" i="4" s="1"/>
  <c r="H10661" i="4"/>
  <c r="I10661" i="4" s="1"/>
  <c r="H10719" i="4"/>
  <c r="I10719" i="4" s="1"/>
  <c r="H11203" i="4"/>
  <c r="I11203" i="4" s="1"/>
  <c r="H11562" i="4"/>
  <c r="I11562" i="4" s="1"/>
  <c r="H11662" i="4"/>
  <c r="I11662" i="4" s="1"/>
  <c r="H11862" i="4"/>
  <c r="I11862" i="4" s="1"/>
  <c r="H12002" i="4"/>
  <c r="I12002" i="4" s="1"/>
  <c r="H12092" i="4"/>
  <c r="I12092" i="4" s="1"/>
  <c r="H13072" i="4"/>
  <c r="I13072" i="4" s="1"/>
  <c r="H6261" i="4"/>
  <c r="I6261" i="4" s="1"/>
  <c r="H10391" i="4"/>
  <c r="I10391" i="4" s="1"/>
  <c r="H11723" i="4"/>
  <c r="I11723" i="4" s="1"/>
  <c r="H12253" i="4"/>
  <c r="I12253" i="4" s="1"/>
  <c r="H12593" i="4"/>
  <c r="I12593" i="4" s="1"/>
  <c r="H9023" i="4"/>
  <c r="I9023" i="4" s="1"/>
  <c r="H9692" i="4"/>
  <c r="I9692" i="4" s="1"/>
  <c r="H10063" i="4"/>
  <c r="I10063" i="4" s="1"/>
  <c r="H11050" i="4"/>
  <c r="I11050" i="4" s="1"/>
  <c r="H11150" i="4"/>
  <c r="I11150" i="4" s="1"/>
  <c r="H6059" i="4"/>
  <c r="I6059" i="4" s="1"/>
  <c r="H9664" i="4"/>
  <c r="I9664" i="4" s="1"/>
  <c r="H10051" i="4"/>
  <c r="I10051" i="4" s="1"/>
  <c r="H10135" i="4"/>
  <c r="I10135" i="4" s="1"/>
  <c r="H11093" i="4"/>
  <c r="I11093" i="4" s="1"/>
  <c r="H9463" i="4"/>
  <c r="I9463" i="4" s="1"/>
  <c r="H9681" i="4"/>
  <c r="I9681" i="4" s="1"/>
  <c r="H10639" i="4"/>
  <c r="I10639" i="4" s="1"/>
  <c r="H10852" i="4"/>
  <c r="I10852" i="4" s="1"/>
  <c r="H9953" i="4"/>
  <c r="I9953" i="4" s="1"/>
  <c r="H10553" i="4"/>
  <c r="I10553" i="4" s="1"/>
  <c r="H10695" i="4"/>
  <c r="I10695" i="4" s="1"/>
  <c r="H10795" i="4"/>
  <c r="I10795" i="4" s="1"/>
  <c r="H11082" i="4"/>
  <c r="I11082" i="4" s="1"/>
  <c r="H8926" i="4"/>
  <c r="I8926" i="4" s="1"/>
  <c r="H9300" i="4"/>
  <c r="I9300" i="4" s="1"/>
  <c r="H9770" i="4"/>
  <c r="I9770" i="4" s="1"/>
  <c r="H11468" i="4"/>
  <c r="I11468" i="4" s="1"/>
  <c r="H11598" i="4"/>
  <c r="I11598" i="4" s="1"/>
  <c r="H11848" i="4"/>
  <c r="I11848" i="4" s="1"/>
  <c r="H12338" i="4"/>
  <c r="I12338" i="4" s="1"/>
  <c r="H12459" i="4"/>
  <c r="I12459" i="4" s="1"/>
  <c r="H13076" i="4"/>
  <c r="I13076" i="4" s="1"/>
  <c r="H13138" i="4"/>
  <c r="I13138" i="4" s="1"/>
  <c r="H13178" i="4"/>
  <c r="I13178" i="4" s="1"/>
  <c r="H13528" i="4"/>
  <c r="I13528" i="4" s="1"/>
  <c r="H13728" i="4"/>
  <c r="I13728" i="4" s="1"/>
  <c r="H14488" i="4"/>
  <c r="I14488" i="4" s="1"/>
  <c r="H14608" i="4"/>
  <c r="I14608" i="4" s="1"/>
  <c r="H15408" i="4"/>
  <c r="I15408" i="4" s="1"/>
  <c r="H16358" i="4"/>
  <c r="I16358" i="4" s="1"/>
  <c r="H8091" i="4"/>
  <c r="I8091" i="4" s="1"/>
  <c r="H9106" i="4"/>
  <c r="I9106" i="4" s="1"/>
  <c r="H11877" i="4"/>
  <c r="I11877" i="4" s="1"/>
  <c r="H12910" i="4"/>
  <c r="I12910" i="4" s="1"/>
  <c r="H12945" i="4"/>
  <c r="I12945" i="4" s="1"/>
  <c r="H13060" i="4"/>
  <c r="I13060" i="4" s="1"/>
  <c r="H13119" i="4"/>
  <c r="I13119" i="4" s="1"/>
  <c r="H13579" i="4"/>
  <c r="I13579" i="4" s="1"/>
  <c r="H13789" i="4"/>
  <c r="I13789" i="4" s="1"/>
  <c r="H14149" i="4"/>
  <c r="I14149" i="4" s="1"/>
  <c r="H14729" i="4"/>
  <c r="I14729" i="4" s="1"/>
  <c r="H15769" i="4"/>
  <c r="I15769" i="4" s="1"/>
  <c r="H15819" i="4"/>
  <c r="I15819" i="4" s="1"/>
  <c r="H15939" i="4"/>
  <c r="I15939" i="4" s="1"/>
  <c r="H15979" i="4"/>
  <c r="I15979" i="4" s="1"/>
  <c r="H16329" i="4"/>
  <c r="I16329" i="4" s="1"/>
  <c r="H9943" i="4"/>
  <c r="I9943" i="4" s="1"/>
  <c r="H11239" i="4"/>
  <c r="I11239" i="4" s="1"/>
  <c r="H11846" i="4"/>
  <c r="I11846" i="4" s="1"/>
  <c r="H12146" i="4"/>
  <c r="I12146" i="4" s="1"/>
  <c r="H12796" i="4"/>
  <c r="I12796" i="4" s="1"/>
  <c r="H12846" i="4"/>
  <c r="I12846" i="4" s="1"/>
  <c r="H13350" i="4"/>
  <c r="I13350" i="4" s="1"/>
  <c r="H13880" i="4"/>
  <c r="I13880" i="4" s="1"/>
  <c r="H14300" i="4"/>
  <c r="I14300" i="4" s="1"/>
  <c r="H14450" i="4"/>
  <c r="I14450" i="4" s="1"/>
  <c r="H15840" i="4"/>
  <c r="I15840" i="4" s="1"/>
  <c r="H16160" i="4"/>
  <c r="I16160" i="4" s="1"/>
  <c r="H7085" i="4"/>
  <c r="I7085" i="4" s="1"/>
  <c r="H13401" i="4"/>
  <c r="I13401" i="4" s="1"/>
  <c r="H14261" i="4"/>
  <c r="I14261" i="4" s="1"/>
  <c r="H14771" i="4"/>
  <c r="I14771" i="4" s="1"/>
  <c r="H14991" i="4"/>
  <c r="I14991" i="4" s="1"/>
  <c r="H15591" i="4"/>
  <c r="I15591" i="4" s="1"/>
  <c r="H9743" i="4"/>
  <c r="I9743" i="4" s="1"/>
  <c r="H11265" i="4"/>
  <c r="I11265" i="4" s="1"/>
  <c r="H11934" i="4"/>
  <c r="I11934" i="4" s="1"/>
  <c r="H12366" i="4"/>
  <c r="I12366" i="4" s="1"/>
  <c r="H13282" i="4"/>
  <c r="I13282" i="4" s="1"/>
  <c r="H13672" i="4"/>
  <c r="I13672" i="4" s="1"/>
  <c r="H13892" i="4"/>
  <c r="I13892" i="4" s="1"/>
  <c r="H14052" i="4"/>
  <c r="I14052" i="4" s="1"/>
  <c r="H14322" i="4"/>
  <c r="I14322" i="4" s="1"/>
  <c r="H14382" i="4"/>
  <c r="I14382" i="4" s="1"/>
  <c r="H11785" i="4"/>
  <c r="I11785" i="4" s="1"/>
  <c r="H12617" i="4"/>
  <c r="I12617" i="4" s="1"/>
  <c r="H12735" i="4"/>
  <c r="I12735" i="4" s="1"/>
  <c r="H13493" i="4"/>
  <c r="I13493" i="4" s="1"/>
  <c r="H13793" i="4"/>
  <c r="I13793" i="4" s="1"/>
  <c r="H14203" i="4"/>
  <c r="I14203" i="4" s="1"/>
  <c r="H13244" i="4"/>
  <c r="I13244" i="4" s="1"/>
  <c r="H13864" i="4"/>
  <c r="I13864" i="4" s="1"/>
  <c r="H14544" i="4"/>
  <c r="I14544" i="4" s="1"/>
  <c r="H14894" i="4"/>
  <c r="I14894" i="4" s="1"/>
  <c r="H11129" i="4"/>
  <c r="I11129" i="4" s="1"/>
  <c r="H11295" i="4"/>
  <c r="I11295" i="4" s="1"/>
  <c r="H12537" i="4"/>
  <c r="I12537" i="4" s="1"/>
  <c r="H12770" i="4"/>
  <c r="I12770" i="4" s="1"/>
  <c r="H13005" i="4"/>
  <c r="I13005" i="4" s="1"/>
  <c r="H13635" i="4"/>
  <c r="I13635" i="4" s="1"/>
  <c r="H14015" i="4"/>
  <c r="I14015" i="4" s="1"/>
  <c r="H14175" i="4"/>
  <c r="I14175" i="4" s="1"/>
  <c r="H14475" i="4"/>
  <c r="I14475" i="4" s="1"/>
  <c r="H14585" i="4"/>
  <c r="I14585" i="4" s="1"/>
  <c r="H14795" i="4"/>
  <c r="I14795" i="4" s="1"/>
  <c r="H15335" i="4"/>
  <c r="I15335" i="4" s="1"/>
  <c r="H15455" i="4"/>
  <c r="I15455" i="4" s="1"/>
  <c r="H15775" i="4"/>
  <c r="I15775" i="4" s="1"/>
  <c r="H16055" i="4"/>
  <c r="I16055" i="4" s="1"/>
  <c r="H16475" i="4"/>
  <c r="I16475" i="4" s="1"/>
  <c r="H16492" i="4"/>
  <c r="I16492" i="4" s="1"/>
  <c r="H16474" i="4"/>
  <c r="I16474" i="4" s="1"/>
  <c r="H16457" i="4"/>
  <c r="I16457" i="4" s="1"/>
  <c r="H16442" i="4"/>
  <c r="I16442" i="4" s="1"/>
  <c r="H16424" i="4"/>
  <c r="I16424" i="4" s="1"/>
  <c r="H16374" i="4"/>
  <c r="I16374" i="4" s="1"/>
  <c r="H16357" i="4"/>
  <c r="I16357" i="4" s="1"/>
  <c r="H16342" i="4"/>
  <c r="I16342" i="4" s="1"/>
  <c r="H16307" i="4"/>
  <c r="I16307" i="4" s="1"/>
  <c r="H16292" i="4"/>
  <c r="I16292" i="4" s="1"/>
  <c r="H16274" i="4"/>
  <c r="I16274" i="4" s="1"/>
  <c r="H16257" i="4"/>
  <c r="I16257" i="4" s="1"/>
  <c r="H16207" i="4"/>
  <c r="I16207" i="4" s="1"/>
  <c r="H16174" i="4"/>
  <c r="I16174" i="4" s="1"/>
  <c r="H16157" i="4"/>
  <c r="I16157" i="4" s="1"/>
  <c r="H16142" i="4"/>
  <c r="I16142" i="4" s="1"/>
  <c r="H16057" i="4"/>
  <c r="I16057" i="4" s="1"/>
  <c r="H16007" i="4"/>
  <c r="I16007" i="4" s="1"/>
  <c r="H15992" i="4"/>
  <c r="I15992" i="4" s="1"/>
  <c r="H15974" i="4"/>
  <c r="I15974" i="4" s="1"/>
  <c r="H15942" i="4"/>
  <c r="I15942" i="4" s="1"/>
  <c r="H15924" i="4"/>
  <c r="I15924" i="4" s="1"/>
  <c r="H15892" i="4"/>
  <c r="I15892" i="4" s="1"/>
  <c r="H15874" i="4"/>
  <c r="I15874" i="4" s="1"/>
  <c r="H15824" i="4"/>
  <c r="I15824" i="4" s="1"/>
  <c r="H15807" i="4"/>
  <c r="I15807" i="4" s="1"/>
  <c r="H15774" i="4"/>
  <c r="I15774" i="4" s="1"/>
  <c r="H15757" i="4"/>
  <c r="I15757" i="4" s="1"/>
  <c r="H15724" i="4"/>
  <c r="I15724" i="4" s="1"/>
  <c r="H15707" i="4"/>
  <c r="I15707" i="4" s="1"/>
  <c r="H15692" i="4"/>
  <c r="I15692" i="4" s="1"/>
  <c r="H15577" i="4"/>
  <c r="I15577" i="4" s="1"/>
  <c r="H15556" i="4"/>
  <c r="I15556" i="4" s="1"/>
  <c r="H15217" i="4"/>
  <c r="I15217" i="4" s="1"/>
  <c r="H15136" i="4"/>
  <c r="I15136" i="4" s="1"/>
  <c r="H15107" i="4"/>
  <c r="I15107" i="4" s="1"/>
  <c r="H15077" i="4"/>
  <c r="I15077" i="4" s="1"/>
  <c r="H15057" i="4"/>
  <c r="I15057" i="4" s="1"/>
  <c r="H15036" i="4"/>
  <c r="I15036" i="4" s="1"/>
  <c r="H14976" i="4"/>
  <c r="I14976" i="4" s="1"/>
  <c r="H14886" i="4"/>
  <c r="I14886" i="4" s="1"/>
  <c r="H14706" i="4"/>
  <c r="I14706" i="4" s="1"/>
  <c r="H14626" i="4"/>
  <c r="I14626" i="4" s="1"/>
  <c r="H14596" i="4"/>
  <c r="I14596" i="4" s="1"/>
  <c r="H14507" i="4"/>
  <c r="I14507" i="4" s="1"/>
  <c r="H14487" i="4"/>
  <c r="I14487" i="4" s="1"/>
  <c r="H14436" i="4"/>
  <c r="I14436" i="4" s="1"/>
  <c r="H14407" i="4"/>
  <c r="I14407" i="4" s="1"/>
  <c r="H14376" i="4"/>
  <c r="I14376" i="4" s="1"/>
  <c r="H14336" i="4"/>
  <c r="I14336" i="4" s="1"/>
  <c r="H14286" i="4"/>
  <c r="I14286" i="4" s="1"/>
  <c r="H14186" i="4"/>
  <c r="I14186" i="4" s="1"/>
  <c r="H14136" i="4"/>
  <c r="I14136" i="4" s="1"/>
  <c r="H13986" i="4"/>
  <c r="I13986" i="4" s="1"/>
  <c r="H13886" i="4"/>
  <c r="I13886" i="4" s="1"/>
  <c r="H13836" i="4"/>
  <c r="I13836" i="4" s="1"/>
  <c r="H13786" i="4"/>
  <c r="I13786" i="4" s="1"/>
  <c r="H13736" i="4"/>
  <c r="I13736" i="4" s="1"/>
  <c r="H13686" i="4"/>
  <c r="I13686" i="4" s="1"/>
  <c r="H13636" i="4"/>
  <c r="I13636" i="4" s="1"/>
  <c r="H13586" i="4"/>
  <c r="I13586" i="4" s="1"/>
  <c r="H13336" i="4"/>
  <c r="I13336" i="4" s="1"/>
  <c r="H13286" i="4"/>
  <c r="I13286" i="4" s="1"/>
  <c r="H13074" i="4"/>
  <c r="I13074" i="4" s="1"/>
  <c r="H12906" i="4"/>
  <c r="I12906" i="4" s="1"/>
  <c r="H12824" i="4"/>
  <c r="I12824" i="4" s="1"/>
  <c r="H12739" i="4"/>
  <c r="I12739" i="4" s="1"/>
  <c r="H12406" i="4"/>
  <c r="I12406" i="4" s="1"/>
  <c r="H12324" i="4"/>
  <c r="I12324" i="4" s="1"/>
  <c r="H12239" i="4"/>
  <c r="I12239" i="4" s="1"/>
  <c r="H12156" i="4"/>
  <c r="I12156" i="4" s="1"/>
  <c r="H11989" i="4"/>
  <c r="I11989" i="4" s="1"/>
  <c r="H11824" i="4"/>
  <c r="I11824" i="4" s="1"/>
  <c r="H11739" i="4"/>
  <c r="I11739" i="4" s="1"/>
  <c r="H11656" i="4"/>
  <c r="I11656" i="4" s="1"/>
  <c r="H10701" i="4"/>
  <c r="I10701" i="4" s="1"/>
  <c r="H10343" i="4"/>
  <c r="I10343" i="4" s="1"/>
  <c r="H9605" i="4"/>
  <c r="I9605" i="4" s="1"/>
  <c r="H8423" i="4"/>
  <c r="I8423" i="4" s="1"/>
  <c r="H16473" i="4"/>
  <c r="I16473" i="4" s="1"/>
  <c r="H16441" i="4"/>
  <c r="I16441" i="4" s="1"/>
  <c r="H16406" i="4"/>
  <c r="I16406" i="4" s="1"/>
  <c r="H16391" i="4"/>
  <c r="I16391" i="4" s="1"/>
  <c r="H16306" i="4"/>
  <c r="I16306" i="4" s="1"/>
  <c r="H16273" i="4"/>
  <c r="I16273" i="4" s="1"/>
  <c r="H16256" i="4"/>
  <c r="I16256" i="4" s="1"/>
  <c r="H16223" i="4"/>
  <c r="I16223" i="4" s="1"/>
  <c r="H16206" i="4"/>
  <c r="I16206" i="4" s="1"/>
  <c r="H16141" i="4"/>
  <c r="I16141" i="4" s="1"/>
  <c r="H16123" i="4"/>
  <c r="I16123" i="4" s="1"/>
  <c r="H16106" i="4"/>
  <c r="I16106" i="4" s="1"/>
  <c r="H16091" i="4"/>
  <c r="I16091" i="4" s="1"/>
  <c r="H16056" i="4"/>
  <c r="I16056" i="4" s="1"/>
  <c r="H16041" i="4"/>
  <c r="I16041" i="4" s="1"/>
  <c r="H16023" i="4"/>
  <c r="I16023" i="4" s="1"/>
  <c r="H16006" i="4"/>
  <c r="I16006" i="4" s="1"/>
  <c r="H15973" i="4"/>
  <c r="I15973" i="4" s="1"/>
  <c r="H15956" i="4"/>
  <c r="I15956" i="4" s="1"/>
  <c r="H15923" i="4"/>
  <c r="I15923" i="4" s="1"/>
  <c r="H15906" i="4"/>
  <c r="I15906" i="4" s="1"/>
  <c r="H15891" i="4"/>
  <c r="I15891" i="4" s="1"/>
  <c r="H15856" i="4"/>
  <c r="I15856" i="4" s="1"/>
  <c r="H15841" i="4"/>
  <c r="I15841" i="4" s="1"/>
  <c r="H15823" i="4"/>
  <c r="I15823" i="4" s="1"/>
  <c r="H15791" i="4"/>
  <c r="I15791" i="4" s="1"/>
  <c r="H15756" i="4"/>
  <c r="I15756" i="4" s="1"/>
  <c r="H15741" i="4"/>
  <c r="I15741" i="4" s="1"/>
  <c r="H15723" i="4"/>
  <c r="I15723" i="4" s="1"/>
  <c r="H15706" i="4"/>
  <c r="I15706" i="4" s="1"/>
  <c r="H15667" i="4"/>
  <c r="I15667" i="4" s="1"/>
  <c r="H15517" i="4"/>
  <c r="I15517" i="4" s="1"/>
  <c r="H15486" i="4"/>
  <c r="I15486" i="4" s="1"/>
  <c r="H15427" i="4"/>
  <c r="I15427" i="4" s="1"/>
  <c r="H15397" i="4"/>
  <c r="I15397" i="4" s="1"/>
  <c r="H15346" i="4"/>
  <c r="I15346" i="4" s="1"/>
  <c r="H15317" i="4"/>
  <c r="I15317" i="4" s="1"/>
  <c r="H15267" i="4"/>
  <c r="I15267" i="4" s="1"/>
  <c r="H14947" i="4"/>
  <c r="I14947" i="4" s="1"/>
  <c r="H14916" i="4"/>
  <c r="I14916" i="4" s="1"/>
  <c r="H14857" i="4"/>
  <c r="I14857" i="4" s="1"/>
  <c r="H14727" i="4"/>
  <c r="I14727" i="4" s="1"/>
  <c r="H14677" i="4"/>
  <c r="I14677" i="4" s="1"/>
  <c r="H14647" i="4"/>
  <c r="I14647" i="4" s="1"/>
  <c r="H14506" i="4"/>
  <c r="I14506" i="4" s="1"/>
  <c r="H14486" i="4"/>
  <c r="I14486" i="4" s="1"/>
  <c r="H14077" i="4"/>
  <c r="I14077" i="4" s="1"/>
  <c r="H14027" i="4"/>
  <c r="I14027" i="4" s="1"/>
  <c r="H13877" i="4"/>
  <c r="I13877" i="4" s="1"/>
  <c r="H13777" i="4"/>
  <c r="I13777" i="4" s="1"/>
  <c r="H13327" i="4"/>
  <c r="I13327" i="4" s="1"/>
  <c r="H13127" i="4"/>
  <c r="I13127" i="4" s="1"/>
  <c r="H13057" i="4"/>
  <c r="I13057" i="4" s="1"/>
  <c r="H12975" i="4"/>
  <c r="I12975" i="4" s="1"/>
  <c r="H12890" i="4"/>
  <c r="I12890" i="4" s="1"/>
  <c r="H12725" i="4"/>
  <c r="I12725" i="4" s="1"/>
  <c r="H12307" i="4"/>
  <c r="I12307" i="4" s="1"/>
  <c r="H12225" i="4"/>
  <c r="I12225" i="4" s="1"/>
  <c r="H11475" i="4"/>
  <c r="I11475" i="4" s="1"/>
  <c r="H11253" i="4"/>
  <c r="I11253" i="4" s="1"/>
  <c r="H10642" i="4"/>
  <c r="I10642" i="4" s="1"/>
  <c r="H10284" i="4"/>
  <c r="I10284" i="4" s="1"/>
  <c r="H100" i="4"/>
  <c r="I100" i="4" s="1"/>
  <c r="H341" i="4"/>
  <c r="I341" i="4" s="1"/>
  <c r="H681" i="4"/>
  <c r="I681" i="4" s="1"/>
  <c r="H242" i="4"/>
  <c r="I242" i="4" s="1"/>
  <c r="H782" i="4"/>
  <c r="I782" i="4" s="1"/>
  <c r="H67" i="4"/>
  <c r="I67" i="4" s="1"/>
  <c r="H477" i="4"/>
  <c r="I477" i="4" s="1"/>
  <c r="H717" i="4"/>
  <c r="I717" i="4" s="1"/>
  <c r="H747" i="4"/>
  <c r="I747" i="4" s="1"/>
  <c r="H416" i="4"/>
  <c r="I416" i="4" s="1"/>
  <c r="H952" i="4"/>
  <c r="I952" i="4" s="1"/>
  <c r="H1142" i="4"/>
  <c r="I1142" i="4" s="1"/>
  <c r="H153" i="4"/>
  <c r="I153" i="4" s="1"/>
  <c r="H728" i="4"/>
  <c r="I728" i="4" s="1"/>
  <c r="H990" i="4"/>
  <c r="I990" i="4" s="1"/>
  <c r="H1368" i="4"/>
  <c r="I1368" i="4" s="1"/>
  <c r="H1646" i="4"/>
  <c r="I1646" i="4" s="1"/>
  <c r="H583" i="4"/>
  <c r="I583" i="4" s="1"/>
  <c r="H858" i="4"/>
  <c r="I858" i="4" s="1"/>
  <c r="H869" i="4"/>
  <c r="I869" i="4" s="1"/>
  <c r="H903" i="4"/>
  <c r="I903" i="4" s="1"/>
  <c r="H1125" i="4"/>
  <c r="I1125" i="4" s="1"/>
  <c r="H1714" i="4"/>
  <c r="I1714" i="4" s="1"/>
  <c r="H1780" i="4"/>
  <c r="I1780" i="4" s="1"/>
  <c r="H28" i="4"/>
  <c r="I28" i="4" s="1"/>
  <c r="H546" i="4"/>
  <c r="I546" i="4" s="1"/>
  <c r="H639" i="4"/>
  <c r="I639" i="4" s="1"/>
  <c r="H676" i="4"/>
  <c r="I676" i="4" s="1"/>
  <c r="H915" i="4"/>
  <c r="I915" i="4" s="1"/>
  <c r="H1048" i="4"/>
  <c r="I1048" i="4" s="1"/>
  <c r="H927" i="4"/>
  <c r="I927" i="4" s="1"/>
  <c r="H115" i="4"/>
  <c r="I115" i="4" s="1"/>
  <c r="H698" i="4"/>
  <c r="I698" i="4" s="1"/>
  <c r="H939" i="4"/>
  <c r="I939" i="4" s="1"/>
  <c r="H1228" i="4"/>
  <c r="I1228" i="4" s="1"/>
  <c r="H39" i="4"/>
  <c r="I39" i="4" s="1"/>
  <c r="H176" i="4"/>
  <c r="I176" i="4" s="1"/>
  <c r="H424" i="4"/>
  <c r="I424" i="4" s="1"/>
  <c r="H443" i="4"/>
  <c r="I443" i="4" s="1"/>
  <c r="H1218" i="4"/>
  <c r="I1218" i="4" s="1"/>
  <c r="H224" i="4"/>
  <c r="I224" i="4" s="1"/>
  <c r="H389" i="4"/>
  <c r="I389" i="4" s="1"/>
  <c r="H503" i="4"/>
  <c r="I503" i="4" s="1"/>
  <c r="H594" i="4"/>
  <c r="I594" i="4" s="1"/>
  <c r="H966" i="4"/>
  <c r="I966" i="4" s="1"/>
  <c r="H1264" i="4"/>
  <c r="I1264" i="4" s="1"/>
  <c r="H1329" i="4"/>
  <c r="I1329" i="4" s="1"/>
  <c r="H1533" i="4"/>
  <c r="I1533" i="4" s="1"/>
  <c r="H1966" i="4"/>
  <c r="I1966" i="4" s="1"/>
  <c r="H2010" i="4"/>
  <c r="I2010" i="4" s="1"/>
  <c r="H2874" i="4"/>
  <c r="I2874" i="4" s="1"/>
  <c r="H2065" i="4"/>
  <c r="I2065" i="4" s="1"/>
  <c r="H2175" i="4"/>
  <c r="I2175" i="4" s="1"/>
  <c r="H2225" i="4"/>
  <c r="I2225" i="4" s="1"/>
  <c r="H2345" i="4"/>
  <c r="I2345" i="4" s="1"/>
  <c r="H2405" i="4"/>
  <c r="I2405" i="4" s="1"/>
  <c r="H2675" i="4"/>
  <c r="I2675" i="4" s="1"/>
  <c r="H2685" i="4"/>
  <c r="I2685" i="4" s="1"/>
  <c r="H2905" i="4"/>
  <c r="I2905" i="4" s="1"/>
  <c r="H1388" i="4"/>
  <c r="I1388" i="4" s="1"/>
  <c r="H2296" i="4"/>
  <c r="I2296" i="4" s="1"/>
  <c r="H2646" i="4"/>
  <c r="I2646" i="4" s="1"/>
  <c r="H2806" i="4"/>
  <c r="I2806" i="4" s="1"/>
  <c r="H2856" i="4"/>
  <c r="I2856" i="4" s="1"/>
  <c r="H375" i="4"/>
  <c r="I375" i="4" s="1"/>
  <c r="H814" i="4"/>
  <c r="I814" i="4" s="1"/>
  <c r="H1353" i="4"/>
  <c r="I1353" i="4" s="1"/>
  <c r="H1667" i="4"/>
  <c r="I1667" i="4" s="1"/>
  <c r="H1969" i="4"/>
  <c r="I1969" i="4" s="1"/>
  <c r="H2047" i="4"/>
  <c r="I2047" i="4" s="1"/>
  <c r="H2147" i="4"/>
  <c r="I2147" i="4" s="1"/>
  <c r="H689" i="4"/>
  <c r="I689" i="4" s="1"/>
  <c r="H1799" i="4"/>
  <c r="I1799" i="4" s="1"/>
  <c r="H1870" i="4"/>
  <c r="I1870" i="4" s="1"/>
  <c r="H2004" i="4"/>
  <c r="I2004" i="4" s="1"/>
  <c r="H2118" i="4"/>
  <c r="I2118" i="4" s="1"/>
  <c r="H518" i="4"/>
  <c r="I518" i="4" s="1"/>
  <c r="H635" i="4"/>
  <c r="I635" i="4" s="1"/>
  <c r="H1244" i="4"/>
  <c r="I1244" i="4" s="1"/>
  <c r="H1689" i="4"/>
  <c r="I1689" i="4" s="1"/>
  <c r="H2038" i="4"/>
  <c r="I2038" i="4" s="1"/>
  <c r="H2309" i="4"/>
  <c r="I2309" i="4" s="1"/>
  <c r="H1920" i="4"/>
  <c r="I1920" i="4" s="1"/>
  <c r="H2387" i="4"/>
  <c r="I2387" i="4" s="1"/>
  <c r="H2529" i="4"/>
  <c r="I2529" i="4" s="1"/>
  <c r="H3057" i="4"/>
  <c r="I3057" i="4" s="1"/>
  <c r="H3227" i="4"/>
  <c r="I3227" i="4" s="1"/>
  <c r="H3257" i="4"/>
  <c r="I3257" i="4" s="1"/>
  <c r="H3307" i="4"/>
  <c r="I3307" i="4" s="1"/>
  <c r="H3457" i="4"/>
  <c r="I3457" i="4" s="1"/>
  <c r="H3617" i="4"/>
  <c r="I3617" i="4" s="1"/>
  <c r="H3837" i="4"/>
  <c r="I3837" i="4" s="1"/>
  <c r="H4077" i="4"/>
  <c r="I4077" i="4" s="1"/>
  <c r="H4127" i="4"/>
  <c r="I4127" i="4" s="1"/>
  <c r="H4237" i="4"/>
  <c r="I4237" i="4" s="1"/>
  <c r="H4457" i="4"/>
  <c r="I4457" i="4" s="1"/>
  <c r="H2930" i="4"/>
  <c r="I2930" i="4" s="1"/>
  <c r="H3038" i="4"/>
  <c r="I3038" i="4" s="1"/>
  <c r="H3068" i="4"/>
  <c r="I3068" i="4" s="1"/>
  <c r="H3418" i="4"/>
  <c r="I3418" i="4" s="1"/>
  <c r="H4148" i="4"/>
  <c r="I4148" i="4" s="1"/>
  <c r="H4368" i="4"/>
  <c r="I4368" i="4" s="1"/>
  <c r="H4408" i="4"/>
  <c r="I4408" i="4" s="1"/>
  <c r="H4528" i="4"/>
  <c r="I4528" i="4" s="1"/>
  <c r="H4548" i="4"/>
  <c r="I4548" i="4" s="1"/>
  <c r="H1818" i="4"/>
  <c r="I1818" i="4" s="1"/>
  <c r="H2213" i="4"/>
  <c r="I2213" i="4" s="1"/>
  <c r="H2263" i="4"/>
  <c r="I2263" i="4" s="1"/>
  <c r="H2660" i="4"/>
  <c r="I2660" i="4" s="1"/>
  <c r="H2718" i="4"/>
  <c r="I2718" i="4" s="1"/>
  <c r="H2918" i="4"/>
  <c r="I2918" i="4" s="1"/>
  <c r="H3359" i="4"/>
  <c r="I3359" i="4" s="1"/>
  <c r="H3739" i="4"/>
  <c r="I3739" i="4" s="1"/>
  <c r="H3989" i="4"/>
  <c r="I3989" i="4" s="1"/>
  <c r="H4189" i="4"/>
  <c r="I4189" i="4" s="1"/>
  <c r="H4319" i="4"/>
  <c r="I4319" i="4" s="1"/>
  <c r="H4509" i="4"/>
  <c r="I4509" i="4" s="1"/>
  <c r="H4519" i="4"/>
  <c r="I4519" i="4" s="1"/>
  <c r="H4569" i="4"/>
  <c r="I4569" i="4" s="1"/>
  <c r="H4639" i="4"/>
  <c r="I4639" i="4" s="1"/>
  <c r="H4829" i="4"/>
  <c r="I4829" i="4" s="1"/>
  <c r="H4949" i="4"/>
  <c r="I4949" i="4" s="1"/>
  <c r="H4969" i="4"/>
  <c r="I4969" i="4" s="1"/>
  <c r="H2790" i="4"/>
  <c r="I2790" i="4" s="1"/>
  <c r="H2890" i="4"/>
  <c r="I2890" i="4" s="1"/>
  <c r="H3170" i="4"/>
  <c r="I3170" i="4" s="1"/>
  <c r="H3210" i="4"/>
  <c r="I3210" i="4" s="1"/>
  <c r="H3220" i="4"/>
  <c r="I3220" i="4" s="1"/>
  <c r="H3360" i="4"/>
  <c r="I3360" i="4" s="1"/>
  <c r="H3690" i="4"/>
  <c r="I3690" i="4" s="1"/>
  <c r="H1641" i="4"/>
  <c r="I1641" i="4" s="1"/>
  <c r="H2378" i="4"/>
  <c r="I2378" i="4" s="1"/>
  <c r="H2562" i="4"/>
  <c r="I2562" i="4" s="1"/>
  <c r="H3251" i="4"/>
  <c r="I3251" i="4" s="1"/>
  <c r="H3441" i="4"/>
  <c r="I3441" i="4" s="1"/>
  <c r="H3551" i="4"/>
  <c r="I3551" i="4" s="1"/>
  <c r="H3601" i="4"/>
  <c r="I3601" i="4" s="1"/>
  <c r="H877" i="4"/>
  <c r="I877" i="4" s="1"/>
  <c r="H1749" i="4"/>
  <c r="I1749" i="4" s="1"/>
  <c r="H1995" i="4"/>
  <c r="I1995" i="4" s="1"/>
  <c r="H2950" i="4"/>
  <c r="I2950" i="4" s="1"/>
  <c r="H2979" i="4"/>
  <c r="I2979" i="4" s="1"/>
  <c r="H3082" i="4"/>
  <c r="I3082" i="4" s="1"/>
  <c r="H3152" i="4"/>
  <c r="I3152" i="4" s="1"/>
  <c r="H3282" i="4"/>
  <c r="I3282" i="4" s="1"/>
  <c r="H3292" i="4"/>
  <c r="I3292" i="4" s="1"/>
  <c r="H279" i="4"/>
  <c r="I279" i="4" s="1"/>
  <c r="H1885" i="4"/>
  <c r="I1885" i="4" s="1"/>
  <c r="H2451" i="4"/>
  <c r="I2451" i="4" s="1"/>
  <c r="H2767" i="4"/>
  <c r="I2767" i="4" s="1"/>
  <c r="H3663" i="4"/>
  <c r="I3663" i="4" s="1"/>
  <c r="H4250" i="4"/>
  <c r="I4250" i="4" s="1"/>
  <c r="H4376" i="4"/>
  <c r="I4376" i="4" s="1"/>
  <c r="H4763" i="4"/>
  <c r="I4763" i="4" s="1"/>
  <c r="H4792" i="4"/>
  <c r="I4792" i="4" s="1"/>
  <c r="H4834" i="4"/>
  <c r="I4834" i="4" s="1"/>
  <c r="H5305" i="4"/>
  <c r="I5305" i="4" s="1"/>
  <c r="H5385" i="4"/>
  <c r="I5385" i="4" s="1"/>
  <c r="H1438" i="4"/>
  <c r="I1438" i="4" s="1"/>
  <c r="H2839" i="4"/>
  <c r="I2839" i="4" s="1"/>
  <c r="H4322" i="4"/>
  <c r="I4322" i="4" s="1"/>
  <c r="H4693" i="4"/>
  <c r="I4693" i="4" s="1"/>
  <c r="H4751" i="4"/>
  <c r="I4751" i="4" s="1"/>
  <c r="H5186" i="4"/>
  <c r="I5186" i="4" s="1"/>
  <c r="H2553" i="4"/>
  <c r="I2553" i="4" s="1"/>
  <c r="H3565" i="4"/>
  <c r="I3565" i="4" s="1"/>
  <c r="H4052" i="4"/>
  <c r="I4052" i="4" s="1"/>
  <c r="H4165" i="4"/>
  <c r="I4165" i="4" s="1"/>
  <c r="H4465" i="4"/>
  <c r="I4465" i="4" s="1"/>
  <c r="H4681" i="4"/>
  <c r="I4681" i="4" s="1"/>
  <c r="H4781" i="4"/>
  <c r="I4781" i="4" s="1"/>
  <c r="H4994" i="4"/>
  <c r="I4994" i="4" s="1"/>
  <c r="H1340" i="4"/>
  <c r="I1340" i="4" s="1"/>
  <c r="H3766" i="4"/>
  <c r="I3766" i="4" s="1"/>
  <c r="H3245" i="4"/>
  <c r="I3245" i="4" s="1"/>
  <c r="H3870" i="4"/>
  <c r="I3870" i="4" s="1"/>
  <c r="H2470" i="4"/>
  <c r="I2470" i="4" s="1"/>
  <c r="H2952" i="4"/>
  <c r="I2952" i="4" s="1"/>
  <c r="H2481" i="4"/>
  <c r="I2481" i="4" s="1"/>
  <c r="H2811" i="4"/>
  <c r="I2811" i="4" s="1"/>
  <c r="H3901" i="4"/>
  <c r="I3901" i="4" s="1"/>
  <c r="H2383" i="4"/>
  <c r="I2383" i="4" s="1"/>
  <c r="H4273" i="4"/>
  <c r="I4273" i="4" s="1"/>
  <c r="H4860" i="4"/>
  <c r="I4860" i="4" s="1"/>
  <c r="H4604" i="4"/>
  <c r="I4604" i="4" s="1"/>
  <c r="H4630" i="4"/>
  <c r="I4630" i="4" s="1"/>
  <c r="H4701" i="4"/>
  <c r="I4701" i="4" s="1"/>
  <c r="H5041" i="4"/>
  <c r="I5041" i="4" s="1"/>
  <c r="H5286" i="4"/>
  <c r="I5286" i="4" s="1"/>
  <c r="H5890" i="4"/>
  <c r="I5890" i="4" s="1"/>
  <c r="H6310" i="4"/>
  <c r="I6310" i="4" s="1"/>
  <c r="H6590" i="4"/>
  <c r="I6590" i="4" s="1"/>
  <c r="H6600" i="4"/>
  <c r="I6600" i="4" s="1"/>
  <c r="H6680" i="4"/>
  <c r="I6680" i="4" s="1"/>
  <c r="H6810" i="4"/>
  <c r="I6810" i="4" s="1"/>
  <c r="H6940" i="4"/>
  <c r="I6940" i="4" s="1"/>
  <c r="H7000" i="4"/>
  <c r="I7000" i="4" s="1"/>
  <c r="H4111" i="4"/>
  <c r="I4111" i="4" s="1"/>
  <c r="H5491" i="4"/>
  <c r="I5491" i="4" s="1"/>
  <c r="H5511" i="4"/>
  <c r="I5511" i="4" s="1"/>
  <c r="H5631" i="4"/>
  <c r="I5631" i="4" s="1"/>
  <c r="H5721" i="4"/>
  <c r="I5721" i="4" s="1"/>
  <c r="H5871" i="4"/>
  <c r="I5871" i="4" s="1"/>
  <c r="H5343" i="4"/>
  <c r="I5343" i="4" s="1"/>
  <c r="H4066" i="4"/>
  <c r="I4066" i="4" s="1"/>
  <c r="H4282" i="4"/>
  <c r="I4282" i="4" s="1"/>
  <c r="H5503" i="4"/>
  <c r="I5503" i="4" s="1"/>
  <c r="H5863" i="4"/>
  <c r="I5863" i="4" s="1"/>
  <c r="H6013" i="4"/>
  <c r="I6013" i="4" s="1"/>
  <c r="H4091" i="4"/>
  <c r="I4091" i="4" s="1"/>
  <c r="H4304" i="4"/>
  <c r="I4304" i="4" s="1"/>
  <c r="H5064" i="4"/>
  <c r="I5064" i="4" s="1"/>
  <c r="H5081" i="4"/>
  <c r="I5081" i="4" s="1"/>
  <c r="H5264" i="4"/>
  <c r="I5264" i="4" s="1"/>
  <c r="H5544" i="4"/>
  <c r="I5544" i="4" s="1"/>
  <c r="H6224" i="4"/>
  <c r="I6224" i="4" s="1"/>
  <c r="H3974" i="4"/>
  <c r="I3974" i="4" s="1"/>
  <c r="H4045" i="4"/>
  <c r="I4045" i="4" s="1"/>
  <c r="H4474" i="4"/>
  <c r="I4474" i="4" s="1"/>
  <c r="H4571" i="4"/>
  <c r="I4571" i="4" s="1"/>
  <c r="H5369" i="4"/>
  <c r="I5369" i="4" s="1"/>
  <c r="H5525" i="4"/>
  <c r="I5525" i="4" s="1"/>
  <c r="H5555" i="4"/>
  <c r="I5555" i="4" s="1"/>
  <c r="H5745" i="4"/>
  <c r="I5745" i="4" s="1"/>
  <c r="H5825" i="4"/>
  <c r="I5825" i="4" s="1"/>
  <c r="H6125" i="4"/>
  <c r="I6125" i="4" s="1"/>
  <c r="H4170" i="4"/>
  <c r="I4170" i="4" s="1"/>
  <c r="H4262" i="4"/>
  <c r="I4262" i="4" s="1"/>
  <c r="H4333" i="4"/>
  <c r="I4333" i="4" s="1"/>
  <c r="H5303" i="4"/>
  <c r="I5303" i="4" s="1"/>
  <c r="H5446" i="4"/>
  <c r="I5446" i="4" s="1"/>
  <c r="H5456" i="4"/>
  <c r="I5456" i="4" s="1"/>
  <c r="H5676" i="4"/>
  <c r="I5676" i="4" s="1"/>
  <c r="H5876" i="4"/>
  <c r="I5876" i="4" s="1"/>
  <c r="H6216" i="4"/>
  <c r="I6216" i="4" s="1"/>
  <c r="H3533" i="4"/>
  <c r="I3533" i="4" s="1"/>
  <c r="H3916" i="4"/>
  <c r="I3916" i="4" s="1"/>
  <c r="H5404" i="4"/>
  <c r="I5404" i="4" s="1"/>
  <c r="H5487" i="4"/>
  <c r="I5487" i="4" s="1"/>
  <c r="H5577" i="4"/>
  <c r="I5577" i="4" s="1"/>
  <c r="H5997" i="4"/>
  <c r="I5997" i="4" s="1"/>
  <c r="H6007" i="4"/>
  <c r="I6007" i="4" s="1"/>
  <c r="H6057" i="4"/>
  <c r="I6057" i="4" s="1"/>
  <c r="H6097" i="4"/>
  <c r="I6097" i="4" s="1"/>
  <c r="H6688" i="4"/>
  <c r="I6688" i="4" s="1"/>
  <c r="H6788" i="4"/>
  <c r="I6788" i="4" s="1"/>
  <c r="H6933" i="4"/>
  <c r="I6933" i="4" s="1"/>
  <c r="H8414" i="4"/>
  <c r="I8414" i="4" s="1"/>
  <c r="H5154" i="4"/>
  <c r="I5154" i="4" s="1"/>
  <c r="H6445" i="4"/>
  <c r="I6445" i="4" s="1"/>
  <c r="H6534" i="4"/>
  <c r="I6534" i="4" s="1"/>
  <c r="H6645" i="4"/>
  <c r="I6645" i="4" s="1"/>
  <c r="H6801" i="4"/>
  <c r="I6801" i="4" s="1"/>
  <c r="H6956" i="4"/>
  <c r="I6956" i="4" s="1"/>
  <c r="H7765" i="4"/>
  <c r="I7765" i="4" s="1"/>
  <c r="H7905" i="4"/>
  <c r="I7905" i="4" s="1"/>
  <c r="H8045" i="4"/>
  <c r="I8045" i="4" s="1"/>
  <c r="H8175" i="4"/>
  <c r="I8175" i="4" s="1"/>
  <c r="H8195" i="4"/>
  <c r="I8195" i="4" s="1"/>
  <c r="H8695" i="4"/>
  <c r="I8695" i="4" s="1"/>
  <c r="H8805" i="4"/>
  <c r="I8805" i="4" s="1"/>
  <c r="H8965" i="4"/>
  <c r="I8965" i="4" s="1"/>
  <c r="H4271" i="4"/>
  <c r="I4271" i="4" s="1"/>
  <c r="H4511" i="4"/>
  <c r="I4511" i="4" s="1"/>
  <c r="H4866" i="4"/>
  <c r="I4866" i="4" s="1"/>
  <c r="H6346" i="4"/>
  <c r="I6346" i="4" s="1"/>
  <c r="H6668" i="4"/>
  <c r="I6668" i="4" s="1"/>
  <c r="H6913" i="4"/>
  <c r="I6913" i="4" s="1"/>
  <c r="H7024" i="4"/>
  <c r="I7024" i="4" s="1"/>
  <c r="H7296" i="4"/>
  <c r="I7296" i="4" s="1"/>
  <c r="H7396" i="4"/>
  <c r="I7396" i="4" s="1"/>
  <c r="H7626" i="4"/>
  <c r="I7626" i="4" s="1"/>
  <c r="H7976" i="4"/>
  <c r="I7976" i="4" s="1"/>
  <c r="H8146" i="4"/>
  <c r="I8146" i="4" s="1"/>
  <c r="H8266" i="4"/>
  <c r="I8266" i="4" s="1"/>
  <c r="H5679" i="4"/>
  <c r="I5679" i="4" s="1"/>
  <c r="H6292" i="4"/>
  <c r="I6292" i="4" s="1"/>
  <c r="H6414" i="4"/>
  <c r="I6414" i="4" s="1"/>
  <c r="H6869" i="4"/>
  <c r="I6869" i="4" s="1"/>
  <c r="H7197" i="4"/>
  <c r="I7197" i="4" s="1"/>
  <c r="H7317" i="4"/>
  <c r="I7317" i="4" s="1"/>
  <c r="H7657" i="4"/>
  <c r="I7657" i="4" s="1"/>
  <c r="H7667" i="4"/>
  <c r="I7667" i="4" s="1"/>
  <c r="H7897" i="4"/>
  <c r="I7897" i="4" s="1"/>
  <c r="H8107" i="4"/>
  <c r="I8107" i="4" s="1"/>
  <c r="H8517" i="4"/>
  <c r="I8517" i="4" s="1"/>
  <c r="H8537" i="4"/>
  <c r="I8537" i="4" s="1"/>
  <c r="H8827" i="4"/>
  <c r="I8827" i="4" s="1"/>
  <c r="H9247" i="4"/>
  <c r="I9247" i="4" s="1"/>
  <c r="H4532" i="4"/>
  <c r="I4532" i="4" s="1"/>
  <c r="H5090" i="4"/>
  <c r="I5090" i="4" s="1"/>
  <c r="H5682" i="4"/>
  <c r="I5682" i="4" s="1"/>
  <c r="H5749" i="4"/>
  <c r="I5749" i="4" s="1"/>
  <c r="H5849" i="4"/>
  <c r="I5849" i="4" s="1"/>
  <c r="H6559" i="4"/>
  <c r="I6559" i="4" s="1"/>
  <c r="H6771" i="4"/>
  <c r="I6771" i="4" s="1"/>
  <c r="H6904" i="4"/>
  <c r="I6904" i="4" s="1"/>
  <c r="H7059" i="4"/>
  <c r="I7059" i="4" s="1"/>
  <c r="H7115" i="4"/>
  <c r="I7115" i="4" s="1"/>
  <c r="H7338" i="4"/>
  <c r="I7338" i="4" s="1"/>
  <c r="H8618" i="4"/>
  <c r="I8618" i="4" s="1"/>
  <c r="H8858" i="4"/>
  <c r="I8858" i="4" s="1"/>
  <c r="H9298" i="4"/>
  <c r="I9298" i="4" s="1"/>
  <c r="H5619" i="4"/>
  <c r="I5619" i="4" s="1"/>
  <c r="H6516" i="4"/>
  <c r="I6516" i="4" s="1"/>
  <c r="H6716" i="4"/>
  <c r="I6716" i="4" s="1"/>
  <c r="H7083" i="4"/>
  <c r="I7083" i="4" s="1"/>
  <c r="H7127" i="4"/>
  <c r="I7127" i="4" s="1"/>
  <c r="H7329" i="4"/>
  <c r="I7329" i="4" s="1"/>
  <c r="H7419" i="4"/>
  <c r="I7419" i="4" s="1"/>
  <c r="H7479" i="4"/>
  <c r="I7479" i="4" s="1"/>
  <c r="H7739" i="4"/>
  <c r="I7739" i="4" s="1"/>
  <c r="H7889" i="4"/>
  <c r="I7889" i="4" s="1"/>
  <c r="H7979" i="4"/>
  <c r="I7979" i="4" s="1"/>
  <c r="H8089" i="4"/>
  <c r="I8089" i="4" s="1"/>
  <c r="H8209" i="4"/>
  <c r="I8209" i="4" s="1"/>
  <c r="H8599" i="4"/>
  <c r="I8599" i="4" s="1"/>
  <c r="H8629" i="4"/>
  <c r="I8629" i="4" s="1"/>
  <c r="H8659" i="4"/>
  <c r="I8659" i="4" s="1"/>
  <c r="H8669" i="4"/>
  <c r="I8669" i="4" s="1"/>
  <c r="H8689" i="4"/>
  <c r="I8689" i="4" s="1"/>
  <c r="H4316" i="4"/>
  <c r="I4316" i="4" s="1"/>
  <c r="H5589" i="4"/>
  <c r="I5589" i="4" s="1"/>
  <c r="H6284" i="4"/>
  <c r="I6284" i="4" s="1"/>
  <c r="H7820" i="4"/>
  <c r="I7820" i="4" s="1"/>
  <c r="H8320" i="4"/>
  <c r="I8320" i="4" s="1"/>
  <c r="H8350" i="4"/>
  <c r="I8350" i="4" s="1"/>
  <c r="H6652" i="4"/>
  <c r="I6652" i="4" s="1"/>
  <c r="H6763" i="4"/>
  <c r="I6763" i="4" s="1"/>
  <c r="H6874" i="4"/>
  <c r="I6874" i="4" s="1"/>
  <c r="H7563" i="4"/>
  <c r="I7563" i="4" s="1"/>
  <c r="H8401" i="4"/>
  <c r="I8401" i="4" s="1"/>
  <c r="H8662" i="4"/>
  <c r="I8662" i="4" s="1"/>
  <c r="H8844" i="4"/>
  <c r="I8844" i="4" s="1"/>
  <c r="H9326" i="4"/>
  <c r="I9326" i="4" s="1"/>
  <c r="H9736" i="4"/>
  <c r="I9736" i="4" s="1"/>
  <c r="H9846" i="4"/>
  <c r="I9846" i="4" s="1"/>
  <c r="H9896" i="4"/>
  <c r="I9896" i="4" s="1"/>
  <c r="H10226" i="4"/>
  <c r="I10226" i="4" s="1"/>
  <c r="H10286" i="4"/>
  <c r="I10286" i="4" s="1"/>
  <c r="H10736" i="4"/>
  <c r="I10736" i="4" s="1"/>
  <c r="H10816" i="4"/>
  <c r="I10816" i="4" s="1"/>
  <c r="H10846" i="4"/>
  <c r="I10846" i="4" s="1"/>
  <c r="H11086" i="4"/>
  <c r="I11086" i="4" s="1"/>
  <c r="H11166" i="4"/>
  <c r="I11166" i="4" s="1"/>
  <c r="H11336" i="4"/>
  <c r="I11336" i="4" s="1"/>
  <c r="H6159" i="4"/>
  <c r="I6159" i="4" s="1"/>
  <c r="H7402" i="4"/>
  <c r="I7402" i="4" s="1"/>
  <c r="H8033" i="4"/>
  <c r="I8033" i="4" s="1"/>
  <c r="H8781" i="4"/>
  <c r="I8781" i="4" s="1"/>
  <c r="H8913" i="4"/>
  <c r="I8913" i="4" s="1"/>
  <c r="H8931" i="4"/>
  <c r="I8931" i="4" s="1"/>
  <c r="H9162" i="4"/>
  <c r="I9162" i="4" s="1"/>
  <c r="H9497" i="4"/>
  <c r="I9497" i="4" s="1"/>
  <c r="H9677" i="4"/>
  <c r="I9677" i="4" s="1"/>
  <c r="H9767" i="4"/>
  <c r="I9767" i="4" s="1"/>
  <c r="H9887" i="4"/>
  <c r="I9887" i="4" s="1"/>
  <c r="H10887" i="4"/>
  <c r="I10887" i="4" s="1"/>
  <c r="H11007" i="4"/>
  <c r="I11007" i="4" s="1"/>
  <c r="H11057" i="4"/>
  <c r="I11057" i="4" s="1"/>
  <c r="H11117" i="4"/>
  <c r="I11117" i="4" s="1"/>
  <c r="H11137" i="4"/>
  <c r="I11137" i="4" s="1"/>
  <c r="H7441" i="4"/>
  <c r="I7441" i="4" s="1"/>
  <c r="H7703" i="4"/>
  <c r="I7703" i="4" s="1"/>
  <c r="H9788" i="4"/>
  <c r="I9788" i="4" s="1"/>
  <c r="H10378" i="4"/>
  <c r="I10378" i="4" s="1"/>
  <c r="H10638" i="4"/>
  <c r="I10638" i="4" s="1"/>
  <c r="H10818" i="4"/>
  <c r="I10818" i="4" s="1"/>
  <c r="H11068" i="4"/>
  <c r="I11068" i="4" s="1"/>
  <c r="H11158" i="4"/>
  <c r="I11158" i="4" s="1"/>
  <c r="H5208" i="4"/>
  <c r="I5208" i="4" s="1"/>
  <c r="H7342" i="4"/>
  <c r="I7342" i="4" s="1"/>
  <c r="H7473" i="4"/>
  <c r="I7473" i="4" s="1"/>
  <c r="H8111" i="4"/>
  <c r="I8111" i="4" s="1"/>
  <c r="H8551" i="4"/>
  <c r="I8551" i="4" s="1"/>
  <c r="H8983" i="4"/>
  <c r="I8983" i="4" s="1"/>
  <c r="H9569" i="4"/>
  <c r="I9569" i="4" s="1"/>
  <c r="H9619" i="4"/>
  <c r="I9619" i="4" s="1"/>
  <c r="H8770" i="4"/>
  <c r="I8770" i="4" s="1"/>
  <c r="H9410" i="4"/>
  <c r="I9410" i="4" s="1"/>
  <c r="H5798" i="4"/>
  <c r="I5798" i="4" s="1"/>
  <c r="H6119" i="4"/>
  <c r="I6119" i="4" s="1"/>
  <c r="H6258" i="4"/>
  <c r="I6258" i="4" s="1"/>
  <c r="H6818" i="4"/>
  <c r="I6818" i="4" s="1"/>
  <c r="H7282" i="4"/>
  <c r="I7282" i="4" s="1"/>
  <c r="H7782" i="4"/>
  <c r="I7782" i="4" s="1"/>
  <c r="H8382" i="4"/>
  <c r="I8382" i="4" s="1"/>
  <c r="H9321" i="4"/>
  <c r="I9321" i="4" s="1"/>
  <c r="H7521" i="4"/>
  <c r="I7521" i="4" s="1"/>
  <c r="H8052" i="4"/>
  <c r="I8052" i="4" s="1"/>
  <c r="H8490" i="4"/>
  <c r="I8490" i="4" s="1"/>
  <c r="H8722" i="4"/>
  <c r="I8722" i="4" s="1"/>
  <c r="H8790" i="4"/>
  <c r="I8790" i="4" s="1"/>
  <c r="H9040" i="4"/>
  <c r="I9040" i="4" s="1"/>
  <c r="H9422" i="4"/>
  <c r="I9422" i="4" s="1"/>
  <c r="H6352" i="4"/>
  <c r="I6352" i="4" s="1"/>
  <c r="H9960" i="4"/>
  <c r="I9960" i="4" s="1"/>
  <c r="H10444" i="4"/>
  <c r="I10444" i="4" s="1"/>
  <c r="H10773" i="4"/>
  <c r="I10773" i="4" s="1"/>
  <c r="H11073" i="4"/>
  <c r="I11073" i="4" s="1"/>
  <c r="H11373" i="4"/>
  <c r="I11373" i="4" s="1"/>
  <c r="H11601" i="4"/>
  <c r="I11601" i="4" s="1"/>
  <c r="H11621" i="4"/>
  <c r="I11621" i="4" s="1"/>
  <c r="H11751" i="4"/>
  <c r="I11751" i="4" s="1"/>
  <c r="H12131" i="4"/>
  <c r="I12131" i="4" s="1"/>
  <c r="H12201" i="4"/>
  <c r="I12201" i="4" s="1"/>
  <c r="H12251" i="4"/>
  <c r="I12251" i="4" s="1"/>
  <c r="H12381" i="4"/>
  <c r="I12381" i="4" s="1"/>
  <c r="H12511" i="4"/>
  <c r="I12511" i="4" s="1"/>
  <c r="H12761" i="4"/>
  <c r="I12761" i="4" s="1"/>
  <c r="H12811" i="4"/>
  <c r="I12811" i="4" s="1"/>
  <c r="H5598" i="4"/>
  <c r="I5598" i="4" s="1"/>
  <c r="H9345" i="4"/>
  <c r="I9345" i="4" s="1"/>
  <c r="H9990" i="4"/>
  <c r="I9990" i="4" s="1"/>
  <c r="H10103" i="4"/>
  <c r="I10103" i="4" s="1"/>
  <c r="H10932" i="4"/>
  <c r="I10932" i="4" s="1"/>
  <c r="H11245" i="4"/>
  <c r="I11245" i="4" s="1"/>
  <c r="H11261" i="4"/>
  <c r="I11261" i="4" s="1"/>
  <c r="H11432" i="4"/>
  <c r="I11432" i="4" s="1"/>
  <c r="H11452" i="4"/>
  <c r="I11452" i="4" s="1"/>
  <c r="H12012" i="4"/>
  <c r="I12012" i="4" s="1"/>
  <c r="H12532" i="4"/>
  <c r="I12532" i="4" s="1"/>
  <c r="H12992" i="4"/>
  <c r="I12992" i="4" s="1"/>
  <c r="H7231" i="4"/>
  <c r="I7231" i="4" s="1"/>
  <c r="H7353" i="4"/>
  <c r="I7353" i="4" s="1"/>
  <c r="H9226" i="4"/>
  <c r="I9226" i="4" s="1"/>
  <c r="H9515" i="4"/>
  <c r="I9515" i="4" s="1"/>
  <c r="H10762" i="4"/>
  <c r="I10762" i="4" s="1"/>
  <c r="H11673" i="4"/>
  <c r="I11673" i="4" s="1"/>
  <c r="H11883" i="4"/>
  <c r="I11883" i="4" s="1"/>
  <c r="H12473" i="4"/>
  <c r="I12473" i="4" s="1"/>
  <c r="H12723" i="4"/>
  <c r="I12723" i="4" s="1"/>
  <c r="H12793" i="4"/>
  <c r="I12793" i="4" s="1"/>
  <c r="H12963" i="4"/>
  <c r="I12963" i="4" s="1"/>
  <c r="H13003" i="4"/>
  <c r="I13003" i="4" s="1"/>
  <c r="H6386" i="4"/>
  <c r="I6386" i="4" s="1"/>
  <c r="H8461" i="4"/>
  <c r="I8461" i="4" s="1"/>
  <c r="H10605" i="4"/>
  <c r="I10605" i="4" s="1"/>
  <c r="H10921" i="4"/>
  <c r="I10921" i="4" s="1"/>
  <c r="H9922" i="4"/>
  <c r="I9922" i="4" s="1"/>
  <c r="H10109" i="4"/>
  <c r="I10109" i="4" s="1"/>
  <c r="H10335" i="4"/>
  <c r="I10335" i="4" s="1"/>
  <c r="H10422" i="4"/>
  <c r="I10422" i="4" s="1"/>
  <c r="H9910" i="4"/>
  <c r="I9910" i="4" s="1"/>
  <c r="H9981" i="4"/>
  <c r="I9981" i="4" s="1"/>
  <c r="H10565" i="4"/>
  <c r="I10565" i="4" s="1"/>
  <c r="H10694" i="4"/>
  <c r="I10694" i="4" s="1"/>
  <c r="H11039" i="4"/>
  <c r="I11039" i="4" s="1"/>
  <c r="H11181" i="4"/>
  <c r="I11181" i="4" s="1"/>
  <c r="H4243" i="4"/>
  <c r="I4243" i="4" s="1"/>
  <c r="H9464" i="4"/>
  <c r="I9464" i="4" s="1"/>
  <c r="H9753" i="4"/>
  <c r="I9753" i="4" s="1"/>
  <c r="H10269" i="4"/>
  <c r="I10269" i="4" s="1"/>
  <c r="H10611" i="4"/>
  <c r="I10611" i="4" s="1"/>
  <c r="H10711" i="4"/>
  <c r="I10711" i="4" s="1"/>
  <c r="H8710" i="4"/>
  <c r="I8710" i="4" s="1"/>
  <c r="H10070" i="4"/>
  <c r="I10070" i="4" s="1"/>
  <c r="H11112" i="4"/>
  <c r="I11112" i="4" s="1"/>
  <c r="H12148" i="4"/>
  <c r="I12148" i="4" s="1"/>
  <c r="H12328" i="4"/>
  <c r="I12328" i="4" s="1"/>
  <c r="H12958" i="4"/>
  <c r="I12958" i="4" s="1"/>
  <c r="H30" i="4"/>
  <c r="I30" i="4" s="1"/>
  <c r="H840" i="4"/>
  <c r="I840" i="4" s="1"/>
  <c r="H850" i="4"/>
  <c r="I850" i="4" s="1"/>
  <c r="H271" i="4"/>
  <c r="I271" i="4" s="1"/>
  <c r="H202" i="4"/>
  <c r="I202" i="4" s="1"/>
  <c r="H512" i="4"/>
  <c r="I512" i="4" s="1"/>
  <c r="H37" i="4"/>
  <c r="I37" i="4" s="1"/>
  <c r="H507" i="4"/>
  <c r="I507" i="4" s="1"/>
  <c r="H767" i="4"/>
  <c r="I767" i="4" s="1"/>
  <c r="H266" i="4"/>
  <c r="I266" i="4" s="1"/>
  <c r="H816" i="4"/>
  <c r="I816" i="4" s="1"/>
  <c r="H1262" i="4"/>
  <c r="I1262" i="4" s="1"/>
  <c r="H1442" i="4"/>
  <c r="I1442" i="4" s="1"/>
  <c r="H68" i="4"/>
  <c r="I68" i="4" s="1"/>
  <c r="H433" i="4"/>
  <c r="I433" i="4" s="1"/>
  <c r="H901" i="4"/>
  <c r="I901" i="4" s="1"/>
  <c r="H1390" i="4"/>
  <c r="I1390" i="4" s="1"/>
  <c r="H1401" i="4"/>
  <c r="I1401" i="4" s="1"/>
  <c r="H1757" i="4"/>
  <c r="I1757" i="4" s="1"/>
  <c r="H958" i="4"/>
  <c r="I958" i="4" s="1"/>
  <c r="H1103" i="4"/>
  <c r="I1103" i="4" s="1"/>
  <c r="H1247" i="4"/>
  <c r="I1247" i="4" s="1"/>
  <c r="H1803" i="4"/>
  <c r="I1803" i="4" s="1"/>
  <c r="H344" i="4"/>
  <c r="I344" i="4" s="1"/>
  <c r="H363" i="4"/>
  <c r="I363" i="4" s="1"/>
  <c r="H1793" i="4"/>
  <c r="I1793" i="4" s="1"/>
  <c r="H254" i="4"/>
  <c r="I254" i="4" s="1"/>
  <c r="H403" i="4"/>
  <c r="I403" i="4" s="1"/>
  <c r="H916" i="4"/>
  <c r="I916" i="4" s="1"/>
  <c r="H1227" i="4"/>
  <c r="I1227" i="4" s="1"/>
  <c r="H464" i="4"/>
  <c r="I464" i="4" s="1"/>
  <c r="H1620" i="4"/>
  <c r="I1620" i="4" s="1"/>
  <c r="H1153" i="4"/>
  <c r="I1153" i="4" s="1"/>
  <c r="H2404" i="4"/>
  <c r="I2404" i="4" s="1"/>
  <c r="H2614" i="4"/>
  <c r="I2614" i="4" s="1"/>
  <c r="H2804" i="4"/>
  <c r="I2804" i="4" s="1"/>
  <c r="H2834" i="4"/>
  <c r="I2834" i="4" s="1"/>
  <c r="H2914" i="4"/>
  <c r="I2914" i="4" s="1"/>
  <c r="H1890" i="4"/>
  <c r="I1890" i="4" s="1"/>
  <c r="H1979" i="4"/>
  <c r="I1979" i="4" s="1"/>
  <c r="H2346" i="4"/>
  <c r="I2346" i="4" s="1"/>
  <c r="H2876" i="4"/>
  <c r="I2876" i="4" s="1"/>
  <c r="H2036" i="4"/>
  <c r="I2036" i="4" s="1"/>
  <c r="H2149" i="4"/>
  <c r="I2149" i="4" s="1"/>
  <c r="H999" i="4"/>
  <c r="I999" i="4" s="1"/>
  <c r="H2700" i="4"/>
  <c r="I2700" i="4" s="1"/>
  <c r="H3407" i="4"/>
  <c r="I3407" i="4" s="1"/>
  <c r="H3527" i="4"/>
  <c r="I3527" i="4" s="1"/>
  <c r="H3987" i="4"/>
  <c r="I3987" i="4" s="1"/>
  <c r="H4717" i="4"/>
  <c r="I4717" i="4" s="1"/>
  <c r="H4747" i="4"/>
  <c r="I4747" i="4" s="1"/>
  <c r="H1451" i="4"/>
  <c r="I1451" i="4" s="1"/>
  <c r="H1928" i="4"/>
  <c r="I1928" i="4" s="1"/>
  <c r="H2262" i="4"/>
  <c r="I2262" i="4" s="1"/>
  <c r="H2530" i="4"/>
  <c r="I2530" i="4" s="1"/>
  <c r="H2643" i="4"/>
  <c r="I2643" i="4" s="1"/>
  <c r="H3188" i="4"/>
  <c r="I3188" i="4" s="1"/>
  <c r="H3948" i="4"/>
  <c r="I3948" i="4" s="1"/>
  <c r="H4248" i="4"/>
  <c r="I4248" i="4" s="1"/>
  <c r="H4348" i="4"/>
  <c r="I4348" i="4" s="1"/>
  <c r="H1874" i="4"/>
  <c r="I1874" i="4" s="1"/>
  <c r="H3269" i="4"/>
  <c r="I3269" i="4" s="1"/>
  <c r="H3599" i="4"/>
  <c r="I3599" i="4" s="1"/>
  <c r="H4099" i="4"/>
  <c r="I4099" i="4" s="1"/>
  <c r="H4399" i="4"/>
  <c r="I4399" i="4" s="1"/>
  <c r="H4859" i="4"/>
  <c r="I4859" i="4" s="1"/>
  <c r="H4959" i="4"/>
  <c r="I4959" i="4" s="1"/>
  <c r="H225" i="4"/>
  <c r="I225" i="4" s="1"/>
  <c r="H1219" i="4"/>
  <c r="I1219" i="4" s="1"/>
  <c r="H2477" i="4"/>
  <c r="I2477" i="4" s="1"/>
  <c r="H2761" i="4"/>
  <c r="I2761" i="4" s="1"/>
  <c r="H3350" i="4"/>
  <c r="I3350" i="4" s="1"/>
  <c r="H708" i="4"/>
  <c r="I708" i="4" s="1"/>
  <c r="H2891" i="4"/>
  <c r="I2891" i="4" s="1"/>
  <c r="H2907" i="4"/>
  <c r="I2907" i="4" s="1"/>
  <c r="H2933" i="4"/>
  <c r="I2933" i="4" s="1"/>
  <c r="H2949" i="4"/>
  <c r="I2949" i="4" s="1"/>
  <c r="H2978" i="4"/>
  <c r="I2978" i="4" s="1"/>
  <c r="H1418" i="4"/>
  <c r="I1418" i="4" s="1"/>
  <c r="H2421" i="4"/>
  <c r="I2421" i="4" s="1"/>
  <c r="H2921" i="4"/>
  <c r="I2921" i="4" s="1"/>
  <c r="H2992" i="4"/>
  <c r="I2992" i="4" s="1"/>
  <c r="H3062" i="4"/>
  <c r="I3062" i="4" s="1"/>
  <c r="H3122" i="4"/>
  <c r="I3122" i="4" s="1"/>
  <c r="H3182" i="4"/>
  <c r="I3182" i="4" s="1"/>
  <c r="H3622" i="4"/>
  <c r="I3622" i="4" s="1"/>
  <c r="H3642" i="4"/>
  <c r="I3642" i="4" s="1"/>
  <c r="H2738" i="4"/>
  <c r="I2738" i="4" s="1"/>
  <c r="H4034" i="4"/>
  <c r="I4034" i="4" s="1"/>
  <c r="H3164" i="4"/>
  <c r="I3164" i="4" s="1"/>
  <c r="H3314" i="4"/>
  <c r="I3314" i="4" s="1"/>
  <c r="H3514" i="4"/>
  <c r="I3514" i="4" s="1"/>
  <c r="H3686" i="4"/>
  <c r="I3686" i="4" s="1"/>
  <c r="H3736" i="4"/>
  <c r="I3736" i="4" s="1"/>
  <c r="H3906" i="4"/>
  <c r="I3906" i="4" s="1"/>
  <c r="H4935" i="4"/>
  <c r="I4935" i="4" s="1"/>
  <c r="H2652" i="4"/>
  <c r="I2652" i="4" s="1"/>
  <c r="H3043" i="4"/>
  <c r="I3043" i="4" s="1"/>
  <c r="H4336" i="4"/>
  <c r="I4336" i="4" s="1"/>
  <c r="H4452" i="4"/>
  <c r="I4452" i="4" s="1"/>
  <c r="H5027" i="4"/>
  <c r="I5027" i="4" s="1"/>
  <c r="H5247" i="4"/>
  <c r="I5247" i="4" s="1"/>
  <c r="H2180" i="4"/>
  <c r="I2180" i="4" s="1"/>
  <c r="H3046" i="4"/>
  <c r="I3046" i="4" s="1"/>
  <c r="H3813" i="4"/>
  <c r="I3813" i="4" s="1"/>
  <c r="H2723" i="4"/>
  <c r="I2723" i="4" s="1"/>
  <c r="H2868" i="4"/>
  <c r="I2868" i="4" s="1"/>
  <c r="H3504" i="4"/>
  <c r="I3504" i="4" s="1"/>
  <c r="H3986" i="4"/>
  <c r="I3986" i="4" s="1"/>
  <c r="H4073" i="4"/>
  <c r="I4073" i="4" s="1"/>
  <c r="H4131" i="4"/>
  <c r="I4131" i="4" s="1"/>
  <c r="H4602" i="4"/>
  <c r="I4602" i="4" s="1"/>
  <c r="H4802" i="4"/>
  <c r="I4802" i="4" s="1"/>
  <c r="H4815" i="4"/>
  <c r="I4815" i="4" s="1"/>
  <c r="H5212" i="4"/>
  <c r="I5212" i="4" s="1"/>
  <c r="H3862" i="4"/>
  <c r="I3862" i="4" s="1"/>
  <c r="H4441" i="4"/>
  <c r="I4441" i="4" s="1"/>
  <c r="H4583" i="4"/>
  <c r="I4583" i="4" s="1"/>
  <c r="H4675" i="4"/>
  <c r="I4675" i="4" s="1"/>
  <c r="H5640" i="4"/>
  <c r="I5640" i="4" s="1"/>
  <c r="H6630" i="4"/>
  <c r="I6630" i="4" s="1"/>
  <c r="H6900" i="4"/>
  <c r="I6900" i="4" s="1"/>
  <c r="H5931" i="4"/>
  <c r="I5931" i="4" s="1"/>
  <c r="H6051" i="4"/>
  <c r="I6051" i="4" s="1"/>
  <c r="H5261" i="4"/>
  <c r="I5261" i="4" s="1"/>
  <c r="H5452" i="4"/>
  <c r="I5452" i="4" s="1"/>
  <c r="H5462" i="4"/>
  <c r="I5462" i="4" s="1"/>
  <c r="H3233" i="4"/>
  <c r="I3233" i="4" s="1"/>
  <c r="H5753" i="4"/>
  <c r="I5753" i="4" s="1"/>
  <c r="H5833" i="4"/>
  <c r="I5833" i="4" s="1"/>
  <c r="H6173" i="4"/>
  <c r="I6173" i="4" s="1"/>
  <c r="H4875" i="4"/>
  <c r="I4875" i="4" s="1"/>
  <c r="H5994" i="4"/>
  <c r="I5994" i="4" s="1"/>
  <c r="H6114" i="4"/>
  <c r="I6114" i="4" s="1"/>
  <c r="H4953" i="4"/>
  <c r="I4953" i="4" s="1"/>
  <c r="H5402" i="4"/>
  <c r="I5402" i="4" s="1"/>
  <c r="H6035" i="4"/>
  <c r="I6035" i="4" s="1"/>
  <c r="H3384" i="4"/>
  <c r="I3384" i="4" s="1"/>
  <c r="H4285" i="4"/>
  <c r="I4285" i="4" s="1"/>
  <c r="H5716" i="4"/>
  <c r="I5716" i="4" s="1"/>
  <c r="H4242" i="4"/>
  <c r="I4242" i="4" s="1"/>
  <c r="H4624" i="4"/>
  <c r="I4624" i="4" s="1"/>
  <c r="H5138" i="4"/>
  <c r="I5138" i="4" s="1"/>
  <c r="H5427" i="4"/>
  <c r="I5427" i="4" s="1"/>
  <c r="H5957" i="4"/>
  <c r="I5957" i="4" s="1"/>
  <c r="H6311" i="4"/>
  <c r="I6311" i="4" s="1"/>
  <c r="H7384" i="4"/>
  <c r="I7384" i="4" s="1"/>
  <c r="H7484" i="4"/>
  <c r="I7484" i="4" s="1"/>
  <c r="H7574" i="4"/>
  <c r="I7574" i="4" s="1"/>
  <c r="H7644" i="4"/>
  <c r="I7644" i="4" s="1"/>
  <c r="H8364" i="4"/>
  <c r="I8364" i="4" s="1"/>
  <c r="H4504" i="4"/>
  <c r="I4504" i="4" s="1"/>
  <c r="H7545" i="4"/>
  <c r="I7545" i="4" s="1"/>
  <c r="H8155" i="4"/>
  <c r="I8155" i="4" s="1"/>
  <c r="H6991" i="4"/>
  <c r="I6991" i="4" s="1"/>
  <c r="H7846" i="4"/>
  <c r="I7846" i="4" s="1"/>
  <c r="H8036" i="4"/>
  <c r="I8036" i="4" s="1"/>
  <c r="H8096" i="4"/>
  <c r="I8096" i="4" s="1"/>
  <c r="H8406" i="4"/>
  <c r="I8406" i="4" s="1"/>
  <c r="H8436" i="4"/>
  <c r="I8436" i="4" s="1"/>
  <c r="H8456" i="4"/>
  <c r="I8456" i="4" s="1"/>
  <c r="H5089" i="4"/>
  <c r="I5089" i="4" s="1"/>
  <c r="H6169" i="4"/>
  <c r="I6169" i="4" s="1"/>
  <c r="H6481" i="4"/>
  <c r="I6481" i="4" s="1"/>
  <c r="H6703" i="4"/>
  <c r="I6703" i="4" s="1"/>
  <c r="H6792" i="4"/>
  <c r="I6792" i="4" s="1"/>
  <c r="H7025" i="4"/>
  <c r="I7025" i="4" s="1"/>
  <c r="H7297" i="4"/>
  <c r="I7297" i="4" s="1"/>
  <c r="H8257" i="4"/>
  <c r="I8257" i="4" s="1"/>
  <c r="H5818" i="4"/>
  <c r="I5818" i="4" s="1"/>
  <c r="H5918" i="4"/>
  <c r="I5918" i="4" s="1"/>
  <c r="H6437" i="4"/>
  <c r="I6437" i="4" s="1"/>
  <c r="H7738" i="4"/>
  <c r="I7738" i="4" s="1"/>
  <c r="H9008" i="4"/>
  <c r="I9008" i="4" s="1"/>
  <c r="H6316" i="4"/>
  <c r="I6316" i="4" s="1"/>
  <c r="H6338" i="4"/>
  <c r="I6338" i="4" s="1"/>
  <c r="H6372" i="4"/>
  <c r="I6372" i="4" s="1"/>
  <c r="H6594" i="4"/>
  <c r="I6594" i="4" s="1"/>
  <c r="H7094" i="4"/>
  <c r="I7094" i="4" s="1"/>
  <c r="H7359" i="4"/>
  <c r="I7359" i="4" s="1"/>
  <c r="H7379" i="4"/>
  <c r="I7379" i="4" s="1"/>
  <c r="H7829" i="4"/>
  <c r="I7829" i="4" s="1"/>
  <c r="H7929" i="4"/>
  <c r="I7929" i="4" s="1"/>
  <c r="H8199" i="4"/>
  <c r="I8199" i="4" s="1"/>
  <c r="H9259" i="4"/>
  <c r="I9259" i="4" s="1"/>
  <c r="H4913" i="4"/>
  <c r="I4913" i="4" s="1"/>
  <c r="H5489" i="4"/>
  <c r="I5489" i="4" s="1"/>
  <c r="H6351" i="4"/>
  <c r="I6351" i="4" s="1"/>
  <c r="H6395" i="4"/>
  <c r="I6395" i="4" s="1"/>
  <c r="H6484" i="4"/>
  <c r="I6484" i="4" s="1"/>
  <c r="H7960" i="4"/>
  <c r="I7960" i="4" s="1"/>
  <c r="H8430" i="4"/>
  <c r="I8430" i="4" s="1"/>
  <c r="H5962" i="4"/>
  <c r="I5962" i="4" s="1"/>
  <c r="H6276" i="4"/>
  <c r="I6276" i="4" s="1"/>
  <c r="H8063" i="4"/>
  <c r="I8063" i="4" s="1"/>
  <c r="H9216" i="4"/>
  <c r="I9216" i="4" s="1"/>
  <c r="H9290" i="4"/>
  <c r="I9290" i="4" s="1"/>
  <c r="H9426" i="4"/>
  <c r="I9426" i="4" s="1"/>
  <c r="H10016" i="4"/>
  <c r="I10016" i="4" s="1"/>
  <c r="H10116" i="4"/>
  <c r="I10116" i="4" s="1"/>
  <c r="H10296" i="4"/>
  <c r="I10296" i="4" s="1"/>
  <c r="H7433" i="4"/>
  <c r="I7433" i="4" s="1"/>
  <c r="H8963" i="4"/>
  <c r="I8963" i="4" s="1"/>
  <c r="H9377" i="4"/>
  <c r="I9377" i="4" s="1"/>
  <c r="H9487" i="4"/>
  <c r="I9487" i="4" s="1"/>
  <c r="H9627" i="4"/>
  <c r="I9627" i="4" s="1"/>
  <c r="H9787" i="4"/>
  <c r="I9787" i="4" s="1"/>
  <c r="H10457" i="4"/>
  <c r="I10457" i="4" s="1"/>
  <c r="H10667" i="4"/>
  <c r="I10667" i="4" s="1"/>
  <c r="H10857" i="4"/>
  <c r="I10857" i="4" s="1"/>
  <c r="H11217" i="4"/>
  <c r="I11217" i="4" s="1"/>
  <c r="H6842" i="4"/>
  <c r="I6842" i="4" s="1"/>
  <c r="H8582" i="4"/>
  <c r="I8582" i="4" s="1"/>
  <c r="H10198" i="4"/>
  <c r="I10198" i="4" s="1"/>
  <c r="H10388" i="4"/>
  <c r="I10388" i="4" s="1"/>
  <c r="H10788" i="4"/>
  <c r="I10788" i="4" s="1"/>
  <c r="H11028" i="4"/>
  <c r="I11028" i="4" s="1"/>
  <c r="H11388" i="4"/>
  <c r="I11388" i="4" s="1"/>
  <c r="H7611" i="4"/>
  <c r="I7611" i="4" s="1"/>
  <c r="H8951" i="4"/>
  <c r="I8951" i="4" s="1"/>
  <c r="H8820" i="4"/>
  <c r="I8820" i="4" s="1"/>
  <c r="H9070" i="4"/>
  <c r="I9070" i="4" s="1"/>
  <c r="H9223" i="4"/>
  <c r="I9223" i="4" s="1"/>
  <c r="H9340" i="4"/>
  <c r="I9340" i="4" s="1"/>
  <c r="H5449" i="4"/>
  <c r="I5449" i="4" s="1"/>
  <c r="H6707" i="4"/>
  <c r="I6707" i="4" s="1"/>
  <c r="H8351" i="4"/>
  <c r="I8351" i="4" s="1"/>
  <c r="H8521" i="4"/>
  <c r="I8521" i="4" s="1"/>
  <c r="H8621" i="4"/>
  <c r="I8621" i="4" s="1"/>
  <c r="H8803" i="4"/>
  <c r="I8803" i="4" s="1"/>
  <c r="H5799" i="4"/>
  <c r="I5799" i="4" s="1"/>
  <c r="H6121" i="4"/>
  <c r="I6121" i="4" s="1"/>
  <c r="H6563" i="4"/>
  <c r="I6563" i="4" s="1"/>
  <c r="H6674" i="4"/>
  <c r="I6674" i="4" s="1"/>
  <c r="H9104" i="4"/>
  <c r="I9104" i="4" s="1"/>
  <c r="H7087" i="4"/>
  <c r="I7087" i="4" s="1"/>
  <c r="H9111" i="4"/>
  <c r="I9111" i="4" s="1"/>
  <c r="H9171" i="4"/>
  <c r="I9171" i="4" s="1"/>
  <c r="H9613" i="4"/>
  <c r="I9613" i="4" s="1"/>
  <c r="H9702" i="4"/>
  <c r="I9702" i="4" s="1"/>
  <c r="H10044" i="4"/>
  <c r="I10044" i="4" s="1"/>
  <c r="H10589" i="4"/>
  <c r="I10589" i="4" s="1"/>
  <c r="H10931" i="4"/>
  <c r="I10931" i="4" s="1"/>
  <c r="H11491" i="4"/>
  <c r="I11491" i="4" s="1"/>
  <c r="H11971" i="4"/>
  <c r="I11971" i="4" s="1"/>
  <c r="H9761" i="4"/>
  <c r="I9761" i="4" s="1"/>
  <c r="H10419" i="4"/>
  <c r="I10419" i="4" s="1"/>
  <c r="H10619" i="4"/>
  <c r="I10619" i="4" s="1"/>
  <c r="H10845" i="4"/>
  <c r="I10845" i="4" s="1"/>
  <c r="H11532" i="4"/>
  <c r="I11532" i="4" s="1"/>
  <c r="H11762" i="4"/>
  <c r="I11762" i="4" s="1"/>
  <c r="H11892" i="4"/>
  <c r="I11892" i="4" s="1"/>
  <c r="H10691" i="4"/>
  <c r="I10691" i="4" s="1"/>
  <c r="H11204" i="4"/>
  <c r="I11204" i="4" s="1"/>
  <c r="H11391" i="4"/>
  <c r="I11391" i="4" s="1"/>
  <c r="H11503" i="4"/>
  <c r="I11503" i="4" s="1"/>
  <c r="H11923" i="4"/>
  <c r="I11923" i="4" s="1"/>
  <c r="H12483" i="4"/>
  <c r="I12483" i="4" s="1"/>
  <c r="H10179" i="4"/>
  <c r="I10179" i="4" s="1"/>
  <c r="H10663" i="4"/>
  <c r="I10663" i="4" s="1"/>
  <c r="H10721" i="4"/>
  <c r="I10721" i="4" s="1"/>
  <c r="H10821" i="4"/>
  <c r="I10821" i="4" s="1"/>
  <c r="H10850" i="4"/>
  <c r="I10850" i="4" s="1"/>
  <c r="H11105" i="4"/>
  <c r="I11105" i="4" s="1"/>
  <c r="H11179" i="4"/>
  <c r="I11179" i="4" s="1"/>
  <c r="H8973" i="4"/>
  <c r="I8973" i="4" s="1"/>
  <c r="H10064" i="4"/>
  <c r="I10064" i="4" s="1"/>
  <c r="H10093" i="4"/>
  <c r="I10093" i="4" s="1"/>
  <c r="H10564" i="4"/>
  <c r="I10564" i="4" s="1"/>
  <c r="H6787" i="4"/>
  <c r="I6787" i="4" s="1"/>
  <c r="H7262" i="4"/>
  <c r="I7262" i="4" s="1"/>
  <c r="H10539" i="4"/>
  <c r="I10539" i="4" s="1"/>
  <c r="H10910" i="4"/>
  <c r="I10910" i="4" s="1"/>
  <c r="H11052" i="4"/>
  <c r="I11052" i="4" s="1"/>
  <c r="H10395" i="4"/>
  <c r="I10395" i="4" s="1"/>
  <c r="H10740" i="4"/>
  <c r="I10740" i="4" s="1"/>
  <c r="H10811" i="4"/>
  <c r="I10811" i="4" s="1"/>
  <c r="H6453" i="4"/>
  <c r="I6453" i="4" s="1"/>
  <c r="H7853" i="4"/>
  <c r="I7853" i="4" s="1"/>
  <c r="H8491" i="4"/>
  <c r="I8491" i="4" s="1"/>
  <c r="H9925" i="4"/>
  <c r="I9925" i="4" s="1"/>
  <c r="H9983" i="4"/>
  <c r="I9983" i="4" s="1"/>
  <c r="H10299" i="4"/>
  <c r="I10299" i="4" s="1"/>
  <c r="H10770" i="4"/>
  <c r="I10770" i="4" s="1"/>
  <c r="H11698" i="4"/>
  <c r="I11698" i="4" s="1"/>
  <c r="H12098" i="4"/>
  <c r="I12098" i="4" s="1"/>
  <c r="H12558" i="4"/>
  <c r="I12558" i="4" s="1"/>
  <c r="H12568" i="4"/>
  <c r="I12568" i="4" s="1"/>
  <c r="H12768" i="4"/>
  <c r="I12768" i="4" s="1"/>
  <c r="H16485" i="4"/>
  <c r="I16485" i="4" s="1"/>
  <c r="H16465" i="4"/>
  <c r="I16465" i="4" s="1"/>
  <c r="H16445" i="4"/>
  <c r="I16445" i="4" s="1"/>
  <c r="H16405" i="4"/>
  <c r="I16405" i="4" s="1"/>
  <c r="H16355" i="4"/>
  <c r="I16355" i="4" s="1"/>
  <c r="H16345" i="4"/>
  <c r="I16345" i="4" s="1"/>
  <c r="H16315" i="4"/>
  <c r="I16315" i="4" s="1"/>
  <c r="H16295" i="4"/>
  <c r="I16295" i="4" s="1"/>
  <c r="H16265" i="4"/>
  <c r="I16265" i="4" s="1"/>
  <c r="H16255" i="4"/>
  <c r="I16255" i="4" s="1"/>
  <c r="H16245" i="4"/>
  <c r="I16245" i="4" s="1"/>
  <c r="H16235" i="4"/>
  <c r="I16235" i="4" s="1"/>
  <c r="H16185" i="4"/>
  <c r="I16185" i="4" s="1"/>
  <c r="H16165" i="4"/>
  <c r="I16165" i="4" s="1"/>
  <c r="H16155" i="4"/>
  <c r="I16155" i="4" s="1"/>
  <c r="H16115" i="4"/>
  <c r="I16115" i="4" s="1"/>
  <c r="H16105" i="4"/>
  <c r="I16105" i="4" s="1"/>
  <c r="H16015" i="4"/>
  <c r="I16015" i="4" s="1"/>
  <c r="H15975" i="4"/>
  <c r="I15975" i="4" s="1"/>
  <c r="H15965" i="4"/>
  <c r="I15965" i="4" s="1"/>
  <c r="H15945" i="4"/>
  <c r="I15945" i="4" s="1"/>
  <c r="H15925" i="4"/>
  <c r="I15925" i="4" s="1"/>
  <c r="H15915" i="4"/>
  <c r="I15915" i="4" s="1"/>
  <c r="H15905" i="4"/>
  <c r="I15905" i="4" s="1"/>
  <c r="H15875" i="4"/>
  <c r="I15875" i="4" s="1"/>
  <c r="H15865" i="4"/>
  <c r="I15865" i="4" s="1"/>
  <c r="H15835" i="4"/>
  <c r="I15835" i="4" s="1"/>
  <c r="H15805" i="4"/>
  <c r="I15805" i="4" s="1"/>
  <c r="H15795" i="4"/>
  <c r="I15795" i="4" s="1"/>
  <c r="H15735" i="4"/>
  <c r="I15735" i="4" s="1"/>
  <c r="H15725" i="4"/>
  <c r="I15725" i="4" s="1"/>
  <c r="H15695" i="4"/>
  <c r="I15695" i="4" s="1"/>
  <c r="H15685" i="4"/>
  <c r="I15685" i="4" s="1"/>
  <c r="H15625" i="4"/>
  <c r="I15625" i="4" s="1"/>
  <c r="H15615" i="4"/>
  <c r="I15615" i="4" s="1"/>
  <c r="H15595" i="4"/>
  <c r="I15595" i="4" s="1"/>
  <c r="H15585" i="4"/>
  <c r="I15585" i="4" s="1"/>
  <c r="H15545" i="4"/>
  <c r="I15545" i="4" s="1"/>
  <c r="H15515" i="4"/>
  <c r="I15515" i="4" s="1"/>
  <c r="H15505" i="4"/>
  <c r="I15505" i="4" s="1"/>
  <c r="H15485" i="4"/>
  <c r="I15485" i="4" s="1"/>
  <c r="H15415" i="4"/>
  <c r="I15415" i="4" s="1"/>
  <c r="H15395" i="4"/>
  <c r="I15395" i="4" s="1"/>
  <c r="H15385" i="4"/>
  <c r="I15385" i="4" s="1"/>
  <c r="H15315" i="4"/>
  <c r="I15315" i="4" s="1"/>
  <c r="H15265" i="4"/>
  <c r="I15265" i="4" s="1"/>
  <c r="H15245" i="4"/>
  <c r="I15245" i="4" s="1"/>
  <c r="H15235" i="4"/>
  <c r="I15235" i="4" s="1"/>
  <c r="H15225" i="4"/>
  <c r="I15225" i="4" s="1"/>
  <c r="H15205" i="4"/>
  <c r="I15205" i="4" s="1"/>
  <c r="H15195" i="4"/>
  <c r="I15195" i="4" s="1"/>
  <c r="H15185" i="4"/>
  <c r="I15185" i="4" s="1"/>
  <c r="H15175" i="4"/>
  <c r="I15175" i="4" s="1"/>
  <c r="H15145" i="4"/>
  <c r="I15145" i="4" s="1"/>
  <c r="H15125" i="4"/>
  <c r="I15125" i="4" s="1"/>
  <c r="H15105" i="4"/>
  <c r="I15105" i="4" s="1"/>
  <c r="H15015" i="4"/>
  <c r="I15015" i="4" s="1"/>
  <c r="H15005" i="4"/>
  <c r="I15005" i="4" s="1"/>
  <c r="H14995" i="4"/>
  <c r="I14995" i="4" s="1"/>
  <c r="H14985" i="4"/>
  <c r="I14985" i="4" s="1"/>
  <c r="H14965" i="4"/>
  <c r="I14965" i="4" s="1"/>
  <c r="H14955" i="4"/>
  <c r="I14955" i="4" s="1"/>
  <c r="H14945" i="4"/>
  <c r="I14945" i="4" s="1"/>
  <c r="H14935" i="4"/>
  <c r="I14935" i="4" s="1"/>
  <c r="H14915" i="4"/>
  <c r="I14915" i="4" s="1"/>
  <c r="H14905" i="4"/>
  <c r="I14905" i="4" s="1"/>
  <c r="H14885" i="4"/>
  <c r="I14885" i="4" s="1"/>
  <c r="H14875" i="4"/>
  <c r="I14875" i="4" s="1"/>
  <c r="H14855" i="4"/>
  <c r="I14855" i="4" s="1"/>
  <c r="H14805" i="4"/>
  <c r="I14805" i="4" s="1"/>
  <c r="H14785" i="4"/>
  <c r="I14785" i="4" s="1"/>
  <c r="H14765" i="4"/>
  <c r="I14765" i="4" s="1"/>
  <c r="H14745" i="4"/>
  <c r="I14745" i="4" s="1"/>
  <c r="H14735" i="4"/>
  <c r="I14735" i="4" s="1"/>
  <c r="H14705" i="4"/>
  <c r="I14705" i="4" s="1"/>
  <c r="H14675" i="4"/>
  <c r="I14675" i="4" s="1"/>
  <c r="H14655" i="4"/>
  <c r="I14655" i="4" s="1"/>
  <c r="H14645" i="4"/>
  <c r="I14645" i="4" s="1"/>
  <c r="H14615" i="4"/>
  <c r="I14615" i="4" s="1"/>
  <c r="H14605" i="4"/>
  <c r="I14605" i="4" s="1"/>
  <c r="H14595" i="4"/>
  <c r="I14595" i="4" s="1"/>
  <c r="H14575" i="4"/>
  <c r="I14575" i="4" s="1"/>
  <c r="H14565" i="4"/>
  <c r="I14565" i="4" s="1"/>
  <c r="H14555" i="4"/>
  <c r="I14555" i="4" s="1"/>
  <c r="H14535" i="4"/>
  <c r="I14535" i="4" s="1"/>
  <c r="H14485" i="4"/>
  <c r="I14485" i="4" s="1"/>
  <c r="H14455" i="4"/>
  <c r="I14455" i="4" s="1"/>
  <c r="H14425" i="4"/>
  <c r="I14425" i="4" s="1"/>
  <c r="H14405" i="4"/>
  <c r="I14405" i="4" s="1"/>
  <c r="H14375" i="4"/>
  <c r="I14375" i="4" s="1"/>
  <c r="H14365" i="4"/>
  <c r="I14365" i="4" s="1"/>
  <c r="H14355" i="4"/>
  <c r="I14355" i="4" s="1"/>
  <c r="H14345" i="4"/>
  <c r="I14345" i="4" s="1"/>
  <c r="H14305" i="4"/>
  <c r="I14305" i="4" s="1"/>
  <c r="H14295" i="4"/>
  <c r="I14295" i="4" s="1"/>
  <c r="H14265" i="4"/>
  <c r="I14265" i="4" s="1"/>
  <c r="H14235" i="4"/>
  <c r="I14235" i="4" s="1"/>
  <c r="H14225" i="4"/>
  <c r="I14225" i="4" s="1"/>
  <c r="H14115" i="4"/>
  <c r="I14115" i="4" s="1"/>
  <c r="H14095" i="4"/>
  <c r="I14095" i="4" s="1"/>
  <c r="H14085" i="4"/>
  <c r="I14085" i="4" s="1"/>
  <c r="H14075" i="4"/>
  <c r="I14075" i="4" s="1"/>
  <c r="H14065" i="4"/>
  <c r="I14065" i="4" s="1"/>
  <c r="H14005" i="4"/>
  <c r="I14005" i="4" s="1"/>
  <c r="H13975" i="4"/>
  <c r="I13975" i="4" s="1"/>
  <c r="H13945" i="4"/>
  <c r="I13945" i="4" s="1"/>
  <c r="H13935" i="4"/>
  <c r="I13935" i="4" s="1"/>
  <c r="H13925" i="4"/>
  <c r="I13925" i="4" s="1"/>
  <c r="H13905" i="4"/>
  <c r="I13905" i="4" s="1"/>
  <c r="H13895" i="4"/>
  <c r="I13895" i="4" s="1"/>
  <c r="H13885" i="4"/>
  <c r="I13885" i="4" s="1"/>
  <c r="H13855" i="4"/>
  <c r="I13855" i="4" s="1"/>
  <c r="H13835" i="4"/>
  <c r="I13835" i="4" s="1"/>
  <c r="H13815" i="4"/>
  <c r="I13815" i="4" s="1"/>
  <c r="H13805" i="4"/>
  <c r="I13805" i="4" s="1"/>
  <c r="H13795" i="4"/>
  <c r="I13795" i="4" s="1"/>
  <c r="H13775" i="4"/>
  <c r="I13775" i="4" s="1"/>
  <c r="H13765" i="4"/>
  <c r="I13765" i="4" s="1"/>
  <c r="H13745" i="4"/>
  <c r="I13745" i="4" s="1"/>
  <c r="H13675" i="4"/>
  <c r="I13675" i="4" s="1"/>
  <c r="H13655" i="4"/>
  <c r="I13655" i="4" s="1"/>
  <c r="H13585" i="4"/>
  <c r="I13585" i="4" s="1"/>
  <c r="H13575" i="4"/>
  <c r="I13575" i="4" s="1"/>
  <c r="H13565" i="4"/>
  <c r="I13565" i="4" s="1"/>
  <c r="H13545" i="4"/>
  <c r="I13545" i="4" s="1"/>
  <c r="H13535" i="4"/>
  <c r="I13535" i="4" s="1"/>
  <c r="H13495" i="4"/>
  <c r="I13495" i="4" s="1"/>
  <c r="H13485" i="4"/>
  <c r="I13485" i="4" s="1"/>
  <c r="H13475" i="4"/>
  <c r="I13475" i="4" s="1"/>
  <c r="H13425" i="4"/>
  <c r="I13425" i="4" s="1"/>
  <c r="H13415" i="4"/>
  <c r="I13415" i="4" s="1"/>
  <c r="H13385" i="4"/>
  <c r="I13385" i="4" s="1"/>
  <c r="H13355" i="4"/>
  <c r="I13355" i="4" s="1"/>
  <c r="H13295" i="4"/>
  <c r="I13295" i="4" s="1"/>
  <c r="H13285" i="4"/>
  <c r="I13285" i="4" s="1"/>
  <c r="H13275" i="4"/>
  <c r="I13275" i="4" s="1"/>
  <c r="H13255" i="4"/>
  <c r="I13255" i="4" s="1"/>
  <c r="H13245" i="4"/>
  <c r="I13245" i="4" s="1"/>
  <c r="H13225" i="4"/>
  <c r="I13225" i="4" s="1"/>
  <c r="H13215" i="4"/>
  <c r="I13215" i="4" s="1"/>
  <c r="H13205" i="4"/>
  <c r="I13205" i="4" s="1"/>
  <c r="H13195" i="4"/>
  <c r="I13195" i="4" s="1"/>
  <c r="H13185" i="4"/>
  <c r="I13185" i="4" s="1"/>
  <c r="H13145" i="4"/>
  <c r="I13145" i="4" s="1"/>
  <c r="H13135" i="4"/>
  <c r="I13135" i="4" s="1"/>
  <c r="H13105" i="4"/>
  <c r="I13105" i="4" s="1"/>
  <c r="H13055" i="4"/>
  <c r="I13055" i="4" s="1"/>
  <c r="H13020" i="4"/>
  <c r="I13020" i="4" s="1"/>
  <c r="H12970" i="4"/>
  <c r="I12970" i="4" s="1"/>
  <c r="H12905" i="4"/>
  <c r="I12905" i="4" s="1"/>
  <c r="H12887" i="4"/>
  <c r="I12887" i="4" s="1"/>
  <c r="H12870" i="4"/>
  <c r="I12870" i="4" s="1"/>
  <c r="H12820" i="4"/>
  <c r="I12820" i="4" s="1"/>
  <c r="H12755" i="4"/>
  <c r="I12755" i="4" s="1"/>
  <c r="H12720" i="4"/>
  <c r="I12720" i="4" s="1"/>
  <c r="H12705" i="4"/>
  <c r="I12705" i="4" s="1"/>
  <c r="H12670" i="4"/>
  <c r="I12670" i="4" s="1"/>
  <c r="H12605" i="4"/>
  <c r="I12605" i="4" s="1"/>
  <c r="H12587" i="4"/>
  <c r="I12587" i="4" s="1"/>
  <c r="H12570" i="4"/>
  <c r="I12570" i="4" s="1"/>
  <c r="H12555" i="4"/>
  <c r="I12555" i="4" s="1"/>
  <c r="H12505" i="4"/>
  <c r="I12505" i="4" s="1"/>
  <c r="H12437" i="4"/>
  <c r="I12437" i="4" s="1"/>
  <c r="H12237" i="4"/>
  <c r="I12237" i="4" s="1"/>
  <c r="H12220" i="4"/>
  <c r="I12220" i="4" s="1"/>
  <c r="H12205" i="4"/>
  <c r="I12205" i="4" s="1"/>
  <c r="H12187" i="4"/>
  <c r="I12187" i="4" s="1"/>
  <c r="H12170" i="4"/>
  <c r="I12170" i="4" s="1"/>
  <c r="H12155" i="4"/>
  <c r="I12155" i="4" s="1"/>
  <c r="H12137" i="4"/>
  <c r="I12137" i="4" s="1"/>
  <c r="H12120" i="4"/>
  <c r="I12120" i="4" s="1"/>
  <c r="H12087" i="4"/>
  <c r="I12087" i="4" s="1"/>
  <c r="H12037" i="4"/>
  <c r="I12037" i="4" s="1"/>
  <c r="H11955" i="4"/>
  <c r="I11955" i="4" s="1"/>
  <c r="H11937" i="4"/>
  <c r="I11937" i="4" s="1"/>
  <c r="H11905" i="4"/>
  <c r="I11905" i="4" s="1"/>
  <c r="H11855" i="4"/>
  <c r="I11855" i="4" s="1"/>
  <c r="H11737" i="4"/>
  <c r="I11737" i="4" s="1"/>
  <c r="H11687" i="4"/>
  <c r="I11687" i="4" s="1"/>
  <c r="H11655" i="4"/>
  <c r="I11655" i="4" s="1"/>
  <c r="H11537" i="4"/>
  <c r="I11537" i="4" s="1"/>
  <c r="H11520" i="4"/>
  <c r="I11520" i="4" s="1"/>
  <c r="H11437" i="4"/>
  <c r="I11437" i="4" s="1"/>
  <c r="H11251" i="4"/>
  <c r="I11251" i="4" s="1"/>
  <c r="H11224" i="4"/>
  <c r="I11224" i="4" s="1"/>
  <c r="H11200" i="4"/>
  <c r="I11200" i="4" s="1"/>
  <c r="H10913" i="4"/>
  <c r="I10913" i="4" s="1"/>
  <c r="H10842" i="4"/>
  <c r="I10842" i="4" s="1"/>
  <c r="H10771" i="4"/>
  <c r="I10771" i="4" s="1"/>
  <c r="H10629" i="4"/>
  <c r="I10629" i="4" s="1"/>
  <c r="H10484" i="4"/>
  <c r="I10484" i="4" s="1"/>
  <c r="H10342" i="4"/>
  <c r="I10342" i="4" s="1"/>
  <c r="H10271" i="4"/>
  <c r="I10271" i="4" s="1"/>
  <c r="H10200" i="4"/>
  <c r="I10200" i="4" s="1"/>
  <c r="H9984" i="4"/>
  <c r="I9984" i="4" s="1"/>
  <c r="H9913" i="4"/>
  <c r="I9913" i="4" s="1"/>
  <c r="H9842" i="4"/>
  <c r="I9842" i="4" s="1"/>
  <c r="H8992" i="4"/>
  <c r="I8992" i="4" s="1"/>
  <c r="H5829" i="4"/>
  <c r="I5829" i="4" s="1"/>
  <c r="H14354" i="4"/>
  <c r="I14354" i="4" s="1"/>
  <c r="H14344" i="4"/>
  <c r="I14344" i="4" s="1"/>
  <c r="H14284" i="4"/>
  <c r="I14284" i="4" s="1"/>
  <c r="H14244" i="4"/>
  <c r="I14244" i="4" s="1"/>
  <c r="H14234" i="4"/>
  <c r="I14234" i="4" s="1"/>
  <c r="H14224" i="4"/>
  <c r="I14224" i="4" s="1"/>
  <c r="H14214" i="4"/>
  <c r="I14214" i="4" s="1"/>
  <c r="H14204" i="4"/>
  <c r="I14204" i="4" s="1"/>
  <c r="H14194" i="4"/>
  <c r="I14194" i="4" s="1"/>
  <c r="H14184" i="4"/>
  <c r="I14184" i="4" s="1"/>
  <c r="H14174" i="4"/>
  <c r="I14174" i="4" s="1"/>
  <c r="H14164" i="4"/>
  <c r="I14164" i="4" s="1"/>
  <c r="H14144" i="4"/>
  <c r="I14144" i="4" s="1"/>
  <c r="H14134" i="4"/>
  <c r="I14134" i="4" s="1"/>
  <c r="H14124" i="4"/>
  <c r="I14124" i="4" s="1"/>
  <c r="H14044" i="4"/>
  <c r="I14044" i="4" s="1"/>
  <c r="H14024" i="4"/>
  <c r="I14024" i="4" s="1"/>
  <c r="H13964" i="4"/>
  <c r="I13964" i="4" s="1"/>
  <c r="H13944" i="4"/>
  <c r="I13944" i="4" s="1"/>
  <c r="H13934" i="4"/>
  <c r="I13934" i="4" s="1"/>
  <c r="H13924" i="4"/>
  <c r="I13924" i="4" s="1"/>
  <c r="H13904" i="4"/>
  <c r="I13904" i="4" s="1"/>
  <c r="H13844" i="4"/>
  <c r="I13844" i="4" s="1"/>
  <c r="H13834" i="4"/>
  <c r="I13834" i="4" s="1"/>
  <c r="H13824" i="4"/>
  <c r="I13824" i="4" s="1"/>
  <c r="H13804" i="4"/>
  <c r="I13804" i="4" s="1"/>
  <c r="H13794" i="4"/>
  <c r="I13794" i="4" s="1"/>
  <c r="H13724" i="4"/>
  <c r="I13724" i="4" s="1"/>
  <c r="H13714" i="4"/>
  <c r="I13714" i="4" s="1"/>
  <c r="H13674" i="4"/>
  <c r="I13674" i="4" s="1"/>
  <c r="H13664" i="4"/>
  <c r="I13664" i="4" s="1"/>
  <c r="H13644" i="4"/>
  <c r="I13644" i="4" s="1"/>
  <c r="H13604" i="4"/>
  <c r="I13604" i="4" s="1"/>
  <c r="H13594" i="4"/>
  <c r="I13594" i="4" s="1"/>
  <c r="H13564" i="4"/>
  <c r="I13564" i="4" s="1"/>
  <c r="H13504" i="4"/>
  <c r="I13504" i="4" s="1"/>
  <c r="H13494" i="4"/>
  <c r="I13494" i="4" s="1"/>
  <c r="H13484" i="4"/>
  <c r="I13484" i="4" s="1"/>
  <c r="H13464" i="4"/>
  <c r="I13464" i="4" s="1"/>
  <c r="H13444" i="4"/>
  <c r="I13444" i="4" s="1"/>
  <c r="H13434" i="4"/>
  <c r="I13434" i="4" s="1"/>
  <c r="H13394" i="4"/>
  <c r="I13394" i="4" s="1"/>
  <c r="H13384" i="4"/>
  <c r="I13384" i="4" s="1"/>
  <c r="H13374" i="4"/>
  <c r="I13374" i="4" s="1"/>
  <c r="H13364" i="4"/>
  <c r="I13364" i="4" s="1"/>
  <c r="H13354" i="4"/>
  <c r="I13354" i="4" s="1"/>
  <c r="H13324" i="4"/>
  <c r="I13324" i="4" s="1"/>
  <c r="H13314" i="4"/>
  <c r="I13314" i="4" s="1"/>
  <c r="H13284" i="4"/>
  <c r="I13284" i="4" s="1"/>
  <c r="H13264" i="4"/>
  <c r="I13264" i="4" s="1"/>
  <c r="H13224" i="4"/>
  <c r="I13224" i="4" s="1"/>
  <c r="H13214" i="4"/>
  <c r="I13214" i="4" s="1"/>
  <c r="H13204" i="4"/>
  <c r="I13204" i="4" s="1"/>
  <c r="H13184" i="4"/>
  <c r="I13184" i="4" s="1"/>
  <c r="H13154" i="4"/>
  <c r="I13154" i="4" s="1"/>
  <c r="H13144" i="4"/>
  <c r="I13144" i="4" s="1"/>
  <c r="H13124" i="4"/>
  <c r="I13124" i="4" s="1"/>
  <c r="H13114" i="4"/>
  <c r="I13114" i="4" s="1"/>
  <c r="H13086" i="4"/>
  <c r="I13086" i="4" s="1"/>
  <c r="H13054" i="4"/>
  <c r="I13054" i="4" s="1"/>
  <c r="H13019" i="4"/>
  <c r="I13019" i="4" s="1"/>
  <c r="H13004" i="4"/>
  <c r="I13004" i="4" s="1"/>
  <c r="H12986" i="4"/>
  <c r="I12986" i="4" s="1"/>
  <c r="H12969" i="4"/>
  <c r="I12969" i="4" s="1"/>
  <c r="H12954" i="4"/>
  <c r="I12954" i="4" s="1"/>
  <c r="H12936" i="4"/>
  <c r="I12936" i="4" s="1"/>
  <c r="H12919" i="4"/>
  <c r="I12919" i="4" s="1"/>
  <c r="H12904" i="4"/>
  <c r="I12904" i="4" s="1"/>
  <c r="H12886" i="4"/>
  <c r="I12886" i="4" s="1"/>
  <c r="H12819" i="4"/>
  <c r="I12819" i="4" s="1"/>
  <c r="H12786" i="4"/>
  <c r="I12786" i="4" s="1"/>
  <c r="H12736" i="4"/>
  <c r="I12736" i="4" s="1"/>
  <c r="H12719" i="4"/>
  <c r="I12719" i="4" s="1"/>
  <c r="H12704" i="4"/>
  <c r="I12704" i="4" s="1"/>
  <c r="H12654" i="4"/>
  <c r="I12654" i="4" s="1"/>
  <c r="H12604" i="4"/>
  <c r="I12604" i="4" s="1"/>
  <c r="H12586" i="4"/>
  <c r="I12586" i="4" s="1"/>
  <c r="H12569" i="4"/>
  <c r="I12569" i="4" s="1"/>
  <c r="H12554" i="4"/>
  <c r="I12554" i="4" s="1"/>
  <c r="H12536" i="4"/>
  <c r="I12536" i="4" s="1"/>
  <c r="H12469" i="4"/>
  <c r="I12469" i="4" s="1"/>
  <c r="H12436" i="4"/>
  <c r="I12436" i="4" s="1"/>
  <c r="H12404" i="4"/>
  <c r="I12404" i="4" s="1"/>
  <c r="H12319" i="4"/>
  <c r="I12319" i="4" s="1"/>
  <c r="H12304" i="4"/>
  <c r="I12304" i="4" s="1"/>
  <c r="H12269" i="4"/>
  <c r="I12269" i="4" s="1"/>
  <c r="H12236" i="4"/>
  <c r="I12236" i="4" s="1"/>
  <c r="H12186" i="4"/>
  <c r="I12186" i="4" s="1"/>
  <c r="H12169" i="4"/>
  <c r="I12169" i="4" s="1"/>
  <c r="H12154" i="4"/>
  <c r="I12154" i="4" s="1"/>
  <c r="H12136" i="4"/>
  <c r="I12136" i="4" s="1"/>
  <c r="H12104" i="4"/>
  <c r="I12104" i="4" s="1"/>
  <c r="H12019" i="4"/>
  <c r="I12019" i="4" s="1"/>
  <c r="H11969" i="4"/>
  <c r="I11969" i="4" s="1"/>
  <c r="H11954" i="4"/>
  <c r="I11954" i="4" s="1"/>
  <c r="H11936" i="4"/>
  <c r="I11936" i="4" s="1"/>
  <c r="H11919" i="4"/>
  <c r="I11919" i="4" s="1"/>
  <c r="H11886" i="4"/>
  <c r="I11886" i="4" s="1"/>
  <c r="H11819" i="4"/>
  <c r="I11819" i="4" s="1"/>
  <c r="H11769" i="4"/>
  <c r="I11769" i="4" s="1"/>
  <c r="H11754" i="4"/>
  <c r="I11754" i="4" s="1"/>
  <c r="H11736" i="4"/>
  <c r="I11736" i="4" s="1"/>
  <c r="H11704" i="4"/>
  <c r="I11704" i="4" s="1"/>
  <c r="H11636" i="4"/>
  <c r="I11636" i="4" s="1"/>
  <c r="H11619" i="4"/>
  <c r="I11619" i="4" s="1"/>
  <c r="H11569" i="4"/>
  <c r="I11569" i="4" s="1"/>
  <c r="H11554" i="4"/>
  <c r="I11554" i="4" s="1"/>
  <c r="H11536" i="4"/>
  <c r="I11536" i="4" s="1"/>
  <c r="H11486" i="4"/>
  <c r="I11486" i="4" s="1"/>
  <c r="H11469" i="4"/>
  <c r="I11469" i="4" s="1"/>
  <c r="H11392" i="4"/>
  <c r="I11392" i="4" s="1"/>
  <c r="H11365" i="4"/>
  <c r="I11365" i="4" s="1"/>
  <c r="H11342" i="4"/>
  <c r="I11342" i="4" s="1"/>
  <c r="H11321" i="4"/>
  <c r="I11321" i="4" s="1"/>
  <c r="H11271" i="4"/>
  <c r="I11271" i="4" s="1"/>
  <c r="H11223" i="4"/>
  <c r="I11223" i="4" s="1"/>
  <c r="H10972" i="4"/>
  <c r="I10972" i="4" s="1"/>
  <c r="H10685" i="4"/>
  <c r="I10685" i="4" s="1"/>
  <c r="H10614" i="4"/>
  <c r="I10614" i="4" s="1"/>
  <c r="H10401" i="4"/>
  <c r="I10401" i="4" s="1"/>
  <c r="H10114" i="4"/>
  <c r="I10114" i="4" s="1"/>
  <c r="H10043" i="4"/>
  <c r="I10043" i="4" s="1"/>
  <c r="H9685" i="4"/>
  <c r="I9685" i="4" s="1"/>
  <c r="H9213" i="4"/>
  <c r="I9213" i="4" s="1"/>
  <c r="H8661" i="4"/>
  <c r="I8661" i="4" s="1"/>
  <c r="H8322" i="4"/>
  <c r="I8322" i="4" s="1"/>
  <c r="H6598" i="4"/>
  <c r="I6598" i="4" s="1"/>
  <c r="H14343" i="4"/>
  <c r="I14343" i="4" s="1"/>
  <c r="H14333" i="4"/>
  <c r="I14333" i="4" s="1"/>
  <c r="H14323" i="4"/>
  <c r="I14323" i="4" s="1"/>
  <c r="H14293" i="4"/>
  <c r="I14293" i="4" s="1"/>
  <c r="H14283" i="4"/>
  <c r="I14283" i="4" s="1"/>
  <c r="H14263" i="4"/>
  <c r="I14263" i="4" s="1"/>
  <c r="H14253" i="4"/>
  <c r="I14253" i="4" s="1"/>
  <c r="H14233" i="4"/>
  <c r="I14233" i="4" s="1"/>
  <c r="H14213" i="4"/>
  <c r="I14213" i="4" s="1"/>
  <c r="H14173" i="4"/>
  <c r="I14173" i="4" s="1"/>
  <c r="H14153" i="4"/>
  <c r="I14153" i="4" s="1"/>
  <c r="H14143" i="4"/>
  <c r="I14143" i="4" s="1"/>
  <c r="H14123" i="4"/>
  <c r="I14123" i="4" s="1"/>
  <c r="H14113" i="4"/>
  <c r="I14113" i="4" s="1"/>
  <c r="H14103" i="4"/>
  <c r="I14103" i="4" s="1"/>
  <c r="H14073" i="4"/>
  <c r="I14073" i="4" s="1"/>
  <c r="H14063" i="4"/>
  <c r="I14063" i="4" s="1"/>
  <c r="H14053" i="4"/>
  <c r="I14053" i="4" s="1"/>
  <c r="H14023" i="4"/>
  <c r="I14023" i="4" s="1"/>
  <c r="H13983" i="4"/>
  <c r="I13983" i="4" s="1"/>
  <c r="H13963" i="4"/>
  <c r="I13963" i="4" s="1"/>
  <c r="H13953" i="4"/>
  <c r="I13953" i="4" s="1"/>
  <c r="H13943" i="4"/>
  <c r="I13943" i="4" s="1"/>
  <c r="H13913" i="4"/>
  <c r="I13913" i="4" s="1"/>
  <c r="H13903" i="4"/>
  <c r="I13903" i="4" s="1"/>
  <c r="H13863" i="4"/>
  <c r="I13863" i="4" s="1"/>
  <c r="H13853" i="4"/>
  <c r="I13853" i="4" s="1"/>
  <c r="H13843" i="4"/>
  <c r="I13843" i="4" s="1"/>
  <c r="H13803" i="4"/>
  <c r="I13803" i="4" s="1"/>
  <c r="H13783" i="4"/>
  <c r="I13783" i="4" s="1"/>
  <c r="H13773" i="4"/>
  <c r="I13773" i="4" s="1"/>
  <c r="H13753" i="4"/>
  <c r="I13753" i="4" s="1"/>
  <c r="H13743" i="4"/>
  <c r="I13743" i="4" s="1"/>
  <c r="H13733" i="4"/>
  <c r="I13733" i="4" s="1"/>
  <c r="H13723" i="4"/>
  <c r="I13723" i="4" s="1"/>
  <c r="H13683" i="4"/>
  <c r="I13683" i="4" s="1"/>
  <c r="H13663" i="4"/>
  <c r="I13663" i="4" s="1"/>
  <c r="H13603" i="4"/>
  <c r="I13603" i="4" s="1"/>
  <c r="H13593" i="4"/>
  <c r="I13593" i="4" s="1"/>
  <c r="H13583" i="4"/>
  <c r="I13583" i="4" s="1"/>
  <c r="H13543" i="4"/>
  <c r="I13543" i="4" s="1"/>
  <c r="H13463" i="4"/>
  <c r="I13463" i="4" s="1"/>
  <c r="H13353" i="4"/>
  <c r="I13353" i="4" s="1"/>
  <c r="H13333" i="4"/>
  <c r="I13333" i="4" s="1"/>
  <c r="H13313" i="4"/>
  <c r="I13313" i="4" s="1"/>
  <c r="H13283" i="4"/>
  <c r="I13283" i="4" s="1"/>
  <c r="H13263" i="4"/>
  <c r="I13263" i="4" s="1"/>
  <c r="H13253" i="4"/>
  <c r="I13253" i="4" s="1"/>
  <c r="H13243" i="4"/>
  <c r="I13243" i="4" s="1"/>
  <c r="H13213" i="4"/>
  <c r="I13213" i="4" s="1"/>
  <c r="H13193" i="4"/>
  <c r="I13193" i="4" s="1"/>
  <c r="H13173" i="4"/>
  <c r="I13173" i="4" s="1"/>
  <c r="H13153" i="4"/>
  <c r="I13153" i="4" s="1"/>
  <c r="H13143" i="4"/>
  <c r="I13143" i="4" s="1"/>
  <c r="H13123" i="4"/>
  <c r="I13123" i="4" s="1"/>
  <c r="H13100" i="4"/>
  <c r="I13100" i="4" s="1"/>
  <c r="H13085" i="4"/>
  <c r="I13085" i="4" s="1"/>
  <c r="H13067" i="4"/>
  <c r="I13067" i="4" s="1"/>
  <c r="H13050" i="4"/>
  <c r="I13050" i="4" s="1"/>
  <c r="H13035" i="4"/>
  <c r="I13035" i="4" s="1"/>
  <c r="H13017" i="4"/>
  <c r="I13017" i="4" s="1"/>
  <c r="H13000" i="4"/>
  <c r="I13000" i="4" s="1"/>
  <c r="H12950" i="4"/>
  <c r="I12950" i="4" s="1"/>
  <c r="H12917" i="4"/>
  <c r="I12917" i="4" s="1"/>
  <c r="H12900" i="4"/>
  <c r="I12900" i="4" s="1"/>
  <c r="H12885" i="4"/>
  <c r="I12885" i="4" s="1"/>
  <c r="H12700" i="4"/>
  <c r="I12700" i="4" s="1"/>
  <c r="H12685" i="4"/>
  <c r="I12685" i="4" s="1"/>
  <c r="H12650" i="4"/>
  <c r="I12650" i="4" s="1"/>
  <c r="H12600" i="4"/>
  <c r="I12600" i="4" s="1"/>
  <c r="H12585" i="4"/>
  <c r="I12585" i="4" s="1"/>
  <c r="H12550" i="4"/>
  <c r="I12550" i="4" s="1"/>
  <c r="H12535" i="4"/>
  <c r="I12535" i="4" s="1"/>
  <c r="H12517" i="4"/>
  <c r="I12517" i="4" s="1"/>
  <c r="H12485" i="4"/>
  <c r="I12485" i="4" s="1"/>
  <c r="H12450" i="4"/>
  <c r="I12450" i="4" s="1"/>
  <c r="H12400" i="4"/>
  <c r="I12400" i="4" s="1"/>
  <c r="H12317" i="4"/>
  <c r="I12317" i="4" s="1"/>
  <c r="H12200" i="4"/>
  <c r="I12200" i="4" s="1"/>
  <c r="H12135" i="4"/>
  <c r="I12135" i="4" s="1"/>
  <c r="H12100" i="4"/>
  <c r="I12100" i="4" s="1"/>
  <c r="H12085" i="4"/>
  <c r="I12085" i="4" s="1"/>
  <c r="H12067" i="4"/>
  <c r="I12067" i="4" s="1"/>
  <c r="H12035" i="4"/>
  <c r="I12035" i="4" s="1"/>
  <c r="H12017" i="4"/>
  <c r="I12017" i="4" s="1"/>
  <c r="H11967" i="4"/>
  <c r="I11967" i="4" s="1"/>
  <c r="H11935" i="4"/>
  <c r="I11935" i="4" s="1"/>
  <c r="H11917" i="4"/>
  <c r="I11917" i="4" s="1"/>
  <c r="H11867" i="4"/>
  <c r="I11867" i="4" s="1"/>
  <c r="H11817" i="4"/>
  <c r="I11817" i="4" s="1"/>
  <c r="H11767" i="4"/>
  <c r="I11767" i="4" s="1"/>
  <c r="H11735" i="4"/>
  <c r="I11735" i="4" s="1"/>
  <c r="H11717" i="4"/>
  <c r="I11717" i="4" s="1"/>
  <c r="H11650" i="4"/>
  <c r="I11650" i="4" s="1"/>
  <c r="H11617" i="4"/>
  <c r="I11617" i="4" s="1"/>
  <c r="H11585" i="4"/>
  <c r="I11585" i="4" s="1"/>
  <c r="H11567" i="4"/>
  <c r="I11567" i="4" s="1"/>
  <c r="H11535" i="4"/>
  <c r="I11535" i="4" s="1"/>
  <c r="H11517" i="4"/>
  <c r="I11517" i="4" s="1"/>
  <c r="H11467" i="4"/>
  <c r="I11467" i="4" s="1"/>
  <c r="H11385" i="4"/>
  <c r="I11385" i="4" s="1"/>
  <c r="H11364" i="4"/>
  <c r="I11364" i="4" s="1"/>
  <c r="H11314" i="4"/>
  <c r="I11314" i="4" s="1"/>
  <c r="H11293" i="4"/>
  <c r="I11293" i="4" s="1"/>
  <c r="H11042" i="4"/>
  <c r="I11042" i="4" s="1"/>
  <c r="H10755" i="4"/>
  <c r="I10755" i="4" s="1"/>
  <c r="H10684" i="4"/>
  <c r="I10684" i="4" s="1"/>
  <c r="H10542" i="4"/>
  <c r="I10542" i="4" s="1"/>
  <c r="H10471" i="4"/>
  <c r="I10471" i="4" s="1"/>
  <c r="H10329" i="4"/>
  <c r="I10329" i="4" s="1"/>
  <c r="H9900" i="4"/>
  <c r="I9900" i="4" s="1"/>
  <c r="H9684" i="4"/>
  <c r="I9684" i="4" s="1"/>
  <c r="H9573" i="4"/>
  <c r="I9573" i="4" s="1"/>
  <c r="H9404" i="4"/>
  <c r="I9404" i="4" s="1"/>
  <c r="H8941" i="4"/>
  <c r="I8941" i="4" s="1"/>
  <c r="H8660" i="4"/>
  <c r="I8660" i="4" s="1"/>
  <c r="H8293" i="4"/>
  <c r="I8293" i="4" s="1"/>
  <c r="H14312" i="4"/>
  <c r="I14312" i="4" s="1"/>
  <c r="H14292" i="4"/>
  <c r="I14292" i="4" s="1"/>
  <c r="H14272" i="4"/>
  <c r="I14272" i="4" s="1"/>
  <c r="H14262" i="4"/>
  <c r="I14262" i="4" s="1"/>
  <c r="H14242" i="4"/>
  <c r="I14242" i="4" s="1"/>
  <c r="H14222" i="4"/>
  <c r="I14222" i="4" s="1"/>
  <c r="H14202" i="4"/>
  <c r="I14202" i="4" s="1"/>
  <c r="H14192" i="4"/>
  <c r="I14192" i="4" s="1"/>
  <c r="H14182" i="4"/>
  <c r="I14182" i="4" s="1"/>
  <c r="H14162" i="4"/>
  <c r="I14162" i="4" s="1"/>
  <c r="H14152" i="4"/>
  <c r="I14152" i="4" s="1"/>
  <c r="H14062" i="4"/>
  <c r="I14062" i="4" s="1"/>
  <c r="H14042" i="4"/>
  <c r="I14042" i="4" s="1"/>
  <c r="H14022" i="4"/>
  <c r="I14022" i="4" s="1"/>
  <c r="H14002" i="4"/>
  <c r="I14002" i="4" s="1"/>
  <c r="H13962" i="4"/>
  <c r="I13962" i="4" s="1"/>
  <c r="H13912" i="4"/>
  <c r="I13912" i="4" s="1"/>
  <c r="H13902" i="4"/>
  <c r="I13902" i="4" s="1"/>
  <c r="H13852" i="4"/>
  <c r="I13852" i="4" s="1"/>
  <c r="H13832" i="4"/>
  <c r="I13832" i="4" s="1"/>
  <c r="H13812" i="4"/>
  <c r="I13812" i="4" s="1"/>
  <c r="H13762" i="4"/>
  <c r="I13762" i="4" s="1"/>
  <c r="H13732" i="4"/>
  <c r="I13732" i="4" s="1"/>
  <c r="H13722" i="4"/>
  <c r="I13722" i="4" s="1"/>
  <c r="H13712" i="4"/>
  <c r="I13712" i="4" s="1"/>
  <c r="H13682" i="4"/>
  <c r="I13682" i="4" s="1"/>
  <c r="H13622" i="4"/>
  <c r="I13622" i="4" s="1"/>
  <c r="H13592" i="4"/>
  <c r="I13592" i="4" s="1"/>
  <c r="H13582" i="4"/>
  <c r="I13582" i="4" s="1"/>
  <c r="H13572" i="4"/>
  <c r="I13572" i="4" s="1"/>
  <c r="H13562" i="4"/>
  <c r="I13562" i="4" s="1"/>
  <c r="H13542" i="4"/>
  <c r="I13542" i="4" s="1"/>
  <c r="H13532" i="4"/>
  <c r="I13532" i="4" s="1"/>
  <c r="H13522" i="4"/>
  <c r="I13522" i="4" s="1"/>
  <c r="H13512" i="4"/>
  <c r="I13512" i="4" s="1"/>
  <c r="H13432" i="4"/>
  <c r="I13432" i="4" s="1"/>
  <c r="H13412" i="4"/>
  <c r="I13412" i="4" s="1"/>
  <c r="H13402" i="4"/>
  <c r="I13402" i="4" s="1"/>
  <c r="H13392" i="4"/>
  <c r="I13392" i="4" s="1"/>
  <c r="H13312" i="4"/>
  <c r="I13312" i="4" s="1"/>
  <c r="H13292" i="4"/>
  <c r="I13292" i="4" s="1"/>
  <c r="H13272" i="4"/>
  <c r="I13272" i="4" s="1"/>
  <c r="H13262" i="4"/>
  <c r="I13262" i="4" s="1"/>
  <c r="H13222" i="4"/>
  <c r="I13222" i="4" s="1"/>
  <c r="H13212" i="4"/>
  <c r="I13212" i="4" s="1"/>
  <c r="H13202" i="4"/>
  <c r="I13202" i="4" s="1"/>
  <c r="H13182" i="4"/>
  <c r="I13182" i="4" s="1"/>
  <c r="H13172" i="4"/>
  <c r="I13172" i="4" s="1"/>
  <c r="H13162" i="4"/>
  <c r="I13162" i="4" s="1"/>
  <c r="H13122" i="4"/>
  <c r="I13122" i="4" s="1"/>
  <c r="H13084" i="4"/>
  <c r="I13084" i="4" s="1"/>
  <c r="H12999" i="4"/>
  <c r="I12999" i="4" s="1"/>
  <c r="H12966" i="4"/>
  <c r="I12966" i="4" s="1"/>
  <c r="H12916" i="4"/>
  <c r="I12916" i="4" s="1"/>
  <c r="H12899" i="4"/>
  <c r="I12899" i="4" s="1"/>
  <c r="H12884" i="4"/>
  <c r="I12884" i="4" s="1"/>
  <c r="H12784" i="4"/>
  <c r="I12784" i="4" s="1"/>
  <c r="H12716" i="4"/>
  <c r="I12716" i="4" s="1"/>
  <c r="H12699" i="4"/>
  <c r="I12699" i="4" s="1"/>
  <c r="H12649" i="4"/>
  <c r="I12649" i="4" s="1"/>
  <c r="H12616" i="4"/>
  <c r="I12616" i="4" s="1"/>
  <c r="H12599" i="4"/>
  <c r="I12599" i="4" s="1"/>
  <c r="H12534" i="4"/>
  <c r="I12534" i="4" s="1"/>
  <c r="H12516" i="4"/>
  <c r="I12516" i="4" s="1"/>
  <c r="H12434" i="4"/>
  <c r="I12434" i="4" s="1"/>
  <c r="H12416" i="4"/>
  <c r="I12416" i="4" s="1"/>
  <c r="H12399" i="4"/>
  <c r="I12399" i="4" s="1"/>
  <c r="H12384" i="4"/>
  <c r="I12384" i="4" s="1"/>
  <c r="H12349" i="4"/>
  <c r="I12349" i="4" s="1"/>
  <c r="H12284" i="4"/>
  <c r="I12284" i="4" s="1"/>
  <c r="H12266" i="4"/>
  <c r="I12266" i="4" s="1"/>
  <c r="H12184" i="4"/>
  <c r="I12184" i="4" s="1"/>
  <c r="H12166" i="4"/>
  <c r="I12166" i="4" s="1"/>
  <c r="H12099" i="4"/>
  <c r="I12099" i="4" s="1"/>
  <c r="H12084" i="4"/>
  <c r="I12084" i="4" s="1"/>
  <c r="H12016" i="4"/>
  <c r="I12016" i="4" s="1"/>
  <c r="H11999" i="4"/>
  <c r="I11999" i="4" s="1"/>
  <c r="H11884" i="4"/>
  <c r="I11884" i="4" s="1"/>
  <c r="H11866" i="4"/>
  <c r="I11866" i="4" s="1"/>
  <c r="H11834" i="4"/>
  <c r="I11834" i="4" s="1"/>
  <c r="H11816" i="4"/>
  <c r="I11816" i="4" s="1"/>
  <c r="H11749" i="4"/>
  <c r="I11749" i="4" s="1"/>
  <c r="H11734" i="4"/>
  <c r="I11734" i="4" s="1"/>
  <c r="H11716" i="4"/>
  <c r="I11716" i="4" s="1"/>
  <c r="H11699" i="4"/>
  <c r="I11699" i="4" s="1"/>
  <c r="H11684" i="4"/>
  <c r="I11684" i="4" s="1"/>
  <c r="H11649" i="4"/>
  <c r="I11649" i="4" s="1"/>
  <c r="H11616" i="4"/>
  <c r="I11616" i="4" s="1"/>
  <c r="H11534" i="4"/>
  <c r="I11534" i="4" s="1"/>
  <c r="H11484" i="4"/>
  <c r="I11484" i="4" s="1"/>
  <c r="H11466" i="4"/>
  <c r="I11466" i="4" s="1"/>
  <c r="H11410" i="4"/>
  <c r="I11410" i="4" s="1"/>
  <c r="H11313" i="4"/>
  <c r="I11313" i="4" s="1"/>
  <c r="H11292" i="4"/>
  <c r="I11292" i="4" s="1"/>
  <c r="H11030" i="4"/>
  <c r="I11030" i="4" s="1"/>
  <c r="H10959" i="4"/>
  <c r="I10959" i="4" s="1"/>
  <c r="H10743" i="4"/>
  <c r="I10743" i="4" s="1"/>
  <c r="H10672" i="4"/>
  <c r="I10672" i="4" s="1"/>
  <c r="H10601" i="4"/>
  <c r="I10601" i="4" s="1"/>
  <c r="H10385" i="4"/>
  <c r="I10385" i="4" s="1"/>
  <c r="H10243" i="4"/>
  <c r="I10243" i="4" s="1"/>
  <c r="H10172" i="4"/>
  <c r="I10172" i="4" s="1"/>
  <c r="H10030" i="4"/>
  <c r="I10030" i="4" s="1"/>
  <c r="H9885" i="4"/>
  <c r="I9885" i="4" s="1"/>
  <c r="H9672" i="4"/>
  <c r="I9672" i="4" s="1"/>
  <c r="H9374" i="4"/>
  <c r="I9374" i="4" s="1"/>
  <c r="H8891" i="4"/>
  <c r="I8891" i="4" s="1"/>
  <c r="H8193" i="4"/>
  <c r="I8193" i="4" s="1"/>
  <c r="H7653" i="4"/>
  <c r="I7653" i="4" s="1"/>
  <c r="H7086" i="4"/>
  <c r="I7086" i="4" s="1"/>
  <c r="H6463" i="4"/>
  <c r="I6463" i="4" s="1"/>
  <c r="H14351" i="4"/>
  <c r="I14351" i="4" s="1"/>
  <c r="H14341" i="4"/>
  <c r="I14341" i="4" s="1"/>
  <c r="H14331" i="4"/>
  <c r="I14331" i="4" s="1"/>
  <c r="H14281" i="4"/>
  <c r="I14281" i="4" s="1"/>
  <c r="H14251" i="4"/>
  <c r="I14251" i="4" s="1"/>
  <c r="H14221" i="4"/>
  <c r="I14221" i="4" s="1"/>
  <c r="H14171" i="4"/>
  <c r="I14171" i="4" s="1"/>
  <c r="H14161" i="4"/>
  <c r="I14161" i="4" s="1"/>
  <c r="H14141" i="4"/>
  <c r="I14141" i="4" s="1"/>
  <c r="H14131" i="4"/>
  <c r="I14131" i="4" s="1"/>
  <c r="H14121" i="4"/>
  <c r="I14121" i="4" s="1"/>
  <c r="H14081" i="4"/>
  <c r="I14081" i="4" s="1"/>
  <c r="H14071" i="4"/>
  <c r="I14071" i="4" s="1"/>
  <c r="H14041" i="4"/>
  <c r="I14041" i="4" s="1"/>
  <c r="H14021" i="4"/>
  <c r="I14021" i="4" s="1"/>
  <c r="H14011" i="4"/>
  <c r="I14011" i="4" s="1"/>
  <c r="H13991" i="4"/>
  <c r="I13991" i="4" s="1"/>
  <c r="H13981" i="4"/>
  <c r="I13981" i="4" s="1"/>
  <c r="H13931" i="4"/>
  <c r="I13931" i="4" s="1"/>
  <c r="H13901" i="4"/>
  <c r="I13901" i="4" s="1"/>
  <c r="H13871" i="4"/>
  <c r="I13871" i="4" s="1"/>
  <c r="H13841" i="4"/>
  <c r="I13841" i="4" s="1"/>
  <c r="H13811" i="4"/>
  <c r="I13811" i="4" s="1"/>
  <c r="H13781" i="4"/>
  <c r="I13781" i="4" s="1"/>
  <c r="H13771" i="4"/>
  <c r="I13771" i="4" s="1"/>
  <c r="H13761" i="4"/>
  <c r="I13761" i="4" s="1"/>
  <c r="H13741" i="4"/>
  <c r="I13741" i="4" s="1"/>
  <c r="H13731" i="4"/>
  <c r="I13731" i="4" s="1"/>
  <c r="H13711" i="4"/>
  <c r="I13711" i="4" s="1"/>
  <c r="H13701" i="4"/>
  <c r="I13701" i="4" s="1"/>
  <c r="H13671" i="4"/>
  <c r="I13671" i="4" s="1"/>
  <c r="H13651" i="4"/>
  <c r="I13651" i="4" s="1"/>
  <c r="H13641" i="4"/>
  <c r="I13641" i="4" s="1"/>
  <c r="H13631" i="4"/>
  <c r="I13631" i="4" s="1"/>
  <c r="H13611" i="4"/>
  <c r="I13611" i="4" s="1"/>
  <c r="H13581" i="4"/>
  <c r="I13581" i="4" s="1"/>
  <c r="H13551" i="4"/>
  <c r="I13551" i="4" s="1"/>
  <c r="H13531" i="4"/>
  <c r="I13531" i="4" s="1"/>
  <c r="H13521" i="4"/>
  <c r="I13521" i="4" s="1"/>
  <c r="H13511" i="4"/>
  <c r="I13511" i="4" s="1"/>
  <c r="H13481" i="4"/>
  <c r="I13481" i="4" s="1"/>
  <c r="H13471" i="4"/>
  <c r="I13471" i="4" s="1"/>
  <c r="H13441" i="4"/>
  <c r="I13441" i="4" s="1"/>
  <c r="H13411" i="4"/>
  <c r="I13411" i="4" s="1"/>
  <c r="H13381" i="4"/>
  <c r="I13381" i="4" s="1"/>
  <c r="H13371" i="4"/>
  <c r="I13371" i="4" s="1"/>
  <c r="H13361" i="4"/>
  <c r="I13361" i="4" s="1"/>
  <c r="H13341" i="4"/>
  <c r="I13341" i="4" s="1"/>
  <c r="H13321" i="4"/>
  <c r="I13321" i="4" s="1"/>
  <c r="H13301" i="4"/>
  <c r="I13301" i="4" s="1"/>
  <c r="H13271" i="4"/>
  <c r="I13271" i="4" s="1"/>
  <c r="H13251" i="4"/>
  <c r="I13251" i="4" s="1"/>
  <c r="H13231" i="4"/>
  <c r="I13231" i="4" s="1"/>
  <c r="H13201" i="4"/>
  <c r="I13201" i="4" s="1"/>
  <c r="H13171" i="4"/>
  <c r="I13171" i="4" s="1"/>
  <c r="H13161" i="4"/>
  <c r="I13161" i="4" s="1"/>
  <c r="H13151" i="4"/>
  <c r="I13151" i="4" s="1"/>
  <c r="H13111" i="4"/>
  <c r="I13111" i="4" s="1"/>
  <c r="H13030" i="4"/>
  <c r="I13030" i="4" s="1"/>
  <c r="H13015" i="4"/>
  <c r="I13015" i="4" s="1"/>
  <c r="H12947" i="4"/>
  <c r="I12947" i="4" s="1"/>
  <c r="H12847" i="4"/>
  <c r="I12847" i="4" s="1"/>
  <c r="H12830" i="4"/>
  <c r="I12830" i="4" s="1"/>
  <c r="H12780" i="4"/>
  <c r="I12780" i="4" s="1"/>
  <c r="H12765" i="4"/>
  <c r="I12765" i="4" s="1"/>
  <c r="H12747" i="4"/>
  <c r="I12747" i="4" s="1"/>
  <c r="H12715" i="4"/>
  <c r="I12715" i="4" s="1"/>
  <c r="H12697" i="4"/>
  <c r="I12697" i="4" s="1"/>
  <c r="H12665" i="4"/>
  <c r="I12665" i="4" s="1"/>
  <c r="H12630" i="4"/>
  <c r="I12630" i="4" s="1"/>
  <c r="H12615" i="4"/>
  <c r="I12615" i="4" s="1"/>
  <c r="H12597" i="4"/>
  <c r="I12597" i="4" s="1"/>
  <c r="H12497" i="4"/>
  <c r="I12497" i="4" s="1"/>
  <c r="H12447" i="4"/>
  <c r="I12447" i="4" s="1"/>
  <c r="H12430" i="4"/>
  <c r="I12430" i="4" s="1"/>
  <c r="H12415" i="4"/>
  <c r="I12415" i="4" s="1"/>
  <c r="H12397" i="4"/>
  <c r="I12397" i="4" s="1"/>
  <c r="H12380" i="4"/>
  <c r="I12380" i="4" s="1"/>
  <c r="H12365" i="4"/>
  <c r="I12365" i="4" s="1"/>
  <c r="H12347" i="4"/>
  <c r="I12347" i="4" s="1"/>
  <c r="H12330" i="4"/>
  <c r="I12330" i="4" s="1"/>
  <c r="H12315" i="4"/>
  <c r="I12315" i="4" s="1"/>
  <c r="H12265" i="4"/>
  <c r="I12265" i="4" s="1"/>
  <c r="H12247" i="4"/>
  <c r="I12247" i="4" s="1"/>
  <c r="H12230" i="4"/>
  <c r="I12230" i="4" s="1"/>
  <c r="H12215" i="4"/>
  <c r="I12215" i="4" s="1"/>
  <c r="H12197" i="4"/>
  <c r="I12197" i="4" s="1"/>
  <c r="H12180" i="4"/>
  <c r="I12180" i="4" s="1"/>
  <c r="H12165" i="4"/>
  <c r="I12165" i="4" s="1"/>
  <c r="H12147" i="4"/>
  <c r="I12147" i="4" s="1"/>
  <c r="H12115" i="4"/>
  <c r="I12115" i="4" s="1"/>
  <c r="H12097" i="4"/>
  <c r="I12097" i="4" s="1"/>
  <c r="H12080" i="4"/>
  <c r="I12080" i="4" s="1"/>
  <c r="H12065" i="4"/>
  <c r="I12065" i="4" s="1"/>
  <c r="H12030" i="4"/>
  <c r="I12030" i="4" s="1"/>
  <c r="H12015" i="4"/>
  <c r="I12015" i="4" s="1"/>
  <c r="H11930" i="4"/>
  <c r="I11930" i="4" s="1"/>
  <c r="H11897" i="4"/>
  <c r="I11897" i="4" s="1"/>
  <c r="H11880" i="4"/>
  <c r="I11880" i="4" s="1"/>
  <c r="H11847" i="4"/>
  <c r="I11847" i="4" s="1"/>
  <c r="H11830" i="4"/>
  <c r="I11830" i="4" s="1"/>
  <c r="H11765" i="4"/>
  <c r="I11765" i="4" s="1"/>
  <c r="H11747" i="4"/>
  <c r="I11747" i="4" s="1"/>
  <c r="H11697" i="4"/>
  <c r="I11697" i="4" s="1"/>
  <c r="H11680" i="4"/>
  <c r="I11680" i="4" s="1"/>
  <c r="H11647" i="4"/>
  <c r="I11647" i="4" s="1"/>
  <c r="H11630" i="4"/>
  <c r="I11630" i="4" s="1"/>
  <c r="H11597" i="4"/>
  <c r="I11597" i="4" s="1"/>
  <c r="H11580" i="4"/>
  <c r="I11580" i="4" s="1"/>
  <c r="H11565" i="4"/>
  <c r="I11565" i="4" s="1"/>
  <c r="H11530" i="4"/>
  <c r="I11530" i="4" s="1"/>
  <c r="H11497" i="4"/>
  <c r="I11497" i="4" s="1"/>
  <c r="H11430" i="4"/>
  <c r="I11430" i="4" s="1"/>
  <c r="H11409" i="4"/>
  <c r="I11409" i="4" s="1"/>
  <c r="H11382" i="4"/>
  <c r="I11382" i="4" s="1"/>
  <c r="H11311" i="4"/>
  <c r="I11311" i="4" s="1"/>
  <c r="H11285" i="4"/>
  <c r="I11285" i="4" s="1"/>
  <c r="H11264" i="4"/>
  <c r="I11264" i="4" s="1"/>
  <c r="H11240" i="4"/>
  <c r="I11240" i="4" s="1"/>
  <c r="H11171" i="4"/>
  <c r="I11171" i="4" s="1"/>
  <c r="H11100" i="4"/>
  <c r="I11100" i="4" s="1"/>
  <c r="H10955" i="4"/>
  <c r="I10955" i="4" s="1"/>
  <c r="H10813" i="4"/>
  <c r="I10813" i="4" s="1"/>
  <c r="H10671" i="4"/>
  <c r="I10671" i="4" s="1"/>
  <c r="H10600" i="4"/>
  <c r="I10600" i="4" s="1"/>
  <c r="H10313" i="4"/>
  <c r="I10313" i="4" s="1"/>
  <c r="H10242" i="4"/>
  <c r="I10242" i="4" s="1"/>
  <c r="H10100" i="4"/>
  <c r="I10100" i="4" s="1"/>
  <c r="H9955" i="4"/>
  <c r="I9955" i="4" s="1"/>
  <c r="H9884" i="4"/>
  <c r="I9884" i="4" s="1"/>
  <c r="H9813" i="4"/>
  <c r="I9813" i="4" s="1"/>
  <c r="H9373" i="4"/>
  <c r="I9373" i="4" s="1"/>
  <c r="H9156" i="4"/>
  <c r="I9156" i="4" s="1"/>
  <c r="H8606" i="4"/>
  <c r="I8606" i="4" s="1"/>
  <c r="H8192" i="4"/>
  <c r="I8192" i="4" s="1"/>
  <c r="H180" i="4"/>
  <c r="I180" i="4" s="1"/>
  <c r="H342" i="4"/>
  <c r="I342" i="4" s="1"/>
  <c r="H752" i="4"/>
  <c r="I752" i="4" s="1"/>
  <c r="H842" i="4"/>
  <c r="I842" i="4" s="1"/>
  <c r="H227" i="4"/>
  <c r="I227" i="4" s="1"/>
  <c r="H347" i="4"/>
  <c r="I347" i="4" s="1"/>
  <c r="H434" i="4"/>
  <c r="I434" i="4" s="1"/>
  <c r="H649" i="4"/>
  <c r="I649" i="4" s="1"/>
  <c r="H1062" i="4"/>
  <c r="I1062" i="4" s="1"/>
  <c r="H1132" i="4"/>
  <c r="I1132" i="4" s="1"/>
  <c r="H1472" i="4"/>
  <c r="I1472" i="4" s="1"/>
  <c r="H1712" i="4"/>
  <c r="I1712" i="4" s="1"/>
  <c r="H1742" i="4"/>
  <c r="I1742" i="4" s="1"/>
  <c r="H1762" i="4"/>
  <c r="I1762" i="4" s="1"/>
  <c r="H2012" i="4"/>
  <c r="I2012" i="4" s="1"/>
  <c r="H186" i="4"/>
  <c r="I186" i="4" s="1"/>
  <c r="H123" i="4"/>
  <c r="I123" i="4" s="1"/>
  <c r="H506" i="4"/>
  <c r="I506" i="4" s="1"/>
  <c r="H709" i="4"/>
  <c r="I709" i="4" s="1"/>
  <c r="H1457" i="4"/>
  <c r="I1457" i="4" s="1"/>
  <c r="H26" i="4"/>
  <c r="I26" i="4" s="1"/>
  <c r="H79" i="4"/>
  <c r="I79" i="4" s="1"/>
  <c r="H694" i="4"/>
  <c r="I694" i="4" s="1"/>
  <c r="H748" i="4"/>
  <c r="I748" i="4" s="1"/>
  <c r="H1180" i="4"/>
  <c r="I1180" i="4" s="1"/>
  <c r="H1203" i="4"/>
  <c r="I1203" i="4" s="1"/>
  <c r="H1380" i="4"/>
  <c r="I1380" i="4" s="1"/>
  <c r="H604" i="4"/>
  <c r="I604" i="4" s="1"/>
  <c r="H904" i="4"/>
  <c r="I904" i="4" s="1"/>
  <c r="H981" i="4"/>
  <c r="I981" i="4" s="1"/>
  <c r="H1037" i="4"/>
  <c r="I1037" i="4" s="1"/>
  <c r="H1193" i="4"/>
  <c r="I1193" i="4" s="1"/>
  <c r="H1604" i="4"/>
  <c r="I1604" i="4" s="1"/>
  <c r="H1626" i="4"/>
  <c r="I1626" i="4" s="1"/>
  <c r="H383" i="4"/>
  <c r="I383" i="4" s="1"/>
  <c r="H456" i="4"/>
  <c r="I456" i="4" s="1"/>
  <c r="H643" i="4"/>
  <c r="I643" i="4" s="1"/>
  <c r="H1083" i="4"/>
  <c r="I1083" i="4" s="1"/>
  <c r="H33" i="4"/>
  <c r="I33" i="4" s="1"/>
  <c r="H476" i="4"/>
  <c r="I476" i="4" s="1"/>
  <c r="H514" i="4"/>
  <c r="I514" i="4" s="1"/>
  <c r="H861" i="4"/>
  <c r="I861" i="4" s="1"/>
  <c r="H238" i="4"/>
  <c r="I238" i="4" s="1"/>
  <c r="H275" i="4"/>
  <c r="I275" i="4" s="1"/>
  <c r="H813" i="4"/>
  <c r="I813" i="4" s="1"/>
  <c r="H929" i="4"/>
  <c r="I929" i="4" s="1"/>
  <c r="H951" i="4"/>
  <c r="I951" i="4" s="1"/>
  <c r="H1107" i="4"/>
  <c r="I1107" i="4" s="1"/>
  <c r="H1240" i="4"/>
  <c r="I1240" i="4" s="1"/>
  <c r="H296" i="4"/>
  <c r="I296" i="4" s="1"/>
  <c r="H483" i="4"/>
  <c r="I483" i="4" s="1"/>
  <c r="H556" i="4"/>
  <c r="I556" i="4" s="1"/>
  <c r="H898" i="4"/>
  <c r="I898" i="4" s="1"/>
  <c r="H909" i="4"/>
  <c r="I909" i="4" s="1"/>
  <c r="H931" i="4"/>
  <c r="I931" i="4" s="1"/>
  <c r="H1009" i="4"/>
  <c r="I1009" i="4" s="1"/>
  <c r="H1774" i="4"/>
  <c r="I1774" i="4" s="1"/>
  <c r="H2094" i="4"/>
  <c r="I2094" i="4" s="1"/>
  <c r="H2224" i="4"/>
  <c r="I2224" i="4" s="1"/>
  <c r="H2344" i="4"/>
  <c r="I2344" i="4" s="1"/>
  <c r="H673" i="4"/>
  <c r="I673" i="4" s="1"/>
  <c r="H798" i="4"/>
  <c r="I798" i="4" s="1"/>
  <c r="H1330" i="4"/>
  <c r="I1330" i="4" s="1"/>
  <c r="H1497" i="4"/>
  <c r="I1497" i="4" s="1"/>
  <c r="H1923" i="4"/>
  <c r="I1923" i="4" s="1"/>
  <c r="H2855" i="4"/>
  <c r="I2855" i="4" s="1"/>
  <c r="H95" i="4"/>
  <c r="I95" i="4" s="1"/>
  <c r="H1990" i="4"/>
  <c r="I1990" i="4" s="1"/>
  <c r="H2696" i="4"/>
  <c r="I2696" i="4" s="1"/>
  <c r="H2726" i="4"/>
  <c r="I2726" i="4" s="1"/>
  <c r="H1275" i="4"/>
  <c r="I1275" i="4" s="1"/>
  <c r="H2025" i="4"/>
  <c r="I2025" i="4" s="1"/>
  <c r="H2227" i="4"/>
  <c r="I2227" i="4" s="1"/>
  <c r="H1651" i="4"/>
  <c r="I1651" i="4" s="1"/>
  <c r="H1937" i="4"/>
  <c r="I1937" i="4" s="1"/>
  <c r="H2158" i="4"/>
  <c r="I2158" i="4" s="1"/>
  <c r="H2288" i="4"/>
  <c r="I2288" i="4" s="1"/>
  <c r="H1319" i="4"/>
  <c r="I1319" i="4" s="1"/>
  <c r="H1784" i="4"/>
  <c r="I1784" i="4" s="1"/>
  <c r="H2169" i="4"/>
  <c r="I2169" i="4" s="1"/>
  <c r="H2199" i="4"/>
  <c r="I2199" i="4" s="1"/>
  <c r="H2249" i="4"/>
  <c r="I2249" i="4" s="1"/>
  <c r="H2642" i="4"/>
  <c r="I2642" i="4" s="1"/>
  <c r="H3417" i="4"/>
  <c r="I3417" i="4" s="1"/>
  <c r="H3577" i="4"/>
  <c r="I3577" i="4" s="1"/>
  <c r="H3897" i="4"/>
  <c r="I3897" i="4" s="1"/>
  <c r="H4337" i="4"/>
  <c r="I4337" i="4" s="1"/>
  <c r="H4347" i="4"/>
  <c r="I4347" i="4" s="1"/>
  <c r="H4407" i="4"/>
  <c r="I4407" i="4" s="1"/>
  <c r="H4497" i="4"/>
  <c r="I4497" i="4" s="1"/>
  <c r="H4867" i="4"/>
  <c r="I4867" i="4" s="1"/>
  <c r="H4887" i="4"/>
  <c r="I4887" i="4" s="1"/>
  <c r="H4917" i="4"/>
  <c r="I4917" i="4" s="1"/>
  <c r="H1544" i="4"/>
  <c r="I1544" i="4" s="1"/>
  <c r="H2140" i="4"/>
  <c r="I2140" i="4" s="1"/>
  <c r="H3618" i="4"/>
  <c r="I3618" i="4" s="1"/>
  <c r="H3758" i="4"/>
  <c r="I3758" i="4" s="1"/>
  <c r="H3798" i="4"/>
  <c r="I3798" i="4" s="1"/>
  <c r="H4458" i="4"/>
  <c r="I4458" i="4" s="1"/>
  <c r="H665" i="4"/>
  <c r="I665" i="4" s="1"/>
  <c r="H836" i="4"/>
  <c r="I836" i="4" s="1"/>
  <c r="H923" i="4"/>
  <c r="I923" i="4" s="1"/>
  <c r="H2502" i="4"/>
  <c r="I2502" i="4" s="1"/>
  <c r="H2802" i="4"/>
  <c r="I2802" i="4" s="1"/>
  <c r="H2989" i="4"/>
  <c r="I2989" i="4" s="1"/>
  <c r="H3029" i="4"/>
  <c r="I3029" i="4" s="1"/>
  <c r="H3399" i="4"/>
  <c r="I3399" i="4" s="1"/>
  <c r="H3469" i="4"/>
  <c r="I3469" i="4" s="1"/>
  <c r="H3759" i="4"/>
  <c r="I3759" i="4" s="1"/>
  <c r="H3809" i="4"/>
  <c r="I3809" i="4" s="1"/>
  <c r="H4169" i="4"/>
  <c r="I4169" i="4" s="1"/>
  <c r="H4199" i="4"/>
  <c r="I4199" i="4" s="1"/>
  <c r="H4269" i="4"/>
  <c r="I4269" i="4" s="1"/>
  <c r="H4459" i="4"/>
  <c r="I4459" i="4" s="1"/>
  <c r="H4799" i="4"/>
  <c r="I4799" i="4" s="1"/>
  <c r="H3570" i="4"/>
  <c r="I3570" i="4" s="1"/>
  <c r="H3720" i="4"/>
  <c r="I3720" i="4" s="1"/>
  <c r="H1508" i="4"/>
  <c r="I1508" i="4" s="1"/>
  <c r="H2193" i="4"/>
  <c r="I2193" i="4" s="1"/>
  <c r="H2862" i="4"/>
  <c r="I2862" i="4" s="1"/>
  <c r="H3051" i="4"/>
  <c r="I3051" i="4" s="1"/>
  <c r="H3421" i="4"/>
  <c r="I3421" i="4" s="1"/>
  <c r="H3641" i="4"/>
  <c r="I3641" i="4" s="1"/>
  <c r="H3711" i="4"/>
  <c r="I3711" i="4" s="1"/>
  <c r="H3741" i="4"/>
  <c r="I3741" i="4" s="1"/>
  <c r="H3751" i="4"/>
  <c r="I3751" i="4" s="1"/>
  <c r="H1245" i="4"/>
  <c r="I1245" i="4" s="1"/>
  <c r="H1563" i="4"/>
  <c r="I1563" i="4" s="1"/>
  <c r="H1908" i="4"/>
  <c r="I1908" i="4" s="1"/>
  <c r="H2363" i="4"/>
  <c r="I2363" i="4" s="1"/>
  <c r="H2463" i="4"/>
  <c r="I2463" i="4" s="1"/>
  <c r="H3232" i="4"/>
  <c r="I3232" i="4" s="1"/>
  <c r="H3592" i="4"/>
  <c r="I3592" i="4" s="1"/>
  <c r="H3732" i="4"/>
  <c r="I3732" i="4" s="1"/>
  <c r="H1697" i="4"/>
  <c r="I1697" i="4" s="1"/>
  <c r="H2422" i="4"/>
  <c r="I2422" i="4" s="1"/>
  <c r="H2780" i="4"/>
  <c r="I2780" i="4" s="1"/>
  <c r="H2782" i="4"/>
  <c r="I2782" i="4" s="1"/>
  <c r="H3313" i="4"/>
  <c r="I3313" i="4" s="1"/>
  <c r="H4150" i="4"/>
  <c r="I4150" i="4" s="1"/>
  <c r="H4292" i="4"/>
  <c r="I4292" i="4" s="1"/>
  <c r="H4650" i="4"/>
  <c r="I4650" i="4" s="1"/>
  <c r="H4934" i="4"/>
  <c r="I4934" i="4" s="1"/>
  <c r="H5125" i="4"/>
  <c r="I5125" i="4" s="1"/>
  <c r="H5225" i="4"/>
  <c r="I5225" i="4" s="1"/>
  <c r="H5235" i="4"/>
  <c r="I5235" i="4" s="1"/>
  <c r="H5395" i="4"/>
  <c r="I5395" i="4" s="1"/>
  <c r="H3780" i="4"/>
  <c r="I3780" i="4" s="1"/>
  <c r="H4222" i="4"/>
  <c r="I4222" i="4" s="1"/>
  <c r="H4593" i="4"/>
  <c r="I4593" i="4" s="1"/>
  <c r="H4793" i="4"/>
  <c r="I4793" i="4" s="1"/>
  <c r="H4851" i="4"/>
  <c r="I4851" i="4" s="1"/>
  <c r="H4136" i="4"/>
  <c r="I4136" i="4" s="1"/>
  <c r="H4536" i="4"/>
  <c r="I4536" i="4" s="1"/>
  <c r="H4565" i="4"/>
  <c r="I4565" i="4" s="1"/>
  <c r="H4610" i="4"/>
  <c r="I4610" i="4" s="1"/>
  <c r="H5087" i="4"/>
  <c r="I5087" i="4" s="1"/>
  <c r="H5107" i="4"/>
  <c r="I5107" i="4" s="1"/>
  <c r="H3145" i="4"/>
  <c r="I3145" i="4" s="1"/>
  <c r="H1527" i="4"/>
  <c r="I1527" i="4" s="1"/>
  <c r="H3023" i="4"/>
  <c r="I3023" i="4" s="1"/>
  <c r="H3274" i="4"/>
  <c r="I3274" i="4" s="1"/>
  <c r="H3725" i="4"/>
  <c r="I3725" i="4" s="1"/>
  <c r="H3772" i="4"/>
  <c r="I3772" i="4" s="1"/>
  <c r="H3154" i="4"/>
  <c r="I3154" i="4" s="1"/>
  <c r="H3326" i="4"/>
  <c r="I3326" i="4" s="1"/>
  <c r="H3354" i="4"/>
  <c r="I3354" i="4" s="1"/>
  <c r="H3426" i="4"/>
  <c r="I3426" i="4" s="1"/>
  <c r="H3815" i="4"/>
  <c r="I3815" i="4" s="1"/>
  <c r="H3860" i="4"/>
  <c r="I3860" i="4" s="1"/>
  <c r="H4015" i="4"/>
  <c r="I4015" i="4" s="1"/>
  <c r="H4315" i="4"/>
  <c r="I4315" i="4" s="1"/>
  <c r="H4373" i="4"/>
  <c r="I4373" i="4" s="1"/>
  <c r="H4760" i="4"/>
  <c r="I4760" i="4" s="1"/>
  <c r="H5450" i="4"/>
  <c r="I5450" i="4" s="1"/>
  <c r="H5560" i="4"/>
  <c r="I5560" i="4" s="1"/>
  <c r="H5680" i="4"/>
  <c r="I5680" i="4" s="1"/>
  <c r="H5730" i="4"/>
  <c r="I5730" i="4" s="1"/>
  <c r="H5740" i="4"/>
  <c r="I5740" i="4" s="1"/>
  <c r="H5920" i="4"/>
  <c r="I5920" i="4" s="1"/>
  <c r="H6200" i="4"/>
  <c r="I6200" i="4" s="1"/>
  <c r="H6320" i="4"/>
  <c r="I6320" i="4" s="1"/>
  <c r="H6610" i="4"/>
  <c r="I6610" i="4" s="1"/>
  <c r="H6730" i="4"/>
  <c r="I6730" i="4" s="1"/>
  <c r="H7120" i="4"/>
  <c r="I7120" i="4" s="1"/>
  <c r="H2110" i="4"/>
  <c r="I2110" i="4" s="1"/>
  <c r="H3583" i="4"/>
  <c r="I3583" i="4" s="1"/>
  <c r="H4061" i="4"/>
  <c r="I4061" i="4" s="1"/>
  <c r="H5461" i="4"/>
  <c r="I5461" i="4" s="1"/>
  <c r="H5771" i="4"/>
  <c r="I5771" i="4" s="1"/>
  <c r="H5791" i="4"/>
  <c r="I5791" i="4" s="1"/>
  <c r="H6021" i="4"/>
  <c r="I6021" i="4" s="1"/>
  <c r="H6031" i="4"/>
  <c r="I6031" i="4" s="1"/>
  <c r="H3084" i="4"/>
  <c r="I3084" i="4" s="1"/>
  <c r="H4230" i="4"/>
  <c r="I4230" i="4" s="1"/>
  <c r="H4420" i="4"/>
  <c r="I4420" i="4" s="1"/>
  <c r="H4991" i="4"/>
  <c r="I4991" i="4" s="1"/>
  <c r="H5472" i="4"/>
  <c r="I5472" i="4" s="1"/>
  <c r="H2483" i="4"/>
  <c r="I2483" i="4" s="1"/>
  <c r="H5663" i="4"/>
  <c r="I5663" i="4" s="1"/>
  <c r="H5983" i="4"/>
  <c r="I5983" i="4" s="1"/>
  <c r="H6183" i="4"/>
  <c r="I6183" i="4" s="1"/>
  <c r="H6223" i="4"/>
  <c r="I6223" i="4" s="1"/>
  <c r="H4520" i="4"/>
  <c r="I4520" i="4" s="1"/>
  <c r="H5031" i="4"/>
  <c r="I5031" i="4" s="1"/>
  <c r="H5114" i="4"/>
  <c r="I5114" i="4" s="1"/>
  <c r="H5334" i="4"/>
  <c r="I5334" i="4" s="1"/>
  <c r="H5524" i="4"/>
  <c r="I5524" i="4" s="1"/>
  <c r="H5834" i="4"/>
  <c r="I5834" i="4" s="1"/>
  <c r="H6144" i="4"/>
  <c r="I6144" i="4" s="1"/>
  <c r="H2998" i="4"/>
  <c r="I2998" i="4" s="1"/>
  <c r="H4855" i="4"/>
  <c r="I4855" i="4" s="1"/>
  <c r="H5645" i="4"/>
  <c r="I5645" i="4" s="1"/>
  <c r="H6235" i="4"/>
  <c r="I6235" i="4" s="1"/>
  <c r="H3134" i="4"/>
  <c r="I3134" i="4" s="1"/>
  <c r="H4501" i="4"/>
  <c r="I4501" i="4" s="1"/>
  <c r="H4691" i="4"/>
  <c r="I4691" i="4" s="1"/>
  <c r="H5636" i="4"/>
  <c r="I5636" i="4" s="1"/>
  <c r="H5696" i="4"/>
  <c r="I5696" i="4" s="1"/>
  <c r="H5756" i="4"/>
  <c r="I5756" i="4" s="1"/>
  <c r="H4813" i="4"/>
  <c r="I4813" i="4" s="1"/>
  <c r="H5282" i="4"/>
  <c r="I5282" i="4" s="1"/>
  <c r="H5327" i="4"/>
  <c r="I5327" i="4" s="1"/>
  <c r="H5607" i="4"/>
  <c r="I5607" i="4" s="1"/>
  <c r="H6047" i="4"/>
  <c r="I6047" i="4" s="1"/>
  <c r="H5296" i="4"/>
  <c r="I5296" i="4" s="1"/>
  <c r="H7554" i="4"/>
  <c r="I7554" i="4" s="1"/>
  <c r="H7564" i="4"/>
  <c r="I7564" i="4" s="1"/>
  <c r="H7834" i="4"/>
  <c r="I7834" i="4" s="1"/>
  <c r="H8004" i="4"/>
  <c r="I8004" i="4" s="1"/>
  <c r="H8144" i="4"/>
  <c r="I8144" i="4" s="1"/>
  <c r="H5808" i="4"/>
  <c r="I5808" i="4" s="1"/>
  <c r="H5939" i="4"/>
  <c r="I5939" i="4" s="1"/>
  <c r="H6187" i="4"/>
  <c r="I6187" i="4" s="1"/>
  <c r="H6378" i="4"/>
  <c r="I6378" i="4" s="1"/>
  <c r="H6478" i="4"/>
  <c r="I6478" i="4" s="1"/>
  <c r="H6634" i="4"/>
  <c r="I6634" i="4" s="1"/>
  <c r="H6678" i="4"/>
  <c r="I6678" i="4" s="1"/>
  <c r="H6834" i="4"/>
  <c r="I6834" i="4" s="1"/>
  <c r="H6867" i="4"/>
  <c r="I6867" i="4" s="1"/>
  <c r="H7089" i="4"/>
  <c r="I7089" i="4" s="1"/>
  <c r="H8115" i="4"/>
  <c r="I8115" i="4" s="1"/>
  <c r="H8335" i="4"/>
  <c r="I8335" i="4" s="1"/>
  <c r="H8345" i="4"/>
  <c r="I8345" i="4" s="1"/>
  <c r="H8685" i="4"/>
  <c r="I8685" i="4" s="1"/>
  <c r="H8865" i="4"/>
  <c r="I8865" i="4" s="1"/>
  <c r="H8905" i="4"/>
  <c r="I8905" i="4" s="1"/>
  <c r="H8995" i="4"/>
  <c r="I8995" i="4" s="1"/>
  <c r="H9145" i="4"/>
  <c r="I9145" i="4" s="1"/>
  <c r="H4626" i="4"/>
  <c r="I4626" i="4" s="1"/>
  <c r="H5307" i="4"/>
  <c r="I5307" i="4" s="1"/>
  <c r="H6078" i="4"/>
  <c r="I6078" i="4" s="1"/>
  <c r="H6108" i="4"/>
  <c r="I6108" i="4" s="1"/>
  <c r="H6446" i="4"/>
  <c r="I6446" i="4" s="1"/>
  <c r="H7046" i="4"/>
  <c r="I7046" i="4" s="1"/>
  <c r="H7113" i="4"/>
  <c r="I7113" i="4" s="1"/>
  <c r="H7956" i="4"/>
  <c r="I7956" i="4" s="1"/>
  <c r="H8106" i="4"/>
  <c r="I8106" i="4" s="1"/>
  <c r="H8176" i="4"/>
  <c r="I8176" i="4" s="1"/>
  <c r="H8186" i="4"/>
  <c r="I8186" i="4" s="1"/>
  <c r="H8226" i="4"/>
  <c r="I8226" i="4" s="1"/>
  <c r="H8386" i="4"/>
  <c r="I8386" i="4" s="1"/>
  <c r="H8446" i="4"/>
  <c r="I8446" i="4" s="1"/>
  <c r="H5948" i="4"/>
  <c r="I5948" i="4" s="1"/>
  <c r="H6525" i="4"/>
  <c r="I6525" i="4" s="1"/>
  <c r="H6558" i="4"/>
  <c r="I6558" i="4" s="1"/>
  <c r="H7036" i="4"/>
  <c r="I7036" i="4" s="1"/>
  <c r="H7357" i="4"/>
  <c r="I7357" i="4" s="1"/>
  <c r="H7457" i="4"/>
  <c r="I7457" i="4" s="1"/>
  <c r="H7567" i="4"/>
  <c r="I7567" i="4" s="1"/>
  <c r="H7597" i="4"/>
  <c r="I7597" i="4" s="1"/>
  <c r="H7707" i="4"/>
  <c r="I7707" i="4" s="1"/>
  <c r="H8557" i="4"/>
  <c r="I8557" i="4" s="1"/>
  <c r="H8617" i="4"/>
  <c r="I8617" i="4" s="1"/>
  <c r="H9127" i="4"/>
  <c r="I9127" i="4" s="1"/>
  <c r="H9197" i="4"/>
  <c r="I9197" i="4" s="1"/>
  <c r="H9237" i="4"/>
  <c r="I9237" i="4" s="1"/>
  <c r="H5258" i="4"/>
  <c r="I5258" i="4" s="1"/>
  <c r="H6171" i="4"/>
  <c r="I6171" i="4" s="1"/>
  <c r="H6211" i="4"/>
  <c r="I6211" i="4" s="1"/>
  <c r="H6382" i="4"/>
  <c r="I6382" i="4" s="1"/>
  <c r="H6448" i="4"/>
  <c r="I6448" i="4" s="1"/>
  <c r="H6926" i="4"/>
  <c r="I6926" i="4" s="1"/>
  <c r="H7298" i="4"/>
  <c r="I7298" i="4" s="1"/>
  <c r="H7448" i="4"/>
  <c r="I7448" i="4" s="1"/>
  <c r="H7498" i="4"/>
  <c r="I7498" i="4" s="1"/>
  <c r="H7768" i="4"/>
  <c r="I7768" i="4" s="1"/>
  <c r="H8258" i="4"/>
  <c r="I8258" i="4" s="1"/>
  <c r="H8268" i="4"/>
  <c r="I8268" i="4" s="1"/>
  <c r="H8398" i="4"/>
  <c r="I8398" i="4" s="1"/>
  <c r="H8428" i="4"/>
  <c r="I8428" i="4" s="1"/>
  <c r="H9138" i="4"/>
  <c r="I9138" i="4" s="1"/>
  <c r="H1943" i="4"/>
  <c r="I1943" i="4" s="1"/>
  <c r="H5189" i="4"/>
  <c r="I5189" i="4" s="1"/>
  <c r="H5688" i="4"/>
  <c r="I5688" i="4" s="1"/>
  <c r="H6088" i="4"/>
  <c r="I6088" i="4" s="1"/>
  <c r="H6272" i="4"/>
  <c r="I6272" i="4" s="1"/>
  <c r="H6661" i="4"/>
  <c r="I6661" i="4" s="1"/>
  <c r="H6938" i="4"/>
  <c r="I6938" i="4" s="1"/>
  <c r="H7749" i="4"/>
  <c r="I7749" i="4" s="1"/>
  <c r="H8319" i="4"/>
  <c r="I8319" i="4" s="1"/>
  <c r="H8339" i="4"/>
  <c r="I8339" i="4" s="1"/>
  <c r="H8369" i="4"/>
  <c r="I8369" i="4" s="1"/>
  <c r="H8549" i="4"/>
  <c r="I8549" i="4" s="1"/>
  <c r="H8899" i="4"/>
  <c r="I8899" i="4" s="1"/>
  <c r="H8959" i="4"/>
  <c r="I8959" i="4" s="1"/>
  <c r="H9029" i="4"/>
  <c r="I9029" i="4" s="1"/>
  <c r="H9079" i="4"/>
  <c r="I9079" i="4" s="1"/>
  <c r="H9119" i="4"/>
  <c r="I9119" i="4" s="1"/>
  <c r="H5858" i="4"/>
  <c r="I5858" i="4" s="1"/>
  <c r="H5989" i="4"/>
  <c r="I5989" i="4" s="1"/>
  <c r="H6962" i="4"/>
  <c r="I6962" i="4" s="1"/>
  <c r="H7062" i="4"/>
  <c r="I7062" i="4" s="1"/>
  <c r="H7160" i="4"/>
  <c r="I7160" i="4" s="1"/>
  <c r="H7200" i="4"/>
  <c r="I7200" i="4" s="1"/>
  <c r="H7470" i="4"/>
  <c r="I7470" i="4" s="1"/>
  <c r="H8010" i="4"/>
  <c r="I8010" i="4" s="1"/>
  <c r="H8170" i="4"/>
  <c r="I8170" i="4" s="1"/>
  <c r="H8240" i="4"/>
  <c r="I8240" i="4" s="1"/>
  <c r="H8310" i="4"/>
  <c r="I8310" i="4" s="1"/>
  <c r="H8330" i="4"/>
  <c r="I8330" i="4" s="1"/>
  <c r="H6797" i="4"/>
  <c r="I6797" i="4" s="1"/>
  <c r="H7163" i="4"/>
  <c r="I7163" i="4" s="1"/>
  <c r="H7632" i="4"/>
  <c r="I7632" i="4" s="1"/>
  <c r="H7663" i="4"/>
  <c r="I7663" i="4" s="1"/>
  <c r="H7863" i="4"/>
  <c r="I7863" i="4" s="1"/>
  <c r="H7901" i="4"/>
  <c r="I7901" i="4" s="1"/>
  <c r="H7932" i="4"/>
  <c r="I7932" i="4" s="1"/>
  <c r="H9626" i="4"/>
  <c r="I9626" i="4" s="1"/>
  <c r="H9656" i="4"/>
  <c r="I9656" i="4" s="1"/>
  <c r="H10676" i="4"/>
  <c r="I10676" i="4" s="1"/>
  <c r="H10896" i="4"/>
  <c r="I10896" i="4" s="1"/>
  <c r="H10966" i="4"/>
  <c r="I10966" i="4" s="1"/>
  <c r="H5968" i="4"/>
  <c r="I5968" i="4" s="1"/>
  <c r="H8002" i="4"/>
  <c r="I8002" i="4" s="1"/>
  <c r="H9046" i="4"/>
  <c r="I9046" i="4" s="1"/>
  <c r="H9437" i="4"/>
  <c r="I9437" i="4" s="1"/>
  <c r="H9727" i="4"/>
  <c r="I9727" i="4" s="1"/>
  <c r="H9917" i="4"/>
  <c r="I9917" i="4" s="1"/>
  <c r="H10437" i="4"/>
  <c r="I10437" i="4" s="1"/>
  <c r="H10487" i="4"/>
  <c r="I10487" i="4" s="1"/>
  <c r="H10917" i="4"/>
  <c r="I10917" i="4" s="1"/>
  <c r="H11177" i="4"/>
  <c r="I11177" i="4" s="1"/>
  <c r="H6765" i="4"/>
  <c r="I6765" i="4" s="1"/>
  <c r="H7098" i="4"/>
  <c r="I7098" i="4" s="1"/>
  <c r="H7641" i="4"/>
  <c r="I7641" i="4" s="1"/>
  <c r="H7741" i="4"/>
  <c r="I7741" i="4" s="1"/>
  <c r="H8241" i="4"/>
  <c r="I8241" i="4" s="1"/>
  <c r="H8682" i="4"/>
  <c r="I8682" i="4" s="1"/>
  <c r="H9192" i="4"/>
  <c r="I9192" i="4" s="1"/>
  <c r="H9708" i="4"/>
  <c r="I9708" i="4" s="1"/>
  <c r="H9798" i="4"/>
  <c r="I9798" i="4" s="1"/>
  <c r="H9938" i="4"/>
  <c r="I9938" i="4" s="1"/>
  <c r="H10028" i="4"/>
  <c r="I10028" i="4" s="1"/>
  <c r="H10218" i="4"/>
  <c r="I10218" i="4" s="1"/>
  <c r="H10478" i="4"/>
  <c r="I10478" i="4" s="1"/>
  <c r="H11288" i="4"/>
  <c r="I11288" i="4" s="1"/>
  <c r="H5406" i="4"/>
  <c r="I5406" i="4" s="1"/>
  <c r="H6398" i="4"/>
  <c r="I6398" i="4" s="1"/>
  <c r="H7142" i="4"/>
  <c r="I7142" i="4" s="1"/>
  <c r="H8666" i="4"/>
  <c r="I8666" i="4" s="1"/>
  <c r="H8733" i="4"/>
  <c r="I8733" i="4" s="1"/>
  <c r="H8816" i="4"/>
  <c r="I8816" i="4" s="1"/>
  <c r="H9101" i="4"/>
  <c r="I9101" i="4" s="1"/>
  <c r="H9419" i="4"/>
  <c r="I9419" i="4" s="1"/>
  <c r="H5898" i="4"/>
  <c r="I5898" i="4" s="1"/>
  <c r="H8181" i="4"/>
  <c r="I8181" i="4" s="1"/>
  <c r="H8670" i="4"/>
  <c r="I8670" i="4" s="1"/>
  <c r="H8784" i="4"/>
  <c r="I8784" i="4" s="1"/>
  <c r="H8934" i="4"/>
  <c r="I8934" i="4" s="1"/>
  <c r="H9520" i="4"/>
  <c r="I9520" i="4" s="1"/>
  <c r="H6332" i="4"/>
  <c r="I6332" i="4" s="1"/>
  <c r="H7182" i="4"/>
  <c r="I7182" i="4" s="1"/>
  <c r="H8586" i="4"/>
  <c r="I8586" i="4" s="1"/>
  <c r="H9282" i="4"/>
  <c r="I9282" i="4" s="1"/>
  <c r="H9601" i="4"/>
  <c r="I9601" i="4" s="1"/>
  <c r="H6259" i="4"/>
  <c r="I6259" i="4" s="1"/>
  <c r="H7321" i="4"/>
  <c r="I7321" i="4" s="1"/>
  <c r="H8572" i="4"/>
  <c r="I8572" i="4" s="1"/>
  <c r="H9004" i="4"/>
  <c r="I9004" i="4" s="1"/>
  <c r="H9212" i="4"/>
  <c r="I9212" i="4" s="1"/>
  <c r="H9322" i="4"/>
  <c r="I9322" i="4" s="1"/>
  <c r="H9392" i="4"/>
  <c r="I9392" i="4" s="1"/>
  <c r="H6719" i="4"/>
  <c r="I6719" i="4" s="1"/>
  <c r="H7992" i="4"/>
  <c r="I7992" i="4" s="1"/>
  <c r="H9815" i="4"/>
  <c r="I9815" i="4" s="1"/>
  <c r="H9831" i="4"/>
  <c r="I9831" i="4" s="1"/>
  <c r="H9844" i="4"/>
  <c r="I9844" i="4" s="1"/>
  <c r="H10802" i="4"/>
  <c r="I10802" i="4" s="1"/>
  <c r="H11231" i="4"/>
  <c r="I11231" i="4" s="1"/>
  <c r="H11302" i="4"/>
  <c r="I11302" i="4" s="1"/>
  <c r="H11441" i="4"/>
  <c r="I11441" i="4" s="1"/>
  <c r="H11691" i="4"/>
  <c r="I11691" i="4" s="1"/>
  <c r="H11721" i="4"/>
  <c r="I11721" i="4" s="1"/>
  <c r="H12121" i="4"/>
  <c r="I12121" i="4" s="1"/>
  <c r="H12561" i="4"/>
  <c r="I12561" i="4" s="1"/>
  <c r="H12731" i="4"/>
  <c r="I12731" i="4" s="1"/>
  <c r="H12751" i="4"/>
  <c r="I12751" i="4" s="1"/>
  <c r="H12861" i="4"/>
  <c r="I12861" i="4" s="1"/>
  <c r="H12921" i="4"/>
  <c r="I12921" i="4" s="1"/>
  <c r="H12951" i="4"/>
  <c r="I12951" i="4" s="1"/>
  <c r="H7331" i="4"/>
  <c r="I7331" i="4" s="1"/>
  <c r="H9271" i="4"/>
  <c r="I9271" i="4" s="1"/>
  <c r="H10261" i="4"/>
  <c r="I10261" i="4" s="1"/>
  <c r="H10374" i="4"/>
  <c r="I10374" i="4" s="1"/>
  <c r="H10674" i="4"/>
  <c r="I10674" i="4" s="1"/>
  <c r="H11103" i="4"/>
  <c r="I11103" i="4" s="1"/>
  <c r="H11472" i="4"/>
  <c r="I11472" i="4" s="1"/>
  <c r="H11502" i="4"/>
  <c r="I11502" i="4" s="1"/>
  <c r="H12302" i="4"/>
  <c r="I12302" i="4" s="1"/>
  <c r="H12352" i="4"/>
  <c r="I12352" i="4" s="1"/>
  <c r="H12412" i="4"/>
  <c r="I12412" i="4" s="1"/>
  <c r="H12972" i="4"/>
  <c r="I12972" i="4" s="1"/>
  <c r="H13042" i="4"/>
  <c r="I13042" i="4" s="1"/>
  <c r="H8960" i="4"/>
  <c r="I8960" i="4" s="1"/>
  <c r="H9662" i="4"/>
  <c r="I9662" i="4" s="1"/>
  <c r="H9691" i="4"/>
  <c r="I9691" i="4" s="1"/>
  <c r="H10362" i="4"/>
  <c r="I10362" i="4" s="1"/>
  <c r="H10633" i="4"/>
  <c r="I10633" i="4" s="1"/>
  <c r="H10833" i="4"/>
  <c r="I10833" i="4" s="1"/>
  <c r="H11463" i="4"/>
  <c r="I11463" i="4" s="1"/>
  <c r="H11593" i="4"/>
  <c r="I11593" i="4" s="1"/>
  <c r="H11823" i="4"/>
  <c r="I11823" i="4" s="1"/>
  <c r="H12243" i="4"/>
  <c r="I12243" i="4" s="1"/>
  <c r="H12653" i="4"/>
  <c r="I12653" i="4" s="1"/>
  <c r="H12863" i="4"/>
  <c r="I12863" i="4" s="1"/>
  <c r="H9892" i="4"/>
  <c r="I9892" i="4" s="1"/>
  <c r="H9950" i="4"/>
  <c r="I9950" i="4" s="1"/>
  <c r="H10192" i="4"/>
  <c r="I10192" i="4" s="1"/>
  <c r="H10705" i="4"/>
  <c r="I10705" i="4" s="1"/>
  <c r="H5121" i="4"/>
  <c r="I5121" i="4" s="1"/>
  <c r="H6786" i="4"/>
  <c r="I6786" i="4" s="1"/>
  <c r="H7592" i="4"/>
  <c r="I7592" i="4" s="1"/>
  <c r="H8743" i="4"/>
  <c r="I8743" i="4" s="1"/>
  <c r="H8911" i="4"/>
  <c r="I8911" i="4" s="1"/>
  <c r="H10393" i="4"/>
  <c r="I10393" i="4" s="1"/>
  <c r="H10580" i="4"/>
  <c r="I10580" i="4" s="1"/>
  <c r="H10651" i="4"/>
  <c r="I10651" i="4" s="1"/>
  <c r="H10993" i="4"/>
  <c r="I10993" i="4" s="1"/>
  <c r="H8974" i="4"/>
  <c r="I8974" i="4" s="1"/>
  <c r="H9810" i="4"/>
  <c r="I9810" i="4" s="1"/>
  <c r="H9994" i="4"/>
  <c r="I9994" i="4" s="1"/>
  <c r="H10181" i="4"/>
  <c r="I10181" i="4" s="1"/>
  <c r="H10610" i="4"/>
  <c r="I10610" i="4" s="1"/>
  <c r="H9682" i="4"/>
  <c r="I9682" i="4" s="1"/>
  <c r="H10082" i="4"/>
  <c r="I10082" i="4" s="1"/>
  <c r="H10411" i="4"/>
  <c r="I10411" i="4" s="1"/>
  <c r="H10640" i="4"/>
  <c r="I10640" i="4" s="1"/>
  <c r="H10769" i="4"/>
  <c r="I10769" i="4" s="1"/>
  <c r="H10853" i="4"/>
  <c r="I10853" i="4" s="1"/>
  <c r="H6821" i="4"/>
  <c r="I6821" i="4" s="1"/>
  <c r="H9634" i="4"/>
  <c r="I9634" i="4" s="1"/>
  <c r="H10312" i="4"/>
  <c r="I10312" i="4" s="1"/>
  <c r="H11012" i="4"/>
  <c r="I11012" i="4" s="1"/>
  <c r="H11438" i="4"/>
  <c r="I11438" i="4" s="1"/>
  <c r="H11528" i="4"/>
  <c r="I11528" i="4" s="1"/>
  <c r="H11928" i="4"/>
  <c r="I11928" i="4" s="1"/>
  <c r="H11978" i="4"/>
  <c r="I11978" i="4" s="1"/>
  <c r="H12178" i="4"/>
  <c r="I12178" i="4" s="1"/>
  <c r="H12518" i="4"/>
  <c r="I12518" i="4" s="1"/>
  <c r="H12638" i="4"/>
  <c r="I12638" i="4" s="1"/>
  <c r="H12908" i="4"/>
  <c r="I12908" i="4" s="1"/>
  <c r="H16490" i="4"/>
  <c r="I16490" i="4" s="1"/>
  <c r="H16470" i="4"/>
  <c r="I16470" i="4" s="1"/>
  <c r="H16460" i="4"/>
  <c r="I16460" i="4" s="1"/>
  <c r="H16440" i="4"/>
  <c r="I16440" i="4" s="1"/>
  <c r="H16420" i="4"/>
  <c r="I16420" i="4" s="1"/>
  <c r="H16400" i="4"/>
  <c r="I16400" i="4" s="1"/>
  <c r="H16390" i="4"/>
  <c r="I16390" i="4" s="1"/>
  <c r="H16380" i="4"/>
  <c r="I16380" i="4" s="1"/>
  <c r="H16360" i="4"/>
  <c r="I16360" i="4" s="1"/>
  <c r="H16310" i="4"/>
  <c r="I16310" i="4" s="1"/>
  <c r="H16300" i="4"/>
  <c r="I16300" i="4" s="1"/>
  <c r="H16280" i="4"/>
  <c r="I16280" i="4" s="1"/>
  <c r="H16260" i="4"/>
  <c r="I16260" i="4" s="1"/>
  <c r="H16230" i="4"/>
  <c r="I16230" i="4" s="1"/>
  <c r="H16190" i="4"/>
  <c r="I16190" i="4" s="1"/>
  <c r="H16120" i="4"/>
  <c r="I16120" i="4" s="1"/>
  <c r="H16100" i="4"/>
  <c r="I16100" i="4" s="1"/>
  <c r="H16090" i="4"/>
  <c r="I16090" i="4" s="1"/>
  <c r="H16060" i="4"/>
  <c r="I16060" i="4" s="1"/>
  <c r="H16040" i="4"/>
  <c r="I16040" i="4" s="1"/>
  <c r="H16030" i="4"/>
  <c r="I16030" i="4" s="1"/>
  <c r="H16010" i="4"/>
  <c r="I16010" i="4" s="1"/>
  <c r="H15970" i="4"/>
  <c r="I15970" i="4" s="1"/>
  <c r="H15960" i="4"/>
  <c r="I15960" i="4" s="1"/>
  <c r="H15950" i="4"/>
  <c r="I15950" i="4" s="1"/>
  <c r="H15930" i="4"/>
  <c r="I15930" i="4" s="1"/>
  <c r="H15910" i="4"/>
  <c r="I15910" i="4" s="1"/>
  <c r="H15900" i="4"/>
  <c r="I15900" i="4" s="1"/>
  <c r="H15830" i="4"/>
  <c r="I15830" i="4" s="1"/>
  <c r="H15810" i="4"/>
  <c r="I15810" i="4" s="1"/>
  <c r="H15800" i="4"/>
  <c r="I15800" i="4" s="1"/>
  <c r="H15770" i="4"/>
  <c r="I15770" i="4" s="1"/>
  <c r="H15750" i="4"/>
  <c r="I15750" i="4" s="1"/>
  <c r="H15740" i="4"/>
  <c r="I15740" i="4" s="1"/>
  <c r="H15710" i="4"/>
  <c r="I15710" i="4" s="1"/>
  <c r="H15700" i="4"/>
  <c r="I15700" i="4" s="1"/>
  <c r="H15690" i="4"/>
  <c r="I15690" i="4" s="1"/>
  <c r="H15680" i="4"/>
  <c r="I15680" i="4" s="1"/>
  <c r="H15670" i="4"/>
  <c r="I15670" i="4" s="1"/>
  <c r="H15660" i="4"/>
  <c r="I15660" i="4" s="1"/>
  <c r="H15640" i="4"/>
  <c r="I15640" i="4" s="1"/>
  <c r="H15620" i="4"/>
  <c r="I15620" i="4" s="1"/>
  <c r="H15600" i="4"/>
  <c r="I15600" i="4" s="1"/>
  <c r="H15590" i="4"/>
  <c r="I15590" i="4" s="1"/>
  <c r="H15550" i="4"/>
  <c r="I15550" i="4" s="1"/>
  <c r="H15540" i="4"/>
  <c r="I15540" i="4" s="1"/>
  <c r="H15530" i="4"/>
  <c r="I15530" i="4" s="1"/>
  <c r="H15460" i="4"/>
  <c r="I15460" i="4" s="1"/>
  <c r="H15450" i="4"/>
  <c r="I15450" i="4" s="1"/>
  <c r="H15440" i="4"/>
  <c r="I15440" i="4" s="1"/>
  <c r="H15420" i="4"/>
  <c r="I15420" i="4" s="1"/>
  <c r="H15410" i="4"/>
  <c r="I15410" i="4" s="1"/>
  <c r="H15360" i="4"/>
  <c r="I15360" i="4" s="1"/>
  <c r="H15330" i="4"/>
  <c r="I15330" i="4" s="1"/>
  <c r="H15310" i="4"/>
  <c r="I15310" i="4" s="1"/>
  <c r="H15260" i="4"/>
  <c r="I15260" i="4" s="1"/>
  <c r="H15250" i="4"/>
  <c r="I15250" i="4" s="1"/>
  <c r="H15220" i="4"/>
  <c r="I15220" i="4" s="1"/>
  <c r="H15200" i="4"/>
  <c r="I15200" i="4" s="1"/>
  <c r="H15180" i="4"/>
  <c r="I15180" i="4" s="1"/>
  <c r="H15170" i="4"/>
  <c r="I15170" i="4" s="1"/>
  <c r="H15120" i="4"/>
  <c r="I15120" i="4" s="1"/>
  <c r="H15110" i="4"/>
  <c r="I15110" i="4" s="1"/>
  <c r="H15100" i="4"/>
  <c r="I15100" i="4" s="1"/>
  <c r="H15080" i="4"/>
  <c r="I15080" i="4" s="1"/>
  <c r="H15060" i="4"/>
  <c r="I15060" i="4" s="1"/>
  <c r="H15040" i="4"/>
  <c r="I15040" i="4" s="1"/>
  <c r="H15030" i="4"/>
  <c r="I15030" i="4" s="1"/>
  <c r="H15020" i="4"/>
  <c r="I15020" i="4" s="1"/>
  <c r="H14990" i="4"/>
  <c r="I14990" i="4" s="1"/>
  <c r="H14970" i="4"/>
  <c r="I14970" i="4" s="1"/>
  <c r="H14920" i="4"/>
  <c r="I14920" i="4" s="1"/>
  <c r="H14900" i="4"/>
  <c r="I14900" i="4" s="1"/>
  <c r="H14890" i="4"/>
  <c r="I14890" i="4" s="1"/>
  <c r="H14860" i="4"/>
  <c r="I14860" i="4" s="1"/>
  <c r="H14850" i="4"/>
  <c r="I14850" i="4" s="1"/>
  <c r="H14820" i="4"/>
  <c r="I14820" i="4" s="1"/>
  <c r="H14800" i="4"/>
  <c r="I14800" i="4" s="1"/>
  <c r="H14750" i="4"/>
  <c r="I14750" i="4" s="1"/>
  <c r="H14740" i="4"/>
  <c r="I14740" i="4" s="1"/>
  <c r="H14730" i="4"/>
  <c r="I14730" i="4" s="1"/>
  <c r="H14720" i="4"/>
  <c r="I14720" i="4" s="1"/>
  <c r="H14700" i="4"/>
  <c r="I14700" i="4" s="1"/>
  <c r="H14690" i="4"/>
  <c r="I14690" i="4" s="1"/>
  <c r="H14680" i="4"/>
  <c r="I14680" i="4" s="1"/>
  <c r="H14660" i="4"/>
  <c r="I14660" i="4" s="1"/>
  <c r="H14650" i="4"/>
  <c r="I14650" i="4" s="1"/>
  <c r="H14640" i="4"/>
  <c r="I14640" i="4" s="1"/>
  <c r="H14620" i="4"/>
  <c r="I14620" i="4" s="1"/>
  <c r="H14600" i="4"/>
  <c r="I14600" i="4" s="1"/>
  <c r="H14580" i="4"/>
  <c r="I14580" i="4" s="1"/>
  <c r="H14570" i="4"/>
  <c r="I14570" i="4" s="1"/>
  <c r="H14500" i="4"/>
  <c r="I14500" i="4" s="1"/>
  <c r="H14480" i="4"/>
  <c r="I14480" i="4" s="1"/>
  <c r="H14470" i="4"/>
  <c r="I14470" i="4" s="1"/>
  <c r="H14430" i="4"/>
  <c r="I14430" i="4" s="1"/>
  <c r="H14420" i="4"/>
  <c r="I14420" i="4" s="1"/>
  <c r="H14380" i="4"/>
  <c r="I14380" i="4" s="1"/>
  <c r="H14360" i="4"/>
  <c r="I14360" i="4" s="1"/>
  <c r="H14350" i="4"/>
  <c r="I14350" i="4" s="1"/>
  <c r="H14320" i="4"/>
  <c r="I14320" i="4" s="1"/>
  <c r="H14310" i="4"/>
  <c r="I14310" i="4" s="1"/>
  <c r="H14280" i="4"/>
  <c r="I14280" i="4" s="1"/>
  <c r="H14250" i="4"/>
  <c r="I14250" i="4" s="1"/>
  <c r="H14240" i="4"/>
  <c r="I14240" i="4" s="1"/>
  <c r="H14230" i="4"/>
  <c r="I14230" i="4" s="1"/>
  <c r="H14200" i="4"/>
  <c r="I14200" i="4" s="1"/>
  <c r="H14190" i="4"/>
  <c r="I14190" i="4" s="1"/>
  <c r="H14180" i="4"/>
  <c r="I14180" i="4" s="1"/>
  <c r="H14170" i="4"/>
  <c r="I14170" i="4" s="1"/>
  <c r="H14110" i="4"/>
  <c r="I14110" i="4" s="1"/>
  <c r="H14100" i="4"/>
  <c r="I14100" i="4" s="1"/>
  <c r="H14040" i="4"/>
  <c r="I14040" i="4" s="1"/>
  <c r="H14030" i="4"/>
  <c r="I14030" i="4" s="1"/>
  <c r="H14010" i="4"/>
  <c r="I14010" i="4" s="1"/>
  <c r="H13990" i="4"/>
  <c r="I13990" i="4" s="1"/>
  <c r="H13970" i="4"/>
  <c r="I13970" i="4" s="1"/>
  <c r="H13950" i="4"/>
  <c r="I13950" i="4" s="1"/>
  <c r="H13910" i="4"/>
  <c r="I13910" i="4" s="1"/>
  <c r="H13890" i="4"/>
  <c r="I13890" i="4" s="1"/>
  <c r="H13870" i="4"/>
  <c r="I13870" i="4" s="1"/>
  <c r="H13860" i="4"/>
  <c r="I13860" i="4" s="1"/>
  <c r="H13850" i="4"/>
  <c r="I13850" i="4" s="1"/>
  <c r="H13800" i="4"/>
  <c r="I13800" i="4" s="1"/>
  <c r="H13790" i="4"/>
  <c r="I13790" i="4" s="1"/>
  <c r="H13750" i="4"/>
  <c r="I13750" i="4" s="1"/>
  <c r="H13700" i="4"/>
  <c r="I13700" i="4" s="1"/>
  <c r="H13690" i="4"/>
  <c r="I13690" i="4" s="1"/>
  <c r="H13670" i="4"/>
  <c r="I13670" i="4" s="1"/>
  <c r="H13660" i="4"/>
  <c r="I13660" i="4" s="1"/>
  <c r="H13650" i="4"/>
  <c r="I13650" i="4" s="1"/>
  <c r="H13640" i="4"/>
  <c r="I13640" i="4" s="1"/>
  <c r="H13610" i="4"/>
  <c r="I13610" i="4" s="1"/>
  <c r="H13600" i="4"/>
  <c r="I13600" i="4" s="1"/>
  <c r="H13590" i="4"/>
  <c r="I13590" i="4" s="1"/>
  <c r="H13570" i="4"/>
  <c r="I13570" i="4" s="1"/>
  <c r="H13560" i="4"/>
  <c r="I13560" i="4" s="1"/>
  <c r="H13550" i="4"/>
  <c r="I13550" i="4" s="1"/>
  <c r="H13530" i="4"/>
  <c r="I13530" i="4" s="1"/>
  <c r="H13500" i="4"/>
  <c r="I13500" i="4" s="1"/>
  <c r="H13470" i="4"/>
  <c r="I13470" i="4" s="1"/>
  <c r="H13450" i="4"/>
  <c r="I13450" i="4" s="1"/>
  <c r="H13410" i="4"/>
  <c r="I13410" i="4" s="1"/>
  <c r="H13390" i="4"/>
  <c r="I13390" i="4" s="1"/>
  <c r="H13330" i="4"/>
  <c r="I13330" i="4" s="1"/>
  <c r="H13320" i="4"/>
  <c r="I13320" i="4" s="1"/>
  <c r="H13310" i="4"/>
  <c r="I13310" i="4" s="1"/>
  <c r="H13280" i="4"/>
  <c r="I13280" i="4" s="1"/>
  <c r="H13240" i="4"/>
  <c r="I13240" i="4" s="1"/>
  <c r="H13230" i="4"/>
  <c r="I13230" i="4" s="1"/>
  <c r="H13220" i="4"/>
  <c r="I13220" i="4" s="1"/>
  <c r="H13210" i="4"/>
  <c r="I13210" i="4" s="1"/>
  <c r="H13200" i="4"/>
  <c r="I13200" i="4" s="1"/>
  <c r="H13190" i="4"/>
  <c r="I13190" i="4" s="1"/>
  <c r="H13180" i="4"/>
  <c r="I13180" i="4" s="1"/>
  <c r="H13150" i="4"/>
  <c r="I13150" i="4" s="1"/>
  <c r="H13140" i="4"/>
  <c r="I13140" i="4" s="1"/>
  <c r="H13110" i="4"/>
  <c r="I13110" i="4" s="1"/>
  <c r="H13096" i="4"/>
  <c r="I13096" i="4" s="1"/>
  <c r="H12996" i="4"/>
  <c r="I12996" i="4" s="1"/>
  <c r="H12964" i="4"/>
  <c r="I12964" i="4" s="1"/>
  <c r="H12914" i="4"/>
  <c r="I12914" i="4" s="1"/>
  <c r="H12879" i="4"/>
  <c r="I12879" i="4" s="1"/>
  <c r="H12829" i="4"/>
  <c r="I12829" i="4" s="1"/>
  <c r="H12814" i="4"/>
  <c r="I12814" i="4" s="1"/>
  <c r="H12764" i="4"/>
  <c r="I12764" i="4" s="1"/>
  <c r="H12714" i="4"/>
  <c r="I12714" i="4" s="1"/>
  <c r="H12696" i="4"/>
  <c r="I12696" i="4" s="1"/>
  <c r="H12664" i="4"/>
  <c r="I12664" i="4" s="1"/>
  <c r="H12646" i="4"/>
  <c r="I12646" i="4" s="1"/>
  <c r="H12579" i="4"/>
  <c r="I12579" i="4" s="1"/>
  <c r="H12529" i="4"/>
  <c r="I12529" i="4" s="1"/>
  <c r="H12514" i="4"/>
  <c r="I12514" i="4" s="1"/>
  <c r="H12496" i="4"/>
  <c r="I12496" i="4" s="1"/>
  <c r="H12479" i="4"/>
  <c r="I12479" i="4" s="1"/>
  <c r="H12464" i="4"/>
  <c r="I12464" i="4" s="1"/>
  <c r="H12446" i="4"/>
  <c r="I12446" i="4" s="1"/>
  <c r="H12396" i="4"/>
  <c r="I12396" i="4" s="1"/>
  <c r="H12346" i="4"/>
  <c r="I12346" i="4" s="1"/>
  <c r="H12329" i="4"/>
  <c r="I12329" i="4" s="1"/>
  <c r="H12279" i="4"/>
  <c r="I12279" i="4" s="1"/>
  <c r="H12264" i="4"/>
  <c r="I12264" i="4" s="1"/>
  <c r="H12246" i="4"/>
  <c r="I12246" i="4" s="1"/>
  <c r="H12196" i="4"/>
  <c r="I12196" i="4" s="1"/>
  <c r="H12179" i="4"/>
  <c r="I12179" i="4" s="1"/>
  <c r="H12164" i="4"/>
  <c r="I12164" i="4" s="1"/>
  <c r="H12129" i="4"/>
  <c r="I12129" i="4" s="1"/>
  <c r="H12114" i="4"/>
  <c r="I12114" i="4" s="1"/>
  <c r="H12079" i="4"/>
  <c r="I12079" i="4" s="1"/>
  <c r="H12064" i="4"/>
  <c r="I12064" i="4" s="1"/>
  <c r="H12046" i="4"/>
  <c r="I12046" i="4" s="1"/>
  <c r="H11996" i="4"/>
  <c r="I11996" i="4" s="1"/>
  <c r="H11979" i="4"/>
  <c r="I11979" i="4" s="1"/>
  <c r="H11929" i="4"/>
  <c r="I11929" i="4" s="1"/>
  <c r="H11914" i="4"/>
  <c r="I11914" i="4" s="1"/>
  <c r="H11896" i="4"/>
  <c r="I11896" i="4" s="1"/>
  <c r="H11814" i="4"/>
  <c r="I11814" i="4" s="1"/>
  <c r="H11796" i="4"/>
  <c r="I11796" i="4" s="1"/>
  <c r="H11779" i="4"/>
  <c r="I11779" i="4" s="1"/>
  <c r="H11764" i="4"/>
  <c r="I11764" i="4" s="1"/>
  <c r="H11746" i="4"/>
  <c r="I11746" i="4" s="1"/>
  <c r="H11729" i="4"/>
  <c r="I11729" i="4" s="1"/>
  <c r="H11696" i="4"/>
  <c r="I11696" i="4" s="1"/>
  <c r="H11664" i="4"/>
  <c r="I11664" i="4" s="1"/>
  <c r="H11646" i="4"/>
  <c r="I11646" i="4" s="1"/>
  <c r="H11614" i="4"/>
  <c r="I11614" i="4" s="1"/>
  <c r="H11564" i="4"/>
  <c r="I11564" i="4" s="1"/>
  <c r="H11496" i="4"/>
  <c r="I11496" i="4" s="1"/>
  <c r="H11479" i="4"/>
  <c r="I11479" i="4" s="1"/>
  <c r="H11446" i="4"/>
  <c r="I11446" i="4" s="1"/>
  <c r="H11405" i="4"/>
  <c r="I11405" i="4" s="1"/>
  <c r="H11310" i="4"/>
  <c r="I11310" i="4" s="1"/>
  <c r="H11213" i="4"/>
  <c r="I11213" i="4" s="1"/>
  <c r="H11014" i="4"/>
  <c r="I11014" i="4" s="1"/>
  <c r="H10943" i="4"/>
  <c r="I10943" i="4" s="1"/>
  <c r="H10872" i="4"/>
  <c r="I10872" i="4" s="1"/>
  <c r="H10730" i="4"/>
  <c r="I10730" i="4" s="1"/>
  <c r="H10514" i="4"/>
  <c r="I10514" i="4" s="1"/>
  <c r="H10443" i="4"/>
  <c r="I10443" i="4" s="1"/>
  <c r="H10372" i="4"/>
  <c r="I10372" i="4" s="1"/>
  <c r="H10301" i="4"/>
  <c r="I10301" i="4" s="1"/>
  <c r="H10159" i="4"/>
  <c r="I10159" i="4" s="1"/>
  <c r="H9872" i="4"/>
  <c r="I9872" i="4" s="1"/>
  <c r="H9801" i="4"/>
  <c r="I9801" i="4" s="1"/>
  <c r="H9659" i="4"/>
  <c r="I9659" i="4" s="1"/>
  <c r="H9343" i="4"/>
  <c r="I9343" i="4" s="1"/>
  <c r="H9110" i="4"/>
  <c r="I9110" i="4" s="1"/>
  <c r="H8092" i="4"/>
  <c r="I8092" i="4" s="1"/>
  <c r="H60" i="4"/>
  <c r="I60" i="4" s="1"/>
  <c r="H70" i="4"/>
  <c r="I70" i="4" s="1"/>
  <c r="H310" i="4"/>
  <c r="I310" i="4" s="1"/>
  <c r="H330" i="4"/>
  <c r="I330" i="4" s="1"/>
  <c r="H460" i="4"/>
  <c r="I460" i="4" s="1"/>
  <c r="H580" i="4"/>
  <c r="I580" i="4" s="1"/>
  <c r="H640" i="4"/>
  <c r="I640" i="4" s="1"/>
  <c r="H660" i="4"/>
  <c r="I660" i="4" s="1"/>
  <c r="H810" i="4"/>
  <c r="I810" i="4" s="1"/>
  <c r="H131" i="4"/>
  <c r="I131" i="4" s="1"/>
  <c r="H171" i="4"/>
  <c r="I171" i="4" s="1"/>
  <c r="H291" i="4"/>
  <c r="I291" i="4" s="1"/>
  <c r="H591" i="4"/>
  <c r="I591" i="4" s="1"/>
  <c r="H601" i="4"/>
  <c r="I601" i="4" s="1"/>
  <c r="H651" i="4"/>
  <c r="I651" i="4" s="1"/>
  <c r="H731" i="4"/>
  <c r="I731" i="4" s="1"/>
  <c r="H821" i="4"/>
  <c r="I821" i="4" s="1"/>
  <c r="H12" i="4"/>
  <c r="I12" i="4" s="1"/>
  <c r="H42" i="4"/>
  <c r="I42" i="4" s="1"/>
  <c r="H142" i="4"/>
  <c r="I142" i="4" s="1"/>
  <c r="H282" i="4"/>
  <c r="I282" i="4" s="1"/>
  <c r="H402" i="4"/>
  <c r="I402" i="4" s="1"/>
  <c r="H672" i="4"/>
  <c r="I672" i="4" s="1"/>
  <c r="H47" i="4"/>
  <c r="I47" i="4" s="1"/>
  <c r="H97" i="4"/>
  <c r="I97" i="4" s="1"/>
  <c r="H297" i="4"/>
  <c r="I297" i="4" s="1"/>
  <c r="H387" i="4"/>
  <c r="I387" i="4" s="1"/>
  <c r="H417" i="4"/>
  <c r="I417" i="4" s="1"/>
  <c r="H537" i="4"/>
  <c r="I537" i="4" s="1"/>
  <c r="H627" i="4"/>
  <c r="I627" i="4" s="1"/>
  <c r="H797" i="4"/>
  <c r="I797" i="4" s="1"/>
  <c r="H807" i="4"/>
  <c r="I807" i="4" s="1"/>
  <c r="H84" i="4"/>
  <c r="I84" i="4" s="1"/>
  <c r="H466" i="4"/>
  <c r="I466" i="4" s="1"/>
  <c r="H599" i="4"/>
  <c r="I599" i="4" s="1"/>
  <c r="H616" i="4"/>
  <c r="I616" i="4" s="1"/>
  <c r="H634" i="4"/>
  <c r="I634" i="4" s="1"/>
  <c r="H1082" i="4"/>
  <c r="I1082" i="4" s="1"/>
  <c r="H1312" i="4"/>
  <c r="I1312" i="4" s="1"/>
  <c r="H1432" i="4"/>
  <c r="I1432" i="4" s="1"/>
  <c r="H1562" i="4"/>
  <c r="I1562" i="4" s="1"/>
  <c r="H1752" i="4"/>
  <c r="I1752" i="4" s="1"/>
  <c r="H1952" i="4"/>
  <c r="I1952" i="4" s="1"/>
  <c r="H2032" i="4"/>
  <c r="I2032" i="4" s="1"/>
  <c r="H53" i="4"/>
  <c r="I53" i="4" s="1"/>
  <c r="H136" i="4"/>
  <c r="I136" i="4" s="1"/>
  <c r="H169" i="4"/>
  <c r="I169" i="4" s="1"/>
  <c r="H173" i="4"/>
  <c r="I173" i="4" s="1"/>
  <c r="H133" i="4"/>
  <c r="I133" i="4" s="1"/>
  <c r="H193" i="4"/>
  <c r="I193" i="4" s="1"/>
  <c r="H579" i="4"/>
  <c r="I579" i="4" s="1"/>
  <c r="H868" i="4"/>
  <c r="I868" i="4" s="1"/>
  <c r="H1124" i="4"/>
  <c r="I1124" i="4" s="1"/>
  <c r="H1224" i="4"/>
  <c r="I1224" i="4" s="1"/>
  <c r="H1301" i="4"/>
  <c r="I1301" i="4" s="1"/>
  <c r="H1468" i="4"/>
  <c r="I1468" i="4" s="1"/>
  <c r="H1624" i="4"/>
  <c r="I1624" i="4" s="1"/>
  <c r="H1724" i="4"/>
  <c r="I1724" i="4" s="1"/>
  <c r="H1735" i="4"/>
  <c r="I1735" i="4" s="1"/>
  <c r="H880" i="4"/>
  <c r="I880" i="4" s="1"/>
  <c r="H947" i="4"/>
  <c r="I947" i="4" s="1"/>
  <c r="H1503" i="4"/>
  <c r="I1503" i="4" s="1"/>
  <c r="H1591" i="4"/>
  <c r="I1591" i="4" s="1"/>
  <c r="H58" i="4"/>
  <c r="I58" i="4" s="1"/>
  <c r="H269" i="4"/>
  <c r="I269" i="4" s="1"/>
  <c r="H455" i="4"/>
  <c r="I455" i="4" s="1"/>
  <c r="H1015" i="4"/>
  <c r="I1015" i="4" s="1"/>
  <c r="H1026" i="4"/>
  <c r="I1026" i="4" s="1"/>
  <c r="H1104" i="4"/>
  <c r="I1104" i="4" s="1"/>
  <c r="H1204" i="4"/>
  <c r="I1204" i="4" s="1"/>
  <c r="H1293" i="4"/>
  <c r="I1293" i="4" s="1"/>
  <c r="H1326" i="4"/>
  <c r="I1326" i="4" s="1"/>
  <c r="H1515" i="4"/>
  <c r="I1515" i="4" s="1"/>
  <c r="H938" i="4"/>
  <c r="I938" i="4" s="1"/>
  <c r="H1094" i="4"/>
  <c r="I1094" i="4" s="1"/>
  <c r="H255" i="4"/>
  <c r="I255" i="4" s="1"/>
  <c r="H961" i="4"/>
  <c r="I961" i="4" s="1"/>
  <c r="H1117" i="4"/>
  <c r="I1117" i="4" s="1"/>
  <c r="H1139" i="4"/>
  <c r="I1139" i="4" s="1"/>
  <c r="H896" i="4"/>
  <c r="I896" i="4" s="1"/>
  <c r="H918" i="4"/>
  <c r="I918" i="4" s="1"/>
  <c r="H1051" i="4"/>
  <c r="I1051" i="4" s="1"/>
  <c r="H1196" i="4"/>
  <c r="I1196" i="4" s="1"/>
  <c r="H205" i="4"/>
  <c r="I205" i="4" s="1"/>
  <c r="H519" i="4"/>
  <c r="I519" i="4" s="1"/>
  <c r="H538" i="4"/>
  <c r="I538" i="4" s="1"/>
  <c r="H686" i="4"/>
  <c r="I686" i="4" s="1"/>
  <c r="H705" i="4"/>
  <c r="I705" i="4" s="1"/>
  <c r="H854" i="4"/>
  <c r="I854" i="4" s="1"/>
  <c r="H920" i="4"/>
  <c r="I920" i="4" s="1"/>
  <c r="H965" i="4"/>
  <c r="I965" i="4" s="1"/>
  <c r="H998" i="4"/>
  <c r="I998" i="4" s="1"/>
  <c r="H1087" i="4"/>
  <c r="I1087" i="4" s="1"/>
  <c r="H1131" i="4"/>
  <c r="I1131" i="4" s="1"/>
  <c r="H1220" i="4"/>
  <c r="I1220" i="4" s="1"/>
  <c r="H1398" i="4"/>
  <c r="I1398" i="4" s="1"/>
  <c r="H1643" i="4"/>
  <c r="I1643" i="4" s="1"/>
  <c r="H1776" i="4"/>
  <c r="I1776" i="4" s="1"/>
  <c r="H356" i="4"/>
  <c r="I356" i="4" s="1"/>
  <c r="H1405" i="4"/>
  <c r="I1405" i="4" s="1"/>
  <c r="H1607" i="4"/>
  <c r="I1607" i="4" s="1"/>
  <c r="H1627" i="4"/>
  <c r="I1627" i="4" s="1"/>
  <c r="H1644" i="4"/>
  <c r="I1644" i="4" s="1"/>
  <c r="H1855" i="4"/>
  <c r="I1855" i="4" s="1"/>
  <c r="H2304" i="4"/>
  <c r="I2304" i="4" s="1"/>
  <c r="H2324" i="4"/>
  <c r="I2324" i="4" s="1"/>
  <c r="H2534" i="4"/>
  <c r="I2534" i="4" s="1"/>
  <c r="H2684" i="4"/>
  <c r="I2684" i="4" s="1"/>
  <c r="H2724" i="4"/>
  <c r="I2724" i="4" s="1"/>
  <c r="H2794" i="4"/>
  <c r="I2794" i="4" s="1"/>
  <c r="H2904" i="4"/>
  <c r="I2904" i="4" s="1"/>
  <c r="H303" i="4"/>
  <c r="I303" i="4" s="1"/>
  <c r="H1008" i="4"/>
  <c r="I1008" i="4" s="1"/>
  <c r="H1461" i="4"/>
  <c r="I1461" i="4" s="1"/>
  <c r="H1478" i="4"/>
  <c r="I1478" i="4" s="1"/>
  <c r="H1553" i="4"/>
  <c r="I1553" i="4" s="1"/>
  <c r="H1589" i="4"/>
  <c r="I1589" i="4" s="1"/>
  <c r="H1700" i="4"/>
  <c r="I1700" i="4" s="1"/>
  <c r="H2145" i="4"/>
  <c r="I2145" i="4" s="1"/>
  <c r="H2195" i="4"/>
  <c r="I2195" i="4" s="1"/>
  <c r="H2255" i="4"/>
  <c r="I2255" i="4" s="1"/>
  <c r="H2495" i="4"/>
  <c r="I2495" i="4" s="1"/>
  <c r="H2515" i="4"/>
  <c r="I2515" i="4" s="1"/>
  <c r="H245" i="4"/>
  <c r="I245" i="4" s="1"/>
  <c r="H429" i="4"/>
  <c r="I429" i="4" s="1"/>
  <c r="H498" i="4"/>
  <c r="I498" i="4" s="1"/>
  <c r="H558" i="4"/>
  <c r="I558" i="4" s="1"/>
  <c r="H803" i="4"/>
  <c r="I803" i="4" s="1"/>
  <c r="H1156" i="4"/>
  <c r="I1156" i="4" s="1"/>
  <c r="H1901" i="4"/>
  <c r="I1901" i="4" s="1"/>
  <c r="H2276" i="4"/>
  <c r="I2276" i="4" s="1"/>
  <c r="H2386" i="4"/>
  <c r="I2386" i="4" s="1"/>
  <c r="H2416" i="4"/>
  <c r="I2416" i="4" s="1"/>
  <c r="H2936" i="4"/>
  <c r="I2936" i="4" s="1"/>
  <c r="H1199" i="4"/>
  <c r="I1199" i="4" s="1"/>
  <c r="H1373" i="4"/>
  <c r="I1373" i="4" s="1"/>
  <c r="H1500" i="4"/>
  <c r="I1500" i="4" s="1"/>
  <c r="H1539" i="4"/>
  <c r="I1539" i="4" s="1"/>
  <c r="H1847" i="4"/>
  <c r="I1847" i="4" s="1"/>
  <c r="H1858" i="4"/>
  <c r="I1858" i="4" s="1"/>
  <c r="H1925" i="4"/>
  <c r="I1925" i="4" s="1"/>
  <c r="H2077" i="4"/>
  <c r="I2077" i="4" s="1"/>
  <c r="H2187" i="4"/>
  <c r="I2187" i="4" s="1"/>
  <c r="H2207" i="4"/>
  <c r="I2207" i="4" s="1"/>
  <c r="H574" i="4"/>
  <c r="I574" i="4" s="1"/>
  <c r="H1166" i="4"/>
  <c r="I1166" i="4" s="1"/>
  <c r="H1394" i="4"/>
  <c r="I1394" i="4" s="1"/>
  <c r="H1410" i="4"/>
  <c r="I1410" i="4" s="1"/>
  <c r="H1540" i="4"/>
  <c r="I1540" i="4" s="1"/>
  <c r="H2138" i="4"/>
  <c r="I2138" i="4" s="1"/>
  <c r="H206" i="4"/>
  <c r="I206" i="4" s="1"/>
  <c r="H763" i="4"/>
  <c r="I763" i="4" s="1"/>
  <c r="H986" i="4"/>
  <c r="I986" i="4" s="1"/>
  <c r="H1097" i="4"/>
  <c r="I1097" i="4" s="1"/>
  <c r="H1617" i="4"/>
  <c r="I1617" i="4" s="1"/>
  <c r="H1883" i="4"/>
  <c r="I1883" i="4" s="1"/>
  <c r="H1894" i="4"/>
  <c r="I1894" i="4" s="1"/>
  <c r="H2005" i="4"/>
  <c r="I2005" i="4" s="1"/>
  <c r="H2099" i="4"/>
  <c r="I2099" i="4" s="1"/>
  <c r="H1584" i="4"/>
  <c r="I1584" i="4" s="1"/>
  <c r="H1675" i="4"/>
  <c r="I1675" i="4" s="1"/>
  <c r="H1767" i="4"/>
  <c r="I1767" i="4" s="1"/>
  <c r="H2358" i="4"/>
  <c r="I2358" i="4" s="1"/>
  <c r="H2429" i="4"/>
  <c r="I2429" i="4" s="1"/>
  <c r="H2600" i="4"/>
  <c r="I2600" i="4" s="1"/>
  <c r="H2629" i="4"/>
  <c r="I2629" i="4" s="1"/>
  <c r="H2658" i="4"/>
  <c r="I2658" i="4" s="1"/>
  <c r="H2758" i="4"/>
  <c r="I2758" i="4" s="1"/>
  <c r="H3087" i="4"/>
  <c r="I3087" i="4" s="1"/>
  <c r="H3287" i="4"/>
  <c r="I3287" i="4" s="1"/>
  <c r="H3637" i="4"/>
  <c r="I3637" i="4" s="1"/>
  <c r="H3697" i="4"/>
  <c r="I3697" i="4" s="1"/>
  <c r="H3747" i="4"/>
  <c r="I3747" i="4" s="1"/>
  <c r="H3827" i="4"/>
  <c r="I3827" i="4" s="1"/>
  <c r="H4097" i="4"/>
  <c r="I4097" i="4" s="1"/>
  <c r="H4177" i="4"/>
  <c r="I4177" i="4" s="1"/>
  <c r="H4467" i="4"/>
  <c r="I4467" i="4" s="1"/>
  <c r="H4527" i="4"/>
  <c r="I4527" i="4" s="1"/>
  <c r="H4557" i="4"/>
  <c r="I4557" i="4" s="1"/>
  <c r="H4727" i="4"/>
  <c r="I4727" i="4" s="1"/>
  <c r="H4787" i="4"/>
  <c r="I4787" i="4" s="1"/>
  <c r="H1494" i="4"/>
  <c r="I1494" i="4" s="1"/>
  <c r="H2162" i="4"/>
  <c r="I2162" i="4" s="1"/>
  <c r="H2330" i="4"/>
  <c r="I2330" i="4" s="1"/>
  <c r="H2559" i="4"/>
  <c r="I2559" i="4" s="1"/>
  <c r="H2572" i="4"/>
  <c r="I2572" i="4" s="1"/>
  <c r="H2743" i="4"/>
  <c r="I2743" i="4" s="1"/>
  <c r="H2943" i="4"/>
  <c r="I2943" i="4" s="1"/>
  <c r="H3478" i="4"/>
  <c r="I3478" i="4" s="1"/>
  <c r="H3498" i="4"/>
  <c r="I3498" i="4" s="1"/>
  <c r="H3538" i="4"/>
  <c r="I3538" i="4" s="1"/>
  <c r="H3608" i="4"/>
  <c r="I3608" i="4" s="1"/>
  <c r="H3658" i="4"/>
  <c r="I3658" i="4" s="1"/>
  <c r="H3778" i="4"/>
  <c r="I3778" i="4" s="1"/>
  <c r="H3788" i="4"/>
  <c r="I3788" i="4" s="1"/>
  <c r="H3868" i="4"/>
  <c r="I3868" i="4" s="1"/>
  <c r="H3968" i="4"/>
  <c r="I3968" i="4" s="1"/>
  <c r="H4088" i="4"/>
  <c r="I4088" i="4" s="1"/>
  <c r="H4438" i="4"/>
  <c r="I4438" i="4" s="1"/>
  <c r="H4498" i="4"/>
  <c r="I4498" i="4" s="1"/>
  <c r="H4828" i="4"/>
  <c r="I4828" i="4" s="1"/>
  <c r="H1361" i="4"/>
  <c r="I1361" i="4" s="1"/>
  <c r="H1400" i="4"/>
  <c r="I1400" i="4" s="1"/>
  <c r="H2040" i="4"/>
  <c r="I2040" i="4" s="1"/>
  <c r="H2091" i="4"/>
  <c r="I2091" i="4" s="1"/>
  <c r="H2241" i="4"/>
  <c r="I2241" i="4" s="1"/>
  <c r="H2447" i="4"/>
  <c r="I2447" i="4" s="1"/>
  <c r="H2673" i="4"/>
  <c r="I2673" i="4" s="1"/>
  <c r="H3169" i="4"/>
  <c r="I3169" i="4" s="1"/>
  <c r="H3379" i="4"/>
  <c r="I3379" i="4" s="1"/>
  <c r="H3549" i="4"/>
  <c r="I3549" i="4" s="1"/>
  <c r="H3629" i="4"/>
  <c r="I3629" i="4" s="1"/>
  <c r="H3719" i="4"/>
  <c r="I3719" i="4" s="1"/>
  <c r="H3849" i="4"/>
  <c r="I3849" i="4" s="1"/>
  <c r="H3879" i="4"/>
  <c r="I3879" i="4" s="1"/>
  <c r="H3979" i="4"/>
  <c r="I3979" i="4" s="1"/>
  <c r="H3999" i="4"/>
  <c r="I3999" i="4" s="1"/>
  <c r="H4039" i="4"/>
  <c r="I4039" i="4" s="1"/>
  <c r="H4079" i="4"/>
  <c r="I4079" i="4" s="1"/>
  <c r="H4109" i="4"/>
  <c r="I4109" i="4" s="1"/>
  <c r="H4279" i="4"/>
  <c r="I4279" i="4" s="1"/>
  <c r="H4449" i="4"/>
  <c r="I4449" i="4" s="1"/>
  <c r="H4579" i="4"/>
  <c r="I4579" i="4" s="1"/>
  <c r="H4589" i="4"/>
  <c r="I4589" i="4" s="1"/>
  <c r="H4849" i="4"/>
  <c r="I4849" i="4" s="1"/>
  <c r="H1321" i="4"/>
  <c r="I1321" i="4" s="1"/>
  <c r="H2120" i="4"/>
  <c r="I2120" i="4" s="1"/>
  <c r="H2220" i="4"/>
  <c r="I2220" i="4" s="1"/>
  <c r="H2292" i="4"/>
  <c r="I2292" i="4" s="1"/>
  <c r="H2317" i="4"/>
  <c r="I2317" i="4" s="1"/>
  <c r="H2490" i="4"/>
  <c r="I2490" i="4" s="1"/>
  <c r="H2519" i="4"/>
  <c r="I2519" i="4" s="1"/>
  <c r="H3130" i="4"/>
  <c r="I3130" i="4" s="1"/>
  <c r="H3310" i="4"/>
  <c r="I3310" i="4" s="1"/>
  <c r="H3400" i="4"/>
  <c r="I3400" i="4" s="1"/>
  <c r="H3530" i="4"/>
  <c r="I3530" i="4" s="1"/>
  <c r="H3560" i="4"/>
  <c r="I3560" i="4" s="1"/>
  <c r="H3650" i="4"/>
  <c r="I3650" i="4" s="1"/>
  <c r="H1876" i="4"/>
  <c r="I1876" i="4" s="1"/>
  <c r="H3331" i="4"/>
  <c r="I3331" i="4" s="1"/>
  <c r="H3391" i="4"/>
  <c r="I3391" i="4" s="1"/>
  <c r="H3431" i="4"/>
  <c r="I3431" i="4" s="1"/>
  <c r="H3491" i="4"/>
  <c r="I3491" i="4" s="1"/>
  <c r="H3681" i="4"/>
  <c r="I3681" i="4" s="1"/>
  <c r="H1064" i="4"/>
  <c r="I1064" i="4" s="1"/>
  <c r="H1964" i="4"/>
  <c r="I1964" i="4" s="1"/>
  <c r="H2172" i="4"/>
  <c r="I2172" i="4" s="1"/>
  <c r="H2200" i="4"/>
  <c r="I2200" i="4" s="1"/>
  <c r="H2350" i="4"/>
  <c r="I2350" i="4" s="1"/>
  <c r="H2437" i="4"/>
  <c r="I2437" i="4" s="1"/>
  <c r="H2537" i="4"/>
  <c r="I2537" i="4" s="1"/>
  <c r="H2821" i="4"/>
  <c r="I2821" i="4" s="1"/>
  <c r="H3112" i="4"/>
  <c r="I3112" i="4" s="1"/>
  <c r="H3192" i="4"/>
  <c r="I3192" i="4" s="1"/>
  <c r="H3202" i="4"/>
  <c r="I3202" i="4" s="1"/>
  <c r="H3322" i="4"/>
  <c r="I3322" i="4" s="1"/>
  <c r="H3362" i="4"/>
  <c r="I3362" i="4" s="1"/>
  <c r="H3512" i="4"/>
  <c r="I3512" i="4" s="1"/>
  <c r="H3602" i="4"/>
  <c r="I3602" i="4" s="1"/>
  <c r="H1066" i="4"/>
  <c r="I1066" i="4" s="1"/>
  <c r="H1789" i="4"/>
  <c r="I1789" i="4" s="1"/>
  <c r="H1829" i="4"/>
  <c r="I1829" i="4" s="1"/>
  <c r="H2251" i="4"/>
  <c r="I2251" i="4" s="1"/>
  <c r="H2301" i="4"/>
  <c r="I2301" i="4" s="1"/>
  <c r="H2338" i="4"/>
  <c r="I2338" i="4" s="1"/>
  <c r="H2467" i="4"/>
  <c r="I2467" i="4" s="1"/>
  <c r="H2880" i="4"/>
  <c r="I2880" i="4" s="1"/>
  <c r="H2922" i="4"/>
  <c r="I2922" i="4" s="1"/>
  <c r="H3463" i="4"/>
  <c r="I3463" i="4" s="1"/>
  <c r="H3763" i="4"/>
  <c r="I3763" i="4" s="1"/>
  <c r="H3950" i="4"/>
  <c r="I3950" i="4" s="1"/>
  <c r="H4005" i="4"/>
  <c r="I4005" i="4" s="1"/>
  <c r="H4234" i="4"/>
  <c r="I4234" i="4" s="1"/>
  <c r="H4263" i="4"/>
  <c r="I4263" i="4" s="1"/>
  <c r="H4276" i="4"/>
  <c r="I4276" i="4" s="1"/>
  <c r="H4321" i="4"/>
  <c r="I4321" i="4" s="1"/>
  <c r="H4392" i="4"/>
  <c r="I4392" i="4" s="1"/>
  <c r="H4434" i="4"/>
  <c r="I4434" i="4" s="1"/>
  <c r="H4663" i="4"/>
  <c r="I4663" i="4" s="1"/>
  <c r="H5035" i="4"/>
  <c r="I5035" i="4" s="1"/>
  <c r="H5085" i="4"/>
  <c r="I5085" i="4" s="1"/>
  <c r="H2552" i="4"/>
  <c r="I2552" i="4" s="1"/>
  <c r="H2697" i="4"/>
  <c r="I2697" i="4" s="1"/>
  <c r="H3010" i="4"/>
  <c r="I3010" i="4" s="1"/>
  <c r="H3064" i="4"/>
  <c r="I3064" i="4" s="1"/>
  <c r="H3264" i="4"/>
  <c r="I3264" i="4" s="1"/>
  <c r="H3793" i="4"/>
  <c r="I3793" i="4" s="1"/>
  <c r="H3822" i="4"/>
  <c r="I3822" i="4" s="1"/>
  <c r="H4022" i="4"/>
  <c r="I4022" i="4" s="1"/>
  <c r="H4151" i="4"/>
  <c r="I4151" i="4" s="1"/>
  <c r="H4251" i="4"/>
  <c r="I4251" i="4" s="1"/>
  <c r="H4480" i="4"/>
  <c r="I4480" i="4" s="1"/>
  <c r="H4722" i="4"/>
  <c r="I4722" i="4" s="1"/>
  <c r="H4893" i="4"/>
  <c r="I4893" i="4" s="1"/>
  <c r="H4906" i="4"/>
  <c r="I4906" i="4" s="1"/>
  <c r="H5096" i="4"/>
  <c r="I5096" i="4" s="1"/>
  <c r="H5116" i="4"/>
  <c r="I5116" i="4" s="1"/>
  <c r="H5146" i="4"/>
  <c r="I5146" i="4" s="1"/>
  <c r="H5166" i="4"/>
  <c r="I5166" i="4" s="1"/>
  <c r="H5226" i="4"/>
  <c r="I5226" i="4" s="1"/>
  <c r="H5236" i="4"/>
  <c r="I5236" i="4" s="1"/>
  <c r="H1974" i="4"/>
  <c r="I1974" i="4" s="1"/>
  <c r="H2231" i="4"/>
  <c r="I2231" i="4" s="1"/>
  <c r="H3243" i="4"/>
  <c r="I3243" i="4" s="1"/>
  <c r="H3465" i="4"/>
  <c r="I3465" i="4" s="1"/>
  <c r="H3593" i="4"/>
  <c r="I3593" i="4" s="1"/>
  <c r="H3665" i="4"/>
  <c r="I3665" i="4" s="1"/>
  <c r="H3894" i="4"/>
  <c r="I3894" i="4" s="1"/>
  <c r="H3910" i="4"/>
  <c r="I3910" i="4" s="1"/>
  <c r="H4223" i="4"/>
  <c r="I4223" i="4" s="1"/>
  <c r="H4481" i="4"/>
  <c r="I4481" i="4" s="1"/>
  <c r="H4636" i="4"/>
  <c r="I4636" i="4" s="1"/>
  <c r="H4710" i="4"/>
  <c r="I4710" i="4" s="1"/>
  <c r="H4736" i="4"/>
  <c r="I4736" i="4" s="1"/>
  <c r="H4794" i="4"/>
  <c r="I4794" i="4" s="1"/>
  <c r="H4823" i="4"/>
  <c r="I4823" i="4" s="1"/>
  <c r="H4965" i="4"/>
  <c r="I4965" i="4" s="1"/>
  <c r="H5197" i="4"/>
  <c r="I5197" i="4" s="1"/>
  <c r="H2412" i="4"/>
  <c r="I2412" i="4" s="1"/>
  <c r="H2468" i="4"/>
  <c r="I2468" i="4" s="1"/>
  <c r="H2752" i="4"/>
  <c r="I2752" i="4" s="1"/>
  <c r="H3144" i="4"/>
  <c r="I3144" i="4" s="1"/>
  <c r="H3216" i="4"/>
  <c r="I3216" i="4" s="1"/>
  <c r="H3853" i="4"/>
  <c r="I3853" i="4" s="1"/>
  <c r="H3966" i="4"/>
  <c r="I3966" i="4" s="1"/>
  <c r="H4040" i="4"/>
  <c r="I4040" i="4" s="1"/>
  <c r="H2370" i="4"/>
  <c r="I2370" i="4" s="1"/>
  <c r="H2799" i="4"/>
  <c r="I2799" i="4" s="1"/>
  <c r="H3323" i="4"/>
  <c r="I3323" i="4" s="1"/>
  <c r="H3096" i="4"/>
  <c r="I3096" i="4" s="1"/>
  <c r="H3124" i="4"/>
  <c r="I3124" i="4" s="1"/>
  <c r="H3146" i="4"/>
  <c r="I3146" i="4" s="1"/>
  <c r="H3624" i="4"/>
  <c r="I3624" i="4" s="1"/>
  <c r="H3674" i="4"/>
  <c r="I3674" i="4" s="1"/>
  <c r="H3942" i="4"/>
  <c r="I3942" i="4" s="1"/>
  <c r="H2857" i="4"/>
  <c r="I2857" i="4" s="1"/>
  <c r="H3525" i="4"/>
  <c r="I3525" i="4" s="1"/>
  <c r="H3703" i="4"/>
  <c r="I3703" i="4" s="1"/>
  <c r="H3801" i="4"/>
  <c r="I3801" i="4" s="1"/>
  <c r="H3856" i="4"/>
  <c r="I3856" i="4" s="1"/>
  <c r="H3872" i="4"/>
  <c r="I3872" i="4" s="1"/>
  <c r="H3576" i="4"/>
  <c r="I3576" i="4" s="1"/>
  <c r="H4386" i="4"/>
  <c r="I4386" i="4" s="1"/>
  <c r="H4415" i="4"/>
  <c r="I4415" i="4" s="1"/>
  <c r="H4573" i="4"/>
  <c r="I4573" i="4" s="1"/>
  <c r="H4586" i="4"/>
  <c r="I4586" i="4" s="1"/>
  <c r="H4744" i="4"/>
  <c r="I4744" i="4" s="1"/>
  <c r="H4512" i="4"/>
  <c r="I4512" i="4" s="1"/>
  <c r="H4772" i="4"/>
  <c r="I4772" i="4" s="1"/>
  <c r="H5159" i="4"/>
  <c r="I5159" i="4" s="1"/>
  <c r="H5259" i="4"/>
  <c r="I5259" i="4" s="1"/>
  <c r="H5580" i="4"/>
  <c r="I5580" i="4" s="1"/>
  <c r="H5610" i="4"/>
  <c r="I5610" i="4" s="1"/>
  <c r="H5620" i="4"/>
  <c r="I5620" i="4" s="1"/>
  <c r="H5690" i="4"/>
  <c r="I5690" i="4" s="1"/>
  <c r="H5820" i="4"/>
  <c r="I5820" i="4" s="1"/>
  <c r="H5970" i="4"/>
  <c r="I5970" i="4" s="1"/>
  <c r="H6000" i="4"/>
  <c r="I6000" i="4" s="1"/>
  <c r="H6290" i="4"/>
  <c r="I6290" i="4" s="1"/>
  <c r="H6370" i="4"/>
  <c r="I6370" i="4" s="1"/>
  <c r="H6390" i="4"/>
  <c r="I6390" i="4" s="1"/>
  <c r="H6920" i="4"/>
  <c r="I6920" i="4" s="1"/>
  <c r="H7040" i="4"/>
  <c r="I7040" i="4" s="1"/>
  <c r="H2681" i="4"/>
  <c r="I2681" i="4" s="1"/>
  <c r="H4300" i="4"/>
  <c r="I4300" i="4" s="1"/>
  <c r="H4345" i="4"/>
  <c r="I4345" i="4" s="1"/>
  <c r="H4632" i="4"/>
  <c r="I4632" i="4" s="1"/>
  <c r="H4753" i="4"/>
  <c r="I4753" i="4" s="1"/>
  <c r="H4845" i="4"/>
  <c r="I4845" i="4" s="1"/>
  <c r="H5128" i="4"/>
  <c r="I5128" i="4" s="1"/>
  <c r="H5287" i="4"/>
  <c r="I5287" i="4" s="1"/>
  <c r="H5331" i="4"/>
  <c r="I5331" i="4" s="1"/>
  <c r="H5342" i="4"/>
  <c r="I5342" i="4" s="1"/>
  <c r="H5701" i="4"/>
  <c r="I5701" i="4" s="1"/>
  <c r="H5741" i="4"/>
  <c r="I5741" i="4" s="1"/>
  <c r="H5851" i="4"/>
  <c r="I5851" i="4" s="1"/>
  <c r="H5961" i="4"/>
  <c r="I5961" i="4" s="1"/>
  <c r="H5981" i="4"/>
  <c r="I5981" i="4" s="1"/>
  <c r="H1567" i="4"/>
  <c r="I1567" i="4" s="1"/>
  <c r="H2130" i="4"/>
  <c r="I2130" i="4" s="1"/>
  <c r="H3456" i="4"/>
  <c r="I3456" i="4" s="1"/>
  <c r="H3584" i="4"/>
  <c r="I3584" i="4" s="1"/>
  <c r="H4254" i="4"/>
  <c r="I4254" i="4" s="1"/>
  <c r="H4443" i="4"/>
  <c r="I4443" i="4" s="1"/>
  <c r="H4514" i="4"/>
  <c r="I4514" i="4" s="1"/>
  <c r="H4683" i="4"/>
  <c r="I4683" i="4" s="1"/>
  <c r="H4775" i="4"/>
  <c r="I4775" i="4" s="1"/>
  <c r="H4896" i="4"/>
  <c r="I4896" i="4" s="1"/>
  <c r="H5061" i="4"/>
  <c r="I5061" i="4" s="1"/>
  <c r="H5144" i="4"/>
  <c r="I5144" i="4" s="1"/>
  <c r="H5410" i="4"/>
  <c r="I5410" i="4" s="1"/>
  <c r="H3105" i="4"/>
  <c r="I3105" i="4" s="1"/>
  <c r="H3355" i="4"/>
  <c r="I3355" i="4" s="1"/>
  <c r="H4140" i="4"/>
  <c r="I4140" i="4" s="1"/>
  <c r="H4400" i="4"/>
  <c r="I4400" i="4" s="1"/>
  <c r="H4471" i="4"/>
  <c r="I4471" i="4" s="1"/>
  <c r="H4613" i="4"/>
  <c r="I4613" i="4" s="1"/>
  <c r="H5013" i="4"/>
  <c r="I5013" i="4" s="1"/>
  <c r="H5533" i="4"/>
  <c r="I5533" i="4" s="1"/>
  <c r="H6053" i="4"/>
  <c r="I6053" i="4" s="1"/>
  <c r="H6073" i="4"/>
  <c r="I6073" i="4" s="1"/>
  <c r="H6163" i="4"/>
  <c r="I6163" i="4" s="1"/>
  <c r="H1716" i="4"/>
  <c r="I1716" i="4" s="1"/>
  <c r="H3234" i="4"/>
  <c r="I3234" i="4" s="1"/>
  <c r="H3734" i="4"/>
  <c r="I3734" i="4" s="1"/>
  <c r="H4070" i="4"/>
  <c r="I4070" i="4" s="1"/>
  <c r="H4212" i="4"/>
  <c r="I4212" i="4" s="1"/>
  <c r="H5390" i="4"/>
  <c r="I5390" i="4" s="1"/>
  <c r="H5434" i="4"/>
  <c r="I5434" i="4" s="1"/>
  <c r="H5604" i="4"/>
  <c r="I5604" i="4" s="1"/>
  <c r="H5734" i="4"/>
  <c r="I5734" i="4" s="1"/>
  <c r="H5924" i="4"/>
  <c r="I5924" i="4" s="1"/>
  <c r="H6034" i="4"/>
  <c r="I6034" i="4" s="1"/>
  <c r="H1839" i="4"/>
  <c r="I1839" i="4" s="1"/>
  <c r="H3383" i="4"/>
  <c r="I3383" i="4" s="1"/>
  <c r="H4142" i="4"/>
  <c r="I4142" i="4" s="1"/>
  <c r="H4355" i="4"/>
  <c r="I4355" i="4" s="1"/>
  <c r="H4926" i="4"/>
  <c r="I4926" i="4" s="1"/>
  <c r="H5068" i="4"/>
  <c r="I5068" i="4" s="1"/>
  <c r="H5183" i="4"/>
  <c r="I5183" i="4" s="1"/>
  <c r="H5302" i="4"/>
  <c r="I5302" i="4" s="1"/>
  <c r="H5485" i="4"/>
  <c r="I5485" i="4" s="1"/>
  <c r="H5505" i="4"/>
  <c r="I5505" i="4" s="1"/>
  <c r="H5535" i="4"/>
  <c r="I5535" i="4" s="1"/>
  <c r="H5595" i="4"/>
  <c r="I5595" i="4" s="1"/>
  <c r="H6105" i="4"/>
  <c r="I6105" i="4" s="1"/>
  <c r="H6205" i="4"/>
  <c r="I6205" i="4" s="1"/>
  <c r="H4546" i="4"/>
  <c r="I4546" i="4" s="1"/>
  <c r="H4596" i="4"/>
  <c r="I4596" i="4" s="1"/>
  <c r="H4856" i="4"/>
  <c r="I4856" i="4" s="1"/>
  <c r="H4975" i="4"/>
  <c r="I4975" i="4" s="1"/>
  <c r="H5314" i="4"/>
  <c r="I5314" i="4" s="1"/>
  <c r="H5359" i="4"/>
  <c r="I5359" i="4" s="1"/>
  <c r="H5370" i="4"/>
  <c r="I5370" i="4" s="1"/>
  <c r="H5496" i="4"/>
  <c r="I5496" i="4" s="1"/>
  <c r="H5706" i="4"/>
  <c r="I5706" i="4" s="1"/>
  <c r="H5806" i="4"/>
  <c r="I5806" i="4" s="1"/>
  <c r="H6176" i="4"/>
  <c r="I6176" i="4" s="1"/>
  <c r="H6236" i="4"/>
  <c r="I6236" i="4" s="1"/>
  <c r="H1177" i="4"/>
  <c r="I1177" i="4" s="1"/>
  <c r="H1941" i="4"/>
  <c r="I1941" i="4" s="1"/>
  <c r="H3283" i="4"/>
  <c r="I3283" i="4" s="1"/>
  <c r="H3655" i="4"/>
  <c r="I3655" i="4" s="1"/>
  <c r="H4124" i="4"/>
  <c r="I4124" i="4" s="1"/>
  <c r="H4195" i="4"/>
  <c r="I4195" i="4" s="1"/>
  <c r="H4290" i="4"/>
  <c r="I4290" i="4" s="1"/>
  <c r="H4716" i="4"/>
  <c r="I4716" i="4" s="1"/>
  <c r="H5220" i="4"/>
  <c r="I5220" i="4" s="1"/>
  <c r="H5238" i="4"/>
  <c r="I5238" i="4" s="1"/>
  <c r="H5349" i="4"/>
  <c r="I5349" i="4" s="1"/>
  <c r="H5437" i="4"/>
  <c r="I5437" i="4" s="1"/>
  <c r="H5667" i="4"/>
  <c r="I5667" i="4" s="1"/>
  <c r="H5687" i="4"/>
  <c r="I5687" i="4" s="1"/>
  <c r="H5717" i="4"/>
  <c r="I5717" i="4" s="1"/>
  <c r="H5907" i="4"/>
  <c r="I5907" i="4" s="1"/>
  <c r="H5917" i="4"/>
  <c r="I5917" i="4" s="1"/>
  <c r="H6077" i="4"/>
  <c r="I6077" i="4" s="1"/>
  <c r="H5638" i="4"/>
  <c r="I5638" i="4" s="1"/>
  <c r="H5838" i="4"/>
  <c r="I5838" i="4" s="1"/>
  <c r="H6069" i="4"/>
  <c r="I6069" i="4" s="1"/>
  <c r="H6222" i="4"/>
  <c r="I6222" i="4" s="1"/>
  <c r="H6499" i="4"/>
  <c r="I6499" i="4" s="1"/>
  <c r="H6533" i="4"/>
  <c r="I6533" i="4" s="1"/>
  <c r="H6588" i="4"/>
  <c r="I6588" i="4" s="1"/>
  <c r="H6611" i="4"/>
  <c r="I6611" i="4" s="1"/>
  <c r="H6922" i="4"/>
  <c r="I6922" i="4" s="1"/>
  <c r="H7022" i="4"/>
  <c r="I7022" i="4" s="1"/>
  <c r="H7088" i="4"/>
  <c r="I7088" i="4" s="1"/>
  <c r="H7164" i="4"/>
  <c r="I7164" i="4" s="1"/>
  <c r="H7274" i="4"/>
  <c r="I7274" i="4" s="1"/>
  <c r="H7684" i="4"/>
  <c r="I7684" i="4" s="1"/>
  <c r="H7784" i="4"/>
  <c r="I7784" i="4" s="1"/>
  <c r="H7804" i="4"/>
  <c r="I7804" i="4" s="1"/>
  <c r="H7814" i="4"/>
  <c r="I7814" i="4" s="1"/>
  <c r="H7864" i="4"/>
  <c r="I7864" i="4" s="1"/>
  <c r="H7874" i="4"/>
  <c r="I7874" i="4" s="1"/>
  <c r="H7984" i="4"/>
  <c r="I7984" i="4" s="1"/>
  <c r="H8014" i="4"/>
  <c r="I8014" i="4" s="1"/>
  <c r="H8114" i="4"/>
  <c r="I8114" i="4" s="1"/>
  <c r="H2827" i="4"/>
  <c r="I2827" i="4" s="1"/>
  <c r="H4862" i="4"/>
  <c r="I4862" i="4" s="1"/>
  <c r="H5539" i="4"/>
  <c r="I5539" i="4" s="1"/>
  <c r="H5672" i="4"/>
  <c r="I5672" i="4" s="1"/>
  <c r="H6612" i="4"/>
  <c r="I6612" i="4" s="1"/>
  <c r="H6656" i="4"/>
  <c r="I6656" i="4" s="1"/>
  <c r="H6745" i="4"/>
  <c r="I6745" i="4" s="1"/>
  <c r="H6778" i="4"/>
  <c r="I6778" i="4" s="1"/>
  <c r="H6889" i="4"/>
  <c r="I6889" i="4" s="1"/>
  <c r="H7012" i="4"/>
  <c r="I7012" i="4" s="1"/>
  <c r="H7045" i="4"/>
  <c r="I7045" i="4" s="1"/>
  <c r="H7405" i="4"/>
  <c r="I7405" i="4" s="1"/>
  <c r="H7595" i="4"/>
  <c r="I7595" i="4" s="1"/>
  <c r="H7655" i="4"/>
  <c r="I7655" i="4" s="1"/>
  <c r="H7715" i="4"/>
  <c r="I7715" i="4" s="1"/>
  <c r="H7725" i="4"/>
  <c r="I7725" i="4" s="1"/>
  <c r="H7795" i="4"/>
  <c r="I7795" i="4" s="1"/>
  <c r="H7915" i="4"/>
  <c r="I7915" i="4" s="1"/>
  <c r="H8005" i="4"/>
  <c r="I8005" i="4" s="1"/>
  <c r="H8125" i="4"/>
  <c r="I8125" i="4" s="1"/>
  <c r="H8135" i="4"/>
  <c r="I8135" i="4" s="1"/>
  <c r="H8235" i="4"/>
  <c r="I8235" i="4" s="1"/>
  <c r="H8405" i="4"/>
  <c r="I8405" i="4" s="1"/>
  <c r="H8455" i="4"/>
  <c r="I8455" i="4" s="1"/>
  <c r="H8485" i="4"/>
  <c r="I8485" i="4" s="1"/>
  <c r="H8565" i="4"/>
  <c r="I8565" i="4" s="1"/>
  <c r="H8725" i="4"/>
  <c r="I8725" i="4" s="1"/>
  <c r="H8755" i="4"/>
  <c r="I8755" i="4" s="1"/>
  <c r="H8795" i="4"/>
  <c r="I8795" i="4" s="1"/>
  <c r="H8835" i="4"/>
  <c r="I8835" i="4" s="1"/>
  <c r="H9015" i="4"/>
  <c r="I9015" i="4" s="1"/>
  <c r="H9035" i="4"/>
  <c r="I9035" i="4" s="1"/>
  <c r="H9115" i="4"/>
  <c r="I9115" i="4" s="1"/>
  <c r="H9135" i="4"/>
  <c r="I9135" i="4" s="1"/>
  <c r="H5842" i="4"/>
  <c r="I5842" i="4" s="1"/>
  <c r="H5878" i="4"/>
  <c r="I5878" i="4" s="1"/>
  <c r="H6208" i="4"/>
  <c r="I6208" i="4" s="1"/>
  <c r="H6491" i="4"/>
  <c r="I6491" i="4" s="1"/>
  <c r="H6735" i="4"/>
  <c r="I6735" i="4" s="1"/>
  <c r="H7002" i="4"/>
  <c r="I7002" i="4" s="1"/>
  <c r="H7196" i="4"/>
  <c r="I7196" i="4" s="1"/>
  <c r="H7246" i="4"/>
  <c r="I7246" i="4" s="1"/>
  <c r="H7436" i="4"/>
  <c r="I7436" i="4" s="1"/>
  <c r="H7466" i="4"/>
  <c r="I7466" i="4" s="1"/>
  <c r="H7556" i="4"/>
  <c r="I7556" i="4" s="1"/>
  <c r="H7636" i="4"/>
  <c r="I7636" i="4" s="1"/>
  <c r="H7686" i="4"/>
  <c r="I7686" i="4" s="1"/>
  <c r="H7816" i="4"/>
  <c r="I7816" i="4" s="1"/>
  <c r="H8076" i="4"/>
  <c r="I8076" i="4" s="1"/>
  <c r="H8296" i="4"/>
  <c r="I8296" i="4" s="1"/>
  <c r="H8426" i="4"/>
  <c r="I8426" i="4" s="1"/>
  <c r="H5478" i="4"/>
  <c r="I5478" i="4" s="1"/>
  <c r="H5648" i="4"/>
  <c r="I5648" i="4" s="1"/>
  <c r="H6189" i="4"/>
  <c r="I6189" i="4" s="1"/>
  <c r="H6381" i="4"/>
  <c r="I6381" i="4" s="1"/>
  <c r="H6403" i="4"/>
  <c r="I6403" i="4" s="1"/>
  <c r="H6603" i="4"/>
  <c r="I6603" i="4" s="1"/>
  <c r="H6647" i="4"/>
  <c r="I6647" i="4" s="1"/>
  <c r="H6903" i="4"/>
  <c r="I6903" i="4" s="1"/>
  <c r="H7114" i="4"/>
  <c r="I7114" i="4" s="1"/>
  <c r="H7217" i="4"/>
  <c r="I7217" i="4" s="1"/>
  <c r="H7327" i="4"/>
  <c r="I7327" i="4" s="1"/>
  <c r="H7577" i="4"/>
  <c r="I7577" i="4" s="1"/>
  <c r="H7587" i="4"/>
  <c r="I7587" i="4" s="1"/>
  <c r="H7907" i="4"/>
  <c r="I7907" i="4" s="1"/>
  <c r="H7947" i="4"/>
  <c r="I7947" i="4" s="1"/>
  <c r="H7987" i="4"/>
  <c r="I7987" i="4" s="1"/>
  <c r="H8007" i="4"/>
  <c r="I8007" i="4" s="1"/>
  <c r="H8027" i="4"/>
  <c r="I8027" i="4" s="1"/>
  <c r="H8117" i="4"/>
  <c r="I8117" i="4" s="1"/>
  <c r="H8137" i="4"/>
  <c r="I8137" i="4" s="1"/>
  <c r="H8147" i="4"/>
  <c r="I8147" i="4" s="1"/>
  <c r="H8437" i="4"/>
  <c r="I8437" i="4" s="1"/>
  <c r="H8507" i="4"/>
  <c r="I8507" i="4" s="1"/>
  <c r="H8647" i="4"/>
  <c r="I8647" i="4" s="1"/>
  <c r="H8847" i="4"/>
  <c r="I8847" i="4" s="1"/>
  <c r="H8967" i="4"/>
  <c r="I8967" i="4" s="1"/>
  <c r="H9027" i="4"/>
  <c r="I9027" i="4" s="1"/>
  <c r="H9177" i="4"/>
  <c r="I9177" i="4" s="1"/>
  <c r="H9297" i="4"/>
  <c r="I9297" i="4" s="1"/>
  <c r="H9307" i="4"/>
  <c r="I9307" i="4" s="1"/>
  <c r="H1396" i="4"/>
  <c r="I1396" i="4" s="1"/>
  <c r="H5582" i="4"/>
  <c r="I5582" i="4" s="1"/>
  <c r="H5949" i="4"/>
  <c r="I5949" i="4" s="1"/>
  <c r="H6251" i="4"/>
  <c r="I6251" i="4" s="1"/>
  <c r="H6271" i="4"/>
  <c r="I6271" i="4" s="1"/>
  <c r="H6571" i="4"/>
  <c r="I6571" i="4" s="1"/>
  <c r="H6704" i="4"/>
  <c r="I6704" i="4" s="1"/>
  <c r="H6859" i="4"/>
  <c r="I6859" i="4" s="1"/>
  <c r="H6982" i="4"/>
  <c r="I6982" i="4" s="1"/>
  <c r="H7015" i="4"/>
  <c r="I7015" i="4" s="1"/>
  <c r="H7126" i="4"/>
  <c r="I7126" i="4" s="1"/>
  <c r="H7308" i="4"/>
  <c r="I7308" i="4" s="1"/>
  <c r="H7458" i="4"/>
  <c r="I7458" i="4" s="1"/>
  <c r="H7518" i="4"/>
  <c r="I7518" i="4" s="1"/>
  <c r="H8058" i="4"/>
  <c r="I8058" i="4" s="1"/>
  <c r="H8068" i="4"/>
  <c r="I8068" i="4" s="1"/>
  <c r="H8078" i="4"/>
  <c r="I8078" i="4" s="1"/>
  <c r="H8168" i="4"/>
  <c r="I8168" i="4" s="1"/>
  <c r="H8178" i="4"/>
  <c r="I8178" i="4" s="1"/>
  <c r="H8298" i="4"/>
  <c r="I8298" i="4" s="1"/>
  <c r="H8308" i="4"/>
  <c r="I8308" i="4" s="1"/>
  <c r="H8378" i="4"/>
  <c r="I8378" i="4" s="1"/>
  <c r="H8538" i="4"/>
  <c r="I8538" i="4" s="1"/>
  <c r="H8548" i="4"/>
  <c r="I8548" i="4" s="1"/>
  <c r="H8748" i="4"/>
  <c r="I8748" i="4" s="1"/>
  <c r="H8908" i="4"/>
  <c r="I8908" i="4" s="1"/>
  <c r="H8948" i="4"/>
  <c r="I8948" i="4" s="1"/>
  <c r="H9268" i="4"/>
  <c r="I9268" i="4" s="1"/>
  <c r="H5752" i="4"/>
  <c r="I5752" i="4" s="1"/>
  <c r="H6112" i="4"/>
  <c r="I6112" i="4" s="1"/>
  <c r="H6349" i="4"/>
  <c r="I6349" i="4" s="1"/>
  <c r="H6472" i="4"/>
  <c r="I6472" i="4" s="1"/>
  <c r="H6583" i="4"/>
  <c r="I6583" i="4" s="1"/>
  <c r="H6805" i="4"/>
  <c r="I6805" i="4" s="1"/>
  <c r="H6827" i="4"/>
  <c r="I6827" i="4" s="1"/>
  <c r="H6949" i="4"/>
  <c r="I6949" i="4" s="1"/>
  <c r="H7005" i="4"/>
  <c r="I7005" i="4" s="1"/>
  <c r="H7159" i="4"/>
  <c r="I7159" i="4" s="1"/>
  <c r="H7199" i="4"/>
  <c r="I7199" i="4" s="1"/>
  <c r="H7249" i="4"/>
  <c r="I7249" i="4" s="1"/>
  <c r="H7529" i="4"/>
  <c r="I7529" i="4" s="1"/>
  <c r="H7539" i="4"/>
  <c r="I7539" i="4" s="1"/>
  <c r="H7559" i="4"/>
  <c r="I7559" i="4" s="1"/>
  <c r="H7619" i="4"/>
  <c r="I7619" i="4" s="1"/>
  <c r="H7839" i="4"/>
  <c r="I7839" i="4" s="1"/>
  <c r="H7999" i="4"/>
  <c r="I7999" i="4" s="1"/>
  <c r="H8099" i="4"/>
  <c r="I8099" i="4" s="1"/>
  <c r="H8129" i="4"/>
  <c r="I8129" i="4" s="1"/>
  <c r="H8189" i="4"/>
  <c r="I8189" i="4" s="1"/>
  <c r="H8419" i="4"/>
  <c r="I8419" i="4" s="1"/>
  <c r="H8589" i="4"/>
  <c r="I8589" i="4" s="1"/>
  <c r="H9189" i="4"/>
  <c r="I9189" i="4" s="1"/>
  <c r="H4674" i="4"/>
  <c r="I4674" i="4" s="1"/>
  <c r="H5558" i="4"/>
  <c r="I5558" i="4" s="1"/>
  <c r="H5758" i="4"/>
  <c r="I5758" i="4" s="1"/>
  <c r="H6022" i="4"/>
  <c r="I6022" i="4" s="1"/>
  <c r="H6089" i="4"/>
  <c r="I6089" i="4" s="1"/>
  <c r="H6157" i="4"/>
  <c r="I6157" i="4" s="1"/>
  <c r="H6197" i="4"/>
  <c r="I6197" i="4" s="1"/>
  <c r="H6257" i="4"/>
  <c r="I6257" i="4" s="1"/>
  <c r="H6462" i="4"/>
  <c r="I6462" i="4" s="1"/>
  <c r="H6506" i="4"/>
  <c r="I6506" i="4" s="1"/>
  <c r="H6606" i="4"/>
  <c r="I6606" i="4" s="1"/>
  <c r="H6884" i="4"/>
  <c r="I6884" i="4" s="1"/>
  <c r="H6973" i="4"/>
  <c r="I6973" i="4" s="1"/>
  <c r="H7139" i="4"/>
  <c r="I7139" i="4" s="1"/>
  <c r="H7310" i="4"/>
  <c r="I7310" i="4" s="1"/>
  <c r="H7350" i="4"/>
  <c r="I7350" i="4" s="1"/>
  <c r="H7810" i="4"/>
  <c r="I7810" i="4" s="1"/>
  <c r="H7840" i="4"/>
  <c r="I7840" i="4" s="1"/>
  <c r="H8140" i="4"/>
  <c r="I8140" i="4" s="1"/>
  <c r="H8150" i="4"/>
  <c r="I8150" i="4" s="1"/>
  <c r="H8270" i="4"/>
  <c r="I8270" i="4" s="1"/>
  <c r="H8340" i="4"/>
  <c r="I8340" i="4" s="1"/>
  <c r="H8390" i="4"/>
  <c r="I8390" i="4" s="1"/>
  <c r="H8440" i="4"/>
  <c r="I8440" i="4" s="1"/>
  <c r="H5123" i="4"/>
  <c r="I5123" i="4" s="1"/>
  <c r="H6219" i="4"/>
  <c r="I6219" i="4" s="1"/>
  <c r="H6686" i="4"/>
  <c r="I6686" i="4" s="1"/>
  <c r="H7019" i="4"/>
  <c r="I7019" i="4" s="1"/>
  <c r="H7263" i="4"/>
  <c r="I7263" i="4" s="1"/>
  <c r="H7363" i="4"/>
  <c r="I7363" i="4" s="1"/>
  <c r="H7401" i="4"/>
  <c r="I7401" i="4" s="1"/>
  <c r="H7501" i="4"/>
  <c r="I7501" i="4" s="1"/>
  <c r="H8680" i="4"/>
  <c r="I8680" i="4" s="1"/>
  <c r="H8912" i="4"/>
  <c r="I8912" i="4" s="1"/>
  <c r="H9161" i="4"/>
  <c r="I9161" i="4" s="1"/>
  <c r="H9526" i="4"/>
  <c r="I9526" i="4" s="1"/>
  <c r="H9596" i="4"/>
  <c r="I9596" i="4" s="1"/>
  <c r="H9716" i="4"/>
  <c r="I9716" i="4" s="1"/>
  <c r="H9996" i="4"/>
  <c r="I9996" i="4" s="1"/>
  <c r="H10156" i="4"/>
  <c r="I10156" i="4" s="1"/>
  <c r="H10256" i="4"/>
  <c r="I10256" i="4" s="1"/>
  <c r="H10306" i="4"/>
  <c r="I10306" i="4" s="1"/>
  <c r="H10416" i="4"/>
  <c r="I10416" i="4" s="1"/>
  <c r="H10656" i="4"/>
  <c r="I10656" i="4" s="1"/>
  <c r="H10826" i="4"/>
  <c r="I10826" i="4" s="1"/>
  <c r="H10856" i="4"/>
  <c r="I10856" i="4" s="1"/>
  <c r="H11106" i="4"/>
  <c r="I11106" i="4" s="1"/>
  <c r="H11406" i="4"/>
  <c r="I11406" i="4" s="1"/>
  <c r="H11426" i="4"/>
  <c r="I11426" i="4" s="1"/>
  <c r="H6687" i="4"/>
  <c r="I6687" i="4" s="1"/>
  <c r="H7371" i="4"/>
  <c r="I7371" i="4" s="1"/>
  <c r="H7571" i="4"/>
  <c r="I7571" i="4" s="1"/>
  <c r="H7902" i="4"/>
  <c r="I7902" i="4" s="1"/>
  <c r="H7971" i="4"/>
  <c r="I7971" i="4" s="1"/>
  <c r="H8102" i="4"/>
  <c r="I8102" i="4" s="1"/>
  <c r="H8513" i="4"/>
  <c r="I8513" i="4" s="1"/>
  <c r="H8863" i="4"/>
  <c r="I8863" i="4" s="1"/>
  <c r="H8881" i="4"/>
  <c r="I8881" i="4" s="1"/>
  <c r="H8896" i="4"/>
  <c r="I8896" i="4" s="1"/>
  <c r="H9131" i="4"/>
  <c r="I9131" i="4" s="1"/>
  <c r="H9262" i="4"/>
  <c r="I9262" i="4" s="1"/>
  <c r="H9467" i="4"/>
  <c r="I9467" i="4" s="1"/>
  <c r="H9837" i="4"/>
  <c r="I9837" i="4" s="1"/>
  <c r="H9977" i="4"/>
  <c r="I9977" i="4" s="1"/>
  <c r="H10347" i="4"/>
  <c r="I10347" i="4" s="1"/>
  <c r="H10497" i="4"/>
  <c r="I10497" i="4" s="1"/>
  <c r="H10577" i="4"/>
  <c r="I10577" i="4" s="1"/>
  <c r="H10947" i="4"/>
  <c r="I10947" i="4" s="1"/>
  <c r="H11037" i="4"/>
  <c r="I11037" i="4" s="1"/>
  <c r="H11087" i="4"/>
  <c r="I11087" i="4" s="1"/>
  <c r="H11167" i="4"/>
  <c r="I11167" i="4" s="1"/>
  <c r="H11257" i="4"/>
  <c r="I11257" i="4" s="1"/>
  <c r="H11337" i="4"/>
  <c r="I11337" i="4" s="1"/>
  <c r="H11367" i="4"/>
  <c r="I11367" i="4" s="1"/>
  <c r="H11397" i="4"/>
  <c r="I11397" i="4" s="1"/>
  <c r="H11417" i="4"/>
  <c r="I11417" i="4" s="1"/>
  <c r="H4461" i="4"/>
  <c r="I4461" i="4" s="1"/>
  <c r="H5659" i="4"/>
  <c r="I5659" i="4" s="1"/>
  <c r="H6363" i="4"/>
  <c r="I6363" i="4" s="1"/>
  <c r="H6619" i="4"/>
  <c r="I6619" i="4" s="1"/>
  <c r="H7672" i="4"/>
  <c r="I7672" i="4" s="1"/>
  <c r="H8003" i="4"/>
  <c r="I8003" i="4" s="1"/>
  <c r="H8732" i="4"/>
  <c r="I8732" i="4" s="1"/>
  <c r="H8764" i="4"/>
  <c r="I8764" i="4" s="1"/>
  <c r="H8950" i="4"/>
  <c r="I8950" i="4" s="1"/>
  <c r="H9150" i="4"/>
  <c r="I9150" i="4" s="1"/>
  <c r="H9163" i="4"/>
  <c r="I9163" i="4" s="1"/>
  <c r="H9378" i="4"/>
  <c r="I9378" i="4" s="1"/>
  <c r="H9458" i="4"/>
  <c r="I9458" i="4" s="1"/>
  <c r="H9578" i="4"/>
  <c r="I9578" i="4" s="1"/>
  <c r="H9658" i="4"/>
  <c r="I9658" i="4" s="1"/>
  <c r="H9728" i="4"/>
  <c r="I9728" i="4" s="1"/>
  <c r="H9858" i="4"/>
  <c r="I9858" i="4" s="1"/>
  <c r="H9958" i="4"/>
  <c r="I9958" i="4" s="1"/>
  <c r="H9998" i="4"/>
  <c r="I9998" i="4" s="1"/>
  <c r="H10008" i="4"/>
  <c r="I10008" i="4" s="1"/>
  <c r="H10228" i="4"/>
  <c r="I10228" i="4" s="1"/>
  <c r="H10258" i="4"/>
  <c r="I10258" i="4" s="1"/>
  <c r="H10288" i="4"/>
  <c r="I10288" i="4" s="1"/>
  <c r="H10428" i="4"/>
  <c r="I10428" i="4" s="1"/>
  <c r="H10518" i="4"/>
  <c r="I10518" i="4" s="1"/>
  <c r="H10548" i="4"/>
  <c r="I10548" i="4" s="1"/>
  <c r="H10658" i="4"/>
  <c r="I10658" i="4" s="1"/>
  <c r="H11078" i="4"/>
  <c r="I11078" i="4" s="1"/>
  <c r="H11368" i="4"/>
  <c r="I11368" i="4" s="1"/>
  <c r="H6287" i="4"/>
  <c r="I6287" i="4" s="1"/>
  <c r="H6475" i="4"/>
  <c r="I6475" i="4" s="1"/>
  <c r="H6843" i="4"/>
  <c r="I6843" i="4" s="1"/>
  <c r="H6996" i="4"/>
  <c r="I6996" i="4" s="1"/>
  <c r="H7173" i="4"/>
  <c r="I7173" i="4" s="1"/>
  <c r="H8516" i="4"/>
  <c r="I8516" i="4" s="1"/>
  <c r="H8533" i="4"/>
  <c r="I8533" i="4" s="1"/>
  <c r="H8801" i="4"/>
  <c r="I8801" i="4" s="1"/>
  <c r="H8833" i="4"/>
  <c r="I8833" i="4" s="1"/>
  <c r="H9499" i="4"/>
  <c r="I9499" i="4" s="1"/>
  <c r="H2397" i="4"/>
  <c r="I2397" i="4" s="1"/>
  <c r="H6241" i="4"/>
  <c r="I6241" i="4" s="1"/>
  <c r="H6331" i="4"/>
  <c r="I6331" i="4" s="1"/>
  <c r="H6442" i="4"/>
  <c r="I6442" i="4" s="1"/>
  <c r="H6587" i="4"/>
  <c r="I6587" i="4" s="1"/>
  <c r="H6775" i="4"/>
  <c r="I6775" i="4" s="1"/>
  <c r="H7512" i="4"/>
  <c r="I7512" i="4" s="1"/>
  <c r="H7743" i="4"/>
  <c r="I7743" i="4" s="1"/>
  <c r="H8634" i="4"/>
  <c r="I8634" i="4" s="1"/>
  <c r="H9252" i="4"/>
  <c r="I9252" i="4" s="1"/>
  <c r="H9265" i="4"/>
  <c r="I9265" i="4" s="1"/>
  <c r="H9390" i="4"/>
  <c r="I9390" i="4" s="1"/>
  <c r="H9510" i="4"/>
  <c r="I9510" i="4" s="1"/>
  <c r="H6297" i="4"/>
  <c r="I6297" i="4" s="1"/>
  <c r="H6519" i="4"/>
  <c r="I6519" i="4" s="1"/>
  <c r="H6665" i="4"/>
  <c r="I6665" i="4" s="1"/>
  <c r="H7582" i="4"/>
  <c r="I7582" i="4" s="1"/>
  <c r="H7882" i="4"/>
  <c r="I7882" i="4" s="1"/>
  <c r="H8251" i="4"/>
  <c r="I8251" i="4" s="1"/>
  <c r="H8686" i="4"/>
  <c r="I8686" i="4" s="1"/>
  <c r="H8703" i="4"/>
  <c r="I8703" i="4" s="1"/>
  <c r="H8821" i="4"/>
  <c r="I8821" i="4" s="1"/>
  <c r="H8921" i="4"/>
  <c r="I8921" i="4" s="1"/>
  <c r="H8936" i="4"/>
  <c r="I8936" i="4" s="1"/>
  <c r="H8971" i="4"/>
  <c r="I8971" i="4" s="1"/>
  <c r="H8986" i="4"/>
  <c r="I8986" i="4" s="1"/>
  <c r="H9053" i="4"/>
  <c r="I9053" i="4" s="1"/>
  <c r="H9071" i="4"/>
  <c r="I9071" i="4" s="1"/>
  <c r="H9331" i="4"/>
  <c r="I9331" i="4" s="1"/>
  <c r="H9361" i="4"/>
  <c r="I9361" i="4" s="1"/>
  <c r="H9611" i="4"/>
  <c r="I9611" i="4" s="1"/>
  <c r="H6409" i="4"/>
  <c r="I6409" i="4" s="1"/>
  <c r="H6819" i="4"/>
  <c r="I6819" i="4" s="1"/>
  <c r="H7183" i="4"/>
  <c r="I7183" i="4" s="1"/>
  <c r="H7683" i="4"/>
  <c r="I7683" i="4" s="1"/>
  <c r="H7883" i="4"/>
  <c r="I7883" i="4" s="1"/>
  <c r="H7921" i="4"/>
  <c r="I7921" i="4" s="1"/>
  <c r="H8183" i="4"/>
  <c r="I8183" i="4" s="1"/>
  <c r="H8283" i="4"/>
  <c r="I8283" i="4" s="1"/>
  <c r="H8321" i="4"/>
  <c r="I8321" i="4" s="1"/>
  <c r="H8421" i="4"/>
  <c r="I8421" i="4" s="1"/>
  <c r="H8804" i="4"/>
  <c r="I8804" i="4" s="1"/>
  <c r="H8854" i="4"/>
  <c r="I8854" i="4" s="1"/>
  <c r="H8872" i="4"/>
  <c r="I8872" i="4" s="1"/>
  <c r="H8954" i="4"/>
  <c r="I8954" i="4" s="1"/>
  <c r="H9225" i="4"/>
  <c r="I9225" i="4" s="1"/>
  <c r="H9352" i="4"/>
  <c r="I9352" i="4" s="1"/>
  <c r="H9632" i="4"/>
  <c r="I9632" i="4" s="1"/>
  <c r="H6607" i="4"/>
  <c r="I6607" i="4" s="1"/>
  <c r="H7762" i="4"/>
  <c r="I7762" i="4" s="1"/>
  <c r="H7891" i="4"/>
  <c r="I7891" i="4" s="1"/>
  <c r="H8611" i="4"/>
  <c r="I8611" i="4" s="1"/>
  <c r="H9006" i="4"/>
  <c r="I9006" i="4" s="1"/>
  <c r="H9989" i="4"/>
  <c r="I9989" i="4" s="1"/>
  <c r="H10160" i="4"/>
  <c r="I10160" i="4" s="1"/>
  <c r="H10531" i="4"/>
  <c r="I10531" i="4" s="1"/>
  <c r="H10602" i="4"/>
  <c r="I10602" i="4" s="1"/>
  <c r="H10744" i="4"/>
  <c r="I10744" i="4" s="1"/>
  <c r="H10902" i="4"/>
  <c r="I10902" i="4" s="1"/>
  <c r="H10973" i="4"/>
  <c r="I10973" i="4" s="1"/>
  <c r="H11521" i="4"/>
  <c r="I11521" i="4" s="1"/>
  <c r="H11551" i="4"/>
  <c r="I11551" i="4" s="1"/>
  <c r="H11561" i="4"/>
  <c r="I11561" i="4" s="1"/>
  <c r="H11641" i="4"/>
  <c r="I11641" i="4" s="1"/>
  <c r="H11901" i="4"/>
  <c r="I11901" i="4" s="1"/>
  <c r="H11931" i="4"/>
  <c r="I11931" i="4" s="1"/>
  <c r="H12231" i="4"/>
  <c r="I12231" i="4" s="1"/>
  <c r="H12321" i="4"/>
  <c r="I12321" i="4" s="1"/>
  <c r="H12361" i="4"/>
  <c r="I12361" i="4" s="1"/>
  <c r="H12371" i="4"/>
  <c r="I12371" i="4" s="1"/>
  <c r="H12451" i="4"/>
  <c r="I12451" i="4" s="1"/>
  <c r="H12541" i="4"/>
  <c r="I12541" i="4" s="1"/>
  <c r="H12791" i="4"/>
  <c r="I12791" i="4" s="1"/>
  <c r="H12801" i="4"/>
  <c r="I12801" i="4" s="1"/>
  <c r="H12841" i="4"/>
  <c r="I12841" i="4" s="1"/>
  <c r="H6864" i="4"/>
  <c r="I6864" i="4" s="1"/>
  <c r="H7791" i="4"/>
  <c r="I7791" i="4" s="1"/>
  <c r="H8842" i="4"/>
  <c r="I8842" i="4" s="1"/>
  <c r="H9614" i="4"/>
  <c r="I9614" i="4" s="1"/>
  <c r="H9774" i="4"/>
  <c r="I9774" i="4" s="1"/>
  <c r="H9819" i="4"/>
  <c r="I9819" i="4" s="1"/>
  <c r="H9945" i="4"/>
  <c r="I9945" i="4" s="1"/>
  <c r="H10245" i="4"/>
  <c r="I10245" i="4" s="1"/>
  <c r="H10274" i="4"/>
  <c r="I10274" i="4" s="1"/>
  <c r="H10319" i="4"/>
  <c r="I10319" i="4" s="1"/>
  <c r="H10461" i="4"/>
  <c r="I10461" i="4" s="1"/>
  <c r="H10690" i="4"/>
  <c r="I10690" i="4" s="1"/>
  <c r="H10790" i="4"/>
  <c r="I10790" i="4" s="1"/>
  <c r="H10819" i="4"/>
  <c r="I10819" i="4" s="1"/>
  <c r="H10832" i="4"/>
  <c r="I10832" i="4" s="1"/>
  <c r="H10874" i="4"/>
  <c r="I10874" i="4" s="1"/>
  <c r="H10919" i="4"/>
  <c r="I10919" i="4" s="1"/>
  <c r="H11232" i="4"/>
  <c r="I11232" i="4" s="1"/>
  <c r="H11274" i="4"/>
  <c r="I11274" i="4" s="1"/>
  <c r="H11319" i="4"/>
  <c r="I11319" i="4" s="1"/>
  <c r="H11622" i="4"/>
  <c r="I11622" i="4" s="1"/>
  <c r="H11682" i="4"/>
  <c r="I11682" i="4" s="1"/>
  <c r="H11842" i="4"/>
  <c r="I11842" i="4" s="1"/>
  <c r="H11962" i="4"/>
  <c r="I11962" i="4" s="1"/>
  <c r="H11972" i="4"/>
  <c r="I11972" i="4" s="1"/>
  <c r="H12022" i="4"/>
  <c r="I12022" i="4" s="1"/>
  <c r="H12122" i="4"/>
  <c r="I12122" i="4" s="1"/>
  <c r="H12382" i="4"/>
  <c r="I12382" i="4" s="1"/>
  <c r="H12762" i="4"/>
  <c r="I12762" i="4" s="1"/>
  <c r="H12812" i="4"/>
  <c r="I12812" i="4" s="1"/>
  <c r="H12842" i="4"/>
  <c r="I12842" i="4" s="1"/>
  <c r="H12892" i="4"/>
  <c r="I12892" i="4" s="1"/>
  <c r="H5040" i="4"/>
  <c r="I5040" i="4" s="1"/>
  <c r="H8460" i="4"/>
  <c r="I8460" i="4" s="1"/>
  <c r="H9272" i="4"/>
  <c r="I9272" i="4" s="1"/>
  <c r="H9584" i="4"/>
  <c r="I9584" i="4" s="1"/>
  <c r="H9749" i="4"/>
  <c r="I9749" i="4" s="1"/>
  <c r="H9762" i="4"/>
  <c r="I9762" i="4" s="1"/>
  <c r="H9804" i="4"/>
  <c r="I9804" i="4" s="1"/>
  <c r="H9962" i="4"/>
  <c r="I9962" i="4" s="1"/>
  <c r="H10033" i="4"/>
  <c r="I10033" i="4" s="1"/>
  <c r="H10075" i="4"/>
  <c r="I10075" i="4" s="1"/>
  <c r="H10191" i="4"/>
  <c r="I10191" i="4" s="1"/>
  <c r="H10220" i="4"/>
  <c r="I10220" i="4" s="1"/>
  <c r="H10233" i="4"/>
  <c r="I10233" i="4" s="1"/>
  <c r="H10404" i="4"/>
  <c r="I10404" i="4" s="1"/>
  <c r="H10775" i="4"/>
  <c r="I10775" i="4" s="1"/>
  <c r="H10849" i="4"/>
  <c r="I10849" i="4" s="1"/>
  <c r="H10991" i="4"/>
  <c r="I10991" i="4" s="1"/>
  <c r="H11091" i="4"/>
  <c r="I11091" i="4" s="1"/>
  <c r="H11149" i="4"/>
  <c r="I11149" i="4" s="1"/>
  <c r="H11220" i="4"/>
  <c r="I11220" i="4" s="1"/>
  <c r="H11249" i="4"/>
  <c r="I11249" i="4" s="1"/>
  <c r="H11603" i="4"/>
  <c r="I11603" i="4" s="1"/>
  <c r="H11663" i="4"/>
  <c r="I11663" i="4" s="1"/>
  <c r="H11733" i="4"/>
  <c r="I11733" i="4" s="1"/>
  <c r="H11853" i="4"/>
  <c r="I11853" i="4" s="1"/>
  <c r="H12303" i="4"/>
  <c r="I12303" i="4" s="1"/>
  <c r="H12603" i="4"/>
  <c r="I12603" i="4" s="1"/>
  <c r="H12743" i="4"/>
  <c r="I12743" i="4" s="1"/>
  <c r="H12753" i="4"/>
  <c r="I12753" i="4" s="1"/>
  <c r="H12813" i="4"/>
  <c r="I12813" i="4" s="1"/>
  <c r="H13013" i="4"/>
  <c r="I13013" i="4" s="1"/>
  <c r="H13033" i="4"/>
  <c r="I13033" i="4" s="1"/>
  <c r="H7129" i="4"/>
  <c r="I7129" i="4" s="1"/>
  <c r="H8626" i="4"/>
  <c r="I8626" i="4" s="1"/>
  <c r="H8910" i="4"/>
  <c r="I8910" i="4" s="1"/>
  <c r="H9323" i="4"/>
  <c r="I9323" i="4" s="1"/>
  <c r="H9423" i="4"/>
  <c r="I9423" i="4" s="1"/>
  <c r="H9750" i="4"/>
  <c r="I9750" i="4" s="1"/>
  <c r="H9879" i="4"/>
  <c r="I9879" i="4" s="1"/>
  <c r="H10121" i="4"/>
  <c r="I10121" i="4" s="1"/>
  <c r="H10134" i="4"/>
  <c r="I10134" i="4" s="1"/>
  <c r="H10150" i="4"/>
  <c r="I10150" i="4" s="1"/>
  <c r="H10392" i="4"/>
  <c r="I10392" i="4" s="1"/>
  <c r="H10550" i="4"/>
  <c r="I10550" i="4" s="1"/>
  <c r="H10979" i="4"/>
  <c r="I10979" i="4" s="1"/>
  <c r="H11021" i="4"/>
  <c r="I11021" i="4" s="1"/>
  <c r="H11121" i="4"/>
  <c r="I11121" i="4" s="1"/>
  <c r="H11163" i="4"/>
  <c r="I11163" i="4" s="1"/>
  <c r="H6898" i="4"/>
  <c r="I6898" i="4" s="1"/>
  <c r="H7822" i="4"/>
  <c r="I7822" i="4" s="1"/>
  <c r="H8473" i="4"/>
  <c r="I8473" i="4" s="1"/>
  <c r="H8692" i="4"/>
  <c r="I8692" i="4" s="1"/>
  <c r="H9024" i="4"/>
  <c r="I9024" i="4" s="1"/>
  <c r="H9555" i="4"/>
  <c r="I9555" i="4" s="1"/>
  <c r="H9651" i="4"/>
  <c r="I9651" i="4" s="1"/>
  <c r="H9851" i="4"/>
  <c r="I9851" i="4" s="1"/>
  <c r="H9864" i="4"/>
  <c r="I9864" i="4" s="1"/>
  <c r="H10351" i="4"/>
  <c r="I10351" i="4" s="1"/>
  <c r="H10722" i="4"/>
  <c r="I10722" i="4" s="1"/>
  <c r="H10835" i="4"/>
  <c r="I10835" i="4" s="1"/>
  <c r="H6907" i="4"/>
  <c r="I6907" i="4" s="1"/>
  <c r="H7492" i="4"/>
  <c r="I7492" i="4" s="1"/>
  <c r="H8526" i="4"/>
  <c r="I8526" i="4" s="1"/>
  <c r="H9091" i="4"/>
  <c r="I9091" i="4" s="1"/>
  <c r="H9242" i="4"/>
  <c r="I9242" i="4" s="1"/>
  <c r="H10039" i="4"/>
  <c r="I10039" i="4" s="1"/>
  <c r="H10581" i="4"/>
  <c r="I10581" i="4" s="1"/>
  <c r="H10752" i="4"/>
  <c r="I10752" i="4" s="1"/>
  <c r="H10781" i="4"/>
  <c r="I10781" i="4" s="1"/>
  <c r="H10794" i="4"/>
  <c r="I10794" i="4" s="1"/>
  <c r="H6308" i="4"/>
  <c r="I6308" i="4" s="1"/>
  <c r="H6796" i="4"/>
  <c r="I6796" i="4" s="1"/>
  <c r="H8541" i="4"/>
  <c r="I8541" i="4" s="1"/>
  <c r="H9200" i="4"/>
  <c r="I9200" i="4" s="1"/>
  <c r="H9286" i="4"/>
  <c r="I9286" i="4" s="1"/>
  <c r="H9824" i="4"/>
  <c r="I9824" i="4" s="1"/>
  <c r="H9969" i="4"/>
  <c r="I9969" i="4" s="1"/>
  <c r="H10069" i="4"/>
  <c r="I10069" i="4" s="1"/>
  <c r="H10095" i="4"/>
  <c r="I10095" i="4" s="1"/>
  <c r="H10195" i="4"/>
  <c r="I10195" i="4" s="1"/>
  <c r="H10353" i="4"/>
  <c r="I10353" i="4" s="1"/>
  <c r="H10440" i="4"/>
  <c r="I10440" i="4" s="1"/>
  <c r="H10869" i="4"/>
  <c r="I10869" i="4" s="1"/>
  <c r="H10969" i="4"/>
  <c r="I10969" i="4" s="1"/>
  <c r="H11040" i="4"/>
  <c r="I11040" i="4" s="1"/>
  <c r="H11053" i="4"/>
  <c r="I11053" i="4" s="1"/>
  <c r="H11182" i="4"/>
  <c r="I11182" i="4" s="1"/>
  <c r="H6139" i="4"/>
  <c r="I6139" i="4" s="1"/>
  <c r="H6565" i="4"/>
  <c r="I6565" i="4" s="1"/>
  <c r="H8991" i="4"/>
  <c r="I8991" i="4" s="1"/>
  <c r="H9725" i="4"/>
  <c r="I9725" i="4" s="1"/>
  <c r="H9741" i="4"/>
  <c r="I9741" i="4" s="1"/>
  <c r="H9854" i="4"/>
  <c r="I9854" i="4" s="1"/>
  <c r="H10341" i="4"/>
  <c r="I10341" i="4" s="1"/>
  <c r="H10441" i="4"/>
  <c r="I10441" i="4" s="1"/>
  <c r="H10599" i="4"/>
  <c r="I10599" i="4" s="1"/>
  <c r="H10670" i="4"/>
  <c r="I10670" i="4" s="1"/>
  <c r="H10825" i="4"/>
  <c r="I10825" i="4" s="1"/>
  <c r="H11299" i="4"/>
  <c r="I11299" i="4" s="1"/>
  <c r="H11383" i="4"/>
  <c r="I11383" i="4" s="1"/>
  <c r="H11558" i="4"/>
  <c r="I11558" i="4" s="1"/>
  <c r="H11578" i="4"/>
  <c r="I11578" i="4" s="1"/>
  <c r="H11808" i="4"/>
  <c r="I11808" i="4" s="1"/>
  <c r="H11828" i="4"/>
  <c r="I11828" i="4" s="1"/>
  <c r="H11988" i="4"/>
  <c r="I11988" i="4" s="1"/>
  <c r="H12028" i="4"/>
  <c r="I12028" i="4" s="1"/>
  <c r="H12058" i="4"/>
  <c r="I12058" i="4" s="1"/>
  <c r="H12088" i="4"/>
  <c r="I12088" i="4" s="1"/>
  <c r="H12278" i="4"/>
  <c r="I12278" i="4" s="1"/>
  <c r="H12318" i="4"/>
  <c r="I12318" i="4" s="1"/>
  <c r="H12408" i="4"/>
  <c r="I12408" i="4" s="1"/>
  <c r="H12458" i="4"/>
  <c r="I12458" i="4" s="1"/>
  <c r="H12508" i="4"/>
  <c r="I12508" i="4" s="1"/>
  <c r="H12628" i="4"/>
  <c r="I12628" i="4" s="1"/>
  <c r="H12868" i="4"/>
  <c r="I12868" i="4" s="1"/>
  <c r="H13078" i="4"/>
  <c r="I13078" i="4" s="1"/>
  <c r="H120" i="4"/>
  <c r="I120" i="4" s="1"/>
  <c r="H140" i="4"/>
  <c r="I140" i="4" s="1"/>
  <c r="H260" i="4"/>
  <c r="I260" i="4" s="1"/>
  <c r="H270" i="4"/>
  <c r="I270" i="4" s="1"/>
  <c r="H550" i="4"/>
  <c r="I550" i="4" s="1"/>
  <c r="H820" i="4"/>
  <c r="I820" i="4" s="1"/>
  <c r="H11" i="4"/>
  <c r="I11" i="4" s="1"/>
  <c r="H191" i="4"/>
  <c r="I191" i="4" s="1"/>
  <c r="H421" i="4"/>
  <c r="I421" i="4" s="1"/>
  <c r="H571" i="4"/>
  <c r="I571" i="4" s="1"/>
  <c r="H661" i="4"/>
  <c r="I661" i="4" s="1"/>
  <c r="H671" i="4"/>
  <c r="I671" i="4" s="1"/>
  <c r="H721" i="4"/>
  <c r="I721" i="4" s="1"/>
  <c r="H791" i="4"/>
  <c r="I791" i="4" s="1"/>
  <c r="H92" i="4"/>
  <c r="I92" i="4" s="1"/>
  <c r="H302" i="4"/>
  <c r="I302" i="4" s="1"/>
  <c r="H362" i="4"/>
  <c r="I362" i="4" s="1"/>
  <c r="H382" i="4"/>
  <c r="I382" i="4" s="1"/>
  <c r="H552" i="4"/>
  <c r="I552" i="4" s="1"/>
  <c r="H622" i="4"/>
  <c r="I622" i="4" s="1"/>
  <c r="H692" i="4"/>
  <c r="I692" i="4" s="1"/>
  <c r="H802" i="4"/>
  <c r="I802" i="4" s="1"/>
  <c r="H17" i="4"/>
  <c r="I17" i="4" s="1"/>
  <c r="H127" i="4"/>
  <c r="I127" i="4" s="1"/>
  <c r="H427" i="4"/>
  <c r="I427" i="4" s="1"/>
  <c r="H527" i="4"/>
  <c r="I527" i="4" s="1"/>
  <c r="H617" i="4"/>
  <c r="I617" i="4" s="1"/>
  <c r="H687" i="4"/>
  <c r="I687" i="4" s="1"/>
  <c r="H837" i="4"/>
  <c r="I837" i="4" s="1"/>
  <c r="H34" i="4"/>
  <c r="I34" i="4" s="1"/>
  <c r="H166" i="4"/>
  <c r="I166" i="4" s="1"/>
  <c r="H216" i="4"/>
  <c r="I216" i="4" s="1"/>
  <c r="H534" i="4"/>
  <c r="I534" i="4" s="1"/>
  <c r="H699" i="4"/>
  <c r="I699" i="4" s="1"/>
  <c r="H716" i="4"/>
  <c r="I716" i="4" s="1"/>
  <c r="H849" i="4"/>
  <c r="I849" i="4" s="1"/>
  <c r="H872" i="4"/>
  <c r="I872" i="4" s="1"/>
  <c r="H932" i="4"/>
  <c r="I932" i="4" s="1"/>
  <c r="H1022" i="4"/>
  <c r="I1022" i="4" s="1"/>
  <c r="H1032" i="4"/>
  <c r="I1032" i="4" s="1"/>
  <c r="H1092" i="4"/>
  <c r="I1092" i="4" s="1"/>
  <c r="H1112" i="4"/>
  <c r="I1112" i="4" s="1"/>
  <c r="H1152" i="4"/>
  <c r="I1152" i="4" s="1"/>
  <c r="H1452" i="4"/>
  <c r="I1452" i="4" s="1"/>
  <c r="H1542" i="4"/>
  <c r="I1542" i="4" s="1"/>
  <c r="H1612" i="4"/>
  <c r="I1612" i="4" s="1"/>
  <c r="H1722" i="4"/>
  <c r="I1722" i="4" s="1"/>
  <c r="H1862" i="4"/>
  <c r="I1862" i="4" s="1"/>
  <c r="H1902" i="4"/>
  <c r="I1902" i="4" s="1"/>
  <c r="H23" i="4"/>
  <c r="I23" i="4" s="1"/>
  <c r="H138" i="4"/>
  <c r="I138" i="4" s="1"/>
  <c r="H48" i="4"/>
  <c r="I48" i="4" s="1"/>
  <c r="H163" i="4"/>
  <c r="I163" i="4" s="1"/>
  <c r="H228" i="4"/>
  <c r="I228" i="4" s="1"/>
  <c r="H323" i="4"/>
  <c r="I323" i="4" s="1"/>
  <c r="H395" i="4"/>
  <c r="I395" i="4" s="1"/>
  <c r="H839" i="4"/>
  <c r="I839" i="4" s="1"/>
  <c r="H935" i="4"/>
  <c r="I935" i="4" s="1"/>
  <c r="H1057" i="4"/>
  <c r="I1057" i="4" s="1"/>
  <c r="H1190" i="4"/>
  <c r="I1190" i="4" s="1"/>
  <c r="H1279" i="4"/>
  <c r="I1279" i="4" s="1"/>
  <c r="H1679" i="4"/>
  <c r="I1679" i="4" s="1"/>
  <c r="H1690" i="4"/>
  <c r="I1690" i="4" s="1"/>
  <c r="H1790" i="4"/>
  <c r="I1790" i="4" s="1"/>
  <c r="H109" i="4"/>
  <c r="I109" i="4" s="1"/>
  <c r="H268" i="4"/>
  <c r="I268" i="4" s="1"/>
  <c r="H343" i="4"/>
  <c r="I343" i="4" s="1"/>
  <c r="H454" i="4"/>
  <c r="I454" i="4" s="1"/>
  <c r="H1003" i="4"/>
  <c r="I1003" i="4" s="1"/>
  <c r="H1014" i="4"/>
  <c r="I1014" i="4" s="1"/>
  <c r="H1147" i="4"/>
  <c r="I1147" i="4" s="1"/>
  <c r="H1169" i="4"/>
  <c r="I1169" i="4" s="1"/>
  <c r="H1236" i="4"/>
  <c r="I1236" i="4" s="1"/>
  <c r="H1303" i="4"/>
  <c r="I1303" i="4" s="1"/>
  <c r="H1525" i="4"/>
  <c r="I1525" i="4" s="1"/>
  <c r="H1791" i="4"/>
  <c r="I1791" i="4" s="1"/>
  <c r="H83" i="4"/>
  <c r="I83" i="4" s="1"/>
  <c r="H113" i="4"/>
  <c r="I113" i="4" s="1"/>
  <c r="H253" i="4"/>
  <c r="I253" i="4" s="1"/>
  <c r="H288" i="4"/>
  <c r="I288" i="4" s="1"/>
  <c r="H398" i="4"/>
  <c r="I398" i="4" s="1"/>
  <c r="H493" i="4"/>
  <c r="I493" i="4" s="1"/>
  <c r="H623" i="4"/>
  <c r="I623" i="4" s="1"/>
  <c r="H844" i="4"/>
  <c r="I844" i="4" s="1"/>
  <c r="H1081" i="4"/>
  <c r="I1081" i="4" s="1"/>
  <c r="H1526" i="4"/>
  <c r="I1526" i="4" s="1"/>
  <c r="H1537" i="4"/>
  <c r="I1537" i="4" s="1"/>
  <c r="H1548" i="4"/>
  <c r="I1548" i="4" s="1"/>
  <c r="H1593" i="4"/>
  <c r="I1593" i="4" s="1"/>
  <c r="H1726" i="4"/>
  <c r="I1726" i="4" s="1"/>
  <c r="H1737" i="4"/>
  <c r="I1737" i="4" s="1"/>
  <c r="H6" i="4"/>
  <c r="I6" i="4" s="1"/>
  <c r="H308" i="4"/>
  <c r="I308" i="4" s="1"/>
  <c r="H994" i="4"/>
  <c r="I994" i="4" s="1"/>
  <c r="H1205" i="4"/>
  <c r="I1205" i="4" s="1"/>
  <c r="H145" i="4"/>
  <c r="I145" i="4" s="1"/>
  <c r="H644" i="4"/>
  <c r="I644" i="4" s="1"/>
  <c r="H755" i="4"/>
  <c r="I755" i="4" s="1"/>
  <c r="H884" i="4"/>
  <c r="I884" i="4" s="1"/>
  <c r="H906" i="4"/>
  <c r="I906" i="4" s="1"/>
  <c r="H1184" i="4"/>
  <c r="I1184" i="4" s="1"/>
  <c r="H1217" i="4"/>
  <c r="I1217" i="4" s="1"/>
  <c r="H1273" i="4"/>
  <c r="I1273" i="4" s="1"/>
  <c r="H219" i="4"/>
  <c r="I219" i="4" s="1"/>
  <c r="H329" i="4"/>
  <c r="I329" i="4" s="1"/>
  <c r="H386" i="4"/>
  <c r="I386" i="4" s="1"/>
  <c r="H405" i="4"/>
  <c r="I405" i="4" s="1"/>
  <c r="H863" i="4"/>
  <c r="I863" i="4" s="1"/>
  <c r="H985" i="4"/>
  <c r="I985" i="4" s="1"/>
  <c r="H1296" i="4"/>
  <c r="I1296" i="4" s="1"/>
  <c r="H1307" i="4"/>
  <c r="I1307" i="4" s="1"/>
  <c r="H335" i="4"/>
  <c r="I335" i="4" s="1"/>
  <c r="H373" i="4"/>
  <c r="I373" i="4" s="1"/>
  <c r="H759" i="4"/>
  <c r="I759" i="4" s="1"/>
  <c r="H815" i="4"/>
  <c r="I815" i="4" s="1"/>
  <c r="H943" i="4"/>
  <c r="I943" i="4" s="1"/>
  <c r="H1020" i="4"/>
  <c r="I1020" i="4" s="1"/>
  <c r="H1065" i="4"/>
  <c r="I1065" i="4" s="1"/>
  <c r="H1176" i="4"/>
  <c r="I1176" i="4" s="1"/>
  <c r="H1298" i="4"/>
  <c r="I1298" i="4" s="1"/>
  <c r="H1365" i="4"/>
  <c r="I1365" i="4" s="1"/>
  <c r="H1376" i="4"/>
  <c r="I1376" i="4" s="1"/>
  <c r="H1420" i="4"/>
  <c r="I1420" i="4" s="1"/>
  <c r="H1487" i="4"/>
  <c r="I1487" i="4" s="1"/>
  <c r="H1498" i="4"/>
  <c r="I1498" i="4" s="1"/>
  <c r="H1509" i="4"/>
  <c r="I1509" i="4" s="1"/>
  <c r="H1698" i="4"/>
  <c r="I1698" i="4" s="1"/>
  <c r="H1709" i="4"/>
  <c r="I1709" i="4" s="1"/>
  <c r="H1765" i="4"/>
  <c r="I1765" i="4" s="1"/>
  <c r="H1933" i="4"/>
  <c r="I1933" i="4" s="1"/>
  <c r="H2254" i="4"/>
  <c r="I2254" i="4" s="1"/>
  <c r="H2444" i="4"/>
  <c r="I2444" i="4" s="1"/>
  <c r="H2554" i="4"/>
  <c r="I2554" i="4" s="1"/>
  <c r="H2564" i="4"/>
  <c r="I2564" i="4" s="1"/>
  <c r="H2764" i="4"/>
  <c r="I2764" i="4" s="1"/>
  <c r="H2824" i="4"/>
  <c r="I2824" i="4" s="1"/>
  <c r="H2964" i="4"/>
  <c r="I2964" i="4" s="1"/>
  <c r="H2994" i="4"/>
  <c r="I2994" i="4" s="1"/>
  <c r="H369" i="4"/>
  <c r="I369" i="4" s="1"/>
  <c r="H486" i="4"/>
  <c r="I486" i="4" s="1"/>
  <c r="H1756" i="4"/>
  <c r="I1756" i="4" s="1"/>
  <c r="H1867" i="4"/>
  <c r="I1867" i="4" s="1"/>
  <c r="H1889" i="4"/>
  <c r="I1889" i="4" s="1"/>
  <c r="H1911" i="4"/>
  <c r="I1911" i="4" s="1"/>
  <c r="H1945" i="4"/>
  <c r="I1945" i="4" s="1"/>
  <c r="H1956" i="4"/>
  <c r="I1956" i="4" s="1"/>
  <c r="H2265" i="4"/>
  <c r="I2265" i="4" s="1"/>
  <c r="H2335" i="4"/>
  <c r="I2335" i="4" s="1"/>
  <c r="H2385" i="4"/>
  <c r="I2385" i="4" s="1"/>
  <c r="H2485" i="4"/>
  <c r="I2485" i="4" s="1"/>
  <c r="H2545" i="4"/>
  <c r="I2545" i="4" s="1"/>
  <c r="H2575" i="4"/>
  <c r="I2575" i="4" s="1"/>
  <c r="H2645" i="4"/>
  <c r="I2645" i="4" s="1"/>
  <c r="H2695" i="4"/>
  <c r="I2695" i="4" s="1"/>
  <c r="H2835" i="4"/>
  <c r="I2835" i="4" s="1"/>
  <c r="H2865" i="4"/>
  <c r="I2865" i="4" s="1"/>
  <c r="H183" i="4"/>
  <c r="I183" i="4" s="1"/>
  <c r="H314" i="4"/>
  <c r="I314" i="4" s="1"/>
  <c r="H1351" i="4"/>
  <c r="I1351" i="4" s="1"/>
  <c r="H1427" i="4"/>
  <c r="I1427" i="4" s="1"/>
  <c r="H1518" i="4"/>
  <c r="I1518" i="4" s="1"/>
  <c r="H1649" i="4"/>
  <c r="I1649" i="4" s="1"/>
  <c r="H1685" i="4"/>
  <c r="I1685" i="4" s="1"/>
  <c r="H1946" i="4"/>
  <c r="I1946" i="4" s="1"/>
  <c r="H2024" i="4"/>
  <c r="I2024" i="4" s="1"/>
  <c r="H2156" i="4"/>
  <c r="I2156" i="4" s="1"/>
  <c r="H2186" i="4"/>
  <c r="I2186" i="4" s="1"/>
  <c r="H2206" i="4"/>
  <c r="I2206" i="4" s="1"/>
  <c r="H2216" i="4"/>
  <c r="I2216" i="4" s="1"/>
  <c r="H2516" i="4"/>
  <c r="I2516" i="4" s="1"/>
  <c r="H2536" i="4"/>
  <c r="I2536" i="4" s="1"/>
  <c r="H2716" i="4"/>
  <c r="I2716" i="4" s="1"/>
  <c r="H2746" i="4"/>
  <c r="I2746" i="4" s="1"/>
  <c r="H2756" i="4"/>
  <c r="I2756" i="4" s="1"/>
  <c r="H2966" i="4"/>
  <c r="I2966" i="4" s="1"/>
  <c r="H444" i="4"/>
  <c r="I444" i="4" s="1"/>
  <c r="H504" i="4"/>
  <c r="I504" i="4" s="1"/>
  <c r="H1464" i="4"/>
  <c r="I1464" i="4" s="1"/>
  <c r="H1484" i="4"/>
  <c r="I1484" i="4" s="1"/>
  <c r="H1880" i="4"/>
  <c r="I1880" i="4" s="1"/>
  <c r="H2257" i="4"/>
  <c r="I2257" i="4" s="1"/>
  <c r="H2287" i="4"/>
  <c r="I2287" i="4" s="1"/>
  <c r="H319" i="4"/>
  <c r="I319" i="4" s="1"/>
  <c r="H1429" i="4"/>
  <c r="I1429" i="4" s="1"/>
  <c r="H1466" i="4"/>
  <c r="I1466" i="4" s="1"/>
  <c r="H1815" i="4"/>
  <c r="I1815" i="4" s="1"/>
  <c r="H1848" i="4"/>
  <c r="I1848" i="4" s="1"/>
  <c r="H1959" i="4"/>
  <c r="I1959" i="4" s="1"/>
  <c r="H1970" i="4"/>
  <c r="I1970" i="4" s="1"/>
  <c r="H2015" i="4"/>
  <c r="I2015" i="4" s="1"/>
  <c r="H2037" i="4"/>
  <c r="I2037" i="4" s="1"/>
  <c r="H2078" i="4"/>
  <c r="I2078" i="4" s="1"/>
  <c r="H2108" i="4"/>
  <c r="I2108" i="4" s="1"/>
  <c r="H448" i="4"/>
  <c r="I448" i="4" s="1"/>
  <c r="H1056" i="4"/>
  <c r="I1056" i="4" s="1"/>
  <c r="H1561" i="4"/>
  <c r="I1561" i="4" s="1"/>
  <c r="H1597" i="4"/>
  <c r="I1597" i="4" s="1"/>
  <c r="H1673" i="4"/>
  <c r="I1673" i="4" s="1"/>
  <c r="H1764" i="4"/>
  <c r="I1764" i="4" s="1"/>
  <c r="H1905" i="4"/>
  <c r="I1905" i="4" s="1"/>
  <c r="H2139" i="4"/>
  <c r="I2139" i="4" s="1"/>
  <c r="H2279" i="4"/>
  <c r="I2279" i="4" s="1"/>
  <c r="H479" i="4"/>
  <c r="I479" i="4" s="1"/>
  <c r="H1865" i="4"/>
  <c r="I1865" i="4" s="1"/>
  <c r="H2083" i="4"/>
  <c r="I2083" i="4" s="1"/>
  <c r="H2311" i="4"/>
  <c r="I2311" i="4" s="1"/>
  <c r="H2829" i="4"/>
  <c r="I2829" i="4" s="1"/>
  <c r="H2887" i="4"/>
  <c r="I2887" i="4" s="1"/>
  <c r="H3207" i="4"/>
  <c r="I3207" i="4" s="1"/>
  <c r="H3297" i="4"/>
  <c r="I3297" i="4" s="1"/>
  <c r="H3327" i="4"/>
  <c r="I3327" i="4" s="1"/>
  <c r="H3447" i="4"/>
  <c r="I3447" i="4" s="1"/>
  <c r="H3587" i="4"/>
  <c r="I3587" i="4" s="1"/>
  <c r="H3767" i="4"/>
  <c r="I3767" i="4" s="1"/>
  <c r="H3857" i="4"/>
  <c r="I3857" i="4" s="1"/>
  <c r="H3867" i="4"/>
  <c r="I3867" i="4" s="1"/>
  <c r="H3927" i="4"/>
  <c r="I3927" i="4" s="1"/>
  <c r="H3957" i="4"/>
  <c r="I3957" i="4" s="1"/>
  <c r="H4017" i="4"/>
  <c r="I4017" i="4" s="1"/>
  <c r="H4247" i="4"/>
  <c r="I4247" i="4" s="1"/>
  <c r="H4307" i="4"/>
  <c r="I4307" i="4" s="1"/>
  <c r="H4367" i="4"/>
  <c r="I4367" i="4" s="1"/>
  <c r="H4687" i="4"/>
  <c r="I4687" i="4" s="1"/>
  <c r="H4757" i="4"/>
  <c r="I4757" i="4" s="1"/>
  <c r="H1289" i="4"/>
  <c r="I1289" i="4" s="1"/>
  <c r="H1638" i="4"/>
  <c r="I1638" i="4" s="1"/>
  <c r="H1771" i="4"/>
  <c r="I1771" i="4" s="1"/>
  <c r="H1897" i="4"/>
  <c r="I1897" i="4" s="1"/>
  <c r="H2008" i="4"/>
  <c r="I2008" i="4" s="1"/>
  <c r="H2359" i="4"/>
  <c r="I2359" i="4" s="1"/>
  <c r="H2959" i="4"/>
  <c r="I2959" i="4" s="1"/>
  <c r="H3048" i="4"/>
  <c r="I3048" i="4" s="1"/>
  <c r="H3308" i="4"/>
  <c r="I3308" i="4" s="1"/>
  <c r="H3318" i="4"/>
  <c r="I3318" i="4" s="1"/>
  <c r="H3378" i="4"/>
  <c r="I3378" i="4" s="1"/>
  <c r="H3388" i="4"/>
  <c r="I3388" i="4" s="1"/>
  <c r="H3398" i="4"/>
  <c r="I3398" i="4" s="1"/>
  <c r="H3438" i="4"/>
  <c r="I3438" i="4" s="1"/>
  <c r="H3468" i="4"/>
  <c r="I3468" i="4" s="1"/>
  <c r="H3548" i="4"/>
  <c r="I3548" i="4" s="1"/>
  <c r="H3768" i="4"/>
  <c r="I3768" i="4" s="1"/>
  <c r="H3998" i="4"/>
  <c r="I3998" i="4" s="1"/>
  <c r="H4108" i="4"/>
  <c r="I4108" i="4" s="1"/>
  <c r="H4228" i="4"/>
  <c r="I4228" i="4" s="1"/>
  <c r="H4268" i="4"/>
  <c r="I4268" i="4" s="1"/>
  <c r="H4278" i="4"/>
  <c r="I4278" i="4" s="1"/>
  <c r="H4478" i="4"/>
  <c r="I4478" i="4" s="1"/>
  <c r="H4508" i="4"/>
  <c r="I4508" i="4" s="1"/>
  <c r="H4708" i="4"/>
  <c r="I4708" i="4" s="1"/>
  <c r="H4808" i="4"/>
  <c r="I4808" i="4" s="1"/>
  <c r="H4868" i="4"/>
  <c r="I4868" i="4" s="1"/>
  <c r="H355" i="4"/>
  <c r="I355" i="4" s="1"/>
  <c r="H1030" i="4"/>
  <c r="I1030" i="4" s="1"/>
  <c r="H1110" i="4"/>
  <c r="I1110" i="4" s="1"/>
  <c r="H2191" i="4"/>
  <c r="I2191" i="4" s="1"/>
  <c r="H2331" i="4"/>
  <c r="I2331" i="4" s="1"/>
  <c r="H2347" i="4"/>
  <c r="I2347" i="4" s="1"/>
  <c r="H2360" i="4"/>
  <c r="I2360" i="4" s="1"/>
  <c r="H2460" i="4"/>
  <c r="I2460" i="4" s="1"/>
  <c r="H2789" i="4"/>
  <c r="I2789" i="4" s="1"/>
  <c r="H3002" i="4"/>
  <c r="I3002" i="4" s="1"/>
  <c r="H3079" i="4"/>
  <c r="I3079" i="4" s="1"/>
  <c r="H3099" i="4"/>
  <c r="I3099" i="4" s="1"/>
  <c r="H3179" i="4"/>
  <c r="I3179" i="4" s="1"/>
  <c r="H3189" i="4"/>
  <c r="I3189" i="4" s="1"/>
  <c r="H3239" i="4"/>
  <c r="I3239" i="4" s="1"/>
  <c r="H3279" i="4"/>
  <c r="I3279" i="4" s="1"/>
  <c r="H3299" i="4"/>
  <c r="I3299" i="4" s="1"/>
  <c r="H3509" i="4"/>
  <c r="I3509" i="4" s="1"/>
  <c r="H3579" i="4"/>
  <c r="I3579" i="4" s="1"/>
  <c r="H3639" i="4"/>
  <c r="I3639" i="4" s="1"/>
  <c r="H3799" i="4"/>
  <c r="I3799" i="4" s="1"/>
  <c r="H3819" i="4"/>
  <c r="I3819" i="4" s="1"/>
  <c r="H3839" i="4"/>
  <c r="I3839" i="4" s="1"/>
  <c r="H3859" i="4"/>
  <c r="I3859" i="4" s="1"/>
  <c r="H3889" i="4"/>
  <c r="I3889" i="4" s="1"/>
  <c r="H3909" i="4"/>
  <c r="I3909" i="4" s="1"/>
  <c r="H3939" i="4"/>
  <c r="I3939" i="4" s="1"/>
  <c r="H3959" i="4"/>
  <c r="I3959" i="4" s="1"/>
  <c r="H4159" i="4"/>
  <c r="I4159" i="4" s="1"/>
  <c r="H4379" i="4"/>
  <c r="I4379" i="4" s="1"/>
  <c r="H4479" i="4"/>
  <c r="I4479" i="4" s="1"/>
  <c r="H4599" i="4"/>
  <c r="I4599" i="4" s="1"/>
  <c r="H4619" i="4"/>
  <c r="I4619" i="4" s="1"/>
  <c r="H4739" i="4"/>
  <c r="I4739" i="4" s="1"/>
  <c r="H4749" i="4"/>
  <c r="I4749" i="4" s="1"/>
  <c r="H4899" i="4"/>
  <c r="I4899" i="4" s="1"/>
  <c r="H706" i="4"/>
  <c r="I706" i="4" s="1"/>
  <c r="H1134" i="4"/>
  <c r="I1134" i="4" s="1"/>
  <c r="H1930" i="4"/>
  <c r="I1930" i="4" s="1"/>
  <c r="H2017" i="4"/>
  <c r="I2017" i="4" s="1"/>
  <c r="H2041" i="4"/>
  <c r="I2041" i="4" s="1"/>
  <c r="H2332" i="4"/>
  <c r="I2332" i="4" s="1"/>
  <c r="H2377" i="4"/>
  <c r="I2377" i="4" s="1"/>
  <c r="H2390" i="4"/>
  <c r="I2390" i="4" s="1"/>
  <c r="H2661" i="4"/>
  <c r="I2661" i="4" s="1"/>
  <c r="H2732" i="4"/>
  <c r="I2732" i="4" s="1"/>
  <c r="H2777" i="4"/>
  <c r="I2777" i="4" s="1"/>
  <c r="H2919" i="4"/>
  <c r="I2919" i="4" s="1"/>
  <c r="H3110" i="4"/>
  <c r="I3110" i="4" s="1"/>
  <c r="H3140" i="4"/>
  <c r="I3140" i="4" s="1"/>
  <c r="H3180" i="4"/>
  <c r="I3180" i="4" s="1"/>
  <c r="H3190" i="4"/>
  <c r="I3190" i="4" s="1"/>
  <c r="H3270" i="4"/>
  <c r="I3270" i="4" s="1"/>
  <c r="H3340" i="4"/>
  <c r="I3340" i="4" s="1"/>
  <c r="H3450" i="4"/>
  <c r="I3450" i="4" s="1"/>
  <c r="H3610" i="4"/>
  <c r="I3610" i="4" s="1"/>
  <c r="H3660" i="4"/>
  <c r="I3660" i="4" s="1"/>
  <c r="H1221" i="4"/>
  <c r="I1221" i="4" s="1"/>
  <c r="H1364" i="4"/>
  <c r="I1364" i="4" s="1"/>
  <c r="H2121" i="4"/>
  <c r="I2121" i="4" s="1"/>
  <c r="H2449" i="4"/>
  <c r="I2449" i="4" s="1"/>
  <c r="H2549" i="4"/>
  <c r="I2549" i="4" s="1"/>
  <c r="H2620" i="4"/>
  <c r="I2620" i="4" s="1"/>
  <c r="H2633" i="4"/>
  <c r="I2633" i="4" s="1"/>
  <c r="H2707" i="4"/>
  <c r="I2707" i="4" s="1"/>
  <c r="H2733" i="4"/>
  <c r="I2733" i="4" s="1"/>
  <c r="H3101" i="4"/>
  <c r="I3101" i="4" s="1"/>
  <c r="H3161" i="4"/>
  <c r="I3161" i="4" s="1"/>
  <c r="H3171" i="4"/>
  <c r="I3171" i="4" s="1"/>
  <c r="H3241" i="4"/>
  <c r="I3241" i="4" s="1"/>
  <c r="H3401" i="4"/>
  <c r="I3401" i="4" s="1"/>
  <c r="H3411" i="4"/>
  <c r="I3411" i="4" s="1"/>
  <c r="H3451" i="4"/>
  <c r="I3451" i="4" s="1"/>
  <c r="H3611" i="4"/>
  <c r="I3611" i="4" s="1"/>
  <c r="H3691" i="4"/>
  <c r="I3691" i="4" s="1"/>
  <c r="H3721" i="4"/>
  <c r="I3721" i="4" s="1"/>
  <c r="H276" i="4"/>
  <c r="I276" i="4" s="1"/>
  <c r="H409" i="4"/>
  <c r="I409" i="4" s="1"/>
  <c r="H1327" i="4"/>
  <c r="I1327" i="4" s="1"/>
  <c r="H1471" i="4"/>
  <c r="I1471" i="4" s="1"/>
  <c r="H1655" i="4"/>
  <c r="I1655" i="4" s="1"/>
  <c r="H1884" i="4"/>
  <c r="I1884" i="4" s="1"/>
  <c r="H2222" i="4"/>
  <c r="I2222" i="4" s="1"/>
  <c r="H2250" i="4"/>
  <c r="I2250" i="4" s="1"/>
  <c r="H2879" i="4"/>
  <c r="I2879" i="4" s="1"/>
  <c r="H2892" i="4"/>
  <c r="I2892" i="4" s="1"/>
  <c r="H2908" i="4"/>
  <c r="I2908" i="4" s="1"/>
  <c r="H3092" i="4"/>
  <c r="I3092" i="4" s="1"/>
  <c r="H3442" i="4"/>
  <c r="I3442" i="4" s="1"/>
  <c r="H3522" i="4"/>
  <c r="I3522" i="4" s="1"/>
  <c r="H964" i="4"/>
  <c r="I964" i="4" s="1"/>
  <c r="H1511" i="4"/>
  <c r="I1511" i="4" s="1"/>
  <c r="H2101" i="4"/>
  <c r="I2101" i="4" s="1"/>
  <c r="H2151" i="4"/>
  <c r="I2151" i="4" s="1"/>
  <c r="H2380" i="4"/>
  <c r="I2380" i="4" s="1"/>
  <c r="H2567" i="4"/>
  <c r="I2567" i="4" s="1"/>
  <c r="H2809" i="4"/>
  <c r="I2809" i="4" s="1"/>
  <c r="H2822" i="4"/>
  <c r="I2822" i="4" s="1"/>
  <c r="H911" i="4"/>
  <c r="I911" i="4" s="1"/>
  <c r="H3535" i="4"/>
  <c r="I3535" i="4" s="1"/>
  <c r="H3992" i="4"/>
  <c r="I3992" i="4" s="1"/>
  <c r="H4021" i="4"/>
  <c r="I4021" i="4" s="1"/>
  <c r="H4050" i="4"/>
  <c r="I4050" i="4" s="1"/>
  <c r="H4134" i="4"/>
  <c r="I4134" i="4" s="1"/>
  <c r="H4450" i="4"/>
  <c r="I4450" i="4" s="1"/>
  <c r="H4634" i="4"/>
  <c r="I4634" i="4" s="1"/>
  <c r="H4721" i="4"/>
  <c r="I4721" i="4" s="1"/>
  <c r="H4776" i="4"/>
  <c r="I4776" i="4" s="1"/>
  <c r="H5095" i="4"/>
  <c r="I5095" i="4" s="1"/>
  <c r="H5135" i="4"/>
  <c r="I5135" i="4" s="1"/>
  <c r="H5145" i="4"/>
  <c r="I5145" i="4" s="1"/>
  <c r="H5165" i="4"/>
  <c r="I5165" i="4" s="1"/>
  <c r="H5285" i="4"/>
  <c r="I5285" i="4" s="1"/>
  <c r="H5315" i="4"/>
  <c r="I5315" i="4" s="1"/>
  <c r="H5345" i="4"/>
  <c r="I5345" i="4" s="1"/>
  <c r="H5375" i="4"/>
  <c r="I5375" i="4" s="1"/>
  <c r="H988" i="4"/>
  <c r="I988" i="4" s="1"/>
  <c r="H1256" i="4"/>
  <c r="I1256" i="4" s="1"/>
  <c r="H2303" i="4"/>
  <c r="I2303" i="4" s="1"/>
  <c r="H2499" i="4"/>
  <c r="I2499" i="4" s="1"/>
  <c r="H2598" i="4"/>
  <c r="I2598" i="4" s="1"/>
  <c r="H2928" i="4"/>
  <c r="I2928" i="4" s="1"/>
  <c r="H3036" i="4"/>
  <c r="I3036" i="4" s="1"/>
  <c r="H3236" i="4"/>
  <c r="I3236" i="4" s="1"/>
  <c r="H3364" i="4"/>
  <c r="I3364" i="4" s="1"/>
  <c r="H3714" i="4"/>
  <c r="I3714" i="4" s="1"/>
  <c r="H3935" i="4"/>
  <c r="I3935" i="4" s="1"/>
  <c r="H4180" i="4"/>
  <c r="I4180" i="4" s="1"/>
  <c r="H4351" i="4"/>
  <c r="I4351" i="4" s="1"/>
  <c r="H4493" i="4"/>
  <c r="I4493" i="4" s="1"/>
  <c r="H4551" i="4"/>
  <c r="I4551" i="4" s="1"/>
  <c r="H4606" i="4"/>
  <c r="I4606" i="4" s="1"/>
  <c r="H4764" i="4"/>
  <c r="I4764" i="4" s="1"/>
  <c r="H4822" i="4"/>
  <c r="I4822" i="4" s="1"/>
  <c r="H4922" i="4"/>
  <c r="I4922" i="4" s="1"/>
  <c r="H5026" i="4"/>
  <c r="I5026" i="4" s="1"/>
  <c r="H5036" i="4"/>
  <c r="I5036" i="4" s="1"/>
  <c r="H5246" i="4"/>
  <c r="I5246" i="4" s="1"/>
  <c r="H5256" i="4"/>
  <c r="I5256" i="4" s="1"/>
  <c r="H1474" i="4"/>
  <c r="I1474" i="4" s="1"/>
  <c r="H2152" i="4"/>
  <c r="I2152" i="4" s="1"/>
  <c r="H2510" i="4"/>
  <c r="I2510" i="4" s="1"/>
  <c r="H3265" i="4"/>
  <c r="I3265" i="4" s="1"/>
  <c r="H3415" i="4"/>
  <c r="I3415" i="4" s="1"/>
  <c r="H3515" i="4"/>
  <c r="I3515" i="4" s="1"/>
  <c r="H3810" i="4"/>
  <c r="I3810" i="4" s="1"/>
  <c r="H3852" i="4"/>
  <c r="I3852" i="4" s="1"/>
  <c r="H4010" i="4"/>
  <c r="I4010" i="4" s="1"/>
  <c r="H4265" i="4"/>
  <c r="I4265" i="4" s="1"/>
  <c r="H4310" i="4"/>
  <c r="I4310" i="4" s="1"/>
  <c r="H4494" i="4"/>
  <c r="I4494" i="4" s="1"/>
  <c r="H4723" i="4"/>
  <c r="I4723" i="4" s="1"/>
  <c r="H5017" i="4"/>
  <c r="I5017" i="4" s="1"/>
  <c r="H5237" i="4"/>
  <c r="I5237" i="4" s="1"/>
  <c r="H5257" i="4"/>
  <c r="I5257" i="4" s="1"/>
  <c r="H2323" i="4"/>
  <c r="I2323" i="4" s="1"/>
  <c r="H2798" i="4"/>
  <c r="I2798" i="4" s="1"/>
  <c r="H3394" i="4"/>
  <c r="I3394" i="4" s="1"/>
  <c r="H3744" i="4"/>
  <c r="I3744" i="4" s="1"/>
  <c r="H3953" i="4"/>
  <c r="I3953" i="4" s="1"/>
  <c r="H1895" i="4"/>
  <c r="I1895" i="4" s="1"/>
  <c r="H3345" i="4"/>
  <c r="I3345" i="4" s="1"/>
  <c r="H3373" i="4"/>
  <c r="I3373" i="4" s="1"/>
  <c r="H3523" i="4"/>
  <c r="I3523" i="4" s="1"/>
  <c r="H3783" i="4"/>
  <c r="I3783" i="4" s="1"/>
  <c r="H3825" i="4"/>
  <c r="I3825" i="4" s="1"/>
  <c r="H3925" i="4"/>
  <c r="I3925" i="4" s="1"/>
  <c r="H1344" i="4"/>
  <c r="I1344" i="4" s="1"/>
  <c r="H2983" i="4"/>
  <c r="I2983" i="4" s="1"/>
  <c r="H3324" i="4"/>
  <c r="I3324" i="4" s="1"/>
  <c r="H3424" i="4"/>
  <c r="I3424" i="4" s="1"/>
  <c r="H3826" i="4"/>
  <c r="I3826" i="4" s="1"/>
  <c r="H3842" i="4"/>
  <c r="I3842" i="4" s="1"/>
  <c r="H3913" i="4"/>
  <c r="I3913" i="4" s="1"/>
  <c r="H1383" i="4"/>
  <c r="I1383" i="4" s="1"/>
  <c r="H1918" i="4"/>
  <c r="I1918" i="4" s="1"/>
  <c r="H3024" i="4"/>
  <c r="I3024" i="4" s="1"/>
  <c r="H3503" i="4"/>
  <c r="I3503" i="4" s="1"/>
  <c r="H3785" i="4"/>
  <c r="I3785" i="4" s="1"/>
  <c r="H3914" i="4"/>
  <c r="I3914" i="4" s="1"/>
  <c r="H3943" i="4"/>
  <c r="I3943" i="4" s="1"/>
  <c r="H4030" i="4"/>
  <c r="I4030" i="4" s="1"/>
  <c r="H1831" i="4"/>
  <c r="I1831" i="4" s="1"/>
  <c r="H2340" i="4"/>
  <c r="I2340" i="4" s="1"/>
  <c r="H2769" i="4"/>
  <c r="I2769" i="4" s="1"/>
  <c r="H3126" i="4"/>
  <c r="I3126" i="4" s="1"/>
  <c r="H3476" i="4"/>
  <c r="I3476" i="4" s="1"/>
  <c r="H3654" i="4"/>
  <c r="I3654" i="4" s="1"/>
  <c r="H4115" i="4"/>
  <c r="I4115" i="4" s="1"/>
  <c r="H4173" i="4"/>
  <c r="I4173" i="4" s="1"/>
  <c r="H4215" i="4"/>
  <c r="I4215" i="4" s="1"/>
  <c r="H4473" i="4"/>
  <c r="I4473" i="4" s="1"/>
  <c r="H4560" i="4"/>
  <c r="I4560" i="4" s="1"/>
  <c r="H4715" i="4"/>
  <c r="I4715" i="4" s="1"/>
  <c r="H4960" i="4"/>
  <c r="I4960" i="4" s="1"/>
  <c r="H5042" i="4"/>
  <c r="I5042" i="4" s="1"/>
  <c r="H5192" i="4"/>
  <c r="I5192" i="4" s="1"/>
  <c r="H5202" i="4"/>
  <c r="I5202" i="4" s="1"/>
  <c r="H5232" i="4"/>
  <c r="I5232" i="4" s="1"/>
  <c r="H3434" i="4"/>
  <c r="I3434" i="4" s="1"/>
  <c r="H4104" i="4"/>
  <c r="I4104" i="4" s="1"/>
  <c r="H4370" i="4"/>
  <c r="I4370" i="4" s="1"/>
  <c r="H4414" i="4"/>
  <c r="I4414" i="4" s="1"/>
  <c r="H4654" i="4"/>
  <c r="I4654" i="4" s="1"/>
  <c r="H4870" i="4"/>
  <c r="I4870" i="4" s="1"/>
  <c r="H4941" i="4"/>
  <c r="I4941" i="4" s="1"/>
  <c r="H5024" i="4"/>
  <c r="I5024" i="4" s="1"/>
  <c r="H5059" i="4"/>
  <c r="I5059" i="4" s="1"/>
  <c r="H5074" i="4"/>
  <c r="I5074" i="4" s="1"/>
  <c r="H5430" i="4"/>
  <c r="I5430" i="4" s="1"/>
  <c r="H5530" i="4"/>
  <c r="I5530" i="4" s="1"/>
  <c r="H5660" i="4"/>
  <c r="I5660" i="4" s="1"/>
  <c r="H5700" i="4"/>
  <c r="I5700" i="4" s="1"/>
  <c r="H5720" i="4"/>
  <c r="I5720" i="4" s="1"/>
  <c r="H5770" i="4"/>
  <c r="I5770" i="4" s="1"/>
  <c r="H5990" i="4"/>
  <c r="I5990" i="4" s="1"/>
  <c r="H6090" i="4"/>
  <c r="I6090" i="4" s="1"/>
  <c r="H6120" i="4"/>
  <c r="I6120" i="4" s="1"/>
  <c r="H6130" i="4"/>
  <c r="I6130" i="4" s="1"/>
  <c r="H6330" i="4"/>
  <c r="I6330" i="4" s="1"/>
  <c r="H6340" i="4"/>
  <c r="I6340" i="4" s="1"/>
  <c r="H6380" i="4"/>
  <c r="I6380" i="4" s="1"/>
  <c r="H6410" i="4"/>
  <c r="I6410" i="4" s="1"/>
  <c r="H6450" i="4"/>
  <c r="I6450" i="4" s="1"/>
  <c r="H6490" i="4"/>
  <c r="I6490" i="4" s="1"/>
  <c r="H6530" i="4"/>
  <c r="I6530" i="4" s="1"/>
  <c r="H6650" i="4"/>
  <c r="I6650" i="4" s="1"/>
  <c r="H6830" i="4"/>
  <c r="I6830" i="4" s="1"/>
  <c r="H6880" i="4"/>
  <c r="I6880" i="4" s="1"/>
  <c r="H6890" i="4"/>
  <c r="I6890" i="4" s="1"/>
  <c r="H6910" i="4"/>
  <c r="I6910" i="4" s="1"/>
  <c r="H6990" i="4"/>
  <c r="I6990" i="4" s="1"/>
  <c r="H7060" i="4"/>
  <c r="I7060" i="4" s="1"/>
  <c r="H4561" i="4"/>
  <c r="I4561" i="4" s="1"/>
  <c r="H5353" i="4"/>
  <c r="I5353" i="4" s="1"/>
  <c r="H5571" i="4"/>
  <c r="I5571" i="4" s="1"/>
  <c r="H5811" i="4"/>
  <c r="I5811" i="4" s="1"/>
  <c r="H5861" i="4"/>
  <c r="I5861" i="4" s="1"/>
  <c r="H5991" i="4"/>
  <c r="I5991" i="4" s="1"/>
  <c r="H6011" i="4"/>
  <c r="I6011" i="4" s="1"/>
  <c r="H6061" i="4"/>
  <c r="I6061" i="4" s="1"/>
  <c r="H3875" i="4"/>
  <c r="I3875" i="4" s="1"/>
  <c r="H4612" i="4"/>
  <c r="I4612" i="4" s="1"/>
  <c r="H4872" i="4"/>
  <c r="I4872" i="4" s="1"/>
  <c r="H5194" i="4"/>
  <c r="I5194" i="4" s="1"/>
  <c r="H5229" i="4"/>
  <c r="I5229" i="4" s="1"/>
  <c r="H5321" i="4"/>
  <c r="I5321" i="4" s="1"/>
  <c r="H5366" i="4"/>
  <c r="I5366" i="4" s="1"/>
  <c r="H5388" i="4"/>
  <c r="I5388" i="4" s="1"/>
  <c r="H2727" i="4"/>
  <c r="I2727" i="4" s="1"/>
  <c r="H4113" i="4"/>
  <c r="I4113" i="4" s="1"/>
  <c r="H4255" i="4"/>
  <c r="I4255" i="4" s="1"/>
  <c r="H4445" i="4"/>
  <c r="I4445" i="4" s="1"/>
  <c r="H4853" i="4"/>
  <c r="I4853" i="4" s="1"/>
  <c r="H5148" i="4"/>
  <c r="I5148" i="4" s="1"/>
  <c r="H5180" i="4"/>
  <c r="I5180" i="4" s="1"/>
  <c r="H5278" i="4"/>
  <c r="I5278" i="4" s="1"/>
  <c r="H5333" i="4"/>
  <c r="I5333" i="4" s="1"/>
  <c r="H5411" i="4"/>
  <c r="I5411" i="4" s="1"/>
  <c r="H5613" i="4"/>
  <c r="I5613" i="4" s="1"/>
  <c r="H5703" i="4"/>
  <c r="I5703" i="4" s="1"/>
  <c r="H5793" i="4"/>
  <c r="I5793" i="4" s="1"/>
  <c r="H5953" i="4"/>
  <c r="I5953" i="4" s="1"/>
  <c r="H6063" i="4"/>
  <c r="I6063" i="4" s="1"/>
  <c r="H6103" i="4"/>
  <c r="I6103" i="4" s="1"/>
  <c r="H6213" i="4"/>
  <c r="I6213" i="4" s="1"/>
  <c r="H3356" i="4"/>
  <c r="I3356" i="4" s="1"/>
  <c r="H3606" i="4"/>
  <c r="I3606" i="4" s="1"/>
  <c r="H3962" i="4"/>
  <c r="I3962" i="4" s="1"/>
  <c r="H4330" i="4"/>
  <c r="I4330" i="4" s="1"/>
  <c r="H4543" i="4"/>
  <c r="I4543" i="4" s="1"/>
  <c r="H4641" i="4"/>
  <c r="I4641" i="4" s="1"/>
  <c r="H4804" i="4"/>
  <c r="I4804" i="4" s="1"/>
  <c r="H5014" i="4"/>
  <c r="I5014" i="4" s="1"/>
  <c r="H5464" i="4"/>
  <c r="I5464" i="4" s="1"/>
  <c r="H5494" i="4"/>
  <c r="I5494" i="4" s="1"/>
  <c r="H5664" i="4"/>
  <c r="I5664" i="4" s="1"/>
  <c r="H5804" i="4"/>
  <c r="I5804" i="4" s="1"/>
  <c r="H5934" i="4"/>
  <c r="I5934" i="4" s="1"/>
  <c r="H6004" i="4"/>
  <c r="I6004" i="4" s="1"/>
  <c r="H6194" i="4"/>
  <c r="I6194" i="4" s="1"/>
  <c r="H6244" i="4"/>
  <c r="I6244" i="4" s="1"/>
  <c r="H6254" i="4"/>
  <c r="I6254" i="4" s="1"/>
  <c r="H2539" i="4"/>
  <c r="I2539" i="4" s="1"/>
  <c r="H3133" i="4"/>
  <c r="I3133" i="4" s="1"/>
  <c r="H4071" i="4"/>
  <c r="I4071" i="4" s="1"/>
  <c r="H4403" i="4"/>
  <c r="I4403" i="4" s="1"/>
  <c r="H4426" i="4"/>
  <c r="I4426" i="4" s="1"/>
  <c r="H4616" i="4"/>
  <c r="I4616" i="4" s="1"/>
  <c r="H5050" i="4"/>
  <c r="I5050" i="4" s="1"/>
  <c r="H5100" i="4"/>
  <c r="I5100" i="4" s="1"/>
  <c r="H5358" i="4"/>
  <c r="I5358" i="4" s="1"/>
  <c r="H5391" i="4"/>
  <c r="I5391" i="4" s="1"/>
  <c r="H5475" i="4"/>
  <c r="I5475" i="4" s="1"/>
  <c r="H5545" i="4"/>
  <c r="I5545" i="4" s="1"/>
  <c r="H5575" i="4"/>
  <c r="I5575" i="4" s="1"/>
  <c r="H5585" i="4"/>
  <c r="I5585" i="4" s="1"/>
  <c r="H5815" i="4"/>
  <c r="I5815" i="4" s="1"/>
  <c r="H5885" i="4"/>
  <c r="I5885" i="4" s="1"/>
  <c r="H5915" i="4"/>
  <c r="I5915" i="4" s="1"/>
  <c r="H2282" i="4"/>
  <c r="I2282" i="4" s="1"/>
  <c r="H2999" i="4"/>
  <c r="I2999" i="4" s="1"/>
  <c r="H4525" i="4"/>
  <c r="I4525" i="4" s="1"/>
  <c r="H4883" i="4"/>
  <c r="I4883" i="4" s="1"/>
  <c r="H5069" i="4"/>
  <c r="I5069" i="4" s="1"/>
  <c r="H5234" i="4"/>
  <c r="I5234" i="4" s="1"/>
  <c r="H5381" i="4"/>
  <c r="I5381" i="4" s="1"/>
  <c r="H5506" i="4"/>
  <c r="I5506" i="4" s="1"/>
  <c r="H5606" i="4"/>
  <c r="I5606" i="4" s="1"/>
  <c r="H5646" i="4"/>
  <c r="I5646" i="4" s="1"/>
  <c r="H5656" i="4"/>
  <c r="I5656" i="4" s="1"/>
  <c r="H5916" i="4"/>
  <c r="I5916" i="4" s="1"/>
  <c r="H5986" i="4"/>
  <c r="I5986" i="4" s="1"/>
  <c r="H6146" i="4"/>
  <c r="I6146" i="4" s="1"/>
  <c r="H4340" i="4"/>
  <c r="I4340" i="4" s="1"/>
  <c r="H4411" i="4"/>
  <c r="I4411" i="4" s="1"/>
  <c r="H4432" i="4"/>
  <c r="I4432" i="4" s="1"/>
  <c r="H4455" i="4"/>
  <c r="I4455" i="4" s="1"/>
  <c r="H4955" i="4"/>
  <c r="I4955" i="4" s="1"/>
  <c r="H5003" i="4"/>
  <c r="I5003" i="4" s="1"/>
  <c r="H5270" i="4"/>
  <c r="I5270" i="4" s="1"/>
  <c r="H5304" i="4"/>
  <c r="I5304" i="4" s="1"/>
  <c r="H5382" i="4"/>
  <c r="I5382" i="4" s="1"/>
  <c r="H5507" i="4"/>
  <c r="I5507" i="4" s="1"/>
  <c r="H5557" i="4"/>
  <c r="I5557" i="4" s="1"/>
  <c r="H5597" i="4"/>
  <c r="I5597" i="4" s="1"/>
  <c r="H5637" i="4"/>
  <c r="I5637" i="4" s="1"/>
  <c r="H5757" i="4"/>
  <c r="I5757" i="4" s="1"/>
  <c r="H5837" i="4"/>
  <c r="I5837" i="4" s="1"/>
  <c r="H5897" i="4"/>
  <c r="I5897" i="4" s="1"/>
  <c r="H5937" i="4"/>
  <c r="I5937" i="4" s="1"/>
  <c r="H5977" i="4"/>
  <c r="I5977" i="4" s="1"/>
  <c r="H6067" i="4"/>
  <c r="I6067" i="4" s="1"/>
  <c r="H4245" i="4"/>
  <c r="I4245" i="4" s="1"/>
  <c r="H4961" i="4"/>
  <c r="I4961" i="4" s="1"/>
  <c r="H5223" i="4"/>
  <c r="I5223" i="4" s="1"/>
  <c r="H5459" i="4"/>
  <c r="I5459" i="4" s="1"/>
  <c r="H5769" i="4"/>
  <c r="I5769" i="4" s="1"/>
  <c r="H5869" i="4"/>
  <c r="I5869" i="4" s="1"/>
  <c r="H6242" i="4"/>
  <c r="I6242" i="4" s="1"/>
  <c r="H6422" i="4"/>
  <c r="I6422" i="4" s="1"/>
  <c r="H6522" i="4"/>
  <c r="I6522" i="4" s="1"/>
  <c r="H6622" i="4"/>
  <c r="I6622" i="4" s="1"/>
  <c r="H6711" i="4"/>
  <c r="I6711" i="4" s="1"/>
  <c r="H6811" i="4"/>
  <c r="I6811" i="4" s="1"/>
  <c r="H6955" i="4"/>
  <c r="I6955" i="4" s="1"/>
  <c r="H6999" i="4"/>
  <c r="I6999" i="4" s="1"/>
  <c r="H7111" i="4"/>
  <c r="I7111" i="4" s="1"/>
  <c r="H7122" i="4"/>
  <c r="I7122" i="4" s="1"/>
  <c r="H7404" i="4"/>
  <c r="I7404" i="4" s="1"/>
  <c r="H7594" i="4"/>
  <c r="I7594" i="4" s="1"/>
  <c r="H7724" i="4"/>
  <c r="I7724" i="4" s="1"/>
  <c r="H7964" i="4"/>
  <c r="I7964" i="4" s="1"/>
  <c r="H7994" i="4"/>
  <c r="I7994" i="4" s="1"/>
  <c r="H8314" i="4"/>
  <c r="I8314" i="4" s="1"/>
  <c r="H8384" i="4"/>
  <c r="I8384" i="4" s="1"/>
  <c r="H8434" i="4"/>
  <c r="I8434" i="4" s="1"/>
  <c r="H4743" i="4"/>
  <c r="I4743" i="4" s="1"/>
  <c r="H4983" i="4"/>
  <c r="I4983" i="4" s="1"/>
  <c r="H5071" i="4"/>
  <c r="I5071" i="4" s="1"/>
  <c r="H5839" i="4"/>
  <c r="I5839" i="4" s="1"/>
  <c r="H5972" i="4"/>
  <c r="I5972" i="4" s="1"/>
  <c r="H6289" i="4"/>
  <c r="I6289" i="4" s="1"/>
  <c r="H6301" i="4"/>
  <c r="I6301" i="4" s="1"/>
  <c r="H6356" i="4"/>
  <c r="I6356" i="4" s="1"/>
  <c r="H6367" i="4"/>
  <c r="I6367" i="4" s="1"/>
  <c r="H6412" i="4"/>
  <c r="I6412" i="4" s="1"/>
  <c r="H6512" i="4"/>
  <c r="I6512" i="4" s="1"/>
  <c r="H6712" i="4"/>
  <c r="I6712" i="4" s="1"/>
  <c r="H6923" i="4"/>
  <c r="I6923" i="4" s="1"/>
  <c r="H7001" i="4"/>
  <c r="I7001" i="4" s="1"/>
  <c r="H7101" i="4"/>
  <c r="I7101" i="4" s="1"/>
  <c r="H7145" i="4"/>
  <c r="I7145" i="4" s="1"/>
  <c r="H7315" i="4"/>
  <c r="I7315" i="4" s="1"/>
  <c r="H7415" i="4"/>
  <c r="I7415" i="4" s="1"/>
  <c r="H7665" i="4"/>
  <c r="I7665" i="4" s="1"/>
  <c r="H7745" i="4"/>
  <c r="I7745" i="4" s="1"/>
  <c r="H7825" i="4"/>
  <c r="I7825" i="4" s="1"/>
  <c r="H8265" i="4"/>
  <c r="I8265" i="4" s="1"/>
  <c r="H8385" i="4"/>
  <c r="I8385" i="4" s="1"/>
  <c r="H8505" i="4"/>
  <c r="I8505" i="4" s="1"/>
  <c r="H8585" i="4"/>
  <c r="I8585" i="4" s="1"/>
  <c r="H8615" i="4"/>
  <c r="I8615" i="4" s="1"/>
  <c r="H8655" i="4"/>
  <c r="I8655" i="4" s="1"/>
  <c r="H9105" i="4"/>
  <c r="I9105" i="4" s="1"/>
  <c r="H3555" i="4"/>
  <c r="I3555" i="4" s="1"/>
  <c r="H5469" i="4"/>
  <c r="I5469" i="4" s="1"/>
  <c r="H6546" i="4"/>
  <c r="I6546" i="4" s="1"/>
  <c r="H6779" i="4"/>
  <c r="I6779" i="4" s="1"/>
  <c r="H6846" i="4"/>
  <c r="I6846" i="4" s="1"/>
  <c r="H7091" i="4"/>
  <c r="I7091" i="4" s="1"/>
  <c r="H7206" i="4"/>
  <c r="I7206" i="4" s="1"/>
  <c r="H7266" i="4"/>
  <c r="I7266" i="4" s="1"/>
  <c r="H7346" i="4"/>
  <c r="I7346" i="4" s="1"/>
  <c r="H7576" i="4"/>
  <c r="I7576" i="4" s="1"/>
  <c r="H7646" i="4"/>
  <c r="I7646" i="4" s="1"/>
  <c r="H7776" i="4"/>
  <c r="I7776" i="4" s="1"/>
  <c r="H7856" i="4"/>
  <c r="I7856" i="4" s="1"/>
  <c r="H7866" i="4"/>
  <c r="I7866" i="4" s="1"/>
  <c r="H7886" i="4"/>
  <c r="I7886" i="4" s="1"/>
  <c r="H7966" i="4"/>
  <c r="I7966" i="4" s="1"/>
  <c r="H8056" i="4"/>
  <c r="I8056" i="4" s="1"/>
  <c r="H8086" i="4"/>
  <c r="I8086" i="4" s="1"/>
  <c r="H5779" i="4"/>
  <c r="I5779" i="4" s="1"/>
  <c r="H6269" i="4"/>
  <c r="I6269" i="4" s="1"/>
  <c r="H6469" i="4"/>
  <c r="I6469" i="4" s="1"/>
  <c r="H6536" i="4"/>
  <c r="I6536" i="4" s="1"/>
  <c r="H6669" i="4"/>
  <c r="I6669" i="4" s="1"/>
  <c r="H6758" i="4"/>
  <c r="I6758" i="4" s="1"/>
  <c r="H6803" i="4"/>
  <c r="I6803" i="4" s="1"/>
  <c r="H7058" i="4"/>
  <c r="I7058" i="4" s="1"/>
  <c r="H7081" i="4"/>
  <c r="I7081" i="4" s="1"/>
  <c r="H7136" i="4"/>
  <c r="I7136" i="4" s="1"/>
  <c r="H7177" i="4"/>
  <c r="I7177" i="4" s="1"/>
  <c r="H7187" i="4"/>
  <c r="I7187" i="4" s="1"/>
  <c r="H7227" i="4"/>
  <c r="I7227" i="4" s="1"/>
  <c r="H7367" i="4"/>
  <c r="I7367" i="4" s="1"/>
  <c r="H7387" i="4"/>
  <c r="I7387" i="4" s="1"/>
  <c r="H7467" i="4"/>
  <c r="I7467" i="4" s="1"/>
  <c r="H7527" i="4"/>
  <c r="I7527" i="4" s="1"/>
  <c r="H7617" i="4"/>
  <c r="I7617" i="4" s="1"/>
  <c r="H7677" i="4"/>
  <c r="I7677" i="4" s="1"/>
  <c r="H7797" i="4"/>
  <c r="I7797" i="4" s="1"/>
  <c r="H7807" i="4"/>
  <c r="I7807" i="4" s="1"/>
  <c r="H8157" i="4"/>
  <c r="I8157" i="4" s="1"/>
  <c r="H8337" i="4"/>
  <c r="I8337" i="4" s="1"/>
  <c r="H8377" i="4"/>
  <c r="I8377" i="4" s="1"/>
  <c r="H8447" i="4"/>
  <c r="I8447" i="4" s="1"/>
  <c r="H8457" i="4"/>
  <c r="I8457" i="4" s="1"/>
  <c r="H8487" i="4"/>
  <c r="I8487" i="4" s="1"/>
  <c r="H8637" i="4"/>
  <c r="I8637" i="4" s="1"/>
  <c r="H8727" i="4"/>
  <c r="I8727" i="4" s="1"/>
  <c r="H8867" i="4"/>
  <c r="I8867" i="4" s="1"/>
  <c r="H8947" i="4"/>
  <c r="I8947" i="4" s="1"/>
  <c r="H9007" i="4"/>
  <c r="I9007" i="4" s="1"/>
  <c r="H9057" i="4"/>
  <c r="I9057" i="4" s="1"/>
  <c r="H9077" i="4"/>
  <c r="I9077" i="4" s="1"/>
  <c r="H9277" i="4"/>
  <c r="I9277" i="4" s="1"/>
  <c r="H5008" i="4"/>
  <c r="I5008" i="4" s="1"/>
  <c r="H5373" i="4"/>
  <c r="I5373" i="4" s="1"/>
  <c r="H5649" i="4"/>
  <c r="I5649" i="4" s="1"/>
  <c r="H5882" i="4"/>
  <c r="I5882" i="4" s="1"/>
  <c r="H6426" i="4"/>
  <c r="I6426" i="4" s="1"/>
  <c r="H6548" i="4"/>
  <c r="I6548" i="4" s="1"/>
  <c r="H6737" i="4"/>
  <c r="I6737" i="4" s="1"/>
  <c r="H6759" i="4"/>
  <c r="I6759" i="4" s="1"/>
  <c r="H6937" i="4"/>
  <c r="I6937" i="4" s="1"/>
  <c r="H6948" i="4"/>
  <c r="I6948" i="4" s="1"/>
  <c r="H7218" i="4"/>
  <c r="I7218" i="4" s="1"/>
  <c r="H7238" i="4"/>
  <c r="I7238" i="4" s="1"/>
  <c r="H7248" i="4"/>
  <c r="I7248" i="4" s="1"/>
  <c r="H7398" i="4"/>
  <c r="I7398" i="4" s="1"/>
  <c r="H7428" i="4"/>
  <c r="I7428" i="4" s="1"/>
  <c r="H7438" i="4"/>
  <c r="I7438" i="4" s="1"/>
  <c r="H7488" i="4"/>
  <c r="I7488" i="4" s="1"/>
  <c r="H7578" i="4"/>
  <c r="I7578" i="4" s="1"/>
  <c r="H7888" i="4"/>
  <c r="I7888" i="4" s="1"/>
  <c r="H7988" i="4"/>
  <c r="I7988" i="4" s="1"/>
  <c r="H8018" i="4"/>
  <c r="I8018" i="4" s="1"/>
  <c r="H8028" i="4"/>
  <c r="I8028" i="4" s="1"/>
  <c r="H8098" i="4"/>
  <c r="I8098" i="4" s="1"/>
  <c r="H8128" i="4"/>
  <c r="I8128" i="4" s="1"/>
  <c r="H8278" i="4"/>
  <c r="I8278" i="4" s="1"/>
  <c r="H8328" i="4"/>
  <c r="I8328" i="4" s="1"/>
  <c r="H8478" i="4"/>
  <c r="I8478" i="4" s="1"/>
  <c r="H8668" i="4"/>
  <c r="I8668" i="4" s="1"/>
  <c r="H8738" i="4"/>
  <c r="I8738" i="4" s="1"/>
  <c r="H8768" i="4"/>
  <c r="I8768" i="4" s="1"/>
  <c r="H8798" i="4"/>
  <c r="I8798" i="4" s="1"/>
  <c r="H8878" i="4"/>
  <c r="I8878" i="4" s="1"/>
  <c r="H9018" i="4"/>
  <c r="I9018" i="4" s="1"/>
  <c r="H9118" i="4"/>
  <c r="I9118" i="4" s="1"/>
  <c r="H4791" i="4"/>
  <c r="I4791" i="4" s="1"/>
  <c r="H5438" i="4"/>
  <c r="I5438" i="4" s="1"/>
  <c r="H5488" i="4"/>
  <c r="I5488" i="4" s="1"/>
  <c r="H6019" i="4"/>
  <c r="I6019" i="4" s="1"/>
  <c r="H6283" i="4"/>
  <c r="I6283" i="4" s="1"/>
  <c r="H6405" i="4"/>
  <c r="I6405" i="4" s="1"/>
  <c r="H6505" i="4"/>
  <c r="I6505" i="4" s="1"/>
  <c r="H6572" i="4"/>
  <c r="I6572" i="4" s="1"/>
  <c r="H6872" i="4"/>
  <c r="I6872" i="4" s="1"/>
  <c r="H6883" i="4"/>
  <c r="I6883" i="4" s="1"/>
  <c r="H6894" i="4"/>
  <c r="I6894" i="4" s="1"/>
  <c r="H7038" i="4"/>
  <c r="I7038" i="4" s="1"/>
  <c r="H7049" i="4"/>
  <c r="I7049" i="4" s="1"/>
  <c r="H7259" i="4"/>
  <c r="I7259" i="4" s="1"/>
  <c r="H7279" i="4"/>
  <c r="I7279" i="4" s="1"/>
  <c r="H7319" i="4"/>
  <c r="I7319" i="4" s="1"/>
  <c r="H7439" i="4"/>
  <c r="I7439" i="4" s="1"/>
  <c r="H7459" i="4"/>
  <c r="I7459" i="4" s="1"/>
  <c r="H7549" i="4"/>
  <c r="I7549" i="4" s="1"/>
  <c r="H7599" i="4"/>
  <c r="I7599" i="4" s="1"/>
  <c r="H7709" i="4"/>
  <c r="I7709" i="4" s="1"/>
  <c r="H7719" i="4"/>
  <c r="I7719" i="4" s="1"/>
  <c r="H7909" i="4"/>
  <c r="I7909" i="4" s="1"/>
  <c r="H8029" i="4"/>
  <c r="I8029" i="4" s="1"/>
  <c r="H8049" i="4"/>
  <c r="I8049" i="4" s="1"/>
  <c r="H8059" i="4"/>
  <c r="I8059" i="4" s="1"/>
  <c r="H8159" i="4"/>
  <c r="I8159" i="4" s="1"/>
  <c r="H8269" i="4"/>
  <c r="I8269" i="4" s="1"/>
  <c r="H8299" i="4"/>
  <c r="I8299" i="4" s="1"/>
  <c r="H8359" i="4"/>
  <c r="I8359" i="4" s="1"/>
  <c r="H8529" i="4"/>
  <c r="I8529" i="4" s="1"/>
  <c r="H8559" i="4"/>
  <c r="I8559" i="4" s="1"/>
  <c r="H8759" i="4"/>
  <c r="I8759" i="4" s="1"/>
  <c r="H8829" i="4"/>
  <c r="I8829" i="4" s="1"/>
  <c r="H8979" i="4"/>
  <c r="I8979" i="4" s="1"/>
  <c r="H9049" i="4"/>
  <c r="I9049" i="4" s="1"/>
  <c r="H9099" i="4"/>
  <c r="I9099" i="4" s="1"/>
  <c r="H9229" i="4"/>
  <c r="I9229" i="4" s="1"/>
  <c r="H4795" i="4"/>
  <c r="I4795" i="4" s="1"/>
  <c r="H5622" i="4"/>
  <c r="I5622" i="4" s="1"/>
  <c r="H5958" i="4"/>
  <c r="I5958" i="4" s="1"/>
  <c r="H6117" i="4"/>
  <c r="I6117" i="4" s="1"/>
  <c r="H6137" i="4"/>
  <c r="I6137" i="4" s="1"/>
  <c r="H6317" i="4"/>
  <c r="I6317" i="4" s="1"/>
  <c r="H6539" i="4"/>
  <c r="I6539" i="4" s="1"/>
  <c r="H6628" i="4"/>
  <c r="I6628" i="4" s="1"/>
  <c r="H6806" i="4"/>
  <c r="I6806" i="4" s="1"/>
  <c r="H7017" i="4"/>
  <c r="I7017" i="4" s="1"/>
  <c r="H7117" i="4"/>
  <c r="I7117" i="4" s="1"/>
  <c r="H7220" i="4"/>
  <c r="I7220" i="4" s="1"/>
  <c r="H7320" i="4"/>
  <c r="I7320" i="4" s="1"/>
  <c r="H7340" i="4"/>
  <c r="I7340" i="4" s="1"/>
  <c r="H7370" i="4"/>
  <c r="I7370" i="4" s="1"/>
  <c r="H7410" i="4"/>
  <c r="I7410" i="4" s="1"/>
  <c r="H7500" i="4"/>
  <c r="I7500" i="4" s="1"/>
  <c r="H7890" i="4"/>
  <c r="I7890" i="4" s="1"/>
  <c r="H7920" i="4"/>
  <c r="I7920" i="4" s="1"/>
  <c r="H7930" i="4"/>
  <c r="I7930" i="4" s="1"/>
  <c r="H7950" i="4"/>
  <c r="I7950" i="4" s="1"/>
  <c r="H7970" i="4"/>
  <c r="I7970" i="4" s="1"/>
  <c r="H8080" i="4"/>
  <c r="I8080" i="4" s="1"/>
  <c r="H8190" i="4"/>
  <c r="I8190" i="4" s="1"/>
  <c r="H8220" i="4"/>
  <c r="I8220" i="4" s="1"/>
  <c r="H8250" i="4"/>
  <c r="I8250" i="4" s="1"/>
  <c r="H8290" i="4"/>
  <c r="I8290" i="4" s="1"/>
  <c r="H8450" i="4"/>
  <c r="I8450" i="4" s="1"/>
  <c r="H4362" i="4"/>
  <c r="I4362" i="4" s="1"/>
  <c r="H5350" i="4"/>
  <c r="I5350" i="4" s="1"/>
  <c r="H6158" i="4"/>
  <c r="I6158" i="4" s="1"/>
  <c r="H6832" i="4"/>
  <c r="I6832" i="4" s="1"/>
  <c r="H7054" i="4"/>
  <c r="I7054" i="4" s="1"/>
  <c r="H7131" i="4"/>
  <c r="I7131" i="4" s="1"/>
  <c r="H7701" i="4"/>
  <c r="I7701" i="4" s="1"/>
  <c r="H7732" i="4"/>
  <c r="I7732" i="4" s="1"/>
  <c r="H7963" i="4"/>
  <c r="I7963" i="4" s="1"/>
  <c r="H8644" i="4"/>
  <c r="I8644" i="4" s="1"/>
  <c r="H8780" i="4"/>
  <c r="I8780" i="4" s="1"/>
  <c r="H8894" i="4"/>
  <c r="I8894" i="4" s="1"/>
  <c r="H9044" i="4"/>
  <c r="I9044" i="4" s="1"/>
  <c r="H9316" i="4"/>
  <c r="I9316" i="4" s="1"/>
  <c r="H9396" i="4"/>
  <c r="I9396" i="4" s="1"/>
  <c r="H9456" i="4"/>
  <c r="I9456" i="4" s="1"/>
  <c r="H9486" i="4"/>
  <c r="I9486" i="4" s="1"/>
  <c r="H9756" i="4"/>
  <c r="I9756" i="4" s="1"/>
  <c r="H9796" i="4"/>
  <c r="I9796" i="4" s="1"/>
  <c r="H9866" i="4"/>
  <c r="I9866" i="4" s="1"/>
  <c r="H9876" i="4"/>
  <c r="I9876" i="4" s="1"/>
  <c r="H9936" i="4"/>
  <c r="I9936" i="4" s="1"/>
  <c r="H10086" i="4"/>
  <c r="I10086" i="4" s="1"/>
  <c r="H10166" i="4"/>
  <c r="I10166" i="4" s="1"/>
  <c r="H10476" i="4"/>
  <c r="I10476" i="4" s="1"/>
  <c r="H10516" i="4"/>
  <c r="I10516" i="4" s="1"/>
  <c r="H10576" i="4"/>
  <c r="I10576" i="4" s="1"/>
  <c r="H10866" i="4"/>
  <c r="I10866" i="4" s="1"/>
  <c r="H10986" i="4"/>
  <c r="I10986" i="4" s="1"/>
  <c r="H11006" i="4"/>
  <c r="I11006" i="4" s="1"/>
  <c r="H11126" i="4"/>
  <c r="I11126" i="4" s="1"/>
  <c r="H11176" i="4"/>
  <c r="I11176" i="4" s="1"/>
  <c r="H11206" i="4"/>
  <c r="I11206" i="4" s="1"/>
  <c r="H11286" i="4"/>
  <c r="I11286" i="4" s="1"/>
  <c r="H11346" i="4"/>
  <c r="I11346" i="4" s="1"/>
  <c r="H6285" i="4"/>
  <c r="I6285" i="4" s="1"/>
  <c r="H6841" i="4"/>
  <c r="I6841" i="4" s="1"/>
  <c r="H7021" i="4"/>
  <c r="I7021" i="4" s="1"/>
  <c r="H7132" i="4"/>
  <c r="I7132" i="4" s="1"/>
  <c r="H7471" i="4"/>
  <c r="I7471" i="4" s="1"/>
  <c r="H7933" i="4"/>
  <c r="I7933" i="4" s="1"/>
  <c r="H8631" i="4"/>
  <c r="I8631" i="4" s="1"/>
  <c r="H8946" i="4"/>
  <c r="I8946" i="4" s="1"/>
  <c r="H8981" i="4"/>
  <c r="I8981" i="4" s="1"/>
  <c r="H9367" i="4"/>
  <c r="I9367" i="4" s="1"/>
  <c r="H9427" i="4"/>
  <c r="I9427" i="4" s="1"/>
  <c r="H9537" i="4"/>
  <c r="I9537" i="4" s="1"/>
  <c r="H9597" i="4"/>
  <c r="I9597" i="4" s="1"/>
  <c r="H9647" i="4"/>
  <c r="I9647" i="4" s="1"/>
  <c r="H9657" i="4"/>
  <c r="I9657" i="4" s="1"/>
  <c r="H9717" i="4"/>
  <c r="I9717" i="4" s="1"/>
  <c r="H9757" i="4"/>
  <c r="I9757" i="4" s="1"/>
  <c r="H9937" i="4"/>
  <c r="I9937" i="4" s="1"/>
  <c r="H10047" i="4"/>
  <c r="I10047" i="4" s="1"/>
  <c r="H10057" i="4"/>
  <c r="I10057" i="4" s="1"/>
  <c r="H10107" i="4"/>
  <c r="I10107" i="4" s="1"/>
  <c r="H10337" i="4"/>
  <c r="I10337" i="4" s="1"/>
  <c r="H10397" i="4"/>
  <c r="I10397" i="4" s="1"/>
  <c r="H10417" i="4"/>
  <c r="I10417" i="4" s="1"/>
  <c r="H10607" i="4"/>
  <c r="I10607" i="4" s="1"/>
  <c r="H10637" i="4"/>
  <c r="I10637" i="4" s="1"/>
  <c r="H10647" i="4"/>
  <c r="I10647" i="4" s="1"/>
  <c r="H10677" i="4"/>
  <c r="I10677" i="4" s="1"/>
  <c r="H10727" i="4"/>
  <c r="I10727" i="4" s="1"/>
  <c r="H10757" i="4"/>
  <c r="I10757" i="4" s="1"/>
  <c r="H10777" i="4"/>
  <c r="I10777" i="4" s="1"/>
  <c r="H11067" i="4"/>
  <c r="I11067" i="4" s="1"/>
  <c r="H11187" i="4"/>
  <c r="I11187" i="4" s="1"/>
  <c r="H6321" i="4"/>
  <c r="I6321" i="4" s="1"/>
  <c r="H7303" i="4"/>
  <c r="I7303" i="4" s="1"/>
  <c r="H7841" i="4"/>
  <c r="I7841" i="4" s="1"/>
  <c r="H8203" i="4"/>
  <c r="I8203" i="4" s="1"/>
  <c r="H8303" i="4"/>
  <c r="I8303" i="4" s="1"/>
  <c r="H8341" i="4"/>
  <c r="I8341" i="4" s="1"/>
  <c r="H8372" i="4"/>
  <c r="I8372" i="4" s="1"/>
  <c r="H8532" i="4"/>
  <c r="I8532" i="4" s="1"/>
  <c r="H8550" i="4"/>
  <c r="I8550" i="4" s="1"/>
  <c r="H8564" i="4"/>
  <c r="I8564" i="4" s="1"/>
  <c r="H8832" i="4"/>
  <c r="I8832" i="4" s="1"/>
  <c r="H9468" i="4"/>
  <c r="I9468" i="4" s="1"/>
  <c r="H9558" i="4"/>
  <c r="I9558" i="4" s="1"/>
  <c r="H9638" i="4"/>
  <c r="I9638" i="4" s="1"/>
  <c r="H9808" i="4"/>
  <c r="I9808" i="4" s="1"/>
  <c r="H9918" i="4"/>
  <c r="I9918" i="4" s="1"/>
  <c r="H9948" i="4"/>
  <c r="I9948" i="4" s="1"/>
  <c r="H10168" i="4"/>
  <c r="I10168" i="4" s="1"/>
  <c r="H10208" i="4"/>
  <c r="I10208" i="4" s="1"/>
  <c r="H10278" i="4"/>
  <c r="I10278" i="4" s="1"/>
  <c r="H10298" i="4"/>
  <c r="I10298" i="4" s="1"/>
  <c r="H10328" i="4"/>
  <c r="I10328" i="4" s="1"/>
  <c r="H10708" i="4"/>
  <c r="I10708" i="4" s="1"/>
  <c r="H10878" i="4"/>
  <c r="I10878" i="4" s="1"/>
  <c r="H10968" i="4"/>
  <c r="I10968" i="4" s="1"/>
  <c r="H11008" i="4"/>
  <c r="I11008" i="4" s="1"/>
  <c r="H11048" i="4"/>
  <c r="I11048" i="4" s="1"/>
  <c r="H11318" i="4"/>
  <c r="I11318" i="4" s="1"/>
  <c r="H11378" i="4"/>
  <c r="I11378" i="4" s="1"/>
  <c r="H6364" i="4"/>
  <c r="I6364" i="4" s="1"/>
  <c r="H6586" i="4"/>
  <c r="I6586" i="4" s="1"/>
  <c r="H7911" i="4"/>
  <c r="I7911" i="4" s="1"/>
  <c r="H8173" i="4"/>
  <c r="I8173" i="4" s="1"/>
  <c r="H8311" i="4"/>
  <c r="I8311" i="4" s="1"/>
  <c r="H8442" i="4"/>
  <c r="I8442" i="4" s="1"/>
  <c r="H8701" i="4"/>
  <c r="I8701" i="4" s="1"/>
  <c r="H9001" i="4"/>
  <c r="I9001" i="4" s="1"/>
  <c r="H9339" i="4"/>
  <c r="I9339" i="4" s="1"/>
  <c r="H9349" i="4"/>
  <c r="I9349" i="4" s="1"/>
  <c r="H9369" i="4"/>
  <c r="I9369" i="4" s="1"/>
  <c r="H9409" i="4"/>
  <c r="I9409" i="4" s="1"/>
  <c r="H9469" i="4"/>
  <c r="I9469" i="4" s="1"/>
  <c r="H9599" i="4"/>
  <c r="I9599" i="4" s="1"/>
  <c r="H6179" i="4"/>
  <c r="I6179" i="4" s="1"/>
  <c r="H6997" i="4"/>
  <c r="I6997" i="4" s="1"/>
  <c r="H7281" i="4"/>
  <c r="I7281" i="4" s="1"/>
  <c r="H7612" i="4"/>
  <c r="I7612" i="4" s="1"/>
  <c r="H7712" i="4"/>
  <c r="I7712" i="4" s="1"/>
  <c r="H7981" i="4"/>
  <c r="I7981" i="4" s="1"/>
  <c r="H8112" i="4"/>
  <c r="I8112" i="4" s="1"/>
  <c r="H8620" i="4"/>
  <c r="I8620" i="4" s="1"/>
  <c r="H9281" i="4"/>
  <c r="I9281" i="4" s="1"/>
  <c r="H9570" i="4"/>
  <c r="I9570" i="4" s="1"/>
  <c r="H9620" i="4"/>
  <c r="I9620" i="4" s="1"/>
  <c r="H4220" i="4"/>
  <c r="I4220" i="4" s="1"/>
  <c r="H5568" i="4"/>
  <c r="I5568" i="4" s="1"/>
  <c r="H6408" i="4"/>
  <c r="I6408" i="4" s="1"/>
  <c r="H6443" i="4"/>
  <c r="I6443" i="4" s="1"/>
  <c r="H6929" i="4"/>
  <c r="I6929" i="4" s="1"/>
  <c r="H7075" i="4"/>
  <c r="I7075" i="4" s="1"/>
  <c r="H7213" i="4"/>
  <c r="I7213" i="4" s="1"/>
  <c r="H7351" i="4"/>
  <c r="I7351" i="4" s="1"/>
  <c r="H7482" i="4"/>
  <c r="I7482" i="4" s="1"/>
  <c r="H7851" i="4"/>
  <c r="I7851" i="4" s="1"/>
  <c r="H8182" i="4"/>
  <c r="I8182" i="4" s="1"/>
  <c r="H8282" i="4"/>
  <c r="I8282" i="4" s="1"/>
  <c r="H8853" i="4"/>
  <c r="I8853" i="4" s="1"/>
  <c r="H9153" i="4"/>
  <c r="I9153" i="4" s="1"/>
  <c r="H9253" i="4"/>
  <c r="I9253" i="4" s="1"/>
  <c r="H9266" i="4"/>
  <c r="I9266" i="4" s="1"/>
  <c r="H9295" i="4"/>
  <c r="I9295" i="4" s="1"/>
  <c r="H9371" i="4"/>
  <c r="I9371" i="4" s="1"/>
  <c r="H9401" i="4"/>
  <c r="I9401" i="4" s="1"/>
  <c r="H9441" i="4"/>
  <c r="I9441" i="4" s="1"/>
  <c r="H6198" i="4"/>
  <c r="I6198" i="4" s="1"/>
  <c r="H6298" i="4"/>
  <c r="I6298" i="4" s="1"/>
  <c r="H6896" i="4"/>
  <c r="I6896" i="4" s="1"/>
  <c r="H7552" i="4"/>
  <c r="I7552" i="4" s="1"/>
  <c r="H8472" i="4"/>
  <c r="I8472" i="4" s="1"/>
  <c r="H8504" i="4"/>
  <c r="I8504" i="4" s="1"/>
  <c r="H8990" i="4"/>
  <c r="I8990" i="4" s="1"/>
  <c r="H9090" i="4"/>
  <c r="I9090" i="4" s="1"/>
  <c r="H9372" i="4"/>
  <c r="I9372" i="4" s="1"/>
  <c r="H9382" i="4"/>
  <c r="I9382" i="4" s="1"/>
  <c r="H9462" i="4"/>
  <c r="I9462" i="4" s="1"/>
  <c r="H9552" i="4"/>
  <c r="I9552" i="4" s="1"/>
  <c r="H8841" i="4"/>
  <c r="I8841" i="4" s="1"/>
  <c r="H9544" i="4"/>
  <c r="I9544" i="4" s="1"/>
  <c r="H9715" i="4"/>
  <c r="I9715" i="4" s="1"/>
  <c r="H10244" i="4"/>
  <c r="I10244" i="4" s="1"/>
  <c r="H10289" i="4"/>
  <c r="I10289" i="4" s="1"/>
  <c r="H10331" i="4"/>
  <c r="I10331" i="4" s="1"/>
  <c r="H10831" i="4"/>
  <c r="I10831" i="4" s="1"/>
  <c r="H10860" i="4"/>
  <c r="I10860" i="4" s="1"/>
  <c r="H10944" i="4"/>
  <c r="I10944" i="4" s="1"/>
  <c r="H11002" i="4"/>
  <c r="I11002" i="4" s="1"/>
  <c r="H11402" i="4"/>
  <c r="I11402" i="4" s="1"/>
  <c r="H11451" i="4"/>
  <c r="I11451" i="4" s="1"/>
  <c r="H11471" i="4"/>
  <c r="I11471" i="4" s="1"/>
  <c r="H11701" i="4"/>
  <c r="I11701" i="4" s="1"/>
  <c r="H11821" i="4"/>
  <c r="I11821" i="4" s="1"/>
  <c r="H11941" i="4"/>
  <c r="I11941" i="4" s="1"/>
  <c r="H12001" i="4"/>
  <c r="I12001" i="4" s="1"/>
  <c r="H12161" i="4"/>
  <c r="I12161" i="4" s="1"/>
  <c r="H12281" i="4"/>
  <c r="I12281" i="4" s="1"/>
  <c r="H12311" i="4"/>
  <c r="I12311" i="4" s="1"/>
  <c r="H12331" i="4"/>
  <c r="I12331" i="4" s="1"/>
  <c r="H12391" i="4"/>
  <c r="I12391" i="4" s="1"/>
  <c r="H12851" i="4"/>
  <c r="I12851" i="4" s="1"/>
  <c r="H13051" i="4"/>
  <c r="I13051" i="4" s="1"/>
  <c r="H13091" i="4"/>
  <c r="I13091" i="4" s="1"/>
  <c r="H6376" i="4"/>
  <c r="I6376" i="4" s="1"/>
  <c r="H9845" i="4"/>
  <c r="I9845" i="4" s="1"/>
  <c r="H10574" i="4"/>
  <c r="I10574" i="4" s="1"/>
  <c r="H10774" i="4"/>
  <c r="I10774" i="4" s="1"/>
  <c r="H11032" i="4"/>
  <c r="I11032" i="4" s="1"/>
  <c r="H11132" i="4"/>
  <c r="I11132" i="4" s="1"/>
  <c r="H11374" i="4"/>
  <c r="I11374" i="4" s="1"/>
  <c r="H11592" i="4"/>
  <c r="I11592" i="4" s="1"/>
  <c r="H11632" i="4"/>
  <c r="I11632" i="4" s="1"/>
  <c r="H11672" i="4"/>
  <c r="I11672" i="4" s="1"/>
  <c r="H11772" i="4"/>
  <c r="I11772" i="4" s="1"/>
  <c r="H11872" i="4"/>
  <c r="I11872" i="4" s="1"/>
  <c r="H12052" i="4"/>
  <c r="I12052" i="4" s="1"/>
  <c r="H12152" i="4"/>
  <c r="I12152" i="4" s="1"/>
  <c r="H12192" i="4"/>
  <c r="I12192" i="4" s="1"/>
  <c r="H12262" i="4"/>
  <c r="I12262" i="4" s="1"/>
  <c r="H12322" i="4"/>
  <c r="I12322" i="4" s="1"/>
  <c r="H12342" i="4"/>
  <c r="I12342" i="4" s="1"/>
  <c r="H12372" i="4"/>
  <c r="I12372" i="4" s="1"/>
  <c r="H12442" i="4"/>
  <c r="I12442" i="4" s="1"/>
  <c r="H12482" i="4"/>
  <c r="I12482" i="4" s="1"/>
  <c r="H12552" i="4"/>
  <c r="I12552" i="4" s="1"/>
  <c r="H12582" i="4"/>
  <c r="I12582" i="4" s="1"/>
  <c r="H12592" i="4"/>
  <c r="I12592" i="4" s="1"/>
  <c r="H12622" i="4"/>
  <c r="I12622" i="4" s="1"/>
  <c r="H12642" i="4"/>
  <c r="I12642" i="4" s="1"/>
  <c r="H12662" i="4"/>
  <c r="I12662" i="4" s="1"/>
  <c r="H12702" i="4"/>
  <c r="I12702" i="4" s="1"/>
  <c r="H12752" i="4"/>
  <c r="I12752" i="4" s="1"/>
  <c r="H12802" i="4"/>
  <c r="I12802" i="4" s="1"/>
  <c r="H12832" i="4"/>
  <c r="I12832" i="4" s="1"/>
  <c r="H12922" i="4"/>
  <c r="I12922" i="4" s="1"/>
  <c r="H12982" i="4"/>
  <c r="I12982" i="4" s="1"/>
  <c r="H13002" i="4"/>
  <c r="I13002" i="4" s="1"/>
  <c r="H13032" i="4"/>
  <c r="I13032" i="4" s="1"/>
  <c r="H7461" i="4"/>
  <c r="I7461" i="4" s="1"/>
  <c r="H8792" i="4"/>
  <c r="I8792" i="4" s="1"/>
  <c r="H9833" i="4"/>
  <c r="I9833" i="4" s="1"/>
  <c r="H9975" i="4"/>
  <c r="I9975" i="4" s="1"/>
  <c r="H10149" i="4"/>
  <c r="I10149" i="4" s="1"/>
  <c r="H10175" i="4"/>
  <c r="I10175" i="4" s="1"/>
  <c r="H10333" i="4"/>
  <c r="I10333" i="4" s="1"/>
  <c r="H10449" i="4"/>
  <c r="I10449" i="4" s="1"/>
  <c r="H10549" i="4"/>
  <c r="I10549" i="4" s="1"/>
  <c r="H10591" i="4"/>
  <c r="I10591" i="4" s="1"/>
  <c r="H10704" i="4"/>
  <c r="I10704" i="4" s="1"/>
  <c r="H10791" i="4"/>
  <c r="I10791" i="4" s="1"/>
  <c r="H10933" i="4"/>
  <c r="I10933" i="4" s="1"/>
  <c r="H11104" i="4"/>
  <c r="I11104" i="4" s="1"/>
  <c r="H11162" i="4"/>
  <c r="I11162" i="4" s="1"/>
  <c r="H11262" i="4"/>
  <c r="I11262" i="4" s="1"/>
  <c r="H11453" i="4"/>
  <c r="I11453" i="4" s="1"/>
  <c r="H11473" i="4"/>
  <c r="I11473" i="4" s="1"/>
  <c r="H11553" i="4"/>
  <c r="I11553" i="4" s="1"/>
  <c r="H11643" i="4"/>
  <c r="I11643" i="4" s="1"/>
  <c r="H11713" i="4"/>
  <c r="I11713" i="4" s="1"/>
  <c r="H11743" i="4"/>
  <c r="I11743" i="4" s="1"/>
  <c r="H11763" i="4"/>
  <c r="I11763" i="4" s="1"/>
  <c r="H11773" i="4"/>
  <c r="I11773" i="4" s="1"/>
  <c r="H11783" i="4"/>
  <c r="I11783" i="4" s="1"/>
  <c r="H11863" i="4"/>
  <c r="I11863" i="4" s="1"/>
  <c r="H12003" i="4"/>
  <c r="I12003" i="4" s="1"/>
  <c r="H12073" i="4"/>
  <c r="I12073" i="4" s="1"/>
  <c r="H12103" i="4"/>
  <c r="I12103" i="4" s="1"/>
  <c r="H12493" i="4"/>
  <c r="I12493" i="4" s="1"/>
  <c r="H12503" i="4"/>
  <c r="I12503" i="4" s="1"/>
  <c r="H12513" i="4"/>
  <c r="I12513" i="4" s="1"/>
  <c r="H12623" i="4"/>
  <c r="I12623" i="4" s="1"/>
  <c r="H12773" i="4"/>
  <c r="I12773" i="4" s="1"/>
  <c r="H13083" i="4"/>
  <c r="I13083" i="4" s="1"/>
  <c r="H3305" i="4"/>
  <c r="I3305" i="4" s="1"/>
  <c r="H5628" i="4"/>
  <c r="I5628" i="4" s="1"/>
  <c r="H6642" i="4"/>
  <c r="I6642" i="4" s="1"/>
  <c r="H6754" i="4"/>
  <c r="I6754" i="4" s="1"/>
  <c r="H7009" i="4"/>
  <c r="I7009" i="4" s="1"/>
  <c r="H8253" i="4"/>
  <c r="I8253" i="4" s="1"/>
  <c r="H8856" i="4"/>
  <c r="I8856" i="4" s="1"/>
  <c r="H9126" i="4"/>
  <c r="I9126" i="4" s="1"/>
  <c r="H9273" i="4"/>
  <c r="I9273" i="4" s="1"/>
  <c r="H9354" i="4"/>
  <c r="I9354" i="4" s="1"/>
  <c r="H9385" i="4"/>
  <c r="I9385" i="4" s="1"/>
  <c r="H9485" i="4"/>
  <c r="I9485" i="4" s="1"/>
  <c r="H9792" i="4"/>
  <c r="I9792" i="4" s="1"/>
  <c r="H10050" i="4"/>
  <c r="I10050" i="4" s="1"/>
  <c r="H10205" i="4"/>
  <c r="I10205" i="4" s="1"/>
  <c r="H10321" i="4"/>
  <c r="I10321" i="4" s="1"/>
  <c r="H10434" i="4"/>
  <c r="I10434" i="4" s="1"/>
  <c r="H10621" i="4"/>
  <c r="I10621" i="4" s="1"/>
  <c r="H10779" i="4"/>
  <c r="I10779" i="4" s="1"/>
  <c r="H10892" i="4"/>
  <c r="I10892" i="4" s="1"/>
  <c r="H10992" i="4"/>
  <c r="I10992" i="4" s="1"/>
  <c r="H6418" i="4"/>
  <c r="I6418" i="4" s="1"/>
  <c r="H8576" i="4"/>
  <c r="I8576" i="4" s="1"/>
  <c r="H8806" i="4"/>
  <c r="I8806" i="4" s="1"/>
  <c r="H9493" i="4"/>
  <c r="I9493" i="4" s="1"/>
  <c r="H9524" i="4"/>
  <c r="I9524" i="4" s="1"/>
  <c r="H9693" i="4"/>
  <c r="I9693" i="4" s="1"/>
  <c r="H9709" i="4"/>
  <c r="I9709" i="4" s="1"/>
  <c r="H9735" i="4"/>
  <c r="I9735" i="4" s="1"/>
  <c r="H9880" i="4"/>
  <c r="I9880" i="4" s="1"/>
  <c r="H10080" i="4"/>
  <c r="I10080" i="4" s="1"/>
  <c r="H10164" i="4"/>
  <c r="I10164" i="4" s="1"/>
  <c r="H10409" i="4"/>
  <c r="I10409" i="4" s="1"/>
  <c r="H10551" i="4"/>
  <c r="I10551" i="4" s="1"/>
  <c r="H10593" i="4"/>
  <c r="I10593" i="4" s="1"/>
  <c r="H10709" i="4"/>
  <c r="I10709" i="4" s="1"/>
  <c r="H10893" i="4"/>
  <c r="I10893" i="4" s="1"/>
  <c r="H10935" i="4"/>
  <c r="I10935" i="4" s="1"/>
  <c r="H11151" i="4"/>
  <c r="I11151" i="4" s="1"/>
  <c r="H5728" i="4"/>
  <c r="I5728" i="4" s="1"/>
  <c r="H7722" i="4"/>
  <c r="I7722" i="4" s="1"/>
  <c r="H8923" i="4"/>
  <c r="I8923" i="4" s="1"/>
  <c r="H9665" i="4"/>
  <c r="I9665" i="4" s="1"/>
  <c r="H9710" i="4"/>
  <c r="I9710" i="4" s="1"/>
  <c r="H9839" i="4"/>
  <c r="I9839" i="4" s="1"/>
  <c r="H10165" i="4"/>
  <c r="I10165" i="4" s="1"/>
  <c r="H10223" i="4"/>
  <c r="I10223" i="4" s="1"/>
  <c r="H10352" i="4"/>
  <c r="I10352" i="4" s="1"/>
  <c r="H10381" i="4"/>
  <c r="I10381" i="4" s="1"/>
  <c r="H10394" i="4"/>
  <c r="I10394" i="4" s="1"/>
  <c r="H10665" i="4"/>
  <c r="I10665" i="4" s="1"/>
  <c r="H10681" i="4"/>
  <c r="I10681" i="4" s="1"/>
  <c r="H10739" i="4"/>
  <c r="I10739" i="4" s="1"/>
  <c r="H10823" i="4"/>
  <c r="I10823" i="4" s="1"/>
  <c r="H10839" i="4"/>
  <c r="I10839" i="4" s="1"/>
  <c r="H10939" i="4"/>
  <c r="I10939" i="4" s="1"/>
  <c r="H10952" i="4"/>
  <c r="I10952" i="4" s="1"/>
  <c r="H11023" i="4"/>
  <c r="I11023" i="4" s="1"/>
  <c r="H11194" i="4"/>
  <c r="I11194" i="4" s="1"/>
  <c r="H6564" i="4"/>
  <c r="I6564" i="4" s="1"/>
  <c r="H6676" i="4"/>
  <c r="I6676" i="4" s="1"/>
  <c r="H7622" i="4"/>
  <c r="I7622" i="4" s="1"/>
  <c r="H7723" i="4"/>
  <c r="I7723" i="4" s="1"/>
  <c r="H8706" i="4"/>
  <c r="I8706" i="4" s="1"/>
  <c r="H9495" i="4"/>
  <c r="I9495" i="4" s="1"/>
  <c r="H9533" i="4"/>
  <c r="I9533" i="4" s="1"/>
  <c r="H9740" i="4"/>
  <c r="I9740" i="4" s="1"/>
  <c r="H9982" i="4"/>
  <c r="I9982" i="4" s="1"/>
  <c r="H10153" i="4"/>
  <c r="I10153" i="4" s="1"/>
  <c r="H10182" i="4"/>
  <c r="I10182" i="4" s="1"/>
  <c r="H10224" i="4"/>
  <c r="I10224" i="4" s="1"/>
  <c r="H10469" i="4"/>
  <c r="I10469" i="4" s="1"/>
  <c r="H10482" i="4"/>
  <c r="I10482" i="4" s="1"/>
  <c r="H10624" i="4"/>
  <c r="I10624" i="4" s="1"/>
  <c r="H10653" i="4"/>
  <c r="I10653" i="4" s="1"/>
  <c r="H10824" i="4"/>
  <c r="I10824" i="4" s="1"/>
  <c r="H10982" i="4"/>
  <c r="I10982" i="4" s="1"/>
  <c r="H11024" i="4"/>
  <c r="I11024" i="4" s="1"/>
  <c r="H5340" i="4"/>
  <c r="I5340" i="4" s="1"/>
  <c r="H6941" i="4"/>
  <c r="I6941" i="4" s="1"/>
  <c r="H7731" i="4"/>
  <c r="I7731" i="4" s="1"/>
  <c r="H9042" i="4"/>
  <c r="I9042" i="4" s="1"/>
  <c r="H9465" i="4"/>
  <c r="I9465" i="4" s="1"/>
  <c r="H9799" i="4"/>
  <c r="I9799" i="4" s="1"/>
  <c r="H9999" i="4"/>
  <c r="I9999" i="4" s="1"/>
  <c r="H10025" i="4"/>
  <c r="I10025" i="4" s="1"/>
  <c r="H10125" i="4"/>
  <c r="I10125" i="4" s="1"/>
  <c r="H10141" i="4"/>
  <c r="I10141" i="4" s="1"/>
  <c r="H10270" i="4"/>
  <c r="I10270" i="4" s="1"/>
  <c r="H10283" i="4"/>
  <c r="I10283" i="4" s="1"/>
  <c r="H10325" i="4"/>
  <c r="I10325" i="4" s="1"/>
  <c r="H10541" i="4"/>
  <c r="I10541" i="4" s="1"/>
  <c r="H10799" i="4"/>
  <c r="I10799" i="4" s="1"/>
  <c r="H10899" i="4"/>
  <c r="I10899" i="4" s="1"/>
  <c r="H11070" i="4"/>
  <c r="I11070" i="4" s="1"/>
  <c r="H11099" i="4"/>
  <c r="I11099" i="4" s="1"/>
  <c r="H11225" i="4"/>
  <c r="I11225" i="4" s="1"/>
  <c r="H11325" i="4"/>
  <c r="I11325" i="4" s="1"/>
  <c r="H11399" i="4"/>
  <c r="I11399" i="4" s="1"/>
  <c r="H11498" i="4"/>
  <c r="I11498" i="4" s="1"/>
  <c r="H11648" i="4"/>
  <c r="I11648" i="4" s="1"/>
  <c r="H11668" i="4"/>
  <c r="I11668" i="4" s="1"/>
  <c r="H11688" i="4"/>
  <c r="I11688" i="4" s="1"/>
  <c r="H11818" i="4"/>
  <c r="I11818" i="4" s="1"/>
  <c r="H11858" i="4"/>
  <c r="I11858" i="4" s="1"/>
  <c r="H11948" i="4"/>
  <c r="I11948" i="4" s="1"/>
  <c r="H12038" i="4"/>
  <c r="I12038" i="4" s="1"/>
  <c r="H12108" i="4"/>
  <c r="I12108" i="4" s="1"/>
  <c r="H12608" i="4"/>
  <c r="I12608" i="4" s="1"/>
  <c r="H12798" i="4"/>
  <c r="I12798" i="4" s="1"/>
  <c r="H12818" i="4"/>
  <c r="I12818" i="4" s="1"/>
  <c r="H12938" i="4"/>
  <c r="I12938" i="4" s="1"/>
  <c r="H13028" i="4"/>
  <c r="I13028" i="4" s="1"/>
  <c r="H13048" i="4"/>
  <c r="I13048" i="4" s="1"/>
  <c r="H13068" i="4"/>
  <c r="I13068" i="4" s="1"/>
  <c r="H16449" i="4"/>
  <c r="I16449" i="4" s="1"/>
  <c r="H16439" i="4"/>
  <c r="I16439" i="4" s="1"/>
  <c r="H16419" i="4"/>
  <c r="I16419" i="4" s="1"/>
  <c r="H16389" i="4"/>
  <c r="I16389" i="4" s="1"/>
  <c r="H16379" i="4"/>
  <c r="I16379" i="4" s="1"/>
  <c r="H16349" i="4"/>
  <c r="I16349" i="4" s="1"/>
  <c r="H16339" i="4"/>
  <c r="I16339" i="4" s="1"/>
  <c r="H16299" i="4"/>
  <c r="I16299" i="4" s="1"/>
  <c r="H16269" i="4"/>
  <c r="I16269" i="4" s="1"/>
  <c r="H16249" i="4"/>
  <c r="I16249" i="4" s="1"/>
  <c r="H16179" i="4"/>
  <c r="I16179" i="4" s="1"/>
  <c r="H16169" i="4"/>
  <c r="I16169" i="4" s="1"/>
  <c r="H16159" i="4"/>
  <c r="I16159" i="4" s="1"/>
  <c r="H16149" i="4"/>
  <c r="I16149" i="4" s="1"/>
  <c r="H16129" i="4"/>
  <c r="I16129" i="4" s="1"/>
  <c r="H16119" i="4"/>
  <c r="I16119" i="4" s="1"/>
  <c r="H16079" i="4"/>
  <c r="I16079" i="4" s="1"/>
  <c r="H16069" i="4"/>
  <c r="I16069" i="4" s="1"/>
  <c r="H16049" i="4"/>
  <c r="I16049" i="4" s="1"/>
  <c r="H16039" i="4"/>
  <c r="I16039" i="4" s="1"/>
  <c r="H16029" i="4"/>
  <c r="I16029" i="4" s="1"/>
  <c r="H15989" i="4"/>
  <c r="I15989" i="4" s="1"/>
  <c r="H15959" i="4"/>
  <c r="I15959" i="4" s="1"/>
  <c r="H15909" i="4"/>
  <c r="I15909" i="4" s="1"/>
  <c r="H15899" i="4"/>
  <c r="I15899" i="4" s="1"/>
  <c r="H15889" i="4"/>
  <c r="I15889" i="4" s="1"/>
  <c r="H15879" i="4"/>
  <c r="I15879" i="4" s="1"/>
  <c r="H15859" i="4"/>
  <c r="I15859" i="4" s="1"/>
  <c r="H15809" i="4"/>
  <c r="I15809" i="4" s="1"/>
  <c r="H15799" i="4"/>
  <c r="I15799" i="4" s="1"/>
  <c r="H15719" i="4"/>
  <c r="I15719" i="4" s="1"/>
  <c r="H15699" i="4"/>
  <c r="I15699" i="4" s="1"/>
  <c r="H15679" i="4"/>
  <c r="I15679" i="4" s="1"/>
  <c r="H15669" i="4"/>
  <c r="I15669" i="4" s="1"/>
  <c r="H15659" i="4"/>
  <c r="I15659" i="4" s="1"/>
  <c r="H15649" i="4"/>
  <c r="I15649" i="4" s="1"/>
  <c r="H15629" i="4"/>
  <c r="I15629" i="4" s="1"/>
  <c r="H15609" i="4"/>
  <c r="I15609" i="4" s="1"/>
  <c r="H15589" i="4"/>
  <c r="I15589" i="4" s="1"/>
  <c r="H15579" i="4"/>
  <c r="I15579" i="4" s="1"/>
  <c r="H15559" i="4"/>
  <c r="I15559" i="4" s="1"/>
  <c r="H15539" i="4"/>
  <c r="I15539" i="4" s="1"/>
  <c r="H15529" i="4"/>
  <c r="I15529" i="4" s="1"/>
  <c r="H15519" i="4"/>
  <c r="I15519" i="4" s="1"/>
  <c r="H15509" i="4"/>
  <c r="I15509" i="4" s="1"/>
  <c r="H15499" i="4"/>
  <c r="I15499" i="4" s="1"/>
  <c r="H15459" i="4"/>
  <c r="I15459" i="4" s="1"/>
  <c r="H15449" i="4"/>
  <c r="I15449" i="4" s="1"/>
  <c r="H15429" i="4"/>
  <c r="I15429" i="4" s="1"/>
  <c r="H15399" i="4"/>
  <c r="I15399" i="4" s="1"/>
  <c r="H15369" i="4"/>
  <c r="I15369" i="4" s="1"/>
  <c r="H15359" i="4"/>
  <c r="I15359" i="4" s="1"/>
  <c r="H15329" i="4"/>
  <c r="I15329" i="4" s="1"/>
  <c r="H15319" i="4"/>
  <c r="I15319" i="4" s="1"/>
  <c r="H15309" i="4"/>
  <c r="I15309" i="4" s="1"/>
  <c r="H15279" i="4"/>
  <c r="I15279" i="4" s="1"/>
  <c r="H15249" i="4"/>
  <c r="I15249" i="4" s="1"/>
  <c r="H15229" i="4"/>
  <c r="I15229" i="4" s="1"/>
  <c r="H15219" i="4"/>
  <c r="I15219" i="4" s="1"/>
  <c r="H15199" i="4"/>
  <c r="I15199" i="4" s="1"/>
  <c r="H15169" i="4"/>
  <c r="I15169" i="4" s="1"/>
  <c r="H15159" i="4"/>
  <c r="I15159" i="4" s="1"/>
  <c r="H15129" i="4"/>
  <c r="I15129" i="4" s="1"/>
  <c r="H15099" i="4"/>
  <c r="I15099" i="4" s="1"/>
  <c r="H15069" i="4"/>
  <c r="I15069" i="4" s="1"/>
  <c r="H15029" i="4"/>
  <c r="I15029" i="4" s="1"/>
  <c r="H14999" i="4"/>
  <c r="I14999" i="4" s="1"/>
  <c r="H14989" i="4"/>
  <c r="I14989" i="4" s="1"/>
  <c r="H14969" i="4"/>
  <c r="I14969" i="4" s="1"/>
  <c r="H14959" i="4"/>
  <c r="I14959" i="4" s="1"/>
  <c r="H14939" i="4"/>
  <c r="I14939" i="4" s="1"/>
  <c r="H14929" i="4"/>
  <c r="I14929" i="4" s="1"/>
  <c r="H14919" i="4"/>
  <c r="I14919" i="4" s="1"/>
  <c r="H14909" i="4"/>
  <c r="I14909" i="4" s="1"/>
  <c r="H14899" i="4"/>
  <c r="I14899" i="4" s="1"/>
  <c r="H14849" i="4"/>
  <c r="I14849" i="4" s="1"/>
  <c r="H14839" i="4"/>
  <c r="I14839" i="4" s="1"/>
  <c r="H14829" i="4"/>
  <c r="I14829" i="4" s="1"/>
  <c r="H14669" i="4"/>
  <c r="I14669" i="4" s="1"/>
  <c r="H14659" i="4"/>
  <c r="I14659" i="4" s="1"/>
  <c r="H14649" i="4"/>
  <c r="I14649" i="4" s="1"/>
  <c r="H14609" i="4"/>
  <c r="I14609" i="4" s="1"/>
  <c r="H14599" i="4"/>
  <c r="I14599" i="4" s="1"/>
  <c r="H14589" i="4"/>
  <c r="I14589" i="4" s="1"/>
  <c r="H14559" i="4"/>
  <c r="I14559" i="4" s="1"/>
  <c r="H14549" i="4"/>
  <c r="I14549" i="4" s="1"/>
  <c r="H14529" i="4"/>
  <c r="I14529" i="4" s="1"/>
  <c r="H14509" i="4"/>
  <c r="I14509" i="4" s="1"/>
  <c r="H14489" i="4"/>
  <c r="I14489" i="4" s="1"/>
  <c r="H14459" i="4"/>
  <c r="I14459" i="4" s="1"/>
  <c r="H14439" i="4"/>
  <c r="I14439" i="4" s="1"/>
  <c r="H14409" i="4"/>
  <c r="I14409" i="4" s="1"/>
  <c r="H14389" i="4"/>
  <c r="I14389" i="4" s="1"/>
  <c r="H14379" i="4"/>
  <c r="I14379" i="4" s="1"/>
  <c r="H14369" i="4"/>
  <c r="I14369" i="4" s="1"/>
  <c r="H14349" i="4"/>
  <c r="I14349" i="4" s="1"/>
  <c r="H14339" i="4"/>
  <c r="I14339" i="4" s="1"/>
  <c r="H14319" i="4"/>
  <c r="I14319" i="4" s="1"/>
  <c r="H14309" i="4"/>
  <c r="I14309" i="4" s="1"/>
  <c r="H14289" i="4"/>
  <c r="I14289" i="4" s="1"/>
  <c r="H14279" i="4"/>
  <c r="I14279" i="4" s="1"/>
  <c r="H14269" i="4"/>
  <c r="I14269" i="4" s="1"/>
  <c r="H14259" i="4"/>
  <c r="I14259" i="4" s="1"/>
  <c r="H14209" i="4"/>
  <c r="I14209" i="4" s="1"/>
  <c r="H14189" i="4"/>
  <c r="I14189" i="4" s="1"/>
  <c r="H14159" i="4"/>
  <c r="I14159" i="4" s="1"/>
  <c r="H14139" i="4"/>
  <c r="I14139" i="4" s="1"/>
  <c r="H14109" i="4"/>
  <c r="I14109" i="4" s="1"/>
  <c r="H14089" i="4"/>
  <c r="I14089" i="4" s="1"/>
  <c r="H14079" i="4"/>
  <c r="I14079" i="4" s="1"/>
  <c r="H14059" i="4"/>
  <c r="I14059" i="4" s="1"/>
  <c r="H14039" i="4"/>
  <c r="I14039" i="4" s="1"/>
  <c r="H13989" i="4"/>
  <c r="I13989" i="4" s="1"/>
  <c r="H13979" i="4"/>
  <c r="I13979" i="4" s="1"/>
  <c r="H13959" i="4"/>
  <c r="I13959" i="4" s="1"/>
  <c r="H13919" i="4"/>
  <c r="I13919" i="4" s="1"/>
  <c r="H13909" i="4"/>
  <c r="I13909" i="4" s="1"/>
  <c r="H13889" i="4"/>
  <c r="I13889" i="4" s="1"/>
  <c r="H13879" i="4"/>
  <c r="I13879" i="4" s="1"/>
  <c r="H13869" i="4"/>
  <c r="I13869" i="4" s="1"/>
  <c r="H13859" i="4"/>
  <c r="I13859" i="4" s="1"/>
  <c r="H13849" i="4"/>
  <c r="I13849" i="4" s="1"/>
  <c r="H13819" i="4"/>
  <c r="I13819" i="4" s="1"/>
  <c r="H13809" i="4"/>
  <c r="I13809" i="4" s="1"/>
  <c r="H13779" i="4"/>
  <c r="I13779" i="4" s="1"/>
  <c r="H13769" i="4"/>
  <c r="I13769" i="4" s="1"/>
  <c r="H13759" i="4"/>
  <c r="I13759" i="4" s="1"/>
  <c r="H13739" i="4"/>
  <c r="I13739" i="4" s="1"/>
  <c r="H13729" i="4"/>
  <c r="I13729" i="4" s="1"/>
  <c r="H13689" i="4"/>
  <c r="I13689" i="4" s="1"/>
  <c r="H13679" i="4"/>
  <c r="I13679" i="4" s="1"/>
  <c r="H13659" i="4"/>
  <c r="I13659" i="4" s="1"/>
  <c r="H13649" i="4"/>
  <c r="I13649" i="4" s="1"/>
  <c r="H13619" i="4"/>
  <c r="I13619" i="4" s="1"/>
  <c r="H13529" i="4"/>
  <c r="I13529" i="4" s="1"/>
  <c r="H13449" i="4"/>
  <c r="I13449" i="4" s="1"/>
  <c r="H13419" i="4"/>
  <c r="I13419" i="4" s="1"/>
  <c r="H13409" i="4"/>
  <c r="I13409" i="4" s="1"/>
  <c r="H13399" i="4"/>
  <c r="I13399" i="4" s="1"/>
  <c r="H13369" i="4"/>
  <c r="I13369" i="4" s="1"/>
  <c r="H13349" i="4"/>
  <c r="I13349" i="4" s="1"/>
  <c r="H13339" i="4"/>
  <c r="I13339" i="4" s="1"/>
  <c r="H13309" i="4"/>
  <c r="I13309" i="4" s="1"/>
  <c r="H13289" i="4"/>
  <c r="I13289" i="4" s="1"/>
  <c r="H13259" i="4"/>
  <c r="I13259" i="4" s="1"/>
  <c r="H13249" i="4"/>
  <c r="I13249" i="4" s="1"/>
  <c r="H13199" i="4"/>
  <c r="I13199" i="4" s="1"/>
  <c r="H13189" i="4"/>
  <c r="I13189" i="4" s="1"/>
  <c r="H13179" i="4"/>
  <c r="I13179" i="4" s="1"/>
  <c r="H13169" i="4"/>
  <c r="I13169" i="4" s="1"/>
  <c r="H13159" i="4"/>
  <c r="I13159" i="4" s="1"/>
  <c r="H13139" i="4"/>
  <c r="I13139" i="4" s="1"/>
  <c r="H13095" i="4"/>
  <c r="I13095" i="4" s="1"/>
  <c r="H13027" i="4"/>
  <c r="I13027" i="4" s="1"/>
  <c r="H13010" i="4"/>
  <c r="I13010" i="4" s="1"/>
  <c r="H12995" i="4"/>
  <c r="I12995" i="4" s="1"/>
  <c r="H12977" i="4"/>
  <c r="I12977" i="4" s="1"/>
  <c r="H12927" i="4"/>
  <c r="I12927" i="4" s="1"/>
  <c r="H12895" i="4"/>
  <c r="I12895" i="4" s="1"/>
  <c r="H12860" i="4"/>
  <c r="I12860" i="4" s="1"/>
  <c r="H12795" i="4"/>
  <c r="I12795" i="4" s="1"/>
  <c r="H12745" i="4"/>
  <c r="I12745" i="4" s="1"/>
  <c r="H12695" i="4"/>
  <c r="I12695" i="4" s="1"/>
  <c r="H12660" i="4"/>
  <c r="I12660" i="4" s="1"/>
  <c r="H12627" i="4"/>
  <c r="I12627" i="4" s="1"/>
  <c r="H12610" i="4"/>
  <c r="I12610" i="4" s="1"/>
  <c r="H12577" i="4"/>
  <c r="I12577" i="4" s="1"/>
  <c r="H12560" i="4"/>
  <c r="I12560" i="4" s="1"/>
  <c r="H12527" i="4"/>
  <c r="I12527" i="4" s="1"/>
  <c r="H12460" i="4"/>
  <c r="I12460" i="4" s="1"/>
  <c r="H12445" i="4"/>
  <c r="I12445" i="4" s="1"/>
  <c r="H12410" i="4"/>
  <c r="I12410" i="4" s="1"/>
  <c r="H12395" i="4"/>
  <c r="I12395" i="4" s="1"/>
  <c r="H12377" i="4"/>
  <c r="I12377" i="4" s="1"/>
  <c r="H12360" i="4"/>
  <c r="I12360" i="4" s="1"/>
  <c r="H12310" i="4"/>
  <c r="I12310" i="4" s="1"/>
  <c r="H12295" i="4"/>
  <c r="I12295" i="4" s="1"/>
  <c r="H12210" i="4"/>
  <c r="I12210" i="4" s="1"/>
  <c r="H12160" i="4"/>
  <c r="I12160" i="4" s="1"/>
  <c r="H12145" i="4"/>
  <c r="I12145" i="4" s="1"/>
  <c r="H12110" i="4"/>
  <c r="I12110" i="4" s="1"/>
  <c r="H12060" i="4"/>
  <c r="I12060" i="4" s="1"/>
  <c r="H12027" i="4"/>
  <c r="I12027" i="4" s="1"/>
  <c r="H11977" i="4"/>
  <c r="I11977" i="4" s="1"/>
  <c r="H11945" i="4"/>
  <c r="I11945" i="4" s="1"/>
  <c r="H11910" i="4"/>
  <c r="I11910" i="4" s="1"/>
  <c r="H11895" i="4"/>
  <c r="I11895" i="4" s="1"/>
  <c r="H11860" i="4"/>
  <c r="I11860" i="4" s="1"/>
  <c r="H11845" i="4"/>
  <c r="I11845" i="4" s="1"/>
  <c r="H11827" i="4"/>
  <c r="I11827" i="4" s="1"/>
  <c r="H11795" i="4"/>
  <c r="I11795" i="4" s="1"/>
  <c r="H11727" i="4"/>
  <c r="I11727" i="4" s="1"/>
  <c r="H11695" i="4"/>
  <c r="I11695" i="4" s="1"/>
  <c r="H11677" i="4"/>
  <c r="I11677" i="4" s="1"/>
  <c r="H11610" i="4"/>
  <c r="I11610" i="4" s="1"/>
  <c r="H11595" i="4"/>
  <c r="I11595" i="4" s="1"/>
  <c r="H11560" i="4"/>
  <c r="I11560" i="4" s="1"/>
  <c r="H11545" i="4"/>
  <c r="I11545" i="4" s="1"/>
  <c r="H11510" i="4"/>
  <c r="I11510" i="4" s="1"/>
  <c r="H11445" i="4"/>
  <c r="I11445" i="4" s="1"/>
  <c r="H11424" i="4"/>
  <c r="I11424" i="4" s="1"/>
  <c r="H11330" i="4"/>
  <c r="I11330" i="4" s="1"/>
  <c r="H11235" i="4"/>
  <c r="I11235" i="4" s="1"/>
  <c r="H11211" i="4"/>
  <c r="I11211" i="4" s="1"/>
  <c r="H11155" i="4"/>
  <c r="I11155" i="4" s="1"/>
  <c r="H10871" i="4"/>
  <c r="I10871" i="4" s="1"/>
  <c r="H10584" i="4"/>
  <c r="I10584" i="4" s="1"/>
  <c r="H10513" i="4"/>
  <c r="I10513" i="4" s="1"/>
  <c r="H10442" i="4"/>
  <c r="I10442" i="4" s="1"/>
  <c r="H10371" i="4"/>
  <c r="I10371" i="4" s="1"/>
  <c r="H10013" i="4"/>
  <c r="I10013" i="4" s="1"/>
  <c r="H9504" i="4"/>
  <c r="I9504" i="4" s="1"/>
  <c r="H8824" i="4"/>
  <c r="I8824" i="4" s="1"/>
  <c r="H130" i="4"/>
  <c r="I130" i="4" s="1"/>
  <c r="H150" i="4"/>
  <c r="I150" i="4" s="1"/>
  <c r="H250" i="4"/>
  <c r="I250" i="4" s="1"/>
  <c r="H340" i="4"/>
  <c r="I340" i="4" s="1"/>
  <c r="H420" i="4"/>
  <c r="I420" i="4" s="1"/>
  <c r="H530" i="4"/>
  <c r="I530" i="4" s="1"/>
  <c r="H540" i="4"/>
  <c r="I540" i="4" s="1"/>
  <c r="H720" i="4"/>
  <c r="I720" i="4" s="1"/>
  <c r="H740" i="4"/>
  <c r="I740" i="4" s="1"/>
  <c r="H21" i="4"/>
  <c r="I21" i="4" s="1"/>
  <c r="H71" i="4"/>
  <c r="I71" i="4" s="1"/>
  <c r="H81" i="4"/>
  <c r="I81" i="4" s="1"/>
  <c r="H101" i="4"/>
  <c r="I101" i="4" s="1"/>
  <c r="H211" i="4"/>
  <c r="I211" i="4" s="1"/>
  <c r="H251" i="4"/>
  <c r="I251" i="4" s="1"/>
  <c r="H311" i="4"/>
  <c r="I311" i="4" s="1"/>
  <c r="H361" i="4"/>
  <c r="I361" i="4" s="1"/>
  <c r="H511" i="4"/>
  <c r="I511" i="4" s="1"/>
  <c r="H581" i="4"/>
  <c r="I581" i="4" s="1"/>
  <c r="H621" i="4"/>
  <c r="I621" i="4" s="1"/>
  <c r="H741" i="4"/>
  <c r="I741" i="4" s="1"/>
  <c r="H761" i="4"/>
  <c r="I761" i="4" s="1"/>
  <c r="H771" i="4"/>
  <c r="I771" i="4" s="1"/>
  <c r="H22" i="4"/>
  <c r="I22" i="4" s="1"/>
  <c r="H82" i="4"/>
  <c r="I82" i="4" s="1"/>
  <c r="H122" i="4"/>
  <c r="I122" i="4" s="1"/>
  <c r="H192" i="4"/>
  <c r="I192" i="4" s="1"/>
  <c r="H292" i="4"/>
  <c r="I292" i="4" s="1"/>
  <c r="H432" i="4"/>
  <c r="I432" i="4" s="1"/>
  <c r="H452" i="4"/>
  <c r="I452" i="4" s="1"/>
  <c r="H472" i="4"/>
  <c r="I472" i="4" s="1"/>
  <c r="H482" i="4"/>
  <c r="I482" i="4" s="1"/>
  <c r="H502" i="4"/>
  <c r="I502" i="4" s="1"/>
  <c r="H572" i="4"/>
  <c r="I572" i="4" s="1"/>
  <c r="H652" i="4"/>
  <c r="I652" i="4" s="1"/>
  <c r="H662" i="4"/>
  <c r="I662" i="4" s="1"/>
  <c r="H682" i="4"/>
  <c r="I682" i="4" s="1"/>
  <c r="H792" i="4"/>
  <c r="I792" i="4" s="1"/>
  <c r="H822" i="4"/>
  <c r="I822" i="4" s="1"/>
  <c r="H107" i="4"/>
  <c r="I107" i="4" s="1"/>
  <c r="H137" i="4"/>
  <c r="I137" i="4" s="1"/>
  <c r="H147" i="4"/>
  <c r="I147" i="4" s="1"/>
  <c r="H257" i="4"/>
  <c r="I257" i="4" s="1"/>
  <c r="H487" i="4"/>
  <c r="I487" i="4" s="1"/>
  <c r="H517" i="4"/>
  <c r="I517" i="4" s="1"/>
  <c r="H547" i="4"/>
  <c r="I547" i="4" s="1"/>
  <c r="H647" i="4"/>
  <c r="I647" i="4" s="1"/>
  <c r="H787" i="4"/>
  <c r="I787" i="4" s="1"/>
  <c r="H49" i="4"/>
  <c r="I49" i="4" s="1"/>
  <c r="H134" i="4"/>
  <c r="I134" i="4" s="1"/>
  <c r="H284" i="4"/>
  <c r="I284" i="4" s="1"/>
  <c r="H299" i="4"/>
  <c r="I299" i="4" s="1"/>
  <c r="H334" i="4"/>
  <c r="I334" i="4" s="1"/>
  <c r="H516" i="4"/>
  <c r="I516" i="4" s="1"/>
  <c r="H982" i="4"/>
  <c r="I982" i="4" s="1"/>
  <c r="H1042" i="4"/>
  <c r="I1042" i="4" s="1"/>
  <c r="H1072" i="4"/>
  <c r="I1072" i="4" s="1"/>
  <c r="H1162" i="4"/>
  <c r="I1162" i="4" s="1"/>
  <c r="H1362" i="4"/>
  <c r="I1362" i="4" s="1"/>
  <c r="H1522" i="4"/>
  <c r="I1522" i="4" s="1"/>
  <c r="H1582" i="4"/>
  <c r="I1582" i="4" s="1"/>
  <c r="H1652" i="4"/>
  <c r="I1652" i="4" s="1"/>
  <c r="H1702" i="4"/>
  <c r="I1702" i="4" s="1"/>
  <c r="H1872" i="4"/>
  <c r="I1872" i="4" s="1"/>
  <c r="H1882" i="4"/>
  <c r="I1882" i="4" s="1"/>
  <c r="H1922" i="4"/>
  <c r="I1922" i="4" s="1"/>
  <c r="H1992" i="4"/>
  <c r="I1992" i="4" s="1"/>
  <c r="H2022" i="4"/>
  <c r="I2022" i="4" s="1"/>
  <c r="H3" i="4"/>
  <c r="I3" i="4" s="1"/>
  <c r="H35" i="4"/>
  <c r="I35" i="4" s="1"/>
  <c r="H85" i="4"/>
  <c r="I85" i="4" s="1"/>
  <c r="H168" i="4"/>
  <c r="I168" i="4" s="1"/>
  <c r="H69" i="4"/>
  <c r="I69" i="4" s="1"/>
  <c r="H104" i="4"/>
  <c r="I104" i="4" s="1"/>
  <c r="H55" i="4"/>
  <c r="I55" i="4" s="1"/>
  <c r="H105" i="4"/>
  <c r="I105" i="4" s="1"/>
  <c r="H155" i="4"/>
  <c r="I155" i="4" s="1"/>
  <c r="H376" i="4"/>
  <c r="I376" i="4" s="1"/>
  <c r="H765" i="4"/>
  <c r="I765" i="4" s="1"/>
  <c r="H1313" i="4"/>
  <c r="I1313" i="4" s="1"/>
  <c r="H1324" i="4"/>
  <c r="I1324" i="4" s="1"/>
  <c r="H1335" i="4"/>
  <c r="I1335" i="4" s="1"/>
  <c r="H1435" i="4"/>
  <c r="I1435" i="4" s="1"/>
  <c r="H1557" i="4"/>
  <c r="I1557" i="4" s="1"/>
  <c r="H1601" i="4"/>
  <c r="I1601" i="4" s="1"/>
  <c r="H1635" i="4"/>
  <c r="I1635" i="4" s="1"/>
  <c r="H1779" i="4"/>
  <c r="I1779" i="4" s="1"/>
  <c r="H194" i="4"/>
  <c r="I194" i="4" s="1"/>
  <c r="H229" i="4"/>
  <c r="I229" i="4" s="1"/>
  <c r="H305" i="4"/>
  <c r="I305" i="4" s="1"/>
  <c r="H473" i="4"/>
  <c r="I473" i="4" s="1"/>
  <c r="H508" i="4"/>
  <c r="I508" i="4" s="1"/>
  <c r="H564" i="4"/>
  <c r="I564" i="4" s="1"/>
  <c r="H713" i="4"/>
  <c r="I713" i="4" s="1"/>
  <c r="H1058" i="4"/>
  <c r="I1058" i="4" s="1"/>
  <c r="H1158" i="4"/>
  <c r="I1158" i="4" s="1"/>
  <c r="H1225" i="4"/>
  <c r="I1225" i="4" s="1"/>
  <c r="H1258" i="4"/>
  <c r="I1258" i="4" s="1"/>
  <c r="H1391" i="4"/>
  <c r="I1391" i="4" s="1"/>
  <c r="H1403" i="4"/>
  <c r="I1403" i="4" s="1"/>
  <c r="H1458" i="4"/>
  <c r="I1458" i="4" s="1"/>
  <c r="H1514" i="4"/>
  <c r="I1514" i="4" s="1"/>
  <c r="H1636" i="4"/>
  <c r="I1636" i="4" s="1"/>
  <c r="H1669" i="4"/>
  <c r="I1669" i="4" s="1"/>
  <c r="H325" i="4"/>
  <c r="I325" i="4" s="1"/>
  <c r="H418" i="4"/>
  <c r="I418" i="4" s="1"/>
  <c r="H565" i="4"/>
  <c r="I565" i="4" s="1"/>
  <c r="H733" i="4"/>
  <c r="I733" i="4" s="1"/>
  <c r="H881" i="4"/>
  <c r="I881" i="4" s="1"/>
  <c r="H970" i="4"/>
  <c r="I970" i="4" s="1"/>
  <c r="H1004" i="4"/>
  <c r="I1004" i="4" s="1"/>
  <c r="H1059" i="4"/>
  <c r="I1059" i="4" s="1"/>
  <c r="H1093" i="4"/>
  <c r="I1093" i="4" s="1"/>
  <c r="H1115" i="4"/>
  <c r="I1115" i="4" s="1"/>
  <c r="H1148" i="4"/>
  <c r="I1148" i="4" s="1"/>
  <c r="H1337" i="4"/>
  <c r="I1337" i="4" s="1"/>
  <c r="H1415" i="4"/>
  <c r="I1415" i="4" s="1"/>
  <c r="H1470" i="4"/>
  <c r="I1470" i="4" s="1"/>
  <c r="H1659" i="4"/>
  <c r="I1659" i="4" s="1"/>
  <c r="H1681" i="4"/>
  <c r="I1681" i="4" s="1"/>
  <c r="H1781" i="4"/>
  <c r="I1781" i="4" s="1"/>
  <c r="H174" i="4"/>
  <c r="I174" i="4" s="1"/>
  <c r="H235" i="4"/>
  <c r="I235" i="4" s="1"/>
  <c r="H678" i="4"/>
  <c r="I678" i="4" s="1"/>
  <c r="H894" i="4"/>
  <c r="I894" i="4" s="1"/>
  <c r="H1027" i="4"/>
  <c r="I1027" i="4" s="1"/>
  <c r="H1038" i="4"/>
  <c r="I1038" i="4" s="1"/>
  <c r="H1127" i="4"/>
  <c r="I1127" i="4" s="1"/>
  <c r="H1194" i="4"/>
  <c r="I1194" i="4" s="1"/>
  <c r="H8" i="4"/>
  <c r="I8" i="4" s="1"/>
  <c r="H93" i="4"/>
  <c r="I93" i="4" s="1"/>
  <c r="H175" i="4"/>
  <c r="I175" i="4" s="1"/>
  <c r="H218" i="4"/>
  <c r="I218" i="4" s="1"/>
  <c r="H274" i="4"/>
  <c r="I274" i="4" s="1"/>
  <c r="H346" i="4"/>
  <c r="I346" i="4" s="1"/>
  <c r="H404" i="4"/>
  <c r="I404" i="4" s="1"/>
  <c r="H439" i="4"/>
  <c r="I439" i="4" s="1"/>
  <c r="H569" i="4"/>
  <c r="I569" i="4" s="1"/>
  <c r="H736" i="4"/>
  <c r="I736" i="4" s="1"/>
  <c r="H828" i="4"/>
  <c r="I828" i="4" s="1"/>
  <c r="H1061" i="4"/>
  <c r="I1061" i="4" s="1"/>
  <c r="H1073" i="4"/>
  <c r="I1073" i="4" s="1"/>
  <c r="H1106" i="4"/>
  <c r="I1106" i="4" s="1"/>
  <c r="H1150" i="4"/>
  <c r="I1150" i="4" s="1"/>
  <c r="H1161" i="4"/>
  <c r="I1161" i="4" s="1"/>
  <c r="H1306" i="4"/>
  <c r="I1306" i="4" s="1"/>
  <c r="H94" i="4"/>
  <c r="I94" i="4" s="1"/>
  <c r="H348" i="4"/>
  <c r="I348" i="4" s="1"/>
  <c r="H535" i="4"/>
  <c r="I535" i="4" s="1"/>
  <c r="H554" i="4"/>
  <c r="I554" i="4" s="1"/>
  <c r="H608" i="4"/>
  <c r="I608" i="4" s="1"/>
  <c r="H775" i="4"/>
  <c r="I775" i="4" s="1"/>
  <c r="H848" i="4"/>
  <c r="I848" i="4" s="1"/>
  <c r="H874" i="4"/>
  <c r="I874" i="4" s="1"/>
  <c r="H885" i="4"/>
  <c r="I885" i="4" s="1"/>
  <c r="H1018" i="4"/>
  <c r="I1018" i="4" s="1"/>
  <c r="H1063" i="4"/>
  <c r="I1063" i="4" s="1"/>
  <c r="H1085" i="4"/>
  <c r="I1085" i="4" s="1"/>
  <c r="H1096" i="4"/>
  <c r="I1096" i="4" s="1"/>
  <c r="H1207" i="4"/>
  <c r="I1207" i="4" s="1"/>
  <c r="H1285" i="4"/>
  <c r="I1285" i="4" s="1"/>
  <c r="H14" i="4"/>
  <c r="I14" i="4" s="1"/>
  <c r="H796" i="4"/>
  <c r="I796" i="4" s="1"/>
  <c r="H954" i="4"/>
  <c r="I954" i="4" s="1"/>
  <c r="H1076" i="4"/>
  <c r="I1076" i="4" s="1"/>
  <c r="H1154" i="4"/>
  <c r="I1154" i="4" s="1"/>
  <c r="H1231" i="4"/>
  <c r="I1231" i="4" s="1"/>
  <c r="H1320" i="4"/>
  <c r="I1320" i="4" s="1"/>
  <c r="H1409" i="4"/>
  <c r="I1409" i="4" s="1"/>
  <c r="H1431" i="4"/>
  <c r="I1431" i="4" s="1"/>
  <c r="H1476" i="4"/>
  <c r="I1476" i="4" s="1"/>
  <c r="H1531" i="4"/>
  <c r="I1531" i="4" s="1"/>
  <c r="H1654" i="4"/>
  <c r="I1654" i="4" s="1"/>
  <c r="H1720" i="4"/>
  <c r="I1720" i="4" s="1"/>
  <c r="H159" i="4"/>
  <c r="I159" i="4" s="1"/>
  <c r="H239" i="4"/>
  <c r="I239" i="4" s="1"/>
  <c r="H669" i="4"/>
  <c r="I669" i="4" s="1"/>
  <c r="H855" i="4"/>
  <c r="I855" i="4" s="1"/>
  <c r="H1299" i="4"/>
  <c r="I1299" i="4" s="1"/>
  <c r="H1440" i="4"/>
  <c r="I1440" i="4" s="1"/>
  <c r="H1699" i="4"/>
  <c r="I1699" i="4" s="1"/>
  <c r="H1877" i="4"/>
  <c r="I1877" i="4" s="1"/>
  <c r="H1977" i="4"/>
  <c r="I1977" i="4" s="1"/>
  <c r="H1988" i="4"/>
  <c r="I1988" i="4" s="1"/>
  <c r="H2054" i="4"/>
  <c r="I2054" i="4" s="1"/>
  <c r="H2074" i="4"/>
  <c r="I2074" i="4" s="1"/>
  <c r="H2084" i="4"/>
  <c r="I2084" i="4" s="1"/>
  <c r="H2154" i="4"/>
  <c r="I2154" i="4" s="1"/>
  <c r="H2174" i="4"/>
  <c r="I2174" i="4" s="1"/>
  <c r="H2204" i="4"/>
  <c r="I2204" i="4" s="1"/>
  <c r="H2234" i="4"/>
  <c r="I2234" i="4" s="1"/>
  <c r="H2274" i="4"/>
  <c r="I2274" i="4" s="1"/>
  <c r="H2284" i="4"/>
  <c r="I2284" i="4" s="1"/>
  <c r="H2654" i="4"/>
  <c r="I2654" i="4" s="1"/>
  <c r="H2664" i="4"/>
  <c r="I2664" i="4" s="1"/>
  <c r="H2714" i="4"/>
  <c r="I2714" i="4" s="1"/>
  <c r="H2744" i="4"/>
  <c r="I2744" i="4" s="1"/>
  <c r="H2774" i="4"/>
  <c r="I2774" i="4" s="1"/>
  <c r="H2864" i="4"/>
  <c r="I2864" i="4" s="1"/>
  <c r="H897" i="4"/>
  <c r="I897" i="4" s="1"/>
  <c r="H967" i="4"/>
  <c r="I967" i="4" s="1"/>
  <c r="H1266" i="4"/>
  <c r="I1266" i="4" s="1"/>
  <c r="H1300" i="4"/>
  <c r="I1300" i="4" s="1"/>
  <c r="H1350" i="4"/>
  <c r="I1350" i="4" s="1"/>
  <c r="H1367" i="4"/>
  <c r="I1367" i="4" s="1"/>
  <c r="H1534" i="4"/>
  <c r="I1534" i="4" s="1"/>
  <c r="H1900" i="4"/>
  <c r="I1900" i="4" s="1"/>
  <c r="H1934" i="4"/>
  <c r="I1934" i="4" s="1"/>
  <c r="H2045" i="4"/>
  <c r="I2045" i="4" s="1"/>
  <c r="H2075" i="4"/>
  <c r="I2075" i="4" s="1"/>
  <c r="H2165" i="4"/>
  <c r="I2165" i="4" s="1"/>
  <c r="H2295" i="4"/>
  <c r="I2295" i="4" s="1"/>
  <c r="H2365" i="4"/>
  <c r="I2365" i="4" s="1"/>
  <c r="H2615" i="4"/>
  <c r="I2615" i="4" s="1"/>
  <c r="H2805" i="4"/>
  <c r="I2805" i="4" s="1"/>
  <c r="H2935" i="4"/>
  <c r="I2935" i="4" s="1"/>
  <c r="H2945" i="4"/>
  <c r="I2945" i="4" s="1"/>
  <c r="H615" i="4"/>
  <c r="I615" i="4" s="1"/>
  <c r="H685" i="4"/>
  <c r="I685" i="4" s="1"/>
  <c r="H1086" i="4"/>
  <c r="I1086" i="4" s="1"/>
  <c r="H1594" i="4"/>
  <c r="I1594" i="4" s="1"/>
  <c r="H1610" i="4"/>
  <c r="I1610" i="4" s="1"/>
  <c r="H1629" i="4"/>
  <c r="I1629" i="4" s="1"/>
  <c r="H1796" i="4"/>
  <c r="I1796" i="4" s="1"/>
  <c r="H1835" i="4"/>
  <c r="I1835" i="4" s="1"/>
  <c r="H1857" i="4"/>
  <c r="I1857" i="4" s="1"/>
  <c r="H1957" i="4"/>
  <c r="I1957" i="4" s="1"/>
  <c r="H2013" i="4"/>
  <c r="I2013" i="4" s="1"/>
  <c r="H2035" i="4"/>
  <c r="I2035" i="4" s="1"/>
  <c r="H2226" i="4"/>
  <c r="I2226" i="4" s="1"/>
  <c r="H2256" i="4"/>
  <c r="I2256" i="4" s="1"/>
  <c r="H2286" i="4"/>
  <c r="I2286" i="4" s="1"/>
  <c r="H2316" i="4"/>
  <c r="I2316" i="4" s="1"/>
  <c r="H2466" i="4"/>
  <c r="I2466" i="4" s="1"/>
  <c r="H2496" i="4"/>
  <c r="I2496" i="4" s="1"/>
  <c r="H2566" i="4"/>
  <c r="I2566" i="4" s="1"/>
  <c r="H2586" i="4"/>
  <c r="I2586" i="4" s="1"/>
  <c r="H2616" i="4"/>
  <c r="I2616" i="4" s="1"/>
  <c r="H2636" i="4"/>
  <c r="I2636" i="4" s="1"/>
  <c r="H2686" i="4"/>
  <c r="I2686" i="4" s="1"/>
  <c r="H2706" i="4"/>
  <c r="I2706" i="4" s="1"/>
  <c r="H2776" i="4"/>
  <c r="I2776" i="4" s="1"/>
  <c r="H2836" i="4"/>
  <c r="I2836" i="4" s="1"/>
  <c r="H2896" i="4"/>
  <c r="I2896" i="4" s="1"/>
  <c r="H189" i="4"/>
  <c r="I189" i="4" s="1"/>
  <c r="H688" i="4"/>
  <c r="I688" i="4" s="1"/>
  <c r="H1053" i="4"/>
  <c r="I1053" i="4" s="1"/>
  <c r="H1123" i="4"/>
  <c r="I1123" i="4" s="1"/>
  <c r="H1334" i="4"/>
  <c r="I1334" i="4" s="1"/>
  <c r="H1428" i="4"/>
  <c r="I1428" i="4" s="1"/>
  <c r="H1556" i="4"/>
  <c r="I1556" i="4" s="1"/>
  <c r="H1595" i="4"/>
  <c r="I1595" i="4" s="1"/>
  <c r="H1723" i="4"/>
  <c r="I1723" i="4" s="1"/>
  <c r="H1797" i="4"/>
  <c r="I1797" i="4" s="1"/>
  <c r="H1825" i="4"/>
  <c r="I1825" i="4" s="1"/>
  <c r="H1936" i="4"/>
  <c r="I1936" i="4" s="1"/>
  <c r="H1958" i="4"/>
  <c r="I1958" i="4" s="1"/>
  <c r="H2097" i="4"/>
  <c r="I2097" i="4" s="1"/>
  <c r="H2117" i="4"/>
  <c r="I2117" i="4" s="1"/>
  <c r="H2127" i="4"/>
  <c r="I2127" i="4" s="1"/>
  <c r="H2137" i="4"/>
  <c r="I2137" i="4" s="1"/>
  <c r="H2157" i="4"/>
  <c r="I2157" i="4" s="1"/>
  <c r="H2197" i="4"/>
  <c r="I2197" i="4" s="1"/>
  <c r="H263" i="4"/>
  <c r="I263" i="4" s="1"/>
  <c r="H388" i="4"/>
  <c r="I388" i="4" s="1"/>
  <c r="H446" i="4"/>
  <c r="I446" i="4" s="1"/>
  <c r="H818" i="4"/>
  <c r="I818" i="4" s="1"/>
  <c r="H867" i="4"/>
  <c r="I867" i="4" s="1"/>
  <c r="H978" i="4"/>
  <c r="I978" i="4" s="1"/>
  <c r="H1560" i="4"/>
  <c r="I1560" i="4" s="1"/>
  <c r="H1577" i="4"/>
  <c r="I1577" i="4" s="1"/>
  <c r="H1707" i="4"/>
  <c r="I1707" i="4" s="1"/>
  <c r="H1727" i="4"/>
  <c r="I1727" i="4" s="1"/>
  <c r="H1744" i="4"/>
  <c r="I1744" i="4" s="1"/>
  <c r="H1881" i="4"/>
  <c r="I1881" i="4" s="1"/>
  <c r="H1893" i="4"/>
  <c r="I1893" i="4" s="1"/>
  <c r="H2048" i="4"/>
  <c r="I2048" i="4" s="1"/>
  <c r="H2178" i="4"/>
  <c r="I2178" i="4" s="1"/>
  <c r="H2218" i="4"/>
  <c r="I2218" i="4" s="1"/>
  <c r="H2228" i="4"/>
  <c r="I2228" i="4" s="1"/>
  <c r="H2278" i="4"/>
  <c r="I2278" i="4" s="1"/>
  <c r="H2298" i="4"/>
  <c r="I2298" i="4" s="1"/>
  <c r="H1208" i="4"/>
  <c r="I1208" i="4" s="1"/>
  <c r="H1278" i="4"/>
  <c r="I1278" i="4" s="1"/>
  <c r="H1800" i="4"/>
  <c r="I1800" i="4" s="1"/>
  <c r="H1849" i="4"/>
  <c r="I1849" i="4" s="1"/>
  <c r="H1916" i="4"/>
  <c r="I1916" i="4" s="1"/>
  <c r="H1960" i="4"/>
  <c r="I1960" i="4" s="1"/>
  <c r="H2109" i="4"/>
  <c r="I2109" i="4" s="1"/>
  <c r="H2189" i="4"/>
  <c r="I2189" i="4" s="1"/>
  <c r="H2219" i="4"/>
  <c r="I2219" i="4" s="1"/>
  <c r="H2239" i="4"/>
  <c r="I2239" i="4" s="1"/>
  <c r="H653" i="4"/>
  <c r="I653" i="4" s="1"/>
  <c r="H783" i="4"/>
  <c r="I783" i="4" s="1"/>
  <c r="H1489" i="4"/>
  <c r="I1489" i="4" s="1"/>
  <c r="H1808" i="4"/>
  <c r="I1808" i="4" s="1"/>
  <c r="H2211" i="4"/>
  <c r="I2211" i="4" s="1"/>
  <c r="H2471" i="4"/>
  <c r="I2471" i="4" s="1"/>
  <c r="H2813" i="4"/>
  <c r="I2813" i="4" s="1"/>
  <c r="H2971" i="4"/>
  <c r="I2971" i="4" s="1"/>
  <c r="H3013" i="4"/>
  <c r="I3013" i="4" s="1"/>
  <c r="H3067" i="4"/>
  <c r="I3067" i="4" s="1"/>
  <c r="H3377" i="4"/>
  <c r="I3377" i="4" s="1"/>
  <c r="H3387" i="4"/>
  <c r="I3387" i="4" s="1"/>
  <c r="H3477" i="4"/>
  <c r="I3477" i="4" s="1"/>
  <c r="H3497" i="4"/>
  <c r="I3497" i="4" s="1"/>
  <c r="H3507" i="4"/>
  <c r="I3507" i="4" s="1"/>
  <c r="H3687" i="4"/>
  <c r="I3687" i="4" s="1"/>
  <c r="H3727" i="4"/>
  <c r="I3727" i="4" s="1"/>
  <c r="H3787" i="4"/>
  <c r="I3787" i="4" s="1"/>
  <c r="H3907" i="4"/>
  <c r="I3907" i="4" s="1"/>
  <c r="H3977" i="4"/>
  <c r="I3977" i="4" s="1"/>
  <c r="H4007" i="4"/>
  <c r="I4007" i="4" s="1"/>
  <c r="H4057" i="4"/>
  <c r="I4057" i="4" s="1"/>
  <c r="H4187" i="4"/>
  <c r="I4187" i="4" s="1"/>
  <c r="H4207" i="4"/>
  <c r="I4207" i="4" s="1"/>
  <c r="H4217" i="4"/>
  <c r="I4217" i="4" s="1"/>
  <c r="H4537" i="4"/>
  <c r="I4537" i="4" s="1"/>
  <c r="H4767" i="4"/>
  <c r="I4767" i="4" s="1"/>
  <c r="H4797" i="4"/>
  <c r="I4797" i="4" s="1"/>
  <c r="H4897" i="4"/>
  <c r="I4897" i="4" s="1"/>
  <c r="H833" i="4"/>
  <c r="I833" i="4" s="1"/>
  <c r="H1023" i="4"/>
  <c r="I1023" i="4" s="1"/>
  <c r="H1108" i="4"/>
  <c r="I1108" i="4" s="1"/>
  <c r="H1677" i="4"/>
  <c r="I1677" i="4" s="1"/>
  <c r="H1817" i="4"/>
  <c r="I1817" i="4" s="1"/>
  <c r="H1953" i="4"/>
  <c r="I1953" i="4" s="1"/>
  <c r="H2039" i="4"/>
  <c r="I2039" i="4" s="1"/>
  <c r="H2090" i="4"/>
  <c r="I2090" i="4" s="1"/>
  <c r="H2190" i="4"/>
  <c r="I2190" i="4" s="1"/>
  <c r="H2240" i="4"/>
  <c r="I2240" i="4" s="1"/>
  <c r="H2343" i="4"/>
  <c r="I2343" i="4" s="1"/>
  <c r="H2372" i="4"/>
  <c r="I2372" i="4" s="1"/>
  <c r="H2501" i="4"/>
  <c r="I2501" i="4" s="1"/>
  <c r="H2688" i="4"/>
  <c r="I2688" i="4" s="1"/>
  <c r="H2901" i="4"/>
  <c r="I2901" i="4" s="1"/>
  <c r="H3108" i="4"/>
  <c r="I3108" i="4" s="1"/>
  <c r="H3198" i="4"/>
  <c r="I3198" i="4" s="1"/>
  <c r="H3288" i="4"/>
  <c r="I3288" i="4" s="1"/>
  <c r="H3298" i="4"/>
  <c r="I3298" i="4" s="1"/>
  <c r="H3348" i="4"/>
  <c r="I3348" i="4" s="1"/>
  <c r="H3448" i="4"/>
  <c r="I3448" i="4" s="1"/>
  <c r="H3518" i="4"/>
  <c r="I3518" i="4" s="1"/>
  <c r="H3808" i="4"/>
  <c r="I3808" i="4" s="1"/>
  <c r="H3908" i="4"/>
  <c r="I3908" i="4" s="1"/>
  <c r="H3958" i="4"/>
  <c r="I3958" i="4" s="1"/>
  <c r="H4008" i="4"/>
  <c r="I4008" i="4" s="1"/>
  <c r="H4118" i="4"/>
  <c r="I4118" i="4" s="1"/>
  <c r="H4128" i="4"/>
  <c r="I4128" i="4" s="1"/>
  <c r="H4318" i="4"/>
  <c r="I4318" i="4" s="1"/>
  <c r="H4328" i="4"/>
  <c r="I4328" i="4" s="1"/>
  <c r="H4388" i="4"/>
  <c r="I4388" i="4" s="1"/>
  <c r="H4518" i="4"/>
  <c r="I4518" i="4" s="1"/>
  <c r="H4608" i="4"/>
  <c r="I4608" i="4" s="1"/>
  <c r="H4628" i="4"/>
  <c r="I4628" i="4" s="1"/>
  <c r="H4668" i="4"/>
  <c r="I4668" i="4" s="1"/>
  <c r="H4798" i="4"/>
  <c r="I4798" i="4" s="1"/>
  <c r="H4838" i="4"/>
  <c r="I4838" i="4" s="1"/>
  <c r="H4888" i="4"/>
  <c r="I4888" i="4" s="1"/>
  <c r="H4918" i="4"/>
  <c r="I4918" i="4" s="1"/>
  <c r="H4948" i="4"/>
  <c r="I4948" i="4" s="1"/>
  <c r="H4978" i="4"/>
  <c r="I4978" i="4" s="1"/>
  <c r="H4988" i="4"/>
  <c r="I4988" i="4" s="1"/>
  <c r="H4998" i="4"/>
  <c r="I4998" i="4" s="1"/>
  <c r="H1586" i="4"/>
  <c r="I1586" i="4" s="1"/>
  <c r="H1843" i="4"/>
  <c r="I1843" i="4" s="1"/>
  <c r="H1898" i="4"/>
  <c r="I1898" i="4" s="1"/>
  <c r="H1954" i="4"/>
  <c r="I1954" i="4" s="1"/>
  <c r="H2163" i="4"/>
  <c r="I2163" i="4" s="1"/>
  <c r="H2389" i="4"/>
  <c r="I2389" i="4" s="1"/>
  <c r="H2473" i="4"/>
  <c r="I2473" i="4" s="1"/>
  <c r="H2518" i="4"/>
  <c r="I2518" i="4" s="1"/>
  <c r="H2547" i="4"/>
  <c r="I2547" i="4" s="1"/>
  <c r="H2602" i="4"/>
  <c r="I2602" i="4" s="1"/>
  <c r="H2747" i="4"/>
  <c r="I2747" i="4" s="1"/>
  <c r="H2847" i="4"/>
  <c r="I2847" i="4" s="1"/>
  <c r="H3319" i="4"/>
  <c r="I3319" i="4" s="1"/>
  <c r="H3369" i="4"/>
  <c r="I3369" i="4" s="1"/>
  <c r="H3429" i="4"/>
  <c r="I3429" i="4" s="1"/>
  <c r="H3439" i="4"/>
  <c r="I3439" i="4" s="1"/>
  <c r="H3529" i="4"/>
  <c r="I3529" i="4" s="1"/>
  <c r="H3619" i="4"/>
  <c r="I3619" i="4" s="1"/>
  <c r="H3659" i="4"/>
  <c r="I3659" i="4" s="1"/>
  <c r="H3699" i="4"/>
  <c r="I3699" i="4" s="1"/>
  <c r="H4019" i="4"/>
  <c r="I4019" i="4" s="1"/>
  <c r="H4119" i="4"/>
  <c r="I4119" i="4" s="1"/>
  <c r="H4149" i="4"/>
  <c r="I4149" i="4" s="1"/>
  <c r="H4179" i="4"/>
  <c r="I4179" i="4" s="1"/>
  <c r="H4249" i="4"/>
  <c r="I4249" i="4" s="1"/>
  <c r="H4339" i="4"/>
  <c r="I4339" i="4" s="1"/>
  <c r="H4359" i="4"/>
  <c r="I4359" i="4" s="1"/>
  <c r="H4409" i="4"/>
  <c r="I4409" i="4" s="1"/>
  <c r="H4489" i="4"/>
  <c r="I4489" i="4" s="1"/>
  <c r="H4549" i="4"/>
  <c r="I4549" i="4" s="1"/>
  <c r="H4629" i="4"/>
  <c r="I4629" i="4" s="1"/>
  <c r="H4719" i="4"/>
  <c r="I4719" i="4" s="1"/>
  <c r="H4729" i="4"/>
  <c r="I4729" i="4" s="1"/>
  <c r="H4909" i="4"/>
  <c r="I4909" i="4" s="1"/>
  <c r="H536" i="4"/>
  <c r="I536" i="4" s="1"/>
  <c r="H838" i="4"/>
  <c r="I838" i="4" s="1"/>
  <c r="H1694" i="4"/>
  <c r="I1694" i="4" s="1"/>
  <c r="H1785" i="4"/>
  <c r="I1785" i="4" s="1"/>
  <c r="H1819" i="4"/>
  <c r="I1819" i="4" s="1"/>
  <c r="H1986" i="4"/>
  <c r="I1986" i="4" s="1"/>
  <c r="H2070" i="4"/>
  <c r="I2070" i="4" s="1"/>
  <c r="H2448" i="4"/>
  <c r="I2448" i="4" s="1"/>
  <c r="H2532" i="4"/>
  <c r="I2532" i="4" s="1"/>
  <c r="H2548" i="4"/>
  <c r="I2548" i="4" s="1"/>
  <c r="H2690" i="4"/>
  <c r="I2690" i="4" s="1"/>
  <c r="H2703" i="4"/>
  <c r="I2703" i="4" s="1"/>
  <c r="H2719" i="4"/>
  <c r="I2719" i="4" s="1"/>
  <c r="H2748" i="4"/>
  <c r="I2748" i="4" s="1"/>
  <c r="H2819" i="4"/>
  <c r="I2819" i="4" s="1"/>
  <c r="H2877" i="4"/>
  <c r="I2877" i="4" s="1"/>
  <c r="H2903" i="4"/>
  <c r="I2903" i="4" s="1"/>
  <c r="H3040" i="4"/>
  <c r="I3040" i="4" s="1"/>
  <c r="H3120" i="4"/>
  <c r="I3120" i="4" s="1"/>
  <c r="H3260" i="4"/>
  <c r="I3260" i="4" s="1"/>
  <c r="H3280" i="4"/>
  <c r="I3280" i="4" s="1"/>
  <c r="H3460" i="4"/>
  <c r="I3460" i="4" s="1"/>
  <c r="H3590" i="4"/>
  <c r="I3590" i="4" s="1"/>
  <c r="H3640" i="4"/>
  <c r="I3640" i="4" s="1"/>
  <c r="H3670" i="4"/>
  <c r="I3670" i="4" s="1"/>
  <c r="H3730" i="4"/>
  <c r="I3730" i="4" s="1"/>
  <c r="H226" i="4"/>
  <c r="I226" i="4" s="1"/>
  <c r="H2071" i="4"/>
  <c r="I2071" i="4" s="1"/>
  <c r="H2093" i="4"/>
  <c r="I2093" i="4" s="1"/>
  <c r="H2320" i="4"/>
  <c r="I2320" i="4" s="1"/>
  <c r="H2391" i="4"/>
  <c r="I2391" i="4" s="1"/>
  <c r="H2491" i="4"/>
  <c r="I2491" i="4" s="1"/>
  <c r="H2607" i="4"/>
  <c r="I2607" i="4" s="1"/>
  <c r="H2649" i="4"/>
  <c r="I2649" i="4" s="1"/>
  <c r="H2762" i="4"/>
  <c r="I2762" i="4" s="1"/>
  <c r="H2807" i="4"/>
  <c r="I2807" i="4" s="1"/>
  <c r="H2920" i="4"/>
  <c r="I2920" i="4" s="1"/>
  <c r="H3041" i="4"/>
  <c r="I3041" i="4" s="1"/>
  <c r="H3061" i="4"/>
  <c r="I3061" i="4" s="1"/>
  <c r="H3131" i="4"/>
  <c r="I3131" i="4" s="1"/>
  <c r="H3141" i="4"/>
  <c r="I3141" i="4" s="1"/>
  <c r="H3211" i="4"/>
  <c r="I3211" i="4" s="1"/>
  <c r="H3221" i="4"/>
  <c r="I3221" i="4" s="1"/>
  <c r="H3461" i="4"/>
  <c r="I3461" i="4" s="1"/>
  <c r="H3531" i="4"/>
  <c r="I3531" i="4" s="1"/>
  <c r="H3541" i="4"/>
  <c r="I3541" i="4" s="1"/>
  <c r="H3581" i="4"/>
  <c r="I3581" i="4" s="1"/>
  <c r="H956" i="4"/>
  <c r="I956" i="4" s="1"/>
  <c r="H1853" i="4"/>
  <c r="I1853" i="4" s="1"/>
  <c r="H2521" i="4"/>
  <c r="I2521" i="4" s="1"/>
  <c r="H2579" i="4"/>
  <c r="I2579" i="4" s="1"/>
  <c r="H2621" i="4"/>
  <c r="I2621" i="4" s="1"/>
  <c r="H3172" i="4"/>
  <c r="I3172" i="4" s="1"/>
  <c r="H3212" i="4"/>
  <c r="I3212" i="4" s="1"/>
  <c r="H3242" i="4"/>
  <c r="I3242" i="4" s="1"/>
  <c r="H3252" i="4"/>
  <c r="I3252" i="4" s="1"/>
  <c r="H3392" i="4"/>
  <c r="I3392" i="4" s="1"/>
  <c r="H3402" i="4"/>
  <c r="I3402" i="4" s="1"/>
  <c r="H3412" i="4"/>
  <c r="I3412" i="4" s="1"/>
  <c r="H3482" i="4"/>
  <c r="I3482" i="4" s="1"/>
  <c r="H3502" i="4"/>
  <c r="I3502" i="4" s="1"/>
  <c r="H3612" i="4"/>
  <c r="I3612" i="4" s="1"/>
  <c r="H3652" i="4"/>
  <c r="I3652" i="4" s="1"/>
  <c r="H3662" i="4"/>
  <c r="I3662" i="4" s="1"/>
  <c r="H3672" i="4"/>
  <c r="I3672" i="4" s="1"/>
  <c r="H3712" i="4"/>
  <c r="I3712" i="4" s="1"/>
  <c r="H3722" i="4"/>
  <c r="I3722" i="4" s="1"/>
  <c r="H3742" i="4"/>
  <c r="I3742" i="4" s="1"/>
  <c r="H3752" i="4"/>
  <c r="I3752" i="4" s="1"/>
  <c r="H3762" i="4"/>
  <c r="I3762" i="4" s="1"/>
  <c r="H1378" i="4"/>
  <c r="I1378" i="4" s="1"/>
  <c r="H1419" i="4"/>
  <c r="I1419" i="4" s="1"/>
  <c r="H1564" i="4"/>
  <c r="I1564" i="4" s="1"/>
  <c r="H1750" i="4"/>
  <c r="I1750" i="4" s="1"/>
  <c r="H2322" i="4"/>
  <c r="I2322" i="4" s="1"/>
  <c r="H2480" i="4"/>
  <c r="I2480" i="4" s="1"/>
  <c r="H2509" i="4"/>
  <c r="I2509" i="4" s="1"/>
  <c r="H2522" i="4"/>
  <c r="I2522" i="4" s="1"/>
  <c r="H2538" i="4"/>
  <c r="I2538" i="4" s="1"/>
  <c r="H2580" i="4"/>
  <c r="I2580" i="4" s="1"/>
  <c r="H2667" i="4"/>
  <c r="I2667" i="4" s="1"/>
  <c r="H2680" i="4"/>
  <c r="I2680" i="4" s="1"/>
  <c r="H2709" i="4"/>
  <c r="I2709" i="4" s="1"/>
  <c r="H2938" i="4"/>
  <c r="I2938" i="4" s="1"/>
  <c r="H1255" i="4"/>
  <c r="I1255" i="4" s="1"/>
  <c r="H1751" i="4"/>
  <c r="I1751" i="4" s="1"/>
  <c r="H2452" i="4"/>
  <c r="I2452" i="4" s="1"/>
  <c r="H2498" i="4"/>
  <c r="I2498" i="4" s="1"/>
  <c r="H2828" i="4"/>
  <c r="I2828" i="4" s="1"/>
  <c r="H3235" i="4"/>
  <c r="I3235" i="4" s="1"/>
  <c r="H3363" i="4"/>
  <c r="I3363" i="4" s="1"/>
  <c r="H3413" i="4"/>
  <c r="I3413" i="4" s="1"/>
  <c r="H3435" i="4"/>
  <c r="I3435" i="4" s="1"/>
  <c r="H3713" i="4"/>
  <c r="I3713" i="4" s="1"/>
  <c r="H3821" i="4"/>
  <c r="I3821" i="4" s="1"/>
  <c r="H3876" i="4"/>
  <c r="I3876" i="4" s="1"/>
  <c r="H3934" i="4"/>
  <c r="I3934" i="4" s="1"/>
  <c r="H4063" i="4"/>
  <c r="I4063" i="4" s="1"/>
  <c r="H4092" i="4"/>
  <c r="I4092" i="4" s="1"/>
  <c r="H4105" i="4"/>
  <c r="I4105" i="4" s="1"/>
  <c r="H4221" i="4"/>
  <c r="I4221" i="4" s="1"/>
  <c r="H4350" i="4"/>
  <c r="I4350" i="4" s="1"/>
  <c r="H4676" i="4"/>
  <c r="I4676" i="4" s="1"/>
  <c r="H4876" i="4"/>
  <c r="I4876" i="4" s="1"/>
  <c r="H4905" i="4"/>
  <c r="I4905" i="4" s="1"/>
  <c r="H5275" i="4"/>
  <c r="I5275" i="4" s="1"/>
  <c r="H5325" i="4"/>
  <c r="I5325" i="4" s="1"/>
  <c r="H5355" i="4"/>
  <c r="I5355" i="4" s="1"/>
  <c r="H5425" i="4"/>
  <c r="I5425" i="4" s="1"/>
  <c r="H2410" i="4"/>
  <c r="I2410" i="4" s="1"/>
  <c r="H2740" i="4"/>
  <c r="I2740" i="4" s="1"/>
  <c r="H3086" i="4"/>
  <c r="I3086" i="4" s="1"/>
  <c r="H3114" i="4"/>
  <c r="I3114" i="4" s="1"/>
  <c r="H3136" i="4"/>
  <c r="I3136" i="4" s="1"/>
  <c r="H3214" i="4"/>
  <c r="I3214" i="4" s="1"/>
  <c r="H3436" i="4"/>
  <c r="I3436" i="4" s="1"/>
  <c r="H3835" i="4"/>
  <c r="I3835" i="4" s="1"/>
  <c r="H3951" i="4"/>
  <c r="I3951" i="4" s="1"/>
  <c r="H4064" i="4"/>
  <c r="I4064" i="4" s="1"/>
  <c r="H4164" i="4"/>
  <c r="I4164" i="4" s="1"/>
  <c r="H4293" i="4"/>
  <c r="I4293" i="4" s="1"/>
  <c r="H4451" i="4"/>
  <c r="I4451" i="4" s="1"/>
  <c r="H4664" i="4"/>
  <c r="I4664" i="4" s="1"/>
  <c r="H4706" i="4"/>
  <c r="I4706" i="4" s="1"/>
  <c r="H4780" i="4"/>
  <c r="I4780" i="4" s="1"/>
  <c r="H4864" i="4"/>
  <c r="I4864" i="4" s="1"/>
  <c r="H4951" i="4"/>
  <c r="I4951" i="4" s="1"/>
  <c r="H5046" i="4"/>
  <c r="I5046" i="4" s="1"/>
  <c r="H5156" i="4"/>
  <c r="I5156" i="4" s="1"/>
  <c r="H5196" i="4"/>
  <c r="I5196" i="4" s="1"/>
  <c r="H5216" i="4"/>
  <c r="I5216" i="4" s="1"/>
  <c r="H5266" i="4"/>
  <c r="I5266" i="4" s="1"/>
  <c r="H595" i="4"/>
  <c r="I595" i="4" s="1"/>
  <c r="H1766" i="4"/>
  <c r="I1766" i="4" s="1"/>
  <c r="H2060" i="4"/>
  <c r="I2060" i="4" s="1"/>
  <c r="H2457" i="4"/>
  <c r="I2457" i="4" s="1"/>
  <c r="H2883" i="4"/>
  <c r="I2883" i="4" s="1"/>
  <c r="H2939" i="4"/>
  <c r="I2939" i="4" s="1"/>
  <c r="H2980" i="4"/>
  <c r="I2980" i="4" s="1"/>
  <c r="H3543" i="4"/>
  <c r="I3543" i="4" s="1"/>
  <c r="H3715" i="4"/>
  <c r="I3715" i="4" s="1"/>
  <c r="H3743" i="4"/>
  <c r="I3743" i="4" s="1"/>
  <c r="H3794" i="4"/>
  <c r="I3794" i="4" s="1"/>
  <c r="H3823" i="4"/>
  <c r="I3823" i="4" s="1"/>
  <c r="H3952" i="4"/>
  <c r="I3952" i="4" s="1"/>
  <c r="H4436" i="4"/>
  <c r="I4436" i="4" s="1"/>
  <c r="H4523" i="4"/>
  <c r="I4523" i="4" s="1"/>
  <c r="H4552" i="4"/>
  <c r="I4552" i="4" s="1"/>
  <c r="H4581" i="4"/>
  <c r="I4581" i="4" s="1"/>
  <c r="H4652" i="4"/>
  <c r="I4652" i="4" s="1"/>
  <c r="H4694" i="4"/>
  <c r="I4694" i="4" s="1"/>
  <c r="H4810" i="4"/>
  <c r="I4810" i="4" s="1"/>
  <c r="H4852" i="4"/>
  <c r="I4852" i="4" s="1"/>
  <c r="H4881" i="4"/>
  <c r="I4881" i="4" s="1"/>
  <c r="H4936" i="4"/>
  <c r="I4936" i="4" s="1"/>
  <c r="H5127" i="4"/>
  <c r="I5127" i="4" s="1"/>
  <c r="H997" i="4"/>
  <c r="I997" i="4" s="1"/>
  <c r="H2080" i="4"/>
  <c r="I2080" i="4" s="1"/>
  <c r="H2841" i="4"/>
  <c r="I2841" i="4" s="1"/>
  <c r="H3094" i="4"/>
  <c r="I3094" i="4" s="1"/>
  <c r="H3194" i="4"/>
  <c r="I3194" i="4" s="1"/>
  <c r="H3782" i="4"/>
  <c r="I3782" i="4" s="1"/>
  <c r="H3866" i="4"/>
  <c r="I3866" i="4" s="1"/>
  <c r="H3911" i="4"/>
  <c r="I3911" i="4" s="1"/>
  <c r="H3924" i="4"/>
  <c r="I3924" i="4" s="1"/>
  <c r="H1488" i="4"/>
  <c r="I1488" i="4" s="1"/>
  <c r="H1660" i="4"/>
  <c r="I1660" i="4" s="1"/>
  <c r="H2327" i="4"/>
  <c r="I2327" i="4" s="1"/>
  <c r="H2423" i="4"/>
  <c r="I2423" i="4" s="1"/>
  <c r="H2512" i="4"/>
  <c r="I2512" i="4" s="1"/>
  <c r="H2852" i="4"/>
  <c r="I2852" i="4" s="1"/>
  <c r="H3022" i="4"/>
  <c r="I3022" i="4" s="1"/>
  <c r="H3123" i="4"/>
  <c r="I3123" i="4" s="1"/>
  <c r="H3273" i="4"/>
  <c r="I3273" i="4" s="1"/>
  <c r="H3473" i="4"/>
  <c r="I3473" i="4" s="1"/>
  <c r="H3623" i="4"/>
  <c r="I3623" i="4" s="1"/>
  <c r="H3983" i="4"/>
  <c r="I3983" i="4" s="1"/>
  <c r="H3996" i="4"/>
  <c r="I3996" i="4" s="1"/>
  <c r="H148" i="4"/>
  <c r="I148" i="4" s="1"/>
  <c r="H1807" i="4"/>
  <c r="I1807" i="4" s="1"/>
  <c r="H1998" i="4"/>
  <c r="I1998" i="4" s="1"/>
  <c r="H2853" i="4"/>
  <c r="I2853" i="4" s="1"/>
  <c r="H3174" i="4"/>
  <c r="I3174" i="4" s="1"/>
  <c r="H3446" i="4"/>
  <c r="I3446" i="4" s="1"/>
  <c r="H3574" i="4"/>
  <c r="I3574" i="4" s="1"/>
  <c r="H3646" i="4"/>
  <c r="I3646" i="4" s="1"/>
  <c r="H3696" i="4"/>
  <c r="I3696" i="4" s="1"/>
  <c r="H3855" i="4"/>
  <c r="I3855" i="4" s="1"/>
  <c r="H3900" i="4"/>
  <c r="I3900" i="4" s="1"/>
  <c r="H3926" i="4"/>
  <c r="I3926" i="4" s="1"/>
  <c r="H4026" i="4"/>
  <c r="I4026" i="4" s="1"/>
  <c r="H4042" i="4"/>
  <c r="I4042" i="4" s="1"/>
  <c r="H1099" i="4"/>
  <c r="I1099" i="4" s="1"/>
  <c r="H2260" i="4"/>
  <c r="I2260" i="4" s="1"/>
  <c r="H2382" i="4"/>
  <c r="I2382" i="4" s="1"/>
  <c r="H2527" i="4"/>
  <c r="I2527" i="4" s="1"/>
  <c r="H2669" i="4"/>
  <c r="I2669" i="4" s="1"/>
  <c r="H3153" i="4"/>
  <c r="I3153" i="4" s="1"/>
  <c r="H3175" i="4"/>
  <c r="I3175" i="4" s="1"/>
  <c r="H3203" i="4"/>
  <c r="I3203" i="4" s="1"/>
  <c r="H3275" i="4"/>
  <c r="I3275" i="4" s="1"/>
  <c r="H3353" i="4"/>
  <c r="I3353" i="4" s="1"/>
  <c r="H3453" i="4"/>
  <c r="I3453" i="4" s="1"/>
  <c r="H3843" i="4"/>
  <c r="I3843" i="4" s="1"/>
  <c r="H3956" i="4"/>
  <c r="I3956" i="4" s="1"/>
  <c r="H3972" i="4"/>
  <c r="I3972" i="4" s="1"/>
  <c r="H4043" i="4"/>
  <c r="I4043" i="4" s="1"/>
  <c r="H295" i="4"/>
  <c r="I295" i="4" s="1"/>
  <c r="H1384" i="4"/>
  <c r="I1384" i="4" s="1"/>
  <c r="H2103" i="4"/>
  <c r="I2103" i="4" s="1"/>
  <c r="H2812" i="4"/>
  <c r="I2812" i="4" s="1"/>
  <c r="H3076" i="4"/>
  <c r="I3076" i="4" s="1"/>
  <c r="H3276" i="4"/>
  <c r="I3276" i="4" s="1"/>
  <c r="H3304" i="4"/>
  <c r="I3304" i="4" s="1"/>
  <c r="H3454" i="4"/>
  <c r="I3454" i="4" s="1"/>
  <c r="H3604" i="4"/>
  <c r="I3604" i="4" s="1"/>
  <c r="H3873" i="4"/>
  <c r="I3873" i="4" s="1"/>
  <c r="H3960" i="4"/>
  <c r="I3960" i="4" s="1"/>
  <c r="H4086" i="4"/>
  <c r="I4086" i="4" s="1"/>
  <c r="H4144" i="4"/>
  <c r="I4144" i="4" s="1"/>
  <c r="H4160" i="4"/>
  <c r="I4160" i="4" s="1"/>
  <c r="H4186" i="4"/>
  <c r="I4186" i="4" s="1"/>
  <c r="H4244" i="4"/>
  <c r="I4244" i="4" s="1"/>
  <c r="H4402" i="4"/>
  <c r="I4402" i="4" s="1"/>
  <c r="H4444" i="4"/>
  <c r="I4444" i="4" s="1"/>
  <c r="H4644" i="4"/>
  <c r="I4644" i="4" s="1"/>
  <c r="H5052" i="4"/>
  <c r="I5052" i="4" s="1"/>
  <c r="H5062" i="4"/>
  <c r="I5062" i="4" s="1"/>
  <c r="H5142" i="4"/>
  <c r="I5142" i="4" s="1"/>
  <c r="H5222" i="4"/>
  <c r="I5222" i="4" s="1"/>
  <c r="H5242" i="4"/>
  <c r="I5242" i="4" s="1"/>
  <c r="H5252" i="4"/>
  <c r="I5252" i="4" s="1"/>
  <c r="H3184" i="4"/>
  <c r="I3184" i="4" s="1"/>
  <c r="H4246" i="4"/>
  <c r="I4246" i="4" s="1"/>
  <c r="H4391" i="4"/>
  <c r="I4391" i="4" s="1"/>
  <c r="H4485" i="4"/>
  <c r="I4485" i="4" s="1"/>
  <c r="H4725" i="4"/>
  <c r="I4725" i="4" s="1"/>
  <c r="H4746" i="4"/>
  <c r="I4746" i="4" s="1"/>
  <c r="H4820" i="4"/>
  <c r="I4820" i="4" s="1"/>
  <c r="H4843" i="4"/>
  <c r="I4843" i="4" s="1"/>
  <c r="H5124" i="4"/>
  <c r="I5124" i="4" s="1"/>
  <c r="H5352" i="4"/>
  <c r="I5352" i="4" s="1"/>
  <c r="H5386" i="4"/>
  <c r="I5386" i="4" s="1"/>
  <c r="H5550" i="4"/>
  <c r="I5550" i="4" s="1"/>
  <c r="H5590" i="4"/>
  <c r="I5590" i="4" s="1"/>
  <c r="H5600" i="4"/>
  <c r="I5600" i="4" s="1"/>
  <c r="H5750" i="4"/>
  <c r="I5750" i="4" s="1"/>
  <c r="H5790" i="4"/>
  <c r="I5790" i="4" s="1"/>
  <c r="H5850" i="4"/>
  <c r="I5850" i="4" s="1"/>
  <c r="H5880" i="4"/>
  <c r="I5880" i="4" s="1"/>
  <c r="H5950" i="4"/>
  <c r="I5950" i="4" s="1"/>
  <c r="H6040" i="4"/>
  <c r="I6040" i="4" s="1"/>
  <c r="H6170" i="4"/>
  <c r="I6170" i="4" s="1"/>
  <c r="H6210" i="4"/>
  <c r="I6210" i="4" s="1"/>
  <c r="H6260" i="4"/>
  <c r="I6260" i="4" s="1"/>
  <c r="H6270" i="4"/>
  <c r="I6270" i="4" s="1"/>
  <c r="H6480" i="4"/>
  <c r="I6480" i="4" s="1"/>
  <c r="H6500" i="4"/>
  <c r="I6500" i="4" s="1"/>
  <c r="H6560" i="4"/>
  <c r="I6560" i="4" s="1"/>
  <c r="H6640" i="4"/>
  <c r="I6640" i="4" s="1"/>
  <c r="H6710" i="4"/>
  <c r="I6710" i="4" s="1"/>
  <c r="H6870" i="4"/>
  <c r="I6870" i="4" s="1"/>
  <c r="H6960" i="4"/>
  <c r="I6960" i="4" s="1"/>
  <c r="H6970" i="4"/>
  <c r="I6970" i="4" s="1"/>
  <c r="H6980" i="4"/>
  <c r="I6980" i="4" s="1"/>
  <c r="H7070" i="4"/>
  <c r="I7070" i="4" s="1"/>
  <c r="H7110" i="4"/>
  <c r="I7110" i="4" s="1"/>
  <c r="H2440" i="4"/>
  <c r="I2440" i="4" s="1"/>
  <c r="H2912" i="4"/>
  <c r="I2912" i="4" s="1"/>
  <c r="H3205" i="4"/>
  <c r="I3205" i="4" s="1"/>
  <c r="H4203" i="4"/>
  <c r="I4203" i="4" s="1"/>
  <c r="H4253" i="4"/>
  <c r="I4253" i="4" s="1"/>
  <c r="H4274" i="4"/>
  <c r="I4274" i="4" s="1"/>
  <c r="H4395" i="4"/>
  <c r="I4395" i="4" s="1"/>
  <c r="H4513" i="4"/>
  <c r="I4513" i="4" s="1"/>
  <c r="H4584" i="4"/>
  <c r="I4584" i="4" s="1"/>
  <c r="H4942" i="4"/>
  <c r="I4942" i="4" s="1"/>
  <c r="H5160" i="4"/>
  <c r="I5160" i="4" s="1"/>
  <c r="H5260" i="4"/>
  <c r="I5260" i="4" s="1"/>
  <c r="H5387" i="4"/>
  <c r="I5387" i="4" s="1"/>
  <c r="H5398" i="4"/>
  <c r="I5398" i="4" s="1"/>
  <c r="H5691" i="4"/>
  <c r="I5691" i="4" s="1"/>
  <c r="H5761" i="4"/>
  <c r="I5761" i="4" s="1"/>
  <c r="H5781" i="4"/>
  <c r="I5781" i="4" s="1"/>
  <c r="H3804" i="4"/>
  <c r="I3804" i="4" s="1"/>
  <c r="H4275" i="4"/>
  <c r="I4275" i="4" s="1"/>
  <c r="H4541" i="4"/>
  <c r="I4541" i="4" s="1"/>
  <c r="H4920" i="4"/>
  <c r="I4920" i="4" s="1"/>
  <c r="H4943" i="4"/>
  <c r="I4943" i="4" s="1"/>
  <c r="H4970" i="4"/>
  <c r="I4970" i="4" s="1"/>
  <c r="H5011" i="4"/>
  <c r="I5011" i="4" s="1"/>
  <c r="H5044" i="4"/>
  <c r="I5044" i="4" s="1"/>
  <c r="H5211" i="4"/>
  <c r="I5211" i="4" s="1"/>
  <c r="H5310" i="4"/>
  <c r="I5310" i="4" s="1"/>
  <c r="H5354" i="4"/>
  <c r="I5354" i="4" s="1"/>
  <c r="H3483" i="4"/>
  <c r="I3483" i="4" s="1"/>
  <c r="H3605" i="4"/>
  <c r="I3605" i="4" s="1"/>
  <c r="H3961" i="4"/>
  <c r="I3961" i="4" s="1"/>
  <c r="H4755" i="4"/>
  <c r="I4755" i="4" s="1"/>
  <c r="H4971" i="4"/>
  <c r="I4971" i="4" s="1"/>
  <c r="H5113" i="4"/>
  <c r="I5113" i="4" s="1"/>
  <c r="H5163" i="4"/>
  <c r="I5163" i="4" s="1"/>
  <c r="H5213" i="4"/>
  <c r="I5213" i="4" s="1"/>
  <c r="H5289" i="4"/>
  <c r="I5289" i="4" s="1"/>
  <c r="H5300" i="4"/>
  <c r="I5300" i="4" s="1"/>
  <c r="H5322" i="4"/>
  <c r="I5322" i="4" s="1"/>
  <c r="H5543" i="4"/>
  <c r="I5543" i="4" s="1"/>
  <c r="H5623" i="4"/>
  <c r="I5623" i="4" s="1"/>
  <c r="H5723" i="4"/>
  <c r="I5723" i="4" s="1"/>
  <c r="H5803" i="4"/>
  <c r="I5803" i="4" s="1"/>
  <c r="H5853" i="4"/>
  <c r="I5853" i="4" s="1"/>
  <c r="H5923" i="4"/>
  <c r="I5923" i="4" s="1"/>
  <c r="H5933" i="4"/>
  <c r="I5933" i="4" s="1"/>
  <c r="H5963" i="4"/>
  <c r="I5963" i="4" s="1"/>
  <c r="H6043" i="4"/>
  <c r="I6043" i="4" s="1"/>
  <c r="H6093" i="4"/>
  <c r="I6093" i="4" s="1"/>
  <c r="H6233" i="4"/>
  <c r="I6233" i="4" s="1"/>
  <c r="H463" i="4"/>
  <c r="I463" i="4" s="1"/>
  <c r="H2968" i="4"/>
  <c r="I2968" i="4" s="1"/>
  <c r="H3891" i="4"/>
  <c r="I3891" i="4" s="1"/>
  <c r="H4233" i="4"/>
  <c r="I4233" i="4" s="1"/>
  <c r="H4446" i="4"/>
  <c r="I4446" i="4" s="1"/>
  <c r="H4830" i="4"/>
  <c r="I4830" i="4" s="1"/>
  <c r="H5131" i="4"/>
  <c r="I5131" i="4" s="1"/>
  <c r="H5249" i="4"/>
  <c r="I5249" i="4" s="1"/>
  <c r="H5379" i="4"/>
  <c r="I5379" i="4" s="1"/>
  <c r="H5412" i="4"/>
  <c r="I5412" i="4" s="1"/>
  <c r="H5454" i="4"/>
  <c r="I5454" i="4" s="1"/>
  <c r="H5474" i="4"/>
  <c r="I5474" i="4" s="1"/>
  <c r="H5484" i="4"/>
  <c r="I5484" i="4" s="1"/>
  <c r="H5564" i="4"/>
  <c r="I5564" i="4" s="1"/>
  <c r="H5824" i="4"/>
  <c r="I5824" i="4" s="1"/>
  <c r="H5844" i="4"/>
  <c r="I5844" i="4" s="1"/>
  <c r="H5894" i="4"/>
  <c r="I5894" i="4" s="1"/>
  <c r="H5904" i="4"/>
  <c r="I5904" i="4" s="1"/>
  <c r="H5914" i="4"/>
  <c r="I5914" i="4" s="1"/>
  <c r="H6014" i="4"/>
  <c r="I6014" i="4" s="1"/>
  <c r="H6074" i="4"/>
  <c r="I6074" i="4" s="1"/>
  <c r="H6084" i="4"/>
  <c r="I6084" i="4" s="1"/>
  <c r="H6264" i="4"/>
  <c r="I6264" i="4" s="1"/>
  <c r="H886" i="4"/>
  <c r="I886" i="4" s="1"/>
  <c r="H3255" i="4"/>
  <c r="I3255" i="4" s="1"/>
  <c r="H3755" i="4"/>
  <c r="I3755" i="4" s="1"/>
  <c r="H4261" i="4"/>
  <c r="I4261" i="4" s="1"/>
  <c r="H4500" i="4"/>
  <c r="I4500" i="4" s="1"/>
  <c r="H4642" i="4"/>
  <c r="I4642" i="4" s="1"/>
  <c r="H4761" i="4"/>
  <c r="I4761" i="4" s="1"/>
  <c r="H4811" i="4"/>
  <c r="I4811" i="4" s="1"/>
  <c r="H4882" i="4"/>
  <c r="I4882" i="4" s="1"/>
  <c r="H5000" i="4"/>
  <c r="I5000" i="4" s="1"/>
  <c r="H5150" i="4"/>
  <c r="I5150" i="4" s="1"/>
  <c r="H5280" i="4"/>
  <c r="I5280" i="4" s="1"/>
  <c r="H5324" i="4"/>
  <c r="I5324" i="4" s="1"/>
  <c r="H5515" i="4"/>
  <c r="I5515" i="4" s="1"/>
  <c r="H5605" i="4"/>
  <c r="I5605" i="4" s="1"/>
  <c r="H5795" i="4"/>
  <c r="I5795" i="4" s="1"/>
  <c r="H5875" i="4"/>
  <c r="I5875" i="4" s="1"/>
  <c r="H5955" i="4"/>
  <c r="I5955" i="4" s="1"/>
  <c r="H5975" i="4"/>
  <c r="I5975" i="4" s="1"/>
  <c r="H5995" i="4"/>
  <c r="I5995" i="4" s="1"/>
  <c r="H6085" i="4"/>
  <c r="I6085" i="4" s="1"/>
  <c r="H6165" i="4"/>
  <c r="I6165" i="4" s="1"/>
  <c r="H6185" i="4"/>
  <c r="I6185" i="4" s="1"/>
  <c r="H6255" i="4"/>
  <c r="I6255" i="4" s="1"/>
  <c r="H1861" i="4"/>
  <c r="I1861" i="4" s="1"/>
  <c r="H3256" i="4"/>
  <c r="I3256" i="4" s="1"/>
  <c r="H3506" i="4"/>
  <c r="I3506" i="4" s="1"/>
  <c r="H3833" i="4"/>
  <c r="I3833" i="4" s="1"/>
  <c r="H4404" i="4"/>
  <c r="I4404" i="4" s="1"/>
  <c r="H4430" i="4"/>
  <c r="I4430" i="4" s="1"/>
  <c r="H4670" i="4"/>
  <c r="I4670" i="4" s="1"/>
  <c r="H4741" i="4"/>
  <c r="I4741" i="4" s="1"/>
  <c r="H5019" i="4"/>
  <c r="I5019" i="4" s="1"/>
  <c r="H5051" i="4"/>
  <c r="I5051" i="4" s="1"/>
  <c r="H5084" i="4"/>
  <c r="I5084" i="4" s="1"/>
  <c r="H5337" i="4"/>
  <c r="I5337" i="4" s="1"/>
  <c r="H5414" i="4"/>
  <c r="I5414" i="4" s="1"/>
  <c r="H5526" i="4"/>
  <c r="I5526" i="4" s="1"/>
  <c r="H5596" i="4"/>
  <c r="I5596" i="4" s="1"/>
  <c r="H5766" i="4"/>
  <c r="I5766" i="4" s="1"/>
  <c r="H5836" i="4"/>
  <c r="I5836" i="4" s="1"/>
  <c r="H5856" i="4"/>
  <c r="I5856" i="4" s="1"/>
  <c r="H6036" i="4"/>
  <c r="I6036" i="4" s="1"/>
  <c r="H6046" i="4"/>
  <c r="I6046" i="4" s="1"/>
  <c r="H6246" i="4"/>
  <c r="I6246" i="4" s="1"/>
  <c r="H2823" i="4"/>
  <c r="I2823" i="4" s="1"/>
  <c r="H3990" i="4"/>
  <c r="I3990" i="4" s="1"/>
  <c r="H4100" i="4"/>
  <c r="I4100" i="4" s="1"/>
  <c r="H4171" i="4"/>
  <c r="I4171" i="4" s="1"/>
  <c r="H4384" i="4"/>
  <c r="I4384" i="4" s="1"/>
  <c r="H4503" i="4"/>
  <c r="I4503" i="4" s="1"/>
  <c r="H4600" i="4"/>
  <c r="I4600" i="4" s="1"/>
  <c r="H4695" i="4"/>
  <c r="I4695" i="4" s="1"/>
  <c r="H4790" i="4"/>
  <c r="I4790" i="4" s="1"/>
  <c r="H5070" i="4"/>
  <c r="I5070" i="4" s="1"/>
  <c r="H5120" i="4"/>
  <c r="I5120" i="4" s="1"/>
  <c r="H5338" i="4"/>
  <c r="I5338" i="4" s="1"/>
  <c r="H5497" i="4"/>
  <c r="I5497" i="4" s="1"/>
  <c r="H5517" i="4"/>
  <c r="I5517" i="4" s="1"/>
  <c r="H5537" i="4"/>
  <c r="I5537" i="4" s="1"/>
  <c r="H5627" i="4"/>
  <c r="I5627" i="4" s="1"/>
  <c r="H5657" i="4"/>
  <c r="I5657" i="4" s="1"/>
  <c r="H5707" i="4"/>
  <c r="I5707" i="4" s="1"/>
  <c r="H5767" i="4"/>
  <c r="I5767" i="4" s="1"/>
  <c r="H5807" i="4"/>
  <c r="I5807" i="4" s="1"/>
  <c r="H2628" i="4"/>
  <c r="I2628" i="4" s="1"/>
  <c r="H5669" i="4"/>
  <c r="I5669" i="4" s="1"/>
  <c r="H5969" i="4"/>
  <c r="I5969" i="4" s="1"/>
  <c r="H6102" i="4"/>
  <c r="I6102" i="4" s="1"/>
  <c r="H6202" i="4"/>
  <c r="I6202" i="4" s="1"/>
  <c r="H6455" i="4"/>
  <c r="I6455" i="4" s="1"/>
  <c r="H6655" i="4"/>
  <c r="I6655" i="4" s="1"/>
  <c r="H6677" i="4"/>
  <c r="I6677" i="4" s="1"/>
  <c r="H7044" i="4"/>
  <c r="I7044" i="4" s="1"/>
  <c r="H7077" i="4"/>
  <c r="I7077" i="4" s="1"/>
  <c r="H7204" i="4"/>
  <c r="I7204" i="4" s="1"/>
  <c r="H7224" i="4"/>
  <c r="I7224" i="4" s="1"/>
  <c r="H7324" i="4"/>
  <c r="I7324" i="4" s="1"/>
  <c r="H7494" i="4"/>
  <c r="I7494" i="4" s="1"/>
  <c r="H7514" i="4"/>
  <c r="I7514" i="4" s="1"/>
  <c r="H7534" i="4"/>
  <c r="I7534" i="4" s="1"/>
  <c r="H7604" i="4"/>
  <c r="I7604" i="4" s="1"/>
  <c r="H7614" i="4"/>
  <c r="I7614" i="4" s="1"/>
  <c r="H7824" i="4"/>
  <c r="I7824" i="4" s="1"/>
  <c r="H7924" i="4"/>
  <c r="I7924" i="4" s="1"/>
  <c r="H8044" i="4"/>
  <c r="I8044" i="4" s="1"/>
  <c r="H8074" i="4"/>
  <c r="I8074" i="4" s="1"/>
  <c r="H8104" i="4"/>
  <c r="I8104" i="4" s="1"/>
  <c r="H8124" i="4"/>
  <c r="I8124" i="4" s="1"/>
  <c r="H8134" i="4"/>
  <c r="I8134" i="4" s="1"/>
  <c r="H8204" i="4"/>
  <c r="I8204" i="4" s="1"/>
  <c r="H8244" i="4"/>
  <c r="I8244" i="4" s="1"/>
  <c r="H4625" i="4"/>
  <c r="I4625" i="4" s="1"/>
  <c r="H5468" i="4"/>
  <c r="I5468" i="4" s="1"/>
  <c r="H6008" i="4"/>
  <c r="I6008" i="4" s="1"/>
  <c r="H6523" i="4"/>
  <c r="I6523" i="4" s="1"/>
  <c r="H6701" i="4"/>
  <c r="I6701" i="4" s="1"/>
  <c r="H6789" i="4"/>
  <c r="I6789" i="4" s="1"/>
  <c r="H6856" i="4"/>
  <c r="I6856" i="4" s="1"/>
  <c r="H6967" i="4"/>
  <c r="I6967" i="4" s="1"/>
  <c r="H7175" i="4"/>
  <c r="I7175" i="4" s="1"/>
  <c r="H7215" i="4"/>
  <c r="I7215" i="4" s="1"/>
  <c r="H7235" i="4"/>
  <c r="I7235" i="4" s="1"/>
  <c r="H7335" i="4"/>
  <c r="I7335" i="4" s="1"/>
  <c r="H7345" i="4"/>
  <c r="I7345" i="4" s="1"/>
  <c r="H7435" i="4"/>
  <c r="I7435" i="4" s="1"/>
  <c r="H7575" i="4"/>
  <c r="I7575" i="4" s="1"/>
  <c r="H7625" i="4"/>
  <c r="I7625" i="4" s="1"/>
  <c r="H7635" i="4"/>
  <c r="I7635" i="4" s="1"/>
  <c r="H7645" i="4"/>
  <c r="I7645" i="4" s="1"/>
  <c r="H7685" i="4"/>
  <c r="I7685" i="4" s="1"/>
  <c r="H7705" i="4"/>
  <c r="I7705" i="4" s="1"/>
  <c r="H7755" i="4"/>
  <c r="I7755" i="4" s="1"/>
  <c r="H7775" i="4"/>
  <c r="I7775" i="4" s="1"/>
  <c r="H7845" i="4"/>
  <c r="I7845" i="4" s="1"/>
  <c r="H7935" i="4"/>
  <c r="I7935" i="4" s="1"/>
  <c r="H7945" i="4"/>
  <c r="I7945" i="4" s="1"/>
  <c r="H8015" i="4"/>
  <c r="I8015" i="4" s="1"/>
  <c r="H8145" i="4"/>
  <c r="I8145" i="4" s="1"/>
  <c r="H8185" i="4"/>
  <c r="I8185" i="4" s="1"/>
  <c r="H8315" i="4"/>
  <c r="I8315" i="4" s="1"/>
  <c r="H8355" i="4"/>
  <c r="I8355" i="4" s="1"/>
  <c r="H8375" i="4"/>
  <c r="I8375" i="4" s="1"/>
  <c r="H8415" i="4"/>
  <c r="I8415" i="4" s="1"/>
  <c r="H8495" i="4"/>
  <c r="I8495" i="4" s="1"/>
  <c r="H8645" i="4"/>
  <c r="I8645" i="4" s="1"/>
  <c r="H8715" i="4"/>
  <c r="I8715" i="4" s="1"/>
  <c r="H8745" i="4"/>
  <c r="I8745" i="4" s="1"/>
  <c r="H8775" i="4"/>
  <c r="I8775" i="4" s="1"/>
  <c r="H8825" i="4"/>
  <c r="I8825" i="4" s="1"/>
  <c r="H8895" i="4"/>
  <c r="I8895" i="4" s="1"/>
  <c r="H8915" i="4"/>
  <c r="I8915" i="4" s="1"/>
  <c r="H9025" i="4"/>
  <c r="I9025" i="4" s="1"/>
  <c r="H9045" i="4"/>
  <c r="I9045" i="4" s="1"/>
  <c r="H4153" i="4"/>
  <c r="I4153" i="4" s="1"/>
  <c r="H4984" i="4"/>
  <c r="I4984" i="4" s="1"/>
  <c r="H5240" i="4"/>
  <c r="I5240" i="4" s="1"/>
  <c r="H5362" i="4"/>
  <c r="I5362" i="4" s="1"/>
  <c r="H5578" i="4"/>
  <c r="I5578" i="4" s="1"/>
  <c r="H5778" i="4"/>
  <c r="I5778" i="4" s="1"/>
  <c r="H6128" i="4"/>
  <c r="I6128" i="4" s="1"/>
  <c r="H6148" i="4"/>
  <c r="I6148" i="4" s="1"/>
  <c r="H6268" i="4"/>
  <c r="I6268" i="4" s="1"/>
  <c r="H6279" i="4"/>
  <c r="I6279" i="4" s="1"/>
  <c r="H6313" i="4"/>
  <c r="I6313" i="4" s="1"/>
  <c r="H6324" i="4"/>
  <c r="I6324" i="4" s="1"/>
  <c r="H6502" i="4"/>
  <c r="I6502" i="4" s="1"/>
  <c r="H6568" i="4"/>
  <c r="I6568" i="4" s="1"/>
  <c r="H6579" i="4"/>
  <c r="I6579" i="4" s="1"/>
  <c r="H6657" i="4"/>
  <c r="I6657" i="4" s="1"/>
  <c r="H6724" i="4"/>
  <c r="I6724" i="4" s="1"/>
  <c r="H6757" i="4"/>
  <c r="I6757" i="4" s="1"/>
  <c r="H6835" i="4"/>
  <c r="I6835" i="4" s="1"/>
  <c r="H6879" i="4"/>
  <c r="I6879" i="4" s="1"/>
  <c r="H6891" i="4"/>
  <c r="I6891" i="4" s="1"/>
  <c r="H6902" i="4"/>
  <c r="I6902" i="4" s="1"/>
  <c r="H7068" i="4"/>
  <c r="I7068" i="4" s="1"/>
  <c r="H7079" i="4"/>
  <c r="I7079" i="4" s="1"/>
  <c r="H7166" i="4"/>
  <c r="I7166" i="4" s="1"/>
  <c r="H7356" i="4"/>
  <c r="I7356" i="4" s="1"/>
  <c r="H7386" i="4"/>
  <c r="I7386" i="4" s="1"/>
  <c r="H7486" i="4"/>
  <c r="I7486" i="4" s="1"/>
  <c r="H7506" i="4"/>
  <c r="I7506" i="4" s="1"/>
  <c r="H7516" i="4"/>
  <c r="I7516" i="4" s="1"/>
  <c r="H7536" i="4"/>
  <c r="I7536" i="4" s="1"/>
  <c r="H7566" i="4"/>
  <c r="I7566" i="4" s="1"/>
  <c r="H7716" i="4"/>
  <c r="I7716" i="4" s="1"/>
  <c r="H7746" i="4"/>
  <c r="I7746" i="4" s="1"/>
  <c r="H7806" i="4"/>
  <c r="I7806" i="4" s="1"/>
  <c r="H7916" i="4"/>
  <c r="I7916" i="4" s="1"/>
  <c r="H8116" i="4"/>
  <c r="I8116" i="4" s="1"/>
  <c r="H8346" i="4"/>
  <c r="I8346" i="4" s="1"/>
  <c r="H8376" i="4"/>
  <c r="I8376" i="4" s="1"/>
  <c r="H1178" i="4"/>
  <c r="I1178" i="4" s="1"/>
  <c r="H4172" i="4"/>
  <c r="I4172" i="4" s="1"/>
  <c r="H4885" i="4"/>
  <c r="I4885" i="4" s="1"/>
  <c r="H5004" i="4"/>
  <c r="I5004" i="4" s="1"/>
  <c r="H5512" i="4"/>
  <c r="I5512" i="4" s="1"/>
  <c r="H5712" i="4"/>
  <c r="I5712" i="4" s="1"/>
  <c r="H5879" i="4"/>
  <c r="I5879" i="4" s="1"/>
  <c r="H6129" i="4"/>
  <c r="I6129" i="4" s="1"/>
  <c r="H6229" i="4"/>
  <c r="I6229" i="4" s="1"/>
  <c r="H6281" i="4"/>
  <c r="I6281" i="4" s="1"/>
  <c r="H6569" i="4"/>
  <c r="I6569" i="4" s="1"/>
  <c r="H6581" i="4"/>
  <c r="I6581" i="4" s="1"/>
  <c r="H6714" i="4"/>
  <c r="I6714" i="4" s="1"/>
  <c r="H6825" i="4"/>
  <c r="I6825" i="4" s="1"/>
  <c r="H6836" i="4"/>
  <c r="I6836" i="4" s="1"/>
  <c r="H6858" i="4"/>
  <c r="I6858" i="4" s="1"/>
  <c r="H6936" i="4"/>
  <c r="I6936" i="4" s="1"/>
  <c r="H6992" i="4"/>
  <c r="I6992" i="4" s="1"/>
  <c r="H7237" i="4"/>
  <c r="I7237" i="4" s="1"/>
  <c r="H7267" i="4"/>
  <c r="I7267" i="4" s="1"/>
  <c r="H7287" i="4"/>
  <c r="I7287" i="4" s="1"/>
  <c r="H7407" i="4"/>
  <c r="I7407" i="4" s="1"/>
  <c r="H7417" i="4"/>
  <c r="I7417" i="4" s="1"/>
  <c r="H7447" i="4"/>
  <c r="I7447" i="4" s="1"/>
  <c r="H7517" i="4"/>
  <c r="I7517" i="4" s="1"/>
  <c r="H7537" i="4"/>
  <c r="I7537" i="4" s="1"/>
  <c r="H7607" i="4"/>
  <c r="I7607" i="4" s="1"/>
  <c r="H7887" i="4"/>
  <c r="I7887" i="4" s="1"/>
  <c r="H7917" i="4"/>
  <c r="I7917" i="4" s="1"/>
  <c r="H7967" i="4"/>
  <c r="I7967" i="4" s="1"/>
  <c r="H7977" i="4"/>
  <c r="I7977" i="4" s="1"/>
  <c r="H7997" i="4"/>
  <c r="I7997" i="4" s="1"/>
  <c r="H8187" i="4"/>
  <c r="I8187" i="4" s="1"/>
  <c r="H8247" i="4"/>
  <c r="I8247" i="4" s="1"/>
  <c r="H8277" i="4"/>
  <c r="I8277" i="4" s="1"/>
  <c r="H8307" i="4"/>
  <c r="I8307" i="4" s="1"/>
  <c r="H8427" i="4"/>
  <c r="I8427" i="4" s="1"/>
  <c r="H8527" i="4"/>
  <c r="I8527" i="4" s="1"/>
  <c r="H8707" i="4"/>
  <c r="I8707" i="4" s="1"/>
  <c r="H8767" i="4"/>
  <c r="I8767" i="4" s="1"/>
  <c r="H8857" i="4"/>
  <c r="I8857" i="4" s="1"/>
  <c r="H8887" i="4"/>
  <c r="I8887" i="4" s="1"/>
  <c r="H8997" i="4"/>
  <c r="I8997" i="4" s="1"/>
  <c r="H9167" i="4"/>
  <c r="I9167" i="4" s="1"/>
  <c r="H9187" i="4"/>
  <c r="I9187" i="4" s="1"/>
  <c r="H9207" i="4"/>
  <c r="I9207" i="4" s="1"/>
  <c r="H3055" i="4"/>
  <c r="I3055" i="4" s="1"/>
  <c r="H4055" i="4"/>
  <c r="I4055" i="4" s="1"/>
  <c r="H4413" i="4"/>
  <c r="I4413" i="4" s="1"/>
  <c r="H5549" i="4"/>
  <c r="I5549" i="4" s="1"/>
  <c r="H5718" i="4"/>
  <c r="I5718" i="4" s="1"/>
  <c r="H6018" i="4"/>
  <c r="I6018" i="4" s="1"/>
  <c r="H6111" i="4"/>
  <c r="I6111" i="4" s="1"/>
  <c r="H6293" i="4"/>
  <c r="I6293" i="4" s="1"/>
  <c r="H6459" i="4"/>
  <c r="I6459" i="4" s="1"/>
  <c r="H6537" i="4"/>
  <c r="I6537" i="4" s="1"/>
  <c r="H6582" i="4"/>
  <c r="I6582" i="4" s="1"/>
  <c r="H6748" i="4"/>
  <c r="I6748" i="4" s="1"/>
  <c r="H6782" i="4"/>
  <c r="I6782" i="4" s="1"/>
  <c r="H6826" i="4"/>
  <c r="I6826" i="4" s="1"/>
  <c r="H6837" i="4"/>
  <c r="I6837" i="4" s="1"/>
  <c r="H6959" i="4"/>
  <c r="I6959" i="4" s="1"/>
  <c r="H7026" i="4"/>
  <c r="I7026" i="4" s="1"/>
  <c r="H7082" i="4"/>
  <c r="I7082" i="4" s="1"/>
  <c r="H7178" i="4"/>
  <c r="I7178" i="4" s="1"/>
  <c r="H7188" i="4"/>
  <c r="I7188" i="4" s="1"/>
  <c r="H7368" i="4"/>
  <c r="I7368" i="4" s="1"/>
  <c r="H7418" i="4"/>
  <c r="I7418" i="4" s="1"/>
  <c r="H7538" i="4"/>
  <c r="I7538" i="4" s="1"/>
  <c r="H7718" i="4"/>
  <c r="I7718" i="4" s="1"/>
  <c r="H7778" i="4"/>
  <c r="I7778" i="4" s="1"/>
  <c r="H7788" i="4"/>
  <c r="I7788" i="4" s="1"/>
  <c r="H7818" i="4"/>
  <c r="I7818" i="4" s="1"/>
  <c r="H7898" i="4"/>
  <c r="I7898" i="4" s="1"/>
  <c r="H7908" i="4"/>
  <c r="I7908" i="4" s="1"/>
  <c r="H7938" i="4"/>
  <c r="I7938" i="4" s="1"/>
  <c r="H7948" i="4"/>
  <c r="I7948" i="4" s="1"/>
  <c r="H8048" i="4"/>
  <c r="I8048" i="4" s="1"/>
  <c r="H8148" i="4"/>
  <c r="I8148" i="4" s="1"/>
  <c r="H8458" i="4"/>
  <c r="I8458" i="4" s="1"/>
  <c r="H8578" i="4"/>
  <c r="I8578" i="4" s="1"/>
  <c r="H8608" i="4"/>
  <c r="I8608" i="4" s="1"/>
  <c r="H8638" i="4"/>
  <c r="I8638" i="4" s="1"/>
  <c r="H8788" i="4"/>
  <c r="I8788" i="4" s="1"/>
  <c r="H9028" i="4"/>
  <c r="I9028" i="4" s="1"/>
  <c r="H9078" i="4"/>
  <c r="I9078" i="4" s="1"/>
  <c r="H9148" i="4"/>
  <c r="I9148" i="4" s="1"/>
  <c r="H9178" i="4"/>
  <c r="I9178" i="4" s="1"/>
  <c r="H9308" i="4"/>
  <c r="I9308" i="4" s="1"/>
  <c r="H3156" i="4"/>
  <c r="I3156" i="4" s="1"/>
  <c r="H4196" i="4"/>
  <c r="I4196" i="4" s="1"/>
  <c r="H5021" i="4"/>
  <c r="I5021" i="4" s="1"/>
  <c r="H5383" i="4"/>
  <c r="I5383" i="4" s="1"/>
  <c r="H5852" i="4"/>
  <c r="I5852" i="4" s="1"/>
  <c r="H5888" i="4"/>
  <c r="I5888" i="4" s="1"/>
  <c r="H6172" i="4"/>
  <c r="I6172" i="4" s="1"/>
  <c r="H6192" i="4"/>
  <c r="I6192" i="4" s="1"/>
  <c r="H6361" i="4"/>
  <c r="I6361" i="4" s="1"/>
  <c r="H6427" i="4"/>
  <c r="I6427" i="4" s="1"/>
  <c r="H6483" i="4"/>
  <c r="I6483" i="4" s="1"/>
  <c r="H6494" i="4"/>
  <c r="I6494" i="4" s="1"/>
  <c r="H6527" i="4"/>
  <c r="I6527" i="4" s="1"/>
  <c r="H6561" i="4"/>
  <c r="I6561" i="4" s="1"/>
  <c r="H6849" i="4"/>
  <c r="I6849" i="4" s="1"/>
  <c r="H6916" i="4"/>
  <c r="I6916" i="4" s="1"/>
  <c r="H7061" i="4"/>
  <c r="I7061" i="4" s="1"/>
  <c r="H7189" i="4"/>
  <c r="I7189" i="4" s="1"/>
  <c r="H7209" i="4"/>
  <c r="I7209" i="4" s="1"/>
  <c r="H7309" i="4"/>
  <c r="I7309" i="4" s="1"/>
  <c r="H7469" i="4"/>
  <c r="I7469" i="4" s="1"/>
  <c r="H7509" i="4"/>
  <c r="I7509" i="4" s="1"/>
  <c r="H7689" i="4"/>
  <c r="I7689" i="4" s="1"/>
  <c r="H7859" i="4"/>
  <c r="I7859" i="4" s="1"/>
  <c r="H7969" i="4"/>
  <c r="I7969" i="4" s="1"/>
  <c r="H8069" i="4"/>
  <c r="I8069" i="4" s="1"/>
  <c r="H8109" i="4"/>
  <c r="I8109" i="4" s="1"/>
  <c r="H8239" i="4"/>
  <c r="I8239" i="4" s="1"/>
  <c r="H8349" i="4"/>
  <c r="I8349" i="4" s="1"/>
  <c r="H8439" i="4"/>
  <c r="I8439" i="4" s="1"/>
  <c r="H8469" i="4"/>
  <c r="I8469" i="4" s="1"/>
  <c r="H8539" i="4"/>
  <c r="I8539" i="4" s="1"/>
  <c r="H8579" i="4"/>
  <c r="I8579" i="4" s="1"/>
  <c r="H8749" i="4"/>
  <c r="I8749" i="4" s="1"/>
  <c r="H8769" i="4"/>
  <c r="I8769" i="4" s="1"/>
  <c r="H8839" i="4"/>
  <c r="I8839" i="4" s="1"/>
  <c r="H8859" i="4"/>
  <c r="I8859" i="4" s="1"/>
  <c r="H8879" i="4"/>
  <c r="I8879" i="4" s="1"/>
  <c r="H8939" i="4"/>
  <c r="I8939" i="4" s="1"/>
  <c r="H9059" i="4"/>
  <c r="I9059" i="4" s="1"/>
  <c r="H9139" i="4"/>
  <c r="I9139" i="4" s="1"/>
  <c r="H9159" i="4"/>
  <c r="I9159" i="4" s="1"/>
  <c r="H9219" i="4"/>
  <c r="I9219" i="4" s="1"/>
  <c r="H9289" i="4"/>
  <c r="I9289" i="4" s="1"/>
  <c r="H9299" i="4"/>
  <c r="I9299" i="4" s="1"/>
  <c r="H4082" i="4"/>
  <c r="I4082" i="4" s="1"/>
  <c r="H5689" i="4"/>
  <c r="I5689" i="4" s="1"/>
  <c r="H6306" i="4"/>
  <c r="I6306" i="4" s="1"/>
  <c r="H6439" i="4"/>
  <c r="I6439" i="4" s="1"/>
  <c r="H6595" i="4"/>
  <c r="I6595" i="4" s="1"/>
  <c r="H6673" i="4"/>
  <c r="I6673" i="4" s="1"/>
  <c r="H6728" i="4"/>
  <c r="I6728" i="4" s="1"/>
  <c r="H6762" i="4"/>
  <c r="I6762" i="4" s="1"/>
  <c r="H6773" i="4"/>
  <c r="I6773" i="4" s="1"/>
  <c r="H6928" i="4"/>
  <c r="I6928" i="4" s="1"/>
  <c r="H6951" i="4"/>
  <c r="I6951" i="4" s="1"/>
  <c r="H6995" i="4"/>
  <c r="I6995" i="4" s="1"/>
  <c r="H7006" i="4"/>
  <c r="I7006" i="4" s="1"/>
  <c r="H7150" i="4"/>
  <c r="I7150" i="4" s="1"/>
  <c r="H7270" i="4"/>
  <c r="I7270" i="4" s="1"/>
  <c r="H7360" i="4"/>
  <c r="I7360" i="4" s="1"/>
  <c r="H7430" i="4"/>
  <c r="I7430" i="4" s="1"/>
  <c r="H7460" i="4"/>
  <c r="I7460" i="4" s="1"/>
  <c r="H7660" i="4"/>
  <c r="I7660" i="4" s="1"/>
  <c r="H7700" i="4"/>
  <c r="I7700" i="4" s="1"/>
  <c r="H7750" i="4"/>
  <c r="I7750" i="4" s="1"/>
  <c r="H7860" i="4"/>
  <c r="I7860" i="4" s="1"/>
  <c r="H8040" i="4"/>
  <c r="I8040" i="4" s="1"/>
  <c r="H8050" i="4"/>
  <c r="I8050" i="4" s="1"/>
  <c r="H8060" i="4"/>
  <c r="I8060" i="4" s="1"/>
  <c r="H8110" i="4"/>
  <c r="I8110" i="4" s="1"/>
  <c r="H8180" i="4"/>
  <c r="I8180" i="4" s="1"/>
  <c r="H8280" i="4"/>
  <c r="I8280" i="4" s="1"/>
  <c r="H8370" i="4"/>
  <c r="I8370" i="4" s="1"/>
  <c r="H5528" i="4"/>
  <c r="I5528" i="4" s="1"/>
  <c r="H7232" i="4"/>
  <c r="I7232" i="4" s="1"/>
  <c r="H7301" i="4"/>
  <c r="I7301" i="4" s="1"/>
  <c r="H7801" i="4"/>
  <c r="I7801" i="4" s="1"/>
  <c r="H8301" i="4"/>
  <c r="I8301" i="4" s="1"/>
  <c r="H8432" i="4"/>
  <c r="I8432" i="4" s="1"/>
  <c r="H8480" i="4"/>
  <c r="I8480" i="4" s="1"/>
  <c r="H8544" i="4"/>
  <c r="I8544" i="4" s="1"/>
  <c r="H8562" i="4"/>
  <c r="I8562" i="4" s="1"/>
  <c r="H8730" i="4"/>
  <c r="I8730" i="4" s="1"/>
  <c r="H9062" i="4"/>
  <c r="I9062" i="4" s="1"/>
  <c r="H9261" i="4"/>
  <c r="I9261" i="4" s="1"/>
  <c r="H9366" i="4"/>
  <c r="I9366" i="4" s="1"/>
  <c r="H9606" i="4"/>
  <c r="I9606" i="4" s="1"/>
  <c r="H9916" i="4"/>
  <c r="I9916" i="4" s="1"/>
  <c r="H9976" i="4"/>
  <c r="I9976" i="4" s="1"/>
  <c r="H9986" i="4"/>
  <c r="I9986" i="4" s="1"/>
  <c r="H10006" i="4"/>
  <c r="I10006" i="4" s="1"/>
  <c r="H10176" i="4"/>
  <c r="I10176" i="4" s="1"/>
  <c r="H10236" i="4"/>
  <c r="I10236" i="4" s="1"/>
  <c r="H10316" i="4"/>
  <c r="I10316" i="4" s="1"/>
  <c r="H10346" i="4"/>
  <c r="I10346" i="4" s="1"/>
  <c r="H10406" i="4"/>
  <c r="I10406" i="4" s="1"/>
  <c r="H10446" i="4"/>
  <c r="I10446" i="4" s="1"/>
  <c r="H10496" i="4"/>
  <c r="I10496" i="4" s="1"/>
  <c r="H10566" i="4"/>
  <c r="I10566" i="4" s="1"/>
  <c r="H10716" i="4"/>
  <c r="I10716" i="4" s="1"/>
  <c r="H10766" i="4"/>
  <c r="I10766" i="4" s="1"/>
  <c r="H10886" i="4"/>
  <c r="I10886" i="4" s="1"/>
  <c r="H11096" i="4"/>
  <c r="I11096" i="4" s="1"/>
  <c r="H11116" i="4"/>
  <c r="I11116" i="4" s="1"/>
  <c r="H11146" i="4"/>
  <c r="I11146" i="4" s="1"/>
  <c r="H11246" i="4"/>
  <c r="I11246" i="4" s="1"/>
  <c r="H11306" i="4"/>
  <c r="I11306" i="4" s="1"/>
  <c r="H11326" i="4"/>
  <c r="I11326" i="4" s="1"/>
  <c r="H5394" i="4"/>
  <c r="I5394" i="4" s="1"/>
  <c r="H6576" i="4"/>
  <c r="I6576" i="4" s="1"/>
  <c r="H6618" i="4"/>
  <c r="I6618" i="4" s="1"/>
  <c r="H6798" i="4"/>
  <c r="I6798" i="4" s="1"/>
  <c r="H8202" i="4"/>
  <c r="I8202" i="4" s="1"/>
  <c r="H8271" i="4"/>
  <c r="I8271" i="4" s="1"/>
  <c r="H8371" i="4"/>
  <c r="I8371" i="4" s="1"/>
  <c r="H8496" i="4"/>
  <c r="I8496" i="4" s="1"/>
  <c r="H8563" i="4"/>
  <c r="I8563" i="4" s="1"/>
  <c r="H8663" i="4"/>
  <c r="I8663" i="4" s="1"/>
  <c r="H8696" i="4"/>
  <c r="I8696" i="4" s="1"/>
  <c r="H8813" i="4"/>
  <c r="I8813" i="4" s="1"/>
  <c r="H8831" i="4"/>
  <c r="I8831" i="4" s="1"/>
  <c r="H9113" i="4"/>
  <c r="I9113" i="4" s="1"/>
  <c r="H9220" i="4"/>
  <c r="I9220" i="4" s="1"/>
  <c r="H9233" i="4"/>
  <c r="I9233" i="4" s="1"/>
  <c r="H9637" i="4"/>
  <c r="I9637" i="4" s="1"/>
  <c r="H9687" i="4"/>
  <c r="I9687" i="4" s="1"/>
  <c r="H9777" i="4"/>
  <c r="I9777" i="4" s="1"/>
  <c r="H9817" i="4"/>
  <c r="I9817" i="4" s="1"/>
  <c r="H9827" i="4"/>
  <c r="I9827" i="4" s="1"/>
  <c r="H9967" i="4"/>
  <c r="I9967" i="4" s="1"/>
  <c r="H10167" i="4"/>
  <c r="I10167" i="4" s="1"/>
  <c r="H10207" i="4"/>
  <c r="I10207" i="4" s="1"/>
  <c r="H10387" i="4"/>
  <c r="I10387" i="4" s="1"/>
  <c r="H10507" i="4"/>
  <c r="I10507" i="4" s="1"/>
  <c r="H10547" i="4"/>
  <c r="I10547" i="4" s="1"/>
  <c r="H10557" i="4"/>
  <c r="I10557" i="4" s="1"/>
  <c r="H10847" i="4"/>
  <c r="I10847" i="4" s="1"/>
  <c r="H11157" i="4"/>
  <c r="I11157" i="4" s="1"/>
  <c r="H11227" i="4"/>
  <c r="I11227" i="4" s="1"/>
  <c r="H11237" i="4"/>
  <c r="I11237" i="4" s="1"/>
  <c r="H11267" i="4"/>
  <c r="I11267" i="4" s="1"/>
  <c r="H11297" i="4"/>
  <c r="I11297" i="4" s="1"/>
  <c r="H11347" i="4"/>
  <c r="I11347" i="4" s="1"/>
  <c r="H11357" i="4"/>
  <c r="I11357" i="4" s="1"/>
  <c r="H5762" i="4"/>
  <c r="I5762" i="4" s="1"/>
  <c r="H5868" i="4"/>
  <c r="I5868" i="4" s="1"/>
  <c r="H6098" i="4"/>
  <c r="I6098" i="4" s="1"/>
  <c r="H6161" i="4"/>
  <c r="I6161" i="4" s="1"/>
  <c r="H6987" i="4"/>
  <c r="I6987" i="4" s="1"/>
  <c r="H7029" i="4"/>
  <c r="I7029" i="4" s="1"/>
  <c r="H7241" i="4"/>
  <c r="I7241" i="4" s="1"/>
  <c r="H7403" i="4"/>
  <c r="I7403" i="4" s="1"/>
  <c r="H7503" i="4"/>
  <c r="I7503" i="4" s="1"/>
  <c r="H7541" i="4"/>
  <c r="I7541" i="4" s="1"/>
  <c r="H7603" i="4"/>
  <c r="I7603" i="4" s="1"/>
  <c r="H7772" i="4"/>
  <c r="I7772" i="4" s="1"/>
  <c r="H7872" i="4"/>
  <c r="I7872" i="4" s="1"/>
  <c r="H8103" i="4"/>
  <c r="I8103" i="4" s="1"/>
  <c r="H8172" i="4"/>
  <c r="I8172" i="4" s="1"/>
  <c r="H8272" i="4"/>
  <c r="I8272" i="4" s="1"/>
  <c r="H8600" i="4"/>
  <c r="I8600" i="4" s="1"/>
  <c r="H8982" i="4"/>
  <c r="I8982" i="4" s="1"/>
  <c r="H9132" i="4"/>
  <c r="I9132" i="4" s="1"/>
  <c r="H9348" i="4"/>
  <c r="I9348" i="4" s="1"/>
  <c r="H9518" i="4"/>
  <c r="I9518" i="4" s="1"/>
  <c r="H9568" i="4"/>
  <c r="I9568" i="4" s="1"/>
  <c r="H9598" i="4"/>
  <c r="I9598" i="4" s="1"/>
  <c r="H9648" i="4"/>
  <c r="I9648" i="4" s="1"/>
  <c r="H9678" i="4"/>
  <c r="I9678" i="4" s="1"/>
  <c r="H9758" i="4"/>
  <c r="I9758" i="4" s="1"/>
  <c r="H9928" i="4"/>
  <c r="I9928" i="4" s="1"/>
  <c r="H10048" i="4"/>
  <c r="I10048" i="4" s="1"/>
  <c r="H10068" i="4"/>
  <c r="I10068" i="4" s="1"/>
  <c r="H10088" i="4"/>
  <c r="I10088" i="4" s="1"/>
  <c r="H10098" i="4"/>
  <c r="I10098" i="4" s="1"/>
  <c r="H10178" i="4"/>
  <c r="I10178" i="4" s="1"/>
  <c r="H10358" i="4"/>
  <c r="I10358" i="4" s="1"/>
  <c r="H10418" i="4"/>
  <c r="I10418" i="4" s="1"/>
  <c r="H10438" i="4"/>
  <c r="I10438" i="4" s="1"/>
  <c r="H10448" i="4"/>
  <c r="I10448" i="4" s="1"/>
  <c r="H10468" i="4"/>
  <c r="I10468" i="4" s="1"/>
  <c r="H10538" i="4"/>
  <c r="I10538" i="4" s="1"/>
  <c r="H10598" i="4"/>
  <c r="I10598" i="4" s="1"/>
  <c r="H10798" i="4"/>
  <c r="I10798" i="4" s="1"/>
  <c r="H10828" i="4"/>
  <c r="I10828" i="4" s="1"/>
  <c r="H10888" i="4"/>
  <c r="I10888" i="4" s="1"/>
  <c r="H10928" i="4"/>
  <c r="I10928" i="4" s="1"/>
  <c r="H11138" i="4"/>
  <c r="I11138" i="4" s="1"/>
  <c r="H11238" i="4"/>
  <c r="I11238" i="4" s="1"/>
  <c r="H11248" i="4"/>
  <c r="I11248" i="4" s="1"/>
  <c r="H11348" i="4"/>
  <c r="I11348" i="4" s="1"/>
  <c r="H11398" i="4"/>
  <c r="I11398" i="4" s="1"/>
  <c r="H6441" i="4"/>
  <c r="I6441" i="4" s="1"/>
  <c r="H6697" i="4"/>
  <c r="I6697" i="4" s="1"/>
  <c r="H6774" i="4"/>
  <c r="I6774" i="4" s="1"/>
  <c r="H6808" i="4"/>
  <c r="I6808" i="4" s="1"/>
  <c r="H7107" i="4"/>
  <c r="I7107" i="4" s="1"/>
  <c r="H7273" i="4"/>
  <c r="I7273" i="4" s="1"/>
  <c r="H8211" i="4"/>
  <c r="I8211" i="4" s="1"/>
  <c r="H8373" i="4"/>
  <c r="I8373" i="4" s="1"/>
  <c r="H8466" i="4"/>
  <c r="I8466" i="4" s="1"/>
  <c r="H8583" i="4"/>
  <c r="I8583" i="4" s="1"/>
  <c r="H8616" i="4"/>
  <c r="I8616" i="4" s="1"/>
  <c r="H8751" i="4"/>
  <c r="I8751" i="4" s="1"/>
  <c r="H8966" i="4"/>
  <c r="I8966" i="4" s="1"/>
  <c r="H9033" i="4"/>
  <c r="I9033" i="4" s="1"/>
  <c r="H9164" i="4"/>
  <c r="I9164" i="4" s="1"/>
  <c r="H9193" i="4"/>
  <c r="I9193" i="4" s="1"/>
  <c r="H9206" i="4"/>
  <c r="I9206" i="4" s="1"/>
  <c r="H9479" i="4"/>
  <c r="I9479" i="4" s="1"/>
  <c r="H9509" i="4"/>
  <c r="I9509" i="4" s="1"/>
  <c r="H9539" i="4"/>
  <c r="I9539" i="4" s="1"/>
  <c r="H5448" i="4"/>
  <c r="I5448" i="4" s="1"/>
  <c r="H6365" i="4"/>
  <c r="I6365" i="4" s="1"/>
  <c r="H7243" i="4"/>
  <c r="I7243" i="4" s="1"/>
  <c r="H7343" i="4"/>
  <c r="I7343" i="4" s="1"/>
  <c r="H7381" i="4"/>
  <c r="I7381" i="4" s="1"/>
  <c r="H7781" i="4"/>
  <c r="I7781" i="4" s="1"/>
  <c r="H7812" i="4"/>
  <c r="I7812" i="4" s="1"/>
  <c r="H7843" i="4"/>
  <c r="I7843" i="4" s="1"/>
  <c r="H8081" i="4"/>
  <c r="I8081" i="4" s="1"/>
  <c r="H8534" i="4"/>
  <c r="I8534" i="4" s="1"/>
  <c r="H8584" i="4"/>
  <c r="I8584" i="4" s="1"/>
  <c r="H8684" i="4"/>
  <c r="I8684" i="4" s="1"/>
  <c r="H8752" i="4"/>
  <c r="I8752" i="4" s="1"/>
  <c r="H8834" i="4"/>
  <c r="I8834" i="4" s="1"/>
  <c r="H8920" i="4"/>
  <c r="I8920" i="4" s="1"/>
  <c r="H8984" i="4"/>
  <c r="I8984" i="4" s="1"/>
  <c r="H9194" i="4"/>
  <c r="I9194" i="4" s="1"/>
  <c r="H9210" i="4"/>
  <c r="I9210" i="4" s="1"/>
  <c r="H9320" i="4"/>
  <c r="I9320" i="4" s="1"/>
  <c r="H9480" i="4"/>
  <c r="I9480" i="4" s="1"/>
  <c r="H9550" i="4"/>
  <c r="I9550" i="4" s="1"/>
  <c r="H6742" i="4"/>
  <c r="I6742" i="4" s="1"/>
  <c r="H6776" i="4"/>
  <c r="I6776" i="4" s="1"/>
  <c r="H6887" i="4"/>
  <c r="I6887" i="4" s="1"/>
  <c r="H7041" i="4"/>
  <c r="I7041" i="4" s="1"/>
  <c r="H7313" i="4"/>
  <c r="I7313" i="4" s="1"/>
  <c r="H7651" i="4"/>
  <c r="I7651" i="4" s="1"/>
  <c r="H7713" i="4"/>
  <c r="I7713" i="4" s="1"/>
  <c r="H7813" i="4"/>
  <c r="I7813" i="4" s="1"/>
  <c r="H7913" i="4"/>
  <c r="I7913" i="4" s="1"/>
  <c r="H7982" i="4"/>
  <c r="I7982" i="4" s="1"/>
  <c r="H8082" i="4"/>
  <c r="I8082" i="4" s="1"/>
  <c r="H8213" i="4"/>
  <c r="I8213" i="4" s="1"/>
  <c r="H8413" i="4"/>
  <c r="I8413" i="4" s="1"/>
  <c r="H8953" i="4"/>
  <c r="I8953" i="4" s="1"/>
  <c r="H9086" i="4"/>
  <c r="I9086" i="4" s="1"/>
  <c r="H9103" i="4"/>
  <c r="I9103" i="4" s="1"/>
  <c r="H9121" i="4"/>
  <c r="I9121" i="4" s="1"/>
  <c r="H9421" i="4"/>
  <c r="I9421" i="4" s="1"/>
  <c r="H9451" i="4"/>
  <c r="I9451" i="4" s="1"/>
  <c r="H9461" i="4"/>
  <c r="I9461" i="4" s="1"/>
  <c r="H9491" i="4"/>
  <c r="I9491" i="4" s="1"/>
  <c r="H9521" i="4"/>
  <c r="I9521" i="4" s="1"/>
  <c r="H9561" i="4"/>
  <c r="I9561" i="4" s="1"/>
  <c r="H9621" i="4"/>
  <c r="I9621" i="4" s="1"/>
  <c r="H5592" i="4"/>
  <c r="I5592" i="4" s="1"/>
  <c r="H7221" i="4"/>
  <c r="I7221" i="4" s="1"/>
  <c r="H7252" i="4"/>
  <c r="I7252" i="4" s="1"/>
  <c r="H7383" i="4"/>
  <c r="I7383" i="4" s="1"/>
  <c r="H7583" i="4"/>
  <c r="I7583" i="4" s="1"/>
  <c r="H7952" i="4"/>
  <c r="I7952" i="4" s="1"/>
  <c r="H8152" i="4"/>
  <c r="I8152" i="4" s="1"/>
  <c r="H8452" i="4"/>
  <c r="I8452" i="4" s="1"/>
  <c r="H8554" i="4"/>
  <c r="I8554" i="4" s="1"/>
  <c r="H8604" i="4"/>
  <c r="I8604" i="4" s="1"/>
  <c r="H8704" i="4"/>
  <c r="I8704" i="4" s="1"/>
  <c r="H8890" i="4"/>
  <c r="I8890" i="4" s="1"/>
  <c r="H9140" i="4"/>
  <c r="I9140" i="4" s="1"/>
  <c r="H4700" i="4"/>
  <c r="I4700" i="4" s="1"/>
  <c r="H8222" i="4"/>
  <c r="I8222" i="4" s="1"/>
  <c r="H8560" i="4"/>
  <c r="I8560" i="4" s="1"/>
  <c r="H9413" i="4"/>
  <c r="I9413" i="4" s="1"/>
  <c r="H9475" i="4"/>
  <c r="I9475" i="4" s="1"/>
  <c r="H9660" i="4"/>
  <c r="I9660" i="4" s="1"/>
  <c r="H9731" i="4"/>
  <c r="I9731" i="4" s="1"/>
  <c r="H9744" i="4"/>
  <c r="I9744" i="4" s="1"/>
  <c r="H9802" i="4"/>
  <c r="I9802" i="4" s="1"/>
  <c r="H9889" i="4"/>
  <c r="I9889" i="4" s="1"/>
  <c r="H10102" i="4"/>
  <c r="I10102" i="4" s="1"/>
  <c r="H10115" i="4"/>
  <c r="I10115" i="4" s="1"/>
  <c r="H10131" i="4"/>
  <c r="I10131" i="4" s="1"/>
  <c r="H10189" i="4"/>
  <c r="I10189" i="4" s="1"/>
  <c r="H10489" i="4"/>
  <c r="I10489" i="4" s="1"/>
  <c r="H10815" i="4"/>
  <c r="I10815" i="4" s="1"/>
  <c r="H10844" i="4"/>
  <c r="I10844" i="4" s="1"/>
  <c r="H10989" i="4"/>
  <c r="I10989" i="4" s="1"/>
  <c r="H11060" i="4"/>
  <c r="I11060" i="4" s="1"/>
  <c r="H11189" i="4"/>
  <c r="I11189" i="4" s="1"/>
  <c r="H11461" i="4"/>
  <c r="I11461" i="4" s="1"/>
  <c r="H11481" i="4"/>
  <c r="I11481" i="4" s="1"/>
  <c r="H11591" i="4"/>
  <c r="I11591" i="4" s="1"/>
  <c r="H11671" i="4"/>
  <c r="I11671" i="4" s="1"/>
  <c r="H11771" i="4"/>
  <c r="I11771" i="4" s="1"/>
  <c r="H11781" i="4"/>
  <c r="I11781" i="4" s="1"/>
  <c r="H11791" i="4"/>
  <c r="I11791" i="4" s="1"/>
  <c r="H11801" i="4"/>
  <c r="I11801" i="4" s="1"/>
  <c r="H11831" i="4"/>
  <c r="I11831" i="4" s="1"/>
  <c r="H11851" i="4"/>
  <c r="I11851" i="4" s="1"/>
  <c r="H12351" i="4"/>
  <c r="I12351" i="4" s="1"/>
  <c r="H12501" i="4"/>
  <c r="I12501" i="4" s="1"/>
  <c r="H12521" i="4"/>
  <c r="I12521" i="4" s="1"/>
  <c r="H12581" i="4"/>
  <c r="I12581" i="4" s="1"/>
  <c r="H12701" i="4"/>
  <c r="I12701" i="4" s="1"/>
  <c r="H12711" i="4"/>
  <c r="I12711" i="4" s="1"/>
  <c r="H12771" i="4"/>
  <c r="I12771" i="4" s="1"/>
  <c r="H12831" i="4"/>
  <c r="I12831" i="4" s="1"/>
  <c r="H12901" i="4"/>
  <c r="I12901" i="4" s="1"/>
  <c r="H12971" i="4"/>
  <c r="I12971" i="4" s="1"/>
  <c r="H12991" i="4"/>
  <c r="I12991" i="4" s="1"/>
  <c r="H5932" i="4"/>
  <c r="I5932" i="4" s="1"/>
  <c r="H6752" i="4"/>
  <c r="I6752" i="4" s="1"/>
  <c r="H7453" i="4"/>
  <c r="I7453" i="4" s="1"/>
  <c r="H9583" i="4"/>
  <c r="I9583" i="4" s="1"/>
  <c r="H9690" i="4"/>
  <c r="I9690" i="4" s="1"/>
  <c r="H9703" i="4"/>
  <c r="I9703" i="4" s="1"/>
  <c r="H10032" i="4"/>
  <c r="I10032" i="4" s="1"/>
  <c r="H10403" i="4"/>
  <c r="I10403" i="4" s="1"/>
  <c r="H10445" i="4"/>
  <c r="I10445" i="4" s="1"/>
  <c r="H10519" i="4"/>
  <c r="I10519" i="4" s="1"/>
  <c r="H10532" i="4"/>
  <c r="I10532" i="4" s="1"/>
  <c r="H10732" i="4"/>
  <c r="I10732" i="4" s="1"/>
  <c r="H10903" i="4"/>
  <c r="I10903" i="4" s="1"/>
  <c r="H11003" i="4"/>
  <c r="I11003" i="4" s="1"/>
  <c r="H11045" i="4"/>
  <c r="I11045" i="4" s="1"/>
  <c r="H11061" i="4"/>
  <c r="I11061" i="4" s="1"/>
  <c r="H11145" i="4"/>
  <c r="I11145" i="4" s="1"/>
  <c r="H11361" i="4"/>
  <c r="I11361" i="4" s="1"/>
  <c r="H11492" i="4"/>
  <c r="I11492" i="4" s="1"/>
  <c r="H11512" i="4"/>
  <c r="I11512" i="4" s="1"/>
  <c r="H11572" i="4"/>
  <c r="I11572" i="4" s="1"/>
  <c r="H11602" i="4"/>
  <c r="I11602" i="4" s="1"/>
  <c r="H11702" i="4"/>
  <c r="I11702" i="4" s="1"/>
  <c r="H11712" i="4"/>
  <c r="I11712" i="4" s="1"/>
  <c r="H11722" i="4"/>
  <c r="I11722" i="4" s="1"/>
  <c r="H11922" i="4"/>
  <c r="I11922" i="4" s="1"/>
  <c r="H11952" i="4"/>
  <c r="I11952" i="4" s="1"/>
  <c r="H12112" i="4"/>
  <c r="I12112" i="4" s="1"/>
  <c r="H12142" i="4"/>
  <c r="I12142" i="4" s="1"/>
  <c r="H12162" i="4"/>
  <c r="I12162" i="4" s="1"/>
  <c r="H12652" i="4"/>
  <c r="I12652" i="4" s="1"/>
  <c r="H12672" i="4"/>
  <c r="I12672" i="4" s="1"/>
  <c r="H12852" i="4"/>
  <c r="I12852" i="4" s="1"/>
  <c r="H12872" i="4"/>
  <c r="I12872" i="4" s="1"/>
  <c r="H12902" i="4"/>
  <c r="I12902" i="4" s="1"/>
  <c r="H12932" i="4"/>
  <c r="I12932" i="4" s="1"/>
  <c r="H13052" i="4"/>
  <c r="I13052" i="4" s="1"/>
  <c r="H6497" i="4"/>
  <c r="I6497" i="4" s="1"/>
  <c r="H7121" i="4"/>
  <c r="I7121" i="4" s="1"/>
  <c r="H8231" i="4"/>
  <c r="I8231" i="4" s="1"/>
  <c r="H8843" i="4"/>
  <c r="I8843" i="4" s="1"/>
  <c r="H9453" i="4"/>
  <c r="I9453" i="4" s="1"/>
  <c r="H9615" i="4"/>
  <c r="I9615" i="4" s="1"/>
  <c r="H9775" i="4"/>
  <c r="I9775" i="4" s="1"/>
  <c r="H10020" i="4"/>
  <c r="I10020" i="4" s="1"/>
  <c r="H10104" i="4"/>
  <c r="I10104" i="4" s="1"/>
  <c r="H10162" i="4"/>
  <c r="I10162" i="4" s="1"/>
  <c r="H10304" i="4"/>
  <c r="I10304" i="4" s="1"/>
  <c r="H10491" i="4"/>
  <c r="I10491" i="4" s="1"/>
  <c r="H10533" i="4"/>
  <c r="I10533" i="4" s="1"/>
  <c r="H10620" i="4"/>
  <c r="I10620" i="4" s="1"/>
  <c r="H10675" i="4"/>
  <c r="I10675" i="4" s="1"/>
  <c r="H10749" i="4"/>
  <c r="I10749" i="4" s="1"/>
  <c r="H10820" i="4"/>
  <c r="I10820" i="4" s="1"/>
  <c r="H10875" i="4"/>
  <c r="I10875" i="4" s="1"/>
  <c r="H11291" i="4"/>
  <c r="I11291" i="4" s="1"/>
  <c r="H11543" i="4"/>
  <c r="I11543" i="4" s="1"/>
  <c r="H11903" i="4"/>
  <c r="I11903" i="4" s="1"/>
  <c r="H12033" i="4"/>
  <c r="I12033" i="4" s="1"/>
  <c r="H12053" i="4"/>
  <c r="I12053" i="4" s="1"/>
  <c r="H12123" i="4"/>
  <c r="I12123" i="4" s="1"/>
  <c r="H12143" i="4"/>
  <c r="I12143" i="4" s="1"/>
  <c r="H12583" i="4"/>
  <c r="I12583" i="4" s="1"/>
  <c r="H12733" i="4"/>
  <c r="I12733" i="4" s="1"/>
  <c r="H12983" i="4"/>
  <c r="I12983" i="4" s="1"/>
  <c r="H12993" i="4"/>
  <c r="I12993" i="4" s="1"/>
  <c r="H13073" i="4"/>
  <c r="I13073" i="4" s="1"/>
  <c r="H7692" i="4"/>
  <c r="I7692" i="4" s="1"/>
  <c r="H7793" i="4"/>
  <c r="I7793" i="4" s="1"/>
  <c r="H8691" i="4"/>
  <c r="I8691" i="4" s="1"/>
  <c r="H9230" i="4"/>
  <c r="I9230" i="4" s="1"/>
  <c r="H9585" i="4"/>
  <c r="I9585" i="4" s="1"/>
  <c r="H9721" i="4"/>
  <c r="I9721" i="4" s="1"/>
  <c r="H9905" i="4"/>
  <c r="I9905" i="4" s="1"/>
  <c r="H10034" i="4"/>
  <c r="I10034" i="4" s="1"/>
  <c r="H10092" i="4"/>
  <c r="I10092" i="4" s="1"/>
  <c r="H10250" i="4"/>
  <c r="I10250" i="4" s="1"/>
  <c r="H10292" i="4"/>
  <c r="I10292" i="4" s="1"/>
  <c r="H10334" i="4"/>
  <c r="I10334" i="4" s="1"/>
  <c r="H10421" i="4"/>
  <c r="I10421" i="4" s="1"/>
  <c r="H10479" i="4"/>
  <c r="I10479" i="4" s="1"/>
  <c r="H10534" i="4"/>
  <c r="I10534" i="4" s="1"/>
  <c r="H10563" i="4"/>
  <c r="I10563" i="4" s="1"/>
  <c r="H10592" i="4"/>
  <c r="I10592" i="4" s="1"/>
  <c r="H10679" i="4"/>
  <c r="I10679" i="4" s="1"/>
  <c r="H10692" i="4"/>
  <c r="I10692" i="4" s="1"/>
  <c r="H10750" i="4"/>
  <c r="I10750" i="4" s="1"/>
  <c r="H10950" i="4"/>
  <c r="I10950" i="4" s="1"/>
  <c r="H10963" i="4"/>
  <c r="I10963" i="4" s="1"/>
  <c r="H11005" i="4"/>
  <c r="I11005" i="4" s="1"/>
  <c r="H11034" i="4"/>
  <c r="I11034" i="4" s="1"/>
  <c r="H11063" i="4"/>
  <c r="I11063" i="4" s="1"/>
  <c r="H7362" i="4"/>
  <c r="I7362" i="4" s="1"/>
  <c r="H7491" i="4"/>
  <c r="I7491" i="4" s="1"/>
  <c r="H8031" i="4"/>
  <c r="I8031" i="4" s="1"/>
  <c r="H9393" i="4"/>
  <c r="I9393" i="4" s="1"/>
  <c r="H9593" i="4"/>
  <c r="I9593" i="4" s="1"/>
  <c r="H9680" i="4"/>
  <c r="I9680" i="4" s="1"/>
  <c r="H9764" i="4"/>
  <c r="I9764" i="4" s="1"/>
  <c r="H9909" i="4"/>
  <c r="I9909" i="4" s="1"/>
  <c r="H9951" i="4"/>
  <c r="I9951" i="4" s="1"/>
  <c r="H9980" i="4"/>
  <c r="I9980" i="4" s="1"/>
  <c r="H10151" i="4"/>
  <c r="I10151" i="4" s="1"/>
  <c r="H10209" i="4"/>
  <c r="I10209" i="4" s="1"/>
  <c r="H10222" i="4"/>
  <c r="I10222" i="4" s="1"/>
  <c r="H10322" i="4"/>
  <c r="I10322" i="4" s="1"/>
  <c r="H10680" i="4"/>
  <c r="I10680" i="4" s="1"/>
  <c r="H10780" i="4"/>
  <c r="I10780" i="4" s="1"/>
  <c r="H10793" i="4"/>
  <c r="I10793" i="4" s="1"/>
  <c r="H10922" i="4"/>
  <c r="I10922" i="4" s="1"/>
  <c r="H11109" i="4"/>
  <c r="I11109" i="4" s="1"/>
  <c r="H11209" i="4"/>
  <c r="I11209" i="4" s="1"/>
  <c r="H8810" i="4"/>
  <c r="I8810" i="4" s="1"/>
  <c r="H9563" i="4"/>
  <c r="I9563" i="4" s="1"/>
  <c r="H9852" i="4"/>
  <c r="I9852" i="4" s="1"/>
  <c r="H9881" i="4"/>
  <c r="I9881" i="4" s="1"/>
  <c r="H9952" i="4"/>
  <c r="I9952" i="4" s="1"/>
  <c r="H10010" i="4"/>
  <c r="I10010" i="4" s="1"/>
  <c r="H10123" i="4"/>
  <c r="I10123" i="4" s="1"/>
  <c r="H10265" i="4"/>
  <c r="I10265" i="4" s="1"/>
  <c r="H10339" i="4"/>
  <c r="I10339" i="4" s="1"/>
  <c r="H10365" i="4"/>
  <c r="I10365" i="4" s="1"/>
  <c r="H10452" i="4"/>
  <c r="I10452" i="4" s="1"/>
  <c r="H10623" i="4"/>
  <c r="I10623" i="4" s="1"/>
  <c r="H10710" i="4"/>
  <c r="I10710" i="4" s="1"/>
  <c r="H10994" i="4"/>
  <c r="I10994" i="4" s="1"/>
  <c r="H11123" i="4"/>
  <c r="I11123" i="4" s="1"/>
  <c r="H7291" i="4"/>
  <c r="I7291" i="4" s="1"/>
  <c r="H7392" i="4"/>
  <c r="I7392" i="4" s="1"/>
  <c r="H8873" i="4"/>
  <c r="I8873" i="4" s="1"/>
  <c r="H9041" i="4"/>
  <c r="I9041" i="4" s="1"/>
  <c r="H9243" i="4"/>
  <c r="I9243" i="4" s="1"/>
  <c r="H9653" i="4"/>
  <c r="I9653" i="4" s="1"/>
  <c r="H9853" i="4"/>
  <c r="I9853" i="4" s="1"/>
  <c r="H10024" i="4"/>
  <c r="I10024" i="4" s="1"/>
  <c r="H10282" i="4"/>
  <c r="I10282" i="4" s="1"/>
  <c r="H10311" i="4"/>
  <c r="I10311" i="4" s="1"/>
  <c r="H10511" i="4"/>
  <c r="I10511" i="4" s="1"/>
  <c r="H10569" i="4"/>
  <c r="I10569" i="4" s="1"/>
  <c r="H10840" i="4"/>
  <c r="I10840" i="4" s="1"/>
  <c r="H10882" i="4"/>
  <c r="I10882" i="4" s="1"/>
  <c r="H10895" i="4"/>
  <c r="I10895" i="4" s="1"/>
  <c r="H7393" i="4"/>
  <c r="I7393" i="4" s="1"/>
  <c r="H7522" i="4"/>
  <c r="I7522" i="4" s="1"/>
  <c r="H7961" i="4"/>
  <c r="I7961" i="4" s="1"/>
  <c r="H8593" i="4"/>
  <c r="I8593" i="4" s="1"/>
  <c r="H9534" i="4"/>
  <c r="I9534" i="4" s="1"/>
  <c r="H9565" i="4"/>
  <c r="I9565" i="4" s="1"/>
  <c r="H9603" i="4"/>
  <c r="I9603" i="4" s="1"/>
  <c r="H9699" i="4"/>
  <c r="I9699" i="4" s="1"/>
  <c r="H9825" i="4"/>
  <c r="I9825" i="4" s="1"/>
  <c r="H9941" i="4"/>
  <c r="I9941" i="4" s="1"/>
  <c r="H10054" i="4"/>
  <c r="I10054" i="4" s="1"/>
  <c r="H10083" i="4"/>
  <c r="I10083" i="4" s="1"/>
  <c r="H10170" i="4"/>
  <c r="I10170" i="4" s="1"/>
  <c r="H10254" i="4"/>
  <c r="I10254" i="4" s="1"/>
  <c r="H10399" i="4"/>
  <c r="I10399" i="4" s="1"/>
  <c r="H10412" i="4"/>
  <c r="I10412" i="4" s="1"/>
  <c r="H10499" i="4"/>
  <c r="I10499" i="4" s="1"/>
  <c r="H10641" i="4"/>
  <c r="I10641" i="4" s="1"/>
  <c r="H10854" i="4"/>
  <c r="I10854" i="4" s="1"/>
  <c r="H10941" i="4"/>
  <c r="I10941" i="4" s="1"/>
  <c r="H10983" i="4"/>
  <c r="I10983" i="4" s="1"/>
  <c r="H11083" i="4"/>
  <c r="I11083" i="4" s="1"/>
  <c r="H11270" i="4"/>
  <c r="I11270" i="4" s="1"/>
  <c r="H11412" i="4"/>
  <c r="I11412" i="4" s="1"/>
  <c r="H11425" i="4"/>
  <c r="I11425" i="4" s="1"/>
  <c r="H11458" i="4"/>
  <c r="I11458" i="4" s="1"/>
  <c r="H11488" i="4"/>
  <c r="I11488" i="4" s="1"/>
  <c r="H11518" i="4"/>
  <c r="I11518" i="4" s="1"/>
  <c r="H11708" i="4"/>
  <c r="I11708" i="4" s="1"/>
  <c r="H11778" i="4"/>
  <c r="I11778" i="4" s="1"/>
  <c r="H11878" i="4"/>
  <c r="I11878" i="4" s="1"/>
  <c r="H11968" i="4"/>
  <c r="I11968" i="4" s="1"/>
  <c r="H12068" i="4"/>
  <c r="I12068" i="4" s="1"/>
  <c r="H12198" i="4"/>
  <c r="I12198" i="4" s="1"/>
  <c r="H12208" i="4"/>
  <c r="I12208" i="4" s="1"/>
  <c r="H12308" i="4"/>
  <c r="I12308" i="4" s="1"/>
  <c r="H12358" i="4"/>
  <c r="I12358" i="4" s="1"/>
  <c r="H12418" i="4"/>
  <c r="I12418" i="4" s="1"/>
  <c r="H12468" i="4"/>
  <c r="I12468" i="4" s="1"/>
  <c r="H12488" i="4"/>
  <c r="I12488" i="4" s="1"/>
  <c r="H12588" i="4"/>
  <c r="I12588" i="4" s="1"/>
  <c r="H12668" i="4"/>
  <c r="I12668" i="4" s="1"/>
  <c r="H12708" i="4"/>
  <c r="I12708" i="4" s="1"/>
  <c r="H12718" i="4"/>
  <c r="I12718" i="4" s="1"/>
  <c r="H12878" i="4"/>
  <c r="I12878" i="4" s="1"/>
  <c r="H13038" i="4"/>
  <c r="I13038" i="4" s="1"/>
  <c r="H230" i="4"/>
  <c r="I230" i="4" s="1"/>
  <c r="H280" i="4"/>
  <c r="I280" i="4" s="1"/>
  <c r="H610" i="4"/>
  <c r="I610" i="4" s="1"/>
  <c r="H61" i="4"/>
  <c r="I61" i="4" s="1"/>
  <c r="H151" i="4"/>
  <c r="I151" i="4" s="1"/>
  <c r="H351" i="4"/>
  <c r="I351" i="4" s="1"/>
  <c r="H461" i="4"/>
  <c r="I461" i="4" s="1"/>
  <c r="H501" i="4"/>
  <c r="I501" i="4" s="1"/>
  <c r="H52" i="4"/>
  <c r="I52" i="4" s="1"/>
  <c r="H212" i="4"/>
  <c r="I212" i="4" s="1"/>
  <c r="H392" i="4"/>
  <c r="I392" i="4" s="1"/>
  <c r="H722" i="4"/>
  <c r="I722" i="4" s="1"/>
  <c r="H237" i="4"/>
  <c r="I237" i="4" s="1"/>
  <c r="H149" i="4"/>
  <c r="I149" i="4" s="1"/>
  <c r="H1592" i="4"/>
  <c r="I1592" i="4" s="1"/>
  <c r="H1802" i="4"/>
  <c r="I1802" i="4" s="1"/>
  <c r="H1982" i="4"/>
  <c r="I1982" i="4" s="1"/>
  <c r="H36" i="4"/>
  <c r="I36" i="4" s="1"/>
  <c r="H265" i="4"/>
  <c r="I265" i="4" s="1"/>
  <c r="H618" i="4"/>
  <c r="I618" i="4" s="1"/>
  <c r="H879" i="4"/>
  <c r="I879" i="4" s="1"/>
  <c r="H890" i="4"/>
  <c r="I890" i="4" s="1"/>
  <c r="H1035" i="4"/>
  <c r="I1035" i="4" s="1"/>
  <c r="H1235" i="4"/>
  <c r="I1235" i="4" s="1"/>
  <c r="H1257" i="4"/>
  <c r="I1257" i="4" s="1"/>
  <c r="H1413" i="4"/>
  <c r="I1413" i="4" s="1"/>
  <c r="H1490" i="4"/>
  <c r="I1490" i="4" s="1"/>
  <c r="H1535" i="4"/>
  <c r="I1535" i="4" s="1"/>
  <c r="H1701" i="4"/>
  <c r="I1701" i="4" s="1"/>
  <c r="H675" i="4"/>
  <c r="I675" i="4" s="1"/>
  <c r="H729" i="4"/>
  <c r="I729" i="4" s="1"/>
  <c r="H786" i="4"/>
  <c r="I786" i="4" s="1"/>
  <c r="H805" i="4"/>
  <c r="I805" i="4" s="1"/>
  <c r="H1114" i="4"/>
  <c r="I1114" i="4" s="1"/>
  <c r="H1291" i="4"/>
  <c r="I1291" i="4" s="1"/>
  <c r="H948" i="4"/>
  <c r="I948" i="4" s="1"/>
  <c r="H1170" i="4"/>
  <c r="I1170" i="4" s="1"/>
  <c r="H1459" i="4"/>
  <c r="I1459" i="4" s="1"/>
  <c r="H345" i="4"/>
  <c r="I345" i="4" s="1"/>
  <c r="H586" i="4"/>
  <c r="I586" i="4" s="1"/>
  <c r="H845" i="4"/>
  <c r="I845" i="4" s="1"/>
  <c r="H198" i="4"/>
  <c r="I198" i="4" s="1"/>
  <c r="H423" i="4"/>
  <c r="I423" i="4" s="1"/>
  <c r="H663" i="4"/>
  <c r="I663" i="4" s="1"/>
  <c r="H917" i="4"/>
  <c r="I917" i="4" s="1"/>
  <c r="H973" i="4"/>
  <c r="I973" i="4" s="1"/>
  <c r="H1261" i="4"/>
  <c r="I1261" i="4" s="1"/>
  <c r="H478" i="4"/>
  <c r="I478" i="4" s="1"/>
  <c r="H589" i="4"/>
  <c r="I589" i="4" s="1"/>
  <c r="H719" i="4"/>
  <c r="I719" i="4" s="1"/>
  <c r="H738" i="4"/>
  <c r="I738" i="4" s="1"/>
  <c r="H1074" i="4"/>
  <c r="I1074" i="4" s="1"/>
  <c r="H1151" i="4"/>
  <c r="I1151" i="4" s="1"/>
  <c r="H315" i="4"/>
  <c r="I315" i="4" s="1"/>
  <c r="H408" i="4"/>
  <c r="I408" i="4" s="1"/>
  <c r="H865" i="4"/>
  <c r="I865" i="4" s="1"/>
  <c r="H1187" i="4"/>
  <c r="I1187" i="4" s="1"/>
  <c r="H1209" i="4"/>
  <c r="I1209" i="4" s="1"/>
  <c r="H1287" i="4"/>
  <c r="I1287" i="4" s="1"/>
  <c r="H1565" i="4"/>
  <c r="I1565" i="4" s="1"/>
  <c r="H1631" i="4"/>
  <c r="I1631" i="4" s="1"/>
  <c r="H1754" i="4"/>
  <c r="I1754" i="4" s="1"/>
  <c r="H795" i="4"/>
  <c r="I795" i="4" s="1"/>
  <c r="H1077" i="4"/>
  <c r="I1077" i="4" s="1"/>
  <c r="H2124" i="4"/>
  <c r="I2124" i="4" s="1"/>
  <c r="H2134" i="4"/>
  <c r="I2134" i="4" s="1"/>
  <c r="H2214" i="4"/>
  <c r="I2214" i="4" s="1"/>
  <c r="H2374" i="4"/>
  <c r="I2374" i="4" s="1"/>
  <c r="H2484" i="4"/>
  <c r="I2484" i="4" s="1"/>
  <c r="H2514" i="4"/>
  <c r="I2514" i="4" s="1"/>
  <c r="H2814" i="4"/>
  <c r="I2814" i="4" s="1"/>
  <c r="H178" i="4"/>
  <c r="I178" i="4" s="1"/>
  <c r="H1845" i="4"/>
  <c r="I1845" i="4" s="1"/>
  <c r="H2000" i="4"/>
  <c r="I2000" i="4" s="1"/>
  <c r="H2105" i="4"/>
  <c r="I2105" i="4" s="1"/>
  <c r="H2185" i="4"/>
  <c r="I2185" i="4" s="1"/>
  <c r="H2455" i="4"/>
  <c r="I2455" i="4" s="1"/>
  <c r="H2785" i="4"/>
  <c r="I2785" i="4" s="1"/>
  <c r="H2885" i="4"/>
  <c r="I2885" i="4" s="1"/>
  <c r="H1499" i="4"/>
  <c r="I1499" i="4" s="1"/>
  <c r="H1879" i="4"/>
  <c r="I1879" i="4" s="1"/>
  <c r="H2056" i="4"/>
  <c r="I2056" i="4" s="1"/>
  <c r="H2066" i="4"/>
  <c r="I2066" i="4" s="1"/>
  <c r="H2526" i="4"/>
  <c r="I2526" i="4" s="1"/>
  <c r="H2546" i="4"/>
  <c r="I2546" i="4" s="1"/>
  <c r="H2816" i="4"/>
  <c r="I2816" i="4" s="1"/>
  <c r="H2866" i="4"/>
  <c r="I2866" i="4" s="1"/>
  <c r="H1011" i="4"/>
  <c r="I1011" i="4" s="1"/>
  <c r="H1164" i="4"/>
  <c r="I1164" i="4" s="1"/>
  <c r="H1741" i="4"/>
  <c r="I1741" i="4" s="1"/>
  <c r="H2014" i="4"/>
  <c r="I2014" i="4" s="1"/>
  <c r="H1055" i="4"/>
  <c r="I1055" i="4" s="1"/>
  <c r="H1311" i="4"/>
  <c r="I1311" i="4" s="1"/>
  <c r="H1338" i="4"/>
  <c r="I1338" i="4" s="1"/>
  <c r="H1671" i="4"/>
  <c r="I1671" i="4" s="1"/>
  <c r="H1859" i="4"/>
  <c r="I1859" i="4" s="1"/>
  <c r="H2098" i="4"/>
  <c r="I2098" i="4" s="1"/>
  <c r="H24" i="4"/>
  <c r="I24" i="4" s="1"/>
  <c r="H333" i="4"/>
  <c r="I333" i="4" s="1"/>
  <c r="H1167" i="4"/>
  <c r="I1167" i="4" s="1"/>
  <c r="H1356" i="4"/>
  <c r="I1356" i="4" s="1"/>
  <c r="H1395" i="4"/>
  <c r="I1395" i="4" s="1"/>
  <c r="H2209" i="4"/>
  <c r="I2209" i="4" s="1"/>
  <c r="H2289" i="4"/>
  <c r="I2289" i="4" s="1"/>
  <c r="H2319" i="4"/>
  <c r="I2319" i="4" s="1"/>
  <c r="H1397" i="4"/>
  <c r="I1397" i="4" s="1"/>
  <c r="H1976" i="4"/>
  <c r="I1976" i="4" s="1"/>
  <c r="H2261" i="4"/>
  <c r="I2261" i="4" s="1"/>
  <c r="H2342" i="4"/>
  <c r="I2342" i="4" s="1"/>
  <c r="H2842" i="4"/>
  <c r="I2842" i="4" s="1"/>
  <c r="H3000" i="4"/>
  <c r="I3000" i="4" s="1"/>
  <c r="H3097" i="4"/>
  <c r="I3097" i="4" s="1"/>
  <c r="H3177" i="4"/>
  <c r="I3177" i="4" s="1"/>
  <c r="H3217" i="4"/>
  <c r="I3217" i="4" s="1"/>
  <c r="H3517" i="4"/>
  <c r="I3517" i="4" s="1"/>
  <c r="H3597" i="4"/>
  <c r="I3597" i="4" s="1"/>
  <c r="H3607" i="4"/>
  <c r="I3607" i="4" s="1"/>
  <c r="H3717" i="4"/>
  <c r="I3717" i="4" s="1"/>
  <c r="H4317" i="4"/>
  <c r="I4317" i="4" s="1"/>
  <c r="H4387" i="4"/>
  <c r="I4387" i="4" s="1"/>
  <c r="H4417" i="4"/>
  <c r="I4417" i="4" s="1"/>
  <c r="H4507" i="4"/>
  <c r="I4507" i="4" s="1"/>
  <c r="H4737" i="4"/>
  <c r="I4737" i="4" s="1"/>
  <c r="H4807" i="4"/>
  <c r="I4807" i="4" s="1"/>
  <c r="H4967" i="4"/>
  <c r="I4967" i="4" s="1"/>
  <c r="H523" i="4"/>
  <c r="I523" i="4" s="1"/>
  <c r="H654" i="4"/>
  <c r="I654" i="4" s="1"/>
  <c r="H2401" i="4"/>
  <c r="I2401" i="4" s="1"/>
  <c r="H2672" i="4"/>
  <c r="I2672" i="4" s="1"/>
  <c r="H2859" i="4"/>
  <c r="I2859" i="4" s="1"/>
  <c r="H3017" i="4"/>
  <c r="I3017" i="4" s="1"/>
  <c r="H3258" i="4"/>
  <c r="I3258" i="4" s="1"/>
  <c r="H3408" i="4"/>
  <c r="I3408" i="4" s="1"/>
  <c r="H3458" i="4"/>
  <c r="I3458" i="4" s="1"/>
  <c r="H3528" i="4"/>
  <c r="I3528" i="4" s="1"/>
  <c r="H3588" i="4"/>
  <c r="I3588" i="4" s="1"/>
  <c r="H3698" i="4"/>
  <c r="I3698" i="4" s="1"/>
  <c r="H3708" i="4"/>
  <c r="I3708" i="4" s="1"/>
  <c r="H3748" i="4"/>
  <c r="I3748" i="4" s="1"/>
  <c r="H3838" i="4"/>
  <c r="I3838" i="4" s="1"/>
  <c r="H3928" i="4"/>
  <c r="I3928" i="4" s="1"/>
  <c r="H4098" i="4"/>
  <c r="I4098" i="4" s="1"/>
  <c r="H4138" i="4"/>
  <c r="I4138" i="4" s="1"/>
  <c r="H4588" i="4"/>
  <c r="I4588" i="4" s="1"/>
  <c r="H4658" i="4"/>
  <c r="I4658" i="4" s="1"/>
  <c r="H4818" i="4"/>
  <c r="I4818" i="4" s="1"/>
  <c r="H4848" i="4"/>
  <c r="I4848" i="4" s="1"/>
  <c r="H4878" i="4"/>
  <c r="I4878" i="4" s="1"/>
  <c r="H4938" i="4"/>
  <c r="I4938" i="4" s="1"/>
  <c r="H1678" i="4"/>
  <c r="I1678" i="4" s="1"/>
  <c r="H1773" i="4"/>
  <c r="I1773" i="4" s="1"/>
  <c r="H1929" i="4"/>
  <c r="I1929" i="4" s="1"/>
  <c r="H3129" i="4"/>
  <c r="I3129" i="4" s="1"/>
  <c r="H3159" i="4"/>
  <c r="I3159" i="4" s="1"/>
  <c r="H3199" i="4"/>
  <c r="I3199" i="4" s="1"/>
  <c r="H3229" i="4"/>
  <c r="I3229" i="4" s="1"/>
  <c r="H3309" i="4"/>
  <c r="I3309" i="4" s="1"/>
  <c r="H3569" i="4"/>
  <c r="I3569" i="4" s="1"/>
  <c r="H3649" i="4"/>
  <c r="I3649" i="4" s="1"/>
  <c r="H3679" i="4"/>
  <c r="I3679" i="4" s="1"/>
  <c r="H4259" i="4"/>
  <c r="I4259" i="4" s="1"/>
  <c r="H4329" i="4"/>
  <c r="I4329" i="4" s="1"/>
  <c r="H4769" i="4"/>
  <c r="I4769" i="4" s="1"/>
  <c r="H4989" i="4"/>
  <c r="I4989" i="4" s="1"/>
  <c r="H2577" i="4"/>
  <c r="I2577" i="4" s="1"/>
  <c r="H3080" i="4"/>
  <c r="I3080" i="4" s="1"/>
  <c r="H3370" i="4"/>
  <c r="I3370" i="4" s="1"/>
  <c r="H3540" i="4"/>
  <c r="I3540" i="4" s="1"/>
  <c r="H3550" i="4"/>
  <c r="I3550" i="4" s="1"/>
  <c r="H2878" i="4"/>
  <c r="I2878" i="4" s="1"/>
  <c r="H3111" i="4"/>
  <c r="I3111" i="4" s="1"/>
  <c r="H3151" i="4"/>
  <c r="I3151" i="4" s="1"/>
  <c r="H3521" i="4"/>
  <c r="I3521" i="4" s="1"/>
  <c r="H1828" i="4"/>
  <c r="I1828" i="4" s="1"/>
  <c r="H2150" i="4"/>
  <c r="I2150" i="4" s="1"/>
  <c r="H2337" i="4"/>
  <c r="I2337" i="4" s="1"/>
  <c r="H2508" i="4"/>
  <c r="I2508" i="4" s="1"/>
  <c r="H2608" i="4"/>
  <c r="I2608" i="4" s="1"/>
  <c r="H2679" i="4"/>
  <c r="I2679" i="4" s="1"/>
  <c r="H2737" i="4"/>
  <c r="I2737" i="4" s="1"/>
  <c r="H2837" i="4"/>
  <c r="I2837" i="4" s="1"/>
  <c r="H3452" i="4"/>
  <c r="I3452" i="4" s="1"/>
  <c r="H1656" i="4"/>
  <c r="I1656" i="4" s="1"/>
  <c r="H1940" i="4"/>
  <c r="I1940" i="4" s="1"/>
  <c r="H2020" i="4"/>
  <c r="I2020" i="4" s="1"/>
  <c r="H1434" i="4"/>
  <c r="I1434" i="4" s="1"/>
  <c r="H1950" i="4"/>
  <c r="I1950" i="4" s="1"/>
  <c r="H3263" i="4"/>
  <c r="I3263" i="4" s="1"/>
  <c r="H3834" i="4"/>
  <c r="I3834" i="4" s="1"/>
  <c r="H4176" i="4"/>
  <c r="I4176" i="4" s="1"/>
  <c r="H4405" i="4"/>
  <c r="I4405" i="4" s="1"/>
  <c r="H1618" i="4"/>
  <c r="I1618" i="4" s="1"/>
  <c r="H2641" i="4"/>
  <c r="I2641" i="4" s="1"/>
  <c r="H3386" i="4"/>
  <c r="I3386" i="4" s="1"/>
  <c r="H4306" i="4"/>
  <c r="I4306" i="4" s="1"/>
  <c r="H4535" i="4"/>
  <c r="I4535" i="4" s="1"/>
  <c r="H4735" i="4"/>
  <c r="I4735" i="4" s="1"/>
  <c r="H3143" i="4"/>
  <c r="I3143" i="4" s="1"/>
  <c r="H3193" i="4"/>
  <c r="I3193" i="4" s="1"/>
  <c r="H3994" i="4"/>
  <c r="I3994" i="4" s="1"/>
  <c r="H4036" i="4"/>
  <c r="I4036" i="4" s="1"/>
  <c r="H4365" i="4"/>
  <c r="I4365" i="4" s="1"/>
  <c r="H4623" i="4"/>
  <c r="I4623" i="4" s="1"/>
  <c r="H2981" i="4"/>
  <c r="I2981" i="4" s="1"/>
  <c r="H3940" i="4"/>
  <c r="I3940" i="4" s="1"/>
  <c r="H646" i="4"/>
  <c r="I646" i="4" s="1"/>
  <c r="H2941" i="4"/>
  <c r="I2941" i="4" s="1"/>
  <c r="H3073" i="4"/>
  <c r="I3073" i="4" s="1"/>
  <c r="H3573" i="4"/>
  <c r="I3573" i="4" s="1"/>
  <c r="H1661" i="4"/>
  <c r="I1661" i="4" s="1"/>
  <c r="H2711" i="4"/>
  <c r="I2711" i="4" s="1"/>
  <c r="H2570" i="4"/>
  <c r="I2570" i="4" s="1"/>
  <c r="H2993" i="4"/>
  <c r="I2993" i="4" s="1"/>
  <c r="H3885" i="4"/>
  <c r="I3885" i="4" s="1"/>
  <c r="H2439" i="4"/>
  <c r="I2439" i="4" s="1"/>
  <c r="H3104" i="4"/>
  <c r="I3104" i="4" s="1"/>
  <c r="H3844" i="4"/>
  <c r="I3844" i="4" s="1"/>
  <c r="H3902" i="4"/>
  <c r="I3902" i="4" s="1"/>
  <c r="H3973" i="4"/>
  <c r="I3973" i="4" s="1"/>
  <c r="H4486" i="4"/>
  <c r="I4486" i="4" s="1"/>
  <c r="H4631" i="4"/>
  <c r="I4631" i="4" s="1"/>
  <c r="H4686" i="4"/>
  <c r="I4686" i="4" s="1"/>
  <c r="H4702" i="4"/>
  <c r="I4702" i="4" s="1"/>
  <c r="H5012" i="4"/>
  <c r="I5012" i="4" s="1"/>
  <c r="H5102" i="4"/>
  <c r="I5102" i="4" s="1"/>
  <c r="H5152" i="4"/>
  <c r="I5152" i="4" s="1"/>
  <c r="H5273" i="4"/>
  <c r="I5273" i="4" s="1"/>
  <c r="H5319" i="4"/>
  <c r="I5319" i="4" s="1"/>
  <c r="H6050" i="4"/>
  <c r="I6050" i="4" s="1"/>
  <c r="H6350" i="4"/>
  <c r="I6350" i="4" s="1"/>
  <c r="H6420" i="4"/>
  <c r="I6420" i="4" s="1"/>
  <c r="H6720" i="4"/>
  <c r="I6720" i="4" s="1"/>
  <c r="H6850" i="4"/>
  <c r="I6850" i="4" s="1"/>
  <c r="H4916" i="4"/>
  <c r="I4916" i="4" s="1"/>
  <c r="H5409" i="4"/>
  <c r="I5409" i="4" s="1"/>
  <c r="H5441" i="4"/>
  <c r="I5441" i="4" s="1"/>
  <c r="H5481" i="4"/>
  <c r="I5481" i="4" s="1"/>
  <c r="H4156" i="4"/>
  <c r="I4156" i="4" s="1"/>
  <c r="H4372" i="4"/>
  <c r="I4372" i="4" s="1"/>
  <c r="H4562" i="4"/>
  <c r="I4562" i="4" s="1"/>
  <c r="H5161" i="4"/>
  <c r="I5161" i="4" s="1"/>
  <c r="H5244" i="4"/>
  <c r="I5244" i="4" s="1"/>
  <c r="H3733" i="4"/>
  <c r="I3733" i="4" s="1"/>
  <c r="H4374" i="4"/>
  <c r="I4374" i="4" s="1"/>
  <c r="H5344" i="4"/>
  <c r="I5344" i="4" s="1"/>
  <c r="H5356" i="4"/>
  <c r="I5356" i="4" s="1"/>
  <c r="H5573" i="4"/>
  <c r="I5573" i="4" s="1"/>
  <c r="H5633" i="4"/>
  <c r="I5633" i="4" s="1"/>
  <c r="H5733" i="4"/>
  <c r="I5733" i="4" s="1"/>
  <c r="H5813" i="4"/>
  <c r="I5813" i="4" s="1"/>
  <c r="H2728" i="4"/>
  <c r="I2728" i="4" s="1"/>
  <c r="H3820" i="4"/>
  <c r="I3820" i="4" s="1"/>
  <c r="H4283" i="4"/>
  <c r="I4283" i="4" s="1"/>
  <c r="H4733" i="4"/>
  <c r="I4733" i="4" s="1"/>
  <c r="H5099" i="4"/>
  <c r="I5099" i="4" s="1"/>
  <c r="H5423" i="4"/>
  <c r="I5423" i="4" s="1"/>
  <c r="H5684" i="4"/>
  <c r="I5684" i="4" s="1"/>
  <c r="H5854" i="4"/>
  <c r="I5854" i="4" s="1"/>
  <c r="H5864" i="4"/>
  <c r="I5864" i="4" s="1"/>
  <c r="H6044" i="4"/>
  <c r="I6044" i="4" s="1"/>
  <c r="H3505" i="4"/>
  <c r="I3505" i="4" s="1"/>
  <c r="H4116" i="4"/>
  <c r="I4116" i="4" s="1"/>
  <c r="H4190" i="4"/>
  <c r="I4190" i="4" s="1"/>
  <c r="H5083" i="4"/>
  <c r="I5083" i="4" s="1"/>
  <c r="H5218" i="4"/>
  <c r="I5218" i="4" s="1"/>
  <c r="H5455" i="4"/>
  <c r="I5455" i="4" s="1"/>
  <c r="H5685" i="4"/>
  <c r="I5685" i="4" s="1"/>
  <c r="H5725" i="4"/>
  <c r="I5725" i="4" s="1"/>
  <c r="H6145" i="4"/>
  <c r="I6145" i="4" s="1"/>
  <c r="H6195" i="4"/>
  <c r="I6195" i="4" s="1"/>
  <c r="H4046" i="4"/>
  <c r="I4046" i="4" s="1"/>
  <c r="H4214" i="4"/>
  <c r="I4214" i="4" s="1"/>
  <c r="H4454" i="4"/>
  <c r="I4454" i="4" s="1"/>
  <c r="H4762" i="4"/>
  <c r="I4762" i="4" s="1"/>
  <c r="H5556" i="4"/>
  <c r="I5556" i="4" s="1"/>
  <c r="H5746" i="4"/>
  <c r="I5746" i="4" s="1"/>
  <c r="H5886" i="4"/>
  <c r="I5886" i="4" s="1"/>
  <c r="H6076" i="4"/>
  <c r="I6076" i="4" s="1"/>
  <c r="H6206" i="4"/>
  <c r="I6206" i="4" s="1"/>
  <c r="H6256" i="4"/>
  <c r="I6256" i="4" s="1"/>
  <c r="H4526" i="4"/>
  <c r="I4526" i="4" s="1"/>
  <c r="H4766" i="4"/>
  <c r="I4766" i="4" s="1"/>
  <c r="H4861" i="4"/>
  <c r="I4861" i="4" s="1"/>
  <c r="H5170" i="4"/>
  <c r="I5170" i="4" s="1"/>
  <c r="H5293" i="4"/>
  <c r="I5293" i="4" s="1"/>
  <c r="H5567" i="4"/>
  <c r="I5567" i="4" s="1"/>
  <c r="H3932" i="4"/>
  <c r="I3932" i="4" s="1"/>
  <c r="H4126" i="4"/>
  <c r="I4126" i="4" s="1"/>
  <c r="H6162" i="4"/>
  <c r="I6162" i="4" s="1"/>
  <c r="H6333" i="4"/>
  <c r="I6333" i="4" s="1"/>
  <c r="H6577" i="4"/>
  <c r="I6577" i="4" s="1"/>
  <c r="H7174" i="4"/>
  <c r="I7174" i="4" s="1"/>
  <c r="H7194" i="4"/>
  <c r="I7194" i="4" s="1"/>
  <c r="H7284" i="4"/>
  <c r="I7284" i="4" s="1"/>
  <c r="H7374" i="4"/>
  <c r="I7374" i="4" s="1"/>
  <c r="H7714" i="4"/>
  <c r="I7714" i="4" s="1"/>
  <c r="H7884" i="4"/>
  <c r="I7884" i="4" s="1"/>
  <c r="H8084" i="4"/>
  <c r="I8084" i="4" s="1"/>
  <c r="H8094" i="4"/>
  <c r="I8094" i="4" s="1"/>
  <c r="H8284" i="4"/>
  <c r="I8284" i="4" s="1"/>
  <c r="H5772" i="4"/>
  <c r="I5772" i="4" s="1"/>
  <c r="H6127" i="4"/>
  <c r="I6127" i="4" s="1"/>
  <c r="H6147" i="4"/>
  <c r="I6147" i="4" s="1"/>
  <c r="H6389" i="4"/>
  <c r="I6389" i="4" s="1"/>
  <c r="H6423" i="4"/>
  <c r="I6423" i="4" s="1"/>
  <c r="H6467" i="4"/>
  <c r="I6467" i="4" s="1"/>
  <c r="H6767" i="4"/>
  <c r="I6767" i="4" s="1"/>
  <c r="H6912" i="4"/>
  <c r="I6912" i="4" s="1"/>
  <c r="H6945" i="4"/>
  <c r="I6945" i="4" s="1"/>
  <c r="H6989" i="4"/>
  <c r="I6989" i="4" s="1"/>
  <c r="H7067" i="4"/>
  <c r="I7067" i="4" s="1"/>
  <c r="H7365" i="4"/>
  <c r="I7365" i="4" s="1"/>
  <c r="H7455" i="4"/>
  <c r="I7455" i="4" s="1"/>
  <c r="H7785" i="4"/>
  <c r="I7785" i="4" s="1"/>
  <c r="H7815" i="4"/>
  <c r="I7815" i="4" s="1"/>
  <c r="H8065" i="4"/>
  <c r="I8065" i="4" s="1"/>
  <c r="H8665" i="4"/>
  <c r="I8665" i="4" s="1"/>
  <c r="H8815" i="4"/>
  <c r="I8815" i="4" s="1"/>
  <c r="H8875" i="4"/>
  <c r="I8875" i="4" s="1"/>
  <c r="H5542" i="4"/>
  <c r="I5542" i="4" s="1"/>
  <c r="H6557" i="4"/>
  <c r="I6557" i="4" s="1"/>
  <c r="H6791" i="4"/>
  <c r="I6791" i="4" s="1"/>
  <c r="H6924" i="4"/>
  <c r="I6924" i="4" s="1"/>
  <c r="H7186" i="4"/>
  <c r="I7186" i="4" s="1"/>
  <c r="H7316" i="4"/>
  <c r="I7316" i="4" s="1"/>
  <c r="H7496" i="4"/>
  <c r="I7496" i="4" s="1"/>
  <c r="H7836" i="4"/>
  <c r="I7836" i="4" s="1"/>
  <c r="H7906" i="4"/>
  <c r="I7906" i="4" s="1"/>
  <c r="H8246" i="4"/>
  <c r="I8246" i="4" s="1"/>
  <c r="H4646" i="4"/>
  <c r="I4646" i="4" s="1"/>
  <c r="H5171" i="4"/>
  <c r="I5171" i="4" s="1"/>
  <c r="H5848" i="4"/>
  <c r="I5848" i="4" s="1"/>
  <c r="H6012" i="4"/>
  <c r="I6012" i="4" s="1"/>
  <c r="H6358" i="4"/>
  <c r="I6358" i="4" s="1"/>
  <c r="H6681" i="4"/>
  <c r="I6681" i="4" s="1"/>
  <c r="H6692" i="4"/>
  <c r="I6692" i="4" s="1"/>
  <c r="H6892" i="4"/>
  <c r="I6892" i="4" s="1"/>
  <c r="H7307" i="4"/>
  <c r="I7307" i="4" s="1"/>
  <c r="H7687" i="4"/>
  <c r="I7687" i="4" s="1"/>
  <c r="H8267" i="4"/>
  <c r="I8267" i="4" s="1"/>
  <c r="H8417" i="4"/>
  <c r="I8417" i="4" s="1"/>
  <c r="H8987" i="4"/>
  <c r="I8987" i="4" s="1"/>
  <c r="H9047" i="4"/>
  <c r="I9047" i="4" s="1"/>
  <c r="H4653" i="4"/>
  <c r="I4653" i="4" s="1"/>
  <c r="H5518" i="4"/>
  <c r="I5518" i="4" s="1"/>
  <c r="H6231" i="4"/>
  <c r="I6231" i="4" s="1"/>
  <c r="H6626" i="4"/>
  <c r="I6626" i="4" s="1"/>
  <c r="H7148" i="4"/>
  <c r="I7148" i="4" s="1"/>
  <c r="H7258" i="4"/>
  <c r="I7258" i="4" s="1"/>
  <c r="H7268" i="4"/>
  <c r="I7268" i="4" s="1"/>
  <c r="H7278" i="4"/>
  <c r="I7278" i="4" s="1"/>
  <c r="H7388" i="4"/>
  <c r="I7388" i="4" s="1"/>
  <c r="H7638" i="4"/>
  <c r="I7638" i="4" s="1"/>
  <c r="H7858" i="4"/>
  <c r="I7858" i="4" s="1"/>
  <c r="H7978" i="4"/>
  <c r="I7978" i="4" s="1"/>
  <c r="H8038" i="4"/>
  <c r="I8038" i="4" s="1"/>
  <c r="H8228" i="4"/>
  <c r="I8228" i="4" s="1"/>
  <c r="H8348" i="4"/>
  <c r="I8348" i="4" s="1"/>
  <c r="H8358" i="4"/>
  <c r="I8358" i="4" s="1"/>
  <c r="H8448" i="4"/>
  <c r="I8448" i="4" s="1"/>
  <c r="H8588" i="4"/>
  <c r="I8588" i="4" s="1"/>
  <c r="H8728" i="4"/>
  <c r="I8728" i="4" s="1"/>
  <c r="H8958" i="4"/>
  <c r="I8958" i="4" s="1"/>
  <c r="H9188" i="4"/>
  <c r="I9188" i="4" s="1"/>
  <c r="H3775" i="4"/>
  <c r="I3775" i="4" s="1"/>
  <c r="H5588" i="4"/>
  <c r="I5588" i="4" s="1"/>
  <c r="H7072" i="4"/>
  <c r="I7072" i="4" s="1"/>
  <c r="H7169" i="4"/>
  <c r="I7169" i="4" s="1"/>
  <c r="H7349" i="4"/>
  <c r="I7349" i="4" s="1"/>
  <c r="H7409" i="4"/>
  <c r="I7409" i="4" s="1"/>
  <c r="H7759" i="4"/>
  <c r="I7759" i="4" s="1"/>
  <c r="H7789" i="4"/>
  <c r="I7789" i="4" s="1"/>
  <c r="H9129" i="4"/>
  <c r="I9129" i="4" s="1"/>
  <c r="H9249" i="4"/>
  <c r="I9249" i="4" s="1"/>
  <c r="H9279" i="4"/>
  <c r="I9279" i="4" s="1"/>
  <c r="H4200" i="4"/>
  <c r="I4200" i="4" s="1"/>
  <c r="H4440" i="4"/>
  <c r="I4440" i="4" s="1"/>
  <c r="H5658" i="4"/>
  <c r="I5658" i="4" s="1"/>
  <c r="H5822" i="4"/>
  <c r="I5822" i="4" s="1"/>
  <c r="H5922" i="4"/>
  <c r="I5922" i="4" s="1"/>
  <c r="H6528" i="4"/>
  <c r="I6528" i="4" s="1"/>
  <c r="H6617" i="4"/>
  <c r="I6617" i="4" s="1"/>
  <c r="H7039" i="4"/>
  <c r="I7039" i="4" s="1"/>
  <c r="H7180" i="4"/>
  <c r="I7180" i="4" s="1"/>
  <c r="H7420" i="4"/>
  <c r="I7420" i="4" s="1"/>
  <c r="H7610" i="4"/>
  <c r="I7610" i="4" s="1"/>
  <c r="H7630" i="4"/>
  <c r="I7630" i="4" s="1"/>
  <c r="H7730" i="4"/>
  <c r="I7730" i="4" s="1"/>
  <c r="H7870" i="4"/>
  <c r="I7870" i="4" s="1"/>
  <c r="H8020" i="4"/>
  <c r="I8020" i="4" s="1"/>
  <c r="H8210" i="4"/>
  <c r="I8210" i="4" s="1"/>
  <c r="H6318" i="4"/>
  <c r="I6318" i="4" s="1"/>
  <c r="H7096" i="4"/>
  <c r="I7096" i="4" s="1"/>
  <c r="H7432" i="4"/>
  <c r="I7432" i="4" s="1"/>
  <c r="H7763" i="4"/>
  <c r="I7763" i="4" s="1"/>
  <c r="H8101" i="4"/>
  <c r="I8101" i="4" s="1"/>
  <c r="H8612" i="4"/>
  <c r="I8612" i="4" s="1"/>
  <c r="H9030" i="4"/>
  <c r="I9030" i="4" s="1"/>
  <c r="H9303" i="4"/>
  <c r="I9303" i="4" s="1"/>
  <c r="H9336" i="4"/>
  <c r="I9336" i="4" s="1"/>
  <c r="H9376" i="4"/>
  <c r="I9376" i="4" s="1"/>
  <c r="H9636" i="4"/>
  <c r="I9636" i="4" s="1"/>
  <c r="H9686" i="4"/>
  <c r="I9686" i="4" s="1"/>
  <c r="H9696" i="4"/>
  <c r="I9696" i="4" s="1"/>
  <c r="H9966" i="4"/>
  <c r="I9966" i="4" s="1"/>
  <c r="H10186" i="4"/>
  <c r="I10186" i="4" s="1"/>
  <c r="H10356" i="4"/>
  <c r="I10356" i="4" s="1"/>
  <c r="H10616" i="4"/>
  <c r="I10616" i="4" s="1"/>
  <c r="H11046" i="4"/>
  <c r="I11046" i="4" s="1"/>
  <c r="H6909" i="4"/>
  <c r="I6909" i="4" s="1"/>
  <c r="H8481" i="4"/>
  <c r="I8481" i="4" s="1"/>
  <c r="H9013" i="4"/>
  <c r="I9013" i="4" s="1"/>
  <c r="H9146" i="4"/>
  <c r="I9146" i="4" s="1"/>
  <c r="H9577" i="4"/>
  <c r="I9577" i="4" s="1"/>
  <c r="H9587" i="4"/>
  <c r="I9587" i="4" s="1"/>
  <c r="H9747" i="4"/>
  <c r="I9747" i="4" s="1"/>
  <c r="H10307" i="4"/>
  <c r="I10307" i="4" s="1"/>
  <c r="H10317" i="4"/>
  <c r="I10317" i="4" s="1"/>
  <c r="H10377" i="4"/>
  <c r="I10377" i="4" s="1"/>
  <c r="H10427" i="4"/>
  <c r="I10427" i="4" s="1"/>
  <c r="H10877" i="4"/>
  <c r="I10877" i="4" s="1"/>
  <c r="H10967" i="4"/>
  <c r="I10967" i="4" s="1"/>
  <c r="H11017" i="4"/>
  <c r="I11017" i="4" s="1"/>
  <c r="H5204" i="4"/>
  <c r="I5204" i="4" s="1"/>
  <c r="H5396" i="4"/>
  <c r="I5396" i="4" s="1"/>
  <c r="H6508" i="4"/>
  <c r="I6508" i="4" s="1"/>
  <c r="H8514" i="4"/>
  <c r="I8514" i="4" s="1"/>
  <c r="H8932" i="4"/>
  <c r="I8932" i="4" s="1"/>
  <c r="H9000" i="4"/>
  <c r="I9000" i="4" s="1"/>
  <c r="H9100" i="4"/>
  <c r="I9100" i="4" s="1"/>
  <c r="H9488" i="4"/>
  <c r="I9488" i="4" s="1"/>
  <c r="H9498" i="4"/>
  <c r="I9498" i="4" s="1"/>
  <c r="H9628" i="4"/>
  <c r="I9628" i="4" s="1"/>
  <c r="H9828" i="4"/>
  <c r="I9828" i="4" s="1"/>
  <c r="H9888" i="4"/>
  <c r="I9888" i="4" s="1"/>
  <c r="H9988" i="4"/>
  <c r="I9988" i="4" s="1"/>
  <c r="H10238" i="4"/>
  <c r="I10238" i="4" s="1"/>
  <c r="H10508" i="4"/>
  <c r="I10508" i="4" s="1"/>
  <c r="H10688" i="4"/>
  <c r="I10688" i="4" s="1"/>
  <c r="H10738" i="4"/>
  <c r="I10738" i="4" s="1"/>
  <c r="H10808" i="4"/>
  <c r="I10808" i="4" s="1"/>
  <c r="H10978" i="4"/>
  <c r="I10978" i="4" s="1"/>
  <c r="H10988" i="4"/>
  <c r="I10988" i="4" s="1"/>
  <c r="H11188" i="4"/>
  <c r="I11188" i="4" s="1"/>
  <c r="H11208" i="4"/>
  <c r="I11208" i="4" s="1"/>
  <c r="H11218" i="4"/>
  <c r="I11218" i="4" s="1"/>
  <c r="H11268" i="4"/>
  <c r="I11268" i="4" s="1"/>
  <c r="H11328" i="4"/>
  <c r="I11328" i="4" s="1"/>
  <c r="H11338" i="4"/>
  <c r="I11338" i="4" s="1"/>
  <c r="H5768" i="4"/>
  <c r="I5768" i="4" s="1"/>
  <c r="H6885" i="4"/>
  <c r="I6885" i="4" s="1"/>
  <c r="H7242" i="4"/>
  <c r="I7242" i="4" s="1"/>
  <c r="H7673" i="4"/>
  <c r="I7673" i="4" s="1"/>
  <c r="H8501" i="4"/>
  <c r="I8501" i="4" s="1"/>
  <c r="H8783" i="4"/>
  <c r="I8783" i="4" s="1"/>
  <c r="H8916" i="4"/>
  <c r="I8916" i="4" s="1"/>
  <c r="H9051" i="4"/>
  <c r="I9051" i="4" s="1"/>
  <c r="H9151" i="4"/>
  <c r="I9151" i="4" s="1"/>
  <c r="H9389" i="4"/>
  <c r="I9389" i="4" s="1"/>
  <c r="H9399" i="4"/>
  <c r="I9399" i="4" s="1"/>
  <c r="H7143" i="4"/>
  <c r="I7143" i="4" s="1"/>
  <c r="H7543" i="4"/>
  <c r="I7543" i="4" s="1"/>
  <c r="H8702" i="4"/>
  <c r="I8702" i="4" s="1"/>
  <c r="H8970" i="4"/>
  <c r="I8970" i="4" s="1"/>
  <c r="H9236" i="4"/>
  <c r="I9236" i="4" s="1"/>
  <c r="H9500" i="4"/>
  <c r="I9500" i="4" s="1"/>
  <c r="H9540" i="4"/>
  <c r="I9540" i="4" s="1"/>
  <c r="H9630" i="4"/>
  <c r="I9630" i="4" s="1"/>
  <c r="H6028" i="4"/>
  <c r="I6028" i="4" s="1"/>
  <c r="H7251" i="4"/>
  <c r="I7251" i="4" s="1"/>
  <c r="H8471" i="4"/>
  <c r="I8471" i="4" s="1"/>
  <c r="H8553" i="4"/>
  <c r="I8553" i="4" s="1"/>
  <c r="H8886" i="4"/>
  <c r="I8886" i="4" s="1"/>
  <c r="H9531" i="4"/>
  <c r="I9531" i="4" s="1"/>
  <c r="H3284" i="4"/>
  <c r="I3284" i="4" s="1"/>
  <c r="H6375" i="4"/>
  <c r="I6375" i="4" s="1"/>
  <c r="H6854" i="4"/>
  <c r="I6854" i="4" s="1"/>
  <c r="H8590" i="4"/>
  <c r="I8590" i="4" s="1"/>
  <c r="H8640" i="4"/>
  <c r="I8640" i="4" s="1"/>
  <c r="H9432" i="4"/>
  <c r="I9432" i="4" s="1"/>
  <c r="H9472" i="4"/>
  <c r="I9472" i="4" s="1"/>
  <c r="H6863" i="4"/>
  <c r="I6863" i="4" s="1"/>
  <c r="H8724" i="4"/>
  <c r="I8724" i="4" s="1"/>
  <c r="H8943" i="4"/>
  <c r="I8943" i="4" s="1"/>
  <c r="H9444" i="4"/>
  <c r="I9444" i="4" s="1"/>
  <c r="H9760" i="4"/>
  <c r="I9760" i="4" s="1"/>
  <c r="H9944" i="4"/>
  <c r="I9944" i="4" s="1"/>
  <c r="H9973" i="4"/>
  <c r="I9973" i="4" s="1"/>
  <c r="H10031" i="4"/>
  <c r="I10031" i="4" s="1"/>
  <c r="H10173" i="4"/>
  <c r="I10173" i="4" s="1"/>
  <c r="H10389" i="4"/>
  <c r="I10389" i="4" s="1"/>
  <c r="H10631" i="4"/>
  <c r="I10631" i="4" s="1"/>
  <c r="H10673" i="4"/>
  <c r="I10673" i="4" s="1"/>
  <c r="H11160" i="4"/>
  <c r="I11160" i="4" s="1"/>
  <c r="H11431" i="4"/>
  <c r="I11431" i="4" s="1"/>
  <c r="H11871" i="4"/>
  <c r="I11871" i="4" s="1"/>
  <c r="H12101" i="4"/>
  <c r="I12101" i="4" s="1"/>
  <c r="H12191" i="4"/>
  <c r="I12191" i="4" s="1"/>
  <c r="H12261" i="4"/>
  <c r="I12261" i="4" s="1"/>
  <c r="H13041" i="4"/>
  <c r="I13041" i="4" s="1"/>
  <c r="H9674" i="4"/>
  <c r="I9674" i="4" s="1"/>
  <c r="H10045" i="4"/>
  <c r="I10045" i="4" s="1"/>
  <c r="H10490" i="4"/>
  <c r="I10490" i="4" s="1"/>
  <c r="H10503" i="4"/>
  <c r="I10503" i="4" s="1"/>
  <c r="H10861" i="4"/>
  <c r="I10861" i="4" s="1"/>
  <c r="H11552" i="4"/>
  <c r="I11552" i="4" s="1"/>
  <c r="H11832" i="4"/>
  <c r="I11832" i="4" s="1"/>
  <c r="H11942" i="4"/>
  <c r="I11942" i="4" s="1"/>
  <c r="H11982" i="4"/>
  <c r="I11982" i="4" s="1"/>
  <c r="H12502" i="4"/>
  <c r="I12502" i="4" s="1"/>
  <c r="H12732" i="4"/>
  <c r="I12732" i="4" s="1"/>
  <c r="H12772" i="4"/>
  <c r="I12772" i="4" s="1"/>
  <c r="H12942" i="4"/>
  <c r="I12942" i="4" s="1"/>
  <c r="H6641" i="4"/>
  <c r="I6641" i="4" s="1"/>
  <c r="H6753" i="4"/>
  <c r="I6753" i="4" s="1"/>
  <c r="H8353" i="4"/>
  <c r="I8353" i="4" s="1"/>
  <c r="H8511" i="4"/>
  <c r="I8511" i="4" s="1"/>
  <c r="H9073" i="4"/>
  <c r="I9073" i="4" s="1"/>
  <c r="H9315" i="4"/>
  <c r="I9315" i="4" s="1"/>
  <c r="H9862" i="4"/>
  <c r="I9862" i="4" s="1"/>
  <c r="H10062" i="4"/>
  <c r="I10062" i="4" s="1"/>
  <c r="H10604" i="4"/>
  <c r="I10604" i="4" s="1"/>
  <c r="H11483" i="4"/>
  <c r="I11483" i="4" s="1"/>
  <c r="H11493" i="4"/>
  <c r="I11493" i="4" s="1"/>
  <c r="H11703" i="4"/>
  <c r="I11703" i="4" s="1"/>
  <c r="H11803" i="4"/>
  <c r="I11803" i="4" s="1"/>
  <c r="H12203" i="4"/>
  <c r="I12203" i="4" s="1"/>
  <c r="H12323" i="4"/>
  <c r="I12323" i="4" s="1"/>
  <c r="H12333" i="4"/>
  <c r="I12333" i="4" s="1"/>
  <c r="H12393" i="4"/>
  <c r="I12393" i="4" s="1"/>
  <c r="H12433" i="4"/>
  <c r="I12433" i="4" s="1"/>
  <c r="H12453" i="4"/>
  <c r="I12453" i="4" s="1"/>
  <c r="H12463" i="4"/>
  <c r="I12463" i="4" s="1"/>
  <c r="H12543" i="4"/>
  <c r="I12543" i="4" s="1"/>
  <c r="H12573" i="4"/>
  <c r="I12573" i="4" s="1"/>
  <c r="H12693" i="4"/>
  <c r="I12693" i="4" s="1"/>
  <c r="H13093" i="4"/>
  <c r="I13093" i="4" s="1"/>
  <c r="H6529" i="4"/>
  <c r="I6529" i="4" s="1"/>
  <c r="H8742" i="4"/>
  <c r="I8742" i="4" s="1"/>
  <c r="H9184" i="4"/>
  <c r="I9184" i="4" s="1"/>
  <c r="H9454" i="4"/>
  <c r="I9454" i="4" s="1"/>
  <c r="H9623" i="4"/>
  <c r="I9623" i="4" s="1"/>
  <c r="H9650" i="4"/>
  <c r="I9650" i="4" s="1"/>
  <c r="H9805" i="4"/>
  <c r="I9805" i="4" s="1"/>
  <c r="H9963" i="4"/>
  <c r="I9963" i="4" s="1"/>
  <c r="H10792" i="4"/>
  <c r="I10792" i="4" s="1"/>
  <c r="H10879" i="4"/>
  <c r="I10879" i="4" s="1"/>
  <c r="H11092" i="4"/>
  <c r="I11092" i="4" s="1"/>
  <c r="H8153" i="4"/>
  <c r="I8153" i="4" s="1"/>
  <c r="H8261" i="4"/>
  <c r="I8261" i="4" s="1"/>
  <c r="H8860" i="4"/>
  <c r="I8860" i="4" s="1"/>
  <c r="H9780" i="4"/>
  <c r="I9780" i="4" s="1"/>
  <c r="H10251" i="4"/>
  <c r="I10251" i="4" s="1"/>
  <c r="H10293" i="4"/>
  <c r="I10293" i="4" s="1"/>
  <c r="H10609" i="4"/>
  <c r="I10609" i="4" s="1"/>
  <c r="H10735" i="4"/>
  <c r="I10735" i="4" s="1"/>
  <c r="H10909" i="4"/>
  <c r="I10909" i="4" s="1"/>
  <c r="H11193" i="4"/>
  <c r="I11193" i="4" s="1"/>
  <c r="H6532" i="4"/>
  <c r="I6532" i="4" s="1"/>
  <c r="H10465" i="4"/>
  <c r="I10465" i="4" s="1"/>
  <c r="H11081" i="4"/>
  <c r="I11081" i="4" s="1"/>
  <c r="H11110" i="4"/>
  <c r="I11110" i="4" s="1"/>
  <c r="H9333" i="4"/>
  <c r="I9333" i="4" s="1"/>
  <c r="H9869" i="4"/>
  <c r="I9869" i="4" s="1"/>
  <c r="H10011" i="4"/>
  <c r="I10011" i="4" s="1"/>
  <c r="H10424" i="4"/>
  <c r="I10424" i="4" s="1"/>
  <c r="H10540" i="4"/>
  <c r="I10540" i="4" s="1"/>
  <c r="H10669" i="4"/>
  <c r="I10669" i="4" s="1"/>
  <c r="H11195" i="4"/>
  <c r="I11195" i="4" s="1"/>
  <c r="H5828" i="4"/>
  <c r="I5828" i="4" s="1"/>
  <c r="H6309" i="4"/>
  <c r="I6309" i="4" s="1"/>
  <c r="H9201" i="4"/>
  <c r="I9201" i="4" s="1"/>
  <c r="H10199" i="4"/>
  <c r="I10199" i="4" s="1"/>
  <c r="H10654" i="4"/>
  <c r="I10654" i="4" s="1"/>
  <c r="H10699" i="4"/>
  <c r="I10699" i="4" s="1"/>
  <c r="H10912" i="4"/>
  <c r="I10912" i="4" s="1"/>
  <c r="H10925" i="4"/>
  <c r="I10925" i="4" s="1"/>
  <c r="H10954" i="4"/>
  <c r="I10954" i="4" s="1"/>
  <c r="H11125" i="4"/>
  <c r="I11125" i="4" s="1"/>
  <c r="H11508" i="4"/>
  <c r="I11508" i="4" s="1"/>
  <c r="H11608" i="4"/>
  <c r="I11608" i="4" s="1"/>
  <c r="H11658" i="4"/>
  <c r="I11658" i="4" s="1"/>
  <c r="H11728" i="4"/>
  <c r="I11728" i="4" s="1"/>
  <c r="H11748" i="4"/>
  <c r="I11748" i="4" s="1"/>
  <c r="H11938" i="4"/>
  <c r="I11938" i="4" s="1"/>
  <c r="H11958" i="4"/>
  <c r="I11958" i="4" s="1"/>
  <c r="H12048" i="4"/>
  <c r="I12048" i="4" s="1"/>
  <c r="H12218" i="4"/>
  <c r="I12218" i="4" s="1"/>
  <c r="H12978" i="4"/>
  <c r="I12978" i="4" s="1"/>
  <c r="H13018" i="4"/>
  <c r="I13018" i="4" s="1"/>
  <c r="H13098" i="4"/>
  <c r="I13098" i="4" s="1"/>
  <c r="H16488" i="4"/>
  <c r="I16488" i="4" s="1"/>
  <c r="H16468" i="4"/>
  <c r="I16468" i="4" s="1"/>
  <c r="H16458" i="4"/>
  <c r="I16458" i="4" s="1"/>
  <c r="H16448" i="4"/>
  <c r="I16448" i="4" s="1"/>
  <c r="H16418" i="4"/>
  <c r="I16418" i="4" s="1"/>
  <c r="H16368" i="4"/>
  <c r="I16368" i="4" s="1"/>
  <c r="H16308" i="4"/>
  <c r="I16308" i="4" s="1"/>
  <c r="H16288" i="4"/>
  <c r="I16288" i="4" s="1"/>
  <c r="H16278" i="4"/>
  <c r="I16278" i="4" s="1"/>
  <c r="H16258" i="4"/>
  <c r="I16258" i="4" s="1"/>
  <c r="H16238" i="4"/>
  <c r="I16238" i="4" s="1"/>
  <c r="H16218" i="4"/>
  <c r="I16218" i="4" s="1"/>
  <c r="H16208" i="4"/>
  <c r="I16208" i="4" s="1"/>
  <c r="H16198" i="4"/>
  <c r="I16198" i="4" s="1"/>
  <c r="H16178" i="4"/>
  <c r="I16178" i="4" s="1"/>
  <c r="H16138" i="4"/>
  <c r="I16138" i="4" s="1"/>
  <c r="H16098" i="4"/>
  <c r="I16098" i="4" s="1"/>
  <c r="H16088" i="4"/>
  <c r="I16088" i="4" s="1"/>
  <c r="H16048" i="4"/>
  <c r="I16048" i="4" s="1"/>
  <c r="H16028" i="4"/>
  <c r="I16028" i="4" s="1"/>
  <c r="H16018" i="4"/>
  <c r="I16018" i="4" s="1"/>
  <c r="H16008" i="4"/>
  <c r="I16008" i="4" s="1"/>
  <c r="H15988" i="4"/>
  <c r="I15988" i="4" s="1"/>
  <c r="H15978" i="4"/>
  <c r="I15978" i="4" s="1"/>
  <c r="H15948" i="4"/>
  <c r="I15948" i="4" s="1"/>
  <c r="H15928" i="4"/>
  <c r="I15928" i="4" s="1"/>
  <c r="H15888" i="4"/>
  <c r="I15888" i="4" s="1"/>
  <c r="H15868" i="4"/>
  <c r="I15868" i="4" s="1"/>
  <c r="H15858" i="4"/>
  <c r="I15858" i="4" s="1"/>
  <c r="H15818" i="4"/>
  <c r="I15818" i="4" s="1"/>
  <c r="H15798" i="4"/>
  <c r="I15798" i="4" s="1"/>
  <c r="H15778" i="4"/>
  <c r="I15778" i="4" s="1"/>
  <c r="H15768" i="4"/>
  <c r="I15768" i="4" s="1"/>
  <c r="H15748" i="4"/>
  <c r="I15748" i="4" s="1"/>
  <c r="H15728" i="4"/>
  <c r="I15728" i="4" s="1"/>
  <c r="H15718" i="4"/>
  <c r="I15718" i="4" s="1"/>
  <c r="H15668" i="4"/>
  <c r="I15668" i="4" s="1"/>
  <c r="H15658" i="4"/>
  <c r="I15658" i="4" s="1"/>
  <c r="H15608" i="4"/>
  <c r="I15608" i="4" s="1"/>
  <c r="H15568" i="4"/>
  <c r="I15568" i="4" s="1"/>
  <c r="H15558" i="4"/>
  <c r="I15558" i="4" s="1"/>
  <c r="H15528" i="4"/>
  <c r="I15528" i="4" s="1"/>
  <c r="H15518" i="4"/>
  <c r="I15518" i="4" s="1"/>
  <c r="H15498" i="4"/>
  <c r="I15498" i="4" s="1"/>
  <c r="H15488" i="4"/>
  <c r="I15488" i="4" s="1"/>
  <c r="H15478" i="4"/>
  <c r="I15478" i="4" s="1"/>
  <c r="H15468" i="4"/>
  <c r="I15468" i="4" s="1"/>
  <c r="H15378" i="4"/>
  <c r="I15378" i="4" s="1"/>
  <c r="H15338" i="4"/>
  <c r="I15338" i="4" s="1"/>
  <c r="H15328" i="4"/>
  <c r="I15328" i="4" s="1"/>
  <c r="H15288" i="4"/>
  <c r="I15288" i="4" s="1"/>
  <c r="H15268" i="4"/>
  <c r="I15268" i="4" s="1"/>
  <c r="H15258" i="4"/>
  <c r="I15258" i="4" s="1"/>
  <c r="H15248" i="4"/>
  <c r="I15248" i="4" s="1"/>
  <c r="H15238" i="4"/>
  <c r="I15238" i="4" s="1"/>
  <c r="H15218" i="4"/>
  <c r="I15218" i="4" s="1"/>
  <c r="H15208" i="4"/>
  <c r="I15208" i="4" s="1"/>
  <c r="H15168" i="4"/>
  <c r="I15168" i="4" s="1"/>
  <c r="H15128" i="4"/>
  <c r="I15128" i="4" s="1"/>
  <c r="H15118" i="4"/>
  <c r="I15118" i="4" s="1"/>
  <c r="H15108" i="4"/>
  <c r="I15108" i="4" s="1"/>
  <c r="H15098" i="4"/>
  <c r="I15098" i="4" s="1"/>
  <c r="H15068" i="4"/>
  <c r="I15068" i="4" s="1"/>
  <c r="H15028" i="4"/>
  <c r="I15028" i="4" s="1"/>
  <c r="H15018" i="4"/>
  <c r="I15018" i="4" s="1"/>
  <c r="H14968" i="4"/>
  <c r="I14968" i="4" s="1"/>
  <c r="H14958" i="4"/>
  <c r="I14958" i="4" s="1"/>
  <c r="H14938" i="4"/>
  <c r="I14938" i="4" s="1"/>
  <c r="H14898" i="4"/>
  <c r="I14898" i="4" s="1"/>
  <c r="H14888" i="4"/>
  <c r="I14888" i="4" s="1"/>
  <c r="H14838" i="4"/>
  <c r="I14838" i="4" s="1"/>
  <c r="H14828" i="4"/>
  <c r="I14828" i="4" s="1"/>
  <c r="H14818" i="4"/>
  <c r="I14818" i="4" s="1"/>
  <c r="H14808" i="4"/>
  <c r="I14808" i="4" s="1"/>
  <c r="H14778" i="4"/>
  <c r="I14778" i="4" s="1"/>
  <c r="H14758" i="4"/>
  <c r="I14758" i="4" s="1"/>
  <c r="H14698" i="4"/>
  <c r="I14698" i="4" s="1"/>
  <c r="H14688" i="4"/>
  <c r="I14688" i="4" s="1"/>
  <c r="H14678" i="4"/>
  <c r="I14678" i="4" s="1"/>
  <c r="H14668" i="4"/>
  <c r="I14668" i="4" s="1"/>
  <c r="H14658" i="4"/>
  <c r="I14658" i="4" s="1"/>
  <c r="H14648" i="4"/>
  <c r="I14648" i="4" s="1"/>
  <c r="H14628" i="4"/>
  <c r="I14628" i="4" s="1"/>
  <c r="H14618" i="4"/>
  <c r="I14618" i="4" s="1"/>
  <c r="H14568" i="4"/>
  <c r="I14568" i="4" s="1"/>
  <c r="H14518" i="4"/>
  <c r="I14518" i="4" s="1"/>
  <c r="H14508" i="4"/>
  <c r="I14508" i="4" s="1"/>
  <c r="H14498" i="4"/>
  <c r="I14498" i="4" s="1"/>
  <c r="H14428" i="4"/>
  <c r="I14428" i="4" s="1"/>
  <c r="H14408" i="4"/>
  <c r="I14408" i="4" s="1"/>
  <c r="H14398" i="4"/>
  <c r="I14398" i="4" s="1"/>
  <c r="H14388" i="4"/>
  <c r="I14388" i="4" s="1"/>
  <c r="H14378" i="4"/>
  <c r="I14378" i="4" s="1"/>
  <c r="H14358" i="4"/>
  <c r="I14358" i="4" s="1"/>
  <c r="H14348" i="4"/>
  <c r="I14348" i="4" s="1"/>
  <c r="H14338" i="4"/>
  <c r="I14338" i="4" s="1"/>
  <c r="H14258" i="4"/>
  <c r="I14258" i="4" s="1"/>
  <c r="H14248" i="4"/>
  <c r="I14248" i="4" s="1"/>
  <c r="H14188" i="4"/>
  <c r="I14188" i="4" s="1"/>
  <c r="H14148" i="4"/>
  <c r="I14148" i="4" s="1"/>
  <c r="H14138" i="4"/>
  <c r="I14138" i="4" s="1"/>
  <c r="H14128" i="4"/>
  <c r="I14128" i="4" s="1"/>
  <c r="H14108" i="4"/>
  <c r="I14108" i="4" s="1"/>
  <c r="H14098" i="4"/>
  <c r="I14098" i="4" s="1"/>
  <c r="H14088" i="4"/>
  <c r="I14088" i="4" s="1"/>
  <c r="H14078" i="4"/>
  <c r="I14078" i="4" s="1"/>
  <c r="H14048" i="4"/>
  <c r="I14048" i="4" s="1"/>
  <c r="H14018" i="4"/>
  <c r="I14018" i="4" s="1"/>
  <c r="H13998" i="4"/>
  <c r="I13998" i="4" s="1"/>
  <c r="H13978" i="4"/>
  <c r="I13978" i="4" s="1"/>
  <c r="H13968" i="4"/>
  <c r="I13968" i="4" s="1"/>
  <c r="H13958" i="4"/>
  <c r="I13958" i="4" s="1"/>
  <c r="H13948" i="4"/>
  <c r="I13948" i="4" s="1"/>
  <c r="H13868" i="4"/>
  <c r="I13868" i="4" s="1"/>
  <c r="H13858" i="4"/>
  <c r="I13858" i="4" s="1"/>
  <c r="H13848" i="4"/>
  <c r="I13848" i="4" s="1"/>
  <c r="H13838" i="4"/>
  <c r="I13838" i="4" s="1"/>
  <c r="H13828" i="4"/>
  <c r="I13828" i="4" s="1"/>
  <c r="H13818" i="4"/>
  <c r="I13818" i="4" s="1"/>
  <c r="H13808" i="4"/>
  <c r="I13808" i="4" s="1"/>
  <c r="H13798" i="4"/>
  <c r="I13798" i="4" s="1"/>
  <c r="H13708" i="4"/>
  <c r="I13708" i="4" s="1"/>
  <c r="H13698" i="4"/>
  <c r="I13698" i="4" s="1"/>
  <c r="H13688" i="4"/>
  <c r="I13688" i="4" s="1"/>
  <c r="H13658" i="4"/>
  <c r="I13658" i="4" s="1"/>
  <c r="H13648" i="4"/>
  <c r="I13648" i="4" s="1"/>
  <c r="H13638" i="4"/>
  <c r="I13638" i="4" s="1"/>
  <c r="H13628" i="4"/>
  <c r="I13628" i="4" s="1"/>
  <c r="H13618" i="4"/>
  <c r="I13618" i="4" s="1"/>
  <c r="H13608" i="4"/>
  <c r="I13608" i="4" s="1"/>
  <c r="H13598" i="4"/>
  <c r="I13598" i="4" s="1"/>
  <c r="H13568" i="4"/>
  <c r="I13568" i="4" s="1"/>
  <c r="H13538" i="4"/>
  <c r="I13538" i="4" s="1"/>
  <c r="H13518" i="4"/>
  <c r="I13518" i="4" s="1"/>
  <c r="H13508" i="4"/>
  <c r="I13508" i="4" s="1"/>
  <c r="H13488" i="4"/>
  <c r="I13488" i="4" s="1"/>
  <c r="H13468" i="4"/>
  <c r="I13468" i="4" s="1"/>
  <c r="H13438" i="4"/>
  <c r="I13438" i="4" s="1"/>
  <c r="H13428" i="4"/>
  <c r="I13428" i="4" s="1"/>
  <c r="H13408" i="4"/>
  <c r="I13408" i="4" s="1"/>
  <c r="H13388" i="4"/>
  <c r="I13388" i="4" s="1"/>
  <c r="H13368" i="4"/>
  <c r="I13368" i="4" s="1"/>
  <c r="H13328" i="4"/>
  <c r="I13328" i="4" s="1"/>
  <c r="H13298" i="4"/>
  <c r="I13298" i="4" s="1"/>
  <c r="H13288" i="4"/>
  <c r="I13288" i="4" s="1"/>
  <c r="H13278" i="4"/>
  <c r="I13278" i="4" s="1"/>
  <c r="H13268" i="4"/>
  <c r="I13268" i="4" s="1"/>
  <c r="H13258" i="4"/>
  <c r="I13258" i="4" s="1"/>
  <c r="H13248" i="4"/>
  <c r="I13248" i="4" s="1"/>
  <c r="H13238" i="4"/>
  <c r="I13238" i="4" s="1"/>
  <c r="H13228" i="4"/>
  <c r="I13228" i="4" s="1"/>
  <c r="H13188" i="4"/>
  <c r="I13188" i="4" s="1"/>
  <c r="H13128" i="4"/>
  <c r="I13128" i="4" s="1"/>
  <c r="H13118" i="4"/>
  <c r="I13118" i="4" s="1"/>
  <c r="H13094" i="4"/>
  <c r="I13094" i="4" s="1"/>
  <c r="H13009" i="4"/>
  <c r="I13009" i="4" s="1"/>
  <c r="H12976" i="4"/>
  <c r="I12976" i="4" s="1"/>
  <c r="H12944" i="4"/>
  <c r="I12944" i="4" s="1"/>
  <c r="H12894" i="4"/>
  <c r="I12894" i="4" s="1"/>
  <c r="H12876" i="4"/>
  <c r="I12876" i="4" s="1"/>
  <c r="H12859" i="4"/>
  <c r="I12859" i="4" s="1"/>
  <c r="H12809" i="4"/>
  <c r="I12809" i="4" s="1"/>
  <c r="H12776" i="4"/>
  <c r="I12776" i="4" s="1"/>
  <c r="H12759" i="4"/>
  <c r="I12759" i="4" s="1"/>
  <c r="H12744" i="4"/>
  <c r="I12744" i="4" s="1"/>
  <c r="H12626" i="4"/>
  <c r="I12626" i="4" s="1"/>
  <c r="H12544" i="4"/>
  <c r="I12544" i="4" s="1"/>
  <c r="H12526" i="4"/>
  <c r="I12526" i="4" s="1"/>
  <c r="H12476" i="4"/>
  <c r="I12476" i="4" s="1"/>
  <c r="H12394" i="4"/>
  <c r="I12394" i="4" s="1"/>
  <c r="H12359" i="4"/>
  <c r="I12359" i="4" s="1"/>
  <c r="H12309" i="4"/>
  <c r="I12309" i="4" s="1"/>
  <c r="H12276" i="4"/>
  <c r="I12276" i="4" s="1"/>
  <c r="H12226" i="4"/>
  <c r="I12226" i="4" s="1"/>
  <c r="H12194" i="4"/>
  <c r="I12194" i="4" s="1"/>
  <c r="H12176" i="4"/>
  <c r="I12176" i="4" s="1"/>
  <c r="H12144" i="4"/>
  <c r="I12144" i="4" s="1"/>
  <c r="H12109" i="4"/>
  <c r="I12109" i="4" s="1"/>
  <c r="H12059" i="4"/>
  <c r="I12059" i="4" s="1"/>
  <c r="H12026" i="4"/>
  <c r="I12026" i="4" s="1"/>
  <c r="H12009" i="4"/>
  <c r="I12009" i="4" s="1"/>
  <c r="H11994" i="4"/>
  <c r="I11994" i="4" s="1"/>
  <c r="H11944" i="4"/>
  <c r="I11944" i="4" s="1"/>
  <c r="H11909" i="4"/>
  <c r="I11909" i="4" s="1"/>
  <c r="H11894" i="4"/>
  <c r="I11894" i="4" s="1"/>
  <c r="H11876" i="4"/>
  <c r="I11876" i="4" s="1"/>
  <c r="H11776" i="4"/>
  <c r="I11776" i="4" s="1"/>
  <c r="H11759" i="4"/>
  <c r="I11759" i="4" s="1"/>
  <c r="H11726" i="4"/>
  <c r="I11726" i="4" s="1"/>
  <c r="H11709" i="4"/>
  <c r="I11709" i="4" s="1"/>
  <c r="H11694" i="4"/>
  <c r="I11694" i="4" s="1"/>
  <c r="H11594" i="4"/>
  <c r="I11594" i="4" s="1"/>
  <c r="H11544" i="4"/>
  <c r="I11544" i="4" s="1"/>
  <c r="H11526" i="4"/>
  <c r="I11526" i="4" s="1"/>
  <c r="H11509" i="4"/>
  <c r="I11509" i="4" s="1"/>
  <c r="H11476" i="4"/>
  <c r="I11476" i="4" s="1"/>
  <c r="H11400" i="4"/>
  <c r="I11400" i="4" s="1"/>
  <c r="H11255" i="4"/>
  <c r="I11255" i="4" s="1"/>
  <c r="H11072" i="4"/>
  <c r="I11072" i="4" s="1"/>
  <c r="H10859" i="4"/>
  <c r="I10859" i="4" s="1"/>
  <c r="H10430" i="4"/>
  <c r="I10430" i="4" s="1"/>
  <c r="H10359" i="4"/>
  <c r="I10359" i="4" s="1"/>
  <c r="H10214" i="4"/>
  <c r="I10214" i="4" s="1"/>
  <c r="H10143" i="4"/>
  <c r="I10143" i="4" s="1"/>
  <c r="H10001" i="4"/>
  <c r="I10001" i="4" s="1"/>
  <c r="H9930" i="4"/>
  <c r="I9930" i="4" s="1"/>
  <c r="H9056" i="4"/>
  <c r="I9056" i="4" s="1"/>
  <c r="H8774" i="4"/>
  <c r="I8774" i="4" s="1"/>
  <c r="D20" i="10"/>
  <c r="D16" i="10"/>
  <c r="D7" i="10"/>
  <c r="D11" i="10"/>
  <c r="D8" i="10"/>
  <c r="D10" i="10"/>
  <c r="D18" i="10"/>
  <c r="D4" i="10"/>
  <c r="D21" i="10"/>
  <c r="D9" i="10"/>
  <c r="D3" i="10"/>
  <c r="D12" i="10"/>
  <c r="D5" i="10"/>
  <c r="D14" i="10"/>
  <c r="D19" i="10"/>
  <c r="D6" i="10"/>
  <c r="D15" i="10"/>
  <c r="D13" i="10"/>
  <c r="D17" i="10"/>
  <c r="E3223" i="3"/>
  <c r="F3223" i="3"/>
  <c r="E3247" i="3"/>
  <c r="F3247" i="3"/>
  <c r="E3236" i="3"/>
  <c r="F3236" i="3"/>
  <c r="E3230" i="3"/>
  <c r="G3230" i="3" s="1"/>
  <c r="F3230" i="3"/>
  <c r="E3228" i="3"/>
  <c r="F3228" i="3"/>
  <c r="E3181" i="3"/>
  <c r="F3181" i="3"/>
  <c r="E3178" i="3"/>
  <c r="F3178" i="3"/>
  <c r="E3146" i="3"/>
  <c r="F3146" i="3"/>
  <c r="E3139" i="3"/>
  <c r="F3139" i="3"/>
  <c r="E3136" i="3"/>
  <c r="F3136" i="3"/>
  <c r="E3133" i="3"/>
  <c r="F3133" i="3"/>
  <c r="E3124" i="3"/>
  <c r="F3124" i="3"/>
  <c r="E3115" i="3"/>
  <c r="F3115" i="3"/>
  <c r="E3109" i="3"/>
  <c r="F3109" i="3"/>
  <c r="E3092" i="3"/>
  <c r="F3092" i="3"/>
  <c r="E3072" i="3"/>
  <c r="F3072" i="3"/>
  <c r="E3026" i="3"/>
  <c r="F3026" i="3"/>
  <c r="E3199" i="3"/>
  <c r="F3199" i="3"/>
  <c r="E3177" i="3"/>
  <c r="G3177" i="3" s="1"/>
  <c r="F3177" i="3"/>
  <c r="E3163" i="3"/>
  <c r="F3163" i="3"/>
  <c r="E3152" i="3"/>
  <c r="F3152" i="3"/>
  <c r="E3143" i="3"/>
  <c r="F3143" i="3"/>
  <c r="E3138" i="3"/>
  <c r="F3138" i="3"/>
  <c r="E3127" i="3"/>
  <c r="F3127" i="3"/>
  <c r="E3114" i="3"/>
  <c r="F3114" i="3"/>
  <c r="E3101" i="3"/>
  <c r="G3101" i="3" s="1"/>
  <c r="F3101" i="3"/>
  <c r="E3098" i="3"/>
  <c r="F3098" i="3"/>
  <c r="E3079" i="3"/>
  <c r="F3079" i="3"/>
  <c r="E3068" i="3"/>
  <c r="G3068" i="3" s="1"/>
  <c r="F3068" i="3"/>
  <c r="E3052" i="3"/>
  <c r="F3052" i="3"/>
  <c r="E3232" i="3"/>
  <c r="F3232" i="3"/>
  <c r="E3242" i="3"/>
  <c r="F3242" i="3"/>
  <c r="E3198" i="3"/>
  <c r="F3198" i="3"/>
  <c r="E3193" i="3"/>
  <c r="G3193" i="3" s="1"/>
  <c r="F3193" i="3"/>
  <c r="E3176" i="3"/>
  <c r="F3176" i="3"/>
  <c r="E3169" i="3"/>
  <c r="G3169" i="3" s="1"/>
  <c r="F3169" i="3"/>
  <c r="E3157" i="3"/>
  <c r="F3157" i="3"/>
  <c r="E3151" i="3"/>
  <c r="F3151" i="3"/>
  <c r="E3145" i="3"/>
  <c r="G3145" i="3" s="1"/>
  <c r="F3145" i="3"/>
  <c r="E3119" i="3"/>
  <c r="F3119" i="3"/>
  <c r="E3113" i="3"/>
  <c r="G3113" i="3" s="1"/>
  <c r="F3113" i="3"/>
  <c r="E3108" i="3"/>
  <c r="F3108" i="3"/>
  <c r="E3088" i="3"/>
  <c r="F3088" i="3"/>
  <c r="E3058" i="3"/>
  <c r="G3058" i="3" s="1"/>
  <c r="F3058" i="3"/>
  <c r="E3055" i="3"/>
  <c r="F3055" i="3"/>
  <c r="E3044" i="3"/>
  <c r="F3044" i="3"/>
  <c r="E3211" i="3"/>
  <c r="F3211" i="3"/>
  <c r="E3246" i="3"/>
  <c r="F3246" i="3"/>
  <c r="E3162" i="3"/>
  <c r="G3162" i="3" s="1"/>
  <c r="F3162" i="3"/>
  <c r="E3156" i="3"/>
  <c r="F3156" i="3"/>
  <c r="E3150" i="3"/>
  <c r="G3150" i="3" s="1"/>
  <c r="F3150" i="3"/>
  <c r="E3112" i="3"/>
  <c r="F3112" i="3"/>
  <c r="E3103" i="3"/>
  <c r="F3103" i="3"/>
  <c r="E3091" i="3"/>
  <c r="F3091" i="3"/>
  <c r="E3071" i="3"/>
  <c r="F3071" i="3"/>
  <c r="E3067" i="3"/>
  <c r="F3067" i="3"/>
  <c r="E3031" i="3"/>
  <c r="F3031" i="3"/>
  <c r="E3028" i="3"/>
  <c r="F3028" i="3"/>
  <c r="E2999" i="3"/>
  <c r="G2999" i="3" s="1"/>
  <c r="F2999" i="3"/>
  <c r="E2983" i="3"/>
  <c r="F2983" i="3"/>
  <c r="E2978" i="3"/>
  <c r="G2978" i="3" s="1"/>
  <c r="F2978" i="3"/>
  <c r="E2975" i="3"/>
  <c r="F2975" i="3"/>
  <c r="E2971" i="3"/>
  <c r="F2971" i="3"/>
  <c r="E2969" i="3"/>
  <c r="F2969" i="3"/>
  <c r="E2959" i="3"/>
  <c r="F2959" i="3"/>
  <c r="E3218" i="3"/>
  <c r="G3218" i="3" s="1"/>
  <c r="F3218" i="3"/>
  <c r="E3209" i="3"/>
  <c r="F3209" i="3"/>
  <c r="E3192" i="3"/>
  <c r="F3192" i="3"/>
  <c r="E3240" i="3"/>
  <c r="G3240" i="3" s="1"/>
  <c r="F3240" i="3"/>
  <c r="E3227" i="3"/>
  <c r="F3227" i="3"/>
  <c r="E3183" i="3"/>
  <c r="G3183" i="3" s="1"/>
  <c r="F3183" i="3"/>
  <c r="E3168" i="3"/>
  <c r="F3168" i="3"/>
  <c r="E3231" i="3"/>
  <c r="F3231" i="3"/>
  <c r="E3226" i="3"/>
  <c r="G3226" i="3" s="1"/>
  <c r="F3226" i="3"/>
  <c r="E3215" i="3"/>
  <c r="F3215" i="3"/>
  <c r="E3175" i="3"/>
  <c r="G3175" i="3" s="1"/>
  <c r="F3175" i="3"/>
  <c r="E3155" i="3"/>
  <c r="F3155" i="3"/>
  <c r="E3131" i="3"/>
  <c r="F3131" i="3"/>
  <c r="E3235" i="3"/>
  <c r="G3235" i="3" s="1"/>
  <c r="F3235" i="3"/>
  <c r="E3219" i="3"/>
  <c r="F3219" i="3"/>
  <c r="E3194" i="3"/>
  <c r="G3194" i="3" s="1"/>
  <c r="F3194" i="3"/>
  <c r="E3166" i="3"/>
  <c r="F3166" i="3"/>
  <c r="E3243" i="3"/>
  <c r="F3243" i="3"/>
  <c r="E3188" i="3"/>
  <c r="G3188" i="3" s="1"/>
  <c r="F3188" i="3"/>
  <c r="E3245" i="3"/>
  <c r="F3245" i="3"/>
  <c r="E3239" i="3"/>
  <c r="F3239" i="3"/>
  <c r="E3229" i="3"/>
  <c r="F3229" i="3"/>
  <c r="E3214" i="3"/>
  <c r="F3214" i="3"/>
  <c r="E3197" i="3"/>
  <c r="G3197" i="3" s="1"/>
  <c r="F3197" i="3"/>
  <c r="E3191" i="3"/>
  <c r="F3191" i="3"/>
  <c r="E3180" i="3"/>
  <c r="G3180" i="3" s="1"/>
  <c r="F3180" i="3"/>
  <c r="E3165" i="3"/>
  <c r="F3165" i="3"/>
  <c r="E3161" i="3"/>
  <c r="F3161" i="3"/>
  <c r="E3135" i="3"/>
  <c r="F3135" i="3"/>
  <c r="E3107" i="3"/>
  <c r="F3107" i="3"/>
  <c r="E3094" i="3"/>
  <c r="F3094" i="3"/>
  <c r="E2" i="3"/>
  <c r="F2" i="3"/>
  <c r="E3213" i="3"/>
  <c r="F3213" i="3"/>
  <c r="E3208" i="3"/>
  <c r="F3208" i="3"/>
  <c r="E3205" i="3"/>
  <c r="F3205" i="3"/>
  <c r="E3159" i="3"/>
  <c r="F3159" i="3"/>
  <c r="E3111" i="3"/>
  <c r="F3111" i="3"/>
  <c r="E3104" i="3"/>
  <c r="F3104" i="3"/>
  <c r="E3102" i="3"/>
  <c r="F3102" i="3"/>
  <c r="E3095" i="3"/>
  <c r="F3095" i="3"/>
  <c r="E3083" i="3"/>
  <c r="F3083" i="3"/>
  <c r="E3081" i="3"/>
  <c r="F3081" i="3"/>
  <c r="E3064" i="3"/>
  <c r="F3064" i="3"/>
  <c r="E3060" i="3"/>
  <c r="F3060" i="3"/>
  <c r="E3059" i="3"/>
  <c r="F3059" i="3"/>
  <c r="E3047" i="3"/>
  <c r="G3047" i="3" s="1"/>
  <c r="F3047" i="3"/>
  <c r="E3040" i="3"/>
  <c r="F3040" i="3"/>
  <c r="E3035" i="3"/>
  <c r="F3035" i="3"/>
  <c r="E3027" i="3"/>
  <c r="F3027" i="3"/>
  <c r="E3006" i="3"/>
  <c r="F3006" i="3"/>
  <c r="E3234" i="3"/>
  <c r="F3234" i="3"/>
  <c r="E3185" i="3"/>
  <c r="F3185" i="3"/>
  <c r="E3174" i="3"/>
  <c r="F3174" i="3"/>
  <c r="E3160" i="3"/>
  <c r="G3160" i="3" s="1"/>
  <c r="F3160" i="3"/>
  <c r="E3099" i="3"/>
  <c r="F3099" i="3"/>
  <c r="E3090" i="3"/>
  <c r="F3090" i="3"/>
  <c r="E3075" i="3"/>
  <c r="F3075" i="3"/>
  <c r="E3014" i="3"/>
  <c r="F3014" i="3"/>
  <c r="E3164" i="3"/>
  <c r="F3164" i="3"/>
  <c r="E3249" i="3"/>
  <c r="F3249" i="3"/>
  <c r="E3241" i="3"/>
  <c r="F3241" i="3"/>
  <c r="E3238" i="3"/>
  <c r="F3238" i="3"/>
  <c r="E3225" i="3"/>
  <c r="F3225" i="3"/>
  <c r="E3222" i="3"/>
  <c r="F3222" i="3"/>
  <c r="E3201" i="3"/>
  <c r="F3201" i="3"/>
  <c r="E3182" i="3"/>
  <c r="F3182" i="3"/>
  <c r="E3202" i="3"/>
  <c r="F3202" i="3"/>
  <c r="E3172" i="3"/>
  <c r="F3172" i="3"/>
  <c r="E3149" i="3"/>
  <c r="F3149" i="3"/>
  <c r="E3093" i="3"/>
  <c r="F3093" i="3"/>
  <c r="E3237" i="3"/>
  <c r="F3237" i="3"/>
  <c r="E3233" i="3"/>
  <c r="F3233" i="3"/>
  <c r="E3217" i="3"/>
  <c r="F3217" i="3"/>
  <c r="E3207" i="3"/>
  <c r="F3207" i="3"/>
  <c r="E3196" i="3"/>
  <c r="F3196" i="3"/>
  <c r="E3187" i="3"/>
  <c r="F3187" i="3"/>
  <c r="E3167" i="3"/>
  <c r="F3167" i="3"/>
  <c r="E3189" i="3"/>
  <c r="F3189" i="3"/>
  <c r="E3184" i="3"/>
  <c r="F3184" i="3"/>
  <c r="E3144" i="3"/>
  <c r="F3144" i="3"/>
  <c r="E3128" i="3"/>
  <c r="F3128" i="3"/>
  <c r="E3121" i="3"/>
  <c r="F3121" i="3"/>
  <c r="E3120" i="3"/>
  <c r="F3120" i="3"/>
  <c r="E3137" i="3"/>
  <c r="F3137" i="3"/>
  <c r="E3087" i="3"/>
  <c r="F3087" i="3"/>
  <c r="E3080" i="3"/>
  <c r="G3080" i="3" s="1"/>
  <c r="F3080" i="3"/>
  <c r="E3050" i="3"/>
  <c r="F3050" i="3"/>
  <c r="E3204" i="3"/>
  <c r="F3204" i="3"/>
  <c r="E3116" i="3"/>
  <c r="F3116" i="3"/>
  <c r="E3224" i="3"/>
  <c r="F3224" i="3"/>
  <c r="E3190" i="3"/>
  <c r="F3190" i="3"/>
  <c r="E3179" i="3"/>
  <c r="F3179" i="3"/>
  <c r="E3170" i="3"/>
  <c r="F3170" i="3"/>
  <c r="E3148" i="3"/>
  <c r="G3148" i="3" s="1"/>
  <c r="F3148" i="3"/>
  <c r="E3126" i="3"/>
  <c r="F3126" i="3"/>
  <c r="E3221" i="3"/>
  <c r="F3221" i="3"/>
  <c r="E3210" i="3"/>
  <c r="F3210" i="3"/>
  <c r="E3206" i="3"/>
  <c r="F3206" i="3"/>
  <c r="E3153" i="3"/>
  <c r="F3153" i="3"/>
  <c r="E3039" i="3"/>
  <c r="F3039" i="3"/>
  <c r="E3129" i="3"/>
  <c r="F3129" i="3"/>
  <c r="E3248" i="3"/>
  <c r="F3248" i="3"/>
  <c r="E3244" i="3"/>
  <c r="F3244" i="3"/>
  <c r="E3220" i="3"/>
  <c r="F3220" i="3"/>
  <c r="E3216" i="3"/>
  <c r="F3216" i="3"/>
  <c r="E3212" i="3"/>
  <c r="F3212" i="3"/>
  <c r="E3203" i="3"/>
  <c r="F3203" i="3"/>
  <c r="E3200" i="3"/>
  <c r="F3200" i="3"/>
  <c r="E3195" i="3"/>
  <c r="F3195" i="3"/>
  <c r="E3186" i="3"/>
  <c r="F3186" i="3"/>
  <c r="E3158" i="3"/>
  <c r="F3158" i="3"/>
  <c r="E3147" i="3"/>
  <c r="F3147" i="3"/>
  <c r="E3125" i="3"/>
  <c r="F3125" i="3"/>
  <c r="E3086" i="3"/>
  <c r="F3086" i="3"/>
  <c r="E3063" i="3"/>
  <c r="F3063" i="3"/>
  <c r="E3048" i="3"/>
  <c r="F3048" i="3"/>
  <c r="E2893" i="3"/>
  <c r="F2893" i="3"/>
  <c r="E2879" i="3"/>
  <c r="G2879" i="3" s="1"/>
  <c r="F2879" i="3"/>
  <c r="E2859" i="3"/>
  <c r="F2859" i="3"/>
  <c r="E2856" i="3"/>
  <c r="F2856" i="3"/>
  <c r="E2848" i="3"/>
  <c r="F2848" i="3"/>
  <c r="E2843" i="3"/>
  <c r="F2843" i="3"/>
  <c r="E2807" i="3"/>
  <c r="F2807" i="3"/>
  <c r="E2805" i="3"/>
  <c r="F2805" i="3"/>
  <c r="E2794" i="3"/>
  <c r="F2794" i="3"/>
  <c r="E2778" i="3"/>
  <c r="G2778" i="3" s="1"/>
  <c r="F2778" i="3"/>
  <c r="E2769" i="3"/>
  <c r="F2769" i="3"/>
  <c r="E2758" i="3"/>
  <c r="F2758" i="3"/>
  <c r="E2703" i="3"/>
  <c r="F2703" i="3"/>
  <c r="E2690" i="3"/>
  <c r="F2690" i="3"/>
  <c r="E2684" i="3"/>
  <c r="F2684" i="3"/>
  <c r="E2677" i="3"/>
  <c r="F2677" i="3"/>
  <c r="E2644" i="3"/>
  <c r="F2644" i="3"/>
  <c r="E2642" i="3"/>
  <c r="G2642" i="3" s="1"/>
  <c r="F2642" i="3"/>
  <c r="E2624" i="3"/>
  <c r="F2624" i="3"/>
  <c r="E2612" i="3"/>
  <c r="F2612" i="3"/>
  <c r="E2606" i="3"/>
  <c r="F2606" i="3"/>
  <c r="E2600" i="3"/>
  <c r="F2600" i="3"/>
  <c r="E2585" i="3"/>
  <c r="F2585" i="3"/>
  <c r="E2560" i="3"/>
  <c r="F2560" i="3"/>
  <c r="E2546" i="3"/>
  <c r="F2546" i="3"/>
  <c r="E2542" i="3"/>
  <c r="F2542" i="3"/>
  <c r="E2499" i="3"/>
  <c r="F2499" i="3"/>
  <c r="E2486" i="3"/>
  <c r="F2486" i="3"/>
  <c r="E2468" i="3"/>
  <c r="F2468" i="3"/>
  <c r="E2465" i="3"/>
  <c r="F2465" i="3"/>
  <c r="E2448" i="3"/>
  <c r="F2448" i="3"/>
  <c r="E2425" i="3"/>
  <c r="F2425" i="3"/>
  <c r="E2387" i="3"/>
  <c r="F2387" i="3"/>
  <c r="E2381" i="3"/>
  <c r="F2381" i="3"/>
  <c r="E2339" i="3"/>
  <c r="F2339" i="3"/>
  <c r="E2330" i="3"/>
  <c r="F2330" i="3"/>
  <c r="E2327" i="3"/>
  <c r="F2327" i="3"/>
  <c r="E2295" i="3"/>
  <c r="F2295" i="3"/>
  <c r="E2285" i="3"/>
  <c r="F2285" i="3"/>
  <c r="E2273" i="3"/>
  <c r="F2273" i="3"/>
  <c r="E2267" i="3"/>
  <c r="F2267" i="3"/>
  <c r="E2245" i="3"/>
  <c r="G2245" i="3" s="1"/>
  <c r="F2245" i="3"/>
  <c r="E2229" i="3"/>
  <c r="F2229" i="3"/>
  <c r="E2214" i="3"/>
  <c r="F2214" i="3"/>
  <c r="E2134" i="3"/>
  <c r="F2134" i="3"/>
  <c r="E2130" i="3"/>
  <c r="F2130" i="3"/>
  <c r="E2125" i="3"/>
  <c r="F2125" i="3"/>
  <c r="E2106" i="3"/>
  <c r="F2106" i="3"/>
  <c r="E2091" i="3"/>
  <c r="F2091" i="3"/>
  <c r="E2084" i="3"/>
  <c r="G2084" i="3" s="1"/>
  <c r="F2084" i="3"/>
  <c r="E2080" i="3"/>
  <c r="F2080" i="3"/>
  <c r="E2046" i="3"/>
  <c r="F2046" i="3"/>
  <c r="E2020" i="3"/>
  <c r="F2020" i="3"/>
  <c r="E2013" i="3"/>
  <c r="F2013" i="3"/>
  <c r="E2010" i="3"/>
  <c r="F2010" i="3"/>
  <c r="E1960" i="3"/>
  <c r="F1960" i="3"/>
  <c r="E1917" i="3"/>
  <c r="F1917" i="3"/>
  <c r="E1881" i="3"/>
  <c r="G1881" i="3" s="1"/>
  <c r="F1881" i="3"/>
  <c r="E1877" i="3"/>
  <c r="F1877" i="3"/>
  <c r="E1872" i="3"/>
  <c r="F1872" i="3"/>
  <c r="E1868" i="3"/>
  <c r="F1868" i="3"/>
  <c r="E1843" i="3"/>
  <c r="F1843" i="3"/>
  <c r="E1838" i="3"/>
  <c r="F1838" i="3"/>
  <c r="E1834" i="3"/>
  <c r="F1834" i="3"/>
  <c r="E1826" i="3"/>
  <c r="F1826" i="3"/>
  <c r="E1823" i="3"/>
  <c r="F1823" i="3"/>
  <c r="E1811" i="3"/>
  <c r="F1811" i="3"/>
  <c r="E1766" i="3"/>
  <c r="F1766" i="3"/>
  <c r="E1734" i="3"/>
  <c r="F1734" i="3"/>
  <c r="E1724" i="3"/>
  <c r="F1724" i="3"/>
  <c r="E1719" i="3"/>
  <c r="F1719" i="3"/>
  <c r="E1713" i="3"/>
  <c r="F1713" i="3"/>
  <c r="E1708" i="3"/>
  <c r="F1708" i="3"/>
  <c r="E1691" i="3"/>
  <c r="F1691" i="3"/>
  <c r="E1683" i="3"/>
  <c r="F1683" i="3"/>
  <c r="E1679" i="3"/>
  <c r="F1679" i="3"/>
  <c r="E1676" i="3"/>
  <c r="F1676" i="3"/>
  <c r="E1655" i="3"/>
  <c r="F1655" i="3"/>
  <c r="E1650" i="3"/>
  <c r="F1650" i="3"/>
  <c r="E1625" i="3"/>
  <c r="F1625" i="3"/>
  <c r="E1601" i="3"/>
  <c r="F1601" i="3"/>
  <c r="E1595" i="3"/>
  <c r="G1595" i="3" s="1"/>
  <c r="F1595" i="3"/>
  <c r="E1586" i="3"/>
  <c r="F1586" i="3"/>
  <c r="E1580" i="3"/>
  <c r="F1580" i="3"/>
  <c r="E1554" i="3"/>
  <c r="F1554" i="3"/>
  <c r="E1551" i="3"/>
  <c r="F1551" i="3"/>
  <c r="E1536" i="3"/>
  <c r="F1536" i="3"/>
  <c r="E1507" i="3"/>
  <c r="F1507" i="3"/>
  <c r="E1501" i="3"/>
  <c r="F1501" i="3"/>
  <c r="E1477" i="3"/>
  <c r="G1477" i="3" s="1"/>
  <c r="F1477" i="3"/>
  <c r="E1455" i="3"/>
  <c r="F1455" i="3"/>
  <c r="E1440" i="3"/>
  <c r="F1440" i="3"/>
  <c r="E1437" i="3"/>
  <c r="F1437" i="3"/>
  <c r="E1433" i="3"/>
  <c r="F1433" i="3"/>
  <c r="E1424" i="3"/>
  <c r="F1424" i="3"/>
  <c r="E1411" i="3"/>
  <c r="F1411" i="3"/>
  <c r="E1408" i="3"/>
  <c r="F1408" i="3"/>
  <c r="E1398" i="3"/>
  <c r="G1398" i="3" s="1"/>
  <c r="F1398" i="3"/>
  <c r="E1392" i="3"/>
  <c r="F1392" i="3"/>
  <c r="E1382" i="3"/>
  <c r="F1382" i="3"/>
  <c r="E1355" i="3"/>
  <c r="F1355" i="3"/>
  <c r="E1335" i="3"/>
  <c r="F1335" i="3"/>
  <c r="E1333" i="3"/>
  <c r="F1333" i="3"/>
  <c r="E1289" i="3"/>
  <c r="F1289" i="3"/>
  <c r="E1260" i="3"/>
  <c r="F1260" i="3"/>
  <c r="E1256" i="3"/>
  <c r="F1256" i="3"/>
  <c r="E1240" i="3"/>
  <c r="F1240" i="3"/>
  <c r="E1221" i="3"/>
  <c r="F1221" i="3"/>
  <c r="E1162" i="3"/>
  <c r="F1162" i="3"/>
  <c r="E1144" i="3"/>
  <c r="F1144" i="3"/>
  <c r="E1142" i="3"/>
  <c r="F1142" i="3"/>
  <c r="E1131" i="3"/>
  <c r="F1131" i="3"/>
  <c r="E1125" i="3"/>
  <c r="F1125" i="3"/>
  <c r="E1120" i="3"/>
  <c r="F1120" i="3"/>
  <c r="E1098" i="3"/>
  <c r="F1098" i="3"/>
  <c r="E1090" i="3"/>
  <c r="F1090" i="3"/>
  <c r="E1075" i="3"/>
  <c r="F1075" i="3"/>
  <c r="E1049" i="3"/>
  <c r="F1049" i="3"/>
  <c r="E1037" i="3"/>
  <c r="F1037" i="3"/>
  <c r="E1022" i="3"/>
  <c r="F1022" i="3"/>
  <c r="E984" i="3"/>
  <c r="F984" i="3"/>
  <c r="E977" i="3"/>
  <c r="G977" i="3" s="1"/>
  <c r="F977" i="3"/>
  <c r="E948" i="3"/>
  <c r="F948" i="3"/>
  <c r="E909" i="3"/>
  <c r="F909" i="3"/>
  <c r="E900" i="3"/>
  <c r="F900" i="3"/>
  <c r="E854" i="3"/>
  <c r="F854" i="3"/>
  <c r="E829" i="3"/>
  <c r="F829" i="3"/>
  <c r="E816" i="3"/>
  <c r="F816" i="3"/>
  <c r="E813" i="3"/>
  <c r="F813" i="3"/>
  <c r="E803" i="3"/>
  <c r="G803" i="3" s="1"/>
  <c r="F803" i="3"/>
  <c r="E793" i="3"/>
  <c r="F793" i="3"/>
  <c r="E770" i="3"/>
  <c r="F770" i="3"/>
  <c r="E762" i="3"/>
  <c r="F762" i="3"/>
  <c r="E753" i="3"/>
  <c r="F753" i="3"/>
  <c r="E750" i="3"/>
  <c r="F750" i="3"/>
  <c r="E747" i="3"/>
  <c r="F747" i="3"/>
  <c r="E714" i="3"/>
  <c r="F714" i="3"/>
  <c r="E702" i="3"/>
  <c r="G702" i="3" s="1"/>
  <c r="F702" i="3"/>
  <c r="E685" i="3"/>
  <c r="F685" i="3"/>
  <c r="E671" i="3"/>
  <c r="F671" i="3"/>
  <c r="E647" i="3"/>
  <c r="F647" i="3"/>
  <c r="E622" i="3"/>
  <c r="F622" i="3"/>
  <c r="E602" i="3"/>
  <c r="F602" i="3"/>
  <c r="E597" i="3"/>
  <c r="F597" i="3"/>
  <c r="E582" i="3"/>
  <c r="F582" i="3"/>
  <c r="E567" i="3"/>
  <c r="F567" i="3"/>
  <c r="E556" i="3"/>
  <c r="F556" i="3"/>
  <c r="E553" i="3"/>
  <c r="F553" i="3"/>
  <c r="E547" i="3"/>
  <c r="F547" i="3"/>
  <c r="E540" i="3"/>
  <c r="F540" i="3"/>
  <c r="E533" i="3"/>
  <c r="F533" i="3"/>
  <c r="E528" i="3"/>
  <c r="F528" i="3"/>
  <c r="E514" i="3"/>
  <c r="F514" i="3"/>
  <c r="E468" i="3"/>
  <c r="F468" i="3"/>
  <c r="E439" i="3"/>
  <c r="F439" i="3"/>
  <c r="E435" i="3"/>
  <c r="F435" i="3"/>
  <c r="E431" i="3"/>
  <c r="F431" i="3"/>
  <c r="E416" i="3"/>
  <c r="F416" i="3"/>
  <c r="E406" i="3"/>
  <c r="F406" i="3"/>
  <c r="E401" i="3"/>
  <c r="F401" i="3"/>
  <c r="E366" i="3"/>
  <c r="F366" i="3"/>
  <c r="E360" i="3"/>
  <c r="G360" i="3" s="1"/>
  <c r="F360" i="3"/>
  <c r="E357" i="3"/>
  <c r="F357" i="3"/>
  <c r="E334" i="3"/>
  <c r="F334" i="3"/>
  <c r="E328" i="3"/>
  <c r="F328" i="3"/>
  <c r="E316" i="3"/>
  <c r="F316" i="3"/>
  <c r="E309" i="3"/>
  <c r="F309" i="3"/>
  <c r="E287" i="3"/>
  <c r="F287" i="3"/>
  <c r="E285" i="3"/>
  <c r="F285" i="3"/>
  <c r="E272" i="3"/>
  <c r="G272" i="3" s="1"/>
  <c r="F272" i="3"/>
  <c r="E268" i="3"/>
  <c r="F268" i="3"/>
  <c r="E267" i="3"/>
  <c r="F267" i="3"/>
  <c r="E250" i="3"/>
  <c r="F250" i="3"/>
  <c r="E227" i="3"/>
  <c r="F227" i="3"/>
  <c r="E221" i="3"/>
  <c r="F221" i="3"/>
  <c r="E189" i="3"/>
  <c r="F189" i="3"/>
  <c r="E180" i="3"/>
  <c r="F180" i="3"/>
  <c r="E171" i="3"/>
  <c r="G171" i="3" s="1"/>
  <c r="F171" i="3"/>
  <c r="E161" i="3"/>
  <c r="F161" i="3"/>
  <c r="E156" i="3"/>
  <c r="F156" i="3"/>
  <c r="E145" i="3"/>
  <c r="F145" i="3"/>
  <c r="E133" i="3"/>
  <c r="F133" i="3"/>
  <c r="E128" i="3"/>
  <c r="F128" i="3"/>
  <c r="E125" i="3"/>
  <c r="F125" i="3"/>
  <c r="E121" i="3"/>
  <c r="F121" i="3"/>
  <c r="E117" i="3"/>
  <c r="F117" i="3"/>
  <c r="E114" i="3"/>
  <c r="F114" i="3"/>
  <c r="E91" i="3"/>
  <c r="F91" i="3"/>
  <c r="E64" i="3"/>
  <c r="F64" i="3"/>
  <c r="E57" i="3"/>
  <c r="F57" i="3"/>
  <c r="E47" i="3"/>
  <c r="F47" i="3"/>
  <c r="E11" i="3"/>
  <c r="F11" i="3"/>
  <c r="E2977" i="3"/>
  <c r="F2977" i="3"/>
  <c r="E3065" i="3"/>
  <c r="F3065" i="3"/>
  <c r="E3051" i="3"/>
  <c r="F3051" i="3"/>
  <c r="E3015" i="3"/>
  <c r="F3015" i="3"/>
  <c r="E3009" i="3"/>
  <c r="G3009" i="3" s="1"/>
  <c r="F3009" i="3"/>
  <c r="E2968" i="3"/>
  <c r="G2968" i="3" s="1"/>
  <c r="F2968" i="3"/>
  <c r="E2958" i="3"/>
  <c r="F2958" i="3"/>
  <c r="E2940" i="3"/>
  <c r="F2940" i="3"/>
  <c r="E2935" i="3"/>
  <c r="F2935" i="3"/>
  <c r="E2926" i="3"/>
  <c r="G2926" i="3" s="1"/>
  <c r="F2926" i="3"/>
  <c r="E2921" i="3"/>
  <c r="F2921" i="3"/>
  <c r="E2883" i="3"/>
  <c r="F2883" i="3"/>
  <c r="E2825" i="3"/>
  <c r="G2825" i="3" s="1"/>
  <c r="F2825" i="3"/>
  <c r="E2812" i="3"/>
  <c r="F2812" i="3"/>
  <c r="E2787" i="3"/>
  <c r="G2787" i="3" s="1"/>
  <c r="F2787" i="3"/>
  <c r="E2748" i="3"/>
  <c r="F2748" i="3"/>
  <c r="E2741" i="3"/>
  <c r="F2741" i="3"/>
  <c r="E2708" i="3"/>
  <c r="G2708" i="3" s="1"/>
  <c r="F2708" i="3"/>
  <c r="E2702" i="3"/>
  <c r="F2702" i="3"/>
  <c r="E2695" i="3"/>
  <c r="G2695" i="3" s="1"/>
  <c r="F2695" i="3"/>
  <c r="E2683" i="3"/>
  <c r="G2683" i="3" s="1"/>
  <c r="F2683" i="3"/>
  <c r="E2665" i="3"/>
  <c r="F2665" i="3"/>
  <c r="E2657" i="3"/>
  <c r="G2657" i="3" s="1"/>
  <c r="F2657" i="3"/>
  <c r="E2650" i="3"/>
  <c r="F2650" i="3"/>
  <c r="E2646" i="3"/>
  <c r="F2646" i="3"/>
  <c r="E2641" i="3"/>
  <c r="G2641" i="3" s="1"/>
  <c r="F2641" i="3"/>
  <c r="E2633" i="3"/>
  <c r="F2633" i="3"/>
  <c r="E2618" i="3"/>
  <c r="G2618" i="3" s="1"/>
  <c r="F2618" i="3"/>
  <c r="E2584" i="3"/>
  <c r="F2584" i="3"/>
  <c r="E2576" i="3"/>
  <c r="G2576" i="3" s="1"/>
  <c r="F2576" i="3"/>
  <c r="E2563" i="3"/>
  <c r="G2563" i="3" s="1"/>
  <c r="F2563" i="3"/>
  <c r="E2541" i="3"/>
  <c r="F2541" i="3"/>
  <c r="E2526" i="3"/>
  <c r="F2526" i="3"/>
  <c r="E2523" i="3"/>
  <c r="F2523" i="3"/>
  <c r="E2515" i="3"/>
  <c r="G2515" i="3" s="1"/>
  <c r="F2515" i="3"/>
  <c r="E2498" i="3"/>
  <c r="G2498" i="3" s="1"/>
  <c r="F2498" i="3"/>
  <c r="E2479" i="3"/>
  <c r="F2479" i="3"/>
  <c r="E2473" i="3"/>
  <c r="G2473" i="3" s="1"/>
  <c r="F2473" i="3"/>
  <c r="E2451" i="3"/>
  <c r="F2451" i="3"/>
  <c r="E2442" i="3"/>
  <c r="F2442" i="3"/>
  <c r="E2433" i="3"/>
  <c r="F2433" i="3"/>
  <c r="E2415" i="3"/>
  <c r="F2415" i="3"/>
  <c r="E2410" i="3"/>
  <c r="G2410" i="3" s="1"/>
  <c r="F2410" i="3"/>
  <c r="E2378" i="3"/>
  <c r="F2378" i="3"/>
  <c r="E2356" i="3"/>
  <c r="G2356" i="3" s="1"/>
  <c r="F2356" i="3"/>
  <c r="E2347" i="3"/>
  <c r="G2347" i="3" s="1"/>
  <c r="F2347" i="3"/>
  <c r="E2319" i="3"/>
  <c r="F2319" i="3"/>
  <c r="E2305" i="3"/>
  <c r="F2305" i="3"/>
  <c r="E2270" i="3"/>
  <c r="F2270" i="3"/>
  <c r="E2261" i="3"/>
  <c r="G2261" i="3" s="1"/>
  <c r="F2261" i="3"/>
  <c r="E2244" i="3"/>
  <c r="G2244" i="3" s="1"/>
  <c r="F2244" i="3"/>
  <c r="E2235" i="3"/>
  <c r="F2235" i="3"/>
  <c r="E2220" i="3"/>
  <c r="G2220" i="3" s="1"/>
  <c r="F2220" i="3"/>
  <c r="E2213" i="3"/>
  <c r="F2213" i="3"/>
  <c r="E2066" i="3"/>
  <c r="G2066" i="3" s="1"/>
  <c r="F2066" i="3"/>
  <c r="E2056" i="3"/>
  <c r="F2056" i="3"/>
  <c r="E2041" i="3"/>
  <c r="F2041" i="3"/>
  <c r="E2019" i="3"/>
  <c r="G2019" i="3" s="1"/>
  <c r="F2019" i="3"/>
  <c r="E2009" i="3"/>
  <c r="F2009" i="3"/>
  <c r="E1989" i="3"/>
  <c r="G1989" i="3" s="1"/>
  <c r="F1989" i="3"/>
  <c r="E1982" i="3"/>
  <c r="G1982" i="3" s="1"/>
  <c r="F1982" i="3"/>
  <c r="E1981" i="3"/>
  <c r="F1981" i="3"/>
  <c r="E1959" i="3"/>
  <c r="G1959" i="3" s="1"/>
  <c r="F1959" i="3"/>
  <c r="E1936" i="3"/>
  <c r="F1936" i="3"/>
  <c r="E1909" i="3"/>
  <c r="F1909" i="3"/>
  <c r="E1892" i="3"/>
  <c r="G1892" i="3" s="1"/>
  <c r="F1892" i="3"/>
  <c r="E1871" i="3"/>
  <c r="F1871" i="3"/>
  <c r="E1863" i="3"/>
  <c r="G1863" i="3" s="1"/>
  <c r="F1863" i="3"/>
  <c r="E1859" i="3"/>
  <c r="F1859" i="3"/>
  <c r="E1854" i="3"/>
  <c r="G1854" i="3" s="1"/>
  <c r="F1854" i="3"/>
  <c r="E1848" i="3"/>
  <c r="G1848" i="3" s="1"/>
  <c r="F1848" i="3"/>
  <c r="E1830" i="3"/>
  <c r="F1830" i="3"/>
  <c r="E1825" i="3"/>
  <c r="F1825" i="3"/>
  <c r="E1813" i="3"/>
  <c r="F1813" i="3"/>
  <c r="E1807" i="3"/>
  <c r="G1807" i="3" s="1"/>
  <c r="F1807" i="3"/>
  <c r="E1801" i="3"/>
  <c r="G1801" i="3" s="1"/>
  <c r="F1801" i="3"/>
  <c r="E1792" i="3"/>
  <c r="F1792" i="3"/>
  <c r="E1771" i="3"/>
  <c r="G1771" i="3" s="1"/>
  <c r="F1771" i="3"/>
  <c r="E1765" i="3"/>
  <c r="F1765" i="3"/>
  <c r="E1763" i="3"/>
  <c r="F1763" i="3"/>
  <c r="E1760" i="3"/>
  <c r="F1760" i="3"/>
  <c r="E1707" i="3"/>
  <c r="F1707" i="3"/>
  <c r="E1698" i="3"/>
  <c r="G1698" i="3" s="1"/>
  <c r="F1698" i="3"/>
  <c r="E1675" i="3"/>
  <c r="F1675" i="3"/>
  <c r="E1669" i="3"/>
  <c r="G1669" i="3" s="1"/>
  <c r="F1669" i="3"/>
  <c r="E1649" i="3"/>
  <c r="G1649" i="3" s="1"/>
  <c r="F1649" i="3"/>
  <c r="E1622" i="3"/>
  <c r="F1622" i="3"/>
  <c r="E1611" i="3"/>
  <c r="F1611" i="3"/>
  <c r="E1600" i="3"/>
  <c r="F1600" i="3"/>
  <c r="E1579" i="3"/>
  <c r="G1579" i="3" s="1"/>
  <c r="F1579" i="3"/>
  <c r="E1573" i="3"/>
  <c r="G1573" i="3" s="1"/>
  <c r="F1573" i="3"/>
  <c r="E1564" i="3"/>
  <c r="F1564" i="3"/>
  <c r="E1558" i="3"/>
  <c r="G1558" i="3" s="1"/>
  <c r="F1558" i="3"/>
  <c r="E1514" i="3"/>
  <c r="F1514" i="3"/>
  <c r="E1510" i="3"/>
  <c r="G1510" i="3" s="1"/>
  <c r="F1510" i="3"/>
  <c r="E1506" i="3"/>
  <c r="F1506" i="3"/>
  <c r="E1489" i="3"/>
  <c r="F1489" i="3"/>
  <c r="E1480" i="3"/>
  <c r="G1480" i="3" s="1"/>
  <c r="F1480" i="3"/>
  <c r="E1476" i="3"/>
  <c r="F1476" i="3"/>
  <c r="E1450" i="3"/>
  <c r="G1450" i="3" s="1"/>
  <c r="F1450" i="3"/>
  <c r="E1444" i="3"/>
  <c r="G1444" i="3" s="1"/>
  <c r="F1444" i="3"/>
  <c r="E1397" i="3"/>
  <c r="F1397" i="3"/>
  <c r="E1391" i="3"/>
  <c r="G1391" i="3" s="1"/>
  <c r="F1391" i="3"/>
  <c r="E1379" i="3"/>
  <c r="F1379" i="3"/>
  <c r="E1374" i="3"/>
  <c r="F1374" i="3"/>
  <c r="E1368" i="3"/>
  <c r="G1368" i="3" s="1"/>
  <c r="F1368" i="3"/>
  <c r="E1345" i="3"/>
  <c r="F1345" i="3"/>
  <c r="E1342" i="3"/>
  <c r="G1342" i="3" s="1"/>
  <c r="F1342" i="3"/>
  <c r="E1324" i="3"/>
  <c r="F1324" i="3"/>
  <c r="E1312" i="3"/>
  <c r="G1312" i="3" s="1"/>
  <c r="F1312" i="3"/>
  <c r="E1296" i="3"/>
  <c r="G1296" i="3" s="1"/>
  <c r="F1296" i="3"/>
  <c r="E1285" i="3"/>
  <c r="F1285" i="3"/>
  <c r="E1275" i="3"/>
  <c r="F1275" i="3"/>
  <c r="E1266" i="3"/>
  <c r="F1266" i="3"/>
  <c r="E1253" i="3"/>
  <c r="G1253" i="3" s="1"/>
  <c r="F1253" i="3"/>
  <c r="E1228" i="3"/>
  <c r="G1228" i="3" s="1"/>
  <c r="F1228" i="3"/>
  <c r="E1217" i="3"/>
  <c r="F1217" i="3"/>
  <c r="E1216" i="3"/>
  <c r="G1216" i="3" s="1"/>
  <c r="F1216" i="3"/>
  <c r="E1195" i="3"/>
  <c r="F1195" i="3"/>
  <c r="E1190" i="3"/>
  <c r="F1190" i="3"/>
  <c r="E1172" i="3"/>
  <c r="F1172" i="3"/>
  <c r="E1168" i="3"/>
  <c r="F1168" i="3"/>
  <c r="E1094" i="3"/>
  <c r="G1094" i="3" s="1"/>
  <c r="F1094" i="3"/>
  <c r="E1084" i="3"/>
  <c r="F1084" i="3"/>
  <c r="E1069" i="3"/>
  <c r="G1069" i="3" s="1"/>
  <c r="F1069" i="3"/>
  <c r="E1060" i="3"/>
  <c r="G1060" i="3" s="1"/>
  <c r="F1060" i="3"/>
  <c r="E1057" i="3"/>
  <c r="F1057" i="3"/>
  <c r="E1053" i="3"/>
  <c r="F1053" i="3"/>
  <c r="E1048" i="3"/>
  <c r="F1048" i="3"/>
  <c r="E1036" i="3"/>
  <c r="G1036" i="3" s="1"/>
  <c r="F1036" i="3"/>
  <c r="E1002" i="3"/>
  <c r="G1002" i="3" s="1"/>
  <c r="F1002" i="3"/>
  <c r="E992" i="3"/>
  <c r="F992" i="3"/>
  <c r="E970" i="3"/>
  <c r="G970" i="3" s="1"/>
  <c r="F970" i="3"/>
  <c r="E942" i="3"/>
  <c r="F942" i="3"/>
  <c r="E925" i="3"/>
  <c r="G925" i="3" s="1"/>
  <c r="F925" i="3"/>
  <c r="E913" i="3"/>
  <c r="F913" i="3"/>
  <c r="E899" i="3"/>
  <c r="F899" i="3"/>
  <c r="E895" i="3"/>
  <c r="G895" i="3" s="1"/>
  <c r="F895" i="3"/>
  <c r="E892" i="3"/>
  <c r="F892" i="3"/>
  <c r="E888" i="3"/>
  <c r="G888" i="3" s="1"/>
  <c r="F888" i="3"/>
  <c r="E883" i="3"/>
  <c r="G883" i="3" s="1"/>
  <c r="F883" i="3"/>
  <c r="E881" i="3"/>
  <c r="F881" i="3"/>
  <c r="E874" i="3"/>
  <c r="G874" i="3" s="1"/>
  <c r="F874" i="3"/>
  <c r="E869" i="3"/>
  <c r="F869" i="3"/>
  <c r="E828" i="3"/>
  <c r="F828" i="3"/>
  <c r="E824" i="3"/>
  <c r="G824" i="3" s="1"/>
  <c r="F824" i="3"/>
  <c r="E812" i="3"/>
  <c r="F812" i="3"/>
  <c r="E808" i="3"/>
  <c r="G808" i="3" s="1"/>
  <c r="F808" i="3"/>
  <c r="E801" i="3"/>
  <c r="F801" i="3"/>
  <c r="E789" i="3"/>
  <c r="G789" i="3" s="1"/>
  <c r="F789" i="3"/>
  <c r="E779" i="3"/>
  <c r="G779" i="3" s="1"/>
  <c r="F779" i="3"/>
  <c r="E769" i="3"/>
  <c r="F769" i="3"/>
  <c r="E767" i="3"/>
  <c r="F767" i="3"/>
  <c r="E756" i="3"/>
  <c r="F756" i="3"/>
  <c r="E746" i="3"/>
  <c r="G746" i="3" s="1"/>
  <c r="F746" i="3"/>
  <c r="E728" i="3"/>
  <c r="G728" i="3" s="1"/>
  <c r="F728" i="3"/>
  <c r="E720" i="3"/>
  <c r="F720" i="3"/>
  <c r="E683" i="3"/>
  <c r="G683" i="3" s="1"/>
  <c r="F683" i="3"/>
  <c r="E656" i="3"/>
  <c r="F656" i="3"/>
  <c r="E646" i="3"/>
  <c r="F646" i="3"/>
  <c r="E638" i="3"/>
  <c r="F638" i="3"/>
  <c r="E631" i="3"/>
  <c r="F631" i="3"/>
  <c r="E608" i="3"/>
  <c r="G608" i="3" s="1"/>
  <c r="F608" i="3"/>
  <c r="E594" i="3"/>
  <c r="F594" i="3"/>
  <c r="E552" i="3"/>
  <c r="G552" i="3" s="1"/>
  <c r="F552" i="3"/>
  <c r="E522" i="3"/>
  <c r="G522" i="3" s="1"/>
  <c r="F522" i="3"/>
  <c r="E488" i="3"/>
  <c r="F488" i="3"/>
  <c r="E481" i="3"/>
  <c r="F481" i="3"/>
  <c r="E458" i="3"/>
  <c r="F458" i="3"/>
  <c r="E400" i="3"/>
  <c r="G400" i="3" s="1"/>
  <c r="F400" i="3"/>
  <c r="E394" i="3"/>
  <c r="G394" i="3" s="1"/>
  <c r="F394" i="3"/>
  <c r="E383" i="3"/>
  <c r="F383" i="3"/>
  <c r="E381" i="3"/>
  <c r="G381" i="3" s="1"/>
  <c r="F381" i="3"/>
  <c r="E373" i="3"/>
  <c r="F373" i="3"/>
  <c r="E344" i="3"/>
  <c r="G344" i="3" s="1"/>
  <c r="F344" i="3"/>
  <c r="E338" i="3"/>
  <c r="F338" i="3"/>
  <c r="E333" i="3"/>
  <c r="F333" i="3"/>
  <c r="E331" i="3"/>
  <c r="G331" i="3" s="1"/>
  <c r="F331" i="3"/>
  <c r="E326" i="3"/>
  <c r="F326" i="3"/>
  <c r="E315" i="3"/>
  <c r="G315" i="3" s="1"/>
  <c r="F315" i="3"/>
  <c r="E304" i="3"/>
  <c r="G304" i="3" s="1"/>
  <c r="F304" i="3"/>
  <c r="E300" i="3"/>
  <c r="F300" i="3"/>
  <c r="E297" i="3"/>
  <c r="G297" i="3" s="1"/>
  <c r="F297" i="3"/>
  <c r="E275" i="3"/>
  <c r="F275" i="3"/>
  <c r="E266" i="3"/>
  <c r="F266" i="3"/>
  <c r="E249" i="3"/>
  <c r="G249" i="3" s="1"/>
  <c r="F249" i="3"/>
  <c r="E238" i="3"/>
  <c r="F238" i="3"/>
  <c r="E234" i="3"/>
  <c r="G234" i="3" s="1"/>
  <c r="F234" i="3"/>
  <c r="E211" i="3"/>
  <c r="F211" i="3"/>
  <c r="E192" i="3"/>
  <c r="G192" i="3" s="1"/>
  <c r="F192" i="3"/>
  <c r="E188" i="3"/>
  <c r="G188" i="3" s="1"/>
  <c r="F188" i="3"/>
  <c r="E179" i="3"/>
  <c r="F179" i="3"/>
  <c r="E138" i="3"/>
  <c r="F138" i="3"/>
  <c r="E70" i="3"/>
  <c r="F70" i="3"/>
  <c r="E69" i="3"/>
  <c r="G69" i="3" s="1"/>
  <c r="F69" i="3"/>
  <c r="E39" i="3"/>
  <c r="G39" i="3" s="1"/>
  <c r="F39" i="3"/>
  <c r="E24" i="3"/>
  <c r="F24" i="3"/>
  <c r="E2957" i="3"/>
  <c r="F2957" i="3"/>
  <c r="E2955" i="3"/>
  <c r="F2955" i="3"/>
  <c r="E2948" i="3"/>
  <c r="G2948" i="3" s="1"/>
  <c r="F2948" i="3"/>
  <c r="E2928" i="3"/>
  <c r="F2928" i="3"/>
  <c r="E2925" i="3"/>
  <c r="F2925" i="3"/>
  <c r="E2916" i="3"/>
  <c r="F2916" i="3"/>
  <c r="E2913" i="3"/>
  <c r="F2913" i="3"/>
  <c r="E2905" i="3"/>
  <c r="F2905" i="3"/>
  <c r="E2899" i="3"/>
  <c r="F2899" i="3"/>
  <c r="E2868" i="3"/>
  <c r="F2868" i="3"/>
  <c r="E2842" i="3"/>
  <c r="G2842" i="3" s="1"/>
  <c r="F2842" i="3"/>
  <c r="E2822" i="3"/>
  <c r="F2822" i="3"/>
  <c r="E2751" i="3"/>
  <c r="F2751" i="3"/>
  <c r="E2726" i="3"/>
  <c r="F2726" i="3"/>
  <c r="E2718" i="3"/>
  <c r="F2718" i="3"/>
  <c r="E2671" i="3"/>
  <c r="F2671" i="3"/>
  <c r="E2620" i="3"/>
  <c r="F2620" i="3"/>
  <c r="E2617" i="3"/>
  <c r="F2617" i="3"/>
  <c r="E2609" i="3"/>
  <c r="G2609" i="3" s="1"/>
  <c r="F2609" i="3"/>
  <c r="E2605" i="3"/>
  <c r="F2605" i="3"/>
  <c r="E2597" i="3"/>
  <c r="F2597" i="3"/>
  <c r="E2575" i="3"/>
  <c r="F2575" i="3"/>
  <c r="E2549" i="3"/>
  <c r="F2549" i="3"/>
  <c r="E2537" i="3"/>
  <c r="F2537" i="3"/>
  <c r="E2522" i="3"/>
  <c r="F2522" i="3"/>
  <c r="E2514" i="3"/>
  <c r="F2514" i="3"/>
  <c r="E2456" i="3"/>
  <c r="F2456" i="3"/>
  <c r="E2439" i="3"/>
  <c r="F2439" i="3"/>
  <c r="E2432" i="3"/>
  <c r="F2432" i="3"/>
  <c r="E2421" i="3"/>
  <c r="F2421" i="3"/>
  <c r="E2409" i="3"/>
  <c r="F2409" i="3"/>
  <c r="E2360" i="3"/>
  <c r="F2360" i="3"/>
  <c r="E2349" i="3"/>
  <c r="F2349" i="3"/>
  <c r="E2346" i="3"/>
  <c r="F2346" i="3"/>
  <c r="E2324" i="3"/>
  <c r="F2324" i="3"/>
  <c r="E2277" i="3"/>
  <c r="F2277" i="3"/>
  <c r="E2260" i="3"/>
  <c r="F2260" i="3"/>
  <c r="E2236" i="3"/>
  <c r="F2236" i="3"/>
  <c r="E2224" i="3"/>
  <c r="F2224" i="3"/>
  <c r="E2207" i="3"/>
  <c r="F2207" i="3"/>
  <c r="E2173" i="3"/>
  <c r="F2173" i="3"/>
  <c r="E2160" i="3"/>
  <c r="F2160" i="3"/>
  <c r="E2146" i="3"/>
  <c r="G2146" i="3" s="1"/>
  <c r="F2146" i="3"/>
  <c r="E2124" i="3"/>
  <c r="F2124" i="3"/>
  <c r="E2121" i="3"/>
  <c r="F2121" i="3"/>
  <c r="E2097" i="3"/>
  <c r="F2097" i="3"/>
  <c r="E2090" i="3"/>
  <c r="F2090" i="3"/>
  <c r="E2059" i="3"/>
  <c r="F2059" i="3"/>
  <c r="E2050" i="3"/>
  <c r="F2050" i="3"/>
  <c r="E2045" i="3"/>
  <c r="F2045" i="3"/>
  <c r="E2040" i="3"/>
  <c r="G2040" i="3" s="1"/>
  <c r="F2040" i="3"/>
  <c r="E2008" i="3"/>
  <c r="F2008" i="3"/>
  <c r="E1951" i="3"/>
  <c r="F1951" i="3"/>
  <c r="E1937" i="3"/>
  <c r="F1937" i="3"/>
  <c r="E1904" i="3"/>
  <c r="F1904" i="3"/>
  <c r="E1902" i="3"/>
  <c r="F1902" i="3"/>
  <c r="E1897" i="3"/>
  <c r="F1897" i="3"/>
  <c r="E1870" i="3"/>
  <c r="F1870" i="3"/>
  <c r="E1858" i="3"/>
  <c r="G1858" i="3" s="1"/>
  <c r="F1858" i="3"/>
  <c r="E1833" i="3"/>
  <c r="F1833" i="3"/>
  <c r="E1815" i="3"/>
  <c r="F1815" i="3"/>
  <c r="E1810" i="3"/>
  <c r="F1810" i="3"/>
  <c r="E1797" i="3"/>
  <c r="F1797" i="3"/>
  <c r="E1781" i="3"/>
  <c r="F1781" i="3"/>
  <c r="E1773" i="3"/>
  <c r="F1773" i="3"/>
  <c r="E1770" i="3"/>
  <c r="F1770" i="3"/>
  <c r="E1756" i="3"/>
  <c r="F1756" i="3"/>
  <c r="E1748" i="3"/>
  <c r="F1748" i="3"/>
  <c r="E1746" i="3"/>
  <c r="F1746" i="3"/>
  <c r="E1718" i="3"/>
  <c r="F1718" i="3"/>
  <c r="E1703" i="3"/>
  <c r="F1703" i="3"/>
  <c r="E1701" i="3"/>
  <c r="F1701" i="3"/>
  <c r="E1671" i="3"/>
  <c r="F1671" i="3"/>
  <c r="E1639" i="3"/>
  <c r="F1639" i="3"/>
  <c r="E1633" i="3"/>
  <c r="F1633" i="3"/>
  <c r="E1617" i="3"/>
  <c r="F1617" i="3"/>
  <c r="E1594" i="3"/>
  <c r="F1594" i="3"/>
  <c r="E1585" i="3"/>
  <c r="F1585" i="3"/>
  <c r="E1553" i="3"/>
  <c r="F1553" i="3"/>
  <c r="E1547" i="3"/>
  <c r="F1547" i="3"/>
  <c r="E1497" i="3"/>
  <c r="F1497" i="3"/>
  <c r="E1468" i="3"/>
  <c r="F1468" i="3"/>
  <c r="E1446" i="3"/>
  <c r="G1446" i="3" s="1"/>
  <c r="F1446" i="3"/>
  <c r="E1434" i="3"/>
  <c r="F1434" i="3"/>
  <c r="E1432" i="3"/>
  <c r="F1432" i="3"/>
  <c r="E1423" i="3"/>
  <c r="F1423" i="3"/>
  <c r="E1417" i="3"/>
  <c r="F1417" i="3"/>
  <c r="E1415" i="3"/>
  <c r="F1415" i="3"/>
  <c r="E1410" i="3"/>
  <c r="F1410" i="3"/>
  <c r="E1400" i="3"/>
  <c r="F1400" i="3"/>
  <c r="E1396" i="3"/>
  <c r="G1396" i="3" s="1"/>
  <c r="F1396" i="3"/>
  <c r="E1386" i="3"/>
  <c r="F1386" i="3"/>
  <c r="E1339" i="3"/>
  <c r="F1339" i="3"/>
  <c r="E1332" i="3"/>
  <c r="F1332" i="3"/>
  <c r="E1322" i="3"/>
  <c r="F1322" i="3"/>
  <c r="E1318" i="3"/>
  <c r="F1318" i="3"/>
  <c r="E1273" i="3"/>
  <c r="F1273" i="3"/>
  <c r="E1225" i="3"/>
  <c r="F1225" i="3"/>
  <c r="E1211" i="3"/>
  <c r="G1211" i="3" s="1"/>
  <c r="F1211" i="3"/>
  <c r="E1189" i="3"/>
  <c r="F1189" i="3"/>
  <c r="E1167" i="3"/>
  <c r="F1167" i="3"/>
  <c r="E1119" i="3"/>
  <c r="F1119" i="3"/>
  <c r="E1093" i="3"/>
  <c r="F1093" i="3"/>
  <c r="E1083" i="3"/>
  <c r="F1083" i="3"/>
  <c r="E1059" i="3"/>
  <c r="F1059" i="3"/>
  <c r="E1044" i="3"/>
  <c r="F1044" i="3"/>
  <c r="E1035" i="3"/>
  <c r="F1035" i="3"/>
  <c r="E1032" i="3"/>
  <c r="F1032" i="3"/>
  <c r="E1028" i="3"/>
  <c r="F1028" i="3"/>
  <c r="E1015" i="3"/>
  <c r="F1015" i="3"/>
  <c r="E1008" i="3"/>
  <c r="F1008" i="3"/>
  <c r="E981" i="3"/>
  <c r="F981" i="3"/>
  <c r="E965" i="3"/>
  <c r="F965" i="3"/>
  <c r="E916" i="3"/>
  <c r="F916" i="3"/>
  <c r="E887" i="3"/>
  <c r="F887" i="3"/>
  <c r="E873" i="3"/>
  <c r="F873" i="3"/>
  <c r="E857" i="3"/>
  <c r="F857" i="3"/>
  <c r="E853" i="3"/>
  <c r="F853" i="3"/>
  <c r="E833" i="3"/>
  <c r="F833" i="3"/>
  <c r="E811" i="3"/>
  <c r="F811" i="3"/>
  <c r="E792" i="3"/>
  <c r="F792" i="3"/>
  <c r="E785" i="3"/>
  <c r="F785" i="3"/>
  <c r="E778" i="3"/>
  <c r="G778" i="3" s="1"/>
  <c r="F778" i="3"/>
  <c r="E764" i="3"/>
  <c r="F764" i="3"/>
  <c r="E737" i="3"/>
  <c r="F737" i="3"/>
  <c r="E719" i="3"/>
  <c r="F719" i="3"/>
  <c r="E690" i="3"/>
  <c r="F690" i="3"/>
  <c r="E667" i="3"/>
  <c r="F667" i="3"/>
  <c r="E662" i="3"/>
  <c r="F662" i="3"/>
  <c r="E655" i="3"/>
  <c r="F655" i="3"/>
  <c r="E649" i="3"/>
  <c r="G649" i="3" s="1"/>
  <c r="F649" i="3"/>
  <c r="E645" i="3"/>
  <c r="F645" i="3"/>
  <c r="E637" i="3"/>
  <c r="F637" i="3"/>
  <c r="E616" i="3"/>
  <c r="F616" i="3"/>
  <c r="E607" i="3"/>
  <c r="F607" i="3"/>
  <c r="E527" i="3"/>
  <c r="F527" i="3"/>
  <c r="E477" i="3"/>
  <c r="F477" i="3"/>
  <c r="E465" i="3"/>
  <c r="F465" i="3"/>
  <c r="E457" i="3"/>
  <c r="G457" i="3" s="1"/>
  <c r="F457" i="3"/>
  <c r="E441" i="3"/>
  <c r="F441" i="3"/>
  <c r="E438" i="3"/>
  <c r="F438" i="3"/>
  <c r="E425" i="3"/>
  <c r="F425" i="3"/>
  <c r="E415" i="3"/>
  <c r="F415" i="3"/>
  <c r="E391" i="3"/>
  <c r="F391" i="3"/>
  <c r="E385" i="3"/>
  <c r="F385" i="3"/>
  <c r="E356" i="3"/>
  <c r="F356" i="3"/>
  <c r="E353" i="3"/>
  <c r="F353" i="3"/>
  <c r="E351" i="3"/>
  <c r="F351" i="3"/>
  <c r="E337" i="3"/>
  <c r="F337" i="3"/>
  <c r="E308" i="3"/>
  <c r="F308" i="3"/>
  <c r="E299" i="3"/>
  <c r="F299" i="3"/>
  <c r="E263" i="3"/>
  <c r="F263" i="3"/>
  <c r="E255" i="3"/>
  <c r="F255" i="3"/>
  <c r="E233" i="3"/>
  <c r="F233" i="3"/>
  <c r="E220" i="3"/>
  <c r="F220" i="3"/>
  <c r="E208" i="3"/>
  <c r="F208" i="3"/>
  <c r="E191" i="3"/>
  <c r="F191" i="3"/>
  <c r="E160" i="3"/>
  <c r="F160" i="3"/>
  <c r="E155" i="3"/>
  <c r="F155" i="3"/>
  <c r="E137" i="3"/>
  <c r="F137" i="3"/>
  <c r="E127" i="3"/>
  <c r="F127" i="3"/>
  <c r="E94" i="3"/>
  <c r="F94" i="3"/>
  <c r="E90" i="3"/>
  <c r="F90" i="3"/>
  <c r="E79" i="3"/>
  <c r="F79" i="3"/>
  <c r="E63" i="3"/>
  <c r="F63" i="3"/>
  <c r="E46" i="3"/>
  <c r="F46" i="3"/>
  <c r="E38" i="3"/>
  <c r="F38" i="3"/>
  <c r="E33" i="3"/>
  <c r="F33" i="3"/>
  <c r="E2985" i="3"/>
  <c r="G2985" i="3" s="1"/>
  <c r="F2985" i="3"/>
  <c r="E2982" i="3"/>
  <c r="F2982" i="3"/>
  <c r="E2974" i="3"/>
  <c r="G2974" i="3" s="1"/>
  <c r="F2974" i="3"/>
  <c r="E2967" i="3"/>
  <c r="F2967" i="3"/>
  <c r="E2947" i="3"/>
  <c r="F2947" i="3"/>
  <c r="E2939" i="3"/>
  <c r="G2939" i="3" s="1"/>
  <c r="F2939" i="3"/>
  <c r="E2934" i="3"/>
  <c r="F2934" i="3"/>
  <c r="E2927" i="3"/>
  <c r="G2927" i="3" s="1"/>
  <c r="F2927" i="3"/>
  <c r="E2904" i="3"/>
  <c r="F2904" i="3"/>
  <c r="E2870" i="3"/>
  <c r="F2870" i="3"/>
  <c r="E2867" i="3"/>
  <c r="G2867" i="3" s="1"/>
  <c r="F2867" i="3"/>
  <c r="E2855" i="3"/>
  <c r="F2855" i="3"/>
  <c r="E2817" i="3"/>
  <c r="G2817" i="3" s="1"/>
  <c r="F2817" i="3"/>
  <c r="E2764" i="3"/>
  <c r="F2764" i="3"/>
  <c r="E2717" i="3"/>
  <c r="G2717" i="3" s="1"/>
  <c r="F2717" i="3"/>
  <c r="E2694" i="3"/>
  <c r="G2694" i="3" s="1"/>
  <c r="F2694" i="3"/>
  <c r="E2686" i="3"/>
  <c r="F2686" i="3"/>
  <c r="E2676" i="3"/>
  <c r="F2676" i="3"/>
  <c r="E2663" i="3"/>
  <c r="F2663" i="3"/>
  <c r="E2654" i="3"/>
  <c r="G2654" i="3" s="1"/>
  <c r="F2654" i="3"/>
  <c r="E2638" i="3"/>
  <c r="G2638" i="3" s="1"/>
  <c r="F2638" i="3"/>
  <c r="E2623" i="3"/>
  <c r="F2623" i="3"/>
  <c r="E2619" i="3"/>
  <c r="G2619" i="3" s="1"/>
  <c r="F2619" i="3"/>
  <c r="E2614" i="3"/>
  <c r="F2614" i="3"/>
  <c r="E2604" i="3"/>
  <c r="G2604" i="3" s="1"/>
  <c r="F2604" i="3"/>
  <c r="E2595" i="3"/>
  <c r="F2595" i="3"/>
  <c r="E2556" i="3"/>
  <c r="F2556" i="3"/>
  <c r="E2548" i="3"/>
  <c r="G2548" i="3" s="1"/>
  <c r="F2548" i="3"/>
  <c r="E2513" i="3"/>
  <c r="F2513" i="3"/>
  <c r="E2508" i="3"/>
  <c r="G2508" i="3" s="1"/>
  <c r="F2508" i="3"/>
  <c r="E2485" i="3"/>
  <c r="G2485" i="3" s="1"/>
  <c r="F2485" i="3"/>
  <c r="E2478" i="3"/>
  <c r="F2478" i="3"/>
  <c r="E2464" i="3"/>
  <c r="G2464" i="3" s="1"/>
  <c r="F2464" i="3"/>
  <c r="E2455" i="3"/>
  <c r="F2455" i="3"/>
  <c r="E2447" i="3"/>
  <c r="G2447" i="3" s="1"/>
  <c r="F2447" i="3"/>
  <c r="E2428" i="3"/>
  <c r="G2428" i="3" s="1"/>
  <c r="F2428" i="3"/>
  <c r="E2423" i="3"/>
  <c r="F2423" i="3"/>
  <c r="E2377" i="3"/>
  <c r="G2377" i="3" s="1"/>
  <c r="F2377" i="3"/>
  <c r="E2374" i="3"/>
  <c r="F2374" i="3"/>
  <c r="E2366" i="3"/>
  <c r="G2366" i="3" s="1"/>
  <c r="F2366" i="3"/>
  <c r="E2363" i="3"/>
  <c r="G2363" i="3" s="1"/>
  <c r="F2363" i="3"/>
  <c r="E2359" i="3"/>
  <c r="F2359" i="3"/>
  <c r="E2329" i="3"/>
  <c r="G2329" i="3" s="1"/>
  <c r="F2329" i="3"/>
  <c r="E2314" i="3"/>
  <c r="F2314" i="3"/>
  <c r="E2301" i="3"/>
  <c r="G2301" i="3" s="1"/>
  <c r="F2301" i="3"/>
  <c r="E2294" i="3"/>
  <c r="G2294" i="3" s="1"/>
  <c r="F2294" i="3"/>
  <c r="E2269" i="3"/>
  <c r="F2269" i="3"/>
  <c r="E2266" i="3"/>
  <c r="G2266" i="3" s="1"/>
  <c r="F2266" i="3"/>
  <c r="E2259" i="3"/>
  <c r="F2259" i="3"/>
  <c r="E2228" i="3"/>
  <c r="F2228" i="3"/>
  <c r="E2200" i="3"/>
  <c r="G2200" i="3" s="1"/>
  <c r="F2200" i="3"/>
  <c r="E2189" i="3"/>
  <c r="F2189" i="3"/>
  <c r="E2186" i="3"/>
  <c r="G2186" i="3" s="1"/>
  <c r="F2186" i="3"/>
  <c r="E2169" i="3"/>
  <c r="F2169" i="3"/>
  <c r="E2151" i="3"/>
  <c r="G2151" i="3" s="1"/>
  <c r="F2151" i="3"/>
  <c r="E2136" i="3"/>
  <c r="G2136" i="3" s="1"/>
  <c r="F2136" i="3"/>
  <c r="E2133" i="3"/>
  <c r="F2133" i="3"/>
  <c r="E2089" i="3"/>
  <c r="F2089" i="3"/>
  <c r="E2075" i="3"/>
  <c r="F2075" i="3"/>
  <c r="E2068" i="3"/>
  <c r="G2068" i="3" s="1"/>
  <c r="F2068" i="3"/>
  <c r="E2065" i="3"/>
  <c r="G2065" i="3" s="1"/>
  <c r="F2065" i="3"/>
  <c r="E1984" i="3"/>
  <c r="F1984" i="3"/>
  <c r="E1975" i="3"/>
  <c r="G1975" i="3" s="1"/>
  <c r="F1975" i="3"/>
  <c r="E1967" i="3"/>
  <c r="F1967" i="3"/>
  <c r="E1944" i="3"/>
  <c r="G1944" i="3" s="1"/>
  <c r="F1944" i="3"/>
  <c r="E1941" i="3"/>
  <c r="F1941" i="3"/>
  <c r="E1921" i="3"/>
  <c r="F1921" i="3"/>
  <c r="E1901" i="3"/>
  <c r="G1901" i="3" s="1"/>
  <c r="F1901" i="3"/>
  <c r="E1889" i="3"/>
  <c r="F1889" i="3"/>
  <c r="E1857" i="3"/>
  <c r="G1857" i="3" s="1"/>
  <c r="F1857" i="3"/>
  <c r="E1853" i="3"/>
  <c r="G1853" i="3" s="1"/>
  <c r="F1853" i="3"/>
  <c r="E1846" i="3"/>
  <c r="F1846" i="3"/>
  <c r="E1837" i="3"/>
  <c r="G1837" i="3" s="1"/>
  <c r="F1837" i="3"/>
  <c r="E1791" i="3"/>
  <c r="F1791" i="3"/>
  <c r="E1777" i="3"/>
  <c r="G1777" i="3" s="1"/>
  <c r="F1777" i="3"/>
  <c r="E1759" i="3"/>
  <c r="G1759" i="3" s="1"/>
  <c r="F1759" i="3"/>
  <c r="E1752" i="3"/>
  <c r="F1752" i="3"/>
  <c r="E1737" i="3"/>
  <c r="G1737" i="3" s="1"/>
  <c r="F1737" i="3"/>
  <c r="E1689" i="3"/>
  <c r="F1689" i="3"/>
  <c r="E1687" i="3"/>
  <c r="G1687" i="3" s="1"/>
  <c r="F1687" i="3"/>
  <c r="E1682" i="3"/>
  <c r="G1682" i="3" s="1"/>
  <c r="F1682" i="3"/>
  <c r="E1674" i="3"/>
  <c r="F1674" i="3"/>
  <c r="E1654" i="3"/>
  <c r="G1654" i="3" s="1"/>
  <c r="F1654" i="3"/>
  <c r="E1642" i="3"/>
  <c r="F1642" i="3"/>
  <c r="E1624" i="3"/>
  <c r="G1624" i="3" s="1"/>
  <c r="F1624" i="3"/>
  <c r="E1616" i="3"/>
  <c r="G1616" i="3" s="1"/>
  <c r="F1616" i="3"/>
  <c r="E1610" i="3"/>
  <c r="F1610" i="3"/>
  <c r="E1578" i="3"/>
  <c r="G1578" i="3" s="1"/>
  <c r="F1578" i="3"/>
  <c r="E1575" i="3"/>
  <c r="F1575" i="3"/>
  <c r="E1572" i="3"/>
  <c r="F1572" i="3"/>
  <c r="E1570" i="3"/>
  <c r="G1570" i="3" s="1"/>
  <c r="F1570" i="3"/>
  <c r="E1563" i="3"/>
  <c r="F1563" i="3"/>
  <c r="E1550" i="3"/>
  <c r="G1550" i="3" s="1"/>
  <c r="F1550" i="3"/>
  <c r="E1543" i="3"/>
  <c r="F1543" i="3"/>
  <c r="E1524" i="3"/>
  <c r="G1524" i="3" s="1"/>
  <c r="F1524" i="3"/>
  <c r="E1522" i="3"/>
  <c r="G1522" i="3" s="1"/>
  <c r="F1522" i="3"/>
  <c r="E1513" i="3"/>
  <c r="F1513" i="3"/>
  <c r="E1511" i="3"/>
  <c r="F1511" i="3"/>
  <c r="E1509" i="3"/>
  <c r="F1509" i="3"/>
  <c r="E1496" i="3"/>
  <c r="G1496" i="3" s="1"/>
  <c r="F1496" i="3"/>
  <c r="E1493" i="3"/>
  <c r="G1493" i="3" s="1"/>
  <c r="F1493" i="3"/>
  <c r="E1488" i="3"/>
  <c r="F1488" i="3"/>
  <c r="E1422" i="3"/>
  <c r="G1422" i="3" s="1"/>
  <c r="F1422" i="3"/>
  <c r="E1406" i="3"/>
  <c r="F1406" i="3"/>
  <c r="E1390" i="3"/>
  <c r="G1390" i="3" s="1"/>
  <c r="F1390" i="3"/>
  <c r="E1383" i="3"/>
  <c r="F1383" i="3"/>
  <c r="E1378" i="3"/>
  <c r="F1378" i="3"/>
  <c r="E1367" i="3"/>
  <c r="G1367" i="3" s="1"/>
  <c r="F1367" i="3"/>
  <c r="E1362" i="3"/>
  <c r="F1362" i="3"/>
  <c r="E1344" i="3"/>
  <c r="G1344" i="3" s="1"/>
  <c r="F1344" i="3"/>
  <c r="E1321" i="3"/>
  <c r="G1321" i="3" s="1"/>
  <c r="F1321" i="3"/>
  <c r="E1317" i="3"/>
  <c r="F1317" i="3"/>
  <c r="E1306" i="3"/>
  <c r="G1306" i="3" s="1"/>
  <c r="F1306" i="3"/>
  <c r="E1295" i="3"/>
  <c r="F1295" i="3"/>
  <c r="E1269" i="3"/>
  <c r="G1269" i="3" s="1"/>
  <c r="F1269" i="3"/>
  <c r="E1249" i="3"/>
  <c r="G1249" i="3" s="1"/>
  <c r="F1249" i="3"/>
  <c r="E1235" i="3"/>
  <c r="F1235" i="3"/>
  <c r="E1227" i="3"/>
  <c r="G1227" i="3" s="1"/>
  <c r="F1227" i="3"/>
  <c r="E1220" i="3"/>
  <c r="F1220" i="3"/>
  <c r="E1181" i="3"/>
  <c r="G1181" i="3" s="1"/>
  <c r="F1181" i="3"/>
  <c r="E1178" i="3"/>
  <c r="G1178" i="3" s="1"/>
  <c r="F1178" i="3"/>
  <c r="E1166" i="3"/>
  <c r="F1166" i="3"/>
  <c r="E1130" i="3"/>
  <c r="G1130" i="3" s="1"/>
  <c r="F1130" i="3"/>
  <c r="E1124" i="3"/>
  <c r="F1124" i="3"/>
  <c r="E1073" i="3"/>
  <c r="G1073" i="3" s="1"/>
  <c r="F1073" i="3"/>
  <c r="E1063" i="3"/>
  <c r="G1063" i="3" s="1"/>
  <c r="F1063" i="3"/>
  <c r="E1056" i="3"/>
  <c r="F1056" i="3"/>
  <c r="E1042" i="3"/>
  <c r="G1042" i="3" s="1"/>
  <c r="F1042" i="3"/>
  <c r="E1031" i="3"/>
  <c r="F1031" i="3"/>
  <c r="E1020" i="3"/>
  <c r="F1020" i="3"/>
  <c r="E995" i="3"/>
  <c r="G995" i="3" s="1"/>
  <c r="F995" i="3"/>
  <c r="E945" i="3"/>
  <c r="G945" i="3" s="1"/>
  <c r="F945" i="3"/>
  <c r="E921" i="3"/>
  <c r="G921" i="3" s="1"/>
  <c r="F921" i="3"/>
  <c r="E902" i="3"/>
  <c r="F902" i="3"/>
  <c r="E898" i="3"/>
  <c r="G898" i="3" s="1"/>
  <c r="F898" i="3"/>
  <c r="E896" i="3"/>
  <c r="G896" i="3" s="1"/>
  <c r="F896" i="3"/>
  <c r="E868" i="3"/>
  <c r="G868" i="3" s="1"/>
  <c r="F868" i="3"/>
  <c r="E856" i="3"/>
  <c r="F856" i="3"/>
  <c r="E838" i="3"/>
  <c r="F838" i="3"/>
  <c r="E807" i="3"/>
  <c r="G807" i="3" s="1"/>
  <c r="F807" i="3"/>
  <c r="E761" i="3"/>
  <c r="G761" i="3" s="1"/>
  <c r="F761" i="3"/>
  <c r="E749" i="3"/>
  <c r="G749" i="3" s="1"/>
  <c r="F749" i="3"/>
  <c r="E734" i="3"/>
  <c r="G734" i="3" s="1"/>
  <c r="F734" i="3"/>
  <c r="E727" i="3"/>
  <c r="F727" i="3"/>
  <c r="E701" i="3"/>
  <c r="G701" i="3" s="1"/>
  <c r="F701" i="3"/>
  <c r="E678" i="3"/>
  <c r="F678" i="3"/>
  <c r="E666" i="3"/>
  <c r="G666" i="3" s="1"/>
  <c r="F666" i="3"/>
  <c r="E661" i="3"/>
  <c r="G661" i="3" s="1"/>
  <c r="F661" i="3"/>
  <c r="E641" i="3"/>
  <c r="F641" i="3"/>
  <c r="E629" i="3"/>
  <c r="G629" i="3" s="1"/>
  <c r="F629" i="3"/>
  <c r="E621" i="3"/>
  <c r="G621" i="3" s="1"/>
  <c r="F621" i="3"/>
  <c r="E615" i="3"/>
  <c r="G615" i="3" s="1"/>
  <c r="F615" i="3"/>
  <c r="E596" i="3"/>
  <c r="G596" i="3" s="1"/>
  <c r="F596" i="3"/>
  <c r="E570" i="3"/>
  <c r="F570" i="3"/>
  <c r="E562" i="3"/>
  <c r="G562" i="3" s="1"/>
  <c r="F562" i="3"/>
  <c r="E510" i="3"/>
  <c r="G510" i="3" s="1"/>
  <c r="F510" i="3"/>
  <c r="E507" i="3"/>
  <c r="G507" i="3" s="1"/>
  <c r="F507" i="3"/>
  <c r="E491" i="3"/>
  <c r="G491" i="3" s="1"/>
  <c r="F491" i="3"/>
  <c r="E467" i="3"/>
  <c r="F467" i="3"/>
  <c r="E449" i="3"/>
  <c r="G449" i="3" s="1"/>
  <c r="F449" i="3"/>
  <c r="E424" i="3"/>
  <c r="G424" i="3" s="1"/>
  <c r="F424" i="3"/>
  <c r="E410" i="3"/>
  <c r="F410" i="3"/>
  <c r="E348" i="3"/>
  <c r="G348" i="3" s="1"/>
  <c r="F348" i="3"/>
  <c r="E346" i="3"/>
  <c r="F346" i="3"/>
  <c r="E343" i="3"/>
  <c r="G343" i="3" s="1"/>
  <c r="F343" i="3"/>
  <c r="E325" i="3"/>
  <c r="G325" i="3" s="1"/>
  <c r="F325" i="3"/>
  <c r="E314" i="3"/>
  <c r="G314" i="3" s="1"/>
  <c r="F314" i="3"/>
  <c r="E307" i="3"/>
  <c r="G307" i="3" s="1"/>
  <c r="F307" i="3"/>
  <c r="E281" i="3"/>
  <c r="F281" i="3"/>
  <c r="E279" i="3"/>
  <c r="F279" i="3"/>
  <c r="E274" i="3"/>
  <c r="G274" i="3" s="1"/>
  <c r="F274" i="3"/>
  <c r="E265" i="3"/>
  <c r="G265" i="3" s="1"/>
  <c r="F265" i="3"/>
  <c r="E247" i="3"/>
  <c r="G247" i="3" s="1"/>
  <c r="F247" i="3"/>
  <c r="E232" i="3"/>
  <c r="F232" i="3"/>
  <c r="E185" i="3"/>
  <c r="G185" i="3" s="1"/>
  <c r="F185" i="3"/>
  <c r="E178" i="3"/>
  <c r="G178" i="3" s="1"/>
  <c r="F178" i="3"/>
  <c r="E154" i="3"/>
  <c r="G154" i="3" s="1"/>
  <c r="F154" i="3"/>
  <c r="E151" i="3"/>
  <c r="F151" i="3"/>
  <c r="E142" i="3"/>
  <c r="F142" i="3"/>
  <c r="E120" i="3"/>
  <c r="G120" i="3" s="1"/>
  <c r="F120" i="3"/>
  <c r="E45" i="3"/>
  <c r="G45" i="3" s="1"/>
  <c r="F45" i="3"/>
  <c r="E32" i="3"/>
  <c r="G32" i="3" s="1"/>
  <c r="F32" i="3"/>
  <c r="E23" i="3"/>
  <c r="G23" i="3" s="1"/>
  <c r="F23" i="3"/>
  <c r="E14" i="3"/>
  <c r="F14" i="3"/>
  <c r="E10" i="3"/>
  <c r="G10" i="3" s="1"/>
  <c r="F10" i="3"/>
  <c r="E3171" i="3"/>
  <c r="G3171" i="3" s="1"/>
  <c r="F3171" i="3"/>
  <c r="E3154" i="3"/>
  <c r="F3154" i="3"/>
  <c r="E3141" i="3"/>
  <c r="F3141" i="3"/>
  <c r="E3130" i="3"/>
  <c r="F3130" i="3"/>
  <c r="E3056" i="3"/>
  <c r="F3056" i="3"/>
  <c r="E3046" i="3"/>
  <c r="F3046" i="3"/>
  <c r="E3013" i="3"/>
  <c r="F3013" i="3"/>
  <c r="E3003" i="3"/>
  <c r="F3003" i="3"/>
  <c r="E2963" i="3"/>
  <c r="F2963" i="3"/>
  <c r="E2956" i="3"/>
  <c r="F2956" i="3"/>
  <c r="E2938" i="3"/>
  <c r="F2938" i="3"/>
  <c r="E2931" i="3"/>
  <c r="F2931" i="3"/>
  <c r="E2910" i="3"/>
  <c r="F2910" i="3"/>
  <c r="E2892" i="3"/>
  <c r="F2892" i="3"/>
  <c r="E2878" i="3"/>
  <c r="F2878" i="3"/>
  <c r="E2866" i="3"/>
  <c r="F2866" i="3"/>
  <c r="E2854" i="3"/>
  <c r="G2854" i="3" s="1"/>
  <c r="F2854" i="3"/>
  <c r="E2838" i="3"/>
  <c r="F2838" i="3"/>
  <c r="E2803" i="3"/>
  <c r="F2803" i="3"/>
  <c r="E2763" i="3"/>
  <c r="F2763" i="3"/>
  <c r="E2750" i="3"/>
  <c r="F2750" i="3"/>
  <c r="E2740" i="3"/>
  <c r="F2740" i="3"/>
  <c r="E2705" i="3"/>
  <c r="F2705" i="3"/>
  <c r="E2693" i="3"/>
  <c r="F2693" i="3"/>
  <c r="E2682" i="3"/>
  <c r="G2682" i="3" s="1"/>
  <c r="F2682" i="3"/>
  <c r="E2675" i="3"/>
  <c r="F2675" i="3"/>
  <c r="E2664" i="3"/>
  <c r="F2664" i="3"/>
  <c r="E2662" i="3"/>
  <c r="F2662" i="3"/>
  <c r="E2656" i="3"/>
  <c r="F2656" i="3"/>
  <c r="E2637" i="3"/>
  <c r="F2637" i="3"/>
  <c r="E2616" i="3"/>
  <c r="F2616" i="3"/>
  <c r="E2611" i="3"/>
  <c r="F2611" i="3"/>
  <c r="E2583" i="3"/>
  <c r="G2583" i="3" s="1"/>
  <c r="F2583" i="3"/>
  <c r="E2581" i="3"/>
  <c r="F2581" i="3"/>
  <c r="E2568" i="3"/>
  <c r="F2568" i="3"/>
  <c r="E2547" i="3"/>
  <c r="F2547" i="3"/>
  <c r="E2511" i="3"/>
  <c r="F2511" i="3"/>
  <c r="E2505" i="3"/>
  <c r="F2505" i="3"/>
  <c r="E2500" i="3"/>
  <c r="F2500" i="3"/>
  <c r="E2495" i="3"/>
  <c r="F2495" i="3"/>
  <c r="E2484" i="3"/>
  <c r="G2484" i="3" s="1"/>
  <c r="F2484" i="3"/>
  <c r="E2477" i="3"/>
  <c r="F2477" i="3"/>
  <c r="E2472" i="3"/>
  <c r="F2472" i="3"/>
  <c r="E2463" i="3"/>
  <c r="F2463" i="3"/>
  <c r="E2457" i="3"/>
  <c r="F2457" i="3"/>
  <c r="E2450" i="3"/>
  <c r="F2450" i="3"/>
  <c r="E2401" i="3"/>
  <c r="F2401" i="3"/>
  <c r="E2386" i="3"/>
  <c r="F2386" i="3"/>
  <c r="E2318" i="3"/>
  <c r="F2318" i="3"/>
  <c r="E2309" i="3"/>
  <c r="F2309" i="3"/>
  <c r="E2296" i="3"/>
  <c r="F2296" i="3"/>
  <c r="E2288" i="3"/>
  <c r="F2288" i="3"/>
  <c r="E2219" i="3"/>
  <c r="F2219" i="3"/>
  <c r="E2180" i="3"/>
  <c r="F2180" i="3"/>
  <c r="E2178" i="3"/>
  <c r="F2178" i="3"/>
  <c r="E2154" i="3"/>
  <c r="F2154" i="3"/>
  <c r="E2150" i="3"/>
  <c r="G2150" i="3" s="1"/>
  <c r="F2150" i="3"/>
  <c r="E2128" i="3"/>
  <c r="F2128" i="3"/>
  <c r="E2118" i="3"/>
  <c r="F2118" i="3"/>
  <c r="E2108" i="3"/>
  <c r="F2108" i="3"/>
  <c r="E2088" i="3"/>
  <c r="F2088" i="3"/>
  <c r="E2039" i="3"/>
  <c r="F2039" i="3"/>
  <c r="E2012" i="3"/>
  <c r="F2012" i="3"/>
  <c r="E2007" i="3"/>
  <c r="F2007" i="3"/>
  <c r="E1996" i="3"/>
  <c r="G1996" i="3" s="1"/>
  <c r="F1996" i="3"/>
  <c r="E1966" i="3"/>
  <c r="F1966" i="3"/>
  <c r="E1958" i="3"/>
  <c r="F1958" i="3"/>
  <c r="E1935" i="3"/>
  <c r="F1935" i="3"/>
  <c r="E1929" i="3"/>
  <c r="F1929" i="3"/>
  <c r="E1923" i="3"/>
  <c r="F1923" i="3"/>
  <c r="E1912" i="3"/>
  <c r="F1912" i="3"/>
  <c r="E1908" i="3"/>
  <c r="F1908" i="3"/>
  <c r="E1867" i="3"/>
  <c r="G1867" i="3" s="1"/>
  <c r="F1867" i="3"/>
  <c r="E1856" i="3"/>
  <c r="F1856" i="3"/>
  <c r="E1845" i="3"/>
  <c r="F1845" i="3"/>
  <c r="E1836" i="3"/>
  <c r="F1836" i="3"/>
  <c r="E1818" i="3"/>
  <c r="F1818" i="3"/>
  <c r="E1814" i="3"/>
  <c r="F1814" i="3"/>
  <c r="E1800" i="3"/>
  <c r="F1800" i="3"/>
  <c r="E1778" i="3"/>
  <c r="F1778" i="3"/>
  <c r="E1736" i="3"/>
  <c r="G1736" i="3" s="1"/>
  <c r="F1736" i="3"/>
  <c r="E1728" i="3"/>
  <c r="F1728" i="3"/>
  <c r="E1723" i="3"/>
  <c r="F1723" i="3"/>
  <c r="E1702" i="3"/>
  <c r="F1702" i="3"/>
  <c r="E1690" i="3"/>
  <c r="F1690" i="3"/>
  <c r="E1673" i="3"/>
  <c r="F1673" i="3"/>
  <c r="E1663" i="3"/>
  <c r="F1663" i="3"/>
  <c r="E1645" i="3"/>
  <c r="F1645" i="3"/>
  <c r="E1638" i="3"/>
  <c r="F1638" i="3"/>
  <c r="E1632" i="3"/>
  <c r="F1632" i="3"/>
  <c r="E1628" i="3"/>
  <c r="F1628" i="3"/>
  <c r="E1615" i="3"/>
  <c r="F1615" i="3"/>
  <c r="E1593" i="3"/>
  <c r="F1593" i="3"/>
  <c r="E1567" i="3"/>
  <c r="F1567" i="3"/>
  <c r="E1552" i="3"/>
  <c r="F1552" i="3"/>
  <c r="E1546" i="3"/>
  <c r="F1546" i="3"/>
  <c r="E1542" i="3"/>
  <c r="G1542" i="3" s="1"/>
  <c r="F1542" i="3"/>
  <c r="E1538" i="3"/>
  <c r="F1538" i="3"/>
  <c r="E1535" i="3"/>
  <c r="F1535" i="3"/>
  <c r="E1527" i="3"/>
  <c r="F1527" i="3"/>
  <c r="E1517" i="3"/>
  <c r="F1517" i="3"/>
  <c r="E1464" i="3"/>
  <c r="F1464" i="3"/>
  <c r="E1459" i="3"/>
  <c r="F1459" i="3"/>
  <c r="E1449" i="3"/>
  <c r="F1449" i="3"/>
  <c r="E1439" i="3"/>
  <c r="G1439" i="3" s="1"/>
  <c r="F1439" i="3"/>
  <c r="E1431" i="3"/>
  <c r="F1431" i="3"/>
  <c r="E1427" i="3"/>
  <c r="F1427" i="3"/>
  <c r="E1414" i="3"/>
  <c r="F1414" i="3"/>
  <c r="E1395" i="3"/>
  <c r="F1395" i="3"/>
  <c r="E1388" i="3"/>
  <c r="F1388" i="3"/>
  <c r="E1385" i="3"/>
  <c r="F1385" i="3"/>
  <c r="E1370" i="3"/>
  <c r="F1370" i="3"/>
  <c r="E1357" i="3"/>
  <c r="G1357" i="3" s="1"/>
  <c r="F1357" i="3"/>
  <c r="E1354" i="3"/>
  <c r="F1354" i="3"/>
  <c r="E1341" i="3"/>
  <c r="F1341" i="3"/>
  <c r="E1338" i="3"/>
  <c r="F1338" i="3"/>
  <c r="E1302" i="3"/>
  <c r="F1302" i="3"/>
  <c r="E1294" i="3"/>
  <c r="F1294" i="3"/>
  <c r="E1284" i="3"/>
  <c r="F1284" i="3"/>
  <c r="E1255" i="3"/>
  <c r="F1255" i="3"/>
  <c r="E1239" i="3"/>
  <c r="G1239" i="3" s="1"/>
  <c r="F1239" i="3"/>
  <c r="E1224" i="3"/>
  <c r="F1224" i="3"/>
  <c r="E1209" i="3"/>
  <c r="F1209" i="3"/>
  <c r="E1188" i="3"/>
  <c r="F1188" i="3"/>
  <c r="E1183" i="3"/>
  <c r="F1183" i="3"/>
  <c r="E1177" i="3"/>
  <c r="F1177" i="3"/>
  <c r="E1174" i="3"/>
  <c r="F1174" i="3"/>
  <c r="E1156" i="3"/>
  <c r="F1156" i="3"/>
  <c r="E1129" i="3"/>
  <c r="F1129" i="3"/>
  <c r="E1097" i="3"/>
  <c r="F1097" i="3"/>
  <c r="E1068" i="3"/>
  <c r="F1068" i="3"/>
  <c r="E1062" i="3"/>
  <c r="F1062" i="3"/>
  <c r="E1047" i="3"/>
  <c r="F1047" i="3"/>
  <c r="E1043" i="3"/>
  <c r="F1043" i="3"/>
  <c r="E1041" i="3"/>
  <c r="F1041" i="3"/>
  <c r="E986" i="3"/>
  <c r="F986" i="3"/>
  <c r="E954" i="3"/>
  <c r="G954" i="3" s="1"/>
  <c r="F954" i="3"/>
  <c r="E929" i="3"/>
  <c r="F929" i="3"/>
  <c r="E908" i="3"/>
  <c r="F908" i="3"/>
  <c r="E905" i="3"/>
  <c r="F905" i="3"/>
  <c r="E878" i="3"/>
  <c r="F878" i="3"/>
  <c r="E852" i="3"/>
  <c r="F852" i="3"/>
  <c r="E810" i="3"/>
  <c r="F810" i="3"/>
  <c r="E800" i="3"/>
  <c r="F800" i="3"/>
  <c r="E768" i="3"/>
  <c r="G768" i="3" s="1"/>
  <c r="F768" i="3"/>
  <c r="E763" i="3"/>
  <c r="F763" i="3"/>
  <c r="E736" i="3"/>
  <c r="F736" i="3"/>
  <c r="E724" i="3"/>
  <c r="F724" i="3"/>
  <c r="E718" i="3"/>
  <c r="F718" i="3"/>
  <c r="E700" i="3"/>
  <c r="F700" i="3"/>
  <c r="E684" i="3"/>
  <c r="F684" i="3"/>
  <c r="E670" i="3"/>
  <c r="F670" i="3"/>
  <c r="E654" i="3"/>
  <c r="G654" i="3" s="1"/>
  <c r="F654" i="3"/>
  <c r="E624" i="3"/>
  <c r="F624" i="3"/>
  <c r="E614" i="3"/>
  <c r="F614" i="3"/>
  <c r="E601" i="3"/>
  <c r="F601" i="3"/>
  <c r="E587" i="3"/>
  <c r="F587" i="3"/>
  <c r="E577" i="3"/>
  <c r="F577" i="3"/>
  <c r="E571" i="3"/>
  <c r="F571" i="3"/>
  <c r="E542" i="3"/>
  <c r="F542" i="3"/>
  <c r="E513" i="3"/>
  <c r="G513" i="3" s="1"/>
  <c r="F513" i="3"/>
  <c r="E506" i="3"/>
  <c r="F506" i="3"/>
  <c r="E501" i="3"/>
  <c r="F501" i="3"/>
  <c r="E487" i="3"/>
  <c r="F487" i="3"/>
  <c r="E483" i="3"/>
  <c r="F483" i="3"/>
  <c r="E472" i="3"/>
  <c r="F472" i="3"/>
  <c r="E464" i="3"/>
  <c r="F464" i="3"/>
  <c r="E444" i="3"/>
  <c r="F444" i="3"/>
  <c r="E428" i="3"/>
  <c r="F428" i="3"/>
  <c r="E422" i="3"/>
  <c r="F422" i="3"/>
  <c r="E396" i="3"/>
  <c r="F396" i="3"/>
  <c r="E382" i="3"/>
  <c r="F382" i="3"/>
  <c r="E376" i="3"/>
  <c r="F376" i="3"/>
  <c r="E370" i="3"/>
  <c r="F370" i="3"/>
  <c r="E365" i="3"/>
  <c r="F365" i="3"/>
  <c r="E306" i="3"/>
  <c r="F306" i="3"/>
  <c r="E301" i="3"/>
  <c r="G301" i="3" s="1"/>
  <c r="F301" i="3"/>
  <c r="E273" i="3"/>
  <c r="F273" i="3"/>
  <c r="E262" i="3"/>
  <c r="F262" i="3"/>
  <c r="E257" i="3"/>
  <c r="F257" i="3"/>
  <c r="E242" i="3"/>
  <c r="F242" i="3"/>
  <c r="E231" i="3"/>
  <c r="F231" i="3"/>
  <c r="E226" i="3"/>
  <c r="F226" i="3"/>
  <c r="E207" i="3"/>
  <c r="F207" i="3"/>
  <c r="E202" i="3"/>
  <c r="G202" i="3" s="1"/>
  <c r="F202" i="3"/>
  <c r="E187" i="3"/>
  <c r="F187" i="3"/>
  <c r="E184" i="3"/>
  <c r="F184" i="3"/>
  <c r="E169" i="3"/>
  <c r="F169" i="3"/>
  <c r="E166" i="3"/>
  <c r="F166" i="3"/>
  <c r="E153" i="3"/>
  <c r="F153" i="3"/>
  <c r="E113" i="3"/>
  <c r="F113" i="3"/>
  <c r="E107" i="3"/>
  <c r="F107" i="3"/>
  <c r="E101" i="3"/>
  <c r="G101" i="3" s="1"/>
  <c r="F101" i="3"/>
  <c r="E84" i="3"/>
  <c r="F84" i="3"/>
  <c r="E83" i="3"/>
  <c r="F83" i="3"/>
  <c r="E66" i="3"/>
  <c r="F66" i="3"/>
  <c r="E56" i="3"/>
  <c r="F56" i="3"/>
  <c r="E52" i="3"/>
  <c r="F52" i="3"/>
  <c r="E44" i="3"/>
  <c r="F44" i="3"/>
  <c r="E31" i="3"/>
  <c r="F31" i="3"/>
  <c r="E18" i="3"/>
  <c r="G18" i="3" s="1"/>
  <c r="F18" i="3"/>
  <c r="E3140" i="3"/>
  <c r="G3140" i="3" s="1"/>
  <c r="F3140" i="3"/>
  <c r="E3134" i="3"/>
  <c r="G3134" i="3" s="1"/>
  <c r="F3134" i="3"/>
  <c r="E3117" i="3"/>
  <c r="F3117" i="3"/>
  <c r="E3110" i="3"/>
  <c r="G3110" i="3" s="1"/>
  <c r="F3110" i="3"/>
  <c r="E3074" i="3"/>
  <c r="G3074" i="3" s="1"/>
  <c r="F3074" i="3"/>
  <c r="E3053" i="3"/>
  <c r="G3053" i="3" s="1"/>
  <c r="F3053" i="3"/>
  <c r="E3045" i="3"/>
  <c r="F3045" i="3"/>
  <c r="E3034" i="3"/>
  <c r="F3034" i="3"/>
  <c r="E3025" i="3"/>
  <c r="G3025" i="3" s="1"/>
  <c r="F3025" i="3"/>
  <c r="E3023" i="3"/>
  <c r="G3023" i="3" s="1"/>
  <c r="F3023" i="3"/>
  <c r="E2996" i="3"/>
  <c r="G2996" i="3" s="1"/>
  <c r="F2996" i="3"/>
  <c r="E2984" i="3"/>
  <c r="G2984" i="3" s="1"/>
  <c r="F2984" i="3"/>
  <c r="E2976" i="3"/>
  <c r="F2976" i="3"/>
  <c r="E2962" i="3"/>
  <c r="G2962" i="3" s="1"/>
  <c r="F2962" i="3"/>
  <c r="E2946" i="3"/>
  <c r="F2946" i="3"/>
  <c r="E2937" i="3"/>
  <c r="G2937" i="3" s="1"/>
  <c r="F2937" i="3"/>
  <c r="E2898" i="3"/>
  <c r="G2898" i="3" s="1"/>
  <c r="F2898" i="3"/>
  <c r="E2877" i="3"/>
  <c r="F2877" i="3"/>
  <c r="E2858" i="3"/>
  <c r="G2858" i="3" s="1"/>
  <c r="F2858" i="3"/>
  <c r="E2837" i="3"/>
  <c r="G2837" i="3" s="1"/>
  <c r="F2837" i="3"/>
  <c r="E2824" i="3"/>
  <c r="G2824" i="3" s="1"/>
  <c r="F2824" i="3"/>
  <c r="E2821" i="3"/>
  <c r="G2821" i="3" s="1"/>
  <c r="F2821" i="3"/>
  <c r="E2816" i="3"/>
  <c r="F2816" i="3"/>
  <c r="E2802" i="3"/>
  <c r="G2802" i="3" s="1"/>
  <c r="F2802" i="3"/>
  <c r="E2781" i="3"/>
  <c r="G2781" i="3" s="1"/>
  <c r="F2781" i="3"/>
  <c r="E2772" i="3"/>
  <c r="G2772" i="3" s="1"/>
  <c r="F2772" i="3"/>
  <c r="E2755" i="3"/>
  <c r="G2755" i="3" s="1"/>
  <c r="F2755" i="3"/>
  <c r="E2674" i="3"/>
  <c r="F2674" i="3"/>
  <c r="E2661" i="3"/>
  <c r="G2661" i="3" s="1"/>
  <c r="F2661" i="3"/>
  <c r="E2599" i="3"/>
  <c r="G2599" i="3" s="1"/>
  <c r="F2599" i="3"/>
  <c r="E2580" i="3"/>
  <c r="F2580" i="3"/>
  <c r="E2545" i="3"/>
  <c r="G2545" i="3" s="1"/>
  <c r="F2545" i="3"/>
  <c r="E2536" i="3"/>
  <c r="F2536" i="3"/>
  <c r="E2527" i="3"/>
  <c r="G2527" i="3" s="1"/>
  <c r="F2527" i="3"/>
  <c r="E2521" i="3"/>
  <c r="G2521" i="3" s="1"/>
  <c r="F2521" i="3"/>
  <c r="E2504" i="3"/>
  <c r="G2504" i="3" s="1"/>
  <c r="F2504" i="3"/>
  <c r="E2494" i="3"/>
  <c r="G2494" i="3" s="1"/>
  <c r="F2494" i="3"/>
  <c r="E2483" i="3"/>
  <c r="F2483" i="3"/>
  <c r="E2460" i="3"/>
  <c r="F2460" i="3"/>
  <c r="E2446" i="3"/>
  <c r="G2446" i="3" s="1"/>
  <c r="F2446" i="3"/>
  <c r="E2441" i="3"/>
  <c r="G2441" i="3" s="1"/>
  <c r="F2441" i="3"/>
  <c r="E2420" i="3"/>
  <c r="G2420" i="3" s="1"/>
  <c r="F2420" i="3"/>
  <c r="E2414" i="3"/>
  <c r="F2414" i="3"/>
  <c r="E2397" i="3"/>
  <c r="G2397" i="3" s="1"/>
  <c r="F2397" i="3"/>
  <c r="E2384" i="3"/>
  <c r="G2384" i="3" s="1"/>
  <c r="F2384" i="3"/>
  <c r="E2380" i="3"/>
  <c r="G2380" i="3" s="1"/>
  <c r="F2380" i="3"/>
  <c r="E2375" i="3"/>
  <c r="F2375" i="3"/>
  <c r="E2373" i="3"/>
  <c r="F2373" i="3"/>
  <c r="E2345" i="3"/>
  <c r="G2345" i="3" s="1"/>
  <c r="F2345" i="3"/>
  <c r="E2341" i="3"/>
  <c r="G2341" i="3" s="1"/>
  <c r="F2341" i="3"/>
  <c r="E2326" i="3"/>
  <c r="G2326" i="3" s="1"/>
  <c r="F2326" i="3"/>
  <c r="E2307" i="3"/>
  <c r="G2307" i="3" s="1"/>
  <c r="F2307" i="3"/>
  <c r="E2304" i="3"/>
  <c r="F2304" i="3"/>
  <c r="E2300" i="3"/>
  <c r="G2300" i="3" s="1"/>
  <c r="F2300" i="3"/>
  <c r="E2293" i="3"/>
  <c r="F2293" i="3"/>
  <c r="E2265" i="3"/>
  <c r="G2265" i="3" s="1"/>
  <c r="F2265" i="3"/>
  <c r="E2248" i="3"/>
  <c r="G2248" i="3" s="1"/>
  <c r="F2248" i="3"/>
  <c r="E2243" i="3"/>
  <c r="F2243" i="3"/>
  <c r="E2218" i="3"/>
  <c r="G2218" i="3" s="1"/>
  <c r="F2218" i="3"/>
  <c r="E2209" i="3"/>
  <c r="G2209" i="3" s="1"/>
  <c r="F2209" i="3"/>
  <c r="E2205" i="3"/>
  <c r="G2205" i="3" s="1"/>
  <c r="F2205" i="3"/>
  <c r="E2199" i="3"/>
  <c r="G2199" i="3" s="1"/>
  <c r="F2199" i="3"/>
  <c r="E2185" i="3"/>
  <c r="F2185" i="3"/>
  <c r="E2177" i="3"/>
  <c r="G2177" i="3" s="1"/>
  <c r="F2177" i="3"/>
  <c r="E2163" i="3"/>
  <c r="G2163" i="3" s="1"/>
  <c r="F2163" i="3"/>
  <c r="E2140" i="3"/>
  <c r="G2140" i="3" s="1"/>
  <c r="F2140" i="3"/>
  <c r="E2129" i="3"/>
  <c r="G2129" i="3" s="1"/>
  <c r="F2129" i="3"/>
  <c r="E2123" i="3"/>
  <c r="F2123" i="3"/>
  <c r="E2117" i="3"/>
  <c r="G2117" i="3" s="1"/>
  <c r="F2117" i="3"/>
  <c r="E2087" i="3"/>
  <c r="G2087" i="3" s="1"/>
  <c r="F2087" i="3"/>
  <c r="E2079" i="3"/>
  <c r="F2079" i="3"/>
  <c r="E2074" i="3"/>
  <c r="G2074" i="3" s="1"/>
  <c r="F2074" i="3"/>
  <c r="E2058" i="3"/>
  <c r="F2058" i="3"/>
  <c r="E2055" i="3"/>
  <c r="G2055" i="3" s="1"/>
  <c r="F2055" i="3"/>
  <c r="E2049" i="3"/>
  <c r="G2049" i="3" s="1"/>
  <c r="F2049" i="3"/>
  <c r="E2029" i="3"/>
  <c r="G2029" i="3" s="1"/>
  <c r="F2029" i="3"/>
  <c r="E2006" i="3"/>
  <c r="G2006" i="3" s="1"/>
  <c r="F2006" i="3"/>
  <c r="E1993" i="3"/>
  <c r="F1993" i="3"/>
  <c r="E1980" i="3"/>
  <c r="F1980" i="3"/>
  <c r="E1957" i="3"/>
  <c r="G1957" i="3" s="1"/>
  <c r="F1957" i="3"/>
  <c r="E1943" i="3"/>
  <c r="G1943" i="3" s="1"/>
  <c r="F1943" i="3"/>
  <c r="E1905" i="3"/>
  <c r="G1905" i="3" s="1"/>
  <c r="F1905" i="3"/>
  <c r="E1900" i="3"/>
  <c r="F1900" i="3"/>
  <c r="E1851" i="3"/>
  <c r="G1851" i="3" s="1"/>
  <c r="F1851" i="3"/>
  <c r="E1822" i="3"/>
  <c r="G1822" i="3" s="1"/>
  <c r="F1822" i="3"/>
  <c r="E1780" i="3"/>
  <c r="G1780" i="3" s="1"/>
  <c r="F1780" i="3"/>
  <c r="E1772" i="3"/>
  <c r="F1772" i="3"/>
  <c r="E1747" i="3"/>
  <c r="F1747" i="3"/>
  <c r="E1745" i="3"/>
  <c r="G1745" i="3" s="1"/>
  <c r="F1745" i="3"/>
  <c r="E1741" i="3"/>
  <c r="G1741" i="3" s="1"/>
  <c r="F1741" i="3"/>
  <c r="E1733" i="3"/>
  <c r="G1733" i="3" s="1"/>
  <c r="F1733" i="3"/>
  <c r="E1712" i="3"/>
  <c r="G1712" i="3" s="1"/>
  <c r="F1712" i="3"/>
  <c r="E1651" i="3"/>
  <c r="F1651" i="3"/>
  <c r="E1621" i="3"/>
  <c r="G1621" i="3" s="1"/>
  <c r="F1621" i="3"/>
  <c r="E1599" i="3"/>
  <c r="F1599" i="3"/>
  <c r="E1566" i="3"/>
  <c r="G1566" i="3" s="1"/>
  <c r="F1566" i="3"/>
  <c r="E1523" i="3"/>
  <c r="G1523" i="3" s="1"/>
  <c r="F1523" i="3"/>
  <c r="E1500" i="3"/>
  <c r="F1500" i="3"/>
  <c r="E1485" i="3"/>
  <c r="G1485" i="3" s="1"/>
  <c r="F1485" i="3"/>
  <c r="E1458" i="3"/>
  <c r="G1458" i="3" s="1"/>
  <c r="F1458" i="3"/>
  <c r="E1454" i="3"/>
  <c r="G1454" i="3" s="1"/>
  <c r="F1454" i="3"/>
  <c r="E1436" i="3"/>
  <c r="G1436" i="3" s="1"/>
  <c r="F1436" i="3"/>
  <c r="E1403" i="3"/>
  <c r="F1403" i="3"/>
  <c r="E1377" i="3"/>
  <c r="G1377" i="3" s="1"/>
  <c r="F1377" i="3"/>
  <c r="E1359" i="3"/>
  <c r="G1359" i="3" s="1"/>
  <c r="F1359" i="3"/>
  <c r="E1334" i="3"/>
  <c r="G1334" i="3" s="1"/>
  <c r="F1334" i="3"/>
  <c r="E1331" i="3"/>
  <c r="G1331" i="3" s="1"/>
  <c r="F1331" i="3"/>
  <c r="E1327" i="3"/>
  <c r="F1327" i="3"/>
  <c r="E1305" i="3"/>
  <c r="G1305" i="3" s="1"/>
  <c r="F1305" i="3"/>
  <c r="E1281" i="3"/>
  <c r="G1281" i="3" s="1"/>
  <c r="F1281" i="3"/>
  <c r="E1252" i="3"/>
  <c r="F1252" i="3"/>
  <c r="E1248" i="3"/>
  <c r="G1248" i="3" s="1"/>
  <c r="F1248" i="3"/>
  <c r="E1244" i="3"/>
  <c r="F1244" i="3"/>
  <c r="E1230" i="3"/>
  <c r="G1230" i="3" s="1"/>
  <c r="F1230" i="3"/>
  <c r="E1229" i="3"/>
  <c r="G1229" i="3" s="1"/>
  <c r="F1229" i="3"/>
  <c r="E1215" i="3"/>
  <c r="G1215" i="3" s="1"/>
  <c r="F1215" i="3"/>
  <c r="E1208" i="3"/>
  <c r="G1208" i="3" s="1"/>
  <c r="F1208" i="3"/>
  <c r="E1180" i="3"/>
  <c r="F1180" i="3"/>
  <c r="E1155" i="3"/>
  <c r="F1155" i="3"/>
  <c r="E1128" i="3"/>
  <c r="G1128" i="3" s="1"/>
  <c r="F1128" i="3"/>
  <c r="E1118" i="3"/>
  <c r="G1118" i="3" s="1"/>
  <c r="F1118" i="3"/>
  <c r="E1089" i="3"/>
  <c r="G1089" i="3" s="1"/>
  <c r="F1089" i="3"/>
  <c r="E1076" i="3"/>
  <c r="F1076" i="3"/>
  <c r="E1072" i="3"/>
  <c r="G1072" i="3" s="1"/>
  <c r="F1072" i="3"/>
  <c r="E1067" i="3"/>
  <c r="G1067" i="3" s="1"/>
  <c r="F1067" i="3"/>
  <c r="E1046" i="3"/>
  <c r="G1046" i="3" s="1"/>
  <c r="F1046" i="3"/>
  <c r="E1034" i="3"/>
  <c r="F1034" i="3"/>
  <c r="E1014" i="3"/>
  <c r="F1014" i="3"/>
  <c r="E1006" i="3"/>
  <c r="G1006" i="3" s="1"/>
  <c r="F1006" i="3"/>
  <c r="E998" i="3"/>
  <c r="G998" i="3" s="1"/>
  <c r="F998" i="3"/>
  <c r="E991" i="3"/>
  <c r="G991" i="3" s="1"/>
  <c r="F991" i="3"/>
  <c r="E980" i="3"/>
  <c r="G980" i="3" s="1"/>
  <c r="F980" i="3"/>
  <c r="E975" i="3"/>
  <c r="F975" i="3"/>
  <c r="E961" i="3"/>
  <c r="G961" i="3" s="1"/>
  <c r="F961" i="3"/>
  <c r="E952" i="3"/>
  <c r="F952" i="3"/>
  <c r="E947" i="3"/>
  <c r="G947" i="3" s="1"/>
  <c r="F947" i="3"/>
  <c r="E931" i="3"/>
  <c r="G931" i="3" s="1"/>
  <c r="F931" i="3"/>
  <c r="E924" i="3"/>
  <c r="F924" i="3"/>
  <c r="E920" i="3"/>
  <c r="G920" i="3" s="1"/>
  <c r="F920" i="3"/>
  <c r="E907" i="3"/>
  <c r="G907" i="3" s="1"/>
  <c r="F907" i="3"/>
  <c r="E886" i="3"/>
  <c r="G886" i="3" s="1"/>
  <c r="F886" i="3"/>
  <c r="E872" i="3"/>
  <c r="G872" i="3" s="1"/>
  <c r="F872" i="3"/>
  <c r="E864" i="3"/>
  <c r="F864" i="3"/>
  <c r="E861" i="3"/>
  <c r="G861" i="3" s="1"/>
  <c r="F861" i="3"/>
  <c r="E832" i="3"/>
  <c r="G832" i="3" s="1"/>
  <c r="F832" i="3"/>
  <c r="E820" i="3"/>
  <c r="G820" i="3" s="1"/>
  <c r="F820" i="3"/>
  <c r="E818" i="3"/>
  <c r="G818" i="3" s="1"/>
  <c r="F818" i="3"/>
  <c r="E757" i="3"/>
  <c r="F757" i="3"/>
  <c r="E731" i="3"/>
  <c r="G731" i="3" s="1"/>
  <c r="F731" i="3"/>
  <c r="E717" i="3"/>
  <c r="G717" i="3" s="1"/>
  <c r="F717" i="3"/>
  <c r="E682" i="3"/>
  <c r="F682" i="3"/>
  <c r="E677" i="3"/>
  <c r="G677" i="3" s="1"/>
  <c r="F677" i="3"/>
  <c r="E669" i="3"/>
  <c r="F669" i="3"/>
  <c r="E644" i="3"/>
  <c r="G644" i="3" s="1"/>
  <c r="F644" i="3"/>
  <c r="E630" i="3"/>
  <c r="G630" i="3" s="1"/>
  <c r="F630" i="3"/>
  <c r="E613" i="3"/>
  <c r="G613" i="3" s="1"/>
  <c r="F613" i="3"/>
  <c r="E569" i="3"/>
  <c r="G569" i="3" s="1"/>
  <c r="F569" i="3"/>
  <c r="E566" i="3"/>
  <c r="F566" i="3"/>
  <c r="E561" i="3"/>
  <c r="F561" i="3"/>
  <c r="E546" i="3"/>
  <c r="G546" i="3" s="1"/>
  <c r="F546" i="3"/>
  <c r="E532" i="3"/>
  <c r="G532" i="3" s="1"/>
  <c r="F532" i="3"/>
  <c r="E526" i="3"/>
  <c r="G526" i="3" s="1"/>
  <c r="F526" i="3"/>
  <c r="E521" i="3"/>
  <c r="F521" i="3"/>
  <c r="E480" i="3"/>
  <c r="G480" i="3" s="1"/>
  <c r="F480" i="3"/>
  <c r="E471" i="3"/>
  <c r="G471" i="3" s="1"/>
  <c r="F471" i="3"/>
  <c r="E448" i="3"/>
  <c r="G448" i="3" s="1"/>
  <c r="F448" i="3"/>
  <c r="E430" i="3"/>
  <c r="F430" i="3"/>
  <c r="E423" i="3"/>
  <c r="F423" i="3"/>
  <c r="E414" i="3"/>
  <c r="G414" i="3" s="1"/>
  <c r="F414" i="3"/>
  <c r="E405" i="3"/>
  <c r="G405" i="3" s="1"/>
  <c r="F405" i="3"/>
  <c r="E399" i="3"/>
  <c r="G399" i="3" s="1"/>
  <c r="F399" i="3"/>
  <c r="E388" i="3"/>
  <c r="G388" i="3" s="1"/>
  <c r="F388" i="3"/>
  <c r="E375" i="3"/>
  <c r="F375" i="3"/>
  <c r="E364" i="3"/>
  <c r="G364" i="3" s="1"/>
  <c r="F364" i="3"/>
  <c r="E330" i="3"/>
  <c r="F330" i="3"/>
  <c r="E319" i="3"/>
  <c r="G319" i="3" s="1"/>
  <c r="F319" i="3"/>
  <c r="E313" i="3"/>
  <c r="G313" i="3" s="1"/>
  <c r="F313" i="3"/>
  <c r="E298" i="3"/>
  <c r="F298" i="3"/>
  <c r="E278" i="3"/>
  <c r="G278" i="3" s="1"/>
  <c r="F278" i="3"/>
  <c r="E246" i="3"/>
  <c r="G246" i="3" s="1"/>
  <c r="F246" i="3"/>
  <c r="E235" i="3"/>
  <c r="G235" i="3" s="1"/>
  <c r="F235" i="3"/>
  <c r="E230" i="3"/>
  <c r="G230" i="3" s="1"/>
  <c r="F230" i="3"/>
  <c r="E217" i="3"/>
  <c r="F217" i="3"/>
  <c r="E210" i="3"/>
  <c r="G210" i="3" s="1"/>
  <c r="F210" i="3"/>
  <c r="E201" i="3"/>
  <c r="G201" i="3" s="1"/>
  <c r="F201" i="3"/>
  <c r="E152" i="3"/>
  <c r="G152" i="3" s="1"/>
  <c r="F152" i="3"/>
  <c r="E141" i="3"/>
  <c r="G141" i="3" s="1"/>
  <c r="F141" i="3"/>
  <c r="E131" i="3"/>
  <c r="F131" i="3"/>
  <c r="E124" i="3"/>
  <c r="G124" i="3" s="1"/>
  <c r="F124" i="3"/>
  <c r="E55" i="3"/>
  <c r="G55" i="3" s="1"/>
  <c r="F55" i="3"/>
  <c r="E2986" i="3"/>
  <c r="G2986" i="3" s="1"/>
  <c r="F2986" i="3"/>
  <c r="E3018" i="3"/>
  <c r="F3018" i="3"/>
  <c r="E3005" i="3"/>
  <c r="F3005" i="3"/>
  <c r="E2995" i="3"/>
  <c r="F2995" i="3"/>
  <c r="E2981" i="3"/>
  <c r="F2981" i="3"/>
  <c r="E2965" i="3"/>
  <c r="F2965" i="3"/>
  <c r="E2953" i="3"/>
  <c r="F2953" i="3"/>
  <c r="E2945" i="3"/>
  <c r="F2945" i="3"/>
  <c r="E2903" i="3"/>
  <c r="G2903" i="3" s="1"/>
  <c r="F2903" i="3"/>
  <c r="E2897" i="3"/>
  <c r="F2897" i="3"/>
  <c r="E2888" i="3"/>
  <c r="F2888" i="3"/>
  <c r="E2869" i="3"/>
  <c r="F2869" i="3"/>
  <c r="E2801" i="3"/>
  <c r="F2801" i="3"/>
  <c r="E2784" i="3"/>
  <c r="F2784" i="3"/>
  <c r="E2774" i="3"/>
  <c r="F2774" i="3"/>
  <c r="E2757" i="3"/>
  <c r="F2757" i="3"/>
  <c r="E2753" i="3"/>
  <c r="G2753" i="3" s="1"/>
  <c r="F2753" i="3"/>
  <c r="E2747" i="3"/>
  <c r="F2747" i="3"/>
  <c r="E2723" i="3"/>
  <c r="F2723" i="3"/>
  <c r="E2670" i="3"/>
  <c r="F2670" i="3"/>
  <c r="E2655" i="3"/>
  <c r="F2655" i="3"/>
  <c r="E2653" i="3"/>
  <c r="F2653" i="3"/>
  <c r="E2629" i="3"/>
  <c r="F2629" i="3"/>
  <c r="E2608" i="3"/>
  <c r="F2608" i="3"/>
  <c r="E2593" i="3"/>
  <c r="G2593" i="3" s="1"/>
  <c r="F2593" i="3"/>
  <c r="E2589" i="3"/>
  <c r="F2589" i="3"/>
  <c r="E2579" i="3"/>
  <c r="F2579" i="3"/>
  <c r="E2562" i="3"/>
  <c r="F2562" i="3"/>
  <c r="E2555" i="3"/>
  <c r="F2555" i="3"/>
  <c r="E2535" i="3"/>
  <c r="F2535" i="3"/>
  <c r="E2520" i="3"/>
  <c r="F2520" i="3"/>
  <c r="E2476" i="3"/>
  <c r="F2476" i="3"/>
  <c r="E2438" i="3"/>
  <c r="F2438" i="3"/>
  <c r="E2413" i="3"/>
  <c r="F2413" i="3"/>
  <c r="E2399" i="3"/>
  <c r="F2399" i="3"/>
  <c r="E2376" i="3"/>
  <c r="F2376" i="3"/>
  <c r="E2369" i="3"/>
  <c r="F2369" i="3"/>
  <c r="E2355" i="3"/>
  <c r="F2355" i="3"/>
  <c r="E2333" i="3"/>
  <c r="F2333" i="3"/>
  <c r="E2321" i="3"/>
  <c r="F2321" i="3"/>
  <c r="E2253" i="3"/>
  <c r="G2253" i="3" s="1"/>
  <c r="F2253" i="3"/>
  <c r="E2212" i="3"/>
  <c r="F2212" i="3"/>
  <c r="E2211" i="3"/>
  <c r="F2211" i="3"/>
  <c r="E2198" i="3"/>
  <c r="F2198" i="3"/>
  <c r="E2193" i="3"/>
  <c r="F2193" i="3"/>
  <c r="E2166" i="3"/>
  <c r="F2166" i="3"/>
  <c r="E2153" i="3"/>
  <c r="F2153" i="3"/>
  <c r="E2145" i="3"/>
  <c r="F2145" i="3"/>
  <c r="E2132" i="3"/>
  <c r="G2132" i="3" s="1"/>
  <c r="F2132" i="3"/>
  <c r="E2083" i="3"/>
  <c r="F2083" i="3"/>
  <c r="E2064" i="3"/>
  <c r="F2064" i="3"/>
  <c r="E2053" i="3"/>
  <c r="F2053" i="3"/>
  <c r="E2036" i="3"/>
  <c r="F2036" i="3"/>
  <c r="E2024" i="3"/>
  <c r="F2024" i="3"/>
  <c r="E2003" i="3"/>
  <c r="F2003" i="3"/>
  <c r="E1988" i="3"/>
  <c r="F1988" i="3"/>
  <c r="E1979" i="3"/>
  <c r="G1979" i="3" s="1"/>
  <c r="F1979" i="3"/>
  <c r="E1949" i="3"/>
  <c r="F1949" i="3"/>
  <c r="E1934" i="3"/>
  <c r="F1934" i="3"/>
  <c r="E1907" i="3"/>
  <c r="F1907" i="3"/>
  <c r="E1876" i="3"/>
  <c r="F1876" i="3"/>
  <c r="E1862" i="3"/>
  <c r="F1862" i="3"/>
  <c r="E1827" i="3"/>
  <c r="F1827" i="3"/>
  <c r="E1824" i="3"/>
  <c r="F1824" i="3"/>
  <c r="E1790" i="3"/>
  <c r="G1790" i="3" s="1"/>
  <c r="F1790" i="3"/>
  <c r="E1785" i="3"/>
  <c r="F1785" i="3"/>
  <c r="E1758" i="3"/>
  <c r="F1758" i="3"/>
  <c r="E1722" i="3"/>
  <c r="F1722" i="3"/>
  <c r="E1710" i="3"/>
  <c r="F1710" i="3"/>
  <c r="E1668" i="3"/>
  <c r="F1668" i="3"/>
  <c r="E1657" i="3"/>
  <c r="F1657" i="3"/>
  <c r="E1631" i="3"/>
  <c r="F1631" i="3"/>
  <c r="E1620" i="3"/>
  <c r="G1620" i="3" s="1"/>
  <c r="F1620" i="3"/>
  <c r="E1607" i="3"/>
  <c r="F1607" i="3"/>
  <c r="E1598" i="3"/>
  <c r="F1598" i="3"/>
  <c r="E1569" i="3"/>
  <c r="F1569" i="3"/>
  <c r="E1562" i="3"/>
  <c r="F1562" i="3"/>
  <c r="E1540" i="3"/>
  <c r="F1540" i="3"/>
  <c r="E1529" i="3"/>
  <c r="F1529" i="3"/>
  <c r="E1521" i="3"/>
  <c r="F1521" i="3"/>
  <c r="E1472" i="3"/>
  <c r="G1472" i="3" s="1"/>
  <c r="F1472" i="3"/>
  <c r="E1463" i="3"/>
  <c r="F1463" i="3"/>
  <c r="E1443" i="3"/>
  <c r="F1443" i="3"/>
  <c r="E1421" i="3"/>
  <c r="F1421" i="3"/>
  <c r="E1399" i="3"/>
  <c r="F1399" i="3"/>
  <c r="E1376" i="3"/>
  <c r="F1376" i="3"/>
  <c r="E1373" i="3"/>
  <c r="F1373" i="3"/>
  <c r="E1348" i="3"/>
  <c r="F1348" i="3"/>
  <c r="E1337" i="3"/>
  <c r="G1337" i="3" s="1"/>
  <c r="F1337" i="3"/>
  <c r="E1320" i="3"/>
  <c r="F1320" i="3"/>
  <c r="E1316" i="3"/>
  <c r="F1316" i="3"/>
  <c r="E1259" i="3"/>
  <c r="F1259" i="3"/>
  <c r="E1243" i="3"/>
  <c r="F1243" i="3"/>
  <c r="E1238" i="3"/>
  <c r="F1238" i="3"/>
  <c r="E1223" i="3"/>
  <c r="F1223" i="3"/>
  <c r="E1194" i="3"/>
  <c r="F1194" i="3"/>
  <c r="E1161" i="3"/>
  <c r="G1161" i="3" s="1"/>
  <c r="F1161" i="3"/>
  <c r="E1149" i="3"/>
  <c r="F1149" i="3"/>
  <c r="E1141" i="3"/>
  <c r="F1141" i="3"/>
  <c r="E1107" i="3"/>
  <c r="F1107" i="3"/>
  <c r="E1074" i="3"/>
  <c r="F1074" i="3"/>
  <c r="E1052" i="3"/>
  <c r="F1052" i="3"/>
  <c r="E1040" i="3"/>
  <c r="F1040" i="3"/>
  <c r="E1016" i="3"/>
  <c r="F1016" i="3"/>
  <c r="E997" i="3"/>
  <c r="G997" i="3" s="1"/>
  <c r="F997" i="3"/>
  <c r="E979" i="3"/>
  <c r="F979" i="3"/>
  <c r="E956" i="3"/>
  <c r="F956" i="3"/>
  <c r="E944" i="3"/>
  <c r="F944" i="3"/>
  <c r="E936" i="3"/>
  <c r="F936" i="3"/>
  <c r="E928" i="3"/>
  <c r="F928" i="3"/>
  <c r="E894" i="3"/>
  <c r="F894" i="3"/>
  <c r="E891" i="3"/>
  <c r="F891" i="3"/>
  <c r="E877" i="3"/>
  <c r="G877" i="3" s="1"/>
  <c r="F877" i="3"/>
  <c r="E860" i="3"/>
  <c r="F860" i="3"/>
  <c r="E855" i="3"/>
  <c r="F855" i="3"/>
  <c r="E851" i="3"/>
  <c r="F851" i="3"/>
  <c r="E849" i="3"/>
  <c r="F849" i="3"/>
  <c r="E827" i="3"/>
  <c r="F827" i="3"/>
  <c r="E798" i="3"/>
  <c r="F798" i="3"/>
  <c r="E784" i="3"/>
  <c r="F784" i="3"/>
  <c r="E742" i="3"/>
  <c r="G742" i="3" s="1"/>
  <c r="F742" i="3"/>
  <c r="E733" i="3"/>
  <c r="F733" i="3"/>
  <c r="E730" i="3"/>
  <c r="F730" i="3"/>
  <c r="E697" i="3"/>
  <c r="F697" i="3"/>
  <c r="E665" i="3"/>
  <c r="F665" i="3"/>
  <c r="E643" i="3"/>
  <c r="F643" i="3"/>
  <c r="E636" i="3"/>
  <c r="F636" i="3"/>
  <c r="E623" i="3"/>
  <c r="F623" i="3"/>
  <c r="E620" i="3"/>
  <c r="G620" i="3" s="1"/>
  <c r="F620" i="3"/>
  <c r="E612" i="3"/>
  <c r="F612" i="3"/>
  <c r="E606" i="3"/>
  <c r="F606" i="3"/>
  <c r="E595" i="3"/>
  <c r="F595" i="3"/>
  <c r="E586" i="3"/>
  <c r="F586" i="3"/>
  <c r="E568" i="3"/>
  <c r="F568" i="3"/>
  <c r="E558" i="3"/>
  <c r="F558" i="3"/>
  <c r="E518" i="3"/>
  <c r="F518" i="3"/>
  <c r="E509" i="3"/>
  <c r="G509" i="3" s="1"/>
  <c r="F509" i="3"/>
  <c r="E505" i="3"/>
  <c r="F505" i="3"/>
  <c r="E498" i="3"/>
  <c r="F498" i="3"/>
  <c r="E479" i="3"/>
  <c r="F479" i="3"/>
  <c r="E456" i="3"/>
  <c r="F456" i="3"/>
  <c r="E453" i="3"/>
  <c r="F453" i="3"/>
  <c r="E437" i="3"/>
  <c r="F437" i="3"/>
  <c r="E434" i="3"/>
  <c r="F434" i="3"/>
  <c r="E418" i="3"/>
  <c r="G418" i="3" s="1"/>
  <c r="F418" i="3"/>
  <c r="E411" i="3"/>
  <c r="F411" i="3"/>
  <c r="E398" i="3"/>
  <c r="F398" i="3"/>
  <c r="E393" i="3"/>
  <c r="F393" i="3"/>
  <c r="E369" i="3"/>
  <c r="F369" i="3"/>
  <c r="E363" i="3"/>
  <c r="F363" i="3"/>
  <c r="E359" i="3"/>
  <c r="F359" i="3"/>
  <c r="E350" i="3"/>
  <c r="F350" i="3"/>
  <c r="E345" i="3"/>
  <c r="G345" i="3" s="1"/>
  <c r="F345" i="3"/>
  <c r="E324" i="3"/>
  <c r="F324" i="3"/>
  <c r="E321" i="3"/>
  <c r="F321" i="3"/>
  <c r="E225" i="3"/>
  <c r="F225" i="3"/>
  <c r="E219" i="3"/>
  <c r="F219" i="3"/>
  <c r="E216" i="3"/>
  <c r="F216" i="3"/>
  <c r="E199" i="3"/>
  <c r="F199" i="3"/>
  <c r="E175" i="3"/>
  <c r="F175" i="3"/>
  <c r="E130" i="3"/>
  <c r="G130" i="3" s="1"/>
  <c r="F130" i="3"/>
  <c r="E116" i="3"/>
  <c r="F116" i="3"/>
  <c r="E112" i="3"/>
  <c r="F112" i="3"/>
  <c r="E106" i="3"/>
  <c r="F106" i="3"/>
  <c r="E93" i="3"/>
  <c r="F93" i="3"/>
  <c r="E75" i="3"/>
  <c r="F75" i="3"/>
  <c r="E27" i="3"/>
  <c r="F27" i="3"/>
  <c r="E22" i="3"/>
  <c r="F22" i="3"/>
  <c r="E3089" i="3"/>
  <c r="G3089" i="3" s="1"/>
  <c r="F3089" i="3"/>
  <c r="E3037" i="3"/>
  <c r="F3037" i="3"/>
  <c r="E3022" i="3"/>
  <c r="F3022" i="3"/>
  <c r="E3008" i="3"/>
  <c r="F3008" i="3"/>
  <c r="E3002" i="3"/>
  <c r="F3002" i="3"/>
  <c r="E2998" i="3"/>
  <c r="F2998" i="3"/>
  <c r="E2991" i="3"/>
  <c r="F2991" i="3"/>
  <c r="E2966" i="3"/>
  <c r="F2966" i="3"/>
  <c r="E2933" i="3"/>
  <c r="G2933" i="3" s="1"/>
  <c r="F2933" i="3"/>
  <c r="E2924" i="3"/>
  <c r="F2924" i="3"/>
  <c r="E2922" i="3"/>
  <c r="F2922" i="3"/>
  <c r="E2915" i="3"/>
  <c r="F2915" i="3"/>
  <c r="E2909" i="3"/>
  <c r="F2909" i="3"/>
  <c r="E2902" i="3"/>
  <c r="F2902" i="3"/>
  <c r="E2876" i="3"/>
  <c r="F2876" i="3"/>
  <c r="E2863" i="3"/>
  <c r="F2863" i="3"/>
  <c r="E2853" i="3"/>
  <c r="G2853" i="3" s="1"/>
  <c r="F2853" i="3"/>
  <c r="E2850" i="3"/>
  <c r="F2850" i="3"/>
  <c r="E2844" i="3"/>
  <c r="F2844" i="3"/>
  <c r="E2841" i="3"/>
  <c r="F2841" i="3"/>
  <c r="E2836" i="3"/>
  <c r="F2836" i="3"/>
  <c r="E2820" i="3"/>
  <c r="F2820" i="3"/>
  <c r="E2811" i="3"/>
  <c r="F2811" i="3"/>
  <c r="E2800" i="3"/>
  <c r="F2800" i="3"/>
  <c r="E2797" i="3"/>
  <c r="G2797" i="3" s="1"/>
  <c r="F2797" i="3"/>
  <c r="E2791" i="3"/>
  <c r="F2791" i="3"/>
  <c r="E2786" i="3"/>
  <c r="F2786" i="3"/>
  <c r="E2780" i="3"/>
  <c r="F2780" i="3"/>
  <c r="E2745" i="3"/>
  <c r="F2745" i="3"/>
  <c r="E2739" i="3"/>
  <c r="F2739" i="3"/>
  <c r="E2736" i="3"/>
  <c r="F2736" i="3"/>
  <c r="E2731" i="3"/>
  <c r="F2731" i="3"/>
  <c r="E2707" i="3"/>
  <c r="G2707" i="3" s="1"/>
  <c r="F2707" i="3"/>
  <c r="E2701" i="3"/>
  <c r="F2701" i="3"/>
  <c r="E2688" i="3"/>
  <c r="F2688" i="3"/>
  <c r="E2632" i="3"/>
  <c r="F2632" i="3"/>
  <c r="E2628" i="3"/>
  <c r="F2628" i="3"/>
  <c r="E2603" i="3"/>
  <c r="F2603" i="3"/>
  <c r="E2592" i="3"/>
  <c r="F2592" i="3"/>
  <c r="E2561" i="3"/>
  <c r="F2561" i="3"/>
  <c r="E2540" i="3"/>
  <c r="G2540" i="3" s="1"/>
  <c r="F2540" i="3"/>
  <c r="E2532" i="3"/>
  <c r="F2532" i="3"/>
  <c r="E2519" i="3"/>
  <c r="F2519" i="3"/>
  <c r="E2512" i="3"/>
  <c r="F2512" i="3"/>
  <c r="E2491" i="3"/>
  <c r="F2491" i="3"/>
  <c r="E2475" i="3"/>
  <c r="F2475" i="3"/>
  <c r="E2459" i="3"/>
  <c r="F2459" i="3"/>
  <c r="E2437" i="3"/>
  <c r="F2437" i="3"/>
  <c r="E2431" i="3"/>
  <c r="G2431" i="3" s="1"/>
  <c r="F2431" i="3"/>
  <c r="E2427" i="3"/>
  <c r="F2427" i="3"/>
  <c r="E2419" i="3"/>
  <c r="F2419" i="3"/>
  <c r="E2396" i="3"/>
  <c r="F2396" i="3"/>
  <c r="E2385" i="3"/>
  <c r="F2385" i="3"/>
  <c r="E2371" i="3"/>
  <c r="F2371" i="3"/>
  <c r="E2337" i="3"/>
  <c r="F2337" i="3"/>
  <c r="E2332" i="3"/>
  <c r="F2332" i="3"/>
  <c r="E2328" i="3"/>
  <c r="G2328" i="3" s="1"/>
  <c r="F2328" i="3"/>
  <c r="E2320" i="3"/>
  <c r="F2320" i="3"/>
  <c r="E2317" i="3"/>
  <c r="F2317" i="3"/>
  <c r="E2281" i="3"/>
  <c r="F2281" i="3"/>
  <c r="E2276" i="3"/>
  <c r="F2276" i="3"/>
  <c r="E2264" i="3"/>
  <c r="F2264" i="3"/>
  <c r="E2227" i="3"/>
  <c r="F2227" i="3"/>
  <c r="E2197" i="3"/>
  <c r="F2197" i="3"/>
  <c r="E2184" i="3"/>
  <c r="G2184" i="3" s="1"/>
  <c r="F2184" i="3"/>
  <c r="E2179" i="3"/>
  <c r="F2179" i="3"/>
  <c r="E2172" i="3"/>
  <c r="F2172" i="3"/>
  <c r="E2131" i="3"/>
  <c r="F2131" i="3"/>
  <c r="E2122" i="3"/>
  <c r="F2122" i="3"/>
  <c r="E2109" i="3"/>
  <c r="F2109" i="3"/>
  <c r="E2107" i="3"/>
  <c r="F2107" i="3"/>
  <c r="E2099" i="3"/>
  <c r="F2099" i="3"/>
  <c r="E2086" i="3"/>
  <c r="G2086" i="3" s="1"/>
  <c r="F2086" i="3"/>
  <c r="E2082" i="3"/>
  <c r="F2082" i="3"/>
  <c r="E2054" i="3"/>
  <c r="F2054" i="3"/>
  <c r="E2035" i="3"/>
  <c r="F2035" i="3"/>
  <c r="E2023" i="3"/>
  <c r="F2023" i="3"/>
  <c r="E2018" i="3"/>
  <c r="F2018" i="3"/>
  <c r="E2016" i="3"/>
  <c r="F2016" i="3"/>
  <c r="E2002" i="3"/>
  <c r="F2002" i="3"/>
  <c r="E1986" i="3"/>
  <c r="G1986" i="3" s="1"/>
  <c r="F1986" i="3"/>
  <c r="E1983" i="3"/>
  <c r="F1983" i="3"/>
  <c r="E1964" i="3"/>
  <c r="F1964" i="3"/>
  <c r="E1931" i="3"/>
  <c r="F1931" i="3"/>
  <c r="E1891" i="3"/>
  <c r="F1891" i="3"/>
  <c r="E1885" i="3"/>
  <c r="F1885" i="3"/>
  <c r="E1842" i="3"/>
  <c r="F1842" i="3"/>
  <c r="E1796" i="3"/>
  <c r="F1796" i="3"/>
  <c r="E1786" i="3"/>
  <c r="G1786" i="3" s="1"/>
  <c r="F1786" i="3"/>
  <c r="E1776" i="3"/>
  <c r="F1776" i="3"/>
  <c r="E1727" i="3"/>
  <c r="F1727" i="3"/>
  <c r="E1721" i="3"/>
  <c r="F1721" i="3"/>
  <c r="E1688" i="3"/>
  <c r="F1688" i="3"/>
  <c r="E1667" i="3"/>
  <c r="F1667" i="3"/>
  <c r="E1660" i="3"/>
  <c r="F1660" i="3"/>
  <c r="E1614" i="3"/>
  <c r="F1614" i="3"/>
  <c r="E1609" i="3"/>
  <c r="G1609" i="3" s="1"/>
  <c r="F1609" i="3"/>
  <c r="E1604" i="3"/>
  <c r="F1604" i="3"/>
  <c r="E1592" i="3"/>
  <c r="F1592" i="3"/>
  <c r="E1589" i="3"/>
  <c r="F1589" i="3"/>
  <c r="E1584" i="3"/>
  <c r="F1584" i="3"/>
  <c r="E1561" i="3"/>
  <c r="F1561" i="3"/>
  <c r="E1545" i="3"/>
  <c r="F1545" i="3"/>
  <c r="E1516" i="3"/>
  <c r="F1516" i="3"/>
  <c r="E1512" i="3"/>
  <c r="G1512" i="3" s="1"/>
  <c r="F1512" i="3"/>
  <c r="E1505" i="3"/>
  <c r="F1505" i="3"/>
  <c r="E1499" i="3"/>
  <c r="F1499" i="3"/>
  <c r="E1429" i="3"/>
  <c r="F1429" i="3"/>
  <c r="E1375" i="3"/>
  <c r="F1375" i="3"/>
  <c r="E1363" i="3"/>
  <c r="F1363" i="3"/>
  <c r="E1340" i="3"/>
  <c r="F1340" i="3"/>
  <c r="E1311" i="3"/>
  <c r="F1311" i="3"/>
  <c r="E1299" i="3"/>
  <c r="G1299" i="3" s="1"/>
  <c r="F1299" i="3"/>
  <c r="E1293" i="3"/>
  <c r="F1293" i="3"/>
  <c r="E1265" i="3"/>
  <c r="F1265" i="3"/>
  <c r="E1258" i="3"/>
  <c r="F1258" i="3"/>
  <c r="E1193" i="3"/>
  <c r="F1193" i="3"/>
  <c r="E1165" i="3"/>
  <c r="F1165" i="3"/>
  <c r="E1160" i="3"/>
  <c r="F1160" i="3"/>
  <c r="E1140" i="3"/>
  <c r="F1140" i="3"/>
  <c r="E1134" i="3"/>
  <c r="G1134" i="3" s="1"/>
  <c r="F1134" i="3"/>
  <c r="E1127" i="3"/>
  <c r="F1127" i="3"/>
  <c r="E1082" i="3"/>
  <c r="F1082" i="3"/>
  <c r="E1071" i="3"/>
  <c r="F1071" i="3"/>
  <c r="E990" i="3"/>
  <c r="F990" i="3"/>
  <c r="E978" i="3"/>
  <c r="F978" i="3"/>
  <c r="E967" i="3"/>
  <c r="F967" i="3"/>
  <c r="E960" i="3"/>
  <c r="F960" i="3"/>
  <c r="E951" i="3"/>
  <c r="G951" i="3" s="1"/>
  <c r="F951" i="3"/>
  <c r="E923" i="3"/>
  <c r="F923" i="3"/>
  <c r="E919" i="3"/>
  <c r="F919" i="3"/>
  <c r="E880" i="3"/>
  <c r="F880" i="3"/>
  <c r="E867" i="3"/>
  <c r="F867" i="3"/>
  <c r="E859" i="3"/>
  <c r="F859" i="3"/>
  <c r="E843" i="3"/>
  <c r="F843" i="3"/>
  <c r="E837" i="3"/>
  <c r="F837" i="3"/>
  <c r="E819" i="3"/>
  <c r="G819" i="3" s="1"/>
  <c r="F819" i="3"/>
  <c r="E817" i="3"/>
  <c r="F817" i="3"/>
  <c r="E799" i="3"/>
  <c r="F799" i="3"/>
  <c r="E781" i="3"/>
  <c r="F781" i="3"/>
  <c r="E773" i="3"/>
  <c r="F773" i="3"/>
  <c r="E748" i="3"/>
  <c r="F748" i="3"/>
  <c r="E741" i="3"/>
  <c r="F741" i="3"/>
  <c r="E707" i="3"/>
  <c r="F707" i="3"/>
  <c r="E695" i="3"/>
  <c r="G695" i="3" s="1"/>
  <c r="F695" i="3"/>
  <c r="E660" i="3"/>
  <c r="F660" i="3"/>
  <c r="E639" i="3"/>
  <c r="F639" i="3"/>
  <c r="E633" i="3"/>
  <c r="F633" i="3"/>
  <c r="E628" i="3"/>
  <c r="F628" i="3"/>
  <c r="E600" i="3"/>
  <c r="F600" i="3"/>
  <c r="E576" i="3"/>
  <c r="F576" i="3"/>
  <c r="E555" i="3"/>
  <c r="F555" i="3"/>
  <c r="E545" i="3"/>
  <c r="G545" i="3" s="1"/>
  <c r="F545" i="3"/>
  <c r="E535" i="3"/>
  <c r="F535" i="3"/>
  <c r="E531" i="3"/>
  <c r="F531" i="3"/>
  <c r="E525" i="3"/>
  <c r="F525" i="3"/>
  <c r="E520" i="3"/>
  <c r="F520" i="3"/>
  <c r="E517" i="3"/>
  <c r="F517" i="3"/>
  <c r="E500" i="3"/>
  <c r="F500" i="3"/>
  <c r="E490" i="3"/>
  <c r="F490" i="3"/>
  <c r="E455" i="3"/>
  <c r="G455" i="3" s="1"/>
  <c r="F455" i="3"/>
  <c r="E447" i="3"/>
  <c r="F447" i="3"/>
  <c r="E429" i="3"/>
  <c r="F429" i="3"/>
  <c r="E358" i="3"/>
  <c r="F358" i="3"/>
  <c r="E318" i="3"/>
  <c r="F318" i="3"/>
  <c r="E284" i="3"/>
  <c r="F284" i="3"/>
  <c r="E280" i="3"/>
  <c r="F280" i="3"/>
  <c r="E277" i="3"/>
  <c r="F277" i="3"/>
  <c r="E260" i="3"/>
  <c r="G260" i="3" s="1"/>
  <c r="F260" i="3"/>
  <c r="E245" i="3"/>
  <c r="F245" i="3"/>
  <c r="E237" i="3"/>
  <c r="F237" i="3"/>
  <c r="E224" i="3"/>
  <c r="F224" i="3"/>
  <c r="E206" i="3"/>
  <c r="F206" i="3"/>
  <c r="E200" i="3"/>
  <c r="F200" i="3"/>
  <c r="E196" i="3"/>
  <c r="F196" i="3"/>
  <c r="E174" i="3"/>
  <c r="F174" i="3"/>
  <c r="E140" i="3"/>
  <c r="G140" i="3" s="1"/>
  <c r="F140" i="3"/>
  <c r="E123" i="3"/>
  <c r="F123" i="3"/>
  <c r="E104" i="3"/>
  <c r="F104" i="3"/>
  <c r="E100" i="3"/>
  <c r="F100" i="3"/>
  <c r="E87" i="3"/>
  <c r="F87" i="3"/>
  <c r="E62" i="3"/>
  <c r="F62" i="3"/>
  <c r="E41" i="3"/>
  <c r="F41" i="3"/>
  <c r="E37" i="3"/>
  <c r="F37" i="3"/>
  <c r="E2954" i="3"/>
  <c r="G2954" i="3" s="1"/>
  <c r="F2954" i="3"/>
  <c r="E3082" i="3"/>
  <c r="G3082" i="3" s="1"/>
  <c r="F3082" i="3"/>
  <c r="E3049" i="3"/>
  <c r="G3049" i="3" s="1"/>
  <c r="F3049" i="3"/>
  <c r="E3038" i="3"/>
  <c r="G3038" i="3" s="1"/>
  <c r="F3038" i="3"/>
  <c r="E3001" i="3"/>
  <c r="G3001" i="3" s="1"/>
  <c r="F3001" i="3"/>
  <c r="E2990" i="3"/>
  <c r="G2990" i="3" s="1"/>
  <c r="F2990" i="3"/>
  <c r="E2952" i="3"/>
  <c r="G2952" i="3" s="1"/>
  <c r="F2952" i="3"/>
  <c r="E2951" i="3"/>
  <c r="F2951" i="3"/>
  <c r="E2923" i="3"/>
  <c r="G2923" i="3" s="1"/>
  <c r="F2923" i="3"/>
  <c r="E2920" i="3"/>
  <c r="G2920" i="3" s="1"/>
  <c r="F2920" i="3"/>
  <c r="E2908" i="3"/>
  <c r="G2908" i="3" s="1"/>
  <c r="F2908" i="3"/>
  <c r="E2901" i="3"/>
  <c r="G2901" i="3" s="1"/>
  <c r="F2901" i="3"/>
  <c r="E2882" i="3"/>
  <c r="G2882" i="3" s="1"/>
  <c r="F2882" i="3"/>
  <c r="E2872" i="3"/>
  <c r="G2872" i="3" s="1"/>
  <c r="F2872" i="3"/>
  <c r="E2862" i="3"/>
  <c r="G2862" i="3" s="1"/>
  <c r="F2862" i="3"/>
  <c r="E2835" i="3"/>
  <c r="F2835" i="3"/>
  <c r="E2832" i="3"/>
  <c r="G2832" i="3" s="1"/>
  <c r="F2832" i="3"/>
  <c r="E2829" i="3"/>
  <c r="G2829" i="3" s="1"/>
  <c r="F2829" i="3"/>
  <c r="E2790" i="3"/>
  <c r="G2790" i="3" s="1"/>
  <c r="F2790" i="3"/>
  <c r="E2762" i="3"/>
  <c r="G2762" i="3" s="1"/>
  <c r="F2762" i="3"/>
  <c r="E2754" i="3"/>
  <c r="G2754" i="3" s="1"/>
  <c r="F2754" i="3"/>
  <c r="E2746" i="3"/>
  <c r="G2746" i="3" s="1"/>
  <c r="F2746" i="3"/>
  <c r="E2735" i="3"/>
  <c r="G2735" i="3" s="1"/>
  <c r="F2735" i="3"/>
  <c r="E2734" i="3"/>
  <c r="F2734" i="3"/>
  <c r="E2725" i="3"/>
  <c r="G2725" i="3" s="1"/>
  <c r="F2725" i="3"/>
  <c r="E2722" i="3"/>
  <c r="G2722" i="3" s="1"/>
  <c r="F2722" i="3"/>
  <c r="E2712" i="3"/>
  <c r="G2712" i="3" s="1"/>
  <c r="F2712" i="3"/>
  <c r="E2669" i="3"/>
  <c r="G2669" i="3" s="1"/>
  <c r="F2669" i="3"/>
  <c r="E2667" i="3"/>
  <c r="G2667" i="3" s="1"/>
  <c r="F2667" i="3"/>
  <c r="E2631" i="3"/>
  <c r="G2631" i="3" s="1"/>
  <c r="F2631" i="3"/>
  <c r="E2627" i="3"/>
  <c r="G2627" i="3" s="1"/>
  <c r="F2627" i="3"/>
  <c r="E2607" i="3"/>
  <c r="F2607" i="3"/>
  <c r="E2602" i="3"/>
  <c r="G2602" i="3" s="1"/>
  <c r="F2602" i="3"/>
  <c r="E2591" i="3"/>
  <c r="G2591" i="3" s="1"/>
  <c r="F2591" i="3"/>
  <c r="E2588" i="3"/>
  <c r="G2588" i="3" s="1"/>
  <c r="F2588" i="3"/>
  <c r="E2582" i="3"/>
  <c r="G2582" i="3" s="1"/>
  <c r="F2582" i="3"/>
  <c r="E2574" i="3"/>
  <c r="G2574" i="3" s="1"/>
  <c r="F2574" i="3"/>
  <c r="E2571" i="3"/>
  <c r="G2571" i="3" s="1"/>
  <c r="F2571" i="3"/>
  <c r="E2559" i="3"/>
  <c r="G2559" i="3" s="1"/>
  <c r="F2559" i="3"/>
  <c r="E2554" i="3"/>
  <c r="F2554" i="3"/>
  <c r="E2544" i="3"/>
  <c r="G2544" i="3" s="1"/>
  <c r="F2544" i="3"/>
  <c r="E2534" i="3"/>
  <c r="G2534" i="3" s="1"/>
  <c r="F2534" i="3"/>
  <c r="E2529" i="3"/>
  <c r="G2529" i="3" s="1"/>
  <c r="F2529" i="3"/>
  <c r="E2497" i="3"/>
  <c r="G2497" i="3" s="1"/>
  <c r="F2497" i="3"/>
  <c r="E2490" i="3"/>
  <c r="G2490" i="3" s="1"/>
  <c r="F2490" i="3"/>
  <c r="E2482" i="3"/>
  <c r="G2482" i="3" s="1"/>
  <c r="F2482" i="3"/>
  <c r="E2467" i="3"/>
  <c r="G2467" i="3" s="1"/>
  <c r="F2467" i="3"/>
  <c r="E2462" i="3"/>
  <c r="F2462" i="3"/>
  <c r="E2418" i="3"/>
  <c r="G2418" i="3" s="1"/>
  <c r="F2418" i="3"/>
  <c r="E2406" i="3"/>
  <c r="G2406" i="3" s="1"/>
  <c r="F2406" i="3"/>
  <c r="E2404" i="3"/>
  <c r="G2404" i="3" s="1"/>
  <c r="F2404" i="3"/>
  <c r="E2389" i="3"/>
  <c r="G2389" i="3" s="1"/>
  <c r="F2389" i="3"/>
  <c r="E2383" i="3"/>
  <c r="G2383" i="3" s="1"/>
  <c r="F2383" i="3"/>
  <c r="E2368" i="3"/>
  <c r="G2368" i="3" s="1"/>
  <c r="F2368" i="3"/>
  <c r="E2365" i="3"/>
  <c r="G2365" i="3" s="1"/>
  <c r="F2365" i="3"/>
  <c r="E2354" i="3"/>
  <c r="F2354" i="3"/>
  <c r="E2336" i="3"/>
  <c r="G2336" i="3" s="1"/>
  <c r="F2336" i="3"/>
  <c r="E2335" i="3"/>
  <c r="G2335" i="3" s="1"/>
  <c r="F2335" i="3"/>
  <c r="E2290" i="3"/>
  <c r="G2290" i="3" s="1"/>
  <c r="F2290" i="3"/>
  <c r="E2284" i="3"/>
  <c r="G2284" i="3" s="1"/>
  <c r="F2284" i="3"/>
  <c r="E2263" i="3"/>
  <c r="G2263" i="3" s="1"/>
  <c r="F2263" i="3"/>
  <c r="E2240" i="3"/>
  <c r="G2240" i="3" s="1"/>
  <c r="F2240" i="3"/>
  <c r="E2238" i="3"/>
  <c r="G2238" i="3" s="1"/>
  <c r="F2238" i="3"/>
  <c r="E2223" i="3"/>
  <c r="F2223" i="3"/>
  <c r="E2210" i="3"/>
  <c r="G2210" i="3" s="1"/>
  <c r="F2210" i="3"/>
  <c r="E2208" i="3"/>
  <c r="G2208" i="3" s="1"/>
  <c r="F2208" i="3"/>
  <c r="E2196" i="3"/>
  <c r="G2196" i="3" s="1"/>
  <c r="F2196" i="3"/>
  <c r="E2191" i="3"/>
  <c r="G2191" i="3" s="1"/>
  <c r="F2191" i="3"/>
  <c r="E2176" i="3"/>
  <c r="G2176" i="3" s="1"/>
  <c r="F2176" i="3"/>
  <c r="E2157" i="3"/>
  <c r="G2157" i="3" s="1"/>
  <c r="F2157" i="3"/>
  <c r="E2144" i="3"/>
  <c r="G2144" i="3" s="1"/>
  <c r="F2144" i="3"/>
  <c r="E2113" i="3"/>
  <c r="F2113" i="3"/>
  <c r="E2105" i="3"/>
  <c r="G2105" i="3" s="1"/>
  <c r="F2105" i="3"/>
  <c r="E2102" i="3"/>
  <c r="G2102" i="3" s="1"/>
  <c r="F2102" i="3"/>
  <c r="E2073" i="3"/>
  <c r="G2073" i="3" s="1"/>
  <c r="F2073" i="3"/>
  <c r="E2067" i="3"/>
  <c r="G2067" i="3" s="1"/>
  <c r="F2067" i="3"/>
  <c r="E2063" i="3"/>
  <c r="G2063" i="3" s="1"/>
  <c r="F2063" i="3"/>
  <c r="E2038" i="3"/>
  <c r="G2038" i="3" s="1"/>
  <c r="F2038" i="3"/>
  <c r="E2034" i="3"/>
  <c r="G2034" i="3" s="1"/>
  <c r="F2034" i="3"/>
  <c r="E2028" i="3"/>
  <c r="F2028" i="3"/>
  <c r="E1997" i="3"/>
  <c r="G1997" i="3" s="1"/>
  <c r="F1997" i="3"/>
  <c r="E1992" i="3"/>
  <c r="G1992" i="3" s="1"/>
  <c r="F1992" i="3"/>
  <c r="E1956" i="3"/>
  <c r="G1956" i="3" s="1"/>
  <c r="F1956" i="3"/>
  <c r="E1950" i="3"/>
  <c r="G1950" i="3" s="1"/>
  <c r="F1950" i="3"/>
  <c r="E1948" i="3"/>
  <c r="G1948" i="3" s="1"/>
  <c r="F1948" i="3"/>
  <c r="E1942" i="3"/>
  <c r="G1942" i="3" s="1"/>
  <c r="F1942" i="3"/>
  <c r="E1940" i="3"/>
  <c r="G1940" i="3" s="1"/>
  <c r="F1940" i="3"/>
  <c r="E1915" i="3"/>
  <c r="F1915" i="3"/>
  <c r="E1884" i="3"/>
  <c r="G1884" i="3" s="1"/>
  <c r="F1884" i="3"/>
  <c r="E1878" i="3"/>
  <c r="G1878" i="3" s="1"/>
  <c r="F1878" i="3"/>
  <c r="E1866" i="3"/>
  <c r="G1866" i="3" s="1"/>
  <c r="F1866" i="3"/>
  <c r="E1840" i="3"/>
  <c r="G1840" i="3" s="1"/>
  <c r="F1840" i="3"/>
  <c r="E1835" i="3"/>
  <c r="G1835" i="3" s="1"/>
  <c r="F1835" i="3"/>
  <c r="E1817" i="3"/>
  <c r="G1817" i="3" s="1"/>
  <c r="F1817" i="3"/>
  <c r="E1784" i="3"/>
  <c r="G1784" i="3" s="1"/>
  <c r="F1784" i="3"/>
  <c r="E1779" i="3"/>
  <c r="F1779" i="3"/>
  <c r="E1762" i="3"/>
  <c r="G1762" i="3" s="1"/>
  <c r="F1762" i="3"/>
  <c r="E1744" i="3"/>
  <c r="G1744" i="3" s="1"/>
  <c r="F1744" i="3"/>
  <c r="E1740" i="3"/>
  <c r="G1740" i="3" s="1"/>
  <c r="F1740" i="3"/>
  <c r="E1731" i="3"/>
  <c r="G1731" i="3" s="1"/>
  <c r="F1731" i="3"/>
  <c r="E1726" i="3"/>
  <c r="G1726" i="3" s="1"/>
  <c r="F1726" i="3"/>
  <c r="E1717" i="3"/>
  <c r="G1717" i="3" s="1"/>
  <c r="F1717" i="3"/>
  <c r="E1706" i="3"/>
  <c r="G1706" i="3" s="1"/>
  <c r="F1706" i="3"/>
  <c r="E1697" i="3"/>
  <c r="F1697" i="3"/>
  <c r="E1686" i="3"/>
  <c r="G1686" i="3" s="1"/>
  <c r="F1686" i="3"/>
  <c r="E1672" i="3"/>
  <c r="G1672" i="3" s="1"/>
  <c r="F1672" i="3"/>
  <c r="E1670" i="3"/>
  <c r="G1670" i="3" s="1"/>
  <c r="F1670" i="3"/>
  <c r="E1666" i="3"/>
  <c r="G1666" i="3" s="1"/>
  <c r="F1666" i="3"/>
  <c r="E1653" i="3"/>
  <c r="G1653" i="3" s="1"/>
  <c r="F1653" i="3"/>
  <c r="E1637" i="3"/>
  <c r="G1637" i="3" s="1"/>
  <c r="F1637" i="3"/>
  <c r="E1630" i="3"/>
  <c r="G1630" i="3" s="1"/>
  <c r="F1630" i="3"/>
  <c r="E1583" i="3"/>
  <c r="F1583" i="3"/>
  <c r="E1577" i="3"/>
  <c r="G1577" i="3" s="1"/>
  <c r="F1577" i="3"/>
  <c r="E1571" i="3"/>
  <c r="G1571" i="3" s="1"/>
  <c r="F1571" i="3"/>
  <c r="E1565" i="3"/>
  <c r="G1565" i="3" s="1"/>
  <c r="F1565" i="3"/>
  <c r="E1557" i="3"/>
  <c r="G1557" i="3" s="1"/>
  <c r="F1557" i="3"/>
  <c r="E1549" i="3"/>
  <c r="G1549" i="3" s="1"/>
  <c r="F1549" i="3"/>
  <c r="E1534" i="3"/>
  <c r="G1534" i="3" s="1"/>
  <c r="F1534" i="3"/>
  <c r="E1520" i="3"/>
  <c r="G1520" i="3" s="1"/>
  <c r="F1520" i="3"/>
  <c r="E1504" i="3"/>
  <c r="F1504" i="3"/>
  <c r="E1487" i="3"/>
  <c r="G1487" i="3" s="1"/>
  <c r="F1487" i="3"/>
  <c r="E1483" i="3"/>
  <c r="G1483" i="3" s="1"/>
  <c r="F1483" i="3"/>
  <c r="E1471" i="3"/>
  <c r="G1471" i="3" s="1"/>
  <c r="F1471" i="3"/>
  <c r="E1462" i="3"/>
  <c r="G1462" i="3" s="1"/>
  <c r="F1462" i="3"/>
  <c r="E1426" i="3"/>
  <c r="G1426" i="3" s="1"/>
  <c r="F1426" i="3"/>
  <c r="E1413" i="3"/>
  <c r="G1413" i="3" s="1"/>
  <c r="F1413" i="3"/>
  <c r="E1405" i="3"/>
  <c r="G1405" i="3" s="1"/>
  <c r="F1405" i="3"/>
  <c r="E1402" i="3"/>
  <c r="F1402" i="3"/>
  <c r="E1387" i="3"/>
  <c r="G1387" i="3" s="1"/>
  <c r="F1387" i="3"/>
  <c r="E1369" i="3"/>
  <c r="G1369" i="3" s="1"/>
  <c r="F1369" i="3"/>
  <c r="E1366" i="3"/>
  <c r="G1366" i="3" s="1"/>
  <c r="F1366" i="3"/>
  <c r="E1361" i="3"/>
  <c r="G1361" i="3" s="1"/>
  <c r="F1361" i="3"/>
  <c r="E1353" i="3"/>
  <c r="G1353" i="3" s="1"/>
  <c r="F1353" i="3"/>
  <c r="E1315" i="3"/>
  <c r="G1315" i="3" s="1"/>
  <c r="F1315" i="3"/>
  <c r="E1298" i="3"/>
  <c r="G1298" i="3" s="1"/>
  <c r="F1298" i="3"/>
  <c r="E1279" i="3"/>
  <c r="F1279" i="3"/>
  <c r="E1274" i="3"/>
  <c r="G1274" i="3" s="1"/>
  <c r="F1274" i="3"/>
  <c r="E1268" i="3"/>
  <c r="G1268" i="3" s="1"/>
  <c r="F1268" i="3"/>
  <c r="E1264" i="3"/>
  <c r="G1264" i="3" s="1"/>
  <c r="F1264" i="3"/>
  <c r="E1207" i="3"/>
  <c r="G1207" i="3" s="1"/>
  <c r="F1207" i="3"/>
  <c r="E1204" i="3"/>
  <c r="G1204" i="3" s="1"/>
  <c r="F1204" i="3"/>
  <c r="E1187" i="3"/>
  <c r="G1187" i="3" s="1"/>
  <c r="F1187" i="3"/>
  <c r="E1176" i="3"/>
  <c r="G1176" i="3" s="1"/>
  <c r="F1176" i="3"/>
  <c r="E1173" i="3"/>
  <c r="F1173" i="3"/>
  <c r="E1171" i="3"/>
  <c r="G1171" i="3" s="1"/>
  <c r="F1171" i="3"/>
  <c r="E1159" i="3"/>
  <c r="G1159" i="3" s="1"/>
  <c r="F1159" i="3"/>
  <c r="E1154" i="3"/>
  <c r="G1154" i="3" s="1"/>
  <c r="F1154" i="3"/>
  <c r="E1151" i="3"/>
  <c r="G1151" i="3" s="1"/>
  <c r="F1151" i="3"/>
  <c r="E1117" i="3"/>
  <c r="G1117" i="3" s="1"/>
  <c r="F1117" i="3"/>
  <c r="E1113" i="3"/>
  <c r="G1113" i="3" s="1"/>
  <c r="F1113" i="3"/>
  <c r="E1081" i="3"/>
  <c r="G1081" i="3" s="1"/>
  <c r="F1081" i="3"/>
  <c r="E1061" i="3"/>
  <c r="F1061" i="3"/>
  <c r="E1026" i="3"/>
  <c r="G1026" i="3" s="1"/>
  <c r="F1026" i="3"/>
  <c r="E1005" i="3"/>
  <c r="G1005" i="3" s="1"/>
  <c r="F1005" i="3"/>
  <c r="E983" i="3"/>
  <c r="G983" i="3" s="1"/>
  <c r="F983" i="3"/>
  <c r="E974" i="3"/>
  <c r="G974" i="3" s="1"/>
  <c r="F974" i="3"/>
  <c r="E969" i="3"/>
  <c r="G969" i="3" s="1"/>
  <c r="F969" i="3"/>
  <c r="E964" i="3"/>
  <c r="G964" i="3" s="1"/>
  <c r="F964" i="3"/>
  <c r="E955" i="3"/>
  <c r="G955" i="3" s="1"/>
  <c r="F955" i="3"/>
  <c r="E941" i="3"/>
  <c r="F941" i="3"/>
  <c r="E890" i="3"/>
  <c r="G890" i="3" s="1"/>
  <c r="F890" i="3"/>
  <c r="E871" i="3"/>
  <c r="G871" i="3" s="1"/>
  <c r="F871" i="3"/>
  <c r="E842" i="3"/>
  <c r="G842" i="3" s="1"/>
  <c r="F842" i="3"/>
  <c r="E826" i="3"/>
  <c r="G826" i="3" s="1"/>
  <c r="F826" i="3"/>
  <c r="E823" i="3"/>
  <c r="G823" i="3" s="1"/>
  <c r="F823" i="3"/>
  <c r="E797" i="3"/>
  <c r="G797" i="3" s="1"/>
  <c r="F797" i="3"/>
  <c r="E788" i="3"/>
  <c r="G788" i="3" s="1"/>
  <c r="F788" i="3"/>
  <c r="E780" i="3"/>
  <c r="F780" i="3"/>
  <c r="E772" i="3"/>
  <c r="G772" i="3" s="1"/>
  <c r="F772" i="3"/>
  <c r="E760" i="3"/>
  <c r="G760" i="3" s="1"/>
  <c r="F760" i="3"/>
  <c r="E745" i="3"/>
  <c r="G745" i="3" s="1"/>
  <c r="F745" i="3"/>
  <c r="E723" i="3"/>
  <c r="G723" i="3" s="1"/>
  <c r="F723" i="3"/>
  <c r="E713" i="3"/>
  <c r="G713" i="3" s="1"/>
  <c r="F713" i="3"/>
  <c r="E706" i="3"/>
  <c r="G706" i="3" s="1"/>
  <c r="F706" i="3"/>
  <c r="E693" i="3"/>
  <c r="G693" i="3" s="1"/>
  <c r="F693" i="3"/>
  <c r="E689" i="3"/>
  <c r="F689" i="3"/>
  <c r="E681" i="3"/>
  <c r="G681" i="3" s="1"/>
  <c r="F681" i="3"/>
  <c r="E676" i="3"/>
  <c r="G676" i="3" s="1"/>
  <c r="F676" i="3"/>
  <c r="E674" i="3"/>
  <c r="G674" i="3" s="1"/>
  <c r="F674" i="3"/>
  <c r="E653" i="3"/>
  <c r="G653" i="3" s="1"/>
  <c r="F653" i="3"/>
  <c r="E619" i="3"/>
  <c r="G619" i="3" s="1"/>
  <c r="F619" i="3"/>
  <c r="E611" i="3"/>
  <c r="G611" i="3" s="1"/>
  <c r="F611" i="3"/>
  <c r="E593" i="3"/>
  <c r="G593" i="3" s="1"/>
  <c r="F593" i="3"/>
  <c r="E590" i="3"/>
  <c r="F590" i="3"/>
  <c r="E575" i="3"/>
  <c r="G575" i="3" s="1"/>
  <c r="F575" i="3"/>
  <c r="E560" i="3"/>
  <c r="G560" i="3" s="1"/>
  <c r="F560" i="3"/>
  <c r="E534" i="3"/>
  <c r="G534" i="3" s="1"/>
  <c r="F534" i="3"/>
  <c r="E524" i="3"/>
  <c r="G524" i="3" s="1"/>
  <c r="F524" i="3"/>
  <c r="E512" i="3"/>
  <c r="G512" i="3" s="1"/>
  <c r="F512" i="3"/>
  <c r="E504" i="3"/>
  <c r="G504" i="3" s="1"/>
  <c r="F504" i="3"/>
  <c r="E476" i="3"/>
  <c r="G476" i="3" s="1"/>
  <c r="F476" i="3"/>
  <c r="E466" i="3"/>
  <c r="F466" i="3"/>
  <c r="E463" i="3"/>
  <c r="G463" i="3" s="1"/>
  <c r="F463" i="3"/>
  <c r="E452" i="3"/>
  <c r="G452" i="3" s="1"/>
  <c r="F452" i="3"/>
  <c r="E443" i="3"/>
  <c r="G443" i="3" s="1"/>
  <c r="F443" i="3"/>
  <c r="E433" i="3"/>
  <c r="G433" i="3" s="1"/>
  <c r="F433" i="3"/>
  <c r="E421" i="3"/>
  <c r="G421" i="3" s="1"/>
  <c r="F421" i="3"/>
  <c r="E404" i="3"/>
  <c r="G404" i="3" s="1"/>
  <c r="F404" i="3"/>
  <c r="E380" i="3"/>
  <c r="G380" i="3" s="1"/>
  <c r="F380" i="3"/>
  <c r="E368" i="3"/>
  <c r="F368" i="3"/>
  <c r="E362" i="3"/>
  <c r="G362" i="3" s="1"/>
  <c r="F362" i="3"/>
  <c r="E347" i="3"/>
  <c r="G347" i="3" s="1"/>
  <c r="F347" i="3"/>
  <c r="E342" i="3"/>
  <c r="G342" i="3" s="1"/>
  <c r="F342" i="3"/>
  <c r="E290" i="3"/>
  <c r="G290" i="3" s="1"/>
  <c r="F290" i="3"/>
  <c r="E283" i="3"/>
  <c r="G283" i="3" s="1"/>
  <c r="F283" i="3"/>
  <c r="E271" i="3"/>
  <c r="G271" i="3" s="1"/>
  <c r="F271" i="3"/>
  <c r="E241" i="3"/>
  <c r="G241" i="3" s="1"/>
  <c r="F241" i="3"/>
  <c r="E229" i="3"/>
  <c r="F229" i="3"/>
  <c r="E218" i="3"/>
  <c r="G218" i="3" s="1"/>
  <c r="F218" i="3"/>
  <c r="E215" i="3"/>
  <c r="G215" i="3" s="1"/>
  <c r="F215" i="3"/>
  <c r="E186" i="3"/>
  <c r="G186" i="3" s="1"/>
  <c r="F186" i="3"/>
  <c r="E144" i="3"/>
  <c r="G144" i="3" s="1"/>
  <c r="F144" i="3"/>
  <c r="E105" i="3"/>
  <c r="G105" i="3" s="1"/>
  <c r="F105" i="3"/>
  <c r="E99" i="3"/>
  <c r="G99" i="3" s="1"/>
  <c r="F99" i="3"/>
  <c r="E89" i="3"/>
  <c r="G89" i="3" s="1"/>
  <c r="F89" i="3"/>
  <c r="E81" i="3"/>
  <c r="F81" i="3"/>
  <c r="E78" i="3"/>
  <c r="G78" i="3" s="1"/>
  <c r="F78" i="3"/>
  <c r="E61" i="3"/>
  <c r="G61" i="3" s="1"/>
  <c r="F61" i="3"/>
  <c r="E58" i="3"/>
  <c r="G58" i="3" s="1"/>
  <c r="F58" i="3"/>
  <c r="E21" i="3"/>
  <c r="G21" i="3" s="1"/>
  <c r="F21" i="3"/>
  <c r="E17" i="3"/>
  <c r="G17" i="3" s="1"/>
  <c r="F17" i="3"/>
  <c r="E7" i="3"/>
  <c r="G7" i="3" s="1"/>
  <c r="F7" i="3"/>
  <c r="E3084" i="3"/>
  <c r="G3084" i="3" s="1"/>
  <c r="F3084" i="3"/>
  <c r="E3036" i="3"/>
  <c r="F3036" i="3"/>
  <c r="E2993" i="3"/>
  <c r="G2993" i="3" s="1"/>
  <c r="F2993" i="3"/>
  <c r="E3106" i="3"/>
  <c r="G3106" i="3" s="1"/>
  <c r="F3106" i="3"/>
  <c r="E3033" i="3"/>
  <c r="G3033" i="3" s="1"/>
  <c r="F3033" i="3"/>
  <c r="E3043" i="3"/>
  <c r="G3043" i="3" s="1"/>
  <c r="F3043" i="3"/>
  <c r="E3062" i="3"/>
  <c r="G3062" i="3" s="1"/>
  <c r="F3062" i="3"/>
  <c r="E3042" i="3"/>
  <c r="G3042" i="3" s="1"/>
  <c r="F3042" i="3"/>
  <c r="E3032" i="3"/>
  <c r="G3032" i="3" s="1"/>
  <c r="F3032" i="3"/>
  <c r="E3017" i="3"/>
  <c r="F3017" i="3"/>
  <c r="E2973" i="3"/>
  <c r="G2973" i="3" s="1"/>
  <c r="F2973" i="3"/>
  <c r="E2964" i="3"/>
  <c r="G2964" i="3" s="1"/>
  <c r="F2964" i="3"/>
  <c r="E2944" i="3"/>
  <c r="G2944" i="3" s="1"/>
  <c r="F2944" i="3"/>
  <c r="E2930" i="3"/>
  <c r="G2930" i="3" s="1"/>
  <c r="F2930" i="3"/>
  <c r="E2919" i="3"/>
  <c r="G2919" i="3" s="1"/>
  <c r="F2919" i="3"/>
  <c r="E2914" i="3"/>
  <c r="G2914" i="3" s="1"/>
  <c r="F2914" i="3"/>
  <c r="E2912" i="3"/>
  <c r="G2912" i="3" s="1"/>
  <c r="F2912" i="3"/>
  <c r="E2896" i="3"/>
  <c r="F2896" i="3"/>
  <c r="E2891" i="3"/>
  <c r="G2891" i="3" s="1"/>
  <c r="F2891" i="3"/>
  <c r="E2886" i="3"/>
  <c r="G2886" i="3" s="1"/>
  <c r="F2886" i="3"/>
  <c r="E2865" i="3"/>
  <c r="G2865" i="3" s="1"/>
  <c r="F2865" i="3"/>
  <c r="E2840" i="3"/>
  <c r="G2840" i="3" s="1"/>
  <c r="F2840" i="3"/>
  <c r="E2828" i="3"/>
  <c r="G2828" i="3" s="1"/>
  <c r="F2828" i="3"/>
  <c r="E2783" i="3"/>
  <c r="G2783" i="3" s="1"/>
  <c r="F2783" i="3"/>
  <c r="E2765" i="3"/>
  <c r="G2765" i="3" s="1"/>
  <c r="F2765" i="3"/>
  <c r="E2759" i="3"/>
  <c r="F2759" i="3"/>
  <c r="E2728" i="3"/>
  <c r="G2728" i="3" s="1"/>
  <c r="F2728" i="3"/>
  <c r="E2721" i="3"/>
  <c r="G2721" i="3" s="1"/>
  <c r="F2721" i="3"/>
  <c r="E2700" i="3"/>
  <c r="G2700" i="3" s="1"/>
  <c r="F2700" i="3"/>
  <c r="E2681" i="3"/>
  <c r="G2681" i="3" s="1"/>
  <c r="F2681" i="3"/>
  <c r="E2673" i="3"/>
  <c r="G2673" i="3" s="1"/>
  <c r="F2673" i="3"/>
  <c r="E2666" i="3"/>
  <c r="G2666" i="3" s="1"/>
  <c r="F2666" i="3"/>
  <c r="E2652" i="3"/>
  <c r="G2652" i="3" s="1"/>
  <c r="F2652" i="3"/>
  <c r="E2649" i="3"/>
  <c r="F2649" i="3"/>
  <c r="E2573" i="3"/>
  <c r="G2573" i="3" s="1"/>
  <c r="F2573" i="3"/>
  <c r="E2566" i="3"/>
  <c r="G2566" i="3" s="1"/>
  <c r="F2566" i="3"/>
  <c r="E2531" i="3"/>
  <c r="G2531" i="3" s="1"/>
  <c r="F2531" i="3"/>
  <c r="E2493" i="3"/>
  <c r="G2493" i="3" s="1"/>
  <c r="F2493" i="3"/>
  <c r="E2489" i="3"/>
  <c r="G2489" i="3" s="1"/>
  <c r="F2489" i="3"/>
  <c r="E2435" i="3"/>
  <c r="G2435" i="3" s="1"/>
  <c r="F2435" i="3"/>
  <c r="E2408" i="3"/>
  <c r="G2408" i="3" s="1"/>
  <c r="F2408" i="3"/>
  <c r="E2403" i="3"/>
  <c r="F2403" i="3"/>
  <c r="E2395" i="3"/>
  <c r="G2395" i="3" s="1"/>
  <c r="F2395" i="3"/>
  <c r="E2390" i="3"/>
  <c r="G2390" i="3" s="1"/>
  <c r="F2390" i="3"/>
  <c r="E2370" i="3"/>
  <c r="G2370" i="3" s="1"/>
  <c r="F2370" i="3"/>
  <c r="E2353" i="3"/>
  <c r="G2353" i="3" s="1"/>
  <c r="F2353" i="3"/>
  <c r="E2340" i="3"/>
  <c r="G2340" i="3" s="1"/>
  <c r="F2340" i="3"/>
  <c r="E2334" i="3"/>
  <c r="G2334" i="3" s="1"/>
  <c r="F2334" i="3"/>
  <c r="E2331" i="3"/>
  <c r="G2331" i="3" s="1"/>
  <c r="F2331" i="3"/>
  <c r="E2323" i="3"/>
  <c r="F2323" i="3"/>
  <c r="E2287" i="3"/>
  <c r="G2287" i="3" s="1"/>
  <c r="F2287" i="3"/>
  <c r="E2275" i="3"/>
  <c r="G2275" i="3" s="1"/>
  <c r="F2275" i="3"/>
  <c r="E2234" i="3"/>
  <c r="G2234" i="3" s="1"/>
  <c r="F2234" i="3"/>
  <c r="E2232" i="3"/>
  <c r="G2232" i="3" s="1"/>
  <c r="F2232" i="3"/>
  <c r="E2226" i="3"/>
  <c r="G2226" i="3" s="1"/>
  <c r="F2226" i="3"/>
  <c r="E2192" i="3"/>
  <c r="G2192" i="3" s="1"/>
  <c r="F2192" i="3"/>
  <c r="E2188" i="3"/>
  <c r="G2188" i="3" s="1"/>
  <c r="F2188" i="3"/>
  <c r="E2183" i="3"/>
  <c r="F2183" i="3"/>
  <c r="E2175" i="3"/>
  <c r="G2175" i="3" s="1"/>
  <c r="F2175" i="3"/>
  <c r="E2162" i="3"/>
  <c r="G2162" i="3" s="1"/>
  <c r="F2162" i="3"/>
  <c r="E2116" i="3"/>
  <c r="G2116" i="3" s="1"/>
  <c r="F2116" i="3"/>
  <c r="E2112" i="3"/>
  <c r="G2112" i="3" s="1"/>
  <c r="F2112" i="3"/>
  <c r="E2094" i="3"/>
  <c r="G2094" i="3" s="1"/>
  <c r="F2094" i="3"/>
  <c r="E2052" i="3"/>
  <c r="G2052" i="3" s="1"/>
  <c r="F2052" i="3"/>
  <c r="E2048" i="3"/>
  <c r="G2048" i="3" s="1"/>
  <c r="F2048" i="3"/>
  <c r="E2027" i="3"/>
  <c r="F2027" i="3"/>
  <c r="E1991" i="3"/>
  <c r="G1991" i="3" s="1"/>
  <c r="F1991" i="3"/>
  <c r="E1978" i="3"/>
  <c r="G1978" i="3" s="1"/>
  <c r="F1978" i="3"/>
  <c r="E1974" i="3"/>
  <c r="G1974" i="3" s="1"/>
  <c r="F1974" i="3"/>
  <c r="E1968" i="3"/>
  <c r="G1968" i="3" s="1"/>
  <c r="F1968" i="3"/>
  <c r="E1965" i="3"/>
  <c r="G1965" i="3" s="1"/>
  <c r="F1965" i="3"/>
  <c r="E1947" i="3"/>
  <c r="G1947" i="3" s="1"/>
  <c r="F1947" i="3"/>
  <c r="E1933" i="3"/>
  <c r="G1933" i="3" s="1"/>
  <c r="F1933" i="3"/>
  <c r="E1899" i="3"/>
  <c r="F1899" i="3"/>
  <c r="E1888" i="3"/>
  <c r="G1888" i="3" s="1"/>
  <c r="F1888" i="3"/>
  <c r="E1880" i="3"/>
  <c r="G1880" i="3" s="1"/>
  <c r="F1880" i="3"/>
  <c r="E1875" i="3"/>
  <c r="G1875" i="3" s="1"/>
  <c r="F1875" i="3"/>
  <c r="E1865" i="3"/>
  <c r="G1865" i="3" s="1"/>
  <c r="F1865" i="3"/>
  <c r="E1861" i="3"/>
  <c r="G1861" i="3" s="1"/>
  <c r="F1861" i="3"/>
  <c r="E1850" i="3"/>
  <c r="G1850" i="3" s="1"/>
  <c r="F1850" i="3"/>
  <c r="E1841" i="3"/>
  <c r="G1841" i="3" s="1"/>
  <c r="F1841" i="3"/>
  <c r="E1809" i="3"/>
  <c r="F1809" i="3"/>
  <c r="E1805" i="3"/>
  <c r="G1805" i="3" s="1"/>
  <c r="F1805" i="3"/>
  <c r="E1783" i="3"/>
  <c r="G1783" i="3" s="1"/>
  <c r="F1783" i="3"/>
  <c r="E1743" i="3"/>
  <c r="G1743" i="3" s="1"/>
  <c r="F1743" i="3"/>
  <c r="E1739" i="3"/>
  <c r="G1739" i="3" s="1"/>
  <c r="F1739" i="3"/>
  <c r="E1725" i="3"/>
  <c r="G1725" i="3" s="1"/>
  <c r="F1725" i="3"/>
  <c r="E1715" i="3"/>
  <c r="G1715" i="3" s="1"/>
  <c r="F1715" i="3"/>
  <c r="E1705" i="3"/>
  <c r="G1705" i="3" s="1"/>
  <c r="F1705" i="3"/>
  <c r="E1696" i="3"/>
  <c r="F1696" i="3"/>
  <c r="E1685" i="3"/>
  <c r="G1685" i="3" s="1"/>
  <c r="F1685" i="3"/>
  <c r="E1648" i="3"/>
  <c r="G1648" i="3" s="1"/>
  <c r="F1648" i="3"/>
  <c r="E1627" i="3"/>
  <c r="G1627" i="3" s="1"/>
  <c r="F1627" i="3"/>
  <c r="E1613" i="3"/>
  <c r="G1613" i="3" s="1"/>
  <c r="F1613" i="3"/>
  <c r="E1576" i="3"/>
  <c r="G1576" i="3" s="1"/>
  <c r="F1576" i="3"/>
  <c r="E1539" i="3"/>
  <c r="G1539" i="3" s="1"/>
  <c r="F1539" i="3"/>
  <c r="E1533" i="3"/>
  <c r="G1533" i="3" s="1"/>
  <c r="F1533" i="3"/>
  <c r="E1484" i="3"/>
  <c r="F1484" i="3"/>
  <c r="E1482" i="3"/>
  <c r="G1482" i="3" s="1"/>
  <c r="F1482" i="3"/>
  <c r="E1474" i="3"/>
  <c r="G1474" i="3" s="1"/>
  <c r="F1474" i="3"/>
  <c r="E1453" i="3"/>
  <c r="G1453" i="3" s="1"/>
  <c r="F1453" i="3"/>
  <c r="E1445" i="3"/>
  <c r="G1445" i="3" s="1"/>
  <c r="F1445" i="3"/>
  <c r="E1441" i="3"/>
  <c r="G1441" i="3" s="1"/>
  <c r="F1441" i="3"/>
  <c r="E1401" i="3"/>
  <c r="G1401" i="3" s="1"/>
  <c r="F1401" i="3"/>
  <c r="E1394" i="3"/>
  <c r="G1394" i="3" s="1"/>
  <c r="F1394" i="3"/>
  <c r="E1364" i="3"/>
  <c r="F1364" i="3"/>
  <c r="E1358" i="3"/>
  <c r="G1358" i="3" s="1"/>
  <c r="F1358" i="3"/>
  <c r="E1356" i="3"/>
  <c r="G1356" i="3" s="1"/>
  <c r="F1356" i="3"/>
  <c r="E1352" i="3"/>
  <c r="G1352" i="3" s="1"/>
  <c r="F1352" i="3"/>
  <c r="E1336" i="3"/>
  <c r="G1336" i="3" s="1"/>
  <c r="F1336" i="3"/>
  <c r="E1330" i="3"/>
  <c r="G1330" i="3" s="1"/>
  <c r="F1330" i="3"/>
  <c r="E1326" i="3"/>
  <c r="G1326" i="3" s="1"/>
  <c r="F1326" i="3"/>
  <c r="E1323" i="3"/>
  <c r="G1323" i="3" s="1"/>
  <c r="F1323" i="3"/>
  <c r="E1292" i="3"/>
  <c r="F1292" i="3"/>
  <c r="E1288" i="3"/>
  <c r="G1288" i="3" s="1"/>
  <c r="F1288" i="3"/>
  <c r="E1280" i="3"/>
  <c r="G1280" i="3" s="1"/>
  <c r="F1280" i="3"/>
  <c r="E1272" i="3"/>
  <c r="G1272" i="3" s="1"/>
  <c r="F1272" i="3"/>
  <c r="E1251" i="3"/>
  <c r="G1251" i="3" s="1"/>
  <c r="F1251" i="3"/>
  <c r="E1247" i="3"/>
  <c r="G1247" i="3" s="1"/>
  <c r="F1247" i="3"/>
  <c r="E1206" i="3"/>
  <c r="G1206" i="3" s="1"/>
  <c r="F1206" i="3"/>
  <c r="E1199" i="3"/>
  <c r="G1199" i="3" s="1"/>
  <c r="F1199" i="3"/>
  <c r="E1164" i="3"/>
  <c r="F1164" i="3"/>
  <c r="E1150" i="3"/>
  <c r="G1150" i="3" s="1"/>
  <c r="F1150" i="3"/>
  <c r="E1133" i="3"/>
  <c r="G1133" i="3" s="1"/>
  <c r="F1133" i="3"/>
  <c r="E1096" i="3"/>
  <c r="G1096" i="3" s="1"/>
  <c r="F1096" i="3"/>
  <c r="E1088" i="3"/>
  <c r="G1088" i="3" s="1"/>
  <c r="F1088" i="3"/>
  <c r="E1080" i="3"/>
  <c r="G1080" i="3" s="1"/>
  <c r="F1080" i="3"/>
  <c r="E1070" i="3"/>
  <c r="G1070" i="3" s="1"/>
  <c r="F1070" i="3"/>
  <c r="E1066" i="3"/>
  <c r="G1066" i="3" s="1"/>
  <c r="F1066" i="3"/>
  <c r="E1055" i="3"/>
  <c r="F1055" i="3"/>
  <c r="E1039" i="3"/>
  <c r="G1039" i="3" s="1"/>
  <c r="F1039" i="3"/>
  <c r="E1025" i="3"/>
  <c r="G1025" i="3" s="1"/>
  <c r="F1025" i="3"/>
  <c r="E1007" i="3"/>
  <c r="G1007" i="3" s="1"/>
  <c r="F1007" i="3"/>
  <c r="E1004" i="3"/>
  <c r="G1004" i="3" s="1"/>
  <c r="F1004" i="3"/>
  <c r="E1001" i="3"/>
  <c r="G1001" i="3" s="1"/>
  <c r="F1001" i="3"/>
  <c r="E994" i="3"/>
  <c r="G994" i="3" s="1"/>
  <c r="F994" i="3"/>
  <c r="E973" i="3"/>
  <c r="G973" i="3" s="1"/>
  <c r="F973" i="3"/>
  <c r="E963" i="3"/>
  <c r="F963" i="3"/>
  <c r="E959" i="3"/>
  <c r="G959" i="3" s="1"/>
  <c r="F959" i="3"/>
  <c r="E940" i="3"/>
  <c r="G940" i="3" s="1"/>
  <c r="F940" i="3"/>
  <c r="E939" i="3"/>
  <c r="G939" i="3" s="1"/>
  <c r="F939" i="3"/>
  <c r="E922" i="3"/>
  <c r="G922" i="3" s="1"/>
  <c r="F922" i="3"/>
  <c r="E915" i="3"/>
  <c r="G915" i="3" s="1"/>
  <c r="F915" i="3"/>
  <c r="E912" i="3"/>
  <c r="G912" i="3" s="1"/>
  <c r="F912" i="3"/>
  <c r="E904" i="3"/>
  <c r="G904" i="3" s="1"/>
  <c r="F904" i="3"/>
  <c r="E889" i="3"/>
  <c r="F889" i="3"/>
  <c r="E850" i="3"/>
  <c r="G850" i="3" s="1"/>
  <c r="F850" i="3"/>
  <c r="E845" i="3"/>
  <c r="G845" i="3" s="1"/>
  <c r="F845" i="3"/>
  <c r="E841" i="3"/>
  <c r="G841" i="3" s="1"/>
  <c r="F841" i="3"/>
  <c r="E815" i="3"/>
  <c r="G815" i="3" s="1"/>
  <c r="F815" i="3"/>
  <c r="E783" i="3"/>
  <c r="G783" i="3" s="1"/>
  <c r="F783" i="3"/>
  <c r="E777" i="3"/>
  <c r="G777" i="3" s="1"/>
  <c r="F777" i="3"/>
  <c r="E766" i="3"/>
  <c r="G766" i="3" s="1"/>
  <c r="F766" i="3"/>
  <c r="E752" i="3"/>
  <c r="F752" i="3"/>
  <c r="E744" i="3"/>
  <c r="G744" i="3" s="1"/>
  <c r="F744" i="3"/>
  <c r="E740" i="3"/>
  <c r="G740" i="3" s="1"/>
  <c r="F740" i="3"/>
  <c r="E712" i="3"/>
  <c r="G712" i="3" s="1"/>
  <c r="F712" i="3"/>
  <c r="E688" i="3"/>
  <c r="G688" i="3" s="1"/>
  <c r="F688" i="3"/>
  <c r="E664" i="3"/>
  <c r="G664" i="3" s="1"/>
  <c r="F664" i="3"/>
  <c r="E640" i="3"/>
  <c r="G640" i="3" s="1"/>
  <c r="F640" i="3"/>
  <c r="E627" i="3"/>
  <c r="G627" i="3" s="1"/>
  <c r="F627" i="3"/>
  <c r="E618" i="3"/>
  <c r="F618" i="3"/>
  <c r="E605" i="3"/>
  <c r="G605" i="3" s="1"/>
  <c r="F605" i="3"/>
  <c r="E589" i="3"/>
  <c r="G589" i="3" s="1"/>
  <c r="F589" i="3"/>
  <c r="E585" i="3"/>
  <c r="G585" i="3" s="1"/>
  <c r="F585" i="3"/>
  <c r="E578" i="3"/>
  <c r="G578" i="3" s="1"/>
  <c r="F578" i="3"/>
  <c r="E554" i="3"/>
  <c r="G554" i="3" s="1"/>
  <c r="F554" i="3"/>
  <c r="E530" i="3"/>
  <c r="G530" i="3" s="1"/>
  <c r="F530" i="3"/>
  <c r="E516" i="3"/>
  <c r="G516" i="3" s="1"/>
  <c r="F516" i="3"/>
  <c r="E499" i="3"/>
  <c r="F499" i="3"/>
  <c r="E470" i="3"/>
  <c r="G470" i="3" s="1"/>
  <c r="F470" i="3"/>
  <c r="E462" i="3"/>
  <c r="G462" i="3" s="1"/>
  <c r="F462" i="3"/>
  <c r="E442" i="3"/>
  <c r="G442" i="3" s="1"/>
  <c r="F442" i="3"/>
  <c r="E420" i="3"/>
  <c r="G420" i="3" s="1"/>
  <c r="F420" i="3"/>
  <c r="E417" i="3"/>
  <c r="G417" i="3" s="1"/>
  <c r="F417" i="3"/>
  <c r="E413" i="3"/>
  <c r="G413" i="3" s="1"/>
  <c r="F413" i="3"/>
  <c r="E409" i="3"/>
  <c r="G409" i="3" s="1"/>
  <c r="F409" i="3"/>
  <c r="E387" i="3"/>
  <c r="F387" i="3"/>
  <c r="E384" i="3"/>
  <c r="G384" i="3" s="1"/>
  <c r="F384" i="3"/>
  <c r="E355" i="3"/>
  <c r="G355" i="3" s="1"/>
  <c r="F355" i="3"/>
  <c r="E323" i="3"/>
  <c r="G323" i="3" s="1"/>
  <c r="F323" i="3"/>
  <c r="E289" i="3"/>
  <c r="G289" i="3" s="1"/>
  <c r="F289" i="3"/>
  <c r="E270" i="3"/>
  <c r="G270" i="3" s="1"/>
  <c r="F270" i="3"/>
  <c r="E259" i="3"/>
  <c r="G259" i="3" s="1"/>
  <c r="F259" i="3"/>
  <c r="E240" i="3"/>
  <c r="G240" i="3" s="1"/>
  <c r="F240" i="3"/>
  <c r="E236" i="3"/>
  <c r="F236" i="3"/>
  <c r="E223" i="3"/>
  <c r="G223" i="3" s="1"/>
  <c r="F223" i="3"/>
  <c r="E214" i="3"/>
  <c r="G214" i="3" s="1"/>
  <c r="F214" i="3"/>
  <c r="E205" i="3"/>
  <c r="G205" i="3" s="1"/>
  <c r="F205" i="3"/>
  <c r="E183" i="3"/>
  <c r="G183" i="3" s="1"/>
  <c r="F183" i="3"/>
  <c r="E147" i="3"/>
  <c r="G147" i="3" s="1"/>
  <c r="F147" i="3"/>
  <c r="E98" i="3"/>
  <c r="G98" i="3" s="1"/>
  <c r="F98" i="3"/>
  <c r="E68" i="3"/>
  <c r="G68" i="3" s="1"/>
  <c r="F68" i="3"/>
  <c r="E26" i="3"/>
  <c r="F26" i="3"/>
  <c r="E8" i="3"/>
  <c r="G8" i="3" s="1"/>
  <c r="F8" i="3"/>
  <c r="E6" i="3"/>
  <c r="G6" i="3" s="1"/>
  <c r="F6" i="3"/>
  <c r="E3122" i="3"/>
  <c r="G3122" i="3" s="1"/>
  <c r="F3122" i="3"/>
  <c r="E3076" i="3"/>
  <c r="G3076" i="3" s="1"/>
  <c r="F3076" i="3"/>
  <c r="E2970" i="3"/>
  <c r="G2970" i="3" s="1"/>
  <c r="F2970" i="3"/>
  <c r="E3073" i="3"/>
  <c r="G3073" i="3" s="1"/>
  <c r="F3073" i="3"/>
  <c r="E3012" i="3"/>
  <c r="G3012" i="3" s="1"/>
  <c r="F3012" i="3"/>
  <c r="E3004" i="3"/>
  <c r="F3004" i="3"/>
  <c r="E2989" i="3"/>
  <c r="G2989" i="3" s="1"/>
  <c r="F2989" i="3"/>
  <c r="E2943" i="3"/>
  <c r="G2943" i="3" s="1"/>
  <c r="F2943" i="3"/>
  <c r="E2918" i="3"/>
  <c r="G2918" i="3" s="1"/>
  <c r="F2918" i="3"/>
  <c r="E2890" i="3"/>
  <c r="G2890" i="3" s="1"/>
  <c r="F2890" i="3"/>
  <c r="E2874" i="3"/>
  <c r="G2874" i="3" s="1"/>
  <c r="F2874" i="3"/>
  <c r="E2852" i="3"/>
  <c r="G2852" i="3" s="1"/>
  <c r="F2852" i="3"/>
  <c r="E2831" i="3"/>
  <c r="G2831" i="3" s="1"/>
  <c r="F2831" i="3"/>
  <c r="E2819" i="3"/>
  <c r="F2819" i="3"/>
  <c r="E2810" i="3"/>
  <c r="G2810" i="3" s="1"/>
  <c r="F2810" i="3"/>
  <c r="E2799" i="3"/>
  <c r="G2799" i="3" s="1"/>
  <c r="F2799" i="3"/>
  <c r="E2793" i="3"/>
  <c r="G2793" i="3" s="1"/>
  <c r="F2793" i="3"/>
  <c r="E2789" i="3"/>
  <c r="G2789" i="3" s="1"/>
  <c r="F2789" i="3"/>
  <c r="E2785" i="3"/>
  <c r="G2785" i="3" s="1"/>
  <c r="F2785" i="3"/>
  <c r="E2777" i="3"/>
  <c r="G2777" i="3" s="1"/>
  <c r="F2777" i="3"/>
  <c r="E2749" i="3"/>
  <c r="G2749" i="3" s="1"/>
  <c r="F2749" i="3"/>
  <c r="E2733" i="3"/>
  <c r="F2733" i="3"/>
  <c r="E2711" i="3"/>
  <c r="G2711" i="3" s="1"/>
  <c r="F2711" i="3"/>
  <c r="E2692" i="3"/>
  <c r="G2692" i="3" s="1"/>
  <c r="F2692" i="3"/>
  <c r="E2672" i="3"/>
  <c r="G2672" i="3" s="1"/>
  <c r="F2672" i="3"/>
  <c r="E2660" i="3"/>
  <c r="G2660" i="3" s="1"/>
  <c r="F2660" i="3"/>
  <c r="E2636" i="3"/>
  <c r="G2636" i="3" s="1"/>
  <c r="F2636" i="3"/>
  <c r="E2626" i="3"/>
  <c r="G2626" i="3" s="1"/>
  <c r="F2626" i="3"/>
  <c r="E2622" i="3"/>
  <c r="G2622" i="3" s="1"/>
  <c r="F2622" i="3"/>
  <c r="E2615" i="3"/>
  <c r="F2615" i="3"/>
  <c r="E2587" i="3"/>
  <c r="G2587" i="3" s="1"/>
  <c r="F2587" i="3"/>
  <c r="E2567" i="3"/>
  <c r="G2567" i="3" s="1"/>
  <c r="F2567" i="3"/>
  <c r="E2565" i="3"/>
  <c r="G2565" i="3" s="1"/>
  <c r="F2565" i="3"/>
  <c r="E2553" i="3"/>
  <c r="G2553" i="3" s="1"/>
  <c r="F2553" i="3"/>
  <c r="E2543" i="3"/>
  <c r="G2543" i="3" s="1"/>
  <c r="F2543" i="3"/>
  <c r="E2539" i="3"/>
  <c r="G2539" i="3" s="1"/>
  <c r="F2539" i="3"/>
  <c r="E2510" i="3"/>
  <c r="G2510" i="3" s="1"/>
  <c r="F2510" i="3"/>
  <c r="E2496" i="3"/>
  <c r="F2496" i="3"/>
  <c r="E2488" i="3"/>
  <c r="G2488" i="3" s="1"/>
  <c r="F2488" i="3"/>
  <c r="E2481" i="3"/>
  <c r="G2481" i="3" s="1"/>
  <c r="F2481" i="3"/>
  <c r="E2445" i="3"/>
  <c r="G2445" i="3" s="1"/>
  <c r="F2445" i="3"/>
  <c r="E2436" i="3"/>
  <c r="G2436" i="3" s="1"/>
  <c r="F2436" i="3"/>
  <c r="E2400" i="3"/>
  <c r="G2400" i="3" s="1"/>
  <c r="F2400" i="3"/>
  <c r="E2398" i="3"/>
  <c r="G2398" i="3" s="1"/>
  <c r="F2398" i="3"/>
  <c r="E2372" i="3"/>
  <c r="G2372" i="3" s="1"/>
  <c r="F2372" i="3"/>
  <c r="E2358" i="3"/>
  <c r="F2358" i="3"/>
  <c r="E2343" i="3"/>
  <c r="G2343" i="3" s="1"/>
  <c r="F2343" i="3"/>
  <c r="E2316" i="3"/>
  <c r="G2316" i="3" s="1"/>
  <c r="F2316" i="3"/>
  <c r="E2297" i="3"/>
  <c r="G2297" i="3" s="1"/>
  <c r="F2297" i="3"/>
  <c r="E2292" i="3"/>
  <c r="G2292" i="3" s="1"/>
  <c r="F2292" i="3"/>
  <c r="E2280" i="3"/>
  <c r="G2280" i="3" s="1"/>
  <c r="F2280" i="3"/>
  <c r="E2272" i="3"/>
  <c r="G2272" i="3" s="1"/>
  <c r="F2272" i="3"/>
  <c r="E2258" i="3"/>
  <c r="G2258" i="3" s="1"/>
  <c r="F2258" i="3"/>
  <c r="E2252" i="3"/>
  <c r="F2252" i="3"/>
  <c r="E2216" i="3"/>
  <c r="G2216" i="3" s="1"/>
  <c r="F2216" i="3"/>
  <c r="E2190" i="3"/>
  <c r="G2190" i="3" s="1"/>
  <c r="F2190" i="3"/>
  <c r="E2187" i="3"/>
  <c r="G2187" i="3" s="1"/>
  <c r="F2187" i="3"/>
  <c r="E2165" i="3"/>
  <c r="G2165" i="3" s="1"/>
  <c r="F2165" i="3"/>
  <c r="E2156" i="3"/>
  <c r="G2156" i="3" s="1"/>
  <c r="F2156" i="3"/>
  <c r="E2149" i="3"/>
  <c r="G2149" i="3" s="1"/>
  <c r="F2149" i="3"/>
  <c r="E2135" i="3"/>
  <c r="G2135" i="3" s="1"/>
  <c r="F2135" i="3"/>
  <c r="E2127" i="3"/>
  <c r="F2127" i="3"/>
  <c r="E2120" i="3"/>
  <c r="G2120" i="3" s="1"/>
  <c r="F2120" i="3"/>
  <c r="E2111" i="3"/>
  <c r="G2111" i="3" s="1"/>
  <c r="F2111" i="3"/>
  <c r="E2101" i="3"/>
  <c r="G2101" i="3" s="1"/>
  <c r="F2101" i="3"/>
  <c r="E2044" i="3"/>
  <c r="G2044" i="3" s="1"/>
  <c r="F2044" i="3"/>
  <c r="E2033" i="3"/>
  <c r="G2033" i="3" s="1"/>
  <c r="F2033" i="3"/>
  <c r="E1995" i="3"/>
  <c r="G1995" i="3" s="1"/>
  <c r="F1995" i="3"/>
  <c r="E1987" i="3"/>
  <c r="G1987" i="3" s="1"/>
  <c r="F1987" i="3"/>
  <c r="E1977" i="3"/>
  <c r="F1977" i="3"/>
  <c r="E1971" i="3"/>
  <c r="G1971" i="3" s="1"/>
  <c r="F1971" i="3"/>
  <c r="E1955" i="3"/>
  <c r="G1955" i="3" s="1"/>
  <c r="F1955" i="3"/>
  <c r="E1922" i="3"/>
  <c r="G1922" i="3" s="1"/>
  <c r="F1922" i="3"/>
  <c r="E1911" i="3"/>
  <c r="G1911" i="3" s="1"/>
  <c r="F1911" i="3"/>
  <c r="E1896" i="3"/>
  <c r="G1896" i="3" s="1"/>
  <c r="F1896" i="3"/>
  <c r="E1893" i="3"/>
  <c r="G1893" i="3" s="1"/>
  <c r="F1893" i="3"/>
  <c r="E1869" i="3"/>
  <c r="G1869" i="3" s="1"/>
  <c r="F1869" i="3"/>
  <c r="E1855" i="3"/>
  <c r="F1855" i="3"/>
  <c r="E1804" i="3"/>
  <c r="G1804" i="3" s="1"/>
  <c r="F1804" i="3"/>
  <c r="E1789" i="3"/>
  <c r="G1789" i="3" s="1"/>
  <c r="F1789" i="3"/>
  <c r="E1775" i="3"/>
  <c r="G1775" i="3" s="1"/>
  <c r="F1775" i="3"/>
  <c r="E1769" i="3"/>
  <c r="G1769" i="3" s="1"/>
  <c r="F1769" i="3"/>
  <c r="E1755" i="3"/>
  <c r="G1755" i="3" s="1"/>
  <c r="F1755" i="3"/>
  <c r="E1742" i="3"/>
  <c r="G1742" i="3" s="1"/>
  <c r="F1742" i="3"/>
  <c r="E1700" i="3"/>
  <c r="G1700" i="3" s="1"/>
  <c r="F1700" i="3"/>
  <c r="E1681" i="3"/>
  <c r="F1681" i="3"/>
  <c r="E1665" i="3"/>
  <c r="G1665" i="3" s="1"/>
  <c r="F1665" i="3"/>
  <c r="E1662" i="3"/>
  <c r="G1662" i="3" s="1"/>
  <c r="F1662" i="3"/>
  <c r="E1636" i="3"/>
  <c r="G1636" i="3" s="1"/>
  <c r="F1636" i="3"/>
  <c r="E1626" i="3"/>
  <c r="G1626" i="3" s="1"/>
  <c r="F1626" i="3"/>
  <c r="E1597" i="3"/>
  <c r="G1597" i="3" s="1"/>
  <c r="F1597" i="3"/>
  <c r="E1582" i="3"/>
  <c r="G1582" i="3" s="1"/>
  <c r="F1582" i="3"/>
  <c r="E1560" i="3"/>
  <c r="G1560" i="3" s="1"/>
  <c r="F1560" i="3"/>
  <c r="E1461" i="3"/>
  <c r="F1461" i="3"/>
  <c r="E1430" i="3"/>
  <c r="G1430" i="3" s="1"/>
  <c r="F1430" i="3"/>
  <c r="E1428" i="3"/>
  <c r="G1428" i="3" s="1"/>
  <c r="F1428" i="3"/>
  <c r="E1416" i="3"/>
  <c r="G1416" i="3" s="1"/>
  <c r="F1416" i="3"/>
  <c r="E1412" i="3"/>
  <c r="G1412" i="3" s="1"/>
  <c r="F1412" i="3"/>
  <c r="E1372" i="3"/>
  <c r="G1372" i="3" s="1"/>
  <c r="F1372" i="3"/>
  <c r="E1308" i="3"/>
  <c r="G1308" i="3" s="1"/>
  <c r="F1308" i="3"/>
  <c r="E1257" i="3"/>
  <c r="G1257" i="3" s="1"/>
  <c r="F1257" i="3"/>
  <c r="E1250" i="3"/>
  <c r="F1250" i="3"/>
  <c r="E1237" i="3"/>
  <c r="G1237" i="3" s="1"/>
  <c r="F1237" i="3"/>
  <c r="E1214" i="3"/>
  <c r="G1214" i="3" s="1"/>
  <c r="F1214" i="3"/>
  <c r="E1203" i="3"/>
  <c r="G1203" i="3" s="1"/>
  <c r="F1203" i="3"/>
  <c r="E1198" i="3"/>
  <c r="G1198" i="3" s="1"/>
  <c r="F1198" i="3"/>
  <c r="E1186" i="3"/>
  <c r="G1186" i="3" s="1"/>
  <c r="F1186" i="3"/>
  <c r="E1170" i="3"/>
  <c r="G1170" i="3" s="1"/>
  <c r="F1170" i="3"/>
  <c r="E1163" i="3"/>
  <c r="G1163" i="3" s="1"/>
  <c r="F1163" i="3"/>
  <c r="E1158" i="3"/>
  <c r="F1158" i="3"/>
  <c r="E1143" i="3"/>
  <c r="G1143" i="3" s="1"/>
  <c r="F1143" i="3"/>
  <c r="E1136" i="3"/>
  <c r="G1136" i="3" s="1"/>
  <c r="F1136" i="3"/>
  <c r="E1106" i="3"/>
  <c r="G1106" i="3" s="1"/>
  <c r="F1106" i="3"/>
  <c r="E1104" i="3"/>
  <c r="G1104" i="3" s="1"/>
  <c r="F1104" i="3"/>
  <c r="E1102" i="3"/>
  <c r="G1102" i="3" s="1"/>
  <c r="F1102" i="3"/>
  <c r="E1087" i="3"/>
  <c r="G1087" i="3" s="1"/>
  <c r="F1087" i="3"/>
  <c r="E1065" i="3"/>
  <c r="G1065" i="3" s="1"/>
  <c r="F1065" i="3"/>
  <c r="E1045" i="3"/>
  <c r="F1045" i="3"/>
  <c r="E1030" i="3"/>
  <c r="G1030" i="3" s="1"/>
  <c r="F1030" i="3"/>
  <c r="E1019" i="3"/>
  <c r="G1019" i="3" s="1"/>
  <c r="F1019" i="3"/>
  <c r="E1011" i="3"/>
  <c r="G1011" i="3" s="1"/>
  <c r="F1011" i="3"/>
  <c r="E1000" i="3"/>
  <c r="G1000" i="3" s="1"/>
  <c r="F1000" i="3"/>
  <c r="E996" i="3"/>
  <c r="G996" i="3" s="1"/>
  <c r="F996" i="3"/>
  <c r="E989" i="3"/>
  <c r="G989" i="3" s="1"/>
  <c r="F989" i="3"/>
  <c r="E985" i="3"/>
  <c r="G985" i="3" s="1"/>
  <c r="F985" i="3"/>
  <c r="E962" i="3"/>
  <c r="F962" i="3"/>
  <c r="E950" i="3"/>
  <c r="G950" i="3" s="1"/>
  <c r="F950" i="3"/>
  <c r="E911" i="3"/>
  <c r="G911" i="3" s="1"/>
  <c r="F911" i="3"/>
  <c r="E893" i="3"/>
  <c r="G893" i="3" s="1"/>
  <c r="F893" i="3"/>
  <c r="E858" i="3"/>
  <c r="G858" i="3" s="1"/>
  <c r="F858" i="3"/>
  <c r="E835" i="3"/>
  <c r="G835" i="3" s="1"/>
  <c r="F835" i="3"/>
  <c r="E814" i="3"/>
  <c r="G814" i="3" s="1"/>
  <c r="F814" i="3"/>
  <c r="E809" i="3"/>
  <c r="G809" i="3" s="1"/>
  <c r="F809" i="3"/>
  <c r="E802" i="3"/>
  <c r="F802" i="3"/>
  <c r="E782" i="3"/>
  <c r="G782" i="3" s="1"/>
  <c r="F782" i="3"/>
  <c r="E759" i="3"/>
  <c r="G759" i="3" s="1"/>
  <c r="F759" i="3"/>
  <c r="E743" i="3"/>
  <c r="G743" i="3" s="1"/>
  <c r="F743" i="3"/>
  <c r="E739" i="3"/>
  <c r="G739" i="3" s="1"/>
  <c r="F739" i="3"/>
  <c r="E711" i="3"/>
  <c r="G711" i="3" s="1"/>
  <c r="F711" i="3"/>
  <c r="E692" i="3"/>
  <c r="G692" i="3" s="1"/>
  <c r="F692" i="3"/>
  <c r="E680" i="3"/>
  <c r="G680" i="3" s="1"/>
  <c r="F680" i="3"/>
  <c r="E659" i="3"/>
  <c r="F659" i="3"/>
  <c r="E648" i="3"/>
  <c r="G648" i="3" s="1"/>
  <c r="F648" i="3"/>
  <c r="E604" i="3"/>
  <c r="G604" i="3" s="1"/>
  <c r="F604" i="3"/>
  <c r="E599" i="3"/>
  <c r="G599" i="3" s="1"/>
  <c r="F599" i="3"/>
  <c r="E584" i="3"/>
  <c r="G584" i="3" s="1"/>
  <c r="F584" i="3"/>
  <c r="E539" i="3"/>
  <c r="G539" i="3" s="1"/>
  <c r="F539" i="3"/>
  <c r="E497" i="3"/>
  <c r="G497" i="3" s="1"/>
  <c r="F497" i="3"/>
  <c r="E475" i="3"/>
  <c r="G475" i="3" s="1"/>
  <c r="F475" i="3"/>
  <c r="E451" i="3"/>
  <c r="F451" i="3"/>
  <c r="E446" i="3"/>
  <c r="G446" i="3" s="1"/>
  <c r="F446" i="3"/>
  <c r="E436" i="3"/>
  <c r="G436" i="3" s="1"/>
  <c r="F436" i="3"/>
  <c r="E427" i="3"/>
  <c r="G427" i="3" s="1"/>
  <c r="F427" i="3"/>
  <c r="E412" i="3"/>
  <c r="G412" i="3" s="1"/>
  <c r="F412" i="3"/>
  <c r="E390" i="3"/>
  <c r="G390" i="3" s="1"/>
  <c r="F390" i="3"/>
  <c r="E296" i="3"/>
  <c r="G296" i="3" s="1"/>
  <c r="F296" i="3"/>
  <c r="E254" i="3"/>
  <c r="G254" i="3" s="1"/>
  <c r="F254" i="3"/>
  <c r="E228" i="3"/>
  <c r="F228" i="3"/>
  <c r="E209" i="3"/>
  <c r="G209" i="3" s="1"/>
  <c r="F209" i="3"/>
  <c r="E190" i="3"/>
  <c r="G190" i="3" s="1"/>
  <c r="F190" i="3"/>
  <c r="E177" i="3"/>
  <c r="G177" i="3" s="1"/>
  <c r="F177" i="3"/>
  <c r="E173" i="3"/>
  <c r="G173" i="3" s="1"/>
  <c r="F173" i="3"/>
  <c r="E119" i="3"/>
  <c r="G119" i="3" s="1"/>
  <c r="F119" i="3"/>
  <c r="E103" i="3"/>
  <c r="G103" i="3" s="1"/>
  <c r="F103" i="3"/>
  <c r="E86" i="3"/>
  <c r="G86" i="3" s="1"/>
  <c r="F86" i="3"/>
  <c r="E80" i="3"/>
  <c r="F80" i="3"/>
  <c r="E67" i="3"/>
  <c r="G67" i="3" s="1"/>
  <c r="F67" i="3"/>
  <c r="E60" i="3"/>
  <c r="G60" i="3" s="1"/>
  <c r="F60" i="3"/>
  <c r="E51" i="3"/>
  <c r="G51" i="3" s="1"/>
  <c r="F51" i="3"/>
  <c r="E49" i="3"/>
  <c r="G49" i="3" s="1"/>
  <c r="F49" i="3"/>
  <c r="E40" i="3"/>
  <c r="G40" i="3" s="1"/>
  <c r="F40" i="3"/>
  <c r="E36" i="3"/>
  <c r="G36" i="3" s="1"/>
  <c r="F36" i="3"/>
  <c r="E30" i="3"/>
  <c r="G30" i="3" s="1"/>
  <c r="F30" i="3"/>
  <c r="E13" i="3"/>
  <c r="F13" i="3"/>
  <c r="E9" i="3"/>
  <c r="G9" i="3" s="1"/>
  <c r="F9" i="3"/>
  <c r="E3041" i="3"/>
  <c r="G3041" i="3" s="1"/>
  <c r="F3041" i="3"/>
  <c r="E3021" i="3"/>
  <c r="G3021" i="3" s="1"/>
  <c r="F3021" i="3"/>
  <c r="E3000" i="3"/>
  <c r="G3000" i="3" s="1"/>
  <c r="F3000" i="3"/>
  <c r="E2994" i="3"/>
  <c r="G2994" i="3" s="1"/>
  <c r="F2994" i="3"/>
  <c r="E2992" i="3"/>
  <c r="G2992" i="3" s="1"/>
  <c r="F2992" i="3"/>
  <c r="E2988" i="3"/>
  <c r="F2988" i="3"/>
  <c r="E2987" i="3"/>
  <c r="G2987" i="3" s="1"/>
  <c r="F2987" i="3"/>
  <c r="E2950" i="3"/>
  <c r="G2950" i="3" s="1"/>
  <c r="F2950" i="3"/>
  <c r="E2906" i="3"/>
  <c r="G2906" i="3" s="1"/>
  <c r="F2906" i="3"/>
  <c r="E2885" i="3"/>
  <c r="G2885" i="3" s="1"/>
  <c r="F2885" i="3"/>
  <c r="E2871" i="3"/>
  <c r="G2871" i="3" s="1"/>
  <c r="F2871" i="3"/>
  <c r="E2847" i="3"/>
  <c r="G2847" i="3" s="1"/>
  <c r="F2847" i="3"/>
  <c r="E2830" i="3"/>
  <c r="G2830" i="3" s="1"/>
  <c r="F2830" i="3"/>
  <c r="E2827" i="3"/>
  <c r="F2827" i="3"/>
  <c r="E2823" i="3"/>
  <c r="G2823" i="3" s="1"/>
  <c r="F2823" i="3"/>
  <c r="E2798" i="3"/>
  <c r="G2798" i="3" s="1"/>
  <c r="F2798" i="3"/>
  <c r="E2768" i="3"/>
  <c r="G2768" i="3" s="1"/>
  <c r="F2768" i="3"/>
  <c r="E2732" i="3"/>
  <c r="G2732" i="3" s="1"/>
  <c r="F2732" i="3"/>
  <c r="E2730" i="3"/>
  <c r="G2730" i="3" s="1"/>
  <c r="F2730" i="3"/>
  <c r="E2724" i="3"/>
  <c r="G2724" i="3" s="1"/>
  <c r="F2724" i="3"/>
  <c r="E2716" i="3"/>
  <c r="G2716" i="3" s="1"/>
  <c r="F2716" i="3"/>
  <c r="E2706" i="3"/>
  <c r="F2706" i="3"/>
  <c r="E2704" i="3"/>
  <c r="G2704" i="3" s="1"/>
  <c r="F2704" i="3"/>
  <c r="E2699" i="3"/>
  <c r="G2699" i="3" s="1"/>
  <c r="F2699" i="3"/>
  <c r="E2691" i="3"/>
  <c r="G2691" i="3" s="1"/>
  <c r="F2691" i="3"/>
  <c r="E2687" i="3"/>
  <c r="G2687" i="3" s="1"/>
  <c r="F2687" i="3"/>
  <c r="E2679" i="3"/>
  <c r="G2679" i="3" s="1"/>
  <c r="F2679" i="3"/>
  <c r="E2648" i="3"/>
  <c r="G2648" i="3" s="1"/>
  <c r="F2648" i="3"/>
  <c r="E2640" i="3"/>
  <c r="G2640" i="3" s="1"/>
  <c r="F2640" i="3"/>
  <c r="E2570" i="3"/>
  <c r="F2570" i="3"/>
  <c r="E2552" i="3"/>
  <c r="G2552" i="3" s="1"/>
  <c r="F2552" i="3"/>
  <c r="E2525" i="3"/>
  <c r="G2525" i="3" s="1"/>
  <c r="F2525" i="3"/>
  <c r="E2517" i="3"/>
  <c r="G2517" i="3" s="1"/>
  <c r="F2517" i="3"/>
  <c r="E2507" i="3"/>
  <c r="G2507" i="3" s="1"/>
  <c r="F2507" i="3"/>
  <c r="E2503" i="3"/>
  <c r="G2503" i="3" s="1"/>
  <c r="F2503" i="3"/>
  <c r="E2492" i="3"/>
  <c r="G2492" i="3" s="1"/>
  <c r="F2492" i="3"/>
  <c r="E2471" i="3"/>
  <c r="G2471" i="3" s="1"/>
  <c r="F2471" i="3"/>
  <c r="E2452" i="3"/>
  <c r="F2452" i="3"/>
  <c r="E2444" i="3"/>
  <c r="G2444" i="3" s="1"/>
  <c r="F2444" i="3"/>
  <c r="E2417" i="3"/>
  <c r="G2417" i="3" s="1"/>
  <c r="F2417" i="3"/>
  <c r="E2412" i="3"/>
  <c r="G2412" i="3" s="1"/>
  <c r="F2412" i="3"/>
  <c r="E2405" i="3"/>
  <c r="G2405" i="3" s="1"/>
  <c r="F2405" i="3"/>
  <c r="E2394" i="3"/>
  <c r="G2394" i="3" s="1"/>
  <c r="F2394" i="3"/>
  <c r="E2388" i="3"/>
  <c r="G2388" i="3" s="1"/>
  <c r="F2388" i="3"/>
  <c r="E2382" i="3"/>
  <c r="G2382" i="3" s="1"/>
  <c r="F2382" i="3"/>
  <c r="E2362" i="3"/>
  <c r="F2362" i="3"/>
  <c r="E2352" i="3"/>
  <c r="G2352" i="3" s="1"/>
  <c r="F2352" i="3"/>
  <c r="E2348" i="3"/>
  <c r="G2348" i="3" s="1"/>
  <c r="F2348" i="3"/>
  <c r="E2325" i="3"/>
  <c r="G2325" i="3" s="1"/>
  <c r="F2325" i="3"/>
  <c r="E2315" i="3"/>
  <c r="G2315" i="3" s="1"/>
  <c r="F2315" i="3"/>
  <c r="E2312" i="3"/>
  <c r="G2312" i="3" s="1"/>
  <c r="F2312" i="3"/>
  <c r="E2291" i="3"/>
  <c r="G2291" i="3" s="1"/>
  <c r="F2291" i="3"/>
  <c r="E2279" i="3"/>
  <c r="G2279" i="3" s="1"/>
  <c r="F2279" i="3"/>
  <c r="E2255" i="3"/>
  <c r="F2255" i="3"/>
  <c r="E2251" i="3"/>
  <c r="G2251" i="3" s="1"/>
  <c r="F2251" i="3"/>
  <c r="E2250" i="3"/>
  <c r="G2250" i="3" s="1"/>
  <c r="F2250" i="3"/>
  <c r="E2247" i="3"/>
  <c r="G2247" i="3" s="1"/>
  <c r="F2247" i="3"/>
  <c r="E2242" i="3"/>
  <c r="G2242" i="3" s="1"/>
  <c r="F2242" i="3"/>
  <c r="E2233" i="3"/>
  <c r="G2233" i="3" s="1"/>
  <c r="F2233" i="3"/>
  <c r="E2231" i="3"/>
  <c r="G2231" i="3" s="1"/>
  <c r="F2231" i="3"/>
  <c r="E2206" i="3"/>
  <c r="G2206" i="3" s="1"/>
  <c r="F2206" i="3"/>
  <c r="E2204" i="3"/>
  <c r="F2204" i="3"/>
  <c r="E2159" i="3"/>
  <c r="G2159" i="3" s="1"/>
  <c r="F2159" i="3"/>
  <c r="E2143" i="3"/>
  <c r="G2143" i="3" s="1"/>
  <c r="F2143" i="3"/>
  <c r="E2139" i="3"/>
  <c r="G2139" i="3" s="1"/>
  <c r="F2139" i="3"/>
  <c r="E2104" i="3"/>
  <c r="G2104" i="3" s="1"/>
  <c r="F2104" i="3"/>
  <c r="E2085" i="3"/>
  <c r="G2085" i="3" s="1"/>
  <c r="F2085" i="3"/>
  <c r="E2072" i="3"/>
  <c r="G2072" i="3" s="1"/>
  <c r="F2072" i="3"/>
  <c r="E2062" i="3"/>
  <c r="G2062" i="3" s="1"/>
  <c r="F2062" i="3"/>
  <c r="E2022" i="3"/>
  <c r="F2022" i="3"/>
  <c r="E2001" i="3"/>
  <c r="G2001" i="3" s="1"/>
  <c r="F2001" i="3"/>
  <c r="E1973" i="3"/>
  <c r="G1973" i="3" s="1"/>
  <c r="F1973" i="3"/>
  <c r="E1970" i="3"/>
  <c r="G1970" i="3" s="1"/>
  <c r="F1970" i="3"/>
  <c r="E1963" i="3"/>
  <c r="G1963" i="3" s="1"/>
  <c r="F1963" i="3"/>
  <c r="E1928" i="3"/>
  <c r="G1928" i="3" s="1"/>
  <c r="F1928" i="3"/>
  <c r="E1914" i="3"/>
  <c r="G1914" i="3" s="1"/>
  <c r="F1914" i="3"/>
  <c r="E1910" i="3"/>
  <c r="G1910" i="3" s="1"/>
  <c r="F1910" i="3"/>
  <c r="E1887" i="3"/>
  <c r="F1887" i="3"/>
  <c r="E1864" i="3"/>
  <c r="G1864" i="3" s="1"/>
  <c r="F1864" i="3"/>
  <c r="E1832" i="3"/>
  <c r="G1832" i="3" s="1"/>
  <c r="F1832" i="3"/>
  <c r="E1808" i="3"/>
  <c r="G1808" i="3" s="1"/>
  <c r="F1808" i="3"/>
  <c r="E1803" i="3"/>
  <c r="G1803" i="3" s="1"/>
  <c r="F1803" i="3"/>
  <c r="E1768" i="3"/>
  <c r="G1768" i="3" s="1"/>
  <c r="F1768" i="3"/>
  <c r="E1754" i="3"/>
  <c r="G1754" i="3" s="1"/>
  <c r="F1754" i="3"/>
  <c r="E1751" i="3"/>
  <c r="G1751" i="3" s="1"/>
  <c r="F1751" i="3"/>
  <c r="E1738" i="3"/>
  <c r="F1738" i="3"/>
  <c r="E1732" i="3"/>
  <c r="G1732" i="3" s="1"/>
  <c r="F1732" i="3"/>
  <c r="E1704" i="3"/>
  <c r="G1704" i="3" s="1"/>
  <c r="F1704" i="3"/>
  <c r="E1695" i="3"/>
  <c r="G1695" i="3" s="1"/>
  <c r="F1695" i="3"/>
  <c r="E1680" i="3"/>
  <c r="G1680" i="3" s="1"/>
  <c r="F1680" i="3"/>
  <c r="E1647" i="3"/>
  <c r="G1647" i="3" s="1"/>
  <c r="F1647" i="3"/>
  <c r="E1644" i="3"/>
  <c r="G1644" i="3" s="1"/>
  <c r="F1644" i="3"/>
  <c r="E1641" i="3"/>
  <c r="G1641" i="3" s="1"/>
  <c r="F1641" i="3"/>
  <c r="E1635" i="3"/>
  <c r="F1635" i="3"/>
  <c r="E1612" i="3"/>
  <c r="G1612" i="3" s="1"/>
  <c r="F1612" i="3"/>
  <c r="E1596" i="3"/>
  <c r="G1596" i="3" s="1"/>
  <c r="F1596" i="3"/>
  <c r="E1581" i="3"/>
  <c r="G1581" i="3" s="1"/>
  <c r="F1581" i="3"/>
  <c r="E1548" i="3"/>
  <c r="G1548" i="3" s="1"/>
  <c r="F1548" i="3"/>
  <c r="E1544" i="3"/>
  <c r="G1544" i="3" s="1"/>
  <c r="F1544" i="3"/>
  <c r="E1532" i="3"/>
  <c r="G1532" i="3" s="1"/>
  <c r="F1532" i="3"/>
  <c r="E1526" i="3"/>
  <c r="G1526" i="3" s="1"/>
  <c r="F1526" i="3"/>
  <c r="E1519" i="3"/>
  <c r="F1519" i="3"/>
  <c r="E1508" i="3"/>
  <c r="G1508" i="3" s="1"/>
  <c r="F1508" i="3"/>
  <c r="E1495" i="3"/>
  <c r="G1495" i="3" s="1"/>
  <c r="F1495" i="3"/>
  <c r="E1492" i="3"/>
  <c r="G1492" i="3" s="1"/>
  <c r="F1492" i="3"/>
  <c r="E1479" i="3"/>
  <c r="G1479" i="3" s="1"/>
  <c r="F1479" i="3"/>
  <c r="E1475" i="3"/>
  <c r="G1475" i="3" s="1"/>
  <c r="F1475" i="3"/>
  <c r="E1470" i="3"/>
  <c r="G1470" i="3" s="1"/>
  <c r="F1470" i="3"/>
  <c r="E1457" i="3"/>
  <c r="G1457" i="3" s="1"/>
  <c r="F1457" i="3"/>
  <c r="E1452" i="3"/>
  <c r="F1452" i="3"/>
  <c r="E1448" i="3"/>
  <c r="G1448" i="3" s="1"/>
  <c r="F1448" i="3"/>
  <c r="E1425" i="3"/>
  <c r="G1425" i="3" s="1"/>
  <c r="F1425" i="3"/>
  <c r="E1393" i="3"/>
  <c r="G1393" i="3" s="1"/>
  <c r="F1393" i="3"/>
  <c r="E1329" i="3"/>
  <c r="G1329" i="3" s="1"/>
  <c r="F1329" i="3"/>
  <c r="E1314" i="3"/>
  <c r="G1314" i="3" s="1"/>
  <c r="F1314" i="3"/>
  <c r="E1310" i="3"/>
  <c r="G1310" i="3" s="1"/>
  <c r="F1310" i="3"/>
  <c r="E1291" i="3"/>
  <c r="G1291" i="3" s="1"/>
  <c r="F1291" i="3"/>
  <c r="E1236" i="3"/>
  <c r="F1236" i="3"/>
  <c r="E1219" i="3"/>
  <c r="G1219" i="3" s="1"/>
  <c r="F1219" i="3"/>
  <c r="E1202" i="3"/>
  <c r="G1202" i="3" s="1"/>
  <c r="F1202" i="3"/>
  <c r="E1192" i="3"/>
  <c r="G1192" i="3" s="1"/>
  <c r="F1192" i="3"/>
  <c r="E1146" i="3"/>
  <c r="G1146" i="3" s="1"/>
  <c r="F1146" i="3"/>
  <c r="E1139" i="3"/>
  <c r="G1139" i="3" s="1"/>
  <c r="F1139" i="3"/>
  <c r="E1112" i="3"/>
  <c r="G1112" i="3" s="1"/>
  <c r="F1112" i="3"/>
  <c r="E1110" i="3"/>
  <c r="G1110" i="3" s="1"/>
  <c r="F1110" i="3"/>
  <c r="E1108" i="3"/>
  <c r="F1108" i="3"/>
  <c r="E1058" i="3"/>
  <c r="G1058" i="3" s="1"/>
  <c r="F1058" i="3"/>
  <c r="E1051" i="3"/>
  <c r="G1051" i="3" s="1"/>
  <c r="F1051" i="3"/>
  <c r="E1024" i="3"/>
  <c r="G1024" i="3" s="1"/>
  <c r="F1024" i="3"/>
  <c r="E1013" i="3"/>
  <c r="G1013" i="3" s="1"/>
  <c r="F1013" i="3"/>
  <c r="E1010" i="3"/>
  <c r="G1010" i="3" s="1"/>
  <c r="F1010" i="3"/>
  <c r="E1003" i="3"/>
  <c r="G1003" i="3" s="1"/>
  <c r="F1003" i="3"/>
  <c r="E988" i="3"/>
  <c r="G988" i="3" s="1"/>
  <c r="F988" i="3"/>
  <c r="E972" i="3"/>
  <c r="F972" i="3"/>
  <c r="E968" i="3"/>
  <c r="G968" i="3" s="1"/>
  <c r="F968" i="3"/>
  <c r="E938" i="3"/>
  <c r="G938" i="3" s="1"/>
  <c r="F938" i="3"/>
  <c r="E910" i="3"/>
  <c r="G910" i="3" s="1"/>
  <c r="F910" i="3"/>
  <c r="E903" i="3"/>
  <c r="G903" i="3" s="1"/>
  <c r="F903" i="3"/>
  <c r="E901" i="3"/>
  <c r="G901" i="3" s="1"/>
  <c r="F901" i="3"/>
  <c r="E876" i="3"/>
  <c r="G876" i="3" s="1"/>
  <c r="F876" i="3"/>
  <c r="E870" i="3"/>
  <c r="G870" i="3" s="1"/>
  <c r="F870" i="3"/>
  <c r="E848" i="3"/>
  <c r="F848" i="3"/>
  <c r="E844" i="3"/>
  <c r="G844" i="3" s="1"/>
  <c r="F844" i="3"/>
  <c r="E822" i="3"/>
  <c r="G822" i="3" s="1"/>
  <c r="F822" i="3"/>
  <c r="E806" i="3"/>
  <c r="G806" i="3" s="1"/>
  <c r="F806" i="3"/>
  <c r="E796" i="3"/>
  <c r="G796" i="3" s="1"/>
  <c r="F796" i="3"/>
  <c r="E791" i="3"/>
  <c r="G791" i="3" s="1"/>
  <c r="F791" i="3"/>
  <c r="E732" i="3"/>
  <c r="G732" i="3" s="1"/>
  <c r="F732" i="3"/>
  <c r="E722" i="3"/>
  <c r="G722" i="3" s="1"/>
  <c r="F722" i="3"/>
  <c r="E716" i="3"/>
  <c r="F716" i="3"/>
  <c r="E705" i="3"/>
  <c r="G705" i="3" s="1"/>
  <c r="F705" i="3"/>
  <c r="E699" i="3"/>
  <c r="G699" i="3" s="1"/>
  <c r="F699" i="3"/>
  <c r="E687" i="3"/>
  <c r="G687" i="3" s="1"/>
  <c r="F687" i="3"/>
  <c r="E679" i="3"/>
  <c r="G679" i="3" s="1"/>
  <c r="F679" i="3"/>
  <c r="E668" i="3"/>
  <c r="G668" i="3" s="1"/>
  <c r="F668" i="3"/>
  <c r="E610" i="3"/>
  <c r="G610" i="3" s="1"/>
  <c r="F610" i="3"/>
  <c r="E581" i="3"/>
  <c r="G581" i="3" s="1"/>
  <c r="F581" i="3"/>
  <c r="E565" i="3"/>
  <c r="F565" i="3"/>
  <c r="E557" i="3"/>
  <c r="G557" i="3" s="1"/>
  <c r="F557" i="3"/>
  <c r="E550" i="3"/>
  <c r="G550" i="3" s="1"/>
  <c r="F550" i="3"/>
  <c r="E544" i="3"/>
  <c r="G544" i="3" s="1"/>
  <c r="F544" i="3"/>
  <c r="E538" i="3"/>
  <c r="G538" i="3" s="1"/>
  <c r="F538" i="3"/>
  <c r="E511" i="3"/>
  <c r="G511" i="3" s="1"/>
  <c r="F511" i="3"/>
  <c r="E495" i="3"/>
  <c r="G495" i="3" s="1"/>
  <c r="F495" i="3"/>
  <c r="E493" i="3"/>
  <c r="G493" i="3" s="1"/>
  <c r="F493" i="3"/>
  <c r="E486" i="3"/>
  <c r="F486" i="3"/>
  <c r="E482" i="3"/>
  <c r="G482" i="3" s="1"/>
  <c r="F482" i="3"/>
  <c r="E469" i="3"/>
  <c r="G469" i="3" s="1"/>
  <c r="F469" i="3"/>
  <c r="E461" i="3"/>
  <c r="G461" i="3" s="1"/>
  <c r="F461" i="3"/>
  <c r="E454" i="3"/>
  <c r="G454" i="3" s="1"/>
  <c r="F454" i="3"/>
  <c r="E379" i="3"/>
  <c r="G379" i="3" s="1"/>
  <c r="F379" i="3"/>
  <c r="E372" i="3"/>
  <c r="G372" i="3" s="1"/>
  <c r="F372" i="3"/>
  <c r="E361" i="3"/>
  <c r="G361" i="3" s="1"/>
  <c r="F361" i="3"/>
  <c r="E341" i="3"/>
  <c r="F341" i="3"/>
  <c r="E305" i="3"/>
  <c r="G305" i="3" s="1"/>
  <c r="F305" i="3"/>
  <c r="E303" i="3"/>
  <c r="G303" i="3" s="1"/>
  <c r="F303" i="3"/>
  <c r="E293" i="3"/>
  <c r="G293" i="3" s="1"/>
  <c r="F293" i="3"/>
  <c r="E253" i="3"/>
  <c r="G253" i="3" s="1"/>
  <c r="F253" i="3"/>
  <c r="E239" i="3"/>
  <c r="G239" i="3" s="1"/>
  <c r="F239" i="3"/>
  <c r="E198" i="3"/>
  <c r="G198" i="3" s="1"/>
  <c r="F198" i="3"/>
  <c r="E195" i="3"/>
  <c r="G195" i="3" s="1"/>
  <c r="F195" i="3"/>
  <c r="E182" i="3"/>
  <c r="F182" i="3"/>
  <c r="E158" i="3"/>
  <c r="G158" i="3" s="1"/>
  <c r="F158" i="3"/>
  <c r="E150" i="3"/>
  <c r="G150" i="3" s="1"/>
  <c r="F150" i="3"/>
  <c r="E139" i="3"/>
  <c r="G139" i="3" s="1"/>
  <c r="F139" i="3"/>
  <c r="E136" i="3"/>
  <c r="G136" i="3" s="1"/>
  <c r="F136" i="3"/>
  <c r="E126" i="3"/>
  <c r="G126" i="3" s="1"/>
  <c r="F126" i="3"/>
  <c r="E97" i="3"/>
  <c r="G97" i="3" s="1"/>
  <c r="F97" i="3"/>
  <c r="E92" i="3"/>
  <c r="G92" i="3" s="1"/>
  <c r="F92" i="3"/>
  <c r="E82" i="3"/>
  <c r="F82" i="3"/>
  <c r="E74" i="3"/>
  <c r="G74" i="3" s="1"/>
  <c r="F74" i="3"/>
  <c r="E65" i="3"/>
  <c r="G65" i="3" s="1"/>
  <c r="F65" i="3"/>
  <c r="E59" i="3"/>
  <c r="G59" i="3" s="1"/>
  <c r="F59" i="3"/>
  <c r="E50" i="3"/>
  <c r="G50" i="3" s="1"/>
  <c r="F50" i="3"/>
  <c r="E16" i="3"/>
  <c r="G16" i="3" s="1"/>
  <c r="F16" i="3"/>
  <c r="E5" i="3"/>
  <c r="F5" i="3"/>
  <c r="E3100" i="3"/>
  <c r="F3100" i="3"/>
  <c r="E3057" i="3"/>
  <c r="F3057" i="3"/>
  <c r="E3069" i="3"/>
  <c r="F3069" i="3"/>
  <c r="E3142" i="3"/>
  <c r="F3142" i="3"/>
  <c r="E3097" i="3"/>
  <c r="F3097" i="3"/>
  <c r="E3007" i="3"/>
  <c r="F3007" i="3"/>
  <c r="E2929" i="3"/>
  <c r="F2929" i="3"/>
  <c r="E2873" i="3"/>
  <c r="F2873" i="3"/>
  <c r="E2851" i="3"/>
  <c r="F2851" i="3"/>
  <c r="E2846" i="3"/>
  <c r="F2846" i="3"/>
  <c r="E2815" i="3"/>
  <c r="F2815" i="3"/>
  <c r="E2779" i="3"/>
  <c r="F2779" i="3"/>
  <c r="E2776" i="3"/>
  <c r="F2776" i="3"/>
  <c r="E2761" i="3"/>
  <c r="F2761" i="3"/>
  <c r="E2742" i="3"/>
  <c r="F2742" i="3"/>
  <c r="E2720" i="3"/>
  <c r="F2720" i="3"/>
  <c r="E2710" i="3"/>
  <c r="F2710" i="3"/>
  <c r="E2645" i="3"/>
  <c r="F2645" i="3"/>
  <c r="E2643" i="3"/>
  <c r="F2643" i="3"/>
  <c r="E2610" i="3"/>
  <c r="F2610" i="3"/>
  <c r="E2596" i="3"/>
  <c r="F2596" i="3"/>
  <c r="E2594" i="3"/>
  <c r="F2594" i="3"/>
  <c r="E2590" i="3"/>
  <c r="F2590" i="3"/>
  <c r="E2578" i="3"/>
  <c r="F2578" i="3"/>
  <c r="E2564" i="3"/>
  <c r="F2564" i="3"/>
  <c r="E2551" i="3"/>
  <c r="F2551" i="3"/>
  <c r="E2502" i="3"/>
  <c r="F2502" i="3"/>
  <c r="E2474" i="3"/>
  <c r="F2474" i="3"/>
  <c r="E2461" i="3"/>
  <c r="F2461" i="3"/>
  <c r="E2458" i="3"/>
  <c r="F2458" i="3"/>
  <c r="E2454" i="3"/>
  <c r="F2454" i="3"/>
  <c r="E2449" i="3"/>
  <c r="F2449" i="3"/>
  <c r="E2440" i="3"/>
  <c r="F2440" i="3"/>
  <c r="E2434" i="3"/>
  <c r="F2434" i="3"/>
  <c r="E2416" i="3"/>
  <c r="F2416" i="3"/>
  <c r="E2402" i="3"/>
  <c r="F2402" i="3"/>
  <c r="E2392" i="3"/>
  <c r="F2392" i="3"/>
  <c r="E2364" i="3"/>
  <c r="F2364" i="3"/>
  <c r="E2361" i="3"/>
  <c r="F2361" i="3"/>
  <c r="E2357" i="3"/>
  <c r="F2357" i="3"/>
  <c r="E2342" i="3"/>
  <c r="F2342" i="3"/>
  <c r="E2322" i="3"/>
  <c r="F2322" i="3"/>
  <c r="E2303" i="3"/>
  <c r="F2303" i="3"/>
  <c r="E2286" i="3"/>
  <c r="F2286" i="3"/>
  <c r="E2283" i="3"/>
  <c r="F2283" i="3"/>
  <c r="E2256" i="3"/>
  <c r="F2256" i="3"/>
  <c r="E2246" i="3"/>
  <c r="F2246" i="3"/>
  <c r="E2230" i="3"/>
  <c r="F2230" i="3"/>
  <c r="E2225" i="3"/>
  <c r="F2225" i="3"/>
  <c r="E2222" i="3"/>
  <c r="F2222" i="3"/>
  <c r="E2217" i="3"/>
  <c r="F2217" i="3"/>
  <c r="E2203" i="3"/>
  <c r="F2203" i="3"/>
  <c r="E2182" i="3"/>
  <c r="F2182" i="3"/>
  <c r="E2142" i="3"/>
  <c r="F2142" i="3"/>
  <c r="E2141" i="3"/>
  <c r="F2141" i="3"/>
  <c r="E2115" i="3"/>
  <c r="F2115" i="3"/>
  <c r="E2110" i="3"/>
  <c r="F2110" i="3"/>
  <c r="E2061" i="3"/>
  <c r="F2061" i="3"/>
  <c r="E2057" i="3"/>
  <c r="F2057" i="3"/>
  <c r="E2043" i="3"/>
  <c r="F2043" i="3"/>
  <c r="E2030" i="3"/>
  <c r="F2030" i="3"/>
  <c r="E2026" i="3"/>
  <c r="F2026" i="3"/>
  <c r="E2021" i="3"/>
  <c r="F2021" i="3"/>
  <c r="E2015" i="3"/>
  <c r="F2015" i="3"/>
  <c r="E2000" i="3"/>
  <c r="F2000" i="3"/>
  <c r="E1976" i="3"/>
  <c r="F1976" i="3"/>
  <c r="E1969" i="3"/>
  <c r="F1969" i="3"/>
  <c r="E1954" i="3"/>
  <c r="F1954" i="3"/>
  <c r="E1946" i="3"/>
  <c r="F1946" i="3"/>
  <c r="E1939" i="3"/>
  <c r="F1939" i="3"/>
  <c r="E1926" i="3"/>
  <c r="F1926" i="3"/>
  <c r="E1920" i="3"/>
  <c r="F1920" i="3"/>
  <c r="E1916" i="3"/>
  <c r="F1916" i="3"/>
  <c r="E1906" i="3"/>
  <c r="F1906" i="3"/>
  <c r="E1895" i="3"/>
  <c r="F1895" i="3"/>
  <c r="E1886" i="3"/>
  <c r="F1886" i="3"/>
  <c r="E1883" i="3"/>
  <c r="F1883" i="3"/>
  <c r="E1849" i="3"/>
  <c r="F1849" i="3"/>
  <c r="E1839" i="3"/>
  <c r="F1839" i="3"/>
  <c r="E1831" i="3"/>
  <c r="F1831" i="3"/>
  <c r="E1821" i="3"/>
  <c r="F1821" i="3"/>
  <c r="E1795" i="3"/>
  <c r="F1795" i="3"/>
  <c r="E1782" i="3"/>
  <c r="F1782" i="3"/>
  <c r="E1757" i="3"/>
  <c r="F1757" i="3"/>
  <c r="E1750" i="3"/>
  <c r="F1750" i="3"/>
  <c r="E1730" i="3"/>
  <c r="F1730" i="3"/>
  <c r="E1716" i="3"/>
  <c r="F1716" i="3"/>
  <c r="E1714" i="3"/>
  <c r="F1714" i="3"/>
  <c r="E1694" i="3"/>
  <c r="F1694" i="3"/>
  <c r="E1684" i="3"/>
  <c r="F1684" i="3"/>
  <c r="E1678" i="3"/>
  <c r="F1678" i="3"/>
  <c r="E1664" i="3"/>
  <c r="F1664" i="3"/>
  <c r="E1634" i="3"/>
  <c r="F1634" i="3"/>
  <c r="E1619" i="3"/>
  <c r="F1619" i="3"/>
  <c r="E1603" i="3"/>
  <c r="F1603" i="3"/>
  <c r="E1574" i="3"/>
  <c r="F1574" i="3"/>
  <c r="E1568" i="3"/>
  <c r="F1568" i="3"/>
  <c r="E1556" i="3"/>
  <c r="F1556" i="3"/>
  <c r="E1531" i="3"/>
  <c r="F1531" i="3"/>
  <c r="E1525" i="3"/>
  <c r="F1525" i="3"/>
  <c r="E1491" i="3"/>
  <c r="F1491" i="3"/>
  <c r="E1467" i="3"/>
  <c r="F1467" i="3"/>
  <c r="E1456" i="3"/>
  <c r="F1456" i="3"/>
  <c r="E1438" i="3"/>
  <c r="F1438" i="3"/>
  <c r="E1435" i="3"/>
  <c r="F1435" i="3"/>
  <c r="E1420" i="3"/>
  <c r="F1420" i="3"/>
  <c r="E1351" i="3"/>
  <c r="F1351" i="3"/>
  <c r="E1347" i="3"/>
  <c r="F1347" i="3"/>
  <c r="E1304" i="3"/>
  <c r="F1304" i="3"/>
  <c r="E1287" i="3"/>
  <c r="F1287" i="3"/>
  <c r="E1283" i="3"/>
  <c r="F1283" i="3"/>
  <c r="E1278" i="3"/>
  <c r="F1278" i="3"/>
  <c r="E1271" i="3"/>
  <c r="F1271" i="3"/>
  <c r="E1263" i="3"/>
  <c r="F1263" i="3"/>
  <c r="E1254" i="3"/>
  <c r="F1254" i="3"/>
  <c r="E1242" i="3"/>
  <c r="F1242" i="3"/>
  <c r="E1226" i="3"/>
  <c r="F1226" i="3"/>
  <c r="E1213" i="3"/>
  <c r="F1213" i="3"/>
  <c r="E1210" i="3"/>
  <c r="F1210" i="3"/>
  <c r="E1197" i="3"/>
  <c r="F1197" i="3"/>
  <c r="E1185" i="3"/>
  <c r="F1185" i="3"/>
  <c r="E1182" i="3"/>
  <c r="F1182" i="3"/>
  <c r="E1175" i="3"/>
  <c r="F1175" i="3"/>
  <c r="E1157" i="3"/>
  <c r="F1157" i="3"/>
  <c r="E1132" i="3"/>
  <c r="F1132" i="3"/>
  <c r="E1123" i="3"/>
  <c r="F1123" i="3"/>
  <c r="E1111" i="3"/>
  <c r="F1111" i="3"/>
  <c r="E1109" i="3"/>
  <c r="F1109" i="3"/>
  <c r="E1103" i="3"/>
  <c r="F1103" i="3"/>
  <c r="E1101" i="3"/>
  <c r="F1101" i="3"/>
  <c r="E1092" i="3"/>
  <c r="F1092" i="3"/>
  <c r="E1079" i="3"/>
  <c r="F1079" i="3"/>
  <c r="E1050" i="3"/>
  <c r="F1050" i="3"/>
  <c r="E1033" i="3"/>
  <c r="F1033" i="3"/>
  <c r="E1021" i="3"/>
  <c r="F1021" i="3"/>
  <c r="E1012" i="3"/>
  <c r="F1012" i="3"/>
  <c r="E993" i="3"/>
  <c r="F993" i="3"/>
  <c r="E987" i="3"/>
  <c r="F987" i="3"/>
  <c r="E971" i="3"/>
  <c r="F971" i="3"/>
  <c r="E966" i="3"/>
  <c r="F966" i="3"/>
  <c r="E932" i="3"/>
  <c r="F932" i="3"/>
  <c r="E918" i="3"/>
  <c r="F918" i="3"/>
  <c r="E897" i="3"/>
  <c r="F897" i="3"/>
  <c r="E885" i="3"/>
  <c r="F885" i="3"/>
  <c r="E875" i="3"/>
  <c r="F875" i="3"/>
  <c r="E805" i="3"/>
  <c r="F805" i="3"/>
  <c r="E790" i="3"/>
  <c r="F790" i="3"/>
  <c r="E787" i="3"/>
  <c r="F787" i="3"/>
  <c r="E776" i="3"/>
  <c r="F776" i="3"/>
  <c r="E726" i="3"/>
  <c r="F726" i="3"/>
  <c r="E710" i="3"/>
  <c r="F710" i="3"/>
  <c r="E704" i="3"/>
  <c r="F704" i="3"/>
  <c r="E686" i="3"/>
  <c r="F686" i="3"/>
  <c r="E675" i="3"/>
  <c r="F675" i="3"/>
  <c r="E652" i="3"/>
  <c r="F652" i="3"/>
  <c r="E650" i="3"/>
  <c r="F650" i="3"/>
  <c r="E642" i="3"/>
  <c r="F642" i="3"/>
  <c r="E635" i="3"/>
  <c r="F635" i="3"/>
  <c r="E603" i="3"/>
  <c r="F603" i="3"/>
  <c r="E564" i="3"/>
  <c r="F564" i="3"/>
  <c r="E549" i="3"/>
  <c r="F549" i="3"/>
  <c r="E543" i="3"/>
  <c r="F543" i="3"/>
  <c r="E529" i="3"/>
  <c r="F529" i="3"/>
  <c r="E523" i="3"/>
  <c r="F523" i="3"/>
  <c r="E519" i="3"/>
  <c r="F519" i="3"/>
  <c r="E485" i="3"/>
  <c r="F485" i="3"/>
  <c r="E474" i="3"/>
  <c r="F474" i="3"/>
  <c r="E450" i="3"/>
  <c r="F450" i="3"/>
  <c r="E432" i="3"/>
  <c r="F432" i="3"/>
  <c r="E408" i="3"/>
  <c r="F408" i="3"/>
  <c r="E397" i="3"/>
  <c r="F397" i="3"/>
  <c r="E395" i="3"/>
  <c r="F395" i="3"/>
  <c r="E378" i="3"/>
  <c r="F378" i="3"/>
  <c r="E336" i="3"/>
  <c r="F336" i="3"/>
  <c r="E329" i="3"/>
  <c r="F329" i="3"/>
  <c r="E327" i="3"/>
  <c r="F327" i="3"/>
  <c r="E317" i="3"/>
  <c r="F317" i="3"/>
  <c r="E312" i="3"/>
  <c r="F312" i="3"/>
  <c r="E288" i="3"/>
  <c r="F288" i="3"/>
  <c r="E213" i="3"/>
  <c r="F213" i="3"/>
  <c r="E204" i="3"/>
  <c r="F204" i="3"/>
  <c r="E194" i="3"/>
  <c r="F194" i="3"/>
  <c r="E176" i="3"/>
  <c r="F176" i="3"/>
  <c r="E170" i="3"/>
  <c r="F170" i="3"/>
  <c r="E164" i="3"/>
  <c r="F164" i="3"/>
  <c r="E143" i="3"/>
  <c r="F143" i="3"/>
  <c r="E111" i="3"/>
  <c r="F111" i="3"/>
  <c r="E85" i="3"/>
  <c r="F85" i="3"/>
  <c r="E77" i="3"/>
  <c r="F77" i="3"/>
  <c r="E43" i="3"/>
  <c r="F43" i="3"/>
  <c r="E35" i="3"/>
  <c r="F35" i="3"/>
  <c r="E20" i="3"/>
  <c r="F20" i="3"/>
  <c r="E4" i="3"/>
  <c r="G4" i="3" s="1"/>
  <c r="F4" i="3"/>
  <c r="E3132" i="3"/>
  <c r="G3132" i="3" s="1"/>
  <c r="F3132" i="3"/>
  <c r="E3085" i="3"/>
  <c r="G3085" i="3" s="1"/>
  <c r="F3085" i="3"/>
  <c r="E3020" i="3"/>
  <c r="G3020" i="3" s="1"/>
  <c r="F3020" i="3"/>
  <c r="E3011" i="3"/>
  <c r="G3011" i="3" s="1"/>
  <c r="F3011" i="3"/>
  <c r="E2972" i="3"/>
  <c r="G2972" i="3" s="1"/>
  <c r="F2972" i="3"/>
  <c r="E2907" i="3"/>
  <c r="G2907" i="3" s="1"/>
  <c r="F2907" i="3"/>
  <c r="E2889" i="3"/>
  <c r="F2889" i="3"/>
  <c r="E2875" i="3"/>
  <c r="G2875" i="3" s="1"/>
  <c r="F2875" i="3"/>
  <c r="E3016" i="3"/>
  <c r="G3016" i="3" s="1"/>
  <c r="F3016" i="3"/>
  <c r="E2980" i="3"/>
  <c r="G2980" i="3" s="1"/>
  <c r="F2980" i="3"/>
  <c r="E2960" i="3"/>
  <c r="G2960" i="3" s="1"/>
  <c r="F2960" i="3"/>
  <c r="E2942" i="3"/>
  <c r="G2942" i="3" s="1"/>
  <c r="F2942" i="3"/>
  <c r="E2932" i="3"/>
  <c r="G2932" i="3" s="1"/>
  <c r="F2932" i="3"/>
  <c r="E2911" i="3"/>
  <c r="G2911" i="3" s="1"/>
  <c r="F2911" i="3"/>
  <c r="E2895" i="3"/>
  <c r="F2895" i="3"/>
  <c r="E2887" i="3"/>
  <c r="G2887" i="3" s="1"/>
  <c r="F2887" i="3"/>
  <c r="E2884" i="3"/>
  <c r="G2884" i="3" s="1"/>
  <c r="F2884" i="3"/>
  <c r="E2864" i="3"/>
  <c r="G2864" i="3" s="1"/>
  <c r="F2864" i="3"/>
  <c r="E2861" i="3"/>
  <c r="G2861" i="3" s="1"/>
  <c r="F2861" i="3"/>
  <c r="E2857" i="3"/>
  <c r="G2857" i="3" s="1"/>
  <c r="F2857" i="3"/>
  <c r="E2849" i="3"/>
  <c r="G2849" i="3" s="1"/>
  <c r="F2849" i="3"/>
  <c r="E2834" i="3"/>
  <c r="G2834" i="3" s="1"/>
  <c r="F2834" i="3"/>
  <c r="E2826" i="3"/>
  <c r="F2826" i="3"/>
  <c r="E2814" i="3"/>
  <c r="G2814" i="3" s="1"/>
  <c r="F2814" i="3"/>
  <c r="E2809" i="3"/>
  <c r="G2809" i="3" s="1"/>
  <c r="F2809" i="3"/>
  <c r="E2804" i="3"/>
  <c r="G2804" i="3" s="1"/>
  <c r="F2804" i="3"/>
  <c r="E2782" i="3"/>
  <c r="G2782" i="3" s="1"/>
  <c r="F2782" i="3"/>
  <c r="E2773" i="3"/>
  <c r="G2773" i="3" s="1"/>
  <c r="F2773" i="3"/>
  <c r="E2767" i="3"/>
  <c r="G2767" i="3" s="1"/>
  <c r="F2767" i="3"/>
  <c r="E2744" i="3"/>
  <c r="G2744" i="3" s="1"/>
  <c r="F2744" i="3"/>
  <c r="E2715" i="3"/>
  <c r="F2715" i="3"/>
  <c r="E2698" i="3"/>
  <c r="G2698" i="3" s="1"/>
  <c r="F2698" i="3"/>
  <c r="E2685" i="3"/>
  <c r="G2685" i="3" s="1"/>
  <c r="F2685" i="3"/>
  <c r="E2659" i="3"/>
  <c r="G2659" i="3" s="1"/>
  <c r="F2659" i="3"/>
  <c r="E2647" i="3"/>
  <c r="G2647" i="3" s="1"/>
  <c r="F2647" i="3"/>
  <c r="E2635" i="3"/>
  <c r="G2635" i="3" s="1"/>
  <c r="F2635" i="3"/>
  <c r="E2601" i="3"/>
  <c r="G2601" i="3" s="1"/>
  <c r="F2601" i="3"/>
  <c r="E2572" i="3"/>
  <c r="G2572" i="3" s="1"/>
  <c r="F2572" i="3"/>
  <c r="E2569" i="3"/>
  <c r="F2569" i="3"/>
  <c r="E2524" i="3"/>
  <c r="G2524" i="3" s="1"/>
  <c r="F2524" i="3"/>
  <c r="E2470" i="3"/>
  <c r="G2470" i="3" s="1"/>
  <c r="F2470" i="3"/>
  <c r="E2422" i="3"/>
  <c r="G2422" i="3" s="1"/>
  <c r="F2422" i="3"/>
  <c r="E2393" i="3"/>
  <c r="G2393" i="3" s="1"/>
  <c r="F2393" i="3"/>
  <c r="E2391" i="3"/>
  <c r="G2391" i="3" s="1"/>
  <c r="F2391" i="3"/>
  <c r="E2351" i="3"/>
  <c r="G2351" i="3" s="1"/>
  <c r="F2351" i="3"/>
  <c r="E2306" i="3"/>
  <c r="G2306" i="3" s="1"/>
  <c r="F2306" i="3"/>
  <c r="E2302" i="3"/>
  <c r="F2302" i="3"/>
  <c r="E2299" i="3"/>
  <c r="G2299" i="3" s="1"/>
  <c r="F2299" i="3"/>
  <c r="E2241" i="3"/>
  <c r="G2241" i="3" s="1"/>
  <c r="F2241" i="3"/>
  <c r="E2239" i="3"/>
  <c r="G2239" i="3" s="1"/>
  <c r="F2239" i="3"/>
  <c r="E2215" i="3"/>
  <c r="G2215" i="3" s="1"/>
  <c r="F2215" i="3"/>
  <c r="E2202" i="3"/>
  <c r="G2202" i="3" s="1"/>
  <c r="F2202" i="3"/>
  <c r="E2195" i="3"/>
  <c r="G2195" i="3" s="1"/>
  <c r="F2195" i="3"/>
  <c r="E2171" i="3"/>
  <c r="G2171" i="3" s="1"/>
  <c r="F2171" i="3"/>
  <c r="E2168" i="3"/>
  <c r="F2168" i="3"/>
  <c r="E2158" i="3"/>
  <c r="G2158" i="3" s="1"/>
  <c r="F2158" i="3"/>
  <c r="E2155" i="3"/>
  <c r="G2155" i="3" s="1"/>
  <c r="F2155" i="3"/>
  <c r="E2138" i="3"/>
  <c r="G2138" i="3" s="1"/>
  <c r="F2138" i="3"/>
  <c r="E2119" i="3"/>
  <c r="G2119" i="3" s="1"/>
  <c r="F2119" i="3"/>
  <c r="E2100" i="3"/>
  <c r="G2100" i="3" s="1"/>
  <c r="F2100" i="3"/>
  <c r="E2095" i="3"/>
  <c r="G2095" i="3" s="1"/>
  <c r="F2095" i="3"/>
  <c r="E2093" i="3"/>
  <c r="G2093" i="3" s="1"/>
  <c r="F2093" i="3"/>
  <c r="E2078" i="3"/>
  <c r="F2078" i="3"/>
  <c r="E2071" i="3"/>
  <c r="G2071" i="3" s="1"/>
  <c r="F2071" i="3"/>
  <c r="E2047" i="3"/>
  <c r="G2047" i="3" s="1"/>
  <c r="F2047" i="3"/>
  <c r="E2032" i="3"/>
  <c r="G2032" i="3" s="1"/>
  <c r="F2032" i="3"/>
  <c r="E2017" i="3"/>
  <c r="G2017" i="3" s="1"/>
  <c r="F2017" i="3"/>
  <c r="E2014" i="3"/>
  <c r="G2014" i="3" s="1"/>
  <c r="F2014" i="3"/>
  <c r="E1999" i="3"/>
  <c r="G1999" i="3" s="1"/>
  <c r="F1999" i="3"/>
  <c r="E1990" i="3"/>
  <c r="G1990" i="3" s="1"/>
  <c r="F1990" i="3"/>
  <c r="E1972" i="3"/>
  <c r="F1972" i="3"/>
  <c r="E1962" i="3"/>
  <c r="G1962" i="3" s="1"/>
  <c r="F1962" i="3"/>
  <c r="E1953" i="3"/>
  <c r="G1953" i="3" s="1"/>
  <c r="F1953" i="3"/>
  <c r="E1927" i="3"/>
  <c r="G1927" i="3" s="1"/>
  <c r="F1927" i="3"/>
  <c r="E1919" i="3"/>
  <c r="G1919" i="3" s="1"/>
  <c r="F1919" i="3"/>
  <c r="E1913" i="3"/>
  <c r="G1913" i="3" s="1"/>
  <c r="F1913" i="3"/>
  <c r="E1898" i="3"/>
  <c r="G1898" i="3" s="1"/>
  <c r="F1898" i="3"/>
  <c r="E1882" i="3"/>
  <c r="G1882" i="3" s="1"/>
  <c r="F1882" i="3"/>
  <c r="E1874" i="3"/>
  <c r="F1874" i="3"/>
  <c r="E1873" i="3"/>
  <c r="G1873" i="3" s="1"/>
  <c r="F1873" i="3"/>
  <c r="E1844" i="3"/>
  <c r="G1844" i="3" s="1"/>
  <c r="F1844" i="3"/>
  <c r="E1828" i="3"/>
  <c r="G1828" i="3" s="1"/>
  <c r="F1828" i="3"/>
  <c r="E1802" i="3"/>
  <c r="G1802" i="3" s="1"/>
  <c r="F1802" i="3"/>
  <c r="E1799" i="3"/>
  <c r="G1799" i="3" s="1"/>
  <c r="F1799" i="3"/>
  <c r="E1794" i="3"/>
  <c r="G1794" i="3" s="1"/>
  <c r="F1794" i="3"/>
  <c r="E1767" i="3"/>
  <c r="G1767" i="3" s="1"/>
  <c r="F1767" i="3"/>
  <c r="E1761" i="3"/>
  <c r="F1761" i="3"/>
  <c r="E1709" i="3"/>
  <c r="G1709" i="3" s="1"/>
  <c r="F1709" i="3"/>
  <c r="E1661" i="3"/>
  <c r="G1661" i="3" s="1"/>
  <c r="F1661" i="3"/>
  <c r="E1659" i="3"/>
  <c r="G1659" i="3" s="1"/>
  <c r="F1659" i="3"/>
  <c r="E1646" i="3"/>
  <c r="G1646" i="3" s="1"/>
  <c r="F1646" i="3"/>
  <c r="E1640" i="3"/>
  <c r="G1640" i="3" s="1"/>
  <c r="F1640" i="3"/>
  <c r="E1629" i="3"/>
  <c r="G1629" i="3" s="1"/>
  <c r="F1629" i="3"/>
  <c r="E1618" i="3"/>
  <c r="G1618" i="3" s="1"/>
  <c r="F1618" i="3"/>
  <c r="E1608" i="3"/>
  <c r="F1608" i="3"/>
  <c r="E1606" i="3"/>
  <c r="G1606" i="3" s="1"/>
  <c r="F1606" i="3"/>
  <c r="E1588" i="3"/>
  <c r="G1588" i="3" s="1"/>
  <c r="F1588" i="3"/>
  <c r="E1555" i="3"/>
  <c r="G1555" i="3" s="1"/>
  <c r="F1555" i="3"/>
  <c r="E1541" i="3"/>
  <c r="G1541" i="3" s="1"/>
  <c r="F1541" i="3"/>
  <c r="E1537" i="3"/>
  <c r="G1537" i="3" s="1"/>
  <c r="F1537" i="3"/>
  <c r="E1515" i="3"/>
  <c r="G1515" i="3" s="1"/>
  <c r="F1515" i="3"/>
  <c r="E1498" i="3"/>
  <c r="G1498" i="3" s="1"/>
  <c r="F1498" i="3"/>
  <c r="E1494" i="3"/>
  <c r="F1494" i="3"/>
  <c r="E1481" i="3"/>
  <c r="G1481" i="3" s="1"/>
  <c r="F1481" i="3"/>
  <c r="E1473" i="3"/>
  <c r="G1473" i="3" s="1"/>
  <c r="F1473" i="3"/>
  <c r="E1466" i="3"/>
  <c r="G1466" i="3" s="1"/>
  <c r="F1466" i="3"/>
  <c r="E1447" i="3"/>
  <c r="G1447" i="3" s="1"/>
  <c r="F1447" i="3"/>
  <c r="E1419" i="3"/>
  <c r="G1419" i="3" s="1"/>
  <c r="F1419" i="3"/>
  <c r="E1409" i="3"/>
  <c r="G1409" i="3" s="1"/>
  <c r="F1409" i="3"/>
  <c r="E1384" i="3"/>
  <c r="G1384" i="3" s="1"/>
  <c r="F1384" i="3"/>
  <c r="E1371" i="3"/>
  <c r="F1371" i="3"/>
  <c r="E1346" i="3"/>
  <c r="G1346" i="3" s="1"/>
  <c r="F1346" i="3"/>
  <c r="E1343" i="3"/>
  <c r="G1343" i="3" s="1"/>
  <c r="F1343" i="3"/>
  <c r="E1325" i="3"/>
  <c r="G1325" i="3" s="1"/>
  <c r="F1325" i="3"/>
  <c r="E1313" i="3"/>
  <c r="G1313" i="3" s="1"/>
  <c r="F1313" i="3"/>
  <c r="E1309" i="3"/>
  <c r="G1309" i="3" s="1"/>
  <c r="F1309" i="3"/>
  <c r="E1307" i="3"/>
  <c r="G1307" i="3" s="1"/>
  <c r="F1307" i="3"/>
  <c r="E1303" i="3"/>
  <c r="G1303" i="3" s="1"/>
  <c r="F1303" i="3"/>
  <c r="E1301" i="3"/>
  <c r="F1301" i="3"/>
  <c r="E1262" i="3"/>
  <c r="G1262" i="3" s="1"/>
  <c r="F1262" i="3"/>
  <c r="E1246" i="3"/>
  <c r="G1246" i="3" s="1"/>
  <c r="F1246" i="3"/>
  <c r="E1241" i="3"/>
  <c r="G1241" i="3" s="1"/>
  <c r="F1241" i="3"/>
  <c r="E1201" i="3"/>
  <c r="G1201" i="3" s="1"/>
  <c r="F1201" i="3"/>
  <c r="E1196" i="3"/>
  <c r="G1196" i="3" s="1"/>
  <c r="F1196" i="3"/>
  <c r="E1191" i="3"/>
  <c r="G1191" i="3" s="1"/>
  <c r="F1191" i="3"/>
  <c r="E1138" i="3"/>
  <c r="G1138" i="3" s="1"/>
  <c r="F1138" i="3"/>
  <c r="E1135" i="3"/>
  <c r="F1135" i="3"/>
  <c r="E1126" i="3"/>
  <c r="G1126" i="3" s="1"/>
  <c r="F1126" i="3"/>
  <c r="E1122" i="3"/>
  <c r="G1122" i="3" s="1"/>
  <c r="F1122" i="3"/>
  <c r="E1116" i="3"/>
  <c r="G1116" i="3" s="1"/>
  <c r="F1116" i="3"/>
  <c r="E1100" i="3"/>
  <c r="G1100" i="3" s="1"/>
  <c r="F1100" i="3"/>
  <c r="E1086" i="3"/>
  <c r="G1086" i="3" s="1"/>
  <c r="F1086" i="3"/>
  <c r="E1078" i="3"/>
  <c r="G1078" i="3" s="1"/>
  <c r="F1078" i="3"/>
  <c r="E1054" i="3"/>
  <c r="G1054" i="3" s="1"/>
  <c r="F1054" i="3"/>
  <c r="E1023" i="3"/>
  <c r="F1023" i="3"/>
  <c r="E1018" i="3"/>
  <c r="G1018" i="3" s="1"/>
  <c r="F1018" i="3"/>
  <c r="E999" i="3"/>
  <c r="G999" i="3" s="1"/>
  <c r="F999" i="3"/>
  <c r="E946" i="3"/>
  <c r="G946" i="3" s="1"/>
  <c r="F946" i="3"/>
  <c r="E935" i="3"/>
  <c r="G935" i="3" s="1"/>
  <c r="F935" i="3"/>
  <c r="E930" i="3"/>
  <c r="G930" i="3" s="1"/>
  <c r="F930" i="3"/>
  <c r="E917" i="3"/>
  <c r="G917" i="3" s="1"/>
  <c r="F917" i="3"/>
  <c r="E914" i="3"/>
  <c r="G914" i="3" s="1"/>
  <c r="F914" i="3"/>
  <c r="E906" i="3"/>
  <c r="F906" i="3"/>
  <c r="E866" i="3"/>
  <c r="G866" i="3" s="1"/>
  <c r="F866" i="3"/>
  <c r="E863" i="3"/>
  <c r="G863" i="3" s="1"/>
  <c r="F863" i="3"/>
  <c r="E846" i="3"/>
  <c r="G846" i="3" s="1"/>
  <c r="F846" i="3"/>
  <c r="E804" i="3"/>
  <c r="G804" i="3" s="1"/>
  <c r="F804" i="3"/>
  <c r="E795" i="3"/>
  <c r="G795" i="3" s="1"/>
  <c r="F795" i="3"/>
  <c r="E786" i="3"/>
  <c r="G786" i="3" s="1"/>
  <c r="F786" i="3"/>
  <c r="E755" i="3"/>
  <c r="G755" i="3" s="1"/>
  <c r="F755" i="3"/>
  <c r="E738" i="3"/>
  <c r="F738" i="3"/>
  <c r="E715" i="3"/>
  <c r="G715" i="3" s="1"/>
  <c r="F715" i="3"/>
  <c r="E709" i="3"/>
  <c r="G709" i="3" s="1"/>
  <c r="F709" i="3"/>
  <c r="E673" i="3"/>
  <c r="G673" i="3" s="1"/>
  <c r="F673" i="3"/>
  <c r="E663" i="3"/>
  <c r="G663" i="3" s="1"/>
  <c r="F663" i="3"/>
  <c r="E657" i="3"/>
  <c r="G657" i="3" s="1"/>
  <c r="F657" i="3"/>
  <c r="E651" i="3"/>
  <c r="G651" i="3" s="1"/>
  <c r="F651" i="3"/>
  <c r="E617" i="3"/>
  <c r="G617" i="3" s="1"/>
  <c r="F617" i="3"/>
  <c r="E609" i="3"/>
  <c r="F609" i="3"/>
  <c r="E592" i="3"/>
  <c r="G592" i="3" s="1"/>
  <c r="F592" i="3"/>
  <c r="E588" i="3"/>
  <c r="G588" i="3" s="1"/>
  <c r="F588" i="3"/>
  <c r="E580" i="3"/>
  <c r="G580" i="3" s="1"/>
  <c r="F580" i="3"/>
  <c r="E574" i="3"/>
  <c r="G574" i="3" s="1"/>
  <c r="F574" i="3"/>
  <c r="E551" i="3"/>
  <c r="G551" i="3" s="1"/>
  <c r="F551" i="3"/>
  <c r="E548" i="3"/>
  <c r="G548" i="3" s="1"/>
  <c r="F548" i="3"/>
  <c r="E508" i="3"/>
  <c r="G508" i="3" s="1"/>
  <c r="F508" i="3"/>
  <c r="E478" i="3"/>
  <c r="F478" i="3"/>
  <c r="E460" i="3"/>
  <c r="G460" i="3" s="1"/>
  <c r="F460" i="3"/>
  <c r="E419" i="3"/>
  <c r="G419" i="3" s="1"/>
  <c r="F419" i="3"/>
  <c r="E403" i="3"/>
  <c r="G403" i="3" s="1"/>
  <c r="F403" i="3"/>
  <c r="E389" i="3"/>
  <c r="G389" i="3" s="1"/>
  <c r="F389" i="3"/>
  <c r="E386" i="3"/>
  <c r="G386" i="3" s="1"/>
  <c r="F386" i="3"/>
  <c r="E374" i="3"/>
  <c r="G374" i="3" s="1"/>
  <c r="F374" i="3"/>
  <c r="E339" i="3"/>
  <c r="G339" i="3" s="1"/>
  <c r="F339" i="3"/>
  <c r="E322" i="3"/>
  <c r="F322" i="3"/>
  <c r="E320" i="3"/>
  <c r="G320" i="3" s="1"/>
  <c r="F320" i="3"/>
  <c r="E302" i="3"/>
  <c r="G302" i="3" s="1"/>
  <c r="F302" i="3"/>
  <c r="E295" i="3"/>
  <c r="G295" i="3" s="1"/>
  <c r="F295" i="3"/>
  <c r="E256" i="3"/>
  <c r="G256" i="3" s="1"/>
  <c r="F256" i="3"/>
  <c r="E252" i="3"/>
  <c r="G252" i="3" s="1"/>
  <c r="F252" i="3"/>
  <c r="E244" i="3"/>
  <c r="G244" i="3" s="1"/>
  <c r="F244" i="3"/>
  <c r="E212" i="3"/>
  <c r="G212" i="3" s="1"/>
  <c r="F212" i="3"/>
  <c r="E193" i="3"/>
  <c r="F193" i="3"/>
  <c r="E172" i="3"/>
  <c r="G172" i="3" s="1"/>
  <c r="F172" i="3"/>
  <c r="E168" i="3"/>
  <c r="G168" i="3" s="1"/>
  <c r="F168" i="3"/>
  <c r="E165" i="3"/>
  <c r="G165" i="3" s="1"/>
  <c r="F165" i="3"/>
  <c r="E159" i="3"/>
  <c r="G159" i="3" s="1"/>
  <c r="F159" i="3"/>
  <c r="E134" i="3"/>
  <c r="G134" i="3" s="1"/>
  <c r="F134" i="3"/>
  <c r="E132" i="3"/>
  <c r="G132" i="3" s="1"/>
  <c r="F132" i="3"/>
  <c r="E118" i="3"/>
  <c r="G118" i="3" s="1"/>
  <c r="F118" i="3"/>
  <c r="E115" i="3"/>
  <c r="F115" i="3"/>
  <c r="E110" i="3"/>
  <c r="G110" i="3" s="1"/>
  <c r="F110" i="3"/>
  <c r="E76" i="3"/>
  <c r="G76" i="3" s="1"/>
  <c r="F76" i="3"/>
  <c r="E73" i="3"/>
  <c r="G73" i="3" s="1"/>
  <c r="F73" i="3"/>
  <c r="E54" i="3"/>
  <c r="G54" i="3" s="1"/>
  <c r="F54" i="3"/>
  <c r="E15" i="3"/>
  <c r="G15" i="3" s="1"/>
  <c r="F15" i="3"/>
  <c r="E12" i="3"/>
  <c r="G12" i="3" s="1"/>
  <c r="F12" i="3"/>
  <c r="E3105" i="3"/>
  <c r="G3105" i="3" s="1"/>
  <c r="F3105" i="3"/>
  <c r="E3029" i="3"/>
  <c r="F3029" i="3"/>
  <c r="E2949" i="3"/>
  <c r="G2949" i="3" s="1"/>
  <c r="F2949" i="3"/>
  <c r="E2917" i="3"/>
  <c r="G2917" i="3" s="1"/>
  <c r="F2917" i="3"/>
  <c r="E2900" i="3"/>
  <c r="G2900" i="3" s="1"/>
  <c r="F2900" i="3"/>
  <c r="E2881" i="3"/>
  <c r="G2881" i="3" s="1"/>
  <c r="F2881" i="3"/>
  <c r="E2833" i="3"/>
  <c r="G2833" i="3" s="1"/>
  <c r="F2833" i="3"/>
  <c r="E2818" i="3"/>
  <c r="G2818" i="3" s="1"/>
  <c r="F2818" i="3"/>
  <c r="E2813" i="3"/>
  <c r="G2813" i="3" s="1"/>
  <c r="F2813" i="3"/>
  <c r="E2808" i="3"/>
  <c r="F2808" i="3"/>
  <c r="E2806" i="3"/>
  <c r="G2806" i="3" s="1"/>
  <c r="F2806" i="3"/>
  <c r="E2796" i="3"/>
  <c r="G2796" i="3" s="1"/>
  <c r="F2796" i="3"/>
  <c r="E2792" i="3"/>
  <c r="G2792" i="3" s="1"/>
  <c r="F2792" i="3"/>
  <c r="E2775" i="3"/>
  <c r="G2775" i="3" s="1"/>
  <c r="F2775" i="3"/>
  <c r="E2771" i="3"/>
  <c r="G2771" i="3" s="1"/>
  <c r="F2771" i="3"/>
  <c r="E2743" i="3"/>
  <c r="G2743" i="3" s="1"/>
  <c r="F2743" i="3"/>
  <c r="E2738" i="3"/>
  <c r="G2738" i="3" s="1"/>
  <c r="F2738" i="3"/>
  <c r="E2729" i="3"/>
  <c r="F2729" i="3"/>
  <c r="E2727" i="3"/>
  <c r="G2727" i="3" s="1"/>
  <c r="F2727" i="3"/>
  <c r="E2714" i="3"/>
  <c r="G2714" i="3" s="1"/>
  <c r="F2714" i="3"/>
  <c r="E2697" i="3"/>
  <c r="G2697" i="3" s="1"/>
  <c r="F2697" i="3"/>
  <c r="E2678" i="3"/>
  <c r="G2678" i="3" s="1"/>
  <c r="F2678" i="3"/>
  <c r="E2651" i="3"/>
  <c r="G2651" i="3" s="1"/>
  <c r="F2651" i="3"/>
  <c r="E2639" i="3"/>
  <c r="G2639" i="3" s="1"/>
  <c r="F2639" i="3"/>
  <c r="E2630" i="3"/>
  <c r="G2630" i="3" s="1"/>
  <c r="F2630" i="3"/>
  <c r="E2621" i="3"/>
  <c r="F2621" i="3"/>
  <c r="E2598" i="3"/>
  <c r="G2598" i="3" s="1"/>
  <c r="F2598" i="3"/>
  <c r="E2586" i="3"/>
  <c r="G2586" i="3" s="1"/>
  <c r="F2586" i="3"/>
  <c r="E2558" i="3"/>
  <c r="G2558" i="3" s="1"/>
  <c r="F2558" i="3"/>
  <c r="E2538" i="3"/>
  <c r="G2538" i="3" s="1"/>
  <c r="F2538" i="3"/>
  <c r="E2530" i="3"/>
  <c r="G2530" i="3" s="1"/>
  <c r="F2530" i="3"/>
  <c r="E2528" i="3"/>
  <c r="G2528" i="3" s="1"/>
  <c r="F2528" i="3"/>
  <c r="E2518" i="3"/>
  <c r="G2518" i="3" s="1"/>
  <c r="F2518" i="3"/>
  <c r="E2501" i="3"/>
  <c r="F2501" i="3"/>
  <c r="E2480" i="3"/>
  <c r="G2480" i="3" s="1"/>
  <c r="F2480" i="3"/>
  <c r="E2443" i="3"/>
  <c r="G2443" i="3" s="1"/>
  <c r="F2443" i="3"/>
  <c r="E2430" i="3"/>
  <c r="G2430" i="3" s="1"/>
  <c r="F2430" i="3"/>
  <c r="E2350" i="3"/>
  <c r="G2350" i="3" s="1"/>
  <c r="F2350" i="3"/>
  <c r="E2338" i="3"/>
  <c r="G2338" i="3" s="1"/>
  <c r="F2338" i="3"/>
  <c r="E2313" i="3"/>
  <c r="G2313" i="3" s="1"/>
  <c r="F2313" i="3"/>
  <c r="E2311" i="3"/>
  <c r="G2311" i="3" s="1"/>
  <c r="F2311" i="3"/>
  <c r="E2308" i="3"/>
  <c r="F2308" i="3"/>
  <c r="E2282" i="3"/>
  <c r="G2282" i="3" s="1"/>
  <c r="F2282" i="3"/>
  <c r="E2278" i="3"/>
  <c r="G2278" i="3" s="1"/>
  <c r="F2278" i="3"/>
  <c r="E2271" i="3"/>
  <c r="G2271" i="3" s="1"/>
  <c r="F2271" i="3"/>
  <c r="E2268" i="3"/>
  <c r="G2268" i="3" s="1"/>
  <c r="F2268" i="3"/>
  <c r="E2257" i="3"/>
  <c r="G2257" i="3" s="1"/>
  <c r="F2257" i="3"/>
  <c r="E2254" i="3"/>
  <c r="G2254" i="3" s="1"/>
  <c r="F2254" i="3"/>
  <c r="E2237" i="3"/>
  <c r="G2237" i="3" s="1"/>
  <c r="F2237" i="3"/>
  <c r="E2201" i="3"/>
  <c r="F2201" i="3"/>
  <c r="E2194" i="3"/>
  <c r="G2194" i="3" s="1"/>
  <c r="F2194" i="3"/>
  <c r="E2181" i="3"/>
  <c r="G2181" i="3" s="1"/>
  <c r="F2181" i="3"/>
  <c r="E2170" i="3"/>
  <c r="G2170" i="3" s="1"/>
  <c r="F2170" i="3"/>
  <c r="E2167" i="3"/>
  <c r="G2167" i="3" s="1"/>
  <c r="F2167" i="3"/>
  <c r="E2161" i="3"/>
  <c r="G2161" i="3" s="1"/>
  <c r="F2161" i="3"/>
  <c r="E2148" i="3"/>
  <c r="G2148" i="3" s="1"/>
  <c r="F2148" i="3"/>
  <c r="E2137" i="3"/>
  <c r="G2137" i="3" s="1"/>
  <c r="F2137" i="3"/>
  <c r="E2098" i="3"/>
  <c r="F2098" i="3"/>
  <c r="E2096" i="3"/>
  <c r="G2096" i="3" s="1"/>
  <c r="F2096" i="3"/>
  <c r="E2077" i="3"/>
  <c r="G2077" i="3" s="1"/>
  <c r="F2077" i="3"/>
  <c r="E2060" i="3"/>
  <c r="G2060" i="3" s="1"/>
  <c r="F2060" i="3"/>
  <c r="E2037" i="3"/>
  <c r="G2037" i="3" s="1"/>
  <c r="F2037" i="3"/>
  <c r="E2011" i="3"/>
  <c r="G2011" i="3" s="1"/>
  <c r="F2011" i="3"/>
  <c r="E2005" i="3"/>
  <c r="G2005" i="3" s="1"/>
  <c r="F2005" i="3"/>
  <c r="E1994" i="3"/>
  <c r="G1994" i="3" s="1"/>
  <c r="F1994" i="3"/>
  <c r="E1961" i="3"/>
  <c r="F1961" i="3"/>
  <c r="E1952" i="3"/>
  <c r="G1952" i="3" s="1"/>
  <c r="F1952" i="3"/>
  <c r="E1945" i="3"/>
  <c r="G1945" i="3" s="1"/>
  <c r="F1945" i="3"/>
  <c r="E1932" i="3"/>
  <c r="G1932" i="3" s="1"/>
  <c r="F1932" i="3"/>
  <c r="E1925" i="3"/>
  <c r="G1925" i="3" s="1"/>
  <c r="F1925" i="3"/>
  <c r="E1918" i="3"/>
  <c r="G1918" i="3" s="1"/>
  <c r="F1918" i="3"/>
  <c r="E1903" i="3"/>
  <c r="G1903" i="3" s="1"/>
  <c r="F1903" i="3"/>
  <c r="E1894" i="3"/>
  <c r="G1894" i="3" s="1"/>
  <c r="F1894" i="3"/>
  <c r="E1860" i="3"/>
  <c r="F1860" i="3"/>
  <c r="E1852" i="3"/>
  <c r="G1852" i="3" s="1"/>
  <c r="F1852" i="3"/>
  <c r="E1847" i="3"/>
  <c r="G1847" i="3" s="1"/>
  <c r="F1847" i="3"/>
  <c r="E1819" i="3"/>
  <c r="G1819" i="3" s="1"/>
  <c r="F1819" i="3"/>
  <c r="E1798" i="3"/>
  <c r="G1798" i="3" s="1"/>
  <c r="F1798" i="3"/>
  <c r="E1788" i="3"/>
  <c r="G1788" i="3" s="1"/>
  <c r="F1788" i="3"/>
  <c r="E1753" i="3"/>
  <c r="G1753" i="3" s="1"/>
  <c r="F1753" i="3"/>
  <c r="E1735" i="3"/>
  <c r="G1735" i="3" s="1"/>
  <c r="F1735" i="3"/>
  <c r="E1729" i="3"/>
  <c r="F1729" i="3"/>
  <c r="E1699" i="3"/>
  <c r="G1699" i="3" s="1"/>
  <c r="F1699" i="3"/>
  <c r="E1693" i="3"/>
  <c r="G1693" i="3" s="1"/>
  <c r="F1693" i="3"/>
  <c r="E1656" i="3"/>
  <c r="G1656" i="3" s="1"/>
  <c r="F1656" i="3"/>
  <c r="E1643" i="3"/>
  <c r="G1643" i="3" s="1"/>
  <c r="F1643" i="3"/>
  <c r="E1591" i="3"/>
  <c r="G1591" i="3" s="1"/>
  <c r="F1591" i="3"/>
  <c r="E1587" i="3"/>
  <c r="G1587" i="3" s="1"/>
  <c r="F1587" i="3"/>
  <c r="E1559" i="3"/>
  <c r="G1559" i="3" s="1"/>
  <c r="F1559" i="3"/>
  <c r="E1528" i="3"/>
  <c r="F1528" i="3"/>
  <c r="E1518" i="3"/>
  <c r="G1518" i="3" s="1"/>
  <c r="F1518" i="3"/>
  <c r="E1503" i="3"/>
  <c r="G1503" i="3" s="1"/>
  <c r="F1503" i="3"/>
  <c r="E1490" i="3"/>
  <c r="G1490" i="3" s="1"/>
  <c r="F1490" i="3"/>
  <c r="E1460" i="3"/>
  <c r="G1460" i="3" s="1"/>
  <c r="F1460" i="3"/>
  <c r="E1451" i="3"/>
  <c r="G1451" i="3" s="1"/>
  <c r="F1451" i="3"/>
  <c r="E1442" i="3"/>
  <c r="G1442" i="3" s="1"/>
  <c r="F1442" i="3"/>
  <c r="E1404" i="3"/>
  <c r="G1404" i="3" s="1"/>
  <c r="F1404" i="3"/>
  <c r="E1381" i="3"/>
  <c r="F1381" i="3"/>
  <c r="E1365" i="3"/>
  <c r="G1365" i="3" s="1"/>
  <c r="F1365" i="3"/>
  <c r="E1350" i="3"/>
  <c r="G1350" i="3" s="1"/>
  <c r="F1350" i="3"/>
  <c r="E1286" i="3"/>
  <c r="G1286" i="3" s="1"/>
  <c r="F1286" i="3"/>
  <c r="E1282" i="3"/>
  <c r="G1282" i="3" s="1"/>
  <c r="F1282" i="3"/>
  <c r="E1277" i="3"/>
  <c r="G1277" i="3" s="1"/>
  <c r="F1277" i="3"/>
  <c r="E1267" i="3"/>
  <c r="G1267" i="3" s="1"/>
  <c r="F1267" i="3"/>
  <c r="E1261" i="3"/>
  <c r="G1261" i="3" s="1"/>
  <c r="F1261" i="3"/>
  <c r="E1245" i="3"/>
  <c r="F1245" i="3"/>
  <c r="E1234" i="3"/>
  <c r="G1234" i="3" s="1"/>
  <c r="F1234" i="3"/>
  <c r="E1232" i="3"/>
  <c r="G1232" i="3" s="1"/>
  <c r="F1232" i="3"/>
  <c r="E1222" i="3"/>
  <c r="G1222" i="3" s="1"/>
  <c r="F1222" i="3"/>
  <c r="E1212" i="3"/>
  <c r="G1212" i="3" s="1"/>
  <c r="F1212" i="3"/>
  <c r="E1200" i="3"/>
  <c r="G1200" i="3" s="1"/>
  <c r="F1200" i="3"/>
  <c r="E1184" i="3"/>
  <c r="G1184" i="3" s="1"/>
  <c r="F1184" i="3"/>
  <c r="E1179" i="3"/>
  <c r="G1179" i="3" s="1"/>
  <c r="F1179" i="3"/>
  <c r="E1169" i="3"/>
  <c r="F1169" i="3"/>
  <c r="E1153" i="3"/>
  <c r="G1153" i="3" s="1"/>
  <c r="F1153" i="3"/>
  <c r="E1148" i="3"/>
  <c r="G1148" i="3" s="1"/>
  <c r="F1148" i="3"/>
  <c r="E1137" i="3"/>
  <c r="G1137" i="3" s="1"/>
  <c r="F1137" i="3"/>
  <c r="E1115" i="3"/>
  <c r="G1115" i="3" s="1"/>
  <c r="F1115" i="3"/>
  <c r="E1095" i="3"/>
  <c r="G1095" i="3" s="1"/>
  <c r="F1095" i="3"/>
  <c r="E1085" i="3"/>
  <c r="G1085" i="3" s="1"/>
  <c r="F1085" i="3"/>
  <c r="E1029" i="3"/>
  <c r="G1029" i="3" s="1"/>
  <c r="F1029" i="3"/>
  <c r="E1017" i="3"/>
  <c r="F1017" i="3"/>
  <c r="E1009" i="3"/>
  <c r="G1009" i="3" s="1"/>
  <c r="F1009" i="3"/>
  <c r="E982" i="3"/>
  <c r="G982" i="3" s="1"/>
  <c r="F982" i="3"/>
  <c r="E976" i="3"/>
  <c r="G976" i="3" s="1"/>
  <c r="F976" i="3"/>
  <c r="E958" i="3"/>
  <c r="G958" i="3" s="1"/>
  <c r="F958" i="3"/>
  <c r="E949" i="3"/>
  <c r="G949" i="3" s="1"/>
  <c r="F949" i="3"/>
  <c r="E943" i="3"/>
  <c r="G943" i="3" s="1"/>
  <c r="F943" i="3"/>
  <c r="E937" i="3"/>
  <c r="G937" i="3" s="1"/>
  <c r="F937" i="3"/>
  <c r="E934" i="3"/>
  <c r="F934" i="3"/>
  <c r="E927" i="3"/>
  <c r="G927" i="3" s="1"/>
  <c r="F927" i="3"/>
  <c r="E879" i="3"/>
  <c r="G879" i="3" s="1"/>
  <c r="F879" i="3"/>
  <c r="E865" i="3"/>
  <c r="G865" i="3" s="1"/>
  <c r="F865" i="3"/>
  <c r="E847" i="3"/>
  <c r="G847" i="3" s="1"/>
  <c r="F847" i="3"/>
  <c r="E840" i="3"/>
  <c r="G840" i="3" s="1"/>
  <c r="F840" i="3"/>
  <c r="E836" i="3"/>
  <c r="G836" i="3" s="1"/>
  <c r="F836" i="3"/>
  <c r="E831" i="3"/>
  <c r="G831" i="3" s="1"/>
  <c r="F831" i="3"/>
  <c r="E825" i="3"/>
  <c r="F825" i="3"/>
  <c r="E821" i="3"/>
  <c r="G821" i="3" s="1"/>
  <c r="F821" i="3"/>
  <c r="E794" i="3"/>
  <c r="G794" i="3" s="1"/>
  <c r="F794" i="3"/>
  <c r="E775" i="3"/>
  <c r="G775" i="3" s="1"/>
  <c r="F775" i="3"/>
  <c r="E765" i="3"/>
  <c r="G765" i="3" s="1"/>
  <c r="F765" i="3"/>
  <c r="E758" i="3"/>
  <c r="G758" i="3" s="1"/>
  <c r="F758" i="3"/>
  <c r="E751" i="3"/>
  <c r="G751" i="3" s="1"/>
  <c r="F751" i="3"/>
  <c r="E729" i="3"/>
  <c r="G729" i="3" s="1"/>
  <c r="F729" i="3"/>
  <c r="E708" i="3"/>
  <c r="F708" i="3"/>
  <c r="E703" i="3"/>
  <c r="G703" i="3" s="1"/>
  <c r="F703" i="3"/>
  <c r="E694" i="3"/>
  <c r="G694" i="3" s="1"/>
  <c r="F694" i="3"/>
  <c r="E691" i="3"/>
  <c r="G691" i="3" s="1"/>
  <c r="F691" i="3"/>
  <c r="E672" i="3"/>
  <c r="G672" i="3" s="1"/>
  <c r="F672" i="3"/>
  <c r="E626" i="3"/>
  <c r="G626" i="3" s="1"/>
  <c r="F626" i="3"/>
  <c r="E598" i="3"/>
  <c r="G598" i="3" s="1"/>
  <c r="F598" i="3"/>
  <c r="E591" i="3"/>
  <c r="G591" i="3" s="1"/>
  <c r="F591" i="3"/>
  <c r="E583" i="3"/>
  <c r="F583" i="3"/>
  <c r="E573" i="3"/>
  <c r="G573" i="3" s="1"/>
  <c r="F573" i="3"/>
  <c r="E559" i="3"/>
  <c r="G559" i="3" s="1"/>
  <c r="F559" i="3"/>
  <c r="E541" i="3"/>
  <c r="G541" i="3" s="1"/>
  <c r="F541" i="3"/>
  <c r="E537" i="3"/>
  <c r="G537" i="3" s="1"/>
  <c r="F537" i="3"/>
  <c r="E503" i="3"/>
  <c r="G503" i="3" s="1"/>
  <c r="F503" i="3"/>
  <c r="E484" i="3"/>
  <c r="G484" i="3" s="1"/>
  <c r="F484" i="3"/>
  <c r="E473" i="3"/>
  <c r="G473" i="3" s="1"/>
  <c r="F473" i="3"/>
  <c r="E459" i="3"/>
  <c r="F459" i="3"/>
  <c r="E445" i="3"/>
  <c r="G445" i="3" s="1"/>
  <c r="F445" i="3"/>
  <c r="E440" i="3"/>
  <c r="G440" i="3" s="1"/>
  <c r="F440" i="3"/>
  <c r="E402" i="3"/>
  <c r="G402" i="3" s="1"/>
  <c r="F402" i="3"/>
  <c r="E352" i="3"/>
  <c r="G352" i="3" s="1"/>
  <c r="F352" i="3"/>
  <c r="E340" i="3"/>
  <c r="G340" i="3" s="1"/>
  <c r="F340" i="3"/>
  <c r="E332" i="3"/>
  <c r="G332" i="3" s="1"/>
  <c r="F332" i="3"/>
  <c r="E311" i="3"/>
  <c r="G311" i="3" s="1"/>
  <c r="F311" i="3"/>
  <c r="E294" i="3"/>
  <c r="F294" i="3"/>
  <c r="E292" i="3"/>
  <c r="G292" i="3" s="1"/>
  <c r="F292" i="3"/>
  <c r="E269" i="3"/>
  <c r="G269" i="3" s="1"/>
  <c r="F269" i="3"/>
  <c r="E261" i="3"/>
  <c r="G261" i="3" s="1"/>
  <c r="F261" i="3"/>
  <c r="E251" i="3"/>
  <c r="G251" i="3" s="1"/>
  <c r="F251" i="3"/>
  <c r="E248" i="3"/>
  <c r="G248" i="3" s="1"/>
  <c r="F248" i="3"/>
  <c r="E243" i="3"/>
  <c r="G243" i="3" s="1"/>
  <c r="F243" i="3"/>
  <c r="E222" i="3"/>
  <c r="G222" i="3" s="1"/>
  <c r="F222" i="3"/>
  <c r="E197" i="3"/>
  <c r="F197" i="3"/>
  <c r="E181" i="3"/>
  <c r="G181" i="3" s="1"/>
  <c r="F181" i="3"/>
  <c r="E163" i="3"/>
  <c r="G163" i="3" s="1"/>
  <c r="F163" i="3"/>
  <c r="E149" i="3"/>
  <c r="G149" i="3" s="1"/>
  <c r="F149" i="3"/>
  <c r="E122" i="3"/>
  <c r="G122" i="3" s="1"/>
  <c r="F122" i="3"/>
  <c r="E109" i="3"/>
  <c r="G109" i="3" s="1"/>
  <c r="F109" i="3"/>
  <c r="E102" i="3"/>
  <c r="G102" i="3" s="1"/>
  <c r="F102" i="3"/>
  <c r="E96" i="3"/>
  <c r="G96" i="3" s="1"/>
  <c r="F96" i="3"/>
  <c r="E72" i="3"/>
  <c r="F72" i="3"/>
  <c r="E42" i="3"/>
  <c r="G42" i="3" s="1"/>
  <c r="F42" i="3"/>
  <c r="E34" i="3"/>
  <c r="G34" i="3" s="1"/>
  <c r="F34" i="3"/>
  <c r="E29" i="3"/>
  <c r="G29" i="3" s="1"/>
  <c r="F29" i="3"/>
  <c r="E19" i="3"/>
  <c r="G19" i="3" s="1"/>
  <c r="F19" i="3"/>
  <c r="E3" i="3"/>
  <c r="F3" i="3"/>
  <c r="E3070" i="3"/>
  <c r="G3070" i="3" s="1"/>
  <c r="F3070" i="3"/>
  <c r="E2941" i="3"/>
  <c r="F2941" i="3"/>
  <c r="E3173" i="3"/>
  <c r="G3173" i="3" s="1"/>
  <c r="F3173" i="3"/>
  <c r="E3123" i="3"/>
  <c r="G3123" i="3" s="1"/>
  <c r="F3123" i="3"/>
  <c r="E3078" i="3"/>
  <c r="G3078" i="3" s="1"/>
  <c r="F3078" i="3"/>
  <c r="E3061" i="3"/>
  <c r="G3061" i="3" s="1"/>
  <c r="F3061" i="3"/>
  <c r="E2961" i="3"/>
  <c r="G2961" i="3" s="1"/>
  <c r="F2961" i="3"/>
  <c r="E3118" i="3"/>
  <c r="G3118" i="3" s="1"/>
  <c r="F3118" i="3"/>
  <c r="E3096" i="3"/>
  <c r="G3096" i="3" s="1"/>
  <c r="F3096" i="3"/>
  <c r="E3077" i="3"/>
  <c r="F3077" i="3"/>
  <c r="E3066" i="3"/>
  <c r="G3066" i="3" s="1"/>
  <c r="F3066" i="3"/>
  <c r="E3054" i="3"/>
  <c r="G3054" i="3" s="1"/>
  <c r="F3054" i="3"/>
  <c r="E3030" i="3"/>
  <c r="G3030" i="3" s="1"/>
  <c r="F3030" i="3"/>
  <c r="E3024" i="3"/>
  <c r="G3024" i="3" s="1"/>
  <c r="F3024" i="3"/>
  <c r="E3019" i="3"/>
  <c r="G3019" i="3" s="1"/>
  <c r="F3019" i="3"/>
  <c r="E3010" i="3"/>
  <c r="G3010" i="3" s="1"/>
  <c r="F3010" i="3"/>
  <c r="E2997" i="3"/>
  <c r="G2997" i="3" s="1"/>
  <c r="F2997" i="3"/>
  <c r="E2979" i="3"/>
  <c r="F2979" i="3"/>
  <c r="E2936" i="3"/>
  <c r="G2936" i="3" s="1"/>
  <c r="F2936" i="3"/>
  <c r="E2894" i="3"/>
  <c r="G2894" i="3" s="1"/>
  <c r="F2894" i="3"/>
  <c r="E2880" i="3"/>
  <c r="G2880" i="3" s="1"/>
  <c r="F2880" i="3"/>
  <c r="E2860" i="3"/>
  <c r="G2860" i="3" s="1"/>
  <c r="F2860" i="3"/>
  <c r="E2845" i="3"/>
  <c r="G2845" i="3" s="1"/>
  <c r="F2845" i="3"/>
  <c r="E2839" i="3"/>
  <c r="G2839" i="3" s="1"/>
  <c r="F2839" i="3"/>
  <c r="E2795" i="3"/>
  <c r="G2795" i="3" s="1"/>
  <c r="F2795" i="3"/>
  <c r="E2788" i="3"/>
  <c r="F2788" i="3"/>
  <c r="E2770" i="3"/>
  <c r="G2770" i="3" s="1"/>
  <c r="F2770" i="3"/>
  <c r="E2766" i="3"/>
  <c r="G2766" i="3" s="1"/>
  <c r="F2766" i="3"/>
  <c r="E2760" i="3"/>
  <c r="G2760" i="3" s="1"/>
  <c r="F2760" i="3"/>
  <c r="E2756" i="3"/>
  <c r="G2756" i="3" s="1"/>
  <c r="F2756" i="3"/>
  <c r="E2752" i="3"/>
  <c r="G2752" i="3" s="1"/>
  <c r="F2752" i="3"/>
  <c r="E2737" i="3"/>
  <c r="G2737" i="3" s="1"/>
  <c r="F2737" i="3"/>
  <c r="E2719" i="3"/>
  <c r="G2719" i="3" s="1"/>
  <c r="F2719" i="3"/>
  <c r="E2713" i="3"/>
  <c r="F2713" i="3"/>
  <c r="E2709" i="3"/>
  <c r="G2709" i="3" s="1"/>
  <c r="F2709" i="3"/>
  <c r="E2696" i="3"/>
  <c r="G2696" i="3" s="1"/>
  <c r="F2696" i="3"/>
  <c r="E2689" i="3"/>
  <c r="G2689" i="3" s="1"/>
  <c r="F2689" i="3"/>
  <c r="E2680" i="3"/>
  <c r="G2680" i="3" s="1"/>
  <c r="F2680" i="3"/>
  <c r="E2668" i="3"/>
  <c r="G2668" i="3" s="1"/>
  <c r="F2668" i="3"/>
  <c r="E2658" i="3"/>
  <c r="G2658" i="3" s="1"/>
  <c r="F2658" i="3"/>
  <c r="E2634" i="3"/>
  <c r="G2634" i="3" s="1"/>
  <c r="F2634" i="3"/>
  <c r="E2625" i="3"/>
  <c r="F2625" i="3"/>
  <c r="E2613" i="3"/>
  <c r="G2613" i="3" s="1"/>
  <c r="F2613" i="3"/>
  <c r="E2577" i="3"/>
  <c r="G2577" i="3" s="1"/>
  <c r="F2577" i="3"/>
  <c r="E2557" i="3"/>
  <c r="G2557" i="3" s="1"/>
  <c r="F2557" i="3"/>
  <c r="E2550" i="3"/>
  <c r="G2550" i="3" s="1"/>
  <c r="F2550" i="3"/>
  <c r="E2533" i="3"/>
  <c r="G2533" i="3" s="1"/>
  <c r="F2533" i="3"/>
  <c r="E2516" i="3"/>
  <c r="G2516" i="3" s="1"/>
  <c r="F2516" i="3"/>
  <c r="E2509" i="3"/>
  <c r="G2509" i="3" s="1"/>
  <c r="F2509" i="3"/>
  <c r="E2506" i="3"/>
  <c r="F2506" i="3"/>
  <c r="E2487" i="3"/>
  <c r="G2487" i="3" s="1"/>
  <c r="F2487" i="3"/>
  <c r="E2469" i="3"/>
  <c r="G2469" i="3" s="1"/>
  <c r="F2469" i="3"/>
  <c r="E2466" i="3"/>
  <c r="G2466" i="3" s="1"/>
  <c r="F2466" i="3"/>
  <c r="E2453" i="3"/>
  <c r="G2453" i="3" s="1"/>
  <c r="F2453" i="3"/>
  <c r="E2429" i="3"/>
  <c r="G2429" i="3" s="1"/>
  <c r="F2429" i="3"/>
  <c r="E2426" i="3"/>
  <c r="G2426" i="3" s="1"/>
  <c r="F2426" i="3"/>
  <c r="E2424" i="3"/>
  <c r="G2424" i="3" s="1"/>
  <c r="F2424" i="3"/>
  <c r="E2411" i="3"/>
  <c r="F2411" i="3"/>
  <c r="E2407" i="3"/>
  <c r="G2407" i="3" s="1"/>
  <c r="F2407" i="3"/>
  <c r="E2379" i="3"/>
  <c r="G2379" i="3" s="1"/>
  <c r="F2379" i="3"/>
  <c r="E2367" i="3"/>
  <c r="G2367" i="3" s="1"/>
  <c r="F2367" i="3"/>
  <c r="E2344" i="3"/>
  <c r="G2344" i="3" s="1"/>
  <c r="F2344" i="3"/>
  <c r="E2310" i="3"/>
  <c r="G2310" i="3" s="1"/>
  <c r="F2310" i="3"/>
  <c r="E2298" i="3"/>
  <c r="G2298" i="3" s="1"/>
  <c r="F2298" i="3"/>
  <c r="E2289" i="3"/>
  <c r="G2289" i="3" s="1"/>
  <c r="F2289" i="3"/>
  <c r="E2274" i="3"/>
  <c r="F2274" i="3"/>
  <c r="E2262" i="3"/>
  <c r="G2262" i="3" s="1"/>
  <c r="F2262" i="3"/>
  <c r="E2249" i="3"/>
  <c r="G2249" i="3" s="1"/>
  <c r="F2249" i="3"/>
  <c r="E2221" i="3"/>
  <c r="G2221" i="3" s="1"/>
  <c r="F2221" i="3"/>
  <c r="E2174" i="3"/>
  <c r="G2174" i="3" s="1"/>
  <c r="F2174" i="3"/>
  <c r="E2164" i="3"/>
  <c r="G2164" i="3" s="1"/>
  <c r="F2164" i="3"/>
  <c r="E2152" i="3"/>
  <c r="G2152" i="3" s="1"/>
  <c r="F2152" i="3"/>
  <c r="E2147" i="3"/>
  <c r="G2147" i="3" s="1"/>
  <c r="F2147" i="3"/>
  <c r="E2126" i="3"/>
  <c r="F2126" i="3"/>
  <c r="E2114" i="3"/>
  <c r="G2114" i="3" s="1"/>
  <c r="F2114" i="3"/>
  <c r="E2103" i="3"/>
  <c r="G2103" i="3" s="1"/>
  <c r="F2103" i="3"/>
  <c r="E2092" i="3"/>
  <c r="G2092" i="3" s="1"/>
  <c r="F2092" i="3"/>
  <c r="E2081" i="3"/>
  <c r="G2081" i="3" s="1"/>
  <c r="F2081" i="3"/>
  <c r="E2076" i="3"/>
  <c r="G2076" i="3" s="1"/>
  <c r="F2076" i="3"/>
  <c r="E2070" i="3"/>
  <c r="G2070" i="3" s="1"/>
  <c r="F2070" i="3"/>
  <c r="E2069" i="3"/>
  <c r="G2069" i="3" s="1"/>
  <c r="F2069" i="3"/>
  <c r="E2051" i="3"/>
  <c r="F2051" i="3"/>
  <c r="E2042" i="3"/>
  <c r="G2042" i="3" s="1"/>
  <c r="F2042" i="3"/>
  <c r="E2031" i="3"/>
  <c r="G2031" i="3" s="1"/>
  <c r="F2031" i="3"/>
  <c r="E2025" i="3"/>
  <c r="G2025" i="3" s="1"/>
  <c r="F2025" i="3"/>
  <c r="E2004" i="3"/>
  <c r="G2004" i="3" s="1"/>
  <c r="F2004" i="3"/>
  <c r="E1998" i="3"/>
  <c r="G1998" i="3" s="1"/>
  <c r="F1998" i="3"/>
  <c r="E1985" i="3"/>
  <c r="G1985" i="3" s="1"/>
  <c r="F1985" i="3"/>
  <c r="E1938" i="3"/>
  <c r="G1938" i="3" s="1"/>
  <c r="F1938" i="3"/>
  <c r="E1930" i="3"/>
  <c r="F1930" i="3"/>
  <c r="E1924" i="3"/>
  <c r="G1924" i="3" s="1"/>
  <c r="F1924" i="3"/>
  <c r="E1890" i="3"/>
  <c r="G1890" i="3" s="1"/>
  <c r="F1890" i="3"/>
  <c r="E1879" i="3"/>
  <c r="G1879" i="3" s="1"/>
  <c r="F1879" i="3"/>
  <c r="E1829" i="3"/>
  <c r="G1829" i="3" s="1"/>
  <c r="F1829" i="3"/>
  <c r="E1820" i="3"/>
  <c r="G1820" i="3" s="1"/>
  <c r="F1820" i="3"/>
  <c r="E1816" i="3"/>
  <c r="G1816" i="3" s="1"/>
  <c r="F1816" i="3"/>
  <c r="E1812" i="3"/>
  <c r="G1812" i="3" s="1"/>
  <c r="F1812" i="3"/>
  <c r="E1806" i="3"/>
  <c r="F1806" i="3"/>
  <c r="E1793" i="3"/>
  <c r="G1793" i="3" s="1"/>
  <c r="F1793" i="3"/>
  <c r="E1787" i="3"/>
  <c r="G1787" i="3" s="1"/>
  <c r="F1787" i="3"/>
  <c r="E1774" i="3"/>
  <c r="G1774" i="3" s="1"/>
  <c r="F1774" i="3"/>
  <c r="E1764" i="3"/>
  <c r="G1764" i="3" s="1"/>
  <c r="F1764" i="3"/>
  <c r="E1749" i="3"/>
  <c r="G1749" i="3" s="1"/>
  <c r="F1749" i="3"/>
  <c r="E1720" i="3"/>
  <c r="G1720" i="3" s="1"/>
  <c r="F1720" i="3"/>
  <c r="E1711" i="3"/>
  <c r="G1711" i="3" s="1"/>
  <c r="F1711" i="3"/>
  <c r="E1692" i="3"/>
  <c r="F1692" i="3"/>
  <c r="E1677" i="3"/>
  <c r="G1677" i="3" s="1"/>
  <c r="F1677" i="3"/>
  <c r="E1658" i="3"/>
  <c r="G1658" i="3" s="1"/>
  <c r="F1658" i="3"/>
  <c r="E1652" i="3"/>
  <c r="G1652" i="3" s="1"/>
  <c r="F1652" i="3"/>
  <c r="E1623" i="3"/>
  <c r="G1623" i="3" s="1"/>
  <c r="F1623" i="3"/>
  <c r="E1605" i="3"/>
  <c r="G1605" i="3" s="1"/>
  <c r="F1605" i="3"/>
  <c r="E1602" i="3"/>
  <c r="G1602" i="3" s="1"/>
  <c r="F1602" i="3"/>
  <c r="E1590" i="3"/>
  <c r="G1590" i="3" s="1"/>
  <c r="F1590" i="3"/>
  <c r="E1530" i="3"/>
  <c r="F1530" i="3"/>
  <c r="E1502" i="3"/>
  <c r="G1502" i="3" s="1"/>
  <c r="F1502" i="3"/>
  <c r="E1486" i="3"/>
  <c r="G1486" i="3" s="1"/>
  <c r="F1486" i="3"/>
  <c r="E1478" i="3"/>
  <c r="G1478" i="3" s="1"/>
  <c r="F1478" i="3"/>
  <c r="E1469" i="3"/>
  <c r="G1469" i="3" s="1"/>
  <c r="F1469" i="3"/>
  <c r="E1465" i="3"/>
  <c r="G1465" i="3" s="1"/>
  <c r="F1465" i="3"/>
  <c r="E1418" i="3"/>
  <c r="G1418" i="3" s="1"/>
  <c r="F1418" i="3"/>
  <c r="E1407" i="3"/>
  <c r="G1407" i="3" s="1"/>
  <c r="F1407" i="3"/>
  <c r="E1389" i="3"/>
  <c r="F1389" i="3"/>
  <c r="E1380" i="3"/>
  <c r="G1380" i="3" s="1"/>
  <c r="F1380" i="3"/>
  <c r="E1360" i="3"/>
  <c r="G1360" i="3" s="1"/>
  <c r="F1360" i="3"/>
  <c r="E1349" i="3"/>
  <c r="G1349" i="3" s="1"/>
  <c r="F1349" i="3"/>
  <c r="E1328" i="3"/>
  <c r="G1328" i="3" s="1"/>
  <c r="F1328" i="3"/>
  <c r="E1319" i="3"/>
  <c r="G1319" i="3" s="1"/>
  <c r="F1319" i="3"/>
  <c r="E1300" i="3"/>
  <c r="G1300" i="3" s="1"/>
  <c r="F1300" i="3"/>
  <c r="E1297" i="3"/>
  <c r="G1297" i="3" s="1"/>
  <c r="F1297" i="3"/>
  <c r="E1290" i="3"/>
  <c r="F1290" i="3"/>
  <c r="E1276" i="3"/>
  <c r="G1276" i="3" s="1"/>
  <c r="F1276" i="3"/>
  <c r="E1270" i="3"/>
  <c r="G1270" i="3" s="1"/>
  <c r="F1270" i="3"/>
  <c r="E1233" i="3"/>
  <c r="G1233" i="3" s="1"/>
  <c r="F1233" i="3"/>
  <c r="E1231" i="3"/>
  <c r="G1231" i="3" s="1"/>
  <c r="F1231" i="3"/>
  <c r="E1218" i="3"/>
  <c r="G1218" i="3" s="1"/>
  <c r="F1218" i="3"/>
  <c r="E1205" i="3"/>
  <c r="G1205" i="3" s="1"/>
  <c r="F1205" i="3"/>
  <c r="E1152" i="3"/>
  <c r="G1152" i="3" s="1"/>
  <c r="F1152" i="3"/>
  <c r="E1147" i="3"/>
  <c r="F1147" i="3"/>
  <c r="E1145" i="3"/>
  <c r="G1145" i="3" s="1"/>
  <c r="F1145" i="3"/>
  <c r="E1121" i="3"/>
  <c r="G1121" i="3" s="1"/>
  <c r="F1121" i="3"/>
  <c r="E1114" i="3"/>
  <c r="G1114" i="3" s="1"/>
  <c r="F1114" i="3"/>
  <c r="E1105" i="3"/>
  <c r="G1105" i="3" s="1"/>
  <c r="F1105" i="3"/>
  <c r="E1099" i="3"/>
  <c r="G1099" i="3" s="1"/>
  <c r="F1099" i="3"/>
  <c r="E1091" i="3"/>
  <c r="G1091" i="3" s="1"/>
  <c r="F1091" i="3"/>
  <c r="E1077" i="3"/>
  <c r="G1077" i="3" s="1"/>
  <c r="F1077" i="3"/>
  <c r="E1064" i="3"/>
  <c r="F1064" i="3"/>
  <c r="E1038" i="3"/>
  <c r="G1038" i="3" s="1"/>
  <c r="F1038" i="3"/>
  <c r="E1027" i="3"/>
  <c r="G1027" i="3" s="1"/>
  <c r="F1027" i="3"/>
  <c r="E957" i="3"/>
  <c r="G957" i="3" s="1"/>
  <c r="F957" i="3"/>
  <c r="E953" i="3"/>
  <c r="G953" i="3" s="1"/>
  <c r="F953" i="3"/>
  <c r="E933" i="3"/>
  <c r="G933" i="3" s="1"/>
  <c r="F933" i="3"/>
  <c r="E926" i="3"/>
  <c r="G926" i="3" s="1"/>
  <c r="F926" i="3"/>
  <c r="E884" i="3"/>
  <c r="G884" i="3" s="1"/>
  <c r="F884" i="3"/>
  <c r="E882" i="3"/>
  <c r="F882" i="3"/>
  <c r="E862" i="3"/>
  <c r="G862" i="3" s="1"/>
  <c r="F862" i="3"/>
  <c r="E839" i="3"/>
  <c r="G839" i="3" s="1"/>
  <c r="F839" i="3"/>
  <c r="E834" i="3"/>
  <c r="G834" i="3" s="1"/>
  <c r="F834" i="3"/>
  <c r="E830" i="3"/>
  <c r="G830" i="3" s="1"/>
  <c r="F830" i="3"/>
  <c r="E774" i="3"/>
  <c r="G774" i="3" s="1"/>
  <c r="F774" i="3"/>
  <c r="E771" i="3"/>
  <c r="G771" i="3" s="1"/>
  <c r="F771" i="3"/>
  <c r="E754" i="3"/>
  <c r="G754" i="3" s="1"/>
  <c r="F754" i="3"/>
  <c r="E735" i="3"/>
  <c r="F735" i="3"/>
  <c r="E725" i="3"/>
  <c r="G725" i="3" s="1"/>
  <c r="F725" i="3"/>
  <c r="E721" i="3"/>
  <c r="G721" i="3" s="1"/>
  <c r="F721" i="3"/>
  <c r="E698" i="3"/>
  <c r="G698" i="3" s="1"/>
  <c r="F698" i="3"/>
  <c r="E696" i="3"/>
  <c r="G696" i="3" s="1"/>
  <c r="F696" i="3"/>
  <c r="E658" i="3"/>
  <c r="G658" i="3" s="1"/>
  <c r="F658" i="3"/>
  <c r="E634" i="3"/>
  <c r="G634" i="3" s="1"/>
  <c r="F634" i="3"/>
  <c r="E632" i="3"/>
  <c r="G632" i="3" s="1"/>
  <c r="F632" i="3"/>
  <c r="E625" i="3"/>
  <c r="F625" i="3"/>
  <c r="E579" i="3"/>
  <c r="G579" i="3" s="1"/>
  <c r="F579" i="3"/>
  <c r="E572" i="3"/>
  <c r="G572" i="3" s="1"/>
  <c r="F572" i="3"/>
  <c r="E563" i="3"/>
  <c r="G563" i="3" s="1"/>
  <c r="F563" i="3"/>
  <c r="E536" i="3"/>
  <c r="G536" i="3" s="1"/>
  <c r="F536" i="3"/>
  <c r="E515" i="3"/>
  <c r="G515" i="3" s="1"/>
  <c r="F515" i="3"/>
  <c r="E502" i="3"/>
  <c r="G502" i="3" s="1"/>
  <c r="F502" i="3"/>
  <c r="E496" i="3"/>
  <c r="G496" i="3" s="1"/>
  <c r="F496" i="3"/>
  <c r="E494" i="3"/>
  <c r="F494" i="3"/>
  <c r="E492" i="3"/>
  <c r="G492" i="3" s="1"/>
  <c r="F492" i="3"/>
  <c r="E489" i="3"/>
  <c r="G489" i="3" s="1"/>
  <c r="F489" i="3"/>
  <c r="E426" i="3"/>
  <c r="G426" i="3" s="1"/>
  <c r="F426" i="3"/>
  <c r="E407" i="3"/>
  <c r="G407" i="3" s="1"/>
  <c r="F407" i="3"/>
  <c r="E392" i="3"/>
  <c r="G392" i="3" s="1"/>
  <c r="F392" i="3"/>
  <c r="E377" i="3"/>
  <c r="G377" i="3" s="1"/>
  <c r="F377" i="3"/>
  <c r="E371" i="3"/>
  <c r="G371" i="3" s="1"/>
  <c r="F371" i="3"/>
  <c r="E367" i="3"/>
  <c r="F367" i="3"/>
  <c r="E354" i="3"/>
  <c r="G354" i="3" s="1"/>
  <c r="F354" i="3"/>
  <c r="E349" i="3"/>
  <c r="G349" i="3" s="1"/>
  <c r="F349" i="3"/>
  <c r="E335" i="3"/>
  <c r="G335" i="3" s="1"/>
  <c r="F335" i="3"/>
  <c r="E310" i="3"/>
  <c r="G310" i="3" s="1"/>
  <c r="F310" i="3"/>
  <c r="E291" i="3"/>
  <c r="G291" i="3" s="1"/>
  <c r="F291" i="3"/>
  <c r="E286" i="3"/>
  <c r="G286" i="3" s="1"/>
  <c r="F286" i="3"/>
  <c r="E282" i="3"/>
  <c r="G282" i="3" s="1"/>
  <c r="F282" i="3"/>
  <c r="E276" i="3"/>
  <c r="F276" i="3"/>
  <c r="E264" i="3"/>
  <c r="G264" i="3" s="1"/>
  <c r="F264" i="3"/>
  <c r="E258" i="3"/>
  <c r="G258" i="3" s="1"/>
  <c r="F258" i="3"/>
  <c r="E203" i="3"/>
  <c r="G203" i="3" s="1"/>
  <c r="F203" i="3"/>
  <c r="E167" i="3"/>
  <c r="G167" i="3" s="1"/>
  <c r="F167" i="3"/>
  <c r="E162" i="3"/>
  <c r="G162" i="3" s="1"/>
  <c r="F162" i="3"/>
  <c r="E157" i="3"/>
  <c r="G157" i="3" s="1"/>
  <c r="F157" i="3"/>
  <c r="E148" i="3"/>
  <c r="G148" i="3" s="1"/>
  <c r="F148" i="3"/>
  <c r="E146" i="3"/>
  <c r="F146" i="3"/>
  <c r="E135" i="3"/>
  <c r="G135" i="3" s="1"/>
  <c r="F135" i="3"/>
  <c r="E129" i="3"/>
  <c r="G129" i="3" s="1"/>
  <c r="F129" i="3"/>
  <c r="E108" i="3"/>
  <c r="G108" i="3" s="1"/>
  <c r="F108" i="3"/>
  <c r="E95" i="3"/>
  <c r="G95" i="3" s="1"/>
  <c r="F95" i="3"/>
  <c r="E88" i="3"/>
  <c r="G88" i="3" s="1"/>
  <c r="F88" i="3"/>
  <c r="E71" i="3"/>
  <c r="G71" i="3" s="1"/>
  <c r="F71" i="3"/>
  <c r="E53" i="3"/>
  <c r="G53" i="3" s="1"/>
  <c r="F53" i="3"/>
  <c r="E48" i="3"/>
  <c r="F48" i="3"/>
  <c r="E28" i="3"/>
  <c r="G28" i="3" s="1"/>
  <c r="F28" i="3"/>
  <c r="E25" i="3"/>
  <c r="G25" i="3" s="1"/>
  <c r="F25" i="3"/>
  <c r="G1056" i="3" l="1"/>
  <c r="G1235" i="3"/>
  <c r="G1317" i="3"/>
  <c r="G1378" i="3"/>
  <c r="G1488" i="3"/>
  <c r="G1513" i="3"/>
  <c r="G1563" i="3"/>
  <c r="G1610" i="3"/>
  <c r="G1752" i="3"/>
  <c r="G1846" i="3"/>
  <c r="G1921" i="3"/>
  <c r="G1984" i="3"/>
  <c r="G2133" i="3"/>
  <c r="G2189" i="3"/>
  <c r="G2269" i="3"/>
  <c r="G2423" i="3"/>
  <c r="G2478" i="3"/>
  <c r="G2556" i="3"/>
  <c r="G2623" i="3"/>
  <c r="G2686" i="3"/>
  <c r="G2855" i="3"/>
  <c r="G2934" i="3"/>
  <c r="G220" i="3"/>
  <c r="G887" i="3"/>
  <c r="G1633" i="3"/>
  <c r="G2324" i="3"/>
  <c r="G24" i="3"/>
  <c r="G238" i="3"/>
  <c r="G300" i="3"/>
  <c r="G383" i="3"/>
  <c r="G488" i="3"/>
  <c r="G631" i="3"/>
  <c r="G720" i="3"/>
  <c r="G812" i="3"/>
  <c r="G881" i="3"/>
  <c r="G992" i="3"/>
  <c r="G1057" i="3"/>
  <c r="G1168" i="3"/>
  <c r="G1217" i="3"/>
  <c r="G1345" i="3"/>
  <c r="G1397" i="3"/>
  <c r="G1564" i="3"/>
  <c r="G1622" i="3"/>
  <c r="G1707" i="3"/>
  <c r="G1792" i="3"/>
  <c r="G1871" i="3"/>
  <c r="G1981" i="3"/>
  <c r="G2235" i="3"/>
  <c r="G2319" i="3"/>
  <c r="G2415" i="3"/>
  <c r="G2479" i="3"/>
  <c r="G2633" i="3"/>
  <c r="G2665" i="3"/>
  <c r="G2883" i="3"/>
  <c r="G2958" i="3"/>
  <c r="G3065" i="3"/>
  <c r="G468" i="3"/>
  <c r="G1120" i="3"/>
  <c r="G1691" i="3"/>
  <c r="G2381" i="3"/>
  <c r="G3186" i="3"/>
  <c r="G3093" i="3"/>
  <c r="G3107" i="3"/>
  <c r="G3191" i="3"/>
  <c r="G3245" i="3"/>
  <c r="G3215" i="3"/>
  <c r="G2959" i="3"/>
  <c r="G2983" i="3"/>
  <c r="G3071" i="3"/>
  <c r="G3156" i="3"/>
  <c r="G3055" i="3"/>
  <c r="G3176" i="3"/>
  <c r="G3114" i="3"/>
  <c r="G3163" i="3"/>
  <c r="G3136" i="3"/>
  <c r="G2947" i="3"/>
  <c r="G90" i="3"/>
  <c r="G3189" i="3"/>
  <c r="G3104" i="3"/>
  <c r="G3161" i="3"/>
  <c r="G3243" i="3"/>
  <c r="G3231" i="3"/>
  <c r="G3192" i="3"/>
  <c r="G2971" i="3"/>
  <c r="G3028" i="3"/>
  <c r="G3103" i="3"/>
  <c r="G3088" i="3"/>
  <c r="G3198" i="3"/>
  <c r="G3079" i="3"/>
  <c r="G3199" i="3"/>
  <c r="G2438" i="3"/>
  <c r="G131" i="3"/>
  <c r="G298" i="3"/>
  <c r="G375" i="3"/>
  <c r="G423" i="3"/>
  <c r="G521" i="3"/>
  <c r="G566" i="3"/>
  <c r="G669" i="3"/>
  <c r="G757" i="3"/>
  <c r="G924" i="3"/>
  <c r="G975" i="3"/>
  <c r="G1014" i="3"/>
  <c r="G1076" i="3"/>
  <c r="G1180" i="3"/>
  <c r="G1244" i="3"/>
  <c r="G1327" i="3"/>
  <c r="G1500" i="3"/>
  <c r="G1651" i="3"/>
  <c r="G1747" i="3"/>
  <c r="G1900" i="3"/>
  <c r="G1993" i="3"/>
  <c r="G2058" i="3"/>
  <c r="G2123" i="3"/>
  <c r="G2243" i="3"/>
  <c r="G2304" i="3"/>
  <c r="G2373" i="3"/>
  <c r="G2414" i="3"/>
  <c r="G2483" i="3"/>
  <c r="G2536" i="3"/>
  <c r="G2674" i="3"/>
  <c r="G2877" i="3"/>
  <c r="G2976" i="3"/>
  <c r="G3034" i="3"/>
  <c r="G3117" i="3"/>
  <c r="G428" i="3"/>
  <c r="G1129" i="3"/>
  <c r="G1638" i="3"/>
  <c r="G2318" i="3"/>
  <c r="G2963" i="3"/>
  <c r="G14" i="3"/>
  <c r="G142" i="3"/>
  <c r="G232" i="3"/>
  <c r="G281" i="3"/>
  <c r="G346" i="3"/>
  <c r="G467" i="3"/>
  <c r="G641" i="3"/>
  <c r="G727" i="3"/>
  <c r="G838" i="3"/>
  <c r="G902" i="3"/>
  <c r="G1031" i="3"/>
  <c r="G1124" i="3"/>
  <c r="G1220" i="3"/>
  <c r="G1362" i="3"/>
  <c r="G1406" i="3"/>
  <c r="G1509" i="3"/>
  <c r="G1543" i="3"/>
  <c r="G1575" i="3"/>
  <c r="G1642" i="3"/>
  <c r="G1689" i="3"/>
  <c r="G1889" i="3"/>
  <c r="G1967" i="3"/>
  <c r="G2075" i="3"/>
  <c r="G2169" i="3"/>
  <c r="G2259" i="3"/>
  <c r="G2314" i="3"/>
  <c r="G2374" i="3"/>
  <c r="G2513" i="3"/>
  <c r="G2614" i="3"/>
  <c r="G2663" i="3"/>
  <c r="G2764" i="3"/>
  <c r="G2904" i="3"/>
  <c r="G353" i="3"/>
  <c r="G1035" i="3"/>
  <c r="G1756" i="3"/>
  <c r="G2456" i="3"/>
  <c r="G70" i="3"/>
  <c r="G211" i="3"/>
  <c r="G326" i="3"/>
  <c r="G373" i="3"/>
  <c r="G594" i="3"/>
  <c r="G656" i="3"/>
  <c r="G756" i="3"/>
  <c r="G801" i="3"/>
  <c r="G892" i="3"/>
  <c r="G942" i="3"/>
  <c r="G1084" i="3"/>
  <c r="G1195" i="3"/>
  <c r="G1266" i="3"/>
  <c r="G1324" i="3"/>
  <c r="G1476" i="3"/>
  <c r="G1514" i="3"/>
  <c r="G1675" i="3"/>
  <c r="G1765" i="3"/>
  <c r="G1813" i="3"/>
  <c r="G1859" i="3"/>
  <c r="G2009" i="3"/>
  <c r="G2213" i="3"/>
  <c r="G2378" i="3"/>
  <c r="G2451" i="3"/>
  <c r="G2523" i="3"/>
  <c r="G2584" i="3"/>
  <c r="G2702" i="3"/>
  <c r="G2812" i="3"/>
  <c r="G3015" i="3"/>
  <c r="G117" i="3"/>
  <c r="G567" i="3"/>
  <c r="G1256" i="3"/>
  <c r="G1823" i="3"/>
  <c r="G2542" i="3"/>
  <c r="G3248" i="3"/>
  <c r="G3238" i="3"/>
  <c r="G2" i="3"/>
  <c r="G3165" i="3"/>
  <c r="G3229" i="3"/>
  <c r="G3166" i="3"/>
  <c r="G3155" i="3"/>
  <c r="G3209" i="3"/>
  <c r="G3031" i="3"/>
  <c r="G3112" i="3"/>
  <c r="G3211" i="3"/>
  <c r="G3108" i="3"/>
  <c r="G3157" i="3"/>
  <c r="G3098" i="3"/>
  <c r="G3124" i="3"/>
  <c r="G3247" i="3"/>
  <c r="G3232" i="3"/>
  <c r="G3138" i="3"/>
  <c r="G2967" i="3"/>
  <c r="G138" i="3"/>
  <c r="G266" i="3"/>
  <c r="G333" i="3"/>
  <c r="G458" i="3"/>
  <c r="G638" i="3"/>
  <c r="G767" i="3"/>
  <c r="G3135" i="3"/>
  <c r="G3239" i="3"/>
  <c r="G3131" i="3"/>
  <c r="C12" i="8"/>
  <c r="G2921" i="3"/>
  <c r="G3051" i="3"/>
  <c r="G3092" i="3"/>
  <c r="G3227" i="3"/>
  <c r="G2975" i="3"/>
  <c r="G3091" i="3"/>
  <c r="C5" i="8"/>
  <c r="G3044" i="3"/>
  <c r="G3151" i="3"/>
  <c r="C10" i="8"/>
  <c r="C11" i="8"/>
  <c r="C7" i="8"/>
  <c r="C3" i="8"/>
  <c r="C14" i="8"/>
  <c r="C9" i="8"/>
  <c r="C6" i="8"/>
  <c r="C4" i="8"/>
  <c r="C13" i="8"/>
  <c r="C8" i="8"/>
  <c r="G3178" i="3"/>
  <c r="G3052" i="3"/>
  <c r="G828" i="3"/>
  <c r="G899" i="3"/>
  <c r="G1048" i="3"/>
  <c r="G1172" i="3"/>
  <c r="G1275" i="3"/>
  <c r="G1374" i="3"/>
  <c r="G1489" i="3"/>
  <c r="G1600" i="3"/>
  <c r="G1760" i="3"/>
  <c r="G1825" i="3"/>
  <c r="G1909" i="3"/>
  <c r="G2041" i="3"/>
  <c r="G2270" i="3"/>
  <c r="G2433" i="3"/>
  <c r="G2526" i="3"/>
  <c r="G2646" i="3"/>
  <c r="G2741" i="3"/>
  <c r="G2935" i="3"/>
  <c r="E3" i="13"/>
  <c r="G2977" i="3"/>
  <c r="E5" i="13"/>
  <c r="G3152" i="3"/>
  <c r="G3115" i="3"/>
  <c r="G3228" i="3"/>
  <c r="E10" i="13"/>
  <c r="G10" i="13" s="1"/>
  <c r="E11" i="13"/>
  <c r="G11" i="13" s="1"/>
  <c r="E4" i="13"/>
  <c r="G111" i="3"/>
  <c r="G288" i="3"/>
  <c r="G397" i="3"/>
  <c r="G529" i="3"/>
  <c r="G652" i="3"/>
  <c r="G790" i="3"/>
  <c r="G971" i="3"/>
  <c r="G1092" i="3"/>
  <c r="G1175" i="3"/>
  <c r="G1254" i="3"/>
  <c r="G1351" i="3"/>
  <c r="G1531" i="3"/>
  <c r="G1678" i="3"/>
  <c r="G1782" i="3"/>
  <c r="G1895" i="3"/>
  <c r="G1969" i="3"/>
  <c r="G2057" i="3"/>
  <c r="G2217" i="3"/>
  <c r="G2303" i="3"/>
  <c r="G2416" i="3"/>
  <c r="G2502" i="3"/>
  <c r="G2643" i="3"/>
  <c r="G2815" i="3"/>
  <c r="G3069" i="3"/>
  <c r="G123" i="3"/>
  <c r="G245" i="3"/>
  <c r="G447" i="3"/>
  <c r="G535" i="3"/>
  <c r="G660" i="3"/>
  <c r="G817" i="3"/>
  <c r="G923" i="3"/>
  <c r="G1127" i="3"/>
  <c r="G1293" i="3"/>
  <c r="G1505" i="3"/>
  <c r="G1604" i="3"/>
  <c r="G1776" i="3"/>
  <c r="G1983" i="3"/>
  <c r="G2082" i="3"/>
  <c r="G2179" i="3"/>
  <c r="G2320" i="3"/>
  <c r="G2427" i="3"/>
  <c r="G2532" i="3"/>
  <c r="G2701" i="3"/>
  <c r="G2791" i="3"/>
  <c r="G2850" i="3"/>
  <c r="G2924" i="3"/>
  <c r="G3037" i="3"/>
  <c r="G116" i="3"/>
  <c r="G324" i="3"/>
  <c r="G411" i="3"/>
  <c r="G505" i="3"/>
  <c r="G612" i="3"/>
  <c r="G733" i="3"/>
  <c r="G860" i="3"/>
  <c r="G979" i="3"/>
  <c r="G1149" i="3"/>
  <c r="G1320" i="3"/>
  <c r="G1463" i="3"/>
  <c r="G1607" i="3"/>
  <c r="G1785" i="3"/>
  <c r="G1949" i="3"/>
  <c r="G2083" i="3"/>
  <c r="G2212" i="3"/>
  <c r="G2413" i="3"/>
  <c r="G2589" i="3"/>
  <c r="G2747" i="3"/>
  <c r="G2897" i="3"/>
  <c r="G3018" i="3"/>
  <c r="G84" i="3"/>
  <c r="G187" i="3"/>
  <c r="G273" i="3"/>
  <c r="G422" i="3"/>
  <c r="G506" i="3"/>
  <c r="G624" i="3"/>
  <c r="G763" i="3"/>
  <c r="G929" i="3"/>
  <c r="G1097" i="3"/>
  <c r="G1224" i="3"/>
  <c r="G1354" i="3"/>
  <c r="G1431" i="3"/>
  <c r="G1538" i="3"/>
  <c r="G1632" i="3"/>
  <c r="G1728" i="3"/>
  <c r="G1856" i="3"/>
  <c r="G1966" i="3"/>
  <c r="G2128" i="3"/>
  <c r="G2309" i="3"/>
  <c r="G2477" i="3"/>
  <c r="G2581" i="3"/>
  <c r="G2675" i="3"/>
  <c r="G2838" i="3"/>
  <c r="G2956" i="3"/>
  <c r="G3154" i="3"/>
  <c r="G79" i="3"/>
  <c r="G208" i="3"/>
  <c r="G351" i="3"/>
  <c r="G441" i="3"/>
  <c r="G645" i="3"/>
  <c r="G764" i="3"/>
  <c r="G873" i="3"/>
  <c r="G1032" i="3"/>
  <c r="G1189" i="3"/>
  <c r="G1386" i="3"/>
  <c r="G1434" i="3"/>
  <c r="G1617" i="3"/>
  <c r="G1748" i="3"/>
  <c r="G1833" i="3"/>
  <c r="G2008" i="3"/>
  <c r="G2124" i="3"/>
  <c r="G2277" i="3"/>
  <c r="G2439" i="3"/>
  <c r="G2605" i="3"/>
  <c r="G2822" i="3"/>
  <c r="G2928" i="3"/>
  <c r="G114" i="3"/>
  <c r="G161" i="3"/>
  <c r="G268" i="3"/>
  <c r="G357" i="3"/>
  <c r="G439" i="3"/>
  <c r="G556" i="3"/>
  <c r="G685" i="3"/>
  <c r="G793" i="3"/>
  <c r="G948" i="3"/>
  <c r="G1098" i="3"/>
  <c r="G1240" i="3"/>
  <c r="G1392" i="3"/>
  <c r="G1455" i="3"/>
  <c r="G1586" i="3"/>
  <c r="G1683" i="3"/>
  <c r="G1811" i="3"/>
  <c r="G1877" i="3"/>
  <c r="G2080" i="3"/>
  <c r="G2229" i="3"/>
  <c r="G2339" i="3"/>
  <c r="G2499" i="3"/>
  <c r="G2624" i="3"/>
  <c r="G2769" i="3"/>
  <c r="G2859" i="3"/>
  <c r="G3158" i="3"/>
  <c r="G3244" i="3"/>
  <c r="G3126" i="3"/>
  <c r="G3050" i="3"/>
  <c r="G3184" i="3"/>
  <c r="G3237" i="3"/>
  <c r="G3225" i="3"/>
  <c r="G3099" i="3"/>
  <c r="G3040" i="3"/>
  <c r="G3102" i="3"/>
  <c r="G3094" i="3"/>
  <c r="G3214" i="3"/>
  <c r="G3219" i="3"/>
  <c r="G3168" i="3"/>
  <c r="G2969" i="3"/>
  <c r="G3067" i="3"/>
  <c r="G3246" i="3"/>
  <c r="G3119" i="3"/>
  <c r="G3242" i="3"/>
  <c r="G3127" i="3"/>
  <c r="G3072" i="3"/>
  <c r="G3146" i="3"/>
  <c r="G408" i="3"/>
  <c r="G805" i="3"/>
  <c r="G1182" i="3"/>
  <c r="G1556" i="3"/>
  <c r="G1906" i="3"/>
  <c r="G2222" i="3"/>
  <c r="G2551" i="3"/>
  <c r="G3057" i="3"/>
  <c r="G143" i="3"/>
  <c r="G543" i="3"/>
  <c r="G987" i="3"/>
  <c r="G1263" i="3"/>
  <c r="G1684" i="3"/>
  <c r="G1976" i="3"/>
  <c r="G2322" i="3"/>
  <c r="G2645" i="3"/>
  <c r="G146" i="3"/>
  <c r="G367" i="3"/>
  <c r="G735" i="3"/>
  <c r="G1064" i="3"/>
  <c r="G1290" i="3"/>
  <c r="G1530" i="3"/>
  <c r="G1806" i="3"/>
  <c r="G1930" i="3"/>
  <c r="G2051" i="3"/>
  <c r="G2126" i="3"/>
  <c r="G2274" i="3"/>
  <c r="G2411" i="3"/>
  <c r="G2506" i="3"/>
  <c r="G2625" i="3"/>
  <c r="G2713" i="3"/>
  <c r="G2788" i="3"/>
  <c r="G2979" i="3"/>
  <c r="G3077" i="3"/>
  <c r="G2941" i="3"/>
  <c r="G72" i="3"/>
  <c r="G197" i="3"/>
  <c r="G294" i="3"/>
  <c r="G459" i="3"/>
  <c r="G583" i="3"/>
  <c r="G708" i="3"/>
  <c r="G825" i="3"/>
  <c r="G934" i="3"/>
  <c r="G1017" i="3"/>
  <c r="G1169" i="3"/>
  <c r="G1245" i="3"/>
  <c r="G1381" i="3"/>
  <c r="G1528" i="3"/>
  <c r="G1729" i="3"/>
  <c r="G1860" i="3"/>
  <c r="G1961" i="3"/>
  <c r="G2098" i="3"/>
  <c r="G2201" i="3"/>
  <c r="G2308" i="3"/>
  <c r="G2501" i="3"/>
  <c r="G2621" i="3"/>
  <c r="G2729" i="3"/>
  <c r="G2808" i="3"/>
  <c r="G3029" i="3"/>
  <c r="G115" i="3"/>
  <c r="G193" i="3"/>
  <c r="G322" i="3"/>
  <c r="G478" i="3"/>
  <c r="G609" i="3"/>
  <c r="G738" i="3"/>
  <c r="G906" i="3"/>
  <c r="G1023" i="3"/>
  <c r="G1135" i="3"/>
  <c r="G1301" i="3"/>
  <c r="G1371" i="3"/>
  <c r="G1494" i="3"/>
  <c r="G1608" i="3"/>
  <c r="G1761" i="3"/>
  <c r="G1874" i="3"/>
  <c r="G1972" i="3"/>
  <c r="G2078" i="3"/>
  <c r="G2168" i="3"/>
  <c r="G2302" i="3"/>
  <c r="G2569" i="3"/>
  <c r="G2715" i="3"/>
  <c r="G2826" i="3"/>
  <c r="G2895" i="3"/>
  <c r="G2889" i="3"/>
  <c r="G82" i="3"/>
  <c r="G182" i="3"/>
  <c r="G341" i="3"/>
  <c r="G486" i="3"/>
  <c r="G565" i="3"/>
  <c r="G716" i="3"/>
  <c r="G848" i="3"/>
  <c r="G972" i="3"/>
  <c r="G1108" i="3"/>
  <c r="G1236" i="3"/>
  <c r="G1452" i="3"/>
  <c r="G1519" i="3"/>
  <c r="G1635" i="3"/>
  <c r="G1738" i="3"/>
  <c r="G1887" i="3"/>
  <c r="G2022" i="3"/>
  <c r="G2204" i="3"/>
  <c r="G2255" i="3"/>
  <c r="G2362" i="3"/>
  <c r="G2452" i="3"/>
  <c r="G2570" i="3"/>
  <c r="G2706" i="3"/>
  <c r="G2827" i="3"/>
  <c r="G2988" i="3"/>
  <c r="G13" i="3"/>
  <c r="G80" i="3"/>
  <c r="G228" i="3"/>
  <c r="G451" i="3"/>
  <c r="G659" i="3"/>
  <c r="G802" i="3"/>
  <c r="G962" i="3"/>
  <c r="G1045" i="3"/>
  <c r="G1158" i="3"/>
  <c r="G1250" i="3"/>
  <c r="G1461" i="3"/>
  <c r="G1681" i="3"/>
  <c r="G1855" i="3"/>
  <c r="G1977" i="3"/>
  <c r="G2127" i="3"/>
  <c r="G2252" i="3"/>
  <c r="G2358" i="3"/>
  <c r="G2496" i="3"/>
  <c r="G2615" i="3"/>
  <c r="G2733" i="3"/>
  <c r="G2819" i="3"/>
  <c r="G3004" i="3"/>
  <c r="G26" i="3"/>
  <c r="G236" i="3"/>
  <c r="G387" i="3"/>
  <c r="G499" i="3"/>
  <c r="G618" i="3"/>
  <c r="G752" i="3"/>
  <c r="G889" i="3"/>
  <c r="G963" i="3"/>
  <c r="G1055" i="3"/>
  <c r="G1164" i="3"/>
  <c r="G1292" i="3"/>
  <c r="G1364" i="3"/>
  <c r="G1484" i="3"/>
  <c r="G1696" i="3"/>
  <c r="G1809" i="3"/>
  <c r="G1899" i="3"/>
  <c r="G2027" i="3"/>
  <c r="G2183" i="3"/>
  <c r="G2323" i="3"/>
  <c r="G2403" i="3"/>
  <c r="G2649" i="3"/>
  <c r="G2759" i="3"/>
  <c r="G2896" i="3"/>
  <c r="G3017" i="3"/>
  <c r="G3036" i="3"/>
  <c r="G81" i="3"/>
  <c r="G229" i="3"/>
  <c r="G368" i="3"/>
  <c r="G466" i="3"/>
  <c r="G590" i="3"/>
  <c r="G689" i="3"/>
  <c r="G780" i="3"/>
  <c r="G941" i="3"/>
  <c r="G1061" i="3"/>
  <c r="G1173" i="3"/>
  <c r="G1279" i="3"/>
  <c r="G1402" i="3"/>
  <c r="G1504" i="3"/>
  <c r="G1583" i="3"/>
  <c r="G1697" i="3"/>
  <c r="G1779" i="3"/>
  <c r="G1915" i="3"/>
  <c r="G2028" i="3"/>
  <c r="G2113" i="3"/>
  <c r="G2223" i="3"/>
  <c r="G2354" i="3"/>
  <c r="G2462" i="3"/>
  <c r="G2554" i="3"/>
  <c r="G2607" i="3"/>
  <c r="G2734" i="3"/>
  <c r="G2835" i="3"/>
  <c r="G2951" i="3"/>
  <c r="G217" i="3"/>
  <c r="G330" i="3"/>
  <c r="G430" i="3"/>
  <c r="G561" i="3"/>
  <c r="G682" i="3"/>
  <c r="G864" i="3"/>
  <c r="G952" i="3"/>
  <c r="G1034" i="3"/>
  <c r="G1155" i="3"/>
  <c r="G1252" i="3"/>
  <c r="G1403" i="3"/>
  <c r="G1599" i="3"/>
  <c r="G1772" i="3"/>
  <c r="G1980" i="3"/>
  <c r="G2079" i="3"/>
  <c r="G2185" i="3"/>
  <c r="G2293" i="3"/>
  <c r="G2375" i="3"/>
  <c r="G2460" i="3"/>
  <c r="G2580" i="3"/>
  <c r="G2816" i="3"/>
  <c r="G2946" i="3"/>
  <c r="G3045" i="3"/>
  <c r="G151" i="3"/>
  <c r="G279" i="3"/>
  <c r="G410" i="3"/>
  <c r="G570" i="3"/>
  <c r="G678" i="3"/>
  <c r="G856" i="3"/>
  <c r="G1020" i="3"/>
  <c r="G1166" i="3"/>
  <c r="G1295" i="3"/>
  <c r="G1383" i="3"/>
  <c r="G1511" i="3"/>
  <c r="G1572" i="3"/>
  <c r="G1674" i="3"/>
  <c r="G1791" i="3"/>
  <c r="G1941" i="3"/>
  <c r="G2089" i="3"/>
  <c r="G2228" i="3"/>
  <c r="G2359" i="3"/>
  <c r="G2455" i="3"/>
  <c r="G2595" i="3"/>
  <c r="G2676" i="3"/>
  <c r="G2870" i="3"/>
  <c r="G2982" i="3"/>
  <c r="G179" i="3"/>
  <c r="G275" i="3"/>
  <c r="G338" i="3"/>
  <c r="G481" i="3"/>
  <c r="G646" i="3"/>
  <c r="G769" i="3"/>
  <c r="G869" i="3"/>
  <c r="G913" i="3"/>
  <c r="G1053" i="3"/>
  <c r="G1190" i="3"/>
  <c r="G1285" i="3"/>
  <c r="G1379" i="3"/>
  <c r="G1506" i="3"/>
  <c r="G1611" i="3"/>
  <c r="G1763" i="3"/>
  <c r="G1830" i="3"/>
  <c r="G1936" i="3"/>
  <c r="G2056" i="3"/>
  <c r="G2305" i="3"/>
  <c r="G2442" i="3"/>
  <c r="G2541" i="3"/>
  <c r="G2650" i="3"/>
  <c r="G2748" i="3"/>
  <c r="G2940" i="3"/>
  <c r="G312" i="3"/>
  <c r="G675" i="3"/>
  <c r="G1101" i="3"/>
  <c r="G1420" i="3"/>
  <c r="G1795" i="3"/>
  <c r="G2061" i="3"/>
  <c r="G2434" i="3"/>
  <c r="G2846" i="3"/>
  <c r="G48" i="3"/>
  <c r="G276" i="3"/>
  <c r="G494" i="3"/>
  <c r="G625" i="3"/>
  <c r="G882" i="3"/>
  <c r="G1147" i="3"/>
  <c r="G1389" i="3"/>
  <c r="G1692" i="3"/>
  <c r="E9" i="13"/>
  <c r="G164" i="3"/>
  <c r="G317" i="3"/>
  <c r="G432" i="3"/>
  <c r="G549" i="3"/>
  <c r="G686" i="3"/>
  <c r="G875" i="3"/>
  <c r="G993" i="3"/>
  <c r="G1103" i="3"/>
  <c r="G1185" i="3"/>
  <c r="G1271" i="3"/>
  <c r="G1435" i="3"/>
  <c r="G1568" i="3"/>
  <c r="G1694" i="3"/>
  <c r="G1821" i="3"/>
  <c r="G1916" i="3"/>
  <c r="G2000" i="3"/>
  <c r="G2110" i="3"/>
  <c r="G2225" i="3"/>
  <c r="G2342" i="3"/>
  <c r="G2440" i="3"/>
  <c r="G2564" i="3"/>
  <c r="G2710" i="3"/>
  <c r="G2851" i="3"/>
  <c r="G3100" i="3"/>
  <c r="E13" i="13"/>
  <c r="G13" i="13" s="1"/>
  <c r="G37" i="3"/>
  <c r="G174" i="3"/>
  <c r="G277" i="3"/>
  <c r="G490" i="3"/>
  <c r="G555" i="3"/>
  <c r="G707" i="3"/>
  <c r="G837" i="3"/>
  <c r="G960" i="3"/>
  <c r="G1140" i="3"/>
  <c r="G1311" i="3"/>
  <c r="G1516" i="3"/>
  <c r="G1614" i="3"/>
  <c r="G1796" i="3"/>
  <c r="G2002" i="3"/>
  <c r="G2099" i="3"/>
  <c r="G2197" i="3"/>
  <c r="G2332" i="3"/>
  <c r="G2437" i="3"/>
  <c r="G2561" i="3"/>
  <c r="G2731" i="3"/>
  <c r="G2800" i="3"/>
  <c r="G2863" i="3"/>
  <c r="G2966" i="3"/>
  <c r="G22" i="3"/>
  <c r="G175" i="3"/>
  <c r="G350" i="3"/>
  <c r="G434" i="3"/>
  <c r="G518" i="3"/>
  <c r="G623" i="3"/>
  <c r="G784" i="3"/>
  <c r="G891" i="3"/>
  <c r="G1016" i="3"/>
  <c r="G1194" i="3"/>
  <c r="G1348" i="3"/>
  <c r="G1521" i="3"/>
  <c r="G1631" i="3"/>
  <c r="G1824" i="3"/>
  <c r="G1988" i="3"/>
  <c r="G2145" i="3"/>
  <c r="G2321" i="3"/>
  <c r="G2476" i="3"/>
  <c r="G2608" i="3"/>
  <c r="G2757" i="3"/>
  <c r="G2945" i="3"/>
  <c r="G31" i="3"/>
  <c r="G107" i="3"/>
  <c r="G207" i="3"/>
  <c r="G306" i="3"/>
  <c r="G444" i="3"/>
  <c r="G542" i="3"/>
  <c r="G670" i="3"/>
  <c r="G800" i="3"/>
  <c r="G986" i="3"/>
  <c r="G1156" i="3"/>
  <c r="G1255" i="3"/>
  <c r="G1370" i="3"/>
  <c r="G1449" i="3"/>
  <c r="G1546" i="3"/>
  <c r="G1645" i="3"/>
  <c r="G1778" i="3"/>
  <c r="G1908" i="3"/>
  <c r="G2007" i="3"/>
  <c r="G2154" i="3"/>
  <c r="G2386" i="3"/>
  <c r="G2495" i="3"/>
  <c r="G2611" i="3"/>
  <c r="G2693" i="3"/>
  <c r="G2866" i="3"/>
  <c r="G3003" i="3"/>
  <c r="G94" i="3"/>
  <c r="G233" i="3"/>
  <c r="G356" i="3"/>
  <c r="G465" i="3"/>
  <c r="G655" i="3"/>
  <c r="G785" i="3"/>
  <c r="G916" i="3"/>
  <c r="G1044" i="3"/>
  <c r="G1225" i="3"/>
  <c r="G1400" i="3"/>
  <c r="G1468" i="3"/>
  <c r="G1639" i="3"/>
  <c r="G1770" i="3"/>
  <c r="G1870" i="3"/>
  <c r="G2045" i="3"/>
  <c r="G2160" i="3"/>
  <c r="G2346" i="3"/>
  <c r="G2514" i="3"/>
  <c r="G2617" i="3"/>
  <c r="G2868" i="3"/>
  <c r="G2955" i="3"/>
  <c r="G121" i="3"/>
  <c r="G180" i="3"/>
  <c r="G285" i="3"/>
  <c r="G366" i="3"/>
  <c r="G514" i="3"/>
  <c r="G582" i="3"/>
  <c r="G714" i="3"/>
  <c r="G813" i="3"/>
  <c r="G984" i="3"/>
  <c r="G1125" i="3"/>
  <c r="G1260" i="3"/>
  <c r="G1408" i="3"/>
  <c r="G1501" i="3"/>
  <c r="G1601" i="3"/>
  <c r="G1708" i="3"/>
  <c r="G1826" i="3"/>
  <c r="G1917" i="3"/>
  <c r="G2091" i="3"/>
  <c r="G2267" i="3"/>
  <c r="G2387" i="3"/>
  <c r="G2546" i="3"/>
  <c r="G2644" i="3"/>
  <c r="G2794" i="3"/>
  <c r="G2893" i="3"/>
  <c r="G3195" i="3"/>
  <c r="G3129" i="3"/>
  <c r="G3170" i="3"/>
  <c r="G3087" i="3"/>
  <c r="G3167" i="3"/>
  <c r="G3149" i="3"/>
  <c r="G3241" i="3"/>
  <c r="G3174" i="3"/>
  <c r="G3059" i="3"/>
  <c r="G3111" i="3"/>
  <c r="G3143" i="3"/>
  <c r="G3109" i="3"/>
  <c r="G3181" i="3"/>
  <c r="G20" i="3"/>
  <c r="G170" i="3"/>
  <c r="G327" i="3"/>
  <c r="G450" i="3"/>
  <c r="G564" i="3"/>
  <c r="G704" i="3"/>
  <c r="G885" i="3"/>
  <c r="G1012" i="3"/>
  <c r="G1109" i="3"/>
  <c r="G1197" i="3"/>
  <c r="G1278" i="3"/>
  <c r="G1438" i="3"/>
  <c r="G1574" i="3"/>
  <c r="G1714" i="3"/>
  <c r="G1831" i="3"/>
  <c r="G1920" i="3"/>
  <c r="G2015" i="3"/>
  <c r="G2115" i="3"/>
  <c r="G2230" i="3"/>
  <c r="G2357" i="3"/>
  <c r="G2449" i="3"/>
  <c r="G2578" i="3"/>
  <c r="G2720" i="3"/>
  <c r="G2873" i="3"/>
  <c r="G5" i="3"/>
  <c r="G41" i="3"/>
  <c r="G196" i="3"/>
  <c r="G280" i="3"/>
  <c r="G500" i="3"/>
  <c r="G576" i="3"/>
  <c r="G741" i="3"/>
  <c r="G843" i="3"/>
  <c r="G967" i="3"/>
  <c r="G1160" i="3"/>
  <c r="G1340" i="3"/>
  <c r="G1545" i="3"/>
  <c r="G1660" i="3"/>
  <c r="G1842" i="3"/>
  <c r="G2016" i="3"/>
  <c r="G2107" i="3"/>
  <c r="G2227" i="3"/>
  <c r="G2337" i="3"/>
  <c r="G2459" i="3"/>
  <c r="G2592" i="3"/>
  <c r="G2736" i="3"/>
  <c r="G2811" i="3"/>
  <c r="G2876" i="3"/>
  <c r="G2991" i="3"/>
  <c r="G27" i="3"/>
  <c r="G199" i="3"/>
  <c r="G359" i="3"/>
  <c r="G437" i="3"/>
  <c r="G558" i="3"/>
  <c r="G636" i="3"/>
  <c r="G798" i="3"/>
  <c r="G894" i="3"/>
  <c r="G1040" i="3"/>
  <c r="G1223" i="3"/>
  <c r="G1373" i="3"/>
  <c r="G1529" i="3"/>
  <c r="G1657" i="3"/>
  <c r="G1827" i="3"/>
  <c r="G2003" i="3"/>
  <c r="G2153" i="3"/>
  <c r="G2333" i="3"/>
  <c r="G2520" i="3"/>
  <c r="G2629" i="3"/>
  <c r="G2774" i="3"/>
  <c r="G2953" i="3"/>
  <c r="G44" i="3"/>
  <c r="G113" i="3"/>
  <c r="G226" i="3"/>
  <c r="G365" i="3"/>
  <c r="G464" i="3"/>
  <c r="G571" i="3"/>
  <c r="G684" i="3"/>
  <c r="G810" i="3"/>
  <c r="G1041" i="3"/>
  <c r="G1174" i="3"/>
  <c r="G1284" i="3"/>
  <c r="G1385" i="3"/>
  <c r="G1459" i="3"/>
  <c r="G1552" i="3"/>
  <c r="G1663" i="3"/>
  <c r="G1800" i="3"/>
  <c r="G1912" i="3"/>
  <c r="G2012" i="3"/>
  <c r="G2178" i="3"/>
  <c r="G2401" i="3"/>
  <c r="G2500" i="3"/>
  <c r="G2616" i="3"/>
  <c r="G2705" i="3"/>
  <c r="G2878" i="3"/>
  <c r="G3013" i="3"/>
  <c r="G127" i="3"/>
  <c r="G255" i="3"/>
  <c r="G385" i="3"/>
  <c r="G477" i="3"/>
  <c r="G662" i="3"/>
  <c r="G792" i="3"/>
  <c r="G965" i="3"/>
  <c r="G1059" i="3"/>
  <c r="G1273" i="3"/>
  <c r="G1410" i="3"/>
  <c r="G1497" i="3"/>
  <c r="G1671" i="3"/>
  <c r="G1773" i="3"/>
  <c r="G1897" i="3"/>
  <c r="G2050" i="3"/>
  <c r="G2173" i="3"/>
  <c r="G2349" i="3"/>
  <c r="G2522" i="3"/>
  <c r="G2620" i="3"/>
  <c r="G2899" i="3"/>
  <c r="G2957" i="3"/>
  <c r="G11" i="3"/>
  <c r="G125" i="3"/>
  <c r="G189" i="3"/>
  <c r="G287" i="3"/>
  <c r="G401" i="3"/>
  <c r="G528" i="3"/>
  <c r="G597" i="3"/>
  <c r="G747" i="3"/>
  <c r="G816" i="3"/>
  <c r="G1022" i="3"/>
  <c r="G1131" i="3"/>
  <c r="G1289" i="3"/>
  <c r="G1411" i="3"/>
  <c r="G1507" i="3"/>
  <c r="G1625" i="3"/>
  <c r="G1713" i="3"/>
  <c r="G1834" i="3"/>
  <c r="G1960" i="3"/>
  <c r="G2106" i="3"/>
  <c r="G2273" i="3"/>
  <c r="G2425" i="3"/>
  <c r="G2560" i="3"/>
  <c r="G2677" i="3"/>
  <c r="G2805" i="3"/>
  <c r="G3048" i="3"/>
  <c r="G3200" i="3"/>
  <c r="G3039" i="3"/>
  <c r="G3179" i="3"/>
  <c r="G3137" i="3"/>
  <c r="G3187" i="3"/>
  <c r="G3172" i="3"/>
  <c r="G3249" i="3"/>
  <c r="G3185" i="3"/>
  <c r="G3060" i="3"/>
  <c r="G3159" i="3"/>
  <c r="G3" i="3"/>
  <c r="G35" i="3"/>
  <c r="G176" i="3"/>
  <c r="G329" i="3"/>
  <c r="G474" i="3"/>
  <c r="G603" i="3"/>
  <c r="G710" i="3"/>
  <c r="G897" i="3"/>
  <c r="G1021" i="3"/>
  <c r="G1111" i="3"/>
  <c r="G1210" i="3"/>
  <c r="G1283" i="3"/>
  <c r="G1456" i="3"/>
  <c r="G1603" i="3"/>
  <c r="G1716" i="3"/>
  <c r="G1839" i="3"/>
  <c r="G1926" i="3"/>
  <c r="G2021" i="3"/>
  <c r="G2141" i="3"/>
  <c r="G2246" i="3"/>
  <c r="G2361" i="3"/>
  <c r="G2454" i="3"/>
  <c r="G2590" i="3"/>
  <c r="G2742" i="3"/>
  <c r="G2929" i="3"/>
  <c r="G62" i="3"/>
  <c r="G200" i="3"/>
  <c r="G284" i="3"/>
  <c r="G517" i="3"/>
  <c r="G600" i="3"/>
  <c r="G748" i="3"/>
  <c r="G859" i="3"/>
  <c r="G978" i="3"/>
  <c r="G1165" i="3"/>
  <c r="G1363" i="3"/>
  <c r="G1561" i="3"/>
  <c r="G1667" i="3"/>
  <c r="G1885" i="3"/>
  <c r="G2018" i="3"/>
  <c r="G2109" i="3"/>
  <c r="G2264" i="3"/>
  <c r="G2371" i="3"/>
  <c r="G2475" i="3"/>
  <c r="G2603" i="3"/>
  <c r="G2739" i="3"/>
  <c r="G2820" i="3"/>
  <c r="G2902" i="3"/>
  <c r="G2998" i="3"/>
  <c r="G75" i="3"/>
  <c r="G216" i="3"/>
  <c r="G363" i="3"/>
  <c r="G453" i="3"/>
  <c r="G568" i="3"/>
  <c r="G643" i="3"/>
  <c r="G827" i="3"/>
  <c r="G928" i="3"/>
  <c r="G1052" i="3"/>
  <c r="G1238" i="3"/>
  <c r="G1376" i="3"/>
  <c r="G1540" i="3"/>
  <c r="G1668" i="3"/>
  <c r="G1862" i="3"/>
  <c r="G2024" i="3"/>
  <c r="G2166" i="3"/>
  <c r="G2355" i="3"/>
  <c r="G2535" i="3"/>
  <c r="G2653" i="3"/>
  <c r="G2784" i="3"/>
  <c r="G2965" i="3"/>
  <c r="E14" i="13"/>
  <c r="G14" i="13" s="1"/>
  <c r="G52" i="3"/>
  <c r="G153" i="3"/>
  <c r="G231" i="3"/>
  <c r="G370" i="3"/>
  <c r="G472" i="3"/>
  <c r="G577" i="3"/>
  <c r="G700" i="3"/>
  <c r="G852" i="3"/>
  <c r="G1043" i="3"/>
  <c r="G1177" i="3"/>
  <c r="G1294" i="3"/>
  <c r="G1388" i="3"/>
  <c r="G1464" i="3"/>
  <c r="G1567" i="3"/>
  <c r="G1673" i="3"/>
  <c r="G1814" i="3"/>
  <c r="G1923" i="3"/>
  <c r="G2039" i="3"/>
  <c r="G2180" i="3"/>
  <c r="G2450" i="3"/>
  <c r="G2505" i="3"/>
  <c r="G2637" i="3"/>
  <c r="G2740" i="3"/>
  <c r="G2892" i="3"/>
  <c r="G3046" i="3"/>
  <c r="G33" i="3"/>
  <c r="G137" i="3"/>
  <c r="G263" i="3"/>
  <c r="G391" i="3"/>
  <c r="G527" i="3"/>
  <c r="G667" i="3"/>
  <c r="G811" i="3"/>
  <c r="G981" i="3"/>
  <c r="G1083" i="3"/>
  <c r="G1318" i="3"/>
  <c r="G1415" i="3"/>
  <c r="G1547" i="3"/>
  <c r="G1701" i="3"/>
  <c r="G1781" i="3"/>
  <c r="G1902" i="3"/>
  <c r="G2059" i="3"/>
  <c r="G2207" i="3"/>
  <c r="G2360" i="3"/>
  <c r="G2537" i="3"/>
  <c r="G2671" i="3"/>
  <c r="G2905" i="3"/>
  <c r="G47" i="3"/>
  <c r="G128" i="3"/>
  <c r="G221" i="3"/>
  <c r="G309" i="3"/>
  <c r="G406" i="3"/>
  <c r="G533" i="3"/>
  <c r="G602" i="3"/>
  <c r="G750" i="3"/>
  <c r="G829" i="3"/>
  <c r="G1037" i="3"/>
  <c r="G1142" i="3"/>
  <c r="G1333" i="3"/>
  <c r="G1424" i="3"/>
  <c r="G1536" i="3"/>
  <c r="G1650" i="3"/>
  <c r="G1719" i="3"/>
  <c r="G1838" i="3"/>
  <c r="G2010" i="3"/>
  <c r="G2125" i="3"/>
  <c r="G2285" i="3"/>
  <c r="G2448" i="3"/>
  <c r="G2585" i="3"/>
  <c r="G2684" i="3"/>
  <c r="G2807" i="3"/>
  <c r="G3063" i="3"/>
  <c r="G3203" i="3"/>
  <c r="G3153" i="3"/>
  <c r="G3190" i="3"/>
  <c r="G3120" i="3"/>
  <c r="G3196" i="3"/>
  <c r="G3202" i="3"/>
  <c r="G3164" i="3"/>
  <c r="G3234" i="3"/>
  <c r="G3064" i="3"/>
  <c r="G3205" i="3"/>
  <c r="E12" i="13"/>
  <c r="G12" i="13" s="1"/>
  <c r="G43" i="3"/>
  <c r="G194" i="3"/>
  <c r="G336" i="3"/>
  <c r="G485" i="3"/>
  <c r="G635" i="3"/>
  <c r="G726" i="3"/>
  <c r="G918" i="3"/>
  <c r="G1033" i="3"/>
  <c r="G1123" i="3"/>
  <c r="G1213" i="3"/>
  <c r="G1287" i="3"/>
  <c r="G1467" i="3"/>
  <c r="G1619" i="3"/>
  <c r="G1730" i="3"/>
  <c r="G1849" i="3"/>
  <c r="G1939" i="3"/>
  <c r="G2026" i="3"/>
  <c r="G2142" i="3"/>
  <c r="G2256" i="3"/>
  <c r="G2364" i="3"/>
  <c r="G2458" i="3"/>
  <c r="G2594" i="3"/>
  <c r="G2761" i="3"/>
  <c r="G3007" i="3"/>
  <c r="G87" i="3"/>
  <c r="G206" i="3"/>
  <c r="G318" i="3"/>
  <c r="G520" i="3"/>
  <c r="G628" i="3"/>
  <c r="G773" i="3"/>
  <c r="G867" i="3"/>
  <c r="G990" i="3"/>
  <c r="G1193" i="3"/>
  <c r="G1375" i="3"/>
  <c r="G1584" i="3"/>
  <c r="G1688" i="3"/>
  <c r="G1891" i="3"/>
  <c r="G2023" i="3"/>
  <c r="G2122" i="3"/>
  <c r="G2276" i="3"/>
  <c r="G2385" i="3"/>
  <c r="G2491" i="3"/>
  <c r="G2628" i="3"/>
  <c r="G2745" i="3"/>
  <c r="G2836" i="3"/>
  <c r="G2909" i="3"/>
  <c r="G3002" i="3"/>
  <c r="G93" i="3"/>
  <c r="G219" i="3"/>
  <c r="G369" i="3"/>
  <c r="G456" i="3"/>
  <c r="G586" i="3"/>
  <c r="G665" i="3"/>
  <c r="G849" i="3"/>
  <c r="G936" i="3"/>
  <c r="G1074" i="3"/>
  <c r="G1243" i="3"/>
  <c r="G1399" i="3"/>
  <c r="G1562" i="3"/>
  <c r="G1710" i="3"/>
  <c r="G1876" i="3"/>
  <c r="G2036" i="3"/>
  <c r="G2193" i="3"/>
  <c r="G2369" i="3"/>
  <c r="G2555" i="3"/>
  <c r="G2655" i="3"/>
  <c r="G2801" i="3"/>
  <c r="G2981" i="3"/>
  <c r="G56" i="3"/>
  <c r="G166" i="3"/>
  <c r="G242" i="3"/>
  <c r="G376" i="3"/>
  <c r="G483" i="3"/>
  <c r="G587" i="3"/>
  <c r="G718" i="3"/>
  <c r="G878" i="3"/>
  <c r="G1047" i="3"/>
  <c r="G1183" i="3"/>
  <c r="G1302" i="3"/>
  <c r="G1395" i="3"/>
  <c r="G1517" i="3"/>
  <c r="G1593" i="3"/>
  <c r="G1690" i="3"/>
  <c r="G1818" i="3"/>
  <c r="G1929" i="3"/>
  <c r="G2088" i="3"/>
  <c r="G2219" i="3"/>
  <c r="G2457" i="3"/>
  <c r="G2511" i="3"/>
  <c r="G2656" i="3"/>
  <c r="G2750" i="3"/>
  <c r="G2910" i="3"/>
  <c r="G3056" i="3"/>
  <c r="G38" i="3"/>
  <c r="G155" i="3"/>
  <c r="G299" i="3"/>
  <c r="G415" i="3"/>
  <c r="G607" i="3"/>
  <c r="G690" i="3"/>
  <c r="G833" i="3"/>
  <c r="G1008" i="3"/>
  <c r="G1093" i="3"/>
  <c r="G1322" i="3"/>
  <c r="G1417" i="3"/>
  <c r="G1553" i="3"/>
  <c r="G1703" i="3"/>
  <c r="G1797" i="3"/>
  <c r="G1904" i="3"/>
  <c r="G2090" i="3"/>
  <c r="G2224" i="3"/>
  <c r="G2409" i="3"/>
  <c r="G2549" i="3"/>
  <c r="G2718" i="3"/>
  <c r="G2913" i="3"/>
  <c r="G57" i="3"/>
  <c r="G133" i="3"/>
  <c r="G227" i="3"/>
  <c r="G316" i="3"/>
  <c r="G416" i="3"/>
  <c r="G540" i="3"/>
  <c r="G622" i="3"/>
  <c r="G753" i="3"/>
  <c r="G854" i="3"/>
  <c r="G1049" i="3"/>
  <c r="G1144" i="3"/>
  <c r="G1335" i="3"/>
  <c r="G1433" i="3"/>
  <c r="G1551" i="3"/>
  <c r="G1655" i="3"/>
  <c r="G1724" i="3"/>
  <c r="G1843" i="3"/>
  <c r="G2013" i="3"/>
  <c r="G2130" i="3"/>
  <c r="G2295" i="3"/>
  <c r="G2465" i="3"/>
  <c r="G2600" i="3"/>
  <c r="G2690" i="3"/>
  <c r="G2843" i="3"/>
  <c r="G3086" i="3"/>
  <c r="G3212" i="3"/>
  <c r="G3206" i="3"/>
  <c r="G3224" i="3"/>
  <c r="G3121" i="3"/>
  <c r="G3207" i="3"/>
  <c r="G3182" i="3"/>
  <c r="G3014" i="3"/>
  <c r="G3006" i="3"/>
  <c r="G3081" i="3"/>
  <c r="G3208" i="3"/>
  <c r="G3133" i="3"/>
  <c r="G3236" i="3"/>
  <c r="E7" i="13"/>
  <c r="G7" i="13" s="1"/>
  <c r="G77" i="3"/>
  <c r="G204" i="3"/>
  <c r="G378" i="3"/>
  <c r="G519" i="3"/>
  <c r="G642" i="3"/>
  <c r="G776" i="3"/>
  <c r="G932" i="3"/>
  <c r="G1050" i="3"/>
  <c r="G1132" i="3"/>
  <c r="G1226" i="3"/>
  <c r="G1304" i="3"/>
  <c r="G1491" i="3"/>
  <c r="G1634" i="3"/>
  <c r="G1750" i="3"/>
  <c r="G1883" i="3"/>
  <c r="G1946" i="3"/>
  <c r="G2030" i="3"/>
  <c r="G2182" i="3"/>
  <c r="G2283" i="3"/>
  <c r="G2392" i="3"/>
  <c r="G2461" i="3"/>
  <c r="G2596" i="3"/>
  <c r="G2776" i="3"/>
  <c r="G3097" i="3"/>
  <c r="G100" i="3"/>
  <c r="G224" i="3"/>
  <c r="G358" i="3"/>
  <c r="G525" i="3"/>
  <c r="G633" i="3"/>
  <c r="G781" i="3"/>
  <c r="G880" i="3"/>
  <c r="G1071" i="3"/>
  <c r="G1258" i="3"/>
  <c r="G1429" i="3"/>
  <c r="G1589" i="3"/>
  <c r="G1721" i="3"/>
  <c r="G1931" i="3"/>
  <c r="G2035" i="3"/>
  <c r="G2131" i="3"/>
  <c r="G2281" i="3"/>
  <c r="G2396" i="3"/>
  <c r="G2512" i="3"/>
  <c r="G2632" i="3"/>
  <c r="G2780" i="3"/>
  <c r="G2841" i="3"/>
  <c r="G2915" i="3"/>
  <c r="G3008" i="3"/>
  <c r="G106" i="3"/>
  <c r="G225" i="3"/>
  <c r="G393" i="3"/>
  <c r="G479" i="3"/>
  <c r="G595" i="3"/>
  <c r="G697" i="3"/>
  <c r="G851" i="3"/>
  <c r="G944" i="3"/>
  <c r="G1107" i="3"/>
  <c r="G1259" i="3"/>
  <c r="G1421" i="3"/>
  <c r="G1569" i="3"/>
  <c r="G1722" i="3"/>
  <c r="G1907" i="3"/>
  <c r="G2053" i="3"/>
  <c r="G2198" i="3"/>
  <c r="G2376" i="3"/>
  <c r="G2562" i="3"/>
  <c r="G2670" i="3"/>
  <c r="G2869" i="3"/>
  <c r="G2995" i="3"/>
  <c r="G66" i="3"/>
  <c r="G169" i="3"/>
  <c r="G257" i="3"/>
  <c r="G382" i="3"/>
  <c r="G487" i="3"/>
  <c r="G601" i="3"/>
  <c r="G724" i="3"/>
  <c r="G905" i="3"/>
  <c r="G1062" i="3"/>
  <c r="G1188" i="3"/>
  <c r="G1338" i="3"/>
  <c r="G1414" i="3"/>
  <c r="G1527" i="3"/>
  <c r="G1615" i="3"/>
  <c r="G1702" i="3"/>
  <c r="G1836" i="3"/>
  <c r="G1935" i="3"/>
  <c r="G2108" i="3"/>
  <c r="G2288" i="3"/>
  <c r="G2463" i="3"/>
  <c r="G2547" i="3"/>
  <c r="G2662" i="3"/>
  <c r="G2763" i="3"/>
  <c r="G2931" i="3"/>
  <c r="G3130" i="3"/>
  <c r="E8" i="13"/>
  <c r="G8" i="13" s="1"/>
  <c r="G46" i="3"/>
  <c r="G160" i="3"/>
  <c r="G308" i="3"/>
  <c r="G425" i="3"/>
  <c r="G616" i="3"/>
  <c r="G719" i="3"/>
  <c r="G853" i="3"/>
  <c r="G1015" i="3"/>
  <c r="G1119" i="3"/>
  <c r="G1332" i="3"/>
  <c r="G1423" i="3"/>
  <c r="G1585" i="3"/>
  <c r="G1718" i="3"/>
  <c r="G1810" i="3"/>
  <c r="G1937" i="3"/>
  <c r="G2097" i="3"/>
  <c r="G2236" i="3"/>
  <c r="G2421" i="3"/>
  <c r="G2575" i="3"/>
  <c r="G2726" i="3"/>
  <c r="G2916" i="3"/>
  <c r="G64" i="3"/>
  <c r="G145" i="3"/>
  <c r="G250" i="3"/>
  <c r="G328" i="3"/>
  <c r="G431" i="3"/>
  <c r="G547" i="3"/>
  <c r="G647" i="3"/>
  <c r="G762" i="3"/>
  <c r="G900" i="3"/>
  <c r="G1075" i="3"/>
  <c r="G1162" i="3"/>
  <c r="G1355" i="3"/>
  <c r="G1437" i="3"/>
  <c r="G1554" i="3"/>
  <c r="G1676" i="3"/>
  <c r="G1734" i="3"/>
  <c r="G1868" i="3"/>
  <c r="G2020" i="3"/>
  <c r="G2134" i="3"/>
  <c r="G2327" i="3"/>
  <c r="G2468" i="3"/>
  <c r="G2606" i="3"/>
  <c r="G2703" i="3"/>
  <c r="G2848" i="3"/>
  <c r="G3125" i="3"/>
  <c r="G3216" i="3"/>
  <c r="G3210" i="3"/>
  <c r="G3116" i="3"/>
  <c r="G3128" i="3"/>
  <c r="G3217" i="3"/>
  <c r="G3201" i="3"/>
  <c r="G3075" i="3"/>
  <c r="G3027" i="3"/>
  <c r="G3083" i="3"/>
  <c r="G3213" i="3"/>
  <c r="E6" i="13"/>
  <c r="G6" i="13" s="1"/>
  <c r="G85" i="3"/>
  <c r="G213" i="3"/>
  <c r="G395" i="3"/>
  <c r="G523" i="3"/>
  <c r="G650" i="3"/>
  <c r="G787" i="3"/>
  <c r="G966" i="3"/>
  <c r="G1079" i="3"/>
  <c r="G1157" i="3"/>
  <c r="G1242" i="3"/>
  <c r="G1347" i="3"/>
  <c r="G1525" i="3"/>
  <c r="G1664" i="3"/>
  <c r="G1757" i="3"/>
  <c r="G1886" i="3"/>
  <c r="G1954" i="3"/>
  <c r="G2043" i="3"/>
  <c r="G2203" i="3"/>
  <c r="G2286" i="3"/>
  <c r="G2402" i="3"/>
  <c r="G2474" i="3"/>
  <c r="G2610" i="3"/>
  <c r="G2779" i="3"/>
  <c r="G3142" i="3"/>
  <c r="G104" i="3"/>
  <c r="G237" i="3"/>
  <c r="G429" i="3"/>
  <c r="G531" i="3"/>
  <c r="G639" i="3"/>
  <c r="G799" i="3"/>
  <c r="G919" i="3"/>
  <c r="G1082" i="3"/>
  <c r="G1265" i="3"/>
  <c r="G1499" i="3"/>
  <c r="G1592" i="3"/>
  <c r="G1727" i="3"/>
  <c r="G1964" i="3"/>
  <c r="G2054" i="3"/>
  <c r="G2172" i="3"/>
  <c r="G2317" i="3"/>
  <c r="G2419" i="3"/>
  <c r="G2519" i="3"/>
  <c r="G2688" i="3"/>
  <c r="G2786" i="3"/>
  <c r="G2844" i="3"/>
  <c r="G2922" i="3"/>
  <c r="G3022" i="3"/>
  <c r="G112" i="3"/>
  <c r="G321" i="3"/>
  <c r="G398" i="3"/>
  <c r="G498" i="3"/>
  <c r="G606" i="3"/>
  <c r="G730" i="3"/>
  <c r="G855" i="3"/>
  <c r="G956" i="3"/>
  <c r="G1141" i="3"/>
  <c r="G1316" i="3"/>
  <c r="G1443" i="3"/>
  <c r="G1598" i="3"/>
  <c r="G1758" i="3"/>
  <c r="G1934" i="3"/>
  <c r="G2064" i="3"/>
  <c r="G2211" i="3"/>
  <c r="G2399" i="3"/>
  <c r="G2579" i="3"/>
  <c r="G2723" i="3"/>
  <c r="G2888" i="3"/>
  <c r="G3005" i="3"/>
  <c r="G83" i="3"/>
  <c r="G184" i="3"/>
  <c r="G262" i="3"/>
  <c r="G396" i="3"/>
  <c r="G501" i="3"/>
  <c r="G614" i="3"/>
  <c r="G736" i="3"/>
  <c r="G908" i="3"/>
  <c r="G1068" i="3"/>
  <c r="G1209" i="3"/>
  <c r="G1341" i="3"/>
  <c r="G1427" i="3"/>
  <c r="G1535" i="3"/>
  <c r="G1628" i="3"/>
  <c r="G1723" i="3"/>
  <c r="G1845" i="3"/>
  <c r="G1958" i="3"/>
  <c r="G2118" i="3"/>
  <c r="G2296" i="3"/>
  <c r="G2472" i="3"/>
  <c r="G2568" i="3"/>
  <c r="G2664" i="3"/>
  <c r="G2803" i="3"/>
  <c r="G2938" i="3"/>
  <c r="G3141" i="3"/>
  <c r="G63" i="3"/>
  <c r="G191" i="3"/>
  <c r="G337" i="3"/>
  <c r="G438" i="3"/>
  <c r="G637" i="3"/>
  <c r="G737" i="3"/>
  <c r="G857" i="3"/>
  <c r="G1028" i="3"/>
  <c r="G1167" i="3"/>
  <c r="G1339" i="3"/>
  <c r="G1432" i="3"/>
  <c r="G1594" i="3"/>
  <c r="G1746" i="3"/>
  <c r="G1815" i="3"/>
  <c r="G1951" i="3"/>
  <c r="G2121" i="3"/>
  <c r="G2260" i="3"/>
  <c r="G2432" i="3"/>
  <c r="G2597" i="3"/>
  <c r="G2751" i="3"/>
  <c r="G2925" i="3"/>
  <c r="G91" i="3"/>
  <c r="G156" i="3"/>
  <c r="G267" i="3"/>
  <c r="G334" i="3"/>
  <c r="G435" i="3"/>
  <c r="G553" i="3"/>
  <c r="G671" i="3"/>
  <c r="G770" i="3"/>
  <c r="G909" i="3"/>
  <c r="G1090" i="3"/>
  <c r="G1221" i="3"/>
  <c r="G1382" i="3"/>
  <c r="G1440" i="3"/>
  <c r="G1580" i="3"/>
  <c r="G1679" i="3"/>
  <c r="G1766" i="3"/>
  <c r="G1872" i="3"/>
  <c r="G2046" i="3"/>
  <c r="G2214" i="3"/>
  <c r="G2330" i="3"/>
  <c r="G2486" i="3"/>
  <c r="G2612" i="3"/>
  <c r="G2758" i="3"/>
  <c r="G2856" i="3"/>
  <c r="G3147" i="3"/>
  <c r="G3220" i="3"/>
  <c r="G3221" i="3"/>
  <c r="G3204" i="3"/>
  <c r="G3144" i="3"/>
  <c r="G3233" i="3"/>
  <c r="G3222" i="3"/>
  <c r="G3090" i="3"/>
  <c r="G3035" i="3"/>
  <c r="G3095" i="3"/>
  <c r="G3026" i="3"/>
  <c r="G3139" i="3"/>
  <c r="G3223" i="3"/>
  <c r="F3" i="13"/>
  <c r="G3" i="13"/>
  <c r="F6" i="13"/>
  <c r="F10" i="13"/>
  <c r="G9" i="13"/>
  <c r="G5" i="13"/>
  <c r="F5" i="13"/>
  <c r="F8" i="13"/>
  <c r="G4" i="13"/>
  <c r="F9" i="13" l="1"/>
  <c r="F14" i="13"/>
  <c r="F13" i="13"/>
  <c r="F4" i="13"/>
  <c r="F7" i="13"/>
  <c r="F12" i="13"/>
  <c r="F11" i="13"/>
  <c r="C14" i="12"/>
  <c r="C8" i="12"/>
  <c r="C6" i="12"/>
  <c r="C5" i="12"/>
  <c r="C12" i="12"/>
  <c r="C10" i="12"/>
  <c r="C3" i="12"/>
  <c r="C9" i="12"/>
  <c r="C4" i="12"/>
  <c r="C13" i="12"/>
  <c r="C7" i="12"/>
  <c r="C11" i="12"/>
</calcChain>
</file>

<file path=xl/sharedStrings.xml><?xml version="1.0" encoding="utf-8"?>
<sst xmlns="http://schemas.openxmlformats.org/spreadsheetml/2006/main" count="72736" uniqueCount="19911">
  <si>
    <t>Region_Name</t>
  </si>
  <si>
    <t>Store</t>
  </si>
  <si>
    <t>Street Address</t>
  </si>
  <si>
    <t>Suburb</t>
  </si>
  <si>
    <t>State</t>
  </si>
  <si>
    <t>PostCode</t>
  </si>
  <si>
    <t>Product_Number</t>
  </si>
  <si>
    <t>Product_Name</t>
  </si>
  <si>
    <t>Supplier_Name</t>
  </si>
  <si>
    <t>Retail_Price</t>
  </si>
  <si>
    <t>Cost_Price</t>
  </si>
  <si>
    <t>Invoice_Number</t>
  </si>
  <si>
    <t>Store_Name</t>
  </si>
  <si>
    <t>Date</t>
  </si>
  <si>
    <t>Invoice_Line_Item_Number</t>
  </si>
  <si>
    <t>Quantity</t>
  </si>
  <si>
    <t>Discount</t>
  </si>
  <si>
    <t>Melbourne-CBD</t>
  </si>
  <si>
    <t>St. Kilda</t>
  </si>
  <si>
    <t>Geelong</t>
  </si>
  <si>
    <t>Footscray</t>
  </si>
  <si>
    <t>Dandenong</t>
  </si>
  <si>
    <t>Mildura</t>
  </si>
  <si>
    <t>Wangaratta</t>
  </si>
  <si>
    <t>Morwell</t>
  </si>
  <si>
    <t>Doncaster</t>
  </si>
  <si>
    <t>Metro - East</t>
  </si>
  <si>
    <t>Metro - Central</t>
  </si>
  <si>
    <t>Metro - West</t>
  </si>
  <si>
    <t>Werribee</t>
  </si>
  <si>
    <t>Regional - South West</t>
  </si>
  <si>
    <t>Regional - North West</t>
  </si>
  <si>
    <t>Regional - South East</t>
  </si>
  <si>
    <t>Regional - North East</t>
  </si>
  <si>
    <t>5 Example Street</t>
  </si>
  <si>
    <t>52 Another Street</t>
  </si>
  <si>
    <t>GEELONG</t>
  </si>
  <si>
    <t>FOOTSCRAY</t>
  </si>
  <si>
    <t>DANDENONG</t>
  </si>
  <si>
    <t>MILDURA</t>
  </si>
  <si>
    <t>WANGARATTA</t>
  </si>
  <si>
    <t>MORWELL</t>
  </si>
  <si>
    <t>DONCASTER</t>
  </si>
  <si>
    <t>WERRIBEE</t>
  </si>
  <si>
    <t>ST KILDA</t>
  </si>
  <si>
    <t>VIC</t>
  </si>
  <si>
    <t>14 Made-Up Road</t>
  </si>
  <si>
    <t>MELBOURNE</t>
  </si>
  <si>
    <t>123 Hypothetical Highway</t>
  </si>
  <si>
    <t>19 Some Street</t>
  </si>
  <si>
    <t>2 Exemplar Boulevard</t>
  </si>
  <si>
    <t>33 Illustration Way</t>
  </si>
  <si>
    <t>67 Model Road</t>
  </si>
  <si>
    <t>9 Pattern Court</t>
  </si>
  <si>
    <t>44 Sample Street</t>
  </si>
  <si>
    <t>AB Dynamics P/L</t>
  </si>
  <si>
    <t>CD Manufacturing Limited</t>
  </si>
  <si>
    <t>EF Trading Pty Ltd</t>
  </si>
  <si>
    <t>GH Supplies P/L</t>
  </si>
  <si>
    <t>IJ Chemicals</t>
  </si>
  <si>
    <t>KL Cold Stores Pty Ltd</t>
  </si>
  <si>
    <t>MN Distribution</t>
  </si>
  <si>
    <t>OP Objects P/L</t>
  </si>
  <si>
    <t>QR Tools and Equipment Pty Ltd</t>
  </si>
  <si>
    <t>ST Imports Ltd</t>
  </si>
  <si>
    <t>UV Services Pty Ltd</t>
  </si>
  <si>
    <t>WX Widgets</t>
  </si>
  <si>
    <t>YZ Raw Materials P/L</t>
  </si>
  <si>
    <t>Interactive Widget</t>
  </si>
  <si>
    <t>Multi-Function Widget</t>
  </si>
  <si>
    <t>Colour-Changing Widget</t>
  </si>
  <si>
    <t>Widget Chassis</t>
  </si>
  <si>
    <t>Dual-Mode Gadget</t>
  </si>
  <si>
    <t>Gadget Interface</t>
  </si>
  <si>
    <t>Mega-Contraption</t>
  </si>
  <si>
    <t>Left-Handed Accessory</t>
  </si>
  <si>
    <t>Practical Gizmo</t>
  </si>
  <si>
    <t>High Performance Widget</t>
  </si>
  <si>
    <t>Industrial Utensil</t>
  </si>
  <si>
    <t>Widget Developer Tool</t>
  </si>
  <si>
    <t>Tactile Gadget</t>
  </si>
  <si>
    <t>Gadget Bracket</t>
  </si>
  <si>
    <t>Widget Template</t>
  </si>
  <si>
    <t>Gizmo Terminal</t>
  </si>
  <si>
    <t>Gizmo Stand</t>
  </si>
  <si>
    <t>Contraption Handle</t>
  </si>
  <si>
    <t>Appliance Container</t>
  </si>
  <si>
    <t>P-AB-001</t>
  </si>
  <si>
    <t>P-CD-002</t>
  </si>
  <si>
    <t>P-EF-003</t>
  </si>
  <si>
    <t>P-CD-004</t>
  </si>
  <si>
    <t>P-GH-005</t>
  </si>
  <si>
    <t>P-AB-006</t>
  </si>
  <si>
    <t>P-IJ-007</t>
  </si>
  <si>
    <t>P-KL-008</t>
  </si>
  <si>
    <t>P-MN-009</t>
  </si>
  <si>
    <t>P-OP-010</t>
  </si>
  <si>
    <t>P-EF-011</t>
  </si>
  <si>
    <t>P-QR-012</t>
  </si>
  <si>
    <t>P-KL-013</t>
  </si>
  <si>
    <t>P-ST-014</t>
  </si>
  <si>
    <t>P-ST-015</t>
  </si>
  <si>
    <t>P-UV-016</t>
  </si>
  <si>
    <t>P-WX-017</t>
  </si>
  <si>
    <t>P-YZ-018</t>
  </si>
  <si>
    <t>P-WX-019</t>
  </si>
  <si>
    <t>INV-1000</t>
  </si>
  <si>
    <t>INV-0001</t>
  </si>
  <si>
    <t>INV-0002</t>
  </si>
  <si>
    <t>INV-0003</t>
  </si>
  <si>
    <t>INV-0004</t>
  </si>
  <si>
    <t>INV-0005</t>
  </si>
  <si>
    <t>INV-0006</t>
  </si>
  <si>
    <t>INV-0007</t>
  </si>
  <si>
    <t>INV-0008</t>
  </si>
  <si>
    <t>INV-0009</t>
  </si>
  <si>
    <t>INV-0010</t>
  </si>
  <si>
    <t>INV-0011</t>
  </si>
  <si>
    <t>INV-0012</t>
  </si>
  <si>
    <t>INV-0013</t>
  </si>
  <si>
    <t>INV-0014</t>
  </si>
  <si>
    <t>INV-0015</t>
  </si>
  <si>
    <t>INV-0016</t>
  </si>
  <si>
    <t>INV-0017</t>
  </si>
  <si>
    <t>INV-0018</t>
  </si>
  <si>
    <t>INV-0019</t>
  </si>
  <si>
    <t>INV-0020</t>
  </si>
  <si>
    <t>INV-0021</t>
  </si>
  <si>
    <t>INV-0022</t>
  </si>
  <si>
    <t>INV-0023</t>
  </si>
  <si>
    <t>INV-0024</t>
  </si>
  <si>
    <t>INV-0025</t>
  </si>
  <si>
    <t>INV-0026</t>
  </si>
  <si>
    <t>INV-0027</t>
  </si>
  <si>
    <t>INV-0028</t>
  </si>
  <si>
    <t>INV-0029</t>
  </si>
  <si>
    <t>INV-0030</t>
  </si>
  <si>
    <t>INV-0031</t>
  </si>
  <si>
    <t>INV-0032</t>
  </si>
  <si>
    <t>INV-0033</t>
  </si>
  <si>
    <t>INV-0034</t>
  </si>
  <si>
    <t>INV-0035</t>
  </si>
  <si>
    <t>INV-0036</t>
  </si>
  <si>
    <t>INV-0037</t>
  </si>
  <si>
    <t>INV-0038</t>
  </si>
  <si>
    <t>INV-0039</t>
  </si>
  <si>
    <t>INV-0040</t>
  </si>
  <si>
    <t>INV-0041</t>
  </si>
  <si>
    <t>INV-0042</t>
  </si>
  <si>
    <t>INV-0043</t>
  </si>
  <si>
    <t>INV-0044</t>
  </si>
  <si>
    <t>INV-0045</t>
  </si>
  <si>
    <t>INV-0046</t>
  </si>
  <si>
    <t>INV-0047</t>
  </si>
  <si>
    <t>INV-0048</t>
  </si>
  <si>
    <t>INV-0049</t>
  </si>
  <si>
    <t>INV-0050</t>
  </si>
  <si>
    <t>INV-0051</t>
  </si>
  <si>
    <t>INV-0052</t>
  </si>
  <si>
    <t>INV-0053</t>
  </si>
  <si>
    <t>INV-0054</t>
  </si>
  <si>
    <t>INV-0055</t>
  </si>
  <si>
    <t>INV-0056</t>
  </si>
  <si>
    <t>INV-0057</t>
  </si>
  <si>
    <t>INV-0058</t>
  </si>
  <si>
    <t>INV-0059</t>
  </si>
  <si>
    <t>INV-0060</t>
  </si>
  <si>
    <t>INV-0061</t>
  </si>
  <si>
    <t>INV-0062</t>
  </si>
  <si>
    <t>INV-0063</t>
  </si>
  <si>
    <t>INV-0064</t>
  </si>
  <si>
    <t>INV-0065</t>
  </si>
  <si>
    <t>INV-0066</t>
  </si>
  <si>
    <t>INV-0067</t>
  </si>
  <si>
    <t>INV-0068</t>
  </si>
  <si>
    <t>INV-0069</t>
  </si>
  <si>
    <t>INV-0070</t>
  </si>
  <si>
    <t>INV-0071</t>
  </si>
  <si>
    <t>INV-0072</t>
  </si>
  <si>
    <t>INV-0073</t>
  </si>
  <si>
    <t>INV-0074</t>
  </si>
  <si>
    <t>INV-0075</t>
  </si>
  <si>
    <t>INV-0076</t>
  </si>
  <si>
    <t>INV-0077</t>
  </si>
  <si>
    <t>INV-0078</t>
  </si>
  <si>
    <t>INV-0079</t>
  </si>
  <si>
    <t>INV-0080</t>
  </si>
  <si>
    <t>INV-0081</t>
  </si>
  <si>
    <t>INV-0082</t>
  </si>
  <si>
    <t>INV-0083</t>
  </si>
  <si>
    <t>INV-0084</t>
  </si>
  <si>
    <t>INV-0085</t>
  </si>
  <si>
    <t>INV-0086</t>
  </si>
  <si>
    <t>INV-0087</t>
  </si>
  <si>
    <t>INV-0088</t>
  </si>
  <si>
    <t>INV-0089</t>
  </si>
  <si>
    <t>INV-0090</t>
  </si>
  <si>
    <t>INV-0091</t>
  </si>
  <si>
    <t>INV-0092</t>
  </si>
  <si>
    <t>INV-0093</t>
  </si>
  <si>
    <t>INV-0094</t>
  </si>
  <si>
    <t>INV-0095</t>
  </si>
  <si>
    <t>INV-0096</t>
  </si>
  <si>
    <t>INV-0097</t>
  </si>
  <si>
    <t>INV-0098</t>
  </si>
  <si>
    <t>INV-0099</t>
  </si>
  <si>
    <t>INV-0100</t>
  </si>
  <si>
    <t>INV-0101</t>
  </si>
  <si>
    <t>INV-0102</t>
  </si>
  <si>
    <t>INV-0103</t>
  </si>
  <si>
    <t>INV-0104</t>
  </si>
  <si>
    <t>INV-0105</t>
  </si>
  <si>
    <t>INV-0106</t>
  </si>
  <si>
    <t>INV-0107</t>
  </si>
  <si>
    <t>INV-0108</t>
  </si>
  <si>
    <t>INV-0109</t>
  </si>
  <si>
    <t>INV-0110</t>
  </si>
  <si>
    <t>INV-0111</t>
  </si>
  <si>
    <t>INV-0112</t>
  </si>
  <si>
    <t>INV-0113</t>
  </si>
  <si>
    <t>INV-0114</t>
  </si>
  <si>
    <t>INV-0115</t>
  </si>
  <si>
    <t>INV-0116</t>
  </si>
  <si>
    <t>INV-0117</t>
  </si>
  <si>
    <t>INV-0118</t>
  </si>
  <si>
    <t>INV-0119</t>
  </si>
  <si>
    <t>INV-0120</t>
  </si>
  <si>
    <t>INV-0121</t>
  </si>
  <si>
    <t>INV-0122</t>
  </si>
  <si>
    <t>INV-0123</t>
  </si>
  <si>
    <t>INV-0124</t>
  </si>
  <si>
    <t>INV-0125</t>
  </si>
  <si>
    <t>INV-0126</t>
  </si>
  <si>
    <t>INV-0127</t>
  </si>
  <si>
    <t>INV-0128</t>
  </si>
  <si>
    <t>INV-0129</t>
  </si>
  <si>
    <t>INV-0130</t>
  </si>
  <si>
    <t>INV-0131</t>
  </si>
  <si>
    <t>INV-0132</t>
  </si>
  <si>
    <t>INV-0133</t>
  </si>
  <si>
    <t>INV-0134</t>
  </si>
  <si>
    <t>INV-0135</t>
  </si>
  <si>
    <t>INV-0136</t>
  </si>
  <si>
    <t>INV-0137</t>
  </si>
  <si>
    <t>INV-0138</t>
  </si>
  <si>
    <t>INV-0139</t>
  </si>
  <si>
    <t>INV-0140</t>
  </si>
  <si>
    <t>INV-0141</t>
  </si>
  <si>
    <t>INV-0142</t>
  </si>
  <si>
    <t>INV-0143</t>
  </si>
  <si>
    <t>INV-0144</t>
  </si>
  <si>
    <t>INV-0145</t>
  </si>
  <si>
    <t>INV-0146</t>
  </si>
  <si>
    <t>INV-0147</t>
  </si>
  <si>
    <t>INV-0148</t>
  </si>
  <si>
    <t>INV-0149</t>
  </si>
  <si>
    <t>INV-0150</t>
  </si>
  <si>
    <t>INV-0151</t>
  </si>
  <si>
    <t>INV-0152</t>
  </si>
  <si>
    <t>INV-0153</t>
  </si>
  <si>
    <t>INV-0154</t>
  </si>
  <si>
    <t>INV-0155</t>
  </si>
  <si>
    <t>INV-0156</t>
  </si>
  <si>
    <t>INV-0157</t>
  </si>
  <si>
    <t>INV-0158</t>
  </si>
  <si>
    <t>INV-0159</t>
  </si>
  <si>
    <t>INV-0160</t>
  </si>
  <si>
    <t>INV-0161</t>
  </si>
  <si>
    <t>INV-0162</t>
  </si>
  <si>
    <t>INV-0163</t>
  </si>
  <si>
    <t>INV-0164</t>
  </si>
  <si>
    <t>INV-0165</t>
  </si>
  <si>
    <t>INV-0166</t>
  </si>
  <si>
    <t>INV-0167</t>
  </si>
  <si>
    <t>INV-0168</t>
  </si>
  <si>
    <t>INV-0169</t>
  </si>
  <si>
    <t>INV-0170</t>
  </si>
  <si>
    <t>INV-0171</t>
  </si>
  <si>
    <t>INV-0172</t>
  </si>
  <si>
    <t>INV-0173</t>
  </si>
  <si>
    <t>INV-0174</t>
  </si>
  <si>
    <t>INV-0175</t>
  </si>
  <si>
    <t>INV-0176</t>
  </si>
  <si>
    <t>INV-0177</t>
  </si>
  <si>
    <t>INV-0178</t>
  </si>
  <si>
    <t>INV-0179</t>
  </si>
  <si>
    <t>INV-0180</t>
  </si>
  <si>
    <t>INV-0181</t>
  </si>
  <si>
    <t>INV-0182</t>
  </si>
  <si>
    <t>INV-0183</t>
  </si>
  <si>
    <t>INV-0184</t>
  </si>
  <si>
    <t>INV-0185</t>
  </si>
  <si>
    <t>INV-0186</t>
  </si>
  <si>
    <t>INV-0187</t>
  </si>
  <si>
    <t>INV-0188</t>
  </si>
  <si>
    <t>INV-0189</t>
  </si>
  <si>
    <t>INV-0190</t>
  </si>
  <si>
    <t>INV-0191</t>
  </si>
  <si>
    <t>INV-0192</t>
  </si>
  <si>
    <t>INV-0193</t>
  </si>
  <si>
    <t>INV-0194</t>
  </si>
  <si>
    <t>INV-0195</t>
  </si>
  <si>
    <t>INV-0196</t>
  </si>
  <si>
    <t>INV-0197</t>
  </si>
  <si>
    <t>INV-0198</t>
  </si>
  <si>
    <t>INV-0199</t>
  </si>
  <si>
    <t>INV-0200</t>
  </si>
  <si>
    <t>INV-0201</t>
  </si>
  <si>
    <t>INV-0202</t>
  </si>
  <si>
    <t>INV-0203</t>
  </si>
  <si>
    <t>INV-0204</t>
  </si>
  <si>
    <t>INV-0205</t>
  </si>
  <si>
    <t>INV-0206</t>
  </si>
  <si>
    <t>INV-0207</t>
  </si>
  <si>
    <t>INV-0208</t>
  </si>
  <si>
    <t>INV-0209</t>
  </si>
  <si>
    <t>INV-0210</t>
  </si>
  <si>
    <t>INV-0211</t>
  </si>
  <si>
    <t>INV-0212</t>
  </si>
  <si>
    <t>INV-0213</t>
  </si>
  <si>
    <t>INV-0214</t>
  </si>
  <si>
    <t>INV-0215</t>
  </si>
  <si>
    <t>INV-0216</t>
  </si>
  <si>
    <t>INV-0217</t>
  </si>
  <si>
    <t>INV-0218</t>
  </si>
  <si>
    <t>INV-0219</t>
  </si>
  <si>
    <t>INV-0220</t>
  </si>
  <si>
    <t>INV-0221</t>
  </si>
  <si>
    <t>INV-0222</t>
  </si>
  <si>
    <t>INV-0223</t>
  </si>
  <si>
    <t>INV-0224</t>
  </si>
  <si>
    <t>INV-0225</t>
  </si>
  <si>
    <t>INV-0226</t>
  </si>
  <si>
    <t>INV-0227</t>
  </si>
  <si>
    <t>INV-0228</t>
  </si>
  <si>
    <t>INV-0229</t>
  </si>
  <si>
    <t>INV-0230</t>
  </si>
  <si>
    <t>INV-0231</t>
  </si>
  <si>
    <t>INV-0232</t>
  </si>
  <si>
    <t>INV-0233</t>
  </si>
  <si>
    <t>INV-0234</t>
  </si>
  <si>
    <t>INV-0235</t>
  </si>
  <si>
    <t>INV-0236</t>
  </si>
  <si>
    <t>INV-0237</t>
  </si>
  <si>
    <t>INV-0238</t>
  </si>
  <si>
    <t>INV-0239</t>
  </si>
  <si>
    <t>INV-0240</t>
  </si>
  <si>
    <t>INV-0241</t>
  </si>
  <si>
    <t>INV-0242</t>
  </si>
  <si>
    <t>INV-0243</t>
  </si>
  <si>
    <t>INV-0244</t>
  </si>
  <si>
    <t>INV-0245</t>
  </si>
  <si>
    <t>INV-0246</t>
  </si>
  <si>
    <t>INV-0247</t>
  </si>
  <si>
    <t>INV-0248</t>
  </si>
  <si>
    <t>INV-0249</t>
  </si>
  <si>
    <t>INV-0250</t>
  </si>
  <si>
    <t>INV-0251</t>
  </si>
  <si>
    <t>INV-0252</t>
  </si>
  <si>
    <t>INV-0253</t>
  </si>
  <si>
    <t>INV-0254</t>
  </si>
  <si>
    <t>INV-0255</t>
  </si>
  <si>
    <t>INV-0256</t>
  </si>
  <si>
    <t>INV-0257</t>
  </si>
  <si>
    <t>INV-0258</t>
  </si>
  <si>
    <t>INV-0259</t>
  </si>
  <si>
    <t>INV-0260</t>
  </si>
  <si>
    <t>INV-0261</t>
  </si>
  <si>
    <t>INV-0262</t>
  </si>
  <si>
    <t>INV-0263</t>
  </si>
  <si>
    <t>INV-0264</t>
  </si>
  <si>
    <t>INV-0265</t>
  </si>
  <si>
    <t>INV-0266</t>
  </si>
  <si>
    <t>INV-0267</t>
  </si>
  <si>
    <t>INV-0268</t>
  </si>
  <si>
    <t>INV-0269</t>
  </si>
  <si>
    <t>INV-0270</t>
  </si>
  <si>
    <t>INV-0271</t>
  </si>
  <si>
    <t>INV-0272</t>
  </si>
  <si>
    <t>INV-0273</t>
  </si>
  <si>
    <t>INV-0274</t>
  </si>
  <si>
    <t>INV-0275</t>
  </si>
  <si>
    <t>INV-0276</t>
  </si>
  <si>
    <t>INV-0277</t>
  </si>
  <si>
    <t>INV-0278</t>
  </si>
  <si>
    <t>INV-0279</t>
  </si>
  <si>
    <t>INV-0280</t>
  </si>
  <si>
    <t>INV-0281</t>
  </si>
  <si>
    <t>INV-0282</t>
  </si>
  <si>
    <t>INV-0283</t>
  </si>
  <si>
    <t>INV-0284</t>
  </si>
  <si>
    <t>INV-0285</t>
  </si>
  <si>
    <t>INV-0286</t>
  </si>
  <si>
    <t>INV-0287</t>
  </si>
  <si>
    <t>INV-0288</t>
  </si>
  <si>
    <t>INV-0289</t>
  </si>
  <si>
    <t>INV-0290</t>
  </si>
  <si>
    <t>INV-0291</t>
  </si>
  <si>
    <t>INV-0292</t>
  </si>
  <si>
    <t>INV-0293</t>
  </si>
  <si>
    <t>INV-0294</t>
  </si>
  <si>
    <t>INV-0295</t>
  </si>
  <si>
    <t>INV-0296</t>
  </si>
  <si>
    <t>INV-0297</t>
  </si>
  <si>
    <t>INV-0298</t>
  </si>
  <si>
    <t>INV-0299</t>
  </si>
  <si>
    <t>INV-0300</t>
  </si>
  <si>
    <t>INV-0301</t>
  </si>
  <si>
    <t>INV-0302</t>
  </si>
  <si>
    <t>INV-0303</t>
  </si>
  <si>
    <t>INV-0304</t>
  </si>
  <si>
    <t>INV-0305</t>
  </si>
  <si>
    <t>INV-0306</t>
  </si>
  <si>
    <t>INV-0307</t>
  </si>
  <si>
    <t>INV-0308</t>
  </si>
  <si>
    <t>INV-0309</t>
  </si>
  <si>
    <t>INV-0310</t>
  </si>
  <si>
    <t>INV-0311</t>
  </si>
  <si>
    <t>INV-0312</t>
  </si>
  <si>
    <t>INV-0313</t>
  </si>
  <si>
    <t>INV-0314</t>
  </si>
  <si>
    <t>INV-0315</t>
  </si>
  <si>
    <t>INV-0316</t>
  </si>
  <si>
    <t>INV-0317</t>
  </si>
  <si>
    <t>INV-0318</t>
  </si>
  <si>
    <t>INV-0319</t>
  </si>
  <si>
    <t>INV-0320</t>
  </si>
  <si>
    <t>INV-0321</t>
  </si>
  <si>
    <t>INV-0322</t>
  </si>
  <si>
    <t>INV-0323</t>
  </si>
  <si>
    <t>INV-0324</t>
  </si>
  <si>
    <t>INV-0325</t>
  </si>
  <si>
    <t>INV-0326</t>
  </si>
  <si>
    <t>INV-0327</t>
  </si>
  <si>
    <t>INV-0328</t>
  </si>
  <si>
    <t>INV-0329</t>
  </si>
  <si>
    <t>INV-0330</t>
  </si>
  <si>
    <t>INV-0331</t>
  </si>
  <si>
    <t>INV-0332</t>
  </si>
  <si>
    <t>INV-0333</t>
  </si>
  <si>
    <t>INV-0334</t>
  </si>
  <si>
    <t>INV-0335</t>
  </si>
  <si>
    <t>INV-0336</t>
  </si>
  <si>
    <t>INV-0337</t>
  </si>
  <si>
    <t>INV-0338</t>
  </si>
  <si>
    <t>INV-0339</t>
  </si>
  <si>
    <t>INV-0340</t>
  </si>
  <si>
    <t>INV-0341</t>
  </si>
  <si>
    <t>INV-0342</t>
  </si>
  <si>
    <t>INV-0343</t>
  </si>
  <si>
    <t>INV-0344</t>
  </si>
  <si>
    <t>INV-0345</t>
  </si>
  <si>
    <t>INV-0346</t>
  </si>
  <si>
    <t>INV-0347</t>
  </si>
  <si>
    <t>INV-0348</t>
  </si>
  <si>
    <t>INV-0349</t>
  </si>
  <si>
    <t>INV-0350</t>
  </si>
  <si>
    <t>INV-0351</t>
  </si>
  <si>
    <t>INV-0352</t>
  </si>
  <si>
    <t>INV-0353</t>
  </si>
  <si>
    <t>INV-0354</t>
  </si>
  <si>
    <t>INV-0355</t>
  </si>
  <si>
    <t>INV-0356</t>
  </si>
  <si>
    <t>INV-0357</t>
  </si>
  <si>
    <t>INV-0358</t>
  </si>
  <si>
    <t>INV-0359</t>
  </si>
  <si>
    <t>INV-0360</t>
  </si>
  <si>
    <t>INV-0361</t>
  </si>
  <si>
    <t>INV-0362</t>
  </si>
  <si>
    <t>INV-0363</t>
  </si>
  <si>
    <t>INV-0364</t>
  </si>
  <si>
    <t>INV-0365</t>
  </si>
  <si>
    <t>INV-0366</t>
  </si>
  <si>
    <t>INV-0367</t>
  </si>
  <si>
    <t>INV-0368</t>
  </si>
  <si>
    <t>INV-0369</t>
  </si>
  <si>
    <t>INV-0370</t>
  </si>
  <si>
    <t>INV-0371</t>
  </si>
  <si>
    <t>INV-0372</t>
  </si>
  <si>
    <t>INV-0373</t>
  </si>
  <si>
    <t>INV-0374</t>
  </si>
  <si>
    <t>INV-0375</t>
  </si>
  <si>
    <t>INV-0376</t>
  </si>
  <si>
    <t>INV-0377</t>
  </si>
  <si>
    <t>INV-0378</t>
  </si>
  <si>
    <t>INV-0379</t>
  </si>
  <si>
    <t>INV-0380</t>
  </si>
  <si>
    <t>INV-0381</t>
  </si>
  <si>
    <t>INV-0382</t>
  </si>
  <si>
    <t>INV-0383</t>
  </si>
  <si>
    <t>INV-0384</t>
  </si>
  <si>
    <t>INV-0385</t>
  </si>
  <si>
    <t>INV-0386</t>
  </si>
  <si>
    <t>INV-0387</t>
  </si>
  <si>
    <t>INV-0388</t>
  </si>
  <si>
    <t>INV-0389</t>
  </si>
  <si>
    <t>INV-0390</t>
  </si>
  <si>
    <t>INV-0391</t>
  </si>
  <si>
    <t>INV-0392</t>
  </si>
  <si>
    <t>INV-0393</t>
  </si>
  <si>
    <t>INV-0394</t>
  </si>
  <si>
    <t>INV-0395</t>
  </si>
  <si>
    <t>INV-0396</t>
  </si>
  <si>
    <t>INV-0397</t>
  </si>
  <si>
    <t>INV-0398</t>
  </si>
  <si>
    <t>INV-0399</t>
  </si>
  <si>
    <t>INV-0400</t>
  </si>
  <si>
    <t>INV-0401</t>
  </si>
  <si>
    <t>INV-0402</t>
  </si>
  <si>
    <t>INV-0403</t>
  </si>
  <si>
    <t>INV-0404</t>
  </si>
  <si>
    <t>INV-0405</t>
  </si>
  <si>
    <t>INV-0406</t>
  </si>
  <si>
    <t>INV-0407</t>
  </si>
  <si>
    <t>INV-0408</t>
  </si>
  <si>
    <t>INV-0409</t>
  </si>
  <si>
    <t>INV-0410</t>
  </si>
  <si>
    <t>INV-0411</t>
  </si>
  <si>
    <t>INV-0412</t>
  </si>
  <si>
    <t>INV-0413</t>
  </si>
  <si>
    <t>INV-0414</t>
  </si>
  <si>
    <t>INV-0415</t>
  </si>
  <si>
    <t>INV-0416</t>
  </si>
  <si>
    <t>INV-0417</t>
  </si>
  <si>
    <t>INV-0418</t>
  </si>
  <si>
    <t>INV-0419</t>
  </si>
  <si>
    <t>INV-0420</t>
  </si>
  <si>
    <t>INV-0421</t>
  </si>
  <si>
    <t>INV-0422</t>
  </si>
  <si>
    <t>INV-0423</t>
  </si>
  <si>
    <t>INV-0424</t>
  </si>
  <si>
    <t>INV-0425</t>
  </si>
  <si>
    <t>INV-0426</t>
  </si>
  <si>
    <t>INV-0427</t>
  </si>
  <si>
    <t>INV-0428</t>
  </si>
  <si>
    <t>INV-0429</t>
  </si>
  <si>
    <t>INV-0430</t>
  </si>
  <si>
    <t>INV-0431</t>
  </si>
  <si>
    <t>INV-0432</t>
  </si>
  <si>
    <t>INV-0433</t>
  </si>
  <si>
    <t>INV-0434</t>
  </si>
  <si>
    <t>INV-0435</t>
  </si>
  <si>
    <t>INV-0436</t>
  </si>
  <si>
    <t>INV-0437</t>
  </si>
  <si>
    <t>INV-0438</t>
  </si>
  <si>
    <t>INV-0439</t>
  </si>
  <si>
    <t>INV-0440</t>
  </si>
  <si>
    <t>INV-0441</t>
  </si>
  <si>
    <t>INV-0442</t>
  </si>
  <si>
    <t>INV-0443</t>
  </si>
  <si>
    <t>INV-0444</t>
  </si>
  <si>
    <t>INV-0445</t>
  </si>
  <si>
    <t>INV-0446</t>
  </si>
  <si>
    <t>INV-0447</t>
  </si>
  <si>
    <t>INV-0448</t>
  </si>
  <si>
    <t>INV-0449</t>
  </si>
  <si>
    <t>INV-0450</t>
  </si>
  <si>
    <t>INV-0451</t>
  </si>
  <si>
    <t>INV-0452</t>
  </si>
  <si>
    <t>INV-0453</t>
  </si>
  <si>
    <t>INV-0454</t>
  </si>
  <si>
    <t>INV-0455</t>
  </si>
  <si>
    <t>INV-0456</t>
  </si>
  <si>
    <t>INV-0457</t>
  </si>
  <si>
    <t>INV-0458</t>
  </si>
  <si>
    <t>INV-0459</t>
  </si>
  <si>
    <t>INV-0460</t>
  </si>
  <si>
    <t>INV-0461</t>
  </si>
  <si>
    <t>INV-0462</t>
  </si>
  <si>
    <t>INV-0463</t>
  </si>
  <si>
    <t>INV-0464</t>
  </si>
  <si>
    <t>INV-0465</t>
  </si>
  <si>
    <t>INV-0466</t>
  </si>
  <si>
    <t>INV-0467</t>
  </si>
  <si>
    <t>INV-0468</t>
  </si>
  <si>
    <t>INV-0469</t>
  </si>
  <si>
    <t>INV-0470</t>
  </si>
  <si>
    <t>INV-0471</t>
  </si>
  <si>
    <t>INV-0472</t>
  </si>
  <si>
    <t>INV-0473</t>
  </si>
  <si>
    <t>INV-0474</t>
  </si>
  <si>
    <t>INV-0475</t>
  </si>
  <si>
    <t>INV-0476</t>
  </si>
  <si>
    <t>INV-0477</t>
  </si>
  <si>
    <t>INV-0478</t>
  </si>
  <si>
    <t>INV-0479</t>
  </si>
  <si>
    <t>INV-0480</t>
  </si>
  <si>
    <t>INV-0481</t>
  </si>
  <si>
    <t>INV-0482</t>
  </si>
  <si>
    <t>INV-0483</t>
  </si>
  <si>
    <t>INV-0484</t>
  </si>
  <si>
    <t>INV-0485</t>
  </si>
  <si>
    <t>INV-0486</t>
  </si>
  <si>
    <t>INV-0487</t>
  </si>
  <si>
    <t>INV-0488</t>
  </si>
  <si>
    <t>INV-0489</t>
  </si>
  <si>
    <t>INV-0490</t>
  </si>
  <si>
    <t>INV-0491</t>
  </si>
  <si>
    <t>INV-0492</t>
  </si>
  <si>
    <t>INV-0493</t>
  </si>
  <si>
    <t>INV-0494</t>
  </si>
  <si>
    <t>INV-0495</t>
  </si>
  <si>
    <t>INV-0496</t>
  </si>
  <si>
    <t>INV-0497</t>
  </si>
  <si>
    <t>INV-0498</t>
  </si>
  <si>
    <t>INV-0499</t>
  </si>
  <si>
    <t>INV-0500</t>
  </si>
  <si>
    <t>INV-0501</t>
  </si>
  <si>
    <t>INV-0502</t>
  </si>
  <si>
    <t>INV-0503</t>
  </si>
  <si>
    <t>INV-0504</t>
  </si>
  <si>
    <t>INV-0505</t>
  </si>
  <si>
    <t>INV-0506</t>
  </si>
  <si>
    <t>INV-0507</t>
  </si>
  <si>
    <t>INV-0508</t>
  </si>
  <si>
    <t>INV-0509</t>
  </si>
  <si>
    <t>INV-0510</t>
  </si>
  <si>
    <t>INV-0511</t>
  </si>
  <si>
    <t>INV-0512</t>
  </si>
  <si>
    <t>INV-0513</t>
  </si>
  <si>
    <t>INV-0514</t>
  </si>
  <si>
    <t>INV-0515</t>
  </si>
  <si>
    <t>INV-0516</t>
  </si>
  <si>
    <t>INV-0517</t>
  </si>
  <si>
    <t>INV-0518</t>
  </si>
  <si>
    <t>INV-0519</t>
  </si>
  <si>
    <t>INV-0520</t>
  </si>
  <si>
    <t>INV-0521</t>
  </si>
  <si>
    <t>INV-0522</t>
  </si>
  <si>
    <t>INV-0523</t>
  </si>
  <si>
    <t>INV-0524</t>
  </si>
  <si>
    <t>INV-0525</t>
  </si>
  <si>
    <t>INV-0526</t>
  </si>
  <si>
    <t>INV-0527</t>
  </si>
  <si>
    <t>INV-0528</t>
  </si>
  <si>
    <t>INV-0529</t>
  </si>
  <si>
    <t>INV-0530</t>
  </si>
  <si>
    <t>INV-0531</t>
  </si>
  <si>
    <t>INV-0532</t>
  </si>
  <si>
    <t>INV-0533</t>
  </si>
  <si>
    <t>INV-0534</t>
  </si>
  <si>
    <t>INV-0535</t>
  </si>
  <si>
    <t>INV-0536</t>
  </si>
  <si>
    <t>INV-0537</t>
  </si>
  <si>
    <t>INV-0538</t>
  </si>
  <si>
    <t>INV-0539</t>
  </si>
  <si>
    <t>INV-0540</t>
  </si>
  <si>
    <t>INV-0541</t>
  </si>
  <si>
    <t>INV-0542</t>
  </si>
  <si>
    <t>INV-0543</t>
  </si>
  <si>
    <t>INV-0544</t>
  </si>
  <si>
    <t>INV-0545</t>
  </si>
  <si>
    <t>INV-0546</t>
  </si>
  <si>
    <t>INV-0547</t>
  </si>
  <si>
    <t>INV-0548</t>
  </si>
  <si>
    <t>INV-0549</t>
  </si>
  <si>
    <t>INV-0550</t>
  </si>
  <si>
    <t>INV-0551</t>
  </si>
  <si>
    <t>INV-0552</t>
  </si>
  <si>
    <t>INV-0553</t>
  </si>
  <si>
    <t>INV-0554</t>
  </si>
  <si>
    <t>INV-0555</t>
  </si>
  <si>
    <t>INV-0556</t>
  </si>
  <si>
    <t>INV-0557</t>
  </si>
  <si>
    <t>INV-0558</t>
  </si>
  <si>
    <t>INV-0559</t>
  </si>
  <si>
    <t>INV-0560</t>
  </si>
  <si>
    <t>INV-0561</t>
  </si>
  <si>
    <t>INV-0562</t>
  </si>
  <si>
    <t>INV-0563</t>
  </si>
  <si>
    <t>INV-0564</t>
  </si>
  <si>
    <t>INV-0565</t>
  </si>
  <si>
    <t>INV-0566</t>
  </si>
  <si>
    <t>INV-0567</t>
  </si>
  <si>
    <t>INV-0568</t>
  </si>
  <si>
    <t>INV-0569</t>
  </si>
  <si>
    <t>INV-0570</t>
  </si>
  <si>
    <t>INV-0571</t>
  </si>
  <si>
    <t>INV-0572</t>
  </si>
  <si>
    <t>INV-0573</t>
  </si>
  <si>
    <t>INV-0574</t>
  </si>
  <si>
    <t>INV-0575</t>
  </si>
  <si>
    <t>INV-0576</t>
  </si>
  <si>
    <t>INV-0577</t>
  </si>
  <si>
    <t>INV-0578</t>
  </si>
  <si>
    <t>INV-0579</t>
  </si>
  <si>
    <t>INV-0580</t>
  </si>
  <si>
    <t>INV-0581</t>
  </si>
  <si>
    <t>INV-0582</t>
  </si>
  <si>
    <t>INV-0583</t>
  </si>
  <si>
    <t>INV-0584</t>
  </si>
  <si>
    <t>INV-0585</t>
  </si>
  <si>
    <t>INV-0586</t>
  </si>
  <si>
    <t>INV-0587</t>
  </si>
  <si>
    <t>INV-0588</t>
  </si>
  <si>
    <t>INV-0589</t>
  </si>
  <si>
    <t>INV-0590</t>
  </si>
  <si>
    <t>INV-0591</t>
  </si>
  <si>
    <t>INV-0592</t>
  </si>
  <si>
    <t>INV-0593</t>
  </si>
  <si>
    <t>INV-0594</t>
  </si>
  <si>
    <t>INV-0595</t>
  </si>
  <si>
    <t>INV-0596</t>
  </si>
  <si>
    <t>INV-0597</t>
  </si>
  <si>
    <t>INV-0598</t>
  </si>
  <si>
    <t>INV-0599</t>
  </si>
  <si>
    <t>INV-0600</t>
  </si>
  <si>
    <t>INV-0601</t>
  </si>
  <si>
    <t>INV-0602</t>
  </si>
  <si>
    <t>INV-0603</t>
  </si>
  <si>
    <t>INV-0604</t>
  </si>
  <si>
    <t>INV-0605</t>
  </si>
  <si>
    <t>INV-0606</t>
  </si>
  <si>
    <t>INV-0607</t>
  </si>
  <si>
    <t>INV-0608</t>
  </si>
  <si>
    <t>INV-0609</t>
  </si>
  <si>
    <t>INV-0610</t>
  </si>
  <si>
    <t>INV-0611</t>
  </si>
  <si>
    <t>INV-0612</t>
  </si>
  <si>
    <t>INV-0613</t>
  </si>
  <si>
    <t>INV-0614</t>
  </si>
  <si>
    <t>INV-0615</t>
  </si>
  <si>
    <t>INV-0616</t>
  </si>
  <si>
    <t>INV-0617</t>
  </si>
  <si>
    <t>INV-0618</t>
  </si>
  <si>
    <t>INV-0619</t>
  </si>
  <si>
    <t>INV-0620</t>
  </si>
  <si>
    <t>INV-0621</t>
  </si>
  <si>
    <t>INV-0622</t>
  </si>
  <si>
    <t>INV-0623</t>
  </si>
  <si>
    <t>INV-0624</t>
  </si>
  <si>
    <t>INV-0625</t>
  </si>
  <si>
    <t>INV-0626</t>
  </si>
  <si>
    <t>INV-0627</t>
  </si>
  <si>
    <t>INV-0628</t>
  </si>
  <si>
    <t>INV-0629</t>
  </si>
  <si>
    <t>INV-0630</t>
  </si>
  <si>
    <t>INV-0631</t>
  </si>
  <si>
    <t>INV-0632</t>
  </si>
  <si>
    <t>INV-0633</t>
  </si>
  <si>
    <t>INV-0634</t>
  </si>
  <si>
    <t>INV-0635</t>
  </si>
  <si>
    <t>INV-0636</t>
  </si>
  <si>
    <t>INV-0637</t>
  </si>
  <si>
    <t>INV-0638</t>
  </si>
  <si>
    <t>INV-0639</t>
  </si>
  <si>
    <t>INV-0640</t>
  </si>
  <si>
    <t>INV-0641</t>
  </si>
  <si>
    <t>INV-0642</t>
  </si>
  <si>
    <t>INV-0643</t>
  </si>
  <si>
    <t>INV-0644</t>
  </si>
  <si>
    <t>INV-0645</t>
  </si>
  <si>
    <t>INV-0646</t>
  </si>
  <si>
    <t>INV-0647</t>
  </si>
  <si>
    <t>INV-0648</t>
  </si>
  <si>
    <t>INV-0649</t>
  </si>
  <si>
    <t>INV-0650</t>
  </si>
  <si>
    <t>INV-0651</t>
  </si>
  <si>
    <t>INV-0652</t>
  </si>
  <si>
    <t>INV-0653</t>
  </si>
  <si>
    <t>INV-0654</t>
  </si>
  <si>
    <t>INV-0655</t>
  </si>
  <si>
    <t>INV-0656</t>
  </si>
  <si>
    <t>INV-0657</t>
  </si>
  <si>
    <t>INV-0658</t>
  </si>
  <si>
    <t>INV-0659</t>
  </si>
  <si>
    <t>INV-0660</t>
  </si>
  <si>
    <t>INV-0661</t>
  </si>
  <si>
    <t>INV-0662</t>
  </si>
  <si>
    <t>INV-0663</t>
  </si>
  <si>
    <t>INV-0664</t>
  </si>
  <si>
    <t>INV-0665</t>
  </si>
  <si>
    <t>INV-0666</t>
  </si>
  <si>
    <t>INV-0667</t>
  </si>
  <si>
    <t>INV-0668</t>
  </si>
  <si>
    <t>INV-0669</t>
  </si>
  <si>
    <t>INV-0670</t>
  </si>
  <si>
    <t>INV-0671</t>
  </si>
  <si>
    <t>INV-0672</t>
  </si>
  <si>
    <t>INV-0673</t>
  </si>
  <si>
    <t>INV-0674</t>
  </si>
  <si>
    <t>INV-0675</t>
  </si>
  <si>
    <t>INV-0676</t>
  </si>
  <si>
    <t>INV-0677</t>
  </si>
  <si>
    <t>INV-0678</t>
  </si>
  <si>
    <t>INV-0679</t>
  </si>
  <si>
    <t>INV-0680</t>
  </si>
  <si>
    <t>INV-0681</t>
  </si>
  <si>
    <t>INV-0682</t>
  </si>
  <si>
    <t>INV-0683</t>
  </si>
  <si>
    <t>INV-0684</t>
  </si>
  <si>
    <t>INV-0685</t>
  </si>
  <si>
    <t>INV-0686</t>
  </si>
  <si>
    <t>INV-0687</t>
  </si>
  <si>
    <t>INV-0688</t>
  </si>
  <si>
    <t>INV-0689</t>
  </si>
  <si>
    <t>INV-0690</t>
  </si>
  <si>
    <t>INV-0691</t>
  </si>
  <si>
    <t>INV-0692</t>
  </si>
  <si>
    <t>INV-0693</t>
  </si>
  <si>
    <t>INV-0694</t>
  </si>
  <si>
    <t>INV-0695</t>
  </si>
  <si>
    <t>INV-0696</t>
  </si>
  <si>
    <t>INV-0697</t>
  </si>
  <si>
    <t>INV-0698</t>
  </si>
  <si>
    <t>INV-0699</t>
  </si>
  <si>
    <t>INV-0700</t>
  </si>
  <si>
    <t>INV-0701</t>
  </si>
  <si>
    <t>INV-0702</t>
  </si>
  <si>
    <t>INV-0703</t>
  </si>
  <si>
    <t>INV-0704</t>
  </si>
  <si>
    <t>INV-0705</t>
  </si>
  <si>
    <t>INV-0706</t>
  </si>
  <si>
    <t>INV-0707</t>
  </si>
  <si>
    <t>INV-0708</t>
  </si>
  <si>
    <t>INV-0709</t>
  </si>
  <si>
    <t>INV-0710</t>
  </si>
  <si>
    <t>INV-0711</t>
  </si>
  <si>
    <t>INV-0712</t>
  </si>
  <si>
    <t>INV-0713</t>
  </si>
  <si>
    <t>INV-0714</t>
  </si>
  <si>
    <t>INV-0715</t>
  </si>
  <si>
    <t>INV-0716</t>
  </si>
  <si>
    <t>INV-0717</t>
  </si>
  <si>
    <t>INV-0718</t>
  </si>
  <si>
    <t>INV-0719</t>
  </si>
  <si>
    <t>INV-0720</t>
  </si>
  <si>
    <t>INV-0721</t>
  </si>
  <si>
    <t>INV-0722</t>
  </si>
  <si>
    <t>INV-0723</t>
  </si>
  <si>
    <t>INV-0724</t>
  </si>
  <si>
    <t>INV-0725</t>
  </si>
  <si>
    <t>INV-0726</t>
  </si>
  <si>
    <t>INV-0727</t>
  </si>
  <si>
    <t>INV-0728</t>
  </si>
  <si>
    <t>INV-0729</t>
  </si>
  <si>
    <t>INV-0730</t>
  </si>
  <si>
    <t>INV-0731</t>
  </si>
  <si>
    <t>INV-0732</t>
  </si>
  <si>
    <t>INV-0733</t>
  </si>
  <si>
    <t>INV-0734</t>
  </si>
  <si>
    <t>INV-0735</t>
  </si>
  <si>
    <t>INV-0736</t>
  </si>
  <si>
    <t>INV-0737</t>
  </si>
  <si>
    <t>INV-0738</t>
  </si>
  <si>
    <t>INV-0739</t>
  </si>
  <si>
    <t>INV-0740</t>
  </si>
  <si>
    <t>INV-0741</t>
  </si>
  <si>
    <t>INV-0742</t>
  </si>
  <si>
    <t>INV-0743</t>
  </si>
  <si>
    <t>INV-0744</t>
  </si>
  <si>
    <t>INV-0745</t>
  </si>
  <si>
    <t>INV-0746</t>
  </si>
  <si>
    <t>INV-0747</t>
  </si>
  <si>
    <t>INV-0748</t>
  </si>
  <si>
    <t>INV-0749</t>
  </si>
  <si>
    <t>INV-0750</t>
  </si>
  <si>
    <t>INV-0751</t>
  </si>
  <si>
    <t>INV-0752</t>
  </si>
  <si>
    <t>INV-0753</t>
  </si>
  <si>
    <t>INV-0754</t>
  </si>
  <si>
    <t>INV-0755</t>
  </si>
  <si>
    <t>INV-0756</t>
  </si>
  <si>
    <t>INV-0757</t>
  </si>
  <si>
    <t>INV-0758</t>
  </si>
  <si>
    <t>INV-0759</t>
  </si>
  <si>
    <t>INV-0760</t>
  </si>
  <si>
    <t>INV-0761</t>
  </si>
  <si>
    <t>INV-0762</t>
  </si>
  <si>
    <t>INV-0763</t>
  </si>
  <si>
    <t>INV-0764</t>
  </si>
  <si>
    <t>INV-0765</t>
  </si>
  <si>
    <t>INV-0766</t>
  </si>
  <si>
    <t>INV-0767</t>
  </si>
  <si>
    <t>INV-0768</t>
  </si>
  <si>
    <t>INV-0769</t>
  </si>
  <si>
    <t>INV-0770</t>
  </si>
  <si>
    <t>INV-0771</t>
  </si>
  <si>
    <t>INV-0772</t>
  </si>
  <si>
    <t>INV-0773</t>
  </si>
  <si>
    <t>INV-0774</t>
  </si>
  <si>
    <t>INV-0775</t>
  </si>
  <si>
    <t>INV-0776</t>
  </si>
  <si>
    <t>INV-0777</t>
  </si>
  <si>
    <t>INV-0778</t>
  </si>
  <si>
    <t>INV-0779</t>
  </si>
  <si>
    <t>INV-0780</t>
  </si>
  <si>
    <t>INV-0781</t>
  </si>
  <si>
    <t>INV-0782</t>
  </si>
  <si>
    <t>INV-0783</t>
  </si>
  <si>
    <t>INV-0784</t>
  </si>
  <si>
    <t>INV-0785</t>
  </si>
  <si>
    <t>INV-0786</t>
  </si>
  <si>
    <t>INV-0787</t>
  </si>
  <si>
    <t>INV-0788</t>
  </si>
  <si>
    <t>INV-0789</t>
  </si>
  <si>
    <t>INV-0790</t>
  </si>
  <si>
    <t>INV-0791</t>
  </si>
  <si>
    <t>INV-0792</t>
  </si>
  <si>
    <t>INV-0793</t>
  </si>
  <si>
    <t>INV-0794</t>
  </si>
  <si>
    <t>INV-0795</t>
  </si>
  <si>
    <t>INV-0796</t>
  </si>
  <si>
    <t>INV-0797</t>
  </si>
  <si>
    <t>INV-0798</t>
  </si>
  <si>
    <t>INV-0799</t>
  </si>
  <si>
    <t>INV-0800</t>
  </si>
  <si>
    <t>INV-0801</t>
  </si>
  <si>
    <t>INV-0802</t>
  </si>
  <si>
    <t>INV-0803</t>
  </si>
  <si>
    <t>INV-0804</t>
  </si>
  <si>
    <t>INV-0805</t>
  </si>
  <si>
    <t>INV-0806</t>
  </si>
  <si>
    <t>INV-0807</t>
  </si>
  <si>
    <t>INV-0808</t>
  </si>
  <si>
    <t>INV-0809</t>
  </si>
  <si>
    <t>INV-0810</t>
  </si>
  <si>
    <t>INV-0811</t>
  </si>
  <si>
    <t>INV-0812</t>
  </si>
  <si>
    <t>INV-0813</t>
  </si>
  <si>
    <t>INV-0814</t>
  </si>
  <si>
    <t>INV-0815</t>
  </si>
  <si>
    <t>INV-0816</t>
  </si>
  <si>
    <t>INV-0817</t>
  </si>
  <si>
    <t>INV-0818</t>
  </si>
  <si>
    <t>INV-0819</t>
  </si>
  <si>
    <t>INV-0820</t>
  </si>
  <si>
    <t>INV-0821</t>
  </si>
  <si>
    <t>INV-0822</t>
  </si>
  <si>
    <t>INV-0823</t>
  </si>
  <si>
    <t>INV-0824</t>
  </si>
  <si>
    <t>INV-0825</t>
  </si>
  <si>
    <t>INV-0826</t>
  </si>
  <si>
    <t>INV-0827</t>
  </si>
  <si>
    <t>INV-0828</t>
  </si>
  <si>
    <t>INV-0829</t>
  </si>
  <si>
    <t>INV-0830</t>
  </si>
  <si>
    <t>INV-0831</t>
  </si>
  <si>
    <t>INV-0832</t>
  </si>
  <si>
    <t>INV-0833</t>
  </si>
  <si>
    <t>INV-0834</t>
  </si>
  <si>
    <t>INV-0835</t>
  </si>
  <si>
    <t>INV-0836</t>
  </si>
  <si>
    <t>INV-0837</t>
  </si>
  <si>
    <t>INV-0838</t>
  </si>
  <si>
    <t>INV-0839</t>
  </si>
  <si>
    <t>INV-0840</t>
  </si>
  <si>
    <t>INV-0841</t>
  </si>
  <si>
    <t>INV-0842</t>
  </si>
  <si>
    <t>INV-0843</t>
  </si>
  <si>
    <t>INV-0844</t>
  </si>
  <si>
    <t>INV-0845</t>
  </si>
  <si>
    <t>INV-0846</t>
  </si>
  <si>
    <t>INV-0847</t>
  </si>
  <si>
    <t>INV-0848</t>
  </si>
  <si>
    <t>INV-0849</t>
  </si>
  <si>
    <t>INV-0850</t>
  </si>
  <si>
    <t>INV-0851</t>
  </si>
  <si>
    <t>INV-0852</t>
  </si>
  <si>
    <t>INV-0853</t>
  </si>
  <si>
    <t>INV-0854</t>
  </si>
  <si>
    <t>INV-0855</t>
  </si>
  <si>
    <t>INV-0856</t>
  </si>
  <si>
    <t>INV-0857</t>
  </si>
  <si>
    <t>INV-0858</t>
  </si>
  <si>
    <t>INV-0859</t>
  </si>
  <si>
    <t>INV-0860</t>
  </si>
  <si>
    <t>INV-0861</t>
  </si>
  <si>
    <t>INV-0862</t>
  </si>
  <si>
    <t>INV-0863</t>
  </si>
  <si>
    <t>INV-0864</t>
  </si>
  <si>
    <t>INV-0865</t>
  </si>
  <si>
    <t>INV-0866</t>
  </si>
  <si>
    <t>INV-0867</t>
  </si>
  <si>
    <t>INV-0868</t>
  </si>
  <si>
    <t>INV-0869</t>
  </si>
  <si>
    <t>INV-0870</t>
  </si>
  <si>
    <t>INV-0871</t>
  </si>
  <si>
    <t>INV-0872</t>
  </si>
  <si>
    <t>INV-0873</t>
  </si>
  <si>
    <t>INV-0874</t>
  </si>
  <si>
    <t>INV-0875</t>
  </si>
  <si>
    <t>INV-0876</t>
  </si>
  <si>
    <t>INV-0877</t>
  </si>
  <si>
    <t>INV-0878</t>
  </si>
  <si>
    <t>INV-0879</t>
  </si>
  <si>
    <t>INV-0880</t>
  </si>
  <si>
    <t>INV-0881</t>
  </si>
  <si>
    <t>INV-0882</t>
  </si>
  <si>
    <t>INV-0883</t>
  </si>
  <si>
    <t>INV-0884</t>
  </si>
  <si>
    <t>INV-0885</t>
  </si>
  <si>
    <t>INV-0886</t>
  </si>
  <si>
    <t>INV-0887</t>
  </si>
  <si>
    <t>INV-0888</t>
  </si>
  <si>
    <t>INV-0889</t>
  </si>
  <si>
    <t>INV-0890</t>
  </si>
  <si>
    <t>INV-0891</t>
  </si>
  <si>
    <t>INV-0892</t>
  </si>
  <si>
    <t>INV-0893</t>
  </si>
  <si>
    <t>INV-0894</t>
  </si>
  <si>
    <t>INV-0895</t>
  </si>
  <si>
    <t>INV-0896</t>
  </si>
  <si>
    <t>INV-0897</t>
  </si>
  <si>
    <t>INV-0898</t>
  </si>
  <si>
    <t>INV-0899</t>
  </si>
  <si>
    <t>INV-0900</t>
  </si>
  <si>
    <t>INV-0901</t>
  </si>
  <si>
    <t>INV-0902</t>
  </si>
  <si>
    <t>INV-0903</t>
  </si>
  <si>
    <t>INV-0904</t>
  </si>
  <si>
    <t>INV-0905</t>
  </si>
  <si>
    <t>INV-0906</t>
  </si>
  <si>
    <t>INV-0907</t>
  </si>
  <si>
    <t>INV-0908</t>
  </si>
  <si>
    <t>INV-0909</t>
  </si>
  <si>
    <t>INV-0910</t>
  </si>
  <si>
    <t>INV-0911</t>
  </si>
  <si>
    <t>INV-0912</t>
  </si>
  <si>
    <t>INV-0913</t>
  </si>
  <si>
    <t>INV-0914</t>
  </si>
  <si>
    <t>INV-0915</t>
  </si>
  <si>
    <t>INV-0916</t>
  </si>
  <si>
    <t>INV-0917</t>
  </si>
  <si>
    <t>INV-0918</t>
  </si>
  <si>
    <t>INV-0919</t>
  </si>
  <si>
    <t>INV-0920</t>
  </si>
  <si>
    <t>INV-0921</t>
  </si>
  <si>
    <t>INV-0922</t>
  </si>
  <si>
    <t>INV-0923</t>
  </si>
  <si>
    <t>INV-0924</t>
  </si>
  <si>
    <t>INV-0925</t>
  </si>
  <si>
    <t>INV-0926</t>
  </si>
  <si>
    <t>INV-0927</t>
  </si>
  <si>
    <t>INV-0928</t>
  </si>
  <si>
    <t>INV-0929</t>
  </si>
  <si>
    <t>INV-0930</t>
  </si>
  <si>
    <t>INV-0931</t>
  </si>
  <si>
    <t>INV-0932</t>
  </si>
  <si>
    <t>INV-0933</t>
  </si>
  <si>
    <t>INV-0934</t>
  </si>
  <si>
    <t>INV-0935</t>
  </si>
  <si>
    <t>INV-0936</t>
  </si>
  <si>
    <t>INV-0937</t>
  </si>
  <si>
    <t>INV-0938</t>
  </si>
  <si>
    <t>INV-0939</t>
  </si>
  <si>
    <t>INV-0940</t>
  </si>
  <si>
    <t>INV-0941</t>
  </si>
  <si>
    <t>INV-0942</t>
  </si>
  <si>
    <t>INV-0943</t>
  </si>
  <si>
    <t>INV-0944</t>
  </si>
  <si>
    <t>INV-0945</t>
  </si>
  <si>
    <t>INV-0946</t>
  </si>
  <si>
    <t>INV-0947</t>
  </si>
  <si>
    <t>INV-0948</t>
  </si>
  <si>
    <t>INV-0949</t>
  </si>
  <si>
    <t>INV-0950</t>
  </si>
  <si>
    <t>INV-0951</t>
  </si>
  <si>
    <t>INV-0952</t>
  </si>
  <si>
    <t>INV-0953</t>
  </si>
  <si>
    <t>INV-0954</t>
  </si>
  <si>
    <t>INV-0955</t>
  </si>
  <si>
    <t>INV-0956</t>
  </si>
  <si>
    <t>INV-0957</t>
  </si>
  <si>
    <t>INV-0958</t>
  </si>
  <si>
    <t>INV-0959</t>
  </si>
  <si>
    <t>INV-0960</t>
  </si>
  <si>
    <t>INV-0961</t>
  </si>
  <si>
    <t>INV-0962</t>
  </si>
  <si>
    <t>INV-0963</t>
  </si>
  <si>
    <t>INV-0964</t>
  </si>
  <si>
    <t>INV-0965</t>
  </si>
  <si>
    <t>INV-0966</t>
  </si>
  <si>
    <t>INV-0967</t>
  </si>
  <si>
    <t>INV-0968</t>
  </si>
  <si>
    <t>INV-0969</t>
  </si>
  <si>
    <t>INV-0970</t>
  </si>
  <si>
    <t>INV-0971</t>
  </si>
  <si>
    <t>INV-0972</t>
  </si>
  <si>
    <t>INV-0973</t>
  </si>
  <si>
    <t>INV-0974</t>
  </si>
  <si>
    <t>INV-0975</t>
  </si>
  <si>
    <t>INV-0976</t>
  </si>
  <si>
    <t>INV-0977</t>
  </si>
  <si>
    <t>INV-0978</t>
  </si>
  <si>
    <t>INV-0979</t>
  </si>
  <si>
    <t>INV-0980</t>
  </si>
  <si>
    <t>INV-0981</t>
  </si>
  <si>
    <t>INV-0982</t>
  </si>
  <si>
    <t>INV-0983</t>
  </si>
  <si>
    <t>INV-0984</t>
  </si>
  <si>
    <t>INV-0985</t>
  </si>
  <si>
    <t>INV-0986</t>
  </si>
  <si>
    <t>INV-0987</t>
  </si>
  <si>
    <t>INV-0988</t>
  </si>
  <si>
    <t>INV-0989</t>
  </si>
  <si>
    <t>INV-0990</t>
  </si>
  <si>
    <t>INV-0991</t>
  </si>
  <si>
    <t>INV-0992</t>
  </si>
  <si>
    <t>INV-0993</t>
  </si>
  <si>
    <t>INV-0994</t>
  </si>
  <si>
    <t>INV-0995</t>
  </si>
  <si>
    <t>INV-0996</t>
  </si>
  <si>
    <t>INV-0997</t>
  </si>
  <si>
    <t>INV-0998</t>
  </si>
  <si>
    <t>INV-0999</t>
  </si>
  <si>
    <t>INV-1001</t>
  </si>
  <si>
    <t>INV-1002</t>
  </si>
  <si>
    <t>INV-1003</t>
  </si>
  <si>
    <t>INV-1004</t>
  </si>
  <si>
    <t>INV-1005</t>
  </si>
  <si>
    <t>INV-1006</t>
  </si>
  <si>
    <t>INV-1007</t>
  </si>
  <si>
    <t>INV-1008</t>
  </si>
  <si>
    <t>INV-1009</t>
  </si>
  <si>
    <t>INV-1010</t>
  </si>
  <si>
    <t>INV-1011</t>
  </si>
  <si>
    <t>INV-1012</t>
  </si>
  <si>
    <t>INV-1013</t>
  </si>
  <si>
    <t>INV-1014</t>
  </si>
  <si>
    <t>INV-1015</t>
  </si>
  <si>
    <t>INV-1016</t>
  </si>
  <si>
    <t>INV-1017</t>
  </si>
  <si>
    <t>INV-1018</t>
  </si>
  <si>
    <t>INV-1019</t>
  </si>
  <si>
    <t>INV-1020</t>
  </si>
  <si>
    <t>INV-1021</t>
  </si>
  <si>
    <t>INV-1022</t>
  </si>
  <si>
    <t>INV-1023</t>
  </si>
  <si>
    <t>INV-1024</t>
  </si>
  <si>
    <t>INV-1025</t>
  </si>
  <si>
    <t>INV-1026</t>
  </si>
  <si>
    <t>INV-1027</t>
  </si>
  <si>
    <t>INV-1028</t>
  </si>
  <si>
    <t>INV-1029</t>
  </si>
  <si>
    <t>INV-1030</t>
  </si>
  <si>
    <t>INV-1031</t>
  </si>
  <si>
    <t>INV-1032</t>
  </si>
  <si>
    <t>INV-1033</t>
  </si>
  <si>
    <t>INV-1034</t>
  </si>
  <si>
    <t>INV-1035</t>
  </si>
  <si>
    <t>INV-1036</t>
  </si>
  <si>
    <t>INV-1037</t>
  </si>
  <si>
    <t>INV-1038</t>
  </si>
  <si>
    <t>INV-1039</t>
  </si>
  <si>
    <t>INV-1040</t>
  </si>
  <si>
    <t>INV-1041</t>
  </si>
  <si>
    <t>INV-1042</t>
  </si>
  <si>
    <t>INV-1043</t>
  </si>
  <si>
    <t>INV-1044</t>
  </si>
  <si>
    <t>INV-1045</t>
  </si>
  <si>
    <t>INV-1046</t>
  </si>
  <si>
    <t>INV-1047</t>
  </si>
  <si>
    <t>INV-1048</t>
  </si>
  <si>
    <t>INV-1049</t>
  </si>
  <si>
    <t>INV-1050</t>
  </si>
  <si>
    <t>INV-1051</t>
  </si>
  <si>
    <t>INV-1052</t>
  </si>
  <si>
    <t>INV-1053</t>
  </si>
  <si>
    <t>INV-1054</t>
  </si>
  <si>
    <t>INV-1055</t>
  </si>
  <si>
    <t>INV-1056</t>
  </si>
  <si>
    <t>INV-1057</t>
  </si>
  <si>
    <t>INV-1058</t>
  </si>
  <si>
    <t>INV-1059</t>
  </si>
  <si>
    <t>INV-1060</t>
  </si>
  <si>
    <t>INV-1061</t>
  </si>
  <si>
    <t>INV-1062</t>
  </si>
  <si>
    <t>INV-1063</t>
  </si>
  <si>
    <t>INV-1064</t>
  </si>
  <si>
    <t>INV-1065</t>
  </si>
  <si>
    <t>INV-1066</t>
  </si>
  <si>
    <t>INV-1067</t>
  </si>
  <si>
    <t>INV-1068</t>
  </si>
  <si>
    <t>INV-1069</t>
  </si>
  <si>
    <t>INV-1070</t>
  </si>
  <si>
    <t>INV-1071</t>
  </si>
  <si>
    <t>INV-1072</t>
  </si>
  <si>
    <t>INV-1073</t>
  </si>
  <si>
    <t>INV-1074</t>
  </si>
  <si>
    <t>INV-1075</t>
  </si>
  <si>
    <t>INV-1076</t>
  </si>
  <si>
    <t>INV-1077</t>
  </si>
  <si>
    <t>INV-1078</t>
  </si>
  <si>
    <t>INV-1079</t>
  </si>
  <si>
    <t>INV-1080</t>
  </si>
  <si>
    <t>INV-1081</t>
  </si>
  <si>
    <t>INV-1082</t>
  </si>
  <si>
    <t>INV-1083</t>
  </si>
  <si>
    <t>INV-1084</t>
  </si>
  <si>
    <t>INV-1085</t>
  </si>
  <si>
    <t>INV-1086</t>
  </si>
  <si>
    <t>INV-1087</t>
  </si>
  <si>
    <t>INV-1088</t>
  </si>
  <si>
    <t>INV-1089</t>
  </si>
  <si>
    <t>INV-1090</t>
  </si>
  <si>
    <t>INV-1091</t>
  </si>
  <si>
    <t>INV-1092</t>
  </si>
  <si>
    <t>INV-1093</t>
  </si>
  <si>
    <t>INV-1094</t>
  </si>
  <si>
    <t>INV-1095</t>
  </si>
  <si>
    <t>INV-1096</t>
  </si>
  <si>
    <t>INV-1097</t>
  </si>
  <si>
    <t>INV-1098</t>
  </si>
  <si>
    <t>INV-1099</t>
  </si>
  <si>
    <t>INV-1100</t>
  </si>
  <si>
    <t>INV-1101</t>
  </si>
  <si>
    <t>INV-1102</t>
  </si>
  <si>
    <t>INV-1103</t>
  </si>
  <si>
    <t>INV-1104</t>
  </si>
  <si>
    <t>INV-1105</t>
  </si>
  <si>
    <t>INV-1106</t>
  </si>
  <si>
    <t>INV-1107</t>
  </si>
  <si>
    <t>INV-1108</t>
  </si>
  <si>
    <t>INV-1109</t>
  </si>
  <si>
    <t>INV-1110</t>
  </si>
  <si>
    <t>INV-1111</t>
  </si>
  <si>
    <t>INV-1112</t>
  </si>
  <si>
    <t>INV-1113</t>
  </si>
  <si>
    <t>INV-1114</t>
  </si>
  <si>
    <t>INV-1115</t>
  </si>
  <si>
    <t>INV-1116</t>
  </si>
  <si>
    <t>INV-1117</t>
  </si>
  <si>
    <t>INV-1118</t>
  </si>
  <si>
    <t>INV-1119</t>
  </si>
  <si>
    <t>INV-1120</t>
  </si>
  <si>
    <t>INV-1121</t>
  </si>
  <si>
    <t>INV-1122</t>
  </si>
  <si>
    <t>INV-1123</t>
  </si>
  <si>
    <t>INV-1124</t>
  </si>
  <si>
    <t>INV-1125</t>
  </si>
  <si>
    <t>INV-1126</t>
  </si>
  <si>
    <t>INV-1127</t>
  </si>
  <si>
    <t>INV-1128</t>
  </si>
  <si>
    <t>INV-1129</t>
  </si>
  <si>
    <t>INV-1130</t>
  </si>
  <si>
    <t>INV-1131</t>
  </si>
  <si>
    <t>INV-1132</t>
  </si>
  <si>
    <t>INV-1133</t>
  </si>
  <si>
    <t>INV-1134</t>
  </si>
  <si>
    <t>INV-1135</t>
  </si>
  <si>
    <t>INV-1136</t>
  </si>
  <si>
    <t>INV-1137</t>
  </si>
  <si>
    <t>INV-1138</t>
  </si>
  <si>
    <t>INV-1139</t>
  </si>
  <si>
    <t>INV-1140</t>
  </si>
  <si>
    <t>INV-1141</t>
  </si>
  <si>
    <t>INV-1142</t>
  </si>
  <si>
    <t>INV-1143</t>
  </si>
  <si>
    <t>INV-1144</t>
  </si>
  <si>
    <t>INV-1145</t>
  </si>
  <si>
    <t>INV-1146</t>
  </si>
  <si>
    <t>INV-1147</t>
  </si>
  <si>
    <t>INV-1148</t>
  </si>
  <si>
    <t>INV-1149</t>
  </si>
  <si>
    <t>INV-1150</t>
  </si>
  <si>
    <t>INV-1151</t>
  </si>
  <si>
    <t>INV-1152</t>
  </si>
  <si>
    <t>INV-1153</t>
  </si>
  <si>
    <t>INV-1154</t>
  </si>
  <si>
    <t>INV-1155</t>
  </si>
  <si>
    <t>INV-1156</t>
  </si>
  <si>
    <t>INV-1157</t>
  </si>
  <si>
    <t>INV-1158</t>
  </si>
  <si>
    <t>INV-1159</t>
  </si>
  <si>
    <t>INV-1160</t>
  </si>
  <si>
    <t>INV-1161</t>
  </si>
  <si>
    <t>INV-1162</t>
  </si>
  <si>
    <t>INV-1163</t>
  </si>
  <si>
    <t>INV-1164</t>
  </si>
  <si>
    <t>INV-1165</t>
  </si>
  <si>
    <t>INV-1166</t>
  </si>
  <si>
    <t>INV-1167</t>
  </si>
  <si>
    <t>INV-1168</t>
  </si>
  <si>
    <t>INV-1169</t>
  </si>
  <si>
    <t>INV-1170</t>
  </si>
  <si>
    <t>INV-1171</t>
  </si>
  <si>
    <t>INV-1172</t>
  </si>
  <si>
    <t>INV-1173</t>
  </si>
  <si>
    <t>INV-1174</t>
  </si>
  <si>
    <t>INV-1175</t>
  </si>
  <si>
    <t>INV-1176</t>
  </si>
  <si>
    <t>INV-1177</t>
  </si>
  <si>
    <t>INV-1178</t>
  </si>
  <si>
    <t>INV-1179</t>
  </si>
  <si>
    <t>INV-1180</t>
  </si>
  <si>
    <t>INV-1181</t>
  </si>
  <si>
    <t>INV-1182</t>
  </si>
  <si>
    <t>INV-1183</t>
  </si>
  <si>
    <t>INV-1184</t>
  </si>
  <si>
    <t>INV-1185</t>
  </si>
  <si>
    <t>INV-1186</t>
  </si>
  <si>
    <t>INV-1187</t>
  </si>
  <si>
    <t>INV-1188</t>
  </si>
  <si>
    <t>INV-1189</t>
  </si>
  <si>
    <t>INV-1190</t>
  </si>
  <si>
    <t>INV-1191</t>
  </si>
  <si>
    <t>INV-1192</t>
  </si>
  <si>
    <t>INV-1193</t>
  </si>
  <si>
    <t>INV-1194</t>
  </si>
  <si>
    <t>INV-1195</t>
  </si>
  <si>
    <t>INV-1196</t>
  </si>
  <si>
    <t>INV-1197</t>
  </si>
  <si>
    <t>INV-1198</t>
  </si>
  <si>
    <t>INV-1199</t>
  </si>
  <si>
    <t>INV-1200</t>
  </si>
  <si>
    <t>INV-1201</t>
  </si>
  <si>
    <t>INV-1202</t>
  </si>
  <si>
    <t>INV-1203</t>
  </si>
  <si>
    <t>INV-1204</t>
  </si>
  <si>
    <t>INV-1205</t>
  </si>
  <si>
    <t>INV-1206</t>
  </si>
  <si>
    <t>INV-1207</t>
  </si>
  <si>
    <t>INV-1208</t>
  </si>
  <si>
    <t>INV-1209</t>
  </si>
  <si>
    <t>INV-1210</t>
  </si>
  <si>
    <t>INV-1211</t>
  </si>
  <si>
    <t>INV-1212</t>
  </si>
  <si>
    <t>INV-1213</t>
  </si>
  <si>
    <t>INV-1214</t>
  </si>
  <si>
    <t>INV-1215</t>
  </si>
  <si>
    <t>INV-1216</t>
  </si>
  <si>
    <t>INV-1217</t>
  </si>
  <si>
    <t>INV-1218</t>
  </si>
  <si>
    <t>INV-1219</t>
  </si>
  <si>
    <t>INV-1220</t>
  </si>
  <si>
    <t>INV-1221</t>
  </si>
  <si>
    <t>INV-1222</t>
  </si>
  <si>
    <t>INV-1223</t>
  </si>
  <si>
    <t>INV-1224</t>
  </si>
  <si>
    <t>INV-1225</t>
  </si>
  <si>
    <t>INV-1226</t>
  </si>
  <si>
    <t>INV-1227</t>
  </si>
  <si>
    <t>INV-1228</t>
  </si>
  <si>
    <t>INV-1229</t>
  </si>
  <si>
    <t>INV-1230</t>
  </si>
  <si>
    <t>INV-1231</t>
  </si>
  <si>
    <t>INV-1232</t>
  </si>
  <si>
    <t>INV-1233</t>
  </si>
  <si>
    <t>INV-1234</t>
  </si>
  <si>
    <t>INV-1235</t>
  </si>
  <si>
    <t>INV-1236</t>
  </si>
  <si>
    <t>INV-1237</t>
  </si>
  <si>
    <t>INV-1238</t>
  </si>
  <si>
    <t>INV-1239</t>
  </si>
  <si>
    <t>INV-1240</t>
  </si>
  <si>
    <t>INV-1241</t>
  </si>
  <si>
    <t>INV-1242</t>
  </si>
  <si>
    <t>INV-1243</t>
  </si>
  <si>
    <t>INV-1244</t>
  </si>
  <si>
    <t>INV-1245</t>
  </si>
  <si>
    <t>INV-1246</t>
  </si>
  <si>
    <t>INV-1247</t>
  </si>
  <si>
    <t>INV-1248</t>
  </si>
  <si>
    <t>INV-1249</t>
  </si>
  <si>
    <t>INV-1250</t>
  </si>
  <si>
    <t>INV-1251</t>
  </si>
  <si>
    <t>INV-1252</t>
  </si>
  <si>
    <t>INV-1253</t>
  </si>
  <si>
    <t>INV-1254</t>
  </si>
  <si>
    <t>INV-1255</t>
  </si>
  <si>
    <t>INV-1256</t>
  </si>
  <si>
    <t>INV-1257</t>
  </si>
  <si>
    <t>INV-1258</t>
  </si>
  <si>
    <t>INV-1259</t>
  </si>
  <si>
    <t>INV-1260</t>
  </si>
  <si>
    <t>INV-1261</t>
  </si>
  <si>
    <t>INV-1262</t>
  </si>
  <si>
    <t>INV-1263</t>
  </si>
  <si>
    <t>INV-1264</t>
  </si>
  <si>
    <t>INV-1265</t>
  </si>
  <si>
    <t>INV-1266</t>
  </si>
  <si>
    <t>INV-1267</t>
  </si>
  <si>
    <t>INV-1268</t>
  </si>
  <si>
    <t>INV-1269</t>
  </si>
  <si>
    <t>INV-1270</t>
  </si>
  <si>
    <t>INV-1271</t>
  </si>
  <si>
    <t>INV-1272</t>
  </si>
  <si>
    <t>INV-1273</t>
  </si>
  <si>
    <t>INV-1274</t>
  </si>
  <si>
    <t>INV-1275</t>
  </si>
  <si>
    <t>INV-1276</t>
  </si>
  <si>
    <t>INV-1277</t>
  </si>
  <si>
    <t>INV-1278</t>
  </si>
  <si>
    <t>INV-1279</t>
  </si>
  <si>
    <t>INV-1280</t>
  </si>
  <si>
    <t>INV-1281</t>
  </si>
  <si>
    <t>INV-1282</t>
  </si>
  <si>
    <t>INV-1283</t>
  </si>
  <si>
    <t>INV-1284</t>
  </si>
  <si>
    <t>INV-1285</t>
  </si>
  <si>
    <t>INV-1286</t>
  </si>
  <si>
    <t>INV-1287</t>
  </si>
  <si>
    <t>INV-1288</t>
  </si>
  <si>
    <t>INV-1289</t>
  </si>
  <si>
    <t>INV-1290</t>
  </si>
  <si>
    <t>INV-1291</t>
  </si>
  <si>
    <t>INV-1292</t>
  </si>
  <si>
    <t>INV-1293</t>
  </si>
  <si>
    <t>INV-1294</t>
  </si>
  <si>
    <t>INV-1295</t>
  </si>
  <si>
    <t>INV-1296</t>
  </si>
  <si>
    <t>INV-1297</t>
  </si>
  <si>
    <t>INV-1298</t>
  </si>
  <si>
    <t>INV-1299</t>
  </si>
  <si>
    <t>INV-1300</t>
  </si>
  <si>
    <t>INV-1301</t>
  </si>
  <si>
    <t>INV-1302</t>
  </si>
  <si>
    <t>INV-1303</t>
  </si>
  <si>
    <t>INV-1304</t>
  </si>
  <si>
    <t>INV-1305</t>
  </si>
  <si>
    <t>INV-1306</t>
  </si>
  <si>
    <t>INV-1307</t>
  </si>
  <si>
    <t>INV-1308</t>
  </si>
  <si>
    <t>INV-1309</t>
  </si>
  <si>
    <t>INV-1310</t>
  </si>
  <si>
    <t>INV-1311</t>
  </si>
  <si>
    <t>INV-1312</t>
  </si>
  <si>
    <t>INV-1313</t>
  </si>
  <si>
    <t>INV-1314</t>
  </si>
  <si>
    <t>INV-1315</t>
  </si>
  <si>
    <t>INV-1316</t>
  </si>
  <si>
    <t>INV-1317</t>
  </si>
  <si>
    <t>INV-1318</t>
  </si>
  <si>
    <t>INV-1319</t>
  </si>
  <si>
    <t>INV-1320</t>
  </si>
  <si>
    <t>INV-1321</t>
  </si>
  <si>
    <t>INV-1322</t>
  </si>
  <si>
    <t>INV-1323</t>
  </si>
  <si>
    <t>INV-1324</t>
  </si>
  <si>
    <t>INV-1325</t>
  </si>
  <si>
    <t>INV-1326</t>
  </si>
  <si>
    <t>INV-1327</t>
  </si>
  <si>
    <t>INV-1328</t>
  </si>
  <si>
    <t>INV-1329</t>
  </si>
  <si>
    <t>INV-1330</t>
  </si>
  <si>
    <t>INV-1331</t>
  </si>
  <si>
    <t>INV-1332</t>
  </si>
  <si>
    <t>INV-1333</t>
  </si>
  <si>
    <t>INV-1334</t>
  </si>
  <si>
    <t>INV-1335</t>
  </si>
  <si>
    <t>INV-1336</t>
  </si>
  <si>
    <t>INV-1337</t>
  </si>
  <si>
    <t>INV-1338</t>
  </si>
  <si>
    <t>INV-1339</t>
  </si>
  <si>
    <t>INV-1340</t>
  </si>
  <si>
    <t>INV-1341</t>
  </si>
  <si>
    <t>INV-1342</t>
  </si>
  <si>
    <t>INV-1343</t>
  </si>
  <si>
    <t>INV-1344</t>
  </si>
  <si>
    <t>INV-1345</t>
  </si>
  <si>
    <t>INV-1346</t>
  </si>
  <si>
    <t>INV-1347</t>
  </si>
  <si>
    <t>INV-1348</t>
  </si>
  <si>
    <t>INV-1349</t>
  </si>
  <si>
    <t>INV-1350</t>
  </si>
  <si>
    <t>INV-1351</t>
  </si>
  <si>
    <t>INV-1352</t>
  </si>
  <si>
    <t>INV-1353</t>
  </si>
  <si>
    <t>INV-1354</t>
  </si>
  <si>
    <t>INV-1355</t>
  </si>
  <si>
    <t>INV-1356</t>
  </si>
  <si>
    <t>INV-1357</t>
  </si>
  <si>
    <t>INV-1358</t>
  </si>
  <si>
    <t>INV-1359</t>
  </si>
  <si>
    <t>INV-1360</t>
  </si>
  <si>
    <t>INV-1361</t>
  </si>
  <si>
    <t>INV-1362</t>
  </si>
  <si>
    <t>INV-1363</t>
  </si>
  <si>
    <t>INV-1364</t>
  </si>
  <si>
    <t>INV-1365</t>
  </si>
  <si>
    <t>INV-1366</t>
  </si>
  <si>
    <t>INV-1367</t>
  </si>
  <si>
    <t>INV-1368</t>
  </si>
  <si>
    <t>INV-1369</t>
  </si>
  <si>
    <t>INV-1370</t>
  </si>
  <si>
    <t>INV-1371</t>
  </si>
  <si>
    <t>INV-1372</t>
  </si>
  <si>
    <t>INV-1373</t>
  </si>
  <si>
    <t>INV-1374</t>
  </si>
  <si>
    <t>INV-1375</t>
  </si>
  <si>
    <t>INV-1376</t>
  </si>
  <si>
    <t>INV-1377</t>
  </si>
  <si>
    <t>INV-1378</t>
  </si>
  <si>
    <t>INV-1379</t>
  </si>
  <si>
    <t>INV-1380</t>
  </si>
  <si>
    <t>INV-1381</t>
  </si>
  <si>
    <t>INV-1382</t>
  </si>
  <si>
    <t>INV-1383</t>
  </si>
  <si>
    <t>INV-1384</t>
  </si>
  <si>
    <t>INV-1385</t>
  </si>
  <si>
    <t>INV-1386</t>
  </si>
  <si>
    <t>INV-1387</t>
  </si>
  <si>
    <t>INV-1388</t>
  </si>
  <si>
    <t>INV-1389</t>
  </si>
  <si>
    <t>INV-1390</t>
  </si>
  <si>
    <t>INV-1391</t>
  </si>
  <si>
    <t>INV-1392</t>
  </si>
  <si>
    <t>INV-1393</t>
  </si>
  <si>
    <t>INV-1394</t>
  </si>
  <si>
    <t>INV-1395</t>
  </si>
  <si>
    <t>INV-1396</t>
  </si>
  <si>
    <t>INV-1397</t>
  </si>
  <si>
    <t>INV-1398</t>
  </si>
  <si>
    <t>INV-1399</t>
  </si>
  <si>
    <t>INV-1400</t>
  </si>
  <si>
    <t>INV-1401</t>
  </si>
  <si>
    <t>INV-1402</t>
  </si>
  <si>
    <t>INV-1403</t>
  </si>
  <si>
    <t>INV-1404</t>
  </si>
  <si>
    <t>INV-1405</t>
  </si>
  <si>
    <t>INV-1406</t>
  </si>
  <si>
    <t>INV-1407</t>
  </si>
  <si>
    <t>INV-1408</t>
  </si>
  <si>
    <t>INV-1409</t>
  </si>
  <si>
    <t>INV-1410</t>
  </si>
  <si>
    <t>INV-1411</t>
  </si>
  <si>
    <t>INV-1412</t>
  </si>
  <si>
    <t>INV-1413</t>
  </si>
  <si>
    <t>INV-1414</t>
  </si>
  <si>
    <t>INV-1415</t>
  </si>
  <si>
    <t>INV-1416</t>
  </si>
  <si>
    <t>INV-1417</t>
  </si>
  <si>
    <t>INV-1418</t>
  </si>
  <si>
    <t>INV-1419</t>
  </si>
  <si>
    <t>INV-1420</t>
  </si>
  <si>
    <t>INV-1421</t>
  </si>
  <si>
    <t>INV-1422</t>
  </si>
  <si>
    <t>INV-1423</t>
  </si>
  <si>
    <t>INV-1424</t>
  </si>
  <si>
    <t>INV-1425</t>
  </si>
  <si>
    <t>INV-1426</t>
  </si>
  <si>
    <t>INV-1427</t>
  </si>
  <si>
    <t>INV-1428</t>
  </si>
  <si>
    <t>INV-1429</t>
  </si>
  <si>
    <t>INV-1430</t>
  </si>
  <si>
    <t>INV-1431</t>
  </si>
  <si>
    <t>INV-1432</t>
  </si>
  <si>
    <t>INV-1433</t>
  </si>
  <si>
    <t>INV-1434</t>
  </si>
  <si>
    <t>INV-1435</t>
  </si>
  <si>
    <t>INV-1436</t>
  </si>
  <si>
    <t>INV-1437</t>
  </si>
  <si>
    <t>INV-1438</t>
  </si>
  <si>
    <t>INV-1439</t>
  </si>
  <si>
    <t>INV-1440</t>
  </si>
  <si>
    <t>INV-1441</t>
  </si>
  <si>
    <t>INV-1442</t>
  </si>
  <si>
    <t>INV-1443</t>
  </si>
  <si>
    <t>INV-1444</t>
  </si>
  <si>
    <t>INV-1445</t>
  </si>
  <si>
    <t>INV-1446</t>
  </si>
  <si>
    <t>INV-1447</t>
  </si>
  <si>
    <t>INV-1448</t>
  </si>
  <si>
    <t>INV-1449</t>
  </si>
  <si>
    <t>INV-1450</t>
  </si>
  <si>
    <t>INV-1451</t>
  </si>
  <si>
    <t>INV-1452</t>
  </si>
  <si>
    <t>INV-1453</t>
  </si>
  <si>
    <t>INV-1454</t>
  </si>
  <si>
    <t>INV-1455</t>
  </si>
  <si>
    <t>INV-1456</t>
  </si>
  <si>
    <t>INV-1457</t>
  </si>
  <si>
    <t>INV-1458</t>
  </si>
  <si>
    <t>INV-1459</t>
  </si>
  <si>
    <t>INV-1460</t>
  </si>
  <si>
    <t>INV-1461</t>
  </si>
  <si>
    <t>INV-1462</t>
  </si>
  <si>
    <t>INV-1463</t>
  </si>
  <si>
    <t>INV-1464</t>
  </si>
  <si>
    <t>INV-1465</t>
  </si>
  <si>
    <t>INV-1466</t>
  </si>
  <si>
    <t>INV-1467</t>
  </si>
  <si>
    <t>INV-1468</t>
  </si>
  <si>
    <t>INV-1469</t>
  </si>
  <si>
    <t>INV-1470</t>
  </si>
  <si>
    <t>INV-1471</t>
  </si>
  <si>
    <t>INV-1472</t>
  </si>
  <si>
    <t>INV-1473</t>
  </si>
  <si>
    <t>INV-1474</t>
  </si>
  <si>
    <t>INV-1475</t>
  </si>
  <si>
    <t>INV-1476</t>
  </si>
  <si>
    <t>INV-1477</t>
  </si>
  <si>
    <t>INV-1478</t>
  </si>
  <si>
    <t>INV-1479</t>
  </si>
  <si>
    <t>INV-1480</t>
  </si>
  <si>
    <t>INV-1481</t>
  </si>
  <si>
    <t>INV-1482</t>
  </si>
  <si>
    <t>INV-1483</t>
  </si>
  <si>
    <t>INV-1484</t>
  </si>
  <si>
    <t>INV-1485</t>
  </si>
  <si>
    <t>INV-1486</t>
  </si>
  <si>
    <t>INV-1487</t>
  </si>
  <si>
    <t>INV-1488</t>
  </si>
  <si>
    <t>INV-1489</t>
  </si>
  <si>
    <t>INV-1490</t>
  </si>
  <si>
    <t>INV-1491</t>
  </si>
  <si>
    <t>INV-1492</t>
  </si>
  <si>
    <t>INV-1493</t>
  </si>
  <si>
    <t>INV-1494</t>
  </si>
  <si>
    <t>INV-1495</t>
  </si>
  <si>
    <t>INV-1496</t>
  </si>
  <si>
    <t>INV-1497</t>
  </si>
  <si>
    <t>INV-1498</t>
  </si>
  <si>
    <t>INV-1499</t>
  </si>
  <si>
    <t>INV-1500</t>
  </si>
  <si>
    <t>INV-1501</t>
  </si>
  <si>
    <t>INV-1502</t>
  </si>
  <si>
    <t>INV-1503</t>
  </si>
  <si>
    <t>INV-1504</t>
  </si>
  <si>
    <t>INV-1505</t>
  </si>
  <si>
    <t>INV-1506</t>
  </si>
  <si>
    <t>INV-1507</t>
  </si>
  <si>
    <t>INV-1508</t>
  </si>
  <si>
    <t>INV-1509</t>
  </si>
  <si>
    <t>INV-1510</t>
  </si>
  <si>
    <t>INV-1511</t>
  </si>
  <si>
    <t>INV-1512</t>
  </si>
  <si>
    <t>INV-1513</t>
  </si>
  <si>
    <t>INV-1514</t>
  </si>
  <si>
    <t>INV-1515</t>
  </si>
  <si>
    <t>INV-1516</t>
  </si>
  <si>
    <t>INV-1517</t>
  </si>
  <si>
    <t>INV-1518</t>
  </si>
  <si>
    <t>INV-1519</t>
  </si>
  <si>
    <t>INV-1520</t>
  </si>
  <si>
    <t>INV-1521</t>
  </si>
  <si>
    <t>INV-1522</t>
  </si>
  <si>
    <t>INV-1523</t>
  </si>
  <si>
    <t>INV-1524</t>
  </si>
  <si>
    <t>INV-1525</t>
  </si>
  <si>
    <t>INV-1526</t>
  </si>
  <si>
    <t>INV-1527</t>
  </si>
  <si>
    <t>INV-1528</t>
  </si>
  <si>
    <t>INV-1529</t>
  </si>
  <si>
    <t>INV-1530</t>
  </si>
  <si>
    <t>INV-1531</t>
  </si>
  <si>
    <t>INV-1532</t>
  </si>
  <si>
    <t>INV-1533</t>
  </si>
  <si>
    <t>INV-1534</t>
  </si>
  <si>
    <t>INV-1535</t>
  </si>
  <si>
    <t>INV-1536</t>
  </si>
  <si>
    <t>INV-1537</t>
  </si>
  <si>
    <t>INV-1538</t>
  </si>
  <si>
    <t>INV-1539</t>
  </si>
  <si>
    <t>INV-1540</t>
  </si>
  <si>
    <t>INV-1541</t>
  </si>
  <si>
    <t>INV-1542</t>
  </si>
  <si>
    <t>INV-1543</t>
  </si>
  <si>
    <t>INV-1544</t>
  </si>
  <si>
    <t>INV-1545</t>
  </si>
  <si>
    <t>INV-1546</t>
  </si>
  <si>
    <t>INV-1547</t>
  </si>
  <si>
    <t>INV-1548</t>
  </si>
  <si>
    <t>INV-1549</t>
  </si>
  <si>
    <t>INV-1550</t>
  </si>
  <si>
    <t>INV-1551</t>
  </si>
  <si>
    <t>INV-1552</t>
  </si>
  <si>
    <t>INV-1553</t>
  </si>
  <si>
    <t>INV-1554</t>
  </si>
  <si>
    <t>INV-1555</t>
  </si>
  <si>
    <t>INV-1556</t>
  </si>
  <si>
    <t>INV-1557</t>
  </si>
  <si>
    <t>INV-1558</t>
  </si>
  <si>
    <t>INV-1559</t>
  </si>
  <si>
    <t>INV-1560</t>
  </si>
  <si>
    <t>INV-1561</t>
  </si>
  <si>
    <t>INV-1562</t>
  </si>
  <si>
    <t>INV-1563</t>
  </si>
  <si>
    <t>INV-1564</t>
  </si>
  <si>
    <t>INV-1565</t>
  </si>
  <si>
    <t>INV-1566</t>
  </si>
  <si>
    <t>INV-1567</t>
  </si>
  <si>
    <t>INV-1568</t>
  </si>
  <si>
    <t>INV-1569</t>
  </si>
  <si>
    <t>INV-1570</t>
  </si>
  <si>
    <t>INV-1571</t>
  </si>
  <si>
    <t>INV-1572</t>
  </si>
  <si>
    <t>INV-1573</t>
  </si>
  <si>
    <t>INV-1574</t>
  </si>
  <si>
    <t>INV-1575</t>
  </si>
  <si>
    <t>INV-1576</t>
  </si>
  <si>
    <t>INV-1577</t>
  </si>
  <si>
    <t>INV-1578</t>
  </si>
  <si>
    <t>INV-1579</t>
  </si>
  <si>
    <t>INV-1580</t>
  </si>
  <si>
    <t>INV-1581</t>
  </si>
  <si>
    <t>INV-1582</t>
  </si>
  <si>
    <t>INV-1583</t>
  </si>
  <si>
    <t>INV-1584</t>
  </si>
  <si>
    <t>INV-1585</t>
  </si>
  <si>
    <t>INV-1586</t>
  </si>
  <si>
    <t>INV-1587</t>
  </si>
  <si>
    <t>INV-1588</t>
  </si>
  <si>
    <t>INV-1589</t>
  </si>
  <si>
    <t>INV-1590</t>
  </si>
  <si>
    <t>INV-1591</t>
  </si>
  <si>
    <t>INV-1592</t>
  </si>
  <si>
    <t>INV-1593</t>
  </si>
  <si>
    <t>INV-1594</t>
  </si>
  <si>
    <t>INV-1595</t>
  </si>
  <si>
    <t>INV-1596</t>
  </si>
  <si>
    <t>INV-1597</t>
  </si>
  <si>
    <t>INV-1598</t>
  </si>
  <si>
    <t>INV-1599</t>
  </si>
  <si>
    <t>INV-1600</t>
  </si>
  <si>
    <t>INV-1601</t>
  </si>
  <si>
    <t>INV-1602</t>
  </si>
  <si>
    <t>INV-1603</t>
  </si>
  <si>
    <t>INV-1604</t>
  </si>
  <si>
    <t>INV-1605</t>
  </si>
  <si>
    <t>INV-1606</t>
  </si>
  <si>
    <t>INV-1607</t>
  </si>
  <si>
    <t>INV-1608</t>
  </si>
  <si>
    <t>INV-1609</t>
  </si>
  <si>
    <t>INV-1610</t>
  </si>
  <si>
    <t>INV-1611</t>
  </si>
  <si>
    <t>INV-1612</t>
  </si>
  <si>
    <t>INV-1613</t>
  </si>
  <si>
    <t>INV-1614</t>
  </si>
  <si>
    <t>INV-1615</t>
  </si>
  <si>
    <t>INV-1616</t>
  </si>
  <si>
    <t>INV-1617</t>
  </si>
  <si>
    <t>INV-1618</t>
  </si>
  <si>
    <t>INV-1619</t>
  </si>
  <si>
    <t>INV-1620</t>
  </si>
  <si>
    <t>INV-1621</t>
  </si>
  <si>
    <t>INV-1622</t>
  </si>
  <si>
    <t>INV-1623</t>
  </si>
  <si>
    <t>INV-1624</t>
  </si>
  <si>
    <t>INV-1625</t>
  </si>
  <si>
    <t>INV-1626</t>
  </si>
  <si>
    <t>INV-1627</t>
  </si>
  <si>
    <t>INV-1628</t>
  </si>
  <si>
    <t>INV-1629</t>
  </si>
  <si>
    <t>INV-1630</t>
  </si>
  <si>
    <t>INV-1631</t>
  </si>
  <si>
    <t>INV-1632</t>
  </si>
  <si>
    <t>INV-1633</t>
  </si>
  <si>
    <t>INV-1634</t>
  </si>
  <si>
    <t>INV-1635</t>
  </si>
  <si>
    <t>INV-1636</t>
  </si>
  <si>
    <t>INV-1637</t>
  </si>
  <si>
    <t>INV-1638</t>
  </si>
  <si>
    <t>INV-1639</t>
  </si>
  <si>
    <t>INV-1640</t>
  </si>
  <si>
    <t>INV-1641</t>
  </si>
  <si>
    <t>INV-1642</t>
  </si>
  <si>
    <t>INV-1643</t>
  </si>
  <si>
    <t>INV-1644</t>
  </si>
  <si>
    <t>INV-1645</t>
  </si>
  <si>
    <t>INV-1646</t>
  </si>
  <si>
    <t>INV-1647</t>
  </si>
  <si>
    <t>INV-1648</t>
  </si>
  <si>
    <t>INV-1649</t>
  </si>
  <si>
    <t>INV-1650</t>
  </si>
  <si>
    <t>INV-1651</t>
  </si>
  <si>
    <t>INV-1652</t>
  </si>
  <si>
    <t>INV-1653</t>
  </si>
  <si>
    <t>INV-1654</t>
  </si>
  <si>
    <t>INV-1655</t>
  </si>
  <si>
    <t>INV-1656</t>
  </si>
  <si>
    <t>INV-1657</t>
  </si>
  <si>
    <t>INV-1658</t>
  </si>
  <si>
    <t>INV-1659</t>
  </si>
  <si>
    <t>INV-1660</t>
  </si>
  <si>
    <t>INV-1661</t>
  </si>
  <si>
    <t>INV-1662</t>
  </si>
  <si>
    <t>INV-1663</t>
  </si>
  <si>
    <t>INV-1664</t>
  </si>
  <si>
    <t>INV-1665</t>
  </si>
  <si>
    <t>INV-1666</t>
  </si>
  <si>
    <t>INV-1667</t>
  </si>
  <si>
    <t>INV-1668</t>
  </si>
  <si>
    <t>INV-1669</t>
  </si>
  <si>
    <t>INV-1670</t>
  </si>
  <si>
    <t>INV-1671</t>
  </si>
  <si>
    <t>INV-1672</t>
  </si>
  <si>
    <t>INV-1673</t>
  </si>
  <si>
    <t>INV-1674</t>
  </si>
  <si>
    <t>INV-1675</t>
  </si>
  <si>
    <t>INV-1676</t>
  </si>
  <si>
    <t>INV-1677</t>
  </si>
  <si>
    <t>INV-1678</t>
  </si>
  <si>
    <t>INV-1679</t>
  </si>
  <si>
    <t>INV-1680</t>
  </si>
  <si>
    <t>INV-1681</t>
  </si>
  <si>
    <t>INV-1682</t>
  </si>
  <si>
    <t>INV-1683</t>
  </si>
  <si>
    <t>INV-1684</t>
  </si>
  <si>
    <t>INV-1685</t>
  </si>
  <si>
    <t>INV-1686</t>
  </si>
  <si>
    <t>INV-1687</t>
  </si>
  <si>
    <t>INV-1688</t>
  </si>
  <si>
    <t>INV-1689</t>
  </si>
  <si>
    <t>INV-1690</t>
  </si>
  <si>
    <t>INV-1691</t>
  </si>
  <si>
    <t>INV-1692</t>
  </si>
  <si>
    <t>INV-1693</t>
  </si>
  <si>
    <t>INV-1694</t>
  </si>
  <si>
    <t>INV-1695</t>
  </si>
  <si>
    <t>INV-1696</t>
  </si>
  <si>
    <t>INV-1697</t>
  </si>
  <si>
    <t>INV-1698</t>
  </si>
  <si>
    <t>INV-1699</t>
  </si>
  <si>
    <t>INV-1700</t>
  </si>
  <si>
    <t>INV-1701</t>
  </si>
  <si>
    <t>INV-1702</t>
  </si>
  <si>
    <t>INV-1703</t>
  </si>
  <si>
    <t>INV-1704</t>
  </si>
  <si>
    <t>INV-1705</t>
  </si>
  <si>
    <t>INV-1706</t>
  </si>
  <si>
    <t>INV-1707</t>
  </si>
  <si>
    <t>INV-1708</t>
  </si>
  <si>
    <t>INV-1709</t>
  </si>
  <si>
    <t>INV-1710</t>
  </si>
  <si>
    <t>INV-1711</t>
  </si>
  <si>
    <t>INV-1712</t>
  </si>
  <si>
    <t>INV-1713</t>
  </si>
  <si>
    <t>INV-1714</t>
  </si>
  <si>
    <t>INV-1715</t>
  </si>
  <si>
    <t>INV-1716</t>
  </si>
  <si>
    <t>INV-1717</t>
  </si>
  <si>
    <t>INV-1718</t>
  </si>
  <si>
    <t>INV-1719</t>
  </si>
  <si>
    <t>INV-1720</t>
  </si>
  <si>
    <t>INV-1721</t>
  </si>
  <si>
    <t>INV-1722</t>
  </si>
  <si>
    <t>INV-1723</t>
  </si>
  <si>
    <t>INV-1724</t>
  </si>
  <si>
    <t>INV-1725</t>
  </si>
  <si>
    <t>INV-1726</t>
  </si>
  <si>
    <t>INV-1727</t>
  </si>
  <si>
    <t>INV-1728</t>
  </si>
  <si>
    <t>INV-1729</t>
  </si>
  <si>
    <t>INV-1730</t>
  </si>
  <si>
    <t>INV-1731</t>
  </si>
  <si>
    <t>INV-1732</t>
  </si>
  <si>
    <t>INV-1733</t>
  </si>
  <si>
    <t>INV-1734</t>
  </si>
  <si>
    <t>INV-1735</t>
  </si>
  <si>
    <t>INV-1736</t>
  </si>
  <si>
    <t>INV-1737</t>
  </si>
  <si>
    <t>INV-1738</t>
  </si>
  <si>
    <t>INV-1739</t>
  </si>
  <si>
    <t>INV-1740</t>
  </si>
  <si>
    <t>INV-1741</t>
  </si>
  <si>
    <t>INV-1742</t>
  </si>
  <si>
    <t>INV-1743</t>
  </si>
  <si>
    <t>INV-1744</t>
  </si>
  <si>
    <t>INV-1745</t>
  </si>
  <si>
    <t>INV-1746</t>
  </si>
  <si>
    <t>INV-1747</t>
  </si>
  <si>
    <t>INV-1748</t>
  </si>
  <si>
    <t>INV-1749</t>
  </si>
  <si>
    <t>INV-1750</t>
  </si>
  <si>
    <t>INV-1751</t>
  </si>
  <si>
    <t>INV-1752</t>
  </si>
  <si>
    <t>INV-1753</t>
  </si>
  <si>
    <t>INV-1754</t>
  </si>
  <si>
    <t>INV-1755</t>
  </si>
  <si>
    <t>INV-1756</t>
  </si>
  <si>
    <t>INV-1757</t>
  </si>
  <si>
    <t>INV-1758</t>
  </si>
  <si>
    <t>INV-1759</t>
  </si>
  <si>
    <t>INV-1760</t>
  </si>
  <si>
    <t>INV-1761</t>
  </si>
  <si>
    <t>INV-1762</t>
  </si>
  <si>
    <t>INV-1763</t>
  </si>
  <si>
    <t>INV-1764</t>
  </si>
  <si>
    <t>INV-1765</t>
  </si>
  <si>
    <t>INV-1766</t>
  </si>
  <si>
    <t>INV-1767</t>
  </si>
  <si>
    <t>INV-1768</t>
  </si>
  <si>
    <t>INV-1769</t>
  </si>
  <si>
    <t>INV-1770</t>
  </si>
  <si>
    <t>INV-1771</t>
  </si>
  <si>
    <t>INV-1772</t>
  </si>
  <si>
    <t>INV-1773</t>
  </si>
  <si>
    <t>INV-1774</t>
  </si>
  <si>
    <t>INV-1775</t>
  </si>
  <si>
    <t>INV-1776</t>
  </si>
  <si>
    <t>INV-1777</t>
  </si>
  <si>
    <t>INV-1778</t>
  </si>
  <si>
    <t>INV-1779</t>
  </si>
  <si>
    <t>INV-1780</t>
  </si>
  <si>
    <t>INV-1781</t>
  </si>
  <si>
    <t>INV-1782</t>
  </si>
  <si>
    <t>INV-1783</t>
  </si>
  <si>
    <t>INV-1784</t>
  </si>
  <si>
    <t>INV-1785</t>
  </si>
  <si>
    <t>INV-1786</t>
  </si>
  <si>
    <t>INV-1787</t>
  </si>
  <si>
    <t>INV-1788</t>
  </si>
  <si>
    <t>INV-1789</t>
  </si>
  <si>
    <t>INV-1790</t>
  </si>
  <si>
    <t>INV-1791</t>
  </si>
  <si>
    <t>INV-1792</t>
  </si>
  <si>
    <t>INV-1793</t>
  </si>
  <si>
    <t>INV-1794</t>
  </si>
  <si>
    <t>INV-1795</t>
  </si>
  <si>
    <t>INV-1796</t>
  </si>
  <si>
    <t>INV-1797</t>
  </si>
  <si>
    <t>INV-1798</t>
  </si>
  <si>
    <t>INV-1799</t>
  </si>
  <si>
    <t>INV-1800</t>
  </si>
  <si>
    <t>INV-1801</t>
  </si>
  <si>
    <t>INV-1802</t>
  </si>
  <si>
    <t>INV-1803</t>
  </si>
  <si>
    <t>INV-1804</t>
  </si>
  <si>
    <t>INV-1805</t>
  </si>
  <si>
    <t>INV-1806</t>
  </si>
  <si>
    <t>INV-1807</t>
  </si>
  <si>
    <t>INV-1808</t>
  </si>
  <si>
    <t>INV-1809</t>
  </si>
  <si>
    <t>INV-1810</t>
  </si>
  <si>
    <t>INV-1811</t>
  </si>
  <si>
    <t>INV-1812</t>
  </si>
  <si>
    <t>INV-1813</t>
  </si>
  <si>
    <t>INV-1814</t>
  </si>
  <si>
    <t>INV-1815</t>
  </si>
  <si>
    <t>INV-1816</t>
  </si>
  <si>
    <t>INV-1817</t>
  </si>
  <si>
    <t>INV-1818</t>
  </si>
  <si>
    <t>INV-1819</t>
  </si>
  <si>
    <t>INV-1820</t>
  </si>
  <si>
    <t>INV-1821</t>
  </si>
  <si>
    <t>INV-1822</t>
  </si>
  <si>
    <t>INV-1823</t>
  </si>
  <si>
    <t>INV-1824</t>
  </si>
  <si>
    <t>INV-1825</t>
  </si>
  <si>
    <t>INV-1826</t>
  </si>
  <si>
    <t>INV-1827</t>
  </si>
  <si>
    <t>INV-1828</t>
  </si>
  <si>
    <t>INV-1829</t>
  </si>
  <si>
    <t>INV-1830</t>
  </si>
  <si>
    <t>INV-1831</t>
  </si>
  <si>
    <t>INV-1832</t>
  </si>
  <si>
    <t>INV-1833</t>
  </si>
  <si>
    <t>INV-1834</t>
  </si>
  <si>
    <t>INV-1835</t>
  </si>
  <si>
    <t>INV-1836</t>
  </si>
  <si>
    <t>INV-1837</t>
  </si>
  <si>
    <t>INV-1838</t>
  </si>
  <si>
    <t>INV-1839</t>
  </si>
  <si>
    <t>INV-1840</t>
  </si>
  <si>
    <t>INV-1841</t>
  </si>
  <si>
    <t>INV-1842</t>
  </si>
  <si>
    <t>INV-1843</t>
  </si>
  <si>
    <t>INV-1844</t>
  </si>
  <si>
    <t>INV-1845</t>
  </si>
  <si>
    <t>INV-1846</t>
  </si>
  <si>
    <t>INV-1847</t>
  </si>
  <si>
    <t>INV-1848</t>
  </si>
  <si>
    <t>INV-1849</t>
  </si>
  <si>
    <t>INV-1850</t>
  </si>
  <si>
    <t>INV-1851</t>
  </si>
  <si>
    <t>INV-1852</t>
  </si>
  <si>
    <t>INV-1853</t>
  </si>
  <si>
    <t>INV-1854</t>
  </si>
  <si>
    <t>INV-1855</t>
  </si>
  <si>
    <t>INV-1856</t>
  </si>
  <si>
    <t>INV-1857</t>
  </si>
  <si>
    <t>INV-1858</t>
  </si>
  <si>
    <t>INV-1859</t>
  </si>
  <si>
    <t>INV-1860</t>
  </si>
  <si>
    <t>INV-1861</t>
  </si>
  <si>
    <t>INV-1862</t>
  </si>
  <si>
    <t>INV-1863</t>
  </si>
  <si>
    <t>INV-1864</t>
  </si>
  <si>
    <t>INV-1865</t>
  </si>
  <si>
    <t>INV-1866</t>
  </si>
  <si>
    <t>INV-1867</t>
  </si>
  <si>
    <t>INV-1868</t>
  </si>
  <si>
    <t>INV-1869</t>
  </si>
  <si>
    <t>INV-1870</t>
  </si>
  <si>
    <t>INV-1871</t>
  </si>
  <si>
    <t>INV-1872</t>
  </si>
  <si>
    <t>INV-1873</t>
  </si>
  <si>
    <t>INV-1874</t>
  </si>
  <si>
    <t>INV-1875</t>
  </si>
  <si>
    <t>INV-1876</t>
  </si>
  <si>
    <t>INV-1877</t>
  </si>
  <si>
    <t>INV-1878</t>
  </si>
  <si>
    <t>INV-1879</t>
  </si>
  <si>
    <t>INV-1880</t>
  </si>
  <si>
    <t>INV-1881</t>
  </si>
  <si>
    <t>INV-1882</t>
  </si>
  <si>
    <t>INV-1883</t>
  </si>
  <si>
    <t>INV-1884</t>
  </si>
  <si>
    <t>INV-1885</t>
  </si>
  <si>
    <t>INV-1886</t>
  </si>
  <si>
    <t>INV-1887</t>
  </si>
  <si>
    <t>INV-1888</t>
  </si>
  <si>
    <t>INV-1889</t>
  </si>
  <si>
    <t>INV-1890</t>
  </si>
  <si>
    <t>INV-1891</t>
  </si>
  <si>
    <t>INV-1892</t>
  </si>
  <si>
    <t>INV-1893</t>
  </si>
  <si>
    <t>INV-1894</t>
  </si>
  <si>
    <t>INV-1895</t>
  </si>
  <si>
    <t>INV-1896</t>
  </si>
  <si>
    <t>INV-1897</t>
  </si>
  <si>
    <t>INV-1898</t>
  </si>
  <si>
    <t>INV-1899</t>
  </si>
  <si>
    <t>INV-1900</t>
  </si>
  <si>
    <t>INV-1901</t>
  </si>
  <si>
    <t>INV-1902</t>
  </si>
  <si>
    <t>INV-1903</t>
  </si>
  <si>
    <t>INV-1904</t>
  </si>
  <si>
    <t>INV-1905</t>
  </si>
  <si>
    <t>INV-1906</t>
  </si>
  <si>
    <t>INV-1907</t>
  </si>
  <si>
    <t>INV-1908</t>
  </si>
  <si>
    <t>INV-1909</t>
  </si>
  <si>
    <t>INV-1910</t>
  </si>
  <si>
    <t>INV-1911</t>
  </si>
  <si>
    <t>INV-1912</t>
  </si>
  <si>
    <t>INV-1913</t>
  </si>
  <si>
    <t>INV-1914</t>
  </si>
  <si>
    <t>INV-1915</t>
  </si>
  <si>
    <t>INV-1916</t>
  </si>
  <si>
    <t>INV-1917</t>
  </si>
  <si>
    <t>INV-1918</t>
  </si>
  <si>
    <t>INV-1919</t>
  </si>
  <si>
    <t>INV-1920</t>
  </si>
  <si>
    <t>INV-1921</t>
  </si>
  <si>
    <t>INV-1922</t>
  </si>
  <si>
    <t>INV-1923</t>
  </si>
  <si>
    <t>INV-1924</t>
  </si>
  <si>
    <t>INV-1925</t>
  </si>
  <si>
    <t>INV-1926</t>
  </si>
  <si>
    <t>INV-1927</t>
  </si>
  <si>
    <t>INV-1928</t>
  </si>
  <si>
    <t>INV-1929</t>
  </si>
  <si>
    <t>INV-1930</t>
  </si>
  <si>
    <t>INV-1931</t>
  </si>
  <si>
    <t>INV-1932</t>
  </si>
  <si>
    <t>INV-1933</t>
  </si>
  <si>
    <t>INV-1934</t>
  </si>
  <si>
    <t>INV-1935</t>
  </si>
  <si>
    <t>INV-1936</t>
  </si>
  <si>
    <t>INV-1937</t>
  </si>
  <si>
    <t>INV-1938</t>
  </si>
  <si>
    <t>INV-1939</t>
  </si>
  <si>
    <t>INV-1940</t>
  </si>
  <si>
    <t>INV-1941</t>
  </si>
  <si>
    <t>INV-1942</t>
  </si>
  <si>
    <t>INV-1943</t>
  </si>
  <si>
    <t>INV-1944</t>
  </si>
  <si>
    <t>INV-1945</t>
  </si>
  <si>
    <t>INV-1946</t>
  </si>
  <si>
    <t>INV-1947</t>
  </si>
  <si>
    <t>INV-1948</t>
  </si>
  <si>
    <t>INV-1949</t>
  </si>
  <si>
    <t>INV-1950</t>
  </si>
  <si>
    <t>INV-1951</t>
  </si>
  <si>
    <t>INV-1952</t>
  </si>
  <si>
    <t>INV-1953</t>
  </si>
  <si>
    <t>INV-1954</t>
  </si>
  <si>
    <t>INV-1955</t>
  </si>
  <si>
    <t>INV-1956</t>
  </si>
  <si>
    <t>INV-1957</t>
  </si>
  <si>
    <t>INV-1958</t>
  </si>
  <si>
    <t>INV-1959</t>
  </si>
  <si>
    <t>INV-1960</t>
  </si>
  <si>
    <t>INV-1961</t>
  </si>
  <si>
    <t>INV-1962</t>
  </si>
  <si>
    <t>INV-1963</t>
  </si>
  <si>
    <t>INV-1964</t>
  </si>
  <si>
    <t>INV-1965</t>
  </si>
  <si>
    <t>INV-1966</t>
  </si>
  <si>
    <t>INV-1967</t>
  </si>
  <si>
    <t>INV-1968</t>
  </si>
  <si>
    <t>INV-1969</t>
  </si>
  <si>
    <t>INV-1970</t>
  </si>
  <si>
    <t>INV-1971</t>
  </si>
  <si>
    <t>INV-1972</t>
  </si>
  <si>
    <t>INV-1973</t>
  </si>
  <si>
    <t>INV-1974</t>
  </si>
  <si>
    <t>INV-1975</t>
  </si>
  <si>
    <t>INV-1976</t>
  </si>
  <si>
    <t>INV-1977</t>
  </si>
  <si>
    <t>INV-1978</t>
  </si>
  <si>
    <t>INV-1979</t>
  </si>
  <si>
    <t>INV-1980</t>
  </si>
  <si>
    <t>INV-1981</t>
  </si>
  <si>
    <t>INV-1982</t>
  </si>
  <si>
    <t>INV-1983</t>
  </si>
  <si>
    <t>INV-1984</t>
  </si>
  <si>
    <t>INV-1985</t>
  </si>
  <si>
    <t>INV-1986</t>
  </si>
  <si>
    <t>INV-1987</t>
  </si>
  <si>
    <t>INV-1988</t>
  </si>
  <si>
    <t>INV-1989</t>
  </si>
  <si>
    <t>INV-1990</t>
  </si>
  <si>
    <t>INV-1991</t>
  </si>
  <si>
    <t>INV-1992</t>
  </si>
  <si>
    <t>INV-1993</t>
  </si>
  <si>
    <t>INV-1994</t>
  </si>
  <si>
    <t>INV-1995</t>
  </si>
  <si>
    <t>INV-1996</t>
  </si>
  <si>
    <t>INV-1997</t>
  </si>
  <si>
    <t>INV-1998</t>
  </si>
  <si>
    <t>INV-1999</t>
  </si>
  <si>
    <t>INV-2000</t>
  </si>
  <si>
    <t>INV-2001</t>
  </si>
  <si>
    <t>INV-2002</t>
  </si>
  <si>
    <t>INV-2003</t>
  </si>
  <si>
    <t>INV-2004</t>
  </si>
  <si>
    <t>INV-2005</t>
  </si>
  <si>
    <t>INV-2006</t>
  </si>
  <si>
    <t>INV-2007</t>
  </si>
  <si>
    <t>INV-2008</t>
  </si>
  <si>
    <t>INV-2009</t>
  </si>
  <si>
    <t>INV-2010</t>
  </si>
  <si>
    <t>INV-2011</t>
  </si>
  <si>
    <t>INV-2012</t>
  </si>
  <si>
    <t>INV-2013</t>
  </si>
  <si>
    <t>INV-2014</t>
  </si>
  <si>
    <t>INV-2015</t>
  </si>
  <si>
    <t>INV-2016</t>
  </si>
  <si>
    <t>INV-2017</t>
  </si>
  <si>
    <t>INV-2018</t>
  </si>
  <si>
    <t>INV-2019</t>
  </si>
  <si>
    <t>INV-2020</t>
  </si>
  <si>
    <t>INV-2021</t>
  </si>
  <si>
    <t>INV-2022</t>
  </si>
  <si>
    <t>INV-2023</t>
  </si>
  <si>
    <t>INV-2024</t>
  </si>
  <si>
    <t>INV-2025</t>
  </si>
  <si>
    <t>INV-2026</t>
  </si>
  <si>
    <t>INV-2027</t>
  </si>
  <si>
    <t>INV-2028</t>
  </si>
  <si>
    <t>INV-2029</t>
  </si>
  <si>
    <t>INV-2030</t>
  </si>
  <si>
    <t>INV-2031</t>
  </si>
  <si>
    <t>INV-2032</t>
  </si>
  <si>
    <t>INV-2033</t>
  </si>
  <si>
    <t>INV-2034</t>
  </si>
  <si>
    <t>INV-2035</t>
  </si>
  <si>
    <t>INV-2036</t>
  </si>
  <si>
    <t>INV-2037</t>
  </si>
  <si>
    <t>INV-2038</t>
  </si>
  <si>
    <t>INV-2039</t>
  </si>
  <si>
    <t>INV-2040</t>
  </si>
  <si>
    <t>INV-2041</t>
  </si>
  <si>
    <t>INV-2042</t>
  </si>
  <si>
    <t>INV-2043</t>
  </si>
  <si>
    <t>INV-2044</t>
  </si>
  <si>
    <t>INV-2045</t>
  </si>
  <si>
    <t>INV-2046</t>
  </si>
  <si>
    <t>INV-2047</t>
  </si>
  <si>
    <t>INV-2048</t>
  </si>
  <si>
    <t>INV-2049</t>
  </si>
  <si>
    <t>INV-2050</t>
  </si>
  <si>
    <t>INV-2051</t>
  </si>
  <si>
    <t>INV-2052</t>
  </si>
  <si>
    <t>INV-2053</t>
  </si>
  <si>
    <t>INV-2054</t>
  </si>
  <si>
    <t>INV-2055</t>
  </si>
  <si>
    <t>INV-2056</t>
  </si>
  <si>
    <t>INV-2057</t>
  </si>
  <si>
    <t>INV-2058</t>
  </si>
  <si>
    <t>INV-2059</t>
  </si>
  <si>
    <t>INV-2060</t>
  </si>
  <si>
    <t>INV-2061</t>
  </si>
  <si>
    <t>INV-2062</t>
  </si>
  <si>
    <t>INV-2063</t>
  </si>
  <si>
    <t>INV-2064</t>
  </si>
  <si>
    <t>INV-2065</t>
  </si>
  <si>
    <t>INV-2066</t>
  </si>
  <si>
    <t>INV-2067</t>
  </si>
  <si>
    <t>INV-2068</t>
  </si>
  <si>
    <t>INV-2069</t>
  </si>
  <si>
    <t>INV-2070</t>
  </si>
  <si>
    <t>INV-2071</t>
  </si>
  <si>
    <t>INV-2072</t>
  </si>
  <si>
    <t>INV-2073</t>
  </si>
  <si>
    <t>INV-2074</t>
  </si>
  <si>
    <t>INV-2075</t>
  </si>
  <si>
    <t>INV-2076</t>
  </si>
  <si>
    <t>INV-2077</t>
  </si>
  <si>
    <t>INV-2078</t>
  </si>
  <si>
    <t>INV-2079</t>
  </si>
  <si>
    <t>INV-2080</t>
  </si>
  <si>
    <t>INV-2081</t>
  </si>
  <si>
    <t>INV-2082</t>
  </si>
  <si>
    <t>INV-2083</t>
  </si>
  <si>
    <t>INV-2084</t>
  </si>
  <si>
    <t>INV-2085</t>
  </si>
  <si>
    <t>INV-2086</t>
  </si>
  <si>
    <t>INV-2087</t>
  </si>
  <si>
    <t>INV-2088</t>
  </si>
  <si>
    <t>INV-2089</t>
  </si>
  <si>
    <t>INV-2090</t>
  </si>
  <si>
    <t>INV-2091</t>
  </si>
  <si>
    <t>INV-2092</t>
  </si>
  <si>
    <t>INV-2093</t>
  </si>
  <si>
    <t>INV-2094</t>
  </si>
  <si>
    <t>INV-2095</t>
  </si>
  <si>
    <t>INV-2096</t>
  </si>
  <si>
    <t>INV-2097</t>
  </si>
  <si>
    <t>INV-2098</t>
  </si>
  <si>
    <t>INV-2099</t>
  </si>
  <si>
    <t>INV-2100</t>
  </si>
  <si>
    <t>INV-2101</t>
  </si>
  <si>
    <t>INV-2102</t>
  </si>
  <si>
    <t>INV-2103</t>
  </si>
  <si>
    <t>INV-2104</t>
  </si>
  <si>
    <t>INV-2105</t>
  </si>
  <si>
    <t>INV-2106</t>
  </si>
  <si>
    <t>INV-2107</t>
  </si>
  <si>
    <t>INV-2108</t>
  </si>
  <si>
    <t>INV-2109</t>
  </si>
  <si>
    <t>INV-2110</t>
  </si>
  <si>
    <t>INV-2111</t>
  </si>
  <si>
    <t>INV-2112</t>
  </si>
  <si>
    <t>INV-2113</t>
  </si>
  <si>
    <t>INV-2114</t>
  </si>
  <si>
    <t>INV-2115</t>
  </si>
  <si>
    <t>INV-2116</t>
  </si>
  <si>
    <t>INV-2117</t>
  </si>
  <si>
    <t>INV-2118</t>
  </si>
  <si>
    <t>INV-2119</t>
  </si>
  <si>
    <t>INV-2120</t>
  </si>
  <si>
    <t>INV-2121</t>
  </si>
  <si>
    <t>INV-2122</t>
  </si>
  <si>
    <t>INV-2123</t>
  </si>
  <si>
    <t>INV-2124</t>
  </si>
  <si>
    <t>INV-2125</t>
  </si>
  <si>
    <t>INV-2126</t>
  </si>
  <si>
    <t>INV-2127</t>
  </si>
  <si>
    <t>INV-2128</t>
  </si>
  <si>
    <t>INV-2129</t>
  </si>
  <si>
    <t>INV-2130</t>
  </si>
  <si>
    <t>INV-2131</t>
  </si>
  <si>
    <t>INV-2132</t>
  </si>
  <si>
    <t>INV-2133</t>
  </si>
  <si>
    <t>INV-2134</t>
  </si>
  <si>
    <t>INV-2135</t>
  </si>
  <si>
    <t>INV-2136</t>
  </si>
  <si>
    <t>INV-2137</t>
  </si>
  <si>
    <t>INV-2138</t>
  </si>
  <si>
    <t>INV-2139</t>
  </si>
  <si>
    <t>INV-2140</t>
  </si>
  <si>
    <t>INV-2141</t>
  </si>
  <si>
    <t>INV-2142</t>
  </si>
  <si>
    <t>INV-2143</t>
  </si>
  <si>
    <t>INV-2144</t>
  </si>
  <si>
    <t>INV-2145</t>
  </si>
  <si>
    <t>INV-2146</t>
  </si>
  <si>
    <t>INV-2147</t>
  </si>
  <si>
    <t>INV-2148</t>
  </si>
  <si>
    <t>INV-2149</t>
  </si>
  <si>
    <t>INV-2150</t>
  </si>
  <si>
    <t>INV-2151</t>
  </si>
  <si>
    <t>INV-2152</t>
  </si>
  <si>
    <t>INV-2153</t>
  </si>
  <si>
    <t>INV-2154</t>
  </si>
  <si>
    <t>INV-2155</t>
  </si>
  <si>
    <t>INV-2156</t>
  </si>
  <si>
    <t>INV-2157</t>
  </si>
  <si>
    <t>INV-2158</t>
  </si>
  <si>
    <t>INV-2159</t>
  </si>
  <si>
    <t>INV-2160</t>
  </si>
  <si>
    <t>INV-2161</t>
  </si>
  <si>
    <t>INV-2162</t>
  </si>
  <si>
    <t>INV-2163</t>
  </si>
  <si>
    <t>INV-2164</t>
  </si>
  <si>
    <t>INV-2165</t>
  </si>
  <si>
    <t>INV-2166</t>
  </si>
  <si>
    <t>INV-2167</t>
  </si>
  <si>
    <t>INV-2168</t>
  </si>
  <si>
    <t>INV-2169</t>
  </si>
  <si>
    <t>INV-2170</t>
  </si>
  <si>
    <t>INV-2171</t>
  </si>
  <si>
    <t>INV-2172</t>
  </si>
  <si>
    <t>INV-2173</t>
  </si>
  <si>
    <t>INV-2174</t>
  </si>
  <si>
    <t>INV-2175</t>
  </si>
  <si>
    <t>INV-2176</t>
  </si>
  <si>
    <t>INV-2177</t>
  </si>
  <si>
    <t>INV-2178</t>
  </si>
  <si>
    <t>INV-2179</t>
  </si>
  <si>
    <t>INV-2180</t>
  </si>
  <si>
    <t>INV-2181</t>
  </si>
  <si>
    <t>INV-2182</t>
  </si>
  <si>
    <t>INV-2183</t>
  </si>
  <si>
    <t>INV-2184</t>
  </si>
  <si>
    <t>INV-2185</t>
  </si>
  <si>
    <t>INV-2186</t>
  </si>
  <si>
    <t>INV-2187</t>
  </si>
  <si>
    <t>INV-2188</t>
  </si>
  <si>
    <t>INV-2189</t>
  </si>
  <si>
    <t>INV-2190</t>
  </si>
  <si>
    <t>INV-2191</t>
  </si>
  <si>
    <t>INV-2192</t>
  </si>
  <si>
    <t>INV-2193</t>
  </si>
  <si>
    <t>INV-2194</t>
  </si>
  <si>
    <t>INV-2195</t>
  </si>
  <si>
    <t>INV-2196</t>
  </si>
  <si>
    <t>INV-2197</t>
  </si>
  <si>
    <t>INV-2198</t>
  </si>
  <si>
    <t>INV-2199</t>
  </si>
  <si>
    <t>INV-2200</t>
  </si>
  <si>
    <t>INV-2201</t>
  </si>
  <si>
    <t>INV-2202</t>
  </si>
  <si>
    <t>INV-2203</t>
  </si>
  <si>
    <t>INV-2204</t>
  </si>
  <si>
    <t>INV-2205</t>
  </si>
  <si>
    <t>INV-2206</t>
  </si>
  <si>
    <t>INV-2207</t>
  </si>
  <si>
    <t>INV-2208</t>
  </si>
  <si>
    <t>INV-2209</t>
  </si>
  <si>
    <t>INV-2210</t>
  </si>
  <si>
    <t>INV-2211</t>
  </si>
  <si>
    <t>INV-2212</t>
  </si>
  <si>
    <t>INV-2213</t>
  </si>
  <si>
    <t>INV-2214</t>
  </si>
  <si>
    <t>INV-2215</t>
  </si>
  <si>
    <t>INV-2216</t>
  </si>
  <si>
    <t>INV-2217</t>
  </si>
  <si>
    <t>INV-2218</t>
  </si>
  <si>
    <t>INV-2219</t>
  </si>
  <si>
    <t>INV-2220</t>
  </si>
  <si>
    <t>INV-2221</t>
  </si>
  <si>
    <t>INV-2222</t>
  </si>
  <si>
    <t>INV-2223</t>
  </si>
  <si>
    <t>INV-2224</t>
  </si>
  <si>
    <t>INV-2225</t>
  </si>
  <si>
    <t>INV-2226</t>
  </si>
  <si>
    <t>INV-2227</t>
  </si>
  <si>
    <t>INV-2228</t>
  </si>
  <si>
    <t>INV-2229</t>
  </si>
  <si>
    <t>INV-2230</t>
  </si>
  <si>
    <t>INV-2231</t>
  </si>
  <si>
    <t>INV-2232</t>
  </si>
  <si>
    <t>INV-2233</t>
  </si>
  <si>
    <t>INV-2234</t>
  </si>
  <si>
    <t>INV-2235</t>
  </si>
  <si>
    <t>INV-2236</t>
  </si>
  <si>
    <t>INV-2237</t>
  </si>
  <si>
    <t>INV-2238</t>
  </si>
  <si>
    <t>INV-2239</t>
  </si>
  <si>
    <t>INV-2240</t>
  </si>
  <si>
    <t>INV-2241</t>
  </si>
  <si>
    <t>INV-2242</t>
  </si>
  <si>
    <t>INV-2243</t>
  </si>
  <si>
    <t>INV-2244</t>
  </si>
  <si>
    <t>INV-2245</t>
  </si>
  <si>
    <t>INV-2246</t>
  </si>
  <si>
    <t>INV-2247</t>
  </si>
  <si>
    <t>INV-2248</t>
  </si>
  <si>
    <t>INV-2249</t>
  </si>
  <si>
    <t>INV-2250</t>
  </si>
  <si>
    <t>INV-2251</t>
  </si>
  <si>
    <t>INV-2252</t>
  </si>
  <si>
    <t>INV-2253</t>
  </si>
  <si>
    <t>INV-2254</t>
  </si>
  <si>
    <t>INV-2255</t>
  </si>
  <si>
    <t>INV-2256</t>
  </si>
  <si>
    <t>INV-2257</t>
  </si>
  <si>
    <t>INV-2258</t>
  </si>
  <si>
    <t>INV-2259</t>
  </si>
  <si>
    <t>INV-2260</t>
  </si>
  <si>
    <t>INV-2261</t>
  </si>
  <si>
    <t>INV-2262</t>
  </si>
  <si>
    <t>INV-2263</t>
  </si>
  <si>
    <t>INV-2264</t>
  </si>
  <si>
    <t>INV-2265</t>
  </si>
  <si>
    <t>INV-2266</t>
  </si>
  <si>
    <t>INV-2267</t>
  </si>
  <si>
    <t>INV-2268</t>
  </si>
  <si>
    <t>INV-2269</t>
  </si>
  <si>
    <t>INV-2270</t>
  </si>
  <si>
    <t>INV-2271</t>
  </si>
  <si>
    <t>INV-2272</t>
  </si>
  <si>
    <t>INV-2273</t>
  </si>
  <si>
    <t>INV-2274</t>
  </si>
  <si>
    <t>INV-2275</t>
  </si>
  <si>
    <t>INV-2276</t>
  </si>
  <si>
    <t>INV-2277</t>
  </si>
  <si>
    <t>INV-2278</t>
  </si>
  <si>
    <t>INV-2279</t>
  </si>
  <si>
    <t>INV-2280</t>
  </si>
  <si>
    <t>INV-2281</t>
  </si>
  <si>
    <t>INV-2282</t>
  </si>
  <si>
    <t>INV-2283</t>
  </si>
  <si>
    <t>INV-2284</t>
  </si>
  <si>
    <t>INV-2285</t>
  </si>
  <si>
    <t>INV-2286</t>
  </si>
  <si>
    <t>INV-2287</t>
  </si>
  <si>
    <t>INV-2288</t>
  </si>
  <si>
    <t>INV-2289</t>
  </si>
  <si>
    <t>INV-2290</t>
  </si>
  <si>
    <t>INV-2291</t>
  </si>
  <si>
    <t>INV-2292</t>
  </si>
  <si>
    <t>INV-2293</t>
  </si>
  <si>
    <t>INV-2294</t>
  </si>
  <si>
    <t>INV-2295</t>
  </si>
  <si>
    <t>INV-2296</t>
  </si>
  <si>
    <t>INV-2297</t>
  </si>
  <si>
    <t>INV-2298</t>
  </si>
  <si>
    <t>INV-2299</t>
  </si>
  <si>
    <t>INV-2300</t>
  </si>
  <si>
    <t>INV-2301</t>
  </si>
  <si>
    <t>INV-2302</t>
  </si>
  <si>
    <t>INV-2303</t>
  </si>
  <si>
    <t>INV-2304</t>
  </si>
  <si>
    <t>INV-2305</t>
  </si>
  <si>
    <t>INV-2306</t>
  </si>
  <si>
    <t>INV-2307</t>
  </si>
  <si>
    <t>INV-2308</t>
  </si>
  <si>
    <t>INV-2309</t>
  </si>
  <si>
    <t>INV-2310</t>
  </si>
  <si>
    <t>INV-2311</t>
  </si>
  <si>
    <t>INV-2312</t>
  </si>
  <si>
    <t>INV-2313</t>
  </si>
  <si>
    <t>INV-2314</t>
  </si>
  <si>
    <t>INV-2315</t>
  </si>
  <si>
    <t>INV-2316</t>
  </si>
  <si>
    <t>INV-2317</t>
  </si>
  <si>
    <t>INV-2318</t>
  </si>
  <si>
    <t>INV-2319</t>
  </si>
  <si>
    <t>INV-2320</t>
  </si>
  <si>
    <t>INV-2321</t>
  </si>
  <si>
    <t>INV-2322</t>
  </si>
  <si>
    <t>INV-2323</t>
  </si>
  <si>
    <t>INV-2324</t>
  </si>
  <si>
    <t>INV-2325</t>
  </si>
  <si>
    <t>INV-2326</t>
  </si>
  <si>
    <t>INV-2327</t>
  </si>
  <si>
    <t>INV-2328</t>
  </si>
  <si>
    <t>INV-2329</t>
  </si>
  <si>
    <t>INV-2330</t>
  </si>
  <si>
    <t>INV-2331</t>
  </si>
  <si>
    <t>INV-2332</t>
  </si>
  <si>
    <t>INV-2333</t>
  </si>
  <si>
    <t>INV-2334</t>
  </si>
  <si>
    <t>INV-2335</t>
  </si>
  <si>
    <t>INV-2336</t>
  </si>
  <si>
    <t>INV-2337</t>
  </si>
  <si>
    <t>INV-2338</t>
  </si>
  <si>
    <t>INV-2339</t>
  </si>
  <si>
    <t>INV-2340</t>
  </si>
  <si>
    <t>INV-2341</t>
  </si>
  <si>
    <t>INV-2342</t>
  </si>
  <si>
    <t>INV-2343</t>
  </si>
  <si>
    <t>INV-2344</t>
  </si>
  <si>
    <t>INV-2345</t>
  </si>
  <si>
    <t>INV-2346</t>
  </si>
  <si>
    <t>INV-2347</t>
  </si>
  <si>
    <t>INV-2348</t>
  </si>
  <si>
    <t>INV-2349</t>
  </si>
  <si>
    <t>INV-2350</t>
  </si>
  <si>
    <t>INV-2351</t>
  </si>
  <si>
    <t>INV-2352</t>
  </si>
  <si>
    <t>INV-2353</t>
  </si>
  <si>
    <t>INV-2354</t>
  </si>
  <si>
    <t>INV-2355</t>
  </si>
  <si>
    <t>INV-2356</t>
  </si>
  <si>
    <t>INV-2357</t>
  </si>
  <si>
    <t>INV-2358</t>
  </si>
  <si>
    <t>INV-2359</t>
  </si>
  <si>
    <t>INV-2360</t>
  </si>
  <si>
    <t>INV-2361</t>
  </si>
  <si>
    <t>INV-2362</t>
  </si>
  <si>
    <t>INV-2363</t>
  </si>
  <si>
    <t>INV-2364</t>
  </si>
  <si>
    <t>INV-2365</t>
  </si>
  <si>
    <t>INV-2366</t>
  </si>
  <si>
    <t>INV-2367</t>
  </si>
  <si>
    <t>INV-2368</t>
  </si>
  <si>
    <t>INV-2369</t>
  </si>
  <si>
    <t>INV-2370</t>
  </si>
  <si>
    <t>INV-2371</t>
  </si>
  <si>
    <t>INV-2372</t>
  </si>
  <si>
    <t>INV-2373</t>
  </si>
  <si>
    <t>INV-2374</t>
  </si>
  <si>
    <t>INV-2375</t>
  </si>
  <si>
    <t>INV-2376</t>
  </si>
  <si>
    <t>INV-2377</t>
  </si>
  <si>
    <t>INV-2378</t>
  </si>
  <si>
    <t>INV-2379</t>
  </si>
  <si>
    <t>INV-2380</t>
  </si>
  <si>
    <t>INV-2381</t>
  </si>
  <si>
    <t>INV-2382</t>
  </si>
  <si>
    <t>INV-2383</t>
  </si>
  <si>
    <t>INV-2384</t>
  </si>
  <si>
    <t>INV-2385</t>
  </si>
  <si>
    <t>INV-2386</t>
  </si>
  <si>
    <t>INV-2387</t>
  </si>
  <si>
    <t>INV-2388</t>
  </si>
  <si>
    <t>INV-2389</t>
  </si>
  <si>
    <t>INV-2390</t>
  </si>
  <si>
    <t>INV-2391</t>
  </si>
  <si>
    <t>INV-2392</t>
  </si>
  <si>
    <t>INV-2393</t>
  </si>
  <si>
    <t>INV-2394</t>
  </si>
  <si>
    <t>INV-2395</t>
  </si>
  <si>
    <t>INV-2396</t>
  </si>
  <si>
    <t>INV-2397</t>
  </si>
  <si>
    <t>INV-2398</t>
  </si>
  <si>
    <t>INV-2399</t>
  </si>
  <si>
    <t>INV-2400</t>
  </si>
  <si>
    <t>INV-2401</t>
  </si>
  <si>
    <t>INV-2402</t>
  </si>
  <si>
    <t>INV-2403</t>
  </si>
  <si>
    <t>INV-2404</t>
  </si>
  <si>
    <t>INV-2405</t>
  </si>
  <si>
    <t>INV-2406</t>
  </si>
  <si>
    <t>INV-2407</t>
  </si>
  <si>
    <t>INV-2408</t>
  </si>
  <si>
    <t>INV-2409</t>
  </si>
  <si>
    <t>INV-2410</t>
  </si>
  <si>
    <t>INV-2411</t>
  </si>
  <si>
    <t>INV-2412</t>
  </si>
  <si>
    <t>INV-2413</t>
  </si>
  <si>
    <t>INV-2414</t>
  </si>
  <si>
    <t>INV-2415</t>
  </si>
  <si>
    <t>INV-2416</t>
  </si>
  <si>
    <t>INV-2417</t>
  </si>
  <si>
    <t>INV-2418</t>
  </si>
  <si>
    <t>INV-2419</t>
  </si>
  <si>
    <t>INV-2420</t>
  </si>
  <si>
    <t>INV-2421</t>
  </si>
  <si>
    <t>INV-2422</t>
  </si>
  <si>
    <t>INV-2423</t>
  </si>
  <si>
    <t>INV-2424</t>
  </si>
  <si>
    <t>INV-2425</t>
  </si>
  <si>
    <t>INV-2426</t>
  </si>
  <si>
    <t>INV-2427</t>
  </si>
  <si>
    <t>INV-2428</t>
  </si>
  <si>
    <t>INV-2429</t>
  </si>
  <si>
    <t>INV-2430</t>
  </si>
  <si>
    <t>INV-2431</t>
  </si>
  <si>
    <t>INV-2432</t>
  </si>
  <si>
    <t>INV-2433</t>
  </si>
  <si>
    <t>INV-2434</t>
  </si>
  <si>
    <t>INV-2435</t>
  </si>
  <si>
    <t>INV-2436</t>
  </si>
  <si>
    <t>INV-2437</t>
  </si>
  <si>
    <t>INV-2438</t>
  </si>
  <si>
    <t>INV-2439</t>
  </si>
  <si>
    <t>INV-2440</t>
  </si>
  <si>
    <t>INV-2441</t>
  </si>
  <si>
    <t>INV-2442</t>
  </si>
  <si>
    <t>INV-2443</t>
  </si>
  <si>
    <t>INV-2444</t>
  </si>
  <si>
    <t>INV-2445</t>
  </si>
  <si>
    <t>INV-2446</t>
  </si>
  <si>
    <t>INV-2447</t>
  </si>
  <si>
    <t>INV-2448</t>
  </si>
  <si>
    <t>INV-2449</t>
  </si>
  <si>
    <t>INV-2450</t>
  </si>
  <si>
    <t>INV-2451</t>
  </si>
  <si>
    <t>INV-2452</t>
  </si>
  <si>
    <t>INV-2453</t>
  </si>
  <si>
    <t>INV-2454</t>
  </si>
  <si>
    <t>INV-2455</t>
  </si>
  <si>
    <t>INV-2456</t>
  </si>
  <si>
    <t>INV-2457</t>
  </si>
  <si>
    <t>INV-2458</t>
  </si>
  <si>
    <t>INV-2459</t>
  </si>
  <si>
    <t>INV-2460</t>
  </si>
  <si>
    <t>INV-2461</t>
  </si>
  <si>
    <t>INV-2462</t>
  </si>
  <si>
    <t>INV-2463</t>
  </si>
  <si>
    <t>INV-2464</t>
  </si>
  <si>
    <t>INV-2465</t>
  </si>
  <si>
    <t>INV-2466</t>
  </si>
  <si>
    <t>INV-2467</t>
  </si>
  <si>
    <t>INV-2468</t>
  </si>
  <si>
    <t>INV-2469</t>
  </si>
  <si>
    <t>INV-2470</t>
  </si>
  <si>
    <t>INV-2471</t>
  </si>
  <si>
    <t>INV-2472</t>
  </si>
  <si>
    <t>INV-2473</t>
  </si>
  <si>
    <t>INV-2474</t>
  </si>
  <si>
    <t>INV-2475</t>
  </si>
  <si>
    <t>INV-2476</t>
  </si>
  <si>
    <t>INV-2477</t>
  </si>
  <si>
    <t>INV-2478</t>
  </si>
  <si>
    <t>INV-2479</t>
  </si>
  <si>
    <t>INV-2480</t>
  </si>
  <si>
    <t>INV-2481</t>
  </si>
  <si>
    <t>INV-2482</t>
  </si>
  <si>
    <t>INV-2483</t>
  </si>
  <si>
    <t>INV-2484</t>
  </si>
  <si>
    <t>INV-2485</t>
  </si>
  <si>
    <t>INV-2486</t>
  </si>
  <si>
    <t>INV-2487</t>
  </si>
  <si>
    <t>INV-2488</t>
  </si>
  <si>
    <t>INV-2489</t>
  </si>
  <si>
    <t>INV-2490</t>
  </si>
  <si>
    <t>INV-2491</t>
  </si>
  <si>
    <t>INV-2492</t>
  </si>
  <si>
    <t>INV-2493</t>
  </si>
  <si>
    <t>INV-2494</t>
  </si>
  <si>
    <t>INV-2495</t>
  </si>
  <si>
    <t>INV-2496</t>
  </si>
  <si>
    <t>INV-2497</t>
  </si>
  <si>
    <t>INV-2498</t>
  </si>
  <si>
    <t>INV-2499</t>
  </si>
  <si>
    <t>INV-2500</t>
  </si>
  <si>
    <t>INV-2501</t>
  </si>
  <si>
    <t>INV-2502</t>
  </si>
  <si>
    <t>INV-2503</t>
  </si>
  <si>
    <t>INV-2504</t>
  </si>
  <si>
    <t>INV-2505</t>
  </si>
  <si>
    <t>INV-2506</t>
  </si>
  <si>
    <t>INV-2507</t>
  </si>
  <si>
    <t>INV-2508</t>
  </si>
  <si>
    <t>INV-2509</t>
  </si>
  <si>
    <t>INV-2510</t>
  </si>
  <si>
    <t>INV-2511</t>
  </si>
  <si>
    <t>INV-2512</t>
  </si>
  <si>
    <t>INV-2513</t>
  </si>
  <si>
    <t>INV-2514</t>
  </si>
  <si>
    <t>INV-2515</t>
  </si>
  <si>
    <t>INV-2516</t>
  </si>
  <si>
    <t>INV-2517</t>
  </si>
  <si>
    <t>INV-2518</t>
  </si>
  <si>
    <t>INV-2519</t>
  </si>
  <si>
    <t>INV-2520</t>
  </si>
  <si>
    <t>INV-2521</t>
  </si>
  <si>
    <t>INV-2522</t>
  </si>
  <si>
    <t>INV-2523</t>
  </si>
  <si>
    <t>INV-2524</t>
  </si>
  <si>
    <t>INV-2525</t>
  </si>
  <si>
    <t>INV-2526</t>
  </si>
  <si>
    <t>INV-2527</t>
  </si>
  <si>
    <t>INV-2528</t>
  </si>
  <si>
    <t>INV-2529</t>
  </si>
  <si>
    <t>INV-2530</t>
  </si>
  <si>
    <t>INV-2531</t>
  </si>
  <si>
    <t>INV-2532</t>
  </si>
  <si>
    <t>INV-2533</t>
  </si>
  <si>
    <t>INV-2534</t>
  </si>
  <si>
    <t>INV-2535</t>
  </si>
  <si>
    <t>INV-2536</t>
  </si>
  <si>
    <t>INV-2537</t>
  </si>
  <si>
    <t>INV-2538</t>
  </si>
  <si>
    <t>INV-2539</t>
  </si>
  <si>
    <t>INV-2540</t>
  </si>
  <si>
    <t>INV-2541</t>
  </si>
  <si>
    <t>INV-2542</t>
  </si>
  <si>
    <t>INV-2543</t>
  </si>
  <si>
    <t>INV-2544</t>
  </si>
  <si>
    <t>INV-2545</t>
  </si>
  <si>
    <t>INV-2546</t>
  </si>
  <si>
    <t>INV-2547</t>
  </si>
  <si>
    <t>INV-2548</t>
  </si>
  <si>
    <t>INV-2549</t>
  </si>
  <si>
    <t>INV-2550</t>
  </si>
  <si>
    <t>INV-2551</t>
  </si>
  <si>
    <t>INV-2552</t>
  </si>
  <si>
    <t>INV-2553</t>
  </si>
  <si>
    <t>INV-2554</t>
  </si>
  <si>
    <t>INV-2555</t>
  </si>
  <si>
    <t>INV-2556</t>
  </si>
  <si>
    <t>INV-2557</t>
  </si>
  <si>
    <t>INV-2558</t>
  </si>
  <si>
    <t>INV-2559</t>
  </si>
  <si>
    <t>INV-2560</t>
  </si>
  <si>
    <t>INV-2561</t>
  </si>
  <si>
    <t>INV-2562</t>
  </si>
  <si>
    <t>INV-2563</t>
  </si>
  <si>
    <t>INV-2564</t>
  </si>
  <si>
    <t>INV-2565</t>
  </si>
  <si>
    <t>INV-2566</t>
  </si>
  <si>
    <t>INV-2567</t>
  </si>
  <si>
    <t>INV-2568</t>
  </si>
  <si>
    <t>INV-2569</t>
  </si>
  <si>
    <t>INV-2570</t>
  </si>
  <si>
    <t>INV-2571</t>
  </si>
  <si>
    <t>INV-2572</t>
  </si>
  <si>
    <t>INV-2573</t>
  </si>
  <si>
    <t>INV-2574</t>
  </si>
  <si>
    <t>INV-2575</t>
  </si>
  <si>
    <t>INV-2576</t>
  </si>
  <si>
    <t>INV-2577</t>
  </si>
  <si>
    <t>INV-2578</t>
  </si>
  <si>
    <t>INV-2579</t>
  </si>
  <si>
    <t>INV-2580</t>
  </si>
  <si>
    <t>INV-2581</t>
  </si>
  <si>
    <t>INV-2582</t>
  </si>
  <si>
    <t>INV-2583</t>
  </si>
  <si>
    <t>INV-2584</t>
  </si>
  <si>
    <t>INV-2585</t>
  </si>
  <si>
    <t>INV-2586</t>
  </si>
  <si>
    <t>INV-2587</t>
  </si>
  <si>
    <t>INV-2588</t>
  </si>
  <si>
    <t>INV-2589</t>
  </si>
  <si>
    <t>INV-2590</t>
  </si>
  <si>
    <t>INV-2591</t>
  </si>
  <si>
    <t>INV-2592</t>
  </si>
  <si>
    <t>INV-2593</t>
  </si>
  <si>
    <t>INV-2594</t>
  </si>
  <si>
    <t>INV-2595</t>
  </si>
  <si>
    <t>INV-2596</t>
  </si>
  <si>
    <t>INV-2597</t>
  </si>
  <si>
    <t>INV-2598</t>
  </si>
  <si>
    <t>INV-2599</t>
  </si>
  <si>
    <t>INV-2600</t>
  </si>
  <si>
    <t>INV-2601</t>
  </si>
  <si>
    <t>INV-2602</t>
  </si>
  <si>
    <t>INV-2603</t>
  </si>
  <si>
    <t>INV-2604</t>
  </si>
  <si>
    <t>INV-2605</t>
  </si>
  <si>
    <t>INV-2606</t>
  </si>
  <si>
    <t>INV-2607</t>
  </si>
  <si>
    <t>INV-2608</t>
  </si>
  <si>
    <t>INV-2609</t>
  </si>
  <si>
    <t>INV-2610</t>
  </si>
  <si>
    <t>INV-2611</t>
  </si>
  <si>
    <t>INV-2612</t>
  </si>
  <si>
    <t>INV-2613</t>
  </si>
  <si>
    <t>INV-2614</t>
  </si>
  <si>
    <t>INV-2615</t>
  </si>
  <si>
    <t>INV-2616</t>
  </si>
  <si>
    <t>INV-2617</t>
  </si>
  <si>
    <t>INV-2618</t>
  </si>
  <si>
    <t>INV-2619</t>
  </si>
  <si>
    <t>INV-2620</t>
  </si>
  <si>
    <t>INV-2621</t>
  </si>
  <si>
    <t>INV-2622</t>
  </si>
  <si>
    <t>INV-2623</t>
  </si>
  <si>
    <t>INV-2624</t>
  </si>
  <si>
    <t>INV-2625</t>
  </si>
  <si>
    <t>INV-2626</t>
  </si>
  <si>
    <t>INV-2627</t>
  </si>
  <si>
    <t>INV-2628</t>
  </si>
  <si>
    <t>INV-2629</t>
  </si>
  <si>
    <t>INV-2630</t>
  </si>
  <si>
    <t>INV-2631</t>
  </si>
  <si>
    <t>INV-2632</t>
  </si>
  <si>
    <t>INV-2633</t>
  </si>
  <si>
    <t>INV-2634</t>
  </si>
  <si>
    <t>INV-2635</t>
  </si>
  <si>
    <t>INV-2636</t>
  </si>
  <si>
    <t>INV-2637</t>
  </si>
  <si>
    <t>INV-2638</t>
  </si>
  <si>
    <t>INV-2639</t>
  </si>
  <si>
    <t>INV-2640</t>
  </si>
  <si>
    <t>INV-2641</t>
  </si>
  <si>
    <t>INV-2642</t>
  </si>
  <si>
    <t>INV-2643</t>
  </si>
  <si>
    <t>INV-2644</t>
  </si>
  <si>
    <t>INV-2645</t>
  </si>
  <si>
    <t>INV-2646</t>
  </si>
  <si>
    <t>INV-2647</t>
  </si>
  <si>
    <t>INV-2648</t>
  </si>
  <si>
    <t>INV-2649</t>
  </si>
  <si>
    <t>INV-2650</t>
  </si>
  <si>
    <t>INV-2651</t>
  </si>
  <si>
    <t>INV-2652</t>
  </si>
  <si>
    <t>INV-2653</t>
  </si>
  <si>
    <t>INV-2654</t>
  </si>
  <si>
    <t>INV-2655</t>
  </si>
  <si>
    <t>INV-2656</t>
  </si>
  <si>
    <t>INV-2657</t>
  </si>
  <si>
    <t>INV-2658</t>
  </si>
  <si>
    <t>INV-2659</t>
  </si>
  <si>
    <t>INV-2660</t>
  </si>
  <si>
    <t>INV-2661</t>
  </si>
  <si>
    <t>INV-2662</t>
  </si>
  <si>
    <t>INV-2663</t>
  </si>
  <si>
    <t>INV-2664</t>
  </si>
  <si>
    <t>INV-2665</t>
  </si>
  <si>
    <t>INV-2666</t>
  </si>
  <si>
    <t>INV-2667</t>
  </si>
  <si>
    <t>INV-2668</t>
  </si>
  <si>
    <t>INV-2669</t>
  </si>
  <si>
    <t>INV-2670</t>
  </si>
  <si>
    <t>INV-2671</t>
  </si>
  <si>
    <t>INV-2672</t>
  </si>
  <si>
    <t>INV-2673</t>
  </si>
  <si>
    <t>INV-2674</t>
  </si>
  <si>
    <t>INV-2675</t>
  </si>
  <si>
    <t>INV-2676</t>
  </si>
  <si>
    <t>INV-2677</t>
  </si>
  <si>
    <t>INV-2678</t>
  </si>
  <si>
    <t>INV-2679</t>
  </si>
  <si>
    <t>INV-2680</t>
  </si>
  <si>
    <t>INV-2681</t>
  </si>
  <si>
    <t>INV-2682</t>
  </si>
  <si>
    <t>INV-2683</t>
  </si>
  <si>
    <t>INV-2684</t>
  </si>
  <si>
    <t>INV-2685</t>
  </si>
  <si>
    <t>INV-2686</t>
  </si>
  <si>
    <t>INV-2687</t>
  </si>
  <si>
    <t>INV-2688</t>
  </si>
  <si>
    <t>INV-2689</t>
  </si>
  <si>
    <t>INV-2690</t>
  </si>
  <si>
    <t>INV-2691</t>
  </si>
  <si>
    <t>INV-2692</t>
  </si>
  <si>
    <t>INV-2693</t>
  </si>
  <si>
    <t>INV-2694</t>
  </si>
  <si>
    <t>INV-2695</t>
  </si>
  <si>
    <t>INV-2696</t>
  </si>
  <si>
    <t>INV-2697</t>
  </si>
  <si>
    <t>INV-2698</t>
  </si>
  <si>
    <t>INV-2699</t>
  </si>
  <si>
    <t>INV-2700</t>
  </si>
  <si>
    <t>INV-2701</t>
  </si>
  <si>
    <t>INV-2702</t>
  </si>
  <si>
    <t>INV-2703</t>
  </si>
  <si>
    <t>INV-2704</t>
  </si>
  <si>
    <t>INV-2705</t>
  </si>
  <si>
    <t>INV-2706</t>
  </si>
  <si>
    <t>INV-2707</t>
  </si>
  <si>
    <t>INV-2708</t>
  </si>
  <si>
    <t>INV-2709</t>
  </si>
  <si>
    <t>INV-2710</t>
  </si>
  <si>
    <t>INV-2711</t>
  </si>
  <si>
    <t>INV-2712</t>
  </si>
  <si>
    <t>INV-2713</t>
  </si>
  <si>
    <t>INV-2714</t>
  </si>
  <si>
    <t>INV-2715</t>
  </si>
  <si>
    <t>INV-2716</t>
  </si>
  <si>
    <t>INV-2717</t>
  </si>
  <si>
    <t>INV-2718</t>
  </si>
  <si>
    <t>INV-2719</t>
  </si>
  <si>
    <t>INV-2720</t>
  </si>
  <si>
    <t>INV-2721</t>
  </si>
  <si>
    <t>INV-2722</t>
  </si>
  <si>
    <t>INV-2723</t>
  </si>
  <si>
    <t>INV-2724</t>
  </si>
  <si>
    <t>INV-2725</t>
  </si>
  <si>
    <t>INV-2726</t>
  </si>
  <si>
    <t>INV-2727</t>
  </si>
  <si>
    <t>INV-2728</t>
  </si>
  <si>
    <t>INV-2729</t>
  </si>
  <si>
    <t>INV-2730</t>
  </si>
  <si>
    <t>INV-2731</t>
  </si>
  <si>
    <t>INV-2732</t>
  </si>
  <si>
    <t>INV-2733</t>
  </si>
  <si>
    <t>INV-2734</t>
  </si>
  <si>
    <t>INV-2735</t>
  </si>
  <si>
    <t>INV-2736</t>
  </si>
  <si>
    <t>INV-2737</t>
  </si>
  <si>
    <t>INV-2738</t>
  </si>
  <si>
    <t>INV-2739</t>
  </si>
  <si>
    <t>INV-2740</t>
  </si>
  <si>
    <t>INV-2741</t>
  </si>
  <si>
    <t>INV-2742</t>
  </si>
  <si>
    <t>INV-2743</t>
  </si>
  <si>
    <t>INV-2744</t>
  </si>
  <si>
    <t>INV-2745</t>
  </si>
  <si>
    <t>INV-2746</t>
  </si>
  <si>
    <t>INV-2747</t>
  </si>
  <si>
    <t>INV-2748</t>
  </si>
  <si>
    <t>INV-2749</t>
  </si>
  <si>
    <t>INV-2750</t>
  </si>
  <si>
    <t>INV-2751</t>
  </si>
  <si>
    <t>INV-2752</t>
  </si>
  <si>
    <t>INV-2753</t>
  </si>
  <si>
    <t>INV-2754</t>
  </si>
  <si>
    <t>INV-2755</t>
  </si>
  <si>
    <t>INV-2756</t>
  </si>
  <si>
    <t>INV-2757</t>
  </si>
  <si>
    <t>INV-2758</t>
  </si>
  <si>
    <t>INV-2759</t>
  </si>
  <si>
    <t>INV-2760</t>
  </si>
  <si>
    <t>INV-2761</t>
  </si>
  <si>
    <t>INV-2762</t>
  </si>
  <si>
    <t>INV-2763</t>
  </si>
  <si>
    <t>INV-2764</t>
  </si>
  <si>
    <t>INV-2765</t>
  </si>
  <si>
    <t>INV-2766</t>
  </si>
  <si>
    <t>INV-2767</t>
  </si>
  <si>
    <t>INV-2768</t>
  </si>
  <si>
    <t>INV-2769</t>
  </si>
  <si>
    <t>INV-2770</t>
  </si>
  <si>
    <t>INV-2771</t>
  </si>
  <si>
    <t>INV-2772</t>
  </si>
  <si>
    <t>INV-2773</t>
  </si>
  <si>
    <t>INV-2774</t>
  </si>
  <si>
    <t>INV-2775</t>
  </si>
  <si>
    <t>INV-2776</t>
  </si>
  <si>
    <t>INV-2777</t>
  </si>
  <si>
    <t>INV-2778</t>
  </si>
  <si>
    <t>INV-2779</t>
  </si>
  <si>
    <t>INV-2780</t>
  </si>
  <si>
    <t>INV-2781</t>
  </si>
  <si>
    <t>INV-2782</t>
  </si>
  <si>
    <t>INV-2783</t>
  </si>
  <si>
    <t>INV-2784</t>
  </si>
  <si>
    <t>INV-2785</t>
  </si>
  <si>
    <t>INV-2786</t>
  </si>
  <si>
    <t>INV-2787</t>
  </si>
  <si>
    <t>INV-2788</t>
  </si>
  <si>
    <t>INV-2789</t>
  </si>
  <si>
    <t>INV-2790</t>
  </si>
  <si>
    <t>INV-2791</t>
  </si>
  <si>
    <t>INV-2792</t>
  </si>
  <si>
    <t>INV-2793</t>
  </si>
  <si>
    <t>INV-2794</t>
  </si>
  <si>
    <t>INV-2795</t>
  </si>
  <si>
    <t>INV-2796</t>
  </si>
  <si>
    <t>INV-2797</t>
  </si>
  <si>
    <t>INV-2798</t>
  </si>
  <si>
    <t>INV-2799</t>
  </si>
  <si>
    <t>INV-2800</t>
  </si>
  <si>
    <t>INV-2801</t>
  </si>
  <si>
    <t>INV-2802</t>
  </si>
  <si>
    <t>INV-2803</t>
  </si>
  <si>
    <t>INV-2804</t>
  </si>
  <si>
    <t>INV-2805</t>
  </si>
  <si>
    <t>INV-2806</t>
  </si>
  <si>
    <t>INV-2807</t>
  </si>
  <si>
    <t>INV-2808</t>
  </si>
  <si>
    <t>INV-2809</t>
  </si>
  <si>
    <t>INV-2810</t>
  </si>
  <si>
    <t>INV-2811</t>
  </si>
  <si>
    <t>INV-2812</t>
  </si>
  <si>
    <t>INV-2813</t>
  </si>
  <si>
    <t>INV-2814</t>
  </si>
  <si>
    <t>INV-2815</t>
  </si>
  <si>
    <t>INV-2816</t>
  </si>
  <si>
    <t>INV-2817</t>
  </si>
  <si>
    <t>INV-2818</t>
  </si>
  <si>
    <t>INV-2819</t>
  </si>
  <si>
    <t>INV-2820</t>
  </si>
  <si>
    <t>INV-2821</t>
  </si>
  <si>
    <t>INV-2822</t>
  </si>
  <si>
    <t>INV-2823</t>
  </si>
  <si>
    <t>INV-2824</t>
  </si>
  <si>
    <t>INV-2825</t>
  </si>
  <si>
    <t>INV-2826</t>
  </si>
  <si>
    <t>INV-2827</t>
  </si>
  <si>
    <t>INV-2828</t>
  </si>
  <si>
    <t>INV-2829</t>
  </si>
  <si>
    <t>INV-2830</t>
  </si>
  <si>
    <t>INV-2831</t>
  </si>
  <si>
    <t>INV-2832</t>
  </si>
  <si>
    <t>INV-2833</t>
  </si>
  <si>
    <t>INV-2834</t>
  </si>
  <si>
    <t>INV-2835</t>
  </si>
  <si>
    <t>INV-2836</t>
  </si>
  <si>
    <t>INV-2837</t>
  </si>
  <si>
    <t>INV-2838</t>
  </si>
  <si>
    <t>INV-2839</t>
  </si>
  <si>
    <t>INV-2840</t>
  </si>
  <si>
    <t>INV-2841</t>
  </si>
  <si>
    <t>INV-2842</t>
  </si>
  <si>
    <t>INV-2843</t>
  </si>
  <si>
    <t>INV-2844</t>
  </si>
  <si>
    <t>INV-2845</t>
  </si>
  <si>
    <t>INV-2846</t>
  </si>
  <si>
    <t>INV-2847</t>
  </si>
  <si>
    <t>INV-2848</t>
  </si>
  <si>
    <t>INV-2849</t>
  </si>
  <si>
    <t>INV-2850</t>
  </si>
  <si>
    <t>INV-2851</t>
  </si>
  <si>
    <t>INV-2852</t>
  </si>
  <si>
    <t>INV-2853</t>
  </si>
  <si>
    <t>INV-2854</t>
  </si>
  <si>
    <t>INV-2855</t>
  </si>
  <si>
    <t>INV-2856</t>
  </si>
  <si>
    <t>INV-2857</t>
  </si>
  <si>
    <t>INV-2858</t>
  </si>
  <si>
    <t>INV-2859</t>
  </si>
  <si>
    <t>INV-2860</t>
  </si>
  <si>
    <t>INV-2861</t>
  </si>
  <si>
    <t>INV-2862</t>
  </si>
  <si>
    <t>INV-2863</t>
  </si>
  <si>
    <t>INV-2864</t>
  </si>
  <si>
    <t>INV-2865</t>
  </si>
  <si>
    <t>INV-2866</t>
  </si>
  <si>
    <t>INV-2867</t>
  </si>
  <si>
    <t>INV-2868</t>
  </si>
  <si>
    <t>INV-2869</t>
  </si>
  <si>
    <t>INV-2870</t>
  </si>
  <si>
    <t>INV-2871</t>
  </si>
  <si>
    <t>INV-2872</t>
  </si>
  <si>
    <t>INV-2873</t>
  </si>
  <si>
    <t>INV-2874</t>
  </si>
  <si>
    <t>INV-2875</t>
  </si>
  <si>
    <t>INV-2876</t>
  </si>
  <si>
    <t>INV-2877</t>
  </si>
  <si>
    <t>INV-2878</t>
  </si>
  <si>
    <t>INV-2879</t>
  </si>
  <si>
    <t>INV-2880</t>
  </si>
  <si>
    <t>INV-2881</t>
  </si>
  <si>
    <t>INV-2882</t>
  </si>
  <si>
    <t>INV-2883</t>
  </si>
  <si>
    <t>INV-2884</t>
  </si>
  <si>
    <t>INV-2885</t>
  </si>
  <si>
    <t>INV-2886</t>
  </si>
  <si>
    <t>INV-2887</t>
  </si>
  <si>
    <t>INV-2888</t>
  </si>
  <si>
    <t>INV-2889</t>
  </si>
  <si>
    <t>INV-2890</t>
  </si>
  <si>
    <t>INV-2891</t>
  </si>
  <si>
    <t>INV-2892</t>
  </si>
  <si>
    <t>INV-2893</t>
  </si>
  <si>
    <t>INV-2894</t>
  </si>
  <si>
    <t>INV-2895</t>
  </si>
  <si>
    <t>INV-2896</t>
  </si>
  <si>
    <t>INV-2897</t>
  </si>
  <si>
    <t>INV-2898</t>
  </si>
  <si>
    <t>INV-2899</t>
  </si>
  <si>
    <t>INV-2900</t>
  </si>
  <si>
    <t>INV-2901</t>
  </si>
  <si>
    <t>INV-2902</t>
  </si>
  <si>
    <t>INV-2903</t>
  </si>
  <si>
    <t>INV-2904</t>
  </si>
  <si>
    <t>INV-2905</t>
  </si>
  <si>
    <t>INV-2906</t>
  </si>
  <si>
    <t>INV-2907</t>
  </si>
  <si>
    <t>INV-2908</t>
  </si>
  <si>
    <t>INV-2909</t>
  </si>
  <si>
    <t>INV-2910</t>
  </si>
  <si>
    <t>INV-2911</t>
  </si>
  <si>
    <t>INV-2912</t>
  </si>
  <si>
    <t>INV-2913</t>
  </si>
  <si>
    <t>INV-2914</t>
  </si>
  <si>
    <t>INV-2915</t>
  </si>
  <si>
    <t>INV-2916</t>
  </si>
  <si>
    <t>INV-2917</t>
  </si>
  <si>
    <t>INV-2918</t>
  </si>
  <si>
    <t>INV-2919</t>
  </si>
  <si>
    <t>INV-2920</t>
  </si>
  <si>
    <t>INV-2921</t>
  </si>
  <si>
    <t>INV-2922</t>
  </si>
  <si>
    <t>INV-2923</t>
  </si>
  <si>
    <t>INV-2924</t>
  </si>
  <si>
    <t>INV-2925</t>
  </si>
  <si>
    <t>INV-2926</t>
  </si>
  <si>
    <t>INV-2927</t>
  </si>
  <si>
    <t>INV-2928</t>
  </si>
  <si>
    <t>INV-2929</t>
  </si>
  <si>
    <t>INV-2930</t>
  </si>
  <si>
    <t>INV-2931</t>
  </si>
  <si>
    <t>INV-2932</t>
  </si>
  <si>
    <t>INV-2933</t>
  </si>
  <si>
    <t>INV-2934</t>
  </si>
  <si>
    <t>INV-2935</t>
  </si>
  <si>
    <t>INV-2936</t>
  </si>
  <si>
    <t>INV-2937</t>
  </si>
  <si>
    <t>INV-2938</t>
  </si>
  <si>
    <t>INV-2939</t>
  </si>
  <si>
    <t>INV-2940</t>
  </si>
  <si>
    <t>INV-2941</t>
  </si>
  <si>
    <t>INV-2942</t>
  </si>
  <si>
    <t>INV-2943</t>
  </si>
  <si>
    <t>INV-2944</t>
  </si>
  <si>
    <t>INV-2945</t>
  </si>
  <si>
    <t>INV-2946</t>
  </si>
  <si>
    <t>INV-2947</t>
  </si>
  <si>
    <t>INV-2948</t>
  </si>
  <si>
    <t>INV-2949</t>
  </si>
  <si>
    <t>INV-2950</t>
  </si>
  <si>
    <t>INV-2951</t>
  </si>
  <si>
    <t>INV-2952</t>
  </si>
  <si>
    <t>INV-2953</t>
  </si>
  <si>
    <t>INV-2954</t>
  </si>
  <si>
    <t>INV-2955</t>
  </si>
  <si>
    <t>INV-2956</t>
  </si>
  <si>
    <t>INV-2957</t>
  </si>
  <si>
    <t>INV-2958</t>
  </si>
  <si>
    <t>INV-2959</t>
  </si>
  <si>
    <t>INV-2960</t>
  </si>
  <si>
    <t>INV-2961</t>
  </si>
  <si>
    <t>INV-2962</t>
  </si>
  <si>
    <t>INV-2963</t>
  </si>
  <si>
    <t>INV-2964</t>
  </si>
  <si>
    <t>INV-2965</t>
  </si>
  <si>
    <t>INV-2966</t>
  </si>
  <si>
    <t>INV-2967</t>
  </si>
  <si>
    <t>INV-2968</t>
  </si>
  <si>
    <t>INV-2969</t>
  </si>
  <si>
    <t>INV-2970</t>
  </si>
  <si>
    <t>INV-2971</t>
  </si>
  <si>
    <t>INV-2972</t>
  </si>
  <si>
    <t>INV-2973</t>
  </si>
  <si>
    <t>INV-2974</t>
  </si>
  <si>
    <t>INV-2975</t>
  </si>
  <si>
    <t>INV-2976</t>
  </si>
  <si>
    <t>INV-2977</t>
  </si>
  <si>
    <t>INV-2978</t>
  </si>
  <si>
    <t>INV-2979</t>
  </si>
  <si>
    <t>INV-2980</t>
  </si>
  <si>
    <t>INV-2981</t>
  </si>
  <si>
    <t>INV-2982</t>
  </si>
  <si>
    <t>INV-2983</t>
  </si>
  <si>
    <t>INV-2984</t>
  </si>
  <si>
    <t>INV-2985</t>
  </si>
  <si>
    <t>INV-2986</t>
  </si>
  <si>
    <t>INV-2987</t>
  </si>
  <si>
    <t>INV-2988</t>
  </si>
  <si>
    <t>INV-2989</t>
  </si>
  <si>
    <t>INV-2990</t>
  </si>
  <si>
    <t>INV-2991</t>
  </si>
  <si>
    <t>INV-2992</t>
  </si>
  <si>
    <t>INV-2993</t>
  </si>
  <si>
    <t>INV-2994</t>
  </si>
  <si>
    <t>INV-2995</t>
  </si>
  <si>
    <t>INV-2996</t>
  </si>
  <si>
    <t>INV-2997</t>
  </si>
  <si>
    <t>INV-2998</t>
  </si>
  <si>
    <t>INV-2999</t>
  </si>
  <si>
    <t>INV-3000</t>
  </si>
  <si>
    <t>INV-3001</t>
  </si>
  <si>
    <t>INV-3002</t>
  </si>
  <si>
    <t>INV-3003</t>
  </si>
  <si>
    <t>INV-3004</t>
  </si>
  <si>
    <t>INV-3005</t>
  </si>
  <si>
    <t>INV-3006</t>
  </si>
  <si>
    <t>INV-3007</t>
  </si>
  <si>
    <t>INV-3008</t>
  </si>
  <si>
    <t>INV-3009</t>
  </si>
  <si>
    <t>INV-3010</t>
  </si>
  <si>
    <t>INV-3011</t>
  </si>
  <si>
    <t>INV-3012</t>
  </si>
  <si>
    <t>INV-3013</t>
  </si>
  <si>
    <t>INV-3014</t>
  </si>
  <si>
    <t>INV-3015</t>
  </si>
  <si>
    <t>INV-3016</t>
  </si>
  <si>
    <t>INV-3017</t>
  </si>
  <si>
    <t>INV-3018</t>
  </si>
  <si>
    <t>INV-3019</t>
  </si>
  <si>
    <t>INV-3020</t>
  </si>
  <si>
    <t>INV-3021</t>
  </si>
  <si>
    <t>INV-3022</t>
  </si>
  <si>
    <t>INV-3023</t>
  </si>
  <si>
    <t>INV-3024</t>
  </si>
  <si>
    <t>INV-3025</t>
  </si>
  <si>
    <t>INV-3026</t>
  </si>
  <si>
    <t>INV-3027</t>
  </si>
  <si>
    <t>INV-3028</t>
  </si>
  <si>
    <t>INV-3029</t>
  </si>
  <si>
    <t>INV-3030</t>
  </si>
  <si>
    <t>INV-3031</t>
  </si>
  <si>
    <t>INV-3032</t>
  </si>
  <si>
    <t>INV-3033</t>
  </si>
  <si>
    <t>INV-3034</t>
  </si>
  <si>
    <t>INV-3035</t>
  </si>
  <si>
    <t>INV-3036</t>
  </si>
  <si>
    <t>INV-3037</t>
  </si>
  <si>
    <t>INV-3038</t>
  </si>
  <si>
    <t>INV-3039</t>
  </si>
  <si>
    <t>INV-3040</t>
  </si>
  <si>
    <t>INV-3041</t>
  </si>
  <si>
    <t>INV-3042</t>
  </si>
  <si>
    <t>INV-3043</t>
  </si>
  <si>
    <t>INV-3044</t>
  </si>
  <si>
    <t>INV-3045</t>
  </si>
  <si>
    <t>INV-3046</t>
  </si>
  <si>
    <t>INV-3047</t>
  </si>
  <si>
    <t>INV-3048</t>
  </si>
  <si>
    <t>INV-3049</t>
  </si>
  <si>
    <t>INV-3050</t>
  </si>
  <si>
    <t>INV-3051</t>
  </si>
  <si>
    <t>INV-3052</t>
  </si>
  <si>
    <t>INV-3053</t>
  </si>
  <si>
    <t>INV-3054</t>
  </si>
  <si>
    <t>INV-3055</t>
  </si>
  <si>
    <t>INV-3056</t>
  </si>
  <si>
    <t>INV-3057</t>
  </si>
  <si>
    <t>INV-3058</t>
  </si>
  <si>
    <t>INV-3059</t>
  </si>
  <si>
    <t>INV-3060</t>
  </si>
  <si>
    <t>INV-3061</t>
  </si>
  <si>
    <t>INV-3062</t>
  </si>
  <si>
    <t>INV-3063</t>
  </si>
  <si>
    <t>INV-3064</t>
  </si>
  <si>
    <t>INV-3065</t>
  </si>
  <si>
    <t>INV-3066</t>
  </si>
  <si>
    <t>INV-3067</t>
  </si>
  <si>
    <t>INV-3068</t>
  </si>
  <si>
    <t>INV-3069</t>
  </si>
  <si>
    <t>INV-3070</t>
  </si>
  <si>
    <t>INV-3071</t>
  </si>
  <si>
    <t>INV-3072</t>
  </si>
  <si>
    <t>INV-3073</t>
  </si>
  <si>
    <t>INV-3074</t>
  </si>
  <si>
    <t>INV-3075</t>
  </si>
  <si>
    <t>INV-3076</t>
  </si>
  <si>
    <t>INV-3077</t>
  </si>
  <si>
    <t>INV-3078</t>
  </si>
  <si>
    <t>INV-3079</t>
  </si>
  <si>
    <t>INV-3080</t>
  </si>
  <si>
    <t>INV-3081</t>
  </si>
  <si>
    <t>INV-3082</t>
  </si>
  <si>
    <t>INV-3083</t>
  </si>
  <si>
    <t>INV-3084</t>
  </si>
  <si>
    <t>INV-3085</t>
  </si>
  <si>
    <t>INV-3086</t>
  </si>
  <si>
    <t>INV-3087</t>
  </si>
  <si>
    <t>INV-3088</t>
  </si>
  <si>
    <t>INV-3089</t>
  </si>
  <si>
    <t>INV-3090</t>
  </si>
  <si>
    <t>INV-3091</t>
  </si>
  <si>
    <t>INV-3092</t>
  </si>
  <si>
    <t>INV-3093</t>
  </si>
  <si>
    <t>INV-3094</t>
  </si>
  <si>
    <t>INV-3095</t>
  </si>
  <si>
    <t>INV-3096</t>
  </si>
  <si>
    <t>INV-3097</t>
  </si>
  <si>
    <t>INV-3098</t>
  </si>
  <si>
    <t>INV-3099</t>
  </si>
  <si>
    <t>INV-3100</t>
  </si>
  <si>
    <t>INV-3101</t>
  </si>
  <si>
    <t>INV-3102</t>
  </si>
  <si>
    <t>INV-3103</t>
  </si>
  <si>
    <t>INV-3104</t>
  </si>
  <si>
    <t>INV-3105</t>
  </si>
  <si>
    <t>INV-3106</t>
  </si>
  <si>
    <t>INV-3107</t>
  </si>
  <si>
    <t>INV-3108</t>
  </si>
  <si>
    <t>INV-3109</t>
  </si>
  <si>
    <t>INV-3110</t>
  </si>
  <si>
    <t>INV-3111</t>
  </si>
  <si>
    <t>INV-3112</t>
  </si>
  <si>
    <t>INV-3113</t>
  </si>
  <si>
    <t>INV-3114</t>
  </si>
  <si>
    <t>INV-3115</t>
  </si>
  <si>
    <t>INV-3116</t>
  </si>
  <si>
    <t>INV-3117</t>
  </si>
  <si>
    <t>INV-3118</t>
  </si>
  <si>
    <t>INV-3119</t>
  </si>
  <si>
    <t>INV-3120</t>
  </si>
  <si>
    <t>INV-3121</t>
  </si>
  <si>
    <t>INV-3122</t>
  </si>
  <si>
    <t>INV-3123</t>
  </si>
  <si>
    <t>INV-3124</t>
  </si>
  <si>
    <t>INV-3125</t>
  </si>
  <si>
    <t>INV-3126</t>
  </si>
  <si>
    <t>INV-3127</t>
  </si>
  <si>
    <t>INV-3128</t>
  </si>
  <si>
    <t>INV-3129</t>
  </si>
  <si>
    <t>INV-3130</t>
  </si>
  <si>
    <t>INV-3131</t>
  </si>
  <si>
    <t>INV-3132</t>
  </si>
  <si>
    <t>INV-3133</t>
  </si>
  <si>
    <t>INV-3134</t>
  </si>
  <si>
    <t>INV-3135</t>
  </si>
  <si>
    <t>INV-3136</t>
  </si>
  <si>
    <t>INV-3137</t>
  </si>
  <si>
    <t>INV-3138</t>
  </si>
  <si>
    <t>INV-3139</t>
  </si>
  <si>
    <t>INV-3140</t>
  </si>
  <si>
    <t>INV-3141</t>
  </si>
  <si>
    <t>INV-3142</t>
  </si>
  <si>
    <t>INV-3143</t>
  </si>
  <si>
    <t>INV-3144</t>
  </si>
  <si>
    <t>INV-3145</t>
  </si>
  <si>
    <t>INV-3146</t>
  </si>
  <si>
    <t>INV-3147</t>
  </si>
  <si>
    <t>INV-3148</t>
  </si>
  <si>
    <t>INV-3149</t>
  </si>
  <si>
    <t>INV-3150</t>
  </si>
  <si>
    <t>INV-3151</t>
  </si>
  <si>
    <t>INV-3152</t>
  </si>
  <si>
    <t>INV-3153</t>
  </si>
  <si>
    <t>INV-3154</t>
  </si>
  <si>
    <t>INV-3155</t>
  </si>
  <si>
    <t>INV-3156</t>
  </si>
  <si>
    <t>INV-3157</t>
  </si>
  <si>
    <t>INV-3158</t>
  </si>
  <si>
    <t>INV-3159</t>
  </si>
  <si>
    <t>INV-3160</t>
  </si>
  <si>
    <t>INV-3161</t>
  </si>
  <si>
    <t>INV-3162</t>
  </si>
  <si>
    <t>INV-3163</t>
  </si>
  <si>
    <t>INV-3164</t>
  </si>
  <si>
    <t>INV-3165</t>
  </si>
  <si>
    <t>INV-3166</t>
  </si>
  <si>
    <t>INV-3167</t>
  </si>
  <si>
    <t>INV-3168</t>
  </si>
  <si>
    <t>INV-3169</t>
  </si>
  <si>
    <t>INV-3170</t>
  </si>
  <si>
    <t>INV-3171</t>
  </si>
  <si>
    <t>INV-3172</t>
  </si>
  <si>
    <t>INV-3173</t>
  </si>
  <si>
    <t>INV-3174</t>
  </si>
  <si>
    <t>INV-3175</t>
  </si>
  <si>
    <t>INV-3176</t>
  </si>
  <si>
    <t>INV-3177</t>
  </si>
  <si>
    <t>INV-3178</t>
  </si>
  <si>
    <t>INV-3179</t>
  </si>
  <si>
    <t>INV-3180</t>
  </si>
  <si>
    <t>INV-3181</t>
  </si>
  <si>
    <t>INV-3182</t>
  </si>
  <si>
    <t>INV-3183</t>
  </si>
  <si>
    <t>INV-3184</t>
  </si>
  <si>
    <t>INV-3185</t>
  </si>
  <si>
    <t>INV-3186</t>
  </si>
  <si>
    <t>INV-3187</t>
  </si>
  <si>
    <t>INV-3188</t>
  </si>
  <si>
    <t>INV-3189</t>
  </si>
  <si>
    <t>INV-3190</t>
  </si>
  <si>
    <t>INV-3191</t>
  </si>
  <si>
    <t>INV-3192</t>
  </si>
  <si>
    <t>INV-3193</t>
  </si>
  <si>
    <t>INV-3194</t>
  </si>
  <si>
    <t>INV-3195</t>
  </si>
  <si>
    <t>INV-3196</t>
  </si>
  <si>
    <t>INV-3197</t>
  </si>
  <si>
    <t>INV-3198</t>
  </si>
  <si>
    <t>INV-3199</t>
  </si>
  <si>
    <t>INV-3200</t>
  </si>
  <si>
    <t>INV-3201</t>
  </si>
  <si>
    <t>INV-3202</t>
  </si>
  <si>
    <t>INV-3203</t>
  </si>
  <si>
    <t>INV-3204</t>
  </si>
  <si>
    <t>INV-3205</t>
  </si>
  <si>
    <t>INV-3206</t>
  </si>
  <si>
    <t>INV-3207</t>
  </si>
  <si>
    <t>INV-3208</t>
  </si>
  <si>
    <t>INV-3209</t>
  </si>
  <si>
    <t>INV-3210</t>
  </si>
  <si>
    <t>INV-3211</t>
  </si>
  <si>
    <t>INV-3212</t>
  </si>
  <si>
    <t>INV-3213</t>
  </si>
  <si>
    <t>INV-3214</t>
  </si>
  <si>
    <t>INV-3215</t>
  </si>
  <si>
    <t>INV-3216</t>
  </si>
  <si>
    <t>INV-3217</t>
  </si>
  <si>
    <t>INV-3218</t>
  </si>
  <si>
    <t>INV-3219</t>
  </si>
  <si>
    <t>INV-3220</t>
  </si>
  <si>
    <t>INV-3221</t>
  </si>
  <si>
    <t>INV-3222</t>
  </si>
  <si>
    <t>INV-3223</t>
  </si>
  <si>
    <t>INV-3224</t>
  </si>
  <si>
    <t>INV-3225</t>
  </si>
  <si>
    <t>INV-3226</t>
  </si>
  <si>
    <t>INV-3227</t>
  </si>
  <si>
    <t>INV-3228</t>
  </si>
  <si>
    <t>INV-3229</t>
  </si>
  <si>
    <t>INV-3230</t>
  </si>
  <si>
    <t>INV-3231</t>
  </si>
  <si>
    <t>INV-3232</t>
  </si>
  <si>
    <t>INV-3233</t>
  </si>
  <si>
    <t>INV-3234</t>
  </si>
  <si>
    <t>INV-3235</t>
  </si>
  <si>
    <t>INV-3236</t>
  </si>
  <si>
    <t>INV-3237</t>
  </si>
  <si>
    <t>INV-3238</t>
  </si>
  <si>
    <t>INV-3239</t>
  </si>
  <si>
    <t>INV-3240</t>
  </si>
  <si>
    <t>INV-3241</t>
  </si>
  <si>
    <t>INV-3242</t>
  </si>
  <si>
    <t>INV-3243</t>
  </si>
  <si>
    <t>INV-3244</t>
  </si>
  <si>
    <t>INV-3245</t>
  </si>
  <si>
    <t>INV-3246</t>
  </si>
  <si>
    <t>INV-3247</t>
  </si>
  <si>
    <t>INV-3248</t>
  </si>
  <si>
    <t>Melbourne</t>
  </si>
  <si>
    <t>Melb</t>
  </si>
  <si>
    <t>Wangarratta</t>
  </si>
  <si>
    <t>Geellong</t>
  </si>
  <si>
    <t>Illustration Way</t>
  </si>
  <si>
    <t>St Kilda</t>
  </si>
  <si>
    <t>Saint Kilda</t>
  </si>
  <si>
    <t>Fottscray</t>
  </si>
  <si>
    <t>INV-0001-001</t>
  </si>
  <si>
    <t>INV-0001-002</t>
  </si>
  <si>
    <t>INV-0001-003</t>
  </si>
  <si>
    <t>INV-0001-004</t>
  </si>
  <si>
    <t>INV-0001-005</t>
  </si>
  <si>
    <t>INV-0001-006</t>
  </si>
  <si>
    <t>INV-0001-007</t>
  </si>
  <si>
    <t>INV-0001-008</t>
  </si>
  <si>
    <t>INV-0002-001</t>
  </si>
  <si>
    <t>INV-0002-002</t>
  </si>
  <si>
    <t>INV-0003-001</t>
  </si>
  <si>
    <t>INV-0004-001</t>
  </si>
  <si>
    <t>INV-0004-002</t>
  </si>
  <si>
    <t>INV-0005-001</t>
  </si>
  <si>
    <t>INV-0006-001</t>
  </si>
  <si>
    <t>INV-0006-002</t>
  </si>
  <si>
    <t>INV-0006-003</t>
  </si>
  <si>
    <t>INV-0006-004</t>
  </si>
  <si>
    <t>INV-0006-005</t>
  </si>
  <si>
    <t>INV-0006-006</t>
  </si>
  <si>
    <t>INV-0006-007</t>
  </si>
  <si>
    <t>INV-0006-008</t>
  </si>
  <si>
    <t>INV-0006-009</t>
  </si>
  <si>
    <t>INV-0006-010</t>
  </si>
  <si>
    <t>INV-0006-011</t>
  </si>
  <si>
    <t>INV-0006-012</t>
  </si>
  <si>
    <t>INV-0006-013</t>
  </si>
  <si>
    <t>INV-0006-014</t>
  </si>
  <si>
    <t>INV-0006-015</t>
  </si>
  <si>
    <t>INV-0007-001</t>
  </si>
  <si>
    <t>INV-0007-002</t>
  </si>
  <si>
    <t>INV-0007-003</t>
  </si>
  <si>
    <t>INV-0007-004</t>
  </si>
  <si>
    <t>INV-0007-005</t>
  </si>
  <si>
    <t>INV-0007-006</t>
  </si>
  <si>
    <t>INV-0007-007</t>
  </si>
  <si>
    <t>INV-0007-008</t>
  </si>
  <si>
    <t>INV-0007-009</t>
  </si>
  <si>
    <t>INV-0007-010</t>
  </si>
  <si>
    <t>INV-0007-011</t>
  </si>
  <si>
    <t>INV-0007-012</t>
  </si>
  <si>
    <t>INV-0007-013</t>
  </si>
  <si>
    <t>INV-0007-014</t>
  </si>
  <si>
    <t>INV-0007-015</t>
  </si>
  <si>
    <t>INV-0008-001</t>
  </si>
  <si>
    <t>INV-0008-002</t>
  </si>
  <si>
    <t>INV-0008-003</t>
  </si>
  <si>
    <t>INV-0008-004</t>
  </si>
  <si>
    <t>INV-0008-005</t>
  </si>
  <si>
    <t>INV-0008-006</t>
  </si>
  <si>
    <t>INV-0008-007</t>
  </si>
  <si>
    <t>INV-0009-001</t>
  </si>
  <si>
    <t>INV-0009-002</t>
  </si>
  <si>
    <t>INV-0009-003</t>
  </si>
  <si>
    <t>INV-0010-001</t>
  </si>
  <si>
    <t>INV-0010-002</t>
  </si>
  <si>
    <t>INV-0010-003</t>
  </si>
  <si>
    <t>INV-0011-001</t>
  </si>
  <si>
    <t>INV-0011-002</t>
  </si>
  <si>
    <t>INV-0011-003</t>
  </si>
  <si>
    <t>INV-0012-001</t>
  </si>
  <si>
    <t>INV-0012-002</t>
  </si>
  <si>
    <t>INV-0012-003</t>
  </si>
  <si>
    <t>INV-0012-004</t>
  </si>
  <si>
    <t>INV-0012-005</t>
  </si>
  <si>
    <t>INV-0012-006</t>
  </si>
  <si>
    <t>INV-0012-007</t>
  </si>
  <si>
    <t>INV-0013-001</t>
  </si>
  <si>
    <t>INV-0013-002</t>
  </si>
  <si>
    <t>INV-0013-003</t>
  </si>
  <si>
    <t>INV-0013-004</t>
  </si>
  <si>
    <t>INV-0013-005</t>
  </si>
  <si>
    <t>INV-0013-006</t>
  </si>
  <si>
    <t>INV-0014-001</t>
  </si>
  <si>
    <t>INV-0014-002</t>
  </si>
  <si>
    <t>INV-0015-001</t>
  </si>
  <si>
    <t>INV-0015-002</t>
  </si>
  <si>
    <t>INV-0015-003</t>
  </si>
  <si>
    <t>INV-0016-001</t>
  </si>
  <si>
    <t>INV-0016-002</t>
  </si>
  <si>
    <t>INV-0016-003</t>
  </si>
  <si>
    <t>INV-0016-004</t>
  </si>
  <si>
    <t>INV-0017-001</t>
  </si>
  <si>
    <t>INV-0017-002</t>
  </si>
  <si>
    <t>INV-0017-003</t>
  </si>
  <si>
    <t>INV-0017-004</t>
  </si>
  <si>
    <t>INV-0017-005</t>
  </si>
  <si>
    <t>INV-0017-006</t>
  </si>
  <si>
    <t>INV-0018-001</t>
  </si>
  <si>
    <t>INV-0018-002</t>
  </si>
  <si>
    <t>INV-0019-001</t>
  </si>
  <si>
    <t>INV-0019-002</t>
  </si>
  <si>
    <t>INV-0019-003</t>
  </si>
  <si>
    <t>INV-0019-004</t>
  </si>
  <si>
    <t>INV-0020-001</t>
  </si>
  <si>
    <t>INV-0020-002</t>
  </si>
  <si>
    <t>INV-0021-001</t>
  </si>
  <si>
    <t>INV-0021-002</t>
  </si>
  <si>
    <t>INV-0021-003</t>
  </si>
  <si>
    <t>INV-0022-001</t>
  </si>
  <si>
    <t>INV-0022-002</t>
  </si>
  <si>
    <t>INV-0023-001</t>
  </si>
  <si>
    <t>INV-0023-002</t>
  </si>
  <si>
    <t>INV-0024-001</t>
  </si>
  <si>
    <t>INV-0024-002</t>
  </si>
  <si>
    <t>INV-0024-003</t>
  </si>
  <si>
    <t>INV-0024-004</t>
  </si>
  <si>
    <t>INV-0024-005</t>
  </si>
  <si>
    <t>INV-0024-006</t>
  </si>
  <si>
    <t>INV-0025-001</t>
  </si>
  <si>
    <t>INV-0025-002</t>
  </si>
  <si>
    <t>INV-0025-003</t>
  </si>
  <si>
    <t>INV-0026-001</t>
  </si>
  <si>
    <t>INV-0026-002</t>
  </si>
  <si>
    <t>INV-0026-003</t>
  </si>
  <si>
    <t>INV-0026-004</t>
  </si>
  <si>
    <t>INV-0026-005</t>
  </si>
  <si>
    <t>INV-0026-006</t>
  </si>
  <si>
    <t>INV-0026-007</t>
  </si>
  <si>
    <t>INV-0027-001</t>
  </si>
  <si>
    <t>INV-0028-001</t>
  </si>
  <si>
    <t>INV-0028-002</t>
  </si>
  <si>
    <t>INV-0028-003</t>
  </si>
  <si>
    <t>INV-0028-004</t>
  </si>
  <si>
    <t>INV-0029-001</t>
  </si>
  <si>
    <t>INV-0029-002</t>
  </si>
  <si>
    <t>INV-0029-003</t>
  </si>
  <si>
    <t>INV-0029-004</t>
  </si>
  <si>
    <t>INV-0029-005</t>
  </si>
  <si>
    <t>INV-0029-006</t>
  </si>
  <si>
    <t>INV-0030-001</t>
  </si>
  <si>
    <t>INV-0031-001</t>
  </si>
  <si>
    <t>INV-0032-001</t>
  </si>
  <si>
    <t>INV-0032-002</t>
  </si>
  <si>
    <t>INV-0032-003</t>
  </si>
  <si>
    <t>INV-0032-004</t>
  </si>
  <si>
    <t>INV-0033-001</t>
  </si>
  <si>
    <t>INV-0033-002</t>
  </si>
  <si>
    <t>INV-0034-001</t>
  </si>
  <si>
    <t>INV-0034-002</t>
  </si>
  <si>
    <t>INV-0035-001</t>
  </si>
  <si>
    <t>INV-0035-002</t>
  </si>
  <si>
    <t>INV-0035-003</t>
  </si>
  <si>
    <t>INV-0036-001</t>
  </si>
  <si>
    <t>INV-0036-002</t>
  </si>
  <si>
    <t>INV-0036-003</t>
  </si>
  <si>
    <t>INV-0036-004</t>
  </si>
  <si>
    <t>INV-0036-005</t>
  </si>
  <si>
    <t>INV-0037-001</t>
  </si>
  <si>
    <t>INV-0038-001</t>
  </si>
  <si>
    <t>INV-0038-002</t>
  </si>
  <si>
    <t>INV-0038-003</t>
  </si>
  <si>
    <t>INV-0038-004</t>
  </si>
  <si>
    <t>INV-0038-005</t>
  </si>
  <si>
    <t>INV-0038-006</t>
  </si>
  <si>
    <t>INV-0038-007</t>
  </si>
  <si>
    <t>INV-0039-001</t>
  </si>
  <si>
    <t>INV-0039-002</t>
  </si>
  <si>
    <t>INV-0039-003</t>
  </si>
  <si>
    <t>INV-0040-001</t>
  </si>
  <si>
    <t>INV-0040-002</t>
  </si>
  <si>
    <t>INV-0040-003</t>
  </si>
  <si>
    <t>INV-0040-004</t>
  </si>
  <si>
    <t>INV-0040-005</t>
  </si>
  <si>
    <t>INV-0040-006</t>
  </si>
  <si>
    <t>INV-0040-007</t>
  </si>
  <si>
    <t>INV-0040-008</t>
  </si>
  <si>
    <t>INV-0040-009</t>
  </si>
  <si>
    <t>INV-0041-001</t>
  </si>
  <si>
    <t>INV-0041-002</t>
  </si>
  <si>
    <t>INV-0042-001</t>
  </si>
  <si>
    <t>INV-0042-002</t>
  </si>
  <si>
    <t>INV-0042-003</t>
  </si>
  <si>
    <t>INV-0042-004</t>
  </si>
  <si>
    <t>INV-0042-005</t>
  </si>
  <si>
    <t>INV-0042-006</t>
  </si>
  <si>
    <t>INV-0042-007</t>
  </si>
  <si>
    <t>INV-0042-008</t>
  </si>
  <si>
    <t>INV-0043-001</t>
  </si>
  <si>
    <t>INV-0044-001</t>
  </si>
  <si>
    <t>INV-0045-001</t>
  </si>
  <si>
    <t>INV-0045-002</t>
  </si>
  <si>
    <t>INV-0046-001</t>
  </si>
  <si>
    <t>INV-0047-001</t>
  </si>
  <si>
    <t>INV-0047-002</t>
  </si>
  <si>
    <t>INV-0047-003</t>
  </si>
  <si>
    <t>INV-0047-004</t>
  </si>
  <si>
    <t>INV-0047-005</t>
  </si>
  <si>
    <t>INV-0048-001</t>
  </si>
  <si>
    <t>INV-0048-002</t>
  </si>
  <si>
    <t>INV-0048-003</t>
  </si>
  <si>
    <t>INV-0048-004</t>
  </si>
  <si>
    <t>INV-0048-005</t>
  </si>
  <si>
    <t>INV-0048-006</t>
  </si>
  <si>
    <t>INV-0048-007</t>
  </si>
  <si>
    <t>INV-0048-008</t>
  </si>
  <si>
    <t>INV-0048-009</t>
  </si>
  <si>
    <t>INV-0048-010</t>
  </si>
  <si>
    <t>INV-0048-011</t>
  </si>
  <si>
    <t>INV-0048-012</t>
  </si>
  <si>
    <t>INV-0048-013</t>
  </si>
  <si>
    <t>INV-0048-014</t>
  </si>
  <si>
    <t>INV-0048-015</t>
  </si>
  <si>
    <t>INV-0049-001</t>
  </si>
  <si>
    <t>INV-0050-001</t>
  </si>
  <si>
    <t>INV-0050-002</t>
  </si>
  <si>
    <t>INV-0050-003</t>
  </si>
  <si>
    <t>INV-0050-004</t>
  </si>
  <si>
    <t>INV-0050-005</t>
  </si>
  <si>
    <t>INV-0050-006</t>
  </si>
  <si>
    <t>INV-0050-007</t>
  </si>
  <si>
    <t>INV-0050-008</t>
  </si>
  <si>
    <t>INV-0050-009</t>
  </si>
  <si>
    <t>INV-0050-010</t>
  </si>
  <si>
    <t>INV-0050-011</t>
  </si>
  <si>
    <t>INV-0050-012</t>
  </si>
  <si>
    <t>INV-0050-013</t>
  </si>
  <si>
    <t>INV-0050-014</t>
  </si>
  <si>
    <t>INV-0050-015</t>
  </si>
  <si>
    <t>INV-0050-016</t>
  </si>
  <si>
    <t>INV-0050-017</t>
  </si>
  <si>
    <t>INV-0050-018</t>
  </si>
  <si>
    <t>INV-0050-019</t>
  </si>
  <si>
    <t>INV-0050-020</t>
  </si>
  <si>
    <t>INV-0050-021</t>
  </si>
  <si>
    <t>INV-0050-022</t>
  </si>
  <si>
    <t>INV-0051-001</t>
  </si>
  <si>
    <t>INV-0051-002</t>
  </si>
  <si>
    <t>INV-0051-003</t>
  </si>
  <si>
    <t>INV-0051-004</t>
  </si>
  <si>
    <t>INV-0051-005</t>
  </si>
  <si>
    <t>INV-0052-001</t>
  </si>
  <si>
    <t>INV-0052-002</t>
  </si>
  <si>
    <t>INV-0053-001</t>
  </si>
  <si>
    <t>INV-0053-002</t>
  </si>
  <si>
    <t>INV-0053-003</t>
  </si>
  <si>
    <t>INV-0053-004</t>
  </si>
  <si>
    <t>INV-0053-005</t>
  </si>
  <si>
    <t>INV-0053-006</t>
  </si>
  <si>
    <t>INV-0053-007</t>
  </si>
  <si>
    <t>INV-0053-008</t>
  </si>
  <si>
    <t>INV-0054-001</t>
  </si>
  <si>
    <t>INV-0055-001</t>
  </si>
  <si>
    <t>INV-0055-002</t>
  </si>
  <si>
    <t>INV-0055-003</t>
  </si>
  <si>
    <t>INV-0055-004</t>
  </si>
  <si>
    <t>INV-0056-001</t>
  </si>
  <si>
    <t>INV-0056-002</t>
  </si>
  <si>
    <t>INV-0056-003</t>
  </si>
  <si>
    <t>INV-0056-004</t>
  </si>
  <si>
    <t>INV-0056-005</t>
  </si>
  <si>
    <t>INV-0056-006</t>
  </si>
  <si>
    <t>INV-0056-007</t>
  </si>
  <si>
    <t>INV-0056-008</t>
  </si>
  <si>
    <t>INV-0057-001</t>
  </si>
  <si>
    <t>INV-0057-002</t>
  </si>
  <si>
    <t>INV-0057-003</t>
  </si>
  <si>
    <t>INV-0057-004</t>
  </si>
  <si>
    <t>INV-0057-005</t>
  </si>
  <si>
    <t>INV-0057-006</t>
  </si>
  <si>
    <t>INV-0057-007</t>
  </si>
  <si>
    <t>INV-0057-008</t>
  </si>
  <si>
    <t>INV-0057-009</t>
  </si>
  <si>
    <t>INV-0057-010</t>
  </si>
  <si>
    <t>INV-0057-011</t>
  </si>
  <si>
    <t>INV-0057-012</t>
  </si>
  <si>
    <t>INV-0057-013</t>
  </si>
  <si>
    <t>INV-0058-001</t>
  </si>
  <si>
    <t>INV-0059-001</t>
  </si>
  <si>
    <t>INV-0059-002</t>
  </si>
  <si>
    <t>INV-0059-003</t>
  </si>
  <si>
    <t>INV-0059-004</t>
  </si>
  <si>
    <t>INV-0059-005</t>
  </si>
  <si>
    <t>INV-0059-006</t>
  </si>
  <si>
    <t>INV-0059-007</t>
  </si>
  <si>
    <t>INV-0059-008</t>
  </si>
  <si>
    <t>INV-0059-009</t>
  </si>
  <si>
    <t>INV-0059-010</t>
  </si>
  <si>
    <t>INV-0059-011</t>
  </si>
  <si>
    <t>INV-0059-012</t>
  </si>
  <si>
    <t>INV-0059-013</t>
  </si>
  <si>
    <t>INV-0059-014</t>
  </si>
  <si>
    <t>INV-0059-015</t>
  </si>
  <si>
    <t>INV-0059-016</t>
  </si>
  <si>
    <t>INV-0059-017</t>
  </si>
  <si>
    <t>INV-0059-018</t>
  </si>
  <si>
    <t>INV-0060-001</t>
  </si>
  <si>
    <t>INV-0061-001</t>
  </si>
  <si>
    <t>INV-0061-002</t>
  </si>
  <si>
    <t>INV-0061-003</t>
  </si>
  <si>
    <t>INV-0061-004</t>
  </si>
  <si>
    <t>INV-0061-005</t>
  </si>
  <si>
    <t>INV-0062-001</t>
  </si>
  <si>
    <t>INV-0062-002</t>
  </si>
  <si>
    <t>INV-0063-001</t>
  </si>
  <si>
    <t>INV-0063-002</t>
  </si>
  <si>
    <t>INV-0063-003</t>
  </si>
  <si>
    <t>INV-0063-004</t>
  </si>
  <si>
    <t>INV-0063-005</t>
  </si>
  <si>
    <t>INV-0064-001</t>
  </si>
  <si>
    <t>INV-0064-002</t>
  </si>
  <si>
    <t>INV-0064-003</t>
  </si>
  <si>
    <t>INV-0064-004</t>
  </si>
  <si>
    <t>INV-0064-005</t>
  </si>
  <si>
    <t>INV-0064-006</t>
  </si>
  <si>
    <t>INV-0064-007</t>
  </si>
  <si>
    <t>INV-0065-001</t>
  </si>
  <si>
    <t>INV-0065-002</t>
  </si>
  <si>
    <t>INV-0065-003</t>
  </si>
  <si>
    <t>INV-0065-004</t>
  </si>
  <si>
    <t>INV-0065-005</t>
  </si>
  <si>
    <t>INV-0065-006</t>
  </si>
  <si>
    <t>INV-0065-007</t>
  </si>
  <si>
    <t>INV-0065-008</t>
  </si>
  <si>
    <t>INV-0065-009</t>
  </si>
  <si>
    <t>INV-0065-010</t>
  </si>
  <si>
    <t>INV-0066-001</t>
  </si>
  <si>
    <t>INV-0067-001</t>
  </si>
  <si>
    <t>INV-0067-002</t>
  </si>
  <si>
    <t>INV-0067-003</t>
  </si>
  <si>
    <t>INV-0067-004</t>
  </si>
  <si>
    <t>INV-0067-005</t>
  </si>
  <si>
    <t>INV-0067-006</t>
  </si>
  <si>
    <t>INV-0067-007</t>
  </si>
  <si>
    <t>INV-0067-008</t>
  </si>
  <si>
    <t>INV-0068-001</t>
  </si>
  <si>
    <t>INV-0068-002</t>
  </si>
  <si>
    <t>INV-0068-003</t>
  </si>
  <si>
    <t>INV-0068-004</t>
  </si>
  <si>
    <t>INV-0068-005</t>
  </si>
  <si>
    <t>INV-0068-006</t>
  </si>
  <si>
    <t>INV-0068-007</t>
  </si>
  <si>
    <t>INV-0068-008</t>
  </si>
  <si>
    <t>INV-0068-009</t>
  </si>
  <si>
    <t>INV-0068-010</t>
  </si>
  <si>
    <t>INV-0068-011</t>
  </si>
  <si>
    <t>INV-0068-012</t>
  </si>
  <si>
    <t>INV-0068-013</t>
  </si>
  <si>
    <t>INV-0068-014</t>
  </si>
  <si>
    <t>INV-0068-015</t>
  </si>
  <si>
    <t>INV-0068-016</t>
  </si>
  <si>
    <t>INV-0069-001</t>
  </si>
  <si>
    <t>INV-0069-002</t>
  </si>
  <si>
    <t>INV-0070-001</t>
  </si>
  <si>
    <t>INV-0071-001</t>
  </si>
  <si>
    <t>INV-0072-001</t>
  </si>
  <si>
    <t>INV-0072-002</t>
  </si>
  <si>
    <t>INV-0072-003</t>
  </si>
  <si>
    <t>INV-0072-004</t>
  </si>
  <si>
    <t>INV-0072-005</t>
  </si>
  <si>
    <t>INV-0072-006</t>
  </si>
  <si>
    <t>INV-0072-007</t>
  </si>
  <si>
    <t>INV-0072-008</t>
  </si>
  <si>
    <t>INV-0072-009</t>
  </si>
  <si>
    <t>INV-0072-010</t>
  </si>
  <si>
    <t>INV-0072-011</t>
  </si>
  <si>
    <t>INV-0072-012</t>
  </si>
  <si>
    <t>INV-0072-013</t>
  </si>
  <si>
    <t>INV-0072-014</t>
  </si>
  <si>
    <t>INV-0072-015</t>
  </si>
  <si>
    <t>INV-0072-016</t>
  </si>
  <si>
    <t>INV-0072-017</t>
  </si>
  <si>
    <t>INV-0072-018</t>
  </si>
  <si>
    <t>INV-0073-001</t>
  </si>
  <si>
    <t>INV-0073-002</t>
  </si>
  <si>
    <t>INV-0073-003</t>
  </si>
  <si>
    <t>INV-0073-004</t>
  </si>
  <si>
    <t>INV-0073-005</t>
  </si>
  <si>
    <t>INV-0074-001</t>
  </si>
  <si>
    <t>INV-0074-002</t>
  </si>
  <si>
    <t>INV-0074-003</t>
  </si>
  <si>
    <t>INV-0074-004</t>
  </si>
  <si>
    <t>INV-0074-005</t>
  </si>
  <si>
    <t>INV-0074-006</t>
  </si>
  <si>
    <t>INV-0074-007</t>
  </si>
  <si>
    <t>INV-0074-008</t>
  </si>
  <si>
    <t>INV-0074-009</t>
  </si>
  <si>
    <t>INV-0075-001</t>
  </si>
  <si>
    <t>INV-0076-001</t>
  </si>
  <si>
    <t>INV-0076-002</t>
  </si>
  <si>
    <t>INV-0076-003</t>
  </si>
  <si>
    <t>INV-0076-004</t>
  </si>
  <si>
    <t>INV-0077-001</t>
  </si>
  <si>
    <t>INV-0077-002</t>
  </si>
  <si>
    <t>INV-0077-003</t>
  </si>
  <si>
    <t>INV-0077-004</t>
  </si>
  <si>
    <t>INV-0077-005</t>
  </si>
  <si>
    <t>INV-0077-006</t>
  </si>
  <si>
    <t>INV-0078-001</t>
  </si>
  <si>
    <t>INV-0078-002</t>
  </si>
  <si>
    <t>INV-0078-003</t>
  </si>
  <si>
    <t>INV-0078-004</t>
  </si>
  <si>
    <t>INV-0078-005</t>
  </si>
  <si>
    <t>INV-0078-006</t>
  </si>
  <si>
    <t>INV-0078-007</t>
  </si>
  <si>
    <t>INV-0078-008</t>
  </si>
  <si>
    <t>INV-0079-001</t>
  </si>
  <si>
    <t>INV-0079-002</t>
  </si>
  <si>
    <t>INV-0080-001</t>
  </si>
  <si>
    <t>INV-0080-002</t>
  </si>
  <si>
    <t>INV-0080-003</t>
  </si>
  <si>
    <t>INV-0080-004</t>
  </si>
  <si>
    <t>INV-0080-005</t>
  </si>
  <si>
    <t>INV-0080-006</t>
  </si>
  <si>
    <t>INV-0080-007</t>
  </si>
  <si>
    <t>INV-0080-008</t>
  </si>
  <si>
    <t>INV-0080-009</t>
  </si>
  <si>
    <t>INV-0080-010</t>
  </si>
  <si>
    <t>INV-0080-011</t>
  </si>
  <si>
    <t>INV-0080-012</t>
  </si>
  <si>
    <t>INV-0080-013</t>
  </si>
  <si>
    <t>INV-0081-001</t>
  </si>
  <si>
    <t>INV-0081-002</t>
  </si>
  <si>
    <t>INV-0081-003</t>
  </si>
  <si>
    <t>INV-0081-004</t>
  </si>
  <si>
    <t>INV-0081-005</t>
  </si>
  <si>
    <t>INV-0081-006</t>
  </si>
  <si>
    <t>INV-0081-007</t>
  </si>
  <si>
    <t>INV-0082-001</t>
  </si>
  <si>
    <t>INV-0082-002</t>
  </si>
  <si>
    <t>INV-0082-003</t>
  </si>
  <si>
    <t>INV-0082-004</t>
  </si>
  <si>
    <t>INV-0082-005</t>
  </si>
  <si>
    <t>INV-0082-006</t>
  </si>
  <si>
    <t>INV-0082-007</t>
  </si>
  <si>
    <t>INV-0082-008</t>
  </si>
  <si>
    <t>INV-0082-009</t>
  </si>
  <si>
    <t>INV-0082-010</t>
  </si>
  <si>
    <t>INV-0082-011</t>
  </si>
  <si>
    <t>INV-0082-012</t>
  </si>
  <si>
    <t>INV-0082-013</t>
  </si>
  <si>
    <t>INV-0082-014</t>
  </si>
  <si>
    <t>INV-0082-015</t>
  </si>
  <si>
    <t>INV-0082-016</t>
  </si>
  <si>
    <t>INV-0083-001</t>
  </si>
  <si>
    <t>INV-0083-002</t>
  </si>
  <si>
    <t>INV-0083-003</t>
  </si>
  <si>
    <t>INV-0083-004</t>
  </si>
  <si>
    <t>INV-0083-005</t>
  </si>
  <si>
    <t>INV-0083-006</t>
  </si>
  <si>
    <t>INV-0083-007</t>
  </si>
  <si>
    <t>INV-0083-008</t>
  </si>
  <si>
    <t>INV-0084-001</t>
  </si>
  <si>
    <t>INV-0084-002</t>
  </si>
  <si>
    <t>INV-0085-001</t>
  </si>
  <si>
    <t>INV-0085-002</t>
  </si>
  <si>
    <t>INV-0085-003</t>
  </si>
  <si>
    <t>INV-0086-001</t>
  </si>
  <si>
    <t>INV-0086-002</t>
  </si>
  <si>
    <t>INV-0086-003</t>
  </si>
  <si>
    <t>INV-0086-004</t>
  </si>
  <si>
    <t>INV-0086-005</t>
  </si>
  <si>
    <t>INV-0086-006</t>
  </si>
  <si>
    <t>INV-0086-007</t>
  </si>
  <si>
    <t>INV-0086-008</t>
  </si>
  <si>
    <t>INV-0087-001</t>
  </si>
  <si>
    <t>INV-0087-002</t>
  </si>
  <si>
    <t>INV-0087-003</t>
  </si>
  <si>
    <t>INV-0087-004</t>
  </si>
  <si>
    <t>INV-0087-005</t>
  </si>
  <si>
    <t>INV-0087-006</t>
  </si>
  <si>
    <t>INV-0087-007</t>
  </si>
  <si>
    <t>INV-0088-001</t>
  </si>
  <si>
    <t>INV-0088-002</t>
  </si>
  <si>
    <t>INV-0088-003</t>
  </si>
  <si>
    <t>INV-0088-004</t>
  </si>
  <si>
    <t>INV-0088-005</t>
  </si>
  <si>
    <t>INV-0088-006</t>
  </si>
  <si>
    <t>INV-0089-001</t>
  </si>
  <si>
    <t>INV-0089-002</t>
  </si>
  <si>
    <t>INV-0090-001</t>
  </si>
  <si>
    <t>INV-0090-002</t>
  </si>
  <si>
    <t>INV-0090-003</t>
  </si>
  <si>
    <t>INV-0090-004</t>
  </si>
  <si>
    <t>INV-0090-005</t>
  </si>
  <si>
    <t>INV-0091-001</t>
  </si>
  <si>
    <t>INV-0091-002</t>
  </si>
  <si>
    <t>INV-0091-003</t>
  </si>
  <si>
    <t>INV-0091-004</t>
  </si>
  <si>
    <t>INV-0091-005</t>
  </si>
  <si>
    <t>INV-0092-001</t>
  </si>
  <si>
    <t>INV-0092-002</t>
  </si>
  <si>
    <t>INV-0092-003</t>
  </si>
  <si>
    <t>INV-0092-004</t>
  </si>
  <si>
    <t>INV-0093-001</t>
  </si>
  <si>
    <t>INV-0093-002</t>
  </si>
  <si>
    <t>INV-0093-003</t>
  </si>
  <si>
    <t>INV-0094-001</t>
  </si>
  <si>
    <t>INV-0095-001</t>
  </si>
  <si>
    <t>INV-0095-002</t>
  </si>
  <si>
    <t>INV-0095-003</t>
  </si>
  <si>
    <t>INV-0095-004</t>
  </si>
  <si>
    <t>INV-0095-005</t>
  </si>
  <si>
    <t>INV-0095-006</t>
  </si>
  <si>
    <t>INV-0095-007</t>
  </si>
  <si>
    <t>INV-0095-008</t>
  </si>
  <si>
    <t>INV-0095-009</t>
  </si>
  <si>
    <t>INV-0095-010</t>
  </si>
  <si>
    <t>INV-0095-011</t>
  </si>
  <si>
    <t>INV-0095-012</t>
  </si>
  <si>
    <t>INV-0095-013</t>
  </si>
  <si>
    <t>INV-0095-014</t>
  </si>
  <si>
    <t>INV-0095-015</t>
  </si>
  <si>
    <t>INV-0095-016</t>
  </si>
  <si>
    <t>INV-0095-017</t>
  </si>
  <si>
    <t>INV-0095-018</t>
  </si>
  <si>
    <t>INV-0095-019</t>
  </si>
  <si>
    <t>INV-0096-001</t>
  </si>
  <si>
    <t>INV-0096-002</t>
  </si>
  <si>
    <t>INV-0097-001</t>
  </si>
  <si>
    <t>INV-0098-001</t>
  </si>
  <si>
    <t>INV-0098-002</t>
  </si>
  <si>
    <t>INV-0098-003</t>
  </si>
  <si>
    <t>INV-0098-004</t>
  </si>
  <si>
    <t>INV-0098-005</t>
  </si>
  <si>
    <t>INV-0098-006</t>
  </si>
  <si>
    <t>INV-0098-007</t>
  </si>
  <si>
    <t>INV-0098-008</t>
  </si>
  <si>
    <t>INV-0098-009</t>
  </si>
  <si>
    <t>INV-0098-010</t>
  </si>
  <si>
    <t>INV-0098-011</t>
  </si>
  <si>
    <t>INV-0098-012</t>
  </si>
  <si>
    <t>INV-0098-013</t>
  </si>
  <si>
    <t>INV-0098-014</t>
  </si>
  <si>
    <t>INV-0098-015</t>
  </si>
  <si>
    <t>INV-0098-016</t>
  </si>
  <si>
    <t>INV-0098-017</t>
  </si>
  <si>
    <t>INV-0099-001</t>
  </si>
  <si>
    <t>INV-0099-002</t>
  </si>
  <si>
    <t>INV-0099-003</t>
  </si>
  <si>
    <t>INV-0100-001</t>
  </si>
  <si>
    <t>INV-0100-002</t>
  </si>
  <si>
    <t>INV-0100-003</t>
  </si>
  <si>
    <t>INV-0100-004</t>
  </si>
  <si>
    <t>INV-0100-005</t>
  </si>
  <si>
    <t>INV-0100-006</t>
  </si>
  <si>
    <t>INV-0101-001</t>
  </si>
  <si>
    <t>INV-0101-002</t>
  </si>
  <si>
    <t>INV-0101-003</t>
  </si>
  <si>
    <t>INV-0101-004</t>
  </si>
  <si>
    <t>INV-0102-001</t>
  </si>
  <si>
    <t>INV-0102-002</t>
  </si>
  <si>
    <t>INV-0102-003</t>
  </si>
  <si>
    <t>INV-0103-001</t>
  </si>
  <si>
    <t>INV-0103-002</t>
  </si>
  <si>
    <t>INV-0103-003</t>
  </si>
  <si>
    <t>INV-0103-004</t>
  </si>
  <si>
    <t>INV-0103-005</t>
  </si>
  <si>
    <t>INV-0103-006</t>
  </si>
  <si>
    <t>INV-0103-007</t>
  </si>
  <si>
    <t>INV-0103-008</t>
  </si>
  <si>
    <t>INV-0103-009</t>
  </si>
  <si>
    <t>INV-0103-010</t>
  </si>
  <si>
    <t>INV-0103-011</t>
  </si>
  <si>
    <t>INV-0103-012</t>
  </si>
  <si>
    <t>INV-0103-013</t>
  </si>
  <si>
    <t>INV-0103-014</t>
  </si>
  <si>
    <t>INV-0103-015</t>
  </si>
  <si>
    <t>INV-0104-001</t>
  </si>
  <si>
    <t>INV-0104-002</t>
  </si>
  <si>
    <t>INV-0105-001</t>
  </si>
  <si>
    <t>INV-0105-002</t>
  </si>
  <si>
    <t>INV-0106-001</t>
  </si>
  <si>
    <t>INV-0106-002</t>
  </si>
  <si>
    <t>INV-0106-003</t>
  </si>
  <si>
    <t>INV-0106-004</t>
  </si>
  <si>
    <t>INV-0106-005</t>
  </si>
  <si>
    <t>INV-0107-001</t>
  </si>
  <si>
    <t>INV-0108-001</t>
  </si>
  <si>
    <t>INV-0109-001</t>
  </si>
  <si>
    <t>INV-0110-001</t>
  </si>
  <si>
    <t>INV-0110-002</t>
  </si>
  <si>
    <t>INV-0110-003</t>
  </si>
  <si>
    <t>INV-0110-004</t>
  </si>
  <si>
    <t>INV-0110-005</t>
  </si>
  <si>
    <t>INV-0110-006</t>
  </si>
  <si>
    <t>INV-0111-001</t>
  </si>
  <si>
    <t>INV-0111-002</t>
  </si>
  <si>
    <t>INV-0112-001</t>
  </si>
  <si>
    <t>INV-0112-002</t>
  </si>
  <si>
    <t>INV-0112-003</t>
  </si>
  <si>
    <t>INV-0112-004</t>
  </si>
  <si>
    <t>INV-0113-001</t>
  </si>
  <si>
    <t>INV-0113-002</t>
  </si>
  <si>
    <t>INV-0113-003</t>
  </si>
  <si>
    <t>INV-0114-001</t>
  </si>
  <si>
    <t>INV-0114-002</t>
  </si>
  <si>
    <t>INV-0114-003</t>
  </si>
  <si>
    <t>INV-0114-004</t>
  </si>
  <si>
    <t>INV-0114-005</t>
  </si>
  <si>
    <t>INV-0114-006</t>
  </si>
  <si>
    <t>INV-0114-007</t>
  </si>
  <si>
    <t>INV-0115-001</t>
  </si>
  <si>
    <t>INV-0115-002</t>
  </si>
  <si>
    <t>INV-0115-003</t>
  </si>
  <si>
    <t>INV-0115-004</t>
  </si>
  <si>
    <t>INV-0115-005</t>
  </si>
  <si>
    <t>INV-0115-006</t>
  </si>
  <si>
    <t>INV-0116-001</t>
  </si>
  <si>
    <t>INV-0116-002</t>
  </si>
  <si>
    <t>INV-0116-003</t>
  </si>
  <si>
    <t>INV-0117-001</t>
  </si>
  <si>
    <t>INV-0117-002</t>
  </si>
  <si>
    <t>INV-0117-003</t>
  </si>
  <si>
    <t>INV-0118-001</t>
  </si>
  <si>
    <t>INV-0118-002</t>
  </si>
  <si>
    <t>INV-0118-003</t>
  </si>
  <si>
    <t>INV-0118-004</t>
  </si>
  <si>
    <t>INV-0118-005</t>
  </si>
  <si>
    <t>INV-0118-006</t>
  </si>
  <si>
    <t>INV-0118-007</t>
  </si>
  <si>
    <t>INV-0119-001</t>
  </si>
  <si>
    <t>INV-0119-002</t>
  </si>
  <si>
    <t>INV-0119-003</t>
  </si>
  <si>
    <t>INV-0120-001</t>
  </si>
  <si>
    <t>INV-0120-002</t>
  </si>
  <si>
    <t>INV-0121-001</t>
  </si>
  <si>
    <t>INV-0121-002</t>
  </si>
  <si>
    <t>INV-0121-003</t>
  </si>
  <si>
    <t>INV-0121-004</t>
  </si>
  <si>
    <t>INV-0121-005</t>
  </si>
  <si>
    <t>INV-0121-006</t>
  </si>
  <si>
    <t>INV-0121-007</t>
  </si>
  <si>
    <t>INV-0122-001</t>
  </si>
  <si>
    <t>INV-0122-002</t>
  </si>
  <si>
    <t>INV-0123-001</t>
  </si>
  <si>
    <t>INV-0123-002</t>
  </si>
  <si>
    <t>INV-0123-003</t>
  </si>
  <si>
    <t>INV-0123-004</t>
  </si>
  <si>
    <t>INV-0123-005</t>
  </si>
  <si>
    <t>INV-0124-001</t>
  </si>
  <si>
    <t>INV-0124-002</t>
  </si>
  <si>
    <t>INV-0124-003</t>
  </si>
  <si>
    <t>INV-0124-004</t>
  </si>
  <si>
    <t>INV-0124-005</t>
  </si>
  <si>
    <t>INV-0125-001</t>
  </si>
  <si>
    <t>INV-0125-002</t>
  </si>
  <si>
    <t>INV-0125-003</t>
  </si>
  <si>
    <t>INV-0125-004</t>
  </si>
  <si>
    <t>INV-0125-005</t>
  </si>
  <si>
    <t>INV-0125-006</t>
  </si>
  <si>
    <t>INV-0125-007</t>
  </si>
  <si>
    <t>INV-0125-008</t>
  </si>
  <si>
    <t>INV-0125-009</t>
  </si>
  <si>
    <t>INV-0126-001</t>
  </si>
  <si>
    <t>INV-0126-002</t>
  </si>
  <si>
    <t>INV-0127-001</t>
  </si>
  <si>
    <t>INV-0128-001</t>
  </si>
  <si>
    <t>INV-0128-002</t>
  </si>
  <si>
    <t>INV-0128-003</t>
  </si>
  <si>
    <t>INV-0128-004</t>
  </si>
  <si>
    <t>INV-0128-005</t>
  </si>
  <si>
    <t>INV-0128-006</t>
  </si>
  <si>
    <t>INV-0128-007</t>
  </si>
  <si>
    <t>INV-0128-008</t>
  </si>
  <si>
    <t>INV-0128-009</t>
  </si>
  <si>
    <t>INV-0129-001</t>
  </si>
  <si>
    <t>INV-0130-001</t>
  </si>
  <si>
    <t>INV-0130-002</t>
  </si>
  <si>
    <t>INV-0130-003</t>
  </si>
  <si>
    <t>INV-0130-004</t>
  </si>
  <si>
    <t>INV-0130-005</t>
  </si>
  <si>
    <t>INV-0130-006</t>
  </si>
  <si>
    <t>INV-0130-007</t>
  </si>
  <si>
    <t>INV-0130-008</t>
  </si>
  <si>
    <t>INV-0131-001</t>
  </si>
  <si>
    <t>INV-0131-002</t>
  </si>
  <si>
    <t>INV-0131-003</t>
  </si>
  <si>
    <t>INV-0131-004</t>
  </si>
  <si>
    <t>INV-0131-005</t>
  </si>
  <si>
    <t>INV-0131-006</t>
  </si>
  <si>
    <t>INV-0131-007</t>
  </si>
  <si>
    <t>INV-0131-008</t>
  </si>
  <si>
    <t>INV-0131-009</t>
  </si>
  <si>
    <t>INV-0131-010</t>
  </si>
  <si>
    <t>INV-0131-011</t>
  </si>
  <si>
    <t>INV-0131-012</t>
  </si>
  <si>
    <t>INV-0131-013</t>
  </si>
  <si>
    <t>INV-0132-001</t>
  </si>
  <si>
    <t>INV-0132-002</t>
  </si>
  <si>
    <t>INV-0132-003</t>
  </si>
  <si>
    <t>INV-0133-001</t>
  </si>
  <si>
    <t>INV-0133-002</t>
  </si>
  <si>
    <t>INV-0133-003</t>
  </si>
  <si>
    <t>INV-0133-004</t>
  </si>
  <si>
    <t>INV-0133-005</t>
  </si>
  <si>
    <t>INV-0133-006</t>
  </si>
  <si>
    <t>INV-0133-007</t>
  </si>
  <si>
    <t>INV-0133-008</t>
  </si>
  <si>
    <t>INV-0133-009</t>
  </si>
  <si>
    <t>INV-0133-010</t>
  </si>
  <si>
    <t>INV-0133-011</t>
  </si>
  <si>
    <t>INV-0133-012</t>
  </si>
  <si>
    <t>INV-0133-013</t>
  </si>
  <si>
    <t>INV-0133-014</t>
  </si>
  <si>
    <t>INV-0134-001</t>
  </si>
  <si>
    <t>INV-0134-002</t>
  </si>
  <si>
    <t>INV-0134-003</t>
  </si>
  <si>
    <t>INV-0134-004</t>
  </si>
  <si>
    <t>INV-0135-001</t>
  </si>
  <si>
    <t>INV-0135-002</t>
  </si>
  <si>
    <t>INV-0135-003</t>
  </si>
  <si>
    <t>INV-0135-004</t>
  </si>
  <si>
    <t>INV-0135-005</t>
  </si>
  <si>
    <t>INV-0135-006</t>
  </si>
  <si>
    <t>INV-0135-007</t>
  </si>
  <si>
    <t>INV-0135-008</t>
  </si>
  <si>
    <t>INV-0135-009</t>
  </si>
  <si>
    <t>INV-0135-010</t>
  </si>
  <si>
    <t>INV-0135-011</t>
  </si>
  <si>
    <t>INV-0135-012</t>
  </si>
  <si>
    <t>INV-0135-013</t>
  </si>
  <si>
    <t>INV-0135-014</t>
  </si>
  <si>
    <t>INV-0135-015</t>
  </si>
  <si>
    <t>INV-0135-016</t>
  </si>
  <si>
    <t>INV-0135-017</t>
  </si>
  <si>
    <t>INV-0135-018</t>
  </si>
  <si>
    <t>INV-0135-019</t>
  </si>
  <si>
    <t>INV-0135-020</t>
  </si>
  <si>
    <t>INV-0135-021</t>
  </si>
  <si>
    <t>INV-0135-022</t>
  </si>
  <si>
    <t>INV-0135-023</t>
  </si>
  <si>
    <t>INV-0135-024</t>
  </si>
  <si>
    <t>INV-0135-025</t>
  </si>
  <si>
    <t>INV-0136-001</t>
  </si>
  <si>
    <t>INV-0137-001</t>
  </si>
  <si>
    <t>INV-0137-002</t>
  </si>
  <si>
    <t>INV-0137-003</t>
  </si>
  <si>
    <t>INV-0137-004</t>
  </si>
  <si>
    <t>INV-0137-005</t>
  </si>
  <si>
    <t>INV-0137-006</t>
  </si>
  <si>
    <t>INV-0138-001</t>
  </si>
  <si>
    <t>INV-0138-002</t>
  </si>
  <si>
    <t>INV-0138-003</t>
  </si>
  <si>
    <t>INV-0138-004</t>
  </si>
  <si>
    <t>INV-0139-001</t>
  </si>
  <si>
    <t>INV-0139-002</t>
  </si>
  <si>
    <t>INV-0140-001</t>
  </si>
  <si>
    <t>INV-0140-002</t>
  </si>
  <si>
    <t>INV-0141-001</t>
  </si>
  <si>
    <t>INV-0141-002</t>
  </si>
  <si>
    <t>INV-0141-003</t>
  </si>
  <si>
    <t>INV-0141-004</t>
  </si>
  <si>
    <t>INV-0141-005</t>
  </si>
  <si>
    <t>INV-0141-006</t>
  </si>
  <si>
    <t>INV-0141-007</t>
  </si>
  <si>
    <t>INV-0142-001</t>
  </si>
  <si>
    <t>INV-0142-002</t>
  </si>
  <si>
    <t>INV-0142-003</t>
  </si>
  <si>
    <t>INV-0142-004</t>
  </si>
  <si>
    <t>INV-0143-001</t>
  </si>
  <si>
    <t>INV-0143-002</t>
  </si>
  <si>
    <t>INV-0143-003</t>
  </si>
  <si>
    <t>INV-0143-004</t>
  </si>
  <si>
    <t>INV-0143-005</t>
  </si>
  <si>
    <t>INV-0143-006</t>
  </si>
  <si>
    <t>INV-0143-007</t>
  </si>
  <si>
    <t>INV-0143-008</t>
  </si>
  <si>
    <t>INV-0144-001</t>
  </si>
  <si>
    <t>INV-0145-001</t>
  </si>
  <si>
    <t>INV-0145-002</t>
  </si>
  <si>
    <t>INV-0145-003</t>
  </si>
  <si>
    <t>INV-0145-004</t>
  </si>
  <si>
    <t>INV-0145-005</t>
  </si>
  <si>
    <t>INV-0145-006</t>
  </si>
  <si>
    <t>INV-0146-001</t>
  </si>
  <si>
    <t>INV-0146-002</t>
  </si>
  <si>
    <t>INV-0146-003</t>
  </si>
  <si>
    <t>INV-0146-004</t>
  </si>
  <si>
    <t>INV-0146-005</t>
  </si>
  <si>
    <t>INV-0146-006</t>
  </si>
  <si>
    <t>INV-0146-007</t>
  </si>
  <si>
    <t>INV-0146-008</t>
  </si>
  <si>
    <t>INV-0146-009</t>
  </si>
  <si>
    <t>INV-0146-010</t>
  </si>
  <si>
    <t>INV-0147-001</t>
  </si>
  <si>
    <t>INV-0148-001</t>
  </si>
  <si>
    <t>INV-0148-002</t>
  </si>
  <si>
    <t>INV-0148-003</t>
  </si>
  <si>
    <t>INV-0149-001</t>
  </si>
  <si>
    <t>INV-0149-002</t>
  </si>
  <si>
    <t>INV-0149-003</t>
  </si>
  <si>
    <t>INV-0149-004</t>
  </si>
  <si>
    <t>INV-0149-005</t>
  </si>
  <si>
    <t>INV-0149-006</t>
  </si>
  <si>
    <t>INV-0149-007</t>
  </si>
  <si>
    <t>INV-0149-008</t>
  </si>
  <si>
    <t>INV-0150-001</t>
  </si>
  <si>
    <t>INV-0150-002</t>
  </si>
  <si>
    <t>INV-0150-003</t>
  </si>
  <si>
    <t>INV-0150-004</t>
  </si>
  <si>
    <t>INV-0150-005</t>
  </si>
  <si>
    <t>INV-0150-006</t>
  </si>
  <si>
    <t>INV-0150-007</t>
  </si>
  <si>
    <t>INV-0150-008</t>
  </si>
  <si>
    <t>INV-0150-009</t>
  </si>
  <si>
    <t>INV-0150-010</t>
  </si>
  <si>
    <t>INV-0150-011</t>
  </si>
  <si>
    <t>INV-0150-012</t>
  </si>
  <si>
    <t>INV-0150-013</t>
  </si>
  <si>
    <t>INV-0150-014</t>
  </si>
  <si>
    <t>INV-0151-001</t>
  </si>
  <si>
    <t>INV-0152-001</t>
  </si>
  <si>
    <t>INV-0153-001</t>
  </si>
  <si>
    <t>INV-0154-001</t>
  </si>
  <si>
    <t>INV-0154-002</t>
  </si>
  <si>
    <t>INV-0155-001</t>
  </si>
  <si>
    <t>INV-0156-001</t>
  </si>
  <si>
    <t>INV-0156-002</t>
  </si>
  <si>
    <t>INV-0156-003</t>
  </si>
  <si>
    <t>INV-0156-004</t>
  </si>
  <si>
    <t>INV-0157-001</t>
  </si>
  <si>
    <t>INV-0157-002</t>
  </si>
  <si>
    <t>INV-0157-003</t>
  </si>
  <si>
    <t>INV-0157-004</t>
  </si>
  <si>
    <t>INV-0157-005</t>
  </si>
  <si>
    <t>INV-0157-006</t>
  </si>
  <si>
    <t>INV-0157-007</t>
  </si>
  <si>
    <t>INV-0157-008</t>
  </si>
  <si>
    <t>INV-0157-009</t>
  </si>
  <si>
    <t>INV-0157-010</t>
  </si>
  <si>
    <t>INV-0157-011</t>
  </si>
  <si>
    <t>INV-0157-012</t>
  </si>
  <si>
    <t>INV-0157-013</t>
  </si>
  <si>
    <t>INV-0157-014</t>
  </si>
  <si>
    <t>INV-0158-001</t>
  </si>
  <si>
    <t>INV-0158-002</t>
  </si>
  <si>
    <t>INV-0158-003</t>
  </si>
  <si>
    <t>INV-0158-004</t>
  </si>
  <si>
    <t>INV-0158-005</t>
  </si>
  <si>
    <t>INV-0158-006</t>
  </si>
  <si>
    <t>INV-0158-007</t>
  </si>
  <si>
    <t>INV-0158-008</t>
  </si>
  <si>
    <t>INV-0158-009</t>
  </si>
  <si>
    <t>INV-0158-010</t>
  </si>
  <si>
    <t>INV-0158-011</t>
  </si>
  <si>
    <t>INV-0159-001</t>
  </si>
  <si>
    <t>INV-0159-002</t>
  </si>
  <si>
    <t>INV-0160-001</t>
  </si>
  <si>
    <t>INV-0161-001</t>
  </si>
  <si>
    <t>INV-0162-001</t>
  </si>
  <si>
    <t>INV-0162-002</t>
  </si>
  <si>
    <t>INV-0162-003</t>
  </si>
  <si>
    <t>INV-0162-004</t>
  </si>
  <si>
    <t>INV-0162-005</t>
  </si>
  <si>
    <t>INV-0162-006</t>
  </si>
  <si>
    <t>INV-0162-007</t>
  </si>
  <si>
    <t>INV-0162-008</t>
  </si>
  <si>
    <t>INV-0162-009</t>
  </si>
  <si>
    <t>INV-0162-010</t>
  </si>
  <si>
    <t>INV-0162-011</t>
  </si>
  <si>
    <t>INV-0162-012</t>
  </si>
  <si>
    <t>INV-0162-013</t>
  </si>
  <si>
    <t>INV-0162-014</t>
  </si>
  <si>
    <t>INV-0162-015</t>
  </si>
  <si>
    <t>INV-0162-016</t>
  </si>
  <si>
    <t>INV-0162-017</t>
  </si>
  <si>
    <t>INV-0162-018</t>
  </si>
  <si>
    <t>INV-0163-001</t>
  </si>
  <si>
    <t>INV-0163-002</t>
  </si>
  <si>
    <t>INV-0163-003</t>
  </si>
  <si>
    <t>INV-0163-004</t>
  </si>
  <si>
    <t>INV-0163-005</t>
  </si>
  <si>
    <t>INV-0163-006</t>
  </si>
  <si>
    <t>INV-0163-007</t>
  </si>
  <si>
    <t>INV-0163-008</t>
  </si>
  <si>
    <t>INV-0163-009</t>
  </si>
  <si>
    <t>INV-0163-010</t>
  </si>
  <si>
    <t>INV-0163-011</t>
  </si>
  <si>
    <t>INV-0163-012</t>
  </si>
  <si>
    <t>INV-0163-013</t>
  </si>
  <si>
    <t>INV-0163-014</t>
  </si>
  <si>
    <t>INV-0163-015</t>
  </si>
  <si>
    <t>INV-0164-001</t>
  </si>
  <si>
    <t>INV-0164-002</t>
  </si>
  <si>
    <t>INV-0164-003</t>
  </si>
  <si>
    <t>INV-0164-004</t>
  </si>
  <si>
    <t>INV-0164-005</t>
  </si>
  <si>
    <t>INV-0164-006</t>
  </si>
  <si>
    <t>INV-0164-007</t>
  </si>
  <si>
    <t>INV-0164-008</t>
  </si>
  <si>
    <t>INV-0164-009</t>
  </si>
  <si>
    <t>INV-0165-001</t>
  </si>
  <si>
    <t>INV-0165-002</t>
  </si>
  <si>
    <t>INV-0165-003</t>
  </si>
  <si>
    <t>INV-0165-004</t>
  </si>
  <si>
    <t>INV-0165-005</t>
  </si>
  <si>
    <t>INV-0166-001</t>
  </si>
  <si>
    <t>INV-0166-002</t>
  </si>
  <si>
    <t>INV-0167-001</t>
  </si>
  <si>
    <t>INV-0167-002</t>
  </si>
  <si>
    <t>INV-0167-003</t>
  </si>
  <si>
    <t>INV-0167-004</t>
  </si>
  <si>
    <t>INV-0167-005</t>
  </si>
  <si>
    <t>INV-0167-006</t>
  </si>
  <si>
    <t>INV-0167-007</t>
  </si>
  <si>
    <t>INV-0167-008</t>
  </si>
  <si>
    <t>INV-0167-009</t>
  </si>
  <si>
    <t>INV-0168-001</t>
  </si>
  <si>
    <t>INV-0168-002</t>
  </si>
  <si>
    <t>INV-0168-003</t>
  </si>
  <si>
    <t>INV-0168-004</t>
  </si>
  <si>
    <t>INV-0168-005</t>
  </si>
  <si>
    <t>INV-0168-006</t>
  </si>
  <si>
    <t>INV-0168-007</t>
  </si>
  <si>
    <t>INV-0168-008</t>
  </si>
  <si>
    <t>INV-0169-001</t>
  </si>
  <si>
    <t>INV-0169-002</t>
  </si>
  <si>
    <t>INV-0169-003</t>
  </si>
  <si>
    <t>INV-0169-004</t>
  </si>
  <si>
    <t>INV-0169-005</t>
  </si>
  <si>
    <t>INV-0169-006</t>
  </si>
  <si>
    <t>INV-0169-007</t>
  </si>
  <si>
    <t>INV-0169-008</t>
  </si>
  <si>
    <t>INV-0169-009</t>
  </si>
  <si>
    <t>INV-0169-010</t>
  </si>
  <si>
    <t>INV-0169-011</t>
  </si>
  <si>
    <t>INV-0169-012</t>
  </si>
  <si>
    <t>INV-0170-001</t>
  </si>
  <si>
    <t>INV-0170-002</t>
  </si>
  <si>
    <t>INV-0170-003</t>
  </si>
  <si>
    <t>INV-0171-001</t>
  </si>
  <si>
    <t>INV-0171-002</t>
  </si>
  <si>
    <t>INV-0171-003</t>
  </si>
  <si>
    <t>INV-0172-001</t>
  </si>
  <si>
    <t>INV-0172-002</t>
  </si>
  <si>
    <t>INV-0172-003</t>
  </si>
  <si>
    <t>INV-0173-001</t>
  </si>
  <si>
    <t>INV-0174-001</t>
  </si>
  <si>
    <t>INV-0174-002</t>
  </si>
  <si>
    <t>INV-0174-003</t>
  </si>
  <si>
    <t>INV-0174-004</t>
  </si>
  <si>
    <t>INV-0174-005</t>
  </si>
  <si>
    <t>INV-0174-006</t>
  </si>
  <si>
    <t>INV-0174-007</t>
  </si>
  <si>
    <t>INV-0174-008</t>
  </si>
  <si>
    <t>INV-0174-009</t>
  </si>
  <si>
    <t>INV-0174-010</t>
  </si>
  <si>
    <t>INV-0175-001</t>
  </si>
  <si>
    <t>INV-0175-002</t>
  </si>
  <si>
    <t>INV-0175-003</t>
  </si>
  <si>
    <t>INV-0175-004</t>
  </si>
  <si>
    <t>INV-0175-005</t>
  </si>
  <si>
    <t>INV-0175-006</t>
  </si>
  <si>
    <t>INV-0175-007</t>
  </si>
  <si>
    <t>INV-0175-008</t>
  </si>
  <si>
    <t>INV-0175-009</t>
  </si>
  <si>
    <t>INV-0175-010</t>
  </si>
  <si>
    <t>INV-0175-011</t>
  </si>
  <si>
    <t>INV-0175-012</t>
  </si>
  <si>
    <t>INV-0175-013</t>
  </si>
  <si>
    <t>INV-0175-014</t>
  </si>
  <si>
    <t>INV-0175-015</t>
  </si>
  <si>
    <t>INV-0175-016</t>
  </si>
  <si>
    <t>INV-0175-017</t>
  </si>
  <si>
    <t>INV-0175-018</t>
  </si>
  <si>
    <t>INV-0176-001</t>
  </si>
  <si>
    <t>INV-0176-002</t>
  </si>
  <si>
    <t>INV-0176-003</t>
  </si>
  <si>
    <t>INV-0176-004</t>
  </si>
  <si>
    <t>INV-0176-005</t>
  </si>
  <si>
    <t>INV-0176-006</t>
  </si>
  <si>
    <t>INV-0176-007</t>
  </si>
  <si>
    <t>INV-0177-001</t>
  </si>
  <si>
    <t>INV-0177-002</t>
  </si>
  <si>
    <t>INV-0178-001</t>
  </si>
  <si>
    <t>INV-0179-001</t>
  </si>
  <si>
    <t>INV-0179-002</t>
  </si>
  <si>
    <t>INV-0180-001</t>
  </si>
  <si>
    <t>INV-0180-002</t>
  </si>
  <si>
    <t>INV-0180-003</t>
  </si>
  <si>
    <t>INV-0181-001</t>
  </si>
  <si>
    <t>INV-0181-002</t>
  </si>
  <si>
    <t>INV-0182-001</t>
  </si>
  <si>
    <t>INV-0182-002</t>
  </si>
  <si>
    <t>INV-0182-003</t>
  </si>
  <si>
    <t>INV-0182-004</t>
  </si>
  <si>
    <t>INV-0182-005</t>
  </si>
  <si>
    <t>INV-0183-001</t>
  </si>
  <si>
    <t>INV-0184-001</t>
  </si>
  <si>
    <t>INV-0184-002</t>
  </si>
  <si>
    <t>INV-0184-003</t>
  </si>
  <si>
    <t>INV-0184-004</t>
  </si>
  <si>
    <t>INV-0184-005</t>
  </si>
  <si>
    <t>INV-0184-006</t>
  </si>
  <si>
    <t>INV-0184-007</t>
  </si>
  <si>
    <t>INV-0184-008</t>
  </si>
  <si>
    <t>INV-0184-009</t>
  </si>
  <si>
    <t>INV-0184-010</t>
  </si>
  <si>
    <t>INV-0184-011</t>
  </si>
  <si>
    <t>INV-0185-001</t>
  </si>
  <si>
    <t>INV-0185-002</t>
  </si>
  <si>
    <t>INV-0185-003</t>
  </si>
  <si>
    <t>INV-0185-004</t>
  </si>
  <si>
    <t>INV-0186-001</t>
  </si>
  <si>
    <t>INV-0186-002</t>
  </si>
  <si>
    <t>INV-0186-003</t>
  </si>
  <si>
    <t>INV-0187-001</t>
  </si>
  <si>
    <t>INV-0188-001</t>
  </si>
  <si>
    <t>INV-0188-002</t>
  </si>
  <si>
    <t>INV-0188-003</t>
  </si>
  <si>
    <t>INV-0188-004</t>
  </si>
  <si>
    <t>INV-0188-005</t>
  </si>
  <si>
    <t>INV-0188-006</t>
  </si>
  <si>
    <t>INV-0189-001</t>
  </si>
  <si>
    <t>INV-0189-002</t>
  </si>
  <si>
    <t>INV-0189-003</t>
  </si>
  <si>
    <t>INV-0189-004</t>
  </si>
  <si>
    <t>INV-0189-005</t>
  </si>
  <si>
    <t>INV-0189-006</t>
  </si>
  <si>
    <t>INV-0189-007</t>
  </si>
  <si>
    <t>INV-0189-008</t>
  </si>
  <si>
    <t>INV-0190-001</t>
  </si>
  <si>
    <t>INV-0191-001</t>
  </si>
  <si>
    <t>INV-0191-002</t>
  </si>
  <si>
    <t>INV-0191-003</t>
  </si>
  <si>
    <t>INV-0191-004</t>
  </si>
  <si>
    <t>INV-0192-001</t>
  </si>
  <si>
    <t>INV-0193-001</t>
  </si>
  <si>
    <t>INV-0194-001</t>
  </si>
  <si>
    <t>INV-0194-002</t>
  </si>
  <si>
    <t>INV-0194-003</t>
  </si>
  <si>
    <t>INV-0194-004</t>
  </si>
  <si>
    <t>INV-0195-001</t>
  </si>
  <si>
    <t>INV-0195-002</t>
  </si>
  <si>
    <t>INV-0195-003</t>
  </si>
  <si>
    <t>INV-0195-004</t>
  </si>
  <si>
    <t>INV-0195-005</t>
  </si>
  <si>
    <t>INV-0195-006</t>
  </si>
  <si>
    <t>INV-0195-007</t>
  </si>
  <si>
    <t>INV-0195-008</t>
  </si>
  <si>
    <t>INV-0195-009</t>
  </si>
  <si>
    <t>INV-0196-001</t>
  </si>
  <si>
    <t>INV-0196-002</t>
  </si>
  <si>
    <t>INV-0196-003</t>
  </si>
  <si>
    <t>INV-0197-001</t>
  </si>
  <si>
    <t>INV-0197-002</t>
  </si>
  <si>
    <t>INV-0197-003</t>
  </si>
  <si>
    <t>INV-0197-004</t>
  </si>
  <si>
    <t>INV-0197-005</t>
  </si>
  <si>
    <t>INV-0198-001</t>
  </si>
  <si>
    <t>INV-0198-002</t>
  </si>
  <si>
    <t>INV-0198-003</t>
  </si>
  <si>
    <t>INV-0198-004</t>
  </si>
  <si>
    <t>INV-0198-005</t>
  </si>
  <si>
    <t>INV-0198-006</t>
  </si>
  <si>
    <t>INV-0198-007</t>
  </si>
  <si>
    <t>INV-0198-008</t>
  </si>
  <si>
    <t>INV-0198-009</t>
  </si>
  <si>
    <t>INV-0198-010</t>
  </si>
  <si>
    <t>INV-0198-011</t>
  </si>
  <si>
    <t>INV-0198-012</t>
  </si>
  <si>
    <t>INV-0198-013</t>
  </si>
  <si>
    <t>INV-0198-014</t>
  </si>
  <si>
    <t>INV-0198-015</t>
  </si>
  <si>
    <t>INV-0199-001</t>
  </si>
  <si>
    <t>INV-0199-002</t>
  </si>
  <si>
    <t>INV-0200-001</t>
  </si>
  <si>
    <t>INV-0201-001</t>
  </si>
  <si>
    <t>INV-0201-002</t>
  </si>
  <si>
    <t>INV-0201-003</t>
  </si>
  <si>
    <t>INV-0201-004</t>
  </si>
  <si>
    <t>INV-0201-005</t>
  </si>
  <si>
    <t>INV-0202-001</t>
  </si>
  <si>
    <t>INV-0202-002</t>
  </si>
  <si>
    <t>INV-0202-003</t>
  </si>
  <si>
    <t>INV-0203-001</t>
  </si>
  <si>
    <t>INV-0203-002</t>
  </si>
  <si>
    <t>INV-0203-003</t>
  </si>
  <si>
    <t>INV-0204-001</t>
  </si>
  <si>
    <t>INV-0204-002</t>
  </si>
  <si>
    <t>INV-0205-001</t>
  </si>
  <si>
    <t>INV-0205-002</t>
  </si>
  <si>
    <t>INV-0205-003</t>
  </si>
  <si>
    <t>INV-0206-001</t>
  </si>
  <si>
    <t>INV-0206-002</t>
  </si>
  <si>
    <t>INV-0207-001</t>
  </si>
  <si>
    <t>INV-0207-002</t>
  </si>
  <si>
    <t>INV-0207-003</t>
  </si>
  <si>
    <t>INV-0207-004</t>
  </si>
  <si>
    <t>INV-0207-005</t>
  </si>
  <si>
    <t>INV-0207-006</t>
  </si>
  <si>
    <t>INV-0207-007</t>
  </si>
  <si>
    <t>INV-0207-008</t>
  </si>
  <si>
    <t>INV-0208-001</t>
  </si>
  <si>
    <t>INV-0208-002</t>
  </si>
  <si>
    <t>INV-0208-003</t>
  </si>
  <si>
    <t>INV-0208-004</t>
  </si>
  <si>
    <t>INV-0208-005</t>
  </si>
  <si>
    <t>INV-0209-001</t>
  </si>
  <si>
    <t>INV-0209-002</t>
  </si>
  <si>
    <t>INV-0209-003</t>
  </si>
  <si>
    <t>INV-0209-004</t>
  </si>
  <si>
    <t>INV-0210-001</t>
  </si>
  <si>
    <t>INV-0210-002</t>
  </si>
  <si>
    <t>INV-0210-003</t>
  </si>
  <si>
    <t>INV-0210-004</t>
  </si>
  <si>
    <t>INV-0211-001</t>
  </si>
  <si>
    <t>INV-0212-001</t>
  </si>
  <si>
    <t>INV-0212-002</t>
  </si>
  <si>
    <t>INV-0212-003</t>
  </si>
  <si>
    <t>INV-0213-001</t>
  </si>
  <si>
    <t>INV-0214-001</t>
  </si>
  <si>
    <t>INV-0214-002</t>
  </si>
  <si>
    <t>INV-0215-001</t>
  </si>
  <si>
    <t>INV-0216-001</t>
  </si>
  <si>
    <t>INV-0216-002</t>
  </si>
  <si>
    <t>INV-0216-003</t>
  </si>
  <si>
    <t>INV-0216-004</t>
  </si>
  <si>
    <t>INV-0216-005</t>
  </si>
  <si>
    <t>INV-0216-006</t>
  </si>
  <si>
    <t>INV-0216-007</t>
  </si>
  <si>
    <t>INV-0216-008</t>
  </si>
  <si>
    <t>INV-0216-009</t>
  </si>
  <si>
    <t>INV-0216-010</t>
  </si>
  <si>
    <t>INV-0216-011</t>
  </si>
  <si>
    <t>INV-0216-012</t>
  </si>
  <si>
    <t>INV-0216-013</t>
  </si>
  <si>
    <t>INV-0217-001</t>
  </si>
  <si>
    <t>INV-0217-002</t>
  </si>
  <si>
    <t>INV-0218-001</t>
  </si>
  <si>
    <t>INV-0218-002</t>
  </si>
  <si>
    <t>INV-0218-003</t>
  </si>
  <si>
    <t>INV-0218-004</t>
  </si>
  <si>
    <t>INV-0219-001</t>
  </si>
  <si>
    <t>INV-0219-002</t>
  </si>
  <si>
    <t>INV-0220-001</t>
  </si>
  <si>
    <t>INV-0220-002</t>
  </si>
  <si>
    <t>INV-0221-001</t>
  </si>
  <si>
    <t>INV-0221-002</t>
  </si>
  <si>
    <t>INV-0221-003</t>
  </si>
  <si>
    <t>INV-0221-004</t>
  </si>
  <si>
    <t>INV-0221-005</t>
  </si>
  <si>
    <t>INV-0222-001</t>
  </si>
  <si>
    <t>INV-0222-002</t>
  </si>
  <si>
    <t>INV-0223-001</t>
  </si>
  <si>
    <t>INV-0223-002</t>
  </si>
  <si>
    <t>INV-0223-003</t>
  </si>
  <si>
    <t>INV-0223-004</t>
  </si>
  <si>
    <t>INV-0223-005</t>
  </si>
  <si>
    <t>INV-0223-006</t>
  </si>
  <si>
    <t>INV-0223-007</t>
  </si>
  <si>
    <t>INV-0223-008</t>
  </si>
  <si>
    <t>INV-0223-009</t>
  </si>
  <si>
    <t>INV-0223-010</t>
  </si>
  <si>
    <t>INV-0223-011</t>
  </si>
  <si>
    <t>INV-0223-012</t>
  </si>
  <si>
    <t>INV-0223-013</t>
  </si>
  <si>
    <t>INV-0223-014</t>
  </si>
  <si>
    <t>INV-0223-015</t>
  </si>
  <si>
    <t>INV-0223-016</t>
  </si>
  <si>
    <t>INV-0223-017</t>
  </si>
  <si>
    <t>INV-0224-001</t>
  </si>
  <si>
    <t>INV-0224-002</t>
  </si>
  <si>
    <t>INV-0225-001</t>
  </si>
  <si>
    <t>INV-0225-002</t>
  </si>
  <si>
    <t>INV-0225-003</t>
  </si>
  <si>
    <t>INV-0225-004</t>
  </si>
  <si>
    <t>INV-0226-001</t>
  </si>
  <si>
    <t>INV-0226-002</t>
  </si>
  <si>
    <t>INV-0226-003</t>
  </si>
  <si>
    <t>INV-0226-004</t>
  </si>
  <si>
    <t>INV-0226-005</t>
  </si>
  <si>
    <t>INV-0226-006</t>
  </si>
  <si>
    <t>INV-0227-001</t>
  </si>
  <si>
    <t>INV-0227-002</t>
  </si>
  <si>
    <t>INV-0228-001</t>
  </si>
  <si>
    <t>INV-0228-002</t>
  </si>
  <si>
    <t>INV-0228-003</t>
  </si>
  <si>
    <t>INV-0229-001</t>
  </si>
  <si>
    <t>INV-0230-001</t>
  </si>
  <si>
    <t>INV-0231-001</t>
  </si>
  <si>
    <t>INV-0232-001</t>
  </si>
  <si>
    <t>INV-0233-001</t>
  </si>
  <si>
    <t>INV-0233-002</t>
  </si>
  <si>
    <t>INV-0233-003</t>
  </si>
  <si>
    <t>INV-0233-004</t>
  </si>
  <si>
    <t>INV-0233-005</t>
  </si>
  <si>
    <t>INV-0233-006</t>
  </si>
  <si>
    <t>INV-0233-007</t>
  </si>
  <si>
    <t>INV-0233-008</t>
  </si>
  <si>
    <t>INV-0233-009</t>
  </si>
  <si>
    <t>INV-0233-010</t>
  </si>
  <si>
    <t>INV-0233-011</t>
  </si>
  <si>
    <t>INV-0233-012</t>
  </si>
  <si>
    <t>INV-0234-001</t>
  </si>
  <si>
    <t>INV-0234-002</t>
  </si>
  <si>
    <t>INV-0234-003</t>
  </si>
  <si>
    <t>INV-0234-004</t>
  </si>
  <si>
    <t>INV-0234-005</t>
  </si>
  <si>
    <t>INV-0234-006</t>
  </si>
  <si>
    <t>INV-0234-007</t>
  </si>
  <si>
    <t>INV-0234-008</t>
  </si>
  <si>
    <t>INV-0234-009</t>
  </si>
  <si>
    <t>INV-0234-010</t>
  </si>
  <si>
    <t>INV-0234-011</t>
  </si>
  <si>
    <t>INV-0234-012</t>
  </si>
  <si>
    <t>INV-0235-001</t>
  </si>
  <si>
    <t>INV-0235-002</t>
  </si>
  <si>
    <t>INV-0236-001</t>
  </si>
  <si>
    <t>INV-0236-002</t>
  </si>
  <si>
    <t>INV-0236-003</t>
  </si>
  <si>
    <t>INV-0236-004</t>
  </si>
  <si>
    <t>INV-0236-005</t>
  </si>
  <si>
    <t>INV-0236-006</t>
  </si>
  <si>
    <t>INV-0237-001</t>
  </si>
  <si>
    <t>INV-0237-002</t>
  </si>
  <si>
    <t>INV-0237-003</t>
  </si>
  <si>
    <t>INV-0237-004</t>
  </si>
  <si>
    <t>INV-0237-005</t>
  </si>
  <si>
    <t>INV-0237-006</t>
  </si>
  <si>
    <t>INV-0238-001</t>
  </si>
  <si>
    <t>INV-0238-002</t>
  </si>
  <si>
    <t>INV-0239-001</t>
  </si>
  <si>
    <t>INV-0240-001</t>
  </si>
  <si>
    <t>INV-0240-002</t>
  </si>
  <si>
    <t>INV-0240-003</t>
  </si>
  <si>
    <t>INV-0240-004</t>
  </si>
  <si>
    <t>INV-0241-001</t>
  </si>
  <si>
    <t>INV-0241-002</t>
  </si>
  <si>
    <t>INV-0241-003</t>
  </si>
  <si>
    <t>INV-0241-004</t>
  </si>
  <si>
    <t>INV-0241-005</t>
  </si>
  <si>
    <t>INV-0241-006</t>
  </si>
  <si>
    <t>INV-0241-007</t>
  </si>
  <si>
    <t>INV-0241-008</t>
  </si>
  <si>
    <t>INV-0241-009</t>
  </si>
  <si>
    <t>INV-0241-010</t>
  </si>
  <si>
    <t>INV-0241-011</t>
  </si>
  <si>
    <t>INV-0241-012</t>
  </si>
  <si>
    <t>INV-0241-013</t>
  </si>
  <si>
    <t>INV-0241-014</t>
  </si>
  <si>
    <t>INV-0241-015</t>
  </si>
  <si>
    <t>INV-0241-016</t>
  </si>
  <si>
    <t>INV-0241-017</t>
  </si>
  <si>
    <t>INV-0241-018</t>
  </si>
  <si>
    <t>INV-0241-019</t>
  </si>
  <si>
    <t>INV-0241-020</t>
  </si>
  <si>
    <t>INV-0241-021</t>
  </si>
  <si>
    <t>INV-0241-022</t>
  </si>
  <si>
    <t>INV-0242-001</t>
  </si>
  <si>
    <t>INV-0243-001</t>
  </si>
  <si>
    <t>INV-0243-002</t>
  </si>
  <si>
    <t>INV-0243-003</t>
  </si>
  <si>
    <t>INV-0243-004</t>
  </si>
  <si>
    <t>INV-0243-005</t>
  </si>
  <si>
    <t>INV-0243-006</t>
  </si>
  <si>
    <t>INV-0244-001</t>
  </si>
  <si>
    <t>INV-0244-002</t>
  </si>
  <si>
    <t>INV-0245-001</t>
  </si>
  <si>
    <t>INV-0245-002</t>
  </si>
  <si>
    <t>INV-0246-001</t>
  </si>
  <si>
    <t>INV-0246-002</t>
  </si>
  <si>
    <t>INV-0246-003</t>
  </si>
  <si>
    <t>INV-0246-004</t>
  </si>
  <si>
    <t>INV-0246-005</t>
  </si>
  <si>
    <t>INV-0247-001</t>
  </si>
  <si>
    <t>INV-0247-002</t>
  </si>
  <si>
    <t>INV-0247-003</t>
  </si>
  <si>
    <t>INV-0247-004</t>
  </si>
  <si>
    <t>INV-0247-005</t>
  </si>
  <si>
    <t>INV-0247-006</t>
  </si>
  <si>
    <t>INV-0247-007</t>
  </si>
  <si>
    <t>INV-0247-008</t>
  </si>
  <si>
    <t>INV-0247-009</t>
  </si>
  <si>
    <t>INV-0247-010</t>
  </si>
  <si>
    <t>INV-0247-011</t>
  </si>
  <si>
    <t>INV-0247-012</t>
  </si>
  <si>
    <t>INV-0247-013</t>
  </si>
  <si>
    <t>INV-0248-001</t>
  </si>
  <si>
    <t>INV-0249-001</t>
  </si>
  <si>
    <t>INV-0249-002</t>
  </si>
  <si>
    <t>INV-0250-001</t>
  </si>
  <si>
    <t>INV-0251-001</t>
  </si>
  <si>
    <t>INV-0251-002</t>
  </si>
  <si>
    <t>INV-0252-001</t>
  </si>
  <si>
    <t>INV-0253-001</t>
  </si>
  <si>
    <t>INV-0253-002</t>
  </si>
  <si>
    <t>INV-0253-003</t>
  </si>
  <si>
    <t>INV-0253-004</t>
  </si>
  <si>
    <t>INV-0253-005</t>
  </si>
  <si>
    <t>INV-0253-006</t>
  </si>
  <si>
    <t>INV-0253-007</t>
  </si>
  <si>
    <t>INV-0253-008</t>
  </si>
  <si>
    <t>INV-0254-001</t>
  </si>
  <si>
    <t>INV-0254-002</t>
  </si>
  <si>
    <t>INV-0254-003</t>
  </si>
  <si>
    <t>INV-0254-004</t>
  </si>
  <si>
    <t>INV-0254-005</t>
  </si>
  <si>
    <t>INV-0255-001</t>
  </si>
  <si>
    <t>INV-0255-002</t>
  </si>
  <si>
    <t>INV-0255-003</t>
  </si>
  <si>
    <t>INV-0255-004</t>
  </si>
  <si>
    <t>INV-0255-005</t>
  </si>
  <si>
    <t>INV-0255-006</t>
  </si>
  <si>
    <t>INV-0255-007</t>
  </si>
  <si>
    <t>INV-0255-008</t>
  </si>
  <si>
    <t>INV-0255-009</t>
  </si>
  <si>
    <t>INV-0256-001</t>
  </si>
  <si>
    <t>INV-0256-002</t>
  </si>
  <si>
    <t>INV-0256-003</t>
  </si>
  <si>
    <t>INV-0256-004</t>
  </si>
  <si>
    <t>INV-0256-005</t>
  </si>
  <si>
    <t>INV-0257-001</t>
  </si>
  <si>
    <t>INV-0257-002</t>
  </si>
  <si>
    <t>INV-0257-003</t>
  </si>
  <si>
    <t>INV-0257-004</t>
  </si>
  <si>
    <t>INV-0257-005</t>
  </si>
  <si>
    <t>INV-0257-006</t>
  </si>
  <si>
    <t>INV-0258-001</t>
  </si>
  <si>
    <t>INV-0258-002</t>
  </si>
  <si>
    <t>INV-0259-001</t>
  </si>
  <si>
    <t>INV-0259-002</t>
  </si>
  <si>
    <t>INV-0259-003</t>
  </si>
  <si>
    <t>INV-0259-004</t>
  </si>
  <si>
    <t>INV-0259-005</t>
  </si>
  <si>
    <t>INV-0259-006</t>
  </si>
  <si>
    <t>INV-0259-007</t>
  </si>
  <si>
    <t>INV-0259-008</t>
  </si>
  <si>
    <t>INV-0259-009</t>
  </si>
  <si>
    <t>INV-0260-001</t>
  </si>
  <si>
    <t>INV-0260-002</t>
  </si>
  <si>
    <t>INV-0260-003</t>
  </si>
  <si>
    <t>INV-0260-004</t>
  </si>
  <si>
    <t>INV-0260-005</t>
  </si>
  <si>
    <t>INV-0260-006</t>
  </si>
  <si>
    <t>INV-0260-007</t>
  </si>
  <si>
    <t>INV-0260-008</t>
  </si>
  <si>
    <t>INV-0260-009</t>
  </si>
  <si>
    <t>INV-0260-010</t>
  </si>
  <si>
    <t>INV-0261-001</t>
  </si>
  <si>
    <t>INV-0261-002</t>
  </si>
  <si>
    <t>INV-0262-001</t>
  </si>
  <si>
    <t>INV-0262-002</t>
  </si>
  <si>
    <t>INV-0262-003</t>
  </si>
  <si>
    <t>INV-0263-001</t>
  </si>
  <si>
    <t>INV-0263-002</t>
  </si>
  <si>
    <t>INV-0263-003</t>
  </si>
  <si>
    <t>INV-0263-004</t>
  </si>
  <si>
    <t>INV-0263-005</t>
  </si>
  <si>
    <t>INV-0263-006</t>
  </si>
  <si>
    <t>INV-0263-007</t>
  </si>
  <si>
    <t>INV-0263-008</t>
  </si>
  <si>
    <t>INV-0263-009</t>
  </si>
  <si>
    <t>INV-0263-010</t>
  </si>
  <si>
    <t>INV-0263-011</t>
  </si>
  <si>
    <t>INV-0263-012</t>
  </si>
  <si>
    <t>INV-0264-001</t>
  </si>
  <si>
    <t>INV-0264-002</t>
  </si>
  <si>
    <t>INV-0265-001</t>
  </si>
  <si>
    <t>INV-0266-001</t>
  </si>
  <si>
    <t>INV-0266-002</t>
  </si>
  <si>
    <t>INV-0266-003</t>
  </si>
  <si>
    <t>INV-0266-004</t>
  </si>
  <si>
    <t>INV-0266-005</t>
  </si>
  <si>
    <t>INV-0266-006</t>
  </si>
  <si>
    <t>INV-0266-007</t>
  </si>
  <si>
    <t>INV-0266-008</t>
  </si>
  <si>
    <t>INV-0266-009</t>
  </si>
  <si>
    <t>INV-0266-010</t>
  </si>
  <si>
    <t>INV-0266-011</t>
  </si>
  <si>
    <t>INV-0266-012</t>
  </si>
  <si>
    <t>INV-0266-013</t>
  </si>
  <si>
    <t>INV-0266-014</t>
  </si>
  <si>
    <t>INV-0266-015</t>
  </si>
  <si>
    <t>INV-0266-016</t>
  </si>
  <si>
    <t>INV-0267-001</t>
  </si>
  <si>
    <t>INV-0267-002</t>
  </si>
  <si>
    <t>INV-0268-001</t>
  </si>
  <si>
    <t>INV-0268-002</t>
  </si>
  <si>
    <t>INV-0268-003</t>
  </si>
  <si>
    <t>INV-0268-004</t>
  </si>
  <si>
    <t>INV-0268-005</t>
  </si>
  <si>
    <t>INV-0269-001</t>
  </si>
  <si>
    <t>INV-0270-001</t>
  </si>
  <si>
    <t>INV-0270-002</t>
  </si>
  <si>
    <t>INV-0270-003</t>
  </si>
  <si>
    <t>INV-0270-004</t>
  </si>
  <si>
    <t>INV-0270-005</t>
  </si>
  <si>
    <t>INV-0270-006</t>
  </si>
  <si>
    <t>INV-0270-007</t>
  </si>
  <si>
    <t>INV-0270-008</t>
  </si>
  <si>
    <t>INV-0271-001</t>
  </si>
  <si>
    <t>INV-0271-002</t>
  </si>
  <si>
    <t>INV-0271-003</t>
  </si>
  <si>
    <t>INV-0271-004</t>
  </si>
  <si>
    <t>INV-0271-005</t>
  </si>
  <si>
    <t>INV-0271-006</t>
  </si>
  <si>
    <t>INV-0271-007</t>
  </si>
  <si>
    <t>INV-0271-008</t>
  </si>
  <si>
    <t>INV-0271-009</t>
  </si>
  <si>
    <t>INV-0271-010</t>
  </si>
  <si>
    <t>INV-0271-011</t>
  </si>
  <si>
    <t>INV-0271-012</t>
  </si>
  <si>
    <t>INV-0272-001</t>
  </si>
  <si>
    <t>INV-0273-001</t>
  </si>
  <si>
    <t>INV-0273-002</t>
  </si>
  <si>
    <t>INV-0274-001</t>
  </si>
  <si>
    <t>INV-0274-002</t>
  </si>
  <si>
    <t>INV-0275-001</t>
  </si>
  <si>
    <t>INV-0275-002</t>
  </si>
  <si>
    <t>INV-0275-003</t>
  </si>
  <si>
    <t>INV-0275-004</t>
  </si>
  <si>
    <t>INV-0275-005</t>
  </si>
  <si>
    <t>INV-0275-006</t>
  </si>
  <si>
    <t>INV-0275-007</t>
  </si>
  <si>
    <t>INV-0275-008</t>
  </si>
  <si>
    <t>INV-0276-001</t>
  </si>
  <si>
    <t>INV-0276-002</t>
  </si>
  <si>
    <t>INV-0277-001</t>
  </si>
  <si>
    <t>INV-0277-002</t>
  </si>
  <si>
    <t>INV-0278-001</t>
  </si>
  <si>
    <t>INV-0278-002</t>
  </si>
  <si>
    <t>INV-0278-003</t>
  </si>
  <si>
    <t>INV-0278-004</t>
  </si>
  <si>
    <t>INV-0278-005</t>
  </si>
  <si>
    <t>INV-0278-006</t>
  </si>
  <si>
    <t>INV-0278-007</t>
  </si>
  <si>
    <t>INV-0278-008</t>
  </si>
  <si>
    <t>INV-0278-009</t>
  </si>
  <si>
    <t>INV-0278-010</t>
  </si>
  <si>
    <t>INV-0278-011</t>
  </si>
  <si>
    <t>INV-0278-012</t>
  </si>
  <si>
    <t>INV-0279-001</t>
  </si>
  <si>
    <t>INV-0279-002</t>
  </si>
  <si>
    <t>INV-0279-003</t>
  </si>
  <si>
    <t>INV-0279-004</t>
  </si>
  <si>
    <t>INV-0280-001</t>
  </si>
  <si>
    <t>INV-0280-002</t>
  </si>
  <si>
    <t>INV-0280-003</t>
  </si>
  <si>
    <t>INV-0280-004</t>
  </si>
  <si>
    <t>INV-0281-001</t>
  </si>
  <si>
    <t>INV-0281-002</t>
  </si>
  <si>
    <t>INV-0281-003</t>
  </si>
  <si>
    <t>INV-0281-004</t>
  </si>
  <si>
    <t>INV-0281-005</t>
  </si>
  <si>
    <t>INV-0281-006</t>
  </si>
  <si>
    <t>INV-0281-007</t>
  </si>
  <si>
    <t>INV-0282-001</t>
  </si>
  <si>
    <t>INV-0283-001</t>
  </si>
  <si>
    <t>INV-0283-002</t>
  </si>
  <si>
    <t>INV-0283-003</t>
  </si>
  <si>
    <t>INV-0283-004</t>
  </si>
  <si>
    <t>INV-0283-005</t>
  </si>
  <si>
    <t>INV-0283-006</t>
  </si>
  <si>
    <t>INV-0283-007</t>
  </si>
  <si>
    <t>INV-0284-001</t>
  </si>
  <si>
    <t>INV-0285-001</t>
  </si>
  <si>
    <t>INV-0285-002</t>
  </si>
  <si>
    <t>INV-0285-003</t>
  </si>
  <si>
    <t>INV-0285-004</t>
  </si>
  <si>
    <t>INV-0285-005</t>
  </si>
  <si>
    <t>INV-0285-006</t>
  </si>
  <si>
    <t>INV-0285-007</t>
  </si>
  <si>
    <t>INV-0285-008</t>
  </si>
  <si>
    <t>INV-0285-009</t>
  </si>
  <si>
    <t>INV-0285-010</t>
  </si>
  <si>
    <t>INV-0285-011</t>
  </si>
  <si>
    <t>INV-0285-012</t>
  </si>
  <si>
    <t>INV-0285-013</t>
  </si>
  <si>
    <t>INV-0285-014</t>
  </si>
  <si>
    <t>INV-0285-015</t>
  </si>
  <si>
    <t>INV-0286-001</t>
  </si>
  <si>
    <t>INV-0286-002</t>
  </si>
  <si>
    <t>INV-0286-003</t>
  </si>
  <si>
    <t>INV-0286-004</t>
  </si>
  <si>
    <t>INV-0287-001</t>
  </si>
  <si>
    <t>INV-0287-002</t>
  </si>
  <si>
    <t>INV-0287-003</t>
  </si>
  <si>
    <t>INV-0288-001</t>
  </si>
  <si>
    <t>INV-0289-001</t>
  </si>
  <si>
    <t>INV-0289-002</t>
  </si>
  <si>
    <t>INV-0289-003</t>
  </si>
  <si>
    <t>INV-0289-004</t>
  </si>
  <si>
    <t>INV-0289-005</t>
  </si>
  <si>
    <t>INV-0289-006</t>
  </si>
  <si>
    <t>INV-0289-007</t>
  </si>
  <si>
    <t>INV-0289-008</t>
  </si>
  <si>
    <t>INV-0289-009</t>
  </si>
  <si>
    <t>INV-0290-001</t>
  </si>
  <si>
    <t>INV-0291-001</t>
  </si>
  <si>
    <t>INV-0291-002</t>
  </si>
  <si>
    <t>INV-0291-003</t>
  </si>
  <si>
    <t>INV-0292-001</t>
  </si>
  <si>
    <t>INV-0292-002</t>
  </si>
  <si>
    <t>INV-0292-003</t>
  </si>
  <si>
    <t>INV-0292-004</t>
  </si>
  <si>
    <t>INV-0292-005</t>
  </si>
  <si>
    <t>INV-0292-006</t>
  </si>
  <si>
    <t>INV-0292-007</t>
  </si>
  <si>
    <t>INV-0292-008</t>
  </si>
  <si>
    <t>INV-0292-009</t>
  </si>
  <si>
    <t>INV-0292-010</t>
  </si>
  <si>
    <t>INV-0292-011</t>
  </si>
  <si>
    <t>INV-0292-012</t>
  </si>
  <si>
    <t>INV-0292-013</t>
  </si>
  <si>
    <t>INV-0293-001</t>
  </si>
  <si>
    <t>INV-0294-001</t>
  </si>
  <si>
    <t>INV-0294-002</t>
  </si>
  <si>
    <t>INV-0294-003</t>
  </si>
  <si>
    <t>INV-0295-001</t>
  </si>
  <si>
    <t>INV-0295-002</t>
  </si>
  <si>
    <t>INV-0295-003</t>
  </si>
  <si>
    <t>INV-0295-004</t>
  </si>
  <si>
    <t>INV-0295-005</t>
  </si>
  <si>
    <t>INV-0295-006</t>
  </si>
  <si>
    <t>INV-0295-007</t>
  </si>
  <si>
    <t>INV-0295-008</t>
  </si>
  <si>
    <t>INV-0295-009</t>
  </si>
  <si>
    <t>INV-0296-001</t>
  </si>
  <si>
    <t>INV-0296-002</t>
  </si>
  <si>
    <t>INV-0296-003</t>
  </si>
  <si>
    <t>INV-0296-004</t>
  </si>
  <si>
    <t>INV-0296-005</t>
  </si>
  <si>
    <t>INV-0296-006</t>
  </si>
  <si>
    <t>INV-0296-007</t>
  </si>
  <si>
    <t>INV-0296-008</t>
  </si>
  <si>
    <t>INV-0296-009</t>
  </si>
  <si>
    <t>INV-0296-010</t>
  </si>
  <si>
    <t>INV-0296-011</t>
  </si>
  <si>
    <t>INV-0296-012</t>
  </si>
  <si>
    <t>INV-0297-001</t>
  </si>
  <si>
    <t>INV-0297-002</t>
  </si>
  <si>
    <t>INV-0297-003</t>
  </si>
  <si>
    <t>INV-0298-001</t>
  </si>
  <si>
    <t>INV-0299-001</t>
  </si>
  <si>
    <t>INV-0299-002</t>
  </si>
  <si>
    <t>INV-0299-003</t>
  </si>
  <si>
    <t>INV-0299-004</t>
  </si>
  <si>
    <t>INV-0299-005</t>
  </si>
  <si>
    <t>INV-0299-006</t>
  </si>
  <si>
    <t>INV-0299-007</t>
  </si>
  <si>
    <t>INV-0299-008</t>
  </si>
  <si>
    <t>INV-0299-009</t>
  </si>
  <si>
    <t>INV-0299-010</t>
  </si>
  <si>
    <t>INV-0299-011</t>
  </si>
  <si>
    <t>INV-0299-012</t>
  </si>
  <si>
    <t>INV-0299-013</t>
  </si>
  <si>
    <t>INV-0300-001</t>
  </si>
  <si>
    <t>INV-0300-002</t>
  </si>
  <si>
    <t>INV-0300-003</t>
  </si>
  <si>
    <t>INV-0300-004</t>
  </si>
  <si>
    <t>INV-0300-005</t>
  </si>
  <si>
    <t>INV-0300-006</t>
  </si>
  <si>
    <t>INV-0300-007</t>
  </si>
  <si>
    <t>INV-0301-001</t>
  </si>
  <si>
    <t>INV-0301-002</t>
  </si>
  <si>
    <t>INV-0302-001</t>
  </si>
  <si>
    <t>INV-0302-002</t>
  </si>
  <si>
    <t>INV-0302-003</t>
  </si>
  <si>
    <t>INV-0302-004</t>
  </si>
  <si>
    <t>INV-0302-005</t>
  </si>
  <si>
    <t>INV-0302-006</t>
  </si>
  <si>
    <t>INV-0302-007</t>
  </si>
  <si>
    <t>INV-0302-008</t>
  </si>
  <si>
    <t>INV-0302-009</t>
  </si>
  <si>
    <t>INV-0302-010</t>
  </si>
  <si>
    <t>INV-0303-001</t>
  </si>
  <si>
    <t>INV-0303-002</t>
  </si>
  <si>
    <t>INV-0303-003</t>
  </si>
  <si>
    <t>INV-0303-004</t>
  </si>
  <si>
    <t>INV-0303-005</t>
  </si>
  <si>
    <t>INV-0303-006</t>
  </si>
  <si>
    <t>INV-0304-001</t>
  </si>
  <si>
    <t>INV-0304-002</t>
  </si>
  <si>
    <t>INV-0304-003</t>
  </si>
  <si>
    <t>INV-0304-004</t>
  </si>
  <si>
    <t>INV-0304-005</t>
  </si>
  <si>
    <t>INV-0304-006</t>
  </si>
  <si>
    <t>INV-0304-007</t>
  </si>
  <si>
    <t>INV-0305-001</t>
  </si>
  <si>
    <t>INV-0306-001</t>
  </si>
  <si>
    <t>INV-0307-001</t>
  </si>
  <si>
    <t>INV-0307-002</t>
  </si>
  <si>
    <t>INV-0308-001</t>
  </si>
  <si>
    <t>INV-0309-001</t>
  </si>
  <si>
    <t>INV-0310-001</t>
  </si>
  <si>
    <t>INV-0310-002</t>
  </si>
  <si>
    <t>INV-0311-001</t>
  </si>
  <si>
    <t>INV-0311-002</t>
  </si>
  <si>
    <t>INV-0311-003</t>
  </si>
  <si>
    <t>INV-0311-004</t>
  </si>
  <si>
    <t>INV-0311-005</t>
  </si>
  <si>
    <t>INV-0311-006</t>
  </si>
  <si>
    <t>INV-0311-007</t>
  </si>
  <si>
    <t>INV-0312-001</t>
  </si>
  <si>
    <t>INV-0312-002</t>
  </si>
  <si>
    <t>INV-0313-001</t>
  </si>
  <si>
    <t>INV-0313-002</t>
  </si>
  <si>
    <t>INV-0314-001</t>
  </si>
  <si>
    <t>INV-0315-001</t>
  </si>
  <si>
    <t>INV-0315-002</t>
  </si>
  <si>
    <t>INV-0315-003</t>
  </si>
  <si>
    <t>INV-0315-004</t>
  </si>
  <si>
    <t>INV-0316-001</t>
  </si>
  <si>
    <t>INV-0316-002</t>
  </si>
  <si>
    <t>INV-0316-003</t>
  </si>
  <si>
    <t>INV-0316-004</t>
  </si>
  <si>
    <t>INV-0316-005</t>
  </si>
  <si>
    <t>INV-0317-001</t>
  </si>
  <si>
    <t>INV-0317-002</t>
  </si>
  <si>
    <t>INV-0318-001</t>
  </si>
  <si>
    <t>INV-0318-002</t>
  </si>
  <si>
    <t>INV-0318-003</t>
  </si>
  <si>
    <t>INV-0318-004</t>
  </si>
  <si>
    <t>INV-0318-005</t>
  </si>
  <si>
    <t>INV-0318-006</t>
  </si>
  <si>
    <t>INV-0318-007</t>
  </si>
  <si>
    <t>INV-0318-008</t>
  </si>
  <si>
    <t>INV-0319-001</t>
  </si>
  <si>
    <t>INV-0319-002</t>
  </si>
  <si>
    <t>INV-0319-003</t>
  </si>
  <si>
    <t>INV-0319-004</t>
  </si>
  <si>
    <t>INV-0319-005</t>
  </si>
  <si>
    <t>INV-0319-006</t>
  </si>
  <si>
    <t>INV-0319-007</t>
  </si>
  <si>
    <t>INV-0320-001</t>
  </si>
  <si>
    <t>INV-0320-002</t>
  </si>
  <si>
    <t>INV-0320-003</t>
  </si>
  <si>
    <t>INV-0320-004</t>
  </si>
  <si>
    <t>INV-0320-005</t>
  </si>
  <si>
    <t>INV-0320-006</t>
  </si>
  <si>
    <t>INV-0320-007</t>
  </si>
  <si>
    <t>INV-0320-008</t>
  </si>
  <si>
    <t>INV-0320-009</t>
  </si>
  <si>
    <t>INV-0321-001</t>
  </si>
  <si>
    <t>INV-0321-002</t>
  </si>
  <si>
    <t>INV-0321-003</t>
  </si>
  <si>
    <t>INV-0321-004</t>
  </si>
  <si>
    <t>INV-0322-001</t>
  </si>
  <si>
    <t>INV-0322-002</t>
  </si>
  <si>
    <t>INV-0322-003</t>
  </si>
  <si>
    <t>INV-0323-001</t>
  </si>
  <si>
    <t>INV-0323-002</t>
  </si>
  <si>
    <t>INV-0323-003</t>
  </si>
  <si>
    <t>INV-0324-001</t>
  </si>
  <si>
    <t>INV-0324-002</t>
  </si>
  <si>
    <t>INV-0325-001</t>
  </si>
  <si>
    <t>INV-0325-002</t>
  </si>
  <si>
    <t>INV-0325-003</t>
  </si>
  <si>
    <t>INV-0325-004</t>
  </si>
  <si>
    <t>INV-0325-005</t>
  </si>
  <si>
    <t>INV-0326-001</t>
  </si>
  <si>
    <t>INV-0326-002</t>
  </si>
  <si>
    <t>INV-0326-003</t>
  </si>
  <si>
    <t>INV-0326-004</t>
  </si>
  <si>
    <t>INV-0326-005</t>
  </si>
  <si>
    <t>INV-0326-006</t>
  </si>
  <si>
    <t>INV-0326-007</t>
  </si>
  <si>
    <t>INV-0326-008</t>
  </si>
  <si>
    <t>INV-0326-009</t>
  </si>
  <si>
    <t>INV-0326-010</t>
  </si>
  <si>
    <t>INV-0326-011</t>
  </si>
  <si>
    <t>INV-0326-012</t>
  </si>
  <si>
    <t>INV-0327-001</t>
  </si>
  <si>
    <t>INV-0327-002</t>
  </si>
  <si>
    <t>INV-0327-003</t>
  </si>
  <si>
    <t>INV-0327-004</t>
  </si>
  <si>
    <t>INV-0328-001</t>
  </si>
  <si>
    <t>INV-0328-002</t>
  </si>
  <si>
    <t>INV-0328-003</t>
  </si>
  <si>
    <t>INV-0328-004</t>
  </si>
  <si>
    <t>INV-0328-005</t>
  </si>
  <si>
    <t>INV-0328-006</t>
  </si>
  <si>
    <t>INV-0328-007</t>
  </si>
  <si>
    <t>INV-0329-001</t>
  </si>
  <si>
    <t>INV-0329-002</t>
  </si>
  <si>
    <t>INV-0329-003</t>
  </si>
  <si>
    <t>INV-0329-004</t>
  </si>
  <si>
    <t>INV-0330-001</t>
  </si>
  <si>
    <t>INV-0330-002</t>
  </si>
  <si>
    <t>INV-0330-003</t>
  </si>
  <si>
    <t>INV-0331-001</t>
  </si>
  <si>
    <t>INV-0331-002</t>
  </si>
  <si>
    <t>INV-0331-003</t>
  </si>
  <si>
    <t>INV-0331-004</t>
  </si>
  <si>
    <t>INV-0331-005</t>
  </si>
  <si>
    <t>INV-0331-006</t>
  </si>
  <si>
    <t>INV-0331-007</t>
  </si>
  <si>
    <t>INV-0331-008</t>
  </si>
  <si>
    <t>INV-0331-009</t>
  </si>
  <si>
    <t>INV-0331-010</t>
  </si>
  <si>
    <t>INV-0331-011</t>
  </si>
  <si>
    <t>INV-0331-012</t>
  </si>
  <si>
    <t>INV-0331-013</t>
  </si>
  <si>
    <t>INV-0332-001</t>
  </si>
  <si>
    <t>INV-0333-001</t>
  </si>
  <si>
    <t>INV-0334-001</t>
  </si>
  <si>
    <t>INV-0334-002</t>
  </si>
  <si>
    <t>INV-0334-003</t>
  </si>
  <si>
    <t>INV-0335-001</t>
  </si>
  <si>
    <t>INV-0335-002</t>
  </si>
  <si>
    <t>INV-0335-003</t>
  </si>
  <si>
    <t>INV-0335-004</t>
  </si>
  <si>
    <t>INV-0335-005</t>
  </si>
  <si>
    <t>INV-0335-006</t>
  </si>
  <si>
    <t>INV-0335-007</t>
  </si>
  <si>
    <t>INV-0335-008</t>
  </si>
  <si>
    <t>INV-0335-009</t>
  </si>
  <si>
    <t>INV-0335-010</t>
  </si>
  <si>
    <t>INV-0336-001</t>
  </si>
  <si>
    <t>INV-0337-001</t>
  </si>
  <si>
    <t>INV-0337-002</t>
  </si>
  <si>
    <t>INV-0337-003</t>
  </si>
  <si>
    <t>INV-0337-004</t>
  </si>
  <si>
    <t>INV-0338-001</t>
  </si>
  <si>
    <t>INV-0338-002</t>
  </si>
  <si>
    <t>INV-0338-003</t>
  </si>
  <si>
    <t>INV-0338-004</t>
  </si>
  <si>
    <t>INV-0338-005</t>
  </si>
  <si>
    <t>INV-0338-006</t>
  </si>
  <si>
    <t>INV-0338-007</t>
  </si>
  <si>
    <t>INV-0338-008</t>
  </si>
  <si>
    <t>INV-0338-009</t>
  </si>
  <si>
    <t>INV-0338-010</t>
  </si>
  <si>
    <t>INV-0338-011</t>
  </si>
  <si>
    <t>INV-0338-012</t>
  </si>
  <si>
    <t>INV-0338-013</t>
  </si>
  <si>
    <t>INV-0338-014</t>
  </si>
  <si>
    <t>INV-0338-015</t>
  </si>
  <si>
    <t>INV-0339-001</t>
  </si>
  <si>
    <t>INV-0339-002</t>
  </si>
  <si>
    <t>INV-0339-003</t>
  </si>
  <si>
    <t>INV-0340-001</t>
  </si>
  <si>
    <t>INV-0340-002</t>
  </si>
  <si>
    <t>INV-0340-003</t>
  </si>
  <si>
    <t>INV-0341-001</t>
  </si>
  <si>
    <t>INV-0341-002</t>
  </si>
  <si>
    <t>INV-0341-003</t>
  </si>
  <si>
    <t>INV-0341-004</t>
  </si>
  <si>
    <t>INV-0341-005</t>
  </si>
  <si>
    <t>INV-0342-001</t>
  </si>
  <si>
    <t>INV-0342-002</t>
  </si>
  <si>
    <t>INV-0343-001</t>
  </si>
  <si>
    <t>INV-0343-002</t>
  </si>
  <si>
    <t>INV-0343-003</t>
  </si>
  <si>
    <t>INV-0343-004</t>
  </si>
  <si>
    <t>INV-0343-005</t>
  </si>
  <si>
    <t>INV-0343-006</t>
  </si>
  <si>
    <t>INV-0343-007</t>
  </si>
  <si>
    <t>INV-0343-008</t>
  </si>
  <si>
    <t>INV-0343-009</t>
  </si>
  <si>
    <t>INV-0343-010</t>
  </si>
  <si>
    <t>INV-0343-011</t>
  </si>
  <si>
    <t>INV-0344-001</t>
  </si>
  <si>
    <t>INV-0344-002</t>
  </si>
  <si>
    <t>INV-0344-003</t>
  </si>
  <si>
    <t>INV-0344-004</t>
  </si>
  <si>
    <t>INV-0344-005</t>
  </si>
  <si>
    <t>INV-0344-006</t>
  </si>
  <si>
    <t>INV-0344-007</t>
  </si>
  <si>
    <t>INV-0344-008</t>
  </si>
  <si>
    <t>INV-0344-009</t>
  </si>
  <si>
    <t>INV-0344-010</t>
  </si>
  <si>
    <t>INV-0344-011</t>
  </si>
  <si>
    <t>INV-0344-012</t>
  </si>
  <si>
    <t>INV-0344-013</t>
  </si>
  <si>
    <t>INV-0344-014</t>
  </si>
  <si>
    <t>INV-0344-015</t>
  </si>
  <si>
    <t>INV-0344-016</t>
  </si>
  <si>
    <t>INV-0344-017</t>
  </si>
  <si>
    <t>INV-0344-018</t>
  </si>
  <si>
    <t>INV-0344-019</t>
  </si>
  <si>
    <t>INV-0345-001</t>
  </si>
  <si>
    <t>INV-0345-002</t>
  </si>
  <si>
    <t>INV-0345-003</t>
  </si>
  <si>
    <t>INV-0345-004</t>
  </si>
  <si>
    <t>INV-0345-005</t>
  </si>
  <si>
    <t>INV-0345-006</t>
  </si>
  <si>
    <t>INV-0345-007</t>
  </si>
  <si>
    <t>INV-0345-008</t>
  </si>
  <si>
    <t>INV-0345-009</t>
  </si>
  <si>
    <t>INV-0345-010</t>
  </si>
  <si>
    <t>INV-0345-011</t>
  </si>
  <si>
    <t>INV-0346-001</t>
  </si>
  <si>
    <t>INV-0346-002</t>
  </si>
  <si>
    <t>INV-0346-003</t>
  </si>
  <si>
    <t>INV-0346-004</t>
  </si>
  <si>
    <t>INV-0346-005</t>
  </si>
  <si>
    <t>INV-0347-001</t>
  </si>
  <si>
    <t>INV-0347-002</t>
  </si>
  <si>
    <t>INV-0347-003</t>
  </si>
  <si>
    <t>INV-0347-004</t>
  </si>
  <si>
    <t>INV-0348-001</t>
  </si>
  <si>
    <t>INV-0348-002</t>
  </si>
  <si>
    <t>INV-0348-003</t>
  </si>
  <si>
    <t>INV-0348-004</t>
  </si>
  <si>
    <t>INV-0348-005</t>
  </si>
  <si>
    <t>INV-0348-006</t>
  </si>
  <si>
    <t>INV-0348-007</t>
  </si>
  <si>
    <t>INV-0348-008</t>
  </si>
  <si>
    <t>INV-0348-009</t>
  </si>
  <si>
    <t>INV-0349-001</t>
  </si>
  <si>
    <t>INV-0349-002</t>
  </si>
  <si>
    <t>INV-0349-003</t>
  </si>
  <si>
    <t>INV-0349-004</t>
  </si>
  <si>
    <t>INV-0350-001</t>
  </si>
  <si>
    <t>INV-0350-002</t>
  </si>
  <si>
    <t>INV-0350-003</t>
  </si>
  <si>
    <t>INV-0350-004</t>
  </si>
  <si>
    <t>INV-0351-001</t>
  </si>
  <si>
    <t>INV-0351-002</t>
  </si>
  <si>
    <t>INV-0351-003</t>
  </si>
  <si>
    <t>INV-0351-004</t>
  </si>
  <si>
    <t>INV-0351-005</t>
  </si>
  <si>
    <t>INV-0351-006</t>
  </si>
  <si>
    <t>INV-0351-007</t>
  </si>
  <si>
    <t>INV-0351-008</t>
  </si>
  <si>
    <t>INV-0351-009</t>
  </si>
  <si>
    <t>INV-0351-010</t>
  </si>
  <si>
    <t>INV-0351-011</t>
  </si>
  <si>
    <t>INV-0351-012</t>
  </si>
  <si>
    <t>INV-0352-001</t>
  </si>
  <si>
    <t>INV-0352-002</t>
  </si>
  <si>
    <t>INV-0352-003</t>
  </si>
  <si>
    <t>INV-0353-001</t>
  </si>
  <si>
    <t>INV-0353-002</t>
  </si>
  <si>
    <t>INV-0353-003</t>
  </si>
  <si>
    <t>INV-0353-004</t>
  </si>
  <si>
    <t>INV-0353-005</t>
  </si>
  <si>
    <t>INV-0353-006</t>
  </si>
  <si>
    <t>INV-0354-001</t>
  </si>
  <si>
    <t>INV-0354-002</t>
  </si>
  <si>
    <t>INV-0354-003</t>
  </si>
  <si>
    <t>INV-0354-004</t>
  </si>
  <si>
    <t>INV-0354-005</t>
  </si>
  <si>
    <t>INV-0354-006</t>
  </si>
  <si>
    <t>INV-0354-007</t>
  </si>
  <si>
    <t>INV-0355-001</t>
  </si>
  <si>
    <t>INV-0355-002</t>
  </si>
  <si>
    <t>INV-0356-001</t>
  </si>
  <si>
    <t>INV-0356-002</t>
  </si>
  <si>
    <t>INV-0356-003</t>
  </si>
  <si>
    <t>INV-0356-004</t>
  </si>
  <si>
    <t>INV-0356-005</t>
  </si>
  <si>
    <t>INV-0356-006</t>
  </si>
  <si>
    <t>INV-0356-007</t>
  </si>
  <si>
    <t>INV-0356-008</t>
  </si>
  <si>
    <t>INV-0356-009</t>
  </si>
  <si>
    <t>INV-0357-001</t>
  </si>
  <si>
    <t>INV-0358-001</t>
  </si>
  <si>
    <t>INV-0358-002</t>
  </si>
  <si>
    <t>INV-0358-003</t>
  </si>
  <si>
    <t>INV-0358-004</t>
  </si>
  <si>
    <t>INV-0358-005</t>
  </si>
  <si>
    <t>INV-0358-006</t>
  </si>
  <si>
    <t>INV-0359-001</t>
  </si>
  <si>
    <t>INV-0359-002</t>
  </si>
  <si>
    <t>INV-0359-003</t>
  </si>
  <si>
    <t>INV-0359-004</t>
  </si>
  <si>
    <t>INV-0359-005</t>
  </si>
  <si>
    <t>INV-0360-001</t>
  </si>
  <si>
    <t>INV-0360-002</t>
  </si>
  <si>
    <t>INV-0360-003</t>
  </si>
  <si>
    <t>INV-0361-001</t>
  </si>
  <si>
    <t>INV-0361-002</t>
  </si>
  <si>
    <t>INV-0362-001</t>
  </si>
  <si>
    <t>INV-0363-001</t>
  </si>
  <si>
    <t>INV-0364-001</t>
  </si>
  <si>
    <t>INV-0364-002</t>
  </si>
  <si>
    <t>INV-0364-003</t>
  </si>
  <si>
    <t>INV-0364-004</t>
  </si>
  <si>
    <t>INV-0365-001</t>
  </si>
  <si>
    <t>INV-0366-001</t>
  </si>
  <si>
    <t>INV-0366-002</t>
  </si>
  <si>
    <t>INV-0366-003</t>
  </si>
  <si>
    <t>INV-0366-004</t>
  </si>
  <si>
    <t>INV-0366-005</t>
  </si>
  <si>
    <t>INV-0366-006</t>
  </si>
  <si>
    <t>INV-0366-007</t>
  </si>
  <si>
    <t>INV-0367-001</t>
  </si>
  <si>
    <t>INV-0367-002</t>
  </si>
  <si>
    <t>INV-0368-001</t>
  </si>
  <si>
    <t>INV-0368-002</t>
  </si>
  <si>
    <t>INV-0369-001</t>
  </si>
  <si>
    <t>INV-0369-002</t>
  </si>
  <si>
    <t>INV-0369-003</t>
  </si>
  <si>
    <t>INV-0369-004</t>
  </si>
  <si>
    <t>INV-0369-005</t>
  </si>
  <si>
    <t>INV-0370-001</t>
  </si>
  <si>
    <t>INV-0370-002</t>
  </si>
  <si>
    <t>INV-0370-003</t>
  </si>
  <si>
    <t>INV-0370-004</t>
  </si>
  <si>
    <t>INV-0371-001</t>
  </si>
  <si>
    <t>INV-0371-002</t>
  </si>
  <si>
    <t>INV-0371-003</t>
  </si>
  <si>
    <t>INV-0371-004</t>
  </si>
  <si>
    <t>INV-0371-005</t>
  </si>
  <si>
    <t>INV-0371-006</t>
  </si>
  <si>
    <t>INV-0371-007</t>
  </si>
  <si>
    <t>INV-0371-008</t>
  </si>
  <si>
    <t>INV-0371-009</t>
  </si>
  <si>
    <t>INV-0371-010</t>
  </si>
  <si>
    <t>INV-0372-001</t>
  </si>
  <si>
    <t>INV-0372-002</t>
  </si>
  <si>
    <t>INV-0372-003</t>
  </si>
  <si>
    <t>INV-0372-004</t>
  </si>
  <si>
    <t>INV-0373-001</t>
  </si>
  <si>
    <t>INV-0373-002</t>
  </si>
  <si>
    <t>INV-0373-003</t>
  </si>
  <si>
    <t>INV-0373-004</t>
  </si>
  <si>
    <t>INV-0373-005</t>
  </si>
  <si>
    <t>INV-0373-006</t>
  </si>
  <si>
    <t>INV-0373-007</t>
  </si>
  <si>
    <t>INV-0373-008</t>
  </si>
  <si>
    <t>INV-0374-001</t>
  </si>
  <si>
    <t>INV-0375-001</t>
  </si>
  <si>
    <t>INV-0375-002</t>
  </si>
  <si>
    <t>INV-0375-003</t>
  </si>
  <si>
    <t>INV-0375-004</t>
  </si>
  <si>
    <t>INV-0375-005</t>
  </si>
  <si>
    <t>INV-0376-001</t>
  </si>
  <si>
    <t>INV-0376-002</t>
  </si>
  <si>
    <t>INV-0376-003</t>
  </si>
  <si>
    <t>INV-0377-001</t>
  </si>
  <si>
    <t>INV-0377-002</t>
  </si>
  <si>
    <t>INV-0377-003</t>
  </si>
  <si>
    <t>INV-0377-004</t>
  </si>
  <si>
    <t>INV-0377-005</t>
  </si>
  <si>
    <t>INV-0377-006</t>
  </si>
  <si>
    <t>INV-0377-007</t>
  </si>
  <si>
    <t>INV-0377-008</t>
  </si>
  <si>
    <t>INV-0377-009</t>
  </si>
  <si>
    <t>INV-0377-010</t>
  </si>
  <si>
    <t>INV-0377-011</t>
  </si>
  <si>
    <t>INV-0377-012</t>
  </si>
  <si>
    <t>INV-0377-013</t>
  </si>
  <si>
    <t>INV-0377-014</t>
  </si>
  <si>
    <t>INV-0377-015</t>
  </si>
  <si>
    <t>INV-0377-016</t>
  </si>
  <si>
    <t>INV-0377-017</t>
  </si>
  <si>
    <t>INV-0378-001</t>
  </si>
  <si>
    <t>INV-0378-002</t>
  </si>
  <si>
    <t>INV-0378-003</t>
  </si>
  <si>
    <t>INV-0379-001</t>
  </si>
  <si>
    <t>INV-0379-002</t>
  </si>
  <si>
    <t>INV-0379-003</t>
  </si>
  <si>
    <t>INV-0379-004</t>
  </si>
  <si>
    <t>INV-0379-005</t>
  </si>
  <si>
    <t>INV-0379-006</t>
  </si>
  <si>
    <t>INV-0379-007</t>
  </si>
  <si>
    <t>INV-0380-001</t>
  </si>
  <si>
    <t>INV-0380-002</t>
  </si>
  <si>
    <t>INV-0380-003</t>
  </si>
  <si>
    <t>INV-0380-004</t>
  </si>
  <si>
    <t>INV-0380-005</t>
  </si>
  <si>
    <t>INV-0380-006</t>
  </si>
  <si>
    <t>INV-0380-007</t>
  </si>
  <si>
    <t>INV-0380-008</t>
  </si>
  <si>
    <t>INV-0380-009</t>
  </si>
  <si>
    <t>INV-0380-010</t>
  </si>
  <si>
    <t>INV-0380-011</t>
  </si>
  <si>
    <t>INV-0380-012</t>
  </si>
  <si>
    <t>INV-0380-013</t>
  </si>
  <si>
    <t>INV-0381-001</t>
  </si>
  <si>
    <t>INV-0381-002</t>
  </si>
  <si>
    <t>INV-0381-003</t>
  </si>
  <si>
    <t>INV-0382-001</t>
  </si>
  <si>
    <t>INV-0382-002</t>
  </si>
  <si>
    <t>INV-0382-003</t>
  </si>
  <si>
    <t>INV-0382-004</t>
  </si>
  <si>
    <t>INV-0382-005</t>
  </si>
  <si>
    <t>INV-0382-006</t>
  </si>
  <si>
    <t>INV-0382-007</t>
  </si>
  <si>
    <t>INV-0382-008</t>
  </si>
  <si>
    <t>INV-0383-001</t>
  </si>
  <si>
    <t>INV-0383-002</t>
  </si>
  <si>
    <t>INV-0383-003</t>
  </si>
  <si>
    <t>INV-0383-004</t>
  </si>
  <si>
    <t>INV-0383-005</t>
  </si>
  <si>
    <t>INV-0383-006</t>
  </si>
  <si>
    <t>INV-0383-007</t>
  </si>
  <si>
    <t>INV-0384-001</t>
  </si>
  <si>
    <t>INV-0384-002</t>
  </si>
  <si>
    <t>INV-0384-003</t>
  </si>
  <si>
    <t>INV-0384-004</t>
  </si>
  <si>
    <t>INV-0384-005</t>
  </si>
  <si>
    <t>INV-0385-001</t>
  </si>
  <si>
    <t>INV-0385-002</t>
  </si>
  <si>
    <t>INV-0385-003</t>
  </si>
  <si>
    <t>INV-0385-004</t>
  </si>
  <si>
    <t>INV-0386-001</t>
  </si>
  <si>
    <t>INV-0386-002</t>
  </si>
  <si>
    <t>INV-0386-003</t>
  </si>
  <si>
    <t>INV-0386-004</t>
  </si>
  <si>
    <t>INV-0387-001</t>
  </si>
  <si>
    <t>INV-0387-002</t>
  </si>
  <si>
    <t>INV-0387-003</t>
  </si>
  <si>
    <t>INV-0387-004</t>
  </si>
  <si>
    <t>INV-0387-005</t>
  </si>
  <si>
    <t>INV-0387-006</t>
  </si>
  <si>
    <t>INV-0387-007</t>
  </si>
  <si>
    <t>INV-0387-008</t>
  </si>
  <si>
    <t>INV-0388-001</t>
  </si>
  <si>
    <t>INV-0388-002</t>
  </si>
  <si>
    <t>INV-0388-003</t>
  </si>
  <si>
    <t>INV-0389-001</t>
  </si>
  <si>
    <t>INV-0389-002</t>
  </si>
  <si>
    <t>INV-0389-003</t>
  </si>
  <si>
    <t>INV-0389-004</t>
  </si>
  <si>
    <t>INV-0389-005</t>
  </si>
  <si>
    <t>INV-0389-006</t>
  </si>
  <si>
    <t>INV-0389-007</t>
  </si>
  <si>
    <t>INV-0389-008</t>
  </si>
  <si>
    <t>INV-0390-001</t>
  </si>
  <si>
    <t>INV-0390-002</t>
  </si>
  <si>
    <t>INV-0390-003</t>
  </si>
  <si>
    <t>INV-0391-001</t>
  </si>
  <si>
    <t>INV-0391-002</t>
  </si>
  <si>
    <t>INV-0391-003</t>
  </si>
  <si>
    <t>INV-0391-004</t>
  </si>
  <si>
    <t>INV-0391-005</t>
  </si>
  <si>
    <t>INV-0391-006</t>
  </si>
  <si>
    <t>INV-0391-007</t>
  </si>
  <si>
    <t>INV-0391-008</t>
  </si>
  <si>
    <t>INV-0391-009</t>
  </si>
  <si>
    <t>INV-0392-001</t>
  </si>
  <si>
    <t>INV-0392-002</t>
  </si>
  <si>
    <t>INV-0392-003</t>
  </si>
  <si>
    <t>INV-0392-004</t>
  </si>
  <si>
    <t>INV-0392-005</t>
  </si>
  <si>
    <t>INV-0392-006</t>
  </si>
  <si>
    <t>INV-0392-007</t>
  </si>
  <si>
    <t>INV-0392-008</t>
  </si>
  <si>
    <t>INV-0392-009</t>
  </si>
  <si>
    <t>INV-0392-010</t>
  </si>
  <si>
    <t>INV-0392-011</t>
  </si>
  <si>
    <t>INV-0392-012</t>
  </si>
  <si>
    <t>INV-0392-013</t>
  </si>
  <si>
    <t>INV-0392-014</t>
  </si>
  <si>
    <t>INV-0392-015</t>
  </si>
  <si>
    <t>INV-0392-016</t>
  </si>
  <si>
    <t>INV-0392-017</t>
  </si>
  <si>
    <t>INV-0392-018</t>
  </si>
  <si>
    <t>INV-0392-019</t>
  </si>
  <si>
    <t>INV-0392-020</t>
  </si>
  <si>
    <t>INV-0392-021</t>
  </si>
  <si>
    <t>INV-0393-001</t>
  </si>
  <si>
    <t>INV-0393-002</t>
  </si>
  <si>
    <t>INV-0393-003</t>
  </si>
  <si>
    <t>INV-0393-004</t>
  </si>
  <si>
    <t>INV-0393-005</t>
  </si>
  <si>
    <t>INV-0394-001</t>
  </si>
  <si>
    <t>INV-0394-002</t>
  </si>
  <si>
    <t>INV-0394-003</t>
  </si>
  <si>
    <t>INV-0394-004</t>
  </si>
  <si>
    <t>INV-0394-005</t>
  </si>
  <si>
    <t>INV-0394-006</t>
  </si>
  <si>
    <t>INV-0394-007</t>
  </si>
  <si>
    <t>INV-0394-008</t>
  </si>
  <si>
    <t>INV-0395-001</t>
  </si>
  <si>
    <t>INV-0395-002</t>
  </si>
  <si>
    <t>INV-0395-003</t>
  </si>
  <si>
    <t>INV-0395-004</t>
  </si>
  <si>
    <t>INV-0395-005</t>
  </si>
  <si>
    <t>INV-0395-006</t>
  </si>
  <si>
    <t>INV-0395-007</t>
  </si>
  <si>
    <t>INV-0395-008</t>
  </si>
  <si>
    <t>INV-0396-001</t>
  </si>
  <si>
    <t>INV-0396-002</t>
  </si>
  <si>
    <t>INV-0396-003</t>
  </si>
  <si>
    <t>INV-0396-004</t>
  </si>
  <si>
    <t>INV-0396-005</t>
  </si>
  <si>
    <t>INV-0396-006</t>
  </si>
  <si>
    <t>INV-0397-001</t>
  </si>
  <si>
    <t>INV-0398-001</t>
  </si>
  <si>
    <t>INV-0398-002</t>
  </si>
  <si>
    <t>INV-0398-003</t>
  </si>
  <si>
    <t>INV-0398-004</t>
  </si>
  <si>
    <t>INV-0399-001</t>
  </si>
  <si>
    <t>INV-0400-001</t>
  </si>
  <si>
    <t>INV-0400-002</t>
  </si>
  <si>
    <t>INV-0401-001</t>
  </si>
  <si>
    <t>INV-0402-001</t>
  </si>
  <si>
    <t>INV-0402-002</t>
  </si>
  <si>
    <t>INV-0402-003</t>
  </si>
  <si>
    <t>INV-0402-004</t>
  </si>
  <si>
    <t>INV-0402-005</t>
  </si>
  <si>
    <t>INV-0403-001</t>
  </si>
  <si>
    <t>INV-0403-002</t>
  </si>
  <si>
    <t>INV-0403-003</t>
  </si>
  <si>
    <t>INV-0404-001</t>
  </si>
  <si>
    <t>INV-0404-002</t>
  </si>
  <si>
    <t>INV-0404-003</t>
  </si>
  <si>
    <t>INV-0404-004</t>
  </si>
  <si>
    <t>INV-0404-005</t>
  </si>
  <si>
    <t>INV-0405-001</t>
  </si>
  <si>
    <t>INV-0406-001</t>
  </si>
  <si>
    <t>INV-0406-002</t>
  </si>
  <si>
    <t>INV-0406-003</t>
  </si>
  <si>
    <t>INV-0407-001</t>
  </si>
  <si>
    <t>INV-0407-002</t>
  </si>
  <si>
    <t>INV-0407-003</t>
  </si>
  <si>
    <t>INV-0408-001</t>
  </si>
  <si>
    <t>INV-0408-002</t>
  </si>
  <si>
    <t>INV-0408-003</t>
  </si>
  <si>
    <t>INV-0408-004</t>
  </si>
  <si>
    <t>INV-0408-005</t>
  </si>
  <si>
    <t>INV-0408-006</t>
  </si>
  <si>
    <t>INV-0409-001</t>
  </si>
  <si>
    <t>INV-0409-002</t>
  </si>
  <si>
    <t>INV-0409-003</t>
  </si>
  <si>
    <t>INV-0409-004</t>
  </si>
  <si>
    <t>INV-0409-005</t>
  </si>
  <si>
    <t>INV-0409-006</t>
  </si>
  <si>
    <t>INV-0409-007</t>
  </si>
  <si>
    <t>INV-0409-008</t>
  </si>
  <si>
    <t>INV-0409-009</t>
  </si>
  <si>
    <t>INV-0409-010</t>
  </si>
  <si>
    <t>INV-0409-011</t>
  </si>
  <si>
    <t>INV-0409-012</t>
  </si>
  <si>
    <t>INV-0409-013</t>
  </si>
  <si>
    <t>INV-0410-001</t>
  </si>
  <si>
    <t>INV-0410-002</t>
  </si>
  <si>
    <t>INV-0410-003</t>
  </si>
  <si>
    <t>INV-0410-004</t>
  </si>
  <si>
    <t>INV-0410-005</t>
  </si>
  <si>
    <t>INV-0410-006</t>
  </si>
  <si>
    <t>INV-0410-007</t>
  </si>
  <si>
    <t>INV-0410-008</t>
  </si>
  <si>
    <t>INV-0410-009</t>
  </si>
  <si>
    <t>INV-0410-010</t>
  </si>
  <si>
    <t>INV-0410-011</t>
  </si>
  <si>
    <t>INV-0410-012</t>
  </si>
  <si>
    <t>INV-0411-001</t>
  </si>
  <si>
    <t>INV-0412-001</t>
  </si>
  <si>
    <t>INV-0412-002</t>
  </si>
  <si>
    <t>INV-0412-003</t>
  </si>
  <si>
    <t>INV-0412-004</t>
  </si>
  <si>
    <t>INV-0413-001</t>
  </si>
  <si>
    <t>INV-0413-002</t>
  </si>
  <si>
    <t>INV-0413-003</t>
  </si>
  <si>
    <t>INV-0414-001</t>
  </si>
  <si>
    <t>INV-0414-002</t>
  </si>
  <si>
    <t>INV-0415-001</t>
  </si>
  <si>
    <t>INV-0415-002</t>
  </si>
  <si>
    <t>INV-0415-003</t>
  </si>
  <si>
    <t>INV-0415-004</t>
  </si>
  <si>
    <t>INV-0415-005</t>
  </si>
  <si>
    <t>INV-0415-006</t>
  </si>
  <si>
    <t>INV-0415-007</t>
  </si>
  <si>
    <t>INV-0416-001</t>
  </si>
  <si>
    <t>INV-0416-002</t>
  </si>
  <si>
    <t>INV-0416-003</t>
  </si>
  <si>
    <t>INV-0416-004</t>
  </si>
  <si>
    <t>INV-0416-005</t>
  </si>
  <si>
    <t>INV-0416-006</t>
  </si>
  <si>
    <t>INV-0416-007</t>
  </si>
  <si>
    <t>INV-0416-008</t>
  </si>
  <si>
    <t>INV-0416-009</t>
  </si>
  <si>
    <t>INV-0416-010</t>
  </si>
  <si>
    <t>INV-0416-011</t>
  </si>
  <si>
    <t>INV-0416-012</t>
  </si>
  <si>
    <t>INV-0416-013</t>
  </si>
  <si>
    <t>INV-0416-014</t>
  </si>
  <si>
    <t>INV-0416-015</t>
  </si>
  <si>
    <t>INV-0416-016</t>
  </si>
  <si>
    <t>INV-0416-017</t>
  </si>
  <si>
    <t>INV-0416-018</t>
  </si>
  <si>
    <t>INV-0416-019</t>
  </si>
  <si>
    <t>INV-0417-001</t>
  </si>
  <si>
    <t>INV-0417-002</t>
  </si>
  <si>
    <t>INV-0417-003</t>
  </si>
  <si>
    <t>INV-0417-004</t>
  </si>
  <si>
    <t>INV-0417-005</t>
  </si>
  <si>
    <t>INV-0417-006</t>
  </si>
  <si>
    <t>INV-0417-007</t>
  </si>
  <si>
    <t>INV-0417-008</t>
  </si>
  <si>
    <t>INV-0417-009</t>
  </si>
  <si>
    <t>INV-0418-001</t>
  </si>
  <si>
    <t>INV-0418-002</t>
  </si>
  <si>
    <t>INV-0418-003</t>
  </si>
  <si>
    <t>INV-0418-004</t>
  </si>
  <si>
    <t>INV-0419-001</t>
  </si>
  <si>
    <t>INV-0420-001</t>
  </si>
  <si>
    <t>INV-0420-002</t>
  </si>
  <si>
    <t>INV-0420-003</t>
  </si>
  <si>
    <t>INV-0420-004</t>
  </si>
  <si>
    <t>INV-0421-001</t>
  </si>
  <si>
    <t>INV-0421-002</t>
  </si>
  <si>
    <t>INV-0421-003</t>
  </si>
  <si>
    <t>INV-0421-004</t>
  </si>
  <si>
    <t>INV-0421-005</t>
  </si>
  <si>
    <t>INV-0421-006</t>
  </si>
  <si>
    <t>INV-0421-007</t>
  </si>
  <si>
    <t>INV-0421-008</t>
  </si>
  <si>
    <t>INV-0421-009</t>
  </si>
  <si>
    <t>INV-0421-010</t>
  </si>
  <si>
    <t>INV-0421-011</t>
  </si>
  <si>
    <t>INV-0421-012</t>
  </si>
  <si>
    <t>INV-0421-013</t>
  </si>
  <si>
    <t>INV-0421-014</t>
  </si>
  <si>
    <t>INV-0421-015</t>
  </si>
  <si>
    <t>INV-0422-001</t>
  </si>
  <si>
    <t>INV-0422-002</t>
  </si>
  <si>
    <t>INV-0423-001</t>
  </si>
  <si>
    <t>INV-0424-001</t>
  </si>
  <si>
    <t>INV-0424-002</t>
  </si>
  <si>
    <t>INV-0424-003</t>
  </si>
  <si>
    <t>INV-0425-001</t>
  </si>
  <si>
    <t>INV-0425-002</t>
  </si>
  <si>
    <t>INV-0425-003</t>
  </si>
  <si>
    <t>INV-0425-004</t>
  </si>
  <si>
    <t>INV-0425-005</t>
  </si>
  <si>
    <t>INV-0426-001</t>
  </si>
  <si>
    <t>INV-0426-002</t>
  </si>
  <si>
    <t>INV-0426-003</t>
  </si>
  <si>
    <t>INV-0426-004</t>
  </si>
  <si>
    <t>INV-0426-005</t>
  </si>
  <si>
    <t>INV-0426-006</t>
  </si>
  <si>
    <t>INV-0427-001</t>
  </si>
  <si>
    <t>INV-0427-002</t>
  </si>
  <si>
    <t>INV-0427-003</t>
  </si>
  <si>
    <t>INV-0427-004</t>
  </si>
  <si>
    <t>INV-0427-005</t>
  </si>
  <si>
    <t>INV-0427-006</t>
  </si>
  <si>
    <t>INV-0427-007</t>
  </si>
  <si>
    <t>INV-0427-008</t>
  </si>
  <si>
    <t>INV-0427-009</t>
  </si>
  <si>
    <t>INV-0427-010</t>
  </si>
  <si>
    <t>INV-0427-011</t>
  </si>
  <si>
    <t>INV-0427-012</t>
  </si>
  <si>
    <t>INV-0427-013</t>
  </si>
  <si>
    <t>INV-0428-001</t>
  </si>
  <si>
    <t>INV-0428-002</t>
  </si>
  <si>
    <t>INV-0429-001</t>
  </si>
  <si>
    <t>INV-0429-002</t>
  </si>
  <si>
    <t>INV-0429-003</t>
  </si>
  <si>
    <t>INV-0429-004</t>
  </si>
  <si>
    <t>INV-0429-005</t>
  </si>
  <si>
    <t>INV-0430-001</t>
  </si>
  <si>
    <t>INV-0430-002</t>
  </si>
  <si>
    <t>INV-0430-003</t>
  </si>
  <si>
    <t>INV-0430-004</t>
  </si>
  <si>
    <t>INV-0431-001</t>
  </si>
  <si>
    <t>INV-0431-002</t>
  </si>
  <si>
    <t>INV-0431-003</t>
  </si>
  <si>
    <t>INV-0431-004</t>
  </si>
  <si>
    <t>INV-0432-001</t>
  </si>
  <si>
    <t>INV-0432-002</t>
  </si>
  <si>
    <t>INV-0433-001</t>
  </si>
  <si>
    <t>INV-0433-002</t>
  </si>
  <si>
    <t>INV-0433-003</t>
  </si>
  <si>
    <t>INV-0433-004</t>
  </si>
  <si>
    <t>INV-0433-005</t>
  </si>
  <si>
    <t>INV-0433-006</t>
  </si>
  <si>
    <t>INV-0433-007</t>
  </si>
  <si>
    <t>INV-0433-008</t>
  </si>
  <si>
    <t>INV-0433-009</t>
  </si>
  <si>
    <t>INV-0433-010</t>
  </si>
  <si>
    <t>INV-0433-011</t>
  </si>
  <si>
    <t>INV-0433-012</t>
  </si>
  <si>
    <t>INV-0433-013</t>
  </si>
  <si>
    <t>INV-0433-014</t>
  </si>
  <si>
    <t>INV-0433-015</t>
  </si>
  <si>
    <t>INV-0433-016</t>
  </si>
  <si>
    <t>INV-0433-017</t>
  </si>
  <si>
    <t>INV-0433-018</t>
  </si>
  <si>
    <t>INV-0433-019</t>
  </si>
  <si>
    <t>INV-0433-020</t>
  </si>
  <si>
    <t>INV-0433-021</t>
  </si>
  <si>
    <t>INV-0433-022</t>
  </si>
  <si>
    <t>INV-0434-001</t>
  </si>
  <si>
    <t>INV-0434-002</t>
  </si>
  <si>
    <t>INV-0434-003</t>
  </si>
  <si>
    <t>INV-0434-004</t>
  </si>
  <si>
    <t>INV-0434-005</t>
  </si>
  <si>
    <t>INV-0434-006</t>
  </si>
  <si>
    <t>INV-0435-001</t>
  </si>
  <si>
    <t>INV-0435-002</t>
  </si>
  <si>
    <t>INV-0435-003</t>
  </si>
  <si>
    <t>INV-0435-004</t>
  </si>
  <si>
    <t>INV-0436-001</t>
  </si>
  <si>
    <t>INV-0436-002</t>
  </si>
  <si>
    <t>INV-0436-003</t>
  </si>
  <si>
    <t>INV-0436-004</t>
  </si>
  <si>
    <t>INV-0437-001</t>
  </si>
  <si>
    <t>INV-0437-002</t>
  </si>
  <si>
    <t>INV-0438-001</t>
  </si>
  <si>
    <t>INV-0438-002</t>
  </si>
  <si>
    <t>INV-0439-001</t>
  </si>
  <si>
    <t>INV-0439-002</t>
  </si>
  <si>
    <t>INV-0439-003</t>
  </si>
  <si>
    <t>INV-0439-004</t>
  </si>
  <si>
    <t>INV-0439-005</t>
  </si>
  <si>
    <t>INV-0439-006</t>
  </si>
  <si>
    <t>INV-0439-007</t>
  </si>
  <si>
    <t>INV-0439-008</t>
  </si>
  <si>
    <t>INV-0439-009</t>
  </si>
  <si>
    <t>INV-0439-010</t>
  </si>
  <si>
    <t>INV-0439-011</t>
  </si>
  <si>
    <t>INV-0439-012</t>
  </si>
  <si>
    <t>INV-0440-001</t>
  </si>
  <si>
    <t>INV-0440-002</t>
  </si>
  <si>
    <t>INV-0440-003</t>
  </si>
  <si>
    <t>INV-0440-004</t>
  </si>
  <si>
    <t>INV-0440-005</t>
  </si>
  <si>
    <t>INV-0440-006</t>
  </si>
  <si>
    <t>INV-0440-007</t>
  </si>
  <si>
    <t>INV-0440-008</t>
  </si>
  <si>
    <t>INV-0440-009</t>
  </si>
  <si>
    <t>INV-0441-001</t>
  </si>
  <si>
    <t>INV-0442-001</t>
  </si>
  <si>
    <t>INV-0442-002</t>
  </si>
  <si>
    <t>INV-0442-003</t>
  </si>
  <si>
    <t>INV-0442-004</t>
  </si>
  <si>
    <t>INV-0443-001</t>
  </si>
  <si>
    <t>INV-0443-002</t>
  </si>
  <si>
    <t>INV-0443-003</t>
  </si>
  <si>
    <t>INV-0443-004</t>
  </si>
  <si>
    <t>INV-0443-005</t>
  </si>
  <si>
    <t>INV-0443-006</t>
  </si>
  <si>
    <t>INV-0444-001</t>
  </si>
  <si>
    <t>INV-0444-002</t>
  </si>
  <si>
    <t>INV-0444-003</t>
  </si>
  <si>
    <t>INV-0444-004</t>
  </si>
  <si>
    <t>INV-0445-001</t>
  </si>
  <si>
    <t>INV-0445-002</t>
  </si>
  <si>
    <t>INV-0445-003</t>
  </si>
  <si>
    <t>INV-0446-001</t>
  </si>
  <si>
    <t>INV-0446-002</t>
  </si>
  <si>
    <t>INV-0447-001</t>
  </si>
  <si>
    <t>INV-0447-002</t>
  </si>
  <si>
    <t>INV-0448-001</t>
  </si>
  <si>
    <t>INV-0448-002</t>
  </si>
  <si>
    <t>INV-0448-003</t>
  </si>
  <si>
    <t>INV-0448-004</t>
  </si>
  <si>
    <t>INV-0448-005</t>
  </si>
  <si>
    <t>INV-0448-006</t>
  </si>
  <si>
    <t>INV-0448-007</t>
  </si>
  <si>
    <t>INV-0449-001</t>
  </si>
  <si>
    <t>INV-0449-002</t>
  </si>
  <si>
    <t>INV-0450-001</t>
  </si>
  <si>
    <t>INV-0450-002</t>
  </si>
  <si>
    <t>INV-0451-001</t>
  </si>
  <si>
    <t>INV-0451-002</t>
  </si>
  <si>
    <t>INV-0452-001</t>
  </si>
  <si>
    <t>INV-0452-002</t>
  </si>
  <si>
    <t>INV-0452-003</t>
  </si>
  <si>
    <t>INV-0452-004</t>
  </si>
  <si>
    <t>INV-0452-005</t>
  </si>
  <si>
    <t>INV-0452-006</t>
  </si>
  <si>
    <t>INV-0452-007</t>
  </si>
  <si>
    <t>INV-0452-008</t>
  </si>
  <si>
    <t>INV-0452-009</t>
  </si>
  <si>
    <t>INV-0452-010</t>
  </si>
  <si>
    <t>INV-0452-011</t>
  </si>
  <si>
    <t>INV-0453-001</t>
  </si>
  <si>
    <t>INV-0453-002</t>
  </si>
  <si>
    <t>INV-0453-003</t>
  </si>
  <si>
    <t>INV-0453-004</t>
  </si>
  <si>
    <t>INV-0454-001</t>
  </si>
  <si>
    <t>INV-0455-001</t>
  </si>
  <si>
    <t>INV-0455-002</t>
  </si>
  <si>
    <t>INV-0455-003</t>
  </si>
  <si>
    <t>INV-0455-004</t>
  </si>
  <si>
    <t>INV-0456-001</t>
  </si>
  <si>
    <t>INV-0457-001</t>
  </si>
  <si>
    <t>INV-0457-002</t>
  </si>
  <si>
    <t>INV-0457-003</t>
  </si>
  <si>
    <t>INV-0458-001</t>
  </si>
  <si>
    <t>INV-0459-001</t>
  </si>
  <si>
    <t>INV-0459-002</t>
  </si>
  <si>
    <t>INV-0459-003</t>
  </si>
  <si>
    <t>INV-0459-004</t>
  </si>
  <si>
    <t>INV-0459-005</t>
  </si>
  <si>
    <t>INV-0459-006</t>
  </si>
  <si>
    <t>INV-0459-007</t>
  </si>
  <si>
    <t>INV-0459-008</t>
  </si>
  <si>
    <t>INV-0459-009</t>
  </si>
  <si>
    <t>INV-0459-010</t>
  </si>
  <si>
    <t>INV-0459-011</t>
  </si>
  <si>
    <t>INV-0459-012</t>
  </si>
  <si>
    <t>INV-0459-013</t>
  </si>
  <si>
    <t>INV-0459-014</t>
  </si>
  <si>
    <t>INV-0459-015</t>
  </si>
  <si>
    <t>INV-0459-016</t>
  </si>
  <si>
    <t>INV-0459-017</t>
  </si>
  <si>
    <t>INV-0459-018</t>
  </si>
  <si>
    <t>INV-0460-001</t>
  </si>
  <si>
    <t>INV-0460-002</t>
  </si>
  <si>
    <t>INV-0461-001</t>
  </si>
  <si>
    <t>INV-0462-001</t>
  </si>
  <si>
    <t>INV-0462-002</t>
  </si>
  <si>
    <t>INV-0462-003</t>
  </si>
  <si>
    <t>INV-0462-004</t>
  </si>
  <si>
    <t>INV-0463-001</t>
  </si>
  <si>
    <t>INV-0463-002</t>
  </si>
  <si>
    <t>INV-0464-001</t>
  </si>
  <si>
    <t>INV-0464-002</t>
  </si>
  <si>
    <t>INV-0464-003</t>
  </si>
  <si>
    <t>INV-0464-004</t>
  </si>
  <si>
    <t>INV-0464-005</t>
  </si>
  <si>
    <t>INV-0464-006</t>
  </si>
  <si>
    <t>INV-0464-007</t>
  </si>
  <si>
    <t>INV-0464-008</t>
  </si>
  <si>
    <t>INV-0464-009</t>
  </si>
  <si>
    <t>INV-0464-010</t>
  </si>
  <si>
    <t>INV-0465-001</t>
  </si>
  <si>
    <t>INV-0465-002</t>
  </si>
  <si>
    <t>INV-0465-003</t>
  </si>
  <si>
    <t>INV-0465-004</t>
  </si>
  <si>
    <t>INV-0465-005</t>
  </si>
  <si>
    <t>INV-0466-001</t>
  </si>
  <si>
    <t>INV-0466-002</t>
  </si>
  <si>
    <t>INV-0466-003</t>
  </si>
  <si>
    <t>INV-0467-001</t>
  </si>
  <si>
    <t>INV-0467-002</t>
  </si>
  <si>
    <t>INV-0467-003</t>
  </si>
  <si>
    <t>INV-0467-004</t>
  </si>
  <si>
    <t>INV-0467-005</t>
  </si>
  <si>
    <t>INV-0468-001</t>
  </si>
  <si>
    <t>INV-0468-002</t>
  </si>
  <si>
    <t>INV-0469-001</t>
  </si>
  <si>
    <t>INV-0469-002</t>
  </si>
  <si>
    <t>INV-0469-003</t>
  </si>
  <si>
    <t>INV-0469-004</t>
  </si>
  <si>
    <t>INV-0470-001</t>
  </si>
  <si>
    <t>INV-0471-001</t>
  </si>
  <si>
    <t>INV-0471-002</t>
  </si>
  <si>
    <t>INV-0471-003</t>
  </si>
  <si>
    <t>INV-0471-004</t>
  </si>
  <si>
    <t>INV-0471-005</t>
  </si>
  <si>
    <t>INV-0471-006</t>
  </si>
  <si>
    <t>INV-0472-001</t>
  </si>
  <si>
    <t>INV-0472-002</t>
  </si>
  <si>
    <t>INV-0473-001</t>
  </si>
  <si>
    <t>INV-0473-002</t>
  </si>
  <si>
    <t>INV-0474-001</t>
  </si>
  <si>
    <t>INV-0474-002</t>
  </si>
  <si>
    <t>INV-0475-001</t>
  </si>
  <si>
    <t>INV-0475-002</t>
  </si>
  <si>
    <t>INV-0475-003</t>
  </si>
  <si>
    <t>INV-0475-004</t>
  </si>
  <si>
    <t>INV-0475-005</t>
  </si>
  <si>
    <t>INV-0475-006</t>
  </si>
  <si>
    <t>INV-0476-001</t>
  </si>
  <si>
    <t>INV-0476-002</t>
  </si>
  <si>
    <t>INV-0476-003</t>
  </si>
  <si>
    <t>INV-0476-004</t>
  </si>
  <si>
    <t>INV-0476-005</t>
  </si>
  <si>
    <t>INV-0477-001</t>
  </si>
  <si>
    <t>INV-0477-002</t>
  </si>
  <si>
    <t>INV-0477-003</t>
  </si>
  <si>
    <t>INV-0477-004</t>
  </si>
  <si>
    <t>INV-0477-005</t>
  </si>
  <si>
    <t>INV-0477-006</t>
  </si>
  <si>
    <t>INV-0477-007</t>
  </si>
  <si>
    <t>INV-0478-001</t>
  </si>
  <si>
    <t>INV-0479-001</t>
  </si>
  <si>
    <t>INV-0479-002</t>
  </si>
  <si>
    <t>INV-0479-003</t>
  </si>
  <si>
    <t>INV-0479-004</t>
  </si>
  <si>
    <t>INV-0480-001</t>
  </si>
  <si>
    <t>INV-0480-002</t>
  </si>
  <si>
    <t>INV-0480-003</t>
  </si>
  <si>
    <t>INV-0480-004</t>
  </si>
  <si>
    <t>INV-0480-005</t>
  </si>
  <si>
    <t>INV-0480-006</t>
  </si>
  <si>
    <t>INV-0481-001</t>
  </si>
  <si>
    <t>INV-0481-002</t>
  </si>
  <si>
    <t>INV-0481-003</t>
  </si>
  <si>
    <t>INV-0481-004</t>
  </si>
  <si>
    <t>INV-0481-005</t>
  </si>
  <si>
    <t>INV-0481-006</t>
  </si>
  <si>
    <t>INV-0481-007</t>
  </si>
  <si>
    <t>INV-0482-001</t>
  </si>
  <si>
    <t>INV-0482-002</t>
  </si>
  <si>
    <t>INV-0482-003</t>
  </si>
  <si>
    <t>INV-0482-004</t>
  </si>
  <si>
    <t>INV-0482-005</t>
  </si>
  <si>
    <t>INV-0482-006</t>
  </si>
  <si>
    <t>INV-0483-001</t>
  </si>
  <si>
    <t>INV-0483-002</t>
  </si>
  <si>
    <t>INV-0483-003</t>
  </si>
  <si>
    <t>INV-0483-004</t>
  </si>
  <si>
    <t>INV-0483-005</t>
  </si>
  <si>
    <t>INV-0483-006</t>
  </si>
  <si>
    <t>INV-0483-007</t>
  </si>
  <si>
    <t>INV-0483-008</t>
  </si>
  <si>
    <t>INV-0483-009</t>
  </si>
  <si>
    <t>INV-0483-010</t>
  </si>
  <si>
    <t>INV-0483-011</t>
  </si>
  <si>
    <t>INV-0483-012</t>
  </si>
  <si>
    <t>INV-0483-013</t>
  </si>
  <si>
    <t>INV-0483-014</t>
  </si>
  <si>
    <t>INV-0483-015</t>
  </si>
  <si>
    <t>INV-0483-016</t>
  </si>
  <si>
    <t>INV-0483-017</t>
  </si>
  <si>
    <t>INV-0483-018</t>
  </si>
  <si>
    <t>INV-0484-001</t>
  </si>
  <si>
    <t>INV-0485-001</t>
  </si>
  <si>
    <t>INV-0485-002</t>
  </si>
  <si>
    <t>INV-0485-003</t>
  </si>
  <si>
    <t>INV-0485-004</t>
  </si>
  <si>
    <t>INV-0485-005</t>
  </si>
  <si>
    <t>INV-0485-006</t>
  </si>
  <si>
    <t>INV-0485-007</t>
  </si>
  <si>
    <t>INV-0486-001</t>
  </si>
  <si>
    <t>INV-0486-002</t>
  </si>
  <si>
    <t>INV-0486-003</t>
  </si>
  <si>
    <t>INV-0487-001</t>
  </si>
  <si>
    <t>INV-0487-002</t>
  </si>
  <si>
    <t>INV-0488-001</t>
  </si>
  <si>
    <t>INV-0488-002</t>
  </si>
  <si>
    <t>INV-0488-003</t>
  </si>
  <si>
    <t>INV-0488-004</t>
  </si>
  <si>
    <t>INV-0488-005</t>
  </si>
  <si>
    <t>INV-0488-006</t>
  </si>
  <si>
    <t>INV-0488-007</t>
  </si>
  <si>
    <t>INV-0488-008</t>
  </si>
  <si>
    <t>INV-0489-001</t>
  </si>
  <si>
    <t>INV-0489-002</t>
  </si>
  <si>
    <t>INV-0489-003</t>
  </si>
  <si>
    <t>INV-0489-004</t>
  </si>
  <si>
    <t>INV-0490-001</t>
  </si>
  <si>
    <t>INV-0490-002</t>
  </si>
  <si>
    <t>INV-0490-003</t>
  </si>
  <si>
    <t>INV-0490-004</t>
  </si>
  <si>
    <t>INV-0491-001</t>
  </si>
  <si>
    <t>INV-0491-002</t>
  </si>
  <si>
    <t>INV-0491-003</t>
  </si>
  <si>
    <t>INV-0491-004</t>
  </si>
  <si>
    <t>INV-0492-001</t>
  </si>
  <si>
    <t>INV-0492-002</t>
  </si>
  <si>
    <t>INV-0492-003</t>
  </si>
  <si>
    <t>INV-0492-004</t>
  </si>
  <si>
    <t>INV-0492-005</t>
  </si>
  <si>
    <t>INV-0492-006</t>
  </si>
  <si>
    <t>INV-0492-007</t>
  </si>
  <si>
    <t>INV-0492-008</t>
  </si>
  <si>
    <t>INV-0492-009</t>
  </si>
  <si>
    <t>INV-0492-010</t>
  </si>
  <si>
    <t>INV-0492-011</t>
  </si>
  <si>
    <t>INV-0492-012</t>
  </si>
  <si>
    <t>INV-0493-001</t>
  </si>
  <si>
    <t>INV-0493-002</t>
  </si>
  <si>
    <t>INV-0493-003</t>
  </si>
  <si>
    <t>INV-0493-004</t>
  </si>
  <si>
    <t>INV-0494-001</t>
  </si>
  <si>
    <t>INV-0494-002</t>
  </si>
  <si>
    <t>INV-0494-003</t>
  </si>
  <si>
    <t>INV-0494-004</t>
  </si>
  <si>
    <t>INV-0494-005</t>
  </si>
  <si>
    <t>INV-0494-006</t>
  </si>
  <si>
    <t>INV-0494-007</t>
  </si>
  <si>
    <t>INV-0494-008</t>
  </si>
  <si>
    <t>INV-0494-009</t>
  </si>
  <si>
    <t>INV-0494-010</t>
  </si>
  <si>
    <t>INV-0494-011</t>
  </si>
  <si>
    <t>INV-0494-012</t>
  </si>
  <si>
    <t>INV-0495-001</t>
  </si>
  <si>
    <t>INV-0495-002</t>
  </si>
  <si>
    <t>INV-0495-003</t>
  </si>
  <si>
    <t>INV-0495-004</t>
  </si>
  <si>
    <t>INV-0495-005</t>
  </si>
  <si>
    <t>INV-0496-001</t>
  </si>
  <si>
    <t>INV-0496-002</t>
  </si>
  <si>
    <t>INV-0496-003</t>
  </si>
  <si>
    <t>INV-0496-004</t>
  </si>
  <si>
    <t>INV-0497-001</t>
  </si>
  <si>
    <t>INV-0497-002</t>
  </si>
  <si>
    <t>INV-0497-003</t>
  </si>
  <si>
    <t>INV-0497-004</t>
  </si>
  <si>
    <t>INV-0497-005</t>
  </si>
  <si>
    <t>INV-0497-006</t>
  </si>
  <si>
    <t>INV-0497-007</t>
  </si>
  <si>
    <t>INV-0497-008</t>
  </si>
  <si>
    <t>INV-0497-009</t>
  </si>
  <si>
    <t>INV-0497-010</t>
  </si>
  <si>
    <t>INV-0497-011</t>
  </si>
  <si>
    <t>INV-0497-012</t>
  </si>
  <si>
    <t>INV-0497-013</t>
  </si>
  <si>
    <t>INV-0498-001</t>
  </si>
  <si>
    <t>INV-0498-002</t>
  </si>
  <si>
    <t>INV-0499-001</t>
  </si>
  <si>
    <t>INV-0499-002</t>
  </si>
  <si>
    <t>INV-0499-003</t>
  </si>
  <si>
    <t>INV-0500-001</t>
  </si>
  <si>
    <t>INV-0500-002</t>
  </si>
  <si>
    <t>INV-0500-003</t>
  </si>
  <si>
    <t>INV-0500-004</t>
  </si>
  <si>
    <t>INV-0500-005</t>
  </si>
  <si>
    <t>INV-0501-001</t>
  </si>
  <si>
    <t>INV-0502-001</t>
  </si>
  <si>
    <t>INV-0502-002</t>
  </si>
  <si>
    <t>INV-0502-003</t>
  </si>
  <si>
    <t>INV-0502-004</t>
  </si>
  <si>
    <t>INV-0502-005</t>
  </si>
  <si>
    <t>INV-0502-006</t>
  </si>
  <si>
    <t>INV-0503-001</t>
  </si>
  <si>
    <t>INV-0503-002</t>
  </si>
  <si>
    <t>INV-0504-001</t>
  </si>
  <si>
    <t>INV-0504-002</t>
  </si>
  <si>
    <t>INV-0505-001</t>
  </si>
  <si>
    <t>INV-0506-001</t>
  </si>
  <si>
    <t>INV-0506-002</t>
  </si>
  <si>
    <t>INV-0506-003</t>
  </si>
  <si>
    <t>INV-0506-004</t>
  </si>
  <si>
    <t>INV-0506-005</t>
  </si>
  <si>
    <t>INV-0506-006</t>
  </si>
  <si>
    <t>INV-0507-001</t>
  </si>
  <si>
    <t>INV-0507-002</t>
  </si>
  <si>
    <t>INV-0507-003</t>
  </si>
  <si>
    <t>INV-0507-004</t>
  </si>
  <si>
    <t>INV-0507-005</t>
  </si>
  <si>
    <t>INV-0507-006</t>
  </si>
  <si>
    <t>INV-0507-007</t>
  </si>
  <si>
    <t>INV-0508-001</t>
  </si>
  <si>
    <t>INV-0508-002</t>
  </si>
  <si>
    <t>INV-0508-003</t>
  </si>
  <si>
    <t>INV-0509-001</t>
  </si>
  <si>
    <t>INV-0509-002</t>
  </si>
  <si>
    <t>INV-0509-003</t>
  </si>
  <si>
    <t>INV-0509-004</t>
  </si>
  <si>
    <t>INV-0509-005</t>
  </si>
  <si>
    <t>INV-0509-006</t>
  </si>
  <si>
    <t>INV-0509-007</t>
  </si>
  <si>
    <t>INV-0509-008</t>
  </si>
  <si>
    <t>INV-0510-001</t>
  </si>
  <si>
    <t>INV-0510-002</t>
  </si>
  <si>
    <t>INV-0510-003</t>
  </si>
  <si>
    <t>INV-0511-001</t>
  </si>
  <si>
    <t>INV-0511-002</t>
  </si>
  <si>
    <t>INV-0511-003</t>
  </si>
  <si>
    <t>INV-0511-004</t>
  </si>
  <si>
    <t>INV-0512-001</t>
  </si>
  <si>
    <t>INV-0512-002</t>
  </si>
  <si>
    <t>INV-0512-003</t>
  </si>
  <si>
    <t>INV-0512-004</t>
  </si>
  <si>
    <t>INV-0512-005</t>
  </si>
  <si>
    <t>INV-0512-006</t>
  </si>
  <si>
    <t>INV-0512-007</t>
  </si>
  <si>
    <t>INV-0512-008</t>
  </si>
  <si>
    <t>INV-0512-009</t>
  </si>
  <si>
    <t>INV-0512-010</t>
  </si>
  <si>
    <t>INV-0512-011</t>
  </si>
  <si>
    <t>INV-0512-012</t>
  </si>
  <si>
    <t>INV-0512-013</t>
  </si>
  <si>
    <t>INV-0512-014</t>
  </si>
  <si>
    <t>INV-0512-015</t>
  </si>
  <si>
    <t>INV-0512-016</t>
  </si>
  <si>
    <t>INV-0512-017</t>
  </si>
  <si>
    <t>INV-0512-018</t>
  </si>
  <si>
    <t>INV-0512-019</t>
  </si>
  <si>
    <t>INV-0512-020</t>
  </si>
  <si>
    <t>INV-0513-001</t>
  </si>
  <si>
    <t>INV-0514-001</t>
  </si>
  <si>
    <t>INV-0514-002</t>
  </si>
  <si>
    <t>INV-0514-003</t>
  </si>
  <si>
    <t>INV-0514-004</t>
  </si>
  <si>
    <t>INV-0514-005</t>
  </si>
  <si>
    <t>INV-0514-006</t>
  </si>
  <si>
    <t>INV-0515-001</t>
  </si>
  <si>
    <t>INV-0515-002</t>
  </si>
  <si>
    <t>INV-0516-001</t>
  </si>
  <si>
    <t>INV-0517-001</t>
  </si>
  <si>
    <t>INV-0517-002</t>
  </si>
  <si>
    <t>INV-0517-003</t>
  </si>
  <si>
    <t>INV-0517-004</t>
  </si>
  <si>
    <t>INV-0517-005</t>
  </si>
  <si>
    <t>INV-0517-006</t>
  </si>
  <si>
    <t>INV-0517-007</t>
  </si>
  <si>
    <t>INV-0517-008</t>
  </si>
  <si>
    <t>INV-0517-009</t>
  </si>
  <si>
    <t>INV-0517-010</t>
  </si>
  <si>
    <t>INV-0518-001</t>
  </si>
  <si>
    <t>INV-0518-002</t>
  </si>
  <si>
    <t>INV-0518-003</t>
  </si>
  <si>
    <t>INV-0518-004</t>
  </si>
  <si>
    <t>INV-0518-005</t>
  </si>
  <si>
    <t>INV-0519-001</t>
  </si>
  <si>
    <t>INV-0519-002</t>
  </si>
  <si>
    <t>INV-0520-001</t>
  </si>
  <si>
    <t>INV-0520-002</t>
  </si>
  <si>
    <t>INV-0520-003</t>
  </si>
  <si>
    <t>INV-0520-004</t>
  </si>
  <si>
    <t>INV-0521-001</t>
  </si>
  <si>
    <t>INV-0521-002</t>
  </si>
  <si>
    <t>INV-0521-003</t>
  </si>
  <si>
    <t>INV-0521-004</t>
  </si>
  <si>
    <t>INV-0521-005</t>
  </si>
  <si>
    <t>INV-0522-001</t>
  </si>
  <si>
    <t>INV-0522-002</t>
  </si>
  <si>
    <t>INV-0522-003</t>
  </si>
  <si>
    <t>INV-0522-004</t>
  </si>
  <si>
    <t>INV-0523-001</t>
  </si>
  <si>
    <t>INV-0524-001</t>
  </si>
  <si>
    <t>INV-0524-002</t>
  </si>
  <si>
    <t>INV-0525-001</t>
  </si>
  <si>
    <t>INV-0525-002</t>
  </si>
  <si>
    <t>INV-0525-003</t>
  </si>
  <si>
    <t>INV-0526-001</t>
  </si>
  <si>
    <t>INV-0526-002</t>
  </si>
  <si>
    <t>INV-0527-001</t>
  </si>
  <si>
    <t>INV-0527-002</t>
  </si>
  <si>
    <t>INV-0527-003</t>
  </si>
  <si>
    <t>INV-0527-004</t>
  </si>
  <si>
    <t>INV-0528-001</t>
  </si>
  <si>
    <t>INV-0528-002</t>
  </si>
  <si>
    <t>INV-0528-003</t>
  </si>
  <si>
    <t>INV-0529-001</t>
  </si>
  <si>
    <t>INV-0529-002</t>
  </si>
  <si>
    <t>INV-0530-001</t>
  </si>
  <si>
    <t>INV-0530-002</t>
  </si>
  <si>
    <t>INV-0531-001</t>
  </si>
  <si>
    <t>INV-0531-002</t>
  </si>
  <si>
    <t>INV-0531-003</t>
  </si>
  <si>
    <t>INV-0531-004</t>
  </si>
  <si>
    <t>INV-0531-005</t>
  </si>
  <si>
    <t>INV-0532-001</t>
  </si>
  <si>
    <t>INV-0532-002</t>
  </si>
  <si>
    <t>INV-0532-003</t>
  </si>
  <si>
    <t>INV-0532-004</t>
  </si>
  <si>
    <t>INV-0532-005</t>
  </si>
  <si>
    <t>INV-0532-006</t>
  </si>
  <si>
    <t>INV-0532-007</t>
  </si>
  <si>
    <t>INV-0532-008</t>
  </si>
  <si>
    <t>INV-0533-001</t>
  </si>
  <si>
    <t>INV-0534-001</t>
  </si>
  <si>
    <t>INV-0534-002</t>
  </si>
  <si>
    <t>INV-0534-003</t>
  </si>
  <si>
    <t>INV-0534-004</t>
  </si>
  <si>
    <t>INV-0534-005</t>
  </si>
  <si>
    <t>INV-0534-006</t>
  </si>
  <si>
    <t>INV-0534-007</t>
  </si>
  <si>
    <t>INV-0534-008</t>
  </si>
  <si>
    <t>INV-0535-001</t>
  </si>
  <si>
    <t>INV-0536-001</t>
  </si>
  <si>
    <t>INV-0536-002</t>
  </si>
  <si>
    <t>INV-0536-003</t>
  </si>
  <si>
    <t>INV-0537-001</t>
  </si>
  <si>
    <t>INV-0538-001</t>
  </si>
  <si>
    <t>INV-0538-002</t>
  </si>
  <si>
    <t>INV-0538-003</t>
  </si>
  <si>
    <t>INV-0538-004</t>
  </si>
  <si>
    <t>INV-0538-005</t>
  </si>
  <si>
    <t>INV-0538-006</t>
  </si>
  <si>
    <t>INV-0538-007</t>
  </si>
  <si>
    <t>INV-0538-008</t>
  </si>
  <si>
    <t>INV-0538-009</t>
  </si>
  <si>
    <t>INV-0538-010</t>
  </si>
  <si>
    <t>INV-0539-001</t>
  </si>
  <si>
    <t>INV-0539-002</t>
  </si>
  <si>
    <t>INV-0540-001</t>
  </si>
  <si>
    <t>INV-0540-002</t>
  </si>
  <si>
    <t>INV-0540-003</t>
  </si>
  <si>
    <t>INV-0540-004</t>
  </si>
  <si>
    <t>INV-0540-005</t>
  </si>
  <si>
    <t>INV-0540-006</t>
  </si>
  <si>
    <t>INV-0540-007</t>
  </si>
  <si>
    <t>INV-0540-008</t>
  </si>
  <si>
    <t>INV-0540-009</t>
  </si>
  <si>
    <t>INV-0540-010</t>
  </si>
  <si>
    <t>INV-0541-001</t>
  </si>
  <si>
    <t>INV-0541-002</t>
  </si>
  <si>
    <t>INV-0541-003</t>
  </si>
  <si>
    <t>INV-0541-004</t>
  </si>
  <si>
    <t>INV-0541-005</t>
  </si>
  <si>
    <t>INV-0541-006</t>
  </si>
  <si>
    <t>INV-0541-007</t>
  </si>
  <si>
    <t>INV-0541-008</t>
  </si>
  <si>
    <t>INV-0542-001</t>
  </si>
  <si>
    <t>INV-0543-001</t>
  </si>
  <si>
    <t>INV-0543-002</t>
  </si>
  <si>
    <t>INV-0543-003</t>
  </si>
  <si>
    <t>INV-0543-004</t>
  </si>
  <si>
    <t>INV-0544-001</t>
  </si>
  <si>
    <t>INV-0544-002</t>
  </si>
  <si>
    <t>INV-0545-001</t>
  </si>
  <si>
    <t>INV-0545-002</t>
  </si>
  <si>
    <t>INV-0545-003</t>
  </si>
  <si>
    <t>INV-0545-004</t>
  </si>
  <si>
    <t>INV-0545-005</t>
  </si>
  <si>
    <t>INV-0546-001</t>
  </si>
  <si>
    <t>INV-0546-002</t>
  </si>
  <si>
    <t>INV-0546-003</t>
  </si>
  <si>
    <t>INV-0547-001</t>
  </si>
  <si>
    <t>INV-0548-001</t>
  </si>
  <si>
    <t>INV-0549-001</t>
  </si>
  <si>
    <t>INV-0549-002</t>
  </si>
  <si>
    <t>INV-0549-003</t>
  </si>
  <si>
    <t>INV-0549-004</t>
  </si>
  <si>
    <t>INV-0549-005</t>
  </si>
  <si>
    <t>INV-0549-006</t>
  </si>
  <si>
    <t>INV-0549-007</t>
  </si>
  <si>
    <t>INV-0549-008</t>
  </si>
  <si>
    <t>INV-0549-009</t>
  </si>
  <si>
    <t>INV-0549-010</t>
  </si>
  <si>
    <t>INV-0549-011</t>
  </si>
  <si>
    <t>INV-0549-012</t>
  </si>
  <si>
    <t>INV-0549-013</t>
  </si>
  <si>
    <t>INV-0549-014</t>
  </si>
  <si>
    <t>INV-0550-001</t>
  </si>
  <si>
    <t>INV-0550-002</t>
  </si>
  <si>
    <t>INV-0550-003</t>
  </si>
  <si>
    <t>INV-0550-004</t>
  </si>
  <si>
    <t>INV-0550-005</t>
  </si>
  <si>
    <t>INV-0550-006</t>
  </si>
  <si>
    <t>INV-0550-007</t>
  </si>
  <si>
    <t>INV-0550-008</t>
  </si>
  <si>
    <t>INV-0550-009</t>
  </si>
  <si>
    <t>INV-0550-010</t>
  </si>
  <si>
    <t>INV-0550-011</t>
  </si>
  <si>
    <t>INV-0550-012</t>
  </si>
  <si>
    <t>INV-0551-001</t>
  </si>
  <si>
    <t>INV-0552-001</t>
  </si>
  <si>
    <t>INV-0552-002</t>
  </si>
  <si>
    <t>INV-0552-003</t>
  </si>
  <si>
    <t>INV-0552-004</t>
  </si>
  <si>
    <t>INV-0552-005</t>
  </si>
  <si>
    <t>INV-0552-006</t>
  </si>
  <si>
    <t>INV-0552-007</t>
  </si>
  <si>
    <t>INV-0553-001</t>
  </si>
  <si>
    <t>INV-0553-002</t>
  </si>
  <si>
    <t>INV-0554-001</t>
  </si>
  <si>
    <t>INV-0554-002</t>
  </si>
  <si>
    <t>INV-0554-003</t>
  </si>
  <si>
    <t>INV-0554-004</t>
  </si>
  <si>
    <t>INV-0554-005</t>
  </si>
  <si>
    <t>INV-0554-006</t>
  </si>
  <si>
    <t>INV-0554-007</t>
  </si>
  <si>
    <t>INV-0555-001</t>
  </si>
  <si>
    <t>INV-0555-002</t>
  </si>
  <si>
    <t>INV-0555-003</t>
  </si>
  <si>
    <t>INV-0555-004</t>
  </si>
  <si>
    <t>INV-0555-005</t>
  </si>
  <si>
    <t>INV-0556-001</t>
  </si>
  <si>
    <t>INV-0556-002</t>
  </si>
  <si>
    <t>INV-0556-003</t>
  </si>
  <si>
    <t>INV-0556-004</t>
  </si>
  <si>
    <t>INV-0556-005</t>
  </si>
  <si>
    <t>INV-0557-001</t>
  </si>
  <si>
    <t>INV-0557-002</t>
  </si>
  <si>
    <t>INV-0557-003</t>
  </si>
  <si>
    <t>INV-0557-004</t>
  </si>
  <si>
    <t>INV-0557-005</t>
  </si>
  <si>
    <t>INV-0557-006</t>
  </si>
  <si>
    <t>INV-0557-007</t>
  </si>
  <si>
    <t>INV-0557-008</t>
  </si>
  <si>
    <t>INV-0558-001</t>
  </si>
  <si>
    <t>INV-0558-002</t>
  </si>
  <si>
    <t>INV-0558-003</t>
  </si>
  <si>
    <t>INV-0558-004</t>
  </si>
  <si>
    <t>INV-0558-005</t>
  </si>
  <si>
    <t>INV-0558-006</t>
  </si>
  <si>
    <t>INV-0559-001</t>
  </si>
  <si>
    <t>INV-0559-002</t>
  </si>
  <si>
    <t>INV-0559-003</t>
  </si>
  <si>
    <t>INV-0560-001</t>
  </si>
  <si>
    <t>INV-0560-002</t>
  </si>
  <si>
    <t>INV-0561-001</t>
  </si>
  <si>
    <t>INV-0561-002</t>
  </si>
  <si>
    <t>INV-0561-003</t>
  </si>
  <si>
    <t>INV-0561-004</t>
  </si>
  <si>
    <t>INV-0562-001</t>
  </si>
  <si>
    <t>INV-0562-002</t>
  </si>
  <si>
    <t>INV-0562-003</t>
  </si>
  <si>
    <t>INV-0563-001</t>
  </si>
  <si>
    <t>INV-0564-001</t>
  </si>
  <si>
    <t>INV-0564-002</t>
  </si>
  <si>
    <t>INV-0564-003</t>
  </si>
  <si>
    <t>INV-0564-004</t>
  </si>
  <si>
    <t>INV-0564-005</t>
  </si>
  <si>
    <t>INV-0564-006</t>
  </si>
  <si>
    <t>INV-0565-001</t>
  </si>
  <si>
    <t>INV-0565-002</t>
  </si>
  <si>
    <t>INV-0565-003</t>
  </si>
  <si>
    <t>INV-0565-004</t>
  </si>
  <si>
    <t>INV-0565-005</t>
  </si>
  <si>
    <t>INV-0566-001</t>
  </si>
  <si>
    <t>INV-0566-002</t>
  </si>
  <si>
    <t>INV-0566-003</t>
  </si>
  <si>
    <t>INV-0566-004</t>
  </si>
  <si>
    <t>INV-0566-005</t>
  </si>
  <si>
    <t>INV-0566-006</t>
  </si>
  <si>
    <t>INV-0566-007</t>
  </si>
  <si>
    <t>INV-0566-008</t>
  </si>
  <si>
    <t>INV-0566-009</t>
  </si>
  <si>
    <t>INV-0566-010</t>
  </si>
  <si>
    <t>INV-0567-001</t>
  </si>
  <si>
    <t>INV-0568-001</t>
  </si>
  <si>
    <t>INV-0568-002</t>
  </si>
  <si>
    <t>INV-0569-001</t>
  </si>
  <si>
    <t>INV-0569-002</t>
  </si>
  <si>
    <t>INV-0569-003</t>
  </si>
  <si>
    <t>INV-0569-004</t>
  </si>
  <si>
    <t>INV-0569-005</t>
  </si>
  <si>
    <t>INV-0569-006</t>
  </si>
  <si>
    <t>INV-0569-007</t>
  </si>
  <si>
    <t>INV-0569-008</t>
  </si>
  <si>
    <t>INV-0569-009</t>
  </si>
  <si>
    <t>INV-0569-010</t>
  </si>
  <si>
    <t>INV-0569-011</t>
  </si>
  <si>
    <t>INV-0569-012</t>
  </si>
  <si>
    <t>INV-0569-013</t>
  </si>
  <si>
    <t>INV-0569-014</t>
  </si>
  <si>
    <t>INV-0569-015</t>
  </si>
  <si>
    <t>INV-0570-001</t>
  </si>
  <si>
    <t>INV-0570-002</t>
  </si>
  <si>
    <t>INV-0570-003</t>
  </si>
  <si>
    <t>INV-0570-004</t>
  </si>
  <si>
    <t>INV-0570-005</t>
  </si>
  <si>
    <t>INV-0571-001</t>
  </si>
  <si>
    <t>INV-0572-001</t>
  </si>
  <si>
    <t>INV-0573-001</t>
  </si>
  <si>
    <t>INV-0573-002</t>
  </si>
  <si>
    <t>INV-0573-003</t>
  </si>
  <si>
    <t>INV-0573-004</t>
  </si>
  <si>
    <t>INV-0573-005</t>
  </si>
  <si>
    <t>INV-0574-001</t>
  </si>
  <si>
    <t>INV-0575-001</t>
  </si>
  <si>
    <t>INV-0575-002</t>
  </si>
  <si>
    <t>INV-0575-003</t>
  </si>
  <si>
    <t>INV-0576-001</t>
  </si>
  <si>
    <t>INV-0576-002</t>
  </si>
  <si>
    <t>INV-0576-003</t>
  </si>
  <si>
    <t>INV-0576-004</t>
  </si>
  <si>
    <t>INV-0576-005</t>
  </si>
  <si>
    <t>INV-0576-006</t>
  </si>
  <si>
    <t>INV-0576-007</t>
  </si>
  <si>
    <t>INV-0576-008</t>
  </si>
  <si>
    <t>INV-0576-009</t>
  </si>
  <si>
    <t>INV-0576-010</t>
  </si>
  <si>
    <t>INV-0576-011</t>
  </si>
  <si>
    <t>INV-0577-001</t>
  </si>
  <si>
    <t>INV-0577-002</t>
  </si>
  <si>
    <t>INV-0577-003</t>
  </si>
  <si>
    <t>INV-0577-004</t>
  </si>
  <si>
    <t>INV-0577-005</t>
  </si>
  <si>
    <t>INV-0577-006</t>
  </si>
  <si>
    <t>INV-0577-007</t>
  </si>
  <si>
    <t>INV-0577-008</t>
  </si>
  <si>
    <t>INV-0577-009</t>
  </si>
  <si>
    <t>INV-0577-010</t>
  </si>
  <si>
    <t>INV-0578-001</t>
  </si>
  <si>
    <t>INV-0578-002</t>
  </si>
  <si>
    <t>INV-0579-001</t>
  </si>
  <si>
    <t>INV-0579-002</t>
  </si>
  <si>
    <t>INV-0580-001</t>
  </si>
  <si>
    <t>INV-0580-002</t>
  </si>
  <si>
    <t>INV-0580-003</t>
  </si>
  <si>
    <t>INV-0580-004</t>
  </si>
  <si>
    <t>INV-0580-005</t>
  </si>
  <si>
    <t>INV-0580-006</t>
  </si>
  <si>
    <t>INV-0580-007</t>
  </si>
  <si>
    <t>INV-0580-008</t>
  </si>
  <si>
    <t>INV-0580-009</t>
  </si>
  <si>
    <t>INV-0580-010</t>
  </si>
  <si>
    <t>INV-0580-011</t>
  </si>
  <si>
    <t>INV-0581-001</t>
  </si>
  <si>
    <t>INV-0581-002</t>
  </si>
  <si>
    <t>INV-0582-001</t>
  </si>
  <si>
    <t>INV-0582-002</t>
  </si>
  <si>
    <t>INV-0582-003</t>
  </si>
  <si>
    <t>INV-0582-004</t>
  </si>
  <si>
    <t>INV-0583-001</t>
  </si>
  <si>
    <t>INV-0584-001</t>
  </si>
  <si>
    <t>INV-0584-002</t>
  </si>
  <si>
    <t>INV-0584-003</t>
  </si>
  <si>
    <t>INV-0585-001</t>
  </si>
  <si>
    <t>INV-0585-002</t>
  </si>
  <si>
    <t>INV-0586-001</t>
  </si>
  <si>
    <t>INV-0586-002</t>
  </si>
  <si>
    <t>INV-0586-003</t>
  </si>
  <si>
    <t>INV-0586-004</t>
  </si>
  <si>
    <t>INV-0586-005</t>
  </si>
  <si>
    <t>INV-0586-006</t>
  </si>
  <si>
    <t>INV-0586-007</t>
  </si>
  <si>
    <t>INV-0587-001</t>
  </si>
  <si>
    <t>INV-0587-002</t>
  </si>
  <si>
    <t>INV-0587-003</t>
  </si>
  <si>
    <t>INV-0587-004</t>
  </si>
  <si>
    <t>INV-0588-001</t>
  </si>
  <si>
    <t>INV-0589-001</t>
  </si>
  <si>
    <t>INV-0589-002</t>
  </si>
  <si>
    <t>INV-0589-003</t>
  </si>
  <si>
    <t>INV-0589-004</t>
  </si>
  <si>
    <t>INV-0589-005</t>
  </si>
  <si>
    <t>INV-0589-006</t>
  </si>
  <si>
    <t>INV-0589-007</t>
  </si>
  <si>
    <t>INV-0589-008</t>
  </si>
  <si>
    <t>INV-0589-009</t>
  </si>
  <si>
    <t>INV-0589-010</t>
  </si>
  <si>
    <t>INV-0590-001</t>
  </si>
  <si>
    <t>INV-0591-001</t>
  </si>
  <si>
    <t>INV-0591-002</t>
  </si>
  <si>
    <t>INV-0591-003</t>
  </si>
  <si>
    <t>INV-0591-004</t>
  </si>
  <si>
    <t>INV-0591-005</t>
  </si>
  <si>
    <t>INV-0592-001</t>
  </si>
  <si>
    <t>INV-0592-002</t>
  </si>
  <si>
    <t>INV-0592-003</t>
  </si>
  <si>
    <t>INV-0592-004</t>
  </si>
  <si>
    <t>INV-0592-005</t>
  </si>
  <si>
    <t>INV-0592-006</t>
  </si>
  <si>
    <t>INV-0592-007</t>
  </si>
  <si>
    <t>INV-0593-001</t>
  </si>
  <si>
    <t>INV-0593-002</t>
  </si>
  <si>
    <t>INV-0593-003</t>
  </si>
  <si>
    <t>INV-0593-004</t>
  </si>
  <si>
    <t>INV-0593-005</t>
  </si>
  <si>
    <t>INV-0593-006</t>
  </si>
  <si>
    <t>INV-0593-007</t>
  </si>
  <si>
    <t>INV-0593-008</t>
  </si>
  <si>
    <t>INV-0593-009</t>
  </si>
  <si>
    <t>INV-0593-010</t>
  </si>
  <si>
    <t>INV-0593-011</t>
  </si>
  <si>
    <t>INV-0594-001</t>
  </si>
  <si>
    <t>INV-0594-002</t>
  </si>
  <si>
    <t>INV-0594-003</t>
  </si>
  <si>
    <t>INV-0595-001</t>
  </si>
  <si>
    <t>INV-0595-002</t>
  </si>
  <si>
    <t>INV-0595-003</t>
  </si>
  <si>
    <t>INV-0596-001</t>
  </si>
  <si>
    <t>INV-0596-002</t>
  </si>
  <si>
    <t>INV-0597-001</t>
  </si>
  <si>
    <t>INV-0597-002</t>
  </si>
  <si>
    <t>INV-0597-003</t>
  </si>
  <si>
    <t>INV-0597-004</t>
  </si>
  <si>
    <t>INV-0598-001</t>
  </si>
  <si>
    <t>INV-0598-002</t>
  </si>
  <si>
    <t>INV-0598-003</t>
  </si>
  <si>
    <t>INV-0599-001</t>
  </si>
  <si>
    <t>INV-0599-002</t>
  </si>
  <si>
    <t>INV-0599-003</t>
  </si>
  <si>
    <t>INV-0600-001</t>
  </si>
  <si>
    <t>INV-0600-002</t>
  </si>
  <si>
    <t>INV-0600-003</t>
  </si>
  <si>
    <t>INV-0600-004</t>
  </si>
  <si>
    <t>INV-0601-001</t>
  </si>
  <si>
    <t>INV-0601-002</t>
  </si>
  <si>
    <t>INV-0601-003</t>
  </si>
  <si>
    <t>INV-0601-004</t>
  </si>
  <si>
    <t>INV-0602-001</t>
  </si>
  <si>
    <t>INV-0602-002</t>
  </si>
  <si>
    <t>INV-0603-001</t>
  </si>
  <si>
    <t>INV-0604-001</t>
  </si>
  <si>
    <t>INV-0604-002</t>
  </si>
  <si>
    <t>INV-0604-003</t>
  </si>
  <si>
    <t>INV-0605-001</t>
  </si>
  <si>
    <t>INV-0605-002</t>
  </si>
  <si>
    <t>INV-0605-003</t>
  </si>
  <si>
    <t>INV-0605-004</t>
  </si>
  <si>
    <t>INV-0606-001</t>
  </si>
  <si>
    <t>INV-0607-001</t>
  </si>
  <si>
    <t>INV-0607-002</t>
  </si>
  <si>
    <t>INV-0607-003</t>
  </si>
  <si>
    <t>INV-0607-004</t>
  </si>
  <si>
    <t>INV-0608-001</t>
  </si>
  <si>
    <t>INV-0608-002</t>
  </si>
  <si>
    <t>INV-0609-001</t>
  </si>
  <si>
    <t>INV-0609-002</t>
  </si>
  <si>
    <t>INV-0609-003</t>
  </si>
  <si>
    <t>INV-0610-001</t>
  </si>
  <si>
    <t>INV-0610-002</t>
  </si>
  <si>
    <t>INV-0611-001</t>
  </si>
  <si>
    <t>INV-0612-001</t>
  </si>
  <si>
    <t>INV-0613-001</t>
  </si>
  <si>
    <t>INV-0614-001</t>
  </si>
  <si>
    <t>INV-0615-001</t>
  </si>
  <si>
    <t>INV-0615-002</t>
  </si>
  <si>
    <t>INV-0615-003</t>
  </si>
  <si>
    <t>INV-0615-004</t>
  </si>
  <si>
    <t>INV-0615-005</t>
  </si>
  <si>
    <t>INV-0616-001</t>
  </si>
  <si>
    <t>INV-0616-002</t>
  </si>
  <si>
    <t>INV-0616-003</t>
  </si>
  <si>
    <t>INV-0616-004</t>
  </si>
  <si>
    <t>INV-0617-001</t>
  </si>
  <si>
    <t>INV-0618-001</t>
  </si>
  <si>
    <t>INV-0618-002</t>
  </si>
  <si>
    <t>INV-0619-001</t>
  </si>
  <si>
    <t>INV-0619-002</t>
  </si>
  <si>
    <t>INV-0619-003</t>
  </si>
  <si>
    <t>INV-0620-001</t>
  </si>
  <si>
    <t>INV-0620-002</t>
  </si>
  <si>
    <t>INV-0620-003</t>
  </si>
  <si>
    <t>INV-0621-001</t>
  </si>
  <si>
    <t>INV-0621-002</t>
  </si>
  <si>
    <t>INV-0621-003</t>
  </si>
  <si>
    <t>INV-0621-004</t>
  </si>
  <si>
    <t>INV-0621-005</t>
  </si>
  <si>
    <t>INV-0621-006</t>
  </si>
  <si>
    <t>INV-0621-007</t>
  </si>
  <si>
    <t>INV-0621-008</t>
  </si>
  <si>
    <t>INV-0621-009</t>
  </si>
  <si>
    <t>INV-0621-010</t>
  </si>
  <si>
    <t>INV-0622-001</t>
  </si>
  <si>
    <t>INV-0622-002</t>
  </si>
  <si>
    <t>INV-0623-001</t>
  </si>
  <si>
    <t>INV-0623-002</t>
  </si>
  <si>
    <t>INV-0623-003</t>
  </si>
  <si>
    <t>INV-0623-004</t>
  </si>
  <si>
    <t>INV-0623-005</t>
  </si>
  <si>
    <t>INV-0624-001</t>
  </si>
  <si>
    <t>INV-0625-001</t>
  </si>
  <si>
    <t>INV-0625-002</t>
  </si>
  <si>
    <t>INV-0625-003</t>
  </si>
  <si>
    <t>INV-0625-004</t>
  </si>
  <si>
    <t>INV-0625-005</t>
  </si>
  <si>
    <t>INV-0626-001</t>
  </si>
  <si>
    <t>INV-0626-002</t>
  </si>
  <si>
    <t>INV-0627-001</t>
  </si>
  <si>
    <t>INV-0627-002</t>
  </si>
  <si>
    <t>INV-0627-003</t>
  </si>
  <si>
    <t>INV-0627-004</t>
  </si>
  <si>
    <t>INV-0628-001</t>
  </si>
  <si>
    <t>INV-0628-002</t>
  </si>
  <si>
    <t>INV-0628-003</t>
  </si>
  <si>
    <t>INV-0628-004</t>
  </si>
  <si>
    <t>INV-0628-005</t>
  </si>
  <si>
    <t>INV-0628-006</t>
  </si>
  <si>
    <t>INV-0628-007</t>
  </si>
  <si>
    <t>INV-0628-008</t>
  </si>
  <si>
    <t>INV-0628-009</t>
  </si>
  <si>
    <t>INV-0628-010</t>
  </si>
  <si>
    <t>INV-0628-011</t>
  </si>
  <si>
    <t>INV-0628-012</t>
  </si>
  <si>
    <t>INV-0628-013</t>
  </si>
  <si>
    <t>INV-0628-014</t>
  </si>
  <si>
    <t>INV-0629-001</t>
  </si>
  <si>
    <t>INV-0629-002</t>
  </si>
  <si>
    <t>INV-0629-003</t>
  </si>
  <si>
    <t>INV-0629-004</t>
  </si>
  <si>
    <t>INV-0630-001</t>
  </si>
  <si>
    <t>INV-0630-002</t>
  </si>
  <si>
    <t>INV-0631-001</t>
  </si>
  <si>
    <t>INV-0631-002</t>
  </si>
  <si>
    <t>INV-0631-003</t>
  </si>
  <si>
    <t>INV-0631-004</t>
  </si>
  <si>
    <t>INV-0631-005</t>
  </si>
  <si>
    <t>INV-0631-006</t>
  </si>
  <si>
    <t>INV-0631-007</t>
  </si>
  <si>
    <t>INV-0631-008</t>
  </si>
  <si>
    <t>INV-0632-001</t>
  </si>
  <si>
    <t>INV-0632-002</t>
  </si>
  <si>
    <t>INV-0632-003</t>
  </si>
  <si>
    <t>INV-0632-004</t>
  </si>
  <si>
    <t>INV-0632-005</t>
  </si>
  <si>
    <t>INV-0632-006</t>
  </si>
  <si>
    <t>INV-0632-007</t>
  </si>
  <si>
    <t>INV-0632-008</t>
  </si>
  <si>
    <t>INV-0633-001</t>
  </si>
  <si>
    <t>INV-0633-002</t>
  </si>
  <si>
    <t>INV-0633-003</t>
  </si>
  <si>
    <t>INV-0634-001</t>
  </si>
  <si>
    <t>INV-0634-002</t>
  </si>
  <si>
    <t>INV-0634-003</t>
  </si>
  <si>
    <t>INV-0634-004</t>
  </si>
  <si>
    <t>INV-0634-005</t>
  </si>
  <si>
    <t>INV-0634-006</t>
  </si>
  <si>
    <t>INV-0635-001</t>
  </si>
  <si>
    <t>INV-0635-002</t>
  </si>
  <si>
    <t>INV-0635-003</t>
  </si>
  <si>
    <t>INV-0635-004</t>
  </si>
  <si>
    <t>INV-0635-005</t>
  </si>
  <si>
    <t>INV-0635-006</t>
  </si>
  <si>
    <t>INV-0635-007</t>
  </si>
  <si>
    <t>INV-0635-008</t>
  </si>
  <si>
    <t>INV-0635-009</t>
  </si>
  <si>
    <t>INV-0635-010</t>
  </si>
  <si>
    <t>INV-0635-011</t>
  </si>
  <si>
    <t>INV-0635-012</t>
  </si>
  <si>
    <t>INV-0635-013</t>
  </si>
  <si>
    <t>INV-0635-014</t>
  </si>
  <si>
    <t>INV-0635-015</t>
  </si>
  <si>
    <t>INV-0635-016</t>
  </si>
  <si>
    <t>INV-0635-017</t>
  </si>
  <si>
    <t>INV-0635-018</t>
  </si>
  <si>
    <t>INV-0635-019</t>
  </si>
  <si>
    <t>INV-0635-020</t>
  </si>
  <si>
    <t>INV-0636-001</t>
  </si>
  <si>
    <t>INV-0637-001</t>
  </si>
  <si>
    <t>INV-0637-002</t>
  </si>
  <si>
    <t>INV-0637-003</t>
  </si>
  <si>
    <t>INV-0637-004</t>
  </si>
  <si>
    <t>INV-0637-005</t>
  </si>
  <si>
    <t>INV-0637-006</t>
  </si>
  <si>
    <t>INV-0637-007</t>
  </si>
  <si>
    <t>INV-0637-008</t>
  </si>
  <si>
    <t>INV-0637-009</t>
  </si>
  <si>
    <t>INV-0637-010</t>
  </si>
  <si>
    <t>INV-0638-001</t>
  </si>
  <si>
    <t>INV-0638-002</t>
  </si>
  <si>
    <t>INV-0638-003</t>
  </si>
  <si>
    <t>INV-0638-004</t>
  </si>
  <si>
    <t>INV-0638-005</t>
  </si>
  <si>
    <t>INV-0638-006</t>
  </si>
  <si>
    <t>INV-0638-007</t>
  </si>
  <si>
    <t>INV-0638-008</t>
  </si>
  <si>
    <t>INV-0638-009</t>
  </si>
  <si>
    <t>INV-0638-010</t>
  </si>
  <si>
    <t>INV-0638-011</t>
  </si>
  <si>
    <t>INV-0638-012</t>
  </si>
  <si>
    <t>INV-0638-013</t>
  </si>
  <si>
    <t>INV-0638-014</t>
  </si>
  <si>
    <t>INV-0639-001</t>
  </si>
  <si>
    <t>INV-0639-002</t>
  </si>
  <si>
    <t>INV-0639-003</t>
  </si>
  <si>
    <t>INV-0639-004</t>
  </si>
  <si>
    <t>INV-0639-005</t>
  </si>
  <si>
    <t>INV-0639-006</t>
  </si>
  <si>
    <t>INV-0640-001</t>
  </si>
  <si>
    <t>INV-0640-002</t>
  </si>
  <si>
    <t>INV-0640-003</t>
  </si>
  <si>
    <t>INV-0640-004</t>
  </si>
  <si>
    <t>INV-0640-005</t>
  </si>
  <si>
    <t>INV-0640-006</t>
  </si>
  <si>
    <t>INV-0640-007</t>
  </si>
  <si>
    <t>INV-0641-001</t>
  </si>
  <si>
    <t>INV-0641-002</t>
  </si>
  <si>
    <t>INV-0641-003</t>
  </si>
  <si>
    <t>INV-0641-004</t>
  </si>
  <si>
    <t>INV-0641-005</t>
  </si>
  <si>
    <t>INV-0641-006</t>
  </si>
  <si>
    <t>INV-0642-001</t>
  </si>
  <si>
    <t>INV-0643-001</t>
  </si>
  <si>
    <t>INV-0643-002</t>
  </si>
  <si>
    <t>INV-0643-003</t>
  </si>
  <si>
    <t>INV-0644-001</t>
  </si>
  <si>
    <t>INV-0645-001</t>
  </si>
  <si>
    <t>INV-0645-002</t>
  </si>
  <si>
    <t>INV-0645-003</t>
  </si>
  <si>
    <t>INV-0645-004</t>
  </si>
  <si>
    <t>INV-0645-005</t>
  </si>
  <si>
    <t>INV-0645-006</t>
  </si>
  <si>
    <t>INV-0645-007</t>
  </si>
  <si>
    <t>INV-0645-008</t>
  </si>
  <si>
    <t>INV-0645-009</t>
  </si>
  <si>
    <t>INV-0645-010</t>
  </si>
  <si>
    <t>INV-0645-011</t>
  </si>
  <si>
    <t>INV-0645-012</t>
  </si>
  <si>
    <t>INV-0645-013</t>
  </si>
  <si>
    <t>INV-0645-014</t>
  </si>
  <si>
    <t>INV-0645-015</t>
  </si>
  <si>
    <t>INV-0645-016</t>
  </si>
  <si>
    <t>INV-0645-017</t>
  </si>
  <si>
    <t>INV-0646-001</t>
  </si>
  <si>
    <t>INV-0646-002</t>
  </si>
  <si>
    <t>INV-0646-003</t>
  </si>
  <si>
    <t>INV-0646-004</t>
  </si>
  <si>
    <t>INV-0646-005</t>
  </si>
  <si>
    <t>INV-0646-006</t>
  </si>
  <si>
    <t>INV-0647-001</t>
  </si>
  <si>
    <t>INV-0647-002</t>
  </si>
  <si>
    <t>INV-0647-003</t>
  </si>
  <si>
    <t>INV-0647-004</t>
  </si>
  <si>
    <t>INV-0647-005</t>
  </si>
  <si>
    <t>INV-0647-006</t>
  </si>
  <si>
    <t>INV-0647-007</t>
  </si>
  <si>
    <t>INV-0647-008</t>
  </si>
  <si>
    <t>INV-0648-001</t>
  </si>
  <si>
    <t>INV-0648-002</t>
  </si>
  <si>
    <t>INV-0648-003</t>
  </si>
  <si>
    <t>INV-0648-004</t>
  </si>
  <si>
    <t>INV-0648-005</t>
  </si>
  <si>
    <t>INV-0648-006</t>
  </si>
  <si>
    <t>INV-0649-001</t>
  </si>
  <si>
    <t>INV-0649-002</t>
  </si>
  <si>
    <t>INV-0649-003</t>
  </si>
  <si>
    <t>INV-0649-004</t>
  </si>
  <si>
    <t>INV-0649-005</t>
  </si>
  <si>
    <t>INV-0649-006</t>
  </si>
  <si>
    <t>INV-0649-007</t>
  </si>
  <si>
    <t>INV-0649-008</t>
  </si>
  <si>
    <t>INV-0649-009</t>
  </si>
  <si>
    <t>INV-0649-010</t>
  </si>
  <si>
    <t>INV-0649-011</t>
  </si>
  <si>
    <t>INV-0649-012</t>
  </si>
  <si>
    <t>INV-0649-013</t>
  </si>
  <si>
    <t>INV-0649-014</t>
  </si>
  <si>
    <t>INV-0649-015</t>
  </si>
  <si>
    <t>INV-0650-001</t>
  </si>
  <si>
    <t>INV-0651-001</t>
  </si>
  <si>
    <t>INV-0651-002</t>
  </si>
  <si>
    <t>INV-0651-003</t>
  </si>
  <si>
    <t>INV-0651-004</t>
  </si>
  <si>
    <t>INV-0652-001</t>
  </si>
  <si>
    <t>INV-0652-002</t>
  </si>
  <si>
    <t>INV-0652-003</t>
  </si>
  <si>
    <t>INV-0652-004</t>
  </si>
  <si>
    <t>INV-0653-001</t>
  </si>
  <si>
    <t>INV-0653-002</t>
  </si>
  <si>
    <t>INV-0654-001</t>
  </si>
  <si>
    <t>INV-0655-001</t>
  </si>
  <si>
    <t>INV-0655-002</t>
  </si>
  <si>
    <t>INV-0655-003</t>
  </si>
  <si>
    <t>INV-0655-004</t>
  </si>
  <si>
    <t>INV-0656-001</t>
  </si>
  <si>
    <t>INV-0656-002</t>
  </si>
  <si>
    <t>INV-0656-003</t>
  </si>
  <si>
    <t>INV-0656-004</t>
  </si>
  <si>
    <t>INV-0656-005</t>
  </si>
  <si>
    <t>INV-0656-006</t>
  </si>
  <si>
    <t>INV-0656-007</t>
  </si>
  <si>
    <t>INV-0656-008</t>
  </si>
  <si>
    <t>INV-0656-009</t>
  </si>
  <si>
    <t>INV-0656-010</t>
  </si>
  <si>
    <t>INV-0656-011</t>
  </si>
  <si>
    <t>INV-0656-012</t>
  </si>
  <si>
    <t>INV-0656-013</t>
  </si>
  <si>
    <t>INV-0656-014</t>
  </si>
  <si>
    <t>INV-0657-001</t>
  </si>
  <si>
    <t>INV-0657-002</t>
  </si>
  <si>
    <t>INV-0657-003</t>
  </si>
  <si>
    <t>INV-0657-004</t>
  </si>
  <si>
    <t>INV-0657-005</t>
  </si>
  <si>
    <t>INV-0658-001</t>
  </si>
  <si>
    <t>INV-0658-002</t>
  </si>
  <si>
    <t>INV-0658-003</t>
  </si>
  <si>
    <t>INV-0659-001</t>
  </si>
  <si>
    <t>INV-0659-002</t>
  </si>
  <si>
    <t>INV-0659-003</t>
  </si>
  <si>
    <t>INV-0659-004</t>
  </si>
  <si>
    <t>INV-0660-001</t>
  </si>
  <si>
    <t>INV-0661-001</t>
  </si>
  <si>
    <t>INV-0661-002</t>
  </si>
  <si>
    <t>INV-0661-003</t>
  </si>
  <si>
    <t>INV-0661-004</t>
  </si>
  <si>
    <t>INV-0661-005</t>
  </si>
  <si>
    <t>INV-0662-001</t>
  </si>
  <si>
    <t>INV-0662-002</t>
  </si>
  <si>
    <t>INV-0662-003</t>
  </si>
  <si>
    <t>INV-0662-004</t>
  </si>
  <si>
    <t>INV-0663-001</t>
  </si>
  <si>
    <t>INV-0663-002</t>
  </si>
  <si>
    <t>INV-0663-003</t>
  </si>
  <si>
    <t>INV-0664-001</t>
  </si>
  <si>
    <t>INV-0664-002</t>
  </si>
  <si>
    <t>INV-0664-003</t>
  </si>
  <si>
    <t>INV-0665-001</t>
  </si>
  <si>
    <t>INV-0666-001</t>
  </si>
  <si>
    <t>INV-0666-002</t>
  </si>
  <si>
    <t>INV-0666-003</t>
  </si>
  <si>
    <t>INV-0666-004</t>
  </si>
  <si>
    <t>INV-0666-005</t>
  </si>
  <si>
    <t>INV-0666-006</t>
  </si>
  <si>
    <t>INV-0666-007</t>
  </si>
  <si>
    <t>INV-0667-001</t>
  </si>
  <si>
    <t>INV-0667-002</t>
  </si>
  <si>
    <t>INV-0667-003</t>
  </si>
  <si>
    <t>INV-0667-004</t>
  </si>
  <si>
    <t>INV-0667-005</t>
  </si>
  <si>
    <t>INV-0667-006</t>
  </si>
  <si>
    <t>INV-0668-001</t>
  </si>
  <si>
    <t>INV-0669-001</t>
  </si>
  <si>
    <t>INV-0669-002</t>
  </si>
  <si>
    <t>INV-0669-003</t>
  </si>
  <si>
    <t>INV-0669-004</t>
  </si>
  <si>
    <t>INV-0670-001</t>
  </si>
  <si>
    <t>INV-0670-002</t>
  </si>
  <si>
    <t>INV-0671-001</t>
  </si>
  <si>
    <t>INV-0672-001</t>
  </si>
  <si>
    <t>INV-0672-002</t>
  </si>
  <si>
    <t>INV-0672-003</t>
  </si>
  <si>
    <t>INV-0672-004</t>
  </si>
  <si>
    <t>INV-0672-005</t>
  </si>
  <si>
    <t>INV-0673-001</t>
  </si>
  <si>
    <t>INV-0673-002</t>
  </si>
  <si>
    <t>INV-0673-003</t>
  </si>
  <si>
    <t>INV-0673-004</t>
  </si>
  <si>
    <t>INV-0673-005</t>
  </si>
  <si>
    <t>INV-0673-006</t>
  </si>
  <si>
    <t>INV-0673-007</t>
  </si>
  <si>
    <t>INV-0673-008</t>
  </si>
  <si>
    <t>INV-0673-009</t>
  </si>
  <si>
    <t>INV-0673-010</t>
  </si>
  <si>
    <t>INV-0673-011</t>
  </si>
  <si>
    <t>INV-0673-012</t>
  </si>
  <si>
    <t>INV-0674-001</t>
  </si>
  <si>
    <t>INV-0674-002</t>
  </si>
  <si>
    <t>INV-0674-003</t>
  </si>
  <si>
    <t>INV-0674-004</t>
  </si>
  <si>
    <t>INV-0675-001</t>
  </si>
  <si>
    <t>INV-0675-002</t>
  </si>
  <si>
    <t>INV-0675-003</t>
  </si>
  <si>
    <t>INV-0676-001</t>
  </si>
  <si>
    <t>INV-0676-002</t>
  </si>
  <si>
    <t>INV-0677-001</t>
  </si>
  <si>
    <t>INV-0677-002</t>
  </si>
  <si>
    <t>INV-0677-003</t>
  </si>
  <si>
    <t>INV-0677-004</t>
  </si>
  <si>
    <t>INV-0677-005</t>
  </si>
  <si>
    <t>INV-0677-006</t>
  </si>
  <si>
    <t>INV-0677-007</t>
  </si>
  <si>
    <t>INV-0677-008</t>
  </si>
  <si>
    <t>INV-0678-001</t>
  </si>
  <si>
    <t>INV-0679-001</t>
  </si>
  <si>
    <t>INV-0679-002</t>
  </si>
  <si>
    <t>INV-0680-001</t>
  </si>
  <si>
    <t>INV-0680-002</t>
  </si>
  <si>
    <t>INV-0680-003</t>
  </si>
  <si>
    <t>INV-0681-001</t>
  </si>
  <si>
    <t>INV-0681-002</t>
  </si>
  <si>
    <t>INV-0681-003</t>
  </si>
  <si>
    <t>INV-0681-004</t>
  </si>
  <si>
    <t>INV-0682-001</t>
  </si>
  <si>
    <t>INV-0682-002</t>
  </si>
  <si>
    <t>INV-0682-003</t>
  </si>
  <si>
    <t>INV-0682-004</t>
  </si>
  <si>
    <t>INV-0682-005</t>
  </si>
  <si>
    <t>INV-0682-006</t>
  </si>
  <si>
    <t>INV-0682-007</t>
  </si>
  <si>
    <t>INV-0682-008</t>
  </si>
  <si>
    <t>INV-0682-009</t>
  </si>
  <si>
    <t>INV-0682-010</t>
  </si>
  <si>
    <t>INV-0682-011</t>
  </si>
  <si>
    <t>INV-0682-012</t>
  </si>
  <si>
    <t>INV-0682-013</t>
  </si>
  <si>
    <t>INV-0683-001</t>
  </si>
  <si>
    <t>INV-0683-002</t>
  </si>
  <si>
    <t>INV-0683-003</t>
  </si>
  <si>
    <t>INV-0683-004</t>
  </si>
  <si>
    <t>INV-0684-001</t>
  </si>
  <si>
    <t>INV-0684-002</t>
  </si>
  <si>
    <t>INV-0684-003</t>
  </si>
  <si>
    <t>INV-0684-004</t>
  </si>
  <si>
    <t>INV-0685-001</t>
  </si>
  <si>
    <t>INV-0686-001</t>
  </si>
  <si>
    <t>INV-0686-002</t>
  </si>
  <si>
    <t>INV-0687-001</t>
  </si>
  <si>
    <t>INV-0688-001</t>
  </si>
  <si>
    <t>INV-0688-002</t>
  </si>
  <si>
    <t>INV-0688-003</t>
  </si>
  <si>
    <t>INV-0688-004</t>
  </si>
  <si>
    <t>INV-0688-005</t>
  </si>
  <si>
    <t>INV-0688-006</t>
  </si>
  <si>
    <t>INV-0689-001</t>
  </si>
  <si>
    <t>INV-0689-002</t>
  </si>
  <si>
    <t>INV-0689-003</t>
  </si>
  <si>
    <t>INV-0689-004</t>
  </si>
  <si>
    <t>INV-0690-001</t>
  </si>
  <si>
    <t>INV-0690-002</t>
  </si>
  <si>
    <t>INV-0690-003</t>
  </si>
  <si>
    <t>INV-0690-004</t>
  </si>
  <si>
    <t>INV-0691-001</t>
  </si>
  <si>
    <t>INV-0691-002</t>
  </si>
  <si>
    <t>INV-0692-001</t>
  </si>
  <si>
    <t>INV-0692-002</t>
  </si>
  <si>
    <t>INV-0692-003</t>
  </si>
  <si>
    <t>INV-0692-004</t>
  </si>
  <si>
    <t>INV-0692-005</t>
  </si>
  <si>
    <t>INV-0692-006</t>
  </si>
  <si>
    <t>INV-0692-007</t>
  </si>
  <si>
    <t>INV-0692-008</t>
  </si>
  <si>
    <t>INV-0692-009</t>
  </si>
  <si>
    <t>INV-0692-010</t>
  </si>
  <si>
    <t>INV-0693-001</t>
  </si>
  <si>
    <t>INV-0693-002</t>
  </si>
  <si>
    <t>INV-0693-003</t>
  </si>
  <si>
    <t>INV-0693-004</t>
  </si>
  <si>
    <t>INV-0693-005</t>
  </si>
  <si>
    <t>INV-0693-006</t>
  </si>
  <si>
    <t>INV-0693-007</t>
  </si>
  <si>
    <t>INV-0694-001</t>
  </si>
  <si>
    <t>INV-0694-002</t>
  </si>
  <si>
    <t>INV-0694-003</t>
  </si>
  <si>
    <t>INV-0694-004</t>
  </si>
  <si>
    <t>INV-0694-005</t>
  </si>
  <si>
    <t>INV-0694-006</t>
  </si>
  <si>
    <t>INV-0694-007</t>
  </si>
  <si>
    <t>INV-0694-008</t>
  </si>
  <si>
    <t>INV-0695-001</t>
  </si>
  <si>
    <t>INV-0695-002</t>
  </si>
  <si>
    <t>INV-0695-003</t>
  </si>
  <si>
    <t>INV-0695-004</t>
  </si>
  <si>
    <t>INV-0695-005</t>
  </si>
  <si>
    <t>INV-0695-006</t>
  </si>
  <si>
    <t>INV-0695-007</t>
  </si>
  <si>
    <t>INV-0695-008</t>
  </si>
  <si>
    <t>INV-0695-009</t>
  </si>
  <si>
    <t>INV-0696-001</t>
  </si>
  <si>
    <t>INV-0696-002</t>
  </si>
  <si>
    <t>INV-0696-003</t>
  </si>
  <si>
    <t>INV-0696-004</t>
  </si>
  <si>
    <t>INV-0696-005</t>
  </si>
  <si>
    <t>INV-0696-006</t>
  </si>
  <si>
    <t>INV-0696-007</t>
  </si>
  <si>
    <t>INV-0697-001</t>
  </si>
  <si>
    <t>INV-0697-002</t>
  </si>
  <si>
    <t>INV-0697-003</t>
  </si>
  <si>
    <t>INV-0697-004</t>
  </si>
  <si>
    <t>INV-0698-001</t>
  </si>
  <si>
    <t>INV-0698-002</t>
  </si>
  <si>
    <t>INV-0698-003</t>
  </si>
  <si>
    <t>INV-0698-004</t>
  </si>
  <si>
    <t>INV-0698-005</t>
  </si>
  <si>
    <t>INV-0698-006</t>
  </si>
  <si>
    <t>INV-0698-007</t>
  </si>
  <si>
    <t>INV-0699-001</t>
  </si>
  <si>
    <t>INV-0700-001</t>
  </si>
  <si>
    <t>INV-0700-002</t>
  </si>
  <si>
    <t>INV-0700-003</t>
  </si>
  <si>
    <t>INV-0701-001</t>
  </si>
  <si>
    <t>INV-0701-002</t>
  </si>
  <si>
    <t>INV-0702-001</t>
  </si>
  <si>
    <t>INV-0702-002</t>
  </si>
  <si>
    <t>INV-0703-001</t>
  </si>
  <si>
    <t>INV-0704-001</t>
  </si>
  <si>
    <t>INV-0704-002</t>
  </si>
  <si>
    <t>INV-0704-003</t>
  </si>
  <si>
    <t>INV-0705-001</t>
  </si>
  <si>
    <t>INV-0706-001</t>
  </si>
  <si>
    <t>INV-0706-002</t>
  </si>
  <si>
    <t>INV-0706-003</t>
  </si>
  <si>
    <t>INV-0706-004</t>
  </si>
  <si>
    <t>INV-0706-005</t>
  </si>
  <si>
    <t>INV-0706-006</t>
  </si>
  <si>
    <t>INV-0706-007</t>
  </si>
  <si>
    <t>INV-0706-008</t>
  </si>
  <si>
    <t>INV-0706-009</t>
  </si>
  <si>
    <t>INV-0707-001</t>
  </si>
  <si>
    <t>INV-0708-001</t>
  </si>
  <si>
    <t>INV-0709-001</t>
  </si>
  <si>
    <t>INV-0709-002</t>
  </si>
  <si>
    <t>INV-0710-001</t>
  </si>
  <si>
    <t>INV-0711-001</t>
  </si>
  <si>
    <t>INV-0712-001</t>
  </si>
  <si>
    <t>INV-0712-002</t>
  </si>
  <si>
    <t>INV-0712-003</t>
  </si>
  <si>
    <t>INV-0712-004</t>
  </si>
  <si>
    <t>INV-0712-005</t>
  </si>
  <si>
    <t>INV-0712-006</t>
  </si>
  <si>
    <t>INV-0712-007</t>
  </si>
  <si>
    <t>INV-0712-008</t>
  </si>
  <si>
    <t>INV-0713-001</t>
  </si>
  <si>
    <t>INV-0713-002</t>
  </si>
  <si>
    <t>INV-0713-003</t>
  </si>
  <si>
    <t>INV-0714-001</t>
  </si>
  <si>
    <t>INV-0714-002</t>
  </si>
  <si>
    <t>INV-0715-001</t>
  </si>
  <si>
    <t>INV-0715-002</t>
  </si>
  <si>
    <t>INV-0715-003</t>
  </si>
  <si>
    <t>INV-0715-004</t>
  </si>
  <si>
    <t>INV-0715-005</t>
  </si>
  <si>
    <t>INV-0715-006</t>
  </si>
  <si>
    <t>INV-0716-001</t>
  </si>
  <si>
    <t>INV-0717-001</t>
  </si>
  <si>
    <t>INV-0717-002</t>
  </si>
  <si>
    <t>INV-0718-001</t>
  </si>
  <si>
    <t>INV-0719-001</t>
  </si>
  <si>
    <t>INV-0719-002</t>
  </si>
  <si>
    <t>INV-0720-001</t>
  </si>
  <si>
    <t>INV-0720-002</t>
  </si>
  <si>
    <t>INV-0720-003</t>
  </si>
  <si>
    <t>INV-0720-004</t>
  </si>
  <si>
    <t>INV-0721-001</t>
  </si>
  <si>
    <t>INV-0721-002</t>
  </si>
  <si>
    <t>INV-0721-003</t>
  </si>
  <si>
    <t>INV-0722-001</t>
  </si>
  <si>
    <t>INV-0722-002</t>
  </si>
  <si>
    <t>INV-0722-003</t>
  </si>
  <si>
    <t>INV-0722-004</t>
  </si>
  <si>
    <t>INV-0723-001</t>
  </si>
  <si>
    <t>INV-0723-002</t>
  </si>
  <si>
    <t>INV-0723-003</t>
  </si>
  <si>
    <t>INV-0723-004</t>
  </si>
  <si>
    <t>INV-0723-005</t>
  </si>
  <si>
    <t>INV-0724-001</t>
  </si>
  <si>
    <t>INV-0724-002</t>
  </si>
  <si>
    <t>INV-0724-003</t>
  </si>
  <si>
    <t>INV-0725-001</t>
  </si>
  <si>
    <t>INV-0725-002</t>
  </si>
  <si>
    <t>INV-0725-003</t>
  </si>
  <si>
    <t>INV-0725-004</t>
  </si>
  <si>
    <t>INV-0725-005</t>
  </si>
  <si>
    <t>INV-0725-006</t>
  </si>
  <si>
    <t>INV-0725-007</t>
  </si>
  <si>
    <t>INV-0725-008</t>
  </si>
  <si>
    <t>INV-0725-009</t>
  </si>
  <si>
    <t>INV-0726-001</t>
  </si>
  <si>
    <t>INV-0726-002</t>
  </si>
  <si>
    <t>INV-0727-001</t>
  </si>
  <si>
    <t>INV-0727-002</t>
  </si>
  <si>
    <t>INV-0727-003</t>
  </si>
  <si>
    <t>INV-0728-001</t>
  </si>
  <si>
    <t>INV-0728-002</t>
  </si>
  <si>
    <t>INV-0728-003</t>
  </si>
  <si>
    <t>INV-0728-004</t>
  </si>
  <si>
    <t>INV-0728-005</t>
  </si>
  <si>
    <t>INV-0728-006</t>
  </si>
  <si>
    <t>INV-0728-007</t>
  </si>
  <si>
    <t>INV-0728-008</t>
  </si>
  <si>
    <t>INV-0729-001</t>
  </si>
  <si>
    <t>INV-0730-001</t>
  </si>
  <si>
    <t>INV-0730-002</t>
  </si>
  <si>
    <t>INV-0730-003</t>
  </si>
  <si>
    <t>INV-0730-004</t>
  </si>
  <si>
    <t>INV-0730-005</t>
  </si>
  <si>
    <t>INV-0730-006</t>
  </si>
  <si>
    <t>INV-0730-007</t>
  </si>
  <si>
    <t>INV-0730-008</t>
  </si>
  <si>
    <t>INV-0730-009</t>
  </si>
  <si>
    <t>INV-0730-010</t>
  </si>
  <si>
    <t>INV-0731-001</t>
  </si>
  <si>
    <t>INV-0731-002</t>
  </si>
  <si>
    <t>INV-0731-003</t>
  </si>
  <si>
    <t>INV-0731-004</t>
  </si>
  <si>
    <t>INV-0731-005</t>
  </si>
  <si>
    <t>INV-0732-001</t>
  </si>
  <si>
    <t>INV-0732-002</t>
  </si>
  <si>
    <t>INV-0732-003</t>
  </si>
  <si>
    <t>INV-0733-001</t>
  </si>
  <si>
    <t>INV-0733-002</t>
  </si>
  <si>
    <t>INV-0733-003</t>
  </si>
  <si>
    <t>INV-0733-004</t>
  </si>
  <si>
    <t>INV-0734-001</t>
  </si>
  <si>
    <t>INV-0734-002</t>
  </si>
  <si>
    <t>INV-0734-003</t>
  </si>
  <si>
    <t>INV-0734-004</t>
  </si>
  <si>
    <t>INV-0734-005</t>
  </si>
  <si>
    <t>INV-0734-006</t>
  </si>
  <si>
    <t>INV-0734-007</t>
  </si>
  <si>
    <t>INV-0734-008</t>
  </si>
  <si>
    <t>INV-0734-009</t>
  </si>
  <si>
    <t>INV-0734-010</t>
  </si>
  <si>
    <t>INV-0734-011</t>
  </si>
  <si>
    <t>INV-0735-001</t>
  </si>
  <si>
    <t>INV-0735-002</t>
  </si>
  <si>
    <t>INV-0736-001</t>
  </si>
  <si>
    <t>INV-0736-002</t>
  </si>
  <si>
    <t>INV-0736-003</t>
  </si>
  <si>
    <t>INV-0736-004</t>
  </si>
  <si>
    <t>INV-0736-005</t>
  </si>
  <si>
    <t>INV-0737-001</t>
  </si>
  <si>
    <t>INV-0737-002</t>
  </si>
  <si>
    <t>INV-0737-003</t>
  </si>
  <si>
    <t>INV-0738-001</t>
  </si>
  <si>
    <t>INV-0739-001</t>
  </si>
  <si>
    <t>INV-0739-002</t>
  </si>
  <si>
    <t>INV-0740-001</t>
  </si>
  <si>
    <t>INV-0741-001</t>
  </si>
  <si>
    <t>INV-0741-002</t>
  </si>
  <si>
    <t>INV-0741-003</t>
  </si>
  <si>
    <t>INV-0741-004</t>
  </si>
  <si>
    <t>INV-0741-005</t>
  </si>
  <si>
    <t>INV-0741-006</t>
  </si>
  <si>
    <t>INV-0741-007</t>
  </si>
  <si>
    <t>INV-0741-008</t>
  </si>
  <si>
    <t>INV-0741-009</t>
  </si>
  <si>
    <t>INV-0741-010</t>
  </si>
  <si>
    <t>INV-0741-011</t>
  </si>
  <si>
    <t>INV-0741-012</t>
  </si>
  <si>
    <t>INV-0742-001</t>
  </si>
  <si>
    <t>INV-0743-001</t>
  </si>
  <si>
    <t>INV-0744-001</t>
  </si>
  <si>
    <t>INV-0744-002</t>
  </si>
  <si>
    <t>INV-0744-003</t>
  </si>
  <si>
    <t>INV-0744-004</t>
  </si>
  <si>
    <t>INV-0744-005</t>
  </si>
  <si>
    <t>INV-0744-006</t>
  </si>
  <si>
    <t>INV-0744-007</t>
  </si>
  <si>
    <t>INV-0745-001</t>
  </si>
  <si>
    <t>INV-0746-001</t>
  </si>
  <si>
    <t>INV-0746-002</t>
  </si>
  <si>
    <t>INV-0746-003</t>
  </si>
  <si>
    <t>INV-0746-004</t>
  </si>
  <si>
    <t>INV-0746-005</t>
  </si>
  <si>
    <t>INV-0746-006</t>
  </si>
  <si>
    <t>INV-0746-007</t>
  </si>
  <si>
    <t>INV-0746-008</t>
  </si>
  <si>
    <t>INV-0746-009</t>
  </si>
  <si>
    <t>INV-0747-001</t>
  </si>
  <si>
    <t>INV-0747-002</t>
  </si>
  <si>
    <t>INV-0747-003</t>
  </si>
  <si>
    <t>INV-0747-004</t>
  </si>
  <si>
    <t>INV-0748-001</t>
  </si>
  <si>
    <t>INV-0748-002</t>
  </si>
  <si>
    <t>INV-0748-003</t>
  </si>
  <si>
    <t>INV-0749-001</t>
  </si>
  <si>
    <t>INV-0749-002</t>
  </si>
  <si>
    <t>INV-0750-001</t>
  </si>
  <si>
    <t>INV-0750-002</t>
  </si>
  <si>
    <t>INV-0750-003</t>
  </si>
  <si>
    <t>INV-0750-004</t>
  </si>
  <si>
    <t>INV-0750-005</t>
  </si>
  <si>
    <t>INV-0751-001</t>
  </si>
  <si>
    <t>INV-0751-002</t>
  </si>
  <si>
    <t>INV-0751-003</t>
  </si>
  <si>
    <t>INV-0751-004</t>
  </si>
  <si>
    <t>INV-0751-005</t>
  </si>
  <si>
    <t>INV-0751-006</t>
  </si>
  <si>
    <t>INV-0751-007</t>
  </si>
  <si>
    <t>INV-0751-008</t>
  </si>
  <si>
    <t>INV-0751-009</t>
  </si>
  <si>
    <t>INV-0752-001</t>
  </si>
  <si>
    <t>INV-0753-001</t>
  </si>
  <si>
    <t>INV-0753-002</t>
  </si>
  <si>
    <t>INV-0754-001</t>
  </si>
  <si>
    <t>INV-0754-002</t>
  </si>
  <si>
    <t>INV-0754-003</t>
  </si>
  <si>
    <t>INV-0754-004</t>
  </si>
  <si>
    <t>INV-0754-005</t>
  </si>
  <si>
    <t>INV-0754-006</t>
  </si>
  <si>
    <t>INV-0754-007</t>
  </si>
  <si>
    <t>INV-0754-008</t>
  </si>
  <si>
    <t>INV-0754-009</t>
  </si>
  <si>
    <t>INV-0754-010</t>
  </si>
  <si>
    <t>INV-0754-011</t>
  </si>
  <si>
    <t>INV-0754-012</t>
  </si>
  <si>
    <t>INV-0755-001</t>
  </si>
  <si>
    <t>INV-0755-002</t>
  </si>
  <si>
    <t>INV-0755-003</t>
  </si>
  <si>
    <t>INV-0755-004</t>
  </si>
  <si>
    <t>INV-0755-005</t>
  </si>
  <si>
    <t>INV-0755-006</t>
  </si>
  <si>
    <t>INV-0755-007</t>
  </si>
  <si>
    <t>INV-0755-008</t>
  </si>
  <si>
    <t>INV-0755-009</t>
  </si>
  <si>
    <t>INV-0755-010</t>
  </si>
  <si>
    <t>INV-0755-011</t>
  </si>
  <si>
    <t>INV-0755-012</t>
  </si>
  <si>
    <t>INV-0756-001</t>
  </si>
  <si>
    <t>INV-0756-002</t>
  </si>
  <si>
    <t>INV-0756-003</t>
  </si>
  <si>
    <t>INV-0756-004</t>
  </si>
  <si>
    <t>INV-0756-005</t>
  </si>
  <si>
    <t>INV-0756-006</t>
  </si>
  <si>
    <t>INV-0756-007</t>
  </si>
  <si>
    <t>INV-0757-001</t>
  </si>
  <si>
    <t>INV-0757-002</t>
  </si>
  <si>
    <t>INV-0757-003</t>
  </si>
  <si>
    <t>INV-0757-004</t>
  </si>
  <si>
    <t>INV-0758-001</t>
  </si>
  <si>
    <t>INV-0758-002</t>
  </si>
  <si>
    <t>INV-0759-001</t>
  </si>
  <si>
    <t>INV-0759-002</t>
  </si>
  <si>
    <t>INV-0759-003</t>
  </si>
  <si>
    <t>INV-0759-004</t>
  </si>
  <si>
    <t>INV-0759-005</t>
  </si>
  <si>
    <t>INV-0760-001</t>
  </si>
  <si>
    <t>INV-0760-002</t>
  </si>
  <si>
    <t>INV-0760-003</t>
  </si>
  <si>
    <t>INV-0761-001</t>
  </si>
  <si>
    <t>INV-0761-002</t>
  </si>
  <si>
    <t>INV-0761-003</t>
  </si>
  <si>
    <t>INV-0761-004</t>
  </si>
  <si>
    <t>INV-0761-005</t>
  </si>
  <si>
    <t>INV-0761-006</t>
  </si>
  <si>
    <t>INV-0761-007</t>
  </si>
  <si>
    <t>INV-0761-008</t>
  </si>
  <si>
    <t>INV-0761-009</t>
  </si>
  <si>
    <t>INV-0761-010</t>
  </si>
  <si>
    <t>INV-0761-011</t>
  </si>
  <si>
    <t>INV-0761-012</t>
  </si>
  <si>
    <t>INV-0762-001</t>
  </si>
  <si>
    <t>INV-0762-002</t>
  </si>
  <si>
    <t>INV-0763-001</t>
  </si>
  <si>
    <t>INV-0763-002</t>
  </si>
  <si>
    <t>INV-0763-003</t>
  </si>
  <si>
    <t>INV-0763-004</t>
  </si>
  <si>
    <t>INV-0764-001</t>
  </si>
  <si>
    <t>INV-0764-002</t>
  </si>
  <si>
    <t>INV-0764-003</t>
  </si>
  <si>
    <t>INV-0764-004</t>
  </si>
  <si>
    <t>INV-0764-005</t>
  </si>
  <si>
    <t>INV-0765-001</t>
  </si>
  <si>
    <t>INV-0765-002</t>
  </si>
  <si>
    <t>INV-0765-003</t>
  </si>
  <si>
    <t>INV-0765-004</t>
  </si>
  <si>
    <t>INV-0765-005</t>
  </si>
  <si>
    <t>INV-0765-006</t>
  </si>
  <si>
    <t>INV-0765-007</t>
  </si>
  <si>
    <t>INV-0765-008</t>
  </si>
  <si>
    <t>INV-0766-001</t>
  </si>
  <si>
    <t>INV-0766-002</t>
  </si>
  <si>
    <t>INV-0766-003</t>
  </si>
  <si>
    <t>INV-0766-004</t>
  </si>
  <si>
    <t>INV-0766-005</t>
  </si>
  <si>
    <t>INV-0766-006</t>
  </si>
  <si>
    <t>INV-0766-007</t>
  </si>
  <si>
    <t>INV-0766-008</t>
  </si>
  <si>
    <t>INV-0766-009</t>
  </si>
  <si>
    <t>INV-0766-010</t>
  </si>
  <si>
    <t>INV-0766-011</t>
  </si>
  <si>
    <t>INV-0766-012</t>
  </si>
  <si>
    <t>INV-0766-013</t>
  </si>
  <si>
    <t>INV-0767-001</t>
  </si>
  <si>
    <t>INV-0767-002</t>
  </si>
  <si>
    <t>INV-0767-003</t>
  </si>
  <si>
    <t>INV-0768-001</t>
  </si>
  <si>
    <t>INV-0769-001</t>
  </si>
  <si>
    <t>INV-0770-001</t>
  </si>
  <si>
    <t>INV-0770-002</t>
  </si>
  <si>
    <t>INV-0770-003</t>
  </si>
  <si>
    <t>INV-0770-004</t>
  </si>
  <si>
    <t>INV-0770-005</t>
  </si>
  <si>
    <t>INV-0770-006</t>
  </si>
  <si>
    <t>INV-0770-007</t>
  </si>
  <si>
    <t>INV-0771-001</t>
  </si>
  <si>
    <t>INV-0772-001</t>
  </si>
  <si>
    <t>INV-0772-002</t>
  </si>
  <si>
    <t>INV-0772-003</t>
  </si>
  <si>
    <t>INV-0772-004</t>
  </si>
  <si>
    <t>INV-0772-005</t>
  </si>
  <si>
    <t>INV-0772-006</t>
  </si>
  <si>
    <t>INV-0772-007</t>
  </si>
  <si>
    <t>INV-0772-008</t>
  </si>
  <si>
    <t>INV-0773-001</t>
  </si>
  <si>
    <t>INV-0774-001</t>
  </si>
  <si>
    <t>INV-0774-002</t>
  </si>
  <si>
    <t>INV-0775-001</t>
  </si>
  <si>
    <t>INV-0775-002</t>
  </si>
  <si>
    <t>INV-0775-003</t>
  </si>
  <si>
    <t>INV-0776-001</t>
  </si>
  <si>
    <t>INV-0776-002</t>
  </si>
  <si>
    <t>INV-0776-003</t>
  </si>
  <si>
    <t>INV-0776-004</t>
  </si>
  <si>
    <t>INV-0776-005</t>
  </si>
  <si>
    <t>INV-0776-006</t>
  </si>
  <si>
    <t>INV-0776-007</t>
  </si>
  <si>
    <t>INV-0777-001</t>
  </si>
  <si>
    <t>INV-0778-001</t>
  </si>
  <si>
    <t>INV-0778-002</t>
  </si>
  <si>
    <t>INV-0778-003</t>
  </si>
  <si>
    <t>INV-0778-004</t>
  </si>
  <si>
    <t>INV-0778-005</t>
  </si>
  <si>
    <t>INV-0778-006</t>
  </si>
  <si>
    <t>INV-0778-007</t>
  </si>
  <si>
    <t>INV-0778-008</t>
  </si>
  <si>
    <t>INV-0778-009</t>
  </si>
  <si>
    <t>INV-0779-001</t>
  </si>
  <si>
    <t>INV-0780-001</t>
  </si>
  <si>
    <t>INV-0780-002</t>
  </si>
  <si>
    <t>INV-0780-003</t>
  </si>
  <si>
    <t>INV-0780-004</t>
  </si>
  <si>
    <t>INV-0780-005</t>
  </si>
  <si>
    <t>INV-0780-006</t>
  </si>
  <si>
    <t>INV-0780-007</t>
  </si>
  <si>
    <t>INV-0780-008</t>
  </si>
  <si>
    <t>INV-0780-009</t>
  </si>
  <si>
    <t>INV-0780-010</t>
  </si>
  <si>
    <t>INV-0780-011</t>
  </si>
  <si>
    <t>INV-0780-012</t>
  </si>
  <si>
    <t>INV-0780-013</t>
  </si>
  <si>
    <t>INV-0781-001</t>
  </si>
  <si>
    <t>INV-0782-001</t>
  </si>
  <si>
    <t>INV-0782-002</t>
  </si>
  <si>
    <t>INV-0782-003</t>
  </si>
  <si>
    <t>INV-0783-001</t>
  </si>
  <si>
    <t>INV-0783-002</t>
  </si>
  <si>
    <t>INV-0783-003</t>
  </si>
  <si>
    <t>INV-0783-004</t>
  </si>
  <si>
    <t>INV-0784-001</t>
  </si>
  <si>
    <t>INV-0784-002</t>
  </si>
  <si>
    <t>INV-0784-003</t>
  </si>
  <si>
    <t>INV-0784-004</t>
  </si>
  <si>
    <t>INV-0784-005</t>
  </si>
  <si>
    <t>INV-0785-001</t>
  </si>
  <si>
    <t>INV-0786-001</t>
  </si>
  <si>
    <t>INV-0786-002</t>
  </si>
  <si>
    <t>INV-0786-003</t>
  </si>
  <si>
    <t>INV-0786-004</t>
  </si>
  <si>
    <t>INV-0787-001</t>
  </si>
  <si>
    <t>INV-0787-002</t>
  </si>
  <si>
    <t>INV-0787-003</t>
  </si>
  <si>
    <t>INV-0787-004</t>
  </si>
  <si>
    <t>INV-0787-005</t>
  </si>
  <si>
    <t>INV-0787-006</t>
  </si>
  <si>
    <t>INV-0787-007</t>
  </si>
  <si>
    <t>INV-0788-001</t>
  </si>
  <si>
    <t>INV-0788-002</t>
  </si>
  <si>
    <t>INV-0788-003</t>
  </si>
  <si>
    <t>INV-0788-004</t>
  </si>
  <si>
    <t>INV-0788-005</t>
  </si>
  <si>
    <t>INV-0789-001</t>
  </si>
  <si>
    <t>INV-0790-001</t>
  </si>
  <si>
    <t>INV-0790-002</t>
  </si>
  <si>
    <t>INV-0790-003</t>
  </si>
  <si>
    <t>INV-0790-004</t>
  </si>
  <si>
    <t>INV-0790-005</t>
  </si>
  <si>
    <t>INV-0790-006</t>
  </si>
  <si>
    <t>INV-0790-007</t>
  </si>
  <si>
    <t>INV-0790-008</t>
  </si>
  <si>
    <t>INV-0790-009</t>
  </si>
  <si>
    <t>INV-0791-001</t>
  </si>
  <si>
    <t>INV-0791-002</t>
  </si>
  <si>
    <t>INV-0792-001</t>
  </si>
  <si>
    <t>INV-0792-002</t>
  </si>
  <si>
    <t>INV-0793-001</t>
  </si>
  <si>
    <t>INV-0794-001</t>
  </si>
  <si>
    <t>INV-0794-002</t>
  </si>
  <si>
    <t>INV-0795-001</t>
  </si>
  <si>
    <t>INV-0795-002</t>
  </si>
  <si>
    <t>INV-0795-003</t>
  </si>
  <si>
    <t>INV-0796-001</t>
  </si>
  <si>
    <t>INV-0796-002</t>
  </si>
  <si>
    <t>INV-0797-001</t>
  </si>
  <si>
    <t>INV-0797-002</t>
  </si>
  <si>
    <t>INV-0797-003</t>
  </si>
  <si>
    <t>INV-0797-004</t>
  </si>
  <si>
    <t>INV-0797-005</t>
  </si>
  <si>
    <t>INV-0797-006</t>
  </si>
  <si>
    <t>INV-0797-007</t>
  </si>
  <si>
    <t>INV-0797-008</t>
  </si>
  <si>
    <t>INV-0797-009</t>
  </si>
  <si>
    <t>INV-0797-010</t>
  </si>
  <si>
    <t>INV-0797-011</t>
  </si>
  <si>
    <t>INV-0797-012</t>
  </si>
  <si>
    <t>INV-0797-013</t>
  </si>
  <si>
    <t>INV-0797-014</t>
  </si>
  <si>
    <t>INV-0797-015</t>
  </si>
  <si>
    <t>INV-0798-001</t>
  </si>
  <si>
    <t>INV-0798-002</t>
  </si>
  <si>
    <t>INV-0798-003</t>
  </si>
  <si>
    <t>INV-0799-001</t>
  </si>
  <si>
    <t>INV-0799-002</t>
  </si>
  <si>
    <t>INV-0799-003</t>
  </si>
  <si>
    <t>INV-0800-001</t>
  </si>
  <si>
    <t>INV-0800-002</t>
  </si>
  <si>
    <t>INV-0800-003</t>
  </si>
  <si>
    <t>INV-0800-004</t>
  </si>
  <si>
    <t>INV-0800-005</t>
  </si>
  <si>
    <t>INV-0800-006</t>
  </si>
  <si>
    <t>INV-0800-007</t>
  </si>
  <si>
    <t>INV-0801-001</t>
  </si>
  <si>
    <t>INV-0801-002</t>
  </si>
  <si>
    <t>INV-0801-003</t>
  </si>
  <si>
    <t>INV-0801-004</t>
  </si>
  <si>
    <t>INV-0801-005</t>
  </si>
  <si>
    <t>INV-0801-006</t>
  </si>
  <si>
    <t>INV-0801-007</t>
  </si>
  <si>
    <t>INV-0801-008</t>
  </si>
  <si>
    <t>INV-0801-009</t>
  </si>
  <si>
    <t>INV-0801-010</t>
  </si>
  <si>
    <t>INV-0802-001</t>
  </si>
  <si>
    <t>INV-0802-002</t>
  </si>
  <si>
    <t>INV-0802-003</t>
  </si>
  <si>
    <t>INV-0803-001</t>
  </si>
  <si>
    <t>INV-0804-001</t>
  </si>
  <si>
    <t>INV-0805-001</t>
  </si>
  <si>
    <t>INV-0805-002</t>
  </si>
  <si>
    <t>INV-0805-003</t>
  </si>
  <si>
    <t>INV-0805-004</t>
  </si>
  <si>
    <t>INV-0805-005</t>
  </si>
  <si>
    <t>INV-0805-006</t>
  </si>
  <si>
    <t>INV-0805-007</t>
  </si>
  <si>
    <t>INV-0805-008</t>
  </si>
  <si>
    <t>INV-0806-001</t>
  </si>
  <si>
    <t>INV-0806-002</t>
  </si>
  <si>
    <t>INV-0807-001</t>
  </si>
  <si>
    <t>INV-0807-002</t>
  </si>
  <si>
    <t>INV-0807-003</t>
  </si>
  <si>
    <t>INV-0807-004</t>
  </si>
  <si>
    <t>INV-0807-005</t>
  </si>
  <si>
    <t>INV-0807-006</t>
  </si>
  <si>
    <t>INV-0807-007</t>
  </si>
  <si>
    <t>INV-0808-001</t>
  </si>
  <si>
    <t>INV-0808-002</t>
  </si>
  <si>
    <t>INV-0808-003</t>
  </si>
  <si>
    <t>INV-0808-004</t>
  </si>
  <si>
    <t>INV-0808-005</t>
  </si>
  <si>
    <t>INV-0808-006</t>
  </si>
  <si>
    <t>INV-0809-001</t>
  </si>
  <si>
    <t>INV-0809-002</t>
  </si>
  <si>
    <t>INV-0810-001</t>
  </si>
  <si>
    <t>INV-0811-001</t>
  </si>
  <si>
    <t>INV-0812-001</t>
  </si>
  <si>
    <t>INV-0812-002</t>
  </si>
  <si>
    <t>INV-0812-003</t>
  </si>
  <si>
    <t>INV-0812-004</t>
  </si>
  <si>
    <t>INV-0812-005</t>
  </si>
  <si>
    <t>INV-0812-006</t>
  </si>
  <si>
    <t>INV-0813-001</t>
  </si>
  <si>
    <t>INV-0814-001</t>
  </si>
  <si>
    <t>INV-0814-002</t>
  </si>
  <si>
    <t>INV-0814-003</t>
  </si>
  <si>
    <t>INV-0814-004</t>
  </si>
  <si>
    <t>INV-0814-005</t>
  </si>
  <si>
    <t>INV-0814-006</t>
  </si>
  <si>
    <t>INV-0814-007</t>
  </si>
  <si>
    <t>INV-0814-008</t>
  </si>
  <si>
    <t>INV-0814-009</t>
  </si>
  <si>
    <t>INV-0815-001</t>
  </si>
  <si>
    <t>INV-0815-002</t>
  </si>
  <si>
    <t>INV-0815-003</t>
  </si>
  <si>
    <t>INV-0815-004</t>
  </si>
  <si>
    <t>INV-0815-005</t>
  </si>
  <si>
    <t>INV-0815-006</t>
  </si>
  <si>
    <t>INV-0815-007</t>
  </si>
  <si>
    <t>INV-0815-008</t>
  </si>
  <si>
    <t>INV-0815-009</t>
  </si>
  <si>
    <t>INV-0816-001</t>
  </si>
  <si>
    <t>INV-0816-002</t>
  </si>
  <si>
    <t>INV-0817-001</t>
  </si>
  <si>
    <t>INV-0817-002</t>
  </si>
  <si>
    <t>INV-0817-003</t>
  </si>
  <si>
    <t>INV-0817-004</t>
  </si>
  <si>
    <t>INV-0817-005</t>
  </si>
  <si>
    <t>INV-0817-006</t>
  </si>
  <si>
    <t>INV-0817-007</t>
  </si>
  <si>
    <t>INV-0817-008</t>
  </si>
  <si>
    <t>INV-0817-009</t>
  </si>
  <si>
    <t>INV-0817-010</t>
  </si>
  <si>
    <t>INV-0817-011</t>
  </si>
  <si>
    <t>INV-0817-012</t>
  </si>
  <si>
    <t>INV-0817-013</t>
  </si>
  <si>
    <t>INV-0817-014</t>
  </si>
  <si>
    <t>INV-0818-001</t>
  </si>
  <si>
    <t>INV-0818-002</t>
  </si>
  <si>
    <t>INV-0819-001</t>
  </si>
  <si>
    <t>INV-0819-002</t>
  </si>
  <si>
    <t>INV-0819-003</t>
  </si>
  <si>
    <t>INV-0819-004</t>
  </si>
  <si>
    <t>INV-0819-005</t>
  </si>
  <si>
    <t>INV-0819-006</t>
  </si>
  <si>
    <t>INV-0819-007</t>
  </si>
  <si>
    <t>INV-0820-001</t>
  </si>
  <si>
    <t>INV-0820-002</t>
  </si>
  <si>
    <t>INV-0820-003</t>
  </si>
  <si>
    <t>INV-0821-001</t>
  </si>
  <si>
    <t>INV-0821-002</t>
  </si>
  <si>
    <t>INV-0821-003</t>
  </si>
  <si>
    <t>INV-0822-001</t>
  </si>
  <si>
    <t>INV-0822-002</t>
  </si>
  <si>
    <t>INV-0822-003</t>
  </si>
  <si>
    <t>INV-0822-004</t>
  </si>
  <si>
    <t>INV-0822-005</t>
  </si>
  <si>
    <t>INV-0822-006</t>
  </si>
  <si>
    <t>INV-0822-007</t>
  </si>
  <si>
    <t>INV-0823-001</t>
  </si>
  <si>
    <t>INV-0823-002</t>
  </si>
  <si>
    <t>INV-0823-003</t>
  </si>
  <si>
    <t>INV-0824-001</t>
  </si>
  <si>
    <t>INV-0824-002</t>
  </si>
  <si>
    <t>INV-0824-003</t>
  </si>
  <si>
    <t>INV-0824-004</t>
  </si>
  <si>
    <t>INV-0824-005</t>
  </si>
  <si>
    <t>INV-0824-006</t>
  </si>
  <si>
    <t>INV-0825-001</t>
  </si>
  <si>
    <t>INV-0825-002</t>
  </si>
  <si>
    <t>INV-0826-001</t>
  </si>
  <si>
    <t>INV-0826-002</t>
  </si>
  <si>
    <t>INV-0826-003</t>
  </si>
  <si>
    <t>INV-0826-004</t>
  </si>
  <si>
    <t>INV-0826-005</t>
  </si>
  <si>
    <t>INV-0827-001</t>
  </si>
  <si>
    <t>INV-0828-001</t>
  </si>
  <si>
    <t>INV-0829-001</t>
  </si>
  <si>
    <t>INV-0830-001</t>
  </si>
  <si>
    <t>INV-0830-002</t>
  </si>
  <si>
    <t>INV-0830-003</t>
  </si>
  <si>
    <t>INV-0830-004</t>
  </si>
  <si>
    <t>INV-0830-005</t>
  </si>
  <si>
    <t>INV-0830-006</t>
  </si>
  <si>
    <t>INV-0830-007</t>
  </si>
  <si>
    <t>INV-0830-008</t>
  </si>
  <si>
    <t>INV-0830-009</t>
  </si>
  <si>
    <t>INV-0831-001</t>
  </si>
  <si>
    <t>INV-0831-002</t>
  </si>
  <si>
    <t>INV-0831-003</t>
  </si>
  <si>
    <t>INV-0832-001</t>
  </si>
  <si>
    <t>INV-0832-002</t>
  </si>
  <si>
    <t>INV-0832-003</t>
  </si>
  <si>
    <t>INV-0833-001</t>
  </si>
  <si>
    <t>INV-0833-002</t>
  </si>
  <si>
    <t>INV-0833-003</t>
  </si>
  <si>
    <t>INV-0833-004</t>
  </si>
  <si>
    <t>INV-0833-005</t>
  </si>
  <si>
    <t>INV-0834-001</t>
  </si>
  <si>
    <t>INV-0834-002</t>
  </si>
  <si>
    <t>INV-0834-003</t>
  </si>
  <si>
    <t>INV-0834-004</t>
  </si>
  <si>
    <t>INV-0834-005</t>
  </si>
  <si>
    <t>INV-0834-006</t>
  </si>
  <si>
    <t>INV-0834-007</t>
  </si>
  <si>
    <t>INV-0834-008</t>
  </si>
  <si>
    <t>INV-0834-009</t>
  </si>
  <si>
    <t>INV-0834-010</t>
  </si>
  <si>
    <t>INV-0834-011</t>
  </si>
  <si>
    <t>INV-0834-012</t>
  </si>
  <si>
    <t>INV-0835-001</t>
  </si>
  <si>
    <t>INV-0835-002</t>
  </si>
  <si>
    <t>INV-0835-003</t>
  </si>
  <si>
    <t>INV-0835-004</t>
  </si>
  <si>
    <t>INV-0835-005</t>
  </si>
  <si>
    <t>INV-0835-006</t>
  </si>
  <si>
    <t>INV-0835-007</t>
  </si>
  <si>
    <t>INV-0836-001</t>
  </si>
  <si>
    <t>INV-0836-002</t>
  </si>
  <si>
    <t>INV-0836-003</t>
  </si>
  <si>
    <t>INV-0836-004</t>
  </si>
  <si>
    <t>INV-0837-001</t>
  </si>
  <si>
    <t>INV-0837-002</t>
  </si>
  <si>
    <t>INV-0837-003</t>
  </si>
  <si>
    <t>INV-0837-004</t>
  </si>
  <si>
    <t>INV-0838-001</t>
  </si>
  <si>
    <t>INV-0839-001</t>
  </si>
  <si>
    <t>INV-0839-002</t>
  </si>
  <si>
    <t>INV-0839-003</t>
  </si>
  <si>
    <t>INV-0839-004</t>
  </si>
  <si>
    <t>INV-0839-005</t>
  </si>
  <si>
    <t>INV-0840-001</t>
  </si>
  <si>
    <t>INV-0841-001</t>
  </si>
  <si>
    <t>INV-0842-001</t>
  </si>
  <si>
    <t>INV-0842-002</t>
  </si>
  <si>
    <t>INV-0842-003</t>
  </si>
  <si>
    <t>INV-0842-004</t>
  </si>
  <si>
    <t>INV-0842-005</t>
  </si>
  <si>
    <t>INV-0842-006</t>
  </si>
  <si>
    <t>INV-0842-007</t>
  </si>
  <si>
    <t>INV-0842-008</t>
  </si>
  <si>
    <t>INV-0842-009</t>
  </si>
  <si>
    <t>INV-0842-010</t>
  </si>
  <si>
    <t>INV-0842-011</t>
  </si>
  <si>
    <t>INV-0842-012</t>
  </si>
  <si>
    <t>INV-0843-001</t>
  </si>
  <si>
    <t>INV-0843-002</t>
  </si>
  <si>
    <t>INV-0844-001</t>
  </si>
  <si>
    <t>INV-0844-002</t>
  </si>
  <si>
    <t>INV-0844-003</t>
  </si>
  <si>
    <t>INV-0844-004</t>
  </si>
  <si>
    <t>INV-0844-005</t>
  </si>
  <si>
    <t>INV-0844-006</t>
  </si>
  <si>
    <t>INV-0844-007</t>
  </si>
  <si>
    <t>INV-0844-008</t>
  </si>
  <si>
    <t>INV-0844-009</t>
  </si>
  <si>
    <t>INV-0844-010</t>
  </si>
  <si>
    <t>INV-0844-011</t>
  </si>
  <si>
    <t>INV-0844-012</t>
  </si>
  <si>
    <t>INV-0845-001</t>
  </si>
  <si>
    <t>INV-0845-002</t>
  </si>
  <si>
    <t>INV-0845-003</t>
  </si>
  <si>
    <t>INV-0845-004</t>
  </si>
  <si>
    <t>INV-0845-005</t>
  </si>
  <si>
    <t>INV-0845-006</t>
  </si>
  <si>
    <t>INV-0845-007</t>
  </si>
  <si>
    <t>INV-0845-008</t>
  </si>
  <si>
    <t>INV-0845-009</t>
  </si>
  <si>
    <t>INV-0845-010</t>
  </si>
  <si>
    <t>INV-0845-011</t>
  </si>
  <si>
    <t>INV-0845-012</t>
  </si>
  <si>
    <t>INV-0845-013</t>
  </si>
  <si>
    <t>INV-0845-014</t>
  </si>
  <si>
    <t>INV-0845-015</t>
  </si>
  <si>
    <t>INV-0846-001</t>
  </si>
  <si>
    <t>INV-0846-002</t>
  </si>
  <si>
    <t>INV-0846-003</t>
  </si>
  <si>
    <t>INV-0847-001</t>
  </si>
  <si>
    <t>INV-0847-002</t>
  </si>
  <si>
    <t>INV-0847-003</t>
  </si>
  <si>
    <t>INV-0847-004</t>
  </si>
  <si>
    <t>INV-0847-005</t>
  </si>
  <si>
    <t>INV-0848-001</t>
  </si>
  <si>
    <t>INV-0848-002</t>
  </si>
  <si>
    <t>INV-0848-003</t>
  </si>
  <si>
    <t>INV-0848-004</t>
  </si>
  <si>
    <t>INV-0848-005</t>
  </si>
  <si>
    <t>INV-0848-006</t>
  </si>
  <si>
    <t>INV-0848-007</t>
  </si>
  <si>
    <t>INV-0848-008</t>
  </si>
  <si>
    <t>INV-0848-009</t>
  </si>
  <si>
    <t>INV-0848-010</t>
  </si>
  <si>
    <t>INV-0848-011</t>
  </si>
  <si>
    <t>INV-0848-012</t>
  </si>
  <si>
    <t>INV-0848-013</t>
  </si>
  <si>
    <t>INV-0849-001</t>
  </si>
  <si>
    <t>INV-0849-002</t>
  </si>
  <si>
    <t>INV-0849-003</t>
  </si>
  <si>
    <t>INV-0850-001</t>
  </si>
  <si>
    <t>INV-0850-002</t>
  </si>
  <si>
    <t>INV-0851-001</t>
  </si>
  <si>
    <t>INV-0851-002</t>
  </si>
  <si>
    <t>INV-0852-001</t>
  </si>
  <si>
    <t>INV-0852-002</t>
  </si>
  <si>
    <t>INV-0853-001</t>
  </si>
  <si>
    <t>INV-0853-002</t>
  </si>
  <si>
    <t>INV-0853-003</t>
  </si>
  <si>
    <t>INV-0853-004</t>
  </si>
  <si>
    <t>INV-0853-005</t>
  </si>
  <si>
    <t>INV-0853-006</t>
  </si>
  <si>
    <t>INV-0853-007</t>
  </si>
  <si>
    <t>INV-0853-008</t>
  </si>
  <si>
    <t>INV-0853-009</t>
  </si>
  <si>
    <t>INV-0853-010</t>
  </si>
  <si>
    <t>INV-0854-001</t>
  </si>
  <si>
    <t>INV-0854-002</t>
  </si>
  <si>
    <t>INV-0854-003</t>
  </si>
  <si>
    <t>INV-0855-001</t>
  </si>
  <si>
    <t>INV-0856-001</t>
  </si>
  <si>
    <t>INV-0856-002</t>
  </si>
  <si>
    <t>INV-0856-003</t>
  </si>
  <si>
    <t>INV-0856-004</t>
  </si>
  <si>
    <t>INV-0856-005</t>
  </si>
  <si>
    <t>INV-0856-006</t>
  </si>
  <si>
    <t>INV-0856-007</t>
  </si>
  <si>
    <t>INV-0856-008</t>
  </si>
  <si>
    <t>INV-0857-001</t>
  </si>
  <si>
    <t>INV-0857-002</t>
  </si>
  <si>
    <t>INV-0857-003</t>
  </si>
  <si>
    <t>INV-0858-001</t>
  </si>
  <si>
    <t>INV-0859-001</t>
  </si>
  <si>
    <t>INV-0860-001</t>
  </si>
  <si>
    <t>INV-0860-002</t>
  </si>
  <si>
    <t>INV-0860-003</t>
  </si>
  <si>
    <t>INV-0860-004</t>
  </si>
  <si>
    <t>INV-0860-005</t>
  </si>
  <si>
    <t>INV-0860-006</t>
  </si>
  <si>
    <t>INV-0861-001</t>
  </si>
  <si>
    <t>INV-0861-002</t>
  </si>
  <si>
    <t>INV-0862-001</t>
  </si>
  <si>
    <t>INV-0862-002</t>
  </si>
  <si>
    <t>INV-0862-003</t>
  </si>
  <si>
    <t>INV-0862-004</t>
  </si>
  <si>
    <t>INV-0862-005</t>
  </si>
  <si>
    <t>INV-0862-006</t>
  </si>
  <si>
    <t>INV-0862-007</t>
  </si>
  <si>
    <t>INV-0862-008</t>
  </si>
  <si>
    <t>INV-0863-001</t>
  </si>
  <si>
    <t>INV-0863-002</t>
  </si>
  <si>
    <t>INV-0863-003</t>
  </si>
  <si>
    <t>INV-0863-004</t>
  </si>
  <si>
    <t>INV-0863-005</t>
  </si>
  <si>
    <t>INV-0863-006</t>
  </si>
  <si>
    <t>INV-0863-007</t>
  </si>
  <si>
    <t>INV-0864-001</t>
  </si>
  <si>
    <t>INV-0865-001</t>
  </si>
  <si>
    <t>INV-0865-002</t>
  </si>
  <si>
    <t>INV-0865-003</t>
  </si>
  <si>
    <t>INV-0865-004</t>
  </si>
  <si>
    <t>INV-0865-005</t>
  </si>
  <si>
    <t>INV-0865-006</t>
  </si>
  <si>
    <t>INV-0866-001</t>
  </si>
  <si>
    <t>INV-0866-002</t>
  </si>
  <si>
    <t>INV-0866-003</t>
  </si>
  <si>
    <t>INV-0866-004</t>
  </si>
  <si>
    <t>INV-0867-001</t>
  </si>
  <si>
    <t>INV-0867-002</t>
  </si>
  <si>
    <t>INV-0868-001</t>
  </si>
  <si>
    <t>INV-0868-002</t>
  </si>
  <si>
    <t>INV-0868-003</t>
  </si>
  <si>
    <t>INV-0868-004</t>
  </si>
  <si>
    <t>INV-0868-005</t>
  </si>
  <si>
    <t>INV-0868-006</t>
  </si>
  <si>
    <t>INV-0869-001</t>
  </si>
  <si>
    <t>INV-0869-002</t>
  </si>
  <si>
    <t>INV-0869-003</t>
  </si>
  <si>
    <t>INV-0870-001</t>
  </si>
  <si>
    <t>INV-0870-002</t>
  </si>
  <si>
    <t>INV-0870-003</t>
  </si>
  <si>
    <t>INV-0871-001</t>
  </si>
  <si>
    <t>INV-0871-002</t>
  </si>
  <si>
    <t>INV-0871-003</t>
  </si>
  <si>
    <t>INV-0872-001</t>
  </si>
  <si>
    <t>INV-0873-001</t>
  </si>
  <si>
    <t>INV-0873-002</t>
  </si>
  <si>
    <t>INV-0873-003</t>
  </si>
  <si>
    <t>INV-0873-004</t>
  </si>
  <si>
    <t>INV-0873-005</t>
  </si>
  <si>
    <t>INV-0874-001</t>
  </si>
  <si>
    <t>INV-0875-001</t>
  </si>
  <si>
    <t>INV-0875-002</t>
  </si>
  <si>
    <t>INV-0875-003</t>
  </si>
  <si>
    <t>INV-0875-004</t>
  </si>
  <si>
    <t>INV-0875-005</t>
  </si>
  <si>
    <t>INV-0876-001</t>
  </si>
  <si>
    <t>INV-0876-002</t>
  </si>
  <si>
    <t>INV-0877-001</t>
  </si>
  <si>
    <t>INV-0877-002</t>
  </si>
  <si>
    <t>INV-0877-003</t>
  </si>
  <si>
    <t>INV-0877-004</t>
  </si>
  <si>
    <t>INV-0877-005</t>
  </si>
  <si>
    <t>INV-0877-006</t>
  </si>
  <si>
    <t>INV-0878-001</t>
  </si>
  <si>
    <t>INV-0878-002</t>
  </si>
  <si>
    <t>INV-0878-003</t>
  </si>
  <si>
    <t>INV-0878-004</t>
  </si>
  <si>
    <t>INV-0878-005</t>
  </si>
  <si>
    <t>INV-0878-006</t>
  </si>
  <si>
    <t>INV-0878-007</t>
  </si>
  <si>
    <t>INV-0879-001</t>
  </si>
  <si>
    <t>INV-0879-002</t>
  </si>
  <si>
    <t>INV-0879-003</t>
  </si>
  <si>
    <t>INV-0879-004</t>
  </si>
  <si>
    <t>INV-0879-005</t>
  </si>
  <si>
    <t>INV-0879-006</t>
  </si>
  <si>
    <t>INV-0880-001</t>
  </si>
  <si>
    <t>INV-0880-002</t>
  </si>
  <si>
    <t>INV-0881-001</t>
  </si>
  <si>
    <t>INV-0881-002</t>
  </si>
  <si>
    <t>INV-0881-003</t>
  </si>
  <si>
    <t>INV-0881-004</t>
  </si>
  <si>
    <t>INV-0881-005</t>
  </si>
  <si>
    <t>INV-0881-006</t>
  </si>
  <si>
    <t>INV-0881-007</t>
  </si>
  <si>
    <t>INV-0881-008</t>
  </si>
  <si>
    <t>INV-0881-009</t>
  </si>
  <si>
    <t>INV-0881-010</t>
  </si>
  <si>
    <t>INV-0881-011</t>
  </si>
  <si>
    <t>INV-0881-012</t>
  </si>
  <si>
    <t>INV-0881-013</t>
  </si>
  <si>
    <t>INV-0881-014</t>
  </si>
  <si>
    <t>INV-0882-001</t>
  </si>
  <si>
    <t>INV-0882-002</t>
  </si>
  <si>
    <t>INV-0883-001</t>
  </si>
  <si>
    <t>INV-0883-002</t>
  </si>
  <si>
    <t>INV-0883-003</t>
  </si>
  <si>
    <t>INV-0884-001</t>
  </si>
  <si>
    <t>INV-0884-002</t>
  </si>
  <si>
    <t>INV-0884-003</t>
  </si>
  <si>
    <t>INV-0884-004</t>
  </si>
  <si>
    <t>INV-0884-005</t>
  </si>
  <si>
    <t>INV-0884-006</t>
  </si>
  <si>
    <t>INV-0884-007</t>
  </si>
  <si>
    <t>INV-0885-001</t>
  </si>
  <si>
    <t>INV-0885-002</t>
  </si>
  <si>
    <t>INV-0885-003</t>
  </si>
  <si>
    <t>INV-0886-001</t>
  </si>
  <si>
    <t>INV-0887-001</t>
  </si>
  <si>
    <t>INV-0887-002</t>
  </si>
  <si>
    <t>INV-0887-003</t>
  </si>
  <si>
    <t>INV-0887-004</t>
  </si>
  <si>
    <t>INV-0887-005</t>
  </si>
  <si>
    <t>INV-0887-006</t>
  </si>
  <si>
    <t>INV-0887-007</t>
  </si>
  <si>
    <t>INV-0887-008</t>
  </si>
  <si>
    <t>INV-0888-001</t>
  </si>
  <si>
    <t>INV-0889-001</t>
  </si>
  <si>
    <t>INV-0889-002</t>
  </si>
  <si>
    <t>INV-0890-001</t>
  </si>
  <si>
    <t>INV-0890-002</t>
  </si>
  <si>
    <t>INV-0890-003</t>
  </si>
  <si>
    <t>INV-0890-004</t>
  </si>
  <si>
    <t>INV-0890-005</t>
  </si>
  <si>
    <t>INV-0891-001</t>
  </si>
  <si>
    <t>INV-0891-002</t>
  </si>
  <si>
    <t>INV-0891-003</t>
  </si>
  <si>
    <t>INV-0891-004</t>
  </si>
  <si>
    <t>INV-0891-005</t>
  </si>
  <si>
    <t>INV-0891-006</t>
  </si>
  <si>
    <t>INV-0891-007</t>
  </si>
  <si>
    <t>INV-0892-001</t>
  </si>
  <si>
    <t>INV-0892-002</t>
  </si>
  <si>
    <t>INV-0892-003</t>
  </si>
  <si>
    <t>INV-0892-004</t>
  </si>
  <si>
    <t>INV-0893-001</t>
  </si>
  <si>
    <t>INV-0893-002</t>
  </si>
  <si>
    <t>INV-0893-003</t>
  </si>
  <si>
    <t>INV-0893-004</t>
  </si>
  <si>
    <t>INV-0893-005</t>
  </si>
  <si>
    <t>INV-0894-001</t>
  </si>
  <si>
    <t>INV-0894-002</t>
  </si>
  <si>
    <t>INV-0894-003</t>
  </si>
  <si>
    <t>INV-0894-004</t>
  </si>
  <si>
    <t>INV-0894-005</t>
  </si>
  <si>
    <t>INV-0894-006</t>
  </si>
  <si>
    <t>INV-0894-007</t>
  </si>
  <si>
    <t>INV-0894-008</t>
  </si>
  <si>
    <t>INV-0894-009</t>
  </si>
  <si>
    <t>INV-0894-010</t>
  </si>
  <si>
    <t>INV-0894-011</t>
  </si>
  <si>
    <t>INV-0894-012</t>
  </si>
  <si>
    <t>INV-0894-013</t>
  </si>
  <si>
    <t>INV-0894-014</t>
  </si>
  <si>
    <t>INV-0894-015</t>
  </si>
  <si>
    <t>INV-0894-016</t>
  </si>
  <si>
    <t>INV-0894-017</t>
  </si>
  <si>
    <t>INV-0894-018</t>
  </si>
  <si>
    <t>INV-0894-019</t>
  </si>
  <si>
    <t>INV-0894-020</t>
  </si>
  <si>
    <t>INV-0894-021</t>
  </si>
  <si>
    <t>INV-0894-022</t>
  </si>
  <si>
    <t>INV-0894-023</t>
  </si>
  <si>
    <t>INV-0894-024</t>
  </si>
  <si>
    <t>INV-0894-025</t>
  </si>
  <si>
    <t>INV-0894-026</t>
  </si>
  <si>
    <t>INV-0894-027</t>
  </si>
  <si>
    <t>INV-0894-028</t>
  </si>
  <si>
    <t>INV-0894-029</t>
  </si>
  <si>
    <t>INV-0894-030</t>
  </si>
  <si>
    <t>INV-0895-001</t>
  </si>
  <si>
    <t>INV-0895-002</t>
  </si>
  <si>
    <t>INV-0895-003</t>
  </si>
  <si>
    <t>INV-0895-004</t>
  </si>
  <si>
    <t>INV-0895-005</t>
  </si>
  <si>
    <t>INV-0895-006</t>
  </si>
  <si>
    <t>INV-0895-007</t>
  </si>
  <si>
    <t>INV-0896-001</t>
  </si>
  <si>
    <t>INV-0896-002</t>
  </si>
  <si>
    <t>INV-0896-003</t>
  </si>
  <si>
    <t>INV-0896-004</t>
  </si>
  <si>
    <t>INV-0896-005</t>
  </si>
  <si>
    <t>INV-0896-006</t>
  </si>
  <si>
    <t>INV-0896-007</t>
  </si>
  <si>
    <t>INV-0896-008</t>
  </si>
  <si>
    <t>INV-0896-009</t>
  </si>
  <si>
    <t>INV-0897-001</t>
  </si>
  <si>
    <t>INV-0897-002</t>
  </si>
  <si>
    <t>INV-0898-001</t>
  </si>
  <si>
    <t>INV-0899-001</t>
  </si>
  <si>
    <t>INV-0899-002</t>
  </si>
  <si>
    <t>INV-0899-003</t>
  </si>
  <si>
    <t>INV-0899-004</t>
  </si>
  <si>
    <t>INV-0899-005</t>
  </si>
  <si>
    <t>INV-0900-001</t>
  </si>
  <si>
    <t>INV-0900-002</t>
  </si>
  <si>
    <t>INV-0900-003</t>
  </si>
  <si>
    <t>INV-0900-004</t>
  </si>
  <si>
    <t>INV-0900-005</t>
  </si>
  <si>
    <t>INV-0900-006</t>
  </si>
  <si>
    <t>INV-0900-007</t>
  </si>
  <si>
    <t>INV-0900-008</t>
  </si>
  <si>
    <t>INV-0901-001</t>
  </si>
  <si>
    <t>INV-0901-002</t>
  </si>
  <si>
    <t>INV-0901-003</t>
  </si>
  <si>
    <t>INV-0901-004</t>
  </si>
  <si>
    <t>INV-0901-005</t>
  </si>
  <si>
    <t>INV-0901-006</t>
  </si>
  <si>
    <t>INV-0901-007</t>
  </si>
  <si>
    <t>INV-0901-008</t>
  </si>
  <si>
    <t>INV-0902-001</t>
  </si>
  <si>
    <t>INV-0902-002</t>
  </si>
  <si>
    <t>INV-0903-001</t>
  </si>
  <si>
    <t>INV-0903-002</t>
  </si>
  <si>
    <t>INV-0903-003</t>
  </si>
  <si>
    <t>INV-0903-004</t>
  </si>
  <si>
    <t>INV-0903-005</t>
  </si>
  <si>
    <t>INV-0904-001</t>
  </si>
  <si>
    <t>INV-0904-002</t>
  </si>
  <si>
    <t>INV-0904-003</t>
  </si>
  <si>
    <t>INV-0904-004</t>
  </si>
  <si>
    <t>INV-0904-005</t>
  </si>
  <si>
    <t>INV-0904-006</t>
  </si>
  <si>
    <t>INV-0904-007</t>
  </si>
  <si>
    <t>INV-0905-001</t>
  </si>
  <si>
    <t>INV-0905-002</t>
  </si>
  <si>
    <t>INV-0905-003</t>
  </si>
  <si>
    <t>INV-0905-004</t>
  </si>
  <si>
    <t>INV-0905-005</t>
  </si>
  <si>
    <t>INV-0905-006</t>
  </si>
  <si>
    <t>INV-0905-007</t>
  </si>
  <si>
    <t>INV-0905-008</t>
  </si>
  <si>
    <t>INV-0906-001</t>
  </si>
  <si>
    <t>INV-0907-001</t>
  </si>
  <si>
    <t>INV-0907-002</t>
  </si>
  <si>
    <t>INV-0907-003</t>
  </si>
  <si>
    <t>INV-0907-004</t>
  </si>
  <si>
    <t>INV-0908-001</t>
  </si>
  <si>
    <t>INV-0908-002</t>
  </si>
  <si>
    <t>INV-0908-003</t>
  </si>
  <si>
    <t>INV-0908-004</t>
  </si>
  <si>
    <t>INV-0908-005</t>
  </si>
  <si>
    <t>INV-0909-001</t>
  </si>
  <si>
    <t>INV-0910-001</t>
  </si>
  <si>
    <t>INV-0911-001</t>
  </si>
  <si>
    <t>INV-0911-002</t>
  </si>
  <si>
    <t>INV-0911-003</t>
  </si>
  <si>
    <t>INV-0911-004</t>
  </si>
  <si>
    <t>INV-0911-005</t>
  </si>
  <si>
    <t>INV-0911-006</t>
  </si>
  <si>
    <t>INV-0911-007</t>
  </si>
  <si>
    <t>INV-0911-008</t>
  </si>
  <si>
    <t>INV-0912-001</t>
  </si>
  <si>
    <t>INV-0912-002</t>
  </si>
  <si>
    <t>INV-0912-003</t>
  </si>
  <si>
    <t>INV-0912-004</t>
  </si>
  <si>
    <t>INV-0913-001</t>
  </si>
  <si>
    <t>INV-0913-002</t>
  </si>
  <si>
    <t>INV-0913-003</t>
  </si>
  <si>
    <t>INV-0913-004</t>
  </si>
  <si>
    <t>INV-0914-001</t>
  </si>
  <si>
    <t>INV-0914-002</t>
  </si>
  <si>
    <t>INV-0914-003</t>
  </si>
  <si>
    <t>INV-0914-004</t>
  </si>
  <si>
    <t>INV-0914-005</t>
  </si>
  <si>
    <t>INV-0914-006</t>
  </si>
  <si>
    <t>INV-0914-007</t>
  </si>
  <si>
    <t>INV-0915-001</t>
  </si>
  <si>
    <t>INV-0915-002</t>
  </si>
  <si>
    <t>INV-0915-003</t>
  </si>
  <si>
    <t>INV-0915-004</t>
  </si>
  <si>
    <t>INV-0915-005</t>
  </si>
  <si>
    <t>INV-0916-001</t>
  </si>
  <si>
    <t>INV-0917-001</t>
  </si>
  <si>
    <t>INV-0917-002</t>
  </si>
  <si>
    <t>INV-0917-003</t>
  </si>
  <si>
    <t>INV-0917-004</t>
  </si>
  <si>
    <t>INV-0917-005</t>
  </si>
  <si>
    <t>INV-0918-001</t>
  </si>
  <si>
    <t>INV-0918-002</t>
  </si>
  <si>
    <t>INV-0918-003</t>
  </si>
  <si>
    <t>INV-0918-004</t>
  </si>
  <si>
    <t>INV-0918-005</t>
  </si>
  <si>
    <t>INV-0918-006</t>
  </si>
  <si>
    <t>INV-0918-007</t>
  </si>
  <si>
    <t>INV-0918-008</t>
  </si>
  <si>
    <t>INV-0918-009</t>
  </si>
  <si>
    <t>INV-0918-010</t>
  </si>
  <si>
    <t>INV-0918-011</t>
  </si>
  <si>
    <t>INV-0918-012</t>
  </si>
  <si>
    <t>INV-0918-013</t>
  </si>
  <si>
    <t>INV-0918-014</t>
  </si>
  <si>
    <t>INV-0918-015</t>
  </si>
  <si>
    <t>INV-0918-016</t>
  </si>
  <si>
    <t>INV-0918-017</t>
  </si>
  <si>
    <t>INV-0918-018</t>
  </si>
  <si>
    <t>INV-0919-001</t>
  </si>
  <si>
    <t>INV-0919-002</t>
  </si>
  <si>
    <t>INV-0920-001</t>
  </si>
  <si>
    <t>INV-0920-002</t>
  </si>
  <si>
    <t>INV-0920-003</t>
  </si>
  <si>
    <t>INV-0920-004</t>
  </si>
  <si>
    <t>INV-0920-005</t>
  </si>
  <si>
    <t>INV-0920-006</t>
  </si>
  <si>
    <t>INV-0920-007</t>
  </si>
  <si>
    <t>INV-0920-008</t>
  </si>
  <si>
    <t>INV-0920-009</t>
  </si>
  <si>
    <t>INV-0920-010</t>
  </si>
  <si>
    <t>INV-0921-001</t>
  </si>
  <si>
    <t>INV-0921-002</t>
  </si>
  <si>
    <t>INV-0922-001</t>
  </si>
  <si>
    <t>INV-0922-002</t>
  </si>
  <si>
    <t>INV-0923-001</t>
  </si>
  <si>
    <t>INV-0923-002</t>
  </si>
  <si>
    <t>INV-0923-003</t>
  </si>
  <si>
    <t>INV-0923-004</t>
  </si>
  <si>
    <t>INV-0924-001</t>
  </si>
  <si>
    <t>INV-0924-002</t>
  </si>
  <si>
    <t>INV-0925-001</t>
  </si>
  <si>
    <t>INV-0926-001</t>
  </si>
  <si>
    <t>INV-0926-002</t>
  </si>
  <si>
    <t>INV-0926-003</t>
  </si>
  <si>
    <t>INV-0926-004</t>
  </si>
  <si>
    <t>INV-0926-005</t>
  </si>
  <si>
    <t>INV-0926-006</t>
  </si>
  <si>
    <t>INV-0926-007</t>
  </si>
  <si>
    <t>INV-0926-008</t>
  </si>
  <si>
    <t>INV-0927-001</t>
  </si>
  <si>
    <t>INV-0927-002</t>
  </si>
  <si>
    <t>INV-0928-001</t>
  </si>
  <si>
    <t>INV-0928-002</t>
  </si>
  <si>
    <t>INV-0928-003</t>
  </si>
  <si>
    <t>INV-0928-004</t>
  </si>
  <si>
    <t>INV-0928-005</t>
  </si>
  <si>
    <t>INV-0928-006</t>
  </si>
  <si>
    <t>INV-0928-007</t>
  </si>
  <si>
    <t>INV-0929-001</t>
  </si>
  <si>
    <t>INV-0929-002</t>
  </si>
  <si>
    <t>INV-0929-003</t>
  </si>
  <si>
    <t>INV-0929-004</t>
  </si>
  <si>
    <t>INV-0929-005</t>
  </si>
  <si>
    <t>INV-0929-006</t>
  </si>
  <si>
    <t>INV-0929-007</t>
  </si>
  <si>
    <t>INV-0929-008</t>
  </si>
  <si>
    <t>INV-0930-001</t>
  </si>
  <si>
    <t>INV-0930-002</t>
  </si>
  <si>
    <t>INV-0930-003</t>
  </si>
  <si>
    <t>INV-0930-004</t>
  </si>
  <si>
    <t>INV-0930-005</t>
  </si>
  <si>
    <t>INV-0930-006</t>
  </si>
  <si>
    <t>INV-0930-007</t>
  </si>
  <si>
    <t>INV-0930-008</t>
  </si>
  <si>
    <t>INV-0930-009</t>
  </si>
  <si>
    <t>INV-0931-001</t>
  </si>
  <si>
    <t>INV-0931-002</t>
  </si>
  <si>
    <t>INV-0931-003</t>
  </si>
  <si>
    <t>INV-0931-004</t>
  </si>
  <si>
    <t>INV-0931-005</t>
  </si>
  <si>
    <t>INV-0931-006</t>
  </si>
  <si>
    <t>INV-0931-007</t>
  </si>
  <si>
    <t>INV-0931-008</t>
  </si>
  <si>
    <t>INV-0931-009</t>
  </si>
  <si>
    <t>INV-0931-010</t>
  </si>
  <si>
    <t>INV-0931-011</t>
  </si>
  <si>
    <t>INV-0931-012</t>
  </si>
  <si>
    <t>INV-0931-013</t>
  </si>
  <si>
    <t>INV-0932-001</t>
  </si>
  <si>
    <t>INV-0933-001</t>
  </si>
  <si>
    <t>INV-0934-001</t>
  </si>
  <si>
    <t>INV-0934-002</t>
  </si>
  <si>
    <t>INV-0934-003</t>
  </si>
  <si>
    <t>INV-0934-004</t>
  </si>
  <si>
    <t>INV-0934-005</t>
  </si>
  <si>
    <t>INV-0934-006</t>
  </si>
  <si>
    <t>INV-0934-007</t>
  </si>
  <si>
    <t>INV-0935-001</t>
  </si>
  <si>
    <t>INV-0935-002</t>
  </si>
  <si>
    <t>INV-0935-003</t>
  </si>
  <si>
    <t>INV-0935-004</t>
  </si>
  <si>
    <t>INV-0935-005</t>
  </si>
  <si>
    <t>INV-0935-006</t>
  </si>
  <si>
    <t>INV-0935-007</t>
  </si>
  <si>
    <t>INV-0935-008</t>
  </si>
  <si>
    <t>INV-0936-001</t>
  </si>
  <si>
    <t>INV-0936-002</t>
  </si>
  <si>
    <t>INV-0936-003</t>
  </si>
  <si>
    <t>INV-0937-001</t>
  </si>
  <si>
    <t>INV-0937-002</t>
  </si>
  <si>
    <t>INV-0938-001</t>
  </si>
  <si>
    <t>INV-0938-002</t>
  </si>
  <si>
    <t>INV-0938-003</t>
  </si>
  <si>
    <t>INV-0938-004</t>
  </si>
  <si>
    <t>INV-0938-005</t>
  </si>
  <si>
    <t>INV-0938-006</t>
  </si>
  <si>
    <t>INV-0938-007</t>
  </si>
  <si>
    <t>INV-0938-008</t>
  </si>
  <si>
    <t>INV-0938-009</t>
  </si>
  <si>
    <t>INV-0938-010</t>
  </si>
  <si>
    <t>INV-0938-011</t>
  </si>
  <si>
    <t>INV-0938-012</t>
  </si>
  <si>
    <t>INV-0938-013</t>
  </si>
  <si>
    <t>INV-0938-014</t>
  </si>
  <si>
    <t>INV-0938-015</t>
  </si>
  <si>
    <t>INV-0938-016</t>
  </si>
  <si>
    <t>INV-0939-001</t>
  </si>
  <si>
    <t>INV-0940-001</t>
  </si>
  <si>
    <t>INV-0940-002</t>
  </si>
  <si>
    <t>INV-0940-003</t>
  </si>
  <si>
    <t>INV-0940-004</t>
  </si>
  <si>
    <t>INV-0940-005</t>
  </si>
  <si>
    <t>INV-0940-006</t>
  </si>
  <si>
    <t>INV-0940-007</t>
  </si>
  <si>
    <t>INV-0941-001</t>
  </si>
  <si>
    <t>INV-0941-002</t>
  </si>
  <si>
    <t>INV-0941-003</t>
  </si>
  <si>
    <t>INV-0942-001</t>
  </si>
  <si>
    <t>INV-0942-002</t>
  </si>
  <si>
    <t>INV-0942-003</t>
  </si>
  <si>
    <t>INV-0942-004</t>
  </si>
  <si>
    <t>INV-0942-005</t>
  </si>
  <si>
    <t>INV-0942-006</t>
  </si>
  <si>
    <t>INV-0942-007</t>
  </si>
  <si>
    <t>INV-0942-008</t>
  </si>
  <si>
    <t>INV-0943-001</t>
  </si>
  <si>
    <t>INV-0943-002</t>
  </si>
  <si>
    <t>INV-0943-003</t>
  </si>
  <si>
    <t>INV-0944-001</t>
  </si>
  <si>
    <t>INV-0944-002</t>
  </si>
  <si>
    <t>INV-0944-003</t>
  </si>
  <si>
    <t>INV-0944-004</t>
  </si>
  <si>
    <t>INV-0944-005</t>
  </si>
  <si>
    <t>INV-0944-006</t>
  </si>
  <si>
    <t>INV-0945-001</t>
  </si>
  <si>
    <t>INV-0945-002</t>
  </si>
  <si>
    <t>INV-0945-003</t>
  </si>
  <si>
    <t>INV-0945-004</t>
  </si>
  <si>
    <t>INV-0945-005</t>
  </si>
  <si>
    <t>INV-0945-006</t>
  </si>
  <si>
    <t>INV-0945-007</t>
  </si>
  <si>
    <t>INV-0945-008</t>
  </si>
  <si>
    <t>INV-0946-001</t>
  </si>
  <si>
    <t>INV-0946-002</t>
  </si>
  <si>
    <t>INV-0946-003</t>
  </si>
  <si>
    <t>INV-0946-004</t>
  </si>
  <si>
    <t>INV-0946-005</t>
  </si>
  <si>
    <t>INV-0947-001</t>
  </si>
  <si>
    <t>INV-0947-002</t>
  </si>
  <si>
    <t>INV-0948-001</t>
  </si>
  <si>
    <t>INV-0948-002</t>
  </si>
  <si>
    <t>INV-0948-003</t>
  </si>
  <si>
    <t>INV-0948-004</t>
  </si>
  <si>
    <t>INV-0949-001</t>
  </si>
  <si>
    <t>INV-0949-002</t>
  </si>
  <si>
    <t>INV-0949-003</t>
  </si>
  <si>
    <t>INV-0950-001</t>
  </si>
  <si>
    <t>INV-0950-002</t>
  </si>
  <si>
    <t>INV-0951-001</t>
  </si>
  <si>
    <t>INV-0951-002</t>
  </si>
  <si>
    <t>INV-0951-003</t>
  </si>
  <si>
    <t>INV-0951-004</t>
  </si>
  <si>
    <t>INV-0951-005</t>
  </si>
  <si>
    <t>INV-0951-006</t>
  </si>
  <si>
    <t>INV-0952-001</t>
  </si>
  <si>
    <t>INV-0952-002</t>
  </si>
  <si>
    <t>INV-0952-003</t>
  </si>
  <si>
    <t>INV-0952-004</t>
  </si>
  <si>
    <t>INV-0952-005</t>
  </si>
  <si>
    <t>INV-0952-006</t>
  </si>
  <si>
    <t>INV-0952-007</t>
  </si>
  <si>
    <t>INV-0952-008</t>
  </si>
  <si>
    <t>INV-0952-009</t>
  </si>
  <si>
    <t>INV-0952-010</t>
  </si>
  <si>
    <t>INV-0952-011</t>
  </si>
  <si>
    <t>INV-0953-001</t>
  </si>
  <si>
    <t>INV-0953-002</t>
  </si>
  <si>
    <t>INV-0953-003</t>
  </si>
  <si>
    <t>INV-0953-004</t>
  </si>
  <si>
    <t>INV-0953-005</t>
  </si>
  <si>
    <t>INV-0953-006</t>
  </si>
  <si>
    <t>INV-0953-007</t>
  </si>
  <si>
    <t>INV-0953-008</t>
  </si>
  <si>
    <t>INV-0953-009</t>
  </si>
  <si>
    <t>INV-0953-010</t>
  </si>
  <si>
    <t>INV-0953-011</t>
  </si>
  <si>
    <t>INV-0953-012</t>
  </si>
  <si>
    <t>INV-0954-001</t>
  </si>
  <si>
    <t>INV-0954-002</t>
  </si>
  <si>
    <t>INV-0955-001</t>
  </si>
  <si>
    <t>INV-0955-002</t>
  </si>
  <si>
    <t>INV-0955-003</t>
  </si>
  <si>
    <t>INV-0955-004</t>
  </si>
  <si>
    <t>INV-0955-005</t>
  </si>
  <si>
    <t>INV-0955-006</t>
  </si>
  <si>
    <t>INV-0955-007</t>
  </si>
  <si>
    <t>INV-0956-001</t>
  </si>
  <si>
    <t>INV-0956-002</t>
  </si>
  <si>
    <t>INV-0956-003</t>
  </si>
  <si>
    <t>INV-0956-004</t>
  </si>
  <si>
    <t>INV-0956-005</t>
  </si>
  <si>
    <t>INV-0956-006</t>
  </si>
  <si>
    <t>INV-0956-007</t>
  </si>
  <si>
    <t>INV-0956-008</t>
  </si>
  <si>
    <t>INV-0956-009</t>
  </si>
  <si>
    <t>INV-0956-010</t>
  </si>
  <si>
    <t>INV-0956-011</t>
  </si>
  <si>
    <t>INV-0956-012</t>
  </si>
  <si>
    <t>INV-0956-013</t>
  </si>
  <si>
    <t>INV-0956-014</t>
  </si>
  <si>
    <t>INV-0956-015</t>
  </si>
  <si>
    <t>INV-0956-016</t>
  </si>
  <si>
    <t>INV-0956-017</t>
  </si>
  <si>
    <t>INV-0957-001</t>
  </si>
  <si>
    <t>INV-0957-002</t>
  </si>
  <si>
    <t>INV-0957-003</t>
  </si>
  <si>
    <t>INV-0957-004</t>
  </si>
  <si>
    <t>INV-0957-005</t>
  </si>
  <si>
    <t>INV-0958-001</t>
  </si>
  <si>
    <t>INV-0958-002</t>
  </si>
  <si>
    <t>INV-0959-001</t>
  </si>
  <si>
    <t>INV-0959-002</t>
  </si>
  <si>
    <t>INV-0960-001</t>
  </si>
  <si>
    <t>INV-0960-002</t>
  </si>
  <si>
    <t>INV-0960-003</t>
  </si>
  <si>
    <t>INV-0960-004</t>
  </si>
  <si>
    <t>INV-0960-005</t>
  </si>
  <si>
    <t>INV-0960-006</t>
  </si>
  <si>
    <t>INV-0960-007</t>
  </si>
  <si>
    <t>INV-0960-008</t>
  </si>
  <si>
    <t>INV-0960-009</t>
  </si>
  <si>
    <t>INV-0960-010</t>
  </si>
  <si>
    <t>INV-0960-011</t>
  </si>
  <si>
    <t>INV-0961-001</t>
  </si>
  <si>
    <t>INV-0962-001</t>
  </si>
  <si>
    <t>INV-0963-001</t>
  </si>
  <si>
    <t>INV-0963-002</t>
  </si>
  <si>
    <t>INV-0963-003</t>
  </si>
  <si>
    <t>INV-0963-004</t>
  </si>
  <si>
    <t>INV-0963-005</t>
  </si>
  <si>
    <t>INV-0963-006</t>
  </si>
  <si>
    <t>INV-0964-001</t>
  </si>
  <si>
    <t>INV-0964-002</t>
  </si>
  <si>
    <t>INV-0964-003</t>
  </si>
  <si>
    <t>INV-0964-004</t>
  </si>
  <si>
    <t>INV-0964-005</t>
  </si>
  <si>
    <t>INV-0964-006</t>
  </si>
  <si>
    <t>INV-0965-001</t>
  </si>
  <si>
    <t>INV-0965-002</t>
  </si>
  <si>
    <t>INV-0965-003</t>
  </si>
  <si>
    <t>INV-0965-004</t>
  </si>
  <si>
    <t>INV-0965-005</t>
  </si>
  <si>
    <t>INV-0966-001</t>
  </si>
  <si>
    <t>INV-0966-002</t>
  </si>
  <si>
    <t>INV-0966-003</t>
  </si>
  <si>
    <t>INV-0966-004</t>
  </si>
  <si>
    <t>INV-0966-005</t>
  </si>
  <si>
    <t>INV-0966-006</t>
  </si>
  <si>
    <t>INV-0966-007</t>
  </si>
  <si>
    <t>INV-0966-008</t>
  </si>
  <si>
    <t>INV-0966-009</t>
  </si>
  <si>
    <t>INV-0966-010</t>
  </si>
  <si>
    <t>INV-0966-011</t>
  </si>
  <si>
    <t>INV-0966-012</t>
  </si>
  <si>
    <t>INV-0967-001</t>
  </si>
  <si>
    <t>INV-0967-002</t>
  </si>
  <si>
    <t>INV-0967-003</t>
  </si>
  <si>
    <t>INV-0968-001</t>
  </si>
  <si>
    <t>INV-0968-002</t>
  </si>
  <si>
    <t>INV-0968-003</t>
  </si>
  <si>
    <t>INV-0968-004</t>
  </si>
  <si>
    <t>INV-0968-005</t>
  </si>
  <si>
    <t>INV-0968-006</t>
  </si>
  <si>
    <t>INV-0968-007</t>
  </si>
  <si>
    <t>INV-0969-001</t>
  </si>
  <si>
    <t>INV-0969-002</t>
  </si>
  <si>
    <t>INV-0969-003</t>
  </si>
  <si>
    <t>INV-0969-004</t>
  </si>
  <si>
    <t>INV-0969-005</t>
  </si>
  <si>
    <t>INV-0970-001</t>
  </si>
  <si>
    <t>INV-0971-001</t>
  </si>
  <si>
    <t>INV-0971-002</t>
  </si>
  <si>
    <t>INV-0972-001</t>
  </si>
  <si>
    <t>INV-0973-001</t>
  </si>
  <si>
    <t>INV-0973-002</t>
  </si>
  <si>
    <t>INV-0973-003</t>
  </si>
  <si>
    <t>INV-0974-001</t>
  </si>
  <si>
    <t>INV-0974-002</t>
  </si>
  <si>
    <t>INV-0974-003</t>
  </si>
  <si>
    <t>INV-0974-004</t>
  </si>
  <si>
    <t>INV-0974-005</t>
  </si>
  <si>
    <t>INV-0974-006</t>
  </si>
  <si>
    <t>INV-0974-007</t>
  </si>
  <si>
    <t>INV-0975-001</t>
  </si>
  <si>
    <t>INV-0975-002</t>
  </si>
  <si>
    <t>INV-0975-003</t>
  </si>
  <si>
    <t>INV-0975-004</t>
  </si>
  <si>
    <t>INV-0975-005</t>
  </si>
  <si>
    <t>INV-0975-006</t>
  </si>
  <si>
    <t>INV-0975-007</t>
  </si>
  <si>
    <t>INV-0975-008</t>
  </si>
  <si>
    <t>INV-0975-009</t>
  </si>
  <si>
    <t>INV-0975-010</t>
  </si>
  <si>
    <t>INV-0975-011</t>
  </si>
  <si>
    <t>INV-0975-012</t>
  </si>
  <si>
    <t>INV-0975-013</t>
  </si>
  <si>
    <t>INV-0975-014</t>
  </si>
  <si>
    <t>INV-0976-001</t>
  </si>
  <si>
    <t>INV-0976-002</t>
  </si>
  <si>
    <t>INV-0976-003</t>
  </si>
  <si>
    <t>INV-0976-004</t>
  </si>
  <si>
    <t>INV-0976-005</t>
  </si>
  <si>
    <t>INV-0976-006</t>
  </si>
  <si>
    <t>INV-0976-007</t>
  </si>
  <si>
    <t>INV-0976-008</t>
  </si>
  <si>
    <t>INV-0976-009</t>
  </si>
  <si>
    <t>INV-0977-001</t>
  </si>
  <si>
    <t>INV-0978-001</t>
  </si>
  <si>
    <t>INV-0979-001</t>
  </si>
  <si>
    <t>INV-0979-002</t>
  </si>
  <si>
    <t>INV-0979-003</t>
  </si>
  <si>
    <t>INV-0980-001</t>
  </si>
  <si>
    <t>INV-0980-002</t>
  </si>
  <si>
    <t>INV-0980-003</t>
  </si>
  <si>
    <t>INV-0980-004</t>
  </si>
  <si>
    <t>INV-0981-001</t>
  </si>
  <si>
    <t>INV-0981-002</t>
  </si>
  <si>
    <t>INV-0981-003</t>
  </si>
  <si>
    <t>INV-0981-004</t>
  </si>
  <si>
    <t>INV-0981-005</t>
  </si>
  <si>
    <t>INV-0981-006</t>
  </si>
  <si>
    <t>INV-0982-001</t>
  </si>
  <si>
    <t>INV-0982-002</t>
  </si>
  <si>
    <t>INV-0982-003</t>
  </si>
  <si>
    <t>INV-0982-004</t>
  </si>
  <si>
    <t>INV-0982-005</t>
  </si>
  <si>
    <t>INV-0982-006</t>
  </si>
  <si>
    <t>INV-0982-007</t>
  </si>
  <si>
    <t>INV-0982-008</t>
  </si>
  <si>
    <t>INV-0983-001</t>
  </si>
  <si>
    <t>INV-0983-002</t>
  </si>
  <si>
    <t>INV-0983-003</t>
  </si>
  <si>
    <t>INV-0983-004</t>
  </si>
  <si>
    <t>INV-0983-005</t>
  </si>
  <si>
    <t>INV-0983-006</t>
  </si>
  <si>
    <t>INV-0984-001</t>
  </si>
  <si>
    <t>INV-0984-002</t>
  </si>
  <si>
    <t>INV-0984-003</t>
  </si>
  <si>
    <t>INV-0984-004</t>
  </si>
  <si>
    <t>INV-0984-005</t>
  </si>
  <si>
    <t>INV-0984-006</t>
  </si>
  <si>
    <t>INV-0985-001</t>
  </si>
  <si>
    <t>INV-0985-002</t>
  </si>
  <si>
    <t>INV-0985-003</t>
  </si>
  <si>
    <t>INV-0985-004</t>
  </si>
  <si>
    <t>INV-0985-005</t>
  </si>
  <si>
    <t>INV-0985-006</t>
  </si>
  <si>
    <t>INV-0985-007</t>
  </si>
  <si>
    <t>INV-0985-008</t>
  </si>
  <si>
    <t>INV-0986-001</t>
  </si>
  <si>
    <t>INV-0987-001</t>
  </si>
  <si>
    <t>INV-0988-001</t>
  </si>
  <si>
    <t>INV-0988-002</t>
  </si>
  <si>
    <t>INV-0988-003</t>
  </si>
  <si>
    <t>INV-0989-001</t>
  </si>
  <si>
    <t>INV-0989-002</t>
  </si>
  <si>
    <t>INV-0990-001</t>
  </si>
  <si>
    <t>INV-0990-002</t>
  </si>
  <si>
    <t>INV-0990-003</t>
  </si>
  <si>
    <t>INV-0990-004</t>
  </si>
  <si>
    <t>INV-0991-001</t>
  </si>
  <si>
    <t>INV-0991-002</t>
  </si>
  <si>
    <t>INV-0991-003</t>
  </si>
  <si>
    <t>INV-0991-004</t>
  </si>
  <si>
    <t>INV-0991-005</t>
  </si>
  <si>
    <t>INV-0992-001</t>
  </si>
  <si>
    <t>INV-0992-002</t>
  </si>
  <si>
    <t>INV-0992-003</t>
  </si>
  <si>
    <t>INV-0993-001</t>
  </si>
  <si>
    <t>INV-0993-002</t>
  </si>
  <si>
    <t>INV-0993-003</t>
  </si>
  <si>
    <t>INV-0993-004</t>
  </si>
  <si>
    <t>INV-0993-005</t>
  </si>
  <si>
    <t>INV-0993-006</t>
  </si>
  <si>
    <t>INV-0994-001</t>
  </si>
  <si>
    <t>INV-0994-002</t>
  </si>
  <si>
    <t>INV-0994-003</t>
  </si>
  <si>
    <t>INV-0994-004</t>
  </si>
  <si>
    <t>INV-0994-005</t>
  </si>
  <si>
    <t>INV-0994-006</t>
  </si>
  <si>
    <t>INV-0994-007</t>
  </si>
  <si>
    <t>INV-0994-008</t>
  </si>
  <si>
    <t>INV-0994-009</t>
  </si>
  <si>
    <t>INV-0995-001</t>
  </si>
  <si>
    <t>INV-0995-002</t>
  </si>
  <si>
    <t>INV-0995-003</t>
  </si>
  <si>
    <t>INV-0995-004</t>
  </si>
  <si>
    <t>INV-0996-001</t>
  </si>
  <si>
    <t>INV-0997-001</t>
  </si>
  <si>
    <t>INV-0997-002</t>
  </si>
  <si>
    <t>INV-0997-003</t>
  </si>
  <si>
    <t>INV-0997-004</t>
  </si>
  <si>
    <t>INV-0997-005</t>
  </si>
  <si>
    <t>INV-0997-006</t>
  </si>
  <si>
    <t>INV-0997-007</t>
  </si>
  <si>
    <t>INV-0997-008</t>
  </si>
  <si>
    <t>INV-0998-001</t>
  </si>
  <si>
    <t>INV-0998-002</t>
  </si>
  <si>
    <t>INV-0998-003</t>
  </si>
  <si>
    <t>INV-0999-001</t>
  </si>
  <si>
    <t>INV-1000-001</t>
  </si>
  <si>
    <t>INV-1000-002</t>
  </si>
  <si>
    <t>INV-1000-003</t>
  </si>
  <si>
    <t>INV-1000-004</t>
  </si>
  <si>
    <t>INV-1000-005</t>
  </si>
  <si>
    <t>INV-1000-006</t>
  </si>
  <si>
    <t>INV-1000-007</t>
  </si>
  <si>
    <t>INV-1000-008</t>
  </si>
  <si>
    <t>INV-1001-001</t>
  </si>
  <si>
    <t>INV-1001-002</t>
  </si>
  <si>
    <t>INV-1001-003</t>
  </si>
  <si>
    <t>INV-1001-004</t>
  </si>
  <si>
    <t>INV-1001-005</t>
  </si>
  <si>
    <t>INV-1001-006</t>
  </si>
  <si>
    <t>INV-1002-001</t>
  </si>
  <si>
    <t>INV-1002-002</t>
  </si>
  <si>
    <t>INV-1003-001</t>
  </si>
  <si>
    <t>INV-1004-001</t>
  </si>
  <si>
    <t>INV-1004-002</t>
  </si>
  <si>
    <t>INV-1004-003</t>
  </si>
  <si>
    <t>INV-1005-001</t>
  </si>
  <si>
    <t>INV-1005-002</t>
  </si>
  <si>
    <t>INV-1005-003</t>
  </si>
  <si>
    <t>INV-1005-004</t>
  </si>
  <si>
    <t>INV-1005-005</t>
  </si>
  <si>
    <t>INV-1005-006</t>
  </si>
  <si>
    <t>INV-1005-007</t>
  </si>
  <si>
    <t>INV-1005-008</t>
  </si>
  <si>
    <t>INV-1005-009</t>
  </si>
  <si>
    <t>INV-1005-010</t>
  </si>
  <si>
    <t>INV-1005-011</t>
  </si>
  <si>
    <t>INV-1005-012</t>
  </si>
  <si>
    <t>INV-1006-001</t>
  </si>
  <si>
    <t>INV-1006-002</t>
  </si>
  <si>
    <t>INV-1006-003</t>
  </si>
  <si>
    <t>INV-1006-004</t>
  </si>
  <si>
    <t>INV-1006-005</t>
  </si>
  <si>
    <t>INV-1006-006</t>
  </si>
  <si>
    <t>INV-1006-007</t>
  </si>
  <si>
    <t>INV-1007-001</t>
  </si>
  <si>
    <t>INV-1007-002</t>
  </si>
  <si>
    <t>INV-1007-003</t>
  </si>
  <si>
    <t>INV-1007-004</t>
  </si>
  <si>
    <t>INV-1008-001</t>
  </si>
  <si>
    <t>INV-1008-002</t>
  </si>
  <si>
    <t>INV-1008-003</t>
  </si>
  <si>
    <t>INV-1009-001</t>
  </si>
  <si>
    <t>INV-1010-001</t>
  </si>
  <si>
    <t>INV-1010-002</t>
  </si>
  <si>
    <t>INV-1010-003</t>
  </si>
  <si>
    <t>INV-1010-004</t>
  </si>
  <si>
    <t>INV-1010-005</t>
  </si>
  <si>
    <t>INV-1010-006</t>
  </si>
  <si>
    <t>INV-1010-007</t>
  </si>
  <si>
    <t>INV-1010-008</t>
  </si>
  <si>
    <t>INV-1010-009</t>
  </si>
  <si>
    <t>INV-1010-010</t>
  </si>
  <si>
    <t>INV-1010-011</t>
  </si>
  <si>
    <t>INV-1010-012</t>
  </si>
  <si>
    <t>INV-1010-013</t>
  </si>
  <si>
    <t>INV-1010-014</t>
  </si>
  <si>
    <t>INV-1011-001</t>
  </si>
  <si>
    <t>INV-1012-001</t>
  </si>
  <si>
    <t>INV-1012-002</t>
  </si>
  <si>
    <t>INV-1012-003</t>
  </si>
  <si>
    <t>INV-1012-004</t>
  </si>
  <si>
    <t>INV-1012-005</t>
  </si>
  <si>
    <t>INV-1012-006</t>
  </si>
  <si>
    <t>INV-1013-001</t>
  </si>
  <si>
    <t>INV-1013-002</t>
  </si>
  <si>
    <t>INV-1013-003</t>
  </si>
  <si>
    <t>INV-1014-001</t>
  </si>
  <si>
    <t>INV-1014-002</t>
  </si>
  <si>
    <t>INV-1014-003</t>
  </si>
  <si>
    <t>INV-1014-004</t>
  </si>
  <si>
    <t>INV-1014-005</t>
  </si>
  <si>
    <t>INV-1014-006</t>
  </si>
  <si>
    <t>INV-1014-007</t>
  </si>
  <si>
    <t>INV-1014-008</t>
  </si>
  <si>
    <t>INV-1014-009</t>
  </si>
  <si>
    <t>INV-1014-010</t>
  </si>
  <si>
    <t>INV-1014-011</t>
  </si>
  <si>
    <t>INV-1014-012</t>
  </si>
  <si>
    <t>INV-1015-001</t>
  </si>
  <si>
    <t>INV-1015-002</t>
  </si>
  <si>
    <t>INV-1015-003</t>
  </si>
  <si>
    <t>INV-1015-004</t>
  </si>
  <si>
    <t>INV-1015-005</t>
  </si>
  <si>
    <t>INV-1015-006</t>
  </si>
  <si>
    <t>INV-1015-007</t>
  </si>
  <si>
    <t>INV-1015-008</t>
  </si>
  <si>
    <t>INV-1016-001</t>
  </si>
  <si>
    <t>INV-1017-001</t>
  </si>
  <si>
    <t>INV-1017-002</t>
  </si>
  <si>
    <t>INV-1017-003</t>
  </si>
  <si>
    <t>INV-1018-001</t>
  </si>
  <si>
    <t>INV-1018-002</t>
  </si>
  <si>
    <t>INV-1018-003</t>
  </si>
  <si>
    <t>INV-1018-004</t>
  </si>
  <si>
    <t>INV-1018-005</t>
  </si>
  <si>
    <t>INV-1018-006</t>
  </si>
  <si>
    <t>INV-1018-007</t>
  </si>
  <si>
    <t>INV-1019-001</t>
  </si>
  <si>
    <t>INV-1019-002</t>
  </si>
  <si>
    <t>INV-1019-003</t>
  </si>
  <si>
    <t>INV-1019-004</t>
  </si>
  <si>
    <t>INV-1019-005</t>
  </si>
  <si>
    <t>INV-1019-006</t>
  </si>
  <si>
    <t>INV-1019-007</t>
  </si>
  <si>
    <t>INV-1020-001</t>
  </si>
  <si>
    <t>INV-1020-002</t>
  </si>
  <si>
    <t>INV-1020-003</t>
  </si>
  <si>
    <t>INV-1020-004</t>
  </si>
  <si>
    <t>INV-1020-005</t>
  </si>
  <si>
    <t>INV-1020-006</t>
  </si>
  <si>
    <t>INV-1020-007</t>
  </si>
  <si>
    <t>INV-1020-008</t>
  </si>
  <si>
    <t>INV-1020-009</t>
  </si>
  <si>
    <t>INV-1020-010</t>
  </si>
  <si>
    <t>INV-1020-011</t>
  </si>
  <si>
    <t>INV-1020-012</t>
  </si>
  <si>
    <t>INV-1021-001</t>
  </si>
  <si>
    <t>INV-1021-002</t>
  </si>
  <si>
    <t>INV-1021-003</t>
  </si>
  <si>
    <t>INV-1022-001</t>
  </si>
  <si>
    <t>INV-1022-002</t>
  </si>
  <si>
    <t>INV-1023-001</t>
  </si>
  <si>
    <t>INV-1023-002</t>
  </si>
  <si>
    <t>INV-1024-001</t>
  </si>
  <si>
    <t>INV-1025-001</t>
  </si>
  <si>
    <t>INV-1025-002</t>
  </si>
  <si>
    <t>INV-1025-003</t>
  </si>
  <si>
    <t>INV-1025-004</t>
  </si>
  <si>
    <t>INV-1025-005</t>
  </si>
  <si>
    <t>INV-1025-006</t>
  </si>
  <si>
    <t>INV-1025-007</t>
  </si>
  <si>
    <t>INV-1025-008</t>
  </si>
  <si>
    <t>INV-1025-009</t>
  </si>
  <si>
    <t>INV-1026-001</t>
  </si>
  <si>
    <t>INV-1026-002</t>
  </si>
  <si>
    <t>INV-1026-003</t>
  </si>
  <si>
    <t>INV-1026-004</t>
  </si>
  <si>
    <t>INV-1026-005</t>
  </si>
  <si>
    <t>INV-1026-006</t>
  </si>
  <si>
    <t>INV-1026-007</t>
  </si>
  <si>
    <t>INV-1026-008</t>
  </si>
  <si>
    <t>INV-1026-009</t>
  </si>
  <si>
    <t>INV-1026-010</t>
  </si>
  <si>
    <t>INV-1026-011</t>
  </si>
  <si>
    <t>INV-1026-012</t>
  </si>
  <si>
    <t>INV-1026-013</t>
  </si>
  <si>
    <t>INV-1027-001</t>
  </si>
  <si>
    <t>INV-1027-002</t>
  </si>
  <si>
    <t>INV-1027-003</t>
  </si>
  <si>
    <t>INV-1027-004</t>
  </si>
  <si>
    <t>INV-1028-001</t>
  </si>
  <si>
    <t>INV-1028-002</t>
  </si>
  <si>
    <t>INV-1028-003</t>
  </si>
  <si>
    <t>INV-1028-004</t>
  </si>
  <si>
    <t>INV-1029-001</t>
  </si>
  <si>
    <t>INV-1029-002</t>
  </si>
  <si>
    <t>INV-1029-003</t>
  </si>
  <si>
    <t>INV-1029-004</t>
  </si>
  <si>
    <t>INV-1029-005</t>
  </si>
  <si>
    <t>INV-1029-006</t>
  </si>
  <si>
    <t>INV-1029-007</t>
  </si>
  <si>
    <t>INV-1029-008</t>
  </si>
  <si>
    <t>INV-1029-009</t>
  </si>
  <si>
    <t>INV-1029-010</t>
  </si>
  <si>
    <t>INV-1029-011</t>
  </si>
  <si>
    <t>INV-1029-012</t>
  </si>
  <si>
    <t>INV-1029-013</t>
  </si>
  <si>
    <t>INV-1029-014</t>
  </si>
  <si>
    <t>INV-1029-015</t>
  </si>
  <si>
    <t>INV-1029-016</t>
  </si>
  <si>
    <t>INV-1029-017</t>
  </si>
  <si>
    <t>INV-1029-018</t>
  </si>
  <si>
    <t>INV-1029-019</t>
  </si>
  <si>
    <t>INV-1029-020</t>
  </si>
  <si>
    <t>INV-1029-021</t>
  </si>
  <si>
    <t>INV-1029-022</t>
  </si>
  <si>
    <t>INV-1029-023</t>
  </si>
  <si>
    <t>INV-1030-001</t>
  </si>
  <si>
    <t>INV-1031-001</t>
  </si>
  <si>
    <t>INV-1031-002</t>
  </si>
  <si>
    <t>INV-1031-003</t>
  </si>
  <si>
    <t>INV-1031-004</t>
  </si>
  <si>
    <t>INV-1031-005</t>
  </si>
  <si>
    <t>INV-1031-006</t>
  </si>
  <si>
    <t>INV-1032-001</t>
  </si>
  <si>
    <t>INV-1032-002</t>
  </si>
  <si>
    <t>INV-1032-003</t>
  </si>
  <si>
    <t>INV-1032-004</t>
  </si>
  <si>
    <t>INV-1032-005</t>
  </si>
  <si>
    <t>INV-1032-006</t>
  </si>
  <si>
    <t>INV-1032-007</t>
  </si>
  <si>
    <t>INV-1033-001</t>
  </si>
  <si>
    <t>INV-1033-002</t>
  </si>
  <si>
    <t>INV-1033-003</t>
  </si>
  <si>
    <t>INV-1034-001</t>
  </si>
  <si>
    <t>INV-1035-001</t>
  </si>
  <si>
    <t>INV-1036-001</t>
  </si>
  <si>
    <t>INV-1037-001</t>
  </si>
  <si>
    <t>INV-1037-002</t>
  </si>
  <si>
    <t>INV-1037-003</t>
  </si>
  <si>
    <t>INV-1037-004</t>
  </si>
  <si>
    <t>INV-1037-005</t>
  </si>
  <si>
    <t>INV-1037-006</t>
  </si>
  <si>
    <t>INV-1038-001</t>
  </si>
  <si>
    <t>INV-1038-002</t>
  </si>
  <si>
    <t>INV-1038-003</t>
  </si>
  <si>
    <t>INV-1039-001</t>
  </si>
  <si>
    <t>INV-1039-002</t>
  </si>
  <si>
    <t>INV-1040-001</t>
  </si>
  <si>
    <t>INV-1041-001</t>
  </si>
  <si>
    <t>INV-1041-002</t>
  </si>
  <si>
    <t>INV-1041-003</t>
  </si>
  <si>
    <t>INV-1041-004</t>
  </si>
  <si>
    <t>INV-1041-005</t>
  </si>
  <si>
    <t>INV-1041-006</t>
  </si>
  <si>
    <t>INV-1041-007</t>
  </si>
  <si>
    <t>INV-1041-008</t>
  </si>
  <si>
    <t>INV-1041-009</t>
  </si>
  <si>
    <t>INV-1041-010</t>
  </si>
  <si>
    <t>INV-1041-011</t>
  </si>
  <si>
    <t>INV-1041-012</t>
  </si>
  <si>
    <t>INV-1041-013</t>
  </si>
  <si>
    <t>INV-1041-014</t>
  </si>
  <si>
    <t>INV-1041-015</t>
  </si>
  <si>
    <t>INV-1041-016</t>
  </si>
  <si>
    <t>INV-1041-017</t>
  </si>
  <si>
    <t>INV-1041-018</t>
  </si>
  <si>
    <t>INV-1041-019</t>
  </si>
  <si>
    <t>INV-1041-020</t>
  </si>
  <si>
    <t>INV-1041-021</t>
  </si>
  <si>
    <t>INV-1041-022</t>
  </si>
  <si>
    <t>INV-1041-023</t>
  </si>
  <si>
    <t>INV-1041-024</t>
  </si>
  <si>
    <t>INV-1041-025</t>
  </si>
  <si>
    <t>INV-1041-026</t>
  </si>
  <si>
    <t>INV-1041-027</t>
  </si>
  <si>
    <t>INV-1041-028</t>
  </si>
  <si>
    <t>INV-1041-029</t>
  </si>
  <si>
    <t>INV-1041-030</t>
  </si>
  <si>
    <t>INV-1041-031</t>
  </si>
  <si>
    <t>INV-1042-001</t>
  </si>
  <si>
    <t>INV-1042-002</t>
  </si>
  <si>
    <t>INV-1043-001</t>
  </si>
  <si>
    <t>INV-1043-002</t>
  </si>
  <si>
    <t>INV-1043-003</t>
  </si>
  <si>
    <t>INV-1043-004</t>
  </si>
  <si>
    <t>INV-1043-005</t>
  </si>
  <si>
    <t>INV-1043-006</t>
  </si>
  <si>
    <t>INV-1043-007</t>
  </si>
  <si>
    <t>INV-1043-008</t>
  </si>
  <si>
    <t>INV-1044-001</t>
  </si>
  <si>
    <t>INV-1044-002</t>
  </si>
  <si>
    <t>INV-1044-003</t>
  </si>
  <si>
    <t>INV-1044-004</t>
  </si>
  <si>
    <t>INV-1044-005</t>
  </si>
  <si>
    <t>INV-1045-001</t>
  </si>
  <si>
    <t>INV-1046-001</t>
  </si>
  <si>
    <t>INV-1046-002</t>
  </si>
  <si>
    <t>INV-1046-003</t>
  </si>
  <si>
    <t>INV-1047-001</t>
  </si>
  <si>
    <t>INV-1048-001</t>
  </si>
  <si>
    <t>INV-1048-002</t>
  </si>
  <si>
    <t>INV-1048-003</t>
  </si>
  <si>
    <t>INV-1048-004</t>
  </si>
  <si>
    <t>INV-1049-001</t>
  </si>
  <si>
    <t>INV-1050-001</t>
  </si>
  <si>
    <t>INV-1050-002</t>
  </si>
  <si>
    <t>INV-1050-003</t>
  </si>
  <si>
    <t>INV-1050-004</t>
  </si>
  <si>
    <t>INV-1050-005</t>
  </si>
  <si>
    <t>INV-1051-001</t>
  </si>
  <si>
    <t>INV-1051-002</t>
  </si>
  <si>
    <t>INV-1051-003</t>
  </si>
  <si>
    <t>INV-1051-004</t>
  </si>
  <si>
    <t>INV-1051-005</t>
  </si>
  <si>
    <t>INV-1052-001</t>
  </si>
  <si>
    <t>INV-1052-002</t>
  </si>
  <si>
    <t>INV-1052-003</t>
  </si>
  <si>
    <t>INV-1052-004</t>
  </si>
  <si>
    <t>INV-1053-001</t>
  </si>
  <si>
    <t>INV-1053-002</t>
  </si>
  <si>
    <t>INV-1053-003</t>
  </si>
  <si>
    <t>INV-1053-004</t>
  </si>
  <si>
    <t>INV-1054-001</t>
  </si>
  <si>
    <t>INV-1054-002</t>
  </si>
  <si>
    <t>INV-1054-003</t>
  </si>
  <si>
    <t>INV-1054-004</t>
  </si>
  <si>
    <t>INV-1054-005</t>
  </si>
  <si>
    <t>INV-1054-006</t>
  </si>
  <si>
    <t>INV-1055-001</t>
  </si>
  <si>
    <t>INV-1055-002</t>
  </si>
  <si>
    <t>INV-1056-001</t>
  </si>
  <si>
    <t>INV-1056-002</t>
  </si>
  <si>
    <t>INV-1056-003</t>
  </si>
  <si>
    <t>INV-1056-004</t>
  </si>
  <si>
    <t>INV-1056-005</t>
  </si>
  <si>
    <t>INV-1056-006</t>
  </si>
  <si>
    <t>INV-1057-001</t>
  </si>
  <si>
    <t>INV-1057-002</t>
  </si>
  <si>
    <t>INV-1057-003</t>
  </si>
  <si>
    <t>INV-1057-004</t>
  </si>
  <si>
    <t>INV-1057-005</t>
  </si>
  <si>
    <t>INV-1057-006</t>
  </si>
  <si>
    <t>INV-1057-007</t>
  </si>
  <si>
    <t>INV-1057-008</t>
  </si>
  <si>
    <t>INV-1057-009</t>
  </si>
  <si>
    <t>INV-1058-001</t>
  </si>
  <si>
    <t>INV-1059-001</t>
  </si>
  <si>
    <t>INV-1059-002</t>
  </si>
  <si>
    <t>INV-1059-003</t>
  </si>
  <si>
    <t>INV-1059-004</t>
  </si>
  <si>
    <t>INV-1059-005</t>
  </si>
  <si>
    <t>INV-1059-006</t>
  </si>
  <si>
    <t>INV-1059-007</t>
  </si>
  <si>
    <t>INV-1059-008</t>
  </si>
  <si>
    <t>INV-1059-009</t>
  </si>
  <si>
    <t>INV-1060-001</t>
  </si>
  <si>
    <t>INV-1060-002</t>
  </si>
  <si>
    <t>INV-1060-003</t>
  </si>
  <si>
    <t>INV-1060-004</t>
  </si>
  <si>
    <t>INV-1061-001</t>
  </si>
  <si>
    <t>INV-1062-001</t>
  </si>
  <si>
    <t>INV-1062-002</t>
  </si>
  <si>
    <t>INV-1062-003</t>
  </si>
  <si>
    <t>INV-1062-004</t>
  </si>
  <si>
    <t>INV-1063-001</t>
  </si>
  <si>
    <t>INV-1063-002</t>
  </si>
  <si>
    <t>INV-1063-003</t>
  </si>
  <si>
    <t>INV-1063-004</t>
  </si>
  <si>
    <t>INV-1063-005</t>
  </si>
  <si>
    <t>INV-1064-001</t>
  </si>
  <si>
    <t>INV-1065-001</t>
  </si>
  <si>
    <t>INV-1065-002</t>
  </si>
  <si>
    <t>INV-1065-003</t>
  </si>
  <si>
    <t>INV-1065-004</t>
  </si>
  <si>
    <t>INV-1066-001</t>
  </si>
  <si>
    <t>INV-1067-001</t>
  </si>
  <si>
    <t>INV-1067-002</t>
  </si>
  <si>
    <t>INV-1067-003</t>
  </si>
  <si>
    <t>INV-1068-001</t>
  </si>
  <si>
    <t>INV-1068-002</t>
  </si>
  <si>
    <t>INV-1068-003</t>
  </si>
  <si>
    <t>INV-1068-004</t>
  </si>
  <si>
    <t>INV-1068-005</t>
  </si>
  <si>
    <t>INV-1068-006</t>
  </si>
  <si>
    <t>INV-1068-007</t>
  </si>
  <si>
    <t>INV-1068-008</t>
  </si>
  <si>
    <t>INV-1068-009</t>
  </si>
  <si>
    <t>INV-1068-010</t>
  </si>
  <si>
    <t>INV-1068-011</t>
  </si>
  <si>
    <t>INV-1068-012</t>
  </si>
  <si>
    <t>INV-1068-013</t>
  </si>
  <si>
    <t>INV-1068-014</t>
  </si>
  <si>
    <t>INV-1068-015</t>
  </si>
  <si>
    <t>INV-1068-016</t>
  </si>
  <si>
    <t>INV-1068-017</t>
  </si>
  <si>
    <t>INV-1068-018</t>
  </si>
  <si>
    <t>INV-1068-019</t>
  </si>
  <si>
    <t>INV-1068-020</t>
  </si>
  <si>
    <t>INV-1068-021</t>
  </si>
  <si>
    <t>INV-1068-022</t>
  </si>
  <si>
    <t>INV-1068-023</t>
  </si>
  <si>
    <t>INV-1068-024</t>
  </si>
  <si>
    <t>INV-1069-001</t>
  </si>
  <si>
    <t>INV-1069-002</t>
  </si>
  <si>
    <t>INV-1070-001</t>
  </si>
  <si>
    <t>INV-1070-002</t>
  </si>
  <si>
    <t>INV-1071-001</t>
  </si>
  <si>
    <t>INV-1071-002</t>
  </si>
  <si>
    <t>INV-1072-001</t>
  </si>
  <si>
    <t>INV-1072-002</t>
  </si>
  <si>
    <t>INV-1072-003</t>
  </si>
  <si>
    <t>INV-1072-004</t>
  </si>
  <si>
    <t>INV-1072-005</t>
  </si>
  <si>
    <t>INV-1072-006</t>
  </si>
  <si>
    <t>INV-1072-007</t>
  </si>
  <si>
    <t>INV-1072-008</t>
  </si>
  <si>
    <t>INV-1072-009</t>
  </si>
  <si>
    <t>INV-1072-010</t>
  </si>
  <si>
    <t>INV-1072-011</t>
  </si>
  <si>
    <t>INV-1072-012</t>
  </si>
  <si>
    <t>INV-1072-013</t>
  </si>
  <si>
    <t>INV-1073-001</t>
  </si>
  <si>
    <t>INV-1073-002</t>
  </si>
  <si>
    <t>INV-1073-003</t>
  </si>
  <si>
    <t>INV-1073-004</t>
  </si>
  <si>
    <t>INV-1073-005</t>
  </si>
  <si>
    <t>INV-1073-006</t>
  </si>
  <si>
    <t>INV-1074-001</t>
  </si>
  <si>
    <t>INV-1074-002</t>
  </si>
  <si>
    <t>INV-1074-003</t>
  </si>
  <si>
    <t>INV-1074-004</t>
  </si>
  <si>
    <t>INV-1074-005</t>
  </si>
  <si>
    <t>INV-1074-006</t>
  </si>
  <si>
    <t>INV-1074-007</t>
  </si>
  <si>
    <t>INV-1074-008</t>
  </si>
  <si>
    <t>INV-1074-009</t>
  </si>
  <si>
    <t>INV-1074-010</t>
  </si>
  <si>
    <t>INV-1074-011</t>
  </si>
  <si>
    <t>INV-1075-001</t>
  </si>
  <si>
    <t>INV-1075-002</t>
  </si>
  <si>
    <t>INV-1075-003</t>
  </si>
  <si>
    <t>INV-1075-004</t>
  </si>
  <si>
    <t>INV-1075-005</t>
  </si>
  <si>
    <t>INV-1075-006</t>
  </si>
  <si>
    <t>INV-1076-001</t>
  </si>
  <si>
    <t>INV-1076-002</t>
  </si>
  <si>
    <t>INV-1077-001</t>
  </si>
  <si>
    <t>INV-1078-001</t>
  </si>
  <si>
    <t>INV-1078-002</t>
  </si>
  <si>
    <t>INV-1078-003</t>
  </si>
  <si>
    <t>INV-1079-001</t>
  </si>
  <si>
    <t>INV-1080-001</t>
  </si>
  <si>
    <t>INV-1081-001</t>
  </si>
  <si>
    <t>INV-1081-002</t>
  </si>
  <si>
    <t>INV-1081-003</t>
  </si>
  <si>
    <t>INV-1081-004</t>
  </si>
  <si>
    <t>INV-1081-005</t>
  </si>
  <si>
    <t>INV-1082-001</t>
  </si>
  <si>
    <t>INV-1083-001</t>
  </si>
  <si>
    <t>INV-1083-002</t>
  </si>
  <si>
    <t>INV-1083-003</t>
  </si>
  <si>
    <t>INV-1084-001</t>
  </si>
  <si>
    <t>INV-1085-001</t>
  </si>
  <si>
    <t>INV-1085-002</t>
  </si>
  <si>
    <t>INV-1085-003</t>
  </si>
  <si>
    <t>INV-1086-001</t>
  </si>
  <si>
    <t>INV-1087-001</t>
  </si>
  <si>
    <t>INV-1087-002</t>
  </si>
  <si>
    <t>INV-1087-003</t>
  </si>
  <si>
    <t>INV-1087-004</t>
  </si>
  <si>
    <t>INV-1088-001</t>
  </si>
  <si>
    <t>INV-1088-002</t>
  </si>
  <si>
    <t>INV-1088-003</t>
  </si>
  <si>
    <t>INV-1088-004</t>
  </si>
  <si>
    <t>INV-1088-005</t>
  </si>
  <si>
    <t>INV-1089-001</t>
  </si>
  <si>
    <t>INV-1090-001</t>
  </si>
  <si>
    <t>INV-1090-002</t>
  </si>
  <si>
    <t>INV-1090-003</t>
  </si>
  <si>
    <t>INV-1091-001</t>
  </si>
  <si>
    <t>INV-1091-002</t>
  </si>
  <si>
    <t>INV-1091-003</t>
  </si>
  <si>
    <t>INV-1091-004</t>
  </si>
  <si>
    <t>INV-1091-005</t>
  </si>
  <si>
    <t>INV-1091-006</t>
  </si>
  <si>
    <t>INV-1091-007</t>
  </si>
  <si>
    <t>INV-1091-008</t>
  </si>
  <si>
    <t>INV-1091-009</t>
  </si>
  <si>
    <t>INV-1091-010</t>
  </si>
  <si>
    <t>INV-1092-001</t>
  </si>
  <si>
    <t>INV-1093-001</t>
  </si>
  <si>
    <t>INV-1093-002</t>
  </si>
  <si>
    <t>INV-1093-003</t>
  </si>
  <si>
    <t>INV-1094-001</t>
  </si>
  <si>
    <t>INV-1094-002</t>
  </si>
  <si>
    <t>INV-1094-003</t>
  </si>
  <si>
    <t>INV-1094-004</t>
  </si>
  <si>
    <t>INV-1094-005</t>
  </si>
  <si>
    <t>INV-1095-001</t>
  </si>
  <si>
    <t>INV-1095-002</t>
  </si>
  <si>
    <t>INV-1095-003</t>
  </si>
  <si>
    <t>INV-1095-004</t>
  </si>
  <si>
    <t>INV-1095-005</t>
  </si>
  <si>
    <t>INV-1096-001</t>
  </si>
  <si>
    <t>INV-1096-002</t>
  </si>
  <si>
    <t>INV-1096-003</t>
  </si>
  <si>
    <t>INV-1096-004</t>
  </si>
  <si>
    <t>INV-1097-001</t>
  </si>
  <si>
    <t>INV-1098-001</t>
  </si>
  <si>
    <t>INV-1098-002</t>
  </si>
  <si>
    <t>INV-1099-001</t>
  </si>
  <si>
    <t>INV-1100-001</t>
  </si>
  <si>
    <t>INV-1100-002</t>
  </si>
  <si>
    <t>INV-1101-001</t>
  </si>
  <si>
    <t>INV-1101-002</t>
  </si>
  <si>
    <t>INV-1101-003</t>
  </si>
  <si>
    <t>INV-1101-004</t>
  </si>
  <si>
    <t>INV-1101-005</t>
  </si>
  <si>
    <t>INV-1101-006</t>
  </si>
  <si>
    <t>INV-1101-007</t>
  </si>
  <si>
    <t>INV-1101-008</t>
  </si>
  <si>
    <t>INV-1101-009</t>
  </si>
  <si>
    <t>INV-1101-010</t>
  </si>
  <si>
    <t>INV-1101-011</t>
  </si>
  <si>
    <t>INV-1101-012</t>
  </si>
  <si>
    <t>INV-1101-013</t>
  </si>
  <si>
    <t>INV-1101-014</t>
  </si>
  <si>
    <t>INV-1102-001</t>
  </si>
  <si>
    <t>INV-1102-002</t>
  </si>
  <si>
    <t>INV-1103-001</t>
  </si>
  <si>
    <t>INV-1103-002</t>
  </si>
  <si>
    <t>INV-1103-003</t>
  </si>
  <si>
    <t>INV-1103-004</t>
  </si>
  <si>
    <t>INV-1103-005</t>
  </si>
  <si>
    <t>INV-1103-006</t>
  </si>
  <si>
    <t>INV-1103-007</t>
  </si>
  <si>
    <t>INV-1103-008</t>
  </si>
  <si>
    <t>INV-1103-009</t>
  </si>
  <si>
    <t>INV-1103-010</t>
  </si>
  <si>
    <t>INV-1103-011</t>
  </si>
  <si>
    <t>INV-1104-001</t>
  </si>
  <si>
    <t>INV-1104-002</t>
  </si>
  <si>
    <t>INV-1104-003</t>
  </si>
  <si>
    <t>INV-1104-004</t>
  </si>
  <si>
    <t>INV-1104-005</t>
  </si>
  <si>
    <t>INV-1105-001</t>
  </si>
  <si>
    <t>INV-1105-002</t>
  </si>
  <si>
    <t>INV-1105-003</t>
  </si>
  <si>
    <t>INV-1105-004</t>
  </si>
  <si>
    <t>INV-1106-001</t>
  </si>
  <si>
    <t>INV-1106-002</t>
  </si>
  <si>
    <t>INV-1106-003</t>
  </si>
  <si>
    <t>INV-1106-004</t>
  </si>
  <si>
    <t>INV-1106-005</t>
  </si>
  <si>
    <t>INV-1106-006</t>
  </si>
  <si>
    <t>INV-1106-007</t>
  </si>
  <si>
    <t>INV-1106-008</t>
  </si>
  <si>
    <t>INV-1106-009</t>
  </si>
  <si>
    <t>INV-1106-010</t>
  </si>
  <si>
    <t>INV-1106-011</t>
  </si>
  <si>
    <t>INV-1107-001</t>
  </si>
  <si>
    <t>INV-1107-002</t>
  </si>
  <si>
    <t>INV-1107-003</t>
  </si>
  <si>
    <t>INV-1107-004</t>
  </si>
  <si>
    <t>INV-1107-005</t>
  </si>
  <si>
    <t>INV-1107-006</t>
  </si>
  <si>
    <t>INV-1107-007</t>
  </si>
  <si>
    <t>INV-1107-008</t>
  </si>
  <si>
    <t>INV-1107-009</t>
  </si>
  <si>
    <t>INV-1107-010</t>
  </si>
  <si>
    <t>INV-1107-011</t>
  </si>
  <si>
    <t>INV-1107-012</t>
  </si>
  <si>
    <t>INV-1107-013</t>
  </si>
  <si>
    <t>INV-1107-014</t>
  </si>
  <si>
    <t>INV-1107-015</t>
  </si>
  <si>
    <t>INV-1108-001</t>
  </si>
  <si>
    <t>INV-1109-001</t>
  </si>
  <si>
    <t>INV-1109-002</t>
  </si>
  <si>
    <t>INV-1109-003</t>
  </si>
  <si>
    <t>INV-1109-004</t>
  </si>
  <si>
    <t>INV-1109-005</t>
  </si>
  <si>
    <t>INV-1109-006</t>
  </si>
  <si>
    <t>INV-1109-007</t>
  </si>
  <si>
    <t>INV-1109-008</t>
  </si>
  <si>
    <t>INV-1109-009</t>
  </si>
  <si>
    <t>INV-1109-010</t>
  </si>
  <si>
    <t>INV-1109-011</t>
  </si>
  <si>
    <t>INV-1109-012</t>
  </si>
  <si>
    <t>INV-1109-013</t>
  </si>
  <si>
    <t>INV-1109-014</t>
  </si>
  <si>
    <t>INV-1109-015</t>
  </si>
  <si>
    <t>INV-1110-001</t>
  </si>
  <si>
    <t>INV-1111-001</t>
  </si>
  <si>
    <t>INV-1111-002</t>
  </si>
  <si>
    <t>INV-1111-003</t>
  </si>
  <si>
    <t>INV-1112-001</t>
  </si>
  <si>
    <t>INV-1112-002</t>
  </si>
  <si>
    <t>INV-1112-003</t>
  </si>
  <si>
    <t>INV-1112-004</t>
  </si>
  <si>
    <t>INV-1112-005</t>
  </si>
  <si>
    <t>INV-1112-006</t>
  </si>
  <si>
    <t>INV-1112-007</t>
  </si>
  <si>
    <t>INV-1112-008</t>
  </si>
  <si>
    <t>INV-1112-009</t>
  </si>
  <si>
    <t>INV-1113-001</t>
  </si>
  <si>
    <t>INV-1114-001</t>
  </si>
  <si>
    <t>INV-1115-001</t>
  </si>
  <si>
    <t>INV-1115-002</t>
  </si>
  <si>
    <t>INV-1115-003</t>
  </si>
  <si>
    <t>INV-1115-004</t>
  </si>
  <si>
    <t>INV-1115-005</t>
  </si>
  <si>
    <t>INV-1116-001</t>
  </si>
  <si>
    <t>INV-1116-002</t>
  </si>
  <si>
    <t>INV-1116-003</t>
  </si>
  <si>
    <t>INV-1117-001</t>
  </si>
  <si>
    <t>INV-1117-002</t>
  </si>
  <si>
    <t>INV-1117-003</t>
  </si>
  <si>
    <t>INV-1118-001</t>
  </si>
  <si>
    <t>INV-1118-002</t>
  </si>
  <si>
    <t>INV-1119-001</t>
  </si>
  <si>
    <t>INV-1120-001</t>
  </si>
  <si>
    <t>INV-1120-002</t>
  </si>
  <si>
    <t>INV-1121-001</t>
  </si>
  <si>
    <t>INV-1122-001</t>
  </si>
  <si>
    <t>INV-1122-002</t>
  </si>
  <si>
    <t>INV-1122-003</t>
  </si>
  <si>
    <t>INV-1122-004</t>
  </si>
  <si>
    <t>INV-1122-005</t>
  </si>
  <si>
    <t>INV-1122-006</t>
  </si>
  <si>
    <t>INV-1122-007</t>
  </si>
  <si>
    <t>INV-1122-008</t>
  </si>
  <si>
    <t>INV-1122-009</t>
  </si>
  <si>
    <t>INV-1123-001</t>
  </si>
  <si>
    <t>INV-1123-002</t>
  </si>
  <si>
    <t>INV-1123-003</t>
  </si>
  <si>
    <t>INV-1124-001</t>
  </si>
  <si>
    <t>INV-1124-002</t>
  </si>
  <si>
    <t>INV-1124-003</t>
  </si>
  <si>
    <t>INV-1125-001</t>
  </si>
  <si>
    <t>INV-1125-002</t>
  </si>
  <si>
    <t>INV-1125-003</t>
  </si>
  <si>
    <t>INV-1125-004</t>
  </si>
  <si>
    <t>INV-1125-005</t>
  </si>
  <si>
    <t>INV-1125-006</t>
  </si>
  <si>
    <t>INV-1126-001</t>
  </si>
  <si>
    <t>INV-1126-002</t>
  </si>
  <si>
    <t>INV-1127-001</t>
  </si>
  <si>
    <t>INV-1128-001</t>
  </si>
  <si>
    <t>INV-1129-001</t>
  </si>
  <si>
    <t>INV-1129-002</t>
  </si>
  <si>
    <t>INV-1129-003</t>
  </si>
  <si>
    <t>INV-1130-001</t>
  </si>
  <si>
    <t>INV-1130-002</t>
  </si>
  <si>
    <t>INV-1130-003</t>
  </si>
  <si>
    <t>INV-1130-004</t>
  </si>
  <si>
    <t>INV-1131-001</t>
  </si>
  <si>
    <t>INV-1131-002</t>
  </si>
  <si>
    <t>INV-1131-003</t>
  </si>
  <si>
    <t>INV-1132-001</t>
  </si>
  <si>
    <t>INV-1132-002</t>
  </si>
  <si>
    <t>INV-1133-001</t>
  </si>
  <si>
    <t>INV-1133-002</t>
  </si>
  <si>
    <t>INV-1133-003</t>
  </si>
  <si>
    <t>INV-1133-004</t>
  </si>
  <si>
    <t>INV-1133-005</t>
  </si>
  <si>
    <t>INV-1133-006</t>
  </si>
  <si>
    <t>INV-1133-007</t>
  </si>
  <si>
    <t>INV-1133-008</t>
  </si>
  <si>
    <t>INV-1133-009</t>
  </si>
  <si>
    <t>INV-1133-010</t>
  </si>
  <si>
    <t>INV-1134-001</t>
  </si>
  <si>
    <t>INV-1134-002</t>
  </si>
  <si>
    <t>INV-1134-003</t>
  </si>
  <si>
    <t>INV-1135-001</t>
  </si>
  <si>
    <t>INV-1135-002</t>
  </si>
  <si>
    <t>INV-1135-003</t>
  </si>
  <si>
    <t>INV-1135-004</t>
  </si>
  <si>
    <t>INV-1135-005</t>
  </si>
  <si>
    <t>INV-1135-006</t>
  </si>
  <si>
    <t>INV-1135-007</t>
  </si>
  <si>
    <t>INV-1135-008</t>
  </si>
  <si>
    <t>INV-1135-009</t>
  </si>
  <si>
    <t>INV-1135-010</t>
  </si>
  <si>
    <t>INV-1135-011</t>
  </si>
  <si>
    <t>INV-1135-012</t>
  </si>
  <si>
    <t>INV-1136-001</t>
  </si>
  <si>
    <t>INV-1137-001</t>
  </si>
  <si>
    <t>INV-1137-002</t>
  </si>
  <si>
    <t>INV-1138-001</t>
  </si>
  <si>
    <t>INV-1138-002</t>
  </si>
  <si>
    <t>INV-1138-003</t>
  </si>
  <si>
    <t>INV-1138-004</t>
  </si>
  <si>
    <t>INV-1139-001</t>
  </si>
  <si>
    <t>INV-1140-001</t>
  </si>
  <si>
    <t>INV-1140-002</t>
  </si>
  <si>
    <t>INV-1140-003</t>
  </si>
  <si>
    <t>INV-1140-004</t>
  </si>
  <si>
    <t>INV-1140-005</t>
  </si>
  <si>
    <t>INV-1140-006</t>
  </si>
  <si>
    <t>INV-1141-001</t>
  </si>
  <si>
    <t>INV-1141-002</t>
  </si>
  <si>
    <t>INV-1141-003</t>
  </si>
  <si>
    <t>INV-1141-004</t>
  </si>
  <si>
    <t>INV-1141-005</t>
  </si>
  <si>
    <t>INV-1141-006</t>
  </si>
  <si>
    <t>INV-1142-001</t>
  </si>
  <si>
    <t>INV-1142-002</t>
  </si>
  <si>
    <t>INV-1142-003</t>
  </si>
  <si>
    <t>INV-1142-004</t>
  </si>
  <si>
    <t>INV-1142-005</t>
  </si>
  <si>
    <t>INV-1142-006</t>
  </si>
  <si>
    <t>INV-1142-007</t>
  </si>
  <si>
    <t>INV-1142-008</t>
  </si>
  <si>
    <t>INV-1142-009</t>
  </si>
  <si>
    <t>INV-1142-010</t>
  </si>
  <si>
    <t>INV-1143-001</t>
  </si>
  <si>
    <t>INV-1144-001</t>
  </si>
  <si>
    <t>INV-1144-002</t>
  </si>
  <si>
    <t>INV-1144-003</t>
  </si>
  <si>
    <t>INV-1144-004</t>
  </si>
  <si>
    <t>INV-1145-001</t>
  </si>
  <si>
    <t>INV-1145-002</t>
  </si>
  <si>
    <t>INV-1145-003</t>
  </si>
  <si>
    <t>INV-1145-004</t>
  </si>
  <si>
    <t>INV-1145-005</t>
  </si>
  <si>
    <t>INV-1145-006</t>
  </si>
  <si>
    <t>INV-1145-007</t>
  </si>
  <si>
    <t>INV-1145-008</t>
  </si>
  <si>
    <t>INV-1145-009</t>
  </si>
  <si>
    <t>INV-1145-010</t>
  </si>
  <si>
    <t>INV-1145-011</t>
  </si>
  <si>
    <t>INV-1145-012</t>
  </si>
  <si>
    <t>INV-1146-001</t>
  </si>
  <si>
    <t>INV-1147-001</t>
  </si>
  <si>
    <t>INV-1147-002</t>
  </si>
  <si>
    <t>INV-1147-003</t>
  </si>
  <si>
    <t>INV-1147-004</t>
  </si>
  <si>
    <t>INV-1147-005</t>
  </si>
  <si>
    <t>INV-1147-006</t>
  </si>
  <si>
    <t>INV-1147-007</t>
  </si>
  <si>
    <t>INV-1147-008</t>
  </si>
  <si>
    <t>INV-1148-001</t>
  </si>
  <si>
    <t>INV-1148-002</t>
  </si>
  <si>
    <t>INV-1148-003</t>
  </si>
  <si>
    <t>INV-1148-004</t>
  </si>
  <si>
    <t>INV-1148-005</t>
  </si>
  <si>
    <t>INV-1148-006</t>
  </si>
  <si>
    <t>INV-1148-007</t>
  </si>
  <si>
    <t>INV-1148-008</t>
  </si>
  <si>
    <t>INV-1148-009</t>
  </si>
  <si>
    <t>INV-1148-010</t>
  </si>
  <si>
    <t>INV-1148-011</t>
  </si>
  <si>
    <t>INV-1148-012</t>
  </si>
  <si>
    <t>INV-1148-013</t>
  </si>
  <si>
    <t>INV-1149-001</t>
  </si>
  <si>
    <t>INV-1150-001</t>
  </si>
  <si>
    <t>INV-1150-002</t>
  </si>
  <si>
    <t>INV-1150-003</t>
  </si>
  <si>
    <t>INV-1150-004</t>
  </si>
  <si>
    <t>INV-1150-005</t>
  </si>
  <si>
    <t>INV-1150-006</t>
  </si>
  <si>
    <t>INV-1150-007</t>
  </si>
  <si>
    <t>INV-1150-008</t>
  </si>
  <si>
    <t>INV-1150-009</t>
  </si>
  <si>
    <t>INV-1151-001</t>
  </si>
  <si>
    <t>INV-1152-001</t>
  </si>
  <si>
    <t>INV-1152-002</t>
  </si>
  <si>
    <t>INV-1152-003</t>
  </si>
  <si>
    <t>INV-1152-004</t>
  </si>
  <si>
    <t>INV-1152-005</t>
  </si>
  <si>
    <t>INV-1152-006</t>
  </si>
  <si>
    <t>INV-1153-001</t>
  </si>
  <si>
    <t>INV-1153-002</t>
  </si>
  <si>
    <t>INV-1153-003</t>
  </si>
  <si>
    <t>INV-1154-001</t>
  </si>
  <si>
    <t>INV-1155-001</t>
  </si>
  <si>
    <t>INV-1155-002</t>
  </si>
  <si>
    <t>INV-1155-003</t>
  </si>
  <si>
    <t>INV-1155-004</t>
  </si>
  <si>
    <t>INV-1155-005</t>
  </si>
  <si>
    <t>INV-1155-006</t>
  </si>
  <si>
    <t>INV-1155-007</t>
  </si>
  <si>
    <t>INV-1155-008</t>
  </si>
  <si>
    <t>INV-1156-001</t>
  </si>
  <si>
    <t>INV-1156-002</t>
  </si>
  <si>
    <t>INV-1157-001</t>
  </si>
  <si>
    <t>INV-1157-002</t>
  </si>
  <si>
    <t>INV-1158-001</t>
  </si>
  <si>
    <t>INV-1159-001</t>
  </si>
  <si>
    <t>INV-1160-001</t>
  </si>
  <si>
    <t>INV-1160-002</t>
  </si>
  <si>
    <t>INV-1160-003</t>
  </si>
  <si>
    <t>INV-1160-004</t>
  </si>
  <si>
    <t>INV-1160-005</t>
  </si>
  <si>
    <t>INV-1160-006</t>
  </si>
  <si>
    <t>INV-1161-001</t>
  </si>
  <si>
    <t>INV-1161-002</t>
  </si>
  <si>
    <t>INV-1161-003</t>
  </si>
  <si>
    <t>INV-1161-004</t>
  </si>
  <si>
    <t>INV-1161-005</t>
  </si>
  <si>
    <t>INV-1161-006</t>
  </si>
  <si>
    <t>INV-1162-001</t>
  </si>
  <si>
    <t>INV-1163-001</t>
  </si>
  <si>
    <t>INV-1163-002</t>
  </si>
  <si>
    <t>INV-1164-001</t>
  </si>
  <si>
    <t>INV-1164-002</t>
  </si>
  <si>
    <t>INV-1164-003</t>
  </si>
  <si>
    <t>INV-1164-004</t>
  </si>
  <si>
    <t>INV-1165-001</t>
  </si>
  <si>
    <t>INV-1166-001</t>
  </si>
  <si>
    <t>INV-1167-001</t>
  </si>
  <si>
    <t>INV-1167-002</t>
  </si>
  <si>
    <t>INV-1167-003</t>
  </si>
  <si>
    <t>INV-1168-001</t>
  </si>
  <si>
    <t>INV-1168-002</t>
  </si>
  <si>
    <t>INV-1168-003</t>
  </si>
  <si>
    <t>INV-1168-004</t>
  </si>
  <si>
    <t>INV-1169-001</t>
  </si>
  <si>
    <t>INV-1169-002</t>
  </si>
  <si>
    <t>INV-1170-001</t>
  </si>
  <si>
    <t>INV-1170-002</t>
  </si>
  <si>
    <t>INV-1170-003</t>
  </si>
  <si>
    <t>INV-1170-004</t>
  </si>
  <si>
    <t>INV-1170-005</t>
  </si>
  <si>
    <t>INV-1170-006</t>
  </si>
  <si>
    <t>INV-1170-007</t>
  </si>
  <si>
    <t>INV-1171-001</t>
  </si>
  <si>
    <t>INV-1171-002</t>
  </si>
  <si>
    <t>INV-1171-003</t>
  </si>
  <si>
    <t>INV-1171-004</t>
  </si>
  <si>
    <t>INV-1171-005</t>
  </si>
  <si>
    <t>INV-1171-006</t>
  </si>
  <si>
    <t>INV-1171-007</t>
  </si>
  <si>
    <t>INV-1171-008</t>
  </si>
  <si>
    <t>INV-1171-009</t>
  </si>
  <si>
    <t>INV-1172-001</t>
  </si>
  <si>
    <t>INV-1172-002</t>
  </si>
  <si>
    <t>INV-1172-003</t>
  </si>
  <si>
    <t>INV-1172-004</t>
  </si>
  <si>
    <t>INV-1172-005</t>
  </si>
  <si>
    <t>INV-1172-006</t>
  </si>
  <si>
    <t>INV-1172-007</t>
  </si>
  <si>
    <t>INV-1172-008</t>
  </si>
  <si>
    <t>INV-1172-009</t>
  </si>
  <si>
    <t>INV-1172-010</t>
  </si>
  <si>
    <t>INV-1172-011</t>
  </si>
  <si>
    <t>INV-1172-012</t>
  </si>
  <si>
    <t>INV-1172-013</t>
  </si>
  <si>
    <t>INV-1172-014</t>
  </si>
  <si>
    <t>INV-1172-015</t>
  </si>
  <si>
    <t>INV-1172-016</t>
  </si>
  <si>
    <t>INV-1172-017</t>
  </si>
  <si>
    <t>INV-1172-018</t>
  </si>
  <si>
    <t>INV-1172-019</t>
  </si>
  <si>
    <t>INV-1172-020</t>
  </si>
  <si>
    <t>INV-1173-001</t>
  </si>
  <si>
    <t>INV-1173-002</t>
  </si>
  <si>
    <t>INV-1173-003</t>
  </si>
  <si>
    <t>INV-1173-004</t>
  </si>
  <si>
    <t>INV-1173-005</t>
  </si>
  <si>
    <t>INV-1173-006</t>
  </si>
  <si>
    <t>INV-1173-007</t>
  </si>
  <si>
    <t>INV-1173-008</t>
  </si>
  <si>
    <t>INV-1174-001</t>
  </si>
  <si>
    <t>INV-1174-002</t>
  </si>
  <si>
    <t>INV-1174-003</t>
  </si>
  <si>
    <t>INV-1174-004</t>
  </si>
  <si>
    <t>INV-1175-001</t>
  </si>
  <si>
    <t>INV-1175-002</t>
  </si>
  <si>
    <t>INV-1175-003</t>
  </si>
  <si>
    <t>INV-1175-004</t>
  </si>
  <si>
    <t>INV-1176-001</t>
  </si>
  <si>
    <t>INV-1177-001</t>
  </si>
  <si>
    <t>INV-1177-002</t>
  </si>
  <si>
    <t>INV-1177-003</t>
  </si>
  <si>
    <t>INV-1177-004</t>
  </si>
  <si>
    <t>INV-1177-005</t>
  </si>
  <si>
    <t>INV-1178-001</t>
  </si>
  <si>
    <t>INV-1178-002</t>
  </si>
  <si>
    <t>INV-1178-003</t>
  </si>
  <si>
    <t>INV-1178-004</t>
  </si>
  <si>
    <t>INV-1178-005</t>
  </si>
  <si>
    <t>INV-1178-006</t>
  </si>
  <si>
    <t>INV-1178-007</t>
  </si>
  <si>
    <t>INV-1178-008</t>
  </si>
  <si>
    <t>INV-1178-009</t>
  </si>
  <si>
    <t>INV-1179-001</t>
  </si>
  <si>
    <t>INV-1179-002</t>
  </si>
  <si>
    <t>INV-1180-001</t>
  </si>
  <si>
    <t>INV-1180-002</t>
  </si>
  <si>
    <t>INV-1180-003</t>
  </si>
  <si>
    <t>INV-1180-004</t>
  </si>
  <si>
    <t>INV-1180-005</t>
  </si>
  <si>
    <t>INV-1180-006</t>
  </si>
  <si>
    <t>INV-1180-007</t>
  </si>
  <si>
    <t>INV-1181-001</t>
  </si>
  <si>
    <t>INV-1181-002</t>
  </si>
  <si>
    <t>INV-1181-003</t>
  </si>
  <si>
    <t>INV-1181-004</t>
  </si>
  <si>
    <t>INV-1181-005</t>
  </si>
  <si>
    <t>INV-1181-006</t>
  </si>
  <si>
    <t>INV-1181-007</t>
  </si>
  <si>
    <t>INV-1181-008</t>
  </si>
  <si>
    <t>INV-1182-001</t>
  </si>
  <si>
    <t>INV-1182-002</t>
  </si>
  <si>
    <t>INV-1182-003</t>
  </si>
  <si>
    <t>INV-1182-004</t>
  </si>
  <si>
    <t>INV-1182-005</t>
  </si>
  <si>
    <t>INV-1182-006</t>
  </si>
  <si>
    <t>INV-1183-001</t>
  </si>
  <si>
    <t>INV-1183-002</t>
  </si>
  <si>
    <t>INV-1184-001</t>
  </si>
  <si>
    <t>INV-1184-002</t>
  </si>
  <si>
    <t>INV-1185-001</t>
  </si>
  <si>
    <t>INV-1185-002</t>
  </si>
  <si>
    <t>INV-1186-001</t>
  </si>
  <si>
    <t>INV-1186-002</t>
  </si>
  <si>
    <t>INV-1186-003</t>
  </si>
  <si>
    <t>INV-1186-004</t>
  </si>
  <si>
    <t>INV-1187-001</t>
  </si>
  <si>
    <t>INV-1187-002</t>
  </si>
  <si>
    <t>INV-1187-003</t>
  </si>
  <si>
    <t>INV-1187-004</t>
  </si>
  <si>
    <t>INV-1187-005</t>
  </si>
  <si>
    <t>INV-1187-006</t>
  </si>
  <si>
    <t>INV-1187-007</t>
  </si>
  <si>
    <t>INV-1187-008</t>
  </si>
  <si>
    <t>INV-1187-009</t>
  </si>
  <si>
    <t>INV-1187-010</t>
  </si>
  <si>
    <t>INV-1187-011</t>
  </si>
  <si>
    <t>INV-1187-012</t>
  </si>
  <si>
    <t>INV-1187-013</t>
  </si>
  <si>
    <t>INV-1187-014</t>
  </si>
  <si>
    <t>INV-1187-015</t>
  </si>
  <si>
    <t>INV-1187-016</t>
  </si>
  <si>
    <t>INV-1187-017</t>
  </si>
  <si>
    <t>INV-1187-018</t>
  </si>
  <si>
    <t>INV-1188-001</t>
  </si>
  <si>
    <t>INV-1189-001</t>
  </si>
  <si>
    <t>INV-1189-002</t>
  </si>
  <si>
    <t>INV-1189-003</t>
  </si>
  <si>
    <t>INV-1189-004</t>
  </si>
  <si>
    <t>INV-1190-001</t>
  </si>
  <si>
    <t>INV-1190-002</t>
  </si>
  <si>
    <t>INV-1191-001</t>
  </si>
  <si>
    <t>INV-1191-002</t>
  </si>
  <si>
    <t>INV-1191-003</t>
  </si>
  <si>
    <t>INV-1191-004</t>
  </si>
  <si>
    <t>INV-1192-001</t>
  </si>
  <si>
    <t>INV-1193-001</t>
  </si>
  <si>
    <t>INV-1193-002</t>
  </si>
  <si>
    <t>INV-1193-003</t>
  </si>
  <si>
    <t>INV-1193-004</t>
  </si>
  <si>
    <t>INV-1193-005</t>
  </si>
  <si>
    <t>INV-1194-001</t>
  </si>
  <si>
    <t>INV-1194-002</t>
  </si>
  <si>
    <t>INV-1194-003</t>
  </si>
  <si>
    <t>INV-1194-004</t>
  </si>
  <si>
    <t>INV-1195-001</t>
  </si>
  <si>
    <t>INV-1196-001</t>
  </si>
  <si>
    <t>INV-1196-002</t>
  </si>
  <si>
    <t>INV-1197-001</t>
  </si>
  <si>
    <t>INV-1198-001</t>
  </si>
  <si>
    <t>INV-1198-002</t>
  </si>
  <si>
    <t>INV-1198-003</t>
  </si>
  <si>
    <t>INV-1198-004</t>
  </si>
  <si>
    <t>INV-1198-005</t>
  </si>
  <si>
    <t>INV-1198-006</t>
  </si>
  <si>
    <t>INV-1198-007</t>
  </si>
  <si>
    <t>INV-1198-008</t>
  </si>
  <si>
    <t>INV-1198-009</t>
  </si>
  <si>
    <t>INV-1198-010</t>
  </si>
  <si>
    <t>INV-1198-011</t>
  </si>
  <si>
    <t>INV-1199-001</t>
  </si>
  <si>
    <t>INV-1200-001</t>
  </si>
  <si>
    <t>INV-1200-002</t>
  </si>
  <si>
    <t>INV-1201-001</t>
  </si>
  <si>
    <t>INV-1202-001</t>
  </si>
  <si>
    <t>INV-1202-002</t>
  </si>
  <si>
    <t>INV-1203-001</t>
  </si>
  <si>
    <t>INV-1203-002</t>
  </si>
  <si>
    <t>INV-1203-003</t>
  </si>
  <si>
    <t>INV-1203-004</t>
  </si>
  <si>
    <t>INV-1203-005</t>
  </si>
  <si>
    <t>INV-1203-006</t>
  </si>
  <si>
    <t>INV-1203-007</t>
  </si>
  <si>
    <t>INV-1203-008</t>
  </si>
  <si>
    <t>INV-1203-009</t>
  </si>
  <si>
    <t>INV-1204-001</t>
  </si>
  <si>
    <t>INV-1204-002</t>
  </si>
  <si>
    <t>INV-1204-003</t>
  </si>
  <si>
    <t>INV-1204-004</t>
  </si>
  <si>
    <t>INV-1204-005</t>
  </si>
  <si>
    <t>INV-1204-006</t>
  </si>
  <si>
    <t>INV-1205-001</t>
  </si>
  <si>
    <t>INV-1206-001</t>
  </si>
  <si>
    <t>INV-1206-002</t>
  </si>
  <si>
    <t>INV-1206-003</t>
  </si>
  <si>
    <t>INV-1207-001</t>
  </si>
  <si>
    <t>INV-1208-001</t>
  </si>
  <si>
    <t>INV-1208-002</t>
  </si>
  <si>
    <t>INV-1208-003</t>
  </si>
  <si>
    <t>INV-1208-004</t>
  </si>
  <si>
    <t>INV-1208-005</t>
  </si>
  <si>
    <t>INV-1208-006</t>
  </si>
  <si>
    <t>INV-1208-007</t>
  </si>
  <si>
    <t>INV-1208-008</t>
  </si>
  <si>
    <t>INV-1209-001</t>
  </si>
  <si>
    <t>INV-1209-002</t>
  </si>
  <si>
    <t>INV-1209-003</t>
  </si>
  <si>
    <t>INV-1209-004</t>
  </si>
  <si>
    <t>INV-1209-005</t>
  </si>
  <si>
    <t>INV-1209-006</t>
  </si>
  <si>
    <t>INV-1209-007</t>
  </si>
  <si>
    <t>INV-1209-008</t>
  </si>
  <si>
    <t>INV-1209-009</t>
  </si>
  <si>
    <t>INV-1209-010</t>
  </si>
  <si>
    <t>INV-1210-001</t>
  </si>
  <si>
    <t>INV-1210-002</t>
  </si>
  <si>
    <t>INV-1210-003</t>
  </si>
  <si>
    <t>INV-1210-004</t>
  </si>
  <si>
    <t>INV-1211-001</t>
  </si>
  <si>
    <t>INV-1211-002</t>
  </si>
  <si>
    <t>INV-1212-001</t>
  </si>
  <si>
    <t>INV-1212-002</t>
  </si>
  <si>
    <t>INV-1213-001</t>
  </si>
  <si>
    <t>INV-1213-002</t>
  </si>
  <si>
    <t>INV-1213-003</t>
  </si>
  <si>
    <t>INV-1213-004</t>
  </si>
  <si>
    <t>INV-1213-005</t>
  </si>
  <si>
    <t>INV-1214-001</t>
  </si>
  <si>
    <t>INV-1214-002</t>
  </si>
  <si>
    <t>INV-1214-003</t>
  </si>
  <si>
    <t>INV-1214-004</t>
  </si>
  <si>
    <t>INV-1215-001</t>
  </si>
  <si>
    <t>INV-1215-002</t>
  </si>
  <si>
    <t>INV-1215-003</t>
  </si>
  <si>
    <t>INV-1215-004</t>
  </si>
  <si>
    <t>INV-1215-005</t>
  </si>
  <si>
    <t>INV-1215-006</t>
  </si>
  <si>
    <t>INV-1215-007</t>
  </si>
  <si>
    <t>INV-1215-008</t>
  </si>
  <si>
    <t>INV-1215-009</t>
  </si>
  <si>
    <t>INV-1215-010</t>
  </si>
  <si>
    <t>INV-1215-011</t>
  </si>
  <si>
    <t>INV-1215-012</t>
  </si>
  <si>
    <t>INV-1215-013</t>
  </si>
  <si>
    <t>INV-1215-014</t>
  </si>
  <si>
    <t>INV-1215-015</t>
  </si>
  <si>
    <t>INV-1215-016</t>
  </si>
  <si>
    <t>INV-1216-001</t>
  </si>
  <si>
    <t>INV-1216-002</t>
  </si>
  <si>
    <t>INV-1217-001</t>
  </si>
  <si>
    <t>INV-1217-002</t>
  </si>
  <si>
    <t>INV-1217-003</t>
  </si>
  <si>
    <t>INV-1217-004</t>
  </si>
  <si>
    <t>INV-1218-001</t>
  </si>
  <si>
    <t>INV-1218-002</t>
  </si>
  <si>
    <t>INV-1218-003</t>
  </si>
  <si>
    <t>INV-1218-004</t>
  </si>
  <si>
    <t>INV-1218-005</t>
  </si>
  <si>
    <t>INV-1218-006</t>
  </si>
  <si>
    <t>INV-1218-007</t>
  </si>
  <si>
    <t>INV-1218-008</t>
  </si>
  <si>
    <t>INV-1219-001</t>
  </si>
  <si>
    <t>INV-1219-002</t>
  </si>
  <si>
    <t>INV-1219-003</t>
  </si>
  <si>
    <t>INV-1220-001</t>
  </si>
  <si>
    <t>INV-1220-002</t>
  </si>
  <si>
    <t>INV-1221-001</t>
  </si>
  <si>
    <t>INV-1221-002</t>
  </si>
  <si>
    <t>INV-1221-003</t>
  </si>
  <si>
    <t>INV-1221-004</t>
  </si>
  <si>
    <t>INV-1221-005</t>
  </si>
  <si>
    <t>INV-1221-006</t>
  </si>
  <si>
    <t>INV-1221-007</t>
  </si>
  <si>
    <t>INV-1221-008</t>
  </si>
  <si>
    <t>INV-1222-001</t>
  </si>
  <si>
    <t>INV-1222-002</t>
  </si>
  <si>
    <t>INV-1223-001</t>
  </si>
  <si>
    <t>INV-1223-002</t>
  </si>
  <si>
    <t>INV-1224-001</t>
  </si>
  <si>
    <t>INV-1224-002</t>
  </si>
  <si>
    <t>INV-1224-003</t>
  </si>
  <si>
    <t>INV-1224-004</t>
  </si>
  <si>
    <t>INV-1224-005</t>
  </si>
  <si>
    <t>INV-1224-006</t>
  </si>
  <si>
    <t>INV-1225-001</t>
  </si>
  <si>
    <t>INV-1225-002</t>
  </si>
  <si>
    <t>INV-1225-003</t>
  </si>
  <si>
    <t>INV-1225-004</t>
  </si>
  <si>
    <t>INV-1225-005</t>
  </si>
  <si>
    <t>INV-1225-006</t>
  </si>
  <si>
    <t>INV-1225-007</t>
  </si>
  <si>
    <t>INV-1225-008</t>
  </si>
  <si>
    <t>INV-1225-009</t>
  </si>
  <si>
    <t>INV-1226-001</t>
  </si>
  <si>
    <t>INV-1226-002</t>
  </si>
  <si>
    <t>INV-1227-001</t>
  </si>
  <si>
    <t>INV-1227-002</t>
  </si>
  <si>
    <t>INV-1227-003</t>
  </si>
  <si>
    <t>INV-1227-004</t>
  </si>
  <si>
    <t>INV-1227-005</t>
  </si>
  <si>
    <t>INV-1227-006</t>
  </si>
  <si>
    <t>INV-1227-007</t>
  </si>
  <si>
    <t>INV-1227-008</t>
  </si>
  <si>
    <t>INV-1227-009</t>
  </si>
  <si>
    <t>INV-1227-010</t>
  </si>
  <si>
    <t>INV-1227-011</t>
  </si>
  <si>
    <t>INV-1227-012</t>
  </si>
  <si>
    <t>INV-1228-001</t>
  </si>
  <si>
    <t>INV-1228-002</t>
  </si>
  <si>
    <t>INV-1228-003</t>
  </si>
  <si>
    <t>INV-1228-004</t>
  </si>
  <si>
    <t>INV-1228-005</t>
  </si>
  <si>
    <t>INV-1228-006</t>
  </si>
  <si>
    <t>INV-1228-007</t>
  </si>
  <si>
    <t>INV-1228-008</t>
  </si>
  <si>
    <t>INV-1228-009</t>
  </si>
  <si>
    <t>INV-1228-010</t>
  </si>
  <si>
    <t>INV-1228-011</t>
  </si>
  <si>
    <t>INV-1228-012</t>
  </si>
  <si>
    <t>INV-1228-013</t>
  </si>
  <si>
    <t>INV-1228-014</t>
  </si>
  <si>
    <t>INV-1228-015</t>
  </si>
  <si>
    <t>INV-1228-016</t>
  </si>
  <si>
    <t>INV-1229-001</t>
  </si>
  <si>
    <t>INV-1229-002</t>
  </si>
  <si>
    <t>INV-1229-003</t>
  </si>
  <si>
    <t>INV-1229-004</t>
  </si>
  <si>
    <t>INV-1229-005</t>
  </si>
  <si>
    <t>INV-1229-006</t>
  </si>
  <si>
    <t>INV-1230-001</t>
  </si>
  <si>
    <t>INV-1231-001</t>
  </si>
  <si>
    <t>INV-1231-002</t>
  </si>
  <si>
    <t>INV-1231-003</t>
  </si>
  <si>
    <t>INV-1231-004</t>
  </si>
  <si>
    <t>INV-1231-005</t>
  </si>
  <si>
    <t>INV-1231-006</t>
  </si>
  <si>
    <t>INV-1231-007</t>
  </si>
  <si>
    <t>INV-1231-008</t>
  </si>
  <si>
    <t>INV-1231-009</t>
  </si>
  <si>
    <t>INV-1231-010</t>
  </si>
  <si>
    <t>INV-1231-011</t>
  </si>
  <si>
    <t>INV-1231-012</t>
  </si>
  <si>
    <t>INV-1231-013</t>
  </si>
  <si>
    <t>INV-1231-014</t>
  </si>
  <si>
    <t>INV-1231-015</t>
  </si>
  <si>
    <t>INV-1232-001</t>
  </si>
  <si>
    <t>INV-1233-001</t>
  </si>
  <si>
    <t>INV-1233-002</t>
  </si>
  <si>
    <t>INV-1233-003</t>
  </si>
  <si>
    <t>INV-1233-004</t>
  </si>
  <si>
    <t>INV-1233-005</t>
  </si>
  <si>
    <t>INV-1233-006</t>
  </si>
  <si>
    <t>INV-1233-007</t>
  </si>
  <si>
    <t>INV-1233-008</t>
  </si>
  <si>
    <t>INV-1233-009</t>
  </si>
  <si>
    <t>INV-1233-010</t>
  </si>
  <si>
    <t>INV-1233-011</t>
  </si>
  <si>
    <t>INV-1234-001</t>
  </si>
  <si>
    <t>INV-1234-002</t>
  </si>
  <si>
    <t>INV-1234-003</t>
  </si>
  <si>
    <t>INV-1234-004</t>
  </si>
  <si>
    <t>INV-1234-005</t>
  </si>
  <si>
    <t>INV-1234-006</t>
  </si>
  <si>
    <t>INV-1234-007</t>
  </si>
  <si>
    <t>INV-1234-008</t>
  </si>
  <si>
    <t>INV-1235-001</t>
  </si>
  <si>
    <t>INV-1235-002</t>
  </si>
  <si>
    <t>INV-1235-003</t>
  </si>
  <si>
    <t>INV-1235-004</t>
  </si>
  <si>
    <t>INV-1235-005</t>
  </si>
  <si>
    <t>INV-1235-006</t>
  </si>
  <si>
    <t>INV-1235-007</t>
  </si>
  <si>
    <t>INV-1235-008</t>
  </si>
  <si>
    <t>INV-1235-009</t>
  </si>
  <si>
    <t>INV-1235-010</t>
  </si>
  <si>
    <t>INV-1235-011</t>
  </si>
  <si>
    <t>INV-1235-012</t>
  </si>
  <si>
    <t>INV-1235-013</t>
  </si>
  <si>
    <t>INV-1235-014</t>
  </si>
  <si>
    <t>INV-1235-015</t>
  </si>
  <si>
    <t>INV-1235-016</t>
  </si>
  <si>
    <t>INV-1235-017</t>
  </si>
  <si>
    <t>INV-1236-001</t>
  </si>
  <si>
    <t>INV-1236-002</t>
  </si>
  <si>
    <t>INV-1236-003</t>
  </si>
  <si>
    <t>INV-1236-004</t>
  </si>
  <si>
    <t>INV-1237-001</t>
  </si>
  <si>
    <t>INV-1237-002</t>
  </si>
  <si>
    <t>INV-1238-001</t>
  </si>
  <si>
    <t>INV-1238-002</t>
  </si>
  <si>
    <t>INV-1238-003</t>
  </si>
  <si>
    <t>INV-1238-004</t>
  </si>
  <si>
    <t>INV-1239-001</t>
  </si>
  <si>
    <t>INV-1239-002</t>
  </si>
  <si>
    <t>INV-1239-003</t>
  </si>
  <si>
    <t>INV-1240-001</t>
  </si>
  <si>
    <t>INV-1241-001</t>
  </si>
  <si>
    <t>INV-1241-002</t>
  </si>
  <si>
    <t>INV-1241-003</t>
  </si>
  <si>
    <t>INV-1241-004</t>
  </si>
  <si>
    <t>INV-1241-005</t>
  </si>
  <si>
    <t>INV-1241-006</t>
  </si>
  <si>
    <t>INV-1242-001</t>
  </si>
  <si>
    <t>INV-1243-001</t>
  </si>
  <si>
    <t>INV-1243-002</t>
  </si>
  <si>
    <t>INV-1243-003</t>
  </si>
  <si>
    <t>INV-1243-004</t>
  </si>
  <si>
    <t>INV-1243-005</t>
  </si>
  <si>
    <t>INV-1243-006</t>
  </si>
  <si>
    <t>INV-1243-007</t>
  </si>
  <si>
    <t>INV-1244-001</t>
  </si>
  <si>
    <t>INV-1245-001</t>
  </si>
  <si>
    <t>INV-1245-002</t>
  </si>
  <si>
    <t>INV-1245-003</t>
  </si>
  <si>
    <t>INV-1245-004</t>
  </si>
  <si>
    <t>INV-1246-001</t>
  </si>
  <si>
    <t>INV-1246-002</t>
  </si>
  <si>
    <t>INV-1246-003</t>
  </si>
  <si>
    <t>INV-1246-004</t>
  </si>
  <si>
    <t>INV-1247-001</t>
  </si>
  <si>
    <t>INV-1247-002</t>
  </si>
  <si>
    <t>INV-1248-001</t>
  </si>
  <si>
    <t>INV-1248-002</t>
  </si>
  <si>
    <t>INV-1248-003</t>
  </si>
  <si>
    <t>INV-1248-004</t>
  </si>
  <si>
    <t>INV-1248-005</t>
  </si>
  <si>
    <t>INV-1248-006</t>
  </si>
  <si>
    <t>INV-1248-007</t>
  </si>
  <si>
    <t>INV-1248-008</t>
  </si>
  <si>
    <t>INV-1248-009</t>
  </si>
  <si>
    <t>INV-1249-001</t>
  </si>
  <si>
    <t>INV-1250-001</t>
  </si>
  <si>
    <t>INV-1250-002</t>
  </si>
  <si>
    <t>INV-1250-003</t>
  </si>
  <si>
    <t>INV-1250-004</t>
  </si>
  <si>
    <t>INV-1251-001</t>
  </si>
  <si>
    <t>INV-1251-002</t>
  </si>
  <si>
    <t>INV-1251-003</t>
  </si>
  <si>
    <t>INV-1251-004</t>
  </si>
  <si>
    <t>INV-1252-001</t>
  </si>
  <si>
    <t>INV-1252-002</t>
  </si>
  <si>
    <t>INV-1252-003</t>
  </si>
  <si>
    <t>INV-1252-004</t>
  </si>
  <si>
    <t>INV-1252-005</t>
  </si>
  <si>
    <t>INV-1253-001</t>
  </si>
  <si>
    <t>INV-1253-002</t>
  </si>
  <si>
    <t>INV-1253-003</t>
  </si>
  <si>
    <t>INV-1253-004</t>
  </si>
  <si>
    <t>INV-1253-005</t>
  </si>
  <si>
    <t>INV-1253-006</t>
  </si>
  <si>
    <t>INV-1253-007</t>
  </si>
  <si>
    <t>INV-1253-008</t>
  </si>
  <si>
    <t>INV-1254-001</t>
  </si>
  <si>
    <t>INV-1254-002</t>
  </si>
  <si>
    <t>INV-1254-003</t>
  </si>
  <si>
    <t>INV-1254-004</t>
  </si>
  <si>
    <t>INV-1255-001</t>
  </si>
  <si>
    <t>INV-1255-002</t>
  </si>
  <si>
    <t>INV-1255-003</t>
  </si>
  <si>
    <t>INV-1255-004</t>
  </si>
  <si>
    <t>INV-1255-005</t>
  </si>
  <si>
    <t>INV-1255-006</t>
  </si>
  <si>
    <t>INV-1256-001</t>
  </si>
  <si>
    <t>INV-1256-002</t>
  </si>
  <si>
    <t>INV-1256-003</t>
  </si>
  <si>
    <t>INV-1257-001</t>
  </si>
  <si>
    <t>INV-1258-001</t>
  </si>
  <si>
    <t>INV-1258-002</t>
  </si>
  <si>
    <t>INV-1258-003</t>
  </si>
  <si>
    <t>INV-1258-004</t>
  </si>
  <si>
    <t>INV-1258-005</t>
  </si>
  <si>
    <t>INV-1258-006</t>
  </si>
  <si>
    <t>INV-1259-001</t>
  </si>
  <si>
    <t>INV-1259-002</t>
  </si>
  <si>
    <t>INV-1260-001</t>
  </si>
  <si>
    <t>INV-1261-001</t>
  </si>
  <si>
    <t>INV-1262-001</t>
  </si>
  <si>
    <t>INV-1262-002</t>
  </si>
  <si>
    <t>INV-1262-003</t>
  </si>
  <si>
    <t>INV-1262-004</t>
  </si>
  <si>
    <t>INV-1263-001</t>
  </si>
  <si>
    <t>INV-1264-001</t>
  </si>
  <si>
    <t>INV-1264-002</t>
  </si>
  <si>
    <t>INV-1264-003</t>
  </si>
  <si>
    <t>INV-1264-004</t>
  </si>
  <si>
    <t>INV-1264-005</t>
  </si>
  <si>
    <t>INV-1264-006</t>
  </si>
  <si>
    <t>INV-1265-001</t>
  </si>
  <si>
    <t>INV-1265-002</t>
  </si>
  <si>
    <t>INV-1265-003</t>
  </si>
  <si>
    <t>INV-1266-001</t>
  </si>
  <si>
    <t>INV-1266-002</t>
  </si>
  <si>
    <t>INV-1266-003</t>
  </si>
  <si>
    <t>INV-1266-004</t>
  </si>
  <si>
    <t>INV-1266-005</t>
  </si>
  <si>
    <t>INV-1266-006</t>
  </si>
  <si>
    <t>INV-1267-001</t>
  </si>
  <si>
    <t>INV-1267-002</t>
  </si>
  <si>
    <t>INV-1267-003</t>
  </si>
  <si>
    <t>INV-1267-004</t>
  </si>
  <si>
    <t>INV-1267-005</t>
  </si>
  <si>
    <t>INV-1268-001</t>
  </si>
  <si>
    <t>INV-1268-002</t>
  </si>
  <si>
    <t>INV-1268-003</t>
  </si>
  <si>
    <t>INV-1268-004</t>
  </si>
  <si>
    <t>INV-1269-001</t>
  </si>
  <si>
    <t>INV-1269-002</t>
  </si>
  <si>
    <t>INV-1269-003</t>
  </si>
  <si>
    <t>INV-1270-001</t>
  </si>
  <si>
    <t>INV-1270-002</t>
  </si>
  <si>
    <t>INV-1270-003</t>
  </si>
  <si>
    <t>INV-1271-001</t>
  </si>
  <si>
    <t>INV-1271-002</t>
  </si>
  <si>
    <t>INV-1271-003</t>
  </si>
  <si>
    <t>INV-1271-004</t>
  </si>
  <si>
    <t>INV-1271-005</t>
  </si>
  <si>
    <t>INV-1271-006</t>
  </si>
  <si>
    <t>INV-1271-007</t>
  </si>
  <si>
    <t>INV-1272-001</t>
  </si>
  <si>
    <t>INV-1272-002</t>
  </si>
  <si>
    <t>INV-1272-003</t>
  </si>
  <si>
    <t>INV-1272-004</t>
  </si>
  <si>
    <t>INV-1272-005</t>
  </si>
  <si>
    <t>INV-1272-006</t>
  </si>
  <si>
    <t>INV-1272-007</t>
  </si>
  <si>
    <t>INV-1272-008</t>
  </si>
  <si>
    <t>INV-1272-009</t>
  </si>
  <si>
    <t>INV-1272-010</t>
  </si>
  <si>
    <t>INV-1273-001</t>
  </si>
  <si>
    <t>INV-1273-002</t>
  </si>
  <si>
    <t>INV-1273-003</t>
  </si>
  <si>
    <t>INV-1273-004</t>
  </si>
  <si>
    <t>INV-1273-005</t>
  </si>
  <si>
    <t>INV-1273-006</t>
  </si>
  <si>
    <t>INV-1273-007</t>
  </si>
  <si>
    <t>INV-1274-001</t>
  </si>
  <si>
    <t>INV-1274-002</t>
  </si>
  <si>
    <t>INV-1275-001</t>
  </si>
  <si>
    <t>INV-1276-001</t>
  </si>
  <si>
    <t>INV-1276-002</t>
  </si>
  <si>
    <t>INV-1277-001</t>
  </si>
  <si>
    <t>INV-1277-002</t>
  </si>
  <si>
    <t>INV-1277-003</t>
  </si>
  <si>
    <t>INV-1277-004</t>
  </si>
  <si>
    <t>INV-1278-001</t>
  </si>
  <si>
    <t>INV-1278-002</t>
  </si>
  <si>
    <t>INV-1278-003</t>
  </si>
  <si>
    <t>INV-1278-004</t>
  </si>
  <si>
    <t>INV-1278-005</t>
  </si>
  <si>
    <t>INV-1278-006</t>
  </si>
  <si>
    <t>INV-1278-007</t>
  </si>
  <si>
    <t>INV-1278-008</t>
  </si>
  <si>
    <t>INV-1278-009</t>
  </si>
  <si>
    <t>INV-1278-010</t>
  </si>
  <si>
    <t>INV-1278-011</t>
  </si>
  <si>
    <t>INV-1278-012</t>
  </si>
  <si>
    <t>INV-1278-013</t>
  </si>
  <si>
    <t>INV-1278-014</t>
  </si>
  <si>
    <t>INV-1278-015</t>
  </si>
  <si>
    <t>INV-1279-001</t>
  </si>
  <si>
    <t>INV-1279-002</t>
  </si>
  <si>
    <t>INV-1279-003</t>
  </si>
  <si>
    <t>INV-1279-004</t>
  </si>
  <si>
    <t>INV-1280-001</t>
  </si>
  <si>
    <t>INV-1280-002</t>
  </si>
  <si>
    <t>INV-1280-003</t>
  </si>
  <si>
    <t>INV-1280-004</t>
  </si>
  <si>
    <t>INV-1280-005</t>
  </si>
  <si>
    <t>INV-1280-006</t>
  </si>
  <si>
    <t>INV-1280-007</t>
  </si>
  <si>
    <t>INV-1281-001</t>
  </si>
  <si>
    <t>INV-1281-002</t>
  </si>
  <si>
    <t>INV-1282-001</t>
  </si>
  <si>
    <t>INV-1282-002</t>
  </si>
  <si>
    <t>INV-1282-003</t>
  </si>
  <si>
    <t>INV-1282-004</t>
  </si>
  <si>
    <t>INV-1282-005</t>
  </si>
  <si>
    <t>INV-1282-006</t>
  </si>
  <si>
    <t>INV-1282-007</t>
  </si>
  <si>
    <t>INV-1282-008</t>
  </si>
  <si>
    <t>INV-1283-001</t>
  </si>
  <si>
    <t>INV-1283-002</t>
  </si>
  <si>
    <t>INV-1283-003</t>
  </si>
  <si>
    <t>INV-1284-001</t>
  </si>
  <si>
    <t>INV-1284-002</t>
  </si>
  <si>
    <t>INV-1284-003</t>
  </si>
  <si>
    <t>INV-1285-001</t>
  </si>
  <si>
    <t>INV-1285-002</t>
  </si>
  <si>
    <t>INV-1286-001</t>
  </si>
  <si>
    <t>INV-1286-002</t>
  </si>
  <si>
    <t>INV-1286-003</t>
  </si>
  <si>
    <t>INV-1287-001</t>
  </si>
  <si>
    <t>INV-1287-002</t>
  </si>
  <si>
    <t>INV-1287-003</t>
  </si>
  <si>
    <t>INV-1287-004</t>
  </si>
  <si>
    <t>INV-1287-005</t>
  </si>
  <si>
    <t>INV-1287-006</t>
  </si>
  <si>
    <t>INV-1287-007</t>
  </si>
  <si>
    <t>INV-1287-008</t>
  </si>
  <si>
    <t>INV-1287-009</t>
  </si>
  <si>
    <t>INV-1288-001</t>
  </si>
  <si>
    <t>INV-1289-001</t>
  </si>
  <si>
    <t>INV-1289-002</t>
  </si>
  <si>
    <t>INV-1289-003</t>
  </si>
  <si>
    <t>INV-1289-004</t>
  </si>
  <si>
    <t>INV-1290-001</t>
  </si>
  <si>
    <t>INV-1290-002</t>
  </si>
  <si>
    <t>INV-1291-001</t>
  </si>
  <si>
    <t>INV-1291-002</t>
  </si>
  <si>
    <t>INV-1292-001</t>
  </si>
  <si>
    <t>INV-1292-002</t>
  </si>
  <si>
    <t>INV-1292-003</t>
  </si>
  <si>
    <t>INV-1293-001</t>
  </si>
  <si>
    <t>INV-1294-001</t>
  </si>
  <si>
    <t>INV-1294-002</t>
  </si>
  <si>
    <t>INV-1295-001</t>
  </si>
  <si>
    <t>INV-1295-002</t>
  </si>
  <si>
    <t>INV-1296-001</t>
  </si>
  <si>
    <t>INV-1296-002</t>
  </si>
  <si>
    <t>INV-1296-003</t>
  </si>
  <si>
    <t>INV-1296-004</t>
  </si>
  <si>
    <t>INV-1296-005</t>
  </si>
  <si>
    <t>INV-1296-006</t>
  </si>
  <si>
    <t>INV-1296-007</t>
  </si>
  <si>
    <t>INV-1297-001</t>
  </si>
  <si>
    <t>INV-1298-001</t>
  </si>
  <si>
    <t>INV-1298-002</t>
  </si>
  <si>
    <t>INV-1298-003</t>
  </si>
  <si>
    <t>INV-1298-004</t>
  </si>
  <si>
    <t>INV-1298-005</t>
  </si>
  <si>
    <t>INV-1298-006</t>
  </si>
  <si>
    <t>INV-1298-007</t>
  </si>
  <si>
    <t>INV-1298-008</t>
  </si>
  <si>
    <t>INV-1298-009</t>
  </si>
  <si>
    <t>INV-1298-010</t>
  </si>
  <si>
    <t>INV-1298-011</t>
  </si>
  <si>
    <t>INV-1298-012</t>
  </si>
  <si>
    <t>INV-1298-013</t>
  </si>
  <si>
    <t>INV-1298-014</t>
  </si>
  <si>
    <t>INV-1298-015</t>
  </si>
  <si>
    <t>INV-1298-016</t>
  </si>
  <si>
    <t>INV-1298-017</t>
  </si>
  <si>
    <t>INV-1298-018</t>
  </si>
  <si>
    <t>INV-1298-019</t>
  </si>
  <si>
    <t>INV-1298-020</t>
  </si>
  <si>
    <t>INV-1298-021</t>
  </si>
  <si>
    <t>INV-1298-022</t>
  </si>
  <si>
    <t>INV-1298-023</t>
  </si>
  <si>
    <t>INV-1298-024</t>
  </si>
  <si>
    <t>INV-1299-001</t>
  </si>
  <si>
    <t>INV-1299-002</t>
  </si>
  <si>
    <t>INV-1300-001</t>
  </si>
  <si>
    <t>INV-1300-002</t>
  </si>
  <si>
    <t>INV-1300-003</t>
  </si>
  <si>
    <t>INV-1300-004</t>
  </si>
  <si>
    <t>INV-1300-005</t>
  </si>
  <si>
    <t>INV-1300-006</t>
  </si>
  <si>
    <t>INV-1300-007</t>
  </si>
  <si>
    <t>INV-1300-008</t>
  </si>
  <si>
    <t>INV-1300-009</t>
  </si>
  <si>
    <t>INV-1301-001</t>
  </si>
  <si>
    <t>INV-1301-002</t>
  </si>
  <si>
    <t>INV-1301-003</t>
  </si>
  <si>
    <t>INV-1301-004</t>
  </si>
  <si>
    <t>INV-1301-005</t>
  </si>
  <si>
    <t>INV-1301-006</t>
  </si>
  <si>
    <t>INV-1301-007</t>
  </si>
  <si>
    <t>INV-1302-001</t>
  </si>
  <si>
    <t>INV-1303-001</t>
  </si>
  <si>
    <t>INV-1303-002</t>
  </si>
  <si>
    <t>INV-1303-003</t>
  </si>
  <si>
    <t>INV-1303-004</t>
  </si>
  <si>
    <t>INV-1303-005</t>
  </si>
  <si>
    <t>INV-1303-006</t>
  </si>
  <si>
    <t>INV-1303-007</t>
  </si>
  <si>
    <t>INV-1304-001</t>
  </si>
  <si>
    <t>INV-1304-002</t>
  </si>
  <si>
    <t>INV-1305-001</t>
  </si>
  <si>
    <t>INV-1305-002</t>
  </si>
  <si>
    <t>INV-1305-003</t>
  </si>
  <si>
    <t>INV-1305-004</t>
  </si>
  <si>
    <t>INV-1305-005</t>
  </si>
  <si>
    <t>INV-1305-006</t>
  </si>
  <si>
    <t>INV-1306-001</t>
  </si>
  <si>
    <t>INV-1306-002</t>
  </si>
  <si>
    <t>INV-1306-003</t>
  </si>
  <si>
    <t>INV-1307-001</t>
  </si>
  <si>
    <t>INV-1307-002</t>
  </si>
  <si>
    <t>INV-1307-003</t>
  </si>
  <si>
    <t>INV-1307-004</t>
  </si>
  <si>
    <t>INV-1307-005</t>
  </si>
  <si>
    <t>INV-1307-006</t>
  </si>
  <si>
    <t>INV-1307-007</t>
  </si>
  <si>
    <t>INV-1307-008</t>
  </si>
  <si>
    <t>INV-1307-009</t>
  </si>
  <si>
    <t>INV-1307-010</t>
  </si>
  <si>
    <t>INV-1307-011</t>
  </si>
  <si>
    <t>INV-1307-012</t>
  </si>
  <si>
    <t>INV-1307-013</t>
  </si>
  <si>
    <t>INV-1308-001</t>
  </si>
  <si>
    <t>INV-1308-002</t>
  </si>
  <si>
    <t>INV-1309-001</t>
  </si>
  <si>
    <t>INV-1309-002</t>
  </si>
  <si>
    <t>INV-1309-003</t>
  </si>
  <si>
    <t>INV-1309-004</t>
  </si>
  <si>
    <t>INV-1310-001</t>
  </si>
  <si>
    <t>INV-1310-002</t>
  </si>
  <si>
    <t>INV-1310-003</t>
  </si>
  <si>
    <t>INV-1310-004</t>
  </si>
  <si>
    <t>INV-1310-005</t>
  </si>
  <si>
    <t>INV-1310-006</t>
  </si>
  <si>
    <t>INV-1311-001</t>
  </si>
  <si>
    <t>INV-1311-002</t>
  </si>
  <si>
    <t>INV-1311-003</t>
  </si>
  <si>
    <t>INV-1311-004</t>
  </si>
  <si>
    <t>INV-1312-001</t>
  </si>
  <si>
    <t>INV-1312-002</t>
  </si>
  <si>
    <t>INV-1313-001</t>
  </si>
  <si>
    <t>INV-1313-002</t>
  </si>
  <si>
    <t>INV-1313-003</t>
  </si>
  <si>
    <t>INV-1314-001</t>
  </si>
  <si>
    <t>INV-1314-002</t>
  </si>
  <si>
    <t>INV-1315-001</t>
  </si>
  <si>
    <t>INV-1315-002</t>
  </si>
  <si>
    <t>INV-1315-003</t>
  </si>
  <si>
    <t>INV-1316-001</t>
  </si>
  <si>
    <t>INV-1317-001</t>
  </si>
  <si>
    <t>INV-1317-002</t>
  </si>
  <si>
    <t>INV-1317-003</t>
  </si>
  <si>
    <t>INV-1318-001</t>
  </si>
  <si>
    <t>INV-1318-002</t>
  </si>
  <si>
    <t>INV-1318-003</t>
  </si>
  <si>
    <t>INV-1318-004</t>
  </si>
  <si>
    <t>INV-1318-005</t>
  </si>
  <si>
    <t>INV-1318-006</t>
  </si>
  <si>
    <t>INV-1318-007</t>
  </si>
  <si>
    <t>INV-1318-008</t>
  </si>
  <si>
    <t>INV-1318-009</t>
  </si>
  <si>
    <t>INV-1319-001</t>
  </si>
  <si>
    <t>INV-1319-002</t>
  </si>
  <si>
    <t>INV-1319-003</t>
  </si>
  <si>
    <t>INV-1320-001</t>
  </si>
  <si>
    <t>INV-1321-001</t>
  </si>
  <si>
    <t>INV-1321-002</t>
  </si>
  <si>
    <t>INV-1321-003</t>
  </si>
  <si>
    <t>INV-1321-004</t>
  </si>
  <si>
    <t>INV-1321-005</t>
  </si>
  <si>
    <t>INV-1321-006</t>
  </si>
  <si>
    <t>INV-1321-007</t>
  </si>
  <si>
    <t>INV-1321-008</t>
  </si>
  <si>
    <t>INV-1321-009</t>
  </si>
  <si>
    <t>INV-1321-010</t>
  </si>
  <si>
    <t>INV-1321-011</t>
  </si>
  <si>
    <t>INV-1321-012</t>
  </si>
  <si>
    <t>INV-1321-013</t>
  </si>
  <si>
    <t>INV-1321-014</t>
  </si>
  <si>
    <t>INV-1321-015</t>
  </si>
  <si>
    <t>INV-1321-016</t>
  </si>
  <si>
    <t>INV-1321-017</t>
  </si>
  <si>
    <t>INV-1321-018</t>
  </si>
  <si>
    <t>INV-1321-019</t>
  </si>
  <si>
    <t>INV-1321-020</t>
  </si>
  <si>
    <t>INV-1321-021</t>
  </si>
  <si>
    <t>INV-1321-022</t>
  </si>
  <si>
    <t>INV-1321-023</t>
  </si>
  <si>
    <t>INV-1321-024</t>
  </si>
  <si>
    <t>INV-1321-025</t>
  </si>
  <si>
    <t>INV-1322-001</t>
  </si>
  <si>
    <t>INV-1322-002</t>
  </si>
  <si>
    <t>INV-1322-003</t>
  </si>
  <si>
    <t>INV-1322-004</t>
  </si>
  <si>
    <t>INV-1322-005</t>
  </si>
  <si>
    <t>INV-1322-006</t>
  </si>
  <si>
    <t>INV-1322-007</t>
  </si>
  <si>
    <t>INV-1322-008</t>
  </si>
  <si>
    <t>INV-1323-001</t>
  </si>
  <si>
    <t>INV-1323-002</t>
  </si>
  <si>
    <t>INV-1323-003</t>
  </si>
  <si>
    <t>INV-1323-004</t>
  </si>
  <si>
    <t>INV-1324-001</t>
  </si>
  <si>
    <t>INV-1324-002</t>
  </si>
  <si>
    <t>INV-1324-003</t>
  </si>
  <si>
    <t>INV-1324-004</t>
  </si>
  <si>
    <t>INV-1325-001</t>
  </si>
  <si>
    <t>INV-1325-002</t>
  </si>
  <si>
    <t>INV-1325-003</t>
  </si>
  <si>
    <t>INV-1325-004</t>
  </si>
  <si>
    <t>INV-1326-001</t>
  </si>
  <si>
    <t>INV-1326-002</t>
  </si>
  <si>
    <t>INV-1326-003</t>
  </si>
  <si>
    <t>INV-1326-004</t>
  </si>
  <si>
    <t>INV-1326-005</t>
  </si>
  <si>
    <t>INV-1326-006</t>
  </si>
  <si>
    <t>INV-1327-001</t>
  </si>
  <si>
    <t>INV-1327-002</t>
  </si>
  <si>
    <t>INV-1327-003</t>
  </si>
  <si>
    <t>INV-1327-004</t>
  </si>
  <si>
    <t>INV-1328-001</t>
  </si>
  <si>
    <t>INV-1328-002</t>
  </si>
  <si>
    <t>INV-1329-001</t>
  </si>
  <si>
    <t>INV-1329-002</t>
  </si>
  <si>
    <t>INV-1329-003</t>
  </si>
  <si>
    <t>INV-1329-004</t>
  </si>
  <si>
    <t>INV-1330-001</t>
  </si>
  <si>
    <t>INV-1330-002</t>
  </si>
  <si>
    <t>INV-1330-003</t>
  </si>
  <si>
    <t>INV-1331-001</t>
  </si>
  <si>
    <t>INV-1331-002</t>
  </si>
  <si>
    <t>INV-1332-001</t>
  </si>
  <si>
    <t>INV-1332-002</t>
  </si>
  <si>
    <t>INV-1332-003</t>
  </si>
  <si>
    <t>INV-1332-004</t>
  </si>
  <si>
    <t>INV-1332-005</t>
  </si>
  <si>
    <t>INV-1332-006</t>
  </si>
  <si>
    <t>INV-1332-007</t>
  </si>
  <si>
    <t>INV-1332-008</t>
  </si>
  <si>
    <t>INV-1332-009</t>
  </si>
  <si>
    <t>INV-1332-010</t>
  </si>
  <si>
    <t>INV-1332-011</t>
  </si>
  <si>
    <t>INV-1333-001</t>
  </si>
  <si>
    <t>INV-1333-002</t>
  </si>
  <si>
    <t>INV-1333-003</t>
  </si>
  <si>
    <t>INV-1333-004</t>
  </si>
  <si>
    <t>INV-1333-005</t>
  </si>
  <si>
    <t>INV-1334-001</t>
  </si>
  <si>
    <t>INV-1334-002</t>
  </si>
  <si>
    <t>INV-1334-003</t>
  </si>
  <si>
    <t>INV-1334-004</t>
  </si>
  <si>
    <t>INV-1334-005</t>
  </si>
  <si>
    <t>INV-1334-006</t>
  </si>
  <si>
    <t>INV-1334-007</t>
  </si>
  <si>
    <t>INV-1335-001</t>
  </si>
  <si>
    <t>INV-1335-002</t>
  </si>
  <si>
    <t>INV-1335-003</t>
  </si>
  <si>
    <t>INV-1336-001</t>
  </si>
  <si>
    <t>INV-1336-002</t>
  </si>
  <si>
    <t>INV-1336-003</t>
  </si>
  <si>
    <t>INV-1336-004</t>
  </si>
  <si>
    <t>INV-1336-005</t>
  </si>
  <si>
    <t>INV-1336-006</t>
  </si>
  <si>
    <t>INV-1336-007</t>
  </si>
  <si>
    <t>INV-1336-008</t>
  </si>
  <si>
    <t>INV-1336-009</t>
  </si>
  <si>
    <t>INV-1336-010</t>
  </si>
  <si>
    <t>INV-1336-011</t>
  </si>
  <si>
    <t>INV-1336-012</t>
  </si>
  <si>
    <t>INV-1336-013</t>
  </si>
  <si>
    <t>INV-1336-014</t>
  </si>
  <si>
    <t>INV-1336-015</t>
  </si>
  <si>
    <t>INV-1336-016</t>
  </si>
  <si>
    <t>INV-1336-017</t>
  </si>
  <si>
    <t>INV-1336-018</t>
  </si>
  <si>
    <t>INV-1337-001</t>
  </si>
  <si>
    <t>INV-1337-002</t>
  </si>
  <si>
    <t>INV-1338-001</t>
  </si>
  <si>
    <t>INV-1338-002</t>
  </si>
  <si>
    <t>INV-1338-003</t>
  </si>
  <si>
    <t>INV-1338-004</t>
  </si>
  <si>
    <t>INV-1338-005</t>
  </si>
  <si>
    <t>INV-1338-006</t>
  </si>
  <si>
    <t>INV-1338-007</t>
  </si>
  <si>
    <t>INV-1338-008</t>
  </si>
  <si>
    <t>INV-1338-009</t>
  </si>
  <si>
    <t>INV-1338-010</t>
  </si>
  <si>
    <t>INV-1338-011</t>
  </si>
  <si>
    <t>INV-1339-001</t>
  </si>
  <si>
    <t>INV-1339-002</t>
  </si>
  <si>
    <t>INV-1339-003</t>
  </si>
  <si>
    <t>INV-1340-001</t>
  </si>
  <si>
    <t>INV-1340-002</t>
  </si>
  <si>
    <t>INV-1340-003</t>
  </si>
  <si>
    <t>INV-1340-004</t>
  </si>
  <si>
    <t>INV-1340-005</t>
  </si>
  <si>
    <t>INV-1340-006</t>
  </si>
  <si>
    <t>INV-1340-007</t>
  </si>
  <si>
    <t>INV-1340-008</t>
  </si>
  <si>
    <t>INV-1340-009</t>
  </si>
  <si>
    <t>INV-1340-010</t>
  </si>
  <si>
    <t>INV-1340-011</t>
  </si>
  <si>
    <t>INV-1340-012</t>
  </si>
  <si>
    <t>INV-1340-013</t>
  </si>
  <si>
    <t>INV-1340-014</t>
  </si>
  <si>
    <t>INV-1340-015</t>
  </si>
  <si>
    <t>INV-1340-016</t>
  </si>
  <si>
    <t>INV-1340-017</t>
  </si>
  <si>
    <t>INV-1340-018</t>
  </si>
  <si>
    <t>INV-1340-019</t>
  </si>
  <si>
    <t>INV-1341-001</t>
  </si>
  <si>
    <t>INV-1341-002</t>
  </si>
  <si>
    <t>INV-1341-003</t>
  </si>
  <si>
    <t>INV-1341-004</t>
  </si>
  <si>
    <t>INV-1342-001</t>
  </si>
  <si>
    <t>INV-1342-002</t>
  </si>
  <si>
    <t>INV-1342-003</t>
  </si>
  <si>
    <t>INV-1342-004</t>
  </si>
  <si>
    <t>INV-1342-005</t>
  </si>
  <si>
    <t>INV-1342-006</t>
  </si>
  <si>
    <t>INV-1342-007</t>
  </si>
  <si>
    <t>INV-1342-008</t>
  </si>
  <si>
    <t>INV-1342-009</t>
  </si>
  <si>
    <t>INV-1342-010</t>
  </si>
  <si>
    <t>INV-1343-001</t>
  </si>
  <si>
    <t>INV-1343-002</t>
  </si>
  <si>
    <t>INV-1344-001</t>
  </si>
  <si>
    <t>INV-1344-002</t>
  </si>
  <si>
    <t>INV-1344-003</t>
  </si>
  <si>
    <t>INV-1344-004</t>
  </si>
  <si>
    <t>INV-1345-001</t>
  </si>
  <si>
    <t>INV-1346-001</t>
  </si>
  <si>
    <t>INV-1346-002</t>
  </si>
  <si>
    <t>INV-1346-003</t>
  </si>
  <si>
    <t>INV-1346-004</t>
  </si>
  <si>
    <t>INV-1346-005</t>
  </si>
  <si>
    <t>INV-1346-006</t>
  </si>
  <si>
    <t>INV-1347-001</t>
  </si>
  <si>
    <t>INV-1347-002</t>
  </si>
  <si>
    <t>INV-1347-003</t>
  </si>
  <si>
    <t>INV-1347-004</t>
  </si>
  <si>
    <t>INV-1347-005</t>
  </si>
  <si>
    <t>INV-1347-006</t>
  </si>
  <si>
    <t>INV-1347-007</t>
  </si>
  <si>
    <t>INV-1348-001</t>
  </si>
  <si>
    <t>INV-1349-001</t>
  </si>
  <si>
    <t>INV-1349-002</t>
  </si>
  <si>
    <t>INV-1350-001</t>
  </si>
  <si>
    <t>INV-1350-002</t>
  </si>
  <si>
    <t>INV-1350-003</t>
  </si>
  <si>
    <t>INV-1351-001</t>
  </si>
  <si>
    <t>INV-1352-001</t>
  </si>
  <si>
    <t>INV-1352-002</t>
  </si>
  <si>
    <t>INV-1352-003</t>
  </si>
  <si>
    <t>INV-1352-004</t>
  </si>
  <si>
    <t>INV-1353-001</t>
  </si>
  <si>
    <t>INV-1353-002</t>
  </si>
  <si>
    <t>INV-1353-003</t>
  </si>
  <si>
    <t>INV-1353-004</t>
  </si>
  <si>
    <t>INV-1354-001</t>
  </si>
  <si>
    <t>INV-1354-002</t>
  </si>
  <si>
    <t>INV-1354-003</t>
  </si>
  <si>
    <t>INV-1354-004</t>
  </si>
  <si>
    <t>INV-1354-005</t>
  </si>
  <si>
    <t>INV-1354-006</t>
  </si>
  <si>
    <t>INV-1354-007</t>
  </si>
  <si>
    <t>INV-1355-001</t>
  </si>
  <si>
    <t>INV-1355-002</t>
  </si>
  <si>
    <t>INV-1355-003</t>
  </si>
  <si>
    <t>INV-1355-004</t>
  </si>
  <si>
    <t>INV-1355-005</t>
  </si>
  <si>
    <t>INV-1356-001</t>
  </si>
  <si>
    <t>INV-1356-002</t>
  </si>
  <si>
    <t>INV-1356-003</t>
  </si>
  <si>
    <t>INV-1356-004</t>
  </si>
  <si>
    <t>INV-1356-005</t>
  </si>
  <si>
    <t>INV-1356-006</t>
  </si>
  <si>
    <t>INV-1356-007</t>
  </si>
  <si>
    <t>INV-1356-008</t>
  </si>
  <si>
    <t>INV-1356-009</t>
  </si>
  <si>
    <t>INV-1356-010</t>
  </si>
  <si>
    <t>INV-1356-011</t>
  </si>
  <si>
    <t>INV-1357-001</t>
  </si>
  <si>
    <t>INV-1357-002</t>
  </si>
  <si>
    <t>INV-1357-003</t>
  </si>
  <si>
    <t>INV-1357-004</t>
  </si>
  <si>
    <t>INV-1358-001</t>
  </si>
  <si>
    <t>INV-1358-002</t>
  </si>
  <si>
    <t>INV-1358-003</t>
  </si>
  <si>
    <t>INV-1358-004</t>
  </si>
  <si>
    <t>INV-1358-005</t>
  </si>
  <si>
    <t>INV-1358-006</t>
  </si>
  <si>
    <t>INV-1359-001</t>
  </si>
  <si>
    <t>INV-1359-002</t>
  </si>
  <si>
    <t>INV-1359-003</t>
  </si>
  <si>
    <t>INV-1359-004</t>
  </si>
  <si>
    <t>INV-1359-005</t>
  </si>
  <si>
    <t>INV-1359-006</t>
  </si>
  <si>
    <t>INV-1359-007</t>
  </si>
  <si>
    <t>INV-1360-001</t>
  </si>
  <si>
    <t>INV-1360-002</t>
  </si>
  <si>
    <t>INV-1360-003</t>
  </si>
  <si>
    <t>INV-1360-004</t>
  </si>
  <si>
    <t>INV-1360-005</t>
  </si>
  <si>
    <t>INV-1361-001</t>
  </si>
  <si>
    <t>INV-1361-002</t>
  </si>
  <si>
    <t>INV-1361-003</t>
  </si>
  <si>
    <t>INV-1361-004</t>
  </si>
  <si>
    <t>INV-1361-005</t>
  </si>
  <si>
    <t>INV-1361-006</t>
  </si>
  <si>
    <t>INV-1361-007</t>
  </si>
  <si>
    <t>INV-1361-008</t>
  </si>
  <si>
    <t>INV-1361-009</t>
  </si>
  <si>
    <t>INV-1361-010</t>
  </si>
  <si>
    <t>INV-1361-011</t>
  </si>
  <si>
    <t>INV-1361-012</t>
  </si>
  <si>
    <t>INV-1362-001</t>
  </si>
  <si>
    <t>INV-1362-002</t>
  </si>
  <si>
    <t>INV-1362-003</t>
  </si>
  <si>
    <t>INV-1362-004</t>
  </si>
  <si>
    <t>INV-1362-005</t>
  </si>
  <si>
    <t>INV-1362-006</t>
  </si>
  <si>
    <t>INV-1362-007</t>
  </si>
  <si>
    <t>INV-1362-008</t>
  </si>
  <si>
    <t>INV-1362-009</t>
  </si>
  <si>
    <t>INV-1362-010</t>
  </si>
  <si>
    <t>INV-1362-011</t>
  </si>
  <si>
    <t>INV-1362-012</t>
  </si>
  <si>
    <t>INV-1362-013</t>
  </si>
  <si>
    <t>INV-1362-014</t>
  </si>
  <si>
    <t>INV-1363-001</t>
  </si>
  <si>
    <t>INV-1363-002</t>
  </si>
  <si>
    <t>INV-1363-003</t>
  </si>
  <si>
    <t>INV-1363-004</t>
  </si>
  <si>
    <t>INV-1363-005</t>
  </si>
  <si>
    <t>INV-1363-006</t>
  </si>
  <si>
    <t>INV-1363-007</t>
  </si>
  <si>
    <t>INV-1363-008</t>
  </si>
  <si>
    <t>INV-1363-009</t>
  </si>
  <si>
    <t>INV-1363-010</t>
  </si>
  <si>
    <t>INV-1363-011</t>
  </si>
  <si>
    <t>INV-1364-001</t>
  </si>
  <si>
    <t>INV-1364-002</t>
  </si>
  <si>
    <t>INV-1364-003</t>
  </si>
  <si>
    <t>INV-1364-004</t>
  </si>
  <si>
    <t>INV-1364-005</t>
  </si>
  <si>
    <t>INV-1364-006</t>
  </si>
  <si>
    <t>INV-1365-001</t>
  </si>
  <si>
    <t>INV-1365-002</t>
  </si>
  <si>
    <t>INV-1365-003</t>
  </si>
  <si>
    <t>INV-1365-004</t>
  </si>
  <si>
    <t>INV-1365-005</t>
  </si>
  <si>
    <t>INV-1365-006</t>
  </si>
  <si>
    <t>INV-1365-007</t>
  </si>
  <si>
    <t>INV-1365-008</t>
  </si>
  <si>
    <t>INV-1365-009</t>
  </si>
  <si>
    <t>INV-1365-010</t>
  </si>
  <si>
    <t>INV-1365-011</t>
  </si>
  <si>
    <t>INV-1365-012</t>
  </si>
  <si>
    <t>INV-1365-013</t>
  </si>
  <si>
    <t>INV-1365-014</t>
  </si>
  <si>
    <t>INV-1365-015</t>
  </si>
  <si>
    <t>INV-1365-016</t>
  </si>
  <si>
    <t>INV-1365-017</t>
  </si>
  <si>
    <t>INV-1365-018</t>
  </si>
  <si>
    <t>INV-1365-019</t>
  </si>
  <si>
    <t>INV-1365-020</t>
  </si>
  <si>
    <t>INV-1365-021</t>
  </si>
  <si>
    <t>INV-1366-001</t>
  </si>
  <si>
    <t>INV-1366-002</t>
  </si>
  <si>
    <t>INV-1367-001</t>
  </si>
  <si>
    <t>INV-1367-002</t>
  </si>
  <si>
    <t>INV-1367-003</t>
  </si>
  <si>
    <t>INV-1367-004</t>
  </si>
  <si>
    <t>INV-1367-005</t>
  </si>
  <si>
    <t>INV-1367-006</t>
  </si>
  <si>
    <t>INV-1367-007</t>
  </si>
  <si>
    <t>INV-1367-008</t>
  </si>
  <si>
    <t>INV-1367-009</t>
  </si>
  <si>
    <t>INV-1368-001</t>
  </si>
  <si>
    <t>INV-1368-002</t>
  </si>
  <si>
    <t>INV-1368-003</t>
  </si>
  <si>
    <t>INV-1368-004</t>
  </si>
  <si>
    <t>INV-1369-001</t>
  </si>
  <si>
    <t>INV-1369-002</t>
  </si>
  <si>
    <t>INV-1369-003</t>
  </si>
  <si>
    <t>INV-1369-004</t>
  </si>
  <si>
    <t>INV-1369-005</t>
  </si>
  <si>
    <t>INV-1369-006</t>
  </si>
  <si>
    <t>INV-1369-007</t>
  </si>
  <si>
    <t>INV-1370-001</t>
  </si>
  <si>
    <t>INV-1370-002</t>
  </si>
  <si>
    <t>INV-1370-003</t>
  </si>
  <si>
    <t>INV-1371-001</t>
  </si>
  <si>
    <t>INV-1371-002</t>
  </si>
  <si>
    <t>INV-1371-003</t>
  </si>
  <si>
    <t>INV-1371-004</t>
  </si>
  <si>
    <t>INV-1372-001</t>
  </si>
  <si>
    <t>INV-1372-002</t>
  </si>
  <si>
    <t>INV-1372-003</t>
  </si>
  <si>
    <t>INV-1372-004</t>
  </si>
  <si>
    <t>INV-1372-005</t>
  </si>
  <si>
    <t>INV-1373-001</t>
  </si>
  <si>
    <t>INV-1373-002</t>
  </si>
  <si>
    <t>INV-1373-003</t>
  </si>
  <si>
    <t>INV-1373-004</t>
  </si>
  <si>
    <t>INV-1373-005</t>
  </si>
  <si>
    <t>INV-1373-006</t>
  </si>
  <si>
    <t>INV-1373-007</t>
  </si>
  <si>
    <t>INV-1373-008</t>
  </si>
  <si>
    <t>INV-1373-009</t>
  </si>
  <si>
    <t>INV-1373-010</t>
  </si>
  <si>
    <t>INV-1374-001</t>
  </si>
  <si>
    <t>INV-1375-001</t>
  </si>
  <si>
    <t>INV-1376-001</t>
  </si>
  <si>
    <t>INV-1376-002</t>
  </si>
  <si>
    <t>INV-1377-001</t>
  </si>
  <si>
    <t>INV-1377-002</t>
  </si>
  <si>
    <t>INV-1378-001</t>
  </si>
  <si>
    <t>INV-1378-002</t>
  </si>
  <si>
    <t>INV-1379-001</t>
  </si>
  <si>
    <t>INV-1380-001</t>
  </si>
  <si>
    <t>INV-1380-002</t>
  </si>
  <si>
    <t>INV-1380-003</t>
  </si>
  <si>
    <t>INV-1380-004</t>
  </si>
  <si>
    <t>INV-1380-005</t>
  </si>
  <si>
    <t>INV-1380-006</t>
  </si>
  <si>
    <t>INV-1380-007</t>
  </si>
  <si>
    <t>INV-1380-008</t>
  </si>
  <si>
    <t>INV-1380-009</t>
  </si>
  <si>
    <t>INV-1380-010</t>
  </si>
  <si>
    <t>INV-1380-011</t>
  </si>
  <si>
    <t>INV-1380-012</t>
  </si>
  <si>
    <t>INV-1380-013</t>
  </si>
  <si>
    <t>INV-1380-014</t>
  </si>
  <si>
    <t>INV-1381-001</t>
  </si>
  <si>
    <t>INV-1381-002</t>
  </si>
  <si>
    <t>INV-1381-003</t>
  </si>
  <si>
    <t>INV-1381-004</t>
  </si>
  <si>
    <t>INV-1381-005</t>
  </si>
  <si>
    <t>INV-1381-006</t>
  </si>
  <si>
    <t>INV-1381-007</t>
  </si>
  <si>
    <t>INV-1381-008</t>
  </si>
  <si>
    <t>INV-1381-009</t>
  </si>
  <si>
    <t>INV-1381-010</t>
  </si>
  <si>
    <t>INV-1381-011</t>
  </si>
  <si>
    <t>INV-1381-012</t>
  </si>
  <si>
    <t>INV-1381-013</t>
  </si>
  <si>
    <t>INV-1382-001</t>
  </si>
  <si>
    <t>INV-1382-002</t>
  </si>
  <si>
    <t>INV-1382-003</t>
  </si>
  <si>
    <t>INV-1382-004</t>
  </si>
  <si>
    <t>INV-1382-005</t>
  </si>
  <si>
    <t>INV-1382-006</t>
  </si>
  <si>
    <t>INV-1383-001</t>
  </si>
  <si>
    <t>INV-1383-002</t>
  </si>
  <si>
    <t>INV-1383-003</t>
  </si>
  <si>
    <t>INV-1383-004</t>
  </si>
  <si>
    <t>INV-1383-005</t>
  </si>
  <si>
    <t>INV-1383-006</t>
  </si>
  <si>
    <t>INV-1383-007</t>
  </si>
  <si>
    <t>INV-1383-008</t>
  </si>
  <si>
    <t>INV-1383-009</t>
  </si>
  <si>
    <t>INV-1384-001</t>
  </si>
  <si>
    <t>INV-1384-002</t>
  </si>
  <si>
    <t>INV-1385-001</t>
  </si>
  <si>
    <t>INV-1385-002</t>
  </si>
  <si>
    <t>INV-1385-003</t>
  </si>
  <si>
    <t>INV-1385-004</t>
  </si>
  <si>
    <t>INV-1385-005</t>
  </si>
  <si>
    <t>INV-1385-006</t>
  </si>
  <si>
    <t>INV-1385-007</t>
  </si>
  <si>
    <t>INV-1385-008</t>
  </si>
  <si>
    <t>INV-1385-009</t>
  </si>
  <si>
    <t>INV-1385-010</t>
  </si>
  <si>
    <t>INV-1386-001</t>
  </si>
  <si>
    <t>INV-1386-002</t>
  </si>
  <si>
    <t>INV-1386-003</t>
  </si>
  <si>
    <t>INV-1386-004</t>
  </si>
  <si>
    <t>INV-1387-001</t>
  </si>
  <si>
    <t>INV-1387-002</t>
  </si>
  <si>
    <t>INV-1387-003</t>
  </si>
  <si>
    <t>INV-1387-004</t>
  </si>
  <si>
    <t>INV-1387-005</t>
  </si>
  <si>
    <t>INV-1388-001</t>
  </si>
  <si>
    <t>INV-1388-002</t>
  </si>
  <si>
    <t>INV-1388-003</t>
  </si>
  <si>
    <t>INV-1388-004</t>
  </si>
  <si>
    <t>INV-1388-005</t>
  </si>
  <si>
    <t>INV-1388-006</t>
  </si>
  <si>
    <t>INV-1388-007</t>
  </si>
  <si>
    <t>INV-1388-008</t>
  </si>
  <si>
    <t>INV-1388-009</t>
  </si>
  <si>
    <t>INV-1388-010</t>
  </si>
  <si>
    <t>INV-1388-011</t>
  </si>
  <si>
    <t>INV-1388-012</t>
  </si>
  <si>
    <t>INV-1389-001</t>
  </si>
  <si>
    <t>INV-1389-002</t>
  </si>
  <si>
    <t>INV-1390-001</t>
  </si>
  <si>
    <t>INV-1391-001</t>
  </si>
  <si>
    <t>INV-1391-002</t>
  </si>
  <si>
    <t>INV-1391-003</t>
  </si>
  <si>
    <t>INV-1391-004</t>
  </si>
  <si>
    <t>INV-1391-005</t>
  </si>
  <si>
    <t>INV-1392-001</t>
  </si>
  <si>
    <t>INV-1392-002</t>
  </si>
  <si>
    <t>INV-1393-001</t>
  </si>
  <si>
    <t>INV-1393-002</t>
  </si>
  <si>
    <t>INV-1393-003</t>
  </si>
  <si>
    <t>INV-1393-004</t>
  </si>
  <si>
    <t>INV-1393-005</t>
  </si>
  <si>
    <t>INV-1394-001</t>
  </si>
  <si>
    <t>INV-1394-002</t>
  </si>
  <si>
    <t>INV-1395-001</t>
  </si>
  <si>
    <t>INV-1396-001</t>
  </si>
  <si>
    <t>INV-1397-001</t>
  </si>
  <si>
    <t>INV-1397-002</t>
  </si>
  <si>
    <t>INV-1397-003</t>
  </si>
  <si>
    <t>INV-1397-004</t>
  </si>
  <si>
    <t>INV-1397-005</t>
  </si>
  <si>
    <t>INV-1397-006</t>
  </si>
  <si>
    <t>INV-1397-007</t>
  </si>
  <si>
    <t>INV-1397-008</t>
  </si>
  <si>
    <t>INV-1397-009</t>
  </si>
  <si>
    <t>INV-1397-010</t>
  </si>
  <si>
    <t>INV-1398-001</t>
  </si>
  <si>
    <t>INV-1398-002</t>
  </si>
  <si>
    <t>INV-1398-003</t>
  </si>
  <si>
    <t>INV-1398-004</t>
  </si>
  <si>
    <t>INV-1399-001</t>
  </si>
  <si>
    <t>INV-1399-002</t>
  </si>
  <si>
    <t>INV-1399-003</t>
  </si>
  <si>
    <t>INV-1399-004</t>
  </si>
  <si>
    <t>INV-1399-005</t>
  </si>
  <si>
    <t>INV-1399-006</t>
  </si>
  <si>
    <t>INV-1399-007</t>
  </si>
  <si>
    <t>INV-1399-008</t>
  </si>
  <si>
    <t>INV-1399-009</t>
  </si>
  <si>
    <t>INV-1400-001</t>
  </si>
  <si>
    <t>INV-1401-001</t>
  </si>
  <si>
    <t>INV-1401-002</t>
  </si>
  <si>
    <t>INV-1401-003</t>
  </si>
  <si>
    <t>INV-1402-001</t>
  </si>
  <si>
    <t>INV-1402-002</t>
  </si>
  <si>
    <t>INV-1402-003</t>
  </si>
  <si>
    <t>INV-1402-004</t>
  </si>
  <si>
    <t>INV-1402-005</t>
  </si>
  <si>
    <t>INV-1402-006</t>
  </si>
  <si>
    <t>INV-1402-007</t>
  </si>
  <si>
    <t>INV-1403-001</t>
  </si>
  <si>
    <t>INV-1403-002</t>
  </si>
  <si>
    <t>INV-1403-003</t>
  </si>
  <si>
    <t>INV-1403-004</t>
  </si>
  <si>
    <t>INV-1403-005</t>
  </si>
  <si>
    <t>INV-1403-006</t>
  </si>
  <si>
    <t>INV-1404-001</t>
  </si>
  <si>
    <t>INV-1404-002</t>
  </si>
  <si>
    <t>INV-1404-003</t>
  </si>
  <si>
    <t>INV-1404-004</t>
  </si>
  <si>
    <t>INV-1404-005</t>
  </si>
  <si>
    <t>INV-1405-001</t>
  </si>
  <si>
    <t>INV-1405-002</t>
  </si>
  <si>
    <t>INV-1405-003</t>
  </si>
  <si>
    <t>INV-1405-004</t>
  </si>
  <si>
    <t>INV-1406-001</t>
  </si>
  <si>
    <t>INV-1406-002</t>
  </si>
  <si>
    <t>INV-1406-003</t>
  </si>
  <si>
    <t>INV-1406-004</t>
  </si>
  <si>
    <t>INV-1406-005</t>
  </si>
  <si>
    <t>INV-1406-006</t>
  </si>
  <si>
    <t>INV-1406-007</t>
  </si>
  <si>
    <t>INV-1406-008</t>
  </si>
  <si>
    <t>INV-1406-009</t>
  </si>
  <si>
    <t>INV-1406-010</t>
  </si>
  <si>
    <t>INV-1406-011</t>
  </si>
  <si>
    <t>INV-1406-012</t>
  </si>
  <si>
    <t>INV-1406-013</t>
  </si>
  <si>
    <t>INV-1406-014</t>
  </si>
  <si>
    <t>INV-1406-015</t>
  </si>
  <si>
    <t>INV-1407-001</t>
  </si>
  <si>
    <t>INV-1407-002</t>
  </si>
  <si>
    <t>INV-1407-003</t>
  </si>
  <si>
    <t>INV-1407-004</t>
  </si>
  <si>
    <t>INV-1407-005</t>
  </si>
  <si>
    <t>INV-1407-006</t>
  </si>
  <si>
    <t>INV-1407-007</t>
  </si>
  <si>
    <t>INV-1407-008</t>
  </si>
  <si>
    <t>INV-1407-009</t>
  </si>
  <si>
    <t>INV-1407-010</t>
  </si>
  <si>
    <t>INV-1407-011</t>
  </si>
  <si>
    <t>INV-1407-012</t>
  </si>
  <si>
    <t>INV-1407-013</t>
  </si>
  <si>
    <t>INV-1407-014</t>
  </si>
  <si>
    <t>INV-1407-015</t>
  </si>
  <si>
    <t>INV-1407-016</t>
  </si>
  <si>
    <t>INV-1407-017</t>
  </si>
  <si>
    <t>INV-1407-018</t>
  </si>
  <si>
    <t>INV-1407-019</t>
  </si>
  <si>
    <t>INV-1408-001</t>
  </si>
  <si>
    <t>INV-1408-002</t>
  </si>
  <si>
    <t>INV-1408-003</t>
  </si>
  <si>
    <t>INV-1408-004</t>
  </si>
  <si>
    <t>INV-1408-005</t>
  </si>
  <si>
    <t>INV-1408-006</t>
  </si>
  <si>
    <t>INV-1408-007</t>
  </si>
  <si>
    <t>INV-1408-008</t>
  </si>
  <si>
    <t>INV-1408-009</t>
  </si>
  <si>
    <t>INV-1408-010</t>
  </si>
  <si>
    <t>INV-1408-011</t>
  </si>
  <si>
    <t>INV-1409-001</t>
  </si>
  <si>
    <t>INV-1409-002</t>
  </si>
  <si>
    <t>INV-1410-001</t>
  </si>
  <si>
    <t>INV-1410-002</t>
  </si>
  <si>
    <t>INV-1410-003</t>
  </si>
  <si>
    <t>INV-1410-004</t>
  </si>
  <si>
    <t>INV-1410-005</t>
  </si>
  <si>
    <t>INV-1410-006</t>
  </si>
  <si>
    <t>INV-1411-001</t>
  </si>
  <si>
    <t>INV-1411-002</t>
  </si>
  <si>
    <t>INV-1412-001</t>
  </si>
  <si>
    <t>INV-1412-002</t>
  </si>
  <si>
    <t>INV-1412-003</t>
  </si>
  <si>
    <t>INV-1412-004</t>
  </si>
  <si>
    <t>INV-1413-001</t>
  </si>
  <si>
    <t>INV-1413-002</t>
  </si>
  <si>
    <t>INV-1414-001</t>
  </si>
  <si>
    <t>INV-1414-002</t>
  </si>
  <si>
    <t>INV-1414-003</t>
  </si>
  <si>
    <t>INV-1414-004</t>
  </si>
  <si>
    <t>INV-1414-005</t>
  </si>
  <si>
    <t>INV-1414-006</t>
  </si>
  <si>
    <t>INV-1414-007</t>
  </si>
  <si>
    <t>INV-1414-008</t>
  </si>
  <si>
    <t>INV-1415-001</t>
  </si>
  <si>
    <t>INV-1415-002</t>
  </si>
  <si>
    <t>INV-1415-003</t>
  </si>
  <si>
    <t>INV-1415-004</t>
  </si>
  <si>
    <t>INV-1415-005</t>
  </si>
  <si>
    <t>INV-1415-006</t>
  </si>
  <si>
    <t>INV-1415-007</t>
  </si>
  <si>
    <t>INV-1415-008</t>
  </si>
  <si>
    <t>INV-1416-001</t>
  </si>
  <si>
    <t>INV-1416-002</t>
  </si>
  <si>
    <t>INV-1416-003</t>
  </si>
  <si>
    <t>INV-1417-001</t>
  </si>
  <si>
    <t>INV-1417-002</t>
  </si>
  <si>
    <t>INV-1418-001</t>
  </si>
  <si>
    <t>INV-1419-001</t>
  </si>
  <si>
    <t>INV-1419-002</t>
  </si>
  <si>
    <t>INV-1419-003</t>
  </si>
  <si>
    <t>INV-1419-004</t>
  </si>
  <si>
    <t>INV-1419-005</t>
  </si>
  <si>
    <t>INV-1419-006</t>
  </si>
  <si>
    <t>INV-1420-001</t>
  </si>
  <si>
    <t>INV-1420-002</t>
  </si>
  <si>
    <t>INV-1420-003</t>
  </si>
  <si>
    <t>INV-1421-001</t>
  </si>
  <si>
    <t>INV-1422-001</t>
  </si>
  <si>
    <t>INV-1422-002</t>
  </si>
  <si>
    <t>INV-1423-001</t>
  </si>
  <si>
    <t>INV-1423-002</t>
  </si>
  <si>
    <t>INV-1423-003</t>
  </si>
  <si>
    <t>INV-1423-004</t>
  </si>
  <si>
    <t>INV-1423-005</t>
  </si>
  <si>
    <t>INV-1424-001</t>
  </si>
  <si>
    <t>INV-1424-002</t>
  </si>
  <si>
    <t>INV-1424-003</t>
  </si>
  <si>
    <t>INV-1424-004</t>
  </si>
  <si>
    <t>INV-1424-005</t>
  </si>
  <si>
    <t>INV-1424-006</t>
  </si>
  <si>
    <t>INV-1424-007</t>
  </si>
  <si>
    <t>INV-1424-008</t>
  </si>
  <si>
    <t>INV-1424-009</t>
  </si>
  <si>
    <t>INV-1424-010</t>
  </si>
  <si>
    <t>INV-1424-011</t>
  </si>
  <si>
    <t>INV-1424-012</t>
  </si>
  <si>
    <t>INV-1424-013</t>
  </si>
  <si>
    <t>INV-1424-014</t>
  </si>
  <si>
    <t>INV-1424-015</t>
  </si>
  <si>
    <t>INV-1424-016</t>
  </si>
  <si>
    <t>INV-1424-017</t>
  </si>
  <si>
    <t>INV-1424-018</t>
  </si>
  <si>
    <t>INV-1424-019</t>
  </si>
  <si>
    <t>INV-1425-001</t>
  </si>
  <si>
    <t>INV-1425-002</t>
  </si>
  <si>
    <t>INV-1425-003</t>
  </si>
  <si>
    <t>INV-1425-004</t>
  </si>
  <si>
    <t>INV-1426-001</t>
  </si>
  <si>
    <t>INV-1426-002</t>
  </si>
  <si>
    <t>INV-1426-003</t>
  </si>
  <si>
    <t>INV-1426-004</t>
  </si>
  <si>
    <t>INV-1426-005</t>
  </si>
  <si>
    <t>INV-1426-006</t>
  </si>
  <si>
    <t>INV-1426-007</t>
  </si>
  <si>
    <t>INV-1426-008</t>
  </si>
  <si>
    <t>INV-1426-009</t>
  </si>
  <si>
    <t>INV-1426-010</t>
  </si>
  <si>
    <t>INV-1427-001</t>
  </si>
  <si>
    <t>INV-1427-002</t>
  </si>
  <si>
    <t>INV-1427-003</t>
  </si>
  <si>
    <t>INV-1428-001</t>
  </si>
  <si>
    <t>INV-1428-002</t>
  </si>
  <si>
    <t>INV-1428-003</t>
  </si>
  <si>
    <t>INV-1428-004</t>
  </si>
  <si>
    <t>INV-1428-005</t>
  </si>
  <si>
    <t>INV-1428-006</t>
  </si>
  <si>
    <t>INV-1428-007</t>
  </si>
  <si>
    <t>INV-1428-008</t>
  </si>
  <si>
    <t>INV-1428-009</t>
  </si>
  <si>
    <t>INV-1428-010</t>
  </si>
  <si>
    <t>INV-1428-011</t>
  </si>
  <si>
    <t>INV-1428-012</t>
  </si>
  <si>
    <t>INV-1428-013</t>
  </si>
  <si>
    <t>INV-1429-001</t>
  </si>
  <si>
    <t>INV-1429-002</t>
  </si>
  <si>
    <t>INV-1429-003</t>
  </si>
  <si>
    <t>INV-1429-004</t>
  </si>
  <si>
    <t>INV-1429-005</t>
  </si>
  <si>
    <t>INV-1429-006</t>
  </si>
  <si>
    <t>INV-1430-001</t>
  </si>
  <si>
    <t>INV-1430-002</t>
  </si>
  <si>
    <t>INV-1431-001</t>
  </si>
  <si>
    <t>INV-1431-002</t>
  </si>
  <si>
    <t>INV-1432-001</t>
  </si>
  <si>
    <t>INV-1432-002</t>
  </si>
  <si>
    <t>INV-1432-003</t>
  </si>
  <si>
    <t>INV-1432-004</t>
  </si>
  <si>
    <t>INV-1432-005</t>
  </si>
  <si>
    <t>INV-1432-006</t>
  </si>
  <si>
    <t>INV-1432-007</t>
  </si>
  <si>
    <t>INV-1432-008</t>
  </si>
  <si>
    <t>INV-1432-009</t>
  </si>
  <si>
    <t>INV-1432-010</t>
  </si>
  <si>
    <t>INV-1432-011</t>
  </si>
  <si>
    <t>INV-1432-012</t>
  </si>
  <si>
    <t>INV-1432-013</t>
  </si>
  <si>
    <t>INV-1432-014</t>
  </si>
  <si>
    <t>INV-1433-001</t>
  </si>
  <si>
    <t>INV-1433-002</t>
  </si>
  <si>
    <t>INV-1433-003</t>
  </si>
  <si>
    <t>INV-1433-004</t>
  </si>
  <si>
    <t>INV-1433-005</t>
  </si>
  <si>
    <t>INV-1433-006</t>
  </si>
  <si>
    <t>INV-1433-007</t>
  </si>
  <si>
    <t>INV-1433-008</t>
  </si>
  <si>
    <t>INV-1433-009</t>
  </si>
  <si>
    <t>INV-1433-010</t>
  </si>
  <si>
    <t>INV-1433-011</t>
  </si>
  <si>
    <t>INV-1433-012</t>
  </si>
  <si>
    <t>INV-1433-013</t>
  </si>
  <si>
    <t>INV-1433-014</t>
  </si>
  <si>
    <t>INV-1433-015</t>
  </si>
  <si>
    <t>INV-1433-016</t>
  </si>
  <si>
    <t>INV-1433-017</t>
  </si>
  <si>
    <t>INV-1433-018</t>
  </si>
  <si>
    <t>INV-1433-019</t>
  </si>
  <si>
    <t>INV-1433-020</t>
  </si>
  <si>
    <t>INV-1433-021</t>
  </si>
  <si>
    <t>INV-1433-022</t>
  </si>
  <si>
    <t>INV-1434-001</t>
  </si>
  <si>
    <t>INV-1434-002</t>
  </si>
  <si>
    <t>INV-1434-003</t>
  </si>
  <si>
    <t>INV-1434-004</t>
  </si>
  <si>
    <t>INV-1434-005</t>
  </si>
  <si>
    <t>INV-1434-006</t>
  </si>
  <si>
    <t>INV-1434-007</t>
  </si>
  <si>
    <t>INV-1435-001</t>
  </si>
  <si>
    <t>INV-1435-002</t>
  </si>
  <si>
    <t>INV-1435-003</t>
  </si>
  <si>
    <t>INV-1435-004</t>
  </si>
  <si>
    <t>INV-1435-005</t>
  </si>
  <si>
    <t>INV-1436-001</t>
  </si>
  <si>
    <t>INV-1436-002</t>
  </si>
  <si>
    <t>INV-1436-003</t>
  </si>
  <si>
    <t>INV-1436-004</t>
  </si>
  <si>
    <t>INV-1437-001</t>
  </si>
  <si>
    <t>INV-1437-002</t>
  </si>
  <si>
    <t>INV-1437-003</t>
  </si>
  <si>
    <t>INV-1437-004</t>
  </si>
  <si>
    <t>INV-1437-005</t>
  </si>
  <si>
    <t>INV-1437-006</t>
  </si>
  <si>
    <t>INV-1437-007</t>
  </si>
  <si>
    <t>INV-1437-008</t>
  </si>
  <si>
    <t>INV-1438-001</t>
  </si>
  <si>
    <t>INV-1438-002</t>
  </si>
  <si>
    <t>INV-1438-003</t>
  </si>
  <si>
    <t>INV-1438-004</t>
  </si>
  <si>
    <t>INV-1439-001</t>
  </si>
  <si>
    <t>INV-1439-002</t>
  </si>
  <si>
    <t>INV-1439-003</t>
  </si>
  <si>
    <t>INV-1439-004</t>
  </si>
  <si>
    <t>INV-1439-005</t>
  </si>
  <si>
    <t>INV-1439-006</t>
  </si>
  <si>
    <t>INV-1439-007</t>
  </si>
  <si>
    <t>INV-1440-001</t>
  </si>
  <si>
    <t>INV-1440-002</t>
  </si>
  <si>
    <t>INV-1440-003</t>
  </si>
  <si>
    <t>INV-1440-004</t>
  </si>
  <si>
    <t>INV-1440-005</t>
  </si>
  <si>
    <t>INV-1440-006</t>
  </si>
  <si>
    <t>INV-1440-007</t>
  </si>
  <si>
    <t>INV-1440-008</t>
  </si>
  <si>
    <t>INV-1440-009</t>
  </si>
  <si>
    <t>INV-1440-010</t>
  </si>
  <si>
    <t>INV-1440-011</t>
  </si>
  <si>
    <t>INV-1441-001</t>
  </si>
  <si>
    <t>INV-1441-002</t>
  </si>
  <si>
    <t>INV-1441-003</t>
  </si>
  <si>
    <t>INV-1441-004</t>
  </si>
  <si>
    <t>INV-1441-005</t>
  </si>
  <si>
    <t>INV-1441-006</t>
  </si>
  <si>
    <t>INV-1441-007</t>
  </si>
  <si>
    <t>INV-1441-008</t>
  </si>
  <si>
    <t>INV-1442-001</t>
  </si>
  <si>
    <t>INV-1442-002</t>
  </si>
  <si>
    <t>INV-1442-003</t>
  </si>
  <si>
    <t>INV-1442-004</t>
  </si>
  <si>
    <t>INV-1442-005</t>
  </si>
  <si>
    <t>INV-1443-001</t>
  </si>
  <si>
    <t>INV-1443-002</t>
  </si>
  <si>
    <t>INV-1443-003</t>
  </si>
  <si>
    <t>INV-1443-004</t>
  </si>
  <si>
    <t>INV-1443-005</t>
  </si>
  <si>
    <t>INV-1443-006</t>
  </si>
  <si>
    <t>INV-1443-007</t>
  </si>
  <si>
    <t>INV-1443-008</t>
  </si>
  <si>
    <t>INV-1444-001</t>
  </si>
  <si>
    <t>INV-1444-002</t>
  </si>
  <si>
    <t>INV-1444-003</t>
  </si>
  <si>
    <t>INV-1444-004</t>
  </si>
  <si>
    <t>INV-1444-005</t>
  </si>
  <si>
    <t>INV-1444-006</t>
  </si>
  <si>
    <t>INV-1444-007</t>
  </si>
  <si>
    <t>INV-1445-001</t>
  </si>
  <si>
    <t>INV-1445-002</t>
  </si>
  <si>
    <t>INV-1445-003</t>
  </si>
  <si>
    <t>INV-1445-004</t>
  </si>
  <si>
    <t>INV-1445-005</t>
  </si>
  <si>
    <t>INV-1446-001</t>
  </si>
  <si>
    <t>INV-1446-002</t>
  </si>
  <si>
    <t>INV-1447-001</t>
  </si>
  <si>
    <t>INV-1447-002</t>
  </si>
  <si>
    <t>INV-1447-003</t>
  </si>
  <si>
    <t>INV-1447-004</t>
  </si>
  <si>
    <t>INV-1447-005</t>
  </si>
  <si>
    <t>INV-1447-006</t>
  </si>
  <si>
    <t>INV-1447-007</t>
  </si>
  <si>
    <t>INV-1448-001</t>
  </si>
  <si>
    <t>INV-1448-002</t>
  </si>
  <si>
    <t>INV-1448-003</t>
  </si>
  <si>
    <t>INV-1449-001</t>
  </si>
  <si>
    <t>INV-1449-002</t>
  </si>
  <si>
    <t>INV-1449-003</t>
  </si>
  <si>
    <t>INV-1450-001</t>
  </si>
  <si>
    <t>INV-1450-002</t>
  </si>
  <si>
    <t>INV-1450-003</t>
  </si>
  <si>
    <t>INV-1451-001</t>
  </si>
  <si>
    <t>INV-1451-002</t>
  </si>
  <si>
    <t>INV-1452-001</t>
  </si>
  <si>
    <t>INV-1452-002</t>
  </si>
  <si>
    <t>INV-1452-003</t>
  </si>
  <si>
    <t>INV-1452-004</t>
  </si>
  <si>
    <t>INV-1453-001</t>
  </si>
  <si>
    <t>INV-1453-002</t>
  </si>
  <si>
    <t>INV-1453-003</t>
  </si>
  <si>
    <t>INV-1453-004</t>
  </si>
  <si>
    <t>INV-1453-005</t>
  </si>
  <si>
    <t>INV-1454-001</t>
  </si>
  <si>
    <t>INV-1454-002</t>
  </si>
  <si>
    <t>INV-1454-003</t>
  </si>
  <si>
    <t>INV-1454-004</t>
  </si>
  <si>
    <t>INV-1455-001</t>
  </si>
  <si>
    <t>INV-1456-001</t>
  </si>
  <si>
    <t>INV-1456-002</t>
  </si>
  <si>
    <t>INV-1456-003</t>
  </si>
  <si>
    <t>INV-1456-004</t>
  </si>
  <si>
    <t>INV-1456-005</t>
  </si>
  <si>
    <t>INV-1456-006</t>
  </si>
  <si>
    <t>INV-1457-001</t>
  </si>
  <si>
    <t>INV-1458-001</t>
  </si>
  <si>
    <t>INV-1458-002</t>
  </si>
  <si>
    <t>INV-1458-003</t>
  </si>
  <si>
    <t>INV-1458-004</t>
  </si>
  <si>
    <t>INV-1458-005</t>
  </si>
  <si>
    <t>INV-1458-006</t>
  </si>
  <si>
    <t>INV-1459-001</t>
  </si>
  <si>
    <t>INV-1459-002</t>
  </si>
  <si>
    <t>INV-1459-003</t>
  </si>
  <si>
    <t>INV-1459-004</t>
  </si>
  <si>
    <t>INV-1460-001</t>
  </si>
  <si>
    <t>INV-1460-002</t>
  </si>
  <si>
    <t>INV-1461-001</t>
  </si>
  <si>
    <t>INV-1461-002</t>
  </si>
  <si>
    <t>INV-1462-001</t>
  </si>
  <si>
    <t>INV-1462-002</t>
  </si>
  <si>
    <t>INV-1463-001</t>
  </si>
  <si>
    <t>INV-1463-002</t>
  </si>
  <si>
    <t>INV-1463-003</t>
  </si>
  <si>
    <t>INV-1463-004</t>
  </si>
  <si>
    <t>INV-1463-005</t>
  </si>
  <si>
    <t>INV-1464-001</t>
  </si>
  <si>
    <t>INV-1464-002</t>
  </si>
  <si>
    <t>INV-1465-001</t>
  </si>
  <si>
    <t>INV-1466-001</t>
  </si>
  <si>
    <t>INV-1466-002</t>
  </si>
  <si>
    <t>INV-1466-003</t>
  </si>
  <si>
    <t>INV-1466-004</t>
  </si>
  <si>
    <t>INV-1466-005</t>
  </si>
  <si>
    <t>INV-1466-006</t>
  </si>
  <si>
    <t>INV-1466-007</t>
  </si>
  <si>
    <t>INV-1466-008</t>
  </si>
  <si>
    <t>INV-1466-009</t>
  </si>
  <si>
    <t>INV-1466-010</t>
  </si>
  <si>
    <t>INV-1467-001</t>
  </si>
  <si>
    <t>INV-1467-002</t>
  </si>
  <si>
    <t>INV-1467-003</t>
  </si>
  <si>
    <t>INV-1468-001</t>
  </si>
  <si>
    <t>INV-1468-002</t>
  </si>
  <si>
    <t>INV-1468-003</t>
  </si>
  <si>
    <t>INV-1468-004</t>
  </si>
  <si>
    <t>INV-1469-001</t>
  </si>
  <si>
    <t>INV-1469-002</t>
  </si>
  <si>
    <t>INV-1469-003</t>
  </si>
  <si>
    <t>INV-1470-001</t>
  </si>
  <si>
    <t>INV-1470-002</t>
  </si>
  <si>
    <t>INV-1471-001</t>
  </si>
  <si>
    <t>INV-1471-002</t>
  </si>
  <si>
    <t>INV-1471-003</t>
  </si>
  <si>
    <t>INV-1471-004</t>
  </si>
  <si>
    <t>INV-1471-005</t>
  </si>
  <si>
    <t>INV-1471-006</t>
  </si>
  <si>
    <t>INV-1471-007</t>
  </si>
  <si>
    <t>INV-1471-008</t>
  </si>
  <si>
    <t>INV-1471-009</t>
  </si>
  <si>
    <t>INV-1472-001</t>
  </si>
  <si>
    <t>INV-1472-002</t>
  </si>
  <si>
    <t>INV-1472-003</t>
  </si>
  <si>
    <t>INV-1472-004</t>
  </si>
  <si>
    <t>INV-1473-001</t>
  </si>
  <si>
    <t>INV-1473-002</t>
  </si>
  <si>
    <t>INV-1473-003</t>
  </si>
  <si>
    <t>INV-1473-004</t>
  </si>
  <si>
    <t>INV-1473-005</t>
  </si>
  <si>
    <t>INV-1473-006</t>
  </si>
  <si>
    <t>INV-1473-007</t>
  </si>
  <si>
    <t>INV-1473-008</t>
  </si>
  <si>
    <t>INV-1473-009</t>
  </si>
  <si>
    <t>INV-1473-010</t>
  </si>
  <si>
    <t>INV-1473-011</t>
  </si>
  <si>
    <t>INV-1473-012</t>
  </si>
  <si>
    <t>INV-1473-013</t>
  </si>
  <si>
    <t>INV-1473-014</t>
  </si>
  <si>
    <t>INV-1474-001</t>
  </si>
  <si>
    <t>INV-1474-002</t>
  </si>
  <si>
    <t>INV-1474-003</t>
  </si>
  <si>
    <t>INV-1474-004</t>
  </si>
  <si>
    <t>INV-1474-005</t>
  </si>
  <si>
    <t>INV-1474-006</t>
  </si>
  <si>
    <t>INV-1474-007</t>
  </si>
  <si>
    <t>INV-1474-008</t>
  </si>
  <si>
    <t>INV-1474-009</t>
  </si>
  <si>
    <t>INV-1474-010</t>
  </si>
  <si>
    <t>INV-1475-001</t>
  </si>
  <si>
    <t>INV-1476-001</t>
  </si>
  <si>
    <t>INV-1477-001</t>
  </si>
  <si>
    <t>INV-1477-002</t>
  </si>
  <si>
    <t>INV-1477-003</t>
  </si>
  <si>
    <t>INV-1477-004</t>
  </si>
  <si>
    <t>INV-1478-001</t>
  </si>
  <si>
    <t>INV-1478-002</t>
  </si>
  <si>
    <t>INV-1478-003</t>
  </si>
  <si>
    <t>INV-1478-004</t>
  </si>
  <si>
    <t>INV-1478-005</t>
  </si>
  <si>
    <t>INV-1478-006</t>
  </si>
  <si>
    <t>INV-1478-007</t>
  </si>
  <si>
    <t>INV-1478-008</t>
  </si>
  <si>
    <t>INV-1478-009</t>
  </si>
  <si>
    <t>INV-1478-010</t>
  </si>
  <si>
    <t>INV-1479-001</t>
  </si>
  <si>
    <t>INV-1479-002</t>
  </si>
  <si>
    <t>INV-1479-003</t>
  </si>
  <si>
    <t>INV-1479-004</t>
  </si>
  <si>
    <t>INV-1480-001</t>
  </si>
  <si>
    <t>INV-1480-002</t>
  </si>
  <si>
    <t>INV-1480-003</t>
  </si>
  <si>
    <t>INV-1480-004</t>
  </si>
  <si>
    <t>INV-1481-001</t>
  </si>
  <si>
    <t>INV-1482-001</t>
  </si>
  <si>
    <t>INV-1482-002</t>
  </si>
  <si>
    <t>INV-1482-003</t>
  </si>
  <si>
    <t>INV-1482-004</t>
  </si>
  <si>
    <t>INV-1482-005</t>
  </si>
  <si>
    <t>INV-1482-006</t>
  </si>
  <si>
    <t>INV-1482-007</t>
  </si>
  <si>
    <t>INV-1482-008</t>
  </si>
  <si>
    <t>INV-1482-009</t>
  </si>
  <si>
    <t>INV-1482-010</t>
  </si>
  <si>
    <t>INV-1482-011</t>
  </si>
  <si>
    <t>INV-1482-012</t>
  </si>
  <si>
    <t>INV-1482-013</t>
  </si>
  <si>
    <t>INV-1482-014</t>
  </si>
  <si>
    <t>INV-1482-015</t>
  </si>
  <si>
    <t>INV-1483-001</t>
  </si>
  <si>
    <t>INV-1483-002</t>
  </si>
  <si>
    <t>INV-1483-003</t>
  </si>
  <si>
    <t>INV-1483-004</t>
  </si>
  <si>
    <t>INV-1484-001</t>
  </si>
  <si>
    <t>INV-1484-002</t>
  </si>
  <si>
    <t>INV-1484-003</t>
  </si>
  <si>
    <t>INV-1484-004</t>
  </si>
  <si>
    <t>INV-1484-005</t>
  </si>
  <si>
    <t>INV-1484-006</t>
  </si>
  <si>
    <t>INV-1485-001</t>
  </si>
  <si>
    <t>INV-1485-002</t>
  </si>
  <si>
    <t>INV-1485-003</t>
  </si>
  <si>
    <t>INV-1485-004</t>
  </si>
  <si>
    <t>INV-1485-005</t>
  </si>
  <si>
    <t>INV-1485-006</t>
  </si>
  <si>
    <t>INV-1485-007</t>
  </si>
  <si>
    <t>INV-1486-001</t>
  </si>
  <si>
    <t>INV-1486-002</t>
  </si>
  <si>
    <t>INV-1486-003</t>
  </si>
  <si>
    <t>INV-1486-004</t>
  </si>
  <si>
    <t>INV-1486-005</t>
  </si>
  <si>
    <t>INV-1487-001</t>
  </si>
  <si>
    <t>INV-1487-002</t>
  </si>
  <si>
    <t>INV-1488-001</t>
  </si>
  <si>
    <t>INV-1488-002</t>
  </si>
  <si>
    <t>INV-1488-003</t>
  </si>
  <si>
    <t>INV-1489-001</t>
  </si>
  <si>
    <t>INV-1489-002</t>
  </si>
  <si>
    <t>INV-1490-001</t>
  </si>
  <si>
    <t>INV-1491-001</t>
  </si>
  <si>
    <t>INV-1491-002</t>
  </si>
  <si>
    <t>INV-1491-003</t>
  </si>
  <si>
    <t>INV-1491-004</t>
  </si>
  <si>
    <t>INV-1491-005</t>
  </si>
  <si>
    <t>INV-1491-006</t>
  </si>
  <si>
    <t>INV-1491-007</t>
  </si>
  <si>
    <t>INV-1491-008</t>
  </si>
  <si>
    <t>INV-1492-001</t>
  </si>
  <si>
    <t>INV-1492-002</t>
  </si>
  <si>
    <t>INV-1492-003</t>
  </si>
  <si>
    <t>INV-1492-004</t>
  </si>
  <si>
    <t>INV-1492-005</t>
  </si>
  <si>
    <t>INV-1492-006</t>
  </si>
  <si>
    <t>INV-1493-001</t>
  </si>
  <si>
    <t>INV-1493-002</t>
  </si>
  <si>
    <t>INV-1494-001</t>
  </si>
  <si>
    <t>INV-1494-002</t>
  </si>
  <si>
    <t>INV-1494-003</t>
  </si>
  <si>
    <t>INV-1494-004</t>
  </si>
  <si>
    <t>INV-1494-005</t>
  </si>
  <si>
    <t>INV-1494-006</t>
  </si>
  <si>
    <t>INV-1494-007</t>
  </si>
  <si>
    <t>INV-1494-008</t>
  </si>
  <si>
    <t>INV-1495-001</t>
  </si>
  <si>
    <t>INV-1496-001</t>
  </si>
  <si>
    <t>INV-1496-002</t>
  </si>
  <si>
    <t>INV-1496-003</t>
  </si>
  <si>
    <t>INV-1496-004</t>
  </si>
  <si>
    <t>INV-1496-005</t>
  </si>
  <si>
    <t>INV-1497-001</t>
  </si>
  <si>
    <t>INV-1497-002</t>
  </si>
  <si>
    <t>INV-1497-003</t>
  </si>
  <si>
    <t>INV-1497-004</t>
  </si>
  <si>
    <t>INV-1497-005</t>
  </si>
  <si>
    <t>INV-1497-006</t>
  </si>
  <si>
    <t>INV-1498-001</t>
  </si>
  <si>
    <t>INV-1498-002</t>
  </si>
  <si>
    <t>INV-1499-001</t>
  </si>
  <si>
    <t>INV-1499-002</t>
  </si>
  <si>
    <t>INV-1499-003</t>
  </si>
  <si>
    <t>INV-1499-004</t>
  </si>
  <si>
    <t>INV-1499-005</t>
  </si>
  <si>
    <t>INV-1500-001</t>
  </si>
  <si>
    <t>INV-1500-002</t>
  </si>
  <si>
    <t>INV-1500-003</t>
  </si>
  <si>
    <t>INV-1500-004</t>
  </si>
  <si>
    <t>INV-1500-005</t>
  </si>
  <si>
    <t>INV-1500-006</t>
  </si>
  <si>
    <t>INV-1500-007</t>
  </si>
  <si>
    <t>INV-1500-008</t>
  </si>
  <si>
    <t>INV-1500-009</t>
  </si>
  <si>
    <t>INV-1500-010</t>
  </si>
  <si>
    <t>INV-1500-011</t>
  </si>
  <si>
    <t>INV-1500-012</t>
  </si>
  <si>
    <t>INV-1500-013</t>
  </si>
  <si>
    <t>INV-1500-014</t>
  </si>
  <si>
    <t>INV-1500-015</t>
  </si>
  <si>
    <t>INV-1500-016</t>
  </si>
  <si>
    <t>INV-1500-017</t>
  </si>
  <si>
    <t>INV-1501-001</t>
  </si>
  <si>
    <t>INV-1502-001</t>
  </si>
  <si>
    <t>INV-1502-002</t>
  </si>
  <si>
    <t>INV-1502-003</t>
  </si>
  <si>
    <t>INV-1502-004</t>
  </si>
  <si>
    <t>INV-1502-005</t>
  </si>
  <si>
    <t>INV-1502-006</t>
  </si>
  <si>
    <t>INV-1503-001</t>
  </si>
  <si>
    <t>INV-1504-001</t>
  </si>
  <si>
    <t>INV-1504-002</t>
  </si>
  <si>
    <t>INV-1504-003</t>
  </si>
  <si>
    <t>INV-1504-004</t>
  </si>
  <si>
    <t>INV-1504-005</t>
  </si>
  <si>
    <t>INV-1504-006</t>
  </si>
  <si>
    <t>INV-1505-001</t>
  </si>
  <si>
    <t>INV-1506-001</t>
  </si>
  <si>
    <t>INV-1506-002</t>
  </si>
  <si>
    <t>INV-1506-003</t>
  </si>
  <si>
    <t>INV-1506-004</t>
  </si>
  <si>
    <t>INV-1506-005</t>
  </si>
  <si>
    <t>INV-1507-001</t>
  </si>
  <si>
    <t>INV-1507-002</t>
  </si>
  <si>
    <t>INV-1507-003</t>
  </si>
  <si>
    <t>INV-1507-004</t>
  </si>
  <si>
    <t>INV-1507-005</t>
  </si>
  <si>
    <t>INV-1507-006</t>
  </si>
  <si>
    <t>INV-1507-007</t>
  </si>
  <si>
    <t>INV-1507-008</t>
  </si>
  <si>
    <t>INV-1508-001</t>
  </si>
  <si>
    <t>INV-1508-002</t>
  </si>
  <si>
    <t>INV-1509-001</t>
  </si>
  <si>
    <t>INV-1509-002</t>
  </si>
  <si>
    <t>INV-1509-003</t>
  </si>
  <si>
    <t>INV-1509-004</t>
  </si>
  <si>
    <t>INV-1509-005</t>
  </si>
  <si>
    <t>INV-1509-006</t>
  </si>
  <si>
    <t>INV-1509-007</t>
  </si>
  <si>
    <t>INV-1509-008</t>
  </si>
  <si>
    <t>INV-1509-009</t>
  </si>
  <si>
    <t>INV-1509-010</t>
  </si>
  <si>
    <t>INV-1509-011</t>
  </si>
  <si>
    <t>INV-1509-012</t>
  </si>
  <si>
    <t>INV-1509-013</t>
  </si>
  <si>
    <t>INV-1509-014</t>
  </si>
  <si>
    <t>INV-1510-001</t>
  </si>
  <si>
    <t>INV-1510-002</t>
  </si>
  <si>
    <t>INV-1510-003</t>
  </si>
  <si>
    <t>INV-1510-004</t>
  </si>
  <si>
    <t>INV-1510-005</t>
  </si>
  <si>
    <t>INV-1510-006</t>
  </si>
  <si>
    <t>INV-1510-007</t>
  </si>
  <si>
    <t>INV-1510-008</t>
  </si>
  <si>
    <t>INV-1510-009</t>
  </si>
  <si>
    <t>INV-1510-010</t>
  </si>
  <si>
    <t>INV-1510-011</t>
  </si>
  <si>
    <t>INV-1510-012</t>
  </si>
  <si>
    <t>INV-1511-001</t>
  </si>
  <si>
    <t>INV-1511-002</t>
  </si>
  <si>
    <t>INV-1511-003</t>
  </si>
  <si>
    <t>INV-1511-004</t>
  </si>
  <si>
    <t>INV-1512-001</t>
  </si>
  <si>
    <t>INV-1512-002</t>
  </si>
  <si>
    <t>INV-1513-001</t>
  </si>
  <si>
    <t>INV-1513-002</t>
  </si>
  <si>
    <t>INV-1513-003</t>
  </si>
  <si>
    <t>INV-1513-004</t>
  </si>
  <si>
    <t>INV-1514-001</t>
  </si>
  <si>
    <t>INV-1514-002</t>
  </si>
  <si>
    <t>INV-1514-003</t>
  </si>
  <si>
    <t>INV-1514-004</t>
  </si>
  <si>
    <t>INV-1514-005</t>
  </si>
  <si>
    <t>INV-1514-006</t>
  </si>
  <si>
    <t>INV-1515-001</t>
  </si>
  <si>
    <t>INV-1515-002</t>
  </si>
  <si>
    <t>INV-1515-003</t>
  </si>
  <si>
    <t>INV-1516-001</t>
  </si>
  <si>
    <t>INV-1516-002</t>
  </si>
  <si>
    <t>INV-1516-003</t>
  </si>
  <si>
    <t>INV-1516-004</t>
  </si>
  <si>
    <t>INV-1516-005</t>
  </si>
  <si>
    <t>INV-1516-006</t>
  </si>
  <si>
    <t>INV-1517-001</t>
  </si>
  <si>
    <t>INV-1517-002</t>
  </si>
  <si>
    <t>INV-1517-003</t>
  </si>
  <si>
    <t>INV-1518-001</t>
  </si>
  <si>
    <t>INV-1518-002</t>
  </si>
  <si>
    <t>INV-1518-003</t>
  </si>
  <si>
    <t>INV-1519-001</t>
  </si>
  <si>
    <t>INV-1519-002</t>
  </si>
  <si>
    <t>INV-1520-001</t>
  </si>
  <si>
    <t>INV-1520-002</t>
  </si>
  <si>
    <t>INV-1520-003</t>
  </si>
  <si>
    <t>INV-1521-001</t>
  </si>
  <si>
    <t>INV-1521-002</t>
  </si>
  <si>
    <t>INV-1521-003</t>
  </si>
  <si>
    <t>INV-1521-004</t>
  </si>
  <si>
    <t>INV-1521-005</t>
  </si>
  <si>
    <t>INV-1521-006</t>
  </si>
  <si>
    <t>INV-1521-007</t>
  </si>
  <si>
    <t>INV-1521-008</t>
  </si>
  <si>
    <t>INV-1521-009</t>
  </si>
  <si>
    <t>INV-1521-010</t>
  </si>
  <si>
    <t>INV-1521-011</t>
  </si>
  <si>
    <t>INV-1521-012</t>
  </si>
  <si>
    <t>INV-1521-013</t>
  </si>
  <si>
    <t>INV-1521-014</t>
  </si>
  <si>
    <t>INV-1522-001</t>
  </si>
  <si>
    <t>INV-1522-002</t>
  </si>
  <si>
    <t>INV-1523-001</t>
  </si>
  <si>
    <t>INV-1523-002</t>
  </si>
  <si>
    <t>INV-1523-003</t>
  </si>
  <si>
    <t>INV-1523-004</t>
  </si>
  <si>
    <t>INV-1523-005</t>
  </si>
  <si>
    <t>INV-1523-006</t>
  </si>
  <si>
    <t>INV-1523-007</t>
  </si>
  <si>
    <t>INV-1524-001</t>
  </si>
  <si>
    <t>INV-1525-001</t>
  </si>
  <si>
    <t>INV-1525-002</t>
  </si>
  <si>
    <t>INV-1525-003</t>
  </si>
  <si>
    <t>INV-1525-004</t>
  </si>
  <si>
    <t>INV-1525-005</t>
  </si>
  <si>
    <t>INV-1525-006</t>
  </si>
  <si>
    <t>INV-1525-007</t>
  </si>
  <si>
    <t>INV-1526-001</t>
  </si>
  <si>
    <t>INV-1526-002</t>
  </si>
  <si>
    <t>INV-1526-003</t>
  </si>
  <si>
    <t>INV-1526-004</t>
  </si>
  <si>
    <t>INV-1526-005</t>
  </si>
  <si>
    <t>INV-1526-006</t>
  </si>
  <si>
    <t>INV-1527-001</t>
  </si>
  <si>
    <t>INV-1527-002</t>
  </si>
  <si>
    <t>INV-1527-003</t>
  </si>
  <si>
    <t>INV-1527-004</t>
  </si>
  <si>
    <t>INV-1527-005</t>
  </si>
  <si>
    <t>INV-1527-006</t>
  </si>
  <si>
    <t>INV-1527-007</t>
  </si>
  <si>
    <t>INV-1527-008</t>
  </si>
  <si>
    <t>INV-1528-001</t>
  </si>
  <si>
    <t>INV-1528-002</t>
  </si>
  <si>
    <t>INV-1528-003</t>
  </si>
  <si>
    <t>INV-1528-004</t>
  </si>
  <si>
    <t>INV-1528-005</t>
  </si>
  <si>
    <t>INV-1528-006</t>
  </si>
  <si>
    <t>INV-1528-007</t>
  </si>
  <si>
    <t>INV-1529-001</t>
  </si>
  <si>
    <t>INV-1529-002</t>
  </si>
  <si>
    <t>INV-1529-003</t>
  </si>
  <si>
    <t>INV-1530-001</t>
  </si>
  <si>
    <t>INV-1531-001</t>
  </si>
  <si>
    <t>INV-1531-002</t>
  </si>
  <si>
    <t>INV-1532-001</t>
  </si>
  <si>
    <t>INV-1533-001</t>
  </si>
  <si>
    <t>INV-1533-002</t>
  </si>
  <si>
    <t>INV-1533-003</t>
  </si>
  <si>
    <t>INV-1533-004</t>
  </si>
  <si>
    <t>INV-1534-001</t>
  </si>
  <si>
    <t>INV-1534-002</t>
  </si>
  <si>
    <t>INV-1534-003</t>
  </si>
  <si>
    <t>INV-1534-004</t>
  </si>
  <si>
    <t>INV-1535-001</t>
  </si>
  <si>
    <t>INV-1535-002</t>
  </si>
  <si>
    <t>INV-1535-003</t>
  </si>
  <si>
    <t>INV-1535-004</t>
  </si>
  <si>
    <t>INV-1535-005</t>
  </si>
  <si>
    <t>INV-1535-006</t>
  </si>
  <si>
    <t>INV-1535-007</t>
  </si>
  <si>
    <t>INV-1535-008</t>
  </si>
  <si>
    <t>INV-1535-009</t>
  </si>
  <si>
    <t>INV-1535-010</t>
  </si>
  <si>
    <t>INV-1535-011</t>
  </si>
  <si>
    <t>INV-1535-012</t>
  </si>
  <si>
    <t>INV-1535-013</t>
  </si>
  <si>
    <t>INV-1535-014</t>
  </si>
  <si>
    <t>INV-1535-015</t>
  </si>
  <si>
    <t>INV-1535-016</t>
  </si>
  <si>
    <t>INV-1535-017</t>
  </si>
  <si>
    <t>INV-1535-018</t>
  </si>
  <si>
    <t>INV-1535-019</t>
  </si>
  <si>
    <t>INV-1536-001</t>
  </si>
  <si>
    <t>INV-1536-002</t>
  </si>
  <si>
    <t>INV-1536-003</t>
  </si>
  <si>
    <t>INV-1536-004</t>
  </si>
  <si>
    <t>INV-1536-005</t>
  </si>
  <si>
    <t>INV-1536-006</t>
  </si>
  <si>
    <t>INV-1536-007</t>
  </si>
  <si>
    <t>INV-1536-008</t>
  </si>
  <si>
    <t>INV-1536-009</t>
  </si>
  <si>
    <t>INV-1537-001</t>
  </si>
  <si>
    <t>INV-1537-002</t>
  </si>
  <si>
    <t>INV-1537-003</t>
  </si>
  <si>
    <t>INV-1537-004</t>
  </si>
  <si>
    <t>INV-1537-005</t>
  </si>
  <si>
    <t>INV-1537-006</t>
  </si>
  <si>
    <t>INV-1537-007</t>
  </si>
  <si>
    <t>INV-1537-008</t>
  </si>
  <si>
    <t>INV-1537-009</t>
  </si>
  <si>
    <t>INV-1537-010</t>
  </si>
  <si>
    <t>INV-1537-011</t>
  </si>
  <si>
    <t>INV-1538-001</t>
  </si>
  <si>
    <t>INV-1538-002</t>
  </si>
  <si>
    <t>INV-1538-003</t>
  </si>
  <si>
    <t>INV-1539-001</t>
  </si>
  <si>
    <t>INV-1539-002</t>
  </si>
  <si>
    <t>INV-1539-003</t>
  </si>
  <si>
    <t>INV-1539-004</t>
  </si>
  <si>
    <t>INV-1539-005</t>
  </si>
  <si>
    <t>INV-1539-006</t>
  </si>
  <si>
    <t>INV-1539-007</t>
  </si>
  <si>
    <t>INV-1539-008</t>
  </si>
  <si>
    <t>INV-1539-009</t>
  </si>
  <si>
    <t>INV-1540-001</t>
  </si>
  <si>
    <t>INV-1540-002</t>
  </si>
  <si>
    <t>INV-1540-003</t>
  </si>
  <si>
    <t>INV-1540-004</t>
  </si>
  <si>
    <t>INV-1540-005</t>
  </si>
  <si>
    <t>INV-1540-006</t>
  </si>
  <si>
    <t>INV-1540-007</t>
  </si>
  <si>
    <t>INV-1540-008</t>
  </si>
  <si>
    <t>INV-1540-009</t>
  </si>
  <si>
    <t>INV-1541-001</t>
  </si>
  <si>
    <t>INV-1542-001</t>
  </si>
  <si>
    <t>INV-1542-002</t>
  </si>
  <si>
    <t>INV-1542-003</t>
  </si>
  <si>
    <t>INV-1542-004</t>
  </si>
  <si>
    <t>INV-1542-005</t>
  </si>
  <si>
    <t>INV-1542-006</t>
  </si>
  <si>
    <t>INV-1542-007</t>
  </si>
  <si>
    <t>INV-1542-008</t>
  </si>
  <si>
    <t>INV-1543-001</t>
  </si>
  <si>
    <t>INV-1543-002</t>
  </si>
  <si>
    <t>INV-1543-003</t>
  </si>
  <si>
    <t>INV-1543-004</t>
  </si>
  <si>
    <t>INV-1544-001</t>
  </si>
  <si>
    <t>INV-1544-002</t>
  </si>
  <si>
    <t>INV-1544-003</t>
  </si>
  <si>
    <t>INV-1545-001</t>
  </si>
  <si>
    <t>INV-1545-002</t>
  </si>
  <si>
    <t>INV-1546-001</t>
  </si>
  <si>
    <t>INV-1546-002</t>
  </si>
  <si>
    <t>INV-1546-003</t>
  </si>
  <si>
    <t>INV-1546-004</t>
  </si>
  <si>
    <t>INV-1546-005</t>
  </si>
  <si>
    <t>INV-1546-006</t>
  </si>
  <si>
    <t>INV-1546-007</t>
  </si>
  <si>
    <t>INV-1547-001</t>
  </si>
  <si>
    <t>INV-1547-002</t>
  </si>
  <si>
    <t>INV-1547-003</t>
  </si>
  <si>
    <t>INV-1548-001</t>
  </si>
  <si>
    <t>INV-1548-002</t>
  </si>
  <si>
    <t>INV-1548-003</t>
  </si>
  <si>
    <t>INV-1548-004</t>
  </si>
  <si>
    <t>INV-1548-005</t>
  </si>
  <si>
    <t>INV-1549-001</t>
  </si>
  <si>
    <t>INV-1549-002</t>
  </si>
  <si>
    <t>INV-1549-003</t>
  </si>
  <si>
    <t>INV-1550-001</t>
  </si>
  <si>
    <t>INV-1550-002</t>
  </si>
  <si>
    <t>INV-1550-003</t>
  </si>
  <si>
    <t>INV-1550-004</t>
  </si>
  <si>
    <t>INV-1550-005</t>
  </si>
  <si>
    <t>INV-1550-006</t>
  </si>
  <si>
    <t>INV-1550-007</t>
  </si>
  <si>
    <t>INV-1550-008</t>
  </si>
  <si>
    <t>INV-1550-009</t>
  </si>
  <si>
    <t>INV-1550-010</t>
  </si>
  <si>
    <t>INV-1550-011</t>
  </si>
  <si>
    <t>INV-1550-012</t>
  </si>
  <si>
    <t>INV-1551-001</t>
  </si>
  <si>
    <t>INV-1551-002</t>
  </si>
  <si>
    <t>INV-1552-001</t>
  </si>
  <si>
    <t>INV-1552-002</t>
  </si>
  <si>
    <t>INV-1553-001</t>
  </si>
  <si>
    <t>INV-1553-002</t>
  </si>
  <si>
    <t>INV-1553-003</t>
  </si>
  <si>
    <t>INV-1554-001</t>
  </si>
  <si>
    <t>INV-1555-001</t>
  </si>
  <si>
    <t>INV-1555-002</t>
  </si>
  <si>
    <t>INV-1555-003</t>
  </si>
  <si>
    <t>INV-1555-004</t>
  </si>
  <si>
    <t>INV-1556-001</t>
  </si>
  <si>
    <t>INV-1556-002</t>
  </si>
  <si>
    <t>INV-1556-003</t>
  </si>
  <si>
    <t>INV-1556-004</t>
  </si>
  <si>
    <t>INV-1556-005</t>
  </si>
  <si>
    <t>INV-1556-006</t>
  </si>
  <si>
    <t>INV-1556-007</t>
  </si>
  <si>
    <t>INV-1556-008</t>
  </si>
  <si>
    <t>INV-1556-009</t>
  </si>
  <si>
    <t>INV-1556-010</t>
  </si>
  <si>
    <t>INV-1556-011</t>
  </si>
  <si>
    <t>INV-1556-012</t>
  </si>
  <si>
    <t>INV-1556-013</t>
  </si>
  <si>
    <t>INV-1556-014</t>
  </si>
  <si>
    <t>INV-1556-015</t>
  </si>
  <si>
    <t>INV-1556-016</t>
  </si>
  <si>
    <t>INV-1556-017</t>
  </si>
  <si>
    <t>INV-1556-018</t>
  </si>
  <si>
    <t>INV-1556-019</t>
  </si>
  <si>
    <t>INV-1556-020</t>
  </si>
  <si>
    <t>INV-1556-021</t>
  </si>
  <si>
    <t>INV-1556-022</t>
  </si>
  <si>
    <t>INV-1556-023</t>
  </si>
  <si>
    <t>INV-1557-001</t>
  </si>
  <si>
    <t>INV-1557-002</t>
  </si>
  <si>
    <t>INV-1557-003</t>
  </si>
  <si>
    <t>INV-1558-001</t>
  </si>
  <si>
    <t>INV-1558-002</t>
  </si>
  <si>
    <t>INV-1558-003</t>
  </si>
  <si>
    <t>INV-1558-004</t>
  </si>
  <si>
    <t>INV-1559-001</t>
  </si>
  <si>
    <t>INV-1559-002</t>
  </si>
  <si>
    <t>INV-1559-003</t>
  </si>
  <si>
    <t>INV-1560-001</t>
  </si>
  <si>
    <t>INV-1561-001</t>
  </si>
  <si>
    <t>INV-1561-002</t>
  </si>
  <si>
    <t>INV-1561-003</t>
  </si>
  <si>
    <t>INV-1562-001</t>
  </si>
  <si>
    <t>INV-1562-002</t>
  </si>
  <si>
    <t>INV-1563-001</t>
  </si>
  <si>
    <t>INV-1563-002</t>
  </si>
  <si>
    <t>INV-1563-003</t>
  </si>
  <si>
    <t>INV-1563-004</t>
  </si>
  <si>
    <t>INV-1563-005</t>
  </si>
  <si>
    <t>INV-1563-006</t>
  </si>
  <si>
    <t>INV-1563-007</t>
  </si>
  <si>
    <t>INV-1563-008</t>
  </si>
  <si>
    <t>INV-1563-009</t>
  </si>
  <si>
    <t>INV-1564-001</t>
  </si>
  <si>
    <t>INV-1564-002</t>
  </si>
  <si>
    <t>INV-1564-003</t>
  </si>
  <si>
    <t>INV-1565-001</t>
  </si>
  <si>
    <t>INV-1566-001</t>
  </si>
  <si>
    <t>INV-1566-002</t>
  </si>
  <si>
    <t>INV-1566-003</t>
  </si>
  <si>
    <t>INV-1566-004</t>
  </si>
  <si>
    <t>INV-1566-005</t>
  </si>
  <si>
    <t>INV-1566-006</t>
  </si>
  <si>
    <t>INV-1566-007</t>
  </si>
  <si>
    <t>INV-1566-008</t>
  </si>
  <si>
    <t>INV-1567-001</t>
  </si>
  <si>
    <t>INV-1567-002</t>
  </si>
  <si>
    <t>INV-1567-003</t>
  </si>
  <si>
    <t>INV-1567-004</t>
  </si>
  <si>
    <t>INV-1567-005</t>
  </si>
  <si>
    <t>INV-1567-006</t>
  </si>
  <si>
    <t>INV-1568-001</t>
  </si>
  <si>
    <t>INV-1568-002</t>
  </si>
  <si>
    <t>INV-1568-003</t>
  </si>
  <si>
    <t>INV-1569-001</t>
  </si>
  <si>
    <t>INV-1569-002</t>
  </si>
  <si>
    <t>INV-1569-003</t>
  </si>
  <si>
    <t>INV-1569-004</t>
  </si>
  <si>
    <t>INV-1569-005</t>
  </si>
  <si>
    <t>INV-1569-006</t>
  </si>
  <si>
    <t>INV-1569-007</t>
  </si>
  <si>
    <t>INV-1569-008</t>
  </si>
  <si>
    <t>INV-1569-009</t>
  </si>
  <si>
    <t>INV-1569-010</t>
  </si>
  <si>
    <t>INV-1569-011</t>
  </si>
  <si>
    <t>INV-1570-001</t>
  </si>
  <si>
    <t>INV-1570-002</t>
  </si>
  <si>
    <t>INV-1570-003</t>
  </si>
  <si>
    <t>INV-1570-004</t>
  </si>
  <si>
    <t>INV-1570-005</t>
  </si>
  <si>
    <t>INV-1571-001</t>
  </si>
  <si>
    <t>INV-1571-002</t>
  </si>
  <si>
    <t>INV-1572-001</t>
  </si>
  <si>
    <t>INV-1572-002</t>
  </si>
  <si>
    <t>INV-1572-003</t>
  </si>
  <si>
    <t>INV-1572-004</t>
  </si>
  <si>
    <t>INV-1572-005</t>
  </si>
  <si>
    <t>INV-1573-001</t>
  </si>
  <si>
    <t>INV-1573-002</t>
  </si>
  <si>
    <t>INV-1573-003</t>
  </si>
  <si>
    <t>INV-1573-004</t>
  </si>
  <si>
    <t>INV-1573-005</t>
  </si>
  <si>
    <t>INV-1573-006</t>
  </si>
  <si>
    <t>INV-1573-007</t>
  </si>
  <si>
    <t>INV-1573-008</t>
  </si>
  <si>
    <t>INV-1573-009</t>
  </si>
  <si>
    <t>INV-1574-001</t>
  </si>
  <si>
    <t>INV-1574-002</t>
  </si>
  <si>
    <t>INV-1574-003</t>
  </si>
  <si>
    <t>INV-1574-004</t>
  </si>
  <si>
    <t>INV-1574-005</t>
  </si>
  <si>
    <t>INV-1574-006</t>
  </si>
  <si>
    <t>INV-1574-007</t>
  </si>
  <si>
    <t>INV-1574-008</t>
  </si>
  <si>
    <t>INV-1574-009</t>
  </si>
  <si>
    <t>INV-1574-010</t>
  </si>
  <si>
    <t>INV-1575-001</t>
  </si>
  <si>
    <t>INV-1576-001</t>
  </si>
  <si>
    <t>INV-1576-002</t>
  </si>
  <si>
    <t>INV-1576-003</t>
  </si>
  <si>
    <t>INV-1576-004</t>
  </si>
  <si>
    <t>INV-1576-005</t>
  </si>
  <si>
    <t>INV-1577-001</t>
  </si>
  <si>
    <t>INV-1577-002</t>
  </si>
  <si>
    <t>INV-1578-001</t>
  </si>
  <si>
    <t>INV-1579-001</t>
  </si>
  <si>
    <t>INV-1579-002</t>
  </si>
  <si>
    <t>INV-1579-003</t>
  </si>
  <si>
    <t>INV-1579-004</t>
  </si>
  <si>
    <t>INV-1579-005</t>
  </si>
  <si>
    <t>INV-1580-001</t>
  </si>
  <si>
    <t>INV-1580-002</t>
  </si>
  <si>
    <t>INV-1580-003</t>
  </si>
  <si>
    <t>INV-1580-004</t>
  </si>
  <si>
    <t>INV-1580-005</t>
  </si>
  <si>
    <t>INV-1580-006</t>
  </si>
  <si>
    <t>INV-1580-007</t>
  </si>
  <si>
    <t>INV-1580-008</t>
  </si>
  <si>
    <t>INV-1580-009</t>
  </si>
  <si>
    <t>INV-1580-010</t>
  </si>
  <si>
    <t>INV-1580-011</t>
  </si>
  <si>
    <t>INV-1580-012</t>
  </si>
  <si>
    <t>INV-1580-013</t>
  </si>
  <si>
    <t>INV-1580-014</t>
  </si>
  <si>
    <t>INV-1580-015</t>
  </si>
  <si>
    <t>INV-1580-016</t>
  </si>
  <si>
    <t>INV-1580-017</t>
  </si>
  <si>
    <t>INV-1581-001</t>
  </si>
  <si>
    <t>INV-1581-002</t>
  </si>
  <si>
    <t>INV-1582-001</t>
  </si>
  <si>
    <t>INV-1583-001</t>
  </si>
  <si>
    <t>INV-1583-002</t>
  </si>
  <si>
    <t>INV-1583-003</t>
  </si>
  <si>
    <t>INV-1583-004</t>
  </si>
  <si>
    <t>INV-1583-005</t>
  </si>
  <si>
    <t>INV-1584-001</t>
  </si>
  <si>
    <t>INV-1584-002</t>
  </si>
  <si>
    <t>INV-1585-001</t>
  </si>
  <si>
    <t>INV-1585-002</t>
  </si>
  <si>
    <t>INV-1586-001</t>
  </si>
  <si>
    <t>INV-1587-001</t>
  </si>
  <si>
    <t>INV-1587-002</t>
  </si>
  <si>
    <t>INV-1587-003</t>
  </si>
  <si>
    <t>INV-1587-004</t>
  </si>
  <si>
    <t>INV-1587-005</t>
  </si>
  <si>
    <t>INV-1587-006</t>
  </si>
  <si>
    <t>INV-1588-001</t>
  </si>
  <si>
    <t>INV-1588-002</t>
  </si>
  <si>
    <t>INV-1588-003</t>
  </si>
  <si>
    <t>INV-1588-004</t>
  </si>
  <si>
    <t>INV-1588-005</t>
  </si>
  <si>
    <t>INV-1588-006</t>
  </si>
  <si>
    <t>INV-1588-007</t>
  </si>
  <si>
    <t>INV-1588-008</t>
  </si>
  <si>
    <t>INV-1589-001</t>
  </si>
  <si>
    <t>INV-1590-001</t>
  </si>
  <si>
    <t>INV-1590-002</t>
  </si>
  <si>
    <t>INV-1590-003</t>
  </si>
  <si>
    <t>INV-1590-004</t>
  </si>
  <si>
    <t>INV-1590-005</t>
  </si>
  <si>
    <t>INV-1590-006</t>
  </si>
  <si>
    <t>INV-1590-007</t>
  </si>
  <si>
    <t>INV-1591-001</t>
  </si>
  <si>
    <t>INV-1591-002</t>
  </si>
  <si>
    <t>INV-1591-003</t>
  </si>
  <si>
    <t>INV-1592-001</t>
  </si>
  <si>
    <t>INV-1592-002</t>
  </si>
  <si>
    <t>INV-1593-001</t>
  </si>
  <si>
    <t>INV-1593-002</t>
  </si>
  <si>
    <t>INV-1594-001</t>
  </si>
  <si>
    <t>INV-1594-002</t>
  </si>
  <si>
    <t>INV-1594-003</t>
  </si>
  <si>
    <t>INV-1594-004</t>
  </si>
  <si>
    <t>INV-1594-005</t>
  </si>
  <si>
    <t>INV-1595-001</t>
  </si>
  <si>
    <t>INV-1596-001</t>
  </si>
  <si>
    <t>INV-1596-002</t>
  </si>
  <si>
    <t>INV-1596-003</t>
  </si>
  <si>
    <t>INV-1596-004</t>
  </si>
  <si>
    <t>INV-1597-001</t>
  </si>
  <si>
    <t>INV-1598-001</t>
  </si>
  <si>
    <t>INV-1598-002</t>
  </si>
  <si>
    <t>INV-1598-003</t>
  </si>
  <si>
    <t>INV-1598-004</t>
  </si>
  <si>
    <t>INV-1599-001</t>
  </si>
  <si>
    <t>INV-1600-001</t>
  </si>
  <si>
    <t>INV-1601-001</t>
  </si>
  <si>
    <t>INV-1601-002</t>
  </si>
  <si>
    <t>INV-1601-003</t>
  </si>
  <si>
    <t>INV-1602-001</t>
  </si>
  <si>
    <t>INV-1602-002</t>
  </si>
  <si>
    <t>INV-1602-003</t>
  </si>
  <si>
    <t>INV-1602-004</t>
  </si>
  <si>
    <t>INV-1602-005</t>
  </si>
  <si>
    <t>INV-1603-001</t>
  </si>
  <si>
    <t>INV-1603-002</t>
  </si>
  <si>
    <t>INV-1603-003</t>
  </si>
  <si>
    <t>INV-1603-004</t>
  </si>
  <si>
    <t>INV-1603-005</t>
  </si>
  <si>
    <t>INV-1603-006</t>
  </si>
  <si>
    <t>INV-1603-007</t>
  </si>
  <si>
    <t>INV-1603-008</t>
  </si>
  <si>
    <t>INV-1604-001</t>
  </si>
  <si>
    <t>INV-1604-002</t>
  </si>
  <si>
    <t>INV-1605-001</t>
  </si>
  <si>
    <t>INV-1605-002</t>
  </si>
  <si>
    <t>INV-1605-003</t>
  </si>
  <si>
    <t>INV-1605-004</t>
  </si>
  <si>
    <t>INV-1605-005</t>
  </si>
  <si>
    <t>INV-1605-006</t>
  </si>
  <si>
    <t>INV-1605-007</t>
  </si>
  <si>
    <t>INV-1606-001</t>
  </si>
  <si>
    <t>INV-1606-002</t>
  </si>
  <si>
    <t>INV-1606-003</t>
  </si>
  <si>
    <t>INV-1606-004</t>
  </si>
  <si>
    <t>INV-1606-005</t>
  </si>
  <si>
    <t>INV-1606-006</t>
  </si>
  <si>
    <t>INV-1606-007</t>
  </si>
  <si>
    <t>INV-1606-008</t>
  </si>
  <si>
    <t>INV-1606-009</t>
  </si>
  <si>
    <t>INV-1606-010</t>
  </si>
  <si>
    <t>INV-1606-011</t>
  </si>
  <si>
    <t>INV-1606-012</t>
  </si>
  <si>
    <t>INV-1606-013</t>
  </si>
  <si>
    <t>INV-1606-014</t>
  </si>
  <si>
    <t>INV-1606-015</t>
  </si>
  <si>
    <t>INV-1606-016</t>
  </si>
  <si>
    <t>INV-1606-017</t>
  </si>
  <si>
    <t>INV-1606-018</t>
  </si>
  <si>
    <t>INV-1606-019</t>
  </si>
  <si>
    <t>INV-1606-020</t>
  </si>
  <si>
    <t>INV-1606-021</t>
  </si>
  <si>
    <t>INV-1606-022</t>
  </si>
  <si>
    <t>INV-1606-023</t>
  </si>
  <si>
    <t>INV-1606-024</t>
  </si>
  <si>
    <t>INV-1606-025</t>
  </si>
  <si>
    <t>INV-1607-001</t>
  </si>
  <si>
    <t>INV-1607-002</t>
  </si>
  <si>
    <t>INV-1607-003</t>
  </si>
  <si>
    <t>INV-1607-004</t>
  </si>
  <si>
    <t>INV-1607-005</t>
  </si>
  <si>
    <t>INV-1607-006</t>
  </si>
  <si>
    <t>INV-1608-001</t>
  </si>
  <si>
    <t>INV-1608-002</t>
  </si>
  <si>
    <t>INV-1608-003</t>
  </si>
  <si>
    <t>INV-1608-004</t>
  </si>
  <si>
    <t>INV-1609-001</t>
  </si>
  <si>
    <t>INV-1609-002</t>
  </si>
  <si>
    <t>INV-1610-001</t>
  </si>
  <si>
    <t>INV-1610-002</t>
  </si>
  <si>
    <t>INV-1610-003</t>
  </si>
  <si>
    <t>INV-1610-004</t>
  </si>
  <si>
    <t>INV-1610-005</t>
  </si>
  <si>
    <t>INV-1610-006</t>
  </si>
  <si>
    <t>INV-1611-001</t>
  </si>
  <si>
    <t>INV-1611-002</t>
  </si>
  <si>
    <t>INV-1612-001</t>
  </si>
  <si>
    <t>INV-1612-002</t>
  </si>
  <si>
    <t>INV-1613-001</t>
  </si>
  <si>
    <t>INV-1613-002</t>
  </si>
  <si>
    <t>INV-1613-003</t>
  </si>
  <si>
    <t>INV-1614-001</t>
  </si>
  <si>
    <t>INV-1615-001</t>
  </si>
  <si>
    <t>INV-1616-001</t>
  </si>
  <si>
    <t>INV-1616-002</t>
  </si>
  <si>
    <t>INV-1616-003</t>
  </si>
  <si>
    <t>INV-1616-004</t>
  </si>
  <si>
    <t>INV-1616-005</t>
  </si>
  <si>
    <t>INV-1617-001</t>
  </si>
  <si>
    <t>INV-1618-001</t>
  </si>
  <si>
    <t>INV-1618-002</t>
  </si>
  <si>
    <t>INV-1618-003</t>
  </si>
  <si>
    <t>INV-1618-004</t>
  </si>
  <si>
    <t>INV-1618-005</t>
  </si>
  <si>
    <t>INV-1618-006</t>
  </si>
  <si>
    <t>INV-1619-001</t>
  </si>
  <si>
    <t>INV-1620-001</t>
  </si>
  <si>
    <t>INV-1620-002</t>
  </si>
  <si>
    <t>INV-1620-003</t>
  </si>
  <si>
    <t>INV-1620-004</t>
  </si>
  <si>
    <t>INV-1621-001</t>
  </si>
  <si>
    <t>INV-1621-002</t>
  </si>
  <si>
    <t>INV-1622-001</t>
  </si>
  <si>
    <t>INV-1622-002</t>
  </si>
  <si>
    <t>INV-1622-003</t>
  </si>
  <si>
    <t>INV-1622-004</t>
  </si>
  <si>
    <t>INV-1622-005</t>
  </si>
  <si>
    <t>INV-1622-006</t>
  </si>
  <si>
    <t>INV-1622-007</t>
  </si>
  <si>
    <t>INV-1622-008</t>
  </si>
  <si>
    <t>INV-1622-009</t>
  </si>
  <si>
    <t>INV-1622-010</t>
  </si>
  <si>
    <t>INV-1622-011</t>
  </si>
  <si>
    <t>INV-1622-012</t>
  </si>
  <si>
    <t>INV-1623-001</t>
  </si>
  <si>
    <t>INV-1623-002</t>
  </si>
  <si>
    <t>INV-1623-003</t>
  </si>
  <si>
    <t>INV-1624-001</t>
  </si>
  <si>
    <t>INV-1624-002</t>
  </si>
  <si>
    <t>INV-1624-003</t>
  </si>
  <si>
    <t>INV-1624-004</t>
  </si>
  <si>
    <t>INV-1624-005</t>
  </si>
  <si>
    <t>INV-1624-006</t>
  </si>
  <si>
    <t>INV-1625-001</t>
  </si>
  <si>
    <t>INV-1626-001</t>
  </si>
  <si>
    <t>INV-1626-002</t>
  </si>
  <si>
    <t>INV-1626-003</t>
  </si>
  <si>
    <t>INV-1626-004</t>
  </si>
  <si>
    <t>INV-1626-005</t>
  </si>
  <si>
    <t>INV-1627-001</t>
  </si>
  <si>
    <t>INV-1627-002</t>
  </si>
  <si>
    <t>INV-1627-003</t>
  </si>
  <si>
    <t>INV-1627-004</t>
  </si>
  <si>
    <t>INV-1627-005</t>
  </si>
  <si>
    <t>INV-1627-006</t>
  </si>
  <si>
    <t>INV-1627-007</t>
  </si>
  <si>
    <t>INV-1628-001</t>
  </si>
  <si>
    <t>INV-1628-002</t>
  </si>
  <si>
    <t>INV-1628-003</t>
  </si>
  <si>
    <t>INV-1628-004</t>
  </si>
  <si>
    <t>INV-1628-005</t>
  </si>
  <si>
    <t>INV-1629-001</t>
  </si>
  <si>
    <t>INV-1629-002</t>
  </si>
  <si>
    <t>INV-1630-001</t>
  </si>
  <si>
    <t>INV-1630-002</t>
  </si>
  <si>
    <t>INV-1631-001</t>
  </si>
  <si>
    <t>INV-1631-002</t>
  </si>
  <si>
    <t>INV-1632-001</t>
  </si>
  <si>
    <t>INV-1632-002</t>
  </si>
  <si>
    <t>INV-1632-003</t>
  </si>
  <si>
    <t>INV-1632-004</t>
  </si>
  <si>
    <t>INV-1632-005</t>
  </si>
  <si>
    <t>INV-1632-006</t>
  </si>
  <si>
    <t>INV-1633-001</t>
  </si>
  <si>
    <t>INV-1634-001</t>
  </si>
  <si>
    <t>INV-1635-001</t>
  </si>
  <si>
    <t>INV-1635-002</t>
  </si>
  <si>
    <t>INV-1636-001</t>
  </si>
  <si>
    <t>INV-1636-002</t>
  </si>
  <si>
    <t>INV-1636-003</t>
  </si>
  <si>
    <t>INV-1636-004</t>
  </si>
  <si>
    <t>INV-1637-001</t>
  </si>
  <si>
    <t>INV-1637-002</t>
  </si>
  <si>
    <t>INV-1638-001</t>
  </si>
  <si>
    <t>INV-1638-002</t>
  </si>
  <si>
    <t>INV-1638-003</t>
  </si>
  <si>
    <t>INV-1638-004</t>
  </si>
  <si>
    <t>INV-1638-005</t>
  </si>
  <si>
    <t>INV-1639-001</t>
  </si>
  <si>
    <t>INV-1639-002</t>
  </si>
  <si>
    <t>INV-1640-001</t>
  </si>
  <si>
    <t>INV-1640-002</t>
  </si>
  <si>
    <t>INV-1640-003</t>
  </si>
  <si>
    <t>INV-1640-004</t>
  </si>
  <si>
    <t>INV-1640-005</t>
  </si>
  <si>
    <t>INV-1640-006</t>
  </si>
  <si>
    <t>INV-1640-007</t>
  </si>
  <si>
    <t>INV-1640-008</t>
  </si>
  <si>
    <t>INV-1641-001</t>
  </si>
  <si>
    <t>INV-1641-002</t>
  </si>
  <si>
    <t>INV-1641-003</t>
  </si>
  <si>
    <t>INV-1641-004</t>
  </si>
  <si>
    <t>INV-1641-005</t>
  </si>
  <si>
    <t>INV-1642-001</t>
  </si>
  <si>
    <t>INV-1642-002</t>
  </si>
  <si>
    <t>INV-1642-003</t>
  </si>
  <si>
    <t>INV-1643-001</t>
  </si>
  <si>
    <t>INV-1643-002</t>
  </si>
  <si>
    <t>INV-1643-003</t>
  </si>
  <si>
    <t>INV-1643-004</t>
  </si>
  <si>
    <t>INV-1643-005</t>
  </si>
  <si>
    <t>INV-1643-006</t>
  </si>
  <si>
    <t>INV-1643-007</t>
  </si>
  <si>
    <t>INV-1644-001</t>
  </si>
  <si>
    <t>INV-1644-002</t>
  </si>
  <si>
    <t>INV-1644-003</t>
  </si>
  <si>
    <t>INV-1644-004</t>
  </si>
  <si>
    <t>INV-1644-005</t>
  </si>
  <si>
    <t>INV-1644-006</t>
  </si>
  <si>
    <t>INV-1644-007</t>
  </si>
  <si>
    <t>INV-1645-001</t>
  </si>
  <si>
    <t>INV-1645-002</t>
  </si>
  <si>
    <t>INV-1646-001</t>
  </si>
  <si>
    <t>INV-1646-002</t>
  </si>
  <si>
    <t>INV-1647-001</t>
  </si>
  <si>
    <t>INV-1647-002</t>
  </si>
  <si>
    <t>INV-1647-003</t>
  </si>
  <si>
    <t>INV-1647-004</t>
  </si>
  <si>
    <t>INV-1647-005</t>
  </si>
  <si>
    <t>INV-1647-006</t>
  </si>
  <si>
    <t>INV-1647-007</t>
  </si>
  <si>
    <t>INV-1647-008</t>
  </si>
  <si>
    <t>INV-1648-001</t>
  </si>
  <si>
    <t>INV-1649-001</t>
  </si>
  <si>
    <t>INV-1649-002</t>
  </si>
  <si>
    <t>INV-1649-003</t>
  </si>
  <si>
    <t>INV-1649-004</t>
  </si>
  <si>
    <t>INV-1649-005</t>
  </si>
  <si>
    <t>INV-1649-006</t>
  </si>
  <si>
    <t>INV-1649-007</t>
  </si>
  <si>
    <t>INV-1649-008</t>
  </si>
  <si>
    <t>INV-1649-009</t>
  </si>
  <si>
    <t>INV-1649-010</t>
  </si>
  <si>
    <t>INV-1649-011</t>
  </si>
  <si>
    <t>INV-1649-012</t>
  </si>
  <si>
    <t>INV-1649-013</t>
  </si>
  <si>
    <t>INV-1649-014</t>
  </si>
  <si>
    <t>INV-1649-015</t>
  </si>
  <si>
    <t>INV-1649-016</t>
  </si>
  <si>
    <t>INV-1649-017</t>
  </si>
  <si>
    <t>INV-1649-018</t>
  </si>
  <si>
    <t>INV-1649-019</t>
  </si>
  <si>
    <t>INV-1649-020</t>
  </si>
  <si>
    <t>INV-1649-021</t>
  </si>
  <si>
    <t>INV-1649-022</t>
  </si>
  <si>
    <t>INV-1649-023</t>
  </si>
  <si>
    <t>INV-1649-024</t>
  </si>
  <si>
    <t>INV-1649-025</t>
  </si>
  <si>
    <t>INV-1649-026</t>
  </si>
  <si>
    <t>INV-1649-027</t>
  </si>
  <si>
    <t>INV-1650-001</t>
  </si>
  <si>
    <t>INV-1650-002</t>
  </si>
  <si>
    <t>INV-1650-003</t>
  </si>
  <si>
    <t>INV-1650-004</t>
  </si>
  <si>
    <t>INV-1650-005</t>
  </si>
  <si>
    <t>INV-1650-006</t>
  </si>
  <si>
    <t>INV-1651-001</t>
  </si>
  <si>
    <t>INV-1651-002</t>
  </si>
  <si>
    <t>INV-1651-003</t>
  </si>
  <si>
    <t>INV-1651-004</t>
  </si>
  <si>
    <t>INV-1651-005</t>
  </si>
  <si>
    <t>INV-1651-006</t>
  </si>
  <si>
    <t>INV-1651-007</t>
  </si>
  <si>
    <t>INV-1652-001</t>
  </si>
  <si>
    <t>INV-1652-002</t>
  </si>
  <si>
    <t>INV-1652-003</t>
  </si>
  <si>
    <t>INV-1652-004</t>
  </si>
  <si>
    <t>INV-1652-005</t>
  </si>
  <si>
    <t>INV-1653-001</t>
  </si>
  <si>
    <t>INV-1653-002</t>
  </si>
  <si>
    <t>INV-1653-003</t>
  </si>
  <si>
    <t>INV-1654-001</t>
  </si>
  <si>
    <t>INV-1654-002</t>
  </si>
  <si>
    <t>INV-1655-001</t>
  </si>
  <si>
    <t>INV-1655-002</t>
  </si>
  <si>
    <t>INV-1655-003</t>
  </si>
  <si>
    <t>INV-1655-004</t>
  </si>
  <si>
    <t>INV-1655-005</t>
  </si>
  <si>
    <t>INV-1655-006</t>
  </si>
  <si>
    <t>INV-1655-007</t>
  </si>
  <si>
    <t>INV-1655-008</t>
  </si>
  <si>
    <t>INV-1656-001</t>
  </si>
  <si>
    <t>INV-1656-002</t>
  </si>
  <si>
    <t>INV-1656-003</t>
  </si>
  <si>
    <t>INV-1656-004</t>
  </si>
  <si>
    <t>INV-1656-005</t>
  </si>
  <si>
    <t>INV-1656-006</t>
  </si>
  <si>
    <t>INV-1656-007</t>
  </si>
  <si>
    <t>INV-1657-001</t>
  </si>
  <si>
    <t>INV-1657-002</t>
  </si>
  <si>
    <t>INV-1658-001</t>
  </si>
  <si>
    <t>INV-1658-002</t>
  </si>
  <si>
    <t>INV-1658-003</t>
  </si>
  <si>
    <t>INV-1658-004</t>
  </si>
  <si>
    <t>INV-1658-005</t>
  </si>
  <si>
    <t>INV-1658-006</t>
  </si>
  <si>
    <t>INV-1659-001</t>
  </si>
  <si>
    <t>INV-1659-002</t>
  </si>
  <si>
    <t>INV-1659-003</t>
  </si>
  <si>
    <t>INV-1659-004</t>
  </si>
  <si>
    <t>INV-1659-005</t>
  </si>
  <si>
    <t>INV-1659-006</t>
  </si>
  <si>
    <t>INV-1659-007</t>
  </si>
  <si>
    <t>INV-1659-008</t>
  </si>
  <si>
    <t>INV-1659-009</t>
  </si>
  <si>
    <t>INV-1659-010</t>
  </si>
  <si>
    <t>INV-1660-001</t>
  </si>
  <si>
    <t>INV-1660-002</t>
  </si>
  <si>
    <t>INV-1660-003</t>
  </si>
  <si>
    <t>INV-1661-001</t>
  </si>
  <si>
    <t>INV-1661-002</t>
  </si>
  <si>
    <t>INV-1661-003</t>
  </si>
  <si>
    <t>INV-1661-004</t>
  </si>
  <si>
    <t>INV-1661-005</t>
  </si>
  <si>
    <t>INV-1661-006</t>
  </si>
  <si>
    <t>INV-1662-001</t>
  </si>
  <si>
    <t>INV-1662-002</t>
  </si>
  <si>
    <t>INV-1662-003</t>
  </si>
  <si>
    <t>INV-1662-004</t>
  </si>
  <si>
    <t>INV-1662-005</t>
  </si>
  <si>
    <t>INV-1662-006</t>
  </si>
  <si>
    <t>INV-1662-007</t>
  </si>
  <si>
    <t>INV-1662-008</t>
  </si>
  <si>
    <t>INV-1663-001</t>
  </si>
  <si>
    <t>INV-1663-002</t>
  </si>
  <si>
    <t>INV-1664-001</t>
  </si>
  <si>
    <t>INV-1664-002</t>
  </si>
  <si>
    <t>INV-1665-001</t>
  </si>
  <si>
    <t>INV-1666-001</t>
  </si>
  <si>
    <t>INV-1666-002</t>
  </si>
  <si>
    <t>INV-1666-003</t>
  </si>
  <si>
    <t>INV-1666-004</t>
  </si>
  <si>
    <t>INV-1666-005</t>
  </si>
  <si>
    <t>INV-1666-006</t>
  </si>
  <si>
    <t>INV-1666-007</t>
  </si>
  <si>
    <t>INV-1666-008</t>
  </si>
  <si>
    <t>INV-1666-009</t>
  </si>
  <si>
    <t>INV-1666-010</t>
  </si>
  <si>
    <t>INV-1666-011</t>
  </si>
  <si>
    <t>INV-1666-012</t>
  </si>
  <si>
    <t>INV-1666-013</t>
  </si>
  <si>
    <t>INV-1666-014</t>
  </si>
  <si>
    <t>INV-1666-015</t>
  </si>
  <si>
    <t>INV-1666-016</t>
  </si>
  <si>
    <t>INV-1666-017</t>
  </si>
  <si>
    <t>INV-1667-001</t>
  </si>
  <si>
    <t>INV-1667-002</t>
  </si>
  <si>
    <t>INV-1667-003</t>
  </si>
  <si>
    <t>INV-1667-004</t>
  </si>
  <si>
    <t>INV-1667-005</t>
  </si>
  <si>
    <t>INV-1668-001</t>
  </si>
  <si>
    <t>INV-1668-002</t>
  </si>
  <si>
    <t>INV-1668-003</t>
  </si>
  <si>
    <t>INV-1668-004</t>
  </si>
  <si>
    <t>INV-1668-005</t>
  </si>
  <si>
    <t>INV-1668-006</t>
  </si>
  <si>
    <t>INV-1668-007</t>
  </si>
  <si>
    <t>INV-1668-008</t>
  </si>
  <si>
    <t>INV-1668-009</t>
  </si>
  <si>
    <t>INV-1669-001</t>
  </si>
  <si>
    <t>INV-1669-002</t>
  </si>
  <si>
    <t>INV-1669-003</t>
  </si>
  <si>
    <t>INV-1669-004</t>
  </si>
  <si>
    <t>INV-1669-005</t>
  </si>
  <si>
    <t>INV-1669-006</t>
  </si>
  <si>
    <t>INV-1670-001</t>
  </si>
  <si>
    <t>INV-1670-002</t>
  </si>
  <si>
    <t>INV-1670-003</t>
  </si>
  <si>
    <t>INV-1670-004</t>
  </si>
  <si>
    <t>INV-1670-005</t>
  </si>
  <si>
    <t>INV-1670-006</t>
  </si>
  <si>
    <t>INV-1670-007</t>
  </si>
  <si>
    <t>INV-1670-008</t>
  </si>
  <si>
    <t>INV-1670-009</t>
  </si>
  <si>
    <t>INV-1670-010</t>
  </si>
  <si>
    <t>INV-1671-001</t>
  </si>
  <si>
    <t>INV-1671-002</t>
  </si>
  <si>
    <t>INV-1671-003</t>
  </si>
  <si>
    <t>INV-1671-004</t>
  </si>
  <si>
    <t>INV-1672-001</t>
  </si>
  <si>
    <t>INV-1673-001</t>
  </si>
  <si>
    <t>INV-1673-002</t>
  </si>
  <si>
    <t>INV-1674-001</t>
  </si>
  <si>
    <t>INV-1675-001</t>
  </si>
  <si>
    <t>INV-1676-001</t>
  </si>
  <si>
    <t>INV-1676-002</t>
  </si>
  <si>
    <t>INV-1676-003</t>
  </si>
  <si>
    <t>INV-1677-001</t>
  </si>
  <si>
    <t>INV-1677-002</t>
  </si>
  <si>
    <t>INV-1677-003</t>
  </si>
  <si>
    <t>INV-1677-004</t>
  </si>
  <si>
    <t>INV-1677-005</t>
  </si>
  <si>
    <t>INV-1677-006</t>
  </si>
  <si>
    <t>INV-1677-007</t>
  </si>
  <si>
    <t>INV-1677-008</t>
  </si>
  <si>
    <t>INV-1677-009</t>
  </si>
  <si>
    <t>INV-1677-010</t>
  </si>
  <si>
    <t>INV-1677-011</t>
  </si>
  <si>
    <t>INV-1677-012</t>
  </si>
  <si>
    <t>INV-1678-001</t>
  </si>
  <si>
    <t>INV-1678-002</t>
  </si>
  <si>
    <t>INV-1678-003</t>
  </si>
  <si>
    <t>INV-1678-004</t>
  </si>
  <si>
    <t>INV-1678-005</t>
  </si>
  <si>
    <t>INV-1679-001</t>
  </si>
  <si>
    <t>INV-1680-001</t>
  </si>
  <si>
    <t>INV-1680-002</t>
  </si>
  <si>
    <t>INV-1680-003</t>
  </si>
  <si>
    <t>INV-1680-004</t>
  </si>
  <si>
    <t>INV-1680-005</t>
  </si>
  <si>
    <t>INV-1680-006</t>
  </si>
  <si>
    <t>INV-1680-007</t>
  </si>
  <si>
    <t>INV-1681-001</t>
  </si>
  <si>
    <t>INV-1681-002</t>
  </si>
  <si>
    <t>INV-1681-003</t>
  </si>
  <si>
    <t>INV-1682-001</t>
  </si>
  <si>
    <t>INV-1682-002</t>
  </si>
  <si>
    <t>INV-1682-003</t>
  </si>
  <si>
    <t>INV-1682-004</t>
  </si>
  <si>
    <t>INV-1683-001</t>
  </si>
  <si>
    <t>INV-1683-002</t>
  </si>
  <si>
    <t>INV-1683-003</t>
  </si>
  <si>
    <t>INV-1684-001</t>
  </si>
  <si>
    <t>INV-1685-001</t>
  </si>
  <si>
    <t>INV-1685-002</t>
  </si>
  <si>
    <t>INV-1685-003</t>
  </si>
  <si>
    <t>INV-1685-004</t>
  </si>
  <si>
    <t>INV-1685-005</t>
  </si>
  <si>
    <t>INV-1686-001</t>
  </si>
  <si>
    <t>INV-1686-002</t>
  </si>
  <si>
    <t>INV-1686-003</t>
  </si>
  <si>
    <t>INV-1686-004</t>
  </si>
  <si>
    <t>INV-1686-005</t>
  </si>
  <si>
    <t>INV-1686-006</t>
  </si>
  <si>
    <t>INV-1686-007</t>
  </si>
  <si>
    <t>INV-1686-008</t>
  </si>
  <si>
    <t>INV-1686-009</t>
  </si>
  <si>
    <t>INV-1686-010</t>
  </si>
  <si>
    <t>INV-1686-011</t>
  </si>
  <si>
    <t>INV-1686-012</t>
  </si>
  <si>
    <t>INV-1687-001</t>
  </si>
  <si>
    <t>INV-1687-002</t>
  </si>
  <si>
    <t>INV-1687-003</t>
  </si>
  <si>
    <t>INV-1687-004</t>
  </si>
  <si>
    <t>INV-1688-001</t>
  </si>
  <si>
    <t>INV-1688-002</t>
  </si>
  <si>
    <t>INV-1688-003</t>
  </si>
  <si>
    <t>INV-1688-004</t>
  </si>
  <si>
    <t>INV-1688-005</t>
  </si>
  <si>
    <t>INV-1688-006</t>
  </si>
  <si>
    <t>INV-1688-007</t>
  </si>
  <si>
    <t>INV-1688-008</t>
  </si>
  <si>
    <t>INV-1688-009</t>
  </si>
  <si>
    <t>INV-1688-010</t>
  </si>
  <si>
    <t>INV-1688-011</t>
  </si>
  <si>
    <t>INV-1688-012</t>
  </si>
  <si>
    <t>INV-1688-013</t>
  </si>
  <si>
    <t>INV-1688-014</t>
  </si>
  <si>
    <t>INV-1688-015</t>
  </si>
  <si>
    <t>INV-1689-001</t>
  </si>
  <si>
    <t>INV-1689-002</t>
  </si>
  <si>
    <t>INV-1689-003</t>
  </si>
  <si>
    <t>INV-1689-004</t>
  </si>
  <si>
    <t>INV-1690-001</t>
  </si>
  <si>
    <t>INV-1691-001</t>
  </si>
  <si>
    <t>INV-1692-001</t>
  </si>
  <si>
    <t>INV-1692-002</t>
  </si>
  <si>
    <t>INV-1693-001</t>
  </si>
  <si>
    <t>INV-1694-001</t>
  </si>
  <si>
    <t>INV-1694-002</t>
  </si>
  <si>
    <t>INV-1695-001</t>
  </si>
  <si>
    <t>INV-1696-001</t>
  </si>
  <si>
    <t>INV-1696-002</t>
  </si>
  <si>
    <t>INV-1696-003</t>
  </si>
  <si>
    <t>INV-1696-004</t>
  </si>
  <si>
    <t>INV-1696-005</t>
  </si>
  <si>
    <t>INV-1696-006</t>
  </si>
  <si>
    <t>INV-1696-007</t>
  </si>
  <si>
    <t>INV-1697-001</t>
  </si>
  <si>
    <t>INV-1697-002</t>
  </si>
  <si>
    <t>INV-1697-003</t>
  </si>
  <si>
    <t>INV-1698-001</t>
  </si>
  <si>
    <t>INV-1698-002</t>
  </si>
  <si>
    <t>INV-1698-003</t>
  </si>
  <si>
    <t>INV-1698-004</t>
  </si>
  <si>
    <t>INV-1699-001</t>
  </si>
  <si>
    <t>INV-1699-002</t>
  </si>
  <si>
    <t>INV-1699-003</t>
  </si>
  <si>
    <t>INV-1699-004</t>
  </si>
  <si>
    <t>INV-1699-005</t>
  </si>
  <si>
    <t>INV-1699-006</t>
  </si>
  <si>
    <t>INV-1699-007</t>
  </si>
  <si>
    <t>INV-1699-008</t>
  </si>
  <si>
    <t>INV-1700-001</t>
  </si>
  <si>
    <t>INV-1700-002</t>
  </si>
  <si>
    <t>INV-1700-003</t>
  </si>
  <si>
    <t>INV-1700-004</t>
  </si>
  <si>
    <t>INV-1700-005</t>
  </si>
  <si>
    <t>INV-1700-006</t>
  </si>
  <si>
    <t>INV-1700-007</t>
  </si>
  <si>
    <t>INV-1700-008</t>
  </si>
  <si>
    <t>INV-1700-009</t>
  </si>
  <si>
    <t>INV-1700-010</t>
  </si>
  <si>
    <t>INV-1700-011</t>
  </si>
  <si>
    <t>INV-1700-012</t>
  </si>
  <si>
    <t>INV-1700-013</t>
  </si>
  <si>
    <t>INV-1700-014</t>
  </si>
  <si>
    <t>INV-1701-001</t>
  </si>
  <si>
    <t>INV-1701-002</t>
  </si>
  <si>
    <t>INV-1702-001</t>
  </si>
  <si>
    <t>INV-1702-002</t>
  </si>
  <si>
    <t>INV-1702-003</t>
  </si>
  <si>
    <t>INV-1702-004</t>
  </si>
  <si>
    <t>INV-1702-005</t>
  </si>
  <si>
    <t>INV-1702-006</t>
  </si>
  <si>
    <t>INV-1702-007</t>
  </si>
  <si>
    <t>INV-1703-001</t>
  </si>
  <si>
    <t>INV-1703-002</t>
  </si>
  <si>
    <t>INV-1704-001</t>
  </si>
  <si>
    <t>INV-1705-001</t>
  </si>
  <si>
    <t>INV-1705-002</t>
  </si>
  <si>
    <t>INV-1705-003</t>
  </si>
  <si>
    <t>INV-1705-004</t>
  </si>
  <si>
    <t>INV-1705-005</t>
  </si>
  <si>
    <t>INV-1705-006</t>
  </si>
  <si>
    <t>INV-1705-007</t>
  </si>
  <si>
    <t>INV-1706-001</t>
  </si>
  <si>
    <t>INV-1707-001</t>
  </si>
  <si>
    <t>INV-1707-002</t>
  </si>
  <si>
    <t>INV-1707-003</t>
  </si>
  <si>
    <t>INV-1708-001</t>
  </si>
  <si>
    <t>INV-1708-002</t>
  </si>
  <si>
    <t>INV-1708-003</t>
  </si>
  <si>
    <t>INV-1708-004</t>
  </si>
  <si>
    <t>INV-1708-005</t>
  </si>
  <si>
    <t>INV-1708-006</t>
  </si>
  <si>
    <t>INV-1708-007</t>
  </si>
  <si>
    <t>INV-1709-001</t>
  </si>
  <si>
    <t>INV-1709-002</t>
  </si>
  <si>
    <t>INV-1709-003</t>
  </si>
  <si>
    <t>INV-1709-004</t>
  </si>
  <si>
    <t>INV-1709-005</t>
  </si>
  <si>
    <t>INV-1709-006</t>
  </si>
  <si>
    <t>INV-1709-007</t>
  </si>
  <si>
    <t>INV-1710-001</t>
  </si>
  <si>
    <t>INV-1710-002</t>
  </si>
  <si>
    <t>INV-1710-003</t>
  </si>
  <si>
    <t>INV-1710-004</t>
  </si>
  <si>
    <t>INV-1710-005</t>
  </si>
  <si>
    <t>INV-1710-006</t>
  </si>
  <si>
    <t>INV-1710-007</t>
  </si>
  <si>
    <t>INV-1710-008</t>
  </si>
  <si>
    <t>INV-1710-009</t>
  </si>
  <si>
    <t>INV-1710-010</t>
  </si>
  <si>
    <t>INV-1711-001</t>
  </si>
  <si>
    <t>INV-1711-002</t>
  </si>
  <si>
    <t>INV-1711-003</t>
  </si>
  <si>
    <t>INV-1711-004</t>
  </si>
  <si>
    <t>INV-1711-005</t>
  </si>
  <si>
    <t>INV-1712-001</t>
  </si>
  <si>
    <t>INV-1712-002</t>
  </si>
  <si>
    <t>INV-1712-003</t>
  </si>
  <si>
    <t>INV-1712-004</t>
  </si>
  <si>
    <t>INV-1713-001</t>
  </si>
  <si>
    <t>INV-1713-002</t>
  </si>
  <si>
    <t>INV-1713-003</t>
  </si>
  <si>
    <t>INV-1714-001</t>
  </si>
  <si>
    <t>INV-1714-002</t>
  </si>
  <si>
    <t>INV-1714-003</t>
  </si>
  <si>
    <t>INV-1714-004</t>
  </si>
  <si>
    <t>INV-1714-005</t>
  </si>
  <si>
    <t>INV-1714-006</t>
  </si>
  <si>
    <t>INV-1714-007</t>
  </si>
  <si>
    <t>INV-1714-008</t>
  </si>
  <si>
    <t>INV-1714-009</t>
  </si>
  <si>
    <t>INV-1714-010</t>
  </si>
  <si>
    <t>INV-1714-011</t>
  </si>
  <si>
    <t>INV-1714-012</t>
  </si>
  <si>
    <t>INV-1714-013</t>
  </si>
  <si>
    <t>INV-1715-001</t>
  </si>
  <si>
    <t>INV-1715-002</t>
  </si>
  <si>
    <t>INV-1715-003</t>
  </si>
  <si>
    <t>INV-1715-004</t>
  </si>
  <si>
    <t>INV-1716-001</t>
  </si>
  <si>
    <t>INV-1716-002</t>
  </si>
  <si>
    <t>INV-1716-003</t>
  </si>
  <si>
    <t>INV-1716-004</t>
  </si>
  <si>
    <t>INV-1716-005</t>
  </si>
  <si>
    <t>INV-1716-006</t>
  </si>
  <si>
    <t>INV-1717-001</t>
  </si>
  <si>
    <t>INV-1717-002</t>
  </si>
  <si>
    <t>INV-1718-001</t>
  </si>
  <si>
    <t>INV-1719-001</t>
  </si>
  <si>
    <t>INV-1719-002</t>
  </si>
  <si>
    <t>INV-1719-003</t>
  </si>
  <si>
    <t>INV-1719-004</t>
  </si>
  <si>
    <t>INV-1719-005</t>
  </si>
  <si>
    <t>INV-1719-006</t>
  </si>
  <si>
    <t>INV-1719-007</t>
  </si>
  <si>
    <t>INV-1719-008</t>
  </si>
  <si>
    <t>INV-1720-001</t>
  </si>
  <si>
    <t>INV-1721-001</t>
  </si>
  <si>
    <t>INV-1721-002</t>
  </si>
  <si>
    <t>INV-1722-001</t>
  </si>
  <si>
    <t>INV-1722-002</t>
  </si>
  <si>
    <t>INV-1722-003</t>
  </si>
  <si>
    <t>INV-1722-004</t>
  </si>
  <si>
    <t>INV-1723-001</t>
  </si>
  <si>
    <t>INV-1723-002</t>
  </si>
  <si>
    <t>INV-1723-003</t>
  </si>
  <si>
    <t>INV-1723-004</t>
  </si>
  <si>
    <t>INV-1723-005</t>
  </si>
  <si>
    <t>INV-1723-006</t>
  </si>
  <si>
    <t>INV-1723-007</t>
  </si>
  <si>
    <t>INV-1724-001</t>
  </si>
  <si>
    <t>INV-1725-001</t>
  </si>
  <si>
    <t>INV-1726-001</t>
  </si>
  <si>
    <t>INV-1726-002</t>
  </si>
  <si>
    <t>INV-1726-003</t>
  </si>
  <si>
    <t>INV-1727-001</t>
  </si>
  <si>
    <t>INV-1727-002</t>
  </si>
  <si>
    <t>INV-1727-003</t>
  </si>
  <si>
    <t>INV-1727-004</t>
  </si>
  <si>
    <t>INV-1727-005</t>
  </si>
  <si>
    <t>INV-1727-006</t>
  </si>
  <si>
    <t>INV-1728-001</t>
  </si>
  <si>
    <t>INV-1728-002</t>
  </si>
  <si>
    <t>INV-1729-001</t>
  </si>
  <si>
    <t>INV-1729-002</t>
  </si>
  <si>
    <t>INV-1729-003</t>
  </si>
  <si>
    <t>INV-1729-004</t>
  </si>
  <si>
    <t>INV-1730-001</t>
  </si>
  <si>
    <t>INV-1730-002</t>
  </si>
  <si>
    <t>INV-1730-003</t>
  </si>
  <si>
    <t>INV-1730-004</t>
  </si>
  <si>
    <t>INV-1730-005</t>
  </si>
  <si>
    <t>INV-1730-006</t>
  </si>
  <si>
    <t>INV-1730-007</t>
  </si>
  <si>
    <t>INV-1730-008</t>
  </si>
  <si>
    <t>INV-1730-009</t>
  </si>
  <si>
    <t>INV-1730-010</t>
  </si>
  <si>
    <t>INV-1730-011</t>
  </si>
  <si>
    <t>INV-1730-012</t>
  </si>
  <si>
    <t>INV-1730-013</t>
  </si>
  <si>
    <t>INV-1731-001</t>
  </si>
  <si>
    <t>INV-1731-002</t>
  </si>
  <si>
    <t>INV-1731-003</t>
  </si>
  <si>
    <t>INV-1731-004</t>
  </si>
  <si>
    <t>INV-1731-005</t>
  </si>
  <si>
    <t>INV-1731-006</t>
  </si>
  <si>
    <t>INV-1732-001</t>
  </si>
  <si>
    <t>INV-1732-002</t>
  </si>
  <si>
    <t>INV-1732-003</t>
  </si>
  <si>
    <t>INV-1732-004</t>
  </si>
  <si>
    <t>INV-1732-005</t>
  </si>
  <si>
    <t>INV-1733-001</t>
  </si>
  <si>
    <t>INV-1733-002</t>
  </si>
  <si>
    <t>INV-1734-001</t>
  </si>
  <si>
    <t>INV-1734-002</t>
  </si>
  <si>
    <t>INV-1734-003</t>
  </si>
  <si>
    <t>INV-1734-004</t>
  </si>
  <si>
    <t>INV-1734-005</t>
  </si>
  <si>
    <t>INV-1734-006</t>
  </si>
  <si>
    <t>INV-1734-007</t>
  </si>
  <si>
    <t>INV-1734-008</t>
  </si>
  <si>
    <t>INV-1734-009</t>
  </si>
  <si>
    <t>INV-1734-010</t>
  </si>
  <si>
    <t>INV-1735-001</t>
  </si>
  <si>
    <t>INV-1736-001</t>
  </si>
  <si>
    <t>INV-1736-002</t>
  </si>
  <si>
    <t>INV-1736-003</t>
  </si>
  <si>
    <t>INV-1736-004</t>
  </si>
  <si>
    <t>INV-1736-005</t>
  </si>
  <si>
    <t>INV-1736-006</t>
  </si>
  <si>
    <t>INV-1736-007</t>
  </si>
  <si>
    <t>INV-1736-008</t>
  </si>
  <si>
    <t>INV-1737-001</t>
  </si>
  <si>
    <t>INV-1737-002</t>
  </si>
  <si>
    <t>INV-1738-001</t>
  </si>
  <si>
    <t>INV-1739-001</t>
  </si>
  <si>
    <t>INV-1739-002</t>
  </si>
  <si>
    <t>INV-1739-003</t>
  </si>
  <si>
    <t>INV-1740-001</t>
  </si>
  <si>
    <t>INV-1740-002</t>
  </si>
  <si>
    <t>INV-1740-003</t>
  </si>
  <si>
    <t>INV-1740-004</t>
  </si>
  <si>
    <t>INV-1740-005</t>
  </si>
  <si>
    <t>INV-1740-006</t>
  </si>
  <si>
    <t>INV-1740-007</t>
  </si>
  <si>
    <t>INV-1740-008</t>
  </si>
  <si>
    <t>INV-1740-009</t>
  </si>
  <si>
    <t>INV-1740-010</t>
  </si>
  <si>
    <t>INV-1740-011</t>
  </si>
  <si>
    <t>INV-1741-001</t>
  </si>
  <si>
    <t>INV-1742-001</t>
  </si>
  <si>
    <t>INV-1743-001</t>
  </si>
  <si>
    <t>INV-1743-002</t>
  </si>
  <si>
    <t>INV-1743-003</t>
  </si>
  <si>
    <t>INV-1744-001</t>
  </si>
  <si>
    <t>INV-1744-002</t>
  </si>
  <si>
    <t>INV-1744-003</t>
  </si>
  <si>
    <t>INV-1745-001</t>
  </si>
  <si>
    <t>INV-1745-002</t>
  </si>
  <si>
    <t>INV-1745-003</t>
  </si>
  <si>
    <t>INV-1745-004</t>
  </si>
  <si>
    <t>INV-1745-005</t>
  </si>
  <si>
    <t>INV-1745-006</t>
  </si>
  <si>
    <t>INV-1745-007</t>
  </si>
  <si>
    <t>INV-1745-008</t>
  </si>
  <si>
    <t>INV-1745-009</t>
  </si>
  <si>
    <t>INV-1745-010</t>
  </si>
  <si>
    <t>INV-1745-011</t>
  </si>
  <si>
    <t>INV-1745-012</t>
  </si>
  <si>
    <t>INV-1745-013</t>
  </si>
  <si>
    <t>INV-1746-001</t>
  </si>
  <si>
    <t>INV-1746-002</t>
  </si>
  <si>
    <t>INV-1746-003</t>
  </si>
  <si>
    <t>INV-1747-001</t>
  </si>
  <si>
    <t>INV-1747-002</t>
  </si>
  <si>
    <t>INV-1747-003</t>
  </si>
  <si>
    <t>INV-1748-001</t>
  </si>
  <si>
    <t>INV-1748-002</t>
  </si>
  <si>
    <t>INV-1748-003</t>
  </si>
  <si>
    <t>INV-1749-001</t>
  </si>
  <si>
    <t>INV-1750-001</t>
  </si>
  <si>
    <t>INV-1750-002</t>
  </si>
  <si>
    <t>INV-1750-003</t>
  </si>
  <si>
    <t>INV-1750-004</t>
  </si>
  <si>
    <t>INV-1750-005</t>
  </si>
  <si>
    <t>INV-1750-006</t>
  </si>
  <si>
    <t>INV-1750-007</t>
  </si>
  <si>
    <t>INV-1750-008</t>
  </si>
  <si>
    <t>INV-1751-001</t>
  </si>
  <si>
    <t>INV-1751-002</t>
  </si>
  <si>
    <t>INV-1751-003</t>
  </si>
  <si>
    <t>INV-1751-004</t>
  </si>
  <si>
    <t>INV-1751-005</t>
  </si>
  <si>
    <t>INV-1752-001</t>
  </si>
  <si>
    <t>INV-1752-002</t>
  </si>
  <si>
    <t>INV-1752-003</t>
  </si>
  <si>
    <t>INV-1753-001</t>
  </si>
  <si>
    <t>INV-1754-001</t>
  </si>
  <si>
    <t>INV-1754-002</t>
  </si>
  <si>
    <t>INV-1754-003</t>
  </si>
  <si>
    <t>INV-1754-004</t>
  </si>
  <si>
    <t>INV-1754-005</t>
  </si>
  <si>
    <t>INV-1754-006</t>
  </si>
  <si>
    <t>INV-1754-007</t>
  </si>
  <si>
    <t>INV-1754-008</t>
  </si>
  <si>
    <t>INV-1755-001</t>
  </si>
  <si>
    <t>INV-1755-002</t>
  </si>
  <si>
    <t>INV-1755-003</t>
  </si>
  <si>
    <t>INV-1755-004</t>
  </si>
  <si>
    <t>INV-1755-005</t>
  </si>
  <si>
    <t>INV-1755-006</t>
  </si>
  <si>
    <t>INV-1756-001</t>
  </si>
  <si>
    <t>INV-1756-002</t>
  </si>
  <si>
    <t>INV-1756-003</t>
  </si>
  <si>
    <t>INV-1756-004</t>
  </si>
  <si>
    <t>INV-1756-005</t>
  </si>
  <si>
    <t>INV-1756-006</t>
  </si>
  <si>
    <t>INV-1757-001</t>
  </si>
  <si>
    <t>INV-1757-002</t>
  </si>
  <si>
    <t>INV-1757-003</t>
  </si>
  <si>
    <t>INV-1758-001</t>
  </si>
  <si>
    <t>INV-1758-002</t>
  </si>
  <si>
    <t>INV-1759-001</t>
  </si>
  <si>
    <t>INV-1759-002</t>
  </si>
  <si>
    <t>INV-1759-003</t>
  </si>
  <si>
    <t>INV-1759-004</t>
  </si>
  <si>
    <t>INV-1760-001</t>
  </si>
  <si>
    <t>INV-1760-002</t>
  </si>
  <si>
    <t>INV-1760-003</t>
  </si>
  <si>
    <t>INV-1760-004</t>
  </si>
  <si>
    <t>INV-1760-005</t>
  </si>
  <si>
    <t>INV-1761-001</t>
  </si>
  <si>
    <t>INV-1761-002</t>
  </si>
  <si>
    <t>INV-1761-003</t>
  </si>
  <si>
    <t>INV-1761-004</t>
  </si>
  <si>
    <t>INV-1761-005</t>
  </si>
  <si>
    <t>INV-1761-006</t>
  </si>
  <si>
    <t>INV-1761-007</t>
  </si>
  <si>
    <t>INV-1762-001</t>
  </si>
  <si>
    <t>INV-1762-002</t>
  </si>
  <si>
    <t>INV-1763-001</t>
  </si>
  <si>
    <t>INV-1763-002</t>
  </si>
  <si>
    <t>INV-1763-003</t>
  </si>
  <si>
    <t>INV-1763-004</t>
  </si>
  <si>
    <t>INV-1763-005</t>
  </si>
  <si>
    <t>INV-1763-006</t>
  </si>
  <si>
    <t>INV-1763-007</t>
  </si>
  <si>
    <t>INV-1763-008</t>
  </si>
  <si>
    <t>INV-1763-009</t>
  </si>
  <si>
    <t>INV-1763-010</t>
  </si>
  <si>
    <t>INV-1763-011</t>
  </si>
  <si>
    <t>INV-1763-012</t>
  </si>
  <si>
    <t>INV-1763-013</t>
  </si>
  <si>
    <t>INV-1763-014</t>
  </si>
  <si>
    <t>INV-1764-001</t>
  </si>
  <si>
    <t>INV-1765-001</t>
  </si>
  <si>
    <t>INV-1765-002</t>
  </si>
  <si>
    <t>INV-1765-003</t>
  </si>
  <si>
    <t>INV-1766-001</t>
  </si>
  <si>
    <t>INV-1766-002</t>
  </si>
  <si>
    <t>INV-1767-001</t>
  </si>
  <si>
    <t>INV-1768-001</t>
  </si>
  <si>
    <t>INV-1768-002</t>
  </si>
  <si>
    <t>INV-1768-003</t>
  </si>
  <si>
    <t>INV-1768-004</t>
  </si>
  <si>
    <t>INV-1768-005</t>
  </si>
  <si>
    <t>INV-1768-006</t>
  </si>
  <si>
    <t>INV-1768-007</t>
  </si>
  <si>
    <t>INV-1768-008</t>
  </si>
  <si>
    <t>INV-1769-001</t>
  </si>
  <si>
    <t>INV-1770-001</t>
  </si>
  <si>
    <t>INV-1770-002</t>
  </si>
  <si>
    <t>INV-1770-003</t>
  </si>
  <si>
    <t>INV-1770-004</t>
  </si>
  <si>
    <t>INV-1770-005</t>
  </si>
  <si>
    <t>INV-1770-006</t>
  </si>
  <si>
    <t>INV-1770-007</t>
  </si>
  <si>
    <t>INV-1770-008</t>
  </si>
  <si>
    <t>INV-1770-009</t>
  </si>
  <si>
    <t>INV-1770-010</t>
  </si>
  <si>
    <t>INV-1770-011</t>
  </si>
  <si>
    <t>INV-1770-012</t>
  </si>
  <si>
    <t>INV-1771-001</t>
  </si>
  <si>
    <t>INV-1771-002</t>
  </si>
  <si>
    <t>INV-1771-003</t>
  </si>
  <si>
    <t>INV-1772-001</t>
  </si>
  <si>
    <t>INV-1772-002</t>
  </si>
  <si>
    <t>INV-1772-003</t>
  </si>
  <si>
    <t>INV-1773-001</t>
  </si>
  <si>
    <t>INV-1773-002</t>
  </si>
  <si>
    <t>INV-1773-003</t>
  </si>
  <si>
    <t>INV-1773-004</t>
  </si>
  <si>
    <t>INV-1773-005</t>
  </si>
  <si>
    <t>INV-1774-001</t>
  </si>
  <si>
    <t>INV-1774-002</t>
  </si>
  <si>
    <t>INV-1774-003</t>
  </si>
  <si>
    <t>INV-1775-001</t>
  </si>
  <si>
    <t>INV-1775-002</t>
  </si>
  <si>
    <t>INV-1775-003</t>
  </si>
  <si>
    <t>INV-1775-004</t>
  </si>
  <si>
    <t>INV-1776-001</t>
  </si>
  <si>
    <t>INV-1776-002</t>
  </si>
  <si>
    <t>INV-1776-003</t>
  </si>
  <si>
    <t>INV-1776-004</t>
  </si>
  <si>
    <t>INV-1776-005</t>
  </si>
  <si>
    <t>INV-1776-006</t>
  </si>
  <si>
    <t>INV-1776-007</t>
  </si>
  <si>
    <t>INV-1776-008</t>
  </si>
  <si>
    <t>INV-1776-009</t>
  </si>
  <si>
    <t>INV-1776-010</t>
  </si>
  <si>
    <t>INV-1776-011</t>
  </si>
  <si>
    <t>INV-1776-012</t>
  </si>
  <si>
    <t>INV-1776-013</t>
  </si>
  <si>
    <t>INV-1776-014</t>
  </si>
  <si>
    <t>INV-1776-015</t>
  </si>
  <si>
    <t>INV-1777-001</t>
  </si>
  <si>
    <t>INV-1777-002</t>
  </si>
  <si>
    <t>INV-1777-003</t>
  </si>
  <si>
    <t>INV-1777-004</t>
  </si>
  <si>
    <t>INV-1777-005</t>
  </si>
  <si>
    <t>INV-1777-006</t>
  </si>
  <si>
    <t>INV-1777-007</t>
  </si>
  <si>
    <t>INV-1777-008</t>
  </si>
  <si>
    <t>INV-1777-009</t>
  </si>
  <si>
    <t>INV-1777-010</t>
  </si>
  <si>
    <t>INV-1777-011</t>
  </si>
  <si>
    <t>INV-1777-012</t>
  </si>
  <si>
    <t>INV-1778-001</t>
  </si>
  <si>
    <t>INV-1778-002</t>
  </si>
  <si>
    <t>INV-1778-003</t>
  </si>
  <si>
    <t>INV-1779-001</t>
  </si>
  <si>
    <t>INV-1779-002</t>
  </si>
  <si>
    <t>INV-1779-003</t>
  </si>
  <si>
    <t>INV-1780-001</t>
  </si>
  <si>
    <t>INV-1780-002</t>
  </si>
  <si>
    <t>INV-1780-003</t>
  </si>
  <si>
    <t>INV-1780-004</t>
  </si>
  <si>
    <t>INV-1780-005</t>
  </si>
  <si>
    <t>INV-1780-006</t>
  </si>
  <si>
    <t>INV-1781-001</t>
  </si>
  <si>
    <t>INV-1781-002</t>
  </si>
  <si>
    <t>INV-1781-003</t>
  </si>
  <si>
    <t>INV-1782-001</t>
  </si>
  <si>
    <t>INV-1783-001</t>
  </si>
  <si>
    <t>INV-1783-002</t>
  </si>
  <si>
    <t>INV-1784-001</t>
  </si>
  <si>
    <t>INV-1784-002</t>
  </si>
  <si>
    <t>INV-1784-003</t>
  </si>
  <si>
    <t>INV-1784-004</t>
  </si>
  <si>
    <t>INV-1784-005</t>
  </si>
  <si>
    <t>INV-1784-006</t>
  </si>
  <si>
    <t>INV-1784-007</t>
  </si>
  <si>
    <t>INV-1784-008</t>
  </si>
  <si>
    <t>INV-1784-009</t>
  </si>
  <si>
    <t>INV-1784-010</t>
  </si>
  <si>
    <t>INV-1784-011</t>
  </si>
  <si>
    <t>INV-1784-012</t>
  </si>
  <si>
    <t>INV-1784-013</t>
  </si>
  <si>
    <t>INV-1784-014</t>
  </si>
  <si>
    <t>INV-1784-015</t>
  </si>
  <si>
    <t>INV-1785-001</t>
  </si>
  <si>
    <t>INV-1785-002</t>
  </si>
  <si>
    <t>INV-1785-003</t>
  </si>
  <si>
    <t>INV-1785-004</t>
  </si>
  <si>
    <t>INV-1785-005</t>
  </si>
  <si>
    <t>INV-1785-006</t>
  </si>
  <si>
    <t>INV-1785-007</t>
  </si>
  <si>
    <t>INV-1785-008</t>
  </si>
  <si>
    <t>INV-1786-001</t>
  </si>
  <si>
    <t>INV-1787-001</t>
  </si>
  <si>
    <t>INV-1787-002</t>
  </si>
  <si>
    <t>INV-1787-003</t>
  </si>
  <si>
    <t>INV-1787-004</t>
  </si>
  <si>
    <t>INV-1788-001</t>
  </si>
  <si>
    <t>INV-1788-002</t>
  </si>
  <si>
    <t>INV-1788-003</t>
  </si>
  <si>
    <t>INV-1788-004</t>
  </si>
  <si>
    <t>INV-1789-001</t>
  </si>
  <si>
    <t>INV-1789-002</t>
  </si>
  <si>
    <t>INV-1789-003</t>
  </si>
  <si>
    <t>INV-1790-001</t>
  </si>
  <si>
    <t>INV-1790-002</t>
  </si>
  <si>
    <t>INV-1791-001</t>
  </si>
  <si>
    <t>INV-1791-002</t>
  </si>
  <si>
    <t>INV-1792-001</t>
  </si>
  <si>
    <t>INV-1792-002</t>
  </si>
  <si>
    <t>INV-1793-001</t>
  </si>
  <si>
    <t>INV-1794-001</t>
  </si>
  <si>
    <t>INV-1794-002</t>
  </si>
  <si>
    <t>INV-1794-003</t>
  </si>
  <si>
    <t>INV-1794-004</t>
  </si>
  <si>
    <t>INV-1794-005</t>
  </si>
  <si>
    <t>INV-1795-001</t>
  </si>
  <si>
    <t>INV-1795-002</t>
  </si>
  <si>
    <t>INV-1795-003</t>
  </si>
  <si>
    <t>INV-1795-004</t>
  </si>
  <si>
    <t>INV-1795-005</t>
  </si>
  <si>
    <t>INV-1796-001</t>
  </si>
  <si>
    <t>INV-1796-002</t>
  </si>
  <si>
    <t>INV-1796-003</t>
  </si>
  <si>
    <t>INV-1796-004</t>
  </si>
  <si>
    <t>INV-1797-001</t>
  </si>
  <si>
    <t>INV-1798-001</t>
  </si>
  <si>
    <t>INV-1798-002</t>
  </si>
  <si>
    <t>INV-1798-003</t>
  </si>
  <si>
    <t>INV-1798-004</t>
  </si>
  <si>
    <t>INV-1798-005</t>
  </si>
  <si>
    <t>INV-1798-006</t>
  </si>
  <si>
    <t>INV-1798-007</t>
  </si>
  <si>
    <t>INV-1798-008</t>
  </si>
  <si>
    <t>INV-1798-009</t>
  </si>
  <si>
    <t>INV-1799-001</t>
  </si>
  <si>
    <t>INV-1799-002</t>
  </si>
  <si>
    <t>INV-1799-003</t>
  </si>
  <si>
    <t>INV-1800-001</t>
  </si>
  <si>
    <t>INV-1800-002</t>
  </si>
  <si>
    <t>INV-1800-003</t>
  </si>
  <si>
    <t>INV-1800-004</t>
  </si>
  <si>
    <t>INV-1801-001</t>
  </si>
  <si>
    <t>INV-1801-002</t>
  </si>
  <si>
    <t>INV-1802-001</t>
  </si>
  <si>
    <t>INV-1803-001</t>
  </si>
  <si>
    <t>INV-1804-001</t>
  </si>
  <si>
    <t>INV-1804-002</t>
  </si>
  <si>
    <t>INV-1804-003</t>
  </si>
  <si>
    <t>INV-1804-004</t>
  </si>
  <si>
    <t>INV-1804-005</t>
  </si>
  <si>
    <t>INV-1804-006</t>
  </si>
  <si>
    <t>INV-1804-007</t>
  </si>
  <si>
    <t>INV-1804-008</t>
  </si>
  <si>
    <t>INV-1804-009</t>
  </si>
  <si>
    <t>INV-1804-010</t>
  </si>
  <si>
    <t>INV-1805-001</t>
  </si>
  <si>
    <t>INV-1805-002</t>
  </si>
  <si>
    <t>INV-1805-003</t>
  </si>
  <si>
    <t>INV-1805-004</t>
  </si>
  <si>
    <t>INV-1805-005</t>
  </si>
  <si>
    <t>INV-1805-006</t>
  </si>
  <si>
    <t>INV-1805-007</t>
  </si>
  <si>
    <t>INV-1805-008</t>
  </si>
  <si>
    <t>INV-1805-009</t>
  </si>
  <si>
    <t>INV-1805-010</t>
  </si>
  <si>
    <t>INV-1805-011</t>
  </si>
  <si>
    <t>INV-1805-012</t>
  </si>
  <si>
    <t>INV-1805-013</t>
  </si>
  <si>
    <t>INV-1805-014</t>
  </si>
  <si>
    <t>INV-1806-001</t>
  </si>
  <si>
    <t>INV-1806-002</t>
  </si>
  <si>
    <t>INV-1806-003</t>
  </si>
  <si>
    <t>INV-1806-004</t>
  </si>
  <si>
    <t>INV-1806-005</t>
  </si>
  <si>
    <t>INV-1806-006</t>
  </si>
  <si>
    <t>INV-1807-001</t>
  </si>
  <si>
    <t>INV-1807-002</t>
  </si>
  <si>
    <t>INV-1808-001</t>
  </si>
  <si>
    <t>INV-1808-002</t>
  </si>
  <si>
    <t>INV-1808-003</t>
  </si>
  <si>
    <t>INV-1808-004</t>
  </si>
  <si>
    <t>INV-1808-005</t>
  </si>
  <si>
    <t>INV-1808-006</t>
  </si>
  <si>
    <t>INV-1808-007</t>
  </si>
  <si>
    <t>INV-1809-001</t>
  </si>
  <si>
    <t>INV-1809-002</t>
  </si>
  <si>
    <t>INV-1810-001</t>
  </si>
  <si>
    <t>INV-1811-001</t>
  </si>
  <si>
    <t>INV-1811-002</t>
  </si>
  <si>
    <t>INV-1811-003</t>
  </si>
  <si>
    <t>INV-1811-004</t>
  </si>
  <si>
    <t>INV-1811-005</t>
  </si>
  <si>
    <t>INV-1811-006</t>
  </si>
  <si>
    <t>INV-1811-007</t>
  </si>
  <si>
    <t>INV-1811-008</t>
  </si>
  <si>
    <t>INV-1811-009</t>
  </si>
  <si>
    <t>INV-1811-010</t>
  </si>
  <si>
    <t>INV-1811-011</t>
  </si>
  <si>
    <t>INV-1811-012</t>
  </si>
  <si>
    <t>INV-1811-013</t>
  </si>
  <si>
    <t>INV-1811-014</t>
  </si>
  <si>
    <t>INV-1812-001</t>
  </si>
  <si>
    <t>INV-1812-002</t>
  </si>
  <si>
    <t>INV-1812-003</t>
  </si>
  <si>
    <t>INV-1812-004</t>
  </si>
  <si>
    <t>INV-1812-005</t>
  </si>
  <si>
    <t>INV-1812-006</t>
  </si>
  <si>
    <t>INV-1812-007</t>
  </si>
  <si>
    <t>INV-1812-008</t>
  </si>
  <si>
    <t>INV-1812-009</t>
  </si>
  <si>
    <t>INV-1812-010</t>
  </si>
  <si>
    <t>INV-1812-011</t>
  </si>
  <si>
    <t>INV-1812-012</t>
  </si>
  <si>
    <t>INV-1812-013</t>
  </si>
  <si>
    <t>INV-1813-001</t>
  </si>
  <si>
    <t>INV-1813-002</t>
  </si>
  <si>
    <t>INV-1814-001</t>
  </si>
  <si>
    <t>INV-1814-002</t>
  </si>
  <si>
    <t>INV-1814-003</t>
  </si>
  <si>
    <t>INV-1815-001</t>
  </si>
  <si>
    <t>INV-1815-002</t>
  </si>
  <si>
    <t>INV-1815-003</t>
  </si>
  <si>
    <t>INV-1815-004</t>
  </si>
  <si>
    <t>INV-1815-005</t>
  </si>
  <si>
    <t>INV-1815-006</t>
  </si>
  <si>
    <t>INV-1815-007</t>
  </si>
  <si>
    <t>INV-1816-001</t>
  </si>
  <si>
    <t>INV-1816-002</t>
  </si>
  <si>
    <t>INV-1816-003</t>
  </si>
  <si>
    <t>INV-1816-004</t>
  </si>
  <si>
    <t>INV-1817-001</t>
  </si>
  <si>
    <t>INV-1817-002</t>
  </si>
  <si>
    <t>INV-1817-003</t>
  </si>
  <si>
    <t>INV-1817-004</t>
  </si>
  <si>
    <t>INV-1817-005</t>
  </si>
  <si>
    <t>INV-1817-006</t>
  </si>
  <si>
    <t>INV-1818-001</t>
  </si>
  <si>
    <t>INV-1818-002</t>
  </si>
  <si>
    <t>INV-1818-003</t>
  </si>
  <si>
    <t>INV-1818-004</t>
  </si>
  <si>
    <t>INV-1818-005</t>
  </si>
  <si>
    <t>INV-1818-006</t>
  </si>
  <si>
    <t>INV-1818-007</t>
  </si>
  <si>
    <t>INV-1818-008</t>
  </si>
  <si>
    <t>INV-1818-009</t>
  </si>
  <si>
    <t>INV-1818-010</t>
  </si>
  <si>
    <t>INV-1818-011</t>
  </si>
  <si>
    <t>INV-1818-012</t>
  </si>
  <si>
    <t>INV-1818-013</t>
  </si>
  <si>
    <t>INV-1818-014</t>
  </si>
  <si>
    <t>INV-1818-015</t>
  </si>
  <si>
    <t>INV-1819-001</t>
  </si>
  <si>
    <t>INV-1819-002</t>
  </si>
  <si>
    <t>INV-1819-003</t>
  </si>
  <si>
    <t>INV-1820-001</t>
  </si>
  <si>
    <t>INV-1820-002</t>
  </si>
  <si>
    <t>INV-1820-003</t>
  </si>
  <si>
    <t>INV-1820-004</t>
  </si>
  <si>
    <t>INV-1820-005</t>
  </si>
  <si>
    <t>INV-1820-006</t>
  </si>
  <si>
    <t>INV-1820-007</t>
  </si>
  <si>
    <t>INV-1821-001</t>
  </si>
  <si>
    <t>INV-1821-002</t>
  </si>
  <si>
    <t>INV-1821-003</t>
  </si>
  <si>
    <t>INV-1821-004</t>
  </si>
  <si>
    <t>INV-1821-005</t>
  </si>
  <si>
    <t>INV-1822-001</t>
  </si>
  <si>
    <t>INV-1822-002</t>
  </si>
  <si>
    <t>INV-1822-003</t>
  </si>
  <si>
    <t>INV-1822-004</t>
  </si>
  <si>
    <t>INV-1822-005</t>
  </si>
  <si>
    <t>INV-1822-006</t>
  </si>
  <si>
    <t>INV-1822-007</t>
  </si>
  <si>
    <t>INV-1822-008</t>
  </si>
  <si>
    <t>INV-1822-009</t>
  </si>
  <si>
    <t>INV-1822-010</t>
  </si>
  <si>
    <t>INV-1823-001</t>
  </si>
  <si>
    <t>INV-1823-002</t>
  </si>
  <si>
    <t>INV-1823-003</t>
  </si>
  <si>
    <t>INV-1823-004</t>
  </si>
  <si>
    <t>INV-1823-005</t>
  </si>
  <si>
    <t>INV-1824-001</t>
  </si>
  <si>
    <t>INV-1825-001</t>
  </si>
  <si>
    <t>INV-1825-002</t>
  </si>
  <si>
    <t>INV-1825-003</t>
  </si>
  <si>
    <t>INV-1825-004</t>
  </si>
  <si>
    <t>INV-1825-005</t>
  </si>
  <si>
    <t>INV-1825-006</t>
  </si>
  <si>
    <t>INV-1825-007</t>
  </si>
  <si>
    <t>INV-1825-008</t>
  </si>
  <si>
    <t>INV-1825-009</t>
  </si>
  <si>
    <t>INV-1825-010</t>
  </si>
  <si>
    <t>INV-1826-001</t>
  </si>
  <si>
    <t>INV-1826-002</t>
  </si>
  <si>
    <t>INV-1826-003</t>
  </si>
  <si>
    <t>INV-1826-004</t>
  </si>
  <si>
    <t>INV-1826-005</t>
  </si>
  <si>
    <t>INV-1826-006</t>
  </si>
  <si>
    <t>INV-1826-007</t>
  </si>
  <si>
    <t>INV-1826-008</t>
  </si>
  <si>
    <t>INV-1826-009</t>
  </si>
  <si>
    <t>INV-1827-001</t>
  </si>
  <si>
    <t>INV-1827-002</t>
  </si>
  <si>
    <t>INV-1827-003</t>
  </si>
  <si>
    <t>INV-1827-004</t>
  </si>
  <si>
    <t>INV-1827-005</t>
  </si>
  <si>
    <t>INV-1827-006</t>
  </si>
  <si>
    <t>INV-1827-007</t>
  </si>
  <si>
    <t>INV-1827-008</t>
  </si>
  <si>
    <t>INV-1827-009</t>
  </si>
  <si>
    <t>INV-1827-010</t>
  </si>
  <si>
    <t>INV-1827-011</t>
  </si>
  <si>
    <t>INV-1827-012</t>
  </si>
  <si>
    <t>INV-1827-013</t>
  </si>
  <si>
    <t>INV-1827-014</t>
  </si>
  <si>
    <t>INV-1828-001</t>
  </si>
  <si>
    <t>INV-1828-002</t>
  </si>
  <si>
    <t>INV-1828-003</t>
  </si>
  <si>
    <t>INV-1828-004</t>
  </si>
  <si>
    <t>INV-1828-005</t>
  </si>
  <si>
    <t>INV-1828-006</t>
  </si>
  <si>
    <t>INV-1828-007</t>
  </si>
  <si>
    <t>INV-1828-008</t>
  </si>
  <si>
    <t>INV-1828-009</t>
  </si>
  <si>
    <t>INV-1828-010</t>
  </si>
  <si>
    <t>INV-1828-011</t>
  </si>
  <si>
    <t>INV-1828-012</t>
  </si>
  <si>
    <t>INV-1828-013</t>
  </si>
  <si>
    <t>INV-1828-014</t>
  </si>
  <si>
    <t>INV-1829-001</t>
  </si>
  <si>
    <t>INV-1829-002</t>
  </si>
  <si>
    <t>INV-1829-003</t>
  </si>
  <si>
    <t>INV-1829-004</t>
  </si>
  <si>
    <t>INV-1829-005</t>
  </si>
  <si>
    <t>INV-1830-001</t>
  </si>
  <si>
    <t>INV-1831-001</t>
  </si>
  <si>
    <t>INV-1831-002</t>
  </si>
  <si>
    <t>INV-1831-003</t>
  </si>
  <si>
    <t>INV-1831-004</t>
  </si>
  <si>
    <t>INV-1831-005</t>
  </si>
  <si>
    <t>INV-1831-006</t>
  </si>
  <si>
    <t>INV-1831-007</t>
  </si>
  <si>
    <t>INV-1831-008</t>
  </si>
  <si>
    <t>INV-1831-009</t>
  </si>
  <si>
    <t>INV-1832-001</t>
  </si>
  <si>
    <t>INV-1832-002</t>
  </si>
  <si>
    <t>INV-1833-001</t>
  </si>
  <si>
    <t>INV-1833-002</t>
  </si>
  <si>
    <t>INV-1833-003</t>
  </si>
  <si>
    <t>INV-1833-004</t>
  </si>
  <si>
    <t>INV-1833-005</t>
  </si>
  <si>
    <t>INV-1833-006</t>
  </si>
  <si>
    <t>INV-1833-007</t>
  </si>
  <si>
    <t>INV-1833-008</t>
  </si>
  <si>
    <t>INV-1834-001</t>
  </si>
  <si>
    <t>INV-1834-002</t>
  </si>
  <si>
    <t>INV-1834-003</t>
  </si>
  <si>
    <t>INV-1834-004</t>
  </si>
  <si>
    <t>INV-1835-001</t>
  </si>
  <si>
    <t>INV-1836-001</t>
  </si>
  <si>
    <t>INV-1836-002</t>
  </si>
  <si>
    <t>INV-1836-003</t>
  </si>
  <si>
    <t>INV-1837-001</t>
  </si>
  <si>
    <t>INV-1837-002</t>
  </si>
  <si>
    <t>INV-1837-003</t>
  </si>
  <si>
    <t>INV-1837-004</t>
  </si>
  <si>
    <t>INV-1837-005</t>
  </si>
  <si>
    <t>INV-1837-006</t>
  </si>
  <si>
    <t>INV-1837-007</t>
  </si>
  <si>
    <t>INV-1837-008</t>
  </si>
  <si>
    <t>INV-1837-009</t>
  </si>
  <si>
    <t>INV-1837-010</t>
  </si>
  <si>
    <t>INV-1837-011</t>
  </si>
  <si>
    <t>INV-1837-012</t>
  </si>
  <si>
    <t>INV-1837-013</t>
  </si>
  <si>
    <t>INV-1837-014</t>
  </si>
  <si>
    <t>INV-1837-015</t>
  </si>
  <si>
    <t>INV-1837-016</t>
  </si>
  <si>
    <t>INV-1837-017</t>
  </si>
  <si>
    <t>INV-1837-018</t>
  </si>
  <si>
    <t>INV-1837-019</t>
  </si>
  <si>
    <t>INV-1837-020</t>
  </si>
  <si>
    <t>INV-1838-001</t>
  </si>
  <si>
    <t>INV-1838-002</t>
  </si>
  <si>
    <t>INV-1838-003</t>
  </si>
  <si>
    <t>INV-1838-004</t>
  </si>
  <si>
    <t>INV-1839-001</t>
  </si>
  <si>
    <t>INV-1839-002</t>
  </si>
  <si>
    <t>INV-1839-003</t>
  </si>
  <si>
    <t>INV-1839-004</t>
  </si>
  <si>
    <t>INV-1839-005</t>
  </si>
  <si>
    <t>INV-1839-006</t>
  </si>
  <si>
    <t>INV-1839-007</t>
  </si>
  <si>
    <t>INV-1839-008</t>
  </si>
  <si>
    <t>INV-1839-009</t>
  </si>
  <si>
    <t>INV-1839-010</t>
  </si>
  <si>
    <t>INV-1839-011</t>
  </si>
  <si>
    <t>INV-1839-012</t>
  </si>
  <si>
    <t>INV-1839-013</t>
  </si>
  <si>
    <t>INV-1839-014</t>
  </si>
  <si>
    <t>INV-1839-015</t>
  </si>
  <si>
    <t>INV-1840-001</t>
  </si>
  <si>
    <t>INV-1840-002</t>
  </si>
  <si>
    <t>INV-1841-001</t>
  </si>
  <si>
    <t>INV-1841-002</t>
  </si>
  <si>
    <t>INV-1841-003</t>
  </si>
  <si>
    <t>INV-1841-004</t>
  </si>
  <si>
    <t>INV-1841-005</t>
  </si>
  <si>
    <t>INV-1841-006</t>
  </si>
  <si>
    <t>INV-1841-007</t>
  </si>
  <si>
    <t>INV-1842-001</t>
  </si>
  <si>
    <t>INV-1842-002</t>
  </si>
  <si>
    <t>INV-1842-003</t>
  </si>
  <si>
    <t>INV-1843-001</t>
  </si>
  <si>
    <t>INV-1843-002</t>
  </si>
  <si>
    <t>INV-1843-003</t>
  </si>
  <si>
    <t>INV-1843-004</t>
  </si>
  <si>
    <t>INV-1843-005</t>
  </si>
  <si>
    <t>INV-1843-006</t>
  </si>
  <si>
    <t>INV-1843-007</t>
  </si>
  <si>
    <t>INV-1843-008</t>
  </si>
  <si>
    <t>INV-1843-009</t>
  </si>
  <si>
    <t>INV-1844-001</t>
  </si>
  <si>
    <t>INV-1845-001</t>
  </si>
  <si>
    <t>INV-1845-002</t>
  </si>
  <si>
    <t>INV-1845-003</t>
  </si>
  <si>
    <t>INV-1845-004</t>
  </si>
  <si>
    <t>INV-1845-005</t>
  </si>
  <si>
    <t>INV-1846-001</t>
  </si>
  <si>
    <t>INV-1846-002</t>
  </si>
  <si>
    <t>INV-1846-003</t>
  </si>
  <si>
    <t>INV-1846-004</t>
  </si>
  <si>
    <t>INV-1846-005</t>
  </si>
  <si>
    <t>INV-1846-006</t>
  </si>
  <si>
    <t>INV-1846-007</t>
  </si>
  <si>
    <t>INV-1846-008</t>
  </si>
  <si>
    <t>INV-1846-009</t>
  </si>
  <si>
    <t>INV-1846-010</t>
  </si>
  <si>
    <t>INV-1846-011</t>
  </si>
  <si>
    <t>INV-1846-012</t>
  </si>
  <si>
    <t>INV-1846-013</t>
  </si>
  <si>
    <t>INV-1847-001</t>
  </si>
  <si>
    <t>INV-1847-002</t>
  </si>
  <si>
    <t>INV-1847-003</t>
  </si>
  <si>
    <t>INV-1847-004</t>
  </si>
  <si>
    <t>INV-1847-005</t>
  </si>
  <si>
    <t>INV-1848-001</t>
  </si>
  <si>
    <t>INV-1848-002</t>
  </si>
  <si>
    <t>INV-1848-003</t>
  </si>
  <si>
    <t>INV-1849-001</t>
  </si>
  <si>
    <t>INV-1849-002</t>
  </si>
  <si>
    <t>INV-1849-003</t>
  </si>
  <si>
    <t>INV-1849-004</t>
  </si>
  <si>
    <t>INV-1850-001</t>
  </si>
  <si>
    <t>INV-1850-002</t>
  </si>
  <si>
    <t>INV-1850-003</t>
  </si>
  <si>
    <t>INV-1850-004</t>
  </si>
  <si>
    <t>INV-1850-005</t>
  </si>
  <si>
    <t>INV-1850-006</t>
  </si>
  <si>
    <t>INV-1850-007</t>
  </si>
  <si>
    <t>INV-1851-001</t>
  </si>
  <si>
    <t>INV-1851-002</t>
  </si>
  <si>
    <t>INV-1851-003</t>
  </si>
  <si>
    <t>INV-1851-004</t>
  </si>
  <si>
    <t>INV-1851-005</t>
  </si>
  <si>
    <t>INV-1851-006</t>
  </si>
  <si>
    <t>INV-1851-007</t>
  </si>
  <si>
    <t>INV-1851-008</t>
  </si>
  <si>
    <t>INV-1851-009</t>
  </si>
  <si>
    <t>INV-1851-010</t>
  </si>
  <si>
    <t>INV-1851-011</t>
  </si>
  <si>
    <t>INV-1852-001</t>
  </si>
  <si>
    <t>INV-1852-002</t>
  </si>
  <si>
    <t>INV-1853-001</t>
  </si>
  <si>
    <t>INV-1853-002</t>
  </si>
  <si>
    <t>INV-1853-003</t>
  </si>
  <si>
    <t>INV-1853-004</t>
  </si>
  <si>
    <t>INV-1853-005</t>
  </si>
  <si>
    <t>INV-1853-006</t>
  </si>
  <si>
    <t>INV-1853-007</t>
  </si>
  <si>
    <t>INV-1854-001</t>
  </si>
  <si>
    <t>INV-1854-002</t>
  </si>
  <si>
    <t>INV-1854-003</t>
  </si>
  <si>
    <t>INV-1854-004</t>
  </si>
  <si>
    <t>INV-1854-005</t>
  </si>
  <si>
    <t>INV-1854-006</t>
  </si>
  <si>
    <t>INV-1855-001</t>
  </si>
  <si>
    <t>INV-1856-001</t>
  </si>
  <si>
    <t>INV-1857-001</t>
  </si>
  <si>
    <t>INV-1857-002</t>
  </si>
  <si>
    <t>INV-1857-003</t>
  </si>
  <si>
    <t>INV-1857-004</t>
  </si>
  <si>
    <t>INV-1857-005</t>
  </si>
  <si>
    <t>INV-1857-006</t>
  </si>
  <si>
    <t>INV-1857-007</t>
  </si>
  <si>
    <t>INV-1857-008</t>
  </si>
  <si>
    <t>INV-1857-009</t>
  </si>
  <si>
    <t>INV-1857-010</t>
  </si>
  <si>
    <t>INV-1857-011</t>
  </si>
  <si>
    <t>INV-1857-012</t>
  </si>
  <si>
    <t>INV-1857-013</t>
  </si>
  <si>
    <t>INV-1857-014</t>
  </si>
  <si>
    <t>INV-1857-015</t>
  </si>
  <si>
    <t>INV-1857-016</t>
  </si>
  <si>
    <t>INV-1857-017</t>
  </si>
  <si>
    <t>INV-1858-001</t>
  </si>
  <si>
    <t>INV-1858-002</t>
  </si>
  <si>
    <t>INV-1858-003</t>
  </si>
  <si>
    <t>INV-1859-001</t>
  </si>
  <si>
    <t>INV-1859-002</t>
  </si>
  <si>
    <t>INV-1859-003</t>
  </si>
  <si>
    <t>INV-1859-004</t>
  </si>
  <si>
    <t>INV-1859-005</t>
  </si>
  <si>
    <t>INV-1860-001</t>
  </si>
  <si>
    <t>INV-1860-002</t>
  </si>
  <si>
    <t>INV-1860-003</t>
  </si>
  <si>
    <t>INV-1861-001</t>
  </si>
  <si>
    <t>INV-1861-002</t>
  </si>
  <si>
    <t>INV-1861-003</t>
  </si>
  <si>
    <t>INV-1861-004</t>
  </si>
  <si>
    <t>INV-1861-005</t>
  </si>
  <si>
    <t>INV-1862-001</t>
  </si>
  <si>
    <t>INV-1862-002</t>
  </si>
  <si>
    <t>INV-1862-003</t>
  </si>
  <si>
    <t>INV-1862-004</t>
  </si>
  <si>
    <t>INV-1862-005</t>
  </si>
  <si>
    <t>INV-1862-006</t>
  </si>
  <si>
    <t>INV-1863-001</t>
  </si>
  <si>
    <t>INV-1863-002</t>
  </si>
  <si>
    <t>INV-1864-001</t>
  </si>
  <si>
    <t>INV-1865-001</t>
  </si>
  <si>
    <t>INV-1865-002</t>
  </si>
  <si>
    <t>INV-1865-003</t>
  </si>
  <si>
    <t>INV-1865-004</t>
  </si>
  <si>
    <t>INV-1866-001</t>
  </si>
  <si>
    <t>INV-1866-002</t>
  </si>
  <si>
    <t>INV-1866-003</t>
  </si>
  <si>
    <t>INV-1866-004</t>
  </si>
  <si>
    <t>INV-1867-001</t>
  </si>
  <si>
    <t>INV-1867-002</t>
  </si>
  <si>
    <t>INV-1867-003</t>
  </si>
  <si>
    <t>INV-1867-004</t>
  </si>
  <si>
    <t>INV-1867-005</t>
  </si>
  <si>
    <t>INV-1867-006</t>
  </si>
  <si>
    <t>INV-1868-001</t>
  </si>
  <si>
    <t>INV-1868-002</t>
  </si>
  <si>
    <t>INV-1868-003</t>
  </si>
  <si>
    <t>INV-1868-004</t>
  </si>
  <si>
    <t>INV-1868-005</t>
  </si>
  <si>
    <t>INV-1868-006</t>
  </si>
  <si>
    <t>INV-1868-007</t>
  </si>
  <si>
    <t>INV-1868-008</t>
  </si>
  <si>
    <t>INV-1868-009</t>
  </si>
  <si>
    <t>INV-1868-010</t>
  </si>
  <si>
    <t>INV-1868-011</t>
  </si>
  <si>
    <t>INV-1868-012</t>
  </si>
  <si>
    <t>INV-1868-013</t>
  </si>
  <si>
    <t>INV-1868-014</t>
  </si>
  <si>
    <t>INV-1868-015</t>
  </si>
  <si>
    <t>INV-1868-016</t>
  </si>
  <si>
    <t>INV-1868-017</t>
  </si>
  <si>
    <t>INV-1868-018</t>
  </si>
  <si>
    <t>INV-1868-019</t>
  </si>
  <si>
    <t>INV-1868-020</t>
  </si>
  <si>
    <t>INV-1868-021</t>
  </si>
  <si>
    <t>INV-1868-022</t>
  </si>
  <si>
    <t>INV-1868-023</t>
  </si>
  <si>
    <t>INV-1868-024</t>
  </si>
  <si>
    <t>INV-1869-001</t>
  </si>
  <si>
    <t>INV-1870-001</t>
  </si>
  <si>
    <t>INV-1871-001</t>
  </si>
  <si>
    <t>INV-1871-002</t>
  </si>
  <si>
    <t>INV-1871-003</t>
  </si>
  <si>
    <t>INV-1872-001</t>
  </si>
  <si>
    <t>INV-1872-002</t>
  </si>
  <si>
    <t>INV-1872-003</t>
  </si>
  <si>
    <t>INV-1872-004</t>
  </si>
  <si>
    <t>INV-1872-005</t>
  </si>
  <si>
    <t>INV-1872-006</t>
  </si>
  <si>
    <t>INV-1872-007</t>
  </si>
  <si>
    <t>INV-1872-008</t>
  </si>
  <si>
    <t>INV-1872-009</t>
  </si>
  <si>
    <t>INV-1872-010</t>
  </si>
  <si>
    <t>INV-1872-011</t>
  </si>
  <si>
    <t>INV-1872-012</t>
  </si>
  <si>
    <t>INV-1872-013</t>
  </si>
  <si>
    <t>INV-1872-014</t>
  </si>
  <si>
    <t>INV-1872-015</t>
  </si>
  <si>
    <t>INV-1872-016</t>
  </si>
  <si>
    <t>INV-1873-001</t>
  </si>
  <si>
    <t>INV-1873-002</t>
  </si>
  <si>
    <t>INV-1873-003</t>
  </si>
  <si>
    <t>INV-1873-004</t>
  </si>
  <si>
    <t>INV-1874-001</t>
  </si>
  <si>
    <t>INV-1874-002</t>
  </si>
  <si>
    <t>INV-1874-003</t>
  </si>
  <si>
    <t>INV-1875-001</t>
  </si>
  <si>
    <t>INV-1875-002</t>
  </si>
  <si>
    <t>INV-1875-003</t>
  </si>
  <si>
    <t>INV-1875-004</t>
  </si>
  <si>
    <t>INV-1875-005</t>
  </si>
  <si>
    <t>INV-1875-006</t>
  </si>
  <si>
    <t>INV-1876-001</t>
  </si>
  <si>
    <t>INV-1876-002</t>
  </si>
  <si>
    <t>INV-1876-003</t>
  </si>
  <si>
    <t>INV-1876-004</t>
  </si>
  <si>
    <t>INV-1876-005</t>
  </si>
  <si>
    <t>INV-1876-006</t>
  </si>
  <si>
    <t>INV-1876-007</t>
  </si>
  <si>
    <t>INV-1876-008</t>
  </si>
  <si>
    <t>INV-1877-001</t>
  </si>
  <si>
    <t>INV-1877-002</t>
  </si>
  <si>
    <t>INV-1877-003</t>
  </si>
  <si>
    <t>INV-1877-004</t>
  </si>
  <si>
    <t>INV-1877-005</t>
  </si>
  <si>
    <t>INV-1877-006</t>
  </si>
  <si>
    <t>INV-1877-007</t>
  </si>
  <si>
    <t>INV-1877-008</t>
  </si>
  <si>
    <t>INV-1877-009</t>
  </si>
  <si>
    <t>INV-1878-001</t>
  </si>
  <si>
    <t>INV-1878-002</t>
  </si>
  <si>
    <t>INV-1878-003</t>
  </si>
  <si>
    <t>INV-1878-004</t>
  </si>
  <si>
    <t>INV-1878-005</t>
  </si>
  <si>
    <t>INV-1878-006</t>
  </si>
  <si>
    <t>INV-1879-001</t>
  </si>
  <si>
    <t>INV-1879-002</t>
  </si>
  <si>
    <t>INV-1879-003</t>
  </si>
  <si>
    <t>INV-1879-004</t>
  </si>
  <si>
    <t>INV-1879-005</t>
  </si>
  <si>
    <t>INV-1879-006</t>
  </si>
  <si>
    <t>INV-1879-007</t>
  </si>
  <si>
    <t>INV-1879-008</t>
  </si>
  <si>
    <t>INV-1879-009</t>
  </si>
  <si>
    <t>INV-1880-001</t>
  </si>
  <si>
    <t>INV-1880-002</t>
  </si>
  <si>
    <t>INV-1880-003</t>
  </si>
  <si>
    <t>INV-1881-001</t>
  </si>
  <si>
    <t>INV-1882-001</t>
  </si>
  <si>
    <t>INV-1882-002</t>
  </si>
  <si>
    <t>INV-1882-003</t>
  </si>
  <si>
    <t>INV-1882-004</t>
  </si>
  <si>
    <t>INV-1883-001</t>
  </si>
  <si>
    <t>INV-1884-001</t>
  </si>
  <si>
    <t>INV-1884-002</t>
  </si>
  <si>
    <t>INV-1884-003</t>
  </si>
  <si>
    <t>INV-1884-004</t>
  </si>
  <si>
    <t>INV-1884-005</t>
  </si>
  <si>
    <t>INV-1884-006</t>
  </si>
  <si>
    <t>INV-1884-007</t>
  </si>
  <si>
    <t>INV-1884-008</t>
  </si>
  <si>
    <t>INV-1884-009</t>
  </si>
  <si>
    <t>INV-1884-010</t>
  </si>
  <si>
    <t>INV-1884-011</t>
  </si>
  <si>
    <t>INV-1885-001</t>
  </si>
  <si>
    <t>INV-1886-001</t>
  </si>
  <si>
    <t>INV-1886-002</t>
  </si>
  <si>
    <t>INV-1887-001</t>
  </si>
  <si>
    <t>INV-1887-002</t>
  </si>
  <si>
    <t>INV-1887-003</t>
  </si>
  <si>
    <t>INV-1887-004</t>
  </si>
  <si>
    <t>INV-1887-005</t>
  </si>
  <si>
    <t>INV-1887-006</t>
  </si>
  <si>
    <t>INV-1888-001</t>
  </si>
  <si>
    <t>INV-1888-002</t>
  </si>
  <si>
    <t>INV-1888-003</t>
  </si>
  <si>
    <t>INV-1888-004</t>
  </si>
  <si>
    <t>INV-1889-001</t>
  </si>
  <si>
    <t>INV-1889-002</t>
  </si>
  <si>
    <t>INV-1889-003</t>
  </si>
  <si>
    <t>INV-1889-004</t>
  </si>
  <si>
    <t>INV-1889-005</t>
  </si>
  <si>
    <t>INV-1889-006</t>
  </si>
  <si>
    <t>INV-1889-007</t>
  </si>
  <si>
    <t>INV-1889-008</t>
  </si>
  <si>
    <t>INV-1890-001</t>
  </si>
  <si>
    <t>INV-1890-002</t>
  </si>
  <si>
    <t>INV-1890-003</t>
  </si>
  <si>
    <t>INV-1890-004</t>
  </si>
  <si>
    <t>INV-1890-005</t>
  </si>
  <si>
    <t>INV-1890-006</t>
  </si>
  <si>
    <t>INV-1891-001</t>
  </si>
  <si>
    <t>INV-1891-002</t>
  </si>
  <si>
    <t>INV-1891-003</t>
  </si>
  <si>
    <t>INV-1891-004</t>
  </si>
  <si>
    <t>INV-1891-005</t>
  </si>
  <si>
    <t>INV-1891-006</t>
  </si>
  <si>
    <t>INV-1891-007</t>
  </si>
  <si>
    <t>INV-1892-001</t>
  </si>
  <si>
    <t>INV-1892-002</t>
  </si>
  <si>
    <t>INV-1892-003</t>
  </si>
  <si>
    <t>INV-1892-004</t>
  </si>
  <si>
    <t>INV-1892-005</t>
  </si>
  <si>
    <t>INV-1892-006</t>
  </si>
  <si>
    <t>INV-1892-007</t>
  </si>
  <si>
    <t>INV-1892-008</t>
  </si>
  <si>
    <t>INV-1892-009</t>
  </si>
  <si>
    <t>INV-1892-010</t>
  </si>
  <si>
    <t>INV-1892-011</t>
  </si>
  <si>
    <t>INV-1892-012</t>
  </si>
  <si>
    <t>INV-1893-001</t>
  </si>
  <si>
    <t>INV-1893-002</t>
  </si>
  <si>
    <t>INV-1894-001</t>
  </si>
  <si>
    <t>INV-1894-002</t>
  </si>
  <si>
    <t>INV-1895-001</t>
  </si>
  <si>
    <t>INV-1895-002</t>
  </si>
  <si>
    <t>INV-1895-003</t>
  </si>
  <si>
    <t>INV-1895-004</t>
  </si>
  <si>
    <t>INV-1895-005</t>
  </si>
  <si>
    <t>INV-1895-006</t>
  </si>
  <si>
    <t>INV-1895-007</t>
  </si>
  <si>
    <t>INV-1895-008</t>
  </si>
  <si>
    <t>INV-1896-001</t>
  </si>
  <si>
    <t>INV-1896-002</t>
  </si>
  <si>
    <t>INV-1896-003</t>
  </si>
  <si>
    <t>INV-1896-004</t>
  </si>
  <si>
    <t>INV-1896-005</t>
  </si>
  <si>
    <t>INV-1897-001</t>
  </si>
  <si>
    <t>INV-1897-002</t>
  </si>
  <si>
    <t>INV-1897-003</t>
  </si>
  <si>
    <t>INV-1897-004</t>
  </si>
  <si>
    <t>INV-1898-001</t>
  </si>
  <si>
    <t>INV-1898-002</t>
  </si>
  <si>
    <t>INV-1898-003</t>
  </si>
  <si>
    <t>INV-1898-004</t>
  </si>
  <si>
    <t>INV-1899-001</t>
  </si>
  <si>
    <t>INV-1899-002</t>
  </si>
  <si>
    <t>INV-1900-001</t>
  </si>
  <si>
    <t>INV-1901-001</t>
  </si>
  <si>
    <t>INV-1901-002</t>
  </si>
  <si>
    <t>INV-1901-003</t>
  </si>
  <si>
    <t>INV-1901-004</t>
  </si>
  <si>
    <t>INV-1902-001</t>
  </si>
  <si>
    <t>INV-1902-002</t>
  </si>
  <si>
    <t>INV-1902-003</t>
  </si>
  <si>
    <t>INV-1902-004</t>
  </si>
  <si>
    <t>INV-1902-005</t>
  </si>
  <si>
    <t>INV-1902-006</t>
  </si>
  <si>
    <t>INV-1902-007</t>
  </si>
  <si>
    <t>INV-1902-008</t>
  </si>
  <si>
    <t>INV-1902-009</t>
  </si>
  <si>
    <t>INV-1902-010</t>
  </si>
  <si>
    <t>INV-1902-011</t>
  </si>
  <si>
    <t>INV-1902-012</t>
  </si>
  <si>
    <t>INV-1903-001</t>
  </si>
  <si>
    <t>INV-1903-002</t>
  </si>
  <si>
    <t>INV-1903-003</t>
  </si>
  <si>
    <t>INV-1903-004</t>
  </si>
  <si>
    <t>INV-1903-005</t>
  </si>
  <si>
    <t>INV-1903-006</t>
  </si>
  <si>
    <t>INV-1903-007</t>
  </si>
  <si>
    <t>INV-1903-008</t>
  </si>
  <si>
    <t>INV-1903-009</t>
  </si>
  <si>
    <t>INV-1903-010</t>
  </si>
  <si>
    <t>INV-1903-011</t>
  </si>
  <si>
    <t>INV-1903-012</t>
  </si>
  <si>
    <t>INV-1903-013</t>
  </si>
  <si>
    <t>INV-1904-001</t>
  </si>
  <si>
    <t>INV-1904-002</t>
  </si>
  <si>
    <t>INV-1904-003</t>
  </si>
  <si>
    <t>INV-1904-004</t>
  </si>
  <si>
    <t>INV-1904-005</t>
  </si>
  <si>
    <t>INV-1904-006</t>
  </si>
  <si>
    <t>INV-1904-007</t>
  </si>
  <si>
    <t>INV-1904-008</t>
  </si>
  <si>
    <t>INV-1904-009</t>
  </si>
  <si>
    <t>INV-1905-001</t>
  </si>
  <si>
    <t>INV-1905-002</t>
  </si>
  <si>
    <t>INV-1905-003</t>
  </si>
  <si>
    <t>INV-1905-004</t>
  </si>
  <si>
    <t>INV-1905-005</t>
  </si>
  <si>
    <t>INV-1905-006</t>
  </si>
  <si>
    <t>INV-1906-001</t>
  </si>
  <si>
    <t>INV-1906-002</t>
  </si>
  <si>
    <t>INV-1907-001</t>
  </si>
  <si>
    <t>INV-1907-002</t>
  </si>
  <si>
    <t>INV-1907-003</t>
  </si>
  <si>
    <t>INV-1908-001</t>
  </si>
  <si>
    <t>INV-1908-002</t>
  </si>
  <si>
    <t>INV-1908-003</t>
  </si>
  <si>
    <t>INV-1908-004</t>
  </si>
  <si>
    <t>INV-1908-005</t>
  </si>
  <si>
    <t>INV-1908-006</t>
  </si>
  <si>
    <t>INV-1909-001</t>
  </si>
  <si>
    <t>INV-1909-002</t>
  </si>
  <si>
    <t>INV-1909-003</t>
  </si>
  <si>
    <t>INV-1909-004</t>
  </si>
  <si>
    <t>INV-1909-005</t>
  </si>
  <si>
    <t>INV-1909-006</t>
  </si>
  <si>
    <t>INV-1909-007</t>
  </si>
  <si>
    <t>INV-1909-008</t>
  </si>
  <si>
    <t>INV-1909-009</t>
  </si>
  <si>
    <t>INV-1909-010</t>
  </si>
  <si>
    <t>INV-1909-011</t>
  </si>
  <si>
    <t>INV-1909-012</t>
  </si>
  <si>
    <t>INV-1909-013</t>
  </si>
  <si>
    <t>INV-1909-014</t>
  </si>
  <si>
    <t>INV-1909-015</t>
  </si>
  <si>
    <t>INV-1909-016</t>
  </si>
  <si>
    <t>INV-1909-017</t>
  </si>
  <si>
    <t>INV-1910-001</t>
  </si>
  <si>
    <t>INV-1910-002</t>
  </si>
  <si>
    <t>INV-1910-003</t>
  </si>
  <si>
    <t>INV-1910-004</t>
  </si>
  <si>
    <t>INV-1910-005</t>
  </si>
  <si>
    <t>INV-1910-006</t>
  </si>
  <si>
    <t>INV-1911-001</t>
  </si>
  <si>
    <t>INV-1911-002</t>
  </si>
  <si>
    <t>INV-1911-003</t>
  </si>
  <si>
    <t>INV-1911-004</t>
  </si>
  <si>
    <t>INV-1911-005</t>
  </si>
  <si>
    <t>INV-1911-006</t>
  </si>
  <si>
    <t>INV-1911-007</t>
  </si>
  <si>
    <t>INV-1912-001</t>
  </si>
  <si>
    <t>INV-1912-002</t>
  </si>
  <si>
    <t>INV-1913-001</t>
  </si>
  <si>
    <t>INV-1913-002</t>
  </si>
  <si>
    <t>INV-1913-003</t>
  </si>
  <si>
    <t>INV-1914-001</t>
  </si>
  <si>
    <t>INV-1914-002</t>
  </si>
  <si>
    <t>INV-1914-003</t>
  </si>
  <si>
    <t>INV-1914-004</t>
  </si>
  <si>
    <t>INV-1914-005</t>
  </si>
  <si>
    <t>INV-1914-006</t>
  </si>
  <si>
    <t>INV-1914-007</t>
  </si>
  <si>
    <t>INV-1914-008</t>
  </si>
  <si>
    <t>INV-1914-009</t>
  </si>
  <si>
    <t>INV-1914-010</t>
  </si>
  <si>
    <t>INV-1914-011</t>
  </si>
  <si>
    <t>INV-1914-012</t>
  </si>
  <si>
    <t>INV-1915-001</t>
  </si>
  <si>
    <t>INV-1915-002</t>
  </si>
  <si>
    <t>INV-1915-003</t>
  </si>
  <si>
    <t>INV-1915-004</t>
  </si>
  <si>
    <t>INV-1915-005</t>
  </si>
  <si>
    <t>INV-1915-006</t>
  </si>
  <si>
    <t>INV-1915-007</t>
  </si>
  <si>
    <t>INV-1915-008</t>
  </si>
  <si>
    <t>INV-1915-009</t>
  </si>
  <si>
    <t>INV-1915-010</t>
  </si>
  <si>
    <t>INV-1915-011</t>
  </si>
  <si>
    <t>INV-1915-012</t>
  </si>
  <si>
    <t>INV-1916-001</t>
  </si>
  <si>
    <t>INV-1916-002</t>
  </si>
  <si>
    <t>INV-1917-001</t>
  </si>
  <si>
    <t>INV-1918-001</t>
  </si>
  <si>
    <t>INV-1919-001</t>
  </si>
  <si>
    <t>INV-1919-002</t>
  </si>
  <si>
    <t>INV-1919-003</t>
  </si>
  <si>
    <t>INV-1919-004</t>
  </si>
  <si>
    <t>INV-1919-005</t>
  </si>
  <si>
    <t>INV-1919-006</t>
  </si>
  <si>
    <t>INV-1919-007</t>
  </si>
  <si>
    <t>INV-1919-008</t>
  </si>
  <si>
    <t>INV-1919-009</t>
  </si>
  <si>
    <t>INV-1920-001</t>
  </si>
  <si>
    <t>INV-1920-002</t>
  </si>
  <si>
    <t>INV-1920-003</t>
  </si>
  <si>
    <t>INV-1920-004</t>
  </si>
  <si>
    <t>INV-1920-005</t>
  </si>
  <si>
    <t>INV-1920-006</t>
  </si>
  <si>
    <t>INV-1920-007</t>
  </si>
  <si>
    <t>INV-1920-008</t>
  </si>
  <si>
    <t>INV-1920-009</t>
  </si>
  <si>
    <t>INV-1921-001</t>
  </si>
  <si>
    <t>INV-1921-002</t>
  </si>
  <si>
    <t>INV-1921-003</t>
  </si>
  <si>
    <t>INV-1921-004</t>
  </si>
  <si>
    <t>INV-1921-005</t>
  </si>
  <si>
    <t>INV-1921-006</t>
  </si>
  <si>
    <t>INV-1922-001</t>
  </si>
  <si>
    <t>INV-1922-002</t>
  </si>
  <si>
    <t>INV-1922-003</t>
  </si>
  <si>
    <t>INV-1922-004</t>
  </si>
  <si>
    <t>INV-1922-005</t>
  </si>
  <si>
    <t>INV-1923-001</t>
  </si>
  <si>
    <t>INV-1924-001</t>
  </si>
  <si>
    <t>INV-1924-002</t>
  </si>
  <si>
    <t>INV-1925-001</t>
  </si>
  <si>
    <t>INV-1925-002</t>
  </si>
  <si>
    <t>INV-1925-003</t>
  </si>
  <si>
    <t>INV-1925-004</t>
  </si>
  <si>
    <t>INV-1925-005</t>
  </si>
  <si>
    <t>INV-1925-006</t>
  </si>
  <si>
    <t>INV-1925-007</t>
  </si>
  <si>
    <t>INV-1925-008</t>
  </si>
  <si>
    <t>INV-1925-009</t>
  </si>
  <si>
    <t>INV-1925-010</t>
  </si>
  <si>
    <t>INV-1925-011</t>
  </si>
  <si>
    <t>INV-1925-012</t>
  </si>
  <si>
    <t>INV-1925-013</t>
  </si>
  <si>
    <t>INV-1925-014</t>
  </si>
  <si>
    <t>INV-1925-015</t>
  </si>
  <si>
    <t>INV-1926-001</t>
  </si>
  <si>
    <t>INV-1926-002</t>
  </si>
  <si>
    <t>INV-1927-001</t>
  </si>
  <si>
    <t>INV-1927-002</t>
  </si>
  <si>
    <t>INV-1927-003</t>
  </si>
  <si>
    <t>INV-1927-004</t>
  </si>
  <si>
    <t>INV-1927-005</t>
  </si>
  <si>
    <t>INV-1927-006</t>
  </si>
  <si>
    <t>INV-1927-007</t>
  </si>
  <si>
    <t>INV-1928-001</t>
  </si>
  <si>
    <t>INV-1928-002</t>
  </si>
  <si>
    <t>INV-1928-003</t>
  </si>
  <si>
    <t>INV-1928-004</t>
  </si>
  <si>
    <t>INV-1928-005</t>
  </si>
  <si>
    <t>INV-1929-001</t>
  </si>
  <si>
    <t>INV-1929-002</t>
  </si>
  <si>
    <t>INV-1929-003</t>
  </si>
  <si>
    <t>INV-1929-004</t>
  </si>
  <si>
    <t>INV-1929-005</t>
  </si>
  <si>
    <t>INV-1929-006</t>
  </si>
  <si>
    <t>INV-1929-007</t>
  </si>
  <si>
    <t>INV-1929-008</t>
  </si>
  <si>
    <t>INV-1930-001</t>
  </si>
  <si>
    <t>INV-1930-002</t>
  </si>
  <si>
    <t>INV-1930-003</t>
  </si>
  <si>
    <t>INV-1930-004</t>
  </si>
  <si>
    <t>INV-1930-005</t>
  </si>
  <si>
    <t>INV-1930-006</t>
  </si>
  <si>
    <t>INV-1930-007</t>
  </si>
  <si>
    <t>INV-1930-008</t>
  </si>
  <si>
    <t>INV-1930-009</t>
  </si>
  <si>
    <t>INV-1931-001</t>
  </si>
  <si>
    <t>INV-1931-002</t>
  </si>
  <si>
    <t>INV-1931-003</t>
  </si>
  <si>
    <t>INV-1931-004</t>
  </si>
  <si>
    <t>INV-1931-005</t>
  </si>
  <si>
    <t>INV-1932-001</t>
  </si>
  <si>
    <t>INV-1932-002</t>
  </si>
  <si>
    <t>INV-1932-003</t>
  </si>
  <si>
    <t>INV-1933-001</t>
  </si>
  <si>
    <t>INV-1933-002</t>
  </si>
  <si>
    <t>INV-1934-001</t>
  </si>
  <si>
    <t>INV-1934-002</t>
  </si>
  <si>
    <t>INV-1934-003</t>
  </si>
  <si>
    <t>INV-1935-001</t>
  </si>
  <si>
    <t>INV-1935-002</t>
  </si>
  <si>
    <t>INV-1935-003</t>
  </si>
  <si>
    <t>INV-1935-004</t>
  </si>
  <si>
    <t>INV-1935-005</t>
  </si>
  <si>
    <t>INV-1935-006</t>
  </si>
  <si>
    <t>INV-1935-007</t>
  </si>
  <si>
    <t>INV-1935-008</t>
  </si>
  <si>
    <t>INV-1935-009</t>
  </si>
  <si>
    <t>INV-1935-010</t>
  </si>
  <si>
    <t>INV-1935-011</t>
  </si>
  <si>
    <t>INV-1935-012</t>
  </si>
  <si>
    <t>INV-1935-013</t>
  </si>
  <si>
    <t>INV-1935-014</t>
  </si>
  <si>
    <t>INV-1935-015</t>
  </si>
  <si>
    <t>INV-1936-001</t>
  </si>
  <si>
    <t>INV-1936-002</t>
  </si>
  <si>
    <t>INV-1936-003</t>
  </si>
  <si>
    <t>INV-1937-001</t>
  </si>
  <si>
    <t>INV-1937-002</t>
  </si>
  <si>
    <t>INV-1937-003</t>
  </si>
  <si>
    <t>INV-1938-001</t>
  </si>
  <si>
    <t>INV-1938-002</t>
  </si>
  <si>
    <t>INV-1938-003</t>
  </si>
  <si>
    <t>INV-1938-004</t>
  </si>
  <si>
    <t>INV-1939-001</t>
  </si>
  <si>
    <t>INV-1939-002</t>
  </si>
  <si>
    <t>INV-1939-003</t>
  </si>
  <si>
    <t>INV-1939-004</t>
  </si>
  <si>
    <t>INV-1939-005</t>
  </si>
  <si>
    <t>INV-1940-001</t>
  </si>
  <si>
    <t>INV-1940-002</t>
  </si>
  <si>
    <t>INV-1940-003</t>
  </si>
  <si>
    <t>INV-1940-004</t>
  </si>
  <si>
    <t>INV-1940-005</t>
  </si>
  <si>
    <t>INV-1940-006</t>
  </si>
  <si>
    <t>INV-1940-007</t>
  </si>
  <si>
    <t>INV-1940-008</t>
  </si>
  <si>
    <t>INV-1940-009</t>
  </si>
  <si>
    <t>INV-1940-010</t>
  </si>
  <si>
    <t>INV-1940-011</t>
  </si>
  <si>
    <t>INV-1941-001</t>
  </si>
  <si>
    <t>INV-1941-002</t>
  </si>
  <si>
    <t>INV-1941-003</t>
  </si>
  <si>
    <t>INV-1942-001</t>
  </si>
  <si>
    <t>INV-1942-002</t>
  </si>
  <si>
    <t>INV-1943-001</t>
  </si>
  <si>
    <t>INV-1943-002</t>
  </si>
  <si>
    <t>INV-1943-003</t>
  </si>
  <si>
    <t>INV-1943-004</t>
  </si>
  <si>
    <t>INV-1943-005</t>
  </si>
  <si>
    <t>INV-1944-001</t>
  </si>
  <si>
    <t>INV-1944-002</t>
  </si>
  <si>
    <t>INV-1945-001</t>
  </si>
  <si>
    <t>INV-1945-002</t>
  </si>
  <si>
    <t>INV-1945-003</t>
  </si>
  <si>
    <t>INV-1946-001</t>
  </si>
  <si>
    <t>INV-1947-001</t>
  </si>
  <si>
    <t>INV-1947-002</t>
  </si>
  <si>
    <t>INV-1948-001</t>
  </si>
  <si>
    <t>INV-1948-002</t>
  </si>
  <si>
    <t>INV-1948-003</t>
  </si>
  <si>
    <t>INV-1948-004</t>
  </si>
  <si>
    <t>INV-1948-005</t>
  </si>
  <si>
    <t>INV-1948-006</t>
  </si>
  <si>
    <t>INV-1948-007</t>
  </si>
  <si>
    <t>INV-1948-008</t>
  </si>
  <si>
    <t>INV-1948-009</t>
  </si>
  <si>
    <t>INV-1948-010</t>
  </si>
  <si>
    <t>INV-1948-011</t>
  </si>
  <si>
    <t>INV-1948-012</t>
  </si>
  <si>
    <t>INV-1948-013</t>
  </si>
  <si>
    <t>INV-1948-014</t>
  </si>
  <si>
    <t>INV-1949-001</t>
  </si>
  <si>
    <t>INV-1949-002</t>
  </si>
  <si>
    <t>INV-1949-003</t>
  </si>
  <si>
    <t>INV-1949-004</t>
  </si>
  <si>
    <t>INV-1949-005</t>
  </si>
  <si>
    <t>INV-1949-006</t>
  </si>
  <si>
    <t>INV-1950-001</t>
  </si>
  <si>
    <t>INV-1950-002</t>
  </si>
  <si>
    <t>INV-1950-003</t>
  </si>
  <si>
    <t>INV-1950-004</t>
  </si>
  <si>
    <t>INV-1951-001</t>
  </si>
  <si>
    <t>INV-1952-001</t>
  </si>
  <si>
    <t>INV-1952-002</t>
  </si>
  <si>
    <t>INV-1952-003</t>
  </si>
  <si>
    <t>INV-1952-004</t>
  </si>
  <si>
    <t>INV-1952-005</t>
  </si>
  <si>
    <t>INV-1952-006</t>
  </si>
  <si>
    <t>INV-1952-007</t>
  </si>
  <si>
    <t>INV-1952-008</t>
  </si>
  <si>
    <t>INV-1952-009</t>
  </si>
  <si>
    <t>INV-1952-010</t>
  </si>
  <si>
    <t>INV-1952-011</t>
  </si>
  <si>
    <t>INV-1952-012</t>
  </si>
  <si>
    <t>INV-1952-013</t>
  </si>
  <si>
    <t>INV-1952-014</t>
  </si>
  <si>
    <t>INV-1952-015</t>
  </si>
  <si>
    <t>INV-1952-016</t>
  </si>
  <si>
    <t>INV-1952-017</t>
  </si>
  <si>
    <t>INV-1953-001</t>
  </si>
  <si>
    <t>INV-1953-002</t>
  </si>
  <si>
    <t>INV-1954-001</t>
  </si>
  <si>
    <t>INV-1954-002</t>
  </si>
  <si>
    <t>INV-1955-001</t>
  </si>
  <si>
    <t>INV-1955-002</t>
  </si>
  <si>
    <t>INV-1955-003</t>
  </si>
  <si>
    <t>INV-1956-001</t>
  </si>
  <si>
    <t>INV-1957-001</t>
  </si>
  <si>
    <t>INV-1957-002</t>
  </si>
  <si>
    <t>INV-1957-003</t>
  </si>
  <si>
    <t>INV-1958-001</t>
  </si>
  <si>
    <t>INV-1959-001</t>
  </si>
  <si>
    <t>INV-1959-002</t>
  </si>
  <si>
    <t>INV-1960-001</t>
  </si>
  <si>
    <t>INV-1961-001</t>
  </si>
  <si>
    <t>INV-1961-002</t>
  </si>
  <si>
    <t>INV-1962-001</t>
  </si>
  <si>
    <t>INV-1962-002</t>
  </si>
  <si>
    <t>INV-1962-003</t>
  </si>
  <si>
    <t>INV-1962-004</t>
  </si>
  <si>
    <t>INV-1963-001</t>
  </si>
  <si>
    <t>INV-1963-002</t>
  </si>
  <si>
    <t>INV-1963-003</t>
  </si>
  <si>
    <t>INV-1963-004</t>
  </si>
  <si>
    <t>INV-1963-005</t>
  </si>
  <si>
    <t>INV-1963-006</t>
  </si>
  <si>
    <t>INV-1963-007</t>
  </si>
  <si>
    <t>INV-1963-008</t>
  </si>
  <si>
    <t>INV-1963-009</t>
  </si>
  <si>
    <t>INV-1963-010</t>
  </si>
  <si>
    <t>INV-1963-011</t>
  </si>
  <si>
    <t>INV-1963-012</t>
  </si>
  <si>
    <t>INV-1963-013</t>
  </si>
  <si>
    <t>INV-1963-014</t>
  </si>
  <si>
    <t>INV-1964-001</t>
  </si>
  <si>
    <t>INV-1964-002</t>
  </si>
  <si>
    <t>INV-1964-003</t>
  </si>
  <si>
    <t>INV-1964-004</t>
  </si>
  <si>
    <t>INV-1964-005</t>
  </si>
  <si>
    <t>INV-1965-001</t>
  </si>
  <si>
    <t>INV-1966-001</t>
  </si>
  <si>
    <t>INV-1966-002</t>
  </si>
  <si>
    <t>INV-1966-003</t>
  </si>
  <si>
    <t>INV-1966-004</t>
  </si>
  <si>
    <t>INV-1966-005</t>
  </si>
  <si>
    <t>INV-1966-006</t>
  </si>
  <si>
    <t>INV-1966-007</t>
  </si>
  <si>
    <t>INV-1966-008</t>
  </si>
  <si>
    <t>INV-1966-009</t>
  </si>
  <si>
    <t>INV-1966-010</t>
  </si>
  <si>
    <t>INV-1967-001</t>
  </si>
  <si>
    <t>INV-1967-002</t>
  </si>
  <si>
    <t>INV-1967-003</t>
  </si>
  <si>
    <t>INV-1967-004</t>
  </si>
  <si>
    <t>INV-1967-005</t>
  </si>
  <si>
    <t>INV-1967-006</t>
  </si>
  <si>
    <t>INV-1967-007</t>
  </si>
  <si>
    <t>INV-1967-008</t>
  </si>
  <si>
    <t>INV-1967-009</t>
  </si>
  <si>
    <t>INV-1967-010</t>
  </si>
  <si>
    <t>INV-1967-011</t>
  </si>
  <si>
    <t>INV-1967-012</t>
  </si>
  <si>
    <t>INV-1967-013</t>
  </si>
  <si>
    <t>INV-1968-001</t>
  </si>
  <si>
    <t>INV-1969-001</t>
  </si>
  <si>
    <t>INV-1970-001</t>
  </si>
  <si>
    <t>INV-1970-002</t>
  </si>
  <si>
    <t>INV-1970-003</t>
  </si>
  <si>
    <t>INV-1970-004</t>
  </si>
  <si>
    <t>INV-1970-005</t>
  </si>
  <si>
    <t>INV-1970-006</t>
  </si>
  <si>
    <t>INV-1970-007</t>
  </si>
  <si>
    <t>INV-1970-008</t>
  </si>
  <si>
    <t>INV-1970-009</t>
  </si>
  <si>
    <t>INV-1970-010</t>
  </si>
  <si>
    <t>INV-1970-011</t>
  </si>
  <si>
    <t>INV-1970-012</t>
  </si>
  <si>
    <t>INV-1970-013</t>
  </si>
  <si>
    <t>INV-1971-001</t>
  </si>
  <si>
    <t>INV-1971-002</t>
  </si>
  <si>
    <t>INV-1972-001</t>
  </si>
  <si>
    <t>INV-1972-002</t>
  </si>
  <si>
    <t>INV-1973-001</t>
  </si>
  <si>
    <t>INV-1973-002</t>
  </si>
  <si>
    <t>INV-1973-003</t>
  </si>
  <si>
    <t>INV-1973-004</t>
  </si>
  <si>
    <t>INV-1973-005</t>
  </si>
  <si>
    <t>INV-1973-006</t>
  </si>
  <si>
    <t>INV-1974-001</t>
  </si>
  <si>
    <t>INV-1974-002</t>
  </si>
  <si>
    <t>INV-1974-003</t>
  </si>
  <si>
    <t>INV-1974-004</t>
  </si>
  <si>
    <t>INV-1974-005</t>
  </si>
  <si>
    <t>INV-1974-006</t>
  </si>
  <si>
    <t>INV-1974-007</t>
  </si>
  <si>
    <t>INV-1975-001</t>
  </si>
  <si>
    <t>INV-1975-002</t>
  </si>
  <si>
    <t>INV-1976-001</t>
  </si>
  <si>
    <t>INV-1977-001</t>
  </si>
  <si>
    <t>INV-1977-002</t>
  </si>
  <si>
    <t>INV-1977-003</t>
  </si>
  <si>
    <t>INV-1978-001</t>
  </si>
  <si>
    <t>INV-1979-001</t>
  </si>
  <si>
    <t>INV-1979-002</t>
  </si>
  <si>
    <t>INV-1979-003</t>
  </si>
  <si>
    <t>INV-1979-004</t>
  </si>
  <si>
    <t>INV-1980-001</t>
  </si>
  <si>
    <t>INV-1980-002</t>
  </si>
  <si>
    <t>INV-1980-003</t>
  </si>
  <si>
    <t>INV-1980-004</t>
  </si>
  <si>
    <t>INV-1980-005</t>
  </si>
  <si>
    <t>INV-1980-006</t>
  </si>
  <si>
    <t>INV-1980-007</t>
  </si>
  <si>
    <t>INV-1980-008</t>
  </si>
  <si>
    <t>INV-1980-009</t>
  </si>
  <si>
    <t>INV-1980-010</t>
  </si>
  <si>
    <t>INV-1980-011</t>
  </si>
  <si>
    <t>INV-1980-012</t>
  </si>
  <si>
    <t>INV-1980-013</t>
  </si>
  <si>
    <t>INV-1980-014</t>
  </si>
  <si>
    <t>INV-1980-015</t>
  </si>
  <si>
    <t>INV-1980-016</t>
  </si>
  <si>
    <t>INV-1981-001</t>
  </si>
  <si>
    <t>INV-1981-002</t>
  </si>
  <si>
    <t>INV-1981-003</t>
  </si>
  <si>
    <t>INV-1981-004</t>
  </si>
  <si>
    <t>INV-1981-005</t>
  </si>
  <si>
    <t>INV-1981-006</t>
  </si>
  <si>
    <t>INV-1981-007</t>
  </si>
  <si>
    <t>INV-1981-008</t>
  </si>
  <si>
    <t>INV-1981-009</t>
  </si>
  <si>
    <t>INV-1981-010</t>
  </si>
  <si>
    <t>INV-1982-001</t>
  </si>
  <si>
    <t>INV-1982-002</t>
  </si>
  <si>
    <t>INV-1982-003</t>
  </si>
  <si>
    <t>INV-1982-004</t>
  </si>
  <si>
    <t>INV-1983-001</t>
  </si>
  <si>
    <t>INV-1983-002</t>
  </si>
  <si>
    <t>INV-1983-003</t>
  </si>
  <si>
    <t>INV-1983-004</t>
  </si>
  <si>
    <t>INV-1984-001</t>
  </si>
  <si>
    <t>INV-1984-002</t>
  </si>
  <si>
    <t>INV-1984-003</t>
  </si>
  <si>
    <t>INV-1984-004</t>
  </si>
  <si>
    <t>INV-1984-005</t>
  </si>
  <si>
    <t>INV-1984-006</t>
  </si>
  <si>
    <t>INV-1984-007</t>
  </si>
  <si>
    <t>INV-1984-008</t>
  </si>
  <si>
    <t>INV-1985-001</t>
  </si>
  <si>
    <t>INV-1985-002</t>
  </si>
  <si>
    <t>INV-1985-003</t>
  </si>
  <si>
    <t>INV-1985-004</t>
  </si>
  <si>
    <t>INV-1985-005</t>
  </si>
  <si>
    <t>INV-1985-006</t>
  </si>
  <si>
    <t>INV-1985-007</t>
  </si>
  <si>
    <t>INV-1985-008</t>
  </si>
  <si>
    <t>INV-1985-009</t>
  </si>
  <si>
    <t>INV-1985-010</t>
  </si>
  <si>
    <t>INV-1985-011</t>
  </si>
  <si>
    <t>INV-1985-012</t>
  </si>
  <si>
    <t>INV-1985-013</t>
  </si>
  <si>
    <t>INV-1986-001</t>
  </si>
  <si>
    <t>INV-1986-002</t>
  </si>
  <si>
    <t>INV-1986-003</t>
  </si>
  <si>
    <t>INV-1986-004</t>
  </si>
  <si>
    <t>INV-1987-001</t>
  </si>
  <si>
    <t>INV-1987-002</t>
  </si>
  <si>
    <t>INV-1987-003</t>
  </si>
  <si>
    <t>INV-1987-004</t>
  </si>
  <si>
    <t>INV-1987-005</t>
  </si>
  <si>
    <t>INV-1988-001</t>
  </si>
  <si>
    <t>INV-1988-002</t>
  </si>
  <si>
    <t>INV-1988-003</t>
  </si>
  <si>
    <t>INV-1988-004</t>
  </si>
  <si>
    <t>INV-1989-001</t>
  </si>
  <si>
    <t>INV-1989-002</t>
  </si>
  <si>
    <t>INV-1989-003</t>
  </si>
  <si>
    <t>INV-1989-004</t>
  </si>
  <si>
    <t>INV-1990-001</t>
  </si>
  <si>
    <t>INV-1991-001</t>
  </si>
  <si>
    <t>INV-1991-002</t>
  </si>
  <si>
    <t>INV-1991-003</t>
  </si>
  <si>
    <t>INV-1992-001</t>
  </si>
  <si>
    <t>INV-1992-002</t>
  </si>
  <si>
    <t>INV-1992-003</t>
  </si>
  <si>
    <t>INV-1992-004</t>
  </si>
  <si>
    <t>INV-1992-005</t>
  </si>
  <si>
    <t>INV-1992-006</t>
  </si>
  <si>
    <t>INV-1992-007</t>
  </si>
  <si>
    <t>INV-1993-001</t>
  </si>
  <si>
    <t>INV-1993-002</t>
  </si>
  <si>
    <t>INV-1993-003</t>
  </si>
  <si>
    <t>INV-1993-004</t>
  </si>
  <si>
    <t>INV-1994-001</t>
  </si>
  <si>
    <t>INV-1994-002</t>
  </si>
  <si>
    <t>INV-1994-003</t>
  </si>
  <si>
    <t>INV-1994-004</t>
  </si>
  <si>
    <t>INV-1994-005</t>
  </si>
  <si>
    <t>INV-1994-006</t>
  </si>
  <si>
    <t>INV-1995-001</t>
  </si>
  <si>
    <t>INV-1995-002</t>
  </si>
  <si>
    <t>INV-1995-003</t>
  </si>
  <si>
    <t>INV-1995-004</t>
  </si>
  <si>
    <t>INV-1995-005</t>
  </si>
  <si>
    <t>INV-1995-006</t>
  </si>
  <si>
    <t>INV-1995-007</t>
  </si>
  <si>
    <t>INV-1995-008</t>
  </si>
  <si>
    <t>INV-1995-009</t>
  </si>
  <si>
    <t>INV-1995-010</t>
  </si>
  <si>
    <t>INV-1995-011</t>
  </si>
  <si>
    <t>INV-1995-012</t>
  </si>
  <si>
    <t>INV-1996-001</t>
  </si>
  <si>
    <t>INV-1996-002</t>
  </si>
  <si>
    <t>INV-1996-003</t>
  </si>
  <si>
    <t>INV-1996-004</t>
  </si>
  <si>
    <t>INV-1996-005</t>
  </si>
  <si>
    <t>INV-1996-006</t>
  </si>
  <si>
    <t>INV-1996-007</t>
  </si>
  <si>
    <t>INV-1996-008</t>
  </si>
  <si>
    <t>INV-1996-009</t>
  </si>
  <si>
    <t>INV-1997-001</t>
  </si>
  <si>
    <t>INV-1997-002</t>
  </si>
  <si>
    <t>INV-1998-001</t>
  </si>
  <si>
    <t>INV-1999-001</t>
  </si>
  <si>
    <t>INV-2000-001</t>
  </si>
  <si>
    <t>INV-2000-002</t>
  </si>
  <si>
    <t>INV-2000-003</t>
  </si>
  <si>
    <t>INV-2000-004</t>
  </si>
  <si>
    <t>INV-2001-001</t>
  </si>
  <si>
    <t>INV-2002-001</t>
  </si>
  <si>
    <t>INV-2002-002</t>
  </si>
  <si>
    <t>INV-2002-003</t>
  </si>
  <si>
    <t>INV-2002-004</t>
  </si>
  <si>
    <t>INV-2002-005</t>
  </si>
  <si>
    <t>INV-2002-006</t>
  </si>
  <si>
    <t>INV-2002-007</t>
  </si>
  <si>
    <t>INV-2003-001</t>
  </si>
  <si>
    <t>INV-2004-001</t>
  </si>
  <si>
    <t>INV-2004-002</t>
  </si>
  <si>
    <t>INV-2004-003</t>
  </si>
  <si>
    <t>INV-2004-004</t>
  </si>
  <si>
    <t>INV-2004-005</t>
  </si>
  <si>
    <t>INV-2004-006</t>
  </si>
  <si>
    <t>INV-2004-007</t>
  </si>
  <si>
    <t>INV-2004-008</t>
  </si>
  <si>
    <t>INV-2004-009</t>
  </si>
  <si>
    <t>INV-2005-001</t>
  </si>
  <si>
    <t>INV-2006-001</t>
  </si>
  <si>
    <t>INV-2006-002</t>
  </si>
  <si>
    <t>INV-2007-001</t>
  </si>
  <si>
    <t>INV-2008-001</t>
  </si>
  <si>
    <t>INV-2009-001</t>
  </si>
  <si>
    <t>INV-2009-002</t>
  </si>
  <si>
    <t>INV-2010-001</t>
  </si>
  <si>
    <t>INV-2010-002</t>
  </si>
  <si>
    <t>INV-2010-003</t>
  </si>
  <si>
    <t>INV-2010-004</t>
  </si>
  <si>
    <t>INV-2010-005</t>
  </si>
  <si>
    <t>INV-2010-006</t>
  </si>
  <si>
    <t>INV-2010-007</t>
  </si>
  <si>
    <t>INV-2010-008</t>
  </si>
  <si>
    <t>INV-2010-009</t>
  </si>
  <si>
    <t>INV-2010-010</t>
  </si>
  <si>
    <t>INV-2011-001</t>
  </si>
  <si>
    <t>INV-2011-002</t>
  </si>
  <si>
    <t>INV-2011-003</t>
  </si>
  <si>
    <t>INV-2011-004</t>
  </si>
  <si>
    <t>INV-2012-001</t>
  </si>
  <si>
    <t>INV-2012-002</t>
  </si>
  <si>
    <t>INV-2012-003</t>
  </si>
  <si>
    <t>INV-2013-001</t>
  </si>
  <si>
    <t>INV-2014-001</t>
  </si>
  <si>
    <t>INV-2014-002</t>
  </si>
  <si>
    <t>INV-2014-003</t>
  </si>
  <si>
    <t>INV-2014-004</t>
  </si>
  <si>
    <t>INV-2014-005</t>
  </si>
  <si>
    <t>INV-2015-001</t>
  </si>
  <si>
    <t>INV-2015-002</t>
  </si>
  <si>
    <t>INV-2015-003</t>
  </si>
  <si>
    <t>INV-2015-004</t>
  </si>
  <si>
    <t>INV-2015-005</t>
  </si>
  <si>
    <t>INV-2015-006</t>
  </si>
  <si>
    <t>INV-2015-007</t>
  </si>
  <si>
    <t>INV-2015-008</t>
  </si>
  <si>
    <t>INV-2015-009</t>
  </si>
  <si>
    <t>INV-2015-010</t>
  </si>
  <si>
    <t>INV-2016-001</t>
  </si>
  <si>
    <t>INV-2016-002</t>
  </si>
  <si>
    <t>INV-2016-003</t>
  </si>
  <si>
    <t>INV-2016-004</t>
  </si>
  <si>
    <t>INV-2016-005</t>
  </si>
  <si>
    <t>INV-2016-006</t>
  </si>
  <si>
    <t>INV-2017-001</t>
  </si>
  <si>
    <t>INV-2017-002</t>
  </si>
  <si>
    <t>INV-2017-003</t>
  </si>
  <si>
    <t>INV-2017-004</t>
  </si>
  <si>
    <t>INV-2017-005</t>
  </si>
  <si>
    <t>INV-2017-006</t>
  </si>
  <si>
    <t>INV-2018-001</t>
  </si>
  <si>
    <t>INV-2019-001</t>
  </si>
  <si>
    <t>INV-2019-002</t>
  </si>
  <si>
    <t>INV-2019-003</t>
  </si>
  <si>
    <t>INV-2019-004</t>
  </si>
  <si>
    <t>INV-2020-001</t>
  </si>
  <si>
    <t>INV-2021-001</t>
  </si>
  <si>
    <t>INV-2021-002</t>
  </si>
  <si>
    <t>INV-2021-003</t>
  </si>
  <si>
    <t>INV-2021-004</t>
  </si>
  <si>
    <t>INV-2022-001</t>
  </si>
  <si>
    <t>INV-2023-001</t>
  </si>
  <si>
    <t>INV-2023-002</t>
  </si>
  <si>
    <t>INV-2023-003</t>
  </si>
  <si>
    <t>INV-2023-004</t>
  </si>
  <si>
    <t>INV-2023-005</t>
  </si>
  <si>
    <t>INV-2023-006</t>
  </si>
  <si>
    <t>INV-2023-007</t>
  </si>
  <si>
    <t>INV-2024-001</t>
  </si>
  <si>
    <t>INV-2024-002</t>
  </si>
  <si>
    <t>INV-2024-003</t>
  </si>
  <si>
    <t>INV-2025-001</t>
  </si>
  <si>
    <t>INV-2025-002</t>
  </si>
  <si>
    <t>INV-2025-003</t>
  </si>
  <si>
    <t>INV-2026-001</t>
  </si>
  <si>
    <t>INV-2027-001</t>
  </si>
  <si>
    <t>INV-2027-002</t>
  </si>
  <si>
    <t>INV-2027-003</t>
  </si>
  <si>
    <t>INV-2028-001</t>
  </si>
  <si>
    <t>INV-2028-002</t>
  </si>
  <si>
    <t>INV-2028-003</t>
  </si>
  <si>
    <t>INV-2028-004</t>
  </si>
  <si>
    <t>INV-2028-005</t>
  </si>
  <si>
    <t>INV-2028-006</t>
  </si>
  <si>
    <t>INV-2028-007</t>
  </si>
  <si>
    <t>INV-2028-008</t>
  </si>
  <si>
    <t>INV-2028-009</t>
  </si>
  <si>
    <t>INV-2029-001</t>
  </si>
  <si>
    <t>INV-2029-002</t>
  </si>
  <si>
    <t>INV-2029-003</t>
  </si>
  <si>
    <t>INV-2029-004</t>
  </si>
  <si>
    <t>INV-2029-005</t>
  </si>
  <si>
    <t>INV-2029-006</t>
  </si>
  <si>
    <t>INV-2029-007</t>
  </si>
  <si>
    <t>INV-2029-008</t>
  </si>
  <si>
    <t>INV-2029-009</t>
  </si>
  <si>
    <t>INV-2029-010</t>
  </si>
  <si>
    <t>INV-2029-011</t>
  </si>
  <si>
    <t>INV-2029-012</t>
  </si>
  <si>
    <t>INV-2029-013</t>
  </si>
  <si>
    <t>INV-2030-001</t>
  </si>
  <si>
    <t>INV-2030-002</t>
  </si>
  <si>
    <t>INV-2031-001</t>
  </si>
  <si>
    <t>INV-2031-002</t>
  </si>
  <si>
    <t>INV-2031-003</t>
  </si>
  <si>
    <t>INV-2032-001</t>
  </si>
  <si>
    <t>INV-2032-002</t>
  </si>
  <si>
    <t>INV-2033-001</t>
  </si>
  <si>
    <t>INV-2034-001</t>
  </si>
  <si>
    <t>INV-2035-001</t>
  </si>
  <si>
    <t>INV-2035-002</t>
  </si>
  <si>
    <t>INV-2035-003</t>
  </si>
  <si>
    <t>INV-2035-004</t>
  </si>
  <si>
    <t>INV-2035-005</t>
  </si>
  <si>
    <t>INV-2035-006</t>
  </si>
  <si>
    <t>INV-2035-007</t>
  </si>
  <si>
    <t>INV-2035-008</t>
  </si>
  <si>
    <t>INV-2036-001</t>
  </si>
  <si>
    <t>INV-2036-002</t>
  </si>
  <si>
    <t>INV-2036-003</t>
  </si>
  <si>
    <t>INV-2036-004</t>
  </si>
  <si>
    <t>INV-2036-005</t>
  </si>
  <si>
    <t>INV-2036-006</t>
  </si>
  <si>
    <t>INV-2037-001</t>
  </si>
  <si>
    <t>INV-2037-002</t>
  </si>
  <si>
    <t>INV-2037-003</t>
  </si>
  <si>
    <t>INV-2037-004</t>
  </si>
  <si>
    <t>INV-2038-001</t>
  </si>
  <si>
    <t>INV-2038-002</t>
  </si>
  <si>
    <t>INV-2039-001</t>
  </si>
  <si>
    <t>INV-2040-001</t>
  </si>
  <si>
    <t>INV-2040-002</t>
  </si>
  <si>
    <t>INV-2041-001</t>
  </si>
  <si>
    <t>INV-2041-002</t>
  </si>
  <si>
    <t>INV-2041-003</t>
  </si>
  <si>
    <t>INV-2042-001</t>
  </si>
  <si>
    <t>INV-2042-002</t>
  </si>
  <si>
    <t>INV-2043-001</t>
  </si>
  <si>
    <t>INV-2043-002</t>
  </si>
  <si>
    <t>INV-2043-003</t>
  </si>
  <si>
    <t>INV-2043-004</t>
  </si>
  <si>
    <t>INV-2043-005</t>
  </si>
  <si>
    <t>INV-2043-006</t>
  </si>
  <si>
    <t>INV-2043-007</t>
  </si>
  <si>
    <t>INV-2043-008</t>
  </si>
  <si>
    <t>INV-2044-001</t>
  </si>
  <si>
    <t>INV-2044-002</t>
  </si>
  <si>
    <t>INV-2045-001</t>
  </si>
  <si>
    <t>INV-2045-002</t>
  </si>
  <si>
    <t>INV-2045-003</t>
  </si>
  <si>
    <t>INV-2046-001</t>
  </si>
  <si>
    <t>INV-2046-002</t>
  </si>
  <si>
    <t>INV-2046-003</t>
  </si>
  <si>
    <t>INV-2046-004</t>
  </si>
  <si>
    <t>INV-2047-001</t>
  </si>
  <si>
    <t>INV-2047-002</t>
  </si>
  <si>
    <t>INV-2047-003</t>
  </si>
  <si>
    <t>INV-2047-004</t>
  </si>
  <si>
    <t>INV-2048-001</t>
  </si>
  <si>
    <t>INV-2048-002</t>
  </si>
  <si>
    <t>INV-2048-003</t>
  </si>
  <si>
    <t>INV-2049-001</t>
  </si>
  <si>
    <t>INV-2049-002</t>
  </si>
  <si>
    <t>INV-2049-003</t>
  </si>
  <si>
    <t>INV-2050-001</t>
  </si>
  <si>
    <t>INV-2050-002</t>
  </si>
  <si>
    <t>INV-2050-003</t>
  </si>
  <si>
    <t>INV-2050-004</t>
  </si>
  <si>
    <t>INV-2050-005</t>
  </si>
  <si>
    <t>INV-2050-006</t>
  </si>
  <si>
    <t>INV-2051-001</t>
  </si>
  <si>
    <t>INV-2051-002</t>
  </si>
  <si>
    <t>INV-2051-003</t>
  </si>
  <si>
    <t>INV-2052-001</t>
  </si>
  <si>
    <t>INV-2052-002</t>
  </si>
  <si>
    <t>INV-2052-003</t>
  </si>
  <si>
    <t>INV-2052-004</t>
  </si>
  <si>
    <t>INV-2052-005</t>
  </si>
  <si>
    <t>INV-2052-006</t>
  </si>
  <si>
    <t>INV-2052-007</t>
  </si>
  <si>
    <t>INV-2052-008</t>
  </si>
  <si>
    <t>INV-2052-009</t>
  </si>
  <si>
    <t>INV-2052-010</t>
  </si>
  <si>
    <t>INV-2052-011</t>
  </si>
  <si>
    <t>INV-2052-012</t>
  </si>
  <si>
    <t>INV-2052-013</t>
  </si>
  <si>
    <t>INV-2052-014</t>
  </si>
  <si>
    <t>INV-2052-015</t>
  </si>
  <si>
    <t>INV-2053-001</t>
  </si>
  <si>
    <t>INV-2053-002</t>
  </si>
  <si>
    <t>INV-2053-003</t>
  </si>
  <si>
    <t>INV-2053-004</t>
  </si>
  <si>
    <t>INV-2053-005</t>
  </si>
  <si>
    <t>INV-2053-006</t>
  </si>
  <si>
    <t>INV-2053-007</t>
  </si>
  <si>
    <t>INV-2053-008</t>
  </si>
  <si>
    <t>INV-2053-009</t>
  </si>
  <si>
    <t>INV-2053-010</t>
  </si>
  <si>
    <t>INV-2053-011</t>
  </si>
  <si>
    <t>INV-2053-012</t>
  </si>
  <si>
    <t>INV-2053-013</t>
  </si>
  <si>
    <t>INV-2053-014</t>
  </si>
  <si>
    <t>INV-2053-015</t>
  </si>
  <si>
    <t>INV-2053-016</t>
  </si>
  <si>
    <t>INV-2053-017</t>
  </si>
  <si>
    <t>INV-2053-018</t>
  </si>
  <si>
    <t>INV-2054-001</t>
  </si>
  <si>
    <t>INV-2054-002</t>
  </si>
  <si>
    <t>INV-2054-003</t>
  </si>
  <si>
    <t>INV-2054-004</t>
  </si>
  <si>
    <t>INV-2055-001</t>
  </si>
  <si>
    <t>INV-2055-002</t>
  </si>
  <si>
    <t>INV-2055-003</t>
  </si>
  <si>
    <t>INV-2055-004</t>
  </si>
  <si>
    <t>INV-2055-005</t>
  </si>
  <si>
    <t>INV-2056-001</t>
  </si>
  <si>
    <t>INV-2056-002</t>
  </si>
  <si>
    <t>INV-2056-003</t>
  </si>
  <si>
    <t>INV-2056-004</t>
  </si>
  <si>
    <t>INV-2056-005</t>
  </si>
  <si>
    <t>INV-2056-006</t>
  </si>
  <si>
    <t>INV-2056-007</t>
  </si>
  <si>
    <t>INV-2057-001</t>
  </si>
  <si>
    <t>INV-2057-002</t>
  </si>
  <si>
    <t>INV-2057-003</t>
  </si>
  <si>
    <t>INV-2058-001</t>
  </si>
  <si>
    <t>INV-2058-002</t>
  </si>
  <si>
    <t>INV-2058-003</t>
  </si>
  <si>
    <t>INV-2058-004</t>
  </si>
  <si>
    <t>INV-2059-001</t>
  </si>
  <si>
    <t>INV-2059-002</t>
  </si>
  <si>
    <t>INV-2060-001</t>
  </si>
  <si>
    <t>INV-2061-001</t>
  </si>
  <si>
    <t>INV-2061-002</t>
  </si>
  <si>
    <t>INV-2061-003</t>
  </si>
  <si>
    <t>INV-2062-001</t>
  </si>
  <si>
    <t>INV-2062-002</t>
  </si>
  <si>
    <t>INV-2063-001</t>
  </si>
  <si>
    <t>INV-2063-002</t>
  </si>
  <si>
    <t>INV-2063-003</t>
  </si>
  <si>
    <t>INV-2064-001</t>
  </si>
  <si>
    <t>INV-2064-002</t>
  </si>
  <si>
    <t>INV-2065-001</t>
  </si>
  <si>
    <t>INV-2065-002</t>
  </si>
  <si>
    <t>INV-2065-003</t>
  </si>
  <si>
    <t>INV-2065-004</t>
  </si>
  <si>
    <t>INV-2065-005</t>
  </si>
  <si>
    <t>INV-2065-006</t>
  </si>
  <si>
    <t>INV-2065-007</t>
  </si>
  <si>
    <t>INV-2065-008</t>
  </si>
  <si>
    <t>INV-2065-009</t>
  </si>
  <si>
    <t>INV-2066-001</t>
  </si>
  <si>
    <t>INV-2066-002</t>
  </si>
  <si>
    <t>INV-2066-003</t>
  </si>
  <si>
    <t>INV-2066-004</t>
  </si>
  <si>
    <t>INV-2066-005</t>
  </si>
  <si>
    <t>INV-2067-001</t>
  </si>
  <si>
    <t>INV-2067-002</t>
  </si>
  <si>
    <t>INV-2067-003</t>
  </si>
  <si>
    <t>INV-2067-004</t>
  </si>
  <si>
    <t>INV-2068-001</t>
  </si>
  <si>
    <t>INV-2068-002</t>
  </si>
  <si>
    <t>INV-2068-003</t>
  </si>
  <si>
    <t>INV-2068-004</t>
  </si>
  <si>
    <t>INV-2068-005</t>
  </si>
  <si>
    <t>INV-2068-006</t>
  </si>
  <si>
    <t>INV-2068-007</t>
  </si>
  <si>
    <t>INV-2068-008</t>
  </si>
  <si>
    <t>INV-2068-009</t>
  </si>
  <si>
    <t>INV-2068-010</t>
  </si>
  <si>
    <t>INV-2068-011</t>
  </si>
  <si>
    <t>INV-2068-012</t>
  </si>
  <si>
    <t>INV-2068-013</t>
  </si>
  <si>
    <t>INV-2068-014</t>
  </si>
  <si>
    <t>INV-2068-015</t>
  </si>
  <si>
    <t>INV-2068-016</t>
  </si>
  <si>
    <t>INV-2069-001</t>
  </si>
  <si>
    <t>INV-2069-002</t>
  </si>
  <si>
    <t>INV-2070-001</t>
  </si>
  <si>
    <t>INV-2070-002</t>
  </si>
  <si>
    <t>INV-2071-001</t>
  </si>
  <si>
    <t>INV-2071-002</t>
  </si>
  <si>
    <t>INV-2071-003</t>
  </si>
  <si>
    <t>INV-2072-001</t>
  </si>
  <si>
    <t>INV-2072-002</t>
  </si>
  <si>
    <t>INV-2072-003</t>
  </si>
  <si>
    <t>INV-2073-001</t>
  </si>
  <si>
    <t>INV-2073-002</t>
  </si>
  <si>
    <t>INV-2074-001</t>
  </si>
  <si>
    <t>INV-2074-002</t>
  </si>
  <si>
    <t>INV-2074-003</t>
  </si>
  <si>
    <t>INV-2074-004</t>
  </si>
  <si>
    <t>INV-2075-001</t>
  </si>
  <si>
    <t>INV-2076-001</t>
  </si>
  <si>
    <t>INV-2077-001</t>
  </si>
  <si>
    <t>INV-2077-002</t>
  </si>
  <si>
    <t>INV-2077-003</t>
  </si>
  <si>
    <t>INV-2077-004</t>
  </si>
  <si>
    <t>INV-2077-005</t>
  </si>
  <si>
    <t>INV-2077-006</t>
  </si>
  <si>
    <t>INV-2077-007</t>
  </si>
  <si>
    <t>INV-2077-008</t>
  </si>
  <si>
    <t>INV-2078-001</t>
  </si>
  <si>
    <t>INV-2078-002</t>
  </si>
  <si>
    <t>INV-2078-003</t>
  </si>
  <si>
    <t>INV-2078-004</t>
  </si>
  <si>
    <t>INV-2078-005</t>
  </si>
  <si>
    <t>INV-2079-001</t>
  </si>
  <si>
    <t>INV-2080-001</t>
  </si>
  <si>
    <t>INV-2080-002</t>
  </si>
  <si>
    <t>INV-2080-003</t>
  </si>
  <si>
    <t>INV-2080-004</t>
  </si>
  <si>
    <t>INV-2080-005</t>
  </si>
  <si>
    <t>INV-2080-006</t>
  </si>
  <si>
    <t>INV-2080-007</t>
  </si>
  <si>
    <t>INV-2080-008</t>
  </si>
  <si>
    <t>INV-2081-001</t>
  </si>
  <si>
    <t>INV-2082-001</t>
  </si>
  <si>
    <t>INV-2082-002</t>
  </si>
  <si>
    <t>INV-2082-003</t>
  </si>
  <si>
    <t>INV-2082-004</t>
  </si>
  <si>
    <t>INV-2082-005</t>
  </si>
  <si>
    <t>INV-2082-006</t>
  </si>
  <si>
    <t>INV-2083-001</t>
  </si>
  <si>
    <t>INV-2083-002</t>
  </si>
  <si>
    <t>INV-2083-003</t>
  </si>
  <si>
    <t>INV-2083-004</t>
  </si>
  <si>
    <t>INV-2083-005</t>
  </si>
  <si>
    <t>INV-2084-001</t>
  </si>
  <si>
    <t>INV-2084-002</t>
  </si>
  <si>
    <t>INV-2084-003</t>
  </si>
  <si>
    <t>INV-2084-004</t>
  </si>
  <si>
    <t>INV-2085-001</t>
  </si>
  <si>
    <t>INV-2085-002</t>
  </si>
  <si>
    <t>INV-2086-001</t>
  </si>
  <si>
    <t>INV-2087-001</t>
  </si>
  <si>
    <t>INV-2088-001</t>
  </si>
  <si>
    <t>INV-2089-001</t>
  </si>
  <si>
    <t>INV-2089-002</t>
  </si>
  <si>
    <t>INV-2090-001</t>
  </si>
  <si>
    <t>INV-2091-001</t>
  </si>
  <si>
    <t>INV-2091-002</t>
  </si>
  <si>
    <t>INV-2092-001</t>
  </si>
  <si>
    <t>INV-2092-002</t>
  </si>
  <si>
    <t>INV-2092-003</t>
  </si>
  <si>
    <t>INV-2092-004</t>
  </si>
  <si>
    <t>INV-2093-001</t>
  </si>
  <si>
    <t>INV-2093-002</t>
  </si>
  <si>
    <t>INV-2093-003</t>
  </si>
  <si>
    <t>INV-2093-004</t>
  </si>
  <si>
    <t>INV-2093-005</t>
  </si>
  <si>
    <t>INV-2093-006</t>
  </si>
  <si>
    <t>INV-2093-007</t>
  </si>
  <si>
    <t>INV-2093-008</t>
  </si>
  <si>
    <t>INV-2093-009</t>
  </si>
  <si>
    <t>INV-2093-010</t>
  </si>
  <si>
    <t>INV-2093-011</t>
  </si>
  <si>
    <t>INV-2093-012</t>
  </si>
  <si>
    <t>INV-2094-001</t>
  </si>
  <si>
    <t>INV-2094-002</t>
  </si>
  <si>
    <t>INV-2094-003</t>
  </si>
  <si>
    <t>INV-2094-004</t>
  </si>
  <si>
    <t>INV-2094-005</t>
  </si>
  <si>
    <t>INV-2094-006</t>
  </si>
  <si>
    <t>INV-2094-007</t>
  </si>
  <si>
    <t>INV-2094-008</t>
  </si>
  <si>
    <t>INV-2094-009</t>
  </si>
  <si>
    <t>INV-2094-010</t>
  </si>
  <si>
    <t>INV-2094-011</t>
  </si>
  <si>
    <t>INV-2094-012</t>
  </si>
  <si>
    <t>INV-2094-013</t>
  </si>
  <si>
    <t>INV-2094-014</t>
  </si>
  <si>
    <t>INV-2094-015</t>
  </si>
  <si>
    <t>INV-2095-001</t>
  </si>
  <si>
    <t>INV-2095-002</t>
  </si>
  <si>
    <t>INV-2095-003</t>
  </si>
  <si>
    <t>INV-2095-004</t>
  </si>
  <si>
    <t>INV-2095-005</t>
  </si>
  <si>
    <t>INV-2095-006</t>
  </si>
  <si>
    <t>INV-2095-007</t>
  </si>
  <si>
    <t>INV-2095-008</t>
  </si>
  <si>
    <t>INV-2095-009</t>
  </si>
  <si>
    <t>INV-2095-010</t>
  </si>
  <si>
    <t>INV-2095-011</t>
  </si>
  <si>
    <t>INV-2095-012</t>
  </si>
  <si>
    <t>INV-2096-001</t>
  </si>
  <si>
    <t>INV-2096-002</t>
  </si>
  <si>
    <t>INV-2096-003</t>
  </si>
  <si>
    <t>INV-2096-004</t>
  </si>
  <si>
    <t>INV-2097-001</t>
  </si>
  <si>
    <t>INV-2097-002</t>
  </si>
  <si>
    <t>INV-2097-003</t>
  </si>
  <si>
    <t>INV-2097-004</t>
  </si>
  <si>
    <t>INV-2097-005</t>
  </si>
  <si>
    <t>INV-2097-006</t>
  </si>
  <si>
    <t>INV-2097-007</t>
  </si>
  <si>
    <t>INV-2098-001</t>
  </si>
  <si>
    <t>INV-2098-002</t>
  </si>
  <si>
    <t>INV-2098-003</t>
  </si>
  <si>
    <t>INV-2098-004</t>
  </si>
  <si>
    <t>INV-2098-005</t>
  </si>
  <si>
    <t>INV-2098-006</t>
  </si>
  <si>
    <t>INV-2098-007</t>
  </si>
  <si>
    <t>INV-2098-008</t>
  </si>
  <si>
    <t>INV-2098-009</t>
  </si>
  <si>
    <t>INV-2098-010</t>
  </si>
  <si>
    <t>INV-2099-001</t>
  </si>
  <si>
    <t>INV-2099-002</t>
  </si>
  <si>
    <t>INV-2099-003</t>
  </si>
  <si>
    <t>INV-2100-001</t>
  </si>
  <si>
    <t>INV-2100-002</t>
  </si>
  <si>
    <t>INV-2101-001</t>
  </si>
  <si>
    <t>INV-2101-002</t>
  </si>
  <si>
    <t>INV-2101-003</t>
  </si>
  <si>
    <t>INV-2101-004</t>
  </si>
  <si>
    <t>INV-2101-005</t>
  </si>
  <si>
    <t>INV-2101-006</t>
  </si>
  <si>
    <t>INV-2101-007</t>
  </si>
  <si>
    <t>INV-2101-008</t>
  </si>
  <si>
    <t>INV-2101-009</t>
  </si>
  <si>
    <t>INV-2102-001</t>
  </si>
  <si>
    <t>INV-2102-002</t>
  </si>
  <si>
    <t>INV-2102-003</t>
  </si>
  <si>
    <t>INV-2102-004</t>
  </si>
  <si>
    <t>INV-2103-001</t>
  </si>
  <si>
    <t>INV-2103-002</t>
  </si>
  <si>
    <t>INV-2103-003</t>
  </si>
  <si>
    <t>INV-2104-001</t>
  </si>
  <si>
    <t>INV-2104-002</t>
  </si>
  <si>
    <t>INV-2104-003</t>
  </si>
  <si>
    <t>INV-2104-004</t>
  </si>
  <si>
    <t>INV-2104-005</t>
  </si>
  <si>
    <t>INV-2104-006</t>
  </si>
  <si>
    <t>INV-2104-007</t>
  </si>
  <si>
    <t>INV-2104-008</t>
  </si>
  <si>
    <t>INV-2105-001</t>
  </si>
  <si>
    <t>INV-2105-002</t>
  </si>
  <si>
    <t>INV-2105-003</t>
  </si>
  <si>
    <t>INV-2105-004</t>
  </si>
  <si>
    <t>INV-2105-005</t>
  </si>
  <si>
    <t>INV-2105-006</t>
  </si>
  <si>
    <t>INV-2105-007</t>
  </si>
  <si>
    <t>INV-2105-008</t>
  </si>
  <si>
    <t>INV-2105-009</t>
  </si>
  <si>
    <t>INV-2106-001</t>
  </si>
  <si>
    <t>INV-2106-002</t>
  </si>
  <si>
    <t>INV-2106-003</t>
  </si>
  <si>
    <t>INV-2107-001</t>
  </si>
  <si>
    <t>INV-2107-002</t>
  </si>
  <si>
    <t>INV-2107-003</t>
  </si>
  <si>
    <t>INV-2107-004</t>
  </si>
  <si>
    <t>INV-2107-005</t>
  </si>
  <si>
    <t>INV-2107-006</t>
  </si>
  <si>
    <t>INV-2107-007</t>
  </si>
  <si>
    <t>INV-2107-008</t>
  </si>
  <si>
    <t>INV-2107-009</t>
  </si>
  <si>
    <t>INV-2107-010</t>
  </si>
  <si>
    <t>INV-2107-011</t>
  </si>
  <si>
    <t>INV-2107-012</t>
  </si>
  <si>
    <t>INV-2107-013</t>
  </si>
  <si>
    <t>INV-2108-001</t>
  </si>
  <si>
    <t>INV-2108-002</t>
  </si>
  <si>
    <t>INV-2108-003</t>
  </si>
  <si>
    <t>INV-2108-004</t>
  </si>
  <si>
    <t>INV-2108-005</t>
  </si>
  <si>
    <t>INV-2108-006</t>
  </si>
  <si>
    <t>INV-2108-007</t>
  </si>
  <si>
    <t>INV-2108-008</t>
  </si>
  <si>
    <t>INV-2108-009</t>
  </si>
  <si>
    <t>INV-2108-010</t>
  </si>
  <si>
    <t>INV-2108-011</t>
  </si>
  <si>
    <t>INV-2109-001</t>
  </si>
  <si>
    <t>INV-2109-002</t>
  </si>
  <si>
    <t>INV-2110-001</t>
  </si>
  <si>
    <t>INV-2111-001</t>
  </si>
  <si>
    <t>INV-2112-001</t>
  </si>
  <si>
    <t>INV-2112-002</t>
  </si>
  <si>
    <t>INV-2112-003</t>
  </si>
  <si>
    <t>INV-2112-004</t>
  </si>
  <si>
    <t>INV-2112-005</t>
  </si>
  <si>
    <t>INV-2112-006</t>
  </si>
  <si>
    <t>INV-2112-007</t>
  </si>
  <si>
    <t>INV-2112-008</t>
  </si>
  <si>
    <t>INV-2112-009</t>
  </si>
  <si>
    <t>INV-2113-001</t>
  </si>
  <si>
    <t>INV-2113-002</t>
  </si>
  <si>
    <t>INV-2113-003</t>
  </si>
  <si>
    <t>INV-2114-001</t>
  </si>
  <si>
    <t>INV-2114-002</t>
  </si>
  <si>
    <t>INV-2114-003</t>
  </si>
  <si>
    <t>INV-2115-001</t>
  </si>
  <si>
    <t>INV-2115-002</t>
  </si>
  <si>
    <t>INV-2115-003</t>
  </si>
  <si>
    <t>INV-2115-004</t>
  </si>
  <si>
    <t>INV-2116-001</t>
  </si>
  <si>
    <t>INV-2117-001</t>
  </si>
  <si>
    <t>INV-2117-002</t>
  </si>
  <si>
    <t>INV-2117-003</t>
  </si>
  <si>
    <t>INV-2117-004</t>
  </si>
  <si>
    <t>INV-2117-005</t>
  </si>
  <si>
    <t>INV-2117-006</t>
  </si>
  <si>
    <t>INV-2117-007</t>
  </si>
  <si>
    <t>INV-2118-001</t>
  </si>
  <si>
    <t>INV-2118-002</t>
  </si>
  <si>
    <t>INV-2118-003</t>
  </si>
  <si>
    <t>INV-2119-001</t>
  </si>
  <si>
    <t>INV-2119-002</t>
  </si>
  <si>
    <t>INV-2119-003</t>
  </si>
  <si>
    <t>INV-2119-004</t>
  </si>
  <si>
    <t>INV-2119-005</t>
  </si>
  <si>
    <t>INV-2119-006</t>
  </si>
  <si>
    <t>INV-2119-007</t>
  </si>
  <si>
    <t>INV-2119-008</t>
  </si>
  <si>
    <t>INV-2120-001</t>
  </si>
  <si>
    <t>INV-2120-002</t>
  </si>
  <si>
    <t>INV-2120-003</t>
  </si>
  <si>
    <t>INV-2120-004</t>
  </si>
  <si>
    <t>INV-2120-005</t>
  </si>
  <si>
    <t>INV-2120-006</t>
  </si>
  <si>
    <t>INV-2120-007</t>
  </si>
  <si>
    <t>INV-2120-008</t>
  </si>
  <si>
    <t>INV-2120-009</t>
  </si>
  <si>
    <t>INV-2120-010</t>
  </si>
  <si>
    <t>INV-2120-011</t>
  </si>
  <si>
    <t>INV-2121-001</t>
  </si>
  <si>
    <t>INV-2121-002</t>
  </si>
  <si>
    <t>INV-2122-001</t>
  </si>
  <si>
    <t>INV-2122-002</t>
  </si>
  <si>
    <t>INV-2122-003</t>
  </si>
  <si>
    <t>INV-2123-001</t>
  </si>
  <si>
    <t>INV-2123-002</t>
  </si>
  <si>
    <t>INV-2124-001</t>
  </si>
  <si>
    <t>INV-2125-001</t>
  </si>
  <si>
    <t>INV-2125-002</t>
  </si>
  <si>
    <t>INV-2125-003</t>
  </si>
  <si>
    <t>INV-2125-004</t>
  </si>
  <si>
    <t>INV-2125-005</t>
  </si>
  <si>
    <t>INV-2126-001</t>
  </si>
  <si>
    <t>INV-2126-002</t>
  </si>
  <si>
    <t>INV-2126-003</t>
  </si>
  <si>
    <t>INV-2126-004</t>
  </si>
  <si>
    <t>INV-2126-005</t>
  </si>
  <si>
    <t>INV-2126-006</t>
  </si>
  <si>
    <t>INV-2127-001</t>
  </si>
  <si>
    <t>INV-2127-002</t>
  </si>
  <si>
    <t>INV-2127-003</t>
  </si>
  <si>
    <t>INV-2127-004</t>
  </si>
  <si>
    <t>INV-2127-005</t>
  </si>
  <si>
    <t>INV-2127-006</t>
  </si>
  <si>
    <t>INV-2127-007</t>
  </si>
  <si>
    <t>INV-2127-008</t>
  </si>
  <si>
    <t>INV-2127-009</t>
  </si>
  <si>
    <t>INV-2127-010</t>
  </si>
  <si>
    <t>INV-2127-011</t>
  </si>
  <si>
    <t>INV-2127-012</t>
  </si>
  <si>
    <t>INV-2127-013</t>
  </si>
  <si>
    <t>INV-2127-014</t>
  </si>
  <si>
    <t>INV-2127-015</t>
  </si>
  <si>
    <t>INV-2128-001</t>
  </si>
  <si>
    <t>INV-2128-002</t>
  </si>
  <si>
    <t>INV-2128-003</t>
  </si>
  <si>
    <t>INV-2128-004</t>
  </si>
  <si>
    <t>INV-2128-005</t>
  </si>
  <si>
    <t>INV-2129-001</t>
  </si>
  <si>
    <t>INV-2129-002</t>
  </si>
  <si>
    <t>INV-2129-003</t>
  </si>
  <si>
    <t>INV-2129-004</t>
  </si>
  <si>
    <t>INV-2129-005</t>
  </si>
  <si>
    <t>INV-2129-006</t>
  </si>
  <si>
    <t>INV-2129-007</t>
  </si>
  <si>
    <t>INV-2129-008</t>
  </si>
  <si>
    <t>INV-2129-009</t>
  </si>
  <si>
    <t>INV-2130-001</t>
  </si>
  <si>
    <t>INV-2131-001</t>
  </si>
  <si>
    <t>INV-2131-002</t>
  </si>
  <si>
    <t>INV-2131-003</t>
  </si>
  <si>
    <t>INV-2132-001</t>
  </si>
  <si>
    <t>INV-2132-002</t>
  </si>
  <si>
    <t>INV-2132-003</t>
  </si>
  <si>
    <t>INV-2133-001</t>
  </si>
  <si>
    <t>INV-2133-002</t>
  </si>
  <si>
    <t>INV-2133-003</t>
  </si>
  <si>
    <t>INV-2133-004</t>
  </si>
  <si>
    <t>INV-2133-005</t>
  </si>
  <si>
    <t>INV-2133-006</t>
  </si>
  <si>
    <t>INV-2134-001</t>
  </si>
  <si>
    <t>INV-2134-002</t>
  </si>
  <si>
    <t>INV-2134-003</t>
  </si>
  <si>
    <t>INV-2134-004</t>
  </si>
  <si>
    <t>INV-2134-005</t>
  </si>
  <si>
    <t>INV-2134-006</t>
  </si>
  <si>
    <t>INV-2134-007</t>
  </si>
  <si>
    <t>INV-2135-001</t>
  </si>
  <si>
    <t>INV-2135-002</t>
  </si>
  <si>
    <t>INV-2135-003</t>
  </si>
  <si>
    <t>INV-2135-004</t>
  </si>
  <si>
    <t>INV-2135-005</t>
  </si>
  <si>
    <t>INV-2136-001</t>
  </si>
  <si>
    <t>INV-2137-001</t>
  </si>
  <si>
    <t>INV-2137-002</t>
  </si>
  <si>
    <t>INV-2137-003</t>
  </si>
  <si>
    <t>INV-2137-004</t>
  </si>
  <si>
    <t>INV-2137-005</t>
  </si>
  <si>
    <t>INV-2137-006</t>
  </si>
  <si>
    <t>INV-2137-007</t>
  </si>
  <si>
    <t>INV-2137-008</t>
  </si>
  <si>
    <t>INV-2137-009</t>
  </si>
  <si>
    <t>INV-2137-010</t>
  </si>
  <si>
    <t>INV-2137-011</t>
  </si>
  <si>
    <t>INV-2137-012</t>
  </si>
  <si>
    <t>INV-2137-013</t>
  </si>
  <si>
    <t>INV-2137-014</t>
  </si>
  <si>
    <t>INV-2137-015</t>
  </si>
  <si>
    <t>INV-2137-016</t>
  </si>
  <si>
    <t>INV-2137-017</t>
  </si>
  <si>
    <t>INV-2137-018</t>
  </si>
  <si>
    <t>INV-2138-001</t>
  </si>
  <si>
    <t>INV-2138-002</t>
  </si>
  <si>
    <t>INV-2138-003</t>
  </si>
  <si>
    <t>INV-2138-004</t>
  </si>
  <si>
    <t>INV-2138-005</t>
  </si>
  <si>
    <t>INV-2138-006</t>
  </si>
  <si>
    <t>INV-2139-001</t>
  </si>
  <si>
    <t>INV-2139-002</t>
  </si>
  <si>
    <t>INV-2139-003</t>
  </si>
  <si>
    <t>INV-2139-004</t>
  </si>
  <si>
    <t>INV-2139-005</t>
  </si>
  <si>
    <t>INV-2139-006</t>
  </si>
  <si>
    <t>INV-2139-007</t>
  </si>
  <si>
    <t>INV-2139-008</t>
  </si>
  <si>
    <t>INV-2139-009</t>
  </si>
  <si>
    <t>INV-2140-001</t>
  </si>
  <si>
    <t>INV-2140-002</t>
  </si>
  <si>
    <t>INV-2140-003</t>
  </si>
  <si>
    <t>INV-2140-004</t>
  </si>
  <si>
    <t>INV-2140-005</t>
  </si>
  <si>
    <t>INV-2140-006</t>
  </si>
  <si>
    <t>INV-2140-007</t>
  </si>
  <si>
    <t>INV-2140-008</t>
  </si>
  <si>
    <t>INV-2140-009</t>
  </si>
  <si>
    <t>INV-2140-010</t>
  </si>
  <si>
    <t>INV-2140-011</t>
  </si>
  <si>
    <t>INV-2140-012</t>
  </si>
  <si>
    <t>INV-2140-013</t>
  </si>
  <si>
    <t>INV-2140-014</t>
  </si>
  <si>
    <t>INV-2140-015</t>
  </si>
  <si>
    <t>INV-2140-016</t>
  </si>
  <si>
    <t>INV-2140-017</t>
  </si>
  <si>
    <t>INV-2140-018</t>
  </si>
  <si>
    <t>INV-2140-019</t>
  </si>
  <si>
    <t>INV-2140-020</t>
  </si>
  <si>
    <t>INV-2140-021</t>
  </si>
  <si>
    <t>INV-2140-022</t>
  </si>
  <si>
    <t>INV-2140-023</t>
  </si>
  <si>
    <t>INV-2140-024</t>
  </si>
  <si>
    <t>INV-2140-025</t>
  </si>
  <si>
    <t>INV-2140-026</t>
  </si>
  <si>
    <t>INV-2140-027</t>
  </si>
  <si>
    <t>INV-2140-028</t>
  </si>
  <si>
    <t>INV-2140-029</t>
  </si>
  <si>
    <t>INV-2140-030</t>
  </si>
  <si>
    <t>INV-2140-031</t>
  </si>
  <si>
    <t>INV-2140-032</t>
  </si>
  <si>
    <t>INV-2141-001</t>
  </si>
  <si>
    <t>INV-2142-001</t>
  </si>
  <si>
    <t>INV-2142-002</t>
  </si>
  <si>
    <t>INV-2142-003</t>
  </si>
  <si>
    <t>INV-2143-001</t>
  </si>
  <si>
    <t>INV-2143-002</t>
  </si>
  <si>
    <t>INV-2144-001</t>
  </si>
  <si>
    <t>INV-2144-002</t>
  </si>
  <si>
    <t>INV-2144-003</t>
  </si>
  <si>
    <t>INV-2144-004</t>
  </si>
  <si>
    <t>INV-2145-001</t>
  </si>
  <si>
    <t>INV-2145-002</t>
  </si>
  <si>
    <t>INV-2145-003</t>
  </si>
  <si>
    <t>INV-2146-001</t>
  </si>
  <si>
    <t>INV-2147-001</t>
  </si>
  <si>
    <t>INV-2147-002</t>
  </si>
  <si>
    <t>INV-2147-003</t>
  </si>
  <si>
    <t>INV-2147-004</t>
  </si>
  <si>
    <t>INV-2148-001</t>
  </si>
  <si>
    <t>INV-2148-002</t>
  </si>
  <si>
    <t>INV-2148-003</t>
  </si>
  <si>
    <t>INV-2148-004</t>
  </si>
  <si>
    <t>INV-2148-005</t>
  </si>
  <si>
    <t>INV-2148-006</t>
  </si>
  <si>
    <t>INV-2149-001</t>
  </si>
  <si>
    <t>INV-2150-001</t>
  </si>
  <si>
    <t>INV-2150-002</t>
  </si>
  <si>
    <t>INV-2150-003</t>
  </si>
  <si>
    <t>INV-2150-004</t>
  </si>
  <si>
    <t>INV-2151-001</t>
  </si>
  <si>
    <t>INV-2151-002</t>
  </si>
  <si>
    <t>INV-2151-003</t>
  </si>
  <si>
    <t>INV-2151-004</t>
  </si>
  <si>
    <t>INV-2151-005</t>
  </si>
  <si>
    <t>INV-2151-006</t>
  </si>
  <si>
    <t>INV-2151-007</t>
  </si>
  <si>
    <t>INV-2151-008</t>
  </si>
  <si>
    <t>INV-2151-009</t>
  </si>
  <si>
    <t>INV-2152-001</t>
  </si>
  <si>
    <t>INV-2152-002</t>
  </si>
  <si>
    <t>INV-2153-001</t>
  </si>
  <si>
    <t>INV-2153-002</t>
  </si>
  <si>
    <t>INV-2153-003</t>
  </si>
  <si>
    <t>INV-2153-004</t>
  </si>
  <si>
    <t>INV-2153-005</t>
  </si>
  <si>
    <t>INV-2153-006</t>
  </si>
  <si>
    <t>INV-2153-007</t>
  </si>
  <si>
    <t>INV-2154-001</t>
  </si>
  <si>
    <t>INV-2154-002</t>
  </si>
  <si>
    <t>INV-2154-003</t>
  </si>
  <si>
    <t>INV-2155-001</t>
  </si>
  <si>
    <t>INV-2155-002</t>
  </si>
  <si>
    <t>INV-2156-001</t>
  </si>
  <si>
    <t>INV-2156-002</t>
  </si>
  <si>
    <t>INV-2156-003</t>
  </si>
  <si>
    <t>INV-2156-004</t>
  </si>
  <si>
    <t>INV-2156-005</t>
  </si>
  <si>
    <t>INV-2156-006</t>
  </si>
  <si>
    <t>INV-2156-007</t>
  </si>
  <si>
    <t>INV-2156-008</t>
  </si>
  <si>
    <t>INV-2156-009</t>
  </si>
  <si>
    <t>INV-2156-010</t>
  </si>
  <si>
    <t>INV-2156-011</t>
  </si>
  <si>
    <t>INV-2157-001</t>
  </si>
  <si>
    <t>INV-2157-002</t>
  </si>
  <si>
    <t>INV-2158-001</t>
  </si>
  <si>
    <t>INV-2158-002</t>
  </si>
  <si>
    <t>INV-2158-003</t>
  </si>
  <si>
    <t>INV-2158-004</t>
  </si>
  <si>
    <t>INV-2158-005</t>
  </si>
  <si>
    <t>INV-2158-006</t>
  </si>
  <si>
    <t>INV-2158-007</t>
  </si>
  <si>
    <t>INV-2158-008</t>
  </si>
  <si>
    <t>INV-2158-009</t>
  </si>
  <si>
    <t>INV-2159-001</t>
  </si>
  <si>
    <t>INV-2159-002</t>
  </si>
  <si>
    <t>INV-2159-003</t>
  </si>
  <si>
    <t>INV-2159-004</t>
  </si>
  <si>
    <t>INV-2160-001</t>
  </si>
  <si>
    <t>INV-2160-002</t>
  </si>
  <si>
    <t>INV-2160-003</t>
  </si>
  <si>
    <t>INV-2160-004</t>
  </si>
  <si>
    <t>INV-2160-005</t>
  </si>
  <si>
    <t>INV-2161-001</t>
  </si>
  <si>
    <t>INV-2161-002</t>
  </si>
  <si>
    <t>INV-2161-003</t>
  </si>
  <si>
    <t>INV-2161-004</t>
  </si>
  <si>
    <t>INV-2162-001</t>
  </si>
  <si>
    <t>INV-2162-002</t>
  </si>
  <si>
    <t>INV-2162-003</t>
  </si>
  <si>
    <t>INV-2162-004</t>
  </si>
  <si>
    <t>INV-2162-005</t>
  </si>
  <si>
    <t>INV-2162-006</t>
  </si>
  <si>
    <t>INV-2163-001</t>
  </si>
  <si>
    <t>INV-2163-002</t>
  </si>
  <si>
    <t>INV-2163-003</t>
  </si>
  <si>
    <t>INV-2163-004</t>
  </si>
  <si>
    <t>INV-2163-005</t>
  </si>
  <si>
    <t>INV-2164-001</t>
  </si>
  <si>
    <t>INV-2164-002</t>
  </si>
  <si>
    <t>INV-2164-003</t>
  </si>
  <si>
    <t>INV-2164-004</t>
  </si>
  <si>
    <t>INV-2165-001</t>
  </si>
  <si>
    <t>INV-2165-002</t>
  </si>
  <si>
    <t>INV-2165-003</t>
  </si>
  <si>
    <t>INV-2165-004</t>
  </si>
  <si>
    <t>INV-2165-005</t>
  </si>
  <si>
    <t>INV-2165-006</t>
  </si>
  <si>
    <t>INV-2165-007</t>
  </si>
  <si>
    <t>INV-2165-008</t>
  </si>
  <si>
    <t>INV-2166-001</t>
  </si>
  <si>
    <t>INV-2167-001</t>
  </si>
  <si>
    <t>INV-2167-002</t>
  </si>
  <si>
    <t>INV-2167-003</t>
  </si>
  <si>
    <t>INV-2167-004</t>
  </si>
  <si>
    <t>INV-2167-005</t>
  </si>
  <si>
    <t>INV-2167-006</t>
  </si>
  <si>
    <t>INV-2167-007</t>
  </si>
  <si>
    <t>INV-2167-008</t>
  </si>
  <si>
    <t>INV-2167-009</t>
  </si>
  <si>
    <t>INV-2167-010</t>
  </si>
  <si>
    <t>INV-2167-011</t>
  </si>
  <si>
    <t>INV-2167-012</t>
  </si>
  <si>
    <t>INV-2167-013</t>
  </si>
  <si>
    <t>INV-2167-014</t>
  </si>
  <si>
    <t>INV-2167-015</t>
  </si>
  <si>
    <t>INV-2167-016</t>
  </si>
  <si>
    <t>INV-2167-017</t>
  </si>
  <si>
    <t>INV-2167-018</t>
  </si>
  <si>
    <t>INV-2167-019</t>
  </si>
  <si>
    <t>INV-2167-020</t>
  </si>
  <si>
    <t>INV-2167-021</t>
  </si>
  <si>
    <t>INV-2167-022</t>
  </si>
  <si>
    <t>INV-2167-023</t>
  </si>
  <si>
    <t>INV-2167-024</t>
  </si>
  <si>
    <t>INV-2167-025</t>
  </si>
  <si>
    <t>INV-2167-026</t>
  </si>
  <si>
    <t>INV-2168-001</t>
  </si>
  <si>
    <t>INV-2168-002</t>
  </si>
  <si>
    <t>INV-2168-003</t>
  </si>
  <si>
    <t>INV-2168-004</t>
  </si>
  <si>
    <t>INV-2168-005</t>
  </si>
  <si>
    <t>INV-2169-001</t>
  </si>
  <si>
    <t>INV-2170-001</t>
  </si>
  <si>
    <t>INV-2170-002</t>
  </si>
  <si>
    <t>INV-2170-003</t>
  </si>
  <si>
    <t>INV-2170-004</t>
  </si>
  <si>
    <t>INV-2170-005</t>
  </si>
  <si>
    <t>INV-2170-006</t>
  </si>
  <si>
    <t>INV-2171-001</t>
  </si>
  <si>
    <t>INV-2171-002</t>
  </si>
  <si>
    <t>INV-2171-003</t>
  </si>
  <si>
    <t>INV-2171-004</t>
  </si>
  <si>
    <t>INV-2171-005</t>
  </si>
  <si>
    <t>INV-2172-001</t>
  </si>
  <si>
    <t>INV-2172-002</t>
  </si>
  <si>
    <t>INV-2172-003</t>
  </si>
  <si>
    <t>INV-2173-001</t>
  </si>
  <si>
    <t>INV-2173-002</t>
  </si>
  <si>
    <t>INV-2173-003</t>
  </si>
  <si>
    <t>INV-2173-004</t>
  </si>
  <si>
    <t>INV-2173-005</t>
  </si>
  <si>
    <t>INV-2173-006</t>
  </si>
  <si>
    <t>INV-2174-001</t>
  </si>
  <si>
    <t>INV-2175-001</t>
  </si>
  <si>
    <t>INV-2175-002</t>
  </si>
  <si>
    <t>INV-2175-003</t>
  </si>
  <si>
    <t>INV-2176-001</t>
  </si>
  <si>
    <t>INV-2177-001</t>
  </si>
  <si>
    <t>INV-2177-002</t>
  </si>
  <si>
    <t>INV-2177-003</t>
  </si>
  <si>
    <t>INV-2177-004</t>
  </si>
  <si>
    <t>INV-2177-005</t>
  </si>
  <si>
    <t>INV-2177-006</t>
  </si>
  <si>
    <t>INV-2177-007</t>
  </si>
  <si>
    <t>INV-2177-008</t>
  </si>
  <si>
    <t>INV-2177-009</t>
  </si>
  <si>
    <t>INV-2177-010</t>
  </si>
  <si>
    <t>INV-2177-011</t>
  </si>
  <si>
    <t>INV-2177-012</t>
  </si>
  <si>
    <t>INV-2177-013</t>
  </si>
  <si>
    <t>INV-2178-001</t>
  </si>
  <si>
    <t>INV-2178-002</t>
  </si>
  <si>
    <t>INV-2178-003</t>
  </si>
  <si>
    <t>INV-2179-001</t>
  </si>
  <si>
    <t>INV-2179-002</t>
  </si>
  <si>
    <t>INV-2179-003</t>
  </si>
  <si>
    <t>INV-2179-004</t>
  </si>
  <si>
    <t>INV-2179-005</t>
  </si>
  <si>
    <t>INV-2179-006</t>
  </si>
  <si>
    <t>INV-2180-001</t>
  </si>
  <si>
    <t>INV-2180-002</t>
  </si>
  <si>
    <t>INV-2181-001</t>
  </si>
  <si>
    <t>INV-2181-002</t>
  </si>
  <si>
    <t>INV-2181-003</t>
  </si>
  <si>
    <t>INV-2182-001</t>
  </si>
  <si>
    <t>INV-2182-002</t>
  </si>
  <si>
    <t>INV-2183-001</t>
  </si>
  <si>
    <t>INV-2183-002</t>
  </si>
  <si>
    <t>INV-2184-001</t>
  </si>
  <si>
    <t>INV-2184-002</t>
  </si>
  <si>
    <t>INV-2185-001</t>
  </si>
  <si>
    <t>INV-2185-002</t>
  </si>
  <si>
    <t>INV-2185-003</t>
  </si>
  <si>
    <t>INV-2185-004</t>
  </si>
  <si>
    <t>INV-2185-005</t>
  </si>
  <si>
    <t>INV-2185-006</t>
  </si>
  <si>
    <t>INV-2185-007</t>
  </si>
  <si>
    <t>INV-2185-008</t>
  </si>
  <si>
    <t>INV-2185-009</t>
  </si>
  <si>
    <t>INV-2186-001</t>
  </si>
  <si>
    <t>INV-2187-001</t>
  </si>
  <si>
    <t>INV-2187-002</t>
  </si>
  <si>
    <t>INV-2187-003</t>
  </si>
  <si>
    <t>INV-2187-004</t>
  </si>
  <si>
    <t>INV-2187-005</t>
  </si>
  <si>
    <t>INV-2187-006</t>
  </si>
  <si>
    <t>INV-2188-001</t>
  </si>
  <si>
    <t>INV-2188-002</t>
  </si>
  <si>
    <t>INV-2188-003</t>
  </si>
  <si>
    <t>INV-2188-004</t>
  </si>
  <si>
    <t>INV-2188-005</t>
  </si>
  <si>
    <t>INV-2188-006</t>
  </si>
  <si>
    <t>INV-2188-007</t>
  </si>
  <si>
    <t>INV-2188-008</t>
  </si>
  <si>
    <t>INV-2188-009</t>
  </si>
  <si>
    <t>INV-2189-001</t>
  </si>
  <si>
    <t>INV-2189-002</t>
  </si>
  <si>
    <t>INV-2190-001</t>
  </si>
  <si>
    <t>INV-2190-002</t>
  </si>
  <si>
    <t>INV-2190-003</t>
  </si>
  <si>
    <t>INV-2190-004</t>
  </si>
  <si>
    <t>INV-2190-005</t>
  </si>
  <si>
    <t>INV-2190-006</t>
  </si>
  <si>
    <t>INV-2190-007</t>
  </si>
  <si>
    <t>INV-2190-008</t>
  </si>
  <si>
    <t>INV-2190-009</t>
  </si>
  <si>
    <t>INV-2190-010</t>
  </si>
  <si>
    <t>INV-2190-011</t>
  </si>
  <si>
    <t>INV-2190-012</t>
  </si>
  <si>
    <t>INV-2190-013</t>
  </si>
  <si>
    <t>INV-2190-014</t>
  </si>
  <si>
    <t>INV-2190-015</t>
  </si>
  <si>
    <t>INV-2190-016</t>
  </si>
  <si>
    <t>INV-2190-017</t>
  </si>
  <si>
    <t>INV-2190-018</t>
  </si>
  <si>
    <t>INV-2190-019</t>
  </si>
  <si>
    <t>INV-2190-020</t>
  </si>
  <si>
    <t>INV-2190-021</t>
  </si>
  <si>
    <t>INV-2190-022</t>
  </si>
  <si>
    <t>INV-2190-023</t>
  </si>
  <si>
    <t>INV-2190-024</t>
  </si>
  <si>
    <t>INV-2190-025</t>
  </si>
  <si>
    <t>INV-2190-026</t>
  </si>
  <si>
    <t>INV-2190-027</t>
  </si>
  <si>
    <t>INV-2190-028</t>
  </si>
  <si>
    <t>INV-2190-029</t>
  </si>
  <si>
    <t>INV-2190-030</t>
  </si>
  <si>
    <t>INV-2190-031</t>
  </si>
  <si>
    <t>INV-2191-001</t>
  </si>
  <si>
    <t>INV-2191-002</t>
  </si>
  <si>
    <t>INV-2191-003</t>
  </si>
  <si>
    <t>INV-2192-001</t>
  </si>
  <si>
    <t>INV-2192-002</t>
  </si>
  <si>
    <t>INV-2192-003</t>
  </si>
  <si>
    <t>INV-2192-004</t>
  </si>
  <si>
    <t>INV-2192-005</t>
  </si>
  <si>
    <t>INV-2192-006</t>
  </si>
  <si>
    <t>INV-2192-007</t>
  </si>
  <si>
    <t>INV-2192-008</t>
  </si>
  <si>
    <t>INV-2193-001</t>
  </si>
  <si>
    <t>INV-2194-001</t>
  </si>
  <si>
    <t>INV-2194-002</t>
  </si>
  <si>
    <t>INV-2194-003</t>
  </si>
  <si>
    <t>INV-2194-004</t>
  </si>
  <si>
    <t>INV-2194-005</t>
  </si>
  <si>
    <t>INV-2195-001</t>
  </si>
  <si>
    <t>INV-2196-001</t>
  </si>
  <si>
    <t>INV-2197-001</t>
  </si>
  <si>
    <t>INV-2198-001</t>
  </si>
  <si>
    <t>INV-2198-002</t>
  </si>
  <si>
    <t>INV-2199-001</t>
  </si>
  <si>
    <t>INV-2199-002</t>
  </si>
  <si>
    <t>INV-2199-003</t>
  </si>
  <si>
    <t>INV-2199-004</t>
  </si>
  <si>
    <t>INV-2199-005</t>
  </si>
  <si>
    <t>INV-2200-001</t>
  </si>
  <si>
    <t>INV-2201-001</t>
  </si>
  <si>
    <t>INV-2202-001</t>
  </si>
  <si>
    <t>INV-2203-001</t>
  </si>
  <si>
    <t>INV-2203-002</t>
  </si>
  <si>
    <t>INV-2203-003</t>
  </si>
  <si>
    <t>INV-2203-004</t>
  </si>
  <si>
    <t>INV-2203-005</t>
  </si>
  <si>
    <t>INV-2203-006</t>
  </si>
  <si>
    <t>INV-2204-001</t>
  </si>
  <si>
    <t>INV-2204-002</t>
  </si>
  <si>
    <t>INV-2204-003</t>
  </si>
  <si>
    <t>INV-2204-004</t>
  </si>
  <si>
    <t>INV-2204-005</t>
  </si>
  <si>
    <t>INV-2204-006</t>
  </si>
  <si>
    <t>INV-2204-007</t>
  </si>
  <si>
    <t>INV-2204-008</t>
  </si>
  <si>
    <t>INV-2204-009</t>
  </si>
  <si>
    <t>INV-2204-010</t>
  </si>
  <si>
    <t>INV-2205-001</t>
  </si>
  <si>
    <t>INV-2205-002</t>
  </si>
  <si>
    <t>INV-2205-003</t>
  </si>
  <si>
    <t>INV-2205-004</t>
  </si>
  <si>
    <t>INV-2205-005</t>
  </si>
  <si>
    <t>INV-2205-006</t>
  </si>
  <si>
    <t>INV-2205-007</t>
  </si>
  <si>
    <t>INV-2205-008</t>
  </si>
  <si>
    <t>INV-2205-009</t>
  </si>
  <si>
    <t>INV-2206-001</t>
  </si>
  <si>
    <t>INV-2206-002</t>
  </si>
  <si>
    <t>INV-2206-003</t>
  </si>
  <si>
    <t>INV-2206-004</t>
  </si>
  <si>
    <t>INV-2206-005</t>
  </si>
  <si>
    <t>INV-2206-006</t>
  </si>
  <si>
    <t>INV-2206-007</t>
  </si>
  <si>
    <t>INV-2206-008</t>
  </si>
  <si>
    <t>INV-2206-009</t>
  </si>
  <si>
    <t>INV-2206-010</t>
  </si>
  <si>
    <t>INV-2207-001</t>
  </si>
  <si>
    <t>INV-2207-002</t>
  </si>
  <si>
    <t>INV-2207-003</t>
  </si>
  <si>
    <t>INV-2208-001</t>
  </si>
  <si>
    <t>INV-2208-002</t>
  </si>
  <si>
    <t>INV-2208-003</t>
  </si>
  <si>
    <t>INV-2208-004</t>
  </si>
  <si>
    <t>INV-2208-005</t>
  </si>
  <si>
    <t>INV-2208-006</t>
  </si>
  <si>
    <t>INV-2208-007</t>
  </si>
  <si>
    <t>INV-2208-008</t>
  </si>
  <si>
    <t>INV-2208-009</t>
  </si>
  <si>
    <t>INV-2208-010</t>
  </si>
  <si>
    <t>INV-2208-011</t>
  </si>
  <si>
    <t>INV-2208-012</t>
  </si>
  <si>
    <t>INV-2208-013</t>
  </si>
  <si>
    <t>INV-2208-014</t>
  </si>
  <si>
    <t>INV-2208-015</t>
  </si>
  <si>
    <t>INV-2208-016</t>
  </si>
  <si>
    <t>INV-2208-017</t>
  </si>
  <si>
    <t>INV-2208-018</t>
  </si>
  <si>
    <t>INV-2208-019</t>
  </si>
  <si>
    <t>INV-2208-020</t>
  </si>
  <si>
    <t>INV-2208-021</t>
  </si>
  <si>
    <t>INV-2208-022</t>
  </si>
  <si>
    <t>INV-2208-023</t>
  </si>
  <si>
    <t>INV-2208-024</t>
  </si>
  <si>
    <t>INV-2208-025</t>
  </si>
  <si>
    <t>INV-2208-026</t>
  </si>
  <si>
    <t>INV-2208-027</t>
  </si>
  <si>
    <t>INV-2208-028</t>
  </si>
  <si>
    <t>INV-2208-029</t>
  </si>
  <si>
    <t>INV-2209-001</t>
  </si>
  <si>
    <t>INV-2209-002</t>
  </si>
  <si>
    <t>INV-2210-001</t>
  </si>
  <si>
    <t>INV-2210-002</t>
  </si>
  <si>
    <t>INV-2210-003</t>
  </si>
  <si>
    <t>INV-2210-004</t>
  </si>
  <si>
    <t>INV-2210-005</t>
  </si>
  <si>
    <t>INV-2210-006</t>
  </si>
  <si>
    <t>INV-2210-007</t>
  </si>
  <si>
    <t>INV-2210-008</t>
  </si>
  <si>
    <t>INV-2210-009</t>
  </si>
  <si>
    <t>INV-2210-010</t>
  </si>
  <si>
    <t>INV-2210-011</t>
  </si>
  <si>
    <t>INV-2210-012</t>
  </si>
  <si>
    <t>INV-2210-013</t>
  </si>
  <si>
    <t>INV-2210-014</t>
  </si>
  <si>
    <t>INV-2210-015</t>
  </si>
  <si>
    <t>INV-2210-016</t>
  </si>
  <si>
    <t>INV-2211-001</t>
  </si>
  <si>
    <t>INV-2211-002</t>
  </si>
  <si>
    <t>INV-2211-003</t>
  </si>
  <si>
    <t>INV-2211-004</t>
  </si>
  <si>
    <t>INV-2211-005</t>
  </si>
  <si>
    <t>INV-2212-001</t>
  </si>
  <si>
    <t>INV-2213-001</t>
  </si>
  <si>
    <t>INV-2213-002</t>
  </si>
  <si>
    <t>INV-2213-003</t>
  </si>
  <si>
    <t>INV-2214-001</t>
  </si>
  <si>
    <t>INV-2214-002</t>
  </si>
  <si>
    <t>INV-2214-003</t>
  </si>
  <si>
    <t>INV-2215-001</t>
  </si>
  <si>
    <t>INV-2215-002</t>
  </si>
  <si>
    <t>INV-2215-003</t>
  </si>
  <si>
    <t>INV-2215-004</t>
  </si>
  <si>
    <t>INV-2215-005</t>
  </si>
  <si>
    <t>INV-2215-006</t>
  </si>
  <si>
    <t>INV-2215-007</t>
  </si>
  <si>
    <t>INV-2215-008</t>
  </si>
  <si>
    <t>INV-2215-009</t>
  </si>
  <si>
    <t>INV-2215-010</t>
  </si>
  <si>
    <t>INV-2215-011</t>
  </si>
  <si>
    <t>INV-2215-012</t>
  </si>
  <si>
    <t>INV-2215-013</t>
  </si>
  <si>
    <t>INV-2215-014</t>
  </si>
  <si>
    <t>INV-2216-001</t>
  </si>
  <si>
    <t>INV-2216-002</t>
  </si>
  <si>
    <t>INV-2216-003</t>
  </si>
  <si>
    <t>INV-2216-004</t>
  </si>
  <si>
    <t>INV-2216-005</t>
  </si>
  <si>
    <t>INV-2216-006</t>
  </si>
  <si>
    <t>INV-2216-007</t>
  </si>
  <si>
    <t>INV-2217-001</t>
  </si>
  <si>
    <t>INV-2218-001</t>
  </si>
  <si>
    <t>INV-2218-002</t>
  </si>
  <si>
    <t>INV-2218-003</t>
  </si>
  <si>
    <t>INV-2219-001</t>
  </si>
  <si>
    <t>INV-2219-002</t>
  </si>
  <si>
    <t>INV-2220-001</t>
  </si>
  <si>
    <t>INV-2220-002</t>
  </si>
  <si>
    <t>INV-2220-003</t>
  </si>
  <si>
    <t>INV-2220-004</t>
  </si>
  <si>
    <t>INV-2220-005</t>
  </si>
  <si>
    <t>INV-2220-006</t>
  </si>
  <si>
    <t>INV-2220-007</t>
  </si>
  <si>
    <t>INV-2220-008</t>
  </si>
  <si>
    <t>INV-2220-009</t>
  </si>
  <si>
    <t>INV-2220-010</t>
  </si>
  <si>
    <t>INV-2220-011</t>
  </si>
  <si>
    <t>INV-2220-012</t>
  </si>
  <si>
    <t>INV-2220-013</t>
  </si>
  <si>
    <t>INV-2220-014</t>
  </si>
  <si>
    <t>INV-2220-015</t>
  </si>
  <si>
    <t>INV-2220-016</t>
  </si>
  <si>
    <t>INV-2220-017</t>
  </si>
  <si>
    <t>INV-2220-018</t>
  </si>
  <si>
    <t>INV-2220-019</t>
  </si>
  <si>
    <t>INV-2221-001</t>
  </si>
  <si>
    <t>INV-2221-002</t>
  </si>
  <si>
    <t>INV-2221-003</t>
  </si>
  <si>
    <t>INV-2221-004</t>
  </si>
  <si>
    <t>INV-2222-001</t>
  </si>
  <si>
    <t>INV-2222-002</t>
  </si>
  <si>
    <t>INV-2222-003</t>
  </si>
  <si>
    <t>INV-2222-004</t>
  </si>
  <si>
    <t>INV-2222-005</t>
  </si>
  <si>
    <t>INV-2222-006</t>
  </si>
  <si>
    <t>INV-2223-001</t>
  </si>
  <si>
    <t>INV-2223-002</t>
  </si>
  <si>
    <t>INV-2223-003</t>
  </si>
  <si>
    <t>INV-2223-004</t>
  </si>
  <si>
    <t>INV-2223-005</t>
  </si>
  <si>
    <t>INV-2223-006</t>
  </si>
  <si>
    <t>INV-2224-001</t>
  </si>
  <si>
    <t>INV-2224-002</t>
  </si>
  <si>
    <t>INV-2224-003</t>
  </si>
  <si>
    <t>INV-2225-001</t>
  </si>
  <si>
    <t>INV-2225-002</t>
  </si>
  <si>
    <t>INV-2226-001</t>
  </si>
  <si>
    <t>INV-2226-002</t>
  </si>
  <si>
    <t>INV-2226-003</t>
  </si>
  <si>
    <t>INV-2226-004</t>
  </si>
  <si>
    <t>INV-2227-001</t>
  </si>
  <si>
    <t>INV-2227-002</t>
  </si>
  <si>
    <t>INV-2227-003</t>
  </si>
  <si>
    <t>INV-2228-001</t>
  </si>
  <si>
    <t>INV-2228-002</t>
  </si>
  <si>
    <t>INV-2228-003</t>
  </si>
  <si>
    <t>INV-2228-004</t>
  </si>
  <si>
    <t>INV-2229-001</t>
  </si>
  <si>
    <t>INV-2230-001</t>
  </si>
  <si>
    <t>INV-2230-002</t>
  </si>
  <si>
    <t>INV-2231-001</t>
  </si>
  <si>
    <t>INV-2231-002</t>
  </si>
  <si>
    <t>INV-2231-003</t>
  </si>
  <si>
    <t>INV-2231-004</t>
  </si>
  <si>
    <t>INV-2231-005</t>
  </si>
  <si>
    <t>INV-2231-006</t>
  </si>
  <si>
    <t>INV-2231-007</t>
  </si>
  <si>
    <t>INV-2231-008</t>
  </si>
  <si>
    <t>INV-2231-009</t>
  </si>
  <si>
    <t>INV-2231-010</t>
  </si>
  <si>
    <t>INV-2231-011</t>
  </si>
  <si>
    <t>INV-2231-012</t>
  </si>
  <si>
    <t>INV-2231-013</t>
  </si>
  <si>
    <t>INV-2231-014</t>
  </si>
  <si>
    <t>INV-2232-001</t>
  </si>
  <si>
    <t>INV-2232-002</t>
  </si>
  <si>
    <t>INV-2233-001</t>
  </si>
  <si>
    <t>INV-2233-002</t>
  </si>
  <si>
    <t>INV-2233-003</t>
  </si>
  <si>
    <t>INV-2233-004</t>
  </si>
  <si>
    <t>INV-2233-005</t>
  </si>
  <si>
    <t>INV-2233-006</t>
  </si>
  <si>
    <t>INV-2233-007</t>
  </si>
  <si>
    <t>INV-2233-008</t>
  </si>
  <si>
    <t>INV-2234-001</t>
  </si>
  <si>
    <t>INV-2234-002</t>
  </si>
  <si>
    <t>INV-2234-003</t>
  </si>
  <si>
    <t>INV-2234-004</t>
  </si>
  <si>
    <t>INV-2234-005</t>
  </si>
  <si>
    <t>INV-2234-006</t>
  </si>
  <si>
    <t>INV-2234-007</t>
  </si>
  <si>
    <t>INV-2234-008</t>
  </si>
  <si>
    <t>INV-2234-009</t>
  </si>
  <si>
    <t>INV-2234-010</t>
  </si>
  <si>
    <t>INV-2234-011</t>
  </si>
  <si>
    <t>INV-2234-012</t>
  </si>
  <si>
    <t>INV-2234-013</t>
  </si>
  <si>
    <t>INV-2234-014</t>
  </si>
  <si>
    <t>INV-2234-015</t>
  </si>
  <si>
    <t>INV-2235-001</t>
  </si>
  <si>
    <t>INV-2235-002</t>
  </si>
  <si>
    <t>INV-2235-003</t>
  </si>
  <si>
    <t>INV-2235-004</t>
  </si>
  <si>
    <t>INV-2236-001</t>
  </si>
  <si>
    <t>INV-2236-002</t>
  </si>
  <si>
    <t>INV-2236-003</t>
  </si>
  <si>
    <t>INV-2236-004</t>
  </si>
  <si>
    <t>INV-2236-005</t>
  </si>
  <si>
    <t>INV-2236-006</t>
  </si>
  <si>
    <t>INV-2237-001</t>
  </si>
  <si>
    <t>INV-2237-002</t>
  </si>
  <si>
    <t>INV-2237-003</t>
  </si>
  <si>
    <t>INV-2237-004</t>
  </si>
  <si>
    <t>INV-2237-005</t>
  </si>
  <si>
    <t>INV-2237-006</t>
  </si>
  <si>
    <t>INV-2237-007</t>
  </si>
  <si>
    <t>INV-2237-008</t>
  </si>
  <si>
    <t>INV-2237-009</t>
  </si>
  <si>
    <t>INV-2237-010</t>
  </si>
  <si>
    <t>INV-2237-011</t>
  </si>
  <si>
    <t>INV-2238-001</t>
  </si>
  <si>
    <t>INV-2238-002</t>
  </si>
  <si>
    <t>INV-2238-003</t>
  </si>
  <si>
    <t>INV-2238-004</t>
  </si>
  <si>
    <t>INV-2238-005</t>
  </si>
  <si>
    <t>INV-2239-001</t>
  </si>
  <si>
    <t>INV-2239-002</t>
  </si>
  <si>
    <t>INV-2239-003</t>
  </si>
  <si>
    <t>INV-2239-004</t>
  </si>
  <si>
    <t>INV-2239-005</t>
  </si>
  <si>
    <t>INV-2239-006</t>
  </si>
  <si>
    <t>INV-2239-007</t>
  </si>
  <si>
    <t>INV-2239-008</t>
  </si>
  <si>
    <t>INV-2239-009</t>
  </si>
  <si>
    <t>INV-2239-010</t>
  </si>
  <si>
    <t>INV-2239-011</t>
  </si>
  <si>
    <t>INV-2240-001</t>
  </si>
  <si>
    <t>INV-2240-002</t>
  </si>
  <si>
    <t>INV-2241-001</t>
  </si>
  <si>
    <t>INV-2241-002</t>
  </si>
  <si>
    <t>INV-2241-003</t>
  </si>
  <si>
    <t>INV-2241-004</t>
  </si>
  <si>
    <t>INV-2241-005</t>
  </si>
  <si>
    <t>INV-2241-006</t>
  </si>
  <si>
    <t>INV-2242-001</t>
  </si>
  <si>
    <t>INV-2242-002</t>
  </si>
  <si>
    <t>INV-2242-003</t>
  </si>
  <si>
    <t>INV-2242-004</t>
  </si>
  <si>
    <t>INV-2243-001</t>
  </si>
  <si>
    <t>INV-2244-001</t>
  </si>
  <si>
    <t>INV-2244-002</t>
  </si>
  <si>
    <t>INV-2244-003</t>
  </si>
  <si>
    <t>INV-2244-004</t>
  </si>
  <si>
    <t>INV-2245-001</t>
  </si>
  <si>
    <t>INV-2246-001</t>
  </si>
  <si>
    <t>INV-2246-002</t>
  </si>
  <si>
    <t>INV-2246-003</t>
  </si>
  <si>
    <t>INV-2246-004</t>
  </si>
  <si>
    <t>INV-2246-005</t>
  </si>
  <si>
    <t>INV-2246-006</t>
  </si>
  <si>
    <t>INV-2247-001</t>
  </si>
  <si>
    <t>INV-2247-002</t>
  </si>
  <si>
    <t>INV-2247-003</t>
  </si>
  <si>
    <t>INV-2247-004</t>
  </si>
  <si>
    <t>INV-2247-005</t>
  </si>
  <si>
    <t>INV-2247-006</t>
  </si>
  <si>
    <t>INV-2248-001</t>
  </si>
  <si>
    <t>INV-2248-002</t>
  </si>
  <si>
    <t>INV-2248-003</t>
  </si>
  <si>
    <t>INV-2248-004</t>
  </si>
  <si>
    <t>INV-2249-001</t>
  </si>
  <si>
    <t>INV-2249-002</t>
  </si>
  <si>
    <t>INV-2249-003</t>
  </si>
  <si>
    <t>INV-2249-004</t>
  </si>
  <si>
    <t>INV-2249-005</t>
  </si>
  <si>
    <t>INV-2249-006</t>
  </si>
  <si>
    <t>INV-2249-007</t>
  </si>
  <si>
    <t>INV-2249-008</t>
  </si>
  <si>
    <t>INV-2249-009</t>
  </si>
  <si>
    <t>INV-2249-010</t>
  </si>
  <si>
    <t>INV-2249-011</t>
  </si>
  <si>
    <t>INV-2249-012</t>
  </si>
  <si>
    <t>INV-2249-013</t>
  </si>
  <si>
    <t>INV-2249-014</t>
  </si>
  <si>
    <t>INV-2249-015</t>
  </si>
  <si>
    <t>INV-2249-016</t>
  </si>
  <si>
    <t>INV-2250-001</t>
  </si>
  <si>
    <t>INV-2251-001</t>
  </si>
  <si>
    <t>INV-2251-002</t>
  </si>
  <si>
    <t>INV-2251-003</t>
  </si>
  <si>
    <t>INV-2251-004</t>
  </si>
  <si>
    <t>INV-2251-005</t>
  </si>
  <si>
    <t>INV-2251-006</t>
  </si>
  <si>
    <t>INV-2251-007</t>
  </si>
  <si>
    <t>INV-2251-008</t>
  </si>
  <si>
    <t>INV-2251-009</t>
  </si>
  <si>
    <t>INV-2251-010</t>
  </si>
  <si>
    <t>INV-2251-011</t>
  </si>
  <si>
    <t>INV-2251-012</t>
  </si>
  <si>
    <t>INV-2251-013</t>
  </si>
  <si>
    <t>INV-2251-014</t>
  </si>
  <si>
    <t>INV-2251-015</t>
  </si>
  <si>
    <t>INV-2251-016</t>
  </si>
  <si>
    <t>INV-2251-017</t>
  </si>
  <si>
    <t>INV-2251-018</t>
  </si>
  <si>
    <t>INV-2251-019</t>
  </si>
  <si>
    <t>INV-2251-020</t>
  </si>
  <si>
    <t>INV-2252-001</t>
  </si>
  <si>
    <t>INV-2252-002</t>
  </si>
  <si>
    <t>INV-2252-003</t>
  </si>
  <si>
    <t>INV-2252-004</t>
  </si>
  <si>
    <t>INV-2252-005</t>
  </si>
  <si>
    <t>INV-2252-006</t>
  </si>
  <si>
    <t>INV-2252-007</t>
  </si>
  <si>
    <t>INV-2252-008</t>
  </si>
  <si>
    <t>INV-2253-001</t>
  </si>
  <si>
    <t>INV-2253-002</t>
  </si>
  <si>
    <t>INV-2253-003</t>
  </si>
  <si>
    <t>INV-2254-001</t>
  </si>
  <si>
    <t>INV-2254-002</t>
  </si>
  <si>
    <t>INV-2254-003</t>
  </si>
  <si>
    <t>INV-2254-004</t>
  </si>
  <si>
    <t>INV-2254-005</t>
  </si>
  <si>
    <t>INV-2254-006</t>
  </si>
  <si>
    <t>INV-2254-007</t>
  </si>
  <si>
    <t>INV-2254-008</t>
  </si>
  <si>
    <t>INV-2254-009</t>
  </si>
  <si>
    <t>INV-2254-010</t>
  </si>
  <si>
    <t>INV-2254-011</t>
  </si>
  <si>
    <t>INV-2254-012</t>
  </si>
  <si>
    <t>INV-2254-013</t>
  </si>
  <si>
    <t>INV-2254-014</t>
  </si>
  <si>
    <t>INV-2254-015</t>
  </si>
  <si>
    <t>INV-2255-001</t>
  </si>
  <si>
    <t>INV-2255-002</t>
  </si>
  <si>
    <t>INV-2255-003</t>
  </si>
  <si>
    <t>INV-2255-004</t>
  </si>
  <si>
    <t>INV-2255-005</t>
  </si>
  <si>
    <t>INV-2255-006</t>
  </si>
  <si>
    <t>INV-2255-007</t>
  </si>
  <si>
    <t>INV-2255-008</t>
  </si>
  <si>
    <t>INV-2255-009</t>
  </si>
  <si>
    <t>INV-2255-010</t>
  </si>
  <si>
    <t>INV-2255-011</t>
  </si>
  <si>
    <t>INV-2255-012</t>
  </si>
  <si>
    <t>INV-2255-013</t>
  </si>
  <si>
    <t>INV-2255-014</t>
  </si>
  <si>
    <t>INV-2256-001</t>
  </si>
  <si>
    <t>INV-2256-002</t>
  </si>
  <si>
    <t>INV-2256-003</t>
  </si>
  <si>
    <t>INV-2256-004</t>
  </si>
  <si>
    <t>INV-2257-001</t>
  </si>
  <si>
    <t>INV-2257-002</t>
  </si>
  <si>
    <t>INV-2257-003</t>
  </si>
  <si>
    <t>INV-2257-004</t>
  </si>
  <si>
    <t>INV-2257-005</t>
  </si>
  <si>
    <t>INV-2257-006</t>
  </si>
  <si>
    <t>INV-2257-007</t>
  </si>
  <si>
    <t>INV-2258-001</t>
  </si>
  <si>
    <t>INV-2259-001</t>
  </si>
  <si>
    <t>INV-2260-001</t>
  </si>
  <si>
    <t>INV-2260-002</t>
  </si>
  <si>
    <t>INV-2261-001</t>
  </si>
  <si>
    <t>INV-2261-002</t>
  </si>
  <si>
    <t>INV-2261-003</t>
  </si>
  <si>
    <t>INV-2261-004</t>
  </si>
  <si>
    <t>INV-2261-005</t>
  </si>
  <si>
    <t>INV-2261-006</t>
  </si>
  <si>
    <t>INV-2261-007</t>
  </si>
  <si>
    <t>INV-2262-001</t>
  </si>
  <si>
    <t>INV-2263-001</t>
  </si>
  <si>
    <t>INV-2263-002</t>
  </si>
  <si>
    <t>INV-2264-001</t>
  </si>
  <si>
    <t>INV-2264-002</t>
  </si>
  <si>
    <t>INV-2265-001</t>
  </si>
  <si>
    <t>INV-2265-002</t>
  </si>
  <si>
    <t>INV-2265-003</t>
  </si>
  <si>
    <t>INV-2266-001</t>
  </si>
  <si>
    <t>INV-2266-002</t>
  </si>
  <si>
    <t>INV-2267-001</t>
  </si>
  <si>
    <t>INV-2267-002</t>
  </si>
  <si>
    <t>INV-2267-003</t>
  </si>
  <si>
    <t>INV-2267-004</t>
  </si>
  <si>
    <t>INV-2267-005</t>
  </si>
  <si>
    <t>INV-2267-006</t>
  </si>
  <si>
    <t>INV-2267-007</t>
  </si>
  <si>
    <t>INV-2267-008</t>
  </si>
  <si>
    <t>INV-2267-009</t>
  </si>
  <si>
    <t>INV-2267-010</t>
  </si>
  <si>
    <t>INV-2267-011</t>
  </si>
  <si>
    <t>INV-2268-001</t>
  </si>
  <si>
    <t>INV-2268-002</t>
  </si>
  <si>
    <t>INV-2269-001</t>
  </si>
  <si>
    <t>INV-2269-002</t>
  </si>
  <si>
    <t>INV-2269-003</t>
  </si>
  <si>
    <t>INV-2270-001</t>
  </si>
  <si>
    <t>INV-2270-002</t>
  </si>
  <si>
    <t>INV-2270-003</t>
  </si>
  <si>
    <t>INV-2270-004</t>
  </si>
  <si>
    <t>INV-2271-001</t>
  </si>
  <si>
    <t>INV-2271-002</t>
  </si>
  <si>
    <t>INV-2271-003</t>
  </si>
  <si>
    <t>INV-2271-004</t>
  </si>
  <si>
    <t>INV-2271-005</t>
  </si>
  <si>
    <t>INV-2271-006</t>
  </si>
  <si>
    <t>INV-2271-007</t>
  </si>
  <si>
    <t>INV-2271-008</t>
  </si>
  <si>
    <t>INV-2271-009</t>
  </si>
  <si>
    <t>INV-2271-010</t>
  </si>
  <si>
    <t>INV-2272-001</t>
  </si>
  <si>
    <t>INV-2273-001</t>
  </si>
  <si>
    <t>INV-2273-002</t>
  </si>
  <si>
    <t>INV-2273-003</t>
  </si>
  <si>
    <t>INV-2273-004</t>
  </si>
  <si>
    <t>INV-2273-005</t>
  </si>
  <si>
    <t>INV-2273-006</t>
  </si>
  <si>
    <t>INV-2274-001</t>
  </si>
  <si>
    <t>INV-2274-002</t>
  </si>
  <si>
    <t>INV-2275-001</t>
  </si>
  <si>
    <t>INV-2275-002</t>
  </si>
  <si>
    <t>INV-2275-003</t>
  </si>
  <si>
    <t>INV-2275-004</t>
  </si>
  <si>
    <t>INV-2275-005</t>
  </si>
  <si>
    <t>INV-2276-001</t>
  </si>
  <si>
    <t>INV-2276-002</t>
  </si>
  <si>
    <t>INV-2276-003</t>
  </si>
  <si>
    <t>INV-2276-004</t>
  </si>
  <si>
    <t>INV-2277-001</t>
  </si>
  <si>
    <t>INV-2277-002</t>
  </si>
  <si>
    <t>INV-2277-003</t>
  </si>
  <si>
    <t>INV-2278-001</t>
  </si>
  <si>
    <t>INV-2279-001</t>
  </si>
  <si>
    <t>INV-2279-002</t>
  </si>
  <si>
    <t>INV-2279-003</t>
  </si>
  <si>
    <t>INV-2280-001</t>
  </si>
  <si>
    <t>INV-2280-002</t>
  </si>
  <si>
    <t>INV-2280-003</t>
  </si>
  <si>
    <t>INV-2280-004</t>
  </si>
  <si>
    <t>INV-2280-005</t>
  </si>
  <si>
    <t>INV-2280-006</t>
  </si>
  <si>
    <t>INV-2280-007</t>
  </si>
  <si>
    <t>INV-2280-008</t>
  </si>
  <si>
    <t>INV-2280-009</t>
  </si>
  <si>
    <t>INV-2281-001</t>
  </si>
  <si>
    <t>INV-2281-002</t>
  </si>
  <si>
    <t>INV-2282-001</t>
  </si>
  <si>
    <t>INV-2282-002</t>
  </si>
  <si>
    <t>INV-2282-003</t>
  </si>
  <si>
    <t>INV-2282-004</t>
  </si>
  <si>
    <t>INV-2283-001</t>
  </si>
  <si>
    <t>INV-2283-002</t>
  </si>
  <si>
    <t>INV-2283-003</t>
  </si>
  <si>
    <t>INV-2283-004</t>
  </si>
  <si>
    <t>INV-2283-005</t>
  </si>
  <si>
    <t>INV-2283-006</t>
  </si>
  <si>
    <t>INV-2283-007</t>
  </si>
  <si>
    <t>INV-2283-008</t>
  </si>
  <si>
    <t>INV-2284-001</t>
  </si>
  <si>
    <t>INV-2284-002</t>
  </si>
  <si>
    <t>INV-2284-003</t>
  </si>
  <si>
    <t>INV-2284-004</t>
  </si>
  <si>
    <t>INV-2285-001</t>
  </si>
  <si>
    <t>INV-2285-002</t>
  </si>
  <si>
    <t>INV-2285-003</t>
  </si>
  <si>
    <t>INV-2286-001</t>
  </si>
  <si>
    <t>INV-2286-002</t>
  </si>
  <si>
    <t>INV-2286-003</t>
  </si>
  <si>
    <t>INV-2286-004</t>
  </si>
  <si>
    <t>INV-2286-005</t>
  </si>
  <si>
    <t>INV-2287-001</t>
  </si>
  <si>
    <t>INV-2287-002</t>
  </si>
  <si>
    <t>INV-2287-003</t>
  </si>
  <si>
    <t>INV-2287-004</t>
  </si>
  <si>
    <t>INV-2287-005</t>
  </si>
  <si>
    <t>INV-2288-001</t>
  </si>
  <si>
    <t>INV-2288-002</t>
  </si>
  <si>
    <t>INV-2288-003</t>
  </si>
  <si>
    <t>INV-2288-004</t>
  </si>
  <si>
    <t>INV-2288-005</t>
  </si>
  <si>
    <t>INV-2288-006</t>
  </si>
  <si>
    <t>INV-2288-007</t>
  </si>
  <si>
    <t>INV-2289-001</t>
  </si>
  <si>
    <t>INV-2289-002</t>
  </si>
  <si>
    <t>INV-2289-003</t>
  </si>
  <si>
    <t>INV-2289-004</t>
  </si>
  <si>
    <t>INV-2289-005</t>
  </si>
  <si>
    <t>INV-2289-006</t>
  </si>
  <si>
    <t>INV-2289-007</t>
  </si>
  <si>
    <t>INV-2289-008</t>
  </si>
  <si>
    <t>INV-2289-009</t>
  </si>
  <si>
    <t>INV-2289-010</t>
  </si>
  <si>
    <t>INV-2289-011</t>
  </si>
  <si>
    <t>INV-2289-012</t>
  </si>
  <si>
    <t>INV-2289-013</t>
  </si>
  <si>
    <t>INV-2290-001</t>
  </si>
  <si>
    <t>INV-2291-001</t>
  </si>
  <si>
    <t>INV-2291-002</t>
  </si>
  <si>
    <t>INV-2291-003</t>
  </si>
  <si>
    <t>INV-2291-004</t>
  </si>
  <si>
    <t>INV-2291-005</t>
  </si>
  <si>
    <t>INV-2292-001</t>
  </si>
  <si>
    <t>INV-2292-002</t>
  </si>
  <si>
    <t>INV-2293-001</t>
  </si>
  <si>
    <t>INV-2293-002</t>
  </si>
  <si>
    <t>INV-2293-003</t>
  </si>
  <si>
    <t>INV-2294-001</t>
  </si>
  <si>
    <t>INV-2294-002</t>
  </si>
  <si>
    <t>INV-2294-003</t>
  </si>
  <si>
    <t>INV-2294-004</t>
  </si>
  <si>
    <t>INV-2294-005</t>
  </si>
  <si>
    <t>INV-2294-006</t>
  </si>
  <si>
    <t>INV-2294-007</t>
  </si>
  <si>
    <t>INV-2294-008</t>
  </si>
  <si>
    <t>INV-2294-009</t>
  </si>
  <si>
    <t>INV-2294-010</t>
  </si>
  <si>
    <t>INV-2294-011</t>
  </si>
  <si>
    <t>INV-2294-012</t>
  </si>
  <si>
    <t>INV-2295-001</t>
  </si>
  <si>
    <t>INV-2295-002</t>
  </si>
  <si>
    <t>INV-2295-003</t>
  </si>
  <si>
    <t>INV-2295-004</t>
  </si>
  <si>
    <t>INV-2295-005</t>
  </si>
  <si>
    <t>INV-2295-006</t>
  </si>
  <si>
    <t>INV-2295-007</t>
  </si>
  <si>
    <t>INV-2295-008</t>
  </si>
  <si>
    <t>INV-2295-009</t>
  </si>
  <si>
    <t>INV-2295-010</t>
  </si>
  <si>
    <t>INV-2296-001</t>
  </si>
  <si>
    <t>INV-2296-002</t>
  </si>
  <si>
    <t>INV-2296-003</t>
  </si>
  <si>
    <t>INV-2296-004</t>
  </si>
  <si>
    <t>INV-2296-005</t>
  </si>
  <si>
    <t>INV-2296-006</t>
  </si>
  <si>
    <t>INV-2296-007</t>
  </si>
  <si>
    <t>INV-2296-008</t>
  </si>
  <si>
    <t>INV-2296-009</t>
  </si>
  <si>
    <t>INV-2296-010</t>
  </si>
  <si>
    <t>INV-2296-011</t>
  </si>
  <si>
    <t>INV-2297-001</t>
  </si>
  <si>
    <t>INV-2297-002</t>
  </si>
  <si>
    <t>INV-2298-001</t>
  </si>
  <si>
    <t>INV-2298-002</t>
  </si>
  <si>
    <t>INV-2298-003</t>
  </si>
  <si>
    <t>INV-2298-004</t>
  </si>
  <si>
    <t>INV-2298-005</t>
  </si>
  <si>
    <t>INV-2298-006</t>
  </si>
  <si>
    <t>INV-2298-007</t>
  </si>
  <si>
    <t>INV-2298-008</t>
  </si>
  <si>
    <t>INV-2299-001</t>
  </si>
  <si>
    <t>INV-2299-002</t>
  </si>
  <si>
    <t>INV-2300-001</t>
  </si>
  <si>
    <t>INV-2300-002</t>
  </si>
  <si>
    <t>INV-2300-003</t>
  </si>
  <si>
    <t>INV-2300-004</t>
  </si>
  <si>
    <t>INV-2300-005</t>
  </si>
  <si>
    <t>INV-2300-006</t>
  </si>
  <si>
    <t>INV-2301-001</t>
  </si>
  <si>
    <t>INV-2302-001</t>
  </si>
  <si>
    <t>INV-2302-002</t>
  </si>
  <si>
    <t>INV-2302-003</t>
  </si>
  <si>
    <t>INV-2302-004</t>
  </si>
  <si>
    <t>INV-2302-005</t>
  </si>
  <si>
    <t>INV-2302-006</t>
  </si>
  <si>
    <t>INV-2302-007</t>
  </si>
  <si>
    <t>INV-2303-001</t>
  </si>
  <si>
    <t>INV-2303-002</t>
  </si>
  <si>
    <t>INV-2303-003</t>
  </si>
  <si>
    <t>INV-2303-004</t>
  </si>
  <si>
    <t>INV-2304-001</t>
  </si>
  <si>
    <t>INV-2304-002</t>
  </si>
  <si>
    <t>INV-2304-003</t>
  </si>
  <si>
    <t>INV-2304-004</t>
  </si>
  <si>
    <t>INV-2305-001</t>
  </si>
  <si>
    <t>INV-2305-002</t>
  </si>
  <si>
    <t>INV-2305-003</t>
  </si>
  <si>
    <t>INV-2305-004</t>
  </si>
  <si>
    <t>INV-2305-005</t>
  </si>
  <si>
    <t>INV-2305-006</t>
  </si>
  <si>
    <t>INV-2305-007</t>
  </si>
  <si>
    <t>INV-2305-008</t>
  </si>
  <si>
    <t>INV-2306-001</t>
  </si>
  <si>
    <t>INV-2306-002</t>
  </si>
  <si>
    <t>INV-2306-003</t>
  </si>
  <si>
    <t>INV-2306-004</t>
  </si>
  <si>
    <t>INV-2306-005</t>
  </si>
  <si>
    <t>INV-2306-006</t>
  </si>
  <si>
    <t>INV-2306-007</t>
  </si>
  <si>
    <t>INV-2307-001</t>
  </si>
  <si>
    <t>INV-2307-002</t>
  </si>
  <si>
    <t>INV-2307-003</t>
  </si>
  <si>
    <t>INV-2307-004</t>
  </si>
  <si>
    <t>INV-2307-005</t>
  </si>
  <si>
    <t>INV-2307-006</t>
  </si>
  <si>
    <t>INV-2307-007</t>
  </si>
  <si>
    <t>INV-2307-008</t>
  </si>
  <si>
    <t>INV-2307-009</t>
  </si>
  <si>
    <t>INV-2307-010</t>
  </si>
  <si>
    <t>INV-2308-001</t>
  </si>
  <si>
    <t>INV-2308-002</t>
  </si>
  <si>
    <t>INV-2308-003</t>
  </si>
  <si>
    <t>INV-2308-004</t>
  </si>
  <si>
    <t>INV-2308-005</t>
  </si>
  <si>
    <t>INV-2309-001</t>
  </si>
  <si>
    <t>INV-2310-001</t>
  </si>
  <si>
    <t>INV-2310-002</t>
  </si>
  <si>
    <t>INV-2310-003</t>
  </si>
  <si>
    <t>INV-2311-001</t>
  </si>
  <si>
    <t>INV-2311-002</t>
  </si>
  <si>
    <t>INV-2311-003</t>
  </si>
  <si>
    <t>INV-2311-004</t>
  </si>
  <si>
    <t>INV-2311-005</t>
  </si>
  <si>
    <t>INV-2311-006</t>
  </si>
  <si>
    <t>INV-2311-007</t>
  </si>
  <si>
    <t>INV-2311-008</t>
  </si>
  <si>
    <t>INV-2311-009</t>
  </si>
  <si>
    <t>INV-2311-010</t>
  </si>
  <si>
    <t>INV-2311-011</t>
  </si>
  <si>
    <t>INV-2311-012</t>
  </si>
  <si>
    <t>INV-2311-013</t>
  </si>
  <si>
    <t>INV-2312-001</t>
  </si>
  <si>
    <t>INV-2312-002</t>
  </si>
  <si>
    <t>INV-2312-003</t>
  </si>
  <si>
    <t>INV-2312-004</t>
  </si>
  <si>
    <t>INV-2312-005</t>
  </si>
  <si>
    <t>INV-2312-006</t>
  </si>
  <si>
    <t>INV-2312-007</t>
  </si>
  <si>
    <t>INV-2312-008</t>
  </si>
  <si>
    <t>INV-2312-009</t>
  </si>
  <si>
    <t>INV-2312-010</t>
  </si>
  <si>
    <t>INV-2312-011</t>
  </si>
  <si>
    <t>INV-2313-001</t>
  </si>
  <si>
    <t>INV-2313-002</t>
  </si>
  <si>
    <t>INV-2313-003</t>
  </si>
  <si>
    <t>INV-2313-004</t>
  </si>
  <si>
    <t>INV-2313-005</t>
  </si>
  <si>
    <t>INV-2313-006</t>
  </si>
  <si>
    <t>INV-2313-007</t>
  </si>
  <si>
    <t>INV-2313-008</t>
  </si>
  <si>
    <t>INV-2314-001</t>
  </si>
  <si>
    <t>INV-2315-001</t>
  </si>
  <si>
    <t>INV-2315-002</t>
  </si>
  <si>
    <t>INV-2315-003</t>
  </si>
  <si>
    <t>INV-2316-001</t>
  </si>
  <si>
    <t>INV-2316-002</t>
  </si>
  <si>
    <t>INV-2316-003</t>
  </si>
  <si>
    <t>INV-2317-001</t>
  </si>
  <si>
    <t>INV-2317-002</t>
  </si>
  <si>
    <t>INV-2317-003</t>
  </si>
  <si>
    <t>INV-2318-001</t>
  </si>
  <si>
    <t>INV-2318-002</t>
  </si>
  <si>
    <t>INV-2318-003</t>
  </si>
  <si>
    <t>INV-2318-004</t>
  </si>
  <si>
    <t>INV-2318-005</t>
  </si>
  <si>
    <t>INV-2318-006</t>
  </si>
  <si>
    <t>INV-2318-007</t>
  </si>
  <si>
    <t>INV-2318-008</t>
  </si>
  <si>
    <t>INV-2318-009</t>
  </si>
  <si>
    <t>INV-2318-010</t>
  </si>
  <si>
    <t>INV-2319-001</t>
  </si>
  <si>
    <t>INV-2320-001</t>
  </si>
  <si>
    <t>INV-2320-002</t>
  </si>
  <si>
    <t>INV-2320-003</t>
  </si>
  <si>
    <t>INV-2320-004</t>
  </si>
  <si>
    <t>INV-2320-005</t>
  </si>
  <si>
    <t>INV-2320-006</t>
  </si>
  <si>
    <t>INV-2320-007</t>
  </si>
  <si>
    <t>INV-2320-008</t>
  </si>
  <si>
    <t>INV-2320-009</t>
  </si>
  <si>
    <t>INV-2320-010</t>
  </si>
  <si>
    <t>INV-2321-001</t>
  </si>
  <si>
    <t>INV-2321-002</t>
  </si>
  <si>
    <t>INV-2321-003</t>
  </si>
  <si>
    <t>INV-2322-001</t>
  </si>
  <si>
    <t>INV-2322-002</t>
  </si>
  <si>
    <t>INV-2322-003</t>
  </si>
  <si>
    <t>INV-2322-004</t>
  </si>
  <si>
    <t>INV-2322-005</t>
  </si>
  <si>
    <t>INV-2322-006</t>
  </si>
  <si>
    <t>INV-2322-007</t>
  </si>
  <si>
    <t>INV-2323-001</t>
  </si>
  <si>
    <t>INV-2323-002</t>
  </si>
  <si>
    <t>INV-2323-003</t>
  </si>
  <si>
    <t>INV-2323-004</t>
  </si>
  <si>
    <t>INV-2323-005</t>
  </si>
  <si>
    <t>INV-2323-006</t>
  </si>
  <si>
    <t>INV-2323-007</t>
  </si>
  <si>
    <t>INV-2324-001</t>
  </si>
  <si>
    <t>INV-2324-002</t>
  </si>
  <si>
    <t>INV-2324-003</t>
  </si>
  <si>
    <t>INV-2324-004</t>
  </si>
  <si>
    <t>INV-2324-005</t>
  </si>
  <si>
    <t>INV-2324-006</t>
  </si>
  <si>
    <t>INV-2325-001</t>
  </si>
  <si>
    <t>INV-2325-002</t>
  </si>
  <si>
    <t>INV-2325-003</t>
  </si>
  <si>
    <t>INV-2325-004</t>
  </si>
  <si>
    <t>INV-2325-005</t>
  </si>
  <si>
    <t>INV-2326-001</t>
  </si>
  <si>
    <t>INV-2326-002</t>
  </si>
  <si>
    <t>INV-2326-003</t>
  </si>
  <si>
    <t>INV-2326-004</t>
  </si>
  <si>
    <t>INV-2326-005</t>
  </si>
  <si>
    <t>INV-2326-006</t>
  </si>
  <si>
    <t>INV-2326-007</t>
  </si>
  <si>
    <t>INV-2326-008</t>
  </si>
  <si>
    <t>INV-2326-009</t>
  </si>
  <si>
    <t>INV-2327-001</t>
  </si>
  <si>
    <t>INV-2327-002</t>
  </si>
  <si>
    <t>INV-2327-003</t>
  </si>
  <si>
    <t>INV-2327-004</t>
  </si>
  <si>
    <t>INV-2328-001</t>
  </si>
  <si>
    <t>INV-2328-002</t>
  </si>
  <si>
    <t>INV-2328-003</t>
  </si>
  <si>
    <t>INV-2329-001</t>
  </si>
  <si>
    <t>INV-2329-002</t>
  </si>
  <si>
    <t>INV-2329-003</t>
  </si>
  <si>
    <t>INV-2329-004</t>
  </si>
  <si>
    <t>INV-2329-005</t>
  </si>
  <si>
    <t>INV-2329-006</t>
  </si>
  <si>
    <t>INV-2329-007</t>
  </si>
  <si>
    <t>INV-2330-001</t>
  </si>
  <si>
    <t>INV-2330-002</t>
  </si>
  <si>
    <t>INV-2331-001</t>
  </si>
  <si>
    <t>INV-2332-001</t>
  </si>
  <si>
    <t>INV-2332-002</t>
  </si>
  <si>
    <t>INV-2332-003</t>
  </si>
  <si>
    <t>INV-2332-004</t>
  </si>
  <si>
    <t>INV-2332-005</t>
  </si>
  <si>
    <t>INV-2332-006</t>
  </si>
  <si>
    <t>INV-2332-007</t>
  </si>
  <si>
    <t>INV-2332-008</t>
  </si>
  <si>
    <t>INV-2332-009</t>
  </si>
  <si>
    <t>INV-2332-010</t>
  </si>
  <si>
    <t>INV-2332-011</t>
  </si>
  <si>
    <t>INV-2332-012</t>
  </si>
  <si>
    <t>INV-2332-013</t>
  </si>
  <si>
    <t>INV-2333-001</t>
  </si>
  <si>
    <t>INV-2334-001</t>
  </si>
  <si>
    <t>INV-2334-002</t>
  </si>
  <si>
    <t>INV-2334-003</t>
  </si>
  <si>
    <t>INV-2334-004</t>
  </si>
  <si>
    <t>INV-2334-005</t>
  </si>
  <si>
    <t>INV-2334-006</t>
  </si>
  <si>
    <t>INV-2334-007</t>
  </si>
  <si>
    <t>INV-2334-008</t>
  </si>
  <si>
    <t>INV-2334-009</t>
  </si>
  <si>
    <t>INV-2334-010</t>
  </si>
  <si>
    <t>INV-2334-011</t>
  </si>
  <si>
    <t>INV-2334-012</t>
  </si>
  <si>
    <t>INV-2334-013</t>
  </si>
  <si>
    <t>INV-2334-014</t>
  </si>
  <si>
    <t>INV-2334-015</t>
  </si>
  <si>
    <t>INV-2334-016</t>
  </si>
  <si>
    <t>INV-2335-001</t>
  </si>
  <si>
    <t>INV-2336-001</t>
  </si>
  <si>
    <t>INV-2336-002</t>
  </si>
  <si>
    <t>INV-2336-003</t>
  </si>
  <si>
    <t>INV-2336-004</t>
  </si>
  <si>
    <t>INV-2336-005</t>
  </si>
  <si>
    <t>INV-2336-006</t>
  </si>
  <si>
    <t>INV-2336-007</t>
  </si>
  <si>
    <t>INV-2336-008</t>
  </si>
  <si>
    <t>INV-2336-009</t>
  </si>
  <si>
    <t>INV-2337-001</t>
  </si>
  <si>
    <t>INV-2337-002</t>
  </si>
  <si>
    <t>INV-2337-003</t>
  </si>
  <si>
    <t>INV-2337-004</t>
  </si>
  <si>
    <t>INV-2337-005</t>
  </si>
  <si>
    <t>INV-2337-006</t>
  </si>
  <si>
    <t>INV-2337-007</t>
  </si>
  <si>
    <t>INV-2337-008</t>
  </si>
  <si>
    <t>INV-2337-009</t>
  </si>
  <si>
    <t>INV-2337-010</t>
  </si>
  <si>
    <t>INV-2337-011</t>
  </si>
  <si>
    <t>INV-2337-012</t>
  </si>
  <si>
    <t>INV-2337-013</t>
  </si>
  <si>
    <t>INV-2337-014</t>
  </si>
  <si>
    <t>INV-2338-001</t>
  </si>
  <si>
    <t>INV-2338-002</t>
  </si>
  <si>
    <t>INV-2338-003</t>
  </si>
  <si>
    <t>INV-2338-004</t>
  </si>
  <si>
    <t>INV-2338-005</t>
  </si>
  <si>
    <t>INV-2338-006</t>
  </si>
  <si>
    <t>INV-2338-007</t>
  </si>
  <si>
    <t>INV-2339-001</t>
  </si>
  <si>
    <t>INV-2339-002</t>
  </si>
  <si>
    <t>INV-2339-003</t>
  </si>
  <si>
    <t>INV-2339-004</t>
  </si>
  <si>
    <t>INV-2340-001</t>
  </si>
  <si>
    <t>INV-2340-002</t>
  </si>
  <si>
    <t>INV-2340-003</t>
  </si>
  <si>
    <t>INV-2340-004</t>
  </si>
  <si>
    <t>INV-2340-005</t>
  </si>
  <si>
    <t>INV-2340-006</t>
  </si>
  <si>
    <t>INV-2340-007</t>
  </si>
  <si>
    <t>INV-2340-008</t>
  </si>
  <si>
    <t>INV-2340-009</t>
  </si>
  <si>
    <t>INV-2341-001</t>
  </si>
  <si>
    <t>INV-2341-002</t>
  </si>
  <si>
    <t>INV-2342-001</t>
  </si>
  <si>
    <t>INV-2342-002</t>
  </si>
  <si>
    <t>INV-2342-003</t>
  </si>
  <si>
    <t>INV-2342-004</t>
  </si>
  <si>
    <t>INV-2342-005</t>
  </si>
  <si>
    <t>INV-2342-006</t>
  </si>
  <si>
    <t>INV-2342-007</t>
  </si>
  <si>
    <t>INV-2342-008</t>
  </si>
  <si>
    <t>INV-2342-009</t>
  </si>
  <si>
    <t>INV-2342-010</t>
  </si>
  <si>
    <t>INV-2342-011</t>
  </si>
  <si>
    <t>INV-2343-001</t>
  </si>
  <si>
    <t>INV-2343-002</t>
  </si>
  <si>
    <t>INV-2343-003</t>
  </si>
  <si>
    <t>INV-2343-004</t>
  </si>
  <si>
    <t>INV-2343-005</t>
  </si>
  <si>
    <t>INV-2343-006</t>
  </si>
  <si>
    <t>INV-2343-007</t>
  </si>
  <si>
    <t>INV-2343-008</t>
  </si>
  <si>
    <t>INV-2343-009</t>
  </si>
  <si>
    <t>INV-2343-010</t>
  </si>
  <si>
    <t>INV-2344-001</t>
  </si>
  <si>
    <t>INV-2344-002</t>
  </si>
  <si>
    <t>INV-2344-003</t>
  </si>
  <si>
    <t>INV-2345-001</t>
  </si>
  <si>
    <t>INV-2346-001</t>
  </si>
  <si>
    <t>INV-2346-002</t>
  </si>
  <si>
    <t>INV-2346-003</t>
  </si>
  <si>
    <t>INV-2346-004</t>
  </si>
  <si>
    <t>INV-2346-005</t>
  </si>
  <si>
    <t>INV-2346-006</t>
  </si>
  <si>
    <t>INV-2347-001</t>
  </si>
  <si>
    <t>INV-2347-002</t>
  </si>
  <si>
    <t>INV-2347-003</t>
  </si>
  <si>
    <t>INV-2347-004</t>
  </si>
  <si>
    <t>INV-2347-005</t>
  </si>
  <si>
    <t>INV-2347-006</t>
  </si>
  <si>
    <t>INV-2347-007</t>
  </si>
  <si>
    <t>INV-2347-008</t>
  </si>
  <si>
    <t>INV-2347-009</t>
  </si>
  <si>
    <t>INV-2348-001</t>
  </si>
  <si>
    <t>INV-2348-002</t>
  </si>
  <si>
    <t>INV-2348-003</t>
  </si>
  <si>
    <t>INV-2348-004</t>
  </si>
  <si>
    <t>INV-2349-001</t>
  </si>
  <si>
    <t>INV-2350-001</t>
  </si>
  <si>
    <t>INV-2350-002</t>
  </si>
  <si>
    <t>INV-2351-001</t>
  </si>
  <si>
    <t>INV-2351-002</t>
  </si>
  <si>
    <t>INV-2352-001</t>
  </si>
  <si>
    <t>INV-2353-001</t>
  </si>
  <si>
    <t>INV-2353-002</t>
  </si>
  <si>
    <t>INV-2354-001</t>
  </si>
  <si>
    <t>INV-2354-002</t>
  </si>
  <si>
    <t>INV-2354-003</t>
  </si>
  <si>
    <t>INV-2354-004</t>
  </si>
  <si>
    <t>INV-2354-005</t>
  </si>
  <si>
    <t>INV-2355-001</t>
  </si>
  <si>
    <t>INV-2355-002</t>
  </si>
  <si>
    <t>INV-2355-003</t>
  </si>
  <si>
    <t>INV-2355-004</t>
  </si>
  <si>
    <t>INV-2355-005</t>
  </si>
  <si>
    <t>INV-2356-001</t>
  </si>
  <si>
    <t>INV-2356-002</t>
  </si>
  <si>
    <t>INV-2357-001</t>
  </si>
  <si>
    <t>INV-2357-002</t>
  </si>
  <si>
    <t>INV-2357-003</t>
  </si>
  <si>
    <t>INV-2357-004</t>
  </si>
  <si>
    <t>INV-2357-005</t>
  </si>
  <si>
    <t>INV-2357-006</t>
  </si>
  <si>
    <t>INV-2357-007</t>
  </si>
  <si>
    <t>INV-2358-001</t>
  </si>
  <si>
    <t>INV-2359-001</t>
  </si>
  <si>
    <t>INV-2359-002</t>
  </si>
  <si>
    <t>INV-2359-003</t>
  </si>
  <si>
    <t>INV-2359-004</t>
  </si>
  <si>
    <t>INV-2359-005</t>
  </si>
  <si>
    <t>INV-2359-006</t>
  </si>
  <si>
    <t>INV-2360-001</t>
  </si>
  <si>
    <t>INV-2361-001</t>
  </si>
  <si>
    <t>INV-2361-002</t>
  </si>
  <si>
    <t>INV-2361-003</t>
  </si>
  <si>
    <t>INV-2361-004</t>
  </si>
  <si>
    <t>INV-2361-005</t>
  </si>
  <si>
    <t>INV-2361-006</t>
  </si>
  <si>
    <t>INV-2361-007</t>
  </si>
  <si>
    <t>INV-2361-008</t>
  </si>
  <si>
    <t>INV-2362-001</t>
  </si>
  <si>
    <t>INV-2362-002</t>
  </si>
  <si>
    <t>INV-2362-003</t>
  </si>
  <si>
    <t>INV-2362-004</t>
  </si>
  <si>
    <t>INV-2362-005</t>
  </si>
  <si>
    <t>INV-2362-006</t>
  </si>
  <si>
    <t>INV-2362-007</t>
  </si>
  <si>
    <t>INV-2363-001</t>
  </si>
  <si>
    <t>INV-2363-002</t>
  </si>
  <si>
    <t>INV-2363-003</t>
  </si>
  <si>
    <t>INV-2363-004</t>
  </si>
  <si>
    <t>INV-2364-001</t>
  </si>
  <si>
    <t>INV-2364-002</t>
  </si>
  <si>
    <t>INV-2364-003</t>
  </si>
  <si>
    <t>INV-2364-004</t>
  </si>
  <si>
    <t>INV-2364-005</t>
  </si>
  <si>
    <t>INV-2365-001</t>
  </si>
  <si>
    <t>INV-2365-002</t>
  </si>
  <si>
    <t>INV-2365-003</t>
  </si>
  <si>
    <t>INV-2365-004</t>
  </si>
  <si>
    <t>INV-2366-001</t>
  </si>
  <si>
    <t>INV-2366-002</t>
  </si>
  <si>
    <t>INV-2366-003</t>
  </si>
  <si>
    <t>INV-2366-004</t>
  </si>
  <si>
    <t>INV-2366-005</t>
  </si>
  <si>
    <t>INV-2366-006</t>
  </si>
  <si>
    <t>INV-2366-007</t>
  </si>
  <si>
    <t>INV-2367-001</t>
  </si>
  <si>
    <t>INV-2367-002</t>
  </si>
  <si>
    <t>INV-2368-001</t>
  </si>
  <si>
    <t>INV-2368-002</t>
  </si>
  <si>
    <t>INV-2368-003</t>
  </si>
  <si>
    <t>INV-2368-004</t>
  </si>
  <si>
    <t>INV-2368-005</t>
  </si>
  <si>
    <t>INV-2368-006</t>
  </si>
  <si>
    <t>INV-2368-007</t>
  </si>
  <si>
    <t>INV-2368-008</t>
  </si>
  <si>
    <t>INV-2368-009</t>
  </si>
  <si>
    <t>INV-2368-010</t>
  </si>
  <si>
    <t>INV-2368-011</t>
  </si>
  <si>
    <t>INV-2368-012</t>
  </si>
  <si>
    <t>INV-2368-013</t>
  </si>
  <si>
    <t>INV-2369-001</t>
  </si>
  <si>
    <t>INV-2369-002</t>
  </si>
  <si>
    <t>INV-2370-001</t>
  </si>
  <si>
    <t>INV-2370-002</t>
  </si>
  <si>
    <t>INV-2370-003</t>
  </si>
  <si>
    <t>INV-2370-004</t>
  </si>
  <si>
    <t>INV-2370-005</t>
  </si>
  <si>
    <t>INV-2370-006</t>
  </si>
  <si>
    <t>INV-2370-007</t>
  </si>
  <si>
    <t>INV-2370-008</t>
  </si>
  <si>
    <t>INV-2370-009</t>
  </si>
  <si>
    <t>INV-2370-010</t>
  </si>
  <si>
    <t>INV-2370-011</t>
  </si>
  <si>
    <t>INV-2370-012</t>
  </si>
  <si>
    <t>INV-2370-013</t>
  </si>
  <si>
    <t>INV-2371-001</t>
  </si>
  <si>
    <t>INV-2371-002</t>
  </si>
  <si>
    <t>INV-2371-003</t>
  </si>
  <si>
    <t>INV-2371-004</t>
  </si>
  <si>
    <t>INV-2371-005</t>
  </si>
  <si>
    <t>INV-2372-001</t>
  </si>
  <si>
    <t>INV-2372-002</t>
  </si>
  <si>
    <t>INV-2373-001</t>
  </si>
  <si>
    <t>INV-2373-002</t>
  </si>
  <si>
    <t>INV-2373-003</t>
  </si>
  <si>
    <t>INV-2373-004</t>
  </si>
  <si>
    <t>INV-2373-005</t>
  </si>
  <si>
    <t>INV-2373-006</t>
  </si>
  <si>
    <t>INV-2373-007</t>
  </si>
  <si>
    <t>INV-2373-008</t>
  </si>
  <si>
    <t>INV-2373-009</t>
  </si>
  <si>
    <t>INV-2373-010</t>
  </si>
  <si>
    <t>INV-2373-011</t>
  </si>
  <si>
    <t>INV-2373-012</t>
  </si>
  <si>
    <t>INV-2373-013</t>
  </si>
  <si>
    <t>INV-2373-014</t>
  </si>
  <si>
    <t>INV-2374-001</t>
  </si>
  <si>
    <t>INV-2374-002</t>
  </si>
  <si>
    <t>INV-2374-003</t>
  </si>
  <si>
    <t>INV-2374-004</t>
  </si>
  <si>
    <t>INV-2374-005</t>
  </si>
  <si>
    <t>INV-2374-006</t>
  </si>
  <si>
    <t>INV-2374-007</t>
  </si>
  <si>
    <t>INV-2374-008</t>
  </si>
  <si>
    <t>INV-2374-009</t>
  </si>
  <si>
    <t>INV-2374-010</t>
  </si>
  <si>
    <t>INV-2374-011</t>
  </si>
  <si>
    <t>INV-2374-012</t>
  </si>
  <si>
    <t>INV-2374-013</t>
  </si>
  <si>
    <t>INV-2374-014</t>
  </si>
  <si>
    <t>INV-2374-015</t>
  </si>
  <si>
    <t>INV-2375-001</t>
  </si>
  <si>
    <t>INV-2375-002</t>
  </si>
  <si>
    <t>INV-2375-003</t>
  </si>
  <si>
    <t>INV-2376-001</t>
  </si>
  <si>
    <t>INV-2376-002</t>
  </si>
  <si>
    <t>INV-2377-001</t>
  </si>
  <si>
    <t>INV-2377-002</t>
  </si>
  <si>
    <t>INV-2378-001</t>
  </si>
  <si>
    <t>INV-2378-002</t>
  </si>
  <si>
    <t>INV-2378-003</t>
  </si>
  <si>
    <t>INV-2378-004</t>
  </si>
  <si>
    <t>INV-2378-005</t>
  </si>
  <si>
    <t>INV-2378-006</t>
  </si>
  <si>
    <t>INV-2378-007</t>
  </si>
  <si>
    <t>INV-2378-008</t>
  </si>
  <si>
    <t>INV-2378-009</t>
  </si>
  <si>
    <t>INV-2378-010</t>
  </si>
  <si>
    <t>INV-2379-001</t>
  </si>
  <si>
    <t>INV-2379-002</t>
  </si>
  <si>
    <t>INV-2379-003</t>
  </si>
  <si>
    <t>INV-2379-004</t>
  </si>
  <si>
    <t>INV-2379-005</t>
  </si>
  <si>
    <t>INV-2380-001</t>
  </si>
  <si>
    <t>INV-2380-002</t>
  </si>
  <si>
    <t>INV-2380-003</t>
  </si>
  <si>
    <t>INV-2380-004</t>
  </si>
  <si>
    <t>INV-2380-005</t>
  </si>
  <si>
    <t>INV-2381-001</t>
  </si>
  <si>
    <t>INV-2381-002</t>
  </si>
  <si>
    <t>INV-2381-003</t>
  </si>
  <si>
    <t>INV-2382-001</t>
  </si>
  <si>
    <t>INV-2382-002</t>
  </si>
  <si>
    <t>INV-2382-003</t>
  </si>
  <si>
    <t>INV-2383-001</t>
  </si>
  <si>
    <t>INV-2383-002</t>
  </si>
  <si>
    <t>INV-2383-003</t>
  </si>
  <si>
    <t>INV-2383-004</t>
  </si>
  <si>
    <t>INV-2383-005</t>
  </si>
  <si>
    <t>INV-2383-006</t>
  </si>
  <si>
    <t>INV-2383-007</t>
  </si>
  <si>
    <t>INV-2383-008</t>
  </si>
  <si>
    <t>INV-2383-009</t>
  </si>
  <si>
    <t>INV-2383-010</t>
  </si>
  <si>
    <t>INV-2383-011</t>
  </si>
  <si>
    <t>INV-2383-012</t>
  </si>
  <si>
    <t>INV-2383-013</t>
  </si>
  <si>
    <t>INV-2383-014</t>
  </si>
  <si>
    <t>INV-2384-001</t>
  </si>
  <si>
    <t>INV-2384-002</t>
  </si>
  <si>
    <t>INV-2384-003</t>
  </si>
  <si>
    <t>INV-2385-001</t>
  </si>
  <si>
    <t>INV-2385-002</t>
  </si>
  <si>
    <t>INV-2385-003</t>
  </si>
  <si>
    <t>INV-2385-004</t>
  </si>
  <si>
    <t>INV-2386-001</t>
  </si>
  <si>
    <t>INV-2386-002</t>
  </si>
  <si>
    <t>INV-2386-003</t>
  </si>
  <si>
    <t>INV-2386-004</t>
  </si>
  <si>
    <t>INV-2386-005</t>
  </si>
  <si>
    <t>INV-2386-006</t>
  </si>
  <si>
    <t>INV-2386-007</t>
  </si>
  <si>
    <t>INV-2386-008</t>
  </si>
  <si>
    <t>INV-2386-009</t>
  </si>
  <si>
    <t>INV-2386-010</t>
  </si>
  <si>
    <t>INV-2386-011</t>
  </si>
  <si>
    <t>INV-2386-012</t>
  </si>
  <si>
    <t>INV-2386-013</t>
  </si>
  <si>
    <t>INV-2386-014</t>
  </si>
  <si>
    <t>INV-2386-015</t>
  </si>
  <si>
    <t>INV-2386-016</t>
  </si>
  <si>
    <t>INV-2386-017</t>
  </si>
  <si>
    <t>INV-2386-018</t>
  </si>
  <si>
    <t>INV-2386-019</t>
  </si>
  <si>
    <t>INV-2386-020</t>
  </si>
  <si>
    <t>INV-2386-021</t>
  </si>
  <si>
    <t>INV-2387-001</t>
  </si>
  <si>
    <t>INV-2387-002</t>
  </si>
  <si>
    <t>INV-2387-003</t>
  </si>
  <si>
    <t>INV-2388-001</t>
  </si>
  <si>
    <t>INV-2388-002</t>
  </si>
  <si>
    <t>INV-2388-003</t>
  </si>
  <si>
    <t>INV-2388-004</t>
  </si>
  <si>
    <t>INV-2388-005</t>
  </si>
  <si>
    <t>INV-2388-006</t>
  </si>
  <si>
    <t>INV-2388-007</t>
  </si>
  <si>
    <t>INV-2388-008</t>
  </si>
  <si>
    <t>INV-2388-009</t>
  </si>
  <si>
    <t>INV-2388-010</t>
  </si>
  <si>
    <t>INV-2388-011</t>
  </si>
  <si>
    <t>INV-2388-012</t>
  </si>
  <si>
    <t>INV-2388-013</t>
  </si>
  <si>
    <t>INV-2388-014</t>
  </si>
  <si>
    <t>INV-2388-015</t>
  </si>
  <si>
    <t>INV-2389-001</t>
  </si>
  <si>
    <t>INV-2389-002</t>
  </si>
  <si>
    <t>INV-2389-003</t>
  </si>
  <si>
    <t>INV-2389-004</t>
  </si>
  <si>
    <t>INV-2389-005</t>
  </si>
  <si>
    <t>INV-2389-006</t>
  </si>
  <si>
    <t>INV-2389-007</t>
  </si>
  <si>
    <t>INV-2389-008</t>
  </si>
  <si>
    <t>INV-2389-009</t>
  </si>
  <si>
    <t>INV-2389-010</t>
  </si>
  <si>
    <t>INV-2389-011</t>
  </si>
  <si>
    <t>INV-2389-012</t>
  </si>
  <si>
    <t>INV-2390-001</t>
  </si>
  <si>
    <t>INV-2390-002</t>
  </si>
  <si>
    <t>INV-2390-003</t>
  </si>
  <si>
    <t>INV-2390-004</t>
  </si>
  <si>
    <t>INV-2390-005</t>
  </si>
  <si>
    <t>INV-2390-006</t>
  </si>
  <si>
    <t>INV-2390-007</t>
  </si>
  <si>
    <t>INV-2390-008</t>
  </si>
  <si>
    <t>INV-2390-009</t>
  </si>
  <si>
    <t>INV-2390-010</t>
  </si>
  <si>
    <t>INV-2390-011</t>
  </si>
  <si>
    <t>INV-2390-012</t>
  </si>
  <si>
    <t>INV-2390-013</t>
  </si>
  <si>
    <t>INV-2390-014</t>
  </si>
  <si>
    <t>INV-2390-015</t>
  </si>
  <si>
    <t>INV-2390-016</t>
  </si>
  <si>
    <t>INV-2390-017</t>
  </si>
  <si>
    <t>INV-2391-001</t>
  </si>
  <si>
    <t>INV-2391-002</t>
  </si>
  <si>
    <t>INV-2391-003</t>
  </si>
  <si>
    <t>INV-2391-004</t>
  </si>
  <si>
    <t>INV-2391-005</t>
  </si>
  <si>
    <t>INV-2391-006</t>
  </si>
  <si>
    <t>INV-2391-007</t>
  </si>
  <si>
    <t>INV-2391-008</t>
  </si>
  <si>
    <t>INV-2391-009</t>
  </si>
  <si>
    <t>INV-2391-010</t>
  </si>
  <si>
    <t>INV-2391-011</t>
  </si>
  <si>
    <t>INV-2391-012</t>
  </si>
  <si>
    <t>INV-2391-013</t>
  </si>
  <si>
    <t>INV-2391-014</t>
  </si>
  <si>
    <t>INV-2391-015</t>
  </si>
  <si>
    <t>INV-2392-001</t>
  </si>
  <si>
    <t>INV-2392-002</t>
  </si>
  <si>
    <t>INV-2393-001</t>
  </si>
  <si>
    <t>INV-2393-002</t>
  </si>
  <si>
    <t>INV-2394-001</t>
  </si>
  <si>
    <t>INV-2394-002</t>
  </si>
  <si>
    <t>INV-2395-001</t>
  </si>
  <si>
    <t>INV-2395-002</t>
  </si>
  <si>
    <t>INV-2396-001</t>
  </si>
  <si>
    <t>INV-2396-002</t>
  </si>
  <si>
    <t>INV-2396-003</t>
  </si>
  <si>
    <t>INV-2396-004</t>
  </si>
  <si>
    <t>INV-2396-005</t>
  </si>
  <si>
    <t>INV-2396-006</t>
  </si>
  <si>
    <t>INV-2396-007</t>
  </si>
  <si>
    <t>INV-2396-008</t>
  </si>
  <si>
    <t>INV-2396-009</t>
  </si>
  <si>
    <t>INV-2396-010</t>
  </si>
  <si>
    <t>INV-2396-011</t>
  </si>
  <si>
    <t>INV-2397-001</t>
  </si>
  <si>
    <t>INV-2397-002</t>
  </si>
  <si>
    <t>INV-2397-003</t>
  </si>
  <si>
    <t>INV-2397-004</t>
  </si>
  <si>
    <t>INV-2398-001</t>
  </si>
  <si>
    <t>INV-2398-002</t>
  </si>
  <si>
    <t>INV-2398-003</t>
  </si>
  <si>
    <t>INV-2398-004</t>
  </si>
  <si>
    <t>INV-2398-005</t>
  </si>
  <si>
    <t>INV-2398-006</t>
  </si>
  <si>
    <t>INV-2398-007</t>
  </si>
  <si>
    <t>INV-2398-008</t>
  </si>
  <si>
    <t>INV-2398-009</t>
  </si>
  <si>
    <t>INV-2398-010</t>
  </si>
  <si>
    <t>INV-2398-011</t>
  </si>
  <si>
    <t>INV-2398-012</t>
  </si>
  <si>
    <t>INV-2398-013</t>
  </si>
  <si>
    <t>INV-2398-014</t>
  </si>
  <si>
    <t>INV-2398-015</t>
  </si>
  <si>
    <t>INV-2398-016</t>
  </si>
  <si>
    <t>INV-2398-017</t>
  </si>
  <si>
    <t>INV-2398-018</t>
  </si>
  <si>
    <t>INV-2398-019</t>
  </si>
  <si>
    <t>INV-2398-020</t>
  </si>
  <si>
    <t>INV-2398-021</t>
  </si>
  <si>
    <t>INV-2398-022</t>
  </si>
  <si>
    <t>INV-2398-023</t>
  </si>
  <si>
    <t>INV-2398-024</t>
  </si>
  <si>
    <t>INV-2398-025</t>
  </si>
  <si>
    <t>INV-2398-026</t>
  </si>
  <si>
    <t>INV-2398-027</t>
  </si>
  <si>
    <t>INV-2398-028</t>
  </si>
  <si>
    <t>INV-2399-001</t>
  </si>
  <si>
    <t>INV-2399-002</t>
  </si>
  <si>
    <t>INV-2399-003</t>
  </si>
  <si>
    <t>INV-2399-004</t>
  </si>
  <si>
    <t>INV-2399-005</t>
  </si>
  <si>
    <t>INV-2399-006</t>
  </si>
  <si>
    <t>INV-2400-001</t>
  </si>
  <si>
    <t>INV-2400-002</t>
  </si>
  <si>
    <t>INV-2400-003</t>
  </si>
  <si>
    <t>INV-2400-004</t>
  </si>
  <si>
    <t>INV-2400-005</t>
  </si>
  <si>
    <t>INV-2400-006</t>
  </si>
  <si>
    <t>INV-2400-007</t>
  </si>
  <si>
    <t>INV-2400-008</t>
  </si>
  <si>
    <t>INV-2401-001</t>
  </si>
  <si>
    <t>INV-2401-002</t>
  </si>
  <si>
    <t>INV-2401-003</t>
  </si>
  <si>
    <t>INV-2402-001</t>
  </si>
  <si>
    <t>INV-2403-001</t>
  </si>
  <si>
    <t>INV-2403-002</t>
  </si>
  <si>
    <t>INV-2403-003</t>
  </si>
  <si>
    <t>INV-2403-004</t>
  </si>
  <si>
    <t>INV-2403-005</t>
  </si>
  <si>
    <t>INV-2403-006</t>
  </si>
  <si>
    <t>INV-2403-007</t>
  </si>
  <si>
    <t>INV-2403-008</t>
  </si>
  <si>
    <t>INV-2403-009</t>
  </si>
  <si>
    <t>INV-2403-010</t>
  </si>
  <si>
    <t>INV-2403-011</t>
  </si>
  <si>
    <t>INV-2403-012</t>
  </si>
  <si>
    <t>INV-2403-013</t>
  </si>
  <si>
    <t>INV-2404-001</t>
  </si>
  <si>
    <t>INV-2404-002</t>
  </si>
  <si>
    <t>INV-2404-003</t>
  </si>
  <si>
    <t>INV-2405-001</t>
  </si>
  <si>
    <t>INV-2405-002</t>
  </si>
  <si>
    <t>INV-2405-003</t>
  </si>
  <si>
    <t>INV-2405-004</t>
  </si>
  <si>
    <t>INV-2405-005</t>
  </si>
  <si>
    <t>INV-2405-006</t>
  </si>
  <si>
    <t>INV-2405-007</t>
  </si>
  <si>
    <t>INV-2405-008</t>
  </si>
  <si>
    <t>INV-2405-009</t>
  </si>
  <si>
    <t>INV-2406-001</t>
  </si>
  <si>
    <t>INV-2406-002</t>
  </si>
  <si>
    <t>INV-2406-003</t>
  </si>
  <si>
    <t>INV-2406-004</t>
  </si>
  <si>
    <t>INV-2406-005</t>
  </si>
  <si>
    <t>INV-2406-006</t>
  </si>
  <si>
    <t>INV-2407-001</t>
  </si>
  <si>
    <t>INV-2407-002</t>
  </si>
  <si>
    <t>INV-2407-003</t>
  </si>
  <si>
    <t>INV-2407-004</t>
  </si>
  <si>
    <t>INV-2407-005</t>
  </si>
  <si>
    <t>INV-2407-006</t>
  </si>
  <si>
    <t>INV-2407-007</t>
  </si>
  <si>
    <t>INV-2408-001</t>
  </si>
  <si>
    <t>INV-2409-001</t>
  </si>
  <si>
    <t>INV-2409-002</t>
  </si>
  <si>
    <t>INV-2410-001</t>
  </si>
  <si>
    <t>INV-2410-002</t>
  </si>
  <si>
    <t>INV-2410-003</t>
  </si>
  <si>
    <t>INV-2410-004</t>
  </si>
  <si>
    <t>INV-2411-001</t>
  </si>
  <si>
    <t>INV-2411-002</t>
  </si>
  <si>
    <t>INV-2411-003</t>
  </si>
  <si>
    <t>INV-2411-004</t>
  </si>
  <si>
    <t>INV-2411-005</t>
  </si>
  <si>
    <t>INV-2412-001</t>
  </si>
  <si>
    <t>INV-2413-001</t>
  </si>
  <si>
    <t>INV-2413-002</t>
  </si>
  <si>
    <t>INV-2413-003</t>
  </si>
  <si>
    <t>INV-2413-004</t>
  </si>
  <si>
    <t>INV-2414-001</t>
  </si>
  <si>
    <t>INV-2414-002</t>
  </si>
  <si>
    <t>INV-2414-003</t>
  </si>
  <si>
    <t>INV-2414-004</t>
  </si>
  <si>
    <t>INV-2414-005</t>
  </si>
  <si>
    <t>INV-2415-001</t>
  </si>
  <si>
    <t>INV-2416-001</t>
  </si>
  <si>
    <t>INV-2416-002</t>
  </si>
  <si>
    <t>INV-2416-003</t>
  </si>
  <si>
    <t>INV-2417-001</t>
  </si>
  <si>
    <t>INV-2418-001</t>
  </si>
  <si>
    <t>INV-2418-002</t>
  </si>
  <si>
    <t>INV-2419-001</t>
  </si>
  <si>
    <t>INV-2419-002</t>
  </si>
  <si>
    <t>INV-2419-003</t>
  </si>
  <si>
    <t>INV-2420-001</t>
  </si>
  <si>
    <t>INV-2420-002</t>
  </si>
  <si>
    <t>INV-2420-003</t>
  </si>
  <si>
    <t>INV-2420-004</t>
  </si>
  <si>
    <t>INV-2420-005</t>
  </si>
  <si>
    <t>INV-2421-001</t>
  </si>
  <si>
    <t>INV-2421-002</t>
  </si>
  <si>
    <t>INV-2421-003</t>
  </si>
  <si>
    <t>INV-2421-004</t>
  </si>
  <si>
    <t>INV-2421-005</t>
  </si>
  <si>
    <t>INV-2421-006</t>
  </si>
  <si>
    <t>INV-2421-007</t>
  </si>
  <si>
    <t>INV-2421-008</t>
  </si>
  <si>
    <t>INV-2421-009</t>
  </si>
  <si>
    <t>INV-2421-010</t>
  </si>
  <si>
    <t>INV-2422-001</t>
  </si>
  <si>
    <t>INV-2422-002</t>
  </si>
  <si>
    <t>INV-2422-003</t>
  </si>
  <si>
    <t>INV-2422-004</t>
  </si>
  <si>
    <t>INV-2422-005</t>
  </si>
  <si>
    <t>INV-2422-006</t>
  </si>
  <si>
    <t>INV-2422-007</t>
  </si>
  <si>
    <t>INV-2422-008</t>
  </si>
  <si>
    <t>INV-2422-009</t>
  </si>
  <si>
    <t>INV-2422-010</t>
  </si>
  <si>
    <t>INV-2422-011</t>
  </si>
  <si>
    <t>INV-2422-012</t>
  </si>
  <si>
    <t>INV-2422-013</t>
  </si>
  <si>
    <t>INV-2422-014</t>
  </si>
  <si>
    <t>INV-2422-015</t>
  </si>
  <si>
    <t>INV-2422-016</t>
  </si>
  <si>
    <t>INV-2422-017</t>
  </si>
  <si>
    <t>INV-2422-018</t>
  </si>
  <si>
    <t>INV-2422-019</t>
  </si>
  <si>
    <t>INV-2422-020</t>
  </si>
  <si>
    <t>INV-2422-021</t>
  </si>
  <si>
    <t>INV-2422-022</t>
  </si>
  <si>
    <t>INV-2422-023</t>
  </si>
  <si>
    <t>INV-2422-024</t>
  </si>
  <si>
    <t>INV-2422-025</t>
  </si>
  <si>
    <t>INV-2422-026</t>
  </si>
  <si>
    <t>INV-2422-027</t>
  </si>
  <si>
    <t>INV-2422-028</t>
  </si>
  <si>
    <t>INV-2422-029</t>
  </si>
  <si>
    <t>INV-2422-030</t>
  </si>
  <si>
    <t>INV-2422-031</t>
  </si>
  <si>
    <t>INV-2422-032</t>
  </si>
  <si>
    <t>INV-2422-033</t>
  </si>
  <si>
    <t>INV-2422-034</t>
  </si>
  <si>
    <t>INV-2422-035</t>
  </si>
  <si>
    <t>INV-2422-036</t>
  </si>
  <si>
    <t>INV-2423-001</t>
  </si>
  <si>
    <t>INV-2423-002</t>
  </si>
  <si>
    <t>INV-2423-003</t>
  </si>
  <si>
    <t>INV-2423-004</t>
  </si>
  <si>
    <t>INV-2423-005</t>
  </si>
  <si>
    <t>INV-2423-006</t>
  </si>
  <si>
    <t>INV-2423-007</t>
  </si>
  <si>
    <t>INV-2423-008</t>
  </si>
  <si>
    <t>INV-2423-009</t>
  </si>
  <si>
    <t>INV-2423-010</t>
  </si>
  <si>
    <t>INV-2423-011</t>
  </si>
  <si>
    <t>INV-2423-012</t>
  </si>
  <si>
    <t>INV-2423-013</t>
  </si>
  <si>
    <t>INV-2423-014</t>
  </si>
  <si>
    <t>INV-2423-015</t>
  </si>
  <si>
    <t>INV-2424-001</t>
  </si>
  <si>
    <t>INV-2425-001</t>
  </si>
  <si>
    <t>INV-2425-002</t>
  </si>
  <si>
    <t>INV-2425-003</t>
  </si>
  <si>
    <t>INV-2425-004</t>
  </si>
  <si>
    <t>INV-2425-005</t>
  </si>
  <si>
    <t>INV-2425-006</t>
  </si>
  <si>
    <t>INV-2425-007</t>
  </si>
  <si>
    <t>INV-2425-008</t>
  </si>
  <si>
    <t>INV-2426-001</t>
  </si>
  <si>
    <t>INV-2426-002</t>
  </si>
  <si>
    <t>INV-2426-003</t>
  </si>
  <si>
    <t>INV-2426-004</t>
  </si>
  <si>
    <t>INV-2427-001</t>
  </si>
  <si>
    <t>INV-2427-002</t>
  </si>
  <si>
    <t>INV-2427-003</t>
  </si>
  <si>
    <t>INV-2427-004</t>
  </si>
  <si>
    <t>INV-2428-001</t>
  </si>
  <si>
    <t>INV-2429-001</t>
  </si>
  <si>
    <t>INV-2429-002</t>
  </si>
  <si>
    <t>INV-2429-003</t>
  </si>
  <si>
    <t>INV-2429-004</t>
  </si>
  <si>
    <t>INV-2429-005</t>
  </si>
  <si>
    <t>INV-2429-006</t>
  </si>
  <si>
    <t>INV-2429-007</t>
  </si>
  <si>
    <t>INV-2430-001</t>
  </si>
  <si>
    <t>INV-2430-002</t>
  </si>
  <si>
    <t>INV-2430-003</t>
  </si>
  <si>
    <t>INV-2430-004</t>
  </si>
  <si>
    <t>INV-2430-005</t>
  </si>
  <si>
    <t>INV-2431-001</t>
  </si>
  <si>
    <t>INV-2432-001</t>
  </si>
  <si>
    <t>INV-2432-002</t>
  </si>
  <si>
    <t>INV-2432-003</t>
  </si>
  <si>
    <t>INV-2432-004</t>
  </si>
  <si>
    <t>INV-2432-005</t>
  </si>
  <si>
    <t>INV-2433-001</t>
  </si>
  <si>
    <t>INV-2433-002</t>
  </si>
  <si>
    <t>INV-2433-003</t>
  </si>
  <si>
    <t>INV-2434-001</t>
  </si>
  <si>
    <t>INV-2434-002</t>
  </si>
  <si>
    <t>INV-2434-003</t>
  </si>
  <si>
    <t>INV-2434-004</t>
  </si>
  <si>
    <t>INV-2434-005</t>
  </si>
  <si>
    <t>INV-2434-006</t>
  </si>
  <si>
    <t>INV-2434-007</t>
  </si>
  <si>
    <t>INV-2434-008</t>
  </si>
  <si>
    <t>INV-2434-009</t>
  </si>
  <si>
    <t>INV-2434-010</t>
  </si>
  <si>
    <t>INV-2434-011</t>
  </si>
  <si>
    <t>INV-2434-012</t>
  </si>
  <si>
    <t>INV-2434-013</t>
  </si>
  <si>
    <t>INV-2434-014</t>
  </si>
  <si>
    <t>INV-2434-015</t>
  </si>
  <si>
    <t>INV-2435-001</t>
  </si>
  <si>
    <t>INV-2435-002</t>
  </si>
  <si>
    <t>INV-2435-003</t>
  </si>
  <si>
    <t>INV-2436-001</t>
  </si>
  <si>
    <t>INV-2437-001</t>
  </si>
  <si>
    <t>INV-2437-002</t>
  </si>
  <si>
    <t>INV-2437-003</t>
  </si>
  <si>
    <t>INV-2437-004</t>
  </si>
  <si>
    <t>INV-2438-001</t>
  </si>
  <si>
    <t>INV-2438-002</t>
  </si>
  <si>
    <t>INV-2438-003</t>
  </si>
  <si>
    <t>INV-2438-004</t>
  </si>
  <si>
    <t>INV-2438-005</t>
  </si>
  <si>
    <t>INV-2438-006</t>
  </si>
  <si>
    <t>INV-2439-001</t>
  </si>
  <si>
    <t>INV-2439-002</t>
  </si>
  <si>
    <t>INV-2439-003</t>
  </si>
  <si>
    <t>INV-2439-004</t>
  </si>
  <si>
    <t>INV-2439-005</t>
  </si>
  <si>
    <t>INV-2439-006</t>
  </si>
  <si>
    <t>INV-2439-007</t>
  </si>
  <si>
    <t>INV-2440-001</t>
  </si>
  <si>
    <t>INV-2440-002</t>
  </si>
  <si>
    <t>INV-2440-003</t>
  </si>
  <si>
    <t>INV-2440-004</t>
  </si>
  <si>
    <t>INV-2441-001</t>
  </si>
  <si>
    <t>INV-2441-002</t>
  </si>
  <si>
    <t>INV-2441-003</t>
  </si>
  <si>
    <t>INV-2442-001</t>
  </si>
  <si>
    <t>INV-2442-002</t>
  </si>
  <si>
    <t>INV-2442-003</t>
  </si>
  <si>
    <t>INV-2443-001</t>
  </si>
  <si>
    <t>INV-2443-002</t>
  </si>
  <si>
    <t>INV-2443-003</t>
  </si>
  <si>
    <t>INV-2443-004</t>
  </si>
  <si>
    <t>INV-2443-005</t>
  </si>
  <si>
    <t>INV-2443-006</t>
  </si>
  <si>
    <t>INV-2443-007</t>
  </si>
  <si>
    <t>INV-2443-008</t>
  </si>
  <si>
    <t>INV-2443-009</t>
  </si>
  <si>
    <t>INV-2443-010</t>
  </si>
  <si>
    <t>INV-2443-011</t>
  </si>
  <si>
    <t>INV-2443-012</t>
  </si>
  <si>
    <t>INV-2443-013</t>
  </si>
  <si>
    <t>INV-2443-014</t>
  </si>
  <si>
    <t>INV-2443-015</t>
  </si>
  <si>
    <t>INV-2443-016</t>
  </si>
  <si>
    <t>INV-2443-017</t>
  </si>
  <si>
    <t>INV-2444-001</t>
  </si>
  <si>
    <t>INV-2444-002</t>
  </si>
  <si>
    <t>INV-2444-003</t>
  </si>
  <si>
    <t>INV-2444-004</t>
  </si>
  <si>
    <t>INV-2444-005</t>
  </si>
  <si>
    <t>INV-2445-001</t>
  </si>
  <si>
    <t>INV-2445-002</t>
  </si>
  <si>
    <t>INV-2446-001</t>
  </si>
  <si>
    <t>INV-2446-002</t>
  </si>
  <si>
    <t>INV-2446-003</t>
  </si>
  <si>
    <t>INV-2447-001</t>
  </si>
  <si>
    <t>INV-2447-002</t>
  </si>
  <si>
    <t>INV-2447-003</t>
  </si>
  <si>
    <t>INV-2447-004</t>
  </si>
  <si>
    <t>INV-2448-001</t>
  </si>
  <si>
    <t>INV-2448-002</t>
  </si>
  <si>
    <t>INV-2448-003</t>
  </si>
  <si>
    <t>INV-2448-004</t>
  </si>
  <si>
    <t>INV-2448-005</t>
  </si>
  <si>
    <t>INV-2448-006</t>
  </si>
  <si>
    <t>INV-2448-007</t>
  </si>
  <si>
    <t>INV-2448-008</t>
  </si>
  <si>
    <t>INV-2449-001</t>
  </si>
  <si>
    <t>INV-2449-002</t>
  </si>
  <si>
    <t>INV-2449-003</t>
  </si>
  <si>
    <t>INV-2450-001</t>
  </si>
  <si>
    <t>INV-2450-002</t>
  </si>
  <si>
    <t>INV-2450-003</t>
  </si>
  <si>
    <t>INV-2450-004</t>
  </si>
  <si>
    <t>INV-2450-005</t>
  </si>
  <si>
    <t>INV-2450-006</t>
  </si>
  <si>
    <t>INV-2451-001</t>
  </si>
  <si>
    <t>INV-2451-002</t>
  </si>
  <si>
    <t>INV-2451-003</t>
  </si>
  <si>
    <t>INV-2451-004</t>
  </si>
  <si>
    <t>INV-2451-005</t>
  </si>
  <si>
    <t>INV-2451-006</t>
  </si>
  <si>
    <t>INV-2451-007</t>
  </si>
  <si>
    <t>INV-2451-008</t>
  </si>
  <si>
    <t>INV-2451-009</t>
  </si>
  <si>
    <t>INV-2451-010</t>
  </si>
  <si>
    <t>INV-2451-011</t>
  </si>
  <si>
    <t>INV-2451-012</t>
  </si>
  <si>
    <t>INV-2452-001</t>
  </si>
  <si>
    <t>INV-2452-002</t>
  </si>
  <si>
    <t>INV-2452-003</t>
  </si>
  <si>
    <t>INV-2453-001</t>
  </si>
  <si>
    <t>INV-2453-002</t>
  </si>
  <si>
    <t>INV-2453-003</t>
  </si>
  <si>
    <t>INV-2453-004</t>
  </si>
  <si>
    <t>INV-2453-005</t>
  </si>
  <si>
    <t>INV-2453-006</t>
  </si>
  <si>
    <t>INV-2453-007</t>
  </si>
  <si>
    <t>INV-2453-008</t>
  </si>
  <si>
    <t>INV-2453-009</t>
  </si>
  <si>
    <t>INV-2454-001</t>
  </si>
  <si>
    <t>INV-2455-001</t>
  </si>
  <si>
    <t>INV-2455-002</t>
  </si>
  <si>
    <t>INV-2455-003</t>
  </si>
  <si>
    <t>INV-2455-004</t>
  </si>
  <si>
    <t>INV-2455-005</t>
  </si>
  <si>
    <t>INV-2455-006</t>
  </si>
  <si>
    <t>INV-2455-007</t>
  </si>
  <si>
    <t>INV-2455-008</t>
  </si>
  <si>
    <t>INV-2455-009</t>
  </si>
  <si>
    <t>INV-2455-010</t>
  </si>
  <si>
    <t>INV-2455-011</t>
  </si>
  <si>
    <t>INV-2455-012</t>
  </si>
  <si>
    <t>INV-2455-013</t>
  </si>
  <si>
    <t>INV-2455-014</t>
  </si>
  <si>
    <t>INV-2456-001</t>
  </si>
  <si>
    <t>INV-2456-002</t>
  </si>
  <si>
    <t>INV-2456-003</t>
  </si>
  <si>
    <t>INV-2456-004</t>
  </si>
  <si>
    <t>INV-2456-005</t>
  </si>
  <si>
    <t>INV-2456-006</t>
  </si>
  <si>
    <t>INV-2456-007</t>
  </si>
  <si>
    <t>INV-2456-008</t>
  </si>
  <si>
    <t>INV-2457-001</t>
  </si>
  <si>
    <t>INV-2457-002</t>
  </si>
  <si>
    <t>INV-2457-003</t>
  </si>
  <si>
    <t>INV-2457-004</t>
  </si>
  <si>
    <t>INV-2457-005</t>
  </si>
  <si>
    <t>INV-2458-001</t>
  </si>
  <si>
    <t>INV-2458-002</t>
  </si>
  <si>
    <t>INV-2459-001</t>
  </si>
  <si>
    <t>INV-2459-002</t>
  </si>
  <si>
    <t>INV-2459-003</t>
  </si>
  <si>
    <t>INV-2459-004</t>
  </si>
  <si>
    <t>INV-2459-005</t>
  </si>
  <si>
    <t>INV-2459-006</t>
  </si>
  <si>
    <t>INV-2459-007</t>
  </si>
  <si>
    <t>INV-2459-008</t>
  </si>
  <si>
    <t>INV-2459-009</t>
  </si>
  <si>
    <t>INV-2460-001</t>
  </si>
  <si>
    <t>INV-2460-002</t>
  </si>
  <si>
    <t>INV-2460-003</t>
  </si>
  <si>
    <t>INV-2460-004</t>
  </si>
  <si>
    <t>INV-2461-001</t>
  </si>
  <si>
    <t>INV-2461-002</t>
  </si>
  <si>
    <t>INV-2461-003</t>
  </si>
  <si>
    <t>INV-2461-004</t>
  </si>
  <si>
    <t>INV-2462-001</t>
  </si>
  <si>
    <t>INV-2463-001</t>
  </si>
  <si>
    <t>INV-2463-002</t>
  </si>
  <si>
    <t>INV-2463-003</t>
  </si>
  <si>
    <t>INV-2464-001</t>
  </si>
  <si>
    <t>INV-2465-001</t>
  </si>
  <si>
    <t>INV-2465-002</t>
  </si>
  <si>
    <t>INV-2465-003</t>
  </si>
  <si>
    <t>INV-2465-004</t>
  </si>
  <si>
    <t>INV-2465-005</t>
  </si>
  <si>
    <t>INV-2465-006</t>
  </si>
  <si>
    <t>INV-2465-007</t>
  </si>
  <si>
    <t>INV-2466-001</t>
  </si>
  <si>
    <t>INV-2466-002</t>
  </si>
  <si>
    <t>INV-2466-003</t>
  </si>
  <si>
    <t>INV-2466-004</t>
  </si>
  <si>
    <t>INV-2466-005</t>
  </si>
  <si>
    <t>INV-2466-006</t>
  </si>
  <si>
    <t>INV-2466-007</t>
  </si>
  <si>
    <t>INV-2466-008</t>
  </si>
  <si>
    <t>INV-2467-001</t>
  </si>
  <si>
    <t>INV-2468-001</t>
  </si>
  <si>
    <t>INV-2468-002</t>
  </si>
  <si>
    <t>INV-2469-001</t>
  </si>
  <si>
    <t>INV-2469-002</t>
  </si>
  <si>
    <t>INV-2470-001</t>
  </si>
  <si>
    <t>INV-2470-002</t>
  </si>
  <si>
    <t>INV-2470-003</t>
  </si>
  <si>
    <t>INV-2470-004</t>
  </si>
  <si>
    <t>INV-2470-005</t>
  </si>
  <si>
    <t>INV-2470-006</t>
  </si>
  <si>
    <t>INV-2470-007</t>
  </si>
  <si>
    <t>INV-2471-001</t>
  </si>
  <si>
    <t>INV-2471-002</t>
  </si>
  <si>
    <t>INV-2471-003</t>
  </si>
  <si>
    <t>INV-2472-001</t>
  </si>
  <si>
    <t>INV-2472-002</t>
  </si>
  <si>
    <t>INV-2472-003</t>
  </si>
  <si>
    <t>INV-2472-004</t>
  </si>
  <si>
    <t>INV-2472-005</t>
  </si>
  <si>
    <t>INV-2473-001</t>
  </si>
  <si>
    <t>INV-2473-002</t>
  </si>
  <si>
    <t>INV-2473-003</t>
  </si>
  <si>
    <t>INV-2473-004</t>
  </si>
  <si>
    <t>INV-2473-005</t>
  </si>
  <si>
    <t>INV-2474-001</t>
  </si>
  <si>
    <t>INV-2475-001</t>
  </si>
  <si>
    <t>INV-2475-002</t>
  </si>
  <si>
    <t>INV-2476-001</t>
  </si>
  <si>
    <t>INV-2476-002</t>
  </si>
  <si>
    <t>INV-2476-003</t>
  </si>
  <si>
    <t>INV-2476-004</t>
  </si>
  <si>
    <t>INV-2476-005</t>
  </si>
  <si>
    <t>INV-2476-006</t>
  </si>
  <si>
    <t>INV-2476-007</t>
  </si>
  <si>
    <t>INV-2476-008</t>
  </si>
  <si>
    <t>INV-2476-009</t>
  </si>
  <si>
    <t>INV-2476-010</t>
  </si>
  <si>
    <t>INV-2476-011</t>
  </si>
  <si>
    <t>INV-2476-012</t>
  </si>
  <si>
    <t>INV-2476-013</t>
  </si>
  <si>
    <t>INV-2476-014</t>
  </si>
  <si>
    <t>INV-2476-015</t>
  </si>
  <si>
    <t>INV-2476-016</t>
  </si>
  <si>
    <t>INV-2476-017</t>
  </si>
  <si>
    <t>INV-2477-001</t>
  </si>
  <si>
    <t>INV-2477-002</t>
  </si>
  <si>
    <t>INV-2478-001</t>
  </si>
  <si>
    <t>INV-2478-002</t>
  </si>
  <si>
    <t>INV-2478-003</t>
  </si>
  <si>
    <t>INV-2479-001</t>
  </si>
  <si>
    <t>INV-2479-002</t>
  </si>
  <si>
    <t>INV-2479-003</t>
  </si>
  <si>
    <t>INV-2479-004</t>
  </si>
  <si>
    <t>INV-2480-001</t>
  </si>
  <si>
    <t>INV-2480-002</t>
  </si>
  <si>
    <t>INV-2480-003</t>
  </si>
  <si>
    <t>INV-2480-004</t>
  </si>
  <si>
    <t>INV-2480-005</t>
  </si>
  <si>
    <t>INV-2480-006</t>
  </si>
  <si>
    <t>INV-2480-007</t>
  </si>
  <si>
    <t>INV-2480-008</t>
  </si>
  <si>
    <t>INV-2480-009</t>
  </si>
  <si>
    <t>INV-2480-010</t>
  </si>
  <si>
    <t>INV-2480-011</t>
  </si>
  <si>
    <t>INV-2480-012</t>
  </si>
  <si>
    <t>INV-2480-013</t>
  </si>
  <si>
    <t>INV-2480-014</t>
  </si>
  <si>
    <t>INV-2480-015</t>
  </si>
  <si>
    <t>INV-2480-016</t>
  </si>
  <si>
    <t>INV-2480-017</t>
  </si>
  <si>
    <t>INV-2480-018</t>
  </si>
  <si>
    <t>INV-2481-001</t>
  </si>
  <si>
    <t>INV-2481-002</t>
  </si>
  <si>
    <t>INV-2481-003</t>
  </si>
  <si>
    <t>INV-2482-001</t>
  </si>
  <si>
    <t>INV-2483-001</t>
  </si>
  <si>
    <t>INV-2484-001</t>
  </si>
  <si>
    <t>INV-2484-002</t>
  </si>
  <si>
    <t>INV-2484-003</t>
  </si>
  <si>
    <t>INV-2485-001</t>
  </si>
  <si>
    <t>INV-2486-001</t>
  </si>
  <si>
    <t>INV-2486-002</t>
  </si>
  <si>
    <t>INV-2486-003</t>
  </si>
  <si>
    <t>INV-2486-004</t>
  </si>
  <si>
    <t>INV-2486-005</t>
  </si>
  <si>
    <t>INV-2487-001</t>
  </si>
  <si>
    <t>INV-2488-001</t>
  </si>
  <si>
    <t>INV-2489-001</t>
  </si>
  <si>
    <t>INV-2490-001</t>
  </si>
  <si>
    <t>INV-2490-002</t>
  </si>
  <si>
    <t>INV-2490-003</t>
  </si>
  <si>
    <t>INV-2490-004</t>
  </si>
  <si>
    <t>INV-2490-005</t>
  </si>
  <si>
    <t>INV-2490-006</t>
  </si>
  <si>
    <t>INV-2490-007</t>
  </si>
  <si>
    <t>INV-2490-008</t>
  </si>
  <si>
    <t>INV-2490-009</t>
  </si>
  <si>
    <t>INV-2490-010</t>
  </si>
  <si>
    <t>INV-2490-011</t>
  </si>
  <si>
    <t>INV-2490-012</t>
  </si>
  <si>
    <t>INV-2491-001</t>
  </si>
  <si>
    <t>INV-2491-002</t>
  </si>
  <si>
    <t>INV-2492-001</t>
  </si>
  <si>
    <t>INV-2492-002</t>
  </si>
  <si>
    <t>INV-2492-003</t>
  </si>
  <si>
    <t>INV-2492-004</t>
  </si>
  <si>
    <t>INV-2493-001</t>
  </si>
  <si>
    <t>INV-2494-001</t>
  </si>
  <si>
    <t>INV-2494-002</t>
  </si>
  <si>
    <t>INV-2494-003</t>
  </si>
  <si>
    <t>INV-2494-004</t>
  </si>
  <si>
    <t>INV-2494-005</t>
  </si>
  <si>
    <t>INV-2494-006</t>
  </si>
  <si>
    <t>INV-2494-007</t>
  </si>
  <si>
    <t>INV-2494-008</t>
  </si>
  <si>
    <t>INV-2494-009</t>
  </si>
  <si>
    <t>INV-2494-010</t>
  </si>
  <si>
    <t>INV-2495-001</t>
  </si>
  <si>
    <t>INV-2495-002</t>
  </si>
  <si>
    <t>INV-2496-001</t>
  </si>
  <si>
    <t>INV-2496-002</t>
  </si>
  <si>
    <t>INV-2496-003</t>
  </si>
  <si>
    <t>INV-2496-004</t>
  </si>
  <si>
    <t>INV-2496-005</t>
  </si>
  <si>
    <t>INV-2496-006</t>
  </si>
  <si>
    <t>INV-2496-007</t>
  </si>
  <si>
    <t>INV-2497-001</t>
  </si>
  <si>
    <t>INV-2498-001</t>
  </si>
  <si>
    <t>INV-2498-002</t>
  </si>
  <si>
    <t>INV-2498-003</t>
  </si>
  <si>
    <t>INV-2498-004</t>
  </si>
  <si>
    <t>INV-2498-005</t>
  </si>
  <si>
    <t>INV-2498-006</t>
  </si>
  <si>
    <t>INV-2498-007</t>
  </si>
  <si>
    <t>INV-2498-008</t>
  </si>
  <si>
    <t>INV-2498-009</t>
  </si>
  <si>
    <t>INV-2498-010</t>
  </si>
  <si>
    <t>INV-2498-011</t>
  </si>
  <si>
    <t>INV-2498-012</t>
  </si>
  <si>
    <t>INV-2499-001</t>
  </si>
  <si>
    <t>INV-2499-002</t>
  </si>
  <si>
    <t>INV-2499-003</t>
  </si>
  <si>
    <t>INV-2499-004</t>
  </si>
  <si>
    <t>INV-2499-005</t>
  </si>
  <si>
    <t>INV-2499-006</t>
  </si>
  <si>
    <t>INV-2500-001</t>
  </si>
  <si>
    <t>INV-2500-002</t>
  </si>
  <si>
    <t>INV-2501-001</t>
  </si>
  <si>
    <t>INV-2502-001</t>
  </si>
  <si>
    <t>INV-2502-002</t>
  </si>
  <si>
    <t>INV-2502-003</t>
  </si>
  <si>
    <t>INV-2502-004</t>
  </si>
  <si>
    <t>INV-2502-005</t>
  </si>
  <si>
    <t>INV-2502-006</t>
  </si>
  <si>
    <t>INV-2503-001</t>
  </si>
  <si>
    <t>INV-2504-001</t>
  </si>
  <si>
    <t>INV-2504-002</t>
  </si>
  <si>
    <t>INV-2504-003</t>
  </si>
  <si>
    <t>INV-2504-004</t>
  </si>
  <si>
    <t>INV-2504-005</t>
  </si>
  <si>
    <t>INV-2505-001</t>
  </si>
  <si>
    <t>INV-2505-002</t>
  </si>
  <si>
    <t>INV-2505-003</t>
  </si>
  <si>
    <t>INV-2505-004</t>
  </si>
  <si>
    <t>INV-2506-001</t>
  </si>
  <si>
    <t>INV-2506-002</t>
  </si>
  <si>
    <t>INV-2506-003</t>
  </si>
  <si>
    <t>INV-2506-004</t>
  </si>
  <si>
    <t>INV-2506-005</t>
  </si>
  <si>
    <t>INV-2506-006</t>
  </si>
  <si>
    <t>INV-2506-007</t>
  </si>
  <si>
    <t>INV-2506-008</t>
  </si>
  <si>
    <t>INV-2507-001</t>
  </si>
  <si>
    <t>INV-2507-002</t>
  </si>
  <si>
    <t>INV-2507-003</t>
  </si>
  <si>
    <t>INV-2507-004</t>
  </si>
  <si>
    <t>INV-2508-001</t>
  </si>
  <si>
    <t>INV-2508-002</t>
  </si>
  <si>
    <t>INV-2508-003</t>
  </si>
  <si>
    <t>INV-2508-004</t>
  </si>
  <si>
    <t>INV-2508-005</t>
  </si>
  <si>
    <t>INV-2508-006</t>
  </si>
  <si>
    <t>INV-2508-007</t>
  </si>
  <si>
    <t>INV-2508-008</t>
  </si>
  <si>
    <t>INV-2508-009</t>
  </si>
  <si>
    <t>INV-2508-010</t>
  </si>
  <si>
    <t>INV-2508-011</t>
  </si>
  <si>
    <t>INV-2508-012</t>
  </si>
  <si>
    <t>INV-2508-013</t>
  </si>
  <si>
    <t>INV-2508-014</t>
  </si>
  <si>
    <t>INV-2508-015</t>
  </si>
  <si>
    <t>INV-2508-016</t>
  </si>
  <si>
    <t>INV-2508-017</t>
  </si>
  <si>
    <t>INV-2508-018</t>
  </si>
  <si>
    <t>INV-2508-019</t>
  </si>
  <si>
    <t>INV-2508-020</t>
  </si>
  <si>
    <t>INV-2508-021</t>
  </si>
  <si>
    <t>INV-2509-001</t>
  </si>
  <si>
    <t>INV-2509-002</t>
  </si>
  <si>
    <t>INV-2509-003</t>
  </si>
  <si>
    <t>INV-2509-004</t>
  </si>
  <si>
    <t>INV-2509-005</t>
  </si>
  <si>
    <t>INV-2509-006</t>
  </si>
  <si>
    <t>INV-2510-001</t>
  </si>
  <si>
    <t>INV-2510-002</t>
  </si>
  <si>
    <t>INV-2510-003</t>
  </si>
  <si>
    <t>INV-2510-004</t>
  </si>
  <si>
    <t>INV-2510-005</t>
  </si>
  <si>
    <t>INV-2510-006</t>
  </si>
  <si>
    <t>INV-2510-007</t>
  </si>
  <si>
    <t>INV-2510-008</t>
  </si>
  <si>
    <t>INV-2510-009</t>
  </si>
  <si>
    <t>INV-2510-010</t>
  </si>
  <si>
    <t>INV-2510-011</t>
  </si>
  <si>
    <t>INV-2510-012</t>
  </si>
  <si>
    <t>INV-2510-013</t>
  </si>
  <si>
    <t>INV-2511-001</t>
  </si>
  <si>
    <t>INV-2511-002</t>
  </si>
  <si>
    <t>INV-2511-003</t>
  </si>
  <si>
    <t>INV-2511-004</t>
  </si>
  <si>
    <t>INV-2512-001</t>
  </si>
  <si>
    <t>INV-2513-001</t>
  </si>
  <si>
    <t>INV-2513-002</t>
  </si>
  <si>
    <t>INV-2513-003</t>
  </si>
  <si>
    <t>INV-2513-004</t>
  </si>
  <si>
    <t>INV-2513-005</t>
  </si>
  <si>
    <t>INV-2513-006</t>
  </si>
  <si>
    <t>INV-2513-007</t>
  </si>
  <si>
    <t>INV-2513-008</t>
  </si>
  <si>
    <t>INV-2513-009</t>
  </si>
  <si>
    <t>INV-2513-010</t>
  </si>
  <si>
    <t>INV-2513-011</t>
  </si>
  <si>
    <t>INV-2513-012</t>
  </si>
  <si>
    <t>INV-2513-013</t>
  </si>
  <si>
    <t>INV-2513-014</t>
  </si>
  <si>
    <t>INV-2513-015</t>
  </si>
  <si>
    <t>INV-2513-016</t>
  </si>
  <si>
    <t>INV-2513-017</t>
  </si>
  <si>
    <t>INV-2514-001</t>
  </si>
  <si>
    <t>INV-2514-002</t>
  </si>
  <si>
    <t>INV-2515-001</t>
  </si>
  <si>
    <t>INV-2515-002</t>
  </si>
  <si>
    <t>INV-2515-003</t>
  </si>
  <si>
    <t>INV-2515-004</t>
  </si>
  <si>
    <t>INV-2516-001</t>
  </si>
  <si>
    <t>INV-2516-002</t>
  </si>
  <si>
    <t>INV-2516-003</t>
  </si>
  <si>
    <t>INV-2516-004</t>
  </si>
  <si>
    <t>INV-2516-005</t>
  </si>
  <si>
    <t>INV-2516-006</t>
  </si>
  <si>
    <t>INV-2516-007</t>
  </si>
  <si>
    <t>INV-2516-008</t>
  </si>
  <si>
    <t>INV-2516-009</t>
  </si>
  <si>
    <t>INV-2516-010</t>
  </si>
  <si>
    <t>INV-2516-011</t>
  </si>
  <si>
    <t>INV-2516-012</t>
  </si>
  <si>
    <t>INV-2516-013</t>
  </si>
  <si>
    <t>INV-2517-001</t>
  </si>
  <si>
    <t>INV-2517-002</t>
  </si>
  <si>
    <t>INV-2517-003</t>
  </si>
  <si>
    <t>INV-2517-004</t>
  </si>
  <si>
    <t>INV-2517-005</t>
  </si>
  <si>
    <t>INV-2517-006</t>
  </si>
  <si>
    <t>INV-2517-007</t>
  </si>
  <si>
    <t>INV-2518-001</t>
  </si>
  <si>
    <t>INV-2519-001</t>
  </si>
  <si>
    <t>INV-2520-001</t>
  </si>
  <si>
    <t>INV-2520-002</t>
  </si>
  <si>
    <t>INV-2520-003</t>
  </si>
  <si>
    <t>INV-2521-001</t>
  </si>
  <si>
    <t>INV-2522-001</t>
  </si>
  <si>
    <t>INV-2522-002</t>
  </si>
  <si>
    <t>INV-2522-003</t>
  </si>
  <si>
    <t>INV-2522-004</t>
  </si>
  <si>
    <t>INV-2523-001</t>
  </si>
  <si>
    <t>INV-2523-002</t>
  </si>
  <si>
    <t>INV-2524-001</t>
  </si>
  <si>
    <t>INV-2524-002</t>
  </si>
  <si>
    <t>INV-2524-003</t>
  </si>
  <si>
    <t>INV-2524-004</t>
  </si>
  <si>
    <t>INV-2524-005</t>
  </si>
  <si>
    <t>INV-2524-006</t>
  </si>
  <si>
    <t>INV-2524-007</t>
  </si>
  <si>
    <t>INV-2524-008</t>
  </si>
  <si>
    <t>INV-2524-009</t>
  </si>
  <si>
    <t>INV-2524-010</t>
  </si>
  <si>
    <t>INV-2525-001</t>
  </si>
  <si>
    <t>INV-2525-002</t>
  </si>
  <si>
    <t>INV-2525-003</t>
  </si>
  <si>
    <t>INV-2525-004</t>
  </si>
  <si>
    <t>INV-2525-005</t>
  </si>
  <si>
    <t>INV-2525-006</t>
  </si>
  <si>
    <t>INV-2525-007</t>
  </si>
  <si>
    <t>INV-2525-008</t>
  </si>
  <si>
    <t>INV-2525-009</t>
  </si>
  <si>
    <t>INV-2525-010</t>
  </si>
  <si>
    <t>INV-2525-011</t>
  </si>
  <si>
    <t>INV-2525-012</t>
  </si>
  <si>
    <t>INV-2526-001</t>
  </si>
  <si>
    <t>INV-2526-002</t>
  </si>
  <si>
    <t>INV-2526-003</t>
  </si>
  <si>
    <t>INV-2526-004</t>
  </si>
  <si>
    <t>INV-2526-005</t>
  </si>
  <si>
    <t>INV-2526-006</t>
  </si>
  <si>
    <t>INV-2526-007</t>
  </si>
  <si>
    <t>INV-2527-001</t>
  </si>
  <si>
    <t>INV-2527-002</t>
  </si>
  <si>
    <t>INV-2527-003</t>
  </si>
  <si>
    <t>INV-2527-004</t>
  </si>
  <si>
    <t>INV-2527-005</t>
  </si>
  <si>
    <t>INV-2527-006</t>
  </si>
  <si>
    <t>INV-2528-001</t>
  </si>
  <si>
    <t>INV-2528-002</t>
  </si>
  <si>
    <t>INV-2528-003</t>
  </si>
  <si>
    <t>INV-2528-004</t>
  </si>
  <si>
    <t>INV-2528-005</t>
  </si>
  <si>
    <t>INV-2528-006</t>
  </si>
  <si>
    <t>INV-2528-007</t>
  </si>
  <si>
    <t>INV-2528-008</t>
  </si>
  <si>
    <t>INV-2528-009</t>
  </si>
  <si>
    <t>INV-2528-010</t>
  </si>
  <si>
    <t>INV-2529-001</t>
  </si>
  <si>
    <t>INV-2529-002</t>
  </si>
  <si>
    <t>INV-2529-003</t>
  </si>
  <si>
    <t>INV-2529-004</t>
  </si>
  <si>
    <t>INV-2529-005</t>
  </si>
  <si>
    <t>INV-2530-001</t>
  </si>
  <si>
    <t>INV-2530-002</t>
  </si>
  <si>
    <t>INV-2531-001</t>
  </si>
  <si>
    <t>INV-2531-002</t>
  </si>
  <si>
    <t>INV-2531-003</t>
  </si>
  <si>
    <t>INV-2531-004</t>
  </si>
  <si>
    <t>INV-2531-005</t>
  </si>
  <si>
    <t>INV-2531-006</t>
  </si>
  <si>
    <t>INV-2531-007</t>
  </si>
  <si>
    <t>INV-2531-008</t>
  </si>
  <si>
    <t>INV-2532-001</t>
  </si>
  <si>
    <t>INV-2532-002</t>
  </si>
  <si>
    <t>INV-2532-003</t>
  </si>
  <si>
    <t>INV-2532-004</t>
  </si>
  <si>
    <t>INV-2532-005</t>
  </si>
  <si>
    <t>INV-2532-006</t>
  </si>
  <si>
    <t>INV-2532-007</t>
  </si>
  <si>
    <t>INV-2533-001</t>
  </si>
  <si>
    <t>INV-2533-002</t>
  </si>
  <si>
    <t>INV-2534-001</t>
  </si>
  <si>
    <t>INV-2535-001</t>
  </si>
  <si>
    <t>INV-2535-002</t>
  </si>
  <si>
    <t>INV-2535-003</t>
  </si>
  <si>
    <t>INV-2536-001</t>
  </si>
  <si>
    <t>INV-2536-002</t>
  </si>
  <si>
    <t>INV-2536-003</t>
  </si>
  <si>
    <t>INV-2536-004</t>
  </si>
  <si>
    <t>INV-2537-001</t>
  </si>
  <si>
    <t>INV-2537-002</t>
  </si>
  <si>
    <t>INV-2537-003</t>
  </si>
  <si>
    <t>INV-2537-004</t>
  </si>
  <si>
    <t>INV-2538-001</t>
  </si>
  <si>
    <t>INV-2538-002</t>
  </si>
  <si>
    <t>INV-2538-003</t>
  </si>
  <si>
    <t>INV-2539-001</t>
  </si>
  <si>
    <t>INV-2539-002</t>
  </si>
  <si>
    <t>INV-2539-003</t>
  </si>
  <si>
    <t>INV-2539-004</t>
  </si>
  <si>
    <t>INV-2539-005</t>
  </si>
  <si>
    <t>INV-2539-006</t>
  </si>
  <si>
    <t>INV-2540-001</t>
  </si>
  <si>
    <t>INV-2541-001</t>
  </si>
  <si>
    <t>INV-2541-002</t>
  </si>
  <si>
    <t>INV-2541-003</t>
  </si>
  <si>
    <t>INV-2541-004</t>
  </si>
  <si>
    <t>INV-2541-005</t>
  </si>
  <si>
    <t>INV-2541-006</t>
  </si>
  <si>
    <t>INV-2542-001</t>
  </si>
  <si>
    <t>INV-2542-002</t>
  </si>
  <si>
    <t>INV-2543-001</t>
  </si>
  <si>
    <t>INV-2543-002</t>
  </si>
  <si>
    <t>INV-2543-003</t>
  </si>
  <si>
    <t>INV-2544-001</t>
  </si>
  <si>
    <t>INV-2544-002</t>
  </si>
  <si>
    <t>INV-2544-003</t>
  </si>
  <si>
    <t>INV-2544-004</t>
  </si>
  <si>
    <t>INV-2544-005</t>
  </si>
  <si>
    <t>INV-2545-001</t>
  </si>
  <si>
    <t>INV-2545-002</t>
  </si>
  <si>
    <t>INV-2545-003</t>
  </si>
  <si>
    <t>INV-2545-004</t>
  </si>
  <si>
    <t>INV-2545-005</t>
  </si>
  <si>
    <t>INV-2545-006</t>
  </si>
  <si>
    <t>INV-2545-007</t>
  </si>
  <si>
    <t>INV-2545-008</t>
  </si>
  <si>
    <t>INV-2545-009</t>
  </si>
  <si>
    <t>INV-2545-010</t>
  </si>
  <si>
    <t>INV-2545-011</t>
  </si>
  <si>
    <t>INV-2545-012</t>
  </si>
  <si>
    <t>INV-2546-001</t>
  </si>
  <si>
    <t>INV-2547-001</t>
  </si>
  <si>
    <t>INV-2548-001</t>
  </si>
  <si>
    <t>INV-2548-002</t>
  </si>
  <si>
    <t>INV-2548-003</t>
  </si>
  <si>
    <t>INV-2549-001</t>
  </si>
  <si>
    <t>INV-2549-002</t>
  </si>
  <si>
    <t>INV-2549-003</t>
  </si>
  <si>
    <t>INV-2549-004</t>
  </si>
  <si>
    <t>INV-2549-005</t>
  </si>
  <si>
    <t>INV-2549-006</t>
  </si>
  <si>
    <t>INV-2549-007</t>
  </si>
  <si>
    <t>INV-2549-008</t>
  </si>
  <si>
    <t>INV-2549-009</t>
  </si>
  <si>
    <t>INV-2549-010</t>
  </si>
  <si>
    <t>INV-2549-011</t>
  </si>
  <si>
    <t>INV-2549-012</t>
  </si>
  <si>
    <t>INV-2549-013</t>
  </si>
  <si>
    <t>INV-2549-014</t>
  </si>
  <si>
    <t>INV-2549-015</t>
  </si>
  <si>
    <t>INV-2549-016</t>
  </si>
  <si>
    <t>INV-2549-017</t>
  </si>
  <si>
    <t>INV-2549-018</t>
  </si>
  <si>
    <t>INV-2549-019</t>
  </si>
  <si>
    <t>INV-2550-001</t>
  </si>
  <si>
    <t>INV-2551-001</t>
  </si>
  <si>
    <t>INV-2552-001</t>
  </si>
  <si>
    <t>INV-2552-002</t>
  </si>
  <si>
    <t>INV-2553-001</t>
  </si>
  <si>
    <t>INV-2553-002</t>
  </si>
  <si>
    <t>INV-2554-001</t>
  </si>
  <si>
    <t>INV-2554-002</t>
  </si>
  <si>
    <t>INV-2554-003</t>
  </si>
  <si>
    <t>INV-2555-001</t>
  </si>
  <si>
    <t>INV-2555-002</t>
  </si>
  <si>
    <t>INV-2555-003</t>
  </si>
  <si>
    <t>INV-2555-004</t>
  </si>
  <si>
    <t>INV-2556-001</t>
  </si>
  <si>
    <t>INV-2557-001</t>
  </si>
  <si>
    <t>INV-2557-002</t>
  </si>
  <si>
    <t>INV-2557-003</t>
  </si>
  <si>
    <t>INV-2557-004</t>
  </si>
  <si>
    <t>INV-2557-005</t>
  </si>
  <si>
    <t>INV-2557-006</t>
  </si>
  <si>
    <t>INV-2558-001</t>
  </si>
  <si>
    <t>INV-2558-002</t>
  </si>
  <si>
    <t>INV-2558-003</t>
  </si>
  <si>
    <t>INV-2558-004</t>
  </si>
  <si>
    <t>INV-2558-005</t>
  </si>
  <si>
    <t>INV-2558-006</t>
  </si>
  <si>
    <t>INV-2558-007</t>
  </si>
  <si>
    <t>INV-2558-008</t>
  </si>
  <si>
    <t>INV-2559-001</t>
  </si>
  <si>
    <t>INV-2559-002</t>
  </si>
  <si>
    <t>INV-2559-003</t>
  </si>
  <si>
    <t>INV-2559-004</t>
  </si>
  <si>
    <t>INV-2559-005</t>
  </si>
  <si>
    <t>INV-2559-006</t>
  </si>
  <si>
    <t>INV-2559-007</t>
  </si>
  <si>
    <t>INV-2559-008</t>
  </si>
  <si>
    <t>INV-2559-009</t>
  </si>
  <si>
    <t>INV-2560-001</t>
  </si>
  <si>
    <t>INV-2561-001</t>
  </si>
  <si>
    <t>INV-2561-002</t>
  </si>
  <si>
    <t>INV-2561-003</t>
  </si>
  <si>
    <t>INV-2561-004</t>
  </si>
  <si>
    <t>INV-2561-005</t>
  </si>
  <si>
    <t>INV-2562-001</t>
  </si>
  <si>
    <t>INV-2562-002</t>
  </si>
  <si>
    <t>INV-2562-003</t>
  </si>
  <si>
    <t>INV-2562-004</t>
  </si>
  <si>
    <t>INV-2562-005</t>
  </si>
  <si>
    <t>INV-2563-001</t>
  </si>
  <si>
    <t>INV-2563-002</t>
  </si>
  <si>
    <t>INV-2564-001</t>
  </si>
  <si>
    <t>INV-2565-001</t>
  </si>
  <si>
    <t>INV-2565-002</t>
  </si>
  <si>
    <t>INV-2565-003</t>
  </si>
  <si>
    <t>INV-2565-004</t>
  </si>
  <si>
    <t>INV-2565-005</t>
  </si>
  <si>
    <t>INV-2565-006</t>
  </si>
  <si>
    <t>INV-2565-007</t>
  </si>
  <si>
    <t>INV-2565-008</t>
  </si>
  <si>
    <t>INV-2565-009</t>
  </si>
  <si>
    <t>INV-2565-010</t>
  </si>
  <si>
    <t>INV-2565-011</t>
  </si>
  <si>
    <t>INV-2565-012</t>
  </si>
  <si>
    <t>INV-2565-013</t>
  </si>
  <si>
    <t>INV-2565-014</t>
  </si>
  <si>
    <t>INV-2565-015</t>
  </si>
  <si>
    <t>INV-2566-001</t>
  </si>
  <si>
    <t>INV-2566-002</t>
  </si>
  <si>
    <t>INV-2566-003</t>
  </si>
  <si>
    <t>INV-2566-004</t>
  </si>
  <si>
    <t>INV-2566-005</t>
  </si>
  <si>
    <t>INV-2566-006</t>
  </si>
  <si>
    <t>INV-2567-001</t>
  </si>
  <si>
    <t>INV-2567-002</t>
  </si>
  <si>
    <t>INV-2567-003</t>
  </si>
  <si>
    <t>INV-2567-004</t>
  </si>
  <si>
    <t>INV-2567-005</t>
  </si>
  <si>
    <t>INV-2567-006</t>
  </si>
  <si>
    <t>INV-2567-007</t>
  </si>
  <si>
    <t>INV-2568-001</t>
  </si>
  <si>
    <t>INV-2568-002</t>
  </si>
  <si>
    <t>INV-2569-001</t>
  </si>
  <si>
    <t>INV-2569-002</t>
  </si>
  <si>
    <t>INV-2569-003</t>
  </si>
  <si>
    <t>INV-2570-001</t>
  </si>
  <si>
    <t>INV-2570-002</t>
  </si>
  <si>
    <t>INV-2570-003</t>
  </si>
  <si>
    <t>INV-2570-004</t>
  </si>
  <si>
    <t>INV-2570-005</t>
  </si>
  <si>
    <t>INV-2570-006</t>
  </si>
  <si>
    <t>INV-2570-007</t>
  </si>
  <si>
    <t>INV-2570-008</t>
  </si>
  <si>
    <t>INV-2570-009</t>
  </si>
  <si>
    <t>INV-2570-010</t>
  </si>
  <si>
    <t>INV-2570-011</t>
  </si>
  <si>
    <t>INV-2571-001</t>
  </si>
  <si>
    <t>INV-2571-002</t>
  </si>
  <si>
    <t>INV-2571-003</t>
  </si>
  <si>
    <t>INV-2571-004</t>
  </si>
  <si>
    <t>INV-2572-001</t>
  </si>
  <si>
    <t>INV-2573-001</t>
  </si>
  <si>
    <t>INV-2573-002</t>
  </si>
  <si>
    <t>INV-2573-003</t>
  </si>
  <si>
    <t>INV-2573-004</t>
  </si>
  <si>
    <t>INV-2573-005</t>
  </si>
  <si>
    <t>INV-2573-006</t>
  </si>
  <si>
    <t>INV-2574-001</t>
  </si>
  <si>
    <t>INV-2575-001</t>
  </si>
  <si>
    <t>INV-2575-002</t>
  </si>
  <si>
    <t>INV-2576-001</t>
  </si>
  <si>
    <t>INV-2576-002</t>
  </si>
  <si>
    <t>INV-2576-003</t>
  </si>
  <si>
    <t>INV-2577-001</t>
  </si>
  <si>
    <t>INV-2577-002</t>
  </si>
  <si>
    <t>INV-2577-003</t>
  </si>
  <si>
    <t>INV-2577-004</t>
  </si>
  <si>
    <t>INV-2577-005</t>
  </si>
  <si>
    <t>INV-2577-006</t>
  </si>
  <si>
    <t>INV-2578-001</t>
  </si>
  <si>
    <t>INV-2579-001</t>
  </si>
  <si>
    <t>INV-2580-001</t>
  </si>
  <si>
    <t>INV-2580-002</t>
  </si>
  <si>
    <t>INV-2580-003</t>
  </si>
  <si>
    <t>INV-2580-004</t>
  </si>
  <si>
    <t>INV-2580-005</t>
  </si>
  <si>
    <t>INV-2580-006</t>
  </si>
  <si>
    <t>INV-2580-007</t>
  </si>
  <si>
    <t>INV-2580-008</t>
  </si>
  <si>
    <t>INV-2580-009</t>
  </si>
  <si>
    <t>INV-2580-010</t>
  </si>
  <si>
    <t>INV-2580-011</t>
  </si>
  <si>
    <t>INV-2580-012</t>
  </si>
  <si>
    <t>INV-2581-001</t>
  </si>
  <si>
    <t>INV-2581-002</t>
  </si>
  <si>
    <t>INV-2581-003</t>
  </si>
  <si>
    <t>INV-2581-004</t>
  </si>
  <si>
    <t>INV-2582-001</t>
  </si>
  <si>
    <t>INV-2582-002</t>
  </si>
  <si>
    <t>INV-2582-003</t>
  </si>
  <si>
    <t>INV-2583-001</t>
  </si>
  <si>
    <t>INV-2584-001</t>
  </si>
  <si>
    <t>INV-2584-002</t>
  </si>
  <si>
    <t>INV-2585-001</t>
  </si>
  <si>
    <t>INV-2585-002</t>
  </si>
  <si>
    <t>INV-2585-003</t>
  </si>
  <si>
    <t>INV-2585-004</t>
  </si>
  <si>
    <t>INV-2586-001</t>
  </si>
  <si>
    <t>INV-2586-002</t>
  </si>
  <si>
    <t>INV-2587-001</t>
  </si>
  <si>
    <t>INV-2587-002</t>
  </si>
  <si>
    <t>INV-2588-001</t>
  </si>
  <si>
    <t>INV-2588-002</t>
  </si>
  <si>
    <t>INV-2588-003</t>
  </si>
  <si>
    <t>INV-2588-004</t>
  </si>
  <si>
    <t>INV-2588-005</t>
  </si>
  <si>
    <t>INV-2588-006</t>
  </si>
  <si>
    <t>INV-2588-007</t>
  </si>
  <si>
    <t>INV-2588-008</t>
  </si>
  <si>
    <t>INV-2588-009</t>
  </si>
  <si>
    <t>INV-2588-010</t>
  </si>
  <si>
    <t>INV-2589-001</t>
  </si>
  <si>
    <t>INV-2589-002</t>
  </si>
  <si>
    <t>INV-2589-003</t>
  </si>
  <si>
    <t>INV-2589-004</t>
  </si>
  <si>
    <t>INV-2590-001</t>
  </si>
  <si>
    <t>INV-2591-001</t>
  </si>
  <si>
    <t>INV-2592-001</t>
  </si>
  <si>
    <t>INV-2592-002</t>
  </si>
  <si>
    <t>INV-2592-003</t>
  </si>
  <si>
    <t>INV-2592-004</t>
  </si>
  <si>
    <t>INV-2592-005</t>
  </si>
  <si>
    <t>INV-2592-006</t>
  </si>
  <si>
    <t>INV-2592-007</t>
  </si>
  <si>
    <t>INV-2592-008</t>
  </si>
  <si>
    <t>INV-2592-009</t>
  </si>
  <si>
    <t>INV-2592-010</t>
  </si>
  <si>
    <t>INV-2593-001</t>
  </si>
  <si>
    <t>INV-2593-002</t>
  </si>
  <si>
    <t>INV-2593-003</t>
  </si>
  <si>
    <t>INV-2593-004</t>
  </si>
  <si>
    <t>INV-2593-005</t>
  </si>
  <si>
    <t>INV-2593-006</t>
  </si>
  <si>
    <t>INV-2593-007</t>
  </si>
  <si>
    <t>INV-2593-008</t>
  </si>
  <si>
    <t>INV-2593-009</t>
  </si>
  <si>
    <t>INV-2594-001</t>
  </si>
  <si>
    <t>INV-2594-002</t>
  </si>
  <si>
    <t>INV-2594-003</t>
  </si>
  <si>
    <t>INV-2594-004</t>
  </si>
  <si>
    <t>INV-2594-005</t>
  </si>
  <si>
    <t>INV-2594-006</t>
  </si>
  <si>
    <t>INV-2594-007</t>
  </si>
  <si>
    <t>INV-2595-001</t>
  </si>
  <si>
    <t>INV-2595-002</t>
  </si>
  <si>
    <t>INV-2595-003</t>
  </si>
  <si>
    <t>INV-2595-004</t>
  </si>
  <si>
    <t>INV-2595-005</t>
  </si>
  <si>
    <t>INV-2595-006</t>
  </si>
  <si>
    <t>INV-2595-007</t>
  </si>
  <si>
    <t>INV-2595-008</t>
  </si>
  <si>
    <t>INV-2595-009</t>
  </si>
  <si>
    <t>INV-2595-010</t>
  </si>
  <si>
    <t>INV-2596-001</t>
  </si>
  <si>
    <t>INV-2596-002</t>
  </si>
  <si>
    <t>INV-2596-003</t>
  </si>
  <si>
    <t>INV-2596-004</t>
  </si>
  <si>
    <t>INV-2597-001</t>
  </si>
  <si>
    <t>INV-2597-002</t>
  </si>
  <si>
    <t>INV-2597-003</t>
  </si>
  <si>
    <t>INV-2597-004</t>
  </si>
  <si>
    <t>INV-2597-005</t>
  </si>
  <si>
    <t>INV-2597-006</t>
  </si>
  <si>
    <t>INV-2597-007</t>
  </si>
  <si>
    <t>INV-2597-008</t>
  </si>
  <si>
    <t>INV-2597-009</t>
  </si>
  <si>
    <t>INV-2598-001</t>
  </si>
  <si>
    <t>INV-2598-002</t>
  </si>
  <si>
    <t>INV-2598-003</t>
  </si>
  <si>
    <t>INV-2598-004</t>
  </si>
  <si>
    <t>INV-2598-005</t>
  </si>
  <si>
    <t>INV-2599-001</t>
  </si>
  <si>
    <t>INV-2599-002</t>
  </si>
  <si>
    <t>INV-2599-003</t>
  </si>
  <si>
    <t>INV-2600-001</t>
  </si>
  <si>
    <t>INV-2600-002</t>
  </si>
  <si>
    <t>INV-2600-003</t>
  </si>
  <si>
    <t>INV-2600-004</t>
  </si>
  <si>
    <t>INV-2600-005</t>
  </si>
  <si>
    <t>INV-2601-001</t>
  </si>
  <si>
    <t>INV-2602-001</t>
  </si>
  <si>
    <t>INV-2602-002</t>
  </si>
  <si>
    <t>INV-2602-003</t>
  </si>
  <si>
    <t>INV-2602-004</t>
  </si>
  <si>
    <t>INV-2603-001</t>
  </si>
  <si>
    <t>INV-2604-001</t>
  </si>
  <si>
    <t>INV-2604-002</t>
  </si>
  <si>
    <t>INV-2605-001</t>
  </si>
  <si>
    <t>INV-2605-002</t>
  </si>
  <si>
    <t>INV-2605-003</t>
  </si>
  <si>
    <t>INV-2605-004</t>
  </si>
  <si>
    <t>INV-2605-005</t>
  </si>
  <si>
    <t>INV-2605-006</t>
  </si>
  <si>
    <t>INV-2605-007</t>
  </si>
  <si>
    <t>INV-2605-008</t>
  </si>
  <si>
    <t>INV-2606-001</t>
  </si>
  <si>
    <t>INV-2606-002</t>
  </si>
  <si>
    <t>INV-2607-001</t>
  </si>
  <si>
    <t>INV-2607-002</t>
  </si>
  <si>
    <t>INV-2607-003</t>
  </si>
  <si>
    <t>INV-2607-004</t>
  </si>
  <si>
    <t>INV-2608-001</t>
  </si>
  <si>
    <t>INV-2608-002</t>
  </si>
  <si>
    <t>INV-2608-003</t>
  </si>
  <si>
    <t>INV-2608-004</t>
  </si>
  <si>
    <t>INV-2608-005</t>
  </si>
  <si>
    <t>INV-2608-006</t>
  </si>
  <si>
    <t>INV-2609-001</t>
  </si>
  <si>
    <t>INV-2609-002</t>
  </si>
  <si>
    <t>INV-2609-003</t>
  </si>
  <si>
    <t>INV-2609-004</t>
  </si>
  <si>
    <t>INV-2609-005</t>
  </si>
  <si>
    <t>INV-2609-006</t>
  </si>
  <si>
    <t>INV-2609-007</t>
  </si>
  <si>
    <t>INV-2609-008</t>
  </si>
  <si>
    <t>INV-2610-001</t>
  </si>
  <si>
    <t>INV-2610-002</t>
  </si>
  <si>
    <t>INV-2610-003</t>
  </si>
  <si>
    <t>INV-2610-004</t>
  </si>
  <si>
    <t>INV-2611-001</t>
  </si>
  <si>
    <t>INV-2612-001</t>
  </si>
  <si>
    <t>INV-2612-002</t>
  </si>
  <si>
    <t>INV-2612-003</t>
  </si>
  <si>
    <t>INV-2612-004</t>
  </si>
  <si>
    <t>INV-2612-005</t>
  </si>
  <si>
    <t>INV-2612-006</t>
  </si>
  <si>
    <t>INV-2612-007</t>
  </si>
  <si>
    <t>INV-2612-008</t>
  </si>
  <si>
    <t>INV-2612-009</t>
  </si>
  <si>
    <t>INV-2612-010</t>
  </si>
  <si>
    <t>INV-2612-011</t>
  </si>
  <si>
    <t>INV-2612-012</t>
  </si>
  <si>
    <t>INV-2613-001</t>
  </si>
  <si>
    <t>INV-2613-002</t>
  </si>
  <si>
    <t>INV-2613-003</t>
  </si>
  <si>
    <t>INV-2613-004</t>
  </si>
  <si>
    <t>INV-2613-005</t>
  </si>
  <si>
    <t>INV-2613-006</t>
  </si>
  <si>
    <t>INV-2613-007</t>
  </si>
  <si>
    <t>INV-2613-008</t>
  </si>
  <si>
    <t>INV-2613-009</t>
  </si>
  <si>
    <t>INV-2614-001</t>
  </si>
  <si>
    <t>INV-2614-002</t>
  </si>
  <si>
    <t>INV-2614-003</t>
  </si>
  <si>
    <t>INV-2614-004</t>
  </si>
  <si>
    <t>INV-2614-005</t>
  </si>
  <si>
    <t>INV-2614-006</t>
  </si>
  <si>
    <t>INV-2614-007</t>
  </si>
  <si>
    <t>INV-2614-008</t>
  </si>
  <si>
    <t>INV-2614-009</t>
  </si>
  <si>
    <t>INV-2614-010</t>
  </si>
  <si>
    <t>INV-2614-011</t>
  </si>
  <si>
    <t>INV-2614-012</t>
  </si>
  <si>
    <t>INV-2614-013</t>
  </si>
  <si>
    <t>INV-2614-014</t>
  </si>
  <si>
    <t>INV-2614-015</t>
  </si>
  <si>
    <t>INV-2614-016</t>
  </si>
  <si>
    <t>INV-2614-017</t>
  </si>
  <si>
    <t>INV-2614-018</t>
  </si>
  <si>
    <t>INV-2614-019</t>
  </si>
  <si>
    <t>INV-2614-020</t>
  </si>
  <si>
    <t>INV-2614-021</t>
  </si>
  <si>
    <t>INV-2614-022</t>
  </si>
  <si>
    <t>INV-2615-001</t>
  </si>
  <si>
    <t>INV-2615-002</t>
  </si>
  <si>
    <t>INV-2616-001</t>
  </si>
  <si>
    <t>INV-2617-001</t>
  </si>
  <si>
    <t>INV-2617-002</t>
  </si>
  <si>
    <t>INV-2617-003</t>
  </si>
  <si>
    <t>INV-2617-004</t>
  </si>
  <si>
    <t>INV-2617-005</t>
  </si>
  <si>
    <t>INV-2617-006</t>
  </si>
  <si>
    <t>INV-2617-007</t>
  </si>
  <si>
    <t>INV-2617-008</t>
  </si>
  <si>
    <t>INV-2617-009</t>
  </si>
  <si>
    <t>INV-2617-010</t>
  </si>
  <si>
    <t>INV-2617-011</t>
  </si>
  <si>
    <t>INV-2617-012</t>
  </si>
  <si>
    <t>INV-2617-013</t>
  </si>
  <si>
    <t>INV-2617-014</t>
  </si>
  <si>
    <t>INV-2618-001</t>
  </si>
  <si>
    <t>INV-2619-001</t>
  </si>
  <si>
    <t>INV-2619-002</t>
  </si>
  <si>
    <t>INV-2619-003</t>
  </si>
  <si>
    <t>INV-2619-004</t>
  </si>
  <si>
    <t>INV-2620-001</t>
  </si>
  <si>
    <t>INV-2620-002</t>
  </si>
  <si>
    <t>INV-2620-003</t>
  </si>
  <si>
    <t>INV-2620-004</t>
  </si>
  <si>
    <t>INV-2621-001</t>
  </si>
  <si>
    <t>INV-2621-002</t>
  </si>
  <si>
    <t>INV-2621-003</t>
  </si>
  <si>
    <t>INV-2621-004</t>
  </si>
  <si>
    <t>INV-2621-005</t>
  </si>
  <si>
    <t>INV-2621-006</t>
  </si>
  <si>
    <t>INV-2621-007</t>
  </si>
  <si>
    <t>INV-2622-001</t>
  </si>
  <si>
    <t>INV-2622-002</t>
  </si>
  <si>
    <t>INV-2622-003</t>
  </si>
  <si>
    <t>INV-2623-001</t>
  </si>
  <si>
    <t>INV-2624-001</t>
  </si>
  <si>
    <t>INV-2624-002</t>
  </si>
  <si>
    <t>INV-2624-003</t>
  </si>
  <si>
    <t>INV-2624-004</t>
  </si>
  <si>
    <t>INV-2624-005</t>
  </si>
  <si>
    <t>INV-2624-006</t>
  </si>
  <si>
    <t>INV-2624-007</t>
  </si>
  <si>
    <t>INV-2624-008</t>
  </si>
  <si>
    <t>INV-2624-009</t>
  </si>
  <si>
    <t>INV-2624-010</t>
  </si>
  <si>
    <t>INV-2624-011</t>
  </si>
  <si>
    <t>INV-2624-012</t>
  </si>
  <si>
    <t>INV-2624-013</t>
  </si>
  <si>
    <t>INV-2624-014</t>
  </si>
  <si>
    <t>INV-2624-015</t>
  </si>
  <si>
    <t>INV-2624-016</t>
  </si>
  <si>
    <t>INV-2624-017</t>
  </si>
  <si>
    <t>INV-2624-018</t>
  </si>
  <si>
    <t>INV-2624-019</t>
  </si>
  <si>
    <t>INV-2624-020</t>
  </si>
  <si>
    <t>INV-2624-021</t>
  </si>
  <si>
    <t>INV-2625-001</t>
  </si>
  <si>
    <t>INV-2625-002</t>
  </si>
  <si>
    <t>INV-2626-001</t>
  </si>
  <si>
    <t>INV-2627-001</t>
  </si>
  <si>
    <t>INV-2628-001</t>
  </si>
  <si>
    <t>INV-2628-002</t>
  </si>
  <si>
    <t>INV-2628-003</t>
  </si>
  <si>
    <t>INV-2628-004</t>
  </si>
  <si>
    <t>INV-2628-005</t>
  </si>
  <si>
    <t>INV-2628-006</t>
  </si>
  <si>
    <t>INV-2628-007</t>
  </si>
  <si>
    <t>INV-2628-008</t>
  </si>
  <si>
    <t>INV-2629-001</t>
  </si>
  <si>
    <t>INV-2629-002</t>
  </si>
  <si>
    <t>INV-2629-003</t>
  </si>
  <si>
    <t>INV-2629-004</t>
  </si>
  <si>
    <t>INV-2629-005</t>
  </si>
  <si>
    <t>INV-2629-006</t>
  </si>
  <si>
    <t>INV-2630-001</t>
  </si>
  <si>
    <t>INV-2631-001</t>
  </si>
  <si>
    <t>INV-2631-002</t>
  </si>
  <si>
    <t>INV-2631-003</t>
  </si>
  <si>
    <t>INV-2631-004</t>
  </si>
  <si>
    <t>INV-2631-005</t>
  </si>
  <si>
    <t>INV-2631-006</t>
  </si>
  <si>
    <t>INV-2632-001</t>
  </si>
  <si>
    <t>INV-2632-002</t>
  </si>
  <si>
    <t>INV-2632-003</t>
  </si>
  <si>
    <t>INV-2632-004</t>
  </si>
  <si>
    <t>INV-2632-005</t>
  </si>
  <si>
    <t>INV-2632-006</t>
  </si>
  <si>
    <t>INV-2632-007</t>
  </si>
  <si>
    <t>INV-2632-008</t>
  </si>
  <si>
    <t>INV-2632-009</t>
  </si>
  <si>
    <t>INV-2632-010</t>
  </si>
  <si>
    <t>INV-2632-011</t>
  </si>
  <si>
    <t>INV-2632-012</t>
  </si>
  <si>
    <t>INV-2632-013</t>
  </si>
  <si>
    <t>INV-2632-014</t>
  </si>
  <si>
    <t>INV-2632-015</t>
  </si>
  <si>
    <t>INV-2632-016</t>
  </si>
  <si>
    <t>INV-2632-017</t>
  </si>
  <si>
    <t>INV-2632-018</t>
  </si>
  <si>
    <t>INV-2633-001</t>
  </si>
  <si>
    <t>INV-2633-002</t>
  </si>
  <si>
    <t>INV-2634-001</t>
  </si>
  <si>
    <t>INV-2634-002</t>
  </si>
  <si>
    <t>INV-2634-003</t>
  </si>
  <si>
    <t>INV-2635-001</t>
  </si>
  <si>
    <t>INV-2635-002</t>
  </si>
  <si>
    <t>INV-2635-003</t>
  </si>
  <si>
    <t>INV-2635-004</t>
  </si>
  <si>
    <t>INV-2635-005</t>
  </si>
  <si>
    <t>INV-2635-006</t>
  </si>
  <si>
    <t>INV-2636-001</t>
  </si>
  <si>
    <t>INV-2637-001</t>
  </si>
  <si>
    <t>INV-2637-002</t>
  </si>
  <si>
    <t>INV-2637-003</t>
  </si>
  <si>
    <t>INV-2637-004</t>
  </si>
  <si>
    <t>INV-2637-005</t>
  </si>
  <si>
    <t>INV-2638-001</t>
  </si>
  <si>
    <t>INV-2638-002</t>
  </si>
  <si>
    <t>INV-2638-003</t>
  </si>
  <si>
    <t>INV-2639-001</t>
  </si>
  <si>
    <t>INV-2639-002</t>
  </si>
  <si>
    <t>INV-2639-003</t>
  </si>
  <si>
    <t>INV-2639-004</t>
  </si>
  <si>
    <t>INV-2639-005</t>
  </si>
  <si>
    <t>INV-2639-006</t>
  </si>
  <si>
    <t>INV-2639-007</t>
  </si>
  <si>
    <t>INV-2639-008</t>
  </si>
  <si>
    <t>INV-2639-009</t>
  </si>
  <si>
    <t>INV-2639-010</t>
  </si>
  <si>
    <t>INV-2640-001</t>
  </si>
  <si>
    <t>INV-2641-001</t>
  </si>
  <si>
    <t>INV-2641-002</t>
  </si>
  <si>
    <t>INV-2641-003</t>
  </si>
  <si>
    <t>INV-2641-004</t>
  </si>
  <si>
    <t>INV-2642-001</t>
  </si>
  <si>
    <t>INV-2642-002</t>
  </si>
  <si>
    <t>INV-2642-003</t>
  </si>
  <si>
    <t>INV-2642-004</t>
  </si>
  <si>
    <t>INV-2642-005</t>
  </si>
  <si>
    <t>INV-2642-006</t>
  </si>
  <si>
    <t>INV-2642-007</t>
  </si>
  <si>
    <t>INV-2642-008</t>
  </si>
  <si>
    <t>INV-2642-009</t>
  </si>
  <si>
    <t>INV-2642-010</t>
  </si>
  <si>
    <t>INV-2642-011</t>
  </si>
  <si>
    <t>INV-2642-012</t>
  </si>
  <si>
    <t>INV-2643-001</t>
  </si>
  <si>
    <t>INV-2643-002</t>
  </si>
  <si>
    <t>INV-2643-003</t>
  </si>
  <si>
    <t>INV-2643-004</t>
  </si>
  <si>
    <t>INV-2644-001</t>
  </si>
  <si>
    <t>INV-2644-002</t>
  </si>
  <si>
    <t>INV-2644-003</t>
  </si>
  <si>
    <t>INV-2644-004</t>
  </si>
  <si>
    <t>INV-2644-005</t>
  </si>
  <si>
    <t>INV-2644-006</t>
  </si>
  <si>
    <t>INV-2644-007</t>
  </si>
  <si>
    <t>INV-2644-008</t>
  </si>
  <si>
    <t>INV-2644-009</t>
  </si>
  <si>
    <t>INV-2644-010</t>
  </si>
  <si>
    <t>INV-2644-011</t>
  </si>
  <si>
    <t>INV-2645-001</t>
  </si>
  <si>
    <t>INV-2645-002</t>
  </si>
  <si>
    <t>INV-2645-003</t>
  </si>
  <si>
    <t>INV-2645-004</t>
  </si>
  <si>
    <t>INV-2646-001</t>
  </si>
  <si>
    <t>INV-2646-002</t>
  </si>
  <si>
    <t>INV-2647-001</t>
  </si>
  <si>
    <t>INV-2647-002</t>
  </si>
  <si>
    <t>INV-2648-001</t>
  </si>
  <si>
    <t>INV-2648-002</t>
  </si>
  <si>
    <t>INV-2648-003</t>
  </si>
  <si>
    <t>INV-2648-004</t>
  </si>
  <si>
    <t>INV-2648-005</t>
  </si>
  <si>
    <t>INV-2648-006</t>
  </si>
  <si>
    <t>INV-2648-007</t>
  </si>
  <si>
    <t>INV-2648-008</t>
  </si>
  <si>
    <t>INV-2649-001</t>
  </si>
  <si>
    <t>INV-2649-002</t>
  </si>
  <si>
    <t>INV-2649-003</t>
  </si>
  <si>
    <t>INV-2650-001</t>
  </si>
  <si>
    <t>INV-2650-002</t>
  </si>
  <si>
    <t>INV-2650-003</t>
  </si>
  <si>
    <t>INV-2650-004</t>
  </si>
  <si>
    <t>INV-2650-005</t>
  </si>
  <si>
    <t>INV-2651-001</t>
  </si>
  <si>
    <t>INV-2651-002</t>
  </si>
  <si>
    <t>INV-2651-003</t>
  </si>
  <si>
    <t>INV-2652-001</t>
  </si>
  <si>
    <t>INV-2652-002</t>
  </si>
  <si>
    <t>INV-2652-003</t>
  </si>
  <si>
    <t>INV-2653-001</t>
  </si>
  <si>
    <t>INV-2653-002</t>
  </si>
  <si>
    <t>INV-2653-003</t>
  </si>
  <si>
    <t>INV-2653-004</t>
  </si>
  <si>
    <t>INV-2653-005</t>
  </si>
  <si>
    <t>INV-2653-006</t>
  </si>
  <si>
    <t>INV-2653-007</t>
  </si>
  <si>
    <t>INV-2653-008</t>
  </si>
  <si>
    <t>INV-2653-009</t>
  </si>
  <si>
    <t>INV-2653-010</t>
  </si>
  <si>
    <t>INV-2653-011</t>
  </si>
  <si>
    <t>INV-2653-012</t>
  </si>
  <si>
    <t>INV-2653-013</t>
  </si>
  <si>
    <t>INV-2654-001</t>
  </si>
  <si>
    <t>INV-2654-002</t>
  </si>
  <si>
    <t>INV-2655-001</t>
  </si>
  <si>
    <t>INV-2655-002</t>
  </si>
  <si>
    <t>INV-2655-003</t>
  </si>
  <si>
    <t>INV-2656-001</t>
  </si>
  <si>
    <t>INV-2656-002</t>
  </si>
  <si>
    <t>INV-2657-001</t>
  </si>
  <si>
    <t>INV-2657-002</t>
  </si>
  <si>
    <t>INV-2658-001</t>
  </si>
  <si>
    <t>INV-2658-002</t>
  </si>
  <si>
    <t>INV-2658-003</t>
  </si>
  <si>
    <t>INV-2659-001</t>
  </si>
  <si>
    <t>INV-2659-002</t>
  </si>
  <si>
    <t>INV-2659-003</t>
  </si>
  <si>
    <t>INV-2659-004</t>
  </si>
  <si>
    <t>INV-2659-005</t>
  </si>
  <si>
    <t>INV-2660-001</t>
  </si>
  <si>
    <t>INV-2661-001</t>
  </si>
  <si>
    <t>INV-2662-001</t>
  </si>
  <si>
    <t>INV-2662-002</t>
  </si>
  <si>
    <t>INV-2662-003</t>
  </si>
  <si>
    <t>INV-2662-004</t>
  </si>
  <si>
    <t>INV-2662-005</t>
  </si>
  <si>
    <t>INV-2662-006</t>
  </si>
  <si>
    <t>INV-2662-007</t>
  </si>
  <si>
    <t>INV-2662-008</t>
  </si>
  <si>
    <t>INV-2662-009</t>
  </si>
  <si>
    <t>INV-2662-010</t>
  </si>
  <si>
    <t>INV-2662-011</t>
  </si>
  <si>
    <t>INV-2662-012</t>
  </si>
  <si>
    <t>INV-2662-013</t>
  </si>
  <si>
    <t>INV-2662-014</t>
  </si>
  <si>
    <t>INV-2662-015</t>
  </si>
  <si>
    <t>INV-2663-001</t>
  </si>
  <si>
    <t>INV-2663-002</t>
  </si>
  <si>
    <t>INV-2663-003</t>
  </si>
  <si>
    <t>INV-2664-001</t>
  </si>
  <si>
    <t>INV-2664-002</t>
  </si>
  <si>
    <t>INV-2664-003</t>
  </si>
  <si>
    <t>INV-2664-004</t>
  </si>
  <si>
    <t>INV-2664-005</t>
  </si>
  <si>
    <t>INV-2664-006</t>
  </si>
  <si>
    <t>INV-2664-007</t>
  </si>
  <si>
    <t>INV-2664-008</t>
  </si>
  <si>
    <t>INV-2665-001</t>
  </si>
  <si>
    <t>INV-2666-001</t>
  </si>
  <si>
    <t>INV-2666-002</t>
  </si>
  <si>
    <t>INV-2666-003</t>
  </si>
  <si>
    <t>INV-2666-004</t>
  </si>
  <si>
    <t>INV-2666-005</t>
  </si>
  <si>
    <t>INV-2666-006</t>
  </si>
  <si>
    <t>INV-2666-007</t>
  </si>
  <si>
    <t>INV-2666-008</t>
  </si>
  <si>
    <t>INV-2666-009</t>
  </si>
  <si>
    <t>INV-2667-001</t>
  </si>
  <si>
    <t>INV-2667-002</t>
  </si>
  <si>
    <t>INV-2667-003</t>
  </si>
  <si>
    <t>INV-2667-004</t>
  </si>
  <si>
    <t>INV-2667-005</t>
  </si>
  <si>
    <t>INV-2667-006</t>
  </si>
  <si>
    <t>INV-2667-007</t>
  </si>
  <si>
    <t>INV-2668-001</t>
  </si>
  <si>
    <t>INV-2668-002</t>
  </si>
  <si>
    <t>INV-2669-001</t>
  </si>
  <si>
    <t>INV-2669-002</t>
  </si>
  <si>
    <t>INV-2669-003</t>
  </si>
  <si>
    <t>INV-2669-004</t>
  </si>
  <si>
    <t>INV-2670-001</t>
  </si>
  <si>
    <t>INV-2670-002</t>
  </si>
  <si>
    <t>INV-2670-003</t>
  </si>
  <si>
    <t>INV-2670-004</t>
  </si>
  <si>
    <t>INV-2670-005</t>
  </si>
  <si>
    <t>INV-2670-006</t>
  </si>
  <si>
    <t>INV-2670-007</t>
  </si>
  <si>
    <t>INV-2670-008</t>
  </si>
  <si>
    <t>INV-2671-001</t>
  </si>
  <si>
    <t>INV-2672-001</t>
  </si>
  <si>
    <t>INV-2672-002</t>
  </si>
  <si>
    <t>INV-2672-003</t>
  </si>
  <si>
    <t>INV-2672-004</t>
  </si>
  <si>
    <t>INV-2673-001</t>
  </si>
  <si>
    <t>INV-2674-001</t>
  </si>
  <si>
    <t>INV-2675-001</t>
  </si>
  <si>
    <t>INV-2675-002</t>
  </si>
  <si>
    <t>INV-2675-003</t>
  </si>
  <si>
    <t>INV-2676-001</t>
  </si>
  <si>
    <t>INV-2676-002</t>
  </si>
  <si>
    <t>INV-2677-001</t>
  </si>
  <si>
    <t>INV-2677-002</t>
  </si>
  <si>
    <t>INV-2677-003</t>
  </si>
  <si>
    <t>INV-2678-001</t>
  </si>
  <si>
    <t>INV-2678-002</t>
  </si>
  <si>
    <t>INV-2678-003</t>
  </si>
  <si>
    <t>INV-2678-004</t>
  </si>
  <si>
    <t>INV-2678-005</t>
  </si>
  <si>
    <t>INV-2678-006</t>
  </si>
  <si>
    <t>INV-2678-007</t>
  </si>
  <si>
    <t>INV-2678-008</t>
  </si>
  <si>
    <t>INV-2678-009</t>
  </si>
  <si>
    <t>INV-2678-010</t>
  </si>
  <si>
    <t>INV-2678-011</t>
  </si>
  <si>
    <t>INV-2678-012</t>
  </si>
  <si>
    <t>INV-2679-001</t>
  </si>
  <si>
    <t>INV-2679-002</t>
  </si>
  <si>
    <t>INV-2679-003</t>
  </si>
  <si>
    <t>INV-2679-004</t>
  </si>
  <si>
    <t>INV-2679-005</t>
  </si>
  <si>
    <t>INV-2679-006</t>
  </si>
  <si>
    <t>INV-2680-001</t>
  </si>
  <si>
    <t>INV-2680-002</t>
  </si>
  <si>
    <t>INV-2680-003</t>
  </si>
  <si>
    <t>INV-2680-004</t>
  </si>
  <si>
    <t>INV-2680-005</t>
  </si>
  <si>
    <t>INV-2681-001</t>
  </si>
  <si>
    <t>INV-2681-002</t>
  </si>
  <si>
    <t>INV-2681-003</t>
  </si>
  <si>
    <t>INV-2682-001</t>
  </si>
  <si>
    <t>INV-2683-001</t>
  </si>
  <si>
    <t>INV-2683-002</t>
  </si>
  <si>
    <t>INV-2683-003</t>
  </si>
  <si>
    <t>INV-2684-001</t>
  </si>
  <si>
    <t>INV-2684-002</t>
  </si>
  <si>
    <t>INV-2684-003</t>
  </si>
  <si>
    <t>INV-2684-004</t>
  </si>
  <si>
    <t>INV-2684-005</t>
  </si>
  <si>
    <t>INV-2684-006</t>
  </si>
  <si>
    <t>INV-2684-007</t>
  </si>
  <si>
    <t>INV-2684-008</t>
  </si>
  <si>
    <t>INV-2684-009</t>
  </si>
  <si>
    <t>INV-2684-010</t>
  </si>
  <si>
    <t>INV-2685-001</t>
  </si>
  <si>
    <t>INV-2685-002</t>
  </si>
  <si>
    <t>INV-2685-003</t>
  </si>
  <si>
    <t>INV-2685-004</t>
  </si>
  <si>
    <t>INV-2685-005</t>
  </si>
  <si>
    <t>INV-2685-006</t>
  </si>
  <si>
    <t>INV-2685-007</t>
  </si>
  <si>
    <t>INV-2685-008</t>
  </si>
  <si>
    <t>INV-2686-001</t>
  </si>
  <si>
    <t>INV-2686-002</t>
  </si>
  <si>
    <t>INV-2686-003</t>
  </si>
  <si>
    <t>INV-2686-004</t>
  </si>
  <si>
    <t>INV-2687-001</t>
  </si>
  <si>
    <t>INV-2687-002</t>
  </si>
  <si>
    <t>INV-2687-003</t>
  </si>
  <si>
    <t>INV-2687-004</t>
  </si>
  <si>
    <t>INV-2687-005</t>
  </si>
  <si>
    <t>INV-2687-006</t>
  </si>
  <si>
    <t>INV-2687-007</t>
  </si>
  <si>
    <t>INV-2687-008</t>
  </si>
  <si>
    <t>INV-2688-001</t>
  </si>
  <si>
    <t>INV-2688-002</t>
  </si>
  <si>
    <t>INV-2688-003</t>
  </si>
  <si>
    <t>INV-2688-004</t>
  </si>
  <si>
    <t>INV-2688-005</t>
  </si>
  <si>
    <t>INV-2688-006</t>
  </si>
  <si>
    <t>INV-2688-007</t>
  </si>
  <si>
    <t>INV-2688-008</t>
  </si>
  <si>
    <t>INV-2688-009</t>
  </si>
  <si>
    <t>INV-2688-010</t>
  </si>
  <si>
    <t>INV-2688-011</t>
  </si>
  <si>
    <t>INV-2688-012</t>
  </si>
  <si>
    <t>INV-2688-013</t>
  </si>
  <si>
    <t>INV-2688-014</t>
  </si>
  <si>
    <t>INV-2688-015</t>
  </si>
  <si>
    <t>INV-2689-001</t>
  </si>
  <si>
    <t>INV-2689-002</t>
  </si>
  <si>
    <t>INV-2689-003</t>
  </si>
  <si>
    <t>INV-2689-004</t>
  </si>
  <si>
    <t>INV-2689-005</t>
  </si>
  <si>
    <t>INV-2690-001</t>
  </si>
  <si>
    <t>INV-2691-001</t>
  </si>
  <si>
    <t>INV-2691-002</t>
  </si>
  <si>
    <t>INV-2691-003</t>
  </si>
  <si>
    <t>INV-2691-004</t>
  </si>
  <si>
    <t>INV-2691-005</t>
  </si>
  <si>
    <t>INV-2691-006</t>
  </si>
  <si>
    <t>INV-2692-001</t>
  </si>
  <si>
    <t>INV-2693-001</t>
  </si>
  <si>
    <t>INV-2693-002</t>
  </si>
  <si>
    <t>INV-2694-001</t>
  </si>
  <si>
    <t>INV-2694-002</t>
  </si>
  <si>
    <t>INV-2695-001</t>
  </si>
  <si>
    <t>INV-2695-002</t>
  </si>
  <si>
    <t>INV-2695-003</t>
  </si>
  <si>
    <t>INV-2695-004</t>
  </si>
  <si>
    <t>INV-2695-005</t>
  </si>
  <si>
    <t>INV-2695-006</t>
  </si>
  <si>
    <t>INV-2695-007</t>
  </si>
  <si>
    <t>INV-2695-008</t>
  </si>
  <si>
    <t>INV-2695-009</t>
  </si>
  <si>
    <t>INV-2695-010</t>
  </si>
  <si>
    <t>INV-2695-011</t>
  </si>
  <si>
    <t>INV-2695-012</t>
  </si>
  <si>
    <t>INV-2695-013</t>
  </si>
  <si>
    <t>INV-2695-014</t>
  </si>
  <si>
    <t>INV-2695-015</t>
  </si>
  <si>
    <t>INV-2695-016</t>
  </si>
  <si>
    <t>INV-2695-017</t>
  </si>
  <si>
    <t>INV-2696-001</t>
  </si>
  <si>
    <t>INV-2697-001</t>
  </si>
  <si>
    <t>INV-2697-002</t>
  </si>
  <si>
    <t>INV-2698-001</t>
  </si>
  <si>
    <t>INV-2698-002</t>
  </si>
  <si>
    <t>INV-2699-001</t>
  </si>
  <si>
    <t>INV-2699-002</t>
  </si>
  <si>
    <t>INV-2700-001</t>
  </si>
  <si>
    <t>INV-2700-002</t>
  </si>
  <si>
    <t>INV-2700-003</t>
  </si>
  <si>
    <t>INV-2700-004</t>
  </si>
  <si>
    <t>INV-2700-005</t>
  </si>
  <si>
    <t>INV-2700-006</t>
  </si>
  <si>
    <t>INV-2701-001</t>
  </si>
  <si>
    <t>INV-2702-001</t>
  </si>
  <si>
    <t>INV-2702-002</t>
  </si>
  <si>
    <t>INV-2702-003</t>
  </si>
  <si>
    <t>INV-2702-004</t>
  </si>
  <si>
    <t>INV-2702-005</t>
  </si>
  <si>
    <t>INV-2703-001</t>
  </si>
  <si>
    <t>INV-2703-002</t>
  </si>
  <si>
    <t>INV-2703-003</t>
  </si>
  <si>
    <t>INV-2703-004</t>
  </si>
  <si>
    <t>INV-2703-005</t>
  </si>
  <si>
    <t>INV-2703-006</t>
  </si>
  <si>
    <t>INV-2703-007</t>
  </si>
  <si>
    <t>INV-2704-001</t>
  </si>
  <si>
    <t>INV-2704-002</t>
  </si>
  <si>
    <t>INV-2704-003</t>
  </si>
  <si>
    <t>INV-2704-004</t>
  </si>
  <si>
    <t>INV-2704-005</t>
  </si>
  <si>
    <t>INV-2704-006</t>
  </si>
  <si>
    <t>INV-2704-007</t>
  </si>
  <si>
    <t>INV-2704-008</t>
  </si>
  <si>
    <t>INV-2704-009</t>
  </si>
  <si>
    <t>INV-2705-001</t>
  </si>
  <si>
    <t>INV-2705-002</t>
  </si>
  <si>
    <t>INV-2705-003</t>
  </si>
  <si>
    <t>INV-2705-004</t>
  </si>
  <si>
    <t>INV-2706-001</t>
  </si>
  <si>
    <t>INV-2706-002</t>
  </si>
  <si>
    <t>INV-2706-003</t>
  </si>
  <si>
    <t>INV-2706-004</t>
  </si>
  <si>
    <t>INV-2706-005</t>
  </si>
  <si>
    <t>INV-2706-006</t>
  </si>
  <si>
    <t>INV-2707-001</t>
  </si>
  <si>
    <t>INV-2707-002</t>
  </si>
  <si>
    <t>INV-2708-001</t>
  </si>
  <si>
    <t>INV-2708-002</t>
  </si>
  <si>
    <t>INV-2708-003</t>
  </si>
  <si>
    <t>INV-2709-001</t>
  </si>
  <si>
    <t>INV-2709-002</t>
  </si>
  <si>
    <t>INV-2710-001</t>
  </si>
  <si>
    <t>INV-2710-002</t>
  </si>
  <si>
    <t>INV-2711-001</t>
  </si>
  <si>
    <t>INV-2711-002</t>
  </si>
  <si>
    <t>INV-2711-003</t>
  </si>
  <si>
    <t>INV-2711-004</t>
  </si>
  <si>
    <t>INV-2711-005</t>
  </si>
  <si>
    <t>INV-2711-006</t>
  </si>
  <si>
    <t>INV-2711-007</t>
  </si>
  <si>
    <t>INV-2711-008</t>
  </si>
  <si>
    <t>INV-2711-009</t>
  </si>
  <si>
    <t>INV-2712-001</t>
  </si>
  <si>
    <t>INV-2713-001</t>
  </si>
  <si>
    <t>INV-2714-001</t>
  </si>
  <si>
    <t>INV-2714-002</t>
  </si>
  <si>
    <t>INV-2715-001</t>
  </si>
  <si>
    <t>INV-2715-002</t>
  </si>
  <si>
    <t>INV-2715-003</t>
  </si>
  <si>
    <t>INV-2715-004</t>
  </si>
  <si>
    <t>INV-2715-005</t>
  </si>
  <si>
    <t>INV-2715-006</t>
  </si>
  <si>
    <t>INV-2715-007</t>
  </si>
  <si>
    <t>INV-2715-008</t>
  </si>
  <si>
    <t>INV-2716-001</t>
  </si>
  <si>
    <t>INV-2717-001</t>
  </si>
  <si>
    <t>INV-2717-002</t>
  </si>
  <si>
    <t>INV-2717-003</t>
  </si>
  <si>
    <t>INV-2718-001</t>
  </si>
  <si>
    <t>INV-2718-002</t>
  </si>
  <si>
    <t>INV-2718-003</t>
  </si>
  <si>
    <t>INV-2719-001</t>
  </si>
  <si>
    <t>INV-2719-002</t>
  </si>
  <si>
    <t>INV-2719-003</t>
  </si>
  <si>
    <t>INV-2720-001</t>
  </si>
  <si>
    <t>INV-2721-001</t>
  </si>
  <si>
    <t>INV-2721-002</t>
  </si>
  <si>
    <t>INV-2722-001</t>
  </si>
  <si>
    <t>INV-2722-002</t>
  </si>
  <si>
    <t>INV-2722-003</t>
  </si>
  <si>
    <t>INV-2722-004</t>
  </si>
  <si>
    <t>INV-2722-005</t>
  </si>
  <si>
    <t>INV-2722-006</t>
  </si>
  <si>
    <t>INV-2722-007</t>
  </si>
  <si>
    <t>INV-2722-008</t>
  </si>
  <si>
    <t>INV-2722-009</t>
  </si>
  <si>
    <t>INV-2722-010</t>
  </si>
  <si>
    <t>INV-2722-011</t>
  </si>
  <si>
    <t>INV-2723-001</t>
  </si>
  <si>
    <t>INV-2723-002</t>
  </si>
  <si>
    <t>INV-2723-003</t>
  </si>
  <si>
    <t>INV-2724-001</t>
  </si>
  <si>
    <t>INV-2724-002</t>
  </si>
  <si>
    <t>INV-2724-003</t>
  </si>
  <si>
    <t>INV-2724-004</t>
  </si>
  <si>
    <t>INV-2724-005</t>
  </si>
  <si>
    <t>INV-2724-006</t>
  </si>
  <si>
    <t>INV-2725-001</t>
  </si>
  <si>
    <t>INV-2725-002</t>
  </si>
  <si>
    <t>INV-2725-003</t>
  </si>
  <si>
    <t>INV-2725-004</t>
  </si>
  <si>
    <t>INV-2726-001</t>
  </si>
  <si>
    <t>INV-2726-002</t>
  </si>
  <si>
    <t>INV-2726-003</t>
  </si>
  <si>
    <t>INV-2726-004</t>
  </si>
  <si>
    <t>INV-2726-005</t>
  </si>
  <si>
    <t>INV-2727-001</t>
  </si>
  <si>
    <t>INV-2727-002</t>
  </si>
  <si>
    <t>INV-2727-003</t>
  </si>
  <si>
    <t>INV-2727-004</t>
  </si>
  <si>
    <t>INV-2727-005</t>
  </si>
  <si>
    <t>INV-2727-006</t>
  </si>
  <si>
    <t>INV-2727-007</t>
  </si>
  <si>
    <t>INV-2727-008</t>
  </si>
  <si>
    <t>INV-2727-009</t>
  </si>
  <si>
    <t>INV-2727-010</t>
  </si>
  <si>
    <t>INV-2727-011</t>
  </si>
  <si>
    <t>INV-2728-001</t>
  </si>
  <si>
    <t>INV-2728-002</t>
  </si>
  <si>
    <t>INV-2728-003</t>
  </si>
  <si>
    <t>INV-2729-001</t>
  </si>
  <si>
    <t>INV-2729-002</t>
  </si>
  <si>
    <t>INV-2729-003</t>
  </si>
  <si>
    <t>INV-2729-004</t>
  </si>
  <si>
    <t>INV-2730-001</t>
  </si>
  <si>
    <t>INV-2730-002</t>
  </si>
  <si>
    <t>INV-2730-003</t>
  </si>
  <si>
    <t>INV-2730-004</t>
  </si>
  <si>
    <t>INV-2730-005</t>
  </si>
  <si>
    <t>INV-2730-006</t>
  </si>
  <si>
    <t>INV-2730-007</t>
  </si>
  <si>
    <t>INV-2730-008</t>
  </si>
  <si>
    <t>INV-2730-009</t>
  </si>
  <si>
    <t>INV-2730-010</t>
  </si>
  <si>
    <t>INV-2730-011</t>
  </si>
  <si>
    <t>INV-2730-012</t>
  </si>
  <si>
    <t>INV-2731-001</t>
  </si>
  <si>
    <t>INV-2732-001</t>
  </si>
  <si>
    <t>INV-2732-002</t>
  </si>
  <si>
    <t>INV-2733-001</t>
  </si>
  <si>
    <t>INV-2733-002</t>
  </si>
  <si>
    <t>INV-2733-003</t>
  </si>
  <si>
    <t>INV-2733-004</t>
  </si>
  <si>
    <t>INV-2733-005</t>
  </si>
  <si>
    <t>INV-2733-006</t>
  </si>
  <si>
    <t>INV-2733-007</t>
  </si>
  <si>
    <t>INV-2733-008</t>
  </si>
  <si>
    <t>INV-2733-009</t>
  </si>
  <si>
    <t>INV-2733-010</t>
  </si>
  <si>
    <t>INV-2733-011</t>
  </si>
  <si>
    <t>INV-2733-012</t>
  </si>
  <si>
    <t>INV-2733-013</t>
  </si>
  <si>
    <t>INV-2733-014</t>
  </si>
  <si>
    <t>INV-2733-015</t>
  </si>
  <si>
    <t>INV-2733-016</t>
  </si>
  <si>
    <t>INV-2734-001</t>
  </si>
  <si>
    <t>INV-2735-001</t>
  </si>
  <si>
    <t>INV-2735-002</t>
  </si>
  <si>
    <t>INV-2735-003</t>
  </si>
  <si>
    <t>INV-2735-004</t>
  </si>
  <si>
    <t>INV-2735-005</t>
  </si>
  <si>
    <t>INV-2735-006</t>
  </si>
  <si>
    <t>INV-2735-007</t>
  </si>
  <si>
    <t>INV-2735-008</t>
  </si>
  <si>
    <t>INV-2736-001</t>
  </si>
  <si>
    <t>INV-2737-001</t>
  </si>
  <si>
    <t>INV-2737-002</t>
  </si>
  <si>
    <t>INV-2737-003</t>
  </si>
  <si>
    <t>INV-2737-004</t>
  </si>
  <si>
    <t>INV-2737-005</t>
  </si>
  <si>
    <t>INV-2737-006</t>
  </si>
  <si>
    <t>INV-2737-007</t>
  </si>
  <si>
    <t>INV-2738-001</t>
  </si>
  <si>
    <t>INV-2738-002</t>
  </si>
  <si>
    <t>INV-2738-003</t>
  </si>
  <si>
    <t>INV-2739-001</t>
  </si>
  <si>
    <t>INV-2739-002</t>
  </si>
  <si>
    <t>INV-2739-003</t>
  </si>
  <si>
    <t>INV-2740-001</t>
  </si>
  <si>
    <t>INV-2740-002</t>
  </si>
  <si>
    <t>INV-2740-003</t>
  </si>
  <si>
    <t>INV-2740-004</t>
  </si>
  <si>
    <t>INV-2740-005</t>
  </si>
  <si>
    <t>INV-2741-001</t>
  </si>
  <si>
    <t>INV-2741-002</t>
  </si>
  <si>
    <t>INV-2741-003</t>
  </si>
  <si>
    <t>INV-2741-004</t>
  </si>
  <si>
    <t>INV-2741-005</t>
  </si>
  <si>
    <t>INV-2741-006</t>
  </si>
  <si>
    <t>INV-2741-007</t>
  </si>
  <si>
    <t>INV-2741-008</t>
  </si>
  <si>
    <t>INV-2741-009</t>
  </si>
  <si>
    <t>INV-2741-010</t>
  </si>
  <si>
    <t>INV-2741-011</t>
  </si>
  <si>
    <t>INV-2741-012</t>
  </si>
  <si>
    <t>INV-2741-013</t>
  </si>
  <si>
    <t>INV-2741-014</t>
  </si>
  <si>
    <t>INV-2742-001</t>
  </si>
  <si>
    <t>INV-2743-001</t>
  </si>
  <si>
    <t>INV-2743-002</t>
  </si>
  <si>
    <t>INV-2743-003</t>
  </si>
  <si>
    <t>INV-2743-004</t>
  </si>
  <si>
    <t>INV-2743-005</t>
  </si>
  <si>
    <t>INV-2743-006</t>
  </si>
  <si>
    <t>INV-2744-001</t>
  </si>
  <si>
    <t>INV-2744-002</t>
  </si>
  <si>
    <t>INV-2744-003</t>
  </si>
  <si>
    <t>INV-2744-004</t>
  </si>
  <si>
    <t>INV-2744-005</t>
  </si>
  <si>
    <t>INV-2744-006</t>
  </si>
  <si>
    <t>INV-2744-007</t>
  </si>
  <si>
    <t>INV-2744-008</t>
  </si>
  <si>
    <t>INV-2744-009</t>
  </si>
  <si>
    <t>INV-2744-010</t>
  </si>
  <si>
    <t>INV-2744-011</t>
  </si>
  <si>
    <t>INV-2744-012</t>
  </si>
  <si>
    <t>INV-2744-013</t>
  </si>
  <si>
    <t>INV-2744-014</t>
  </si>
  <si>
    <t>INV-2744-015</t>
  </si>
  <si>
    <t>INV-2745-001</t>
  </si>
  <si>
    <t>INV-2745-002</t>
  </si>
  <si>
    <t>INV-2746-001</t>
  </si>
  <si>
    <t>INV-2746-002</t>
  </si>
  <si>
    <t>INV-2746-003</t>
  </si>
  <si>
    <t>INV-2746-004</t>
  </si>
  <si>
    <t>INV-2746-005</t>
  </si>
  <si>
    <t>INV-2747-001</t>
  </si>
  <si>
    <t>INV-2747-002</t>
  </si>
  <si>
    <t>INV-2747-003</t>
  </si>
  <si>
    <t>INV-2747-004</t>
  </si>
  <si>
    <t>INV-2747-005</t>
  </si>
  <si>
    <t>INV-2747-006</t>
  </si>
  <si>
    <t>INV-2747-007</t>
  </si>
  <si>
    <t>INV-2748-001</t>
  </si>
  <si>
    <t>INV-2748-002</t>
  </si>
  <si>
    <t>INV-2748-003</t>
  </si>
  <si>
    <t>INV-2748-004</t>
  </si>
  <si>
    <t>INV-2748-005</t>
  </si>
  <si>
    <t>INV-2748-006</t>
  </si>
  <si>
    <t>INV-2749-001</t>
  </si>
  <si>
    <t>INV-2749-002</t>
  </si>
  <si>
    <t>INV-2750-001</t>
  </si>
  <si>
    <t>INV-2750-002</t>
  </si>
  <si>
    <t>INV-2750-003</t>
  </si>
  <si>
    <t>INV-2751-001</t>
  </si>
  <si>
    <t>INV-2751-002</t>
  </si>
  <si>
    <t>INV-2751-003</t>
  </si>
  <si>
    <t>INV-2751-004</t>
  </si>
  <si>
    <t>INV-2751-005</t>
  </si>
  <si>
    <t>INV-2751-006</t>
  </si>
  <si>
    <t>INV-2751-007</t>
  </si>
  <si>
    <t>INV-2751-008</t>
  </si>
  <si>
    <t>INV-2751-009</t>
  </si>
  <si>
    <t>INV-2752-001</t>
  </si>
  <si>
    <t>INV-2752-002</t>
  </si>
  <si>
    <t>INV-2752-003</t>
  </si>
  <si>
    <t>INV-2752-004</t>
  </si>
  <si>
    <t>INV-2752-005</t>
  </si>
  <si>
    <t>INV-2752-006</t>
  </si>
  <si>
    <t>INV-2752-007</t>
  </si>
  <si>
    <t>INV-2752-008</t>
  </si>
  <si>
    <t>INV-2752-009</t>
  </si>
  <si>
    <t>INV-2752-010</t>
  </si>
  <si>
    <t>INV-2752-011</t>
  </si>
  <si>
    <t>INV-2752-012</t>
  </si>
  <si>
    <t>INV-2752-013</t>
  </si>
  <si>
    <t>INV-2752-014</t>
  </si>
  <si>
    <t>INV-2753-001</t>
  </si>
  <si>
    <t>INV-2753-002</t>
  </si>
  <si>
    <t>INV-2753-003</t>
  </si>
  <si>
    <t>INV-2754-001</t>
  </si>
  <si>
    <t>INV-2754-002</t>
  </si>
  <si>
    <t>INV-2754-003</t>
  </si>
  <si>
    <t>INV-2754-004</t>
  </si>
  <si>
    <t>INV-2754-005</t>
  </si>
  <si>
    <t>INV-2754-006</t>
  </si>
  <si>
    <t>INV-2755-001</t>
  </si>
  <si>
    <t>INV-2755-002</t>
  </si>
  <si>
    <t>INV-2755-003</t>
  </si>
  <si>
    <t>INV-2755-004</t>
  </si>
  <si>
    <t>INV-2755-005</t>
  </si>
  <si>
    <t>INV-2755-006</t>
  </si>
  <si>
    <t>INV-2755-007</t>
  </si>
  <si>
    <t>INV-2755-008</t>
  </si>
  <si>
    <t>INV-2755-009</t>
  </si>
  <si>
    <t>INV-2756-001</t>
  </si>
  <si>
    <t>INV-2756-002</t>
  </si>
  <si>
    <t>INV-2756-003</t>
  </si>
  <si>
    <t>INV-2756-004</t>
  </si>
  <si>
    <t>INV-2756-005</t>
  </si>
  <si>
    <t>INV-2756-006</t>
  </si>
  <si>
    <t>INV-2757-001</t>
  </si>
  <si>
    <t>INV-2757-002</t>
  </si>
  <si>
    <t>INV-2757-003</t>
  </si>
  <si>
    <t>INV-2757-004</t>
  </si>
  <si>
    <t>INV-2757-005</t>
  </si>
  <si>
    <t>INV-2757-006</t>
  </si>
  <si>
    <t>INV-2757-007</t>
  </si>
  <si>
    <t>INV-2758-001</t>
  </si>
  <si>
    <t>INV-2758-002</t>
  </si>
  <si>
    <t>INV-2758-003</t>
  </si>
  <si>
    <t>INV-2758-004</t>
  </si>
  <si>
    <t>INV-2758-005</t>
  </si>
  <si>
    <t>INV-2758-006</t>
  </si>
  <si>
    <t>INV-2758-007</t>
  </si>
  <si>
    <t>INV-2758-008</t>
  </si>
  <si>
    <t>INV-2758-009</t>
  </si>
  <si>
    <t>INV-2758-010</t>
  </si>
  <si>
    <t>INV-2759-001</t>
  </si>
  <si>
    <t>INV-2759-002</t>
  </si>
  <si>
    <t>INV-2759-003</t>
  </si>
  <si>
    <t>INV-2759-004</t>
  </si>
  <si>
    <t>INV-2759-005</t>
  </si>
  <si>
    <t>INV-2759-006</t>
  </si>
  <si>
    <t>INV-2759-007</t>
  </si>
  <si>
    <t>INV-2759-008</t>
  </si>
  <si>
    <t>INV-2759-009</t>
  </si>
  <si>
    <t>INV-2759-010</t>
  </si>
  <si>
    <t>INV-2759-011</t>
  </si>
  <si>
    <t>INV-2759-012</t>
  </si>
  <si>
    <t>INV-2759-013</t>
  </si>
  <si>
    <t>INV-2759-014</t>
  </si>
  <si>
    <t>INV-2759-015</t>
  </si>
  <si>
    <t>INV-2759-016</t>
  </si>
  <si>
    <t>INV-2759-017</t>
  </si>
  <si>
    <t>INV-2759-018</t>
  </si>
  <si>
    <t>INV-2759-019</t>
  </si>
  <si>
    <t>INV-2759-020</t>
  </si>
  <si>
    <t>INV-2759-021</t>
  </si>
  <si>
    <t>INV-2759-022</t>
  </si>
  <si>
    <t>INV-2759-023</t>
  </si>
  <si>
    <t>INV-2759-024</t>
  </si>
  <si>
    <t>INV-2759-025</t>
  </si>
  <si>
    <t>INV-2759-026</t>
  </si>
  <si>
    <t>INV-2759-027</t>
  </si>
  <si>
    <t>INV-2759-028</t>
  </si>
  <si>
    <t>INV-2759-029</t>
  </si>
  <si>
    <t>INV-2759-030</t>
  </si>
  <si>
    <t>INV-2759-031</t>
  </si>
  <si>
    <t>INV-2759-032</t>
  </si>
  <si>
    <t>INV-2759-033</t>
  </si>
  <si>
    <t>INV-2759-034</t>
  </si>
  <si>
    <t>INV-2759-035</t>
  </si>
  <si>
    <t>INV-2760-001</t>
  </si>
  <si>
    <t>INV-2760-002</t>
  </si>
  <si>
    <t>INV-2760-003</t>
  </si>
  <si>
    <t>INV-2760-004</t>
  </si>
  <si>
    <t>INV-2761-001</t>
  </si>
  <si>
    <t>INV-2761-002</t>
  </si>
  <si>
    <t>INV-2761-003</t>
  </si>
  <si>
    <t>INV-2761-004</t>
  </si>
  <si>
    <t>INV-2762-001</t>
  </si>
  <si>
    <t>INV-2763-001</t>
  </si>
  <si>
    <t>INV-2763-002</t>
  </si>
  <si>
    <t>INV-2763-003</t>
  </si>
  <si>
    <t>INV-2763-004</t>
  </si>
  <si>
    <t>INV-2763-005</t>
  </si>
  <si>
    <t>INV-2763-006</t>
  </si>
  <si>
    <t>INV-2763-007</t>
  </si>
  <si>
    <t>INV-2763-008</t>
  </si>
  <si>
    <t>INV-2763-009</t>
  </si>
  <si>
    <t>INV-2763-010</t>
  </si>
  <si>
    <t>INV-2764-001</t>
  </si>
  <si>
    <t>INV-2764-002</t>
  </si>
  <si>
    <t>INV-2764-003</t>
  </si>
  <si>
    <t>INV-2764-004</t>
  </si>
  <si>
    <t>INV-2764-005</t>
  </si>
  <si>
    <t>INV-2764-006</t>
  </si>
  <si>
    <t>INV-2764-007</t>
  </si>
  <si>
    <t>INV-2764-008</t>
  </si>
  <si>
    <t>INV-2764-009</t>
  </si>
  <si>
    <t>INV-2764-010</t>
  </si>
  <si>
    <t>INV-2765-001</t>
  </si>
  <si>
    <t>INV-2765-002</t>
  </si>
  <si>
    <t>INV-2766-001</t>
  </si>
  <si>
    <t>INV-2766-002</t>
  </si>
  <si>
    <t>INV-2767-001</t>
  </si>
  <si>
    <t>INV-2767-002</t>
  </si>
  <si>
    <t>INV-2767-003</t>
  </si>
  <si>
    <t>INV-2767-004</t>
  </si>
  <si>
    <t>INV-2767-005</t>
  </si>
  <si>
    <t>INV-2767-006</t>
  </si>
  <si>
    <t>INV-2767-007</t>
  </si>
  <si>
    <t>INV-2767-008</t>
  </si>
  <si>
    <t>INV-2767-009</t>
  </si>
  <si>
    <t>INV-2767-010</t>
  </si>
  <si>
    <t>INV-2767-011</t>
  </si>
  <si>
    <t>INV-2768-001</t>
  </si>
  <si>
    <t>INV-2769-001</t>
  </si>
  <si>
    <t>INV-2770-001</t>
  </si>
  <si>
    <t>INV-2770-002</t>
  </si>
  <si>
    <t>INV-2770-003</t>
  </si>
  <si>
    <t>INV-2770-004</t>
  </si>
  <si>
    <t>INV-2770-005</t>
  </si>
  <si>
    <t>INV-2770-006</t>
  </si>
  <si>
    <t>INV-2770-007</t>
  </si>
  <si>
    <t>INV-2770-008</t>
  </si>
  <si>
    <t>INV-2770-009</t>
  </si>
  <si>
    <t>INV-2771-001</t>
  </si>
  <si>
    <t>INV-2771-002</t>
  </si>
  <si>
    <t>INV-2771-003</t>
  </si>
  <si>
    <t>INV-2771-004</t>
  </si>
  <si>
    <t>INV-2771-005</t>
  </si>
  <si>
    <t>INV-2771-006</t>
  </si>
  <si>
    <t>INV-2771-007</t>
  </si>
  <si>
    <t>INV-2771-008</t>
  </si>
  <si>
    <t>INV-2772-001</t>
  </si>
  <si>
    <t>INV-2772-002</t>
  </si>
  <si>
    <t>INV-2772-003</t>
  </si>
  <si>
    <t>INV-2772-004</t>
  </si>
  <si>
    <t>INV-2772-005</t>
  </si>
  <si>
    <t>INV-2772-006</t>
  </si>
  <si>
    <t>INV-2772-007</t>
  </si>
  <si>
    <t>INV-2773-001</t>
  </si>
  <si>
    <t>INV-2773-002</t>
  </si>
  <si>
    <t>INV-2773-003</t>
  </si>
  <si>
    <t>INV-2773-004</t>
  </si>
  <si>
    <t>INV-2773-005</t>
  </si>
  <si>
    <t>INV-2773-006</t>
  </si>
  <si>
    <t>INV-2773-007</t>
  </si>
  <si>
    <t>INV-2773-008</t>
  </si>
  <si>
    <t>INV-2774-001</t>
  </si>
  <si>
    <t>INV-2774-002</t>
  </si>
  <si>
    <t>INV-2775-001</t>
  </si>
  <si>
    <t>INV-2775-002</t>
  </si>
  <si>
    <t>INV-2776-001</t>
  </si>
  <si>
    <t>INV-2776-002</t>
  </si>
  <si>
    <t>INV-2776-003</t>
  </si>
  <si>
    <t>INV-2776-004</t>
  </si>
  <si>
    <t>INV-2776-005</t>
  </si>
  <si>
    <t>INV-2776-006</t>
  </si>
  <si>
    <t>INV-2776-007</t>
  </si>
  <si>
    <t>INV-2776-008</t>
  </si>
  <si>
    <t>INV-2776-009</t>
  </si>
  <si>
    <t>INV-2776-010</t>
  </si>
  <si>
    <t>INV-2777-001</t>
  </si>
  <si>
    <t>INV-2777-002</t>
  </si>
  <si>
    <t>INV-2777-003</t>
  </si>
  <si>
    <t>INV-2777-004</t>
  </si>
  <si>
    <t>INV-2778-001</t>
  </si>
  <si>
    <t>INV-2778-002</t>
  </si>
  <si>
    <t>INV-2778-003</t>
  </si>
  <si>
    <t>INV-2778-004</t>
  </si>
  <si>
    <t>INV-2778-005</t>
  </si>
  <si>
    <t>INV-2779-001</t>
  </si>
  <si>
    <t>INV-2779-002</t>
  </si>
  <si>
    <t>INV-2780-001</t>
  </si>
  <si>
    <t>INV-2780-002</t>
  </si>
  <si>
    <t>INV-2780-003</t>
  </si>
  <si>
    <t>INV-2780-004</t>
  </si>
  <si>
    <t>INV-2780-005</t>
  </si>
  <si>
    <t>INV-2780-006</t>
  </si>
  <si>
    <t>INV-2780-007</t>
  </si>
  <si>
    <t>INV-2780-008</t>
  </si>
  <si>
    <t>INV-2781-001</t>
  </si>
  <si>
    <t>INV-2781-002</t>
  </si>
  <si>
    <t>INV-2781-003</t>
  </si>
  <si>
    <t>INV-2781-004</t>
  </si>
  <si>
    <t>INV-2782-001</t>
  </si>
  <si>
    <t>INV-2782-002</t>
  </si>
  <si>
    <t>INV-2782-003</t>
  </si>
  <si>
    <t>INV-2783-001</t>
  </si>
  <si>
    <t>INV-2783-002</t>
  </si>
  <si>
    <t>INV-2783-003</t>
  </si>
  <si>
    <t>INV-2783-004</t>
  </si>
  <si>
    <t>INV-2783-005</t>
  </si>
  <si>
    <t>INV-2783-006</t>
  </si>
  <si>
    <t>INV-2783-007</t>
  </si>
  <si>
    <t>INV-2783-008</t>
  </si>
  <si>
    <t>INV-2783-009</t>
  </si>
  <si>
    <t>INV-2783-010</t>
  </si>
  <si>
    <t>INV-2783-011</t>
  </si>
  <si>
    <t>INV-2783-012</t>
  </si>
  <si>
    <t>INV-2784-001</t>
  </si>
  <si>
    <t>INV-2784-002</t>
  </si>
  <si>
    <t>INV-2784-003</t>
  </si>
  <si>
    <t>INV-2785-001</t>
  </si>
  <si>
    <t>INV-2785-002</t>
  </si>
  <si>
    <t>INV-2785-003</t>
  </si>
  <si>
    <t>INV-2785-004</t>
  </si>
  <si>
    <t>INV-2785-005</t>
  </si>
  <si>
    <t>INV-2785-006</t>
  </si>
  <si>
    <t>INV-2786-001</t>
  </si>
  <si>
    <t>INV-2786-002</t>
  </si>
  <si>
    <t>INV-2787-001</t>
  </si>
  <si>
    <t>INV-2787-002</t>
  </si>
  <si>
    <t>INV-2787-003</t>
  </si>
  <si>
    <t>INV-2787-004</t>
  </si>
  <si>
    <t>INV-2787-005</t>
  </si>
  <si>
    <t>INV-2788-001</t>
  </si>
  <si>
    <t>INV-2788-002</t>
  </si>
  <si>
    <t>INV-2789-001</t>
  </si>
  <si>
    <t>INV-2790-001</t>
  </si>
  <si>
    <t>INV-2790-002</t>
  </si>
  <si>
    <t>INV-2790-003</t>
  </si>
  <si>
    <t>INV-2790-004</t>
  </si>
  <si>
    <t>INV-2790-005</t>
  </si>
  <si>
    <t>INV-2790-006</t>
  </si>
  <si>
    <t>INV-2790-007</t>
  </si>
  <si>
    <t>INV-2790-008</t>
  </si>
  <si>
    <t>INV-2790-009</t>
  </si>
  <si>
    <t>INV-2791-001</t>
  </si>
  <si>
    <t>INV-2791-002</t>
  </si>
  <si>
    <t>INV-2791-003</t>
  </si>
  <si>
    <t>INV-2791-004</t>
  </si>
  <si>
    <t>INV-2792-001</t>
  </si>
  <si>
    <t>INV-2792-002</t>
  </si>
  <si>
    <t>INV-2792-003</t>
  </si>
  <si>
    <t>INV-2792-004</t>
  </si>
  <si>
    <t>INV-2792-005</t>
  </si>
  <si>
    <t>INV-2792-006</t>
  </si>
  <si>
    <t>INV-2792-007</t>
  </si>
  <si>
    <t>INV-2792-008</t>
  </si>
  <si>
    <t>INV-2792-009</t>
  </si>
  <si>
    <t>INV-2792-010</t>
  </si>
  <si>
    <t>INV-2793-001</t>
  </si>
  <si>
    <t>INV-2794-001</t>
  </si>
  <si>
    <t>INV-2795-001</t>
  </si>
  <si>
    <t>INV-2795-002</t>
  </si>
  <si>
    <t>INV-2795-003</t>
  </si>
  <si>
    <t>INV-2795-004</t>
  </si>
  <si>
    <t>INV-2795-005</t>
  </si>
  <si>
    <t>INV-2795-006</t>
  </si>
  <si>
    <t>INV-2795-007</t>
  </si>
  <si>
    <t>INV-2796-001</t>
  </si>
  <si>
    <t>INV-2796-002</t>
  </si>
  <si>
    <t>INV-2796-003</t>
  </si>
  <si>
    <t>INV-2796-004</t>
  </si>
  <si>
    <t>INV-2796-005</t>
  </si>
  <si>
    <t>INV-2796-006</t>
  </si>
  <si>
    <t>INV-2796-007</t>
  </si>
  <si>
    <t>INV-2796-008</t>
  </si>
  <si>
    <t>INV-2796-009</t>
  </si>
  <si>
    <t>INV-2796-010</t>
  </si>
  <si>
    <t>INV-2796-011</t>
  </si>
  <si>
    <t>INV-2796-012</t>
  </si>
  <si>
    <t>INV-2797-001</t>
  </si>
  <si>
    <t>INV-2798-001</t>
  </si>
  <si>
    <t>INV-2798-002</t>
  </si>
  <si>
    <t>INV-2798-003</t>
  </si>
  <si>
    <t>INV-2799-001</t>
  </si>
  <si>
    <t>INV-2800-001</t>
  </si>
  <si>
    <t>INV-2801-001</t>
  </si>
  <si>
    <t>INV-2802-001</t>
  </si>
  <si>
    <t>INV-2802-002</t>
  </si>
  <si>
    <t>INV-2802-003</t>
  </si>
  <si>
    <t>INV-2802-004</t>
  </si>
  <si>
    <t>INV-2802-005</t>
  </si>
  <si>
    <t>INV-2802-006</t>
  </si>
  <si>
    <t>INV-2802-007</t>
  </si>
  <si>
    <t>INV-2803-001</t>
  </si>
  <si>
    <t>INV-2803-002</t>
  </si>
  <si>
    <t>INV-2803-003</t>
  </si>
  <si>
    <t>INV-2803-004</t>
  </si>
  <si>
    <t>INV-2803-005</t>
  </si>
  <si>
    <t>INV-2803-006</t>
  </si>
  <si>
    <t>INV-2803-007</t>
  </si>
  <si>
    <t>INV-2803-008</t>
  </si>
  <si>
    <t>INV-2803-009</t>
  </si>
  <si>
    <t>INV-2803-010</t>
  </si>
  <si>
    <t>INV-2803-011</t>
  </si>
  <si>
    <t>INV-2803-012</t>
  </si>
  <si>
    <t>INV-2803-013</t>
  </si>
  <si>
    <t>INV-2804-001</t>
  </si>
  <si>
    <t>INV-2804-002</t>
  </si>
  <si>
    <t>INV-2805-001</t>
  </si>
  <si>
    <t>INV-2805-002</t>
  </si>
  <si>
    <t>INV-2805-003</t>
  </si>
  <si>
    <t>INV-2805-004</t>
  </si>
  <si>
    <t>INV-2805-005</t>
  </si>
  <si>
    <t>INV-2805-006</t>
  </si>
  <si>
    <t>INV-2805-007</t>
  </si>
  <si>
    <t>INV-2805-008</t>
  </si>
  <si>
    <t>INV-2805-009</t>
  </si>
  <si>
    <t>INV-2805-010</t>
  </si>
  <si>
    <t>INV-2805-011</t>
  </si>
  <si>
    <t>INV-2805-012</t>
  </si>
  <si>
    <t>INV-2805-013</t>
  </si>
  <si>
    <t>INV-2805-014</t>
  </si>
  <si>
    <t>INV-2806-001</t>
  </si>
  <si>
    <t>INV-2806-002</t>
  </si>
  <si>
    <t>INV-2807-001</t>
  </si>
  <si>
    <t>INV-2808-001</t>
  </si>
  <si>
    <t>INV-2808-002</t>
  </si>
  <si>
    <t>INV-2808-003</t>
  </si>
  <si>
    <t>INV-2809-001</t>
  </si>
  <si>
    <t>INV-2809-002</t>
  </si>
  <si>
    <t>INV-2809-003</t>
  </si>
  <si>
    <t>INV-2810-001</t>
  </si>
  <si>
    <t>INV-2810-002</t>
  </si>
  <si>
    <t>INV-2810-003</t>
  </si>
  <si>
    <t>INV-2810-004</t>
  </si>
  <si>
    <t>INV-2810-005</t>
  </si>
  <si>
    <t>INV-2810-006</t>
  </si>
  <si>
    <t>INV-2811-001</t>
  </si>
  <si>
    <t>INV-2811-002</t>
  </si>
  <si>
    <t>INV-2811-003</t>
  </si>
  <si>
    <t>INV-2811-004</t>
  </si>
  <si>
    <t>INV-2811-005</t>
  </si>
  <si>
    <t>INV-2811-006</t>
  </si>
  <si>
    <t>INV-2811-007</t>
  </si>
  <si>
    <t>INV-2811-008</t>
  </si>
  <si>
    <t>INV-2811-009</t>
  </si>
  <si>
    <t>INV-2811-010</t>
  </si>
  <si>
    <t>INV-2811-011</t>
  </si>
  <si>
    <t>INV-2811-012</t>
  </si>
  <si>
    <t>INV-2811-013</t>
  </si>
  <si>
    <t>INV-2811-014</t>
  </si>
  <si>
    <t>INV-2811-015</t>
  </si>
  <si>
    <t>INV-2811-016</t>
  </si>
  <si>
    <t>INV-2811-017</t>
  </si>
  <si>
    <t>INV-2811-018</t>
  </si>
  <si>
    <t>INV-2811-019</t>
  </si>
  <si>
    <t>INV-2812-001</t>
  </si>
  <si>
    <t>INV-2813-001</t>
  </si>
  <si>
    <t>INV-2814-001</t>
  </si>
  <si>
    <t>INV-2814-002</t>
  </si>
  <si>
    <t>INV-2814-003</t>
  </si>
  <si>
    <t>INV-2814-004</t>
  </si>
  <si>
    <t>INV-2814-005</t>
  </si>
  <si>
    <t>INV-2814-006</t>
  </si>
  <si>
    <t>INV-2814-007</t>
  </si>
  <si>
    <t>INV-2815-001</t>
  </si>
  <si>
    <t>INV-2815-002</t>
  </si>
  <si>
    <t>INV-2816-001</t>
  </si>
  <si>
    <t>INV-2816-002</t>
  </si>
  <si>
    <t>INV-2816-003</t>
  </si>
  <si>
    <t>INV-2816-004</t>
  </si>
  <si>
    <t>INV-2816-005</t>
  </si>
  <si>
    <t>INV-2817-001</t>
  </si>
  <si>
    <t>INV-2817-002</t>
  </si>
  <si>
    <t>INV-2817-003</t>
  </si>
  <si>
    <t>INV-2817-004</t>
  </si>
  <si>
    <t>INV-2818-001</t>
  </si>
  <si>
    <t>INV-2818-002</t>
  </si>
  <si>
    <t>INV-2818-003</t>
  </si>
  <si>
    <t>INV-2819-001</t>
  </si>
  <si>
    <t>INV-2819-002</t>
  </si>
  <si>
    <t>INV-2820-001</t>
  </si>
  <si>
    <t>INV-2820-002</t>
  </si>
  <si>
    <t>INV-2820-003</t>
  </si>
  <si>
    <t>INV-2821-001</t>
  </si>
  <si>
    <t>INV-2821-002</t>
  </si>
  <si>
    <t>INV-2821-003</t>
  </si>
  <si>
    <t>INV-2821-004</t>
  </si>
  <si>
    <t>INV-2821-005</t>
  </si>
  <si>
    <t>INV-2821-006</t>
  </si>
  <si>
    <t>INV-2821-007</t>
  </si>
  <si>
    <t>INV-2822-001</t>
  </si>
  <si>
    <t>INV-2822-002</t>
  </si>
  <si>
    <t>INV-2822-003</t>
  </si>
  <si>
    <t>INV-2822-004</t>
  </si>
  <si>
    <t>INV-2822-005</t>
  </si>
  <si>
    <t>INV-2822-006</t>
  </si>
  <si>
    <t>INV-2823-001</t>
  </si>
  <si>
    <t>INV-2823-002</t>
  </si>
  <si>
    <t>INV-2823-003</t>
  </si>
  <si>
    <t>INV-2823-004</t>
  </si>
  <si>
    <t>INV-2824-001</t>
  </si>
  <si>
    <t>INV-2824-002</t>
  </si>
  <si>
    <t>INV-2824-003</t>
  </si>
  <si>
    <t>INV-2824-004</t>
  </si>
  <si>
    <t>INV-2825-001</t>
  </si>
  <si>
    <t>INV-2825-002</t>
  </si>
  <si>
    <t>INV-2826-001</t>
  </si>
  <si>
    <t>INV-2826-002</t>
  </si>
  <si>
    <t>INV-2827-001</t>
  </si>
  <si>
    <t>INV-2828-001</t>
  </si>
  <si>
    <t>INV-2828-002</t>
  </si>
  <si>
    <t>INV-2828-003</t>
  </si>
  <si>
    <t>INV-2828-004</t>
  </si>
  <si>
    <t>INV-2828-005</t>
  </si>
  <si>
    <t>INV-2828-006</t>
  </si>
  <si>
    <t>INV-2828-007</t>
  </si>
  <si>
    <t>INV-2828-008</t>
  </si>
  <si>
    <t>INV-2828-009</t>
  </si>
  <si>
    <t>INV-2828-010</t>
  </si>
  <si>
    <t>INV-2828-011</t>
  </si>
  <si>
    <t>INV-2828-012</t>
  </si>
  <si>
    <t>INV-2828-013</t>
  </si>
  <si>
    <t>INV-2829-001</t>
  </si>
  <si>
    <t>INV-2830-001</t>
  </si>
  <si>
    <t>INV-2830-002</t>
  </si>
  <si>
    <t>INV-2831-001</t>
  </si>
  <si>
    <t>INV-2831-002</t>
  </si>
  <si>
    <t>INV-2831-003</t>
  </si>
  <si>
    <t>INV-2831-004</t>
  </si>
  <si>
    <t>INV-2831-005</t>
  </si>
  <si>
    <t>INV-2831-006</t>
  </si>
  <si>
    <t>INV-2831-007</t>
  </si>
  <si>
    <t>INV-2831-008</t>
  </si>
  <si>
    <t>INV-2831-009</t>
  </si>
  <si>
    <t>INV-2831-010</t>
  </si>
  <si>
    <t>INV-2832-001</t>
  </si>
  <si>
    <t>INV-2833-001</t>
  </si>
  <si>
    <t>INV-2833-002</t>
  </si>
  <si>
    <t>INV-2833-003</t>
  </si>
  <si>
    <t>INV-2833-004</t>
  </si>
  <si>
    <t>INV-2833-005</t>
  </si>
  <si>
    <t>INV-2834-001</t>
  </si>
  <si>
    <t>INV-2835-001</t>
  </si>
  <si>
    <t>INV-2835-002</t>
  </si>
  <si>
    <t>INV-2836-001</t>
  </si>
  <si>
    <t>INV-2837-001</t>
  </si>
  <si>
    <t>INV-2837-002</t>
  </si>
  <si>
    <t>INV-2837-003</t>
  </si>
  <si>
    <t>INV-2837-004</t>
  </si>
  <si>
    <t>INV-2837-005</t>
  </si>
  <si>
    <t>INV-2838-001</t>
  </si>
  <si>
    <t>INV-2838-002</t>
  </si>
  <si>
    <t>INV-2838-003</t>
  </si>
  <si>
    <t>INV-2838-004</t>
  </si>
  <si>
    <t>INV-2838-005</t>
  </si>
  <si>
    <t>INV-2838-006</t>
  </si>
  <si>
    <t>INV-2839-001</t>
  </si>
  <si>
    <t>INV-2839-002</t>
  </si>
  <si>
    <t>INV-2840-001</t>
  </si>
  <si>
    <t>INV-2840-002</t>
  </si>
  <si>
    <t>INV-2840-003</t>
  </si>
  <si>
    <t>INV-2840-004</t>
  </si>
  <si>
    <t>INV-2840-005</t>
  </si>
  <si>
    <t>INV-2841-001</t>
  </si>
  <si>
    <t>INV-2841-002</t>
  </si>
  <si>
    <t>INV-2842-001</t>
  </si>
  <si>
    <t>INV-2842-002</t>
  </si>
  <si>
    <t>INV-2842-003</t>
  </si>
  <si>
    <t>INV-2842-004</t>
  </si>
  <si>
    <t>INV-2842-005</t>
  </si>
  <si>
    <t>INV-2842-006</t>
  </si>
  <si>
    <t>INV-2842-007</t>
  </si>
  <si>
    <t>INV-2842-008</t>
  </si>
  <si>
    <t>INV-2842-009</t>
  </si>
  <si>
    <t>INV-2843-001</t>
  </si>
  <si>
    <t>INV-2843-002</t>
  </si>
  <si>
    <t>INV-2843-003</t>
  </si>
  <si>
    <t>INV-2843-004</t>
  </si>
  <si>
    <t>INV-2843-005</t>
  </si>
  <si>
    <t>INV-2843-006</t>
  </si>
  <si>
    <t>INV-2843-007</t>
  </si>
  <si>
    <t>INV-2843-008</t>
  </si>
  <si>
    <t>INV-2844-001</t>
  </si>
  <si>
    <t>INV-2844-002</t>
  </si>
  <si>
    <t>INV-2844-003</t>
  </si>
  <si>
    <t>INV-2845-001</t>
  </si>
  <si>
    <t>INV-2846-001</t>
  </si>
  <si>
    <t>INV-2846-002</t>
  </si>
  <si>
    <t>INV-2846-003</t>
  </si>
  <si>
    <t>INV-2846-004</t>
  </si>
  <si>
    <t>INV-2846-005</t>
  </si>
  <si>
    <t>INV-2846-006</t>
  </si>
  <si>
    <t>INV-2846-007</t>
  </si>
  <si>
    <t>INV-2846-008</t>
  </si>
  <si>
    <t>INV-2846-009</t>
  </si>
  <si>
    <t>INV-2846-010</t>
  </si>
  <si>
    <t>INV-2846-011</t>
  </si>
  <si>
    <t>INV-2847-001</t>
  </si>
  <si>
    <t>INV-2847-002</t>
  </si>
  <si>
    <t>INV-2847-003</t>
  </si>
  <si>
    <t>INV-2848-001</t>
  </si>
  <si>
    <t>INV-2848-002</t>
  </si>
  <si>
    <t>INV-2848-003</t>
  </si>
  <si>
    <t>INV-2848-004</t>
  </si>
  <si>
    <t>INV-2848-005</t>
  </si>
  <si>
    <t>INV-2848-006</t>
  </si>
  <si>
    <t>INV-2849-001</t>
  </si>
  <si>
    <t>INV-2849-002</t>
  </si>
  <si>
    <t>INV-2849-003</t>
  </si>
  <si>
    <t>INV-2849-004</t>
  </si>
  <si>
    <t>INV-2849-005</t>
  </si>
  <si>
    <t>INV-2849-006</t>
  </si>
  <si>
    <t>INV-2849-007</t>
  </si>
  <si>
    <t>INV-2849-008</t>
  </si>
  <si>
    <t>INV-2849-009</t>
  </si>
  <si>
    <t>INV-2849-010</t>
  </si>
  <si>
    <t>INV-2849-011</t>
  </si>
  <si>
    <t>INV-2850-001</t>
  </si>
  <si>
    <t>INV-2850-002</t>
  </si>
  <si>
    <t>INV-2851-001</t>
  </si>
  <si>
    <t>INV-2851-002</t>
  </si>
  <si>
    <t>INV-2851-003</t>
  </si>
  <si>
    <t>INV-2852-001</t>
  </si>
  <si>
    <t>INV-2852-002</t>
  </si>
  <si>
    <t>INV-2852-003</t>
  </si>
  <si>
    <t>INV-2853-001</t>
  </si>
  <si>
    <t>INV-2854-001</t>
  </si>
  <si>
    <t>INV-2854-002</t>
  </si>
  <si>
    <t>INV-2854-003</t>
  </si>
  <si>
    <t>INV-2855-001</t>
  </si>
  <si>
    <t>INV-2855-002</t>
  </si>
  <si>
    <t>INV-2855-003</t>
  </si>
  <si>
    <t>INV-2856-001</t>
  </si>
  <si>
    <t>INV-2856-002</t>
  </si>
  <si>
    <t>INV-2856-003</t>
  </si>
  <si>
    <t>INV-2856-004</t>
  </si>
  <si>
    <t>INV-2856-005</t>
  </si>
  <si>
    <t>INV-2856-006</t>
  </si>
  <si>
    <t>INV-2856-007</t>
  </si>
  <si>
    <t>INV-2856-008</t>
  </si>
  <si>
    <t>INV-2857-001</t>
  </si>
  <si>
    <t>INV-2857-002</t>
  </si>
  <si>
    <t>INV-2857-003</t>
  </si>
  <si>
    <t>INV-2857-004</t>
  </si>
  <si>
    <t>INV-2857-005</t>
  </si>
  <si>
    <t>INV-2858-001</t>
  </si>
  <si>
    <t>INV-2859-001</t>
  </si>
  <si>
    <t>INV-2859-002</t>
  </si>
  <si>
    <t>INV-2860-001</t>
  </si>
  <si>
    <t>INV-2860-002</t>
  </si>
  <si>
    <t>INV-2860-003</t>
  </si>
  <si>
    <t>INV-2860-004</t>
  </si>
  <si>
    <t>INV-2860-005</t>
  </si>
  <si>
    <t>INV-2861-001</t>
  </si>
  <si>
    <t>INV-2862-001</t>
  </si>
  <si>
    <t>INV-2862-002</t>
  </si>
  <si>
    <t>INV-2862-003</t>
  </si>
  <si>
    <t>INV-2862-004</t>
  </si>
  <si>
    <t>INV-2862-005</t>
  </si>
  <si>
    <t>INV-2862-006</t>
  </si>
  <si>
    <t>INV-2862-007</t>
  </si>
  <si>
    <t>INV-2862-008</t>
  </si>
  <si>
    <t>INV-2862-009</t>
  </si>
  <si>
    <t>INV-2862-010</t>
  </si>
  <si>
    <t>INV-2863-001</t>
  </si>
  <si>
    <t>INV-2863-002</t>
  </si>
  <si>
    <t>INV-2863-003</t>
  </si>
  <si>
    <t>INV-2863-004</t>
  </si>
  <si>
    <t>INV-2864-001</t>
  </si>
  <si>
    <t>INV-2864-002</t>
  </si>
  <si>
    <t>INV-2864-003</t>
  </si>
  <si>
    <t>INV-2864-004</t>
  </si>
  <si>
    <t>INV-2864-005</t>
  </si>
  <si>
    <t>INV-2865-001</t>
  </si>
  <si>
    <t>INV-2866-001</t>
  </si>
  <si>
    <t>INV-2867-001</t>
  </si>
  <si>
    <t>INV-2867-002</t>
  </si>
  <si>
    <t>INV-2867-003</t>
  </si>
  <si>
    <t>INV-2867-004</t>
  </si>
  <si>
    <t>INV-2867-005</t>
  </si>
  <si>
    <t>INV-2867-006</t>
  </si>
  <si>
    <t>INV-2867-007</t>
  </si>
  <si>
    <t>INV-2867-008</t>
  </si>
  <si>
    <t>INV-2867-009</t>
  </si>
  <si>
    <t>INV-2867-010</t>
  </si>
  <si>
    <t>INV-2867-011</t>
  </si>
  <si>
    <t>INV-2867-012</t>
  </si>
  <si>
    <t>INV-2868-001</t>
  </si>
  <si>
    <t>INV-2868-002</t>
  </si>
  <si>
    <t>INV-2868-003</t>
  </si>
  <si>
    <t>INV-2869-001</t>
  </si>
  <si>
    <t>INV-2869-002</t>
  </si>
  <si>
    <t>INV-2869-003</t>
  </si>
  <si>
    <t>INV-2869-004</t>
  </si>
  <si>
    <t>INV-2869-005</t>
  </si>
  <si>
    <t>INV-2869-006</t>
  </si>
  <si>
    <t>INV-2869-007</t>
  </si>
  <si>
    <t>INV-2869-008</t>
  </si>
  <si>
    <t>INV-2870-001</t>
  </si>
  <si>
    <t>INV-2870-002</t>
  </si>
  <si>
    <t>INV-2870-003</t>
  </si>
  <si>
    <t>INV-2871-001</t>
  </si>
  <si>
    <t>INV-2871-002</t>
  </si>
  <si>
    <t>INV-2871-003</t>
  </si>
  <si>
    <t>INV-2871-004</t>
  </si>
  <si>
    <t>INV-2871-005</t>
  </si>
  <si>
    <t>INV-2871-006</t>
  </si>
  <si>
    <t>INV-2871-007</t>
  </si>
  <si>
    <t>INV-2871-008</t>
  </si>
  <si>
    <t>INV-2871-009</t>
  </si>
  <si>
    <t>INV-2871-010</t>
  </si>
  <si>
    <t>INV-2871-011</t>
  </si>
  <si>
    <t>INV-2871-012</t>
  </si>
  <si>
    <t>INV-2872-001</t>
  </si>
  <si>
    <t>INV-2872-002</t>
  </si>
  <si>
    <t>INV-2873-001</t>
  </si>
  <si>
    <t>INV-2873-002</t>
  </si>
  <si>
    <t>INV-2873-003</t>
  </si>
  <si>
    <t>INV-2873-004</t>
  </si>
  <si>
    <t>INV-2873-005</t>
  </si>
  <si>
    <t>INV-2873-006</t>
  </si>
  <si>
    <t>INV-2873-007</t>
  </si>
  <si>
    <t>INV-2873-008</t>
  </si>
  <si>
    <t>INV-2873-009</t>
  </si>
  <si>
    <t>INV-2873-010</t>
  </si>
  <si>
    <t>INV-2873-011</t>
  </si>
  <si>
    <t>INV-2873-012</t>
  </si>
  <si>
    <t>INV-2873-013</t>
  </si>
  <si>
    <t>INV-2873-014</t>
  </si>
  <si>
    <t>INV-2874-001</t>
  </si>
  <si>
    <t>INV-2874-002</t>
  </si>
  <si>
    <t>INV-2874-003</t>
  </si>
  <si>
    <t>INV-2874-004</t>
  </si>
  <si>
    <t>INV-2874-005</t>
  </si>
  <si>
    <t>INV-2875-001</t>
  </si>
  <si>
    <t>INV-2875-002</t>
  </si>
  <si>
    <t>INV-2876-001</t>
  </si>
  <si>
    <t>INV-2877-001</t>
  </si>
  <si>
    <t>INV-2877-002</t>
  </si>
  <si>
    <t>INV-2877-003</t>
  </si>
  <si>
    <t>INV-2877-004</t>
  </si>
  <si>
    <t>INV-2878-001</t>
  </si>
  <si>
    <t>INV-2879-001</t>
  </si>
  <si>
    <t>INV-2880-001</t>
  </si>
  <si>
    <t>INV-2880-002</t>
  </si>
  <si>
    <t>INV-2880-003</t>
  </si>
  <si>
    <t>INV-2880-004</t>
  </si>
  <si>
    <t>INV-2880-005</t>
  </si>
  <si>
    <t>INV-2880-006</t>
  </si>
  <si>
    <t>INV-2881-001</t>
  </si>
  <si>
    <t>INV-2881-002</t>
  </si>
  <si>
    <t>INV-2881-003</t>
  </si>
  <si>
    <t>INV-2881-004</t>
  </si>
  <si>
    <t>INV-2881-005</t>
  </si>
  <si>
    <t>INV-2881-006</t>
  </si>
  <si>
    <t>INV-2881-007</t>
  </si>
  <si>
    <t>INV-2882-001</t>
  </si>
  <si>
    <t>INV-2882-002</t>
  </si>
  <si>
    <t>INV-2882-003</t>
  </si>
  <si>
    <t>INV-2882-004</t>
  </si>
  <si>
    <t>INV-2883-001</t>
  </si>
  <si>
    <t>INV-2883-002</t>
  </si>
  <si>
    <t>INV-2884-001</t>
  </si>
  <si>
    <t>INV-2884-002</t>
  </si>
  <si>
    <t>INV-2885-001</t>
  </si>
  <si>
    <t>INV-2885-002</t>
  </si>
  <si>
    <t>INV-2885-003</t>
  </si>
  <si>
    <t>INV-2885-004</t>
  </si>
  <si>
    <t>INV-2885-005</t>
  </si>
  <si>
    <t>INV-2885-006</t>
  </si>
  <si>
    <t>INV-2885-007</t>
  </si>
  <si>
    <t>INV-2885-008</t>
  </si>
  <si>
    <t>INV-2885-009</t>
  </si>
  <si>
    <t>INV-2885-010</t>
  </si>
  <si>
    <t>INV-2885-011</t>
  </si>
  <si>
    <t>INV-2885-012</t>
  </si>
  <si>
    <t>INV-2886-001</t>
  </si>
  <si>
    <t>INV-2886-002</t>
  </si>
  <si>
    <t>INV-2886-003</t>
  </si>
  <si>
    <t>INV-2886-004</t>
  </si>
  <si>
    <t>INV-2886-005</t>
  </si>
  <si>
    <t>INV-2886-006</t>
  </si>
  <si>
    <t>INV-2886-007</t>
  </si>
  <si>
    <t>INV-2887-001</t>
  </si>
  <si>
    <t>INV-2887-002</t>
  </si>
  <si>
    <t>INV-2887-003</t>
  </si>
  <si>
    <t>INV-2887-004</t>
  </si>
  <si>
    <t>INV-2887-005</t>
  </si>
  <si>
    <t>INV-2887-006</t>
  </si>
  <si>
    <t>INV-2887-007</t>
  </si>
  <si>
    <t>INV-2887-008</t>
  </si>
  <si>
    <t>INV-2887-009</t>
  </si>
  <si>
    <t>INV-2887-010</t>
  </si>
  <si>
    <t>INV-2888-001</t>
  </si>
  <si>
    <t>INV-2888-002</t>
  </si>
  <si>
    <t>INV-2889-001</t>
  </si>
  <si>
    <t>INV-2890-001</t>
  </si>
  <si>
    <t>INV-2890-002</t>
  </si>
  <si>
    <t>INV-2890-003</t>
  </si>
  <si>
    <t>INV-2890-004</t>
  </si>
  <si>
    <t>INV-2890-005</t>
  </si>
  <si>
    <t>INV-2891-001</t>
  </si>
  <si>
    <t>INV-2891-002</t>
  </si>
  <si>
    <t>INV-2891-003</t>
  </si>
  <si>
    <t>INV-2891-004</t>
  </si>
  <si>
    <t>INV-2892-001</t>
  </si>
  <si>
    <t>INV-2893-001</t>
  </si>
  <si>
    <t>INV-2893-002</t>
  </si>
  <si>
    <t>INV-2894-001</t>
  </si>
  <si>
    <t>INV-2894-002</t>
  </si>
  <si>
    <t>INV-2894-003</t>
  </si>
  <si>
    <t>INV-2894-004</t>
  </si>
  <si>
    <t>INV-2895-001</t>
  </si>
  <si>
    <t>INV-2895-002</t>
  </si>
  <si>
    <t>INV-2895-003</t>
  </si>
  <si>
    <t>INV-2896-001</t>
  </si>
  <si>
    <t>INV-2897-001</t>
  </si>
  <si>
    <t>INV-2897-002</t>
  </si>
  <si>
    <t>INV-2897-003</t>
  </si>
  <si>
    <t>INV-2898-001</t>
  </si>
  <si>
    <t>INV-2898-002</t>
  </si>
  <si>
    <t>INV-2898-003</t>
  </si>
  <si>
    <t>INV-2898-004</t>
  </si>
  <si>
    <t>INV-2899-001</t>
  </si>
  <si>
    <t>INV-2899-002</t>
  </si>
  <si>
    <t>INV-2899-003</t>
  </si>
  <si>
    <t>INV-2899-004</t>
  </si>
  <si>
    <t>INV-2899-005</t>
  </si>
  <si>
    <t>INV-2899-006</t>
  </si>
  <si>
    <t>INV-2900-001</t>
  </si>
  <si>
    <t>INV-2901-001</t>
  </si>
  <si>
    <t>INV-2902-001</t>
  </si>
  <si>
    <t>INV-2902-002</t>
  </si>
  <si>
    <t>INV-2902-003</t>
  </si>
  <si>
    <t>INV-2903-001</t>
  </si>
  <si>
    <t>INV-2904-001</t>
  </si>
  <si>
    <t>INV-2904-002</t>
  </si>
  <si>
    <t>INV-2904-003</t>
  </si>
  <si>
    <t>INV-2904-004</t>
  </si>
  <si>
    <t>INV-2904-005</t>
  </si>
  <si>
    <t>INV-2904-006</t>
  </si>
  <si>
    <t>INV-2904-007</t>
  </si>
  <si>
    <t>INV-2905-001</t>
  </si>
  <si>
    <t>INV-2905-002</t>
  </si>
  <si>
    <t>INV-2905-003</t>
  </si>
  <si>
    <t>INV-2905-004</t>
  </si>
  <si>
    <t>INV-2905-005</t>
  </si>
  <si>
    <t>INV-2905-006</t>
  </si>
  <si>
    <t>INV-2905-007</t>
  </si>
  <si>
    <t>INV-2905-008</t>
  </si>
  <si>
    <t>INV-2905-009</t>
  </si>
  <si>
    <t>INV-2905-010</t>
  </si>
  <si>
    <t>INV-2905-011</t>
  </si>
  <si>
    <t>INV-2905-012</t>
  </si>
  <si>
    <t>INV-2905-013</t>
  </si>
  <si>
    <t>INV-2905-014</t>
  </si>
  <si>
    <t>INV-2905-015</t>
  </si>
  <si>
    <t>INV-2906-001</t>
  </si>
  <si>
    <t>INV-2906-002</t>
  </si>
  <si>
    <t>INV-2906-003</t>
  </si>
  <si>
    <t>INV-2906-004</t>
  </si>
  <si>
    <t>INV-2907-001</t>
  </si>
  <si>
    <t>INV-2908-001</t>
  </si>
  <si>
    <t>INV-2908-002</t>
  </si>
  <si>
    <t>INV-2908-003</t>
  </si>
  <si>
    <t>INV-2909-001</t>
  </si>
  <si>
    <t>INV-2909-002</t>
  </si>
  <si>
    <t>INV-2909-003</t>
  </si>
  <si>
    <t>INV-2909-004</t>
  </si>
  <si>
    <t>INV-2909-005</t>
  </si>
  <si>
    <t>INV-2909-006</t>
  </si>
  <si>
    <t>INV-2909-007</t>
  </si>
  <si>
    <t>INV-2910-001</t>
  </si>
  <si>
    <t>INV-2910-002</t>
  </si>
  <si>
    <t>INV-2910-003</t>
  </si>
  <si>
    <t>INV-2910-004</t>
  </si>
  <si>
    <t>INV-2911-001</t>
  </si>
  <si>
    <t>INV-2911-002</t>
  </si>
  <si>
    <t>INV-2911-003</t>
  </si>
  <si>
    <t>INV-2911-004</t>
  </si>
  <si>
    <t>INV-2911-005</t>
  </si>
  <si>
    <t>INV-2911-006</t>
  </si>
  <si>
    <t>INV-2911-007</t>
  </si>
  <si>
    <t>INV-2912-001</t>
  </si>
  <si>
    <t>INV-2912-002</t>
  </si>
  <si>
    <t>INV-2912-003</t>
  </si>
  <si>
    <t>INV-2912-004</t>
  </si>
  <si>
    <t>INV-2912-005</t>
  </si>
  <si>
    <t>INV-2912-006</t>
  </si>
  <si>
    <t>INV-2912-007</t>
  </si>
  <si>
    <t>INV-2912-008</t>
  </si>
  <si>
    <t>INV-2912-009</t>
  </si>
  <si>
    <t>INV-2913-001</t>
  </si>
  <si>
    <t>INV-2913-002</t>
  </si>
  <si>
    <t>INV-2914-001</t>
  </si>
  <si>
    <t>INV-2914-002</t>
  </si>
  <si>
    <t>INV-2914-003</t>
  </si>
  <si>
    <t>INV-2914-004</t>
  </si>
  <si>
    <t>INV-2914-005</t>
  </si>
  <si>
    <t>INV-2915-001</t>
  </si>
  <si>
    <t>INV-2915-002</t>
  </si>
  <si>
    <t>INV-2915-003</t>
  </si>
  <si>
    <t>INV-2915-004</t>
  </si>
  <si>
    <t>INV-2916-001</t>
  </si>
  <si>
    <t>INV-2916-002</t>
  </si>
  <si>
    <t>INV-2916-003</t>
  </si>
  <si>
    <t>INV-2916-004</t>
  </si>
  <si>
    <t>INV-2917-001</t>
  </si>
  <si>
    <t>INV-2918-001</t>
  </si>
  <si>
    <t>INV-2919-001</t>
  </si>
  <si>
    <t>INV-2919-002</t>
  </si>
  <si>
    <t>INV-2919-003</t>
  </si>
  <si>
    <t>INV-2919-004</t>
  </si>
  <si>
    <t>INV-2919-005</t>
  </si>
  <si>
    <t>INV-2919-006</t>
  </si>
  <si>
    <t>INV-2919-007</t>
  </si>
  <si>
    <t>INV-2920-001</t>
  </si>
  <si>
    <t>INV-2920-002</t>
  </si>
  <si>
    <t>INV-2920-003</t>
  </si>
  <si>
    <t>INV-2920-004</t>
  </si>
  <si>
    <t>INV-2920-005</t>
  </si>
  <si>
    <t>INV-2920-006</t>
  </si>
  <si>
    <t>INV-2920-007</t>
  </si>
  <si>
    <t>INV-2920-008</t>
  </si>
  <si>
    <t>INV-2920-009</t>
  </si>
  <si>
    <t>INV-2920-010</t>
  </si>
  <si>
    <t>INV-2921-001</t>
  </si>
  <si>
    <t>INV-2921-002</t>
  </si>
  <si>
    <t>INV-2921-003</t>
  </si>
  <si>
    <t>INV-2921-004</t>
  </si>
  <si>
    <t>INV-2921-005</t>
  </si>
  <si>
    <t>INV-2921-006</t>
  </si>
  <si>
    <t>INV-2921-007</t>
  </si>
  <si>
    <t>INV-2921-008</t>
  </si>
  <si>
    <t>INV-2921-009</t>
  </si>
  <si>
    <t>INV-2921-010</t>
  </si>
  <si>
    <t>INV-2921-011</t>
  </si>
  <si>
    <t>INV-2921-012</t>
  </si>
  <si>
    <t>INV-2921-013</t>
  </si>
  <si>
    <t>INV-2921-014</t>
  </si>
  <si>
    <t>INV-2921-015</t>
  </si>
  <si>
    <t>INV-2922-001</t>
  </si>
  <si>
    <t>INV-2923-001</t>
  </si>
  <si>
    <t>INV-2923-002</t>
  </si>
  <si>
    <t>INV-2923-003</t>
  </si>
  <si>
    <t>INV-2923-004</t>
  </si>
  <si>
    <t>INV-2923-005</t>
  </si>
  <si>
    <t>INV-2924-001</t>
  </si>
  <si>
    <t>INV-2925-001</t>
  </si>
  <si>
    <t>INV-2925-002</t>
  </si>
  <si>
    <t>INV-2925-003</t>
  </si>
  <si>
    <t>INV-2925-004</t>
  </si>
  <si>
    <t>INV-2925-005</t>
  </si>
  <si>
    <t>INV-2925-006</t>
  </si>
  <si>
    <t>INV-2925-007</t>
  </si>
  <si>
    <t>INV-2925-008</t>
  </si>
  <si>
    <t>INV-2925-009</t>
  </si>
  <si>
    <t>INV-2925-010</t>
  </si>
  <si>
    <t>INV-2925-011</t>
  </si>
  <si>
    <t>INV-2925-012</t>
  </si>
  <si>
    <t>INV-2925-013</t>
  </si>
  <si>
    <t>INV-2925-014</t>
  </si>
  <si>
    <t>INV-2926-001</t>
  </si>
  <si>
    <t>INV-2927-001</t>
  </si>
  <si>
    <t>INV-2927-002</t>
  </si>
  <si>
    <t>INV-2927-003</t>
  </si>
  <si>
    <t>INV-2927-004</t>
  </si>
  <si>
    <t>INV-2927-005</t>
  </si>
  <si>
    <t>INV-2927-006</t>
  </si>
  <si>
    <t>INV-2928-001</t>
  </si>
  <si>
    <t>INV-2928-002</t>
  </si>
  <si>
    <t>INV-2928-003</t>
  </si>
  <si>
    <t>INV-2929-001</t>
  </si>
  <si>
    <t>INV-2929-002</t>
  </si>
  <si>
    <t>INV-2929-003</t>
  </si>
  <si>
    <t>INV-2929-004</t>
  </si>
  <si>
    <t>INV-2929-005</t>
  </si>
  <si>
    <t>INV-2930-001</t>
  </si>
  <si>
    <t>INV-2930-002</t>
  </si>
  <si>
    <t>INV-2930-003</t>
  </si>
  <si>
    <t>INV-2930-004</t>
  </si>
  <si>
    <t>INV-2930-005</t>
  </si>
  <si>
    <t>INV-2930-006</t>
  </si>
  <si>
    <t>INV-2930-007</t>
  </si>
  <si>
    <t>INV-2931-001</t>
  </si>
  <si>
    <t>INV-2931-002</t>
  </si>
  <si>
    <t>INV-2931-003</t>
  </si>
  <si>
    <t>INV-2931-004</t>
  </si>
  <si>
    <t>INV-2931-005</t>
  </si>
  <si>
    <t>INV-2931-006</t>
  </si>
  <si>
    <t>INV-2932-001</t>
  </si>
  <si>
    <t>INV-2932-002</t>
  </si>
  <si>
    <t>INV-2932-003</t>
  </si>
  <si>
    <t>INV-2932-004</t>
  </si>
  <si>
    <t>INV-2933-001</t>
  </si>
  <si>
    <t>INV-2933-002</t>
  </si>
  <si>
    <t>INV-2934-001</t>
  </si>
  <si>
    <t>INV-2934-002</t>
  </si>
  <si>
    <t>INV-2935-001</t>
  </si>
  <si>
    <t>INV-2935-002</t>
  </si>
  <si>
    <t>INV-2935-003</t>
  </si>
  <si>
    <t>INV-2935-004</t>
  </si>
  <si>
    <t>INV-2935-005</t>
  </si>
  <si>
    <t>INV-2935-006</t>
  </si>
  <si>
    <t>INV-2935-007</t>
  </si>
  <si>
    <t>INV-2935-008</t>
  </si>
  <si>
    <t>INV-2935-009</t>
  </si>
  <si>
    <t>INV-2935-010</t>
  </si>
  <si>
    <t>INV-2936-001</t>
  </si>
  <si>
    <t>INV-2937-001</t>
  </si>
  <si>
    <t>INV-2938-001</t>
  </si>
  <si>
    <t>INV-2938-002</t>
  </si>
  <si>
    <t>INV-2939-001</t>
  </si>
  <si>
    <t>INV-2940-001</t>
  </si>
  <si>
    <t>INV-2940-002</t>
  </si>
  <si>
    <t>INV-2940-003</t>
  </si>
  <si>
    <t>INV-2941-001</t>
  </si>
  <si>
    <t>INV-2941-002</t>
  </si>
  <si>
    <t>INV-2941-003</t>
  </si>
  <si>
    <t>INV-2942-001</t>
  </si>
  <si>
    <t>INV-2943-001</t>
  </si>
  <si>
    <t>INV-2943-002</t>
  </si>
  <si>
    <t>INV-2943-003</t>
  </si>
  <si>
    <t>INV-2944-001</t>
  </si>
  <si>
    <t>INV-2945-001</t>
  </si>
  <si>
    <t>INV-2945-002</t>
  </si>
  <si>
    <t>INV-2946-001</t>
  </si>
  <si>
    <t>INV-2947-001</t>
  </si>
  <si>
    <t>INV-2947-002</t>
  </si>
  <si>
    <t>INV-2947-003</t>
  </si>
  <si>
    <t>INV-2947-004</t>
  </si>
  <si>
    <t>INV-2948-001</t>
  </si>
  <si>
    <t>INV-2948-002</t>
  </si>
  <si>
    <t>INV-2948-003</t>
  </si>
  <si>
    <t>INV-2949-001</t>
  </si>
  <si>
    <t>INV-2949-002</t>
  </si>
  <si>
    <t>INV-2949-003</t>
  </si>
  <si>
    <t>INV-2950-001</t>
  </si>
  <si>
    <t>INV-2950-002</t>
  </si>
  <si>
    <t>INV-2950-003</t>
  </si>
  <si>
    <t>INV-2950-004</t>
  </si>
  <si>
    <t>INV-2950-005</t>
  </si>
  <si>
    <t>INV-2950-006</t>
  </si>
  <si>
    <t>INV-2950-007</t>
  </si>
  <si>
    <t>INV-2950-008</t>
  </si>
  <si>
    <t>INV-2950-009</t>
  </si>
  <si>
    <t>INV-2950-010</t>
  </si>
  <si>
    <t>INV-2950-011</t>
  </si>
  <si>
    <t>INV-2950-012</t>
  </si>
  <si>
    <t>INV-2950-013</t>
  </si>
  <si>
    <t>INV-2950-014</t>
  </si>
  <si>
    <t>INV-2950-015</t>
  </si>
  <si>
    <t>INV-2950-016</t>
  </si>
  <si>
    <t>INV-2951-001</t>
  </si>
  <si>
    <t>INV-2951-002</t>
  </si>
  <si>
    <t>INV-2952-001</t>
  </si>
  <si>
    <t>INV-2952-002</t>
  </si>
  <si>
    <t>INV-2952-003</t>
  </si>
  <si>
    <t>INV-2952-004</t>
  </si>
  <si>
    <t>INV-2952-005</t>
  </si>
  <si>
    <t>INV-2952-006</t>
  </si>
  <si>
    <t>INV-2953-001</t>
  </si>
  <si>
    <t>INV-2953-002</t>
  </si>
  <si>
    <t>INV-2953-003</t>
  </si>
  <si>
    <t>INV-2953-004</t>
  </si>
  <si>
    <t>INV-2953-005</t>
  </si>
  <si>
    <t>INV-2953-006</t>
  </si>
  <si>
    <t>INV-2953-007</t>
  </si>
  <si>
    <t>INV-2953-008</t>
  </si>
  <si>
    <t>INV-2953-009</t>
  </si>
  <si>
    <t>INV-2953-010</t>
  </si>
  <si>
    <t>INV-2953-011</t>
  </si>
  <si>
    <t>INV-2953-012</t>
  </si>
  <si>
    <t>INV-2953-013</t>
  </si>
  <si>
    <t>INV-2953-014</t>
  </si>
  <si>
    <t>INV-2954-001</t>
  </si>
  <si>
    <t>INV-2954-002</t>
  </si>
  <si>
    <t>INV-2954-003</t>
  </si>
  <si>
    <t>INV-2954-004</t>
  </si>
  <si>
    <t>INV-2954-005</t>
  </si>
  <si>
    <t>INV-2954-006</t>
  </si>
  <si>
    <t>INV-2954-007</t>
  </si>
  <si>
    <t>INV-2954-008</t>
  </si>
  <si>
    <t>INV-2954-009</t>
  </si>
  <si>
    <t>INV-2954-010</t>
  </si>
  <si>
    <t>INV-2954-011</t>
  </si>
  <si>
    <t>INV-2954-012</t>
  </si>
  <si>
    <t>INV-2954-013</t>
  </si>
  <si>
    <t>INV-2954-014</t>
  </si>
  <si>
    <t>INV-2955-001</t>
  </si>
  <si>
    <t>INV-2955-002</t>
  </si>
  <si>
    <t>INV-2956-001</t>
  </si>
  <si>
    <t>INV-2957-001</t>
  </si>
  <si>
    <t>INV-2957-002</t>
  </si>
  <si>
    <t>INV-2957-003</t>
  </si>
  <si>
    <t>INV-2958-001</t>
  </si>
  <si>
    <t>INV-2959-001</t>
  </si>
  <si>
    <t>INV-2960-001</t>
  </si>
  <si>
    <t>INV-2960-002</t>
  </si>
  <si>
    <t>INV-2960-003</t>
  </si>
  <si>
    <t>INV-2960-004</t>
  </si>
  <si>
    <t>INV-2960-005</t>
  </si>
  <si>
    <t>INV-2960-006</t>
  </si>
  <si>
    <t>INV-2960-007</t>
  </si>
  <si>
    <t>INV-2961-001</t>
  </si>
  <si>
    <t>INV-2962-001</t>
  </si>
  <si>
    <t>INV-2962-002</t>
  </si>
  <si>
    <t>INV-2962-003</t>
  </si>
  <si>
    <t>INV-2962-004</t>
  </si>
  <si>
    <t>INV-2962-005</t>
  </si>
  <si>
    <t>INV-2962-006</t>
  </si>
  <si>
    <t>INV-2962-007</t>
  </si>
  <si>
    <t>INV-2962-008</t>
  </si>
  <si>
    <t>INV-2962-009</t>
  </si>
  <si>
    <t>INV-2962-010</t>
  </si>
  <si>
    <t>INV-2962-011</t>
  </si>
  <si>
    <t>INV-2963-001</t>
  </si>
  <si>
    <t>INV-2963-002</t>
  </si>
  <si>
    <t>INV-2963-003</t>
  </si>
  <si>
    <t>INV-2964-001</t>
  </si>
  <si>
    <t>INV-2964-002</t>
  </si>
  <si>
    <t>INV-2964-003</t>
  </si>
  <si>
    <t>INV-2964-004</t>
  </si>
  <si>
    <t>INV-2964-005</t>
  </si>
  <si>
    <t>INV-2964-006</t>
  </si>
  <si>
    <t>INV-2964-007</t>
  </si>
  <si>
    <t>INV-2964-008</t>
  </si>
  <si>
    <t>INV-2964-009</t>
  </si>
  <si>
    <t>INV-2964-010</t>
  </si>
  <si>
    <t>INV-2964-011</t>
  </si>
  <si>
    <t>INV-2964-012</t>
  </si>
  <si>
    <t>INV-2964-013</t>
  </si>
  <si>
    <t>INV-2964-014</t>
  </si>
  <si>
    <t>INV-2964-015</t>
  </si>
  <si>
    <t>INV-2965-001</t>
  </si>
  <si>
    <t>INV-2965-002</t>
  </si>
  <si>
    <t>INV-2965-003</t>
  </si>
  <si>
    <t>INV-2965-004</t>
  </si>
  <si>
    <t>INV-2966-001</t>
  </si>
  <si>
    <t>INV-2966-002</t>
  </si>
  <si>
    <t>INV-2967-001</t>
  </si>
  <si>
    <t>INV-2967-002</t>
  </si>
  <si>
    <t>INV-2967-003</t>
  </si>
  <si>
    <t>INV-2968-001</t>
  </si>
  <si>
    <t>INV-2968-002</t>
  </si>
  <si>
    <t>INV-2968-003</t>
  </si>
  <si>
    <t>INV-2968-004</t>
  </si>
  <si>
    <t>INV-2968-005</t>
  </si>
  <si>
    <t>INV-2968-006</t>
  </si>
  <si>
    <t>INV-2968-007</t>
  </si>
  <si>
    <t>INV-2968-008</t>
  </si>
  <si>
    <t>INV-2968-009</t>
  </si>
  <si>
    <t>INV-2968-010</t>
  </si>
  <si>
    <t>INV-2968-011</t>
  </si>
  <si>
    <t>INV-2968-012</t>
  </si>
  <si>
    <t>INV-2968-013</t>
  </si>
  <si>
    <t>INV-2968-014</t>
  </si>
  <si>
    <t>INV-2969-001</t>
  </si>
  <si>
    <t>INV-2969-002</t>
  </si>
  <si>
    <t>INV-2970-001</t>
  </si>
  <si>
    <t>INV-2970-002</t>
  </si>
  <si>
    <t>INV-2971-001</t>
  </si>
  <si>
    <t>INV-2971-002</t>
  </si>
  <si>
    <t>INV-2971-003</t>
  </si>
  <si>
    <t>INV-2972-001</t>
  </si>
  <si>
    <t>INV-2972-002</t>
  </si>
  <si>
    <t>INV-2972-003</t>
  </si>
  <si>
    <t>INV-2972-004</t>
  </si>
  <si>
    <t>INV-2972-005</t>
  </si>
  <si>
    <t>INV-2972-006</t>
  </si>
  <si>
    <t>INV-2973-001</t>
  </si>
  <si>
    <t>INV-2973-002</t>
  </si>
  <si>
    <t>INV-2973-003</t>
  </si>
  <si>
    <t>INV-2973-004</t>
  </si>
  <si>
    <t>INV-2973-005</t>
  </si>
  <si>
    <t>INV-2974-001</t>
  </si>
  <si>
    <t>INV-2974-002</t>
  </si>
  <si>
    <t>INV-2974-003</t>
  </si>
  <si>
    <t>INV-2974-004</t>
  </si>
  <si>
    <t>INV-2974-005</t>
  </si>
  <si>
    <t>INV-2974-006</t>
  </si>
  <si>
    <t>INV-2974-007</t>
  </si>
  <si>
    <t>INV-2974-008</t>
  </si>
  <si>
    <t>INV-2974-009</t>
  </si>
  <si>
    <t>INV-2975-001</t>
  </si>
  <si>
    <t>INV-2975-002</t>
  </si>
  <si>
    <t>INV-2975-003</t>
  </si>
  <si>
    <t>INV-2975-004</t>
  </si>
  <si>
    <t>INV-2975-005</t>
  </si>
  <si>
    <t>INV-2976-001</t>
  </si>
  <si>
    <t>INV-2976-002</t>
  </si>
  <si>
    <t>INV-2977-001</t>
  </si>
  <si>
    <t>INV-2977-002</t>
  </si>
  <si>
    <t>INV-2977-003</t>
  </si>
  <si>
    <t>INV-2977-004</t>
  </si>
  <si>
    <t>INV-2977-005</t>
  </si>
  <si>
    <t>INV-2977-006</t>
  </si>
  <si>
    <t>INV-2977-007</t>
  </si>
  <si>
    <t>INV-2977-008</t>
  </si>
  <si>
    <t>INV-2977-009</t>
  </si>
  <si>
    <t>INV-2977-010</t>
  </si>
  <si>
    <t>INV-2977-011</t>
  </si>
  <si>
    <t>INV-2977-012</t>
  </si>
  <si>
    <t>INV-2977-013</t>
  </si>
  <si>
    <t>INV-2977-014</t>
  </si>
  <si>
    <t>INV-2977-015</t>
  </si>
  <si>
    <t>INV-2978-001</t>
  </si>
  <si>
    <t>INV-2978-002</t>
  </si>
  <si>
    <t>INV-2979-001</t>
  </si>
  <si>
    <t>INV-2979-002</t>
  </si>
  <si>
    <t>INV-2979-003</t>
  </si>
  <si>
    <t>INV-2979-004</t>
  </si>
  <si>
    <t>INV-2979-005</t>
  </si>
  <si>
    <t>INV-2979-006</t>
  </si>
  <si>
    <t>INV-2979-007</t>
  </si>
  <si>
    <t>INV-2980-001</t>
  </si>
  <si>
    <t>INV-2980-002</t>
  </si>
  <si>
    <t>INV-2980-003</t>
  </si>
  <si>
    <t>INV-2981-001</t>
  </si>
  <si>
    <t>INV-2981-002</t>
  </si>
  <si>
    <t>INV-2981-003</t>
  </si>
  <si>
    <t>INV-2981-004</t>
  </si>
  <si>
    <t>INV-2981-005</t>
  </si>
  <si>
    <t>INV-2982-001</t>
  </si>
  <si>
    <t>INV-2982-002</t>
  </si>
  <si>
    <t>INV-2982-003</t>
  </si>
  <si>
    <t>INV-2982-004</t>
  </si>
  <si>
    <t>INV-2982-005</t>
  </si>
  <si>
    <t>INV-2982-006</t>
  </si>
  <si>
    <t>INV-2982-007</t>
  </si>
  <si>
    <t>INV-2982-008</t>
  </si>
  <si>
    <t>INV-2982-009</t>
  </si>
  <si>
    <t>INV-2983-001</t>
  </si>
  <si>
    <t>INV-2983-002</t>
  </si>
  <si>
    <t>INV-2984-001</t>
  </si>
  <si>
    <t>INV-2984-002</t>
  </si>
  <si>
    <t>INV-2984-003</t>
  </si>
  <si>
    <t>INV-2985-001</t>
  </si>
  <si>
    <t>INV-2985-002</t>
  </si>
  <si>
    <t>INV-2985-003</t>
  </si>
  <si>
    <t>INV-2985-004</t>
  </si>
  <si>
    <t>INV-2985-005</t>
  </si>
  <si>
    <t>INV-2986-001</t>
  </si>
  <si>
    <t>INV-2986-002</t>
  </si>
  <si>
    <t>INV-2986-003</t>
  </si>
  <si>
    <t>INV-2986-004</t>
  </si>
  <si>
    <t>INV-2986-005</t>
  </si>
  <si>
    <t>INV-2986-006</t>
  </si>
  <si>
    <t>INV-2986-007</t>
  </si>
  <si>
    <t>INV-2986-008</t>
  </si>
  <si>
    <t>INV-2986-009</t>
  </si>
  <si>
    <t>INV-2986-010</t>
  </si>
  <si>
    <t>INV-2986-011</t>
  </si>
  <si>
    <t>INV-2986-012</t>
  </si>
  <si>
    <t>INV-2986-013</t>
  </si>
  <si>
    <t>INV-2986-014</t>
  </si>
  <si>
    <t>INV-2986-015</t>
  </si>
  <si>
    <t>INV-2986-016</t>
  </si>
  <si>
    <t>INV-2987-001</t>
  </si>
  <si>
    <t>INV-2988-001</t>
  </si>
  <si>
    <t>INV-2988-002</t>
  </si>
  <si>
    <t>INV-2989-001</t>
  </si>
  <si>
    <t>INV-2990-001</t>
  </si>
  <si>
    <t>INV-2990-002</t>
  </si>
  <si>
    <t>INV-2990-003</t>
  </si>
  <si>
    <t>INV-2990-004</t>
  </si>
  <si>
    <t>INV-2990-005</t>
  </si>
  <si>
    <t>INV-2990-006</t>
  </si>
  <si>
    <t>INV-2990-007</t>
  </si>
  <si>
    <t>INV-2990-008</t>
  </si>
  <si>
    <t>INV-2990-009</t>
  </si>
  <si>
    <t>INV-2990-010</t>
  </si>
  <si>
    <t>INV-2990-011</t>
  </si>
  <si>
    <t>INV-2990-012</t>
  </si>
  <si>
    <t>INV-2991-001</t>
  </si>
  <si>
    <t>INV-2991-002</t>
  </si>
  <si>
    <t>INV-2991-003</t>
  </si>
  <si>
    <t>INV-2991-004</t>
  </si>
  <si>
    <t>INV-2991-005</t>
  </si>
  <si>
    <t>INV-2991-006</t>
  </si>
  <si>
    <t>INV-2991-007</t>
  </si>
  <si>
    <t>INV-2991-008</t>
  </si>
  <si>
    <t>INV-2991-009</t>
  </si>
  <si>
    <t>INV-2991-010</t>
  </si>
  <si>
    <t>INV-2991-011</t>
  </si>
  <si>
    <t>INV-2992-001</t>
  </si>
  <si>
    <t>INV-2992-002</t>
  </si>
  <si>
    <t>INV-2992-003</t>
  </si>
  <si>
    <t>INV-2992-004</t>
  </si>
  <si>
    <t>INV-2992-005</t>
  </si>
  <si>
    <t>INV-2993-001</t>
  </si>
  <si>
    <t>INV-2993-002</t>
  </si>
  <si>
    <t>INV-2993-003</t>
  </si>
  <si>
    <t>INV-2993-004</t>
  </si>
  <si>
    <t>INV-2993-005</t>
  </si>
  <si>
    <t>INV-2994-001</t>
  </si>
  <si>
    <t>INV-2995-001</t>
  </si>
  <si>
    <t>INV-2995-002</t>
  </si>
  <si>
    <t>INV-2995-003</t>
  </si>
  <si>
    <t>INV-2995-004</t>
  </si>
  <si>
    <t>INV-2995-005</t>
  </si>
  <si>
    <t>INV-2995-006</t>
  </si>
  <si>
    <t>INV-2996-001</t>
  </si>
  <si>
    <t>INV-2996-002</t>
  </si>
  <si>
    <t>INV-2996-003</t>
  </si>
  <si>
    <t>INV-2996-004</t>
  </si>
  <si>
    <t>INV-2996-005</t>
  </si>
  <si>
    <t>INV-2996-006</t>
  </si>
  <si>
    <t>INV-2996-007</t>
  </si>
  <si>
    <t>INV-2996-008</t>
  </si>
  <si>
    <t>INV-2997-001</t>
  </si>
  <si>
    <t>INV-2997-002</t>
  </si>
  <si>
    <t>INV-2997-003</t>
  </si>
  <si>
    <t>INV-2997-004</t>
  </si>
  <si>
    <t>INV-2997-005</t>
  </si>
  <si>
    <t>INV-2997-006</t>
  </si>
  <si>
    <t>INV-2997-007</t>
  </si>
  <si>
    <t>INV-2997-008</t>
  </si>
  <si>
    <t>INV-2997-009</t>
  </si>
  <si>
    <t>INV-2998-001</t>
  </si>
  <si>
    <t>INV-2998-002</t>
  </si>
  <si>
    <t>INV-2998-003</t>
  </si>
  <si>
    <t>INV-2999-001</t>
  </si>
  <si>
    <t>INV-2999-002</t>
  </si>
  <si>
    <t>INV-2999-003</t>
  </si>
  <si>
    <t>INV-3000-001</t>
  </si>
  <si>
    <t>INV-3001-001</t>
  </si>
  <si>
    <t>INV-3001-002</t>
  </si>
  <si>
    <t>INV-3001-003</t>
  </si>
  <si>
    <t>INV-3002-001</t>
  </si>
  <si>
    <t>INV-3002-002</t>
  </si>
  <si>
    <t>INV-3002-003</t>
  </si>
  <si>
    <t>INV-3002-004</t>
  </si>
  <si>
    <t>INV-3002-005</t>
  </si>
  <si>
    <t>INV-3002-006</t>
  </si>
  <si>
    <t>INV-3002-007</t>
  </si>
  <si>
    <t>INV-3002-008</t>
  </si>
  <si>
    <t>INV-3002-009</t>
  </si>
  <si>
    <t>INV-3002-010</t>
  </si>
  <si>
    <t>INV-3003-001</t>
  </si>
  <si>
    <t>INV-3003-002</t>
  </si>
  <si>
    <t>INV-3003-003</t>
  </si>
  <si>
    <t>INV-3003-004</t>
  </si>
  <si>
    <t>INV-3004-001</t>
  </si>
  <si>
    <t>INV-3004-002</t>
  </si>
  <si>
    <t>INV-3004-003</t>
  </si>
  <si>
    <t>INV-3004-004</t>
  </si>
  <si>
    <t>INV-3005-001</t>
  </si>
  <si>
    <t>INV-3005-002</t>
  </si>
  <si>
    <t>INV-3005-003</t>
  </si>
  <si>
    <t>INV-3005-004</t>
  </si>
  <si>
    <t>INV-3005-005</t>
  </si>
  <si>
    <t>INV-3005-006</t>
  </si>
  <si>
    <t>INV-3006-001</t>
  </si>
  <si>
    <t>INV-3006-002</t>
  </si>
  <si>
    <t>INV-3006-003</t>
  </si>
  <si>
    <t>INV-3006-004</t>
  </si>
  <si>
    <t>INV-3006-005</t>
  </si>
  <si>
    <t>INV-3007-001</t>
  </si>
  <si>
    <t>INV-3007-002</t>
  </si>
  <si>
    <t>INV-3007-003</t>
  </si>
  <si>
    <t>INV-3007-004</t>
  </si>
  <si>
    <t>INV-3007-005</t>
  </si>
  <si>
    <t>INV-3007-006</t>
  </si>
  <si>
    <t>INV-3008-001</t>
  </si>
  <si>
    <t>INV-3008-002</t>
  </si>
  <si>
    <t>INV-3009-001</t>
  </si>
  <si>
    <t>INV-3009-002</t>
  </si>
  <si>
    <t>INV-3009-003</t>
  </si>
  <si>
    <t>INV-3010-001</t>
  </si>
  <si>
    <t>INV-3010-002</t>
  </si>
  <si>
    <t>INV-3011-001</t>
  </si>
  <si>
    <t>INV-3011-002</t>
  </si>
  <si>
    <t>INV-3011-003</t>
  </si>
  <si>
    <t>INV-3011-004</t>
  </si>
  <si>
    <t>INV-3011-005</t>
  </si>
  <si>
    <t>INV-3011-006</t>
  </si>
  <si>
    <t>INV-3012-001</t>
  </si>
  <si>
    <t>INV-3013-001</t>
  </si>
  <si>
    <t>INV-3013-002</t>
  </si>
  <si>
    <t>INV-3014-001</t>
  </si>
  <si>
    <t>INV-3014-002</t>
  </si>
  <si>
    <t>INV-3014-003</t>
  </si>
  <si>
    <t>INV-3014-004</t>
  </si>
  <si>
    <t>INV-3015-001</t>
  </si>
  <si>
    <t>INV-3015-002</t>
  </si>
  <si>
    <t>INV-3015-003</t>
  </si>
  <si>
    <t>INV-3015-004</t>
  </si>
  <si>
    <t>INV-3016-001</t>
  </si>
  <si>
    <t>INV-3016-002</t>
  </si>
  <si>
    <t>INV-3016-003</t>
  </si>
  <si>
    <t>INV-3017-001</t>
  </si>
  <si>
    <t>INV-3017-002</t>
  </si>
  <si>
    <t>INV-3017-003</t>
  </si>
  <si>
    <t>INV-3017-004</t>
  </si>
  <si>
    <t>INV-3017-005</t>
  </si>
  <si>
    <t>INV-3017-006</t>
  </si>
  <si>
    <t>INV-3017-007</t>
  </si>
  <si>
    <t>INV-3018-001</t>
  </si>
  <si>
    <t>INV-3018-002</t>
  </si>
  <si>
    <t>INV-3018-003</t>
  </si>
  <si>
    <t>INV-3019-001</t>
  </si>
  <si>
    <t>INV-3020-001</t>
  </si>
  <si>
    <t>INV-3020-002</t>
  </si>
  <si>
    <t>INV-3020-003</t>
  </si>
  <si>
    <t>INV-3020-004</t>
  </si>
  <si>
    <t>INV-3021-001</t>
  </si>
  <si>
    <t>INV-3021-002</t>
  </si>
  <si>
    <t>INV-3022-001</t>
  </si>
  <si>
    <t>INV-3022-002</t>
  </si>
  <si>
    <t>INV-3022-003</t>
  </si>
  <si>
    <t>INV-3022-004</t>
  </si>
  <si>
    <t>INV-3022-005</t>
  </si>
  <si>
    <t>INV-3022-006</t>
  </si>
  <si>
    <t>INV-3023-001</t>
  </si>
  <si>
    <t>INV-3023-002</t>
  </si>
  <si>
    <t>INV-3023-003</t>
  </si>
  <si>
    <t>INV-3023-004</t>
  </si>
  <si>
    <t>INV-3023-005</t>
  </si>
  <si>
    <t>INV-3023-006</t>
  </si>
  <si>
    <t>INV-3023-007</t>
  </si>
  <si>
    <t>INV-3023-008</t>
  </si>
  <si>
    <t>INV-3023-009</t>
  </si>
  <si>
    <t>INV-3023-010</t>
  </si>
  <si>
    <t>INV-3024-001</t>
  </si>
  <si>
    <t>INV-3024-002</t>
  </si>
  <si>
    <t>INV-3024-003</t>
  </si>
  <si>
    <t>INV-3024-004</t>
  </si>
  <si>
    <t>INV-3024-005</t>
  </si>
  <si>
    <t>INV-3024-006</t>
  </si>
  <si>
    <t>INV-3024-007</t>
  </si>
  <si>
    <t>INV-3024-008</t>
  </si>
  <si>
    <t>INV-3024-009</t>
  </si>
  <si>
    <t>INV-3024-010</t>
  </si>
  <si>
    <t>INV-3024-011</t>
  </si>
  <si>
    <t>INV-3025-001</t>
  </si>
  <si>
    <t>INV-3025-002</t>
  </si>
  <si>
    <t>INV-3025-003</t>
  </si>
  <si>
    <t>INV-3025-004</t>
  </si>
  <si>
    <t>INV-3025-005</t>
  </si>
  <si>
    <t>INV-3025-006</t>
  </si>
  <si>
    <t>INV-3025-007</t>
  </si>
  <si>
    <t>INV-3025-008</t>
  </si>
  <si>
    <t>INV-3026-001</t>
  </si>
  <si>
    <t>INV-3026-002</t>
  </si>
  <si>
    <t>INV-3026-003</t>
  </si>
  <si>
    <t>INV-3026-004</t>
  </si>
  <si>
    <t>INV-3027-001</t>
  </si>
  <si>
    <t>INV-3027-002</t>
  </si>
  <si>
    <t>INV-3028-001</t>
  </si>
  <si>
    <t>INV-3028-002</t>
  </si>
  <si>
    <t>INV-3028-003</t>
  </si>
  <si>
    <t>INV-3028-004</t>
  </si>
  <si>
    <t>INV-3028-005</t>
  </si>
  <si>
    <t>INV-3028-006</t>
  </si>
  <si>
    <t>INV-3028-007</t>
  </si>
  <si>
    <t>INV-3028-008</t>
  </si>
  <si>
    <t>INV-3028-009</t>
  </si>
  <si>
    <t>INV-3028-010</t>
  </si>
  <si>
    <t>INV-3028-011</t>
  </si>
  <si>
    <t>INV-3028-012</t>
  </si>
  <si>
    <t>INV-3028-013</t>
  </si>
  <si>
    <t>INV-3029-001</t>
  </si>
  <si>
    <t>INV-3030-001</t>
  </si>
  <si>
    <t>INV-3030-002</t>
  </si>
  <si>
    <t>INV-3030-003</t>
  </si>
  <si>
    <t>INV-3030-004</t>
  </si>
  <si>
    <t>INV-3030-005</t>
  </si>
  <si>
    <t>INV-3031-001</t>
  </si>
  <si>
    <t>INV-3031-002</t>
  </si>
  <si>
    <t>INV-3032-001</t>
  </si>
  <si>
    <t>INV-3032-002</t>
  </si>
  <si>
    <t>INV-3033-001</t>
  </si>
  <si>
    <t>INV-3033-002</t>
  </si>
  <si>
    <t>INV-3033-003</t>
  </si>
  <si>
    <t>INV-3034-001</t>
  </si>
  <si>
    <t>INV-3034-002</t>
  </si>
  <si>
    <t>INV-3035-001</t>
  </si>
  <si>
    <t>INV-3035-002</t>
  </si>
  <si>
    <t>INV-3035-003</t>
  </si>
  <si>
    <t>INV-3035-004</t>
  </si>
  <si>
    <t>INV-3035-005</t>
  </si>
  <si>
    <t>INV-3035-006</t>
  </si>
  <si>
    <t>INV-3035-007</t>
  </si>
  <si>
    <t>INV-3035-008</t>
  </si>
  <si>
    <t>INV-3035-009</t>
  </si>
  <si>
    <t>INV-3036-001</t>
  </si>
  <si>
    <t>INV-3036-002</t>
  </si>
  <si>
    <t>INV-3036-003</t>
  </si>
  <si>
    <t>INV-3036-004</t>
  </si>
  <si>
    <t>INV-3036-005</t>
  </si>
  <si>
    <t>INV-3036-006</t>
  </si>
  <si>
    <t>INV-3036-007</t>
  </si>
  <si>
    <t>INV-3036-008</t>
  </si>
  <si>
    <t>INV-3036-009</t>
  </si>
  <si>
    <t>INV-3036-010</t>
  </si>
  <si>
    <t>INV-3036-011</t>
  </si>
  <si>
    <t>INV-3036-012</t>
  </si>
  <si>
    <t>INV-3036-013</t>
  </si>
  <si>
    <t>INV-3036-014</t>
  </si>
  <si>
    <t>INV-3036-015</t>
  </si>
  <si>
    <t>INV-3036-016</t>
  </si>
  <si>
    <t>INV-3037-001</t>
  </si>
  <si>
    <t>INV-3038-001</t>
  </si>
  <si>
    <t>INV-3038-002</t>
  </si>
  <si>
    <t>INV-3038-003</t>
  </si>
  <si>
    <t>INV-3038-004</t>
  </si>
  <si>
    <t>INV-3039-001</t>
  </si>
  <si>
    <t>INV-3039-002</t>
  </si>
  <si>
    <t>INV-3039-003</t>
  </si>
  <si>
    <t>INV-3039-004</t>
  </si>
  <si>
    <t>INV-3039-005</t>
  </si>
  <si>
    <t>INV-3039-006</t>
  </si>
  <si>
    <t>INV-3039-007</t>
  </si>
  <si>
    <t>INV-3040-001</t>
  </si>
  <si>
    <t>INV-3040-002</t>
  </si>
  <si>
    <t>INV-3041-001</t>
  </si>
  <si>
    <t>INV-3042-001</t>
  </si>
  <si>
    <t>INV-3042-002</t>
  </si>
  <si>
    <t>INV-3042-003</t>
  </si>
  <si>
    <t>INV-3042-004</t>
  </si>
  <si>
    <t>INV-3042-005</t>
  </si>
  <si>
    <t>INV-3042-006</t>
  </si>
  <si>
    <t>INV-3042-007</t>
  </si>
  <si>
    <t>INV-3042-008</t>
  </si>
  <si>
    <t>INV-3042-009</t>
  </si>
  <si>
    <t>INV-3042-010</t>
  </si>
  <si>
    <t>INV-3042-011</t>
  </si>
  <si>
    <t>INV-3043-001</t>
  </si>
  <si>
    <t>INV-3043-002</t>
  </si>
  <si>
    <t>INV-3043-003</t>
  </si>
  <si>
    <t>INV-3043-004</t>
  </si>
  <si>
    <t>INV-3043-005</t>
  </si>
  <si>
    <t>INV-3043-006</t>
  </si>
  <si>
    <t>INV-3043-007</t>
  </si>
  <si>
    <t>INV-3043-008</t>
  </si>
  <si>
    <t>INV-3044-001</t>
  </si>
  <si>
    <t>INV-3045-001</t>
  </si>
  <si>
    <t>INV-3045-002</t>
  </si>
  <si>
    <t>INV-3046-001</t>
  </si>
  <si>
    <t>INV-3046-002</t>
  </si>
  <si>
    <t>INV-3046-003</t>
  </si>
  <si>
    <t>INV-3046-004</t>
  </si>
  <si>
    <t>INV-3046-005</t>
  </si>
  <si>
    <t>INV-3046-006</t>
  </si>
  <si>
    <t>INV-3046-007</t>
  </si>
  <si>
    <t>INV-3046-008</t>
  </si>
  <si>
    <t>INV-3046-009</t>
  </si>
  <si>
    <t>INV-3046-010</t>
  </si>
  <si>
    <t>INV-3047-001</t>
  </si>
  <si>
    <t>INV-3048-001</t>
  </si>
  <si>
    <t>INV-3049-001</t>
  </si>
  <si>
    <t>INV-3049-002</t>
  </si>
  <si>
    <t>INV-3049-003</t>
  </si>
  <si>
    <t>INV-3049-004</t>
  </si>
  <si>
    <t>INV-3049-005</t>
  </si>
  <si>
    <t>INV-3050-001</t>
  </si>
  <si>
    <t>INV-3050-002</t>
  </si>
  <si>
    <t>INV-3050-003</t>
  </si>
  <si>
    <t>INV-3050-004</t>
  </si>
  <si>
    <t>INV-3050-005</t>
  </si>
  <si>
    <t>INV-3050-006</t>
  </si>
  <si>
    <t>INV-3051-001</t>
  </si>
  <si>
    <t>INV-3051-002</t>
  </si>
  <si>
    <t>INV-3051-003</t>
  </si>
  <si>
    <t>INV-3051-004</t>
  </si>
  <si>
    <t>INV-3051-005</t>
  </si>
  <si>
    <t>INV-3051-006</t>
  </si>
  <si>
    <t>INV-3052-001</t>
  </si>
  <si>
    <t>INV-3052-002</t>
  </si>
  <si>
    <t>INV-3052-003</t>
  </si>
  <si>
    <t>INV-3052-004</t>
  </si>
  <si>
    <t>INV-3052-005</t>
  </si>
  <si>
    <t>INV-3052-006</t>
  </si>
  <si>
    <t>INV-3053-001</t>
  </si>
  <si>
    <t>INV-3053-002</t>
  </si>
  <si>
    <t>INV-3054-001</t>
  </si>
  <si>
    <t>INV-3054-002</t>
  </si>
  <si>
    <t>INV-3054-003</t>
  </si>
  <si>
    <t>INV-3054-004</t>
  </si>
  <si>
    <t>INV-3054-005</t>
  </si>
  <si>
    <t>INV-3054-006</t>
  </si>
  <si>
    <t>INV-3054-007</t>
  </si>
  <si>
    <t>INV-3054-008</t>
  </si>
  <si>
    <t>INV-3054-009</t>
  </si>
  <si>
    <t>INV-3055-001</t>
  </si>
  <si>
    <t>INV-3055-002</t>
  </si>
  <si>
    <t>INV-3055-003</t>
  </si>
  <si>
    <t>INV-3055-004</t>
  </si>
  <si>
    <t>INV-3056-001</t>
  </si>
  <si>
    <t>INV-3056-002</t>
  </si>
  <si>
    <t>INV-3056-003</t>
  </si>
  <si>
    <t>INV-3057-001</t>
  </si>
  <si>
    <t>INV-3057-002</t>
  </si>
  <si>
    <t>INV-3057-003</t>
  </si>
  <si>
    <t>INV-3057-004</t>
  </si>
  <si>
    <t>INV-3057-005</t>
  </si>
  <si>
    <t>INV-3057-006</t>
  </si>
  <si>
    <t>INV-3057-007</t>
  </si>
  <si>
    <t>INV-3057-008</t>
  </si>
  <si>
    <t>INV-3057-009</t>
  </si>
  <si>
    <t>INV-3057-010</t>
  </si>
  <si>
    <t>INV-3057-011</t>
  </si>
  <si>
    <t>INV-3058-001</t>
  </si>
  <si>
    <t>INV-3058-002</t>
  </si>
  <si>
    <t>INV-3058-003</t>
  </si>
  <si>
    <t>INV-3058-004</t>
  </si>
  <si>
    <t>INV-3058-005</t>
  </si>
  <si>
    <t>INV-3058-006</t>
  </si>
  <si>
    <t>INV-3058-007</t>
  </si>
  <si>
    <t>INV-3058-008</t>
  </si>
  <si>
    <t>INV-3058-009</t>
  </si>
  <si>
    <t>INV-3058-010</t>
  </si>
  <si>
    <t>INV-3058-011</t>
  </si>
  <si>
    <t>INV-3058-012</t>
  </si>
  <si>
    <t>INV-3058-013</t>
  </si>
  <si>
    <t>INV-3058-014</t>
  </si>
  <si>
    <t>INV-3058-015</t>
  </si>
  <si>
    <t>INV-3058-016</t>
  </si>
  <si>
    <t>INV-3059-001</t>
  </si>
  <si>
    <t>INV-3059-002</t>
  </si>
  <si>
    <t>INV-3059-003</t>
  </si>
  <si>
    <t>INV-3059-004</t>
  </si>
  <si>
    <t>INV-3059-005</t>
  </si>
  <si>
    <t>INV-3059-006</t>
  </si>
  <si>
    <t>INV-3060-001</t>
  </si>
  <si>
    <t>INV-3060-002</t>
  </si>
  <si>
    <t>INV-3060-003</t>
  </si>
  <si>
    <t>INV-3061-001</t>
  </si>
  <si>
    <t>INV-3062-001</t>
  </si>
  <si>
    <t>INV-3062-002</t>
  </si>
  <si>
    <t>INV-3062-003</t>
  </si>
  <si>
    <t>INV-3062-004</t>
  </si>
  <si>
    <t>INV-3062-005</t>
  </si>
  <si>
    <t>INV-3062-006</t>
  </si>
  <si>
    <t>INV-3063-001</t>
  </si>
  <si>
    <t>INV-3064-001</t>
  </si>
  <si>
    <t>INV-3064-002</t>
  </si>
  <si>
    <t>INV-3065-001</t>
  </si>
  <si>
    <t>INV-3066-001</t>
  </si>
  <si>
    <t>INV-3066-002</t>
  </si>
  <si>
    <t>INV-3066-003</t>
  </si>
  <si>
    <t>INV-3067-001</t>
  </si>
  <si>
    <t>INV-3067-002</t>
  </si>
  <si>
    <t>INV-3067-003</t>
  </si>
  <si>
    <t>INV-3067-004</t>
  </si>
  <si>
    <t>INV-3068-001</t>
  </si>
  <si>
    <t>INV-3068-002</t>
  </si>
  <si>
    <t>INV-3068-003</t>
  </si>
  <si>
    <t>INV-3068-004</t>
  </si>
  <si>
    <t>INV-3068-005</t>
  </si>
  <si>
    <t>INV-3068-006</t>
  </si>
  <si>
    <t>INV-3068-007</t>
  </si>
  <si>
    <t>INV-3069-001</t>
  </si>
  <si>
    <t>INV-3069-002</t>
  </si>
  <si>
    <t>INV-3070-001</t>
  </si>
  <si>
    <t>INV-3070-002</t>
  </si>
  <si>
    <t>INV-3070-003</t>
  </si>
  <si>
    <t>INV-3070-004</t>
  </si>
  <si>
    <t>INV-3071-001</t>
  </si>
  <si>
    <t>INV-3071-002</t>
  </si>
  <si>
    <t>INV-3071-003</t>
  </si>
  <si>
    <t>INV-3072-001</t>
  </si>
  <si>
    <t>INV-3072-002</t>
  </si>
  <si>
    <t>INV-3073-001</t>
  </si>
  <si>
    <t>INV-3073-002</t>
  </si>
  <si>
    <t>INV-3074-001</t>
  </si>
  <si>
    <t>INV-3074-002</t>
  </si>
  <si>
    <t>INV-3074-003</t>
  </si>
  <si>
    <t>INV-3075-001</t>
  </si>
  <si>
    <t>INV-3076-001</t>
  </si>
  <si>
    <t>INV-3076-002</t>
  </si>
  <si>
    <t>INV-3076-003</t>
  </si>
  <si>
    <t>INV-3077-001</t>
  </si>
  <si>
    <t>INV-3078-001</t>
  </si>
  <si>
    <t>INV-3078-002</t>
  </si>
  <si>
    <t>INV-3078-003</t>
  </si>
  <si>
    <t>INV-3078-004</t>
  </si>
  <si>
    <t>INV-3078-005</t>
  </si>
  <si>
    <t>INV-3079-001</t>
  </si>
  <si>
    <t>INV-3079-002</t>
  </si>
  <si>
    <t>INV-3079-003</t>
  </si>
  <si>
    <t>INV-3079-004</t>
  </si>
  <si>
    <t>INV-3080-001</t>
  </si>
  <si>
    <t>INV-3080-002</t>
  </si>
  <si>
    <t>INV-3080-003</t>
  </si>
  <si>
    <t>INV-3080-004</t>
  </si>
  <si>
    <t>INV-3080-005</t>
  </si>
  <si>
    <t>INV-3080-006</t>
  </si>
  <si>
    <t>INV-3080-007</t>
  </si>
  <si>
    <t>INV-3080-008</t>
  </si>
  <si>
    <t>INV-3080-009</t>
  </si>
  <si>
    <t>INV-3080-010</t>
  </si>
  <si>
    <t>INV-3080-011</t>
  </si>
  <si>
    <t>INV-3081-001</t>
  </si>
  <si>
    <t>INV-3081-002</t>
  </si>
  <si>
    <t>INV-3081-003</t>
  </si>
  <si>
    <t>INV-3081-004</t>
  </si>
  <si>
    <t>INV-3081-005</t>
  </si>
  <si>
    <t>INV-3082-001</t>
  </si>
  <si>
    <t>INV-3082-002</t>
  </si>
  <si>
    <t>INV-3083-001</t>
  </si>
  <si>
    <t>INV-3083-002</t>
  </si>
  <si>
    <t>INV-3083-003</t>
  </si>
  <si>
    <t>INV-3083-004</t>
  </si>
  <si>
    <t>INV-3084-001</t>
  </si>
  <si>
    <t>INV-3084-002</t>
  </si>
  <si>
    <t>INV-3084-003</t>
  </si>
  <si>
    <t>INV-3084-004</t>
  </si>
  <si>
    <t>INV-3085-001</t>
  </si>
  <si>
    <t>INV-3085-002</t>
  </si>
  <si>
    <t>INV-3086-001</t>
  </si>
  <si>
    <t>INV-3086-002</t>
  </si>
  <si>
    <t>INV-3086-003</t>
  </si>
  <si>
    <t>INV-3086-004</t>
  </si>
  <si>
    <t>INV-3086-005</t>
  </si>
  <si>
    <t>INV-3086-006</t>
  </si>
  <si>
    <t>INV-3086-007</t>
  </si>
  <si>
    <t>INV-3086-008</t>
  </si>
  <si>
    <t>INV-3086-009</t>
  </si>
  <si>
    <t>INV-3087-001</t>
  </si>
  <si>
    <t>INV-3087-002</t>
  </si>
  <si>
    <t>INV-3087-003</t>
  </si>
  <si>
    <t>INV-3087-004</t>
  </si>
  <si>
    <t>INV-3087-005</t>
  </si>
  <si>
    <t>INV-3087-006</t>
  </si>
  <si>
    <t>INV-3088-001</t>
  </si>
  <si>
    <t>INV-3088-002</t>
  </si>
  <si>
    <t>INV-3088-003</t>
  </si>
  <si>
    <t>INV-3088-004</t>
  </si>
  <si>
    <t>INV-3089-001</t>
  </si>
  <si>
    <t>INV-3089-002</t>
  </si>
  <si>
    <t>INV-3089-003</t>
  </si>
  <si>
    <t>INV-3089-004</t>
  </si>
  <si>
    <t>INV-3089-005</t>
  </si>
  <si>
    <t>INV-3090-001</t>
  </si>
  <si>
    <t>INV-3090-002</t>
  </si>
  <si>
    <t>INV-3090-003</t>
  </si>
  <si>
    <t>INV-3090-004</t>
  </si>
  <si>
    <t>INV-3091-001</t>
  </si>
  <si>
    <t>INV-3091-002</t>
  </si>
  <si>
    <t>INV-3091-003</t>
  </si>
  <si>
    <t>INV-3091-004</t>
  </si>
  <si>
    <t>INV-3091-005</t>
  </si>
  <si>
    <t>INV-3091-006</t>
  </si>
  <si>
    <t>INV-3091-007</t>
  </si>
  <si>
    <t>INV-3091-008</t>
  </si>
  <si>
    <t>INV-3091-009</t>
  </si>
  <si>
    <t>INV-3091-010</t>
  </si>
  <si>
    <t>INV-3091-011</t>
  </si>
  <si>
    <t>INV-3091-012</t>
  </si>
  <si>
    <t>INV-3091-013</t>
  </si>
  <si>
    <t>INV-3091-014</t>
  </si>
  <si>
    <t>INV-3091-015</t>
  </si>
  <si>
    <t>INV-3091-016</t>
  </si>
  <si>
    <t>INV-3091-017</t>
  </si>
  <si>
    <t>INV-3091-018</t>
  </si>
  <si>
    <t>INV-3091-019</t>
  </si>
  <si>
    <t>INV-3091-020</t>
  </si>
  <si>
    <t>INV-3091-021</t>
  </si>
  <si>
    <t>INV-3091-022</t>
  </si>
  <si>
    <t>INV-3091-023</t>
  </si>
  <si>
    <t>INV-3092-001</t>
  </si>
  <si>
    <t>INV-3092-002</t>
  </si>
  <si>
    <t>INV-3093-001</t>
  </si>
  <si>
    <t>INV-3093-002</t>
  </si>
  <si>
    <t>INV-3093-003</t>
  </si>
  <si>
    <t>INV-3093-004</t>
  </si>
  <si>
    <t>INV-3093-005</t>
  </si>
  <si>
    <t>INV-3093-006</t>
  </si>
  <si>
    <t>INV-3093-007</t>
  </si>
  <si>
    <t>INV-3093-008</t>
  </si>
  <si>
    <t>INV-3093-009</t>
  </si>
  <si>
    <t>INV-3093-010</t>
  </si>
  <si>
    <t>INV-3093-011</t>
  </si>
  <si>
    <t>INV-3093-012</t>
  </si>
  <si>
    <t>INV-3093-013</t>
  </si>
  <si>
    <t>INV-3093-014</t>
  </si>
  <si>
    <t>INV-3093-015</t>
  </si>
  <si>
    <t>INV-3094-001</t>
  </si>
  <si>
    <t>INV-3094-002</t>
  </si>
  <si>
    <t>INV-3094-003</t>
  </si>
  <si>
    <t>INV-3095-001</t>
  </si>
  <si>
    <t>INV-3095-002</t>
  </si>
  <si>
    <t>INV-3095-003</t>
  </si>
  <si>
    <t>INV-3096-001</t>
  </si>
  <si>
    <t>INV-3097-001</t>
  </si>
  <si>
    <t>INV-3097-002</t>
  </si>
  <si>
    <t>INV-3097-003</t>
  </si>
  <si>
    <t>INV-3097-004</t>
  </si>
  <si>
    <t>INV-3097-005</t>
  </si>
  <si>
    <t>INV-3097-006</t>
  </si>
  <si>
    <t>INV-3097-007</t>
  </si>
  <si>
    <t>INV-3097-008</t>
  </si>
  <si>
    <t>INV-3098-001</t>
  </si>
  <si>
    <t>INV-3098-002</t>
  </si>
  <si>
    <t>INV-3098-003</t>
  </si>
  <si>
    <t>INV-3099-001</t>
  </si>
  <si>
    <t>INV-3099-002</t>
  </si>
  <si>
    <t>INV-3099-003</t>
  </si>
  <si>
    <t>INV-3099-004</t>
  </si>
  <si>
    <t>INV-3099-005</t>
  </si>
  <si>
    <t>INV-3100-001</t>
  </si>
  <si>
    <t>INV-3100-002</t>
  </si>
  <si>
    <t>INV-3100-003</t>
  </si>
  <si>
    <t>INV-3100-004</t>
  </si>
  <si>
    <t>INV-3100-005</t>
  </si>
  <si>
    <t>INV-3100-006</t>
  </si>
  <si>
    <t>INV-3100-007</t>
  </si>
  <si>
    <t>INV-3100-008</t>
  </si>
  <si>
    <t>INV-3100-009</t>
  </si>
  <si>
    <t>INV-3101-001</t>
  </si>
  <si>
    <t>INV-3101-002</t>
  </si>
  <si>
    <t>INV-3101-003</t>
  </si>
  <si>
    <t>INV-3101-004</t>
  </si>
  <si>
    <t>INV-3102-001</t>
  </si>
  <si>
    <t>INV-3102-002</t>
  </si>
  <si>
    <t>INV-3102-003</t>
  </si>
  <si>
    <t>INV-3102-004</t>
  </si>
  <si>
    <t>INV-3102-005</t>
  </si>
  <si>
    <t>INV-3102-006</t>
  </si>
  <si>
    <t>INV-3102-007</t>
  </si>
  <si>
    <t>INV-3102-008</t>
  </si>
  <si>
    <t>INV-3102-009</t>
  </si>
  <si>
    <t>INV-3102-010</t>
  </si>
  <si>
    <t>INV-3102-011</t>
  </si>
  <si>
    <t>INV-3102-012</t>
  </si>
  <si>
    <t>INV-3103-001</t>
  </si>
  <si>
    <t>INV-3103-002</t>
  </si>
  <si>
    <t>INV-3103-003</t>
  </si>
  <si>
    <t>INV-3103-004</t>
  </si>
  <si>
    <t>INV-3103-005</t>
  </si>
  <si>
    <t>INV-3103-006</t>
  </si>
  <si>
    <t>INV-3104-001</t>
  </si>
  <si>
    <t>INV-3104-002</t>
  </si>
  <si>
    <t>INV-3104-003</t>
  </si>
  <si>
    <t>INV-3104-004</t>
  </si>
  <si>
    <t>INV-3104-005</t>
  </si>
  <si>
    <t>INV-3105-001</t>
  </si>
  <si>
    <t>INV-3105-002</t>
  </si>
  <si>
    <t>INV-3105-003</t>
  </si>
  <si>
    <t>INV-3105-004</t>
  </si>
  <si>
    <t>INV-3105-005</t>
  </si>
  <si>
    <t>INV-3105-006</t>
  </si>
  <si>
    <t>INV-3106-001</t>
  </si>
  <si>
    <t>INV-3106-002</t>
  </si>
  <si>
    <t>INV-3106-003</t>
  </si>
  <si>
    <t>INV-3106-004</t>
  </si>
  <si>
    <t>INV-3107-001</t>
  </si>
  <si>
    <t>INV-3107-002</t>
  </si>
  <si>
    <t>INV-3107-003</t>
  </si>
  <si>
    <t>INV-3108-001</t>
  </si>
  <si>
    <t>INV-3108-002</t>
  </si>
  <si>
    <t>INV-3108-003</t>
  </si>
  <si>
    <t>INV-3108-004</t>
  </si>
  <si>
    <t>INV-3108-005</t>
  </si>
  <si>
    <t>INV-3109-001</t>
  </si>
  <si>
    <t>INV-3109-002</t>
  </si>
  <si>
    <t>INV-3109-003</t>
  </si>
  <si>
    <t>INV-3110-001</t>
  </si>
  <si>
    <t>INV-3110-002</t>
  </si>
  <si>
    <t>INV-3110-003</t>
  </si>
  <si>
    <t>INV-3110-004</t>
  </si>
  <si>
    <t>INV-3111-001</t>
  </si>
  <si>
    <t>INV-3112-001</t>
  </si>
  <si>
    <t>INV-3112-002</t>
  </si>
  <si>
    <t>INV-3113-001</t>
  </si>
  <si>
    <t>INV-3114-001</t>
  </si>
  <si>
    <t>INV-3114-002</t>
  </si>
  <si>
    <t>INV-3114-003</t>
  </si>
  <si>
    <t>INV-3114-004</t>
  </si>
  <si>
    <t>INV-3115-001</t>
  </si>
  <si>
    <t>INV-3116-001</t>
  </si>
  <si>
    <t>INV-3116-002</t>
  </si>
  <si>
    <t>INV-3116-003</t>
  </si>
  <si>
    <t>INV-3116-004</t>
  </si>
  <si>
    <t>INV-3116-005</t>
  </si>
  <si>
    <t>INV-3116-006</t>
  </si>
  <si>
    <t>INV-3117-001</t>
  </si>
  <si>
    <t>INV-3117-002</t>
  </si>
  <si>
    <t>INV-3118-001</t>
  </si>
  <si>
    <t>INV-3118-002</t>
  </si>
  <si>
    <t>INV-3118-003</t>
  </si>
  <si>
    <t>INV-3118-004</t>
  </si>
  <si>
    <t>INV-3118-005</t>
  </si>
  <si>
    <t>INV-3118-006</t>
  </si>
  <si>
    <t>INV-3118-007</t>
  </si>
  <si>
    <t>INV-3118-008</t>
  </si>
  <si>
    <t>INV-3118-009</t>
  </si>
  <si>
    <t>INV-3118-010</t>
  </si>
  <si>
    <t>INV-3118-011</t>
  </si>
  <si>
    <t>INV-3118-012</t>
  </si>
  <si>
    <t>INV-3119-001</t>
  </si>
  <si>
    <t>INV-3119-002</t>
  </si>
  <si>
    <t>INV-3119-003</t>
  </si>
  <si>
    <t>INV-3119-004</t>
  </si>
  <si>
    <t>INV-3119-005</t>
  </si>
  <si>
    <t>INV-3119-006</t>
  </si>
  <si>
    <t>INV-3119-007</t>
  </si>
  <si>
    <t>INV-3119-008</t>
  </si>
  <si>
    <t>INV-3120-001</t>
  </si>
  <si>
    <t>INV-3120-002</t>
  </si>
  <si>
    <t>INV-3120-003</t>
  </si>
  <si>
    <t>INV-3120-004</t>
  </si>
  <si>
    <t>INV-3120-005</t>
  </si>
  <si>
    <t>INV-3120-006</t>
  </si>
  <si>
    <t>INV-3120-007</t>
  </si>
  <si>
    <t>INV-3120-008</t>
  </si>
  <si>
    <t>INV-3120-009</t>
  </si>
  <si>
    <t>INV-3121-001</t>
  </si>
  <si>
    <t>INV-3121-002</t>
  </si>
  <si>
    <t>INV-3121-003</t>
  </si>
  <si>
    <t>INV-3121-004</t>
  </si>
  <si>
    <t>INV-3122-001</t>
  </si>
  <si>
    <t>INV-3122-002</t>
  </si>
  <si>
    <t>INV-3123-001</t>
  </si>
  <si>
    <t>INV-3123-002</t>
  </si>
  <si>
    <t>INV-3124-001</t>
  </si>
  <si>
    <t>INV-3125-001</t>
  </si>
  <si>
    <t>INV-3125-002</t>
  </si>
  <si>
    <t>INV-3125-003</t>
  </si>
  <si>
    <t>INV-3125-004</t>
  </si>
  <si>
    <t>INV-3125-005</t>
  </si>
  <si>
    <t>INV-3125-006</t>
  </si>
  <si>
    <t>INV-3125-007</t>
  </si>
  <si>
    <t>INV-3125-008</t>
  </si>
  <si>
    <t>INV-3125-009</t>
  </si>
  <si>
    <t>INV-3125-010</t>
  </si>
  <si>
    <t>INV-3125-011</t>
  </si>
  <si>
    <t>INV-3125-012</t>
  </si>
  <si>
    <t>INV-3126-001</t>
  </si>
  <si>
    <t>INV-3126-002</t>
  </si>
  <si>
    <t>INV-3127-001</t>
  </si>
  <si>
    <t>INV-3127-002</t>
  </si>
  <si>
    <t>INV-3128-001</t>
  </si>
  <si>
    <t>INV-3128-002</t>
  </si>
  <si>
    <t>INV-3128-003</t>
  </si>
  <si>
    <t>INV-3129-001</t>
  </si>
  <si>
    <t>INV-3129-002</t>
  </si>
  <si>
    <t>INV-3129-003</t>
  </si>
  <si>
    <t>INV-3129-004</t>
  </si>
  <si>
    <t>INV-3130-001</t>
  </si>
  <si>
    <t>INV-3130-002</t>
  </si>
  <si>
    <t>INV-3130-003</t>
  </si>
  <si>
    <t>INV-3130-004</t>
  </si>
  <si>
    <t>INV-3131-001</t>
  </si>
  <si>
    <t>INV-3131-002</t>
  </si>
  <si>
    <t>INV-3132-001</t>
  </si>
  <si>
    <t>INV-3132-002</t>
  </si>
  <si>
    <t>INV-3132-003</t>
  </si>
  <si>
    <t>INV-3132-004</t>
  </si>
  <si>
    <t>INV-3132-005</t>
  </si>
  <si>
    <t>INV-3133-001</t>
  </si>
  <si>
    <t>INV-3133-002</t>
  </si>
  <si>
    <t>INV-3133-003</t>
  </si>
  <si>
    <t>INV-3133-004</t>
  </si>
  <si>
    <t>INV-3134-001</t>
  </si>
  <si>
    <t>INV-3134-002</t>
  </si>
  <si>
    <t>INV-3134-003</t>
  </si>
  <si>
    <t>INV-3134-004</t>
  </si>
  <si>
    <t>INV-3134-005</t>
  </si>
  <si>
    <t>INV-3134-006</t>
  </si>
  <si>
    <t>INV-3134-007</t>
  </si>
  <si>
    <t>INV-3135-001</t>
  </si>
  <si>
    <t>INV-3135-002</t>
  </si>
  <si>
    <t>INV-3135-003</t>
  </si>
  <si>
    <t>INV-3135-004</t>
  </si>
  <si>
    <t>INV-3136-001</t>
  </si>
  <si>
    <t>INV-3136-002</t>
  </si>
  <si>
    <t>INV-3136-003</t>
  </si>
  <si>
    <t>INV-3136-004</t>
  </si>
  <si>
    <t>INV-3136-005</t>
  </si>
  <si>
    <t>INV-3136-006</t>
  </si>
  <si>
    <t>INV-3136-007</t>
  </si>
  <si>
    <t>INV-3136-008</t>
  </si>
  <si>
    <t>INV-3136-009</t>
  </si>
  <si>
    <t>INV-3136-010</t>
  </si>
  <si>
    <t>INV-3136-011</t>
  </si>
  <si>
    <t>INV-3137-001</t>
  </si>
  <si>
    <t>INV-3138-001</t>
  </si>
  <si>
    <t>INV-3138-002</t>
  </si>
  <si>
    <t>INV-3138-003</t>
  </si>
  <si>
    <t>INV-3138-004</t>
  </si>
  <si>
    <t>INV-3138-005</t>
  </si>
  <si>
    <t>INV-3139-001</t>
  </si>
  <si>
    <t>INV-3140-001</t>
  </si>
  <si>
    <t>INV-3140-002</t>
  </si>
  <si>
    <t>INV-3140-003</t>
  </si>
  <si>
    <t>INV-3140-004</t>
  </si>
  <si>
    <t>INV-3140-005</t>
  </si>
  <si>
    <t>INV-3140-006</t>
  </si>
  <si>
    <t>INV-3140-007</t>
  </si>
  <si>
    <t>INV-3140-008</t>
  </si>
  <si>
    <t>INV-3141-001</t>
  </si>
  <si>
    <t>INV-3142-001</t>
  </si>
  <si>
    <t>INV-3142-002</t>
  </si>
  <si>
    <t>INV-3143-001</t>
  </si>
  <si>
    <t>INV-3143-002</t>
  </si>
  <si>
    <t>INV-3143-003</t>
  </si>
  <si>
    <t>INV-3143-004</t>
  </si>
  <si>
    <t>INV-3143-005</t>
  </si>
  <si>
    <t>INV-3143-006</t>
  </si>
  <si>
    <t>INV-3143-007</t>
  </si>
  <si>
    <t>INV-3143-008</t>
  </si>
  <si>
    <t>INV-3143-009</t>
  </si>
  <si>
    <t>INV-3143-010</t>
  </si>
  <si>
    <t>INV-3143-011</t>
  </si>
  <si>
    <t>INV-3143-012</t>
  </si>
  <si>
    <t>INV-3144-001</t>
  </si>
  <si>
    <t>INV-3144-002</t>
  </si>
  <si>
    <t>INV-3144-003</t>
  </si>
  <si>
    <t>INV-3145-001</t>
  </si>
  <si>
    <t>INV-3145-002</t>
  </si>
  <si>
    <t>INV-3145-003</t>
  </si>
  <si>
    <t>INV-3145-004</t>
  </si>
  <si>
    <t>INV-3145-005</t>
  </si>
  <si>
    <t>INV-3145-006</t>
  </si>
  <si>
    <t>INV-3145-007</t>
  </si>
  <si>
    <t>INV-3145-008</t>
  </si>
  <si>
    <t>INV-3145-009</t>
  </si>
  <si>
    <t>INV-3145-010</t>
  </si>
  <si>
    <t>INV-3145-011</t>
  </si>
  <si>
    <t>INV-3145-012</t>
  </si>
  <si>
    <t>INV-3145-013</t>
  </si>
  <si>
    <t>INV-3145-014</t>
  </si>
  <si>
    <t>INV-3145-015</t>
  </si>
  <si>
    <t>INV-3145-016</t>
  </si>
  <si>
    <t>INV-3145-017</t>
  </si>
  <si>
    <t>INV-3145-018</t>
  </si>
  <si>
    <t>INV-3146-001</t>
  </si>
  <si>
    <t>INV-3147-001</t>
  </si>
  <si>
    <t>INV-3147-002</t>
  </si>
  <si>
    <t>INV-3147-003</t>
  </si>
  <si>
    <t>INV-3147-004</t>
  </si>
  <si>
    <t>INV-3148-001</t>
  </si>
  <si>
    <t>INV-3148-002</t>
  </si>
  <si>
    <t>INV-3148-003</t>
  </si>
  <si>
    <t>INV-3148-004</t>
  </si>
  <si>
    <t>INV-3148-005</t>
  </si>
  <si>
    <t>INV-3149-001</t>
  </si>
  <si>
    <t>INV-3150-001</t>
  </si>
  <si>
    <t>INV-3150-002</t>
  </si>
  <si>
    <t>INV-3151-001</t>
  </si>
  <si>
    <t>INV-3151-002</t>
  </si>
  <si>
    <t>INV-3151-003</t>
  </si>
  <si>
    <t>INV-3151-004</t>
  </si>
  <si>
    <t>INV-3151-005</t>
  </si>
  <si>
    <t>INV-3152-001</t>
  </si>
  <si>
    <t>INV-3152-002</t>
  </si>
  <si>
    <t>INV-3153-001</t>
  </si>
  <si>
    <t>INV-3153-002</t>
  </si>
  <si>
    <t>INV-3153-003</t>
  </si>
  <si>
    <t>INV-3153-004</t>
  </si>
  <si>
    <t>INV-3154-001</t>
  </si>
  <si>
    <t>INV-3154-002</t>
  </si>
  <si>
    <t>INV-3155-001</t>
  </si>
  <si>
    <t>INV-3155-002</t>
  </si>
  <si>
    <t>INV-3155-003</t>
  </si>
  <si>
    <t>INV-3155-004</t>
  </si>
  <si>
    <t>INV-3155-005</t>
  </si>
  <si>
    <t>INV-3155-006</t>
  </si>
  <si>
    <t>INV-3155-007</t>
  </si>
  <si>
    <t>INV-3155-008</t>
  </si>
  <si>
    <t>INV-3155-009</t>
  </si>
  <si>
    <t>INV-3155-010</t>
  </si>
  <si>
    <t>INV-3155-011</t>
  </si>
  <si>
    <t>INV-3155-012</t>
  </si>
  <si>
    <t>INV-3155-013</t>
  </si>
  <si>
    <t>INV-3155-014</t>
  </si>
  <si>
    <t>INV-3155-015</t>
  </si>
  <si>
    <t>INV-3155-016</t>
  </si>
  <si>
    <t>INV-3155-017</t>
  </si>
  <si>
    <t>INV-3156-001</t>
  </si>
  <si>
    <t>INV-3156-002</t>
  </si>
  <si>
    <t>INV-3156-003</t>
  </si>
  <si>
    <t>INV-3156-004</t>
  </si>
  <si>
    <t>INV-3156-005</t>
  </si>
  <si>
    <t>INV-3157-001</t>
  </si>
  <si>
    <t>INV-3157-002</t>
  </si>
  <si>
    <t>INV-3157-003</t>
  </si>
  <si>
    <t>INV-3157-004</t>
  </si>
  <si>
    <t>INV-3157-005</t>
  </si>
  <si>
    <t>INV-3157-006</t>
  </si>
  <si>
    <t>INV-3158-001</t>
  </si>
  <si>
    <t>INV-3158-002</t>
  </si>
  <si>
    <t>INV-3158-003</t>
  </si>
  <si>
    <t>INV-3158-004</t>
  </si>
  <si>
    <t>INV-3158-005</t>
  </si>
  <si>
    <t>INV-3158-006</t>
  </si>
  <si>
    <t>INV-3158-007</t>
  </si>
  <si>
    <t>INV-3158-008</t>
  </si>
  <si>
    <t>INV-3158-009</t>
  </si>
  <si>
    <t>INV-3158-010</t>
  </si>
  <si>
    <t>INV-3158-011</t>
  </si>
  <si>
    <t>INV-3158-012</t>
  </si>
  <si>
    <t>INV-3158-013</t>
  </si>
  <si>
    <t>INV-3158-014</t>
  </si>
  <si>
    <t>INV-3158-015</t>
  </si>
  <si>
    <t>INV-3159-001</t>
  </si>
  <si>
    <t>INV-3159-002</t>
  </si>
  <si>
    <t>INV-3160-001</t>
  </si>
  <si>
    <t>INV-3160-002</t>
  </si>
  <si>
    <t>INV-3160-003</t>
  </si>
  <si>
    <t>INV-3161-001</t>
  </si>
  <si>
    <t>INV-3161-002</t>
  </si>
  <si>
    <t>INV-3161-003</t>
  </si>
  <si>
    <t>INV-3162-001</t>
  </si>
  <si>
    <t>INV-3162-002</t>
  </si>
  <si>
    <t>INV-3162-003</t>
  </si>
  <si>
    <t>INV-3162-004</t>
  </si>
  <si>
    <t>INV-3162-005</t>
  </si>
  <si>
    <t>INV-3162-006</t>
  </si>
  <si>
    <t>INV-3162-007</t>
  </si>
  <si>
    <t>INV-3162-008</t>
  </si>
  <si>
    <t>INV-3163-001</t>
  </si>
  <si>
    <t>INV-3163-002</t>
  </si>
  <si>
    <t>INV-3163-003</t>
  </si>
  <si>
    <t>INV-3163-004</t>
  </si>
  <si>
    <t>INV-3163-005</t>
  </si>
  <si>
    <t>INV-3163-006</t>
  </si>
  <si>
    <t>INV-3163-007</t>
  </si>
  <si>
    <t>INV-3163-008</t>
  </si>
  <si>
    <t>INV-3163-009</t>
  </si>
  <si>
    <t>INV-3163-010</t>
  </si>
  <si>
    <t>INV-3163-011</t>
  </si>
  <si>
    <t>INV-3163-012</t>
  </si>
  <si>
    <t>INV-3163-013</t>
  </si>
  <si>
    <t>INV-3163-014</t>
  </si>
  <si>
    <t>INV-3163-015</t>
  </si>
  <si>
    <t>INV-3163-016</t>
  </si>
  <si>
    <t>INV-3163-017</t>
  </si>
  <si>
    <t>INV-3163-018</t>
  </si>
  <si>
    <t>INV-3163-019</t>
  </si>
  <si>
    <t>INV-3163-020</t>
  </si>
  <si>
    <t>INV-3163-021</t>
  </si>
  <si>
    <t>INV-3163-022</t>
  </si>
  <si>
    <t>INV-3163-023</t>
  </si>
  <si>
    <t>INV-3163-024</t>
  </si>
  <si>
    <t>INV-3163-025</t>
  </si>
  <si>
    <t>INV-3163-026</t>
  </si>
  <si>
    <t>INV-3163-027</t>
  </si>
  <si>
    <t>INV-3163-028</t>
  </si>
  <si>
    <t>INV-3163-029</t>
  </si>
  <si>
    <t>INV-3163-030</t>
  </si>
  <si>
    <t>INV-3163-031</t>
  </si>
  <si>
    <t>INV-3163-032</t>
  </si>
  <si>
    <t>INV-3163-033</t>
  </si>
  <si>
    <t>INV-3163-034</t>
  </si>
  <si>
    <t>INV-3164-001</t>
  </si>
  <si>
    <t>INV-3164-002</t>
  </si>
  <si>
    <t>INV-3164-003</t>
  </si>
  <si>
    <t>INV-3164-004</t>
  </si>
  <si>
    <t>INV-3164-005</t>
  </si>
  <si>
    <t>INV-3164-006</t>
  </si>
  <si>
    <t>INV-3164-007</t>
  </si>
  <si>
    <t>INV-3164-008</t>
  </si>
  <si>
    <t>INV-3165-001</t>
  </si>
  <si>
    <t>INV-3165-002</t>
  </si>
  <si>
    <t>INV-3165-003</t>
  </si>
  <si>
    <t>INV-3165-004</t>
  </si>
  <si>
    <t>INV-3166-001</t>
  </si>
  <si>
    <t>INV-3166-002</t>
  </si>
  <si>
    <t>INV-3166-003</t>
  </si>
  <si>
    <t>INV-3166-004</t>
  </si>
  <si>
    <t>INV-3166-005</t>
  </si>
  <si>
    <t>INV-3166-006</t>
  </si>
  <si>
    <t>INV-3166-007</t>
  </si>
  <si>
    <t>INV-3166-008</t>
  </si>
  <si>
    <t>INV-3166-009</t>
  </si>
  <si>
    <t>INV-3166-010</t>
  </si>
  <si>
    <t>INV-3166-011</t>
  </si>
  <si>
    <t>INV-3166-012</t>
  </si>
  <si>
    <t>INV-3166-013</t>
  </si>
  <si>
    <t>INV-3166-014</t>
  </si>
  <si>
    <t>INV-3166-015</t>
  </si>
  <si>
    <t>INV-3166-016</t>
  </si>
  <si>
    <t>INV-3166-017</t>
  </si>
  <si>
    <t>INV-3166-018</t>
  </si>
  <si>
    <t>INV-3166-019</t>
  </si>
  <si>
    <t>INV-3166-020</t>
  </si>
  <si>
    <t>INV-3166-021</t>
  </si>
  <si>
    <t>INV-3166-022</t>
  </si>
  <si>
    <t>INV-3167-001</t>
  </si>
  <si>
    <t>INV-3167-002</t>
  </si>
  <si>
    <t>INV-3167-003</t>
  </si>
  <si>
    <t>INV-3167-004</t>
  </si>
  <si>
    <t>INV-3167-005</t>
  </si>
  <si>
    <t>INV-3167-006</t>
  </si>
  <si>
    <t>INV-3167-007</t>
  </si>
  <si>
    <t>INV-3167-008</t>
  </si>
  <si>
    <t>INV-3167-009</t>
  </si>
  <si>
    <t>INV-3167-010</t>
  </si>
  <si>
    <t>INV-3167-011</t>
  </si>
  <si>
    <t>INV-3167-012</t>
  </si>
  <si>
    <t>INV-3167-013</t>
  </si>
  <si>
    <t>INV-3167-014</t>
  </si>
  <si>
    <t>INV-3167-015</t>
  </si>
  <si>
    <t>INV-3167-016</t>
  </si>
  <si>
    <t>INV-3167-017</t>
  </si>
  <si>
    <t>INV-3167-018</t>
  </si>
  <si>
    <t>INV-3168-001</t>
  </si>
  <si>
    <t>INV-3168-002</t>
  </si>
  <si>
    <t>INV-3168-003</t>
  </si>
  <si>
    <t>INV-3168-004</t>
  </si>
  <si>
    <t>INV-3168-005</t>
  </si>
  <si>
    <t>INV-3168-006</t>
  </si>
  <si>
    <t>INV-3169-001</t>
  </si>
  <si>
    <t>INV-3169-002</t>
  </si>
  <si>
    <t>INV-3169-003</t>
  </si>
  <si>
    <t>INV-3170-001</t>
  </si>
  <si>
    <t>INV-3171-001</t>
  </si>
  <si>
    <t>INV-3171-002</t>
  </si>
  <si>
    <t>INV-3171-003</t>
  </si>
  <si>
    <t>INV-3171-004</t>
  </si>
  <si>
    <t>INV-3171-005</t>
  </si>
  <si>
    <t>INV-3171-006</t>
  </si>
  <si>
    <t>INV-3171-007</t>
  </si>
  <si>
    <t>INV-3172-001</t>
  </si>
  <si>
    <t>INV-3172-002</t>
  </si>
  <si>
    <t>INV-3172-003</t>
  </si>
  <si>
    <t>INV-3172-004</t>
  </si>
  <si>
    <t>INV-3172-005</t>
  </si>
  <si>
    <t>INV-3172-006</t>
  </si>
  <si>
    <t>INV-3172-007</t>
  </si>
  <si>
    <t>INV-3172-008</t>
  </si>
  <si>
    <t>INV-3172-009</t>
  </si>
  <si>
    <t>INV-3173-001</t>
  </si>
  <si>
    <t>INV-3173-002</t>
  </si>
  <si>
    <t>INV-3173-003</t>
  </si>
  <si>
    <t>INV-3173-004</t>
  </si>
  <si>
    <t>INV-3173-005</t>
  </si>
  <si>
    <t>INV-3173-006</t>
  </si>
  <si>
    <t>INV-3173-007</t>
  </si>
  <si>
    <t>INV-3173-008</t>
  </si>
  <si>
    <t>INV-3173-009</t>
  </si>
  <si>
    <t>INV-3173-010</t>
  </si>
  <si>
    <t>INV-3173-011</t>
  </si>
  <si>
    <t>INV-3173-012</t>
  </si>
  <si>
    <t>INV-3173-013</t>
  </si>
  <si>
    <t>INV-3173-014</t>
  </si>
  <si>
    <t>INV-3173-015</t>
  </si>
  <si>
    <t>INV-3173-016</t>
  </si>
  <si>
    <t>INV-3173-017</t>
  </si>
  <si>
    <t>INV-3173-018</t>
  </si>
  <si>
    <t>INV-3173-019</t>
  </si>
  <si>
    <t>INV-3174-001</t>
  </si>
  <si>
    <t>INV-3174-002</t>
  </si>
  <si>
    <t>INV-3174-003</t>
  </si>
  <si>
    <t>INV-3175-001</t>
  </si>
  <si>
    <t>INV-3175-002</t>
  </si>
  <si>
    <t>INV-3176-001</t>
  </si>
  <si>
    <t>INV-3177-001</t>
  </si>
  <si>
    <t>INV-3177-002</t>
  </si>
  <si>
    <t>INV-3177-003</t>
  </si>
  <si>
    <t>INV-3178-001</t>
  </si>
  <si>
    <t>INV-3178-002</t>
  </si>
  <si>
    <t>INV-3178-003</t>
  </si>
  <si>
    <t>INV-3178-004</t>
  </si>
  <si>
    <t>INV-3178-005</t>
  </si>
  <si>
    <t>INV-3178-006</t>
  </si>
  <si>
    <t>INV-3179-001</t>
  </si>
  <si>
    <t>INV-3179-002</t>
  </si>
  <si>
    <t>INV-3179-003</t>
  </si>
  <si>
    <t>INV-3179-004</t>
  </si>
  <si>
    <t>INV-3179-005</t>
  </si>
  <si>
    <t>INV-3179-006</t>
  </si>
  <si>
    <t>INV-3179-007</t>
  </si>
  <si>
    <t>INV-3179-008</t>
  </si>
  <si>
    <t>INV-3179-009</t>
  </si>
  <si>
    <t>INV-3179-010</t>
  </si>
  <si>
    <t>INV-3179-011</t>
  </si>
  <si>
    <t>INV-3179-012</t>
  </si>
  <si>
    <t>INV-3179-013</t>
  </si>
  <si>
    <t>INV-3179-014</t>
  </si>
  <si>
    <t>INV-3179-015</t>
  </si>
  <si>
    <t>INV-3179-016</t>
  </si>
  <si>
    <t>INV-3179-017</t>
  </si>
  <si>
    <t>INV-3179-018</t>
  </si>
  <si>
    <t>INV-3179-019</t>
  </si>
  <si>
    <t>INV-3179-020</t>
  </si>
  <si>
    <t>INV-3179-021</t>
  </si>
  <si>
    <t>INV-3179-022</t>
  </si>
  <si>
    <t>INV-3179-023</t>
  </si>
  <si>
    <t>INV-3179-024</t>
  </si>
  <si>
    <t>INV-3179-025</t>
  </si>
  <si>
    <t>INV-3179-026</t>
  </si>
  <si>
    <t>INV-3179-027</t>
  </si>
  <si>
    <t>INV-3179-028</t>
  </si>
  <si>
    <t>INV-3179-029</t>
  </si>
  <si>
    <t>INV-3179-030</t>
  </si>
  <si>
    <t>INV-3179-031</t>
  </si>
  <si>
    <t>INV-3179-032</t>
  </si>
  <si>
    <t>INV-3179-033</t>
  </si>
  <si>
    <t>INV-3179-034</t>
  </si>
  <si>
    <t>INV-3179-035</t>
  </si>
  <si>
    <t>INV-3179-036</t>
  </si>
  <si>
    <t>INV-3179-037</t>
  </si>
  <si>
    <t>INV-3179-038</t>
  </si>
  <si>
    <t>INV-3179-039</t>
  </si>
  <si>
    <t>INV-3180-001</t>
  </si>
  <si>
    <t>INV-3180-002</t>
  </si>
  <si>
    <t>INV-3180-003</t>
  </si>
  <si>
    <t>INV-3180-004</t>
  </si>
  <si>
    <t>INV-3180-005</t>
  </si>
  <si>
    <t>INV-3180-006</t>
  </si>
  <si>
    <t>INV-3181-001</t>
  </si>
  <si>
    <t>INV-3181-002</t>
  </si>
  <si>
    <t>INV-3181-003</t>
  </si>
  <si>
    <t>INV-3181-004</t>
  </si>
  <si>
    <t>INV-3181-005</t>
  </si>
  <si>
    <t>INV-3182-001</t>
  </si>
  <si>
    <t>INV-3182-002</t>
  </si>
  <si>
    <t>INV-3182-003</t>
  </si>
  <si>
    <t>INV-3182-004</t>
  </si>
  <si>
    <t>INV-3182-005</t>
  </si>
  <si>
    <t>INV-3182-006</t>
  </si>
  <si>
    <t>INV-3183-001</t>
  </si>
  <si>
    <t>INV-3183-002</t>
  </si>
  <si>
    <t>INV-3183-003</t>
  </si>
  <si>
    <t>INV-3183-004</t>
  </si>
  <si>
    <t>INV-3183-005</t>
  </si>
  <si>
    <t>INV-3183-006</t>
  </si>
  <si>
    <t>INV-3184-001</t>
  </si>
  <si>
    <t>INV-3184-002</t>
  </si>
  <si>
    <t>INV-3184-003</t>
  </si>
  <si>
    <t>INV-3184-004</t>
  </si>
  <si>
    <t>INV-3184-005</t>
  </si>
  <si>
    <t>INV-3184-006</t>
  </si>
  <si>
    <t>INV-3184-007</t>
  </si>
  <si>
    <t>INV-3184-008</t>
  </si>
  <si>
    <t>INV-3184-009</t>
  </si>
  <si>
    <t>INV-3184-010</t>
  </si>
  <si>
    <t>INV-3184-011</t>
  </si>
  <si>
    <t>INV-3185-001</t>
  </si>
  <si>
    <t>INV-3185-002</t>
  </si>
  <si>
    <t>INV-3185-003</t>
  </si>
  <si>
    <t>INV-3186-001</t>
  </si>
  <si>
    <t>INV-3186-002</t>
  </si>
  <si>
    <t>INV-3186-003</t>
  </si>
  <si>
    <t>INV-3186-004</t>
  </si>
  <si>
    <t>INV-3186-005</t>
  </si>
  <si>
    <t>INV-3186-006</t>
  </si>
  <si>
    <t>INV-3186-007</t>
  </si>
  <si>
    <t>INV-3186-008</t>
  </si>
  <si>
    <t>INV-3186-009</t>
  </si>
  <si>
    <t>INV-3186-010</t>
  </si>
  <si>
    <t>INV-3187-001</t>
  </si>
  <si>
    <t>INV-3187-002</t>
  </si>
  <si>
    <t>INV-3188-001</t>
  </si>
  <si>
    <t>INV-3188-002</t>
  </si>
  <si>
    <t>INV-3189-001</t>
  </si>
  <si>
    <t>INV-3189-002</t>
  </si>
  <si>
    <t>INV-3189-003</t>
  </si>
  <si>
    <t>INV-3189-004</t>
  </si>
  <si>
    <t>INV-3189-005</t>
  </si>
  <si>
    <t>INV-3189-006</t>
  </si>
  <si>
    <t>INV-3190-001</t>
  </si>
  <si>
    <t>INV-3190-002</t>
  </si>
  <si>
    <t>INV-3190-003</t>
  </si>
  <si>
    <t>INV-3191-001</t>
  </si>
  <si>
    <t>INV-3192-001</t>
  </si>
  <si>
    <t>INV-3192-002</t>
  </si>
  <si>
    <t>INV-3192-003</t>
  </si>
  <si>
    <t>INV-3192-004</t>
  </si>
  <si>
    <t>INV-3193-001</t>
  </si>
  <si>
    <t>INV-3194-001</t>
  </si>
  <si>
    <t>INV-3194-002</t>
  </si>
  <si>
    <t>INV-3194-003</t>
  </si>
  <si>
    <t>INV-3195-001</t>
  </si>
  <si>
    <t>INV-3195-002</t>
  </si>
  <si>
    <t>INV-3195-003</t>
  </si>
  <si>
    <t>INV-3195-004</t>
  </si>
  <si>
    <t>INV-3196-001</t>
  </si>
  <si>
    <t>INV-3196-002</t>
  </si>
  <si>
    <t>INV-3196-003</t>
  </si>
  <si>
    <t>INV-3196-004</t>
  </si>
  <si>
    <t>INV-3197-001</t>
  </si>
  <si>
    <t>INV-3197-002</t>
  </si>
  <si>
    <t>INV-3198-001</t>
  </si>
  <si>
    <t>INV-3198-002</t>
  </si>
  <si>
    <t>INV-3198-003</t>
  </si>
  <si>
    <t>INV-3199-001</t>
  </si>
  <si>
    <t>INV-3199-002</t>
  </si>
  <si>
    <t>INV-3199-003</t>
  </si>
  <si>
    <t>INV-3199-004</t>
  </si>
  <si>
    <t>INV-3200-001</t>
  </si>
  <si>
    <t>INV-3201-001</t>
  </si>
  <si>
    <t>INV-3201-002</t>
  </si>
  <si>
    <t>INV-3201-003</t>
  </si>
  <si>
    <t>INV-3201-004</t>
  </si>
  <si>
    <t>INV-3201-005</t>
  </si>
  <si>
    <t>INV-3201-006</t>
  </si>
  <si>
    <t>INV-3201-007</t>
  </si>
  <si>
    <t>INV-3201-008</t>
  </si>
  <si>
    <t>INV-3201-009</t>
  </si>
  <si>
    <t>INV-3201-010</t>
  </si>
  <si>
    <t>INV-3201-011</t>
  </si>
  <si>
    <t>INV-3202-001</t>
  </si>
  <si>
    <t>INV-3202-002</t>
  </si>
  <si>
    <t>INV-3203-001</t>
  </si>
  <si>
    <t>INV-3203-002</t>
  </si>
  <si>
    <t>INV-3203-003</t>
  </si>
  <si>
    <t>INV-3203-004</t>
  </si>
  <si>
    <t>INV-3204-001</t>
  </si>
  <si>
    <t>INV-3204-002</t>
  </si>
  <si>
    <t>INV-3204-003</t>
  </si>
  <si>
    <t>INV-3204-004</t>
  </si>
  <si>
    <t>INV-3204-005</t>
  </si>
  <si>
    <t>INV-3204-006</t>
  </si>
  <si>
    <t>INV-3204-007</t>
  </si>
  <si>
    <t>INV-3204-008</t>
  </si>
  <si>
    <t>INV-3204-009</t>
  </si>
  <si>
    <t>INV-3204-010</t>
  </si>
  <si>
    <t>INV-3204-011</t>
  </si>
  <si>
    <t>INV-3204-012</t>
  </si>
  <si>
    <t>INV-3205-001</t>
  </si>
  <si>
    <t>INV-3206-001</t>
  </si>
  <si>
    <t>INV-3206-002</t>
  </si>
  <si>
    <t>INV-3206-003</t>
  </si>
  <si>
    <t>INV-3207-001</t>
  </si>
  <si>
    <t>INV-3207-002</t>
  </si>
  <si>
    <t>INV-3207-003</t>
  </si>
  <si>
    <t>INV-3207-004</t>
  </si>
  <si>
    <t>INV-3208-001</t>
  </si>
  <si>
    <t>INV-3208-002</t>
  </si>
  <si>
    <t>INV-3208-003</t>
  </si>
  <si>
    <t>INV-3208-004</t>
  </si>
  <si>
    <t>INV-3208-005</t>
  </si>
  <si>
    <t>INV-3208-006</t>
  </si>
  <si>
    <t>INV-3208-007</t>
  </si>
  <si>
    <t>INV-3208-008</t>
  </si>
  <si>
    <t>INV-3209-001</t>
  </si>
  <si>
    <t>INV-3209-002</t>
  </si>
  <si>
    <t>INV-3209-003</t>
  </si>
  <si>
    <t>INV-3209-004</t>
  </si>
  <si>
    <t>INV-3209-005</t>
  </si>
  <si>
    <t>INV-3209-006</t>
  </si>
  <si>
    <t>INV-3209-007</t>
  </si>
  <si>
    <t>INV-3209-008</t>
  </si>
  <si>
    <t>INV-3209-009</t>
  </si>
  <si>
    <t>INV-3209-010</t>
  </si>
  <si>
    <t>INV-3209-011</t>
  </si>
  <si>
    <t>INV-3209-012</t>
  </si>
  <si>
    <t>INV-3209-013</t>
  </si>
  <si>
    <t>INV-3209-014</t>
  </si>
  <si>
    <t>INV-3209-015</t>
  </si>
  <si>
    <t>INV-3209-016</t>
  </si>
  <si>
    <t>INV-3209-017</t>
  </si>
  <si>
    <t>INV-3209-018</t>
  </si>
  <si>
    <t>INV-3209-019</t>
  </si>
  <si>
    <t>INV-3209-020</t>
  </si>
  <si>
    <t>INV-3209-021</t>
  </si>
  <si>
    <t>INV-3209-022</t>
  </si>
  <si>
    <t>INV-3209-023</t>
  </si>
  <si>
    <t>INV-3209-024</t>
  </si>
  <si>
    <t>INV-3209-025</t>
  </si>
  <si>
    <t>INV-3209-026</t>
  </si>
  <si>
    <t>INV-3209-027</t>
  </si>
  <si>
    <t>INV-3210-001</t>
  </si>
  <si>
    <t>INV-3210-002</t>
  </si>
  <si>
    <t>INV-3210-003</t>
  </si>
  <si>
    <t>INV-3210-004</t>
  </si>
  <si>
    <t>INV-3210-005</t>
  </si>
  <si>
    <t>INV-3210-006</t>
  </si>
  <si>
    <t>INV-3210-007</t>
  </si>
  <si>
    <t>INV-3210-008</t>
  </si>
  <si>
    <t>INV-3210-009</t>
  </si>
  <si>
    <t>INV-3210-010</t>
  </si>
  <si>
    <t>INV-3210-011</t>
  </si>
  <si>
    <t>INV-3210-012</t>
  </si>
  <si>
    <t>INV-3210-013</t>
  </si>
  <si>
    <t>INV-3210-014</t>
  </si>
  <si>
    <t>INV-3210-015</t>
  </si>
  <si>
    <t>INV-3210-016</t>
  </si>
  <si>
    <t>INV-3210-017</t>
  </si>
  <si>
    <t>INV-3210-018</t>
  </si>
  <si>
    <t>INV-3210-019</t>
  </si>
  <si>
    <t>INV-3211-001</t>
  </si>
  <si>
    <t>INV-3211-002</t>
  </si>
  <si>
    <t>INV-3211-003</t>
  </si>
  <si>
    <t>INV-3211-004</t>
  </si>
  <si>
    <t>INV-3211-005</t>
  </si>
  <si>
    <t>INV-3211-006</t>
  </si>
  <si>
    <t>INV-3212-001</t>
  </si>
  <si>
    <t>INV-3213-001</t>
  </si>
  <si>
    <t>INV-3214-001</t>
  </si>
  <si>
    <t>INV-3214-002</t>
  </si>
  <si>
    <t>INV-3214-003</t>
  </si>
  <si>
    <t>INV-3214-004</t>
  </si>
  <si>
    <t>INV-3214-005</t>
  </si>
  <si>
    <t>INV-3214-006</t>
  </si>
  <si>
    <t>INV-3214-007</t>
  </si>
  <si>
    <t>INV-3214-008</t>
  </si>
  <si>
    <t>INV-3215-001</t>
  </si>
  <si>
    <t>INV-3215-002</t>
  </si>
  <si>
    <t>INV-3215-003</t>
  </si>
  <si>
    <t>INV-3216-001</t>
  </si>
  <si>
    <t>INV-3216-002</t>
  </si>
  <si>
    <t>INV-3216-003</t>
  </si>
  <si>
    <t>INV-3216-004</t>
  </si>
  <si>
    <t>INV-3216-005</t>
  </si>
  <si>
    <t>INV-3216-006</t>
  </si>
  <si>
    <t>INV-3216-007</t>
  </si>
  <si>
    <t>INV-3217-001</t>
  </si>
  <si>
    <t>INV-3217-002</t>
  </si>
  <si>
    <t>INV-3217-003</t>
  </si>
  <si>
    <t>INV-3217-004</t>
  </si>
  <si>
    <t>INV-3217-005</t>
  </si>
  <si>
    <t>INV-3218-001</t>
  </si>
  <si>
    <t>INV-3219-001</t>
  </si>
  <si>
    <t>INV-3219-002</t>
  </si>
  <si>
    <t>INV-3220-001</t>
  </si>
  <si>
    <t>INV-3220-002</t>
  </si>
  <si>
    <t>INV-3221-001</t>
  </si>
  <si>
    <t>INV-3221-002</t>
  </si>
  <si>
    <t>INV-3221-003</t>
  </si>
  <si>
    <t>INV-3221-004</t>
  </si>
  <si>
    <t>INV-3221-005</t>
  </si>
  <si>
    <t>INV-3221-006</t>
  </si>
  <si>
    <t>INV-3221-007</t>
  </si>
  <si>
    <t>INV-3221-008</t>
  </si>
  <si>
    <t>INV-3221-009</t>
  </si>
  <si>
    <t>INV-3221-010</t>
  </si>
  <si>
    <t>INV-3221-011</t>
  </si>
  <si>
    <t>INV-3222-001</t>
  </si>
  <si>
    <t>INV-3222-002</t>
  </si>
  <si>
    <t>INV-3223-001</t>
  </si>
  <si>
    <t>INV-3223-002</t>
  </si>
  <si>
    <t>INV-3223-003</t>
  </si>
  <si>
    <t>INV-3224-001</t>
  </si>
  <si>
    <t>INV-3224-002</t>
  </si>
  <si>
    <t>INV-3224-003</t>
  </si>
  <si>
    <t>INV-3224-004</t>
  </si>
  <si>
    <t>INV-3225-001</t>
  </si>
  <si>
    <t>INV-3226-001</t>
  </si>
  <si>
    <t>INV-3226-002</t>
  </si>
  <si>
    <t>INV-3226-003</t>
  </si>
  <si>
    <t>INV-3226-004</t>
  </si>
  <si>
    <t>INV-3226-005</t>
  </si>
  <si>
    <t>INV-3227-001</t>
  </si>
  <si>
    <t>INV-3227-002</t>
  </si>
  <si>
    <t>INV-3227-003</t>
  </si>
  <si>
    <t>INV-3227-004</t>
  </si>
  <si>
    <t>INV-3227-005</t>
  </si>
  <si>
    <t>INV-3227-006</t>
  </si>
  <si>
    <t>INV-3227-007</t>
  </si>
  <si>
    <t>INV-3227-008</t>
  </si>
  <si>
    <t>INV-3227-009</t>
  </si>
  <si>
    <t>INV-3228-001</t>
  </si>
  <si>
    <t>INV-3228-002</t>
  </si>
  <si>
    <t>INV-3228-003</t>
  </si>
  <si>
    <t>INV-3228-004</t>
  </si>
  <si>
    <t>INV-3228-005</t>
  </si>
  <si>
    <t>INV-3228-006</t>
  </si>
  <si>
    <t>INV-3228-007</t>
  </si>
  <si>
    <t>INV-3229-001</t>
  </si>
  <si>
    <t>INV-3229-002</t>
  </si>
  <si>
    <t>INV-3229-003</t>
  </si>
  <si>
    <t>INV-3229-004</t>
  </si>
  <si>
    <t>INV-3229-005</t>
  </si>
  <si>
    <t>INV-3229-006</t>
  </si>
  <si>
    <t>INV-3229-007</t>
  </si>
  <si>
    <t>INV-3229-008</t>
  </si>
  <si>
    <t>INV-3229-009</t>
  </si>
  <si>
    <t>INV-3229-010</t>
  </si>
  <si>
    <t>INV-3230-001</t>
  </si>
  <si>
    <t>INV-3230-002</t>
  </si>
  <si>
    <t>INV-3230-003</t>
  </si>
  <si>
    <t>INV-3230-004</t>
  </si>
  <si>
    <t>INV-3231-001</t>
  </si>
  <si>
    <t>INV-3231-002</t>
  </si>
  <si>
    <t>INV-3231-003</t>
  </si>
  <si>
    <t>INV-3231-004</t>
  </si>
  <si>
    <t>INV-3231-005</t>
  </si>
  <si>
    <t>INV-3231-006</t>
  </si>
  <si>
    <t>INV-3231-007</t>
  </si>
  <si>
    <t>INV-3232-001</t>
  </si>
  <si>
    <t>INV-3232-002</t>
  </si>
  <si>
    <t>INV-3233-001</t>
  </si>
  <si>
    <t>INV-3233-002</t>
  </si>
  <si>
    <t>INV-3233-003</t>
  </si>
  <si>
    <t>INV-3233-004</t>
  </si>
  <si>
    <t>INV-3233-005</t>
  </si>
  <si>
    <t>INV-3233-006</t>
  </si>
  <si>
    <t>INV-3233-007</t>
  </si>
  <si>
    <t>INV-3233-008</t>
  </si>
  <si>
    <t>INV-3233-009</t>
  </si>
  <si>
    <t>INV-3233-010</t>
  </si>
  <si>
    <t>INV-3234-001</t>
  </si>
  <si>
    <t>INV-3234-002</t>
  </si>
  <si>
    <t>INV-3234-003</t>
  </si>
  <si>
    <t>INV-3234-004</t>
  </si>
  <si>
    <t>INV-3234-005</t>
  </si>
  <si>
    <t>INV-3234-006</t>
  </si>
  <si>
    <t>INV-3234-007</t>
  </si>
  <si>
    <t>INV-3234-008</t>
  </si>
  <si>
    <t>INV-3234-009</t>
  </si>
  <si>
    <t>INV-3234-010</t>
  </si>
  <si>
    <t>INV-3234-011</t>
  </si>
  <si>
    <t>INV-3234-012</t>
  </si>
  <si>
    <t>INV-3234-013</t>
  </si>
  <si>
    <t>INV-3234-014</t>
  </si>
  <si>
    <t>INV-3234-015</t>
  </si>
  <si>
    <t>INV-3235-001</t>
  </si>
  <si>
    <t>INV-3235-002</t>
  </si>
  <si>
    <t>INV-3235-003</t>
  </si>
  <si>
    <t>INV-3235-004</t>
  </si>
  <si>
    <t>INV-3235-005</t>
  </si>
  <si>
    <t>INV-3236-001</t>
  </si>
  <si>
    <t>INV-3237-001</t>
  </si>
  <si>
    <t>INV-3237-002</t>
  </si>
  <si>
    <t>INV-3237-003</t>
  </si>
  <si>
    <t>INV-3238-001</t>
  </si>
  <si>
    <t>INV-3238-002</t>
  </si>
  <si>
    <t>INV-3239-001</t>
  </si>
  <si>
    <t>INV-3239-002</t>
  </si>
  <si>
    <t>INV-3239-003</t>
  </si>
  <si>
    <t>INV-3239-004</t>
  </si>
  <si>
    <t>INV-3239-005</t>
  </si>
  <si>
    <t>INV-3239-006</t>
  </si>
  <si>
    <t>INV-3239-007</t>
  </si>
  <si>
    <t>INV-3239-008</t>
  </si>
  <si>
    <t>INV-3239-009</t>
  </si>
  <si>
    <t>INV-3239-010</t>
  </si>
  <si>
    <t>INV-3239-011</t>
  </si>
  <si>
    <t>INV-3240-001</t>
  </si>
  <si>
    <t>INV-3240-002</t>
  </si>
  <si>
    <t>INV-3240-003</t>
  </si>
  <si>
    <t>INV-3240-004</t>
  </si>
  <si>
    <t>INV-3240-005</t>
  </si>
  <si>
    <t>INV-3240-006</t>
  </si>
  <si>
    <t>INV-3240-007</t>
  </si>
  <si>
    <t>INV-3241-001</t>
  </si>
  <si>
    <t>INV-3241-002</t>
  </si>
  <si>
    <t>INV-3242-001</t>
  </si>
  <si>
    <t>INV-3242-002</t>
  </si>
  <si>
    <t>INV-3242-003</t>
  </si>
  <si>
    <t>INV-3243-001</t>
  </si>
  <si>
    <t>INV-3243-002</t>
  </si>
  <si>
    <t>INV-3243-003</t>
  </si>
  <si>
    <t>INV-3243-004</t>
  </si>
  <si>
    <t>INV-3243-005</t>
  </si>
  <si>
    <t>INV-3243-006</t>
  </si>
  <si>
    <t>INV-3243-007</t>
  </si>
  <si>
    <t>INV-3244-001</t>
  </si>
  <si>
    <t>INV-3244-002</t>
  </si>
  <si>
    <t>INV-3244-003</t>
  </si>
  <si>
    <t>INV-3245-001</t>
  </si>
  <si>
    <t>INV-3245-002</t>
  </si>
  <si>
    <t>INV-3245-003</t>
  </si>
  <si>
    <t>INV-3245-004</t>
  </si>
  <si>
    <t>INV-3246-001</t>
  </si>
  <si>
    <t>INV-3246-002</t>
  </si>
  <si>
    <t>INV-3247-001</t>
  </si>
  <si>
    <t>INV-3247-002</t>
  </si>
  <si>
    <t>INV-3247-003</t>
  </si>
  <si>
    <t>INV-3247-004</t>
  </si>
  <si>
    <t>INV-3248-001</t>
  </si>
  <si>
    <t>INV-3248-002</t>
  </si>
  <si>
    <t>4 - What data cleaning or validation could be conducted to make this task easier?</t>
  </si>
  <si>
    <t>Please answer the following four questions:</t>
  </si>
  <si>
    <t>2 - Which product has generated the most sales in 2022?</t>
  </si>
  <si>
    <t>3 - What was the company's most profitable month?</t>
  </si>
  <si>
    <t>1 - What is the total value of sales per month in Melbourne - Central region?</t>
  </si>
  <si>
    <t>Total value of sales per month in Melbourne - Central region</t>
  </si>
  <si>
    <t>Month</t>
  </si>
  <si>
    <t>Value</t>
  </si>
  <si>
    <t>row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</si>
  <si>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</si>
  <si>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</si>
  <si>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</si>
  <si>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</si>
  <si>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</si>
  <si>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</si>
  <si>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</si>
  <si>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</si>
  <si>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</si>
  <si>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</si>
  <si>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</si>
  <si>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</si>
  <si>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sale of invoice</t>
  </si>
  <si>
    <t>month number</t>
  </si>
  <si>
    <t>Product Sales</t>
  </si>
  <si>
    <t>Product_number</t>
  </si>
  <si>
    <t>Product_name</t>
  </si>
  <si>
    <t>Product_Sale_amount</t>
  </si>
  <si>
    <t>Monthly Total Sales</t>
  </si>
  <si>
    <t>Total Sale</t>
  </si>
  <si>
    <t>profit</t>
  </si>
  <si>
    <t>profit x Qnty</t>
  </si>
  <si>
    <t>total profit of invoice</t>
  </si>
  <si>
    <t>Total Profit</t>
  </si>
  <si>
    <t>Profit Rank</t>
  </si>
  <si>
    <t>Sale Rank</t>
  </si>
  <si>
    <t xml:space="preserve">Sale / Profit Comparison </t>
  </si>
  <si>
    <t>Sale/Profit proportion</t>
  </si>
  <si>
    <t>total sale of invoice before discount</t>
  </si>
  <si>
    <t>Data Cleaning or Validation to make the analysis easier</t>
  </si>
  <si>
    <t>Explanation</t>
  </si>
  <si>
    <t>Defining a unique Store number Could prevent possible errors in analysing data</t>
  </si>
  <si>
    <t>The field "Product_Name" in table "Invoice_Line_Items" is not necessary and could be dismissed!</t>
  </si>
  <si>
    <t>retail_price</t>
  </si>
  <si>
    <t>price x Qnty</t>
  </si>
  <si>
    <t>year number</t>
  </si>
  <si>
    <t>year</t>
  </si>
  <si>
    <r>
      <t xml:space="preserve">In table "Invoices" &amp; "Invoice_Line_Items" in field of Invoice_Number, the coding could be a combination of month and counter for instance INV-0001 would become </t>
    </r>
    <r>
      <rPr>
        <b/>
        <sz val="11"/>
        <color theme="1"/>
        <rFont val="Arial"/>
        <family val="2"/>
      </rPr>
      <t xml:space="preserve">INV-Jul2020-0001 , </t>
    </r>
    <r>
      <rPr>
        <sz val="11"/>
        <color theme="1"/>
        <rFont val="Arial"/>
        <family val="2"/>
      </rPr>
      <t>this way analysis of invoices based on date of registration became more simple and straight!</t>
    </r>
  </si>
  <si>
    <t>The data represents over 2 years worth of sales data for a fictitious company that has 10 stores around Victoria. The company sells 19 different product lines.</t>
  </si>
  <si>
    <t xml:space="preserve">DATA ANALYSIS WITH EXCEL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</si>
</sst>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#,##0.0"/>
  </numFmts>
  <fonts count="1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i/>
      <sz val="12"/>
      <color theme="1"/>
      <name val="Arial"/>
      <family val="2"/>
    </font>
    <font>
      <b/>
      <sz val="18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u/>
      <sz val="10"/>
      <color theme="10"/>
      <name val="Arial"/>
      <family val="2"/>
    </font>
    <font>
      <u/>
      <sz val="12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/>
      <right style="thin">
        <color theme="0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164" fontId="0" fillId="0" borderId="0" xfId="0" applyNumberFormat="1"/>
    <xf numFmtId="14" fontId="0" fillId="0" borderId="0" xfId="0" applyNumberFormat="1"/>
    <xf numFmtId="9" fontId="0" fillId="0" borderId="0" xfId="1" applyFont="1"/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0" fillId="0" borderId="0" xfId="0" applyAlignment="1">
      <alignment horizontal="left" vertical="top" wrapText="1" indent="1"/>
    </xf>
    <xf numFmtId="0" fontId="4" fillId="0" borderId="0" xfId="0" applyFont="1"/>
    <xf numFmtId="0" fontId="0" fillId="2" borderId="1" xfId="0" applyFill="1" applyBorder="1"/>
    <xf numFmtId="0" fontId="0" fillId="0" borderId="0" xfId="0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 wrapText="1"/>
    </xf>
    <xf numFmtId="165" fontId="5" fillId="0" borderId="7" xfId="0" applyNumberFormat="1" applyFont="1" applyBorder="1" applyAlignment="1">
      <alignment horizontal="center" vertical="center"/>
    </xf>
    <xf numFmtId="165" fontId="5" fillId="0" borderId="10" xfId="0" applyNumberFormat="1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5" fontId="5" fillId="0" borderId="6" xfId="0" applyNumberFormat="1" applyFont="1" applyBorder="1" applyAlignment="1">
      <alignment horizontal="center" vertical="center"/>
    </xf>
    <xf numFmtId="165" fontId="5" fillId="0" borderId="9" xfId="0" applyNumberFormat="1" applyFont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165" fontId="5" fillId="4" borderId="7" xfId="0" applyNumberFormat="1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164" fontId="0" fillId="2" borderId="1" xfId="0" applyNumberFormat="1" applyFill="1" applyBorder="1"/>
    <xf numFmtId="0" fontId="6" fillId="2" borderId="7" xfId="0" applyFont="1" applyFill="1" applyBorder="1" applyAlignment="1">
      <alignment horizontal="center" vertical="center" wrapText="1"/>
    </xf>
    <xf numFmtId="1" fontId="5" fillId="0" borderId="6" xfId="0" applyNumberFormat="1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1" fontId="5" fillId="0" borderId="9" xfId="0" applyNumberFormat="1" applyFont="1" applyBorder="1" applyAlignment="1">
      <alignment horizontal="center" vertical="center"/>
    </xf>
    <xf numFmtId="2" fontId="5" fillId="0" borderId="10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0" fillId="2" borderId="21" xfId="0" applyFill="1" applyBorder="1"/>
    <xf numFmtId="0" fontId="8" fillId="0" borderId="0" xfId="2"/>
    <xf numFmtId="0" fontId="9" fillId="0" borderId="0" xfId="2" applyFont="1" applyAlignment="1">
      <alignment horizontal="center" vertical="center"/>
    </xf>
    <xf numFmtId="0" fontId="0" fillId="2" borderId="0" xfId="0" applyFill="1"/>
    <xf numFmtId="0" fontId="7" fillId="3" borderId="18" xfId="0" applyFont="1" applyFill="1" applyBorder="1" applyAlignment="1">
      <alignment horizontal="center" vertical="center"/>
    </xf>
    <xf numFmtId="0" fontId="7" fillId="3" borderId="19" xfId="0" applyFont="1" applyFill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Per cent" xfId="1" builtinId="5"/>
  </cellStyles>
  <dxfs count="6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'Q1'!$C$2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9525" cap="flat" cmpd="sng" algn="ctr">
              <a:noFill/>
              <a:round/>
            </a:ln>
            <a:effectLst/>
          </c:spPr>
          <c:invertIfNegative val="0"/>
          <c:cat>
            <c:strRef>
              <c:f>'Q1'!$B$3:$B$14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'Q1'!$C$3:$C$14</c:f>
              <c:numCache>
                <c:formatCode>#,##0.0</c:formatCode>
                <c:ptCount val="12"/>
                <c:pt idx="0">
                  <c:v>70626.304999999993</c:v>
                </c:pt>
                <c:pt idx="1">
                  <c:v>86465.76999999996</c:v>
                </c:pt>
                <c:pt idx="2">
                  <c:v>67802.115000000005</c:v>
                </c:pt>
                <c:pt idx="3">
                  <c:v>41635.21</c:v>
                </c:pt>
                <c:pt idx="4">
                  <c:v>56914.244999999995</c:v>
                </c:pt>
                <c:pt idx="5">
                  <c:v>63936.380000000005</c:v>
                </c:pt>
                <c:pt idx="6">
                  <c:v>147027.50499999995</c:v>
                </c:pt>
                <c:pt idx="7">
                  <c:v>63079.42</c:v>
                </c:pt>
                <c:pt idx="8">
                  <c:v>68171.62999999999</c:v>
                </c:pt>
                <c:pt idx="9">
                  <c:v>64559.770000000004</c:v>
                </c:pt>
                <c:pt idx="10">
                  <c:v>33438.034999999996</c:v>
                </c:pt>
                <c:pt idx="11">
                  <c:v>62243.450000000004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B-4058-B05D-7821AE181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86905696"/>
        <c:axId val="587092720"/>
      </c:barChart>
      <c:catAx>
        <c:axId val="3869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92720"/>
        <c:crosses val="autoZero"/>
        <c:auto val="1"/>
        <c:lblAlgn val="ctr"/>
        <c:lblOffset val="100"/>
        <c:noMultiLvlLbl val="0"/>
      </c:catAx>
      <c:valAx>
        <c:axId val="5870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0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'Q2'!$D$2</c:f>
              <c:strCache>
                <c:ptCount val="1"/>
                <c:pt idx="0">
                  <c:v>Product_Sale_amount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9525" cap="flat" cmpd="sng" algn="ctr">
              <a:noFill/>
              <a:round/>
            </a:ln>
            <a:effectLst/>
          </c:spPr>
          <c:invertIfNegative val="0"/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C5-4834-AC38-1E01B5D7140C}"/>
              </c:ext>
            </c:extLst>
          </c:dPt>
          <c:dLbls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C5-4834-AC38-1E01B5D714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'Q2'!$B$3:$B$21</c:f>
              <c:strCache>
                <c:ptCount val="19"/>
                <c:pt idx="0">
                  <c:v>P-AB-001</c:v>
                </c:pt>
                <c:pt idx="1">
                  <c:v>P-CD-002</c:v>
                </c:pt>
                <c:pt idx="2">
                  <c:v>P-EF-003</c:v>
                </c:pt>
                <c:pt idx="3">
                  <c:v>P-CD-004</c:v>
                </c:pt>
                <c:pt idx="4">
                  <c:v>P-GH-005</c:v>
                </c:pt>
                <c:pt idx="5">
                  <c:v>P-AB-006</c:v>
                </c:pt>
                <c:pt idx="6">
                  <c:v>P-IJ-007</c:v>
                </c:pt>
                <c:pt idx="7">
                  <c:v>P-KL-008</c:v>
                </c:pt>
                <c:pt idx="8">
                  <c:v>P-MN-009</c:v>
                </c:pt>
                <c:pt idx="9">
                  <c:v>P-OP-010</c:v>
                </c:pt>
                <c:pt idx="10">
                  <c:v>P-EF-011</c:v>
                </c:pt>
                <c:pt idx="11">
                  <c:v>P-QR-012</c:v>
                </c:pt>
                <c:pt idx="12">
                  <c:v>P-KL-013</c:v>
                </c:pt>
                <c:pt idx="13">
                  <c:v>P-ST-014</c:v>
                </c:pt>
                <c:pt idx="14">
                  <c:v>P-ST-015</c:v>
                </c:pt>
                <c:pt idx="15">
                  <c:v>P-UV-016</c:v>
                </c:pt>
                <c:pt idx="16">
                  <c:v>P-WX-017</c:v>
                </c:pt>
                <c:pt idx="17">
                  <c:v>P-YZ-018</c:v>
                </c:pt>
                <c:pt idx="18">
                  <c:v>P-WX-019</c:v>
                </c:pt>
              </c:strCache>
            </c:strRef>
          </c:cat>
          <c:val>
            <c:numRef>
              <c:f>'Q2'!$D$3:$D$21</c:f>
              <c:numCache>
                <c:formatCode>#,##0.0</c:formatCode>
                <c:ptCount val="19"/>
                <c:pt idx="0">
                  <c:v>41116.950000000004</c:v>
                </c:pt>
                <c:pt idx="1">
                  <c:v>24845.200000000041</c:v>
                </c:pt>
                <c:pt idx="2">
                  <c:v>48567.749999999942</c:v>
                </c:pt>
                <c:pt idx="3">
                  <c:v>37124.600000000071</c:v>
                </c:pt>
                <c:pt idx="4">
                  <c:v>49750.200000000004</c:v>
                </c:pt>
                <c:pt idx="5">
                  <c:v>55141.799999999952</c:v>
                </c:pt>
                <c:pt idx="6">
                  <c:v>22964.600000000024</c:v>
                </c:pt>
                <c:pt idx="7">
                  <c:v>8998.5</c:v>
                </c:pt>
                <c:pt idx="8">
                  <c:v>22468.250000000033</c:v>
                </c:pt>
                <c:pt idx="9">
                  <c:v>296294.70000000054</c:v>
                </c:pt>
                <c:pt idx="10">
                  <c:v>1638</c:v>
                </c:pt>
                <c:pt idx="11">
                  <c:v>13888.550000000012</c:v>
                </c:pt>
                <c:pt idx="12">
                  <c:v>6244</c:v>
                </c:pt>
                <c:pt idx="13">
                  <c:v>107692.19999999984</c:v>
                </c:pt>
                <c:pt idx="14">
                  <c:v>366329.05000000057</c:v>
                </c:pt>
                <c:pt idx="15">
                  <c:v>66518.949999999968</c:v>
                </c:pt>
                <c:pt idx="16">
                  <c:v>13648.750000000011</c:v>
                </c:pt>
                <c:pt idx="17">
                  <c:v>13723.400000000025</c:v>
                </c:pt>
                <c:pt idx="18">
                  <c:v>26921.600000000046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5-4834-AC38-1E01B5D7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86905696"/>
        <c:axId val="587092720"/>
      </c:barChart>
      <c:catAx>
        <c:axId val="3869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92720"/>
        <c:crosses val="autoZero"/>
        <c:auto val="1"/>
        <c:lblAlgn val="ctr"/>
        <c:lblOffset val="100"/>
        <c:noMultiLvlLbl val="0"/>
      </c:catAx>
      <c:valAx>
        <c:axId val="5870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0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'Q3'!$C$2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9525" cap="flat" cmpd="sng" algn="ctr">
              <a:noFill/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80-4AED-9BE3-BC66A4E97FFE}"/>
              </c:ext>
            </c:extLst>
          </c:dPt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80-4AED-9BE3-BC66A4E97F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'Q3'!$B$3:$B$14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'Q3'!$C$3:$C$14</c:f>
              <c:numCache>
                <c:formatCode>#,##0.0</c:formatCode>
                <c:ptCount val="12"/>
                <c:pt idx="0">
                  <c:v>94537.665000000008</c:v>
                </c:pt>
                <c:pt idx="1">
                  <c:v>94438.224999999977</c:v>
                </c:pt>
                <c:pt idx="2">
                  <c:v>97194.835000000021</c:v>
                </c:pt>
                <c:pt idx="3">
                  <c:v>76190.924999999974</c:v>
                </c:pt>
                <c:pt idx="4">
                  <c:v>88339.13499999998</c:v>
                </c:pt>
                <c:pt idx="5">
                  <c:v>83736.155000000057</c:v>
                </c:pt>
                <c:pt idx="6">
                  <c:v>146429.16000000003</c:v>
                </c:pt>
                <c:pt idx="7">
                  <c:v>134207.86999999997</c:v>
                </c:pt>
                <c:pt idx="8">
                  <c:v>104781.02999999997</c:v>
                </c:pt>
                <c:pt idx="9">
                  <c:v>96862.709999999963</c:v>
                </c:pt>
                <c:pt idx="10">
                  <c:v>76560.724999999977</c:v>
                </c:pt>
                <c:pt idx="11">
                  <c:v>105335.94999999988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0-4AED-9BE3-BC66A4E97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86905696"/>
        <c:axId val="587092720"/>
      </c:barChart>
      <c:catAx>
        <c:axId val="3869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92720"/>
        <c:crosses val="autoZero"/>
        <c:auto val="1"/>
        <c:lblAlgn val="ctr"/>
        <c:lblOffset val="100"/>
        <c:noMultiLvlLbl val="0"/>
      </c:catAx>
      <c:valAx>
        <c:axId val="5870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0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extra!$C$2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5E-4917-BE71-691E7C2CBC9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2857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5E-4917-BE71-691E7C2CBC90}"/>
              </c:ext>
            </c:extLst>
          </c:dPt>
          <c:cat>
            <c:strRef>
              <c:f>extra!$B$3:$B$14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extra!$C$3:$C$14</c:f>
              <c:numCache>
                <c:formatCode>General</c:formatCode>
                <c:ptCount val="12"/>
                <c:pt idx="0">
                  <c:v>105731.64999999997</c:v>
                </c:pt>
                <c:pt idx="1">
                  <c:v>104267.39999999997</c:v>
                </c:pt>
                <c:pt idx="2">
                  <c:v>106944.64999999997</c:v>
                </c:pt>
                <c:pt idx="3">
                  <c:v>85410.649999999951</c:v>
                </c:pt>
                <c:pt idx="4">
                  <c:v>99183.099999999948</c:v>
                </c:pt>
                <c:pt idx="5">
                  <c:v>92055.250000000044</c:v>
                </c:pt>
                <c:pt idx="6">
                  <c:v>159770.79999999999</c:v>
                </c:pt>
                <c:pt idx="7">
                  <c:v>153916.54999999981</c:v>
                </c:pt>
                <c:pt idx="8">
                  <c:v>113716.2499999999</c:v>
                </c:pt>
                <c:pt idx="9">
                  <c:v>108184.55</c:v>
                </c:pt>
                <c:pt idx="10">
                  <c:v>85058.899999999936</c:v>
                </c:pt>
                <c:pt idx="11">
                  <c:v>111965.94999999991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E-4917-BE71-691E7C2CBC90}"/>
            </c:ext>
          </c:extLst>
        </c:ser>
        <c:ser>
          <c:idx val="1"/>
          <c:order val="1"/>
          <c:tx>
            <c:strRef>
              <c:f>extra!$E$2</c:f>
              <c:strCache>
                <c:ptCount val="1"/>
                <c:pt idx="0">
                  <c:v>Total Sale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05E-4917-BE71-691E7C2CBC9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2857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05E-4917-BE71-691E7C2CBC90}"/>
              </c:ext>
            </c:extLst>
          </c:dPt>
          <c:cat>
            <c:strRef>
              <c:f>extra!$B$3:$B$14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extra!$E$3:$E$14</c:f>
              <c:numCache>
                <c:formatCode>#,##0.0</c:formatCode>
                <c:ptCount val="12"/>
                <c:pt idx="0">
                  <c:v>290151.4149999998</c:v>
                </c:pt>
                <c:pt idx="1">
                  <c:v>274736.12499999977</c:v>
                </c:pt>
                <c:pt idx="2">
                  <c:v>284209.8349999999</c:v>
                </c:pt>
                <c:pt idx="3">
                  <c:v>225916.82499999995</c:v>
                </c:pt>
                <c:pt idx="4">
                  <c:v>255934.03499999986</c:v>
                </c:pt>
                <c:pt idx="5">
                  <c:v>245293.25499999995</c:v>
                </c:pt>
                <c:pt idx="6">
                  <c:v>423538.61000000004</c:v>
                </c:pt>
                <c:pt idx="7">
                  <c:v>398197.4700000002</c:v>
                </c:pt>
                <c:pt idx="8">
                  <c:v>298367.88000000012</c:v>
                </c:pt>
                <c:pt idx="9">
                  <c:v>280742.55999999994</c:v>
                </c:pt>
                <c:pt idx="10">
                  <c:v>227442.02499999988</c:v>
                </c:pt>
                <c:pt idx="11">
                  <c:v>297563.8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5E-4917-BE71-691E7C2CB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013376"/>
        <c:axId val="653009768"/>
      </c:barChart>
      <c:catAx>
        <c:axId val="65301337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a-IR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09768"/>
        <c:crosses val="autoZero"/>
        <c:auto val="1"/>
        <c:lblAlgn val="ctr"/>
        <c:lblOffset val="100"/>
        <c:noMultiLvlLbl val="0"/>
      </c:catAx>
      <c:valAx>
        <c:axId val="6530097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a-IR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a-IR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lang="fa-IR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47624</xdr:colOff>
      <xdr:row>0</xdr:row>
      <xdr:rowOff>57150</xdr:rowOff>
    </xdr:from>
    <xdr:to>
      <xdr:col>12</xdr:col>
      <xdr:colOff>133349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4B6DF-47B8-4A81-AC80-E5E570ABC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0</xdr:row>
      <xdr:rowOff>57149</xdr:rowOff>
    </xdr:from>
    <xdr:to>
      <xdr:col>15</xdr:col>
      <xdr:colOff>209549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11126-F3F9-4C2C-A00E-8DD88274D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57150</xdr:rowOff>
    </xdr:from>
    <xdr:to>
      <xdr:col>12</xdr:col>
      <xdr:colOff>104775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03EA9-2843-4F9A-8A54-2C548302E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19050</xdr:rowOff>
    </xdr:from>
    <xdr:to>
      <xdr:col>6</xdr:col>
      <xdr:colOff>952500</xdr:colOff>
      <xdr:row>33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8E7C0E-3F13-4B01-B851-85129B548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E8C90-8086-485A-8390-B9755D652A92}">
  <sheetPr codeName="Sheet7">
    <tabColor theme="9" tint="-0.249977111117893"/>
    <pageSetUpPr fitToPage="1"/>
  </sheetPr>
  <dimension ref="A1:A23"/>
  <sheetViews>
    <sheetView showGridLines="0" tabSelected="1" zoomScale="150" zoomScaleNormal="150" workbookViewId="0">
      <selection activeCell="D3" sqref="D3"/>
    </sheetView>
  </sheetViews>
  <sheetFormatPr baseColWidth="10" defaultColWidth="8.83203125" defaultRowHeight="13" x14ac:dyDescent="0.15"/>
  <cols>
    <col min="1" max="1" width="90.6640625" customWidth="1"/>
  </cols>
  <sheetData>
    <row r="1" spans="1:1" ht="23" x14ac:dyDescent="0.25">
      <c r="A1" s="7" t="s">
        <v>19910</v>
      </c>
    </row>
    <row r="2" spans="1:1" ht="16" x14ac:dyDescent="0.15">
      <c r="A2" s="5"/>
    </row>
    <row r="3" spans="1:1" x14ac:dyDescent="0.15">
      <c r="A3" s="4"/>
    </row>
    <row r="4" spans="1:1" x14ac:dyDescent="0.15">
      <c r="A4" s="4"/>
    </row>
    <row r="5" spans="1:1" x14ac:dyDescent="0.15">
      <c r="A5" s="4"/>
    </row>
    <row r="6" spans="1:1" x14ac:dyDescent="0.15">
      <c r="A6" s="4"/>
    </row>
    <row r="7" spans="1:1" ht="28" x14ac:dyDescent="0.15">
      <c r="A7" s="4" t="s">
        <v>19909</v>
      </c>
    </row>
    <row r="8" spans="1:1" x14ac:dyDescent="0.15">
      <c r="A8" s="4"/>
    </row>
    <row r="9" spans="1:1" ht="14" x14ac:dyDescent="0.15">
      <c r="A9" s="4" t="s">
        <v>19863</v>
      </c>
    </row>
    <row r="10" spans="1:1" x14ac:dyDescent="0.15">
      <c r="A10" s="4"/>
    </row>
    <row r="11" spans="1:1" ht="14" x14ac:dyDescent="0.15">
      <c r="A11" s="6" t="s">
        <v>19866</v>
      </c>
    </row>
    <row r="12" spans="1:1" x14ac:dyDescent="0.15">
      <c r="A12" s="6"/>
    </row>
    <row r="13" spans="1:1" ht="14" x14ac:dyDescent="0.15">
      <c r="A13" s="6" t="s">
        <v>19864</v>
      </c>
    </row>
    <row r="14" spans="1:1" x14ac:dyDescent="0.15">
      <c r="A14" s="6"/>
    </row>
    <row r="15" spans="1:1" ht="14" x14ac:dyDescent="0.15">
      <c r="A15" s="6" t="s">
        <v>19865</v>
      </c>
    </row>
    <row r="16" spans="1:1" x14ac:dyDescent="0.15">
      <c r="A16" s="6"/>
    </row>
    <row r="17" spans="1:1" ht="14" x14ac:dyDescent="0.15">
      <c r="A17" s="6" t="s">
        <v>19862</v>
      </c>
    </row>
    <row r="18" spans="1:1" x14ac:dyDescent="0.15">
      <c r="A18" s="6"/>
    </row>
    <row r="19" spans="1:1" x14ac:dyDescent="0.15">
      <c r="A19" s="4"/>
    </row>
    <row r="20" spans="1:1" x14ac:dyDescent="0.15">
      <c r="A20" s="4"/>
    </row>
    <row r="21" spans="1:1" x14ac:dyDescent="0.15">
      <c r="A21" s="4"/>
    </row>
    <row r="22" spans="1:1" x14ac:dyDescent="0.15">
      <c r="A22" s="4"/>
    </row>
    <row r="23" spans="1:1" x14ac:dyDescent="0.15">
      <c r="A23" s="4"/>
    </row>
  </sheetData>
  <pageMargins left="0.23622047244094491" right="0.23622047244094491" top="0.74803149606299213" bottom="0.74803149606299213" header="0.31496062992125984" footer="0.31496062992125984"/>
  <pageSetup paperSize="9" orientation="landscape" r:id="rId1"/>
  <headerFooter>
    <oddHeader>&amp;C&amp;"Arial"&amp;12&amp;K000000OFFICIAL&amp;1#</oddHeader>
    <oddFooter>&amp;C&amp;1#&amp;"Arial"&amp;12&amp;K000000OFFICIAL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B448-596B-4E8E-8C7F-95DC88A9E112}">
  <sheetPr codeName="Sheet1"/>
  <dimension ref="A1:F11"/>
  <sheetViews>
    <sheetView workbookViewId="0">
      <pane ySplit="1" topLeftCell="A2" activePane="bottomLeft" state="frozen"/>
      <selection pane="bottomLeft" activeCell="A3" sqref="A3"/>
    </sheetView>
  </sheetViews>
  <sheetFormatPr baseColWidth="10" defaultColWidth="8.83203125" defaultRowHeight="13" x14ac:dyDescent="0.15"/>
  <cols>
    <col min="1" max="1" width="20.6640625" customWidth="1"/>
    <col min="2" max="2" width="28.6640625" customWidth="1"/>
    <col min="3" max="6" width="20.6640625" customWidth="1"/>
    <col min="9" max="9" width="14.1640625" bestFit="1" customWidth="1"/>
  </cols>
  <sheetData>
    <row r="1" spans="1:6" x14ac:dyDescent="0.1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0</v>
      </c>
    </row>
    <row r="2" spans="1:6" x14ac:dyDescent="0.15">
      <c r="A2" t="s">
        <v>17</v>
      </c>
      <c r="B2" t="s">
        <v>49</v>
      </c>
      <c r="C2" t="s">
        <v>47</v>
      </c>
      <c r="D2" t="s">
        <v>45</v>
      </c>
      <c r="E2">
        <v>3000</v>
      </c>
      <c r="F2" t="s">
        <v>27</v>
      </c>
    </row>
    <row r="3" spans="1:6" x14ac:dyDescent="0.15">
      <c r="A3" t="s">
        <v>18</v>
      </c>
      <c r="B3" t="s">
        <v>34</v>
      </c>
      <c r="C3" t="s">
        <v>44</v>
      </c>
      <c r="D3" t="s">
        <v>45</v>
      </c>
      <c r="E3">
        <v>3182</v>
      </c>
      <c r="F3" t="s">
        <v>27</v>
      </c>
    </row>
    <row r="4" spans="1:6" x14ac:dyDescent="0.15">
      <c r="A4" t="s">
        <v>19</v>
      </c>
      <c r="B4" t="s">
        <v>35</v>
      </c>
      <c r="C4" t="s">
        <v>36</v>
      </c>
      <c r="D4" t="s">
        <v>45</v>
      </c>
      <c r="E4">
        <v>3220</v>
      </c>
      <c r="F4" t="s">
        <v>30</v>
      </c>
    </row>
    <row r="5" spans="1:6" x14ac:dyDescent="0.15">
      <c r="A5" t="s">
        <v>20</v>
      </c>
      <c r="B5" t="s">
        <v>46</v>
      </c>
      <c r="C5" t="s">
        <v>37</v>
      </c>
      <c r="D5" t="s">
        <v>45</v>
      </c>
      <c r="E5">
        <v>3011</v>
      </c>
      <c r="F5" t="s">
        <v>28</v>
      </c>
    </row>
    <row r="6" spans="1:6" x14ac:dyDescent="0.15">
      <c r="A6" t="s">
        <v>21</v>
      </c>
      <c r="B6" t="s">
        <v>48</v>
      </c>
      <c r="C6" t="s">
        <v>38</v>
      </c>
      <c r="D6" t="s">
        <v>45</v>
      </c>
      <c r="E6">
        <v>3175</v>
      </c>
      <c r="F6" t="s">
        <v>26</v>
      </c>
    </row>
    <row r="7" spans="1:6" x14ac:dyDescent="0.15">
      <c r="A7" t="s">
        <v>22</v>
      </c>
      <c r="B7" t="s">
        <v>50</v>
      </c>
      <c r="C7" t="s">
        <v>39</v>
      </c>
      <c r="D7" t="s">
        <v>45</v>
      </c>
      <c r="E7">
        <v>3500</v>
      </c>
      <c r="F7" t="s">
        <v>31</v>
      </c>
    </row>
    <row r="8" spans="1:6" x14ac:dyDescent="0.15">
      <c r="A8" t="s">
        <v>23</v>
      </c>
      <c r="B8" t="s">
        <v>51</v>
      </c>
      <c r="C8" t="s">
        <v>40</v>
      </c>
      <c r="D8" t="s">
        <v>45</v>
      </c>
      <c r="E8">
        <v>3677</v>
      </c>
      <c r="F8" t="s">
        <v>33</v>
      </c>
    </row>
    <row r="9" spans="1:6" x14ac:dyDescent="0.15">
      <c r="A9" t="s">
        <v>24</v>
      </c>
      <c r="B9" t="s">
        <v>52</v>
      </c>
      <c r="C9" t="s">
        <v>41</v>
      </c>
      <c r="D9" t="s">
        <v>45</v>
      </c>
      <c r="E9">
        <v>3840</v>
      </c>
      <c r="F9" t="s">
        <v>32</v>
      </c>
    </row>
    <row r="10" spans="1:6" x14ac:dyDescent="0.15">
      <c r="A10" t="s">
        <v>25</v>
      </c>
      <c r="B10" t="s">
        <v>53</v>
      </c>
      <c r="C10" t="s">
        <v>42</v>
      </c>
      <c r="D10" t="s">
        <v>45</v>
      </c>
      <c r="E10">
        <v>3108</v>
      </c>
      <c r="F10" t="s">
        <v>26</v>
      </c>
    </row>
    <row r="11" spans="1:6" x14ac:dyDescent="0.15">
      <c r="A11" t="s">
        <v>29</v>
      </c>
      <c r="B11" t="s">
        <v>54</v>
      </c>
      <c r="C11" t="s">
        <v>43</v>
      </c>
      <c r="D11" t="s">
        <v>45</v>
      </c>
      <c r="E11">
        <v>3030</v>
      </c>
      <c r="F11" t="s">
        <v>28</v>
      </c>
    </row>
  </sheetData>
  <autoFilter ref="A1:F1" xr:uid="{7675B448-596B-4E8E-8C7F-95DC88A9E112}"/>
  <sortState xmlns:xlrd2="http://schemas.microsoft.com/office/spreadsheetml/2017/richdata2" ref="I17:I46">
    <sortCondition ref="I17:I46"/>
  </sortState>
  <pageMargins left="0.7" right="0.7" top="0.75" bottom="0.75" header="0.3" footer="0.3"/>
  <pageSetup paperSize="9" orientation="portrait" r:id="rId1"/>
  <headerFooter>
    <oddHeader>&amp;C&amp;"Arial"&amp;12&amp;K000000OFFICIAL&amp;1#</oddHeader>
    <oddFooter>&amp;C&amp;1#&amp;"Arial"&amp;12&amp;K000000OFFICIAL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159A3-2008-4B39-91D8-3BB4837B1A15}">
  <sheetPr codeName="Sheet2"/>
  <dimension ref="A1:F20"/>
  <sheetViews>
    <sheetView zoomScaleNormal="100" workbookViewId="0">
      <pane ySplit="1" topLeftCell="A2" activePane="bottomLeft" state="frozen"/>
      <selection pane="bottomLeft" activeCell="D24" sqref="D24"/>
    </sheetView>
  </sheetViews>
  <sheetFormatPr baseColWidth="10" defaultColWidth="8.83203125" defaultRowHeight="13" x14ac:dyDescent="0.15"/>
  <cols>
    <col min="1" max="1" width="20.6640625" customWidth="1"/>
    <col min="2" max="3" width="28.6640625" customWidth="1"/>
    <col min="4" max="5" width="20.6640625" customWidth="1"/>
    <col min="6" max="6" width="20.33203125" style="8" customWidth="1"/>
  </cols>
  <sheetData>
    <row r="1" spans="1:6" x14ac:dyDescent="0.15">
      <c r="A1" t="s">
        <v>6</v>
      </c>
      <c r="B1" t="s">
        <v>7</v>
      </c>
      <c r="C1" t="s">
        <v>8</v>
      </c>
      <c r="D1" t="s">
        <v>10</v>
      </c>
      <c r="E1" t="s">
        <v>9</v>
      </c>
      <c r="F1" s="8" t="s">
        <v>19891</v>
      </c>
    </row>
    <row r="2" spans="1:6" x14ac:dyDescent="0.15">
      <c r="A2" t="s">
        <v>87</v>
      </c>
      <c r="B2" t="s">
        <v>68</v>
      </c>
      <c r="C2" t="s">
        <v>55</v>
      </c>
      <c r="D2" s="1">
        <v>12.5</v>
      </c>
      <c r="E2" s="1">
        <v>19.95</v>
      </c>
      <c r="F2" s="25">
        <f>E2-D2</f>
        <v>7.4499999999999993</v>
      </c>
    </row>
    <row r="3" spans="1:6" x14ac:dyDescent="0.15">
      <c r="A3" t="s">
        <v>88</v>
      </c>
      <c r="B3" t="s">
        <v>85</v>
      </c>
      <c r="C3" t="s">
        <v>56</v>
      </c>
      <c r="D3" s="1">
        <v>3.25</v>
      </c>
      <c r="E3" s="1">
        <v>8.9499999999999993</v>
      </c>
      <c r="F3" s="25">
        <f t="shared" ref="F3:F20" si="0">E3-D3</f>
        <v>5.6999999999999993</v>
      </c>
    </row>
    <row r="4" spans="1:6" x14ac:dyDescent="0.15">
      <c r="A4" t="s">
        <v>89</v>
      </c>
      <c r="B4" t="s">
        <v>80</v>
      </c>
      <c r="C4" t="s">
        <v>57</v>
      </c>
      <c r="D4" s="1">
        <v>9.9499999999999993</v>
      </c>
      <c r="E4" s="1">
        <v>15.95</v>
      </c>
      <c r="F4" s="25">
        <f t="shared" si="0"/>
        <v>6</v>
      </c>
    </row>
    <row r="5" spans="1:6" x14ac:dyDescent="0.15">
      <c r="A5" t="s">
        <v>90</v>
      </c>
      <c r="B5" t="s">
        <v>72</v>
      </c>
      <c r="C5" t="s">
        <v>56</v>
      </c>
      <c r="D5" s="1">
        <v>1</v>
      </c>
      <c r="E5" s="1">
        <v>1.5</v>
      </c>
      <c r="F5" s="25">
        <f t="shared" si="0"/>
        <v>0.5</v>
      </c>
    </row>
    <row r="6" spans="1:6" x14ac:dyDescent="0.15">
      <c r="A6" t="s">
        <v>91</v>
      </c>
      <c r="B6" t="s">
        <v>70</v>
      </c>
      <c r="C6" t="s">
        <v>58</v>
      </c>
      <c r="D6" s="1">
        <v>28.75</v>
      </c>
      <c r="E6" s="1">
        <v>49.95</v>
      </c>
      <c r="F6" s="25">
        <f t="shared" si="0"/>
        <v>21.200000000000003</v>
      </c>
    </row>
    <row r="7" spans="1:6" x14ac:dyDescent="0.15">
      <c r="A7" t="s">
        <v>92</v>
      </c>
      <c r="B7" t="s">
        <v>82</v>
      </c>
      <c r="C7" t="s">
        <v>55</v>
      </c>
      <c r="D7" s="1">
        <v>14.5</v>
      </c>
      <c r="E7" s="1">
        <v>19.95</v>
      </c>
      <c r="F7" s="25">
        <f t="shared" si="0"/>
        <v>5.4499999999999993</v>
      </c>
    </row>
    <row r="8" spans="1:6" x14ac:dyDescent="0.15">
      <c r="A8" t="s">
        <v>93</v>
      </c>
      <c r="B8" t="s">
        <v>76</v>
      </c>
      <c r="C8" t="s">
        <v>59</v>
      </c>
      <c r="D8" s="1">
        <v>8</v>
      </c>
      <c r="E8" s="1">
        <v>9.9499999999999993</v>
      </c>
      <c r="F8" s="25">
        <f t="shared" si="0"/>
        <v>1.9499999999999993</v>
      </c>
    </row>
    <row r="9" spans="1:6" x14ac:dyDescent="0.15">
      <c r="A9" t="s">
        <v>94</v>
      </c>
      <c r="B9" t="s">
        <v>86</v>
      </c>
      <c r="C9" t="s">
        <v>60</v>
      </c>
      <c r="D9" s="1">
        <v>2.95</v>
      </c>
      <c r="E9" s="1">
        <v>3.5</v>
      </c>
      <c r="F9" s="25">
        <f t="shared" si="0"/>
        <v>0.54999999999999982</v>
      </c>
    </row>
    <row r="10" spans="1:6" x14ac:dyDescent="0.15">
      <c r="A10" t="s">
        <v>95</v>
      </c>
      <c r="B10" t="s">
        <v>73</v>
      </c>
      <c r="C10" t="s">
        <v>61</v>
      </c>
      <c r="D10" s="1">
        <v>8.75</v>
      </c>
      <c r="E10" s="1">
        <v>12.95</v>
      </c>
      <c r="F10" s="25">
        <f t="shared" si="0"/>
        <v>4.1999999999999993</v>
      </c>
    </row>
    <row r="11" spans="1:6" x14ac:dyDescent="0.15">
      <c r="A11" t="s">
        <v>96</v>
      </c>
      <c r="B11" t="s">
        <v>75</v>
      </c>
      <c r="C11" t="s">
        <v>62</v>
      </c>
      <c r="D11" s="1">
        <v>52</v>
      </c>
      <c r="E11" s="1">
        <v>79.95</v>
      </c>
      <c r="F11" s="25">
        <f t="shared" si="0"/>
        <v>27.950000000000003</v>
      </c>
    </row>
    <row r="12" spans="1:6" x14ac:dyDescent="0.15">
      <c r="A12" t="s">
        <v>97</v>
      </c>
      <c r="B12" t="s">
        <v>74</v>
      </c>
      <c r="C12" t="s">
        <v>57</v>
      </c>
      <c r="D12" s="1">
        <v>44.6</v>
      </c>
      <c r="E12" s="1">
        <v>49.9</v>
      </c>
      <c r="F12" s="25">
        <f t="shared" si="0"/>
        <v>5.2999999999999972</v>
      </c>
    </row>
    <row r="13" spans="1:6" x14ac:dyDescent="0.15">
      <c r="A13" t="s">
        <v>98</v>
      </c>
      <c r="B13" t="s">
        <v>79</v>
      </c>
      <c r="C13" t="s">
        <v>63</v>
      </c>
      <c r="D13" s="1">
        <v>11.9</v>
      </c>
      <c r="E13" s="1">
        <v>14.95</v>
      </c>
      <c r="F13" s="25">
        <f t="shared" si="0"/>
        <v>3.0499999999999989</v>
      </c>
    </row>
    <row r="14" spans="1:6" x14ac:dyDescent="0.15">
      <c r="A14" t="s">
        <v>99</v>
      </c>
      <c r="B14" t="s">
        <v>84</v>
      </c>
      <c r="C14" t="s">
        <v>60</v>
      </c>
      <c r="D14" s="1">
        <v>19</v>
      </c>
      <c r="E14" s="1">
        <v>32.950000000000003</v>
      </c>
      <c r="F14" s="25">
        <f t="shared" si="0"/>
        <v>13.950000000000003</v>
      </c>
    </row>
    <row r="15" spans="1:6" x14ac:dyDescent="0.15">
      <c r="A15" t="s">
        <v>100</v>
      </c>
      <c r="B15" t="s">
        <v>78</v>
      </c>
      <c r="C15" t="s">
        <v>64</v>
      </c>
      <c r="D15" s="1">
        <v>30</v>
      </c>
      <c r="E15" s="1">
        <v>49.95</v>
      </c>
      <c r="F15" s="25">
        <f t="shared" si="0"/>
        <v>19.950000000000003</v>
      </c>
    </row>
    <row r="16" spans="1:6" x14ac:dyDescent="0.15">
      <c r="A16" t="s">
        <v>101</v>
      </c>
      <c r="B16" t="s">
        <v>69</v>
      </c>
      <c r="C16" t="s">
        <v>64</v>
      </c>
      <c r="D16" s="1">
        <v>89.5</v>
      </c>
      <c r="E16" s="1">
        <v>129.94999999999999</v>
      </c>
      <c r="F16" s="25">
        <f t="shared" si="0"/>
        <v>40.449999999999989</v>
      </c>
    </row>
    <row r="17" spans="1:6" x14ac:dyDescent="0.15">
      <c r="A17" t="s">
        <v>102</v>
      </c>
      <c r="B17" t="s">
        <v>83</v>
      </c>
      <c r="C17" t="s">
        <v>65</v>
      </c>
      <c r="D17" s="1">
        <v>14.95</v>
      </c>
      <c r="E17" s="1">
        <v>29.95</v>
      </c>
      <c r="F17" s="25">
        <f t="shared" si="0"/>
        <v>15</v>
      </c>
    </row>
    <row r="18" spans="1:6" x14ac:dyDescent="0.15">
      <c r="A18" t="s">
        <v>103</v>
      </c>
      <c r="B18" t="s">
        <v>77</v>
      </c>
      <c r="C18" t="s">
        <v>66</v>
      </c>
      <c r="D18" s="1">
        <v>5.75</v>
      </c>
      <c r="E18" s="1">
        <v>8.9499999999999993</v>
      </c>
      <c r="F18" s="25">
        <f t="shared" si="0"/>
        <v>3.1999999999999993</v>
      </c>
    </row>
    <row r="19" spans="1:6" x14ac:dyDescent="0.15">
      <c r="A19" t="s">
        <v>104</v>
      </c>
      <c r="B19" t="s">
        <v>71</v>
      </c>
      <c r="C19" t="s">
        <v>67</v>
      </c>
      <c r="D19" s="1">
        <v>1.8</v>
      </c>
      <c r="E19" s="1">
        <v>2.95</v>
      </c>
      <c r="F19" s="25">
        <f t="shared" si="0"/>
        <v>1.1500000000000001</v>
      </c>
    </row>
    <row r="20" spans="1:6" x14ac:dyDescent="0.15">
      <c r="A20" t="s">
        <v>105</v>
      </c>
      <c r="B20" t="s">
        <v>81</v>
      </c>
      <c r="C20" t="s">
        <v>66</v>
      </c>
      <c r="D20" s="1">
        <v>7</v>
      </c>
      <c r="E20" s="1">
        <v>9.9499999999999993</v>
      </c>
      <c r="F20" s="25">
        <f t="shared" si="0"/>
        <v>2.9499999999999993</v>
      </c>
    </row>
  </sheetData>
  <autoFilter ref="A1:E1" xr:uid="{875159A3-2008-4B39-91D8-3BB4837B1A15}"/>
  <phoneticPr fontId="2" type="noConversion"/>
  <pageMargins left="0.7" right="0.7" top="0.75" bottom="0.75" header="0.3" footer="0.3"/>
  <pageSetup paperSize="9" orientation="portrait" r:id="rId1"/>
  <headerFooter>
    <oddHeader>&amp;C&amp;"Arial"&amp;12&amp;K000000OFFICIAL&amp;1#</oddHeader>
    <oddFooter>&amp;C&amp;1#&amp;"Arial"&amp;12&amp;K000000OFFICIAL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23F01-9097-4398-B432-8A26F5E9ABE3}">
  <sheetPr codeName="Sheet3"/>
  <dimension ref="A1:I3249"/>
  <sheetViews>
    <sheetView workbookViewId="0">
      <pane ySplit="1" topLeftCell="A852" activePane="bottomLeft" state="frozen"/>
      <selection pane="bottomLeft" activeCell="A965" sqref="A965"/>
    </sheetView>
  </sheetViews>
  <sheetFormatPr baseColWidth="10" defaultColWidth="8.83203125" defaultRowHeight="13" x14ac:dyDescent="0.15"/>
  <cols>
    <col min="1" max="4" width="20.6640625" customWidth="1"/>
    <col min="5" max="5" width="29.33203125" style="8" customWidth="1"/>
    <col min="6" max="8" width="20.33203125" style="8" customWidth="1"/>
    <col min="9" max="9" width="24.83203125" customWidth="1"/>
  </cols>
  <sheetData>
    <row r="1" spans="1:9" x14ac:dyDescent="0.15">
      <c r="A1" t="s">
        <v>11</v>
      </c>
      <c r="B1" t="s">
        <v>1</v>
      </c>
      <c r="C1" t="s">
        <v>16</v>
      </c>
      <c r="D1" t="s">
        <v>13</v>
      </c>
      <c r="E1" s="8" t="s">
        <v>19899</v>
      </c>
      <c r="F1" s="8" t="s">
        <v>19883</v>
      </c>
      <c r="G1" s="8" t="s">
        <v>19893</v>
      </c>
      <c r="H1" s="8" t="s">
        <v>19884</v>
      </c>
      <c r="I1" s="39" t="s">
        <v>19906</v>
      </c>
    </row>
    <row r="2" spans="1:9" x14ac:dyDescent="0.15">
      <c r="A2" t="s">
        <v>107</v>
      </c>
      <c r="B2" t="s">
        <v>17</v>
      </c>
      <c r="C2" s="3">
        <v>0</v>
      </c>
      <c r="D2" s="2">
        <v>44013</v>
      </c>
      <c r="E2" s="8">
        <f>(SUMIF(Invoice_Line_Items!B:B,Invoices!A2,Invoice_Line_Items!G:G))</f>
        <v>383.14999999999992</v>
      </c>
      <c r="F2" s="8">
        <f>(SUMIF(Invoice_Line_Items!B:B,Invoices!A2,Invoice_Line_Items!G:G))*(1-C2)</f>
        <v>383.14999999999992</v>
      </c>
      <c r="G2" s="8">
        <f>SUMIF(Invoice_Line_Items!B:B,Invoices!A2,Invoice_Line_Items!I:I)-(E2-F2)</f>
        <v>154.39999999999998</v>
      </c>
      <c r="H2" s="8">
        <f>MONTH(D2)</f>
        <v>7</v>
      </c>
      <c r="I2">
        <f>YEAR(D2)</f>
        <v>2020</v>
      </c>
    </row>
    <row r="3" spans="1:9" x14ac:dyDescent="0.15">
      <c r="A3" t="s">
        <v>108</v>
      </c>
      <c r="B3" t="s">
        <v>17</v>
      </c>
      <c r="C3" s="3">
        <v>0.1</v>
      </c>
      <c r="D3" s="2">
        <v>44013.143273660949</v>
      </c>
      <c r="E3" s="8">
        <f>(SUMIF(Invoice_Line_Items!B:B,Invoices!A3,Invoice_Line_Items!G:G))</f>
        <v>93</v>
      </c>
      <c r="F3" s="8">
        <f>(SUMIF(Invoice_Line_Items!B:B,Invoices!A3,Invoice_Line_Items!G:G))*(1-C3)</f>
        <v>83.7</v>
      </c>
      <c r="G3" s="8">
        <f>SUMIF(Invoice_Line_Items!B:B,Invoices!A3,Invoice_Line_Items!I:I)-(E3-F3)</f>
        <v>48.249999999999993</v>
      </c>
      <c r="H3" s="8">
        <f t="shared" ref="H3:H66" si="0">MONTH(D3)</f>
        <v>7</v>
      </c>
      <c r="I3">
        <f t="shared" ref="I3:I66" si="1">YEAR(D3)</f>
        <v>2020</v>
      </c>
    </row>
    <row r="4" spans="1:9" x14ac:dyDescent="0.15">
      <c r="A4" t="s">
        <v>109</v>
      </c>
      <c r="B4" t="s">
        <v>20</v>
      </c>
      <c r="C4" s="3">
        <v>0.1</v>
      </c>
      <c r="D4" s="2">
        <v>44013.365400188726</v>
      </c>
      <c r="E4" s="8">
        <f>(SUMIF(Invoice_Line_Items!B:B,Invoices!A4,Invoice_Line_Items!G:G))</f>
        <v>2.95</v>
      </c>
      <c r="F4" s="8">
        <f>(SUMIF(Invoice_Line_Items!B:B,Invoices!A4,Invoice_Line_Items!G:G))*(1-C4)</f>
        <v>2.6550000000000002</v>
      </c>
      <c r="G4" s="8">
        <f>SUMIF(Invoice_Line_Items!B:B,Invoices!A4,Invoice_Line_Items!I:I)-(E4-F4)</f>
        <v>0.8550000000000002</v>
      </c>
      <c r="H4" s="8">
        <f t="shared" si="0"/>
        <v>7</v>
      </c>
      <c r="I4">
        <f t="shared" si="1"/>
        <v>2020</v>
      </c>
    </row>
    <row r="5" spans="1:9" x14ac:dyDescent="0.15">
      <c r="A5" t="s">
        <v>110</v>
      </c>
      <c r="B5" t="s">
        <v>21</v>
      </c>
      <c r="C5" s="3">
        <v>0</v>
      </c>
      <c r="D5" s="2">
        <v>44013.755571741043</v>
      </c>
      <c r="E5" s="8">
        <f>(SUMIF(Invoice_Line_Items!B:B,Invoices!A5,Invoice_Line_Items!G:G))</f>
        <v>73.649999999999991</v>
      </c>
      <c r="F5" s="8">
        <f>(SUMIF(Invoice_Line_Items!B:B,Invoices!A5,Invoice_Line_Items!G:G))*(1-C5)</f>
        <v>73.649999999999991</v>
      </c>
      <c r="G5" s="8">
        <f>SUMIF(Invoice_Line_Items!B:B,Invoices!A5,Invoice_Line_Items!I:I)-(E5-F5)</f>
        <v>26.649999999999995</v>
      </c>
      <c r="H5" s="8">
        <f t="shared" si="0"/>
        <v>7</v>
      </c>
      <c r="I5">
        <f t="shared" si="1"/>
        <v>2020</v>
      </c>
    </row>
    <row r="6" spans="1:9" x14ac:dyDescent="0.15">
      <c r="A6" t="s">
        <v>111</v>
      </c>
      <c r="B6" t="s">
        <v>21</v>
      </c>
      <c r="C6" s="3">
        <v>0</v>
      </c>
      <c r="D6" s="2">
        <v>44013.954064584563</v>
      </c>
      <c r="E6" s="8">
        <f>(SUMIF(Invoice_Line_Items!B:B,Invoices!A6,Invoice_Line_Items!G:G))</f>
        <v>59.849999999999994</v>
      </c>
      <c r="F6" s="8">
        <f>(SUMIF(Invoice_Line_Items!B:B,Invoices!A6,Invoice_Line_Items!G:G))*(1-C6)</f>
        <v>59.849999999999994</v>
      </c>
      <c r="G6" s="8">
        <f>SUMIF(Invoice_Line_Items!B:B,Invoices!A6,Invoice_Line_Items!I:I)-(E6-F6)</f>
        <v>22.349999999999998</v>
      </c>
      <c r="H6" s="8">
        <f t="shared" si="0"/>
        <v>7</v>
      </c>
      <c r="I6">
        <f t="shared" si="1"/>
        <v>2020</v>
      </c>
    </row>
    <row r="7" spans="1:9" x14ac:dyDescent="0.15">
      <c r="A7" t="s">
        <v>112</v>
      </c>
      <c r="B7" t="s">
        <v>17</v>
      </c>
      <c r="C7" s="3">
        <v>0.1</v>
      </c>
      <c r="D7" s="2">
        <v>44014.302736800215</v>
      </c>
      <c r="E7" s="8">
        <f>(SUMIF(Invoice_Line_Items!B:B,Invoices!A7,Invoice_Line_Items!G:G))</f>
        <v>8240.8499999999985</v>
      </c>
      <c r="F7" s="8">
        <f>(SUMIF(Invoice_Line_Items!B:B,Invoices!A7,Invoice_Line_Items!G:G))*(1-C7)</f>
        <v>7416.7649999999985</v>
      </c>
      <c r="G7" s="8">
        <f>SUMIF(Invoice_Line_Items!B:B,Invoices!A7,Invoice_Line_Items!I:I)-(E7-F7)</f>
        <v>1865.7649999999994</v>
      </c>
      <c r="H7" s="8">
        <f t="shared" si="0"/>
        <v>7</v>
      </c>
      <c r="I7">
        <f t="shared" si="1"/>
        <v>2020</v>
      </c>
    </row>
    <row r="8" spans="1:9" x14ac:dyDescent="0.15">
      <c r="A8" t="s">
        <v>113</v>
      </c>
      <c r="B8" t="s">
        <v>22</v>
      </c>
      <c r="C8" s="3">
        <v>0</v>
      </c>
      <c r="D8" s="2">
        <v>44014.325288083841</v>
      </c>
      <c r="E8" s="8">
        <f>(SUMIF(Invoice_Line_Items!B:B,Invoices!A8,Invoice_Line_Items!G:G))</f>
        <v>1997.1999999999998</v>
      </c>
      <c r="F8" s="8">
        <f>(SUMIF(Invoice_Line_Items!B:B,Invoices!A8,Invoice_Line_Items!G:G))*(1-C8)</f>
        <v>1997.1999999999998</v>
      </c>
      <c r="G8" s="8">
        <f>SUMIF(Invoice_Line_Items!B:B,Invoices!A8,Invoice_Line_Items!I:I)-(E8-F8)</f>
        <v>758.4</v>
      </c>
      <c r="H8" s="8">
        <f t="shared" si="0"/>
        <v>7</v>
      </c>
      <c r="I8">
        <f t="shared" si="1"/>
        <v>2020</v>
      </c>
    </row>
    <row r="9" spans="1:9" x14ac:dyDescent="0.15">
      <c r="A9" t="s">
        <v>114</v>
      </c>
      <c r="B9" t="s">
        <v>25</v>
      </c>
      <c r="C9" s="3">
        <v>0.1</v>
      </c>
      <c r="D9" s="2">
        <v>44014.776351230161</v>
      </c>
      <c r="E9" s="8">
        <f>(SUMIF(Invoice_Line_Items!B:B,Invoices!A9,Invoice_Line_Items!G:G))</f>
        <v>1031.3</v>
      </c>
      <c r="F9" s="8">
        <f>(SUMIF(Invoice_Line_Items!B:B,Invoices!A9,Invoice_Line_Items!G:G))*(1-C9)</f>
        <v>928.17</v>
      </c>
      <c r="G9" s="8">
        <f>SUMIF(Invoice_Line_Items!B:B,Invoices!A9,Invoice_Line_Items!I:I)-(E9-F9)</f>
        <v>261.02</v>
      </c>
      <c r="H9" s="8">
        <f t="shared" si="0"/>
        <v>7</v>
      </c>
      <c r="I9">
        <f t="shared" si="1"/>
        <v>2020</v>
      </c>
    </row>
    <row r="10" spans="1:9" x14ac:dyDescent="0.15">
      <c r="A10" t="s">
        <v>115</v>
      </c>
      <c r="B10" t="s">
        <v>19</v>
      </c>
      <c r="C10" s="3">
        <v>0</v>
      </c>
      <c r="D10" s="2">
        <v>44015.261085700266</v>
      </c>
      <c r="E10" s="8">
        <f>(SUMIF(Invoice_Line_Items!B:B,Invoices!A10,Invoice_Line_Items!G:G))</f>
        <v>912.79999999999984</v>
      </c>
      <c r="F10" s="8">
        <f>(SUMIF(Invoice_Line_Items!B:B,Invoices!A10,Invoice_Line_Items!G:G))*(1-C10)</f>
        <v>912.79999999999984</v>
      </c>
      <c r="G10" s="8">
        <f>SUMIF(Invoice_Line_Items!B:B,Invoices!A10,Invoice_Line_Items!I:I)-(E10-F10)</f>
        <v>329.14999999999992</v>
      </c>
      <c r="H10" s="8">
        <f t="shared" si="0"/>
        <v>7</v>
      </c>
      <c r="I10">
        <f t="shared" si="1"/>
        <v>2020</v>
      </c>
    </row>
    <row r="11" spans="1:9" x14ac:dyDescent="0.15">
      <c r="A11" t="s">
        <v>116</v>
      </c>
      <c r="B11" t="s">
        <v>17</v>
      </c>
      <c r="C11" s="3">
        <v>0</v>
      </c>
      <c r="D11" s="2">
        <v>44015.536736825277</v>
      </c>
      <c r="E11" s="8">
        <f>(SUMIF(Invoice_Line_Items!B:B,Invoices!A11,Invoice_Line_Items!G:G))</f>
        <v>80.449999999999989</v>
      </c>
      <c r="F11" s="8">
        <f>(SUMIF(Invoice_Line_Items!B:B,Invoices!A11,Invoice_Line_Items!G:G))*(1-C11)</f>
        <v>80.449999999999989</v>
      </c>
      <c r="G11" s="8">
        <f>SUMIF(Invoice_Line_Items!B:B,Invoices!A11,Invoice_Line_Items!I:I)-(E11-F11)</f>
        <v>49.05</v>
      </c>
      <c r="H11" s="8">
        <f t="shared" si="0"/>
        <v>7</v>
      </c>
      <c r="I11">
        <f t="shared" si="1"/>
        <v>2020</v>
      </c>
    </row>
    <row r="12" spans="1:9" x14ac:dyDescent="0.15">
      <c r="A12" t="s">
        <v>117</v>
      </c>
      <c r="B12" t="s">
        <v>25</v>
      </c>
      <c r="C12" s="3">
        <v>0</v>
      </c>
      <c r="D12" s="2">
        <v>44015.671741526057</v>
      </c>
      <c r="E12" s="8">
        <f>(SUMIF(Invoice_Line_Items!B:B,Invoices!A12,Invoice_Line_Items!G:G))</f>
        <v>103.65</v>
      </c>
      <c r="F12" s="8">
        <f>(SUMIF(Invoice_Line_Items!B:B,Invoices!A12,Invoice_Line_Items!G:G))*(1-C12)</f>
        <v>103.65</v>
      </c>
      <c r="G12" s="8">
        <f>SUMIF(Invoice_Line_Items!B:B,Invoices!A12,Invoice_Line_Items!I:I)-(E12-F12)</f>
        <v>38.150000000000006</v>
      </c>
      <c r="H12" s="8">
        <f t="shared" si="0"/>
        <v>7</v>
      </c>
      <c r="I12">
        <f t="shared" si="1"/>
        <v>2020</v>
      </c>
    </row>
    <row r="13" spans="1:9" x14ac:dyDescent="0.15">
      <c r="A13" t="s">
        <v>118</v>
      </c>
      <c r="B13" t="s">
        <v>20</v>
      </c>
      <c r="C13" s="3">
        <v>0</v>
      </c>
      <c r="D13" s="2">
        <v>44015.969851156464</v>
      </c>
      <c r="E13" s="8">
        <f>(SUMIF(Invoice_Line_Items!B:B,Invoices!A13,Invoice_Line_Items!G:G))</f>
        <v>660.4</v>
      </c>
      <c r="F13" s="8">
        <f>(SUMIF(Invoice_Line_Items!B:B,Invoices!A13,Invoice_Line_Items!G:G))*(1-C13)</f>
        <v>660.4</v>
      </c>
      <c r="G13" s="8">
        <f>SUMIF(Invoice_Line_Items!B:B,Invoices!A13,Invoice_Line_Items!I:I)-(E13-F13)</f>
        <v>249.4</v>
      </c>
      <c r="H13" s="8">
        <f t="shared" si="0"/>
        <v>7</v>
      </c>
      <c r="I13">
        <f t="shared" si="1"/>
        <v>2020</v>
      </c>
    </row>
    <row r="14" spans="1:9" x14ac:dyDescent="0.15">
      <c r="A14" t="s">
        <v>119</v>
      </c>
      <c r="B14" t="s">
        <v>22</v>
      </c>
      <c r="C14" s="3">
        <v>0.1</v>
      </c>
      <c r="D14" s="2">
        <v>44016.139655996645</v>
      </c>
      <c r="E14" s="8">
        <f>(SUMIF(Invoice_Line_Items!B:B,Invoices!A14,Invoice_Line_Items!G:G))</f>
        <v>513.75</v>
      </c>
      <c r="F14" s="8">
        <f>(SUMIF(Invoice_Line_Items!B:B,Invoices!A14,Invoice_Line_Items!G:G))*(1-C14)</f>
        <v>462.375</v>
      </c>
      <c r="G14" s="8">
        <f>SUMIF(Invoice_Line_Items!B:B,Invoices!A14,Invoice_Line_Items!I:I)-(E14-F14)</f>
        <v>127.47499999999997</v>
      </c>
      <c r="H14" s="8">
        <f t="shared" si="0"/>
        <v>7</v>
      </c>
      <c r="I14">
        <f t="shared" si="1"/>
        <v>2020</v>
      </c>
    </row>
    <row r="15" spans="1:9" x14ac:dyDescent="0.15">
      <c r="A15" t="s">
        <v>120</v>
      </c>
      <c r="B15" t="s">
        <v>21</v>
      </c>
      <c r="C15" s="3">
        <v>0</v>
      </c>
      <c r="D15" s="2">
        <v>44016.512952381818</v>
      </c>
      <c r="E15" s="8">
        <f>(SUMIF(Invoice_Line_Items!B:B,Invoices!A15,Invoice_Line_Items!G:G))</f>
        <v>144.35</v>
      </c>
      <c r="F15" s="8">
        <f>(SUMIF(Invoice_Line_Items!B:B,Invoices!A15,Invoice_Line_Items!G:G))*(1-C15)</f>
        <v>144.35</v>
      </c>
      <c r="G15" s="8">
        <f>SUMIF(Invoice_Line_Items!B:B,Invoices!A15,Invoice_Line_Items!I:I)-(E15-F15)</f>
        <v>75.3</v>
      </c>
      <c r="H15" s="8">
        <f t="shared" si="0"/>
        <v>7</v>
      </c>
      <c r="I15">
        <f t="shared" si="1"/>
        <v>2020</v>
      </c>
    </row>
    <row r="16" spans="1:9" x14ac:dyDescent="0.15">
      <c r="A16" t="s">
        <v>121</v>
      </c>
      <c r="B16" t="s">
        <v>20</v>
      </c>
      <c r="C16" s="3">
        <v>0.1</v>
      </c>
      <c r="D16" s="2">
        <v>44016.726375698738</v>
      </c>
      <c r="E16" s="8">
        <f>(SUMIF(Invoice_Line_Items!B:B,Invoices!A16,Invoice_Line_Items!G:G))</f>
        <v>875.1</v>
      </c>
      <c r="F16" s="8">
        <f>(SUMIF(Invoice_Line_Items!B:B,Invoices!A16,Invoice_Line_Items!G:G))*(1-C16)</f>
        <v>787.59</v>
      </c>
      <c r="G16" s="8">
        <f>SUMIF(Invoice_Line_Items!B:B,Invoices!A16,Invoice_Line_Items!I:I)-(E16-F16)</f>
        <v>236.08999999999997</v>
      </c>
      <c r="H16" s="8">
        <f t="shared" si="0"/>
        <v>7</v>
      </c>
      <c r="I16">
        <f t="shared" si="1"/>
        <v>2020</v>
      </c>
    </row>
    <row r="17" spans="1:9" x14ac:dyDescent="0.15">
      <c r="A17" t="s">
        <v>122</v>
      </c>
      <c r="B17" t="s">
        <v>17</v>
      </c>
      <c r="C17" s="3">
        <v>0</v>
      </c>
      <c r="D17" s="2">
        <v>44017.10784445436</v>
      </c>
      <c r="E17" s="8">
        <f>(SUMIF(Invoice_Line_Items!B:B,Invoices!A17,Invoice_Line_Items!G:G))</f>
        <v>927.39999999999986</v>
      </c>
      <c r="F17" s="8">
        <f>(SUMIF(Invoice_Line_Items!B:B,Invoices!A17,Invoice_Line_Items!G:G))*(1-C17)</f>
        <v>927.39999999999986</v>
      </c>
      <c r="G17" s="8">
        <f>SUMIF(Invoice_Line_Items!B:B,Invoices!A17,Invoice_Line_Items!I:I)-(E17-F17)</f>
        <v>331.19999999999993</v>
      </c>
      <c r="H17" s="8">
        <f t="shared" si="0"/>
        <v>7</v>
      </c>
      <c r="I17">
        <f t="shared" si="1"/>
        <v>2020</v>
      </c>
    </row>
    <row r="18" spans="1:9" x14ac:dyDescent="0.15">
      <c r="A18" t="s">
        <v>123</v>
      </c>
      <c r="B18" t="s">
        <v>29</v>
      </c>
      <c r="C18" s="3">
        <v>0</v>
      </c>
      <c r="D18" s="2">
        <v>44017.360552859718</v>
      </c>
      <c r="E18" s="8">
        <f>(SUMIF(Invoice_Line_Items!B:B,Invoices!A18,Invoice_Line_Items!G:G))</f>
        <v>1694.95</v>
      </c>
      <c r="F18" s="8">
        <f>(SUMIF(Invoice_Line_Items!B:B,Invoices!A18,Invoice_Line_Items!G:G))*(1-C18)</f>
        <v>1694.95</v>
      </c>
      <c r="G18" s="8">
        <f>SUMIF(Invoice_Line_Items!B:B,Invoices!A18,Invoice_Line_Items!I:I)-(E18-F18)</f>
        <v>716.90000000000009</v>
      </c>
      <c r="H18" s="8">
        <f t="shared" si="0"/>
        <v>7</v>
      </c>
      <c r="I18">
        <f t="shared" si="1"/>
        <v>2020</v>
      </c>
    </row>
    <row r="19" spans="1:9" x14ac:dyDescent="0.15">
      <c r="A19" t="s">
        <v>124</v>
      </c>
      <c r="B19" t="s">
        <v>17</v>
      </c>
      <c r="C19" s="3">
        <v>0</v>
      </c>
      <c r="D19" s="2">
        <v>44017.843206241196</v>
      </c>
      <c r="E19" s="8">
        <f>(SUMIF(Invoice_Line_Items!B:B,Invoices!A19,Invoice_Line_Items!G:G))</f>
        <v>1182.3</v>
      </c>
      <c r="F19" s="8">
        <f>(SUMIF(Invoice_Line_Items!B:B,Invoices!A19,Invoice_Line_Items!G:G))*(1-C19)</f>
        <v>1182.3</v>
      </c>
      <c r="G19" s="8">
        <f>SUMIF(Invoice_Line_Items!B:B,Invoices!A19,Invoice_Line_Items!I:I)-(E19-F19)</f>
        <v>423.5</v>
      </c>
      <c r="H19" s="8">
        <f t="shared" si="0"/>
        <v>7</v>
      </c>
      <c r="I19">
        <f t="shared" si="1"/>
        <v>2020</v>
      </c>
    </row>
    <row r="20" spans="1:9" x14ac:dyDescent="0.15">
      <c r="A20" t="s">
        <v>125</v>
      </c>
      <c r="B20" t="s">
        <v>23</v>
      </c>
      <c r="C20" s="3">
        <v>0</v>
      </c>
      <c r="D20" s="2">
        <v>44017.991215405898</v>
      </c>
      <c r="E20" s="8">
        <f>(SUMIF(Invoice_Line_Items!B:B,Invoices!A20,Invoice_Line_Items!G:G))</f>
        <v>176.2</v>
      </c>
      <c r="F20" s="8">
        <f>(SUMIF(Invoice_Line_Items!B:B,Invoices!A20,Invoice_Line_Items!G:G))*(1-C20)</f>
        <v>176.2</v>
      </c>
      <c r="G20" s="8">
        <f>SUMIF(Invoice_Line_Items!B:B,Invoices!A20,Invoice_Line_Items!I:I)-(E20-F20)</f>
        <v>57.499999999999986</v>
      </c>
      <c r="H20" s="8">
        <f t="shared" si="0"/>
        <v>7</v>
      </c>
      <c r="I20">
        <f t="shared" si="1"/>
        <v>2020</v>
      </c>
    </row>
    <row r="21" spans="1:9" x14ac:dyDescent="0.15">
      <c r="A21" t="s">
        <v>126</v>
      </c>
      <c r="B21" t="s">
        <v>23</v>
      </c>
      <c r="C21" s="3">
        <v>0</v>
      </c>
      <c r="D21" s="2">
        <v>44018.017904401822</v>
      </c>
      <c r="E21" s="8">
        <f>(SUMIF(Invoice_Line_Items!B:B,Invoices!A21,Invoice_Line_Items!G:G))</f>
        <v>89.35</v>
      </c>
      <c r="F21" s="8">
        <f>(SUMIF(Invoice_Line_Items!B:B,Invoices!A21,Invoice_Line_Items!G:G))*(1-C21)</f>
        <v>89.35</v>
      </c>
      <c r="G21" s="8">
        <f>SUMIF(Invoice_Line_Items!B:B,Invoices!A21,Invoice_Line_Items!I:I)-(E21-F21)</f>
        <v>33.85</v>
      </c>
      <c r="H21" s="8">
        <f t="shared" si="0"/>
        <v>7</v>
      </c>
      <c r="I21">
        <f t="shared" si="1"/>
        <v>2020</v>
      </c>
    </row>
    <row r="22" spans="1:9" x14ac:dyDescent="0.15">
      <c r="A22" t="s">
        <v>127</v>
      </c>
      <c r="B22" t="s">
        <v>23</v>
      </c>
      <c r="C22" s="3">
        <v>0</v>
      </c>
      <c r="D22" s="2">
        <v>44018.296248561746</v>
      </c>
      <c r="E22" s="8">
        <f>(SUMIF(Invoice_Line_Items!B:B,Invoices!A22,Invoice_Line_Items!G:G))</f>
        <v>1796.6</v>
      </c>
      <c r="F22" s="8">
        <f>(SUMIF(Invoice_Line_Items!B:B,Invoices!A22,Invoice_Line_Items!G:G))*(1-C22)</f>
        <v>1796.6</v>
      </c>
      <c r="G22" s="8">
        <f>SUMIF(Invoice_Line_Items!B:B,Invoices!A22,Invoice_Line_Items!I:I)-(E22-F22)</f>
        <v>653.1</v>
      </c>
      <c r="H22" s="8">
        <f t="shared" si="0"/>
        <v>7</v>
      </c>
      <c r="I22">
        <f t="shared" si="1"/>
        <v>2020</v>
      </c>
    </row>
    <row r="23" spans="1:9" x14ac:dyDescent="0.15">
      <c r="A23" t="s">
        <v>128</v>
      </c>
      <c r="B23" t="s">
        <v>19</v>
      </c>
      <c r="C23" s="3">
        <v>0.1</v>
      </c>
      <c r="D23" s="2">
        <v>44018.341435155875</v>
      </c>
      <c r="E23" s="8">
        <f>(SUMIF(Invoice_Line_Items!B:B,Invoices!A23,Invoice_Line_Items!G:G))</f>
        <v>57.8</v>
      </c>
      <c r="F23" s="8">
        <f>(SUMIF(Invoice_Line_Items!B:B,Invoices!A23,Invoice_Line_Items!G:G))*(1-C23)</f>
        <v>52.019999999999996</v>
      </c>
      <c r="G23" s="8">
        <f>SUMIF(Invoice_Line_Items!B:B,Invoices!A23,Invoice_Line_Items!I:I)-(E23-F23)</f>
        <v>15.519999999999996</v>
      </c>
      <c r="H23" s="8">
        <f t="shared" si="0"/>
        <v>7</v>
      </c>
      <c r="I23">
        <f t="shared" si="1"/>
        <v>2020</v>
      </c>
    </row>
    <row r="24" spans="1:9" x14ac:dyDescent="0.15">
      <c r="A24" t="s">
        <v>129</v>
      </c>
      <c r="B24" t="s">
        <v>25</v>
      </c>
      <c r="C24" s="3">
        <v>0.1</v>
      </c>
      <c r="D24" s="2">
        <v>44018.64482982659</v>
      </c>
      <c r="E24" s="8">
        <f>(SUMIF(Invoice_Line_Items!B:B,Invoices!A24,Invoice_Line_Items!G:G))</f>
        <v>788.65</v>
      </c>
      <c r="F24" s="8">
        <f>(SUMIF(Invoice_Line_Items!B:B,Invoices!A24,Invoice_Line_Items!G:G))*(1-C24)</f>
        <v>709.78499999999997</v>
      </c>
      <c r="G24" s="8">
        <f>SUMIF(Invoice_Line_Items!B:B,Invoices!A24,Invoice_Line_Items!I:I)-(E24-F24)</f>
        <v>167.03499999999991</v>
      </c>
      <c r="H24" s="8">
        <f t="shared" si="0"/>
        <v>7</v>
      </c>
      <c r="I24">
        <f t="shared" si="1"/>
        <v>2020</v>
      </c>
    </row>
    <row r="25" spans="1:9" x14ac:dyDescent="0.15">
      <c r="A25" t="s">
        <v>130</v>
      </c>
      <c r="B25" t="s">
        <v>20</v>
      </c>
      <c r="C25" s="3">
        <v>0</v>
      </c>
      <c r="D25" s="2">
        <v>44018.919695979144</v>
      </c>
      <c r="E25" s="8">
        <f>(SUMIF(Invoice_Line_Items!B:B,Invoices!A25,Invoice_Line_Items!G:G))</f>
        <v>148.09999999999997</v>
      </c>
      <c r="F25" s="8">
        <f>(SUMIF(Invoice_Line_Items!B:B,Invoices!A25,Invoice_Line_Items!G:G))*(1-C25)</f>
        <v>148.09999999999997</v>
      </c>
      <c r="G25" s="8">
        <f>SUMIF(Invoice_Line_Items!B:B,Invoices!A25,Invoice_Line_Items!I:I)-(E25-F25)</f>
        <v>54.2</v>
      </c>
      <c r="H25" s="8">
        <f t="shared" si="0"/>
        <v>7</v>
      </c>
      <c r="I25">
        <f t="shared" si="1"/>
        <v>2020</v>
      </c>
    </row>
    <row r="26" spans="1:9" x14ac:dyDescent="0.15">
      <c r="A26" t="s">
        <v>131</v>
      </c>
      <c r="B26" t="s">
        <v>19</v>
      </c>
      <c r="C26" s="3">
        <v>0.1</v>
      </c>
      <c r="D26" s="2">
        <v>44019.281191341433</v>
      </c>
      <c r="E26" s="8">
        <f>(SUMIF(Invoice_Line_Items!B:B,Invoices!A26,Invoice_Line_Items!G:G))</f>
        <v>809.95</v>
      </c>
      <c r="F26" s="8">
        <f>(SUMIF(Invoice_Line_Items!B:B,Invoices!A26,Invoice_Line_Items!G:G))*(1-C26)</f>
        <v>728.95500000000004</v>
      </c>
      <c r="G26" s="8">
        <f>SUMIF(Invoice_Line_Items!B:B,Invoices!A26,Invoice_Line_Items!I:I)-(E26-F26)</f>
        <v>225.255</v>
      </c>
      <c r="H26" s="8">
        <f t="shared" si="0"/>
        <v>7</v>
      </c>
      <c r="I26">
        <f t="shared" si="1"/>
        <v>2020</v>
      </c>
    </row>
    <row r="27" spans="1:9" x14ac:dyDescent="0.15">
      <c r="A27" t="s">
        <v>132</v>
      </c>
      <c r="B27" t="s">
        <v>20</v>
      </c>
      <c r="C27" s="3">
        <v>0</v>
      </c>
      <c r="D27" s="2">
        <v>44019.446844259299</v>
      </c>
      <c r="E27" s="8">
        <f>(SUMIF(Invoice_Line_Items!B:B,Invoices!A27,Invoice_Line_Items!G:G))</f>
        <v>1168.0000000000002</v>
      </c>
      <c r="F27" s="8">
        <f>(SUMIF(Invoice_Line_Items!B:B,Invoices!A27,Invoice_Line_Items!G:G))*(1-C27)</f>
        <v>1168.0000000000002</v>
      </c>
      <c r="G27" s="8">
        <f>SUMIF(Invoice_Line_Items!B:B,Invoices!A27,Invoice_Line_Items!I:I)-(E27-F27)</f>
        <v>427.65</v>
      </c>
      <c r="H27" s="8">
        <f t="shared" si="0"/>
        <v>7</v>
      </c>
      <c r="I27">
        <f t="shared" si="1"/>
        <v>2020</v>
      </c>
    </row>
    <row r="28" spans="1:9" x14ac:dyDescent="0.15">
      <c r="A28" t="s">
        <v>133</v>
      </c>
      <c r="B28" t="s">
        <v>21</v>
      </c>
      <c r="C28" s="3">
        <v>0</v>
      </c>
      <c r="D28" s="2">
        <v>44019.834769456065</v>
      </c>
      <c r="E28" s="8">
        <f>(SUMIF(Invoice_Line_Items!B:B,Invoices!A28,Invoice_Line_Items!G:G))</f>
        <v>74.75</v>
      </c>
      <c r="F28" s="8">
        <f>(SUMIF(Invoice_Line_Items!B:B,Invoices!A28,Invoice_Line_Items!G:G))*(1-C28)</f>
        <v>74.75</v>
      </c>
      <c r="G28" s="8">
        <f>SUMIF(Invoice_Line_Items!B:B,Invoices!A28,Invoice_Line_Items!I:I)-(E28-F28)</f>
        <v>15.249999999999995</v>
      </c>
      <c r="H28" s="8">
        <f t="shared" si="0"/>
        <v>7</v>
      </c>
      <c r="I28">
        <f t="shared" si="1"/>
        <v>2020</v>
      </c>
    </row>
    <row r="29" spans="1:9" x14ac:dyDescent="0.15">
      <c r="A29" t="s">
        <v>134</v>
      </c>
      <c r="B29" t="s">
        <v>3354</v>
      </c>
      <c r="C29" s="3">
        <v>0</v>
      </c>
      <c r="D29" s="2">
        <v>44020.141434612138</v>
      </c>
      <c r="E29" s="8">
        <f>(SUMIF(Invoice_Line_Items!B:B,Invoices!A29,Invoice_Line_Items!G:G))</f>
        <v>141.5</v>
      </c>
      <c r="F29" s="8">
        <f>(SUMIF(Invoice_Line_Items!B:B,Invoices!A29,Invoice_Line_Items!G:G))*(1-C29)</f>
        <v>141.5</v>
      </c>
      <c r="G29" s="8">
        <f>SUMIF(Invoice_Line_Items!B:B,Invoices!A29,Invoice_Line_Items!I:I)-(E29-F29)</f>
        <v>53.05</v>
      </c>
      <c r="H29" s="8">
        <f t="shared" si="0"/>
        <v>7</v>
      </c>
      <c r="I29">
        <f t="shared" si="1"/>
        <v>2020</v>
      </c>
    </row>
    <row r="30" spans="1:9" x14ac:dyDescent="0.15">
      <c r="A30" t="s">
        <v>135</v>
      </c>
      <c r="B30" t="s">
        <v>22</v>
      </c>
      <c r="C30" s="3">
        <v>0</v>
      </c>
      <c r="D30" s="2">
        <v>44020.41273598418</v>
      </c>
      <c r="E30" s="8">
        <f>(SUMIF(Invoice_Line_Items!B:B,Invoices!A30,Invoice_Line_Items!G:G))</f>
        <v>13302.949999999999</v>
      </c>
      <c r="F30" s="8">
        <f>(SUMIF(Invoice_Line_Items!B:B,Invoices!A30,Invoice_Line_Items!G:G))*(1-C30)</f>
        <v>13302.949999999999</v>
      </c>
      <c r="G30" s="8">
        <f>SUMIF(Invoice_Line_Items!B:B,Invoices!A30,Invoice_Line_Items!I:I)-(E30-F30)</f>
        <v>4160.0499999999993</v>
      </c>
      <c r="H30" s="8">
        <f t="shared" si="0"/>
        <v>7</v>
      </c>
      <c r="I30">
        <f t="shared" si="1"/>
        <v>2020</v>
      </c>
    </row>
    <row r="31" spans="1:9" x14ac:dyDescent="0.15">
      <c r="A31" t="s">
        <v>136</v>
      </c>
      <c r="B31" t="s">
        <v>21</v>
      </c>
      <c r="C31" s="3">
        <v>0</v>
      </c>
      <c r="D31" s="2">
        <v>44020.873096828691</v>
      </c>
      <c r="E31" s="8">
        <f>(SUMIF(Invoice_Line_Items!B:B,Invoices!A31,Invoice_Line_Items!G:G))</f>
        <v>239.85000000000002</v>
      </c>
      <c r="F31" s="8">
        <f>(SUMIF(Invoice_Line_Items!B:B,Invoices!A31,Invoice_Line_Items!G:G))*(1-C31)</f>
        <v>239.85000000000002</v>
      </c>
      <c r="G31" s="8">
        <f>SUMIF(Invoice_Line_Items!B:B,Invoices!A31,Invoice_Line_Items!I:I)-(E31-F31)</f>
        <v>83.850000000000009</v>
      </c>
      <c r="H31" s="8">
        <f t="shared" si="0"/>
        <v>7</v>
      </c>
      <c r="I31">
        <f t="shared" si="1"/>
        <v>2020</v>
      </c>
    </row>
    <row r="32" spans="1:9" x14ac:dyDescent="0.15">
      <c r="A32" t="s">
        <v>137</v>
      </c>
      <c r="B32" t="s">
        <v>24</v>
      </c>
      <c r="C32" s="3">
        <v>0</v>
      </c>
      <c r="D32" s="2">
        <v>44021.146560629968</v>
      </c>
      <c r="E32" s="8">
        <f>(SUMIF(Invoice_Line_Items!B:B,Invoices!A32,Invoice_Line_Items!G:G))</f>
        <v>35.400000000000006</v>
      </c>
      <c r="F32" s="8">
        <f>(SUMIF(Invoice_Line_Items!B:B,Invoices!A32,Invoice_Line_Items!G:G))*(1-C32)</f>
        <v>35.400000000000006</v>
      </c>
      <c r="G32" s="8">
        <f>SUMIF(Invoice_Line_Items!B:B,Invoices!A32,Invoice_Line_Items!I:I)-(E32-F32)</f>
        <v>13.8</v>
      </c>
      <c r="H32" s="8">
        <f t="shared" si="0"/>
        <v>7</v>
      </c>
      <c r="I32">
        <f t="shared" si="1"/>
        <v>2020</v>
      </c>
    </row>
    <row r="33" spans="1:9" x14ac:dyDescent="0.15">
      <c r="A33" t="s">
        <v>138</v>
      </c>
      <c r="B33" t="s">
        <v>17</v>
      </c>
      <c r="C33" s="3">
        <v>0</v>
      </c>
      <c r="D33" s="2">
        <v>44021.351539119096</v>
      </c>
      <c r="E33" s="8">
        <f>(SUMIF(Invoice_Line_Items!B:B,Invoices!A33,Invoice_Line_Items!G:G))</f>
        <v>1975.1500000000003</v>
      </c>
      <c r="F33" s="8">
        <f>(SUMIF(Invoice_Line_Items!B:B,Invoices!A33,Invoice_Line_Items!G:G))*(1-C33)</f>
        <v>1975.1500000000003</v>
      </c>
      <c r="G33" s="8">
        <f>SUMIF(Invoice_Line_Items!B:B,Invoices!A33,Invoice_Line_Items!I:I)-(E33-F33)</f>
        <v>691.90000000000009</v>
      </c>
      <c r="H33" s="8">
        <f t="shared" si="0"/>
        <v>7</v>
      </c>
      <c r="I33">
        <f t="shared" si="1"/>
        <v>2020</v>
      </c>
    </row>
    <row r="34" spans="1:9" x14ac:dyDescent="0.15">
      <c r="A34" t="s">
        <v>139</v>
      </c>
      <c r="B34" t="s">
        <v>23</v>
      </c>
      <c r="C34" s="3">
        <v>0.1</v>
      </c>
      <c r="D34" s="2">
        <v>44021.539947260018</v>
      </c>
      <c r="E34" s="8">
        <f>(SUMIF(Invoice_Line_Items!B:B,Invoices!A34,Invoice_Line_Items!G:G))</f>
        <v>403.25</v>
      </c>
      <c r="F34" s="8">
        <f>(SUMIF(Invoice_Line_Items!B:B,Invoices!A34,Invoice_Line_Items!G:G))*(1-C34)</f>
        <v>362.92500000000001</v>
      </c>
      <c r="G34" s="8">
        <f>SUMIF(Invoice_Line_Items!B:B,Invoices!A34,Invoice_Line_Items!I:I)-(E34-F34)</f>
        <v>99.975000000000023</v>
      </c>
      <c r="H34" s="8">
        <f t="shared" si="0"/>
        <v>7</v>
      </c>
      <c r="I34">
        <f t="shared" si="1"/>
        <v>2020</v>
      </c>
    </row>
    <row r="35" spans="1:9" x14ac:dyDescent="0.15">
      <c r="A35" t="s">
        <v>140</v>
      </c>
      <c r="B35" t="s">
        <v>29</v>
      </c>
      <c r="C35" s="3">
        <v>0</v>
      </c>
      <c r="D35" s="2">
        <v>44021.597794210975</v>
      </c>
      <c r="E35" s="8">
        <f>(SUMIF(Invoice_Line_Items!B:B,Invoices!A35,Invoice_Line_Items!G:G))</f>
        <v>83.45</v>
      </c>
      <c r="F35" s="8">
        <f>(SUMIF(Invoice_Line_Items!B:B,Invoices!A35,Invoice_Line_Items!G:G))*(1-C35)</f>
        <v>83.45</v>
      </c>
      <c r="G35" s="8">
        <f>SUMIF(Invoice_Line_Items!B:B,Invoices!A35,Invoice_Line_Items!I:I)-(E35-F35)</f>
        <v>28.500000000000004</v>
      </c>
      <c r="H35" s="8">
        <f t="shared" si="0"/>
        <v>7</v>
      </c>
      <c r="I35">
        <f t="shared" si="1"/>
        <v>2020</v>
      </c>
    </row>
    <row r="36" spans="1:9" x14ac:dyDescent="0.15">
      <c r="A36" t="s">
        <v>141</v>
      </c>
      <c r="B36" t="s">
        <v>21</v>
      </c>
      <c r="C36" s="3">
        <v>0.1</v>
      </c>
      <c r="D36" s="2">
        <v>44021.714255596184</v>
      </c>
      <c r="E36" s="8">
        <f>(SUMIF(Invoice_Line_Items!B:B,Invoices!A36,Invoice_Line_Items!G:G))</f>
        <v>47.5</v>
      </c>
      <c r="F36" s="8">
        <f>(SUMIF(Invoice_Line_Items!B:B,Invoices!A36,Invoice_Line_Items!G:G))*(1-C36)</f>
        <v>42.75</v>
      </c>
      <c r="G36" s="8">
        <f>SUMIF(Invoice_Line_Items!B:B,Invoices!A36,Invoice_Line_Items!I:I)-(E36-F36)</f>
        <v>20.399999999999999</v>
      </c>
      <c r="H36" s="8">
        <f t="shared" si="0"/>
        <v>7</v>
      </c>
      <c r="I36">
        <f t="shared" si="1"/>
        <v>2020</v>
      </c>
    </row>
    <row r="37" spans="1:9" x14ac:dyDescent="0.15">
      <c r="A37" t="s">
        <v>142</v>
      </c>
      <c r="B37" t="s">
        <v>21</v>
      </c>
      <c r="C37" s="3">
        <v>0</v>
      </c>
      <c r="D37" s="2">
        <v>44021.842793962947</v>
      </c>
      <c r="E37" s="8">
        <f>(SUMIF(Invoice_Line_Items!B:B,Invoices!A37,Invoice_Line_Items!G:G))</f>
        <v>1034.9000000000001</v>
      </c>
      <c r="F37" s="8">
        <f>(SUMIF(Invoice_Line_Items!B:B,Invoices!A37,Invoice_Line_Items!G:G))*(1-C37)</f>
        <v>1034.9000000000001</v>
      </c>
      <c r="G37" s="8">
        <f>SUMIF(Invoice_Line_Items!B:B,Invoices!A37,Invoice_Line_Items!I:I)-(E37-F37)</f>
        <v>327.99999999999994</v>
      </c>
      <c r="H37" s="8">
        <f t="shared" si="0"/>
        <v>7</v>
      </c>
      <c r="I37">
        <f t="shared" si="1"/>
        <v>2020</v>
      </c>
    </row>
    <row r="38" spans="1:9" x14ac:dyDescent="0.15">
      <c r="A38" t="s">
        <v>143</v>
      </c>
      <c r="B38" t="s">
        <v>23</v>
      </c>
      <c r="C38" s="3">
        <v>0</v>
      </c>
      <c r="D38" s="2">
        <v>44021.892538275264</v>
      </c>
      <c r="E38" s="8">
        <f>(SUMIF(Invoice_Line_Items!B:B,Invoices!A38,Invoice_Line_Items!G:G))</f>
        <v>89.5</v>
      </c>
      <c r="F38" s="8">
        <f>(SUMIF(Invoice_Line_Items!B:B,Invoices!A38,Invoice_Line_Items!G:G))*(1-C38)</f>
        <v>89.5</v>
      </c>
      <c r="G38" s="8">
        <f>SUMIF(Invoice_Line_Items!B:B,Invoices!A38,Invoice_Line_Items!I:I)-(E38-F38)</f>
        <v>31.999999999999993</v>
      </c>
      <c r="H38" s="8">
        <f t="shared" si="0"/>
        <v>7</v>
      </c>
      <c r="I38">
        <f t="shared" si="1"/>
        <v>2020</v>
      </c>
    </row>
    <row r="39" spans="1:9" x14ac:dyDescent="0.15">
      <c r="A39" t="s">
        <v>144</v>
      </c>
      <c r="B39" t="s">
        <v>19</v>
      </c>
      <c r="C39" s="3">
        <v>0</v>
      </c>
      <c r="D39" s="2">
        <v>44022.273428466535</v>
      </c>
      <c r="E39" s="8">
        <f>(SUMIF(Invoice_Line_Items!B:B,Invoices!A39,Invoice_Line_Items!G:G))</f>
        <v>2541.4999999999995</v>
      </c>
      <c r="F39" s="8">
        <f>(SUMIF(Invoice_Line_Items!B:B,Invoices!A39,Invoice_Line_Items!G:G))*(1-C39)</f>
        <v>2541.4999999999995</v>
      </c>
      <c r="G39" s="8">
        <f>SUMIF(Invoice_Line_Items!B:B,Invoices!A39,Invoice_Line_Items!I:I)-(E39-F39)</f>
        <v>790.99999999999977</v>
      </c>
      <c r="H39" s="8">
        <f t="shared" si="0"/>
        <v>7</v>
      </c>
      <c r="I39">
        <f t="shared" si="1"/>
        <v>2020</v>
      </c>
    </row>
    <row r="40" spans="1:9" x14ac:dyDescent="0.15">
      <c r="A40" t="s">
        <v>145</v>
      </c>
      <c r="B40" t="s">
        <v>21</v>
      </c>
      <c r="C40" s="3">
        <v>0</v>
      </c>
      <c r="D40" s="2">
        <v>44022.63721430712</v>
      </c>
      <c r="E40" s="8">
        <f>(SUMIF(Invoice_Line_Items!B:B,Invoices!A40,Invoice_Line_Items!G:G))</f>
        <v>4166.05</v>
      </c>
      <c r="F40" s="8">
        <f>(SUMIF(Invoice_Line_Items!B:B,Invoices!A40,Invoice_Line_Items!G:G))*(1-C40)</f>
        <v>4166.05</v>
      </c>
      <c r="G40" s="8">
        <f>SUMIF(Invoice_Line_Items!B:B,Invoices!A40,Invoice_Line_Items!I:I)-(E40-F40)</f>
        <v>1460.3000000000002</v>
      </c>
      <c r="H40" s="8">
        <f t="shared" si="0"/>
        <v>7</v>
      </c>
      <c r="I40">
        <f t="shared" si="1"/>
        <v>2020</v>
      </c>
    </row>
    <row r="41" spans="1:9" x14ac:dyDescent="0.15">
      <c r="A41" t="s">
        <v>146</v>
      </c>
      <c r="B41" t="s">
        <v>25</v>
      </c>
      <c r="C41" s="3">
        <v>0</v>
      </c>
      <c r="D41" s="2">
        <v>44022.692113609148</v>
      </c>
      <c r="E41" s="8">
        <f>(SUMIF(Invoice_Line_Items!B:B,Invoices!A41,Invoice_Line_Items!G:G))</f>
        <v>753.85</v>
      </c>
      <c r="F41" s="8">
        <f>(SUMIF(Invoice_Line_Items!B:B,Invoices!A41,Invoice_Line_Items!G:G))*(1-C41)</f>
        <v>753.85</v>
      </c>
      <c r="G41" s="8">
        <f>SUMIF(Invoice_Line_Items!B:B,Invoices!A41,Invoice_Line_Items!I:I)-(E41-F41)</f>
        <v>307.95</v>
      </c>
      <c r="H41" s="8">
        <f t="shared" si="0"/>
        <v>7</v>
      </c>
      <c r="I41">
        <f t="shared" si="1"/>
        <v>2020</v>
      </c>
    </row>
    <row r="42" spans="1:9" x14ac:dyDescent="0.15">
      <c r="A42" t="s">
        <v>147</v>
      </c>
      <c r="B42" t="s">
        <v>17</v>
      </c>
      <c r="C42" s="3">
        <v>0.1</v>
      </c>
      <c r="D42" s="2">
        <v>44022.731798187153</v>
      </c>
      <c r="E42" s="8">
        <f>(SUMIF(Invoice_Line_Items!B:B,Invoices!A42,Invoice_Line_Items!G:G))</f>
        <v>155.4</v>
      </c>
      <c r="F42" s="8">
        <f>(SUMIF(Invoice_Line_Items!B:B,Invoices!A42,Invoice_Line_Items!G:G))*(1-C42)</f>
        <v>139.86000000000001</v>
      </c>
      <c r="G42" s="8">
        <f>SUMIF(Invoice_Line_Items!B:B,Invoices!A42,Invoice_Line_Items!I:I)-(E42-F42)</f>
        <v>17.259999999999998</v>
      </c>
      <c r="H42" s="8">
        <f t="shared" si="0"/>
        <v>7</v>
      </c>
      <c r="I42">
        <f t="shared" si="1"/>
        <v>2020</v>
      </c>
    </row>
    <row r="43" spans="1:9" x14ac:dyDescent="0.15">
      <c r="A43" t="s">
        <v>148</v>
      </c>
      <c r="B43" t="s">
        <v>21</v>
      </c>
      <c r="C43" s="3">
        <v>0</v>
      </c>
      <c r="D43" s="2">
        <v>44023.18800830056</v>
      </c>
      <c r="E43" s="8">
        <f>(SUMIF(Invoice_Line_Items!B:B,Invoices!A43,Invoice_Line_Items!G:G))</f>
        <v>1581.55</v>
      </c>
      <c r="F43" s="8">
        <f>(SUMIF(Invoice_Line_Items!B:B,Invoices!A43,Invoice_Line_Items!G:G))*(1-C43)</f>
        <v>1581.55</v>
      </c>
      <c r="G43" s="8">
        <f>SUMIF(Invoice_Line_Items!B:B,Invoices!A43,Invoice_Line_Items!I:I)-(E43-F43)</f>
        <v>521.24999999999989</v>
      </c>
      <c r="H43" s="8">
        <f t="shared" si="0"/>
        <v>7</v>
      </c>
      <c r="I43">
        <f t="shared" si="1"/>
        <v>2020</v>
      </c>
    </row>
    <row r="44" spans="1:9" x14ac:dyDescent="0.15">
      <c r="A44" t="s">
        <v>149</v>
      </c>
      <c r="B44" t="s">
        <v>22</v>
      </c>
      <c r="C44" s="3">
        <v>0.2</v>
      </c>
      <c r="D44" s="2">
        <v>44023.194435284873</v>
      </c>
      <c r="E44" s="8">
        <f>(SUMIF(Invoice_Line_Items!B:B,Invoices!A44,Invoice_Line_Items!G:G))</f>
        <v>38.849999999999994</v>
      </c>
      <c r="F44" s="8">
        <f>(SUMIF(Invoice_Line_Items!B:B,Invoices!A44,Invoice_Line_Items!G:G))*(1-C44)</f>
        <v>31.08</v>
      </c>
      <c r="G44" s="8">
        <f>SUMIF(Invoice_Line_Items!B:B,Invoices!A44,Invoice_Line_Items!I:I)-(E44-F44)</f>
        <v>4.8300000000000018</v>
      </c>
      <c r="H44" s="8">
        <f t="shared" si="0"/>
        <v>7</v>
      </c>
      <c r="I44">
        <f t="shared" si="1"/>
        <v>2020</v>
      </c>
    </row>
    <row r="45" spans="1:9" x14ac:dyDescent="0.15">
      <c r="A45" t="s">
        <v>150</v>
      </c>
      <c r="B45" t="s">
        <v>22</v>
      </c>
      <c r="C45" s="3">
        <v>0</v>
      </c>
      <c r="D45" s="2">
        <v>44023.260388700692</v>
      </c>
      <c r="E45" s="8">
        <f>(SUMIF(Invoice_Line_Items!B:B,Invoices!A45,Invoice_Line_Items!G:G))</f>
        <v>1299.5</v>
      </c>
      <c r="F45" s="8">
        <f>(SUMIF(Invoice_Line_Items!B:B,Invoices!A45,Invoice_Line_Items!G:G))*(1-C45)</f>
        <v>1299.5</v>
      </c>
      <c r="G45" s="8">
        <f>SUMIF(Invoice_Line_Items!B:B,Invoices!A45,Invoice_Line_Items!I:I)-(E45-F45)</f>
        <v>404.49999999999989</v>
      </c>
      <c r="H45" s="8">
        <f t="shared" si="0"/>
        <v>7</v>
      </c>
      <c r="I45">
        <f t="shared" si="1"/>
        <v>2020</v>
      </c>
    </row>
    <row r="46" spans="1:9" x14ac:dyDescent="0.15">
      <c r="A46" t="s">
        <v>151</v>
      </c>
      <c r="B46" t="s">
        <v>20</v>
      </c>
      <c r="C46" s="3">
        <v>0</v>
      </c>
      <c r="D46" s="2">
        <v>44023.461750618713</v>
      </c>
      <c r="E46" s="8">
        <f>(SUMIF(Invoice_Line_Items!B:B,Invoices!A46,Invoice_Line_Items!G:G))</f>
        <v>168.05</v>
      </c>
      <c r="F46" s="8">
        <f>(SUMIF(Invoice_Line_Items!B:B,Invoices!A46,Invoice_Line_Items!G:G))*(1-C46)</f>
        <v>168.05</v>
      </c>
      <c r="G46" s="8">
        <f>SUMIF(Invoice_Line_Items!B:B,Invoices!A46,Invoice_Line_Items!I:I)-(E46-F46)</f>
        <v>65.05</v>
      </c>
      <c r="H46" s="8">
        <f t="shared" si="0"/>
        <v>7</v>
      </c>
      <c r="I46">
        <f t="shared" si="1"/>
        <v>2020</v>
      </c>
    </row>
    <row r="47" spans="1:9" x14ac:dyDescent="0.15">
      <c r="A47" t="s">
        <v>152</v>
      </c>
      <c r="B47" t="s">
        <v>22</v>
      </c>
      <c r="C47" s="3">
        <v>0</v>
      </c>
      <c r="D47" s="2">
        <v>44023.735007051204</v>
      </c>
      <c r="E47" s="8">
        <f>(SUMIF(Invoice_Line_Items!B:B,Invoices!A47,Invoice_Line_Items!G:G))</f>
        <v>17.899999999999999</v>
      </c>
      <c r="F47" s="8">
        <f>(SUMIF(Invoice_Line_Items!B:B,Invoices!A47,Invoice_Line_Items!G:G))*(1-C47)</f>
        <v>17.899999999999999</v>
      </c>
      <c r="G47" s="8">
        <f>SUMIF(Invoice_Line_Items!B:B,Invoices!A47,Invoice_Line_Items!I:I)-(E47-F47)</f>
        <v>11.399999999999999</v>
      </c>
      <c r="H47" s="8">
        <f t="shared" si="0"/>
        <v>7</v>
      </c>
      <c r="I47">
        <f t="shared" si="1"/>
        <v>2020</v>
      </c>
    </row>
    <row r="48" spans="1:9" x14ac:dyDescent="0.15">
      <c r="A48" t="s">
        <v>153</v>
      </c>
      <c r="B48" t="s">
        <v>21</v>
      </c>
      <c r="C48" s="3">
        <v>0</v>
      </c>
      <c r="D48" s="2">
        <v>44024.066962906851</v>
      </c>
      <c r="E48" s="8">
        <f>(SUMIF(Invoice_Line_Items!B:B,Invoices!A48,Invoice_Line_Items!G:G))</f>
        <v>105.60000000000001</v>
      </c>
      <c r="F48" s="8">
        <f>(SUMIF(Invoice_Line_Items!B:B,Invoices!A48,Invoice_Line_Items!G:G))*(1-C48)</f>
        <v>105.60000000000001</v>
      </c>
      <c r="G48" s="8">
        <f>SUMIF(Invoice_Line_Items!B:B,Invoices!A48,Invoice_Line_Items!I:I)-(E48-F48)</f>
        <v>39.149999999999991</v>
      </c>
      <c r="H48" s="8">
        <f t="shared" si="0"/>
        <v>7</v>
      </c>
      <c r="I48">
        <f t="shared" si="1"/>
        <v>2020</v>
      </c>
    </row>
    <row r="49" spans="1:9" x14ac:dyDescent="0.15">
      <c r="A49" t="s">
        <v>154</v>
      </c>
      <c r="B49" t="s">
        <v>20</v>
      </c>
      <c r="C49" s="3">
        <v>0</v>
      </c>
      <c r="D49" s="2">
        <v>44024.212241173649</v>
      </c>
      <c r="E49" s="8">
        <f>(SUMIF(Invoice_Line_Items!B:B,Invoices!A49,Invoice_Line_Items!G:G))</f>
        <v>1172.7499999999998</v>
      </c>
      <c r="F49" s="8">
        <f>(SUMIF(Invoice_Line_Items!B:B,Invoices!A49,Invoice_Line_Items!G:G))*(1-C49)</f>
        <v>1172.7499999999998</v>
      </c>
      <c r="G49" s="8">
        <f>SUMIF(Invoice_Line_Items!B:B,Invoices!A49,Invoice_Line_Items!I:I)-(E49-F49)</f>
        <v>438.84999999999997</v>
      </c>
      <c r="H49" s="8">
        <f t="shared" si="0"/>
        <v>7</v>
      </c>
      <c r="I49">
        <f t="shared" si="1"/>
        <v>2020</v>
      </c>
    </row>
    <row r="50" spans="1:9" x14ac:dyDescent="0.15">
      <c r="A50" t="s">
        <v>155</v>
      </c>
      <c r="B50" t="s">
        <v>20</v>
      </c>
      <c r="C50" s="3">
        <v>0</v>
      </c>
      <c r="D50" s="2">
        <v>44024.418532331707</v>
      </c>
      <c r="E50" s="8">
        <f>(SUMIF(Invoice_Line_Items!B:B,Invoices!A50,Invoice_Line_Items!G:G))</f>
        <v>8.8500000000000014</v>
      </c>
      <c r="F50" s="8">
        <f>(SUMIF(Invoice_Line_Items!B:B,Invoices!A50,Invoice_Line_Items!G:G))*(1-C50)</f>
        <v>8.8500000000000014</v>
      </c>
      <c r="G50" s="8">
        <f>SUMIF(Invoice_Line_Items!B:B,Invoices!A50,Invoice_Line_Items!I:I)-(E50-F50)</f>
        <v>3.45</v>
      </c>
      <c r="H50" s="8">
        <f t="shared" si="0"/>
        <v>7</v>
      </c>
      <c r="I50">
        <f t="shared" si="1"/>
        <v>2020</v>
      </c>
    </row>
    <row r="51" spans="1:9" x14ac:dyDescent="0.15">
      <c r="A51" t="s">
        <v>156</v>
      </c>
      <c r="B51" t="s">
        <v>20</v>
      </c>
      <c r="C51" s="3">
        <v>0</v>
      </c>
      <c r="D51" s="2">
        <v>44024.422629979403</v>
      </c>
      <c r="E51" s="8">
        <f>(SUMIF(Invoice_Line_Items!B:B,Invoices!A51,Invoice_Line_Items!G:G))</f>
        <v>4347.5</v>
      </c>
      <c r="F51" s="8">
        <f>(SUMIF(Invoice_Line_Items!B:B,Invoices!A51,Invoice_Line_Items!G:G))*(1-C51)</f>
        <v>4347.5</v>
      </c>
      <c r="G51" s="8">
        <f>SUMIF(Invoice_Line_Items!B:B,Invoices!A51,Invoice_Line_Items!I:I)-(E51-F51)</f>
        <v>1654.2999999999997</v>
      </c>
      <c r="H51" s="8">
        <f t="shared" si="0"/>
        <v>7</v>
      </c>
      <c r="I51">
        <f t="shared" si="1"/>
        <v>2020</v>
      </c>
    </row>
    <row r="52" spans="1:9" x14ac:dyDescent="0.15">
      <c r="A52" t="s">
        <v>157</v>
      </c>
      <c r="B52" t="s">
        <v>17</v>
      </c>
      <c r="C52" s="3">
        <v>0</v>
      </c>
      <c r="D52" s="2">
        <v>44024.719499783117</v>
      </c>
      <c r="E52" s="8">
        <f>(SUMIF(Invoice_Line_Items!B:B,Invoices!A52,Invoice_Line_Items!G:G))</f>
        <v>408.65</v>
      </c>
      <c r="F52" s="8">
        <f>(SUMIF(Invoice_Line_Items!B:B,Invoices!A52,Invoice_Line_Items!G:G))*(1-C52)</f>
        <v>408.65</v>
      </c>
      <c r="G52" s="8">
        <f>SUMIF(Invoice_Line_Items!B:B,Invoices!A52,Invoice_Line_Items!I:I)-(E52-F52)</f>
        <v>122.89999999999998</v>
      </c>
      <c r="H52" s="8">
        <f t="shared" si="0"/>
        <v>7</v>
      </c>
      <c r="I52">
        <f t="shared" si="1"/>
        <v>2020</v>
      </c>
    </row>
    <row r="53" spans="1:9" x14ac:dyDescent="0.15">
      <c r="A53" t="s">
        <v>158</v>
      </c>
      <c r="B53" t="s">
        <v>22</v>
      </c>
      <c r="C53" s="3">
        <v>0</v>
      </c>
      <c r="D53" s="2">
        <v>44025.041667257377</v>
      </c>
      <c r="E53" s="8">
        <f>(SUMIF(Invoice_Line_Items!B:B,Invoices!A53,Invoice_Line_Items!G:G))</f>
        <v>156.79999999999998</v>
      </c>
      <c r="F53" s="8">
        <f>(SUMIF(Invoice_Line_Items!B:B,Invoices!A53,Invoice_Line_Items!G:G))*(1-C53)</f>
        <v>156.79999999999998</v>
      </c>
      <c r="G53" s="8">
        <f>SUMIF(Invoice_Line_Items!B:B,Invoices!A53,Invoice_Line_Items!I:I)-(E53-F53)</f>
        <v>57.549999999999983</v>
      </c>
      <c r="H53" s="8">
        <f t="shared" si="0"/>
        <v>7</v>
      </c>
      <c r="I53">
        <f t="shared" si="1"/>
        <v>2020</v>
      </c>
    </row>
    <row r="54" spans="1:9" x14ac:dyDescent="0.15">
      <c r="A54" t="s">
        <v>159</v>
      </c>
      <c r="B54" t="s">
        <v>20</v>
      </c>
      <c r="C54" s="3">
        <v>0</v>
      </c>
      <c r="D54" s="2">
        <v>44025.150042018722</v>
      </c>
      <c r="E54" s="8">
        <f>(SUMIF(Invoice_Line_Items!B:B,Invoices!A54,Invoice_Line_Items!G:G))</f>
        <v>979.90000000000009</v>
      </c>
      <c r="F54" s="8">
        <f>(SUMIF(Invoice_Line_Items!B:B,Invoices!A54,Invoice_Line_Items!G:G))*(1-C54)</f>
        <v>979.90000000000009</v>
      </c>
      <c r="G54" s="8">
        <f>SUMIF(Invoice_Line_Items!B:B,Invoices!A54,Invoice_Line_Items!I:I)-(E54-F54)</f>
        <v>339.64999999999992</v>
      </c>
      <c r="H54" s="8">
        <f t="shared" si="0"/>
        <v>7</v>
      </c>
      <c r="I54">
        <f t="shared" si="1"/>
        <v>2020</v>
      </c>
    </row>
    <row r="55" spans="1:9" x14ac:dyDescent="0.15">
      <c r="A55" t="s">
        <v>160</v>
      </c>
      <c r="B55" t="s">
        <v>29</v>
      </c>
      <c r="C55" s="3">
        <v>0.2</v>
      </c>
      <c r="D55" s="2">
        <v>44025.566838824067</v>
      </c>
      <c r="E55" s="8">
        <f>(SUMIF(Invoice_Line_Items!B:B,Invoices!A55,Invoice_Line_Items!G:G))</f>
        <v>1299.5</v>
      </c>
      <c r="F55" s="8">
        <f>(SUMIF(Invoice_Line_Items!B:B,Invoices!A55,Invoice_Line_Items!G:G))*(1-C55)</f>
        <v>1039.6000000000001</v>
      </c>
      <c r="G55" s="8">
        <f>SUMIF(Invoice_Line_Items!B:B,Invoices!A55,Invoice_Line_Items!I:I)-(E55-F55)</f>
        <v>144.60000000000002</v>
      </c>
      <c r="H55" s="8">
        <f t="shared" si="0"/>
        <v>7</v>
      </c>
      <c r="I55">
        <f t="shared" si="1"/>
        <v>2020</v>
      </c>
    </row>
    <row r="56" spans="1:9" x14ac:dyDescent="0.15">
      <c r="A56" t="s">
        <v>161</v>
      </c>
      <c r="B56" t="s">
        <v>19</v>
      </c>
      <c r="C56" s="3">
        <v>0.1</v>
      </c>
      <c r="D56" s="2">
        <v>44025.991656193451</v>
      </c>
      <c r="E56" s="8">
        <f>(SUMIF(Invoice_Line_Items!B:B,Invoices!A56,Invoice_Line_Items!G:G))</f>
        <v>870.19999999999993</v>
      </c>
      <c r="F56" s="8">
        <f>(SUMIF(Invoice_Line_Items!B:B,Invoices!A56,Invoice_Line_Items!G:G))*(1-C56)</f>
        <v>783.18</v>
      </c>
      <c r="G56" s="8">
        <f>SUMIF(Invoice_Line_Items!B:B,Invoices!A56,Invoice_Line_Items!I:I)-(E56-F56)</f>
        <v>358.42999999999995</v>
      </c>
      <c r="H56" s="8">
        <f t="shared" si="0"/>
        <v>7</v>
      </c>
      <c r="I56">
        <f t="shared" si="1"/>
        <v>2020</v>
      </c>
    </row>
    <row r="57" spans="1:9" x14ac:dyDescent="0.15">
      <c r="A57" t="s">
        <v>162</v>
      </c>
      <c r="B57" t="s">
        <v>21</v>
      </c>
      <c r="C57" s="3">
        <v>0</v>
      </c>
      <c r="D57" s="2">
        <v>44026.110235090018</v>
      </c>
      <c r="E57" s="8">
        <f>(SUMIF(Invoice_Line_Items!B:B,Invoices!A57,Invoice_Line_Items!G:G))</f>
        <v>1094.25</v>
      </c>
      <c r="F57" s="8">
        <f>(SUMIF(Invoice_Line_Items!B:B,Invoices!A57,Invoice_Line_Items!G:G))*(1-C57)</f>
        <v>1094.25</v>
      </c>
      <c r="G57" s="8">
        <f>SUMIF(Invoice_Line_Items!B:B,Invoices!A57,Invoice_Line_Items!I:I)-(E57-F57)</f>
        <v>401.29999999999995</v>
      </c>
      <c r="H57" s="8">
        <f t="shared" si="0"/>
        <v>7</v>
      </c>
      <c r="I57">
        <f t="shared" si="1"/>
        <v>2020</v>
      </c>
    </row>
    <row r="58" spans="1:9" x14ac:dyDescent="0.15">
      <c r="A58" t="s">
        <v>163</v>
      </c>
      <c r="B58" t="s">
        <v>17</v>
      </c>
      <c r="C58" s="3">
        <v>0</v>
      </c>
      <c r="D58" s="2">
        <v>44026.593575699866</v>
      </c>
      <c r="E58" s="8">
        <f>(SUMIF(Invoice_Line_Items!B:B,Invoices!A58,Invoice_Line_Items!G:G))</f>
        <v>1299.0500000000002</v>
      </c>
      <c r="F58" s="8">
        <f>(SUMIF(Invoice_Line_Items!B:B,Invoices!A58,Invoice_Line_Items!G:G))*(1-C58)</f>
        <v>1299.0500000000002</v>
      </c>
      <c r="G58" s="8">
        <f>SUMIF(Invoice_Line_Items!B:B,Invoices!A58,Invoice_Line_Items!I:I)-(E58-F58)</f>
        <v>518.34999999999991</v>
      </c>
      <c r="H58" s="8">
        <f t="shared" si="0"/>
        <v>7</v>
      </c>
      <c r="I58">
        <f t="shared" si="1"/>
        <v>2020</v>
      </c>
    </row>
    <row r="59" spans="1:9" x14ac:dyDescent="0.15">
      <c r="A59" t="s">
        <v>164</v>
      </c>
      <c r="B59" t="s">
        <v>20</v>
      </c>
      <c r="C59" s="3">
        <v>0</v>
      </c>
      <c r="D59" s="2">
        <v>44027.036287321622</v>
      </c>
      <c r="E59" s="8">
        <f>(SUMIF(Invoice_Line_Items!B:B,Invoices!A59,Invoice_Line_Items!G:G))</f>
        <v>2.95</v>
      </c>
      <c r="F59" s="8">
        <f>(SUMIF(Invoice_Line_Items!B:B,Invoices!A59,Invoice_Line_Items!G:G))*(1-C59)</f>
        <v>2.95</v>
      </c>
      <c r="G59" s="8">
        <f>SUMIF(Invoice_Line_Items!B:B,Invoices!A59,Invoice_Line_Items!I:I)-(E59-F59)</f>
        <v>1.1500000000000001</v>
      </c>
      <c r="H59" s="8">
        <f t="shared" si="0"/>
        <v>7</v>
      </c>
      <c r="I59">
        <f t="shared" si="1"/>
        <v>2020</v>
      </c>
    </row>
    <row r="60" spans="1:9" x14ac:dyDescent="0.15">
      <c r="A60" t="s">
        <v>165</v>
      </c>
      <c r="B60" t="s">
        <v>22</v>
      </c>
      <c r="C60" s="3">
        <v>0.2</v>
      </c>
      <c r="D60" s="2">
        <v>44027.487709132118</v>
      </c>
      <c r="E60" s="8">
        <f>(SUMIF(Invoice_Line_Items!B:B,Invoices!A60,Invoice_Line_Items!G:G))</f>
        <v>2818.5</v>
      </c>
      <c r="F60" s="8">
        <f>(SUMIF(Invoice_Line_Items!B:B,Invoices!A60,Invoice_Line_Items!G:G))*(1-C60)</f>
        <v>2254.8000000000002</v>
      </c>
      <c r="G60" s="8">
        <f>SUMIF(Invoice_Line_Items!B:B,Invoices!A60,Invoice_Line_Items!I:I)-(E60-F60)</f>
        <v>417.85000000000014</v>
      </c>
      <c r="H60" s="8">
        <f t="shared" si="0"/>
        <v>7</v>
      </c>
      <c r="I60">
        <f t="shared" si="1"/>
        <v>2020</v>
      </c>
    </row>
    <row r="61" spans="1:9" x14ac:dyDescent="0.15">
      <c r="A61" t="s">
        <v>166</v>
      </c>
      <c r="B61" t="s">
        <v>21</v>
      </c>
      <c r="C61" s="3">
        <v>0</v>
      </c>
      <c r="D61" s="2">
        <v>44027.711776574783</v>
      </c>
      <c r="E61" s="8">
        <f>(SUMIF(Invoice_Line_Items!B:B,Invoices!A61,Invoice_Line_Items!G:G))</f>
        <v>3.5</v>
      </c>
      <c r="F61" s="8">
        <f>(SUMIF(Invoice_Line_Items!B:B,Invoices!A61,Invoice_Line_Items!G:G))*(1-C61)</f>
        <v>3.5</v>
      </c>
      <c r="G61" s="8">
        <f>SUMIF(Invoice_Line_Items!B:B,Invoices!A61,Invoice_Line_Items!I:I)-(E61-F61)</f>
        <v>0.54999999999999982</v>
      </c>
      <c r="H61" s="8">
        <f t="shared" si="0"/>
        <v>7</v>
      </c>
      <c r="I61">
        <f t="shared" si="1"/>
        <v>2020</v>
      </c>
    </row>
    <row r="62" spans="1:9" x14ac:dyDescent="0.15">
      <c r="A62" t="s">
        <v>167</v>
      </c>
      <c r="B62" t="s">
        <v>25</v>
      </c>
      <c r="C62" s="3">
        <v>0</v>
      </c>
      <c r="D62" s="2">
        <v>44028.177344355179</v>
      </c>
      <c r="E62" s="8">
        <f>(SUMIF(Invoice_Line_Items!B:B,Invoices!A62,Invoice_Line_Items!G:G))</f>
        <v>1896.7</v>
      </c>
      <c r="F62" s="8">
        <f>(SUMIF(Invoice_Line_Items!B:B,Invoices!A62,Invoice_Line_Items!G:G))*(1-C62)</f>
        <v>1896.7</v>
      </c>
      <c r="G62" s="8">
        <f>SUMIF(Invoice_Line_Items!B:B,Invoices!A62,Invoice_Line_Items!I:I)-(E62-F62)</f>
        <v>646.15</v>
      </c>
      <c r="H62" s="8">
        <f t="shared" si="0"/>
        <v>7</v>
      </c>
      <c r="I62">
        <f t="shared" si="1"/>
        <v>2020</v>
      </c>
    </row>
    <row r="63" spans="1:9" x14ac:dyDescent="0.15">
      <c r="A63" t="s">
        <v>168</v>
      </c>
      <c r="B63" t="s">
        <v>19</v>
      </c>
      <c r="C63" s="3">
        <v>0</v>
      </c>
      <c r="D63" s="2">
        <v>44028.281541350829</v>
      </c>
      <c r="E63" s="8">
        <f>(SUMIF(Invoice_Line_Items!B:B,Invoices!A63,Invoice_Line_Items!G:G))</f>
        <v>2893.75</v>
      </c>
      <c r="F63" s="8">
        <f>(SUMIF(Invoice_Line_Items!B:B,Invoices!A63,Invoice_Line_Items!G:G))*(1-C63)</f>
        <v>2893.75</v>
      </c>
      <c r="G63" s="8">
        <f>SUMIF(Invoice_Line_Items!B:B,Invoices!A63,Invoice_Line_Items!I:I)-(E63-F63)</f>
        <v>1018.75</v>
      </c>
      <c r="H63" s="8">
        <f t="shared" si="0"/>
        <v>7</v>
      </c>
      <c r="I63">
        <f t="shared" si="1"/>
        <v>2020</v>
      </c>
    </row>
    <row r="64" spans="1:9" x14ac:dyDescent="0.15">
      <c r="A64" t="s">
        <v>169</v>
      </c>
      <c r="B64" t="s">
        <v>20</v>
      </c>
      <c r="C64" s="3">
        <v>0.1</v>
      </c>
      <c r="D64" s="2">
        <v>44028.659357937526</v>
      </c>
      <c r="E64" s="8">
        <f>(SUMIF(Invoice_Line_Items!B:B,Invoices!A64,Invoice_Line_Items!G:G))</f>
        <v>260.14999999999998</v>
      </c>
      <c r="F64" s="8">
        <f>(SUMIF(Invoice_Line_Items!B:B,Invoices!A64,Invoice_Line_Items!G:G))*(1-C64)</f>
        <v>234.13499999999999</v>
      </c>
      <c r="G64" s="8">
        <f>SUMIF(Invoice_Line_Items!B:B,Invoices!A64,Invoice_Line_Items!I:I)-(E64-F64)</f>
        <v>75.985000000000014</v>
      </c>
      <c r="H64" s="8">
        <f t="shared" si="0"/>
        <v>7</v>
      </c>
      <c r="I64">
        <f t="shared" si="1"/>
        <v>2020</v>
      </c>
    </row>
    <row r="65" spans="1:9" x14ac:dyDescent="0.15">
      <c r="A65" t="s">
        <v>170</v>
      </c>
      <c r="B65" t="s">
        <v>19</v>
      </c>
      <c r="C65" s="3">
        <v>0</v>
      </c>
      <c r="D65" s="2">
        <v>44028.831310098511</v>
      </c>
      <c r="E65" s="8">
        <f>(SUMIF(Invoice_Line_Items!B:B,Invoices!A65,Invoice_Line_Items!G:G))</f>
        <v>1149</v>
      </c>
      <c r="F65" s="8">
        <f>(SUMIF(Invoice_Line_Items!B:B,Invoices!A65,Invoice_Line_Items!G:G))*(1-C65)</f>
        <v>1149</v>
      </c>
      <c r="G65" s="8">
        <f>SUMIF(Invoice_Line_Items!B:B,Invoices!A65,Invoice_Line_Items!I:I)-(E65-F65)</f>
        <v>413.29999999999995</v>
      </c>
      <c r="H65" s="8">
        <f t="shared" si="0"/>
        <v>7</v>
      </c>
      <c r="I65">
        <f t="shared" si="1"/>
        <v>2020</v>
      </c>
    </row>
    <row r="66" spans="1:9" x14ac:dyDescent="0.15">
      <c r="A66" t="s">
        <v>171</v>
      </c>
      <c r="B66" t="s">
        <v>17</v>
      </c>
      <c r="C66" s="3">
        <v>0</v>
      </c>
      <c r="D66" s="2">
        <v>44029.28705585486</v>
      </c>
      <c r="E66" s="8">
        <f>(SUMIF(Invoice_Line_Items!B:B,Invoices!A66,Invoice_Line_Items!G:G))</f>
        <v>4729.8999999999996</v>
      </c>
      <c r="F66" s="8">
        <f>(SUMIF(Invoice_Line_Items!B:B,Invoices!A66,Invoice_Line_Items!G:G))*(1-C66)</f>
        <v>4729.8999999999996</v>
      </c>
      <c r="G66" s="8">
        <f>SUMIF(Invoice_Line_Items!B:B,Invoices!A66,Invoice_Line_Items!I:I)-(E66-F66)</f>
        <v>1670.0500000000002</v>
      </c>
      <c r="H66" s="8">
        <f t="shared" si="0"/>
        <v>7</v>
      </c>
      <c r="I66">
        <f t="shared" si="1"/>
        <v>2020</v>
      </c>
    </row>
    <row r="67" spans="1:9" x14ac:dyDescent="0.15">
      <c r="A67" t="s">
        <v>172</v>
      </c>
      <c r="B67" t="s">
        <v>19</v>
      </c>
      <c r="C67" s="3">
        <v>0</v>
      </c>
      <c r="D67" s="2">
        <v>44029.465554092312</v>
      </c>
      <c r="E67" s="8">
        <f>(SUMIF(Invoice_Line_Items!B:B,Invoices!A67,Invoice_Line_Items!G:G))</f>
        <v>159.9</v>
      </c>
      <c r="F67" s="8">
        <f>(SUMIF(Invoice_Line_Items!B:B,Invoices!A67,Invoice_Line_Items!G:G))*(1-C67)</f>
        <v>159.9</v>
      </c>
      <c r="G67" s="8">
        <f>SUMIF(Invoice_Line_Items!B:B,Invoices!A67,Invoice_Line_Items!I:I)-(E67-F67)</f>
        <v>55.900000000000006</v>
      </c>
      <c r="H67" s="8">
        <f t="shared" ref="H67:H130" si="2">MONTH(D67)</f>
        <v>7</v>
      </c>
      <c r="I67">
        <f t="shared" ref="I67:I130" si="3">YEAR(D67)</f>
        <v>2020</v>
      </c>
    </row>
    <row r="68" spans="1:9" x14ac:dyDescent="0.15">
      <c r="A68" t="s">
        <v>173</v>
      </c>
      <c r="B68" t="s">
        <v>25</v>
      </c>
      <c r="C68" s="3">
        <v>0</v>
      </c>
      <c r="D68" s="2">
        <v>44029.805405085222</v>
      </c>
      <c r="E68" s="8">
        <f>(SUMIF(Invoice_Line_Items!B:B,Invoices!A68,Invoice_Line_Items!G:G))</f>
        <v>1056.1499999999999</v>
      </c>
      <c r="F68" s="8">
        <f>(SUMIF(Invoice_Line_Items!B:B,Invoices!A68,Invoice_Line_Items!G:G))*(1-C68)</f>
        <v>1056.1499999999999</v>
      </c>
      <c r="G68" s="8">
        <f>SUMIF(Invoice_Line_Items!B:B,Invoices!A68,Invoice_Line_Items!I:I)-(E68-F68)</f>
        <v>372.74999999999994</v>
      </c>
      <c r="H68" s="8">
        <f t="shared" si="2"/>
        <v>7</v>
      </c>
      <c r="I68">
        <f t="shared" si="3"/>
        <v>2020</v>
      </c>
    </row>
    <row r="69" spans="1:9" x14ac:dyDescent="0.15">
      <c r="A69" t="s">
        <v>174</v>
      </c>
      <c r="B69" t="s">
        <v>23</v>
      </c>
      <c r="C69" s="3">
        <v>0</v>
      </c>
      <c r="D69" s="2">
        <v>44029.816844606205</v>
      </c>
      <c r="E69" s="8">
        <f>(SUMIF(Invoice_Line_Items!B:B,Invoices!A69,Invoice_Line_Items!G:G))</f>
        <v>4919.3999999999987</v>
      </c>
      <c r="F69" s="8">
        <f>(SUMIF(Invoice_Line_Items!B:B,Invoices!A69,Invoice_Line_Items!G:G))*(1-C69)</f>
        <v>4919.3999999999987</v>
      </c>
      <c r="G69" s="8">
        <f>SUMIF(Invoice_Line_Items!B:B,Invoices!A69,Invoice_Line_Items!I:I)-(E69-F69)</f>
        <v>1574.5999999999997</v>
      </c>
      <c r="H69" s="8">
        <f t="shared" si="2"/>
        <v>7</v>
      </c>
      <c r="I69">
        <f t="shared" si="3"/>
        <v>2020</v>
      </c>
    </row>
    <row r="70" spans="1:9" x14ac:dyDescent="0.15">
      <c r="A70" t="s">
        <v>175</v>
      </c>
      <c r="B70" t="s">
        <v>20</v>
      </c>
      <c r="C70" s="3">
        <v>0</v>
      </c>
      <c r="D70" s="2">
        <v>44029.977939607968</v>
      </c>
      <c r="E70" s="8">
        <f>(SUMIF(Invoice_Line_Items!B:B,Invoices!A70,Invoice_Line_Items!G:G))</f>
        <v>20.5</v>
      </c>
      <c r="F70" s="8">
        <f>(SUMIF(Invoice_Line_Items!B:B,Invoices!A70,Invoice_Line_Items!G:G))*(1-C70)</f>
        <v>20.5</v>
      </c>
      <c r="G70" s="8">
        <f>SUMIF(Invoice_Line_Items!B:B,Invoices!A70,Invoice_Line_Items!I:I)-(E70-F70)</f>
        <v>3.7499999999999991</v>
      </c>
      <c r="H70" s="8">
        <f t="shared" si="2"/>
        <v>7</v>
      </c>
      <c r="I70">
        <f t="shared" si="3"/>
        <v>2020</v>
      </c>
    </row>
    <row r="71" spans="1:9" x14ac:dyDescent="0.15">
      <c r="A71" t="s">
        <v>176</v>
      </c>
      <c r="B71" t="s">
        <v>17</v>
      </c>
      <c r="C71" s="3">
        <v>0</v>
      </c>
      <c r="D71" s="2">
        <v>44030.217404004325</v>
      </c>
      <c r="E71" s="8">
        <f>(SUMIF(Invoice_Line_Items!B:B,Invoices!A71,Invoice_Line_Items!G:G))</f>
        <v>49.75</v>
      </c>
      <c r="F71" s="8">
        <f>(SUMIF(Invoice_Line_Items!B:B,Invoices!A71,Invoice_Line_Items!G:G))*(1-C71)</f>
        <v>49.75</v>
      </c>
      <c r="G71" s="8">
        <f>SUMIF(Invoice_Line_Items!B:B,Invoices!A71,Invoice_Line_Items!I:I)-(E71-F71)</f>
        <v>9.7499999999999964</v>
      </c>
      <c r="H71" s="8">
        <f t="shared" si="2"/>
        <v>7</v>
      </c>
      <c r="I71">
        <f t="shared" si="3"/>
        <v>2020</v>
      </c>
    </row>
    <row r="72" spans="1:9" x14ac:dyDescent="0.15">
      <c r="A72" t="s">
        <v>177</v>
      </c>
      <c r="B72" t="s">
        <v>18</v>
      </c>
      <c r="C72" s="3">
        <v>0</v>
      </c>
      <c r="D72" s="2">
        <v>44030.510009596306</v>
      </c>
      <c r="E72" s="8">
        <f>(SUMIF(Invoice_Line_Items!B:B,Invoices!A72,Invoice_Line_Items!G:G))</f>
        <v>8.9499999999999993</v>
      </c>
      <c r="F72" s="8">
        <f>(SUMIF(Invoice_Line_Items!B:B,Invoices!A72,Invoice_Line_Items!G:G))*(1-C72)</f>
        <v>8.9499999999999993</v>
      </c>
      <c r="G72" s="8">
        <f>SUMIF(Invoice_Line_Items!B:B,Invoices!A72,Invoice_Line_Items!I:I)-(E72-F72)</f>
        <v>3.1999999999999993</v>
      </c>
      <c r="H72" s="8">
        <f t="shared" si="2"/>
        <v>7</v>
      </c>
      <c r="I72">
        <f t="shared" si="3"/>
        <v>2020</v>
      </c>
    </row>
    <row r="73" spans="1:9" x14ac:dyDescent="0.15">
      <c r="A73" t="s">
        <v>178</v>
      </c>
      <c r="B73" t="s">
        <v>17</v>
      </c>
      <c r="C73" s="3">
        <v>0</v>
      </c>
      <c r="D73" s="2">
        <v>44030.961137903323</v>
      </c>
      <c r="E73" s="8">
        <f>(SUMIF(Invoice_Line_Items!B:B,Invoices!A73,Invoice_Line_Items!G:G))</f>
        <v>4728.3500000000004</v>
      </c>
      <c r="F73" s="8">
        <f>(SUMIF(Invoice_Line_Items!B:B,Invoices!A73,Invoice_Line_Items!G:G))*(1-C73)</f>
        <v>4728.3500000000004</v>
      </c>
      <c r="G73" s="8">
        <f>SUMIF(Invoice_Line_Items!B:B,Invoices!A73,Invoice_Line_Items!I:I)-(E73-F73)</f>
        <v>2134.4</v>
      </c>
      <c r="H73" s="8">
        <f t="shared" si="2"/>
        <v>7</v>
      </c>
      <c r="I73">
        <f t="shared" si="3"/>
        <v>2020</v>
      </c>
    </row>
    <row r="74" spans="1:9" x14ac:dyDescent="0.15">
      <c r="A74" t="s">
        <v>179</v>
      </c>
      <c r="B74" t="s">
        <v>20</v>
      </c>
      <c r="C74" s="3">
        <v>0.1</v>
      </c>
      <c r="D74" s="2">
        <v>44031.193566694819</v>
      </c>
      <c r="E74" s="8">
        <f>(SUMIF(Invoice_Line_Items!B:B,Invoices!A74,Invoice_Line_Items!G:G))</f>
        <v>1143.9499999999998</v>
      </c>
      <c r="F74" s="8">
        <f>(SUMIF(Invoice_Line_Items!B:B,Invoices!A74,Invoice_Line_Items!G:G))*(1-C74)</f>
        <v>1029.5549999999998</v>
      </c>
      <c r="G74" s="8">
        <f>SUMIF(Invoice_Line_Items!B:B,Invoices!A74,Invoice_Line_Items!I:I)-(E74-F74)</f>
        <v>543.15499999999986</v>
      </c>
      <c r="H74" s="8">
        <f t="shared" si="2"/>
        <v>7</v>
      </c>
      <c r="I74">
        <f t="shared" si="3"/>
        <v>2020</v>
      </c>
    </row>
    <row r="75" spans="1:9" x14ac:dyDescent="0.15">
      <c r="A75" t="s">
        <v>180</v>
      </c>
      <c r="B75" t="s">
        <v>17</v>
      </c>
      <c r="C75" s="3">
        <v>0.1</v>
      </c>
      <c r="D75" s="2">
        <v>44031.667795571098</v>
      </c>
      <c r="E75" s="8">
        <f>(SUMIF(Invoice_Line_Items!B:B,Invoices!A75,Invoice_Line_Items!G:G))</f>
        <v>2719.7999999999997</v>
      </c>
      <c r="F75" s="8">
        <f>(SUMIF(Invoice_Line_Items!B:B,Invoices!A75,Invoice_Line_Items!G:G))*(1-C75)</f>
        <v>2447.8199999999997</v>
      </c>
      <c r="G75" s="8">
        <f>SUMIF(Invoice_Line_Items!B:B,Invoices!A75,Invoice_Line_Items!I:I)-(E75-F75)</f>
        <v>637.51999999999987</v>
      </c>
      <c r="H75" s="8">
        <f t="shared" si="2"/>
        <v>7</v>
      </c>
      <c r="I75">
        <f t="shared" si="3"/>
        <v>2020</v>
      </c>
    </row>
    <row r="76" spans="1:9" x14ac:dyDescent="0.15">
      <c r="A76" t="s">
        <v>181</v>
      </c>
      <c r="B76" t="s">
        <v>17</v>
      </c>
      <c r="C76" s="3">
        <v>0.1</v>
      </c>
      <c r="D76" s="2">
        <v>44031.98023526575</v>
      </c>
      <c r="E76" s="8">
        <f>(SUMIF(Invoice_Line_Items!B:B,Invoices!A76,Invoice_Line_Items!G:G))</f>
        <v>1559.3999999999999</v>
      </c>
      <c r="F76" s="8">
        <f>(SUMIF(Invoice_Line_Items!B:B,Invoices!A76,Invoice_Line_Items!G:G))*(1-C76)</f>
        <v>1403.4599999999998</v>
      </c>
      <c r="G76" s="8">
        <f>SUMIF(Invoice_Line_Items!B:B,Invoices!A76,Invoice_Line_Items!I:I)-(E76-F76)</f>
        <v>329.45999999999981</v>
      </c>
      <c r="H76" s="8">
        <f t="shared" si="2"/>
        <v>7</v>
      </c>
      <c r="I76">
        <f t="shared" si="3"/>
        <v>2020</v>
      </c>
    </row>
    <row r="77" spans="1:9" x14ac:dyDescent="0.15">
      <c r="A77" t="s">
        <v>182</v>
      </c>
      <c r="B77" t="s">
        <v>29</v>
      </c>
      <c r="C77" s="3">
        <v>0</v>
      </c>
      <c r="D77" s="2">
        <v>44032.097062850014</v>
      </c>
      <c r="E77" s="8">
        <f>(SUMIF(Invoice_Line_Items!B:B,Invoices!A77,Invoice_Line_Items!G:G))</f>
        <v>237.5</v>
      </c>
      <c r="F77" s="8">
        <f>(SUMIF(Invoice_Line_Items!B:B,Invoices!A77,Invoice_Line_Items!G:G))*(1-C77)</f>
        <v>237.5</v>
      </c>
      <c r="G77" s="8">
        <f>SUMIF(Invoice_Line_Items!B:B,Invoices!A77,Invoice_Line_Items!I:I)-(E77-F77)</f>
        <v>106</v>
      </c>
      <c r="H77" s="8">
        <f t="shared" si="2"/>
        <v>7</v>
      </c>
      <c r="I77">
        <f t="shared" si="3"/>
        <v>2020</v>
      </c>
    </row>
    <row r="78" spans="1:9" x14ac:dyDescent="0.15">
      <c r="A78" t="s">
        <v>183</v>
      </c>
      <c r="B78" t="s">
        <v>17</v>
      </c>
      <c r="C78" s="3">
        <v>0</v>
      </c>
      <c r="D78" s="2">
        <v>44032.166225245106</v>
      </c>
      <c r="E78" s="8">
        <f>(SUMIF(Invoice_Line_Items!B:B,Invoices!A78,Invoice_Line_Items!G:G))</f>
        <v>975.15000000000009</v>
      </c>
      <c r="F78" s="8">
        <f>(SUMIF(Invoice_Line_Items!B:B,Invoices!A78,Invoice_Line_Items!G:G))*(1-C78)</f>
        <v>975.15000000000009</v>
      </c>
      <c r="G78" s="8">
        <f>SUMIF(Invoice_Line_Items!B:B,Invoices!A78,Invoice_Line_Items!I:I)-(E78-F78)</f>
        <v>277.85000000000002</v>
      </c>
      <c r="H78" s="8">
        <f t="shared" si="2"/>
        <v>7</v>
      </c>
      <c r="I78">
        <f t="shared" si="3"/>
        <v>2020</v>
      </c>
    </row>
    <row r="79" spans="1:9" x14ac:dyDescent="0.15">
      <c r="A79" t="s">
        <v>184</v>
      </c>
      <c r="B79" t="s">
        <v>22</v>
      </c>
      <c r="C79" s="3">
        <v>0</v>
      </c>
      <c r="D79" s="2">
        <v>44032.28515019147</v>
      </c>
      <c r="E79" s="8">
        <f>(SUMIF(Invoice_Line_Items!B:B,Invoices!A79,Invoice_Line_Items!G:G))</f>
        <v>502.55</v>
      </c>
      <c r="F79" s="8">
        <f>(SUMIF(Invoice_Line_Items!B:B,Invoices!A79,Invoice_Line_Items!G:G))*(1-C79)</f>
        <v>502.55</v>
      </c>
      <c r="G79" s="8">
        <f>SUMIF(Invoice_Line_Items!B:B,Invoices!A79,Invoice_Line_Items!I:I)-(E79-F79)</f>
        <v>228.79999999999998</v>
      </c>
      <c r="H79" s="8">
        <f t="shared" si="2"/>
        <v>7</v>
      </c>
      <c r="I79">
        <f t="shared" si="3"/>
        <v>2020</v>
      </c>
    </row>
    <row r="80" spans="1:9" x14ac:dyDescent="0.15">
      <c r="A80" t="s">
        <v>185</v>
      </c>
      <c r="B80" t="s">
        <v>19</v>
      </c>
      <c r="C80" s="3">
        <v>0.2</v>
      </c>
      <c r="D80" s="2">
        <v>44032.293461304012</v>
      </c>
      <c r="E80" s="8">
        <f>(SUMIF(Invoice_Line_Items!B:B,Invoices!A80,Invoice_Line_Items!G:G))</f>
        <v>75.099999999999994</v>
      </c>
      <c r="F80" s="8">
        <f>(SUMIF(Invoice_Line_Items!B:B,Invoices!A80,Invoice_Line_Items!G:G))*(1-C80)</f>
        <v>60.08</v>
      </c>
      <c r="G80" s="8">
        <f>SUMIF(Invoice_Line_Items!B:B,Invoices!A80,Invoice_Line_Items!I:I)-(E80-F80)</f>
        <v>31.129999999999995</v>
      </c>
      <c r="H80" s="8">
        <f t="shared" si="2"/>
        <v>7</v>
      </c>
      <c r="I80">
        <f t="shared" si="3"/>
        <v>2020</v>
      </c>
    </row>
    <row r="81" spans="1:9" x14ac:dyDescent="0.15">
      <c r="A81" t="s">
        <v>186</v>
      </c>
      <c r="B81" t="s">
        <v>17</v>
      </c>
      <c r="C81" s="3">
        <v>0</v>
      </c>
      <c r="D81" s="2">
        <v>44032.348974457738</v>
      </c>
      <c r="E81" s="8">
        <f>(SUMIF(Invoice_Line_Items!B:B,Invoices!A81,Invoice_Line_Items!G:G))</f>
        <v>2277.0500000000002</v>
      </c>
      <c r="F81" s="8">
        <f>(SUMIF(Invoice_Line_Items!B:B,Invoices!A81,Invoice_Line_Items!G:G))*(1-C81)</f>
        <v>2277.0500000000002</v>
      </c>
      <c r="G81" s="8">
        <f>SUMIF(Invoice_Line_Items!B:B,Invoices!A81,Invoice_Line_Items!I:I)-(E81-F81)</f>
        <v>1061.4499999999998</v>
      </c>
      <c r="H81" s="8">
        <f t="shared" si="2"/>
        <v>7</v>
      </c>
      <c r="I81">
        <f t="shared" si="3"/>
        <v>2020</v>
      </c>
    </row>
    <row r="82" spans="1:9" x14ac:dyDescent="0.15">
      <c r="A82" t="s">
        <v>187</v>
      </c>
      <c r="B82" t="s">
        <v>25</v>
      </c>
      <c r="C82" s="3">
        <v>0</v>
      </c>
      <c r="D82" s="2">
        <v>44032.76093572309</v>
      </c>
      <c r="E82" s="8">
        <f>(SUMIF(Invoice_Line_Items!B:B,Invoices!A82,Invoice_Line_Items!G:G))</f>
        <v>872.65000000000009</v>
      </c>
      <c r="F82" s="8">
        <f>(SUMIF(Invoice_Line_Items!B:B,Invoices!A82,Invoice_Line_Items!G:G))*(1-C82)</f>
        <v>872.65000000000009</v>
      </c>
      <c r="G82" s="8">
        <f>SUMIF(Invoice_Line_Items!B:B,Invoices!A82,Invoice_Line_Items!I:I)-(E82-F82)</f>
        <v>338.14999999999992</v>
      </c>
      <c r="H82" s="8">
        <f t="shared" si="2"/>
        <v>7</v>
      </c>
      <c r="I82">
        <f t="shared" si="3"/>
        <v>2020</v>
      </c>
    </row>
    <row r="83" spans="1:9" x14ac:dyDescent="0.15">
      <c r="A83" t="s">
        <v>188</v>
      </c>
      <c r="B83" t="s">
        <v>17</v>
      </c>
      <c r="C83" s="3">
        <v>0</v>
      </c>
      <c r="D83" s="2">
        <v>44032.968393424409</v>
      </c>
      <c r="E83" s="8">
        <f>(SUMIF(Invoice_Line_Items!B:B,Invoices!A83,Invoice_Line_Items!G:G))</f>
        <v>809.95</v>
      </c>
      <c r="F83" s="8">
        <f>(SUMIF(Invoice_Line_Items!B:B,Invoices!A83,Invoice_Line_Items!G:G))*(1-C83)</f>
        <v>809.95</v>
      </c>
      <c r="G83" s="8">
        <f>SUMIF(Invoice_Line_Items!B:B,Invoices!A83,Invoice_Line_Items!I:I)-(E83-F83)</f>
        <v>300.44999999999993</v>
      </c>
      <c r="H83" s="8">
        <f t="shared" si="2"/>
        <v>7</v>
      </c>
      <c r="I83">
        <f t="shared" si="3"/>
        <v>2020</v>
      </c>
    </row>
    <row r="84" spans="1:9" x14ac:dyDescent="0.15">
      <c r="A84" t="s">
        <v>189</v>
      </c>
      <c r="B84" t="s">
        <v>22</v>
      </c>
      <c r="C84" s="3">
        <v>0</v>
      </c>
      <c r="D84" s="2">
        <v>44033.012477093449</v>
      </c>
      <c r="E84" s="8">
        <f>(SUMIF(Invoice_Line_Items!B:B,Invoices!A84,Invoice_Line_Items!G:G))</f>
        <v>1479.4500000000003</v>
      </c>
      <c r="F84" s="8">
        <f>(SUMIF(Invoice_Line_Items!B:B,Invoices!A84,Invoice_Line_Items!G:G))*(1-C84)</f>
        <v>1479.4500000000003</v>
      </c>
      <c r="G84" s="8">
        <f>SUMIF(Invoice_Line_Items!B:B,Invoices!A84,Invoice_Line_Items!I:I)-(E84-F84)</f>
        <v>561.20000000000005</v>
      </c>
      <c r="H84" s="8">
        <f t="shared" si="2"/>
        <v>7</v>
      </c>
      <c r="I84">
        <f t="shared" si="3"/>
        <v>2020</v>
      </c>
    </row>
    <row r="85" spans="1:9" x14ac:dyDescent="0.15">
      <c r="A85" t="s">
        <v>190</v>
      </c>
      <c r="B85" t="s">
        <v>19</v>
      </c>
      <c r="C85" s="3">
        <v>0.1</v>
      </c>
      <c r="D85" s="2">
        <v>44033.267270809942</v>
      </c>
      <c r="E85" s="8">
        <f>(SUMIF(Invoice_Line_Items!B:B,Invoices!A85,Invoice_Line_Items!G:G))</f>
        <v>33.450000000000003</v>
      </c>
      <c r="F85" s="8">
        <f>(SUMIF(Invoice_Line_Items!B:B,Invoices!A85,Invoice_Line_Items!G:G))*(1-C85)</f>
        <v>30.105000000000004</v>
      </c>
      <c r="G85" s="8">
        <f>SUMIF(Invoice_Line_Items!B:B,Invoices!A85,Invoice_Line_Items!I:I)-(E85-F85)</f>
        <v>12.205000000000002</v>
      </c>
      <c r="H85" s="8">
        <f t="shared" si="2"/>
        <v>7</v>
      </c>
      <c r="I85">
        <f t="shared" si="3"/>
        <v>2020</v>
      </c>
    </row>
    <row r="86" spans="1:9" x14ac:dyDescent="0.15">
      <c r="A86" t="s">
        <v>191</v>
      </c>
      <c r="B86" t="s">
        <v>22</v>
      </c>
      <c r="C86" s="3">
        <v>0.1</v>
      </c>
      <c r="D86" s="2">
        <v>44033.672211930731</v>
      </c>
      <c r="E86" s="8">
        <f>(SUMIF(Invoice_Line_Items!B:B,Invoices!A86,Invoice_Line_Items!G:G))</f>
        <v>30.349999999999998</v>
      </c>
      <c r="F86" s="8">
        <f>(SUMIF(Invoice_Line_Items!B:B,Invoices!A86,Invoice_Line_Items!G:G))*(1-C86)</f>
        <v>27.314999999999998</v>
      </c>
      <c r="G86" s="8">
        <f>SUMIF(Invoice_Line_Items!B:B,Invoices!A86,Invoice_Line_Items!I:I)-(E86-F86)</f>
        <v>9.6149999999999984</v>
      </c>
      <c r="H86" s="8">
        <f t="shared" si="2"/>
        <v>7</v>
      </c>
      <c r="I86">
        <f t="shared" si="3"/>
        <v>2020</v>
      </c>
    </row>
    <row r="87" spans="1:9" x14ac:dyDescent="0.15">
      <c r="A87" t="s">
        <v>192</v>
      </c>
      <c r="B87" t="s">
        <v>22</v>
      </c>
      <c r="C87" s="3">
        <v>0</v>
      </c>
      <c r="D87" s="2">
        <v>44034.102762758252</v>
      </c>
      <c r="E87" s="8">
        <f>(SUMIF(Invoice_Line_Items!B:B,Invoices!A87,Invoice_Line_Items!G:G))</f>
        <v>2665.6</v>
      </c>
      <c r="F87" s="8">
        <f>(SUMIF(Invoice_Line_Items!B:B,Invoices!A87,Invoice_Line_Items!G:G))*(1-C87)</f>
        <v>2665.6</v>
      </c>
      <c r="G87" s="8">
        <f>SUMIF(Invoice_Line_Items!B:B,Invoices!A87,Invoice_Line_Items!I:I)-(E87-F87)</f>
        <v>1326.6000000000001</v>
      </c>
      <c r="H87" s="8">
        <f t="shared" si="2"/>
        <v>7</v>
      </c>
      <c r="I87">
        <f t="shared" si="3"/>
        <v>2020</v>
      </c>
    </row>
    <row r="88" spans="1:9" x14ac:dyDescent="0.15">
      <c r="A88" t="s">
        <v>193</v>
      </c>
      <c r="B88" t="s">
        <v>17</v>
      </c>
      <c r="C88" s="3">
        <v>0</v>
      </c>
      <c r="D88" s="2">
        <v>44034.522148744247</v>
      </c>
      <c r="E88" s="8">
        <f>(SUMIF(Invoice_Line_Items!B:B,Invoices!A88,Invoice_Line_Items!G:G))</f>
        <v>2764.85</v>
      </c>
      <c r="F88" s="8">
        <f>(SUMIF(Invoice_Line_Items!B:B,Invoices!A88,Invoice_Line_Items!G:G))*(1-C88)</f>
        <v>2764.85</v>
      </c>
      <c r="G88" s="8">
        <f>SUMIF(Invoice_Line_Items!B:B,Invoices!A88,Invoice_Line_Items!I:I)-(E88-F88)</f>
        <v>875.44999999999982</v>
      </c>
      <c r="H88" s="8">
        <f t="shared" si="2"/>
        <v>7</v>
      </c>
      <c r="I88">
        <f t="shared" si="3"/>
        <v>2020</v>
      </c>
    </row>
    <row r="89" spans="1:9" x14ac:dyDescent="0.15">
      <c r="A89" t="s">
        <v>194</v>
      </c>
      <c r="B89" t="s">
        <v>20</v>
      </c>
      <c r="C89" s="3">
        <v>0</v>
      </c>
      <c r="D89" s="2">
        <v>44034.974177772834</v>
      </c>
      <c r="E89" s="8">
        <f>(SUMIF(Invoice_Line_Items!B:B,Invoices!A89,Invoice_Line_Items!G:G))</f>
        <v>486.45</v>
      </c>
      <c r="F89" s="8">
        <f>(SUMIF(Invoice_Line_Items!B:B,Invoices!A89,Invoice_Line_Items!G:G))*(1-C89)</f>
        <v>486.45</v>
      </c>
      <c r="G89" s="8">
        <f>SUMIF(Invoice_Line_Items!B:B,Invoices!A89,Invoice_Line_Items!I:I)-(E89-F89)</f>
        <v>215.79999999999995</v>
      </c>
      <c r="H89" s="8">
        <f t="shared" si="2"/>
        <v>7</v>
      </c>
      <c r="I89">
        <f t="shared" si="3"/>
        <v>2020</v>
      </c>
    </row>
    <row r="90" spans="1:9" x14ac:dyDescent="0.15">
      <c r="A90" t="s">
        <v>195</v>
      </c>
      <c r="B90" t="s">
        <v>18</v>
      </c>
      <c r="C90" s="3">
        <v>0</v>
      </c>
      <c r="D90" s="2">
        <v>44035.40076473177</v>
      </c>
      <c r="E90" s="8">
        <f>(SUMIF(Invoice_Line_Items!B:B,Invoices!A90,Invoice_Line_Items!G:G))</f>
        <v>3907.4499999999994</v>
      </c>
      <c r="F90" s="8">
        <f>(SUMIF(Invoice_Line_Items!B:B,Invoices!A90,Invoice_Line_Items!G:G))*(1-C90)</f>
        <v>3907.4499999999994</v>
      </c>
      <c r="G90" s="8">
        <f>SUMIF(Invoice_Line_Items!B:B,Invoices!A90,Invoice_Line_Items!I:I)-(E90-F90)</f>
        <v>1219.1999999999996</v>
      </c>
      <c r="H90" s="8">
        <f t="shared" si="2"/>
        <v>7</v>
      </c>
      <c r="I90">
        <f t="shared" si="3"/>
        <v>2020</v>
      </c>
    </row>
    <row r="91" spans="1:9" x14ac:dyDescent="0.15">
      <c r="A91" t="s">
        <v>196</v>
      </c>
      <c r="B91" t="s">
        <v>17</v>
      </c>
      <c r="C91" s="3">
        <v>0.1</v>
      </c>
      <c r="D91" s="2">
        <v>44035.595976526398</v>
      </c>
      <c r="E91" s="8">
        <f>(SUMIF(Invoice_Line_Items!B:B,Invoices!A91,Invoice_Line_Items!G:G))</f>
        <v>684.1</v>
      </c>
      <c r="F91" s="8">
        <f>(SUMIF(Invoice_Line_Items!B:B,Invoices!A91,Invoice_Line_Items!G:G))*(1-C91)</f>
        <v>615.69000000000005</v>
      </c>
      <c r="G91" s="8">
        <f>SUMIF(Invoice_Line_Items!B:B,Invoices!A91,Invoice_Line_Items!I:I)-(E91-F91)</f>
        <v>171.94000000000005</v>
      </c>
      <c r="H91" s="8">
        <f t="shared" si="2"/>
        <v>7</v>
      </c>
      <c r="I91">
        <f t="shared" si="3"/>
        <v>2020</v>
      </c>
    </row>
    <row r="92" spans="1:9" x14ac:dyDescent="0.15">
      <c r="A92" t="s">
        <v>197</v>
      </c>
      <c r="B92" t="s">
        <v>22</v>
      </c>
      <c r="C92" s="3">
        <v>0</v>
      </c>
      <c r="D92" s="2">
        <v>44035.881212742235</v>
      </c>
      <c r="E92" s="8">
        <f>(SUMIF(Invoice_Line_Items!B:B,Invoices!A92,Invoice_Line_Items!G:G))</f>
        <v>516.30000000000007</v>
      </c>
      <c r="F92" s="8">
        <f>(SUMIF(Invoice_Line_Items!B:B,Invoices!A92,Invoice_Line_Items!G:G))*(1-C92)</f>
        <v>516.30000000000007</v>
      </c>
      <c r="G92" s="8">
        <f>SUMIF(Invoice_Line_Items!B:B,Invoices!A92,Invoice_Line_Items!I:I)-(E92-F92)</f>
        <v>186.9</v>
      </c>
      <c r="H92" s="8">
        <f t="shared" si="2"/>
        <v>7</v>
      </c>
      <c r="I92">
        <f t="shared" si="3"/>
        <v>2020</v>
      </c>
    </row>
    <row r="93" spans="1:9" x14ac:dyDescent="0.15">
      <c r="A93" t="s">
        <v>198</v>
      </c>
      <c r="B93" t="s">
        <v>22</v>
      </c>
      <c r="C93" s="3">
        <v>0.1</v>
      </c>
      <c r="D93" s="2">
        <v>44036.099820051262</v>
      </c>
      <c r="E93" s="8">
        <f>(SUMIF(Invoice_Line_Items!B:B,Invoices!A93,Invoice_Line_Items!G:G))</f>
        <v>395.8</v>
      </c>
      <c r="F93" s="8">
        <f>(SUMIF(Invoice_Line_Items!B:B,Invoices!A93,Invoice_Line_Items!G:G))*(1-C93)</f>
        <v>356.22</v>
      </c>
      <c r="G93" s="8">
        <f>SUMIF(Invoice_Line_Items!B:B,Invoices!A93,Invoice_Line_Items!I:I)-(E93-F93)</f>
        <v>99.46999999999997</v>
      </c>
      <c r="H93" s="8">
        <f t="shared" si="2"/>
        <v>7</v>
      </c>
      <c r="I93">
        <f t="shared" si="3"/>
        <v>2020</v>
      </c>
    </row>
    <row r="94" spans="1:9" x14ac:dyDescent="0.15">
      <c r="A94" t="s">
        <v>199</v>
      </c>
      <c r="B94" t="s">
        <v>24</v>
      </c>
      <c r="C94" s="3">
        <v>0.1</v>
      </c>
      <c r="D94" s="2">
        <v>44036.324353647644</v>
      </c>
      <c r="E94" s="8">
        <f>(SUMIF(Invoice_Line_Items!B:B,Invoices!A94,Invoice_Line_Items!G:G))</f>
        <v>185.84999999999997</v>
      </c>
      <c r="F94" s="8">
        <f>(SUMIF(Invoice_Line_Items!B:B,Invoices!A94,Invoice_Line_Items!G:G))*(1-C94)</f>
        <v>167.26499999999999</v>
      </c>
      <c r="G94" s="8">
        <f>SUMIF(Invoice_Line_Items!B:B,Invoices!A94,Invoice_Line_Items!I:I)-(E94-F94)</f>
        <v>49.065000000000012</v>
      </c>
      <c r="H94" s="8">
        <f t="shared" si="2"/>
        <v>7</v>
      </c>
      <c r="I94">
        <f t="shared" si="3"/>
        <v>2020</v>
      </c>
    </row>
    <row r="95" spans="1:9" x14ac:dyDescent="0.15">
      <c r="A95" t="s">
        <v>200</v>
      </c>
      <c r="B95" t="s">
        <v>18</v>
      </c>
      <c r="C95" s="3">
        <v>0</v>
      </c>
      <c r="D95" s="2">
        <v>44036.406451150404</v>
      </c>
      <c r="E95" s="8">
        <f>(SUMIF(Invoice_Line_Items!B:B,Invoices!A95,Invoice_Line_Items!G:G))</f>
        <v>39.9</v>
      </c>
      <c r="F95" s="8">
        <f>(SUMIF(Invoice_Line_Items!B:B,Invoices!A95,Invoice_Line_Items!G:G))*(1-C95)</f>
        <v>39.9</v>
      </c>
      <c r="G95" s="8">
        <f>SUMIF(Invoice_Line_Items!B:B,Invoices!A95,Invoice_Line_Items!I:I)-(E95-F95)</f>
        <v>14.899999999999999</v>
      </c>
      <c r="H95" s="8">
        <f t="shared" si="2"/>
        <v>7</v>
      </c>
      <c r="I95">
        <f t="shared" si="3"/>
        <v>2020</v>
      </c>
    </row>
    <row r="96" spans="1:9" x14ac:dyDescent="0.15">
      <c r="A96" t="s">
        <v>201</v>
      </c>
      <c r="B96" t="s">
        <v>25</v>
      </c>
      <c r="C96" s="3">
        <v>0</v>
      </c>
      <c r="D96" s="2">
        <v>44036.69540759924</v>
      </c>
      <c r="E96" s="8">
        <f>(SUMIF(Invoice_Line_Items!B:B,Invoices!A96,Invoice_Line_Items!G:G))</f>
        <v>1614.9500000000003</v>
      </c>
      <c r="F96" s="8">
        <f>(SUMIF(Invoice_Line_Items!B:B,Invoices!A96,Invoice_Line_Items!G:G))*(1-C96)</f>
        <v>1614.9500000000003</v>
      </c>
      <c r="G96" s="8">
        <f>SUMIF(Invoice_Line_Items!B:B,Invoices!A96,Invoice_Line_Items!I:I)-(E96-F96)</f>
        <v>555.14999999999975</v>
      </c>
      <c r="H96" s="8">
        <f t="shared" si="2"/>
        <v>7</v>
      </c>
      <c r="I96">
        <f t="shared" si="3"/>
        <v>2020</v>
      </c>
    </row>
    <row r="97" spans="1:9" x14ac:dyDescent="0.15">
      <c r="A97" t="s">
        <v>202</v>
      </c>
      <c r="B97" t="s">
        <v>23</v>
      </c>
      <c r="C97" s="3">
        <v>0</v>
      </c>
      <c r="D97" s="2">
        <v>44036.804634080516</v>
      </c>
      <c r="E97" s="8">
        <f>(SUMIF(Invoice_Line_Items!B:B,Invoices!A97,Invoice_Line_Items!G:G))</f>
        <v>168.85</v>
      </c>
      <c r="F97" s="8">
        <f>(SUMIF(Invoice_Line_Items!B:B,Invoices!A97,Invoice_Line_Items!G:G))*(1-C97)</f>
        <v>168.85</v>
      </c>
      <c r="G97" s="8">
        <f>SUMIF(Invoice_Line_Items!B:B,Invoices!A97,Invoice_Line_Items!I:I)-(E97-F97)</f>
        <v>61.600000000000009</v>
      </c>
      <c r="H97" s="8">
        <f t="shared" si="2"/>
        <v>7</v>
      </c>
      <c r="I97">
        <f t="shared" si="3"/>
        <v>2020</v>
      </c>
    </row>
    <row r="98" spans="1:9" x14ac:dyDescent="0.15">
      <c r="A98" t="s">
        <v>203</v>
      </c>
      <c r="B98" t="s">
        <v>24</v>
      </c>
      <c r="C98" s="3">
        <v>0.1</v>
      </c>
      <c r="D98" s="2">
        <v>44036.842626283156</v>
      </c>
      <c r="E98" s="8">
        <f>(SUMIF(Invoice_Line_Items!B:B,Invoices!A98,Invoice_Line_Items!G:G))</f>
        <v>17.899999999999999</v>
      </c>
      <c r="F98" s="8">
        <f>(SUMIF(Invoice_Line_Items!B:B,Invoices!A98,Invoice_Line_Items!G:G))*(1-C98)</f>
        <v>16.11</v>
      </c>
      <c r="G98" s="8">
        <f>SUMIF(Invoice_Line_Items!B:B,Invoices!A98,Invoice_Line_Items!I:I)-(E98-F98)</f>
        <v>4.6099999999999994</v>
      </c>
      <c r="H98" s="8">
        <f t="shared" si="2"/>
        <v>7</v>
      </c>
      <c r="I98">
        <f t="shared" si="3"/>
        <v>2020</v>
      </c>
    </row>
    <row r="99" spans="1:9" x14ac:dyDescent="0.15">
      <c r="A99" t="s">
        <v>204</v>
      </c>
      <c r="B99" t="s">
        <v>17</v>
      </c>
      <c r="C99" s="3">
        <v>0</v>
      </c>
      <c r="D99" s="2">
        <v>44037.169388713228</v>
      </c>
      <c r="E99" s="8">
        <f>(SUMIF(Invoice_Line_Items!B:B,Invoices!A99,Invoice_Line_Items!G:G))</f>
        <v>2075.6000000000004</v>
      </c>
      <c r="F99" s="8">
        <f>(SUMIF(Invoice_Line_Items!B:B,Invoices!A99,Invoice_Line_Items!G:G))*(1-C99)</f>
        <v>2075.6000000000004</v>
      </c>
      <c r="G99" s="8">
        <f>SUMIF(Invoice_Line_Items!B:B,Invoices!A99,Invoice_Line_Items!I:I)-(E99-F99)</f>
        <v>697.45</v>
      </c>
      <c r="H99" s="8">
        <f t="shared" si="2"/>
        <v>7</v>
      </c>
      <c r="I99">
        <f t="shared" si="3"/>
        <v>2020</v>
      </c>
    </row>
    <row r="100" spans="1:9" x14ac:dyDescent="0.15">
      <c r="A100" t="s">
        <v>205</v>
      </c>
      <c r="B100" t="s">
        <v>17</v>
      </c>
      <c r="C100" s="3">
        <v>0</v>
      </c>
      <c r="D100" s="2">
        <v>44037.621853757693</v>
      </c>
      <c r="E100" s="8">
        <f>(SUMIF(Invoice_Line_Items!B:B,Invoices!A100,Invoice_Line_Items!G:G))</f>
        <v>67.8</v>
      </c>
      <c r="F100" s="8">
        <f>(SUMIF(Invoice_Line_Items!B:B,Invoices!A100,Invoice_Line_Items!G:G))*(1-C100)</f>
        <v>67.8</v>
      </c>
      <c r="G100" s="8">
        <f>SUMIF(Invoice_Line_Items!B:B,Invoices!A100,Invoice_Line_Items!I:I)-(E100-F100)</f>
        <v>28.849999999999998</v>
      </c>
      <c r="H100" s="8">
        <f t="shared" si="2"/>
        <v>7</v>
      </c>
      <c r="I100">
        <f t="shared" si="3"/>
        <v>2020</v>
      </c>
    </row>
    <row r="101" spans="1:9" x14ac:dyDescent="0.15">
      <c r="A101" t="s">
        <v>206</v>
      </c>
      <c r="B101" t="s">
        <v>22</v>
      </c>
      <c r="C101" s="3">
        <v>0</v>
      </c>
      <c r="D101" s="2">
        <v>44037.748865910915</v>
      </c>
      <c r="E101" s="8">
        <f>(SUMIF(Invoice_Line_Items!B:B,Invoices!A101,Invoice_Line_Items!G:G))</f>
        <v>238.7</v>
      </c>
      <c r="F101" s="8">
        <f>(SUMIF(Invoice_Line_Items!B:B,Invoices!A101,Invoice_Line_Items!G:G))*(1-C101)</f>
        <v>238.7</v>
      </c>
      <c r="G101" s="8">
        <f>SUMIF(Invoice_Line_Items!B:B,Invoices!A101,Invoice_Line_Items!I:I)-(E101-F101)</f>
        <v>85.299999999999983</v>
      </c>
      <c r="H101" s="8">
        <f t="shared" si="2"/>
        <v>7</v>
      </c>
      <c r="I101">
        <f t="shared" si="3"/>
        <v>2020</v>
      </c>
    </row>
    <row r="102" spans="1:9" x14ac:dyDescent="0.15">
      <c r="A102" t="s">
        <v>207</v>
      </c>
      <c r="B102" t="s">
        <v>17</v>
      </c>
      <c r="C102" s="3">
        <v>0</v>
      </c>
      <c r="D102" s="2">
        <v>44037.832383471039</v>
      </c>
      <c r="E102" s="8">
        <f>(SUMIF(Invoice_Line_Items!B:B,Invoices!A102,Invoice_Line_Items!G:G))</f>
        <v>1321.1</v>
      </c>
      <c r="F102" s="8">
        <f>(SUMIF(Invoice_Line_Items!B:B,Invoices!A102,Invoice_Line_Items!G:G))*(1-C102)</f>
        <v>1321.1</v>
      </c>
      <c r="G102" s="8">
        <f>SUMIF(Invoice_Line_Items!B:B,Invoices!A102,Invoice_Line_Items!I:I)-(E102-F102)</f>
        <v>558.6</v>
      </c>
      <c r="H102" s="8">
        <f t="shared" si="2"/>
        <v>7</v>
      </c>
      <c r="I102">
        <f t="shared" si="3"/>
        <v>2020</v>
      </c>
    </row>
    <row r="103" spans="1:9" x14ac:dyDescent="0.15">
      <c r="A103" t="s">
        <v>208</v>
      </c>
      <c r="B103" t="s">
        <v>21</v>
      </c>
      <c r="C103" s="3">
        <v>0</v>
      </c>
      <c r="D103" s="2">
        <v>44038.223526755486</v>
      </c>
      <c r="E103" s="8">
        <f>(SUMIF(Invoice_Line_Items!B:B,Invoices!A103,Invoice_Line_Items!G:G))</f>
        <v>782.5</v>
      </c>
      <c r="F103" s="8">
        <f>(SUMIF(Invoice_Line_Items!B:B,Invoices!A103,Invoice_Line_Items!G:G))*(1-C103)</f>
        <v>782.5</v>
      </c>
      <c r="G103" s="8">
        <f>SUMIF(Invoice_Line_Items!B:B,Invoices!A103,Invoice_Line_Items!I:I)-(E103-F103)</f>
        <v>349.25</v>
      </c>
      <c r="H103" s="8">
        <f t="shared" si="2"/>
        <v>7</v>
      </c>
      <c r="I103">
        <f t="shared" si="3"/>
        <v>2020</v>
      </c>
    </row>
    <row r="104" spans="1:9" x14ac:dyDescent="0.15">
      <c r="A104" t="s">
        <v>209</v>
      </c>
      <c r="B104" t="s">
        <v>18</v>
      </c>
      <c r="C104" s="3">
        <v>0.1</v>
      </c>
      <c r="D104" s="2">
        <v>44038.42174301864</v>
      </c>
      <c r="E104" s="8">
        <f>(SUMIF(Invoice_Line_Items!B:B,Invoices!A104,Invoice_Line_Items!G:G))</f>
        <v>1451.1000000000001</v>
      </c>
      <c r="F104" s="8">
        <f>(SUMIF(Invoice_Line_Items!B:B,Invoices!A104,Invoice_Line_Items!G:G))*(1-C104)</f>
        <v>1305.9900000000002</v>
      </c>
      <c r="G104" s="8">
        <f>SUMIF(Invoice_Line_Items!B:B,Invoices!A104,Invoice_Line_Items!I:I)-(E104-F104)</f>
        <v>390.29000000000008</v>
      </c>
      <c r="H104" s="8">
        <f t="shared" si="2"/>
        <v>7</v>
      </c>
      <c r="I104">
        <f t="shared" si="3"/>
        <v>2020</v>
      </c>
    </row>
    <row r="105" spans="1:9" x14ac:dyDescent="0.15">
      <c r="A105" t="s">
        <v>210</v>
      </c>
      <c r="B105" t="s">
        <v>20</v>
      </c>
      <c r="C105" s="3">
        <v>0</v>
      </c>
      <c r="D105" s="2">
        <v>44038.598315901145</v>
      </c>
      <c r="E105" s="8">
        <f>(SUMIF(Invoice_Line_Items!B:B,Invoices!A105,Invoice_Line_Items!G:G))</f>
        <v>28.9</v>
      </c>
      <c r="F105" s="8">
        <f>(SUMIF(Invoice_Line_Items!B:B,Invoices!A105,Invoice_Line_Items!G:G))*(1-C105)</f>
        <v>28.9</v>
      </c>
      <c r="G105" s="8">
        <f>SUMIF(Invoice_Line_Items!B:B,Invoices!A105,Invoice_Line_Items!I:I)-(E105-F105)</f>
        <v>13.149999999999999</v>
      </c>
      <c r="H105" s="8">
        <f t="shared" si="2"/>
        <v>7</v>
      </c>
      <c r="I105">
        <f t="shared" si="3"/>
        <v>2020</v>
      </c>
    </row>
    <row r="106" spans="1:9" x14ac:dyDescent="0.15">
      <c r="A106" t="s">
        <v>211</v>
      </c>
      <c r="B106" t="s">
        <v>19</v>
      </c>
      <c r="C106" s="3">
        <v>0</v>
      </c>
      <c r="D106" s="2">
        <v>44038.8629704169</v>
      </c>
      <c r="E106" s="8">
        <f>(SUMIF(Invoice_Line_Items!B:B,Invoices!A106,Invoice_Line_Items!G:G))</f>
        <v>598.25</v>
      </c>
      <c r="F106" s="8">
        <f>(SUMIF(Invoice_Line_Items!B:B,Invoices!A106,Invoice_Line_Items!G:G))*(1-C106)</f>
        <v>598.25</v>
      </c>
      <c r="G106" s="8">
        <f>SUMIF(Invoice_Line_Items!B:B,Invoices!A106,Invoice_Line_Items!I:I)-(E106-F106)</f>
        <v>224.5</v>
      </c>
      <c r="H106" s="8">
        <f t="shared" si="2"/>
        <v>7</v>
      </c>
      <c r="I106">
        <f t="shared" si="3"/>
        <v>2020</v>
      </c>
    </row>
    <row r="107" spans="1:9" x14ac:dyDescent="0.15">
      <c r="A107" t="s">
        <v>212</v>
      </c>
      <c r="B107" t="s">
        <v>18</v>
      </c>
      <c r="C107" s="3">
        <v>0</v>
      </c>
      <c r="D107" s="2">
        <v>44039.117681715194</v>
      </c>
      <c r="E107" s="8">
        <f>(SUMIF(Invoice_Line_Items!B:B,Invoices!A107,Invoice_Line_Items!G:G))</f>
        <v>1016.95</v>
      </c>
      <c r="F107" s="8">
        <f>(SUMIF(Invoice_Line_Items!B:B,Invoices!A107,Invoice_Line_Items!G:G))*(1-C107)</f>
        <v>1016.95</v>
      </c>
      <c r="G107" s="8">
        <f>SUMIF(Invoice_Line_Items!B:B,Invoices!A107,Invoice_Line_Items!I:I)-(E107-F107)</f>
        <v>374.95</v>
      </c>
      <c r="H107" s="8">
        <f t="shared" si="2"/>
        <v>7</v>
      </c>
      <c r="I107">
        <f t="shared" si="3"/>
        <v>2020</v>
      </c>
    </row>
    <row r="108" spans="1:9" x14ac:dyDescent="0.15">
      <c r="A108" t="s">
        <v>213</v>
      </c>
      <c r="B108" t="s">
        <v>24</v>
      </c>
      <c r="C108" s="3">
        <v>0</v>
      </c>
      <c r="D108" s="2">
        <v>44039.497060699301</v>
      </c>
      <c r="E108" s="8">
        <f>(SUMIF(Invoice_Line_Items!B:B,Invoices!A108,Invoice_Line_Items!G:G))</f>
        <v>447.49999999999994</v>
      </c>
      <c r="F108" s="8">
        <f>(SUMIF(Invoice_Line_Items!B:B,Invoices!A108,Invoice_Line_Items!G:G))*(1-C108)</f>
        <v>447.49999999999994</v>
      </c>
      <c r="G108" s="8">
        <f>SUMIF(Invoice_Line_Items!B:B,Invoices!A108,Invoice_Line_Items!I:I)-(E108-F108)</f>
        <v>159.99999999999997</v>
      </c>
      <c r="H108" s="8">
        <f t="shared" si="2"/>
        <v>7</v>
      </c>
      <c r="I108">
        <f t="shared" si="3"/>
        <v>2020</v>
      </c>
    </row>
    <row r="109" spans="1:9" x14ac:dyDescent="0.15">
      <c r="A109" t="s">
        <v>214</v>
      </c>
      <c r="B109" t="s">
        <v>18</v>
      </c>
      <c r="C109" s="3">
        <v>0</v>
      </c>
      <c r="D109" s="2">
        <v>44039.66599523132</v>
      </c>
      <c r="E109" s="8">
        <f>(SUMIF(Invoice_Line_Items!B:B,Invoices!A109,Invoice_Line_Items!G:G))</f>
        <v>199.5</v>
      </c>
      <c r="F109" s="8">
        <f>(SUMIF(Invoice_Line_Items!B:B,Invoices!A109,Invoice_Line_Items!G:G))*(1-C109)</f>
        <v>199.5</v>
      </c>
      <c r="G109" s="8">
        <f>SUMIF(Invoice_Line_Items!B:B,Invoices!A109,Invoice_Line_Items!I:I)-(E109-F109)</f>
        <v>74.5</v>
      </c>
      <c r="H109" s="8">
        <f t="shared" si="2"/>
        <v>7</v>
      </c>
      <c r="I109">
        <f t="shared" si="3"/>
        <v>2020</v>
      </c>
    </row>
    <row r="110" spans="1:9" x14ac:dyDescent="0.15">
      <c r="A110" t="s">
        <v>215</v>
      </c>
      <c r="B110" t="s">
        <v>22</v>
      </c>
      <c r="C110" s="3">
        <v>0</v>
      </c>
      <c r="D110" s="2">
        <v>44039.714498751186</v>
      </c>
      <c r="E110" s="8">
        <f>(SUMIF(Invoice_Line_Items!B:B,Invoices!A110,Invoice_Line_Items!G:G))</f>
        <v>3.5</v>
      </c>
      <c r="F110" s="8">
        <f>(SUMIF(Invoice_Line_Items!B:B,Invoices!A110,Invoice_Line_Items!G:G))*(1-C110)</f>
        <v>3.5</v>
      </c>
      <c r="G110" s="8">
        <f>SUMIF(Invoice_Line_Items!B:B,Invoices!A110,Invoice_Line_Items!I:I)-(E110-F110)</f>
        <v>0.54999999999999982</v>
      </c>
      <c r="H110" s="8">
        <f t="shared" si="2"/>
        <v>7</v>
      </c>
      <c r="I110">
        <f t="shared" si="3"/>
        <v>2020</v>
      </c>
    </row>
    <row r="111" spans="1:9" x14ac:dyDescent="0.15">
      <c r="A111" t="s">
        <v>216</v>
      </c>
      <c r="B111" t="s">
        <v>29</v>
      </c>
      <c r="C111" s="3">
        <v>0</v>
      </c>
      <c r="D111" s="2">
        <v>44039.870237261021</v>
      </c>
      <c r="E111" s="8">
        <f>(SUMIF(Invoice_Line_Items!B:B,Invoices!A111,Invoice_Line_Items!G:G))</f>
        <v>2681.35</v>
      </c>
      <c r="F111" s="8">
        <f>(SUMIF(Invoice_Line_Items!B:B,Invoices!A111,Invoice_Line_Items!G:G))*(1-C111)</f>
        <v>2681.35</v>
      </c>
      <c r="G111" s="8">
        <f>SUMIF(Invoice_Line_Items!B:B,Invoices!A111,Invoice_Line_Items!I:I)-(E111-F111)</f>
        <v>941.85000000000014</v>
      </c>
      <c r="H111" s="8">
        <f t="shared" si="2"/>
        <v>7</v>
      </c>
      <c r="I111">
        <f t="shared" si="3"/>
        <v>2020</v>
      </c>
    </row>
    <row r="112" spans="1:9" x14ac:dyDescent="0.15">
      <c r="A112" t="s">
        <v>217</v>
      </c>
      <c r="B112" t="s">
        <v>3359</v>
      </c>
      <c r="C112" s="3">
        <v>0.1</v>
      </c>
      <c r="D112" s="2">
        <v>44040.217899330732</v>
      </c>
      <c r="E112" s="8">
        <f>(SUMIF(Invoice_Line_Items!B:B,Invoices!A112,Invoice_Line_Items!G:G))</f>
        <v>208.35</v>
      </c>
      <c r="F112" s="8">
        <f>(SUMIF(Invoice_Line_Items!B:B,Invoices!A112,Invoice_Line_Items!G:G))*(1-C112)</f>
        <v>187.51499999999999</v>
      </c>
      <c r="G112" s="8">
        <f>SUMIF(Invoice_Line_Items!B:B,Invoices!A112,Invoice_Line_Items!I:I)-(E112-F112)</f>
        <v>57.114999999999995</v>
      </c>
      <c r="H112" s="8">
        <f t="shared" si="2"/>
        <v>7</v>
      </c>
      <c r="I112">
        <f t="shared" si="3"/>
        <v>2020</v>
      </c>
    </row>
    <row r="113" spans="1:9" x14ac:dyDescent="0.15">
      <c r="A113" t="s">
        <v>218</v>
      </c>
      <c r="B113" t="s">
        <v>19</v>
      </c>
      <c r="C113" s="3">
        <v>0</v>
      </c>
      <c r="D113" s="2">
        <v>44040.623391891728</v>
      </c>
      <c r="E113" s="8">
        <f>(SUMIF(Invoice_Line_Items!B:B,Invoices!A113,Invoice_Line_Items!G:G))</f>
        <v>1041.5</v>
      </c>
      <c r="F113" s="8">
        <f>(SUMIF(Invoice_Line_Items!B:B,Invoices!A113,Invoice_Line_Items!G:G))*(1-C113)</f>
        <v>1041.5</v>
      </c>
      <c r="G113" s="8">
        <f>SUMIF(Invoice_Line_Items!B:B,Invoices!A113,Invoice_Line_Items!I:I)-(E113-F113)</f>
        <v>395.25</v>
      </c>
      <c r="H113" s="8">
        <f t="shared" si="2"/>
        <v>7</v>
      </c>
      <c r="I113">
        <f t="shared" si="3"/>
        <v>2020</v>
      </c>
    </row>
    <row r="114" spans="1:9" x14ac:dyDescent="0.15">
      <c r="A114" t="s">
        <v>219</v>
      </c>
      <c r="B114" t="s">
        <v>22</v>
      </c>
      <c r="C114" s="3">
        <v>0.1</v>
      </c>
      <c r="D114" s="2">
        <v>44041.10974853552</v>
      </c>
      <c r="E114" s="8">
        <f>(SUMIF(Invoice_Line_Items!B:B,Invoices!A114,Invoice_Line_Items!G:G))</f>
        <v>418.65</v>
      </c>
      <c r="F114" s="8">
        <f>(SUMIF(Invoice_Line_Items!B:B,Invoices!A114,Invoice_Line_Items!G:G))*(1-C114)</f>
        <v>376.78499999999997</v>
      </c>
      <c r="G114" s="8">
        <f>SUMIF(Invoice_Line_Items!B:B,Invoices!A114,Invoice_Line_Items!I:I)-(E114-F114)</f>
        <v>105.53499999999997</v>
      </c>
      <c r="H114" s="8">
        <f t="shared" si="2"/>
        <v>7</v>
      </c>
      <c r="I114">
        <f t="shared" si="3"/>
        <v>2020</v>
      </c>
    </row>
    <row r="115" spans="1:9" x14ac:dyDescent="0.15">
      <c r="A115" t="s">
        <v>220</v>
      </c>
      <c r="B115" t="s">
        <v>17</v>
      </c>
      <c r="C115" s="3">
        <v>0</v>
      </c>
      <c r="D115" s="2">
        <v>44041.400827126265</v>
      </c>
      <c r="E115" s="8">
        <f>(SUMIF(Invoice_Line_Items!B:B,Invoices!A115,Invoice_Line_Items!G:G))</f>
        <v>348.2999999999999</v>
      </c>
      <c r="F115" s="8">
        <f>(SUMIF(Invoice_Line_Items!B:B,Invoices!A115,Invoice_Line_Items!G:G))*(1-C115)</f>
        <v>348.2999999999999</v>
      </c>
      <c r="G115" s="8">
        <f>SUMIF(Invoice_Line_Items!B:B,Invoices!A115,Invoice_Line_Items!I:I)-(E115-F115)</f>
        <v>195.64999999999998</v>
      </c>
      <c r="H115" s="8">
        <f t="shared" si="2"/>
        <v>7</v>
      </c>
      <c r="I115">
        <f t="shared" si="3"/>
        <v>2020</v>
      </c>
    </row>
    <row r="116" spans="1:9" x14ac:dyDescent="0.15">
      <c r="A116" t="s">
        <v>221</v>
      </c>
      <c r="B116" t="s">
        <v>20</v>
      </c>
      <c r="C116" s="3">
        <v>0.1</v>
      </c>
      <c r="D116" s="2">
        <v>44041.636584220127</v>
      </c>
      <c r="E116" s="8">
        <f>(SUMIF(Invoice_Line_Items!B:B,Invoices!A116,Invoice_Line_Items!G:G))</f>
        <v>805.65000000000009</v>
      </c>
      <c r="F116" s="8">
        <f>(SUMIF(Invoice_Line_Items!B:B,Invoices!A116,Invoice_Line_Items!G:G))*(1-C116)</f>
        <v>725.08500000000015</v>
      </c>
      <c r="G116" s="8">
        <f>SUMIF(Invoice_Line_Items!B:B,Invoices!A116,Invoice_Line_Items!I:I)-(E116-F116)</f>
        <v>254.28500000000003</v>
      </c>
      <c r="H116" s="8">
        <f t="shared" si="2"/>
        <v>7</v>
      </c>
      <c r="I116">
        <f t="shared" si="3"/>
        <v>2020</v>
      </c>
    </row>
    <row r="117" spans="1:9" x14ac:dyDescent="0.15">
      <c r="A117" t="s">
        <v>222</v>
      </c>
      <c r="B117" t="s">
        <v>23</v>
      </c>
      <c r="C117" s="3">
        <v>0</v>
      </c>
      <c r="D117" s="2">
        <v>44041.678694047718</v>
      </c>
      <c r="E117" s="8">
        <f>(SUMIF(Invoice_Line_Items!B:B,Invoices!A117,Invoice_Line_Items!G:G))</f>
        <v>126.95</v>
      </c>
      <c r="F117" s="8">
        <f>(SUMIF(Invoice_Line_Items!B:B,Invoices!A117,Invoice_Line_Items!G:G))*(1-C117)</f>
        <v>126.95</v>
      </c>
      <c r="G117" s="8">
        <f>SUMIF(Invoice_Line_Items!B:B,Invoices!A117,Invoice_Line_Items!I:I)-(E117-F117)</f>
        <v>66.849999999999994</v>
      </c>
      <c r="H117" s="8">
        <f t="shared" si="2"/>
        <v>7</v>
      </c>
      <c r="I117">
        <f t="shared" si="3"/>
        <v>2020</v>
      </c>
    </row>
    <row r="118" spans="1:9" x14ac:dyDescent="0.15">
      <c r="A118" t="s">
        <v>223</v>
      </c>
      <c r="B118" t="s">
        <v>17</v>
      </c>
      <c r="C118" s="3">
        <v>0</v>
      </c>
      <c r="D118" s="2">
        <v>44042.071070624545</v>
      </c>
      <c r="E118" s="8">
        <f>(SUMIF(Invoice_Line_Items!B:B,Invoices!A118,Invoice_Line_Items!G:G))</f>
        <v>158.69999999999999</v>
      </c>
      <c r="F118" s="8">
        <f>(SUMIF(Invoice_Line_Items!B:B,Invoices!A118,Invoice_Line_Items!G:G))*(1-C118)</f>
        <v>158.69999999999999</v>
      </c>
      <c r="G118" s="8">
        <f>SUMIF(Invoice_Line_Items!B:B,Invoices!A118,Invoice_Line_Items!I:I)-(E118-F118)</f>
        <v>55.45</v>
      </c>
      <c r="H118" s="8">
        <f t="shared" si="2"/>
        <v>7</v>
      </c>
      <c r="I118">
        <f t="shared" si="3"/>
        <v>2020</v>
      </c>
    </row>
    <row r="119" spans="1:9" x14ac:dyDescent="0.15">
      <c r="A119" t="s">
        <v>224</v>
      </c>
      <c r="B119" t="s">
        <v>23</v>
      </c>
      <c r="C119" s="3">
        <v>0.1</v>
      </c>
      <c r="D119" s="2">
        <v>44042.109801751045</v>
      </c>
      <c r="E119" s="8">
        <f>(SUMIF(Invoice_Line_Items!B:B,Invoices!A119,Invoice_Line_Items!G:G))</f>
        <v>872.95</v>
      </c>
      <c r="F119" s="8">
        <f>(SUMIF(Invoice_Line_Items!B:B,Invoices!A119,Invoice_Line_Items!G:G))*(1-C119)</f>
        <v>785.65500000000009</v>
      </c>
      <c r="G119" s="8">
        <f>SUMIF(Invoice_Line_Items!B:B,Invoices!A119,Invoice_Line_Items!I:I)-(E119-F119)</f>
        <v>244.90500000000009</v>
      </c>
      <c r="H119" s="8">
        <f t="shared" si="2"/>
        <v>7</v>
      </c>
      <c r="I119">
        <f t="shared" si="3"/>
        <v>2020</v>
      </c>
    </row>
    <row r="120" spans="1:9" x14ac:dyDescent="0.15">
      <c r="A120" t="s">
        <v>225</v>
      </c>
      <c r="B120" t="s">
        <v>17</v>
      </c>
      <c r="C120" s="3">
        <v>0</v>
      </c>
      <c r="D120" s="2">
        <v>44042.54448444413</v>
      </c>
      <c r="E120" s="8">
        <f>(SUMIF(Invoice_Line_Items!B:B,Invoices!A120,Invoice_Line_Items!G:G))</f>
        <v>334.05</v>
      </c>
      <c r="F120" s="8">
        <f>(SUMIF(Invoice_Line_Items!B:B,Invoices!A120,Invoice_Line_Items!G:G))*(1-C120)</f>
        <v>334.05</v>
      </c>
      <c r="G120" s="8">
        <f>SUMIF(Invoice_Line_Items!B:B,Invoices!A120,Invoice_Line_Items!I:I)-(E120-F120)</f>
        <v>147.79999999999998</v>
      </c>
      <c r="H120" s="8">
        <f t="shared" si="2"/>
        <v>7</v>
      </c>
      <c r="I120">
        <f t="shared" si="3"/>
        <v>2020</v>
      </c>
    </row>
    <row r="121" spans="1:9" x14ac:dyDescent="0.15">
      <c r="A121" t="s">
        <v>226</v>
      </c>
      <c r="B121" t="s">
        <v>24</v>
      </c>
      <c r="C121" s="3">
        <v>0</v>
      </c>
      <c r="D121" s="2">
        <v>44042.548305703152</v>
      </c>
      <c r="E121" s="8">
        <f>(SUMIF(Invoice_Line_Items!B:B,Invoices!A121,Invoice_Line_Items!G:G))</f>
        <v>9.4</v>
      </c>
      <c r="F121" s="8">
        <f>(SUMIF(Invoice_Line_Items!B:B,Invoices!A121,Invoice_Line_Items!G:G))*(1-C121)</f>
        <v>9.4</v>
      </c>
      <c r="G121" s="8">
        <f>SUMIF(Invoice_Line_Items!B:B,Invoices!A121,Invoice_Line_Items!I:I)-(E121-F121)</f>
        <v>2.85</v>
      </c>
      <c r="H121" s="8">
        <f t="shared" si="2"/>
        <v>7</v>
      </c>
      <c r="I121">
        <f t="shared" si="3"/>
        <v>2020</v>
      </c>
    </row>
    <row r="122" spans="1:9" x14ac:dyDescent="0.15">
      <c r="A122" t="s">
        <v>227</v>
      </c>
      <c r="B122" t="s">
        <v>17</v>
      </c>
      <c r="C122" s="3">
        <v>0</v>
      </c>
      <c r="D122" s="2">
        <v>44043.012946256524</v>
      </c>
      <c r="E122" s="8">
        <f>(SUMIF(Invoice_Line_Items!B:B,Invoices!A122,Invoice_Line_Items!G:G))</f>
        <v>562.15000000000009</v>
      </c>
      <c r="F122" s="8">
        <f>(SUMIF(Invoice_Line_Items!B:B,Invoices!A122,Invoice_Line_Items!G:G))*(1-C122)</f>
        <v>562.15000000000009</v>
      </c>
      <c r="G122" s="8">
        <f>SUMIF(Invoice_Line_Items!B:B,Invoices!A122,Invoice_Line_Items!I:I)-(E122-F122)</f>
        <v>130.64999999999998</v>
      </c>
      <c r="H122" s="8">
        <f t="shared" si="2"/>
        <v>7</v>
      </c>
      <c r="I122">
        <f t="shared" si="3"/>
        <v>2020</v>
      </c>
    </row>
    <row r="123" spans="1:9" x14ac:dyDescent="0.15">
      <c r="A123" t="s">
        <v>228</v>
      </c>
      <c r="B123" t="s">
        <v>23</v>
      </c>
      <c r="C123" s="3">
        <v>0</v>
      </c>
      <c r="D123" s="2">
        <v>44043.014996472186</v>
      </c>
      <c r="E123" s="8">
        <f>(SUMIF(Invoice_Line_Items!B:B,Invoices!A123,Invoice_Line_Items!G:G))</f>
        <v>844.25</v>
      </c>
      <c r="F123" s="8">
        <f>(SUMIF(Invoice_Line_Items!B:B,Invoices!A123,Invoice_Line_Items!G:G))*(1-C123)</f>
        <v>844.25</v>
      </c>
      <c r="G123" s="8">
        <f>SUMIF(Invoice_Line_Items!B:B,Invoices!A123,Invoice_Line_Items!I:I)-(E123-F123)</f>
        <v>308</v>
      </c>
      <c r="H123" s="8">
        <f t="shared" si="2"/>
        <v>7</v>
      </c>
      <c r="I123">
        <f t="shared" si="3"/>
        <v>2020</v>
      </c>
    </row>
    <row r="124" spans="1:9" x14ac:dyDescent="0.15">
      <c r="A124" t="s">
        <v>229</v>
      </c>
      <c r="B124" t="s">
        <v>22</v>
      </c>
      <c r="C124" s="3">
        <v>0</v>
      </c>
      <c r="D124" s="2">
        <v>44043.070289893709</v>
      </c>
      <c r="E124" s="8">
        <f>(SUMIF(Invoice_Line_Items!B:B,Invoices!A124,Invoice_Line_Items!G:G))</f>
        <v>973.79999999999984</v>
      </c>
      <c r="F124" s="8">
        <f>(SUMIF(Invoice_Line_Items!B:B,Invoices!A124,Invoice_Line_Items!G:G))*(1-C124)</f>
        <v>973.79999999999984</v>
      </c>
      <c r="G124" s="8">
        <f>SUMIF(Invoice_Line_Items!B:B,Invoices!A124,Invoice_Line_Items!I:I)-(E124-F124)</f>
        <v>341.5499999999999</v>
      </c>
      <c r="H124" s="8">
        <f t="shared" si="2"/>
        <v>7</v>
      </c>
      <c r="I124">
        <f t="shared" si="3"/>
        <v>2020</v>
      </c>
    </row>
    <row r="125" spans="1:9" x14ac:dyDescent="0.15">
      <c r="A125" t="s">
        <v>230</v>
      </c>
      <c r="B125" t="s">
        <v>25</v>
      </c>
      <c r="C125" s="3">
        <v>0</v>
      </c>
      <c r="D125" s="2">
        <v>44043.261972598011</v>
      </c>
      <c r="E125" s="8">
        <f>(SUMIF(Invoice_Line_Items!B:B,Invoices!A125,Invoice_Line_Items!G:G))</f>
        <v>686.90000000000009</v>
      </c>
      <c r="F125" s="8">
        <f>(SUMIF(Invoice_Line_Items!B:B,Invoices!A125,Invoice_Line_Items!G:G))*(1-C125)</f>
        <v>686.90000000000009</v>
      </c>
      <c r="G125" s="8">
        <f>SUMIF(Invoice_Line_Items!B:B,Invoices!A125,Invoice_Line_Items!I:I)-(E125-F125)</f>
        <v>273.75</v>
      </c>
      <c r="H125" s="8">
        <f t="shared" si="2"/>
        <v>7</v>
      </c>
      <c r="I125">
        <f t="shared" si="3"/>
        <v>2020</v>
      </c>
    </row>
    <row r="126" spans="1:9" x14ac:dyDescent="0.15">
      <c r="A126" t="s">
        <v>231</v>
      </c>
      <c r="B126" t="s">
        <v>23</v>
      </c>
      <c r="C126" s="3">
        <v>0</v>
      </c>
      <c r="D126" s="2">
        <v>44043.361809358699</v>
      </c>
      <c r="E126" s="8">
        <f>(SUMIF(Invoice_Line_Items!B:B,Invoices!A126,Invoice_Line_Items!G:G))</f>
        <v>1709</v>
      </c>
      <c r="F126" s="8">
        <f>(SUMIF(Invoice_Line_Items!B:B,Invoices!A126,Invoice_Line_Items!G:G))*(1-C126)</f>
        <v>1709</v>
      </c>
      <c r="G126" s="8">
        <f>SUMIF(Invoice_Line_Items!B:B,Invoices!A126,Invoice_Line_Items!I:I)-(E126-F126)</f>
        <v>658.8</v>
      </c>
      <c r="H126" s="8">
        <f t="shared" si="2"/>
        <v>7</v>
      </c>
      <c r="I126">
        <f t="shared" si="3"/>
        <v>2020</v>
      </c>
    </row>
    <row r="127" spans="1:9" x14ac:dyDescent="0.15">
      <c r="A127" t="s">
        <v>232</v>
      </c>
      <c r="B127" t="s">
        <v>17</v>
      </c>
      <c r="C127" s="3">
        <v>0</v>
      </c>
      <c r="D127" s="2">
        <v>44043.608403406237</v>
      </c>
      <c r="E127" s="8">
        <f>(SUMIF(Invoice_Line_Items!B:B,Invoices!A127,Invoice_Line_Items!G:G))</f>
        <v>18.899999999999999</v>
      </c>
      <c r="F127" s="8">
        <f>(SUMIF(Invoice_Line_Items!B:B,Invoices!A127,Invoice_Line_Items!G:G))*(1-C127)</f>
        <v>18.899999999999999</v>
      </c>
      <c r="G127" s="8">
        <f>SUMIF(Invoice_Line_Items!B:B,Invoices!A127,Invoice_Line_Items!I:I)-(E127-F127)</f>
        <v>5.1499999999999986</v>
      </c>
      <c r="H127" s="8">
        <f t="shared" si="2"/>
        <v>7</v>
      </c>
      <c r="I127">
        <f t="shared" si="3"/>
        <v>2020</v>
      </c>
    </row>
    <row r="128" spans="1:9" x14ac:dyDescent="0.15">
      <c r="A128" t="s">
        <v>233</v>
      </c>
      <c r="B128" t="s">
        <v>23</v>
      </c>
      <c r="C128" s="3">
        <v>0.2</v>
      </c>
      <c r="D128" s="2">
        <v>44044.060283520717</v>
      </c>
      <c r="E128" s="8">
        <f>(SUMIF(Invoice_Line_Items!B:B,Invoices!A128,Invoice_Line_Items!G:G))</f>
        <v>223.74999999999997</v>
      </c>
      <c r="F128" s="8">
        <f>(SUMIF(Invoice_Line_Items!B:B,Invoices!A128,Invoice_Line_Items!G:G))*(1-C128)</f>
        <v>179</v>
      </c>
      <c r="G128" s="8">
        <f>SUMIF(Invoice_Line_Items!B:B,Invoices!A128,Invoice_Line_Items!I:I)-(E128-F128)</f>
        <v>97.75</v>
      </c>
      <c r="H128" s="8">
        <f t="shared" si="2"/>
        <v>8</v>
      </c>
      <c r="I128">
        <f t="shared" si="3"/>
        <v>2020</v>
      </c>
    </row>
    <row r="129" spans="1:9" x14ac:dyDescent="0.15">
      <c r="A129" t="s">
        <v>234</v>
      </c>
      <c r="B129" t="s">
        <v>29</v>
      </c>
      <c r="C129" s="3">
        <v>0</v>
      </c>
      <c r="D129" s="2">
        <v>44044.299632819457</v>
      </c>
      <c r="E129" s="8">
        <f>(SUMIF(Invoice_Line_Items!B:B,Invoices!A129,Invoice_Line_Items!G:G))</f>
        <v>787.05</v>
      </c>
      <c r="F129" s="8">
        <f>(SUMIF(Invoice_Line_Items!B:B,Invoices!A129,Invoice_Line_Items!G:G))*(1-C129)</f>
        <v>787.05</v>
      </c>
      <c r="G129" s="8">
        <f>SUMIF(Invoice_Line_Items!B:B,Invoices!A129,Invoice_Line_Items!I:I)-(E129-F129)</f>
        <v>317.04999999999995</v>
      </c>
      <c r="H129" s="8">
        <f t="shared" si="2"/>
        <v>8</v>
      </c>
      <c r="I129">
        <f t="shared" si="3"/>
        <v>2020</v>
      </c>
    </row>
    <row r="130" spans="1:9" x14ac:dyDescent="0.15">
      <c r="A130" t="s">
        <v>235</v>
      </c>
      <c r="B130" t="s">
        <v>22</v>
      </c>
      <c r="C130" s="3">
        <v>0</v>
      </c>
      <c r="D130" s="2">
        <v>44044.354221834714</v>
      </c>
      <c r="E130" s="8">
        <f>(SUMIF(Invoice_Line_Items!B:B,Invoices!A130,Invoice_Line_Items!G:G))</f>
        <v>129.94999999999999</v>
      </c>
      <c r="F130" s="8">
        <f>(SUMIF(Invoice_Line_Items!B:B,Invoices!A130,Invoice_Line_Items!G:G))*(1-C130)</f>
        <v>129.94999999999999</v>
      </c>
      <c r="G130" s="8">
        <f>SUMIF(Invoice_Line_Items!B:B,Invoices!A130,Invoice_Line_Items!I:I)-(E130-F130)</f>
        <v>40.449999999999989</v>
      </c>
      <c r="H130" s="8">
        <f t="shared" si="2"/>
        <v>8</v>
      </c>
      <c r="I130">
        <f t="shared" si="3"/>
        <v>2020</v>
      </c>
    </row>
    <row r="131" spans="1:9" x14ac:dyDescent="0.15">
      <c r="A131" t="s">
        <v>236</v>
      </c>
      <c r="B131" t="s">
        <v>20</v>
      </c>
      <c r="C131" s="3">
        <v>0.1</v>
      </c>
      <c r="D131" s="2">
        <v>44044.711898000634</v>
      </c>
      <c r="E131" s="8">
        <f>(SUMIF(Invoice_Line_Items!B:B,Invoices!A131,Invoice_Line_Items!G:G))</f>
        <v>1316.4</v>
      </c>
      <c r="F131" s="8">
        <f>(SUMIF(Invoice_Line_Items!B:B,Invoices!A131,Invoice_Line_Items!G:G))*(1-C131)</f>
        <v>1184.7600000000002</v>
      </c>
      <c r="G131" s="8">
        <f>SUMIF(Invoice_Line_Items!B:B,Invoices!A131,Invoice_Line_Items!I:I)-(E131-F131)</f>
        <v>177.06000000000006</v>
      </c>
      <c r="H131" s="8">
        <f t="shared" ref="H131:H194" si="4">MONTH(D131)</f>
        <v>8</v>
      </c>
      <c r="I131">
        <f t="shared" ref="I131:I194" si="5">YEAR(D131)</f>
        <v>2020</v>
      </c>
    </row>
    <row r="132" spans="1:9" x14ac:dyDescent="0.15">
      <c r="A132" t="s">
        <v>237</v>
      </c>
      <c r="B132" t="s">
        <v>20</v>
      </c>
      <c r="C132" s="3">
        <v>0.1</v>
      </c>
      <c r="D132" s="2">
        <v>44044.717405141499</v>
      </c>
      <c r="E132" s="8">
        <f>(SUMIF(Invoice_Line_Items!B:B,Invoices!A132,Invoice_Line_Items!G:G))</f>
        <v>754.45</v>
      </c>
      <c r="F132" s="8">
        <f>(SUMIF(Invoice_Line_Items!B:B,Invoices!A132,Invoice_Line_Items!G:G))*(1-C132)</f>
        <v>679.00500000000011</v>
      </c>
      <c r="G132" s="8">
        <f>SUMIF(Invoice_Line_Items!B:B,Invoices!A132,Invoice_Line_Items!I:I)-(E132-F132)</f>
        <v>281.255</v>
      </c>
      <c r="H132" s="8">
        <f t="shared" si="4"/>
        <v>8</v>
      </c>
      <c r="I132">
        <f t="shared" si="5"/>
        <v>2020</v>
      </c>
    </row>
    <row r="133" spans="1:9" x14ac:dyDescent="0.15">
      <c r="A133" t="s">
        <v>238</v>
      </c>
      <c r="B133" t="s">
        <v>17</v>
      </c>
      <c r="C133" s="3">
        <v>0</v>
      </c>
      <c r="D133" s="2">
        <v>44045.21053956556</v>
      </c>
      <c r="E133" s="8">
        <f>(SUMIF(Invoice_Line_Items!B:B,Invoices!A133,Invoice_Line_Items!G:G))</f>
        <v>916.19999999999993</v>
      </c>
      <c r="F133" s="8">
        <f>(SUMIF(Invoice_Line_Items!B:B,Invoices!A133,Invoice_Line_Items!G:G))*(1-C133)</f>
        <v>916.19999999999993</v>
      </c>
      <c r="G133" s="8">
        <f>SUMIF(Invoice_Line_Items!B:B,Invoices!A133,Invoice_Line_Items!I:I)-(E133-F133)</f>
        <v>330.45000000000005</v>
      </c>
      <c r="H133" s="8">
        <f t="shared" si="4"/>
        <v>8</v>
      </c>
      <c r="I133">
        <f t="shared" si="5"/>
        <v>2020</v>
      </c>
    </row>
    <row r="134" spans="1:9" x14ac:dyDescent="0.15">
      <c r="A134" t="s">
        <v>239</v>
      </c>
      <c r="B134" t="s">
        <v>22</v>
      </c>
      <c r="C134" s="3">
        <v>0</v>
      </c>
      <c r="D134" s="2">
        <v>44045.229635113334</v>
      </c>
      <c r="E134" s="8">
        <f>(SUMIF(Invoice_Line_Items!B:B,Invoices!A134,Invoice_Line_Items!G:G))</f>
        <v>4893.3999999999996</v>
      </c>
      <c r="F134" s="8">
        <f>(SUMIF(Invoice_Line_Items!B:B,Invoices!A134,Invoice_Line_Items!G:G))*(1-C134)</f>
        <v>4893.3999999999996</v>
      </c>
      <c r="G134" s="8">
        <f>SUMIF(Invoice_Line_Items!B:B,Invoices!A134,Invoice_Line_Items!I:I)-(E134-F134)</f>
        <v>1775.2499999999998</v>
      </c>
      <c r="H134" s="8">
        <f t="shared" si="4"/>
        <v>8</v>
      </c>
      <c r="I134">
        <f t="shared" si="5"/>
        <v>2020</v>
      </c>
    </row>
    <row r="135" spans="1:9" x14ac:dyDescent="0.15">
      <c r="A135" t="s">
        <v>240</v>
      </c>
      <c r="B135" t="s">
        <v>20</v>
      </c>
      <c r="C135" s="3">
        <v>0</v>
      </c>
      <c r="D135" s="2">
        <v>44045.419449838766</v>
      </c>
      <c r="E135" s="8">
        <f>(SUMIF(Invoice_Line_Items!B:B,Invoices!A135,Invoice_Line_Items!G:G))</f>
        <v>80.300000000000011</v>
      </c>
      <c r="F135" s="8">
        <f>(SUMIF(Invoice_Line_Items!B:B,Invoices!A135,Invoice_Line_Items!G:G))*(1-C135)</f>
        <v>80.300000000000011</v>
      </c>
      <c r="G135" s="8">
        <f>SUMIF(Invoice_Line_Items!B:B,Invoices!A135,Invoice_Line_Items!I:I)-(E135-F135)</f>
        <v>37.6</v>
      </c>
      <c r="H135" s="8">
        <f t="shared" si="4"/>
        <v>8</v>
      </c>
      <c r="I135">
        <f t="shared" si="5"/>
        <v>2020</v>
      </c>
    </row>
    <row r="136" spans="1:9" x14ac:dyDescent="0.15">
      <c r="A136" t="s">
        <v>241</v>
      </c>
      <c r="B136" t="s">
        <v>24</v>
      </c>
      <c r="C136" s="3">
        <v>0.1</v>
      </c>
      <c r="D136" s="2">
        <v>44045.617934909314</v>
      </c>
      <c r="E136" s="8">
        <f>(SUMIF(Invoice_Line_Items!B:B,Invoices!A136,Invoice_Line_Items!G:G))</f>
        <v>4472.45</v>
      </c>
      <c r="F136" s="8">
        <f>(SUMIF(Invoice_Line_Items!B:B,Invoices!A136,Invoice_Line_Items!G:G))*(1-C136)</f>
        <v>4025.2049999999999</v>
      </c>
      <c r="G136" s="8">
        <f>SUMIF(Invoice_Line_Items!B:B,Invoices!A136,Invoice_Line_Items!I:I)-(E136-F136)</f>
        <v>1088.2550000000001</v>
      </c>
      <c r="H136" s="8">
        <f t="shared" si="4"/>
        <v>8</v>
      </c>
      <c r="I136">
        <f t="shared" si="5"/>
        <v>2020</v>
      </c>
    </row>
    <row r="137" spans="1:9" x14ac:dyDescent="0.15">
      <c r="A137" t="s">
        <v>242</v>
      </c>
      <c r="B137" t="s">
        <v>3360</v>
      </c>
      <c r="C137" s="3">
        <v>0</v>
      </c>
      <c r="D137" s="2">
        <v>44045.858877884901</v>
      </c>
      <c r="E137" s="8">
        <f>(SUMIF(Invoice_Line_Items!B:B,Invoices!A137,Invoice_Line_Items!G:G))</f>
        <v>107.39999999999999</v>
      </c>
      <c r="F137" s="8">
        <f>(SUMIF(Invoice_Line_Items!B:B,Invoices!A137,Invoice_Line_Items!G:G))*(1-C137)</f>
        <v>107.39999999999999</v>
      </c>
      <c r="G137" s="8">
        <f>SUMIF(Invoice_Line_Items!B:B,Invoices!A137,Invoice_Line_Items!I:I)-(E137-F137)</f>
        <v>68.399999999999991</v>
      </c>
      <c r="H137" s="8">
        <f t="shared" si="4"/>
        <v>8</v>
      </c>
      <c r="I137">
        <f t="shared" si="5"/>
        <v>2020</v>
      </c>
    </row>
    <row r="138" spans="1:9" x14ac:dyDescent="0.15">
      <c r="A138" t="s">
        <v>243</v>
      </c>
      <c r="B138" t="s">
        <v>20</v>
      </c>
      <c r="C138" s="3">
        <v>0</v>
      </c>
      <c r="D138" s="2">
        <v>44045.951396710763</v>
      </c>
      <c r="E138" s="8">
        <f>(SUMIF(Invoice_Line_Items!B:B,Invoices!A138,Invoice_Line_Items!G:G))</f>
        <v>612.29999999999995</v>
      </c>
      <c r="F138" s="8">
        <f>(SUMIF(Invoice_Line_Items!B:B,Invoices!A138,Invoice_Line_Items!G:G))*(1-C138)</f>
        <v>612.29999999999995</v>
      </c>
      <c r="G138" s="8">
        <f>SUMIF(Invoice_Line_Items!B:B,Invoices!A138,Invoice_Line_Items!I:I)-(E138-F138)</f>
        <v>205.1</v>
      </c>
      <c r="H138" s="8">
        <f t="shared" si="4"/>
        <v>8</v>
      </c>
      <c r="I138">
        <f t="shared" si="5"/>
        <v>2020</v>
      </c>
    </row>
    <row r="139" spans="1:9" x14ac:dyDescent="0.15">
      <c r="A139" t="s">
        <v>244</v>
      </c>
      <c r="B139" t="s">
        <v>19</v>
      </c>
      <c r="C139" s="3">
        <v>0</v>
      </c>
      <c r="D139" s="2">
        <v>44046.21139057383</v>
      </c>
      <c r="E139" s="8">
        <f>(SUMIF(Invoice_Line_Items!B:B,Invoices!A139,Invoice_Line_Items!G:G))</f>
        <v>311.45</v>
      </c>
      <c r="F139" s="8">
        <f>(SUMIF(Invoice_Line_Items!B:B,Invoices!A139,Invoice_Line_Items!G:G))*(1-C139)</f>
        <v>311.45</v>
      </c>
      <c r="G139" s="8">
        <f>SUMIF(Invoice_Line_Items!B:B,Invoices!A139,Invoice_Line_Items!I:I)-(E139-F139)</f>
        <v>111.95000000000002</v>
      </c>
      <c r="H139" s="8">
        <f t="shared" si="4"/>
        <v>8</v>
      </c>
      <c r="I139">
        <f t="shared" si="5"/>
        <v>2020</v>
      </c>
    </row>
    <row r="140" spans="1:9" x14ac:dyDescent="0.15">
      <c r="A140" t="s">
        <v>245</v>
      </c>
      <c r="B140" t="s">
        <v>19</v>
      </c>
      <c r="C140" s="3">
        <v>0.1</v>
      </c>
      <c r="D140" s="2">
        <v>44046.457330152451</v>
      </c>
      <c r="E140" s="8">
        <f>(SUMIF(Invoice_Line_Items!B:B,Invoices!A140,Invoice_Line_Items!G:G))</f>
        <v>55.75</v>
      </c>
      <c r="F140" s="8">
        <f>(SUMIF(Invoice_Line_Items!B:B,Invoices!A140,Invoice_Line_Items!G:G))*(1-C140)</f>
        <v>50.175000000000004</v>
      </c>
      <c r="G140" s="8">
        <f>SUMIF(Invoice_Line_Items!B:B,Invoices!A140,Invoice_Line_Items!I:I)-(E140-F140)</f>
        <v>8.2250000000000014</v>
      </c>
      <c r="H140" s="8">
        <f t="shared" si="4"/>
        <v>8</v>
      </c>
      <c r="I140">
        <f t="shared" si="5"/>
        <v>2020</v>
      </c>
    </row>
    <row r="141" spans="1:9" x14ac:dyDescent="0.15">
      <c r="A141" t="s">
        <v>246</v>
      </c>
      <c r="B141" t="s">
        <v>17</v>
      </c>
      <c r="C141" s="3">
        <v>0</v>
      </c>
      <c r="D141" s="2">
        <v>44046.787989615812</v>
      </c>
      <c r="E141" s="8">
        <f>(SUMIF(Invoice_Line_Items!B:B,Invoices!A141,Invoice_Line_Items!G:G))</f>
        <v>914.94999999999993</v>
      </c>
      <c r="F141" s="8">
        <f>(SUMIF(Invoice_Line_Items!B:B,Invoices!A141,Invoice_Line_Items!G:G))*(1-C141)</f>
        <v>914.94999999999993</v>
      </c>
      <c r="G141" s="8">
        <f>SUMIF(Invoice_Line_Items!B:B,Invoices!A141,Invoice_Line_Items!I:I)-(E141-F141)</f>
        <v>327.44999999999993</v>
      </c>
      <c r="H141" s="8">
        <f t="shared" si="4"/>
        <v>8</v>
      </c>
      <c r="I141">
        <f t="shared" si="5"/>
        <v>2020</v>
      </c>
    </row>
    <row r="142" spans="1:9" x14ac:dyDescent="0.15">
      <c r="A142" t="s">
        <v>247</v>
      </c>
      <c r="B142" t="s">
        <v>23</v>
      </c>
      <c r="C142" s="3">
        <v>0</v>
      </c>
      <c r="D142" s="2">
        <v>44047.079447799784</v>
      </c>
      <c r="E142" s="8">
        <f>(SUMIF(Invoice_Line_Items!B:B,Invoices!A142,Invoice_Line_Items!G:G))</f>
        <v>2154.5499999999997</v>
      </c>
      <c r="F142" s="8">
        <f>(SUMIF(Invoice_Line_Items!B:B,Invoices!A142,Invoice_Line_Items!G:G))*(1-C142)</f>
        <v>2154.5499999999997</v>
      </c>
      <c r="G142" s="8">
        <f>SUMIF(Invoice_Line_Items!B:B,Invoices!A142,Invoice_Line_Items!I:I)-(E142-F142)</f>
        <v>713.09999999999991</v>
      </c>
      <c r="H142" s="8">
        <f t="shared" si="4"/>
        <v>8</v>
      </c>
      <c r="I142">
        <f t="shared" si="5"/>
        <v>2020</v>
      </c>
    </row>
    <row r="143" spans="1:9" x14ac:dyDescent="0.15">
      <c r="A143" t="s">
        <v>248</v>
      </c>
      <c r="B143" t="s">
        <v>23</v>
      </c>
      <c r="C143" s="3">
        <v>0</v>
      </c>
      <c r="D143" s="2">
        <v>44047.167889551427</v>
      </c>
      <c r="E143" s="8">
        <f>(SUMIF(Invoice_Line_Items!B:B,Invoices!A143,Invoice_Line_Items!G:G))</f>
        <v>356.74999999999994</v>
      </c>
      <c r="F143" s="8">
        <f>(SUMIF(Invoice_Line_Items!B:B,Invoices!A143,Invoice_Line_Items!G:G))*(1-C143)</f>
        <v>356.74999999999994</v>
      </c>
      <c r="G143" s="8">
        <f>SUMIF(Invoice_Line_Items!B:B,Invoices!A143,Invoice_Line_Items!I:I)-(E143-F143)</f>
        <v>138.69999999999999</v>
      </c>
      <c r="H143" s="8">
        <f t="shared" si="4"/>
        <v>8</v>
      </c>
      <c r="I143">
        <f t="shared" si="5"/>
        <v>2020</v>
      </c>
    </row>
    <row r="144" spans="1:9" x14ac:dyDescent="0.15">
      <c r="A144" t="s">
        <v>249</v>
      </c>
      <c r="B144" t="s">
        <v>22</v>
      </c>
      <c r="C144" s="3">
        <v>0</v>
      </c>
      <c r="D144" s="2">
        <v>44047.414335085239</v>
      </c>
      <c r="E144" s="8">
        <f>(SUMIF(Invoice_Line_Items!B:B,Invoices!A144,Invoice_Line_Items!G:G))</f>
        <v>633</v>
      </c>
      <c r="F144" s="8">
        <f>(SUMIF(Invoice_Line_Items!B:B,Invoices!A144,Invoice_Line_Items!G:G))*(1-C144)</f>
        <v>633</v>
      </c>
      <c r="G144" s="8">
        <f>SUMIF(Invoice_Line_Items!B:B,Invoices!A144,Invoice_Line_Items!I:I)-(E144-F144)</f>
        <v>197.79999999999995</v>
      </c>
      <c r="H144" s="8">
        <f t="shared" si="4"/>
        <v>8</v>
      </c>
      <c r="I144">
        <f t="shared" si="5"/>
        <v>2020</v>
      </c>
    </row>
    <row r="145" spans="1:9" x14ac:dyDescent="0.15">
      <c r="A145" t="s">
        <v>250</v>
      </c>
      <c r="B145" t="s">
        <v>19</v>
      </c>
      <c r="C145" s="3">
        <v>0.2</v>
      </c>
      <c r="D145" s="2">
        <v>44047.5078103095</v>
      </c>
      <c r="E145" s="8">
        <f>(SUMIF(Invoice_Line_Items!B:B,Invoices!A145,Invoice_Line_Items!G:G))</f>
        <v>179</v>
      </c>
      <c r="F145" s="8">
        <f>(SUMIF(Invoice_Line_Items!B:B,Invoices!A145,Invoice_Line_Items!G:G))*(1-C145)</f>
        <v>143.20000000000002</v>
      </c>
      <c r="G145" s="8">
        <f>SUMIF(Invoice_Line_Items!B:B,Invoices!A145,Invoice_Line_Items!I:I)-(E145-F145)</f>
        <v>78.2</v>
      </c>
      <c r="H145" s="8">
        <f t="shared" si="4"/>
        <v>8</v>
      </c>
      <c r="I145">
        <f t="shared" si="5"/>
        <v>2020</v>
      </c>
    </row>
    <row r="146" spans="1:9" x14ac:dyDescent="0.15">
      <c r="A146" t="s">
        <v>251</v>
      </c>
      <c r="B146" t="s">
        <v>19</v>
      </c>
      <c r="C146" s="3">
        <v>0</v>
      </c>
      <c r="D146" s="2">
        <v>44047.718456266994</v>
      </c>
      <c r="E146" s="8">
        <f>(SUMIF(Invoice_Line_Items!B:B,Invoices!A146,Invoice_Line_Items!G:G))</f>
        <v>1154.95</v>
      </c>
      <c r="F146" s="8">
        <f>(SUMIF(Invoice_Line_Items!B:B,Invoices!A146,Invoice_Line_Items!G:G))*(1-C146)</f>
        <v>1154.95</v>
      </c>
      <c r="G146" s="8">
        <f>SUMIF(Invoice_Line_Items!B:B,Invoices!A146,Invoice_Line_Items!I:I)-(E146-F146)</f>
        <v>438.19999999999993</v>
      </c>
      <c r="H146" s="8">
        <f t="shared" si="4"/>
        <v>8</v>
      </c>
      <c r="I146">
        <f t="shared" si="5"/>
        <v>2020</v>
      </c>
    </row>
    <row r="147" spans="1:9" x14ac:dyDescent="0.15">
      <c r="A147" t="s">
        <v>252</v>
      </c>
      <c r="B147" t="s">
        <v>20</v>
      </c>
      <c r="C147" s="3">
        <v>0.1</v>
      </c>
      <c r="D147" s="2">
        <v>44047.964128423089</v>
      </c>
      <c r="E147" s="8">
        <f>(SUMIF(Invoice_Line_Items!B:B,Invoices!A147,Invoice_Line_Items!G:G))</f>
        <v>2377.1</v>
      </c>
      <c r="F147" s="8">
        <f>(SUMIF(Invoice_Line_Items!B:B,Invoices!A147,Invoice_Line_Items!G:G))*(1-C147)</f>
        <v>2139.39</v>
      </c>
      <c r="G147" s="8">
        <f>SUMIF(Invoice_Line_Items!B:B,Invoices!A147,Invoice_Line_Items!I:I)-(E147-F147)</f>
        <v>598.28999999999985</v>
      </c>
      <c r="H147" s="8">
        <f t="shared" si="4"/>
        <v>8</v>
      </c>
      <c r="I147">
        <f t="shared" si="5"/>
        <v>2020</v>
      </c>
    </row>
    <row r="148" spans="1:9" x14ac:dyDescent="0.15">
      <c r="A148" t="s">
        <v>253</v>
      </c>
      <c r="B148" t="s">
        <v>3359</v>
      </c>
      <c r="C148" s="3">
        <v>0.1</v>
      </c>
      <c r="D148" s="2">
        <v>44048.42560482258</v>
      </c>
      <c r="E148" s="8">
        <f>(SUMIF(Invoice_Line_Items!B:B,Invoices!A148,Invoice_Line_Items!G:G))</f>
        <v>239.85000000000002</v>
      </c>
      <c r="F148" s="8">
        <f>(SUMIF(Invoice_Line_Items!B:B,Invoices!A148,Invoice_Line_Items!G:G))*(1-C148)</f>
        <v>215.86500000000004</v>
      </c>
      <c r="G148" s="8">
        <f>SUMIF(Invoice_Line_Items!B:B,Invoices!A148,Invoice_Line_Items!I:I)-(E148-F148)</f>
        <v>59.865000000000023</v>
      </c>
      <c r="H148" s="8">
        <f t="shared" si="4"/>
        <v>8</v>
      </c>
      <c r="I148">
        <f t="shared" si="5"/>
        <v>2020</v>
      </c>
    </row>
    <row r="149" spans="1:9" x14ac:dyDescent="0.15">
      <c r="A149" t="s">
        <v>254</v>
      </c>
      <c r="B149" t="s">
        <v>19</v>
      </c>
      <c r="C149" s="3">
        <v>0</v>
      </c>
      <c r="D149" s="2">
        <v>44048.886427611018</v>
      </c>
      <c r="E149" s="8">
        <f>(SUMIF(Invoice_Line_Items!B:B,Invoices!A149,Invoice_Line_Items!G:G))</f>
        <v>174.39999999999998</v>
      </c>
      <c r="F149" s="8">
        <f>(SUMIF(Invoice_Line_Items!B:B,Invoices!A149,Invoice_Line_Items!G:G))*(1-C149)</f>
        <v>174.39999999999998</v>
      </c>
      <c r="G149" s="8">
        <f>SUMIF(Invoice_Line_Items!B:B,Invoices!A149,Invoice_Line_Items!I:I)-(E149-F149)</f>
        <v>72.55</v>
      </c>
      <c r="H149" s="8">
        <f t="shared" si="4"/>
        <v>8</v>
      </c>
      <c r="I149">
        <f t="shared" si="5"/>
        <v>2020</v>
      </c>
    </row>
    <row r="150" spans="1:9" x14ac:dyDescent="0.15">
      <c r="A150" t="s">
        <v>255</v>
      </c>
      <c r="B150" t="s">
        <v>23</v>
      </c>
      <c r="C150" s="3">
        <v>0</v>
      </c>
      <c r="D150" s="2">
        <v>44049.314086310835</v>
      </c>
      <c r="E150" s="8">
        <f>(SUMIF(Invoice_Line_Items!B:B,Invoices!A150,Invoice_Line_Items!G:G))</f>
        <v>759.45</v>
      </c>
      <c r="F150" s="8">
        <f>(SUMIF(Invoice_Line_Items!B:B,Invoices!A150,Invoice_Line_Items!G:G))*(1-C150)</f>
        <v>759.45</v>
      </c>
      <c r="G150" s="8">
        <f>SUMIF(Invoice_Line_Items!B:B,Invoices!A150,Invoice_Line_Items!I:I)-(E150-F150)</f>
        <v>315.59999999999997</v>
      </c>
      <c r="H150" s="8">
        <f t="shared" si="4"/>
        <v>8</v>
      </c>
      <c r="I150">
        <f t="shared" si="5"/>
        <v>2020</v>
      </c>
    </row>
    <row r="151" spans="1:9" x14ac:dyDescent="0.15">
      <c r="A151" t="s">
        <v>256</v>
      </c>
      <c r="B151" t="s">
        <v>3359</v>
      </c>
      <c r="C151" s="3">
        <v>0.1</v>
      </c>
      <c r="D151" s="2">
        <v>44049.400829084028</v>
      </c>
      <c r="E151" s="8">
        <f>(SUMIF(Invoice_Line_Items!B:B,Invoices!A151,Invoice_Line_Items!G:G))</f>
        <v>2482.5</v>
      </c>
      <c r="F151" s="8">
        <f>(SUMIF(Invoice_Line_Items!B:B,Invoices!A151,Invoice_Line_Items!G:G))*(1-C151)</f>
        <v>2234.25</v>
      </c>
      <c r="G151" s="8">
        <f>SUMIF(Invoice_Line_Items!B:B,Invoices!A151,Invoice_Line_Items!I:I)-(E151-F151)</f>
        <v>522.74999999999989</v>
      </c>
      <c r="H151" s="8">
        <f t="shared" si="4"/>
        <v>8</v>
      </c>
      <c r="I151">
        <f t="shared" si="5"/>
        <v>2020</v>
      </c>
    </row>
    <row r="152" spans="1:9" x14ac:dyDescent="0.15">
      <c r="A152" t="s">
        <v>257</v>
      </c>
      <c r="B152" t="s">
        <v>17</v>
      </c>
      <c r="C152" s="3">
        <v>0</v>
      </c>
      <c r="D152" s="2">
        <v>44049.618146801644</v>
      </c>
      <c r="E152" s="8">
        <f>(SUMIF(Invoice_Line_Items!B:B,Invoices!A152,Invoice_Line_Items!G:G))</f>
        <v>147.5</v>
      </c>
      <c r="F152" s="8">
        <f>(SUMIF(Invoice_Line_Items!B:B,Invoices!A152,Invoice_Line_Items!G:G))*(1-C152)</f>
        <v>147.5</v>
      </c>
      <c r="G152" s="8">
        <f>SUMIF(Invoice_Line_Items!B:B,Invoices!A152,Invoice_Line_Items!I:I)-(E152-F152)</f>
        <v>57.500000000000007</v>
      </c>
      <c r="H152" s="8">
        <f t="shared" si="4"/>
        <v>8</v>
      </c>
      <c r="I152">
        <f t="shared" si="5"/>
        <v>2020</v>
      </c>
    </row>
    <row r="153" spans="1:9" x14ac:dyDescent="0.15">
      <c r="A153" t="s">
        <v>258</v>
      </c>
      <c r="B153" t="s">
        <v>20</v>
      </c>
      <c r="C153" s="3">
        <v>0</v>
      </c>
      <c r="D153" s="2">
        <v>44049.991736723219</v>
      </c>
      <c r="E153" s="8">
        <f>(SUMIF(Invoice_Line_Items!B:B,Invoices!A153,Invoice_Line_Items!G:G))</f>
        <v>31.9</v>
      </c>
      <c r="F153" s="8">
        <f>(SUMIF(Invoice_Line_Items!B:B,Invoices!A153,Invoice_Line_Items!G:G))*(1-C153)</f>
        <v>31.9</v>
      </c>
      <c r="G153" s="8">
        <f>SUMIF(Invoice_Line_Items!B:B,Invoices!A153,Invoice_Line_Items!I:I)-(E153-F153)</f>
        <v>12</v>
      </c>
      <c r="H153" s="8">
        <f t="shared" si="4"/>
        <v>8</v>
      </c>
      <c r="I153">
        <f t="shared" si="5"/>
        <v>2020</v>
      </c>
    </row>
    <row r="154" spans="1:9" x14ac:dyDescent="0.15">
      <c r="A154" t="s">
        <v>259</v>
      </c>
      <c r="B154" t="s">
        <v>3359</v>
      </c>
      <c r="C154" s="3">
        <v>0</v>
      </c>
      <c r="D154" s="2">
        <v>44050.489925636022</v>
      </c>
      <c r="E154" s="8">
        <f>(SUMIF(Invoice_Line_Items!B:B,Invoices!A154,Invoice_Line_Items!G:G))</f>
        <v>994.99999999999989</v>
      </c>
      <c r="F154" s="8">
        <f>(SUMIF(Invoice_Line_Items!B:B,Invoices!A154,Invoice_Line_Items!G:G))*(1-C154)</f>
        <v>994.99999999999989</v>
      </c>
      <c r="G154" s="8">
        <f>SUMIF(Invoice_Line_Items!B:B,Invoices!A154,Invoice_Line_Items!I:I)-(E154-F154)</f>
        <v>194.99999999999994</v>
      </c>
      <c r="H154" s="8">
        <f t="shared" si="4"/>
        <v>8</v>
      </c>
      <c r="I154">
        <f t="shared" si="5"/>
        <v>2020</v>
      </c>
    </row>
    <row r="155" spans="1:9" x14ac:dyDescent="0.15">
      <c r="A155" t="s">
        <v>260</v>
      </c>
      <c r="B155" t="s">
        <v>29</v>
      </c>
      <c r="C155" s="3">
        <v>0</v>
      </c>
      <c r="D155" s="2">
        <v>44050.910627120691</v>
      </c>
      <c r="E155" s="8">
        <f>(SUMIF(Invoice_Line_Items!B:B,Invoices!A155,Invoice_Line_Items!G:G))</f>
        <v>140.15</v>
      </c>
      <c r="F155" s="8">
        <f>(SUMIF(Invoice_Line_Items!B:B,Invoices!A155,Invoice_Line_Items!G:G))*(1-C155)</f>
        <v>140.15</v>
      </c>
      <c r="G155" s="8">
        <f>SUMIF(Invoice_Line_Items!B:B,Invoices!A155,Invoice_Line_Items!I:I)-(E155-F155)</f>
        <v>87.799999999999983</v>
      </c>
      <c r="H155" s="8">
        <f t="shared" si="4"/>
        <v>8</v>
      </c>
      <c r="I155">
        <f t="shared" si="5"/>
        <v>2020</v>
      </c>
    </row>
    <row r="156" spans="1:9" x14ac:dyDescent="0.15">
      <c r="A156" t="s">
        <v>261</v>
      </c>
      <c r="B156" t="s">
        <v>29</v>
      </c>
      <c r="C156" s="3">
        <v>0</v>
      </c>
      <c r="D156" s="2">
        <v>44051.050901428462</v>
      </c>
      <c r="E156" s="8">
        <f>(SUMIF(Invoice_Line_Items!B:B,Invoices!A156,Invoice_Line_Items!G:G))</f>
        <v>19.95</v>
      </c>
      <c r="F156" s="8">
        <f>(SUMIF(Invoice_Line_Items!B:B,Invoices!A156,Invoice_Line_Items!G:G))*(1-C156)</f>
        <v>19.95</v>
      </c>
      <c r="G156" s="8">
        <f>SUMIF(Invoice_Line_Items!B:B,Invoices!A156,Invoice_Line_Items!I:I)-(E156-F156)</f>
        <v>7.4499999999999993</v>
      </c>
      <c r="H156" s="8">
        <f t="shared" si="4"/>
        <v>8</v>
      </c>
      <c r="I156">
        <f t="shared" si="5"/>
        <v>2020</v>
      </c>
    </row>
    <row r="157" spans="1:9" x14ac:dyDescent="0.15">
      <c r="A157" t="s">
        <v>262</v>
      </c>
      <c r="B157" t="s">
        <v>17</v>
      </c>
      <c r="C157" s="3">
        <v>0</v>
      </c>
      <c r="D157" s="2">
        <v>44051.548974131416</v>
      </c>
      <c r="E157" s="8">
        <f>(SUMIF(Invoice_Line_Items!B:B,Invoices!A157,Invoice_Line_Items!G:G))</f>
        <v>85.55</v>
      </c>
      <c r="F157" s="8">
        <f>(SUMIF(Invoice_Line_Items!B:B,Invoices!A157,Invoice_Line_Items!G:G))*(1-C157)</f>
        <v>85.55</v>
      </c>
      <c r="G157" s="8">
        <f>SUMIF(Invoice_Line_Items!B:B,Invoices!A157,Invoice_Line_Items!I:I)-(E157-F157)</f>
        <v>48.5</v>
      </c>
      <c r="H157" s="8">
        <f t="shared" si="4"/>
        <v>8</v>
      </c>
      <c r="I157">
        <f t="shared" si="5"/>
        <v>2020</v>
      </c>
    </row>
    <row r="158" spans="1:9" x14ac:dyDescent="0.15">
      <c r="A158" t="s">
        <v>263</v>
      </c>
      <c r="B158" t="s">
        <v>19</v>
      </c>
      <c r="C158" s="3">
        <v>0</v>
      </c>
      <c r="D158" s="2">
        <v>44051.556774280747</v>
      </c>
      <c r="E158" s="8">
        <f>(SUMIF(Invoice_Line_Items!B:B,Invoices!A158,Invoice_Line_Items!G:G))</f>
        <v>2213.6499999999996</v>
      </c>
      <c r="F158" s="8">
        <f>(SUMIF(Invoice_Line_Items!B:B,Invoices!A158,Invoice_Line_Items!G:G))*(1-C158)</f>
        <v>2213.6499999999996</v>
      </c>
      <c r="G158" s="8">
        <f>SUMIF(Invoice_Line_Items!B:B,Invoices!A158,Invoice_Line_Items!I:I)-(E158-F158)</f>
        <v>820.09999999999991</v>
      </c>
      <c r="H158" s="8">
        <f t="shared" si="4"/>
        <v>8</v>
      </c>
      <c r="I158">
        <f t="shared" si="5"/>
        <v>2020</v>
      </c>
    </row>
    <row r="159" spans="1:9" x14ac:dyDescent="0.15">
      <c r="A159" t="s">
        <v>264</v>
      </c>
      <c r="B159" t="s">
        <v>17</v>
      </c>
      <c r="C159" s="3">
        <v>0</v>
      </c>
      <c r="D159" s="2">
        <v>44051.876071265317</v>
      </c>
      <c r="E159" s="8">
        <f>(SUMIF(Invoice_Line_Items!B:B,Invoices!A159,Invoice_Line_Items!G:G))</f>
        <v>1697.2499999999998</v>
      </c>
      <c r="F159" s="8">
        <f>(SUMIF(Invoice_Line_Items!B:B,Invoices!A159,Invoice_Line_Items!G:G))*(1-C159)</f>
        <v>1697.2499999999998</v>
      </c>
      <c r="G159" s="8">
        <f>SUMIF(Invoice_Line_Items!B:B,Invoices!A159,Invoice_Line_Items!I:I)-(E159-F159)</f>
        <v>874.34999999999991</v>
      </c>
      <c r="H159" s="8">
        <f t="shared" si="4"/>
        <v>8</v>
      </c>
      <c r="I159">
        <f t="shared" si="5"/>
        <v>2020</v>
      </c>
    </row>
    <row r="160" spans="1:9" x14ac:dyDescent="0.15">
      <c r="A160" t="s">
        <v>265</v>
      </c>
      <c r="B160" t="s">
        <v>24</v>
      </c>
      <c r="C160" s="3">
        <v>0</v>
      </c>
      <c r="D160" s="2">
        <v>44052.35039217749</v>
      </c>
      <c r="E160" s="8">
        <f>(SUMIF(Invoice_Line_Items!B:B,Invoices!A160,Invoice_Line_Items!G:G))</f>
        <v>12.45</v>
      </c>
      <c r="F160" s="8">
        <f>(SUMIF(Invoice_Line_Items!B:B,Invoices!A160,Invoice_Line_Items!G:G))*(1-C160)</f>
        <v>12.45</v>
      </c>
      <c r="G160" s="8">
        <f>SUMIF(Invoice_Line_Items!B:B,Invoices!A160,Invoice_Line_Items!I:I)-(E160-F160)</f>
        <v>3.7499999999999991</v>
      </c>
      <c r="H160" s="8">
        <f t="shared" si="4"/>
        <v>8</v>
      </c>
      <c r="I160">
        <f t="shared" si="5"/>
        <v>2020</v>
      </c>
    </row>
    <row r="161" spans="1:9" x14ac:dyDescent="0.15">
      <c r="A161" t="s">
        <v>266</v>
      </c>
      <c r="B161" t="s">
        <v>19</v>
      </c>
      <c r="C161" s="3">
        <v>0</v>
      </c>
      <c r="D161" s="2">
        <v>44052.496494843246</v>
      </c>
      <c r="E161" s="8">
        <f>(SUMIF(Invoice_Line_Items!B:B,Invoices!A161,Invoice_Line_Items!G:G))</f>
        <v>75</v>
      </c>
      <c r="F161" s="8">
        <f>(SUMIF(Invoice_Line_Items!B:B,Invoices!A161,Invoice_Line_Items!G:G))*(1-C161)</f>
        <v>75</v>
      </c>
      <c r="G161" s="8">
        <f>SUMIF(Invoice_Line_Items!B:B,Invoices!A161,Invoice_Line_Items!I:I)-(E161-F161)</f>
        <v>25</v>
      </c>
      <c r="H161" s="8">
        <f t="shared" si="4"/>
        <v>8</v>
      </c>
      <c r="I161">
        <f t="shared" si="5"/>
        <v>2020</v>
      </c>
    </row>
    <row r="162" spans="1:9" x14ac:dyDescent="0.15">
      <c r="A162" t="s">
        <v>267</v>
      </c>
      <c r="B162" t="s">
        <v>3359</v>
      </c>
      <c r="C162" s="3">
        <v>0</v>
      </c>
      <c r="D162" s="2">
        <v>44052.687857166769</v>
      </c>
      <c r="E162" s="8">
        <f>(SUMIF(Invoice_Line_Items!B:B,Invoices!A162,Invoice_Line_Items!G:G))</f>
        <v>79.75</v>
      </c>
      <c r="F162" s="8">
        <f>(SUMIF(Invoice_Line_Items!B:B,Invoices!A162,Invoice_Line_Items!G:G))*(1-C162)</f>
        <v>79.75</v>
      </c>
      <c r="G162" s="8">
        <f>SUMIF(Invoice_Line_Items!B:B,Invoices!A162,Invoice_Line_Items!I:I)-(E162-F162)</f>
        <v>30</v>
      </c>
      <c r="H162" s="8">
        <f t="shared" si="4"/>
        <v>8</v>
      </c>
      <c r="I162">
        <f t="shared" si="5"/>
        <v>2020</v>
      </c>
    </row>
    <row r="163" spans="1:9" x14ac:dyDescent="0.15">
      <c r="A163" t="s">
        <v>268</v>
      </c>
      <c r="B163" t="s">
        <v>19</v>
      </c>
      <c r="C163" s="3">
        <v>0</v>
      </c>
      <c r="D163" s="2">
        <v>44052.834359080734</v>
      </c>
      <c r="E163" s="8">
        <f>(SUMIF(Invoice_Line_Items!B:B,Invoices!A163,Invoice_Line_Items!G:G))</f>
        <v>1094.1000000000001</v>
      </c>
      <c r="F163" s="8">
        <f>(SUMIF(Invoice_Line_Items!B:B,Invoices!A163,Invoice_Line_Items!G:G))*(1-C163)</f>
        <v>1094.1000000000001</v>
      </c>
      <c r="G163" s="8">
        <f>SUMIF(Invoice_Line_Items!B:B,Invoices!A163,Invoice_Line_Items!I:I)-(E163-F163)</f>
        <v>427.69999999999993</v>
      </c>
      <c r="H163" s="8">
        <f t="shared" si="4"/>
        <v>8</v>
      </c>
      <c r="I163">
        <f t="shared" si="5"/>
        <v>2020</v>
      </c>
    </row>
    <row r="164" spans="1:9" x14ac:dyDescent="0.15">
      <c r="A164" t="s">
        <v>269</v>
      </c>
      <c r="B164" t="s">
        <v>21</v>
      </c>
      <c r="C164" s="3">
        <v>0</v>
      </c>
      <c r="D164" s="2">
        <v>44053.313231096923</v>
      </c>
      <c r="E164" s="8">
        <f>(SUMIF(Invoice_Line_Items!B:B,Invoices!A164,Invoice_Line_Items!G:G))</f>
        <v>1052.1000000000004</v>
      </c>
      <c r="F164" s="8">
        <f>(SUMIF(Invoice_Line_Items!B:B,Invoices!A164,Invoice_Line_Items!G:G))*(1-C164)</f>
        <v>1052.1000000000004</v>
      </c>
      <c r="G164" s="8">
        <f>SUMIF(Invoice_Line_Items!B:B,Invoices!A164,Invoice_Line_Items!I:I)-(E164-F164)</f>
        <v>358.49999999999994</v>
      </c>
      <c r="H164" s="8">
        <f t="shared" si="4"/>
        <v>8</v>
      </c>
      <c r="I164">
        <f t="shared" si="5"/>
        <v>2020</v>
      </c>
    </row>
    <row r="165" spans="1:9" x14ac:dyDescent="0.15">
      <c r="A165" t="s">
        <v>270</v>
      </c>
      <c r="B165" t="s">
        <v>19</v>
      </c>
      <c r="C165" s="3">
        <v>0.1</v>
      </c>
      <c r="D165" s="2">
        <v>44053.460519519191</v>
      </c>
      <c r="E165" s="8">
        <f>(SUMIF(Invoice_Line_Items!B:B,Invoices!A165,Invoice_Line_Items!G:G))</f>
        <v>2603.75</v>
      </c>
      <c r="F165" s="8">
        <f>(SUMIF(Invoice_Line_Items!B:B,Invoices!A165,Invoice_Line_Items!G:G))*(1-C165)</f>
        <v>2343.375</v>
      </c>
      <c r="G165" s="8">
        <f>SUMIF(Invoice_Line_Items!B:B,Invoices!A165,Invoice_Line_Items!I:I)-(E165-F165)</f>
        <v>840.57500000000027</v>
      </c>
      <c r="H165" s="8">
        <f t="shared" si="4"/>
        <v>8</v>
      </c>
      <c r="I165">
        <f t="shared" si="5"/>
        <v>2020</v>
      </c>
    </row>
    <row r="166" spans="1:9" x14ac:dyDescent="0.15">
      <c r="A166" t="s">
        <v>271</v>
      </c>
      <c r="B166" t="s">
        <v>23</v>
      </c>
      <c r="C166" s="3">
        <v>0</v>
      </c>
      <c r="D166" s="2">
        <v>44053.697772157866</v>
      </c>
      <c r="E166" s="8">
        <f>(SUMIF(Invoice_Line_Items!B:B,Invoices!A166,Invoice_Line_Items!G:G))</f>
        <v>522.70000000000005</v>
      </c>
      <c r="F166" s="8">
        <f>(SUMIF(Invoice_Line_Items!B:B,Invoices!A166,Invoice_Line_Items!G:G))*(1-C166)</f>
        <v>522.70000000000005</v>
      </c>
      <c r="G166" s="8">
        <f>SUMIF(Invoice_Line_Items!B:B,Invoices!A166,Invoice_Line_Items!I:I)-(E166-F166)</f>
        <v>187.29999999999998</v>
      </c>
      <c r="H166" s="8">
        <f t="shared" si="4"/>
        <v>8</v>
      </c>
      <c r="I166">
        <f t="shared" si="5"/>
        <v>2020</v>
      </c>
    </row>
    <row r="167" spans="1:9" x14ac:dyDescent="0.15">
      <c r="A167" t="s">
        <v>272</v>
      </c>
      <c r="B167" t="s">
        <v>29</v>
      </c>
      <c r="C167" s="3">
        <v>0</v>
      </c>
      <c r="D167" s="2">
        <v>44053.879784404766</v>
      </c>
      <c r="E167" s="8">
        <f>(SUMIF(Invoice_Line_Items!B:B,Invoices!A167,Invoice_Line_Items!G:G))</f>
        <v>109.4</v>
      </c>
      <c r="F167" s="8">
        <f>(SUMIF(Invoice_Line_Items!B:B,Invoices!A167,Invoice_Line_Items!G:G))*(1-C167)</f>
        <v>109.4</v>
      </c>
      <c r="G167" s="8">
        <f>SUMIF(Invoice_Line_Items!B:B,Invoices!A167,Invoice_Line_Items!I:I)-(E167-F167)</f>
        <v>60.899999999999991</v>
      </c>
      <c r="H167" s="8">
        <f t="shared" si="4"/>
        <v>8</v>
      </c>
      <c r="I167">
        <f t="shared" si="5"/>
        <v>2020</v>
      </c>
    </row>
    <row r="168" spans="1:9" x14ac:dyDescent="0.15">
      <c r="A168" t="s">
        <v>273</v>
      </c>
      <c r="B168" t="s">
        <v>19</v>
      </c>
      <c r="C168" s="3">
        <v>0</v>
      </c>
      <c r="D168" s="2">
        <v>44054.025739640143</v>
      </c>
      <c r="E168" s="8">
        <f>(SUMIF(Invoice_Line_Items!B:B,Invoices!A168,Invoice_Line_Items!G:G))</f>
        <v>5051.7999999999993</v>
      </c>
      <c r="F168" s="8">
        <f>(SUMIF(Invoice_Line_Items!B:B,Invoices!A168,Invoice_Line_Items!G:G))*(1-C168)</f>
        <v>5051.7999999999993</v>
      </c>
      <c r="G168" s="8">
        <f>SUMIF(Invoice_Line_Items!B:B,Invoices!A168,Invoice_Line_Items!I:I)-(E168-F168)</f>
        <v>1695.2999999999997</v>
      </c>
      <c r="H168" s="8">
        <f t="shared" si="4"/>
        <v>8</v>
      </c>
      <c r="I168">
        <f t="shared" si="5"/>
        <v>2020</v>
      </c>
    </row>
    <row r="169" spans="1:9" x14ac:dyDescent="0.15">
      <c r="A169" t="s">
        <v>274</v>
      </c>
      <c r="B169" t="s">
        <v>20</v>
      </c>
      <c r="C169" s="3">
        <v>0.1</v>
      </c>
      <c r="D169" s="2">
        <v>44054.505165505536</v>
      </c>
      <c r="E169" s="8">
        <f>(SUMIF(Invoice_Line_Items!B:B,Invoices!A169,Invoice_Line_Items!G:G))</f>
        <v>1943.15</v>
      </c>
      <c r="F169" s="8">
        <f>(SUMIF(Invoice_Line_Items!B:B,Invoices!A169,Invoice_Line_Items!G:G))*(1-C169)</f>
        <v>1748.835</v>
      </c>
      <c r="G169" s="8">
        <f>SUMIF(Invoice_Line_Items!B:B,Invoices!A169,Invoice_Line_Items!I:I)-(E169-F169)</f>
        <v>511.53499999999997</v>
      </c>
      <c r="H169" s="8">
        <f t="shared" si="4"/>
        <v>8</v>
      </c>
      <c r="I169">
        <f t="shared" si="5"/>
        <v>2020</v>
      </c>
    </row>
    <row r="170" spans="1:9" x14ac:dyDescent="0.15">
      <c r="A170" t="s">
        <v>275</v>
      </c>
      <c r="B170" t="s">
        <v>23</v>
      </c>
      <c r="C170" s="3">
        <v>0</v>
      </c>
      <c r="D170" s="2">
        <v>44054.587807710122</v>
      </c>
      <c r="E170" s="8">
        <f>(SUMIF(Invoice_Line_Items!B:B,Invoices!A170,Invoice_Line_Items!G:G))</f>
        <v>2000.0500000000002</v>
      </c>
      <c r="F170" s="8">
        <f>(SUMIF(Invoice_Line_Items!B:B,Invoices!A170,Invoice_Line_Items!G:G))*(1-C170)</f>
        <v>2000.0500000000002</v>
      </c>
      <c r="G170" s="8">
        <f>SUMIF(Invoice_Line_Items!B:B,Invoices!A170,Invoice_Line_Items!I:I)-(E170-F170)</f>
        <v>753.59999999999991</v>
      </c>
      <c r="H170" s="8">
        <f t="shared" si="4"/>
        <v>8</v>
      </c>
      <c r="I170">
        <f t="shared" si="5"/>
        <v>2020</v>
      </c>
    </row>
    <row r="171" spans="1:9" x14ac:dyDescent="0.15">
      <c r="A171" t="s">
        <v>276</v>
      </c>
      <c r="B171" t="s">
        <v>17</v>
      </c>
      <c r="C171" s="3">
        <v>0</v>
      </c>
      <c r="D171" s="2">
        <v>44054.818392395719</v>
      </c>
      <c r="E171" s="8">
        <f>(SUMIF(Invoice_Line_Items!B:B,Invoices!A171,Invoice_Line_Items!G:G))</f>
        <v>109.4</v>
      </c>
      <c r="F171" s="8">
        <f>(SUMIF(Invoice_Line_Items!B:B,Invoices!A171,Invoice_Line_Items!G:G))*(1-C171)</f>
        <v>109.4</v>
      </c>
      <c r="G171" s="8">
        <f>SUMIF(Invoice_Line_Items!B:B,Invoices!A171,Invoice_Line_Items!I:I)-(E171-F171)</f>
        <v>43.55</v>
      </c>
      <c r="H171" s="8">
        <f t="shared" si="4"/>
        <v>8</v>
      </c>
      <c r="I171">
        <f t="shared" si="5"/>
        <v>2020</v>
      </c>
    </row>
    <row r="172" spans="1:9" x14ac:dyDescent="0.15">
      <c r="A172" t="s">
        <v>277</v>
      </c>
      <c r="B172" t="s">
        <v>17</v>
      </c>
      <c r="C172" s="3">
        <v>0</v>
      </c>
      <c r="D172" s="2">
        <v>44054.963234192495</v>
      </c>
      <c r="E172" s="8">
        <f>(SUMIF(Invoice_Line_Items!B:B,Invoices!A172,Invoice_Line_Items!G:G))</f>
        <v>830.35</v>
      </c>
      <c r="F172" s="8">
        <f>(SUMIF(Invoice_Line_Items!B:B,Invoices!A172,Invoice_Line_Items!G:G))*(1-C172)</f>
        <v>830.35</v>
      </c>
      <c r="G172" s="8">
        <f>SUMIF(Invoice_Line_Items!B:B,Invoices!A172,Invoice_Line_Items!I:I)-(E172-F172)</f>
        <v>295.10000000000002</v>
      </c>
      <c r="H172" s="8">
        <f t="shared" si="4"/>
        <v>8</v>
      </c>
      <c r="I172">
        <f t="shared" si="5"/>
        <v>2020</v>
      </c>
    </row>
    <row r="173" spans="1:9" x14ac:dyDescent="0.15">
      <c r="A173" t="s">
        <v>278</v>
      </c>
      <c r="B173" t="s">
        <v>24</v>
      </c>
      <c r="C173" s="3">
        <v>0</v>
      </c>
      <c r="D173" s="2">
        <v>44055.45984483081</v>
      </c>
      <c r="E173" s="8">
        <f>(SUMIF(Invoice_Line_Items!B:B,Invoices!A173,Invoice_Line_Items!G:G))</f>
        <v>409.5</v>
      </c>
      <c r="F173" s="8">
        <f>(SUMIF(Invoice_Line_Items!B:B,Invoices!A173,Invoice_Line_Items!G:G))*(1-C173)</f>
        <v>409.5</v>
      </c>
      <c r="G173" s="8">
        <f>SUMIF(Invoice_Line_Items!B:B,Invoices!A173,Invoice_Line_Items!I:I)-(E173-F173)</f>
        <v>148.5</v>
      </c>
      <c r="H173" s="8">
        <f t="shared" si="4"/>
        <v>8</v>
      </c>
      <c r="I173">
        <f t="shared" si="5"/>
        <v>2020</v>
      </c>
    </row>
    <row r="174" spans="1:9" x14ac:dyDescent="0.15">
      <c r="A174" t="s">
        <v>279</v>
      </c>
      <c r="B174" t="s">
        <v>19</v>
      </c>
      <c r="C174" s="3">
        <v>0</v>
      </c>
      <c r="D174" s="2">
        <v>44055.864540703311</v>
      </c>
      <c r="E174" s="8">
        <f>(SUMIF(Invoice_Line_Items!B:B,Invoices!A174,Invoice_Line_Items!G:G))</f>
        <v>38.849999999999994</v>
      </c>
      <c r="F174" s="8">
        <f>(SUMIF(Invoice_Line_Items!B:B,Invoices!A174,Invoice_Line_Items!G:G))*(1-C174)</f>
        <v>38.849999999999994</v>
      </c>
      <c r="G174" s="8">
        <f>SUMIF(Invoice_Line_Items!B:B,Invoices!A174,Invoice_Line_Items!I:I)-(E174-F174)</f>
        <v>12.599999999999998</v>
      </c>
      <c r="H174" s="8">
        <f t="shared" si="4"/>
        <v>8</v>
      </c>
      <c r="I174">
        <f t="shared" si="5"/>
        <v>2020</v>
      </c>
    </row>
    <row r="175" spans="1:9" x14ac:dyDescent="0.15">
      <c r="A175" t="s">
        <v>280</v>
      </c>
      <c r="B175" t="s">
        <v>19</v>
      </c>
      <c r="C175" s="3">
        <v>0.1</v>
      </c>
      <c r="D175" s="2">
        <v>44055.888957433446</v>
      </c>
      <c r="E175" s="8">
        <f>(SUMIF(Invoice_Line_Items!B:B,Invoices!A175,Invoice_Line_Items!G:G))</f>
        <v>2239.1499999999996</v>
      </c>
      <c r="F175" s="8">
        <f>(SUMIF(Invoice_Line_Items!B:B,Invoices!A175,Invoice_Line_Items!G:G))*(1-C175)</f>
        <v>2015.2349999999997</v>
      </c>
      <c r="G175" s="8">
        <f>SUMIF(Invoice_Line_Items!B:B,Invoices!A175,Invoice_Line_Items!I:I)-(E175-F175)</f>
        <v>644.13499999999999</v>
      </c>
      <c r="H175" s="8">
        <f t="shared" si="4"/>
        <v>8</v>
      </c>
      <c r="I175">
        <f t="shared" si="5"/>
        <v>2020</v>
      </c>
    </row>
    <row r="176" spans="1:9" x14ac:dyDescent="0.15">
      <c r="A176" t="s">
        <v>281</v>
      </c>
      <c r="B176" t="s">
        <v>22</v>
      </c>
      <c r="C176" s="3">
        <v>0.1</v>
      </c>
      <c r="D176" s="2">
        <v>44055.974016121487</v>
      </c>
      <c r="E176" s="8">
        <f>(SUMIF(Invoice_Line_Items!B:B,Invoices!A176,Invoice_Line_Items!G:G))</f>
        <v>6136.25</v>
      </c>
      <c r="F176" s="8">
        <f>(SUMIF(Invoice_Line_Items!B:B,Invoices!A176,Invoice_Line_Items!G:G))*(1-C176)</f>
        <v>5522.625</v>
      </c>
      <c r="G176" s="8">
        <f>SUMIF(Invoice_Line_Items!B:B,Invoices!A176,Invoice_Line_Items!I:I)-(E176-F176)</f>
        <v>1562.3249999999998</v>
      </c>
      <c r="H176" s="8">
        <f t="shared" si="4"/>
        <v>8</v>
      </c>
      <c r="I176">
        <f t="shared" si="5"/>
        <v>2020</v>
      </c>
    </row>
    <row r="177" spans="1:9" x14ac:dyDescent="0.15">
      <c r="A177" t="s">
        <v>282</v>
      </c>
      <c r="B177" t="s">
        <v>21</v>
      </c>
      <c r="C177" s="3">
        <v>0.2</v>
      </c>
      <c r="D177" s="2">
        <v>44055.998216352717</v>
      </c>
      <c r="E177" s="8">
        <f>(SUMIF(Invoice_Line_Items!B:B,Invoices!A177,Invoice_Line_Items!G:G))</f>
        <v>1103.5</v>
      </c>
      <c r="F177" s="8">
        <f>(SUMIF(Invoice_Line_Items!B:B,Invoices!A177,Invoice_Line_Items!G:G))*(1-C177)</f>
        <v>882.80000000000007</v>
      </c>
      <c r="G177" s="8">
        <f>SUMIF(Invoice_Line_Items!B:B,Invoices!A177,Invoice_Line_Items!I:I)-(E177-F177)</f>
        <v>182.25000000000011</v>
      </c>
      <c r="H177" s="8">
        <f t="shared" si="4"/>
        <v>8</v>
      </c>
      <c r="I177">
        <f t="shared" si="5"/>
        <v>2020</v>
      </c>
    </row>
    <row r="178" spans="1:9" x14ac:dyDescent="0.15">
      <c r="A178" t="s">
        <v>283</v>
      </c>
      <c r="B178" t="s">
        <v>17</v>
      </c>
      <c r="C178" s="3">
        <v>0</v>
      </c>
      <c r="D178" s="2">
        <v>44056.46214541456</v>
      </c>
      <c r="E178" s="8">
        <f>(SUMIF(Invoice_Line_Items!B:B,Invoices!A178,Invoice_Line_Items!G:G))</f>
        <v>108.95</v>
      </c>
      <c r="F178" s="8">
        <f>(SUMIF(Invoice_Line_Items!B:B,Invoices!A178,Invoice_Line_Items!G:G))*(1-C178)</f>
        <v>108.95</v>
      </c>
      <c r="G178" s="8">
        <f>SUMIF(Invoice_Line_Items!B:B,Invoices!A178,Invoice_Line_Items!I:I)-(E178-F178)</f>
        <v>42.95</v>
      </c>
      <c r="H178" s="8">
        <f t="shared" si="4"/>
        <v>8</v>
      </c>
      <c r="I178">
        <f t="shared" si="5"/>
        <v>2020</v>
      </c>
    </row>
    <row r="179" spans="1:9" x14ac:dyDescent="0.15">
      <c r="A179" t="s">
        <v>284</v>
      </c>
      <c r="B179" t="s">
        <v>17</v>
      </c>
      <c r="C179" s="3">
        <v>0</v>
      </c>
      <c r="D179" s="2">
        <v>44056.649663739918</v>
      </c>
      <c r="E179" s="8">
        <f>(SUMIF(Invoice_Line_Items!B:B,Invoices!A179,Invoice_Line_Items!G:G))</f>
        <v>8.9499999999999993</v>
      </c>
      <c r="F179" s="8">
        <f>(SUMIF(Invoice_Line_Items!B:B,Invoices!A179,Invoice_Line_Items!G:G))*(1-C179)</f>
        <v>8.9499999999999993</v>
      </c>
      <c r="G179" s="8">
        <f>SUMIF(Invoice_Line_Items!B:B,Invoices!A179,Invoice_Line_Items!I:I)-(E179-F179)</f>
        <v>3.1999999999999993</v>
      </c>
      <c r="H179" s="8">
        <f t="shared" si="4"/>
        <v>8</v>
      </c>
      <c r="I179">
        <f t="shared" si="5"/>
        <v>2020</v>
      </c>
    </row>
    <row r="180" spans="1:9" x14ac:dyDescent="0.15">
      <c r="A180" t="s">
        <v>285</v>
      </c>
      <c r="B180" t="s">
        <v>23</v>
      </c>
      <c r="C180" s="3">
        <v>0</v>
      </c>
      <c r="D180" s="2">
        <v>44056.679807585984</v>
      </c>
      <c r="E180" s="8">
        <f>(SUMIF(Invoice_Line_Items!B:B,Invoices!A180,Invoice_Line_Items!G:G))</f>
        <v>2037.1</v>
      </c>
      <c r="F180" s="8">
        <f>(SUMIF(Invoice_Line_Items!B:B,Invoices!A180,Invoice_Line_Items!G:G))*(1-C180)</f>
        <v>2037.1</v>
      </c>
      <c r="G180" s="8">
        <f>SUMIF(Invoice_Line_Items!B:B,Invoices!A180,Invoice_Line_Items!I:I)-(E180-F180)</f>
        <v>696.09999999999991</v>
      </c>
      <c r="H180" s="8">
        <f t="shared" si="4"/>
        <v>8</v>
      </c>
      <c r="I180">
        <f t="shared" si="5"/>
        <v>2020</v>
      </c>
    </row>
    <row r="181" spans="1:9" x14ac:dyDescent="0.15">
      <c r="A181" t="s">
        <v>286</v>
      </c>
      <c r="B181" t="s">
        <v>17</v>
      </c>
      <c r="C181" s="3">
        <v>0</v>
      </c>
      <c r="D181" s="2">
        <v>44056.877351059891</v>
      </c>
      <c r="E181" s="8">
        <f>(SUMIF(Invoice_Line_Items!B:B,Invoices!A181,Invoice_Line_Items!G:G))</f>
        <v>736.35</v>
      </c>
      <c r="F181" s="8">
        <f>(SUMIF(Invoice_Line_Items!B:B,Invoices!A181,Invoice_Line_Items!G:G))*(1-C181)</f>
        <v>736.35</v>
      </c>
      <c r="G181" s="8">
        <f>SUMIF(Invoice_Line_Items!B:B,Invoices!A181,Invoice_Line_Items!I:I)-(E181-F181)</f>
        <v>350</v>
      </c>
      <c r="H181" s="8">
        <f t="shared" si="4"/>
        <v>8</v>
      </c>
      <c r="I181">
        <f t="shared" si="5"/>
        <v>2020</v>
      </c>
    </row>
    <row r="182" spans="1:9" x14ac:dyDescent="0.15">
      <c r="A182" t="s">
        <v>287</v>
      </c>
      <c r="B182" t="s">
        <v>22</v>
      </c>
      <c r="C182" s="3">
        <v>0</v>
      </c>
      <c r="D182" s="2">
        <v>44057.364216131988</v>
      </c>
      <c r="E182" s="8">
        <f>(SUMIF(Invoice_Line_Items!B:B,Invoices!A182,Invoice_Line_Items!G:G))</f>
        <v>129.69999999999999</v>
      </c>
      <c r="F182" s="8">
        <f>(SUMIF(Invoice_Line_Items!B:B,Invoices!A182,Invoice_Line_Items!G:G))*(1-C182)</f>
        <v>129.69999999999999</v>
      </c>
      <c r="G182" s="8">
        <f>SUMIF(Invoice_Line_Items!B:B,Invoices!A182,Invoice_Line_Items!I:I)-(E182-F182)</f>
        <v>37.700000000000003</v>
      </c>
      <c r="H182" s="8">
        <f t="shared" si="4"/>
        <v>8</v>
      </c>
      <c r="I182">
        <f t="shared" si="5"/>
        <v>2020</v>
      </c>
    </row>
    <row r="183" spans="1:9" x14ac:dyDescent="0.15">
      <c r="A183" t="s">
        <v>288</v>
      </c>
      <c r="B183" t="s">
        <v>21</v>
      </c>
      <c r="C183" s="3">
        <v>0</v>
      </c>
      <c r="D183" s="2">
        <v>44057.43183175537</v>
      </c>
      <c r="E183" s="8">
        <f>(SUMIF(Invoice_Line_Items!B:B,Invoices!A183,Invoice_Line_Items!G:G))</f>
        <v>765.45</v>
      </c>
      <c r="F183" s="8">
        <f>(SUMIF(Invoice_Line_Items!B:B,Invoices!A183,Invoice_Line_Items!G:G))*(1-C183)</f>
        <v>765.45</v>
      </c>
      <c r="G183" s="8">
        <f>SUMIF(Invoice_Line_Items!B:B,Invoices!A183,Invoice_Line_Items!I:I)-(E183-F183)</f>
        <v>284.7</v>
      </c>
      <c r="H183" s="8">
        <f t="shared" si="4"/>
        <v>8</v>
      </c>
      <c r="I183">
        <f t="shared" si="5"/>
        <v>2020</v>
      </c>
    </row>
    <row r="184" spans="1:9" x14ac:dyDescent="0.15">
      <c r="A184" t="s">
        <v>289</v>
      </c>
      <c r="B184" t="s">
        <v>20</v>
      </c>
      <c r="C184" s="3">
        <v>0.1</v>
      </c>
      <c r="D184" s="2">
        <v>44057.898841024362</v>
      </c>
      <c r="E184" s="8">
        <f>(SUMIF(Invoice_Line_Items!B:B,Invoices!A184,Invoice_Line_Items!G:G))</f>
        <v>199.5</v>
      </c>
      <c r="F184" s="8">
        <f>(SUMIF(Invoice_Line_Items!B:B,Invoices!A184,Invoice_Line_Items!G:G))*(1-C184)</f>
        <v>179.55</v>
      </c>
      <c r="G184" s="8">
        <f>SUMIF(Invoice_Line_Items!B:B,Invoices!A184,Invoice_Line_Items!I:I)-(E184-F184)</f>
        <v>54.550000000000011</v>
      </c>
      <c r="H184" s="8">
        <f t="shared" si="4"/>
        <v>8</v>
      </c>
      <c r="I184">
        <f t="shared" si="5"/>
        <v>2020</v>
      </c>
    </row>
    <row r="185" spans="1:9" x14ac:dyDescent="0.15">
      <c r="A185" t="s">
        <v>290</v>
      </c>
      <c r="B185" t="s">
        <v>19</v>
      </c>
      <c r="C185" s="3">
        <v>0</v>
      </c>
      <c r="D185" s="2">
        <v>44058.266231013171</v>
      </c>
      <c r="E185" s="8">
        <f>(SUMIF(Invoice_Line_Items!B:B,Invoices!A185,Invoice_Line_Items!G:G))</f>
        <v>5913.15</v>
      </c>
      <c r="F185" s="8">
        <f>(SUMIF(Invoice_Line_Items!B:B,Invoices!A185,Invoice_Line_Items!G:G))*(1-C185)</f>
        <v>5913.15</v>
      </c>
      <c r="G185" s="8">
        <f>SUMIF(Invoice_Line_Items!B:B,Invoices!A185,Invoice_Line_Items!I:I)-(E185-F185)</f>
        <v>2333.15</v>
      </c>
      <c r="H185" s="8">
        <f t="shared" si="4"/>
        <v>8</v>
      </c>
      <c r="I185">
        <f t="shared" si="5"/>
        <v>2020</v>
      </c>
    </row>
    <row r="186" spans="1:9" x14ac:dyDescent="0.15">
      <c r="A186" t="s">
        <v>291</v>
      </c>
      <c r="B186" t="s">
        <v>25</v>
      </c>
      <c r="C186" s="3">
        <v>0</v>
      </c>
      <c r="D186" s="2">
        <v>44058.585836751103</v>
      </c>
      <c r="E186" s="8">
        <f>(SUMIF(Invoice_Line_Items!B:B,Invoices!A186,Invoice_Line_Items!G:G))</f>
        <v>222.64999999999998</v>
      </c>
      <c r="F186" s="8">
        <f>(SUMIF(Invoice_Line_Items!B:B,Invoices!A186,Invoice_Line_Items!G:G))*(1-C186)</f>
        <v>222.64999999999998</v>
      </c>
      <c r="G186" s="8">
        <f>SUMIF(Invoice_Line_Items!B:B,Invoices!A186,Invoice_Line_Items!I:I)-(E186-F186)</f>
        <v>71.249999999999986</v>
      </c>
      <c r="H186" s="8">
        <f t="shared" si="4"/>
        <v>8</v>
      </c>
      <c r="I186">
        <f t="shared" si="5"/>
        <v>2020</v>
      </c>
    </row>
    <row r="187" spans="1:9" x14ac:dyDescent="0.15">
      <c r="A187" t="s">
        <v>292</v>
      </c>
      <c r="B187" t="s">
        <v>23</v>
      </c>
      <c r="C187" s="3">
        <v>0</v>
      </c>
      <c r="D187" s="2">
        <v>44058.768336887821</v>
      </c>
      <c r="E187" s="8">
        <f>(SUMIF(Invoice_Line_Items!B:B,Invoices!A187,Invoice_Line_Items!G:G))</f>
        <v>66.5</v>
      </c>
      <c r="F187" s="8">
        <f>(SUMIF(Invoice_Line_Items!B:B,Invoices!A187,Invoice_Line_Items!G:G))*(1-C187)</f>
        <v>66.5</v>
      </c>
      <c r="G187" s="8">
        <f>SUMIF(Invoice_Line_Items!B:B,Invoices!A187,Invoice_Line_Items!I:I)-(E187-F187)</f>
        <v>24.549999999999997</v>
      </c>
      <c r="H187" s="8">
        <f t="shared" si="4"/>
        <v>8</v>
      </c>
      <c r="I187">
        <f t="shared" si="5"/>
        <v>2020</v>
      </c>
    </row>
    <row r="188" spans="1:9" x14ac:dyDescent="0.15">
      <c r="A188" t="s">
        <v>293</v>
      </c>
      <c r="B188" t="s">
        <v>3359</v>
      </c>
      <c r="C188" s="3">
        <v>0</v>
      </c>
      <c r="D188" s="2">
        <v>44059.031184083462</v>
      </c>
      <c r="E188" s="8">
        <f>(SUMIF(Invoice_Line_Items!B:B,Invoices!A188,Invoice_Line_Items!G:G))</f>
        <v>1.5</v>
      </c>
      <c r="F188" s="8">
        <f>(SUMIF(Invoice_Line_Items!B:B,Invoices!A188,Invoice_Line_Items!G:G))*(1-C188)</f>
        <v>1.5</v>
      </c>
      <c r="G188" s="8">
        <f>SUMIF(Invoice_Line_Items!B:B,Invoices!A188,Invoice_Line_Items!I:I)-(E188-F188)</f>
        <v>0.5</v>
      </c>
      <c r="H188" s="8">
        <f t="shared" si="4"/>
        <v>8</v>
      </c>
      <c r="I188">
        <f t="shared" si="5"/>
        <v>2020</v>
      </c>
    </row>
    <row r="189" spans="1:9" x14ac:dyDescent="0.15">
      <c r="A189" t="s">
        <v>294</v>
      </c>
      <c r="B189" t="s">
        <v>20</v>
      </c>
      <c r="C189" s="3">
        <v>0</v>
      </c>
      <c r="D189" s="2">
        <v>44059.285884612596</v>
      </c>
      <c r="E189" s="8">
        <f>(SUMIF(Invoice_Line_Items!B:B,Invoices!A189,Invoice_Line_Items!G:G))</f>
        <v>1085.4000000000001</v>
      </c>
      <c r="F189" s="8">
        <f>(SUMIF(Invoice_Line_Items!B:B,Invoices!A189,Invoice_Line_Items!G:G))*(1-C189)</f>
        <v>1085.4000000000001</v>
      </c>
      <c r="G189" s="8">
        <f>SUMIF(Invoice_Line_Items!B:B,Invoices!A189,Invoice_Line_Items!I:I)-(E189-F189)</f>
        <v>491.75</v>
      </c>
      <c r="H189" s="8">
        <f t="shared" si="4"/>
        <v>8</v>
      </c>
      <c r="I189">
        <f t="shared" si="5"/>
        <v>2020</v>
      </c>
    </row>
    <row r="190" spans="1:9" x14ac:dyDescent="0.15">
      <c r="A190" t="s">
        <v>295</v>
      </c>
      <c r="B190" t="s">
        <v>17</v>
      </c>
      <c r="C190" s="3">
        <v>0</v>
      </c>
      <c r="D190" s="2">
        <v>44059.449249126272</v>
      </c>
      <c r="E190" s="8">
        <f>(SUMIF(Invoice_Line_Items!B:B,Invoices!A190,Invoice_Line_Items!G:G))</f>
        <v>649.95000000000005</v>
      </c>
      <c r="F190" s="8">
        <f>(SUMIF(Invoice_Line_Items!B:B,Invoices!A190,Invoice_Line_Items!G:G))*(1-C190)</f>
        <v>649.95000000000005</v>
      </c>
      <c r="G190" s="8">
        <f>SUMIF(Invoice_Line_Items!B:B,Invoices!A190,Invoice_Line_Items!I:I)-(E190-F190)</f>
        <v>238.29999999999995</v>
      </c>
      <c r="H190" s="8">
        <f t="shared" si="4"/>
        <v>8</v>
      </c>
      <c r="I190">
        <f t="shared" si="5"/>
        <v>2020</v>
      </c>
    </row>
    <row r="191" spans="1:9" x14ac:dyDescent="0.15">
      <c r="A191" t="s">
        <v>296</v>
      </c>
      <c r="B191" t="s">
        <v>20</v>
      </c>
      <c r="C191" s="3">
        <v>0</v>
      </c>
      <c r="D191" s="2">
        <v>44059.768607966478</v>
      </c>
      <c r="E191" s="8">
        <f>(SUMIF(Invoice_Line_Items!B:B,Invoices!A191,Invoice_Line_Items!G:G))</f>
        <v>7</v>
      </c>
      <c r="F191" s="8">
        <f>(SUMIF(Invoice_Line_Items!B:B,Invoices!A191,Invoice_Line_Items!G:G))*(1-C191)</f>
        <v>7</v>
      </c>
      <c r="G191" s="8">
        <f>SUMIF(Invoice_Line_Items!B:B,Invoices!A191,Invoice_Line_Items!I:I)-(E191-F191)</f>
        <v>1.0999999999999996</v>
      </c>
      <c r="H191" s="8">
        <f t="shared" si="4"/>
        <v>8</v>
      </c>
      <c r="I191">
        <f t="shared" si="5"/>
        <v>2020</v>
      </c>
    </row>
    <row r="192" spans="1:9" x14ac:dyDescent="0.15">
      <c r="A192" t="s">
        <v>297</v>
      </c>
      <c r="B192" t="s">
        <v>23</v>
      </c>
      <c r="C192" s="3">
        <v>0</v>
      </c>
      <c r="D192" s="2">
        <v>44060.05337930048</v>
      </c>
      <c r="E192" s="8">
        <f>(SUMIF(Invoice_Line_Items!B:B,Invoices!A192,Invoice_Line_Items!G:G))</f>
        <v>421.2</v>
      </c>
      <c r="F192" s="8">
        <f>(SUMIF(Invoice_Line_Items!B:B,Invoices!A192,Invoice_Line_Items!G:G))*(1-C192)</f>
        <v>421.2</v>
      </c>
      <c r="G192" s="8">
        <f>SUMIF(Invoice_Line_Items!B:B,Invoices!A192,Invoice_Line_Items!I:I)-(E192-F192)</f>
        <v>150.65</v>
      </c>
      <c r="H192" s="8">
        <f t="shared" si="4"/>
        <v>8</v>
      </c>
      <c r="I192">
        <f t="shared" si="5"/>
        <v>2020</v>
      </c>
    </row>
    <row r="193" spans="1:9" x14ac:dyDescent="0.15">
      <c r="A193" t="s">
        <v>298</v>
      </c>
      <c r="B193" t="s">
        <v>22</v>
      </c>
      <c r="C193" s="3">
        <v>0.1</v>
      </c>
      <c r="D193" s="2">
        <v>44060.547544578149</v>
      </c>
      <c r="E193" s="8">
        <f>(SUMIF(Invoice_Line_Items!B:B,Invoices!A193,Invoice_Line_Items!G:G))</f>
        <v>898.5</v>
      </c>
      <c r="F193" s="8">
        <f>(SUMIF(Invoice_Line_Items!B:B,Invoices!A193,Invoice_Line_Items!G:G))*(1-C193)</f>
        <v>808.65</v>
      </c>
      <c r="G193" s="8">
        <f>SUMIF(Invoice_Line_Items!B:B,Invoices!A193,Invoice_Line_Items!I:I)-(E193-F193)</f>
        <v>360.15</v>
      </c>
      <c r="H193" s="8">
        <f t="shared" si="4"/>
        <v>8</v>
      </c>
      <c r="I193">
        <f t="shared" si="5"/>
        <v>2020</v>
      </c>
    </row>
    <row r="194" spans="1:9" x14ac:dyDescent="0.15">
      <c r="A194" t="s">
        <v>299</v>
      </c>
      <c r="B194" t="s">
        <v>3359</v>
      </c>
      <c r="C194" s="3">
        <v>0</v>
      </c>
      <c r="D194" s="2">
        <v>44060.670033629249</v>
      </c>
      <c r="E194" s="8">
        <f>(SUMIF(Invoice_Line_Items!B:B,Invoices!A194,Invoice_Line_Items!G:G))</f>
        <v>35</v>
      </c>
      <c r="F194" s="8">
        <f>(SUMIF(Invoice_Line_Items!B:B,Invoices!A194,Invoice_Line_Items!G:G))*(1-C194)</f>
        <v>35</v>
      </c>
      <c r="G194" s="8">
        <f>SUMIF(Invoice_Line_Items!B:B,Invoices!A194,Invoice_Line_Items!I:I)-(E194-F194)</f>
        <v>5.4999999999999982</v>
      </c>
      <c r="H194" s="8">
        <f t="shared" si="4"/>
        <v>8</v>
      </c>
      <c r="I194">
        <f t="shared" si="5"/>
        <v>2020</v>
      </c>
    </row>
    <row r="195" spans="1:9" x14ac:dyDescent="0.15">
      <c r="A195" t="s">
        <v>300</v>
      </c>
      <c r="B195" t="s">
        <v>24</v>
      </c>
      <c r="C195" s="3">
        <v>0.1</v>
      </c>
      <c r="D195" s="2">
        <v>44060.746029239919</v>
      </c>
      <c r="E195" s="8">
        <f>(SUMIF(Invoice_Line_Items!B:B,Invoices!A195,Invoice_Line_Items!G:G))</f>
        <v>290.64999999999998</v>
      </c>
      <c r="F195" s="8">
        <f>(SUMIF(Invoice_Line_Items!B:B,Invoices!A195,Invoice_Line_Items!G:G))*(1-C195)</f>
        <v>261.58499999999998</v>
      </c>
      <c r="G195" s="8">
        <f>SUMIF(Invoice_Line_Items!B:B,Invoices!A195,Invoice_Line_Items!I:I)-(E195-F195)</f>
        <v>67.034999999999968</v>
      </c>
      <c r="H195" s="8">
        <f t="shared" ref="H195:H258" si="6">MONTH(D195)</f>
        <v>8</v>
      </c>
      <c r="I195">
        <f t="shared" ref="I195:I258" si="7">YEAR(D195)</f>
        <v>2020</v>
      </c>
    </row>
    <row r="196" spans="1:9" x14ac:dyDescent="0.15">
      <c r="A196" t="s">
        <v>301</v>
      </c>
      <c r="B196" t="s">
        <v>3359</v>
      </c>
      <c r="C196" s="3">
        <v>0</v>
      </c>
      <c r="D196" s="2">
        <v>44060.766888550286</v>
      </c>
      <c r="E196" s="8">
        <f>(SUMIF(Invoice_Line_Items!B:B,Invoices!A196,Invoice_Line_Items!G:G))</f>
        <v>7934.3499999999985</v>
      </c>
      <c r="F196" s="8">
        <f>(SUMIF(Invoice_Line_Items!B:B,Invoices!A196,Invoice_Line_Items!G:G))*(1-C196)</f>
        <v>7934.3499999999985</v>
      </c>
      <c r="G196" s="8">
        <f>SUMIF(Invoice_Line_Items!B:B,Invoices!A196,Invoice_Line_Items!I:I)-(E196-F196)</f>
        <v>3144.8</v>
      </c>
      <c r="H196" s="8">
        <f t="shared" si="6"/>
        <v>8</v>
      </c>
      <c r="I196">
        <f t="shared" si="7"/>
        <v>2020</v>
      </c>
    </row>
    <row r="197" spans="1:9" x14ac:dyDescent="0.15">
      <c r="A197" t="s">
        <v>302</v>
      </c>
      <c r="B197" t="s">
        <v>23</v>
      </c>
      <c r="C197" s="3">
        <v>0.1</v>
      </c>
      <c r="D197" s="2">
        <v>44061.101035131345</v>
      </c>
      <c r="E197" s="8">
        <f>(SUMIF(Invoice_Line_Items!B:B,Invoices!A197,Invoice_Line_Items!G:G))</f>
        <v>368.54999999999995</v>
      </c>
      <c r="F197" s="8">
        <f>(SUMIF(Invoice_Line_Items!B:B,Invoices!A197,Invoice_Line_Items!G:G))*(1-C197)</f>
        <v>331.69499999999999</v>
      </c>
      <c r="G197" s="8">
        <f>SUMIF(Invoice_Line_Items!B:B,Invoices!A197,Invoice_Line_Items!I:I)-(E197-F197)</f>
        <v>60.945000000000022</v>
      </c>
      <c r="H197" s="8">
        <f t="shared" si="6"/>
        <v>8</v>
      </c>
      <c r="I197">
        <f t="shared" si="7"/>
        <v>2020</v>
      </c>
    </row>
    <row r="198" spans="1:9" x14ac:dyDescent="0.15">
      <c r="A198" t="s">
        <v>303</v>
      </c>
      <c r="B198" t="s">
        <v>25</v>
      </c>
      <c r="C198" s="3">
        <v>0.1</v>
      </c>
      <c r="D198" s="2">
        <v>44061.188723348059</v>
      </c>
      <c r="E198" s="8">
        <f>(SUMIF(Invoice_Line_Items!B:B,Invoices!A198,Invoice_Line_Items!G:G))</f>
        <v>731.15</v>
      </c>
      <c r="F198" s="8">
        <f>(SUMIF(Invoice_Line_Items!B:B,Invoices!A198,Invoice_Line_Items!G:G))*(1-C198)</f>
        <v>658.03499999999997</v>
      </c>
      <c r="G198" s="8">
        <f>SUMIF(Invoice_Line_Items!B:B,Invoices!A198,Invoice_Line_Items!I:I)-(E198-F198)</f>
        <v>313.03499999999997</v>
      </c>
      <c r="H198" s="8">
        <f t="shared" si="6"/>
        <v>8</v>
      </c>
      <c r="I198">
        <f t="shared" si="7"/>
        <v>2020</v>
      </c>
    </row>
    <row r="199" spans="1:9" x14ac:dyDescent="0.15">
      <c r="A199" t="s">
        <v>304</v>
      </c>
      <c r="B199" t="s">
        <v>19</v>
      </c>
      <c r="C199" s="3">
        <v>0</v>
      </c>
      <c r="D199" s="2">
        <v>44061.487933670163</v>
      </c>
      <c r="E199" s="8">
        <f>(SUMIF(Invoice_Line_Items!B:B,Invoices!A199,Invoice_Line_Items!G:G))</f>
        <v>1505.9</v>
      </c>
      <c r="F199" s="8">
        <f>(SUMIF(Invoice_Line_Items!B:B,Invoices!A199,Invoice_Line_Items!G:G))*(1-C199)</f>
        <v>1505.9</v>
      </c>
      <c r="G199" s="8">
        <f>SUMIF(Invoice_Line_Items!B:B,Invoices!A199,Invoice_Line_Items!I:I)-(E199-F199)</f>
        <v>535.59999999999991</v>
      </c>
      <c r="H199" s="8">
        <f t="shared" si="6"/>
        <v>8</v>
      </c>
      <c r="I199">
        <f t="shared" si="7"/>
        <v>2020</v>
      </c>
    </row>
    <row r="200" spans="1:9" x14ac:dyDescent="0.15">
      <c r="A200" t="s">
        <v>305</v>
      </c>
      <c r="B200" t="s">
        <v>23</v>
      </c>
      <c r="C200" s="3">
        <v>0</v>
      </c>
      <c r="D200" s="2">
        <v>44061.601942050627</v>
      </c>
      <c r="E200" s="8">
        <f>(SUMIF(Invoice_Line_Items!B:B,Invoices!A200,Invoice_Line_Items!G:G))</f>
        <v>62.25</v>
      </c>
      <c r="F200" s="8">
        <f>(SUMIF(Invoice_Line_Items!B:B,Invoices!A200,Invoice_Line_Items!G:G))*(1-C200)</f>
        <v>62.25</v>
      </c>
      <c r="G200" s="8">
        <f>SUMIF(Invoice_Line_Items!B:B,Invoices!A200,Invoice_Line_Items!I:I)-(E200-F200)</f>
        <v>18.749999999999996</v>
      </c>
      <c r="H200" s="8">
        <f t="shared" si="6"/>
        <v>8</v>
      </c>
      <c r="I200">
        <f t="shared" si="7"/>
        <v>2020</v>
      </c>
    </row>
    <row r="201" spans="1:9" x14ac:dyDescent="0.15">
      <c r="A201" t="s">
        <v>306</v>
      </c>
      <c r="B201" t="s">
        <v>20</v>
      </c>
      <c r="C201" s="3">
        <v>0</v>
      </c>
      <c r="D201" s="2">
        <v>44061.676047434557</v>
      </c>
      <c r="E201" s="8">
        <f>(SUMIF(Invoice_Line_Items!B:B,Invoices!A201,Invoice_Line_Items!G:G))</f>
        <v>35.799999999999997</v>
      </c>
      <c r="F201" s="8">
        <f>(SUMIF(Invoice_Line_Items!B:B,Invoices!A201,Invoice_Line_Items!G:G))*(1-C201)</f>
        <v>35.799999999999997</v>
      </c>
      <c r="G201" s="8">
        <f>SUMIF(Invoice_Line_Items!B:B,Invoices!A201,Invoice_Line_Items!I:I)-(E201-F201)</f>
        <v>12.799999999999997</v>
      </c>
      <c r="H201" s="8">
        <f t="shared" si="6"/>
        <v>8</v>
      </c>
      <c r="I201">
        <f t="shared" si="7"/>
        <v>2020</v>
      </c>
    </row>
    <row r="202" spans="1:9" x14ac:dyDescent="0.15">
      <c r="A202" t="s">
        <v>307</v>
      </c>
      <c r="B202" t="s">
        <v>3359</v>
      </c>
      <c r="C202" s="3">
        <v>0</v>
      </c>
      <c r="D202" s="2">
        <v>44061.689815305959</v>
      </c>
      <c r="E202" s="8">
        <f>(SUMIF(Invoice_Line_Items!B:B,Invoices!A202,Invoice_Line_Items!G:G))</f>
        <v>348.4</v>
      </c>
      <c r="F202" s="8">
        <f>(SUMIF(Invoice_Line_Items!B:B,Invoices!A202,Invoice_Line_Items!G:G))*(1-C202)</f>
        <v>348.4</v>
      </c>
      <c r="G202" s="8">
        <f>SUMIF(Invoice_Line_Items!B:B,Invoices!A202,Invoice_Line_Items!I:I)-(E202-F202)</f>
        <v>131.4</v>
      </c>
      <c r="H202" s="8">
        <f t="shared" si="6"/>
        <v>8</v>
      </c>
      <c r="I202">
        <f t="shared" si="7"/>
        <v>2020</v>
      </c>
    </row>
    <row r="203" spans="1:9" x14ac:dyDescent="0.15">
      <c r="A203" t="s">
        <v>308</v>
      </c>
      <c r="B203" t="s">
        <v>25</v>
      </c>
      <c r="C203" s="3">
        <v>0.1</v>
      </c>
      <c r="D203" s="2">
        <v>44061.691655407994</v>
      </c>
      <c r="E203" s="8">
        <f>(SUMIF(Invoice_Line_Items!B:B,Invoices!A203,Invoice_Line_Items!G:G))</f>
        <v>27.2</v>
      </c>
      <c r="F203" s="8">
        <f>(SUMIF(Invoice_Line_Items!B:B,Invoices!A203,Invoice_Line_Items!G:G))*(1-C203)</f>
        <v>24.48</v>
      </c>
      <c r="G203" s="8">
        <f>SUMIF(Invoice_Line_Items!B:B,Invoices!A203,Invoice_Line_Items!I:I)-(E203-F203)</f>
        <v>9.2800000000000011</v>
      </c>
      <c r="H203" s="8">
        <f t="shared" si="6"/>
        <v>8</v>
      </c>
      <c r="I203">
        <f t="shared" si="7"/>
        <v>2020</v>
      </c>
    </row>
    <row r="204" spans="1:9" x14ac:dyDescent="0.15">
      <c r="A204" t="s">
        <v>309</v>
      </c>
      <c r="B204" t="s">
        <v>17</v>
      </c>
      <c r="C204" s="3">
        <v>0</v>
      </c>
      <c r="D204" s="2">
        <v>44061.799922813014</v>
      </c>
      <c r="E204" s="8">
        <f>(SUMIF(Invoice_Line_Items!B:B,Invoices!A204,Invoice_Line_Items!G:G))</f>
        <v>571</v>
      </c>
      <c r="F204" s="8">
        <f>(SUMIF(Invoice_Line_Items!B:B,Invoices!A204,Invoice_Line_Items!G:G))*(1-C204)</f>
        <v>571</v>
      </c>
      <c r="G204" s="8">
        <f>SUMIF(Invoice_Line_Items!B:B,Invoices!A204,Invoice_Line_Items!I:I)-(E204-F204)</f>
        <v>294.74999999999994</v>
      </c>
      <c r="H204" s="8">
        <f t="shared" si="6"/>
        <v>8</v>
      </c>
      <c r="I204">
        <f t="shared" si="7"/>
        <v>2020</v>
      </c>
    </row>
    <row r="205" spans="1:9" x14ac:dyDescent="0.15">
      <c r="A205" t="s">
        <v>310</v>
      </c>
      <c r="B205" t="s">
        <v>19</v>
      </c>
      <c r="C205" s="3">
        <v>0</v>
      </c>
      <c r="D205" s="2">
        <v>44061.939048948087</v>
      </c>
      <c r="E205" s="8">
        <f>(SUMIF(Invoice_Line_Items!B:B,Invoices!A205,Invoice_Line_Items!G:G))</f>
        <v>527.44999999999993</v>
      </c>
      <c r="F205" s="8">
        <f>(SUMIF(Invoice_Line_Items!B:B,Invoices!A205,Invoice_Line_Items!G:G))*(1-C205)</f>
        <v>527.44999999999993</v>
      </c>
      <c r="G205" s="8">
        <f>SUMIF(Invoice_Line_Items!B:B,Invoices!A205,Invoice_Line_Items!I:I)-(E205-F205)</f>
        <v>187.95</v>
      </c>
      <c r="H205" s="8">
        <f t="shared" si="6"/>
        <v>8</v>
      </c>
      <c r="I205">
        <f t="shared" si="7"/>
        <v>2020</v>
      </c>
    </row>
    <row r="206" spans="1:9" x14ac:dyDescent="0.15">
      <c r="A206" t="s">
        <v>311</v>
      </c>
      <c r="B206" t="s">
        <v>19</v>
      </c>
      <c r="C206" s="3">
        <v>0</v>
      </c>
      <c r="D206" s="2">
        <v>44061.978830925073</v>
      </c>
      <c r="E206" s="8">
        <f>(SUMIF(Invoice_Line_Items!B:B,Invoices!A206,Invoice_Line_Items!G:G))</f>
        <v>225.2</v>
      </c>
      <c r="F206" s="8">
        <f>(SUMIF(Invoice_Line_Items!B:B,Invoices!A206,Invoice_Line_Items!G:G))*(1-C206)</f>
        <v>225.2</v>
      </c>
      <c r="G206" s="8">
        <f>SUMIF(Invoice_Line_Items!B:B,Invoices!A206,Invoice_Line_Items!I:I)-(E206-F206)</f>
        <v>74.699999999999989</v>
      </c>
      <c r="H206" s="8">
        <f t="shared" si="6"/>
        <v>8</v>
      </c>
      <c r="I206">
        <f t="shared" si="7"/>
        <v>2020</v>
      </c>
    </row>
    <row r="207" spans="1:9" x14ac:dyDescent="0.15">
      <c r="A207" t="s">
        <v>312</v>
      </c>
      <c r="B207" t="s">
        <v>29</v>
      </c>
      <c r="C207" s="3">
        <v>0.2</v>
      </c>
      <c r="D207" s="2">
        <v>44062.106164428114</v>
      </c>
      <c r="E207" s="8">
        <f>(SUMIF(Invoice_Line_Items!B:B,Invoices!A207,Invoice_Line_Items!G:G))</f>
        <v>126.35</v>
      </c>
      <c r="F207" s="8">
        <f>(SUMIF(Invoice_Line_Items!B:B,Invoices!A207,Invoice_Line_Items!G:G))*(1-C207)</f>
        <v>101.08</v>
      </c>
      <c r="G207" s="8">
        <f>SUMIF(Invoice_Line_Items!B:B,Invoices!A207,Invoice_Line_Items!I:I)-(E207-F207)</f>
        <v>3.8299999999999947</v>
      </c>
      <c r="H207" s="8">
        <f t="shared" si="6"/>
        <v>8</v>
      </c>
      <c r="I207">
        <f t="shared" si="7"/>
        <v>2020</v>
      </c>
    </row>
    <row r="208" spans="1:9" x14ac:dyDescent="0.15">
      <c r="A208" t="s">
        <v>313</v>
      </c>
      <c r="B208" t="s">
        <v>19</v>
      </c>
      <c r="C208" s="3">
        <v>0.1</v>
      </c>
      <c r="D208" s="2">
        <v>44062.180408207307</v>
      </c>
      <c r="E208" s="8">
        <f>(SUMIF(Invoice_Line_Items!B:B,Invoices!A208,Invoice_Line_Items!G:G))</f>
        <v>591.85000000000014</v>
      </c>
      <c r="F208" s="8">
        <f>(SUMIF(Invoice_Line_Items!B:B,Invoices!A208,Invoice_Line_Items!G:G))*(1-C208)</f>
        <v>532.66500000000019</v>
      </c>
      <c r="G208" s="8">
        <f>SUMIF(Invoice_Line_Items!B:B,Invoices!A208,Invoice_Line_Items!I:I)-(E208-F208)</f>
        <v>175.81500000000003</v>
      </c>
      <c r="H208" s="8">
        <f t="shared" si="6"/>
        <v>8</v>
      </c>
      <c r="I208">
        <f t="shared" si="7"/>
        <v>2020</v>
      </c>
    </row>
    <row r="209" spans="1:9" x14ac:dyDescent="0.15">
      <c r="A209" t="s">
        <v>314</v>
      </c>
      <c r="B209" t="s">
        <v>20</v>
      </c>
      <c r="C209" s="3">
        <v>0</v>
      </c>
      <c r="D209" s="2">
        <v>44062.385657466621</v>
      </c>
      <c r="E209" s="8">
        <f>(SUMIF(Invoice_Line_Items!B:B,Invoices!A209,Invoice_Line_Items!G:G))</f>
        <v>498.95</v>
      </c>
      <c r="F209" s="8">
        <f>(SUMIF(Invoice_Line_Items!B:B,Invoices!A209,Invoice_Line_Items!G:G))*(1-C209)</f>
        <v>498.95</v>
      </c>
      <c r="G209" s="8">
        <f>SUMIF(Invoice_Line_Items!B:B,Invoices!A209,Invoice_Line_Items!I:I)-(E209-F209)</f>
        <v>206.8</v>
      </c>
      <c r="H209" s="8">
        <f t="shared" si="6"/>
        <v>8</v>
      </c>
      <c r="I209">
        <f t="shared" si="7"/>
        <v>2020</v>
      </c>
    </row>
    <row r="210" spans="1:9" x14ac:dyDescent="0.15">
      <c r="A210" t="s">
        <v>315</v>
      </c>
      <c r="B210" t="s">
        <v>17</v>
      </c>
      <c r="C210" s="3">
        <v>0.1</v>
      </c>
      <c r="D210" s="2">
        <v>44062.751042958749</v>
      </c>
      <c r="E210" s="8">
        <f>(SUMIF(Invoice_Line_Items!B:B,Invoices!A210,Invoice_Line_Items!G:G))</f>
        <v>501.89999999999992</v>
      </c>
      <c r="F210" s="8">
        <f>(SUMIF(Invoice_Line_Items!B:B,Invoices!A210,Invoice_Line_Items!G:G))*(1-C210)</f>
        <v>451.70999999999992</v>
      </c>
      <c r="G210" s="8">
        <f>SUMIF(Invoice_Line_Items!B:B,Invoices!A210,Invoice_Line_Items!I:I)-(E210-F210)</f>
        <v>133.80999999999997</v>
      </c>
      <c r="H210" s="8">
        <f t="shared" si="6"/>
        <v>8</v>
      </c>
      <c r="I210">
        <f t="shared" si="7"/>
        <v>2020</v>
      </c>
    </row>
    <row r="211" spans="1:9" x14ac:dyDescent="0.15">
      <c r="A211" t="s">
        <v>316</v>
      </c>
      <c r="B211" t="s">
        <v>20</v>
      </c>
      <c r="C211" s="3">
        <v>0</v>
      </c>
      <c r="D211" s="2">
        <v>44063.154477185715</v>
      </c>
      <c r="E211" s="8">
        <f>(SUMIF(Invoice_Line_Items!B:B,Invoices!A211,Invoice_Line_Items!G:G))</f>
        <v>56.55</v>
      </c>
      <c r="F211" s="8">
        <f>(SUMIF(Invoice_Line_Items!B:B,Invoices!A211,Invoice_Line_Items!G:G))*(1-C211)</f>
        <v>56.55</v>
      </c>
      <c r="G211" s="8">
        <f>SUMIF(Invoice_Line_Items!B:B,Invoices!A211,Invoice_Line_Items!I:I)-(E211-F211)</f>
        <v>25.599999999999998</v>
      </c>
      <c r="H211" s="8">
        <f t="shared" si="6"/>
        <v>8</v>
      </c>
      <c r="I211">
        <f t="shared" si="7"/>
        <v>2020</v>
      </c>
    </row>
    <row r="212" spans="1:9" x14ac:dyDescent="0.15">
      <c r="A212" t="s">
        <v>317</v>
      </c>
      <c r="B212" t="s">
        <v>23</v>
      </c>
      <c r="C212" s="3">
        <v>0.1</v>
      </c>
      <c r="D212" s="2">
        <v>44063.405488547047</v>
      </c>
      <c r="E212" s="8">
        <f>(SUMIF(Invoice_Line_Items!B:B,Invoices!A212,Invoice_Line_Items!G:G))</f>
        <v>53.699999999999996</v>
      </c>
      <c r="F212" s="8">
        <f>(SUMIF(Invoice_Line_Items!B:B,Invoices!A212,Invoice_Line_Items!G:G))*(1-C212)</f>
        <v>48.33</v>
      </c>
      <c r="G212" s="8">
        <f>SUMIF(Invoice_Line_Items!B:B,Invoices!A212,Invoice_Line_Items!I:I)-(E212-F212)</f>
        <v>13.829999999999998</v>
      </c>
      <c r="H212" s="8">
        <f t="shared" si="6"/>
        <v>8</v>
      </c>
      <c r="I212">
        <f t="shared" si="7"/>
        <v>2020</v>
      </c>
    </row>
    <row r="213" spans="1:9" x14ac:dyDescent="0.15">
      <c r="A213" t="s">
        <v>318</v>
      </c>
      <c r="B213" t="s">
        <v>21</v>
      </c>
      <c r="C213" s="3">
        <v>0</v>
      </c>
      <c r="D213" s="2">
        <v>44063.609729485761</v>
      </c>
      <c r="E213" s="8">
        <f>(SUMIF(Invoice_Line_Items!B:B,Invoices!A213,Invoice_Line_Items!G:G))</f>
        <v>171.75</v>
      </c>
      <c r="F213" s="8">
        <f>(SUMIF(Invoice_Line_Items!B:B,Invoices!A213,Invoice_Line_Items!G:G))*(1-C213)</f>
        <v>171.75</v>
      </c>
      <c r="G213" s="8">
        <f>SUMIF(Invoice_Line_Items!B:B,Invoices!A213,Invoice_Line_Items!I:I)-(E213-F213)</f>
        <v>60.599999999999987</v>
      </c>
      <c r="H213" s="8">
        <f t="shared" si="6"/>
        <v>8</v>
      </c>
      <c r="I213">
        <f t="shared" si="7"/>
        <v>2020</v>
      </c>
    </row>
    <row r="214" spans="1:9" x14ac:dyDescent="0.15">
      <c r="A214" t="s">
        <v>319</v>
      </c>
      <c r="B214" t="s">
        <v>19</v>
      </c>
      <c r="C214" s="3">
        <v>0</v>
      </c>
      <c r="D214" s="2">
        <v>44063.721109189391</v>
      </c>
      <c r="E214" s="8">
        <f>(SUMIF(Invoice_Line_Items!B:B,Invoices!A214,Invoice_Line_Items!G:G))</f>
        <v>1.5</v>
      </c>
      <c r="F214" s="8">
        <f>(SUMIF(Invoice_Line_Items!B:B,Invoices!A214,Invoice_Line_Items!G:G))*(1-C214)</f>
        <v>1.5</v>
      </c>
      <c r="G214" s="8">
        <f>SUMIF(Invoice_Line_Items!B:B,Invoices!A214,Invoice_Line_Items!I:I)-(E214-F214)</f>
        <v>0.5</v>
      </c>
      <c r="H214" s="8">
        <f t="shared" si="6"/>
        <v>8</v>
      </c>
      <c r="I214">
        <f t="shared" si="7"/>
        <v>2020</v>
      </c>
    </row>
    <row r="215" spans="1:9" x14ac:dyDescent="0.15">
      <c r="A215" t="s">
        <v>320</v>
      </c>
      <c r="B215" t="s">
        <v>24</v>
      </c>
      <c r="C215" s="3">
        <v>0</v>
      </c>
      <c r="D215" s="2">
        <v>44064.183372346968</v>
      </c>
      <c r="E215" s="8">
        <f>(SUMIF(Invoice_Line_Items!B:B,Invoices!A215,Invoice_Line_Items!G:G))</f>
        <v>1954.2000000000003</v>
      </c>
      <c r="F215" s="8">
        <f>(SUMIF(Invoice_Line_Items!B:B,Invoices!A215,Invoice_Line_Items!G:G))*(1-C215)</f>
        <v>1954.2000000000003</v>
      </c>
      <c r="G215" s="8">
        <f>SUMIF(Invoice_Line_Items!B:B,Invoices!A215,Invoice_Line_Items!I:I)-(E215-F215)</f>
        <v>684.6</v>
      </c>
      <c r="H215" s="8">
        <f t="shared" si="6"/>
        <v>8</v>
      </c>
      <c r="I215">
        <f t="shared" si="7"/>
        <v>2020</v>
      </c>
    </row>
    <row r="216" spans="1:9" x14ac:dyDescent="0.15">
      <c r="A216" t="s">
        <v>321</v>
      </c>
      <c r="B216" t="s">
        <v>24</v>
      </c>
      <c r="C216" s="3">
        <v>0.1</v>
      </c>
      <c r="D216" s="2">
        <v>44064.624545999199</v>
      </c>
      <c r="E216" s="8">
        <f>(SUMIF(Invoice_Line_Items!B:B,Invoices!A216,Invoice_Line_Items!G:G))</f>
        <v>62.649999999999991</v>
      </c>
      <c r="F216" s="8">
        <f>(SUMIF(Invoice_Line_Items!B:B,Invoices!A216,Invoice_Line_Items!G:G))*(1-C216)</f>
        <v>56.384999999999991</v>
      </c>
      <c r="G216" s="8">
        <f>SUMIF(Invoice_Line_Items!B:B,Invoices!A216,Invoice_Line_Items!I:I)-(E216-F216)</f>
        <v>16.134999999999994</v>
      </c>
      <c r="H216" s="8">
        <f t="shared" si="6"/>
        <v>8</v>
      </c>
      <c r="I216">
        <f t="shared" si="7"/>
        <v>2020</v>
      </c>
    </row>
    <row r="217" spans="1:9" x14ac:dyDescent="0.15">
      <c r="A217" t="s">
        <v>322</v>
      </c>
      <c r="B217" t="s">
        <v>3359</v>
      </c>
      <c r="C217" s="3">
        <v>0</v>
      </c>
      <c r="D217" s="2">
        <v>44064.953879652232</v>
      </c>
      <c r="E217" s="8">
        <f>(SUMIF(Invoice_Line_Items!B:B,Invoices!A217,Invoice_Line_Items!G:G))</f>
        <v>5811.05</v>
      </c>
      <c r="F217" s="8">
        <f>(SUMIF(Invoice_Line_Items!B:B,Invoices!A217,Invoice_Line_Items!G:G))*(1-C217)</f>
        <v>5811.05</v>
      </c>
      <c r="G217" s="8">
        <f>SUMIF(Invoice_Line_Items!B:B,Invoices!A217,Invoice_Line_Items!I:I)-(E217-F217)</f>
        <v>2001.3499999999995</v>
      </c>
      <c r="H217" s="8">
        <f t="shared" si="6"/>
        <v>8</v>
      </c>
      <c r="I217">
        <f t="shared" si="7"/>
        <v>2020</v>
      </c>
    </row>
    <row r="218" spans="1:9" x14ac:dyDescent="0.15">
      <c r="A218" t="s">
        <v>323</v>
      </c>
      <c r="B218" t="s">
        <v>29</v>
      </c>
      <c r="C218" s="3">
        <v>0</v>
      </c>
      <c r="D218" s="2">
        <v>44065.099060514032</v>
      </c>
      <c r="E218" s="8">
        <f>(SUMIF(Invoice_Line_Items!B:B,Invoices!A218,Invoice_Line_Items!G:G))</f>
        <v>184.6</v>
      </c>
      <c r="F218" s="8">
        <f>(SUMIF(Invoice_Line_Items!B:B,Invoices!A218,Invoice_Line_Items!G:G))*(1-C218)</f>
        <v>184.6</v>
      </c>
      <c r="G218" s="8">
        <f>SUMIF(Invoice_Line_Items!B:B,Invoices!A218,Invoice_Line_Items!I:I)-(E218-F218)</f>
        <v>49.3</v>
      </c>
      <c r="H218" s="8">
        <f t="shared" si="6"/>
        <v>8</v>
      </c>
      <c r="I218">
        <f t="shared" si="7"/>
        <v>2020</v>
      </c>
    </row>
    <row r="219" spans="1:9" x14ac:dyDescent="0.15">
      <c r="A219" t="s">
        <v>324</v>
      </c>
      <c r="B219" t="s">
        <v>29</v>
      </c>
      <c r="C219" s="3">
        <v>0</v>
      </c>
      <c r="D219" s="2">
        <v>44065.229021343046</v>
      </c>
      <c r="E219" s="8">
        <f>(SUMIF(Invoice_Line_Items!B:B,Invoices!A219,Invoice_Line_Items!G:G))</f>
        <v>249.25000000000003</v>
      </c>
      <c r="F219" s="8">
        <f>(SUMIF(Invoice_Line_Items!B:B,Invoices!A219,Invoice_Line_Items!G:G))*(1-C219)</f>
        <v>249.25000000000003</v>
      </c>
      <c r="G219" s="8">
        <f>SUMIF(Invoice_Line_Items!B:B,Invoices!A219,Invoice_Line_Items!I:I)-(E219-F219)</f>
        <v>96.5</v>
      </c>
      <c r="H219" s="8">
        <f t="shared" si="6"/>
        <v>8</v>
      </c>
      <c r="I219">
        <f t="shared" si="7"/>
        <v>2020</v>
      </c>
    </row>
    <row r="220" spans="1:9" x14ac:dyDescent="0.15">
      <c r="A220" t="s">
        <v>325</v>
      </c>
      <c r="B220" t="s">
        <v>25</v>
      </c>
      <c r="C220" s="3">
        <v>0</v>
      </c>
      <c r="D220" s="2">
        <v>44065.313275109766</v>
      </c>
      <c r="E220" s="8">
        <f>(SUMIF(Invoice_Line_Items!B:B,Invoices!A220,Invoice_Line_Items!G:G))</f>
        <v>35.799999999999997</v>
      </c>
      <c r="F220" s="8">
        <f>(SUMIF(Invoice_Line_Items!B:B,Invoices!A220,Invoice_Line_Items!G:G))*(1-C220)</f>
        <v>35.799999999999997</v>
      </c>
      <c r="G220" s="8">
        <f>SUMIF(Invoice_Line_Items!B:B,Invoices!A220,Invoice_Line_Items!I:I)-(E220-F220)</f>
        <v>15.299999999999997</v>
      </c>
      <c r="H220" s="8">
        <f t="shared" si="6"/>
        <v>8</v>
      </c>
      <c r="I220">
        <f t="shared" si="7"/>
        <v>2020</v>
      </c>
    </row>
    <row r="221" spans="1:9" x14ac:dyDescent="0.15">
      <c r="A221" t="s">
        <v>326</v>
      </c>
      <c r="B221" t="s">
        <v>19</v>
      </c>
      <c r="C221" s="3">
        <v>0</v>
      </c>
      <c r="D221" s="2">
        <v>44065.56831287071</v>
      </c>
      <c r="E221" s="8">
        <f>(SUMIF(Invoice_Line_Items!B:B,Invoices!A221,Invoice_Line_Items!G:G))</f>
        <v>98.45</v>
      </c>
      <c r="F221" s="8">
        <f>(SUMIF(Invoice_Line_Items!B:B,Invoices!A221,Invoice_Line_Items!G:G))*(1-C221)</f>
        <v>98.45</v>
      </c>
      <c r="G221" s="8">
        <f>SUMIF(Invoice_Line_Items!B:B,Invoices!A221,Invoice_Line_Items!I:I)-(E221-F221)</f>
        <v>62.699999999999989</v>
      </c>
      <c r="H221" s="8">
        <f t="shared" si="6"/>
        <v>8</v>
      </c>
      <c r="I221">
        <f t="shared" si="7"/>
        <v>2020</v>
      </c>
    </row>
    <row r="222" spans="1:9" x14ac:dyDescent="0.15">
      <c r="A222" t="s">
        <v>327</v>
      </c>
      <c r="B222" t="s">
        <v>19</v>
      </c>
      <c r="C222" s="3">
        <v>0.1</v>
      </c>
      <c r="D222" s="2">
        <v>44065.702386637167</v>
      </c>
      <c r="E222" s="8">
        <f>(SUMIF(Invoice_Line_Items!B:B,Invoices!A222,Invoice_Line_Items!G:G))</f>
        <v>1181.8000000000002</v>
      </c>
      <c r="F222" s="8">
        <f>(SUMIF(Invoice_Line_Items!B:B,Invoices!A222,Invoice_Line_Items!G:G))*(1-C222)</f>
        <v>1063.6200000000001</v>
      </c>
      <c r="G222" s="8">
        <f>SUMIF(Invoice_Line_Items!B:B,Invoices!A222,Invoice_Line_Items!I:I)-(E222-F222)</f>
        <v>368.16999999999996</v>
      </c>
      <c r="H222" s="8">
        <f t="shared" si="6"/>
        <v>8</v>
      </c>
      <c r="I222">
        <f t="shared" si="7"/>
        <v>2020</v>
      </c>
    </row>
    <row r="223" spans="1:9" x14ac:dyDescent="0.15">
      <c r="A223" t="s">
        <v>328</v>
      </c>
      <c r="B223" t="s">
        <v>29</v>
      </c>
      <c r="C223" s="3">
        <v>0</v>
      </c>
      <c r="D223" s="2">
        <v>44065.991102438231</v>
      </c>
      <c r="E223" s="8">
        <f>(SUMIF(Invoice_Line_Items!B:B,Invoices!A223,Invoice_Line_Items!G:G))</f>
        <v>263.25</v>
      </c>
      <c r="F223" s="8">
        <f>(SUMIF(Invoice_Line_Items!B:B,Invoices!A223,Invoice_Line_Items!G:G))*(1-C223)</f>
        <v>263.25</v>
      </c>
      <c r="G223" s="8">
        <f>SUMIF(Invoice_Line_Items!B:B,Invoices!A223,Invoice_Line_Items!I:I)-(E223-F223)</f>
        <v>98.699999999999989</v>
      </c>
      <c r="H223" s="8">
        <f t="shared" si="6"/>
        <v>8</v>
      </c>
      <c r="I223">
        <f t="shared" si="7"/>
        <v>2020</v>
      </c>
    </row>
    <row r="224" spans="1:9" x14ac:dyDescent="0.15">
      <c r="A224" t="s">
        <v>329</v>
      </c>
      <c r="B224" t="s">
        <v>19</v>
      </c>
      <c r="C224" s="3">
        <v>0.1</v>
      </c>
      <c r="D224" s="2">
        <v>44066.321970435311</v>
      </c>
      <c r="E224" s="8">
        <f>(SUMIF(Invoice_Line_Items!B:B,Invoices!A224,Invoice_Line_Items!G:G))</f>
        <v>1948.0000000000002</v>
      </c>
      <c r="F224" s="8">
        <f>(SUMIF(Invoice_Line_Items!B:B,Invoices!A224,Invoice_Line_Items!G:G))*(1-C224)</f>
        <v>1753.2000000000003</v>
      </c>
      <c r="G224" s="8">
        <f>SUMIF(Invoice_Line_Items!B:B,Invoices!A224,Invoice_Line_Items!I:I)-(E224-F224)</f>
        <v>450.25</v>
      </c>
      <c r="H224" s="8">
        <f t="shared" si="6"/>
        <v>8</v>
      </c>
      <c r="I224">
        <f t="shared" si="7"/>
        <v>2020</v>
      </c>
    </row>
    <row r="225" spans="1:9" x14ac:dyDescent="0.15">
      <c r="A225" t="s">
        <v>330</v>
      </c>
      <c r="B225" t="s">
        <v>20</v>
      </c>
      <c r="C225" s="3">
        <v>0</v>
      </c>
      <c r="D225" s="2">
        <v>44066.67958552589</v>
      </c>
      <c r="E225" s="8">
        <f>(SUMIF(Invoice_Line_Items!B:B,Invoices!A225,Invoice_Line_Items!G:G))</f>
        <v>116.35</v>
      </c>
      <c r="F225" s="8">
        <f>(SUMIF(Invoice_Line_Items!B:B,Invoices!A225,Invoice_Line_Items!G:G))*(1-C225)</f>
        <v>116.35</v>
      </c>
      <c r="G225" s="8">
        <f>SUMIF(Invoice_Line_Items!B:B,Invoices!A225,Invoice_Line_Items!I:I)-(E225-F225)</f>
        <v>44.099999999999994</v>
      </c>
      <c r="H225" s="8">
        <f t="shared" si="6"/>
        <v>8</v>
      </c>
      <c r="I225">
        <f t="shared" si="7"/>
        <v>2020</v>
      </c>
    </row>
    <row r="226" spans="1:9" x14ac:dyDescent="0.15">
      <c r="A226" t="s">
        <v>331</v>
      </c>
      <c r="B226" t="s">
        <v>3359</v>
      </c>
      <c r="C226" s="3">
        <v>0</v>
      </c>
      <c r="D226" s="2">
        <v>44066.858031125492</v>
      </c>
      <c r="E226" s="8">
        <f>(SUMIF(Invoice_Line_Items!B:B,Invoices!A226,Invoice_Line_Items!G:G))</f>
        <v>994.94999999999993</v>
      </c>
      <c r="F226" s="8">
        <f>(SUMIF(Invoice_Line_Items!B:B,Invoices!A226,Invoice_Line_Items!G:G))*(1-C226)</f>
        <v>994.94999999999993</v>
      </c>
      <c r="G226" s="8">
        <f>SUMIF(Invoice_Line_Items!B:B,Invoices!A226,Invoice_Line_Items!I:I)-(E226-F226)</f>
        <v>329.19999999999993</v>
      </c>
      <c r="H226" s="8">
        <f t="shared" si="6"/>
        <v>8</v>
      </c>
      <c r="I226">
        <f t="shared" si="7"/>
        <v>2020</v>
      </c>
    </row>
    <row r="227" spans="1:9" x14ac:dyDescent="0.15">
      <c r="A227" t="s">
        <v>332</v>
      </c>
      <c r="B227" t="s">
        <v>17</v>
      </c>
      <c r="C227" s="3">
        <v>0.1</v>
      </c>
      <c r="D227" s="2">
        <v>44067.302441754895</v>
      </c>
      <c r="E227" s="8">
        <f>(SUMIF(Invoice_Line_Items!B:B,Invoices!A227,Invoice_Line_Items!G:G))</f>
        <v>226.39999999999998</v>
      </c>
      <c r="F227" s="8">
        <f>(SUMIF(Invoice_Line_Items!B:B,Invoices!A227,Invoice_Line_Items!G:G))*(1-C227)</f>
        <v>203.76</v>
      </c>
      <c r="G227" s="8">
        <f>SUMIF(Invoice_Line_Items!B:B,Invoices!A227,Invoice_Line_Items!I:I)-(E227-F227)</f>
        <v>62.260000000000005</v>
      </c>
      <c r="H227" s="8">
        <f t="shared" si="6"/>
        <v>8</v>
      </c>
      <c r="I227">
        <f t="shared" si="7"/>
        <v>2020</v>
      </c>
    </row>
    <row r="228" spans="1:9" x14ac:dyDescent="0.15">
      <c r="A228" t="s">
        <v>333</v>
      </c>
      <c r="B228" t="s">
        <v>19</v>
      </c>
      <c r="C228" s="3">
        <v>0</v>
      </c>
      <c r="D228" s="2">
        <v>44067.486208843868</v>
      </c>
      <c r="E228" s="8">
        <f>(SUMIF(Invoice_Line_Items!B:B,Invoices!A228,Invoice_Line_Items!G:G))</f>
        <v>52.7</v>
      </c>
      <c r="F228" s="8">
        <f>(SUMIF(Invoice_Line_Items!B:B,Invoices!A228,Invoice_Line_Items!G:G))*(1-C228)</f>
        <v>52.7</v>
      </c>
      <c r="G228" s="8">
        <f>SUMIF(Invoice_Line_Items!B:B,Invoices!A228,Invoice_Line_Items!I:I)-(E228-F228)</f>
        <v>10.899999999999997</v>
      </c>
      <c r="H228" s="8">
        <f t="shared" si="6"/>
        <v>8</v>
      </c>
      <c r="I228">
        <f t="shared" si="7"/>
        <v>2020</v>
      </c>
    </row>
    <row r="229" spans="1:9" x14ac:dyDescent="0.15">
      <c r="A229" t="s">
        <v>334</v>
      </c>
      <c r="B229" t="s">
        <v>24</v>
      </c>
      <c r="C229" s="3">
        <v>0</v>
      </c>
      <c r="D229" s="2">
        <v>44067.786560601453</v>
      </c>
      <c r="E229" s="8">
        <f>(SUMIF(Invoice_Line_Items!B:B,Invoices!A229,Invoice_Line_Items!G:G))</f>
        <v>132.80000000000001</v>
      </c>
      <c r="F229" s="8">
        <f>(SUMIF(Invoice_Line_Items!B:B,Invoices!A229,Invoice_Line_Items!G:G))*(1-C229)</f>
        <v>132.80000000000001</v>
      </c>
      <c r="G229" s="8">
        <f>SUMIF(Invoice_Line_Items!B:B,Invoices!A229,Invoice_Line_Items!I:I)-(E229-F229)</f>
        <v>65.349999999999994</v>
      </c>
      <c r="H229" s="8">
        <f t="shared" si="6"/>
        <v>8</v>
      </c>
      <c r="I229">
        <f t="shared" si="7"/>
        <v>2020</v>
      </c>
    </row>
    <row r="230" spans="1:9" x14ac:dyDescent="0.15">
      <c r="A230" t="s">
        <v>335</v>
      </c>
      <c r="B230" t="s">
        <v>22</v>
      </c>
      <c r="C230" s="3">
        <v>0</v>
      </c>
      <c r="D230" s="2">
        <v>44067.958700512325</v>
      </c>
      <c r="E230" s="8">
        <f>(SUMIF(Invoice_Line_Items!B:B,Invoices!A230,Invoice_Line_Items!G:G))</f>
        <v>39.9</v>
      </c>
      <c r="F230" s="8">
        <f>(SUMIF(Invoice_Line_Items!B:B,Invoices!A230,Invoice_Line_Items!G:G))*(1-C230)</f>
        <v>39.9</v>
      </c>
      <c r="G230" s="8">
        <f>SUMIF(Invoice_Line_Items!B:B,Invoices!A230,Invoice_Line_Items!I:I)-(E230-F230)</f>
        <v>14.899999999999999</v>
      </c>
      <c r="H230" s="8">
        <f t="shared" si="6"/>
        <v>8</v>
      </c>
      <c r="I230">
        <f t="shared" si="7"/>
        <v>2020</v>
      </c>
    </row>
    <row r="231" spans="1:9" x14ac:dyDescent="0.15">
      <c r="A231" t="s">
        <v>336</v>
      </c>
      <c r="B231" t="s">
        <v>17</v>
      </c>
      <c r="C231" s="3">
        <v>0.1</v>
      </c>
      <c r="D231" s="2">
        <v>44068.098574998643</v>
      </c>
      <c r="E231" s="8">
        <f>(SUMIF(Invoice_Line_Items!B:B,Invoices!A231,Invoice_Line_Items!G:G))</f>
        <v>8.9499999999999993</v>
      </c>
      <c r="F231" s="8">
        <f>(SUMIF(Invoice_Line_Items!B:B,Invoices!A231,Invoice_Line_Items!G:G))*(1-C231)</f>
        <v>8.0549999999999997</v>
      </c>
      <c r="G231" s="8">
        <f>SUMIF(Invoice_Line_Items!B:B,Invoices!A231,Invoice_Line_Items!I:I)-(E231-F231)</f>
        <v>4.8049999999999997</v>
      </c>
      <c r="H231" s="8">
        <f t="shared" si="6"/>
        <v>8</v>
      </c>
      <c r="I231">
        <f t="shared" si="7"/>
        <v>2020</v>
      </c>
    </row>
    <row r="232" spans="1:9" x14ac:dyDescent="0.15">
      <c r="A232" t="s">
        <v>337</v>
      </c>
      <c r="B232" t="s">
        <v>19</v>
      </c>
      <c r="C232" s="3">
        <v>0</v>
      </c>
      <c r="D232" s="2">
        <v>44068.410702346424</v>
      </c>
      <c r="E232" s="8">
        <f>(SUMIF(Invoice_Line_Items!B:B,Invoices!A232,Invoice_Line_Items!G:G))</f>
        <v>8.9499999999999993</v>
      </c>
      <c r="F232" s="8">
        <f>(SUMIF(Invoice_Line_Items!B:B,Invoices!A232,Invoice_Line_Items!G:G))*(1-C232)</f>
        <v>8.9499999999999993</v>
      </c>
      <c r="G232" s="8">
        <f>SUMIF(Invoice_Line_Items!B:B,Invoices!A232,Invoice_Line_Items!I:I)-(E232-F232)</f>
        <v>5.6999999999999993</v>
      </c>
      <c r="H232" s="8">
        <f t="shared" si="6"/>
        <v>8</v>
      </c>
      <c r="I232">
        <f t="shared" si="7"/>
        <v>2020</v>
      </c>
    </row>
    <row r="233" spans="1:9" x14ac:dyDescent="0.15">
      <c r="A233" t="s">
        <v>338</v>
      </c>
      <c r="B233" t="s">
        <v>17</v>
      </c>
      <c r="C233" s="3">
        <v>0.1</v>
      </c>
      <c r="D233" s="2">
        <v>44068.784392520225</v>
      </c>
      <c r="E233" s="8">
        <f>(SUMIF(Invoice_Line_Items!B:B,Invoices!A233,Invoice_Line_Items!G:G))</f>
        <v>8.9499999999999993</v>
      </c>
      <c r="F233" s="8">
        <f>(SUMIF(Invoice_Line_Items!B:B,Invoices!A233,Invoice_Line_Items!G:G))*(1-C233)</f>
        <v>8.0549999999999997</v>
      </c>
      <c r="G233" s="8">
        <f>SUMIF(Invoice_Line_Items!B:B,Invoices!A233,Invoice_Line_Items!I:I)-(E233-F233)</f>
        <v>4.8049999999999997</v>
      </c>
      <c r="H233" s="8">
        <f t="shared" si="6"/>
        <v>8</v>
      </c>
      <c r="I233">
        <f t="shared" si="7"/>
        <v>2020</v>
      </c>
    </row>
    <row r="234" spans="1:9" x14ac:dyDescent="0.15">
      <c r="A234" t="s">
        <v>339</v>
      </c>
      <c r="B234" t="s">
        <v>19</v>
      </c>
      <c r="C234" s="3">
        <v>0</v>
      </c>
      <c r="D234" s="2">
        <v>44069.031107456722</v>
      </c>
      <c r="E234" s="8">
        <f>(SUMIF(Invoice_Line_Items!B:B,Invoices!A234,Invoice_Line_Items!G:G))</f>
        <v>1005</v>
      </c>
      <c r="F234" s="8">
        <f>(SUMIF(Invoice_Line_Items!B:B,Invoices!A234,Invoice_Line_Items!G:G))*(1-C234)</f>
        <v>1005</v>
      </c>
      <c r="G234" s="8">
        <f>SUMIF(Invoice_Line_Items!B:B,Invoices!A234,Invoice_Line_Items!I:I)-(E234-F234)</f>
        <v>391.7</v>
      </c>
      <c r="H234" s="8">
        <f t="shared" si="6"/>
        <v>8</v>
      </c>
      <c r="I234">
        <f t="shared" si="7"/>
        <v>2020</v>
      </c>
    </row>
    <row r="235" spans="1:9" x14ac:dyDescent="0.15">
      <c r="A235" t="s">
        <v>340</v>
      </c>
      <c r="B235" t="s">
        <v>17</v>
      </c>
      <c r="C235" s="3">
        <v>0.1</v>
      </c>
      <c r="D235" s="2">
        <v>44069.180779504124</v>
      </c>
      <c r="E235" s="8">
        <f>(SUMIF(Invoice_Line_Items!B:B,Invoices!A235,Invoice_Line_Items!G:G))</f>
        <v>2289.2999999999997</v>
      </c>
      <c r="F235" s="8">
        <f>(SUMIF(Invoice_Line_Items!B:B,Invoices!A235,Invoice_Line_Items!G:G))*(1-C235)</f>
        <v>2060.37</v>
      </c>
      <c r="G235" s="8">
        <f>SUMIF(Invoice_Line_Items!B:B,Invoices!A235,Invoice_Line_Items!I:I)-(E235-F235)</f>
        <v>519.92000000000019</v>
      </c>
      <c r="H235" s="8">
        <f t="shared" si="6"/>
        <v>8</v>
      </c>
      <c r="I235">
        <f t="shared" si="7"/>
        <v>2020</v>
      </c>
    </row>
    <row r="236" spans="1:9" x14ac:dyDescent="0.15">
      <c r="A236" t="s">
        <v>341</v>
      </c>
      <c r="B236" t="s">
        <v>21</v>
      </c>
      <c r="C236" s="3">
        <v>0.1</v>
      </c>
      <c r="D236" s="2">
        <v>44069.503070674618</v>
      </c>
      <c r="E236" s="8">
        <f>(SUMIF(Invoice_Line_Items!B:B,Invoices!A236,Invoice_Line_Items!G:G))</f>
        <v>11.899999999999999</v>
      </c>
      <c r="F236" s="8">
        <f>(SUMIF(Invoice_Line_Items!B:B,Invoices!A236,Invoice_Line_Items!G:G))*(1-C236)</f>
        <v>10.709999999999999</v>
      </c>
      <c r="G236" s="8">
        <f>SUMIF(Invoice_Line_Items!B:B,Invoices!A236,Invoice_Line_Items!I:I)-(E236-F236)</f>
        <v>5.66</v>
      </c>
      <c r="H236" s="8">
        <f t="shared" si="6"/>
        <v>8</v>
      </c>
      <c r="I236">
        <f t="shared" si="7"/>
        <v>2020</v>
      </c>
    </row>
    <row r="237" spans="1:9" x14ac:dyDescent="0.15">
      <c r="A237" t="s">
        <v>342</v>
      </c>
      <c r="B237" t="s">
        <v>29</v>
      </c>
      <c r="C237" s="3">
        <v>0</v>
      </c>
      <c r="D237" s="2">
        <v>44069.678084734907</v>
      </c>
      <c r="E237" s="8">
        <f>(SUMIF(Invoice_Line_Items!B:B,Invoices!A237,Invoice_Line_Items!G:G))</f>
        <v>398.45</v>
      </c>
      <c r="F237" s="8">
        <f>(SUMIF(Invoice_Line_Items!B:B,Invoices!A237,Invoice_Line_Items!G:G))*(1-C237)</f>
        <v>398.45</v>
      </c>
      <c r="G237" s="8">
        <f>SUMIF(Invoice_Line_Items!B:B,Invoices!A237,Invoice_Line_Items!I:I)-(E237-F237)</f>
        <v>105.94999999999999</v>
      </c>
      <c r="H237" s="8">
        <f t="shared" si="6"/>
        <v>8</v>
      </c>
      <c r="I237">
        <f t="shared" si="7"/>
        <v>2020</v>
      </c>
    </row>
    <row r="238" spans="1:9" x14ac:dyDescent="0.15">
      <c r="A238" t="s">
        <v>343</v>
      </c>
      <c r="B238" t="s">
        <v>19</v>
      </c>
      <c r="C238" s="3">
        <v>0</v>
      </c>
      <c r="D238" s="2">
        <v>44069.859268537868</v>
      </c>
      <c r="E238" s="8">
        <f>(SUMIF(Invoice_Line_Items!B:B,Invoices!A238,Invoice_Line_Items!G:G))</f>
        <v>333.5</v>
      </c>
      <c r="F238" s="8">
        <f>(SUMIF(Invoice_Line_Items!B:B,Invoices!A238,Invoice_Line_Items!G:G))*(1-C238)</f>
        <v>333.5</v>
      </c>
      <c r="G238" s="8">
        <f>SUMIF(Invoice_Line_Items!B:B,Invoices!A238,Invoice_Line_Items!I:I)-(E238-F238)</f>
        <v>129.74999999999997</v>
      </c>
      <c r="H238" s="8">
        <f t="shared" si="6"/>
        <v>8</v>
      </c>
      <c r="I238">
        <f t="shared" si="7"/>
        <v>2020</v>
      </c>
    </row>
    <row r="239" spans="1:9" x14ac:dyDescent="0.15">
      <c r="A239" t="s">
        <v>344</v>
      </c>
      <c r="B239" t="s">
        <v>25</v>
      </c>
      <c r="C239" s="3">
        <v>0</v>
      </c>
      <c r="D239" s="2">
        <v>44070.231513531617</v>
      </c>
      <c r="E239" s="8">
        <f>(SUMIF(Invoice_Line_Items!B:B,Invoices!A239,Invoice_Line_Items!G:G))</f>
        <v>99.9</v>
      </c>
      <c r="F239" s="8">
        <f>(SUMIF(Invoice_Line_Items!B:B,Invoices!A239,Invoice_Line_Items!G:G))*(1-C239)</f>
        <v>99.9</v>
      </c>
      <c r="G239" s="8">
        <f>SUMIF(Invoice_Line_Items!B:B,Invoices!A239,Invoice_Line_Items!I:I)-(E239-F239)</f>
        <v>35.400000000000006</v>
      </c>
      <c r="H239" s="8">
        <f t="shared" si="6"/>
        <v>8</v>
      </c>
      <c r="I239">
        <f t="shared" si="7"/>
        <v>2020</v>
      </c>
    </row>
    <row r="240" spans="1:9" x14ac:dyDescent="0.15">
      <c r="A240" t="s">
        <v>345</v>
      </c>
      <c r="B240" t="s">
        <v>29</v>
      </c>
      <c r="C240" s="3">
        <v>0</v>
      </c>
      <c r="D240" s="2">
        <v>44070.432244123665</v>
      </c>
      <c r="E240" s="8">
        <f>(SUMIF(Invoice_Line_Items!B:B,Invoices!A240,Invoice_Line_Items!G:G))</f>
        <v>199.5</v>
      </c>
      <c r="F240" s="8">
        <f>(SUMIF(Invoice_Line_Items!B:B,Invoices!A240,Invoice_Line_Items!G:G))*(1-C240)</f>
        <v>199.5</v>
      </c>
      <c r="G240" s="8">
        <f>SUMIF(Invoice_Line_Items!B:B,Invoices!A240,Invoice_Line_Items!I:I)-(E240-F240)</f>
        <v>74.5</v>
      </c>
      <c r="H240" s="8">
        <f t="shared" si="6"/>
        <v>8</v>
      </c>
      <c r="I240">
        <f t="shared" si="7"/>
        <v>2020</v>
      </c>
    </row>
    <row r="241" spans="1:9" x14ac:dyDescent="0.15">
      <c r="A241" t="s">
        <v>346</v>
      </c>
      <c r="B241" t="s">
        <v>20</v>
      </c>
      <c r="C241" s="3">
        <v>0</v>
      </c>
      <c r="D241" s="2">
        <v>44070.659069180663</v>
      </c>
      <c r="E241" s="8">
        <f>(SUMIF(Invoice_Line_Items!B:B,Invoices!A241,Invoice_Line_Items!G:G))</f>
        <v>332.25</v>
      </c>
      <c r="F241" s="8">
        <f>(SUMIF(Invoice_Line_Items!B:B,Invoices!A241,Invoice_Line_Items!G:G))*(1-C241)</f>
        <v>332.25</v>
      </c>
      <c r="G241" s="8">
        <f>SUMIF(Invoice_Line_Items!B:B,Invoices!A241,Invoice_Line_Items!I:I)-(E241-F241)</f>
        <v>119.55000000000001</v>
      </c>
      <c r="H241" s="8">
        <f t="shared" si="6"/>
        <v>8</v>
      </c>
      <c r="I241">
        <f t="shared" si="7"/>
        <v>2020</v>
      </c>
    </row>
    <row r="242" spans="1:9" x14ac:dyDescent="0.15">
      <c r="A242" t="s">
        <v>347</v>
      </c>
      <c r="B242" t="s">
        <v>25</v>
      </c>
      <c r="C242" s="3">
        <v>0</v>
      </c>
      <c r="D242" s="2">
        <v>44070.900220208408</v>
      </c>
      <c r="E242" s="8">
        <f>(SUMIF(Invoice_Line_Items!B:B,Invoices!A242,Invoice_Line_Items!G:G))</f>
        <v>8806.9499999999989</v>
      </c>
      <c r="F242" s="8">
        <f>(SUMIF(Invoice_Line_Items!B:B,Invoices!A242,Invoice_Line_Items!G:G))*(1-C242)</f>
        <v>8806.9499999999989</v>
      </c>
      <c r="G242" s="8">
        <f>SUMIF(Invoice_Line_Items!B:B,Invoices!A242,Invoice_Line_Items!I:I)-(E242-F242)</f>
        <v>2871.6999999999994</v>
      </c>
      <c r="H242" s="8">
        <f t="shared" si="6"/>
        <v>8</v>
      </c>
      <c r="I242">
        <f t="shared" si="7"/>
        <v>2020</v>
      </c>
    </row>
    <row r="243" spans="1:9" x14ac:dyDescent="0.15">
      <c r="A243" t="s">
        <v>348</v>
      </c>
      <c r="B243" t="s">
        <v>22</v>
      </c>
      <c r="C243" s="3">
        <v>0.1</v>
      </c>
      <c r="D243" s="2">
        <v>44071.068268267329</v>
      </c>
      <c r="E243" s="8">
        <f>(SUMIF(Invoice_Line_Items!B:B,Invoices!A243,Invoice_Line_Items!G:G))</f>
        <v>44.75</v>
      </c>
      <c r="F243" s="8">
        <f>(SUMIF(Invoice_Line_Items!B:B,Invoices!A243,Invoice_Line_Items!G:G))*(1-C243)</f>
        <v>40.274999999999999</v>
      </c>
      <c r="G243" s="8">
        <f>SUMIF(Invoice_Line_Items!B:B,Invoices!A243,Invoice_Line_Items!I:I)-(E243-F243)</f>
        <v>24.024999999999995</v>
      </c>
      <c r="H243" s="8">
        <f t="shared" si="6"/>
        <v>8</v>
      </c>
      <c r="I243">
        <f t="shared" si="7"/>
        <v>2020</v>
      </c>
    </row>
    <row r="244" spans="1:9" x14ac:dyDescent="0.15">
      <c r="A244" t="s">
        <v>349</v>
      </c>
      <c r="B244" t="s">
        <v>25</v>
      </c>
      <c r="C244" s="3">
        <v>0</v>
      </c>
      <c r="D244" s="2">
        <v>44071.455979942621</v>
      </c>
      <c r="E244" s="8">
        <f>(SUMIF(Invoice_Line_Items!B:B,Invoices!A244,Invoice_Line_Items!G:G))</f>
        <v>346.59999999999997</v>
      </c>
      <c r="F244" s="8">
        <f>(SUMIF(Invoice_Line_Items!B:B,Invoices!A244,Invoice_Line_Items!G:G))*(1-C244)</f>
        <v>346.59999999999997</v>
      </c>
      <c r="G244" s="8">
        <f>SUMIF(Invoice_Line_Items!B:B,Invoices!A244,Invoice_Line_Items!I:I)-(E244-F244)</f>
        <v>128.85</v>
      </c>
      <c r="H244" s="8">
        <f t="shared" si="6"/>
        <v>8</v>
      </c>
      <c r="I244">
        <f t="shared" si="7"/>
        <v>2020</v>
      </c>
    </row>
    <row r="245" spans="1:9" x14ac:dyDescent="0.15">
      <c r="A245" t="s">
        <v>350</v>
      </c>
      <c r="B245" t="s">
        <v>25</v>
      </c>
      <c r="C245" s="3">
        <v>0</v>
      </c>
      <c r="D245" s="2">
        <v>44071.95443758132</v>
      </c>
      <c r="E245" s="8">
        <f>(SUMIF(Invoice_Line_Items!B:B,Invoices!A245,Invoice_Line_Items!G:G))</f>
        <v>215.5</v>
      </c>
      <c r="F245" s="8">
        <f>(SUMIF(Invoice_Line_Items!B:B,Invoices!A245,Invoice_Line_Items!G:G))*(1-C245)</f>
        <v>215.5</v>
      </c>
      <c r="G245" s="8">
        <f>SUMIF(Invoice_Line_Items!B:B,Invoices!A245,Invoice_Line_Items!I:I)-(E245-F245)</f>
        <v>112.8</v>
      </c>
      <c r="H245" s="8">
        <f t="shared" si="6"/>
        <v>8</v>
      </c>
      <c r="I245">
        <f t="shared" si="7"/>
        <v>2020</v>
      </c>
    </row>
    <row r="246" spans="1:9" x14ac:dyDescent="0.15">
      <c r="A246" t="s">
        <v>351</v>
      </c>
      <c r="B246" t="s">
        <v>3359</v>
      </c>
      <c r="C246" s="3">
        <v>0.1</v>
      </c>
      <c r="D246" s="2">
        <v>44072.140692668916</v>
      </c>
      <c r="E246" s="8">
        <f>(SUMIF(Invoice_Line_Items!B:B,Invoices!A246,Invoice_Line_Items!G:G))</f>
        <v>158.80000000000001</v>
      </c>
      <c r="F246" s="8">
        <f>(SUMIF(Invoice_Line_Items!B:B,Invoices!A246,Invoice_Line_Items!G:G))*(1-C246)</f>
        <v>142.92000000000002</v>
      </c>
      <c r="G246" s="8">
        <f>SUMIF(Invoice_Line_Items!B:B,Invoices!A246,Invoice_Line_Items!I:I)-(E246-F246)</f>
        <v>53.420000000000016</v>
      </c>
      <c r="H246" s="8">
        <f t="shared" si="6"/>
        <v>8</v>
      </c>
      <c r="I246">
        <f t="shared" si="7"/>
        <v>2020</v>
      </c>
    </row>
    <row r="247" spans="1:9" x14ac:dyDescent="0.15">
      <c r="A247" t="s">
        <v>352</v>
      </c>
      <c r="B247" t="s">
        <v>17</v>
      </c>
      <c r="C247" s="3">
        <v>0</v>
      </c>
      <c r="D247" s="2">
        <v>44072.52001043495</v>
      </c>
      <c r="E247" s="8">
        <f>(SUMIF(Invoice_Line_Items!B:B,Invoices!A247,Invoice_Line_Items!G:G))</f>
        <v>146.94999999999999</v>
      </c>
      <c r="F247" s="8">
        <f>(SUMIF(Invoice_Line_Items!B:B,Invoices!A247,Invoice_Line_Items!G:G))*(1-C247)</f>
        <v>146.94999999999999</v>
      </c>
      <c r="G247" s="8">
        <f>SUMIF(Invoice_Line_Items!B:B,Invoices!A247,Invoice_Line_Items!I:I)-(E247-F247)</f>
        <v>58.999999999999986</v>
      </c>
      <c r="H247" s="8">
        <f t="shared" si="6"/>
        <v>8</v>
      </c>
      <c r="I247">
        <f t="shared" si="7"/>
        <v>2020</v>
      </c>
    </row>
    <row r="248" spans="1:9" x14ac:dyDescent="0.15">
      <c r="A248" t="s">
        <v>353</v>
      </c>
      <c r="B248" t="s">
        <v>17</v>
      </c>
      <c r="C248" s="3">
        <v>0</v>
      </c>
      <c r="D248" s="2">
        <v>44073.00392205533</v>
      </c>
      <c r="E248" s="8">
        <f>(SUMIF(Invoice_Line_Items!B:B,Invoices!A248,Invoice_Line_Items!G:G))</f>
        <v>1284.5500000000002</v>
      </c>
      <c r="F248" s="8">
        <f>(SUMIF(Invoice_Line_Items!B:B,Invoices!A248,Invoice_Line_Items!G:G))*(1-C248)</f>
        <v>1284.5500000000002</v>
      </c>
      <c r="G248" s="8">
        <f>SUMIF(Invoice_Line_Items!B:B,Invoices!A248,Invoice_Line_Items!I:I)-(E248-F248)</f>
        <v>432.19999999999987</v>
      </c>
      <c r="H248" s="8">
        <f t="shared" si="6"/>
        <v>8</v>
      </c>
      <c r="I248">
        <f t="shared" si="7"/>
        <v>2020</v>
      </c>
    </row>
    <row r="249" spans="1:9" x14ac:dyDescent="0.15">
      <c r="A249" t="s">
        <v>354</v>
      </c>
      <c r="B249" t="s">
        <v>20</v>
      </c>
      <c r="C249" s="3">
        <v>0.1</v>
      </c>
      <c r="D249" s="2">
        <v>44073.334611258339</v>
      </c>
      <c r="E249" s="8">
        <f>(SUMIF(Invoice_Line_Items!B:B,Invoices!A249,Invoice_Line_Items!G:G))</f>
        <v>6497.4999999999991</v>
      </c>
      <c r="F249" s="8">
        <f>(SUMIF(Invoice_Line_Items!B:B,Invoices!A249,Invoice_Line_Items!G:G))*(1-C249)</f>
        <v>5847.7499999999991</v>
      </c>
      <c r="G249" s="8">
        <f>SUMIF(Invoice_Line_Items!B:B,Invoices!A249,Invoice_Line_Items!I:I)-(E249-F249)</f>
        <v>1372.7499999999995</v>
      </c>
      <c r="H249" s="8">
        <f t="shared" si="6"/>
        <v>8</v>
      </c>
      <c r="I249">
        <f t="shared" si="7"/>
        <v>2020</v>
      </c>
    </row>
    <row r="250" spans="1:9" x14ac:dyDescent="0.15">
      <c r="A250" t="s">
        <v>355</v>
      </c>
      <c r="B250" t="s">
        <v>23</v>
      </c>
      <c r="C250" s="3">
        <v>0.1</v>
      </c>
      <c r="D250" s="2">
        <v>44073.720700100646</v>
      </c>
      <c r="E250" s="8">
        <f>(SUMIF(Invoice_Line_Items!B:B,Invoices!A250,Invoice_Line_Items!G:G))</f>
        <v>3026.5</v>
      </c>
      <c r="F250" s="8">
        <f>(SUMIF(Invoice_Line_Items!B:B,Invoices!A250,Invoice_Line_Items!G:G))*(1-C250)</f>
        <v>2723.85</v>
      </c>
      <c r="G250" s="8">
        <f>SUMIF(Invoice_Line_Items!B:B,Invoices!A250,Invoice_Line_Items!I:I)-(E250-F250)</f>
        <v>1202.3</v>
      </c>
      <c r="H250" s="8">
        <f t="shared" si="6"/>
        <v>8</v>
      </c>
      <c r="I250">
        <f t="shared" si="7"/>
        <v>2020</v>
      </c>
    </row>
    <row r="251" spans="1:9" x14ac:dyDescent="0.15">
      <c r="A251" t="s">
        <v>356</v>
      </c>
      <c r="B251" t="s">
        <v>17</v>
      </c>
      <c r="C251" s="3">
        <v>0</v>
      </c>
      <c r="D251" s="2">
        <v>44073.756355906509</v>
      </c>
      <c r="E251" s="8">
        <f>(SUMIF(Invoice_Line_Items!B:B,Invoices!A251,Invoice_Line_Items!G:G))</f>
        <v>19.95</v>
      </c>
      <c r="F251" s="8">
        <f>(SUMIF(Invoice_Line_Items!B:B,Invoices!A251,Invoice_Line_Items!G:G))*(1-C251)</f>
        <v>19.95</v>
      </c>
      <c r="G251" s="8">
        <f>SUMIF(Invoice_Line_Items!B:B,Invoices!A251,Invoice_Line_Items!I:I)-(E251-F251)</f>
        <v>7.4499999999999993</v>
      </c>
      <c r="H251" s="8">
        <f t="shared" si="6"/>
        <v>8</v>
      </c>
      <c r="I251">
        <f t="shared" si="7"/>
        <v>2020</v>
      </c>
    </row>
    <row r="252" spans="1:9" x14ac:dyDescent="0.15">
      <c r="A252" t="s">
        <v>357</v>
      </c>
      <c r="B252" t="s">
        <v>24</v>
      </c>
      <c r="C252" s="3">
        <v>0</v>
      </c>
      <c r="D252" s="2">
        <v>44074.174236464671</v>
      </c>
      <c r="E252" s="8">
        <f>(SUMIF(Invoice_Line_Items!B:B,Invoices!A252,Invoice_Line_Items!G:G))</f>
        <v>72.8</v>
      </c>
      <c r="F252" s="8">
        <f>(SUMIF(Invoice_Line_Items!B:B,Invoices!A252,Invoice_Line_Items!G:G))*(1-C252)</f>
        <v>72.8</v>
      </c>
      <c r="G252" s="8">
        <f>SUMIF(Invoice_Line_Items!B:B,Invoices!A252,Invoice_Line_Items!I:I)-(E252-F252)</f>
        <v>26.549999999999997</v>
      </c>
      <c r="H252" s="8">
        <f t="shared" si="6"/>
        <v>8</v>
      </c>
      <c r="I252">
        <f t="shared" si="7"/>
        <v>2020</v>
      </c>
    </row>
    <row r="253" spans="1:9" x14ac:dyDescent="0.15">
      <c r="A253" t="s">
        <v>358</v>
      </c>
      <c r="B253" t="s">
        <v>17</v>
      </c>
      <c r="C253" s="3">
        <v>0.1</v>
      </c>
      <c r="D253" s="2">
        <v>44074.455089308467</v>
      </c>
      <c r="E253" s="8">
        <f>(SUMIF(Invoice_Line_Items!B:B,Invoices!A253,Invoice_Line_Items!G:G))</f>
        <v>997.5</v>
      </c>
      <c r="F253" s="8">
        <f>(SUMIF(Invoice_Line_Items!B:B,Invoices!A253,Invoice_Line_Items!G:G))*(1-C253)</f>
        <v>897.75</v>
      </c>
      <c r="G253" s="8">
        <f>SUMIF(Invoice_Line_Items!B:B,Invoices!A253,Invoice_Line_Items!I:I)-(E253-F253)</f>
        <v>272.74999999999994</v>
      </c>
      <c r="H253" s="8">
        <f t="shared" si="6"/>
        <v>8</v>
      </c>
      <c r="I253">
        <f t="shared" si="7"/>
        <v>2020</v>
      </c>
    </row>
    <row r="254" spans="1:9" x14ac:dyDescent="0.15">
      <c r="A254" t="s">
        <v>359</v>
      </c>
      <c r="B254" t="s">
        <v>21</v>
      </c>
      <c r="C254" s="3">
        <v>0</v>
      </c>
      <c r="D254" s="2">
        <v>44074.515228388474</v>
      </c>
      <c r="E254" s="8">
        <f>(SUMIF(Invoice_Line_Items!B:B,Invoices!A254,Invoice_Line_Items!G:G))</f>
        <v>655.44999999999993</v>
      </c>
      <c r="F254" s="8">
        <f>(SUMIF(Invoice_Line_Items!B:B,Invoices!A254,Invoice_Line_Items!G:G))*(1-C254)</f>
        <v>655.44999999999993</v>
      </c>
      <c r="G254" s="8">
        <f>SUMIF(Invoice_Line_Items!B:B,Invoices!A254,Invoice_Line_Items!I:I)-(E254-F254)</f>
        <v>200.44999999999996</v>
      </c>
      <c r="H254" s="8">
        <f t="shared" si="6"/>
        <v>8</v>
      </c>
      <c r="I254">
        <f t="shared" si="7"/>
        <v>2020</v>
      </c>
    </row>
    <row r="255" spans="1:9" x14ac:dyDescent="0.15">
      <c r="A255" t="s">
        <v>360</v>
      </c>
      <c r="B255" t="s">
        <v>25</v>
      </c>
      <c r="C255" s="3">
        <v>0</v>
      </c>
      <c r="D255" s="2">
        <v>44074.764502442777</v>
      </c>
      <c r="E255" s="8">
        <f>(SUMIF(Invoice_Line_Items!B:B,Invoices!A255,Invoice_Line_Items!G:G))</f>
        <v>70.25</v>
      </c>
      <c r="F255" s="8">
        <f>(SUMIF(Invoice_Line_Items!B:B,Invoices!A255,Invoice_Line_Items!G:G))*(1-C255)</f>
        <v>70.25</v>
      </c>
      <c r="G255" s="8">
        <f>SUMIF(Invoice_Line_Items!B:B,Invoices!A255,Invoice_Line_Items!I:I)-(E255-F255)</f>
        <v>34.599999999999994</v>
      </c>
      <c r="H255" s="8">
        <f t="shared" si="6"/>
        <v>8</v>
      </c>
      <c r="I255">
        <f t="shared" si="7"/>
        <v>2020</v>
      </c>
    </row>
    <row r="256" spans="1:9" x14ac:dyDescent="0.15">
      <c r="A256" t="s">
        <v>361</v>
      </c>
      <c r="B256" t="s">
        <v>19</v>
      </c>
      <c r="C256" s="3">
        <v>0</v>
      </c>
      <c r="D256" s="2">
        <v>44075.070100045938</v>
      </c>
      <c r="E256" s="8">
        <f>(SUMIF(Invoice_Line_Items!B:B,Invoices!A256,Invoice_Line_Items!G:G))</f>
        <v>594.79999999999995</v>
      </c>
      <c r="F256" s="8">
        <f>(SUMIF(Invoice_Line_Items!B:B,Invoices!A256,Invoice_Line_Items!G:G))*(1-C256)</f>
        <v>594.79999999999995</v>
      </c>
      <c r="G256" s="8">
        <f>SUMIF(Invoice_Line_Items!B:B,Invoices!A256,Invoice_Line_Items!I:I)-(E256-F256)</f>
        <v>253.49999999999997</v>
      </c>
      <c r="H256" s="8">
        <f t="shared" si="6"/>
        <v>9</v>
      </c>
      <c r="I256">
        <f t="shared" si="7"/>
        <v>2020</v>
      </c>
    </row>
    <row r="257" spans="1:9" x14ac:dyDescent="0.15">
      <c r="A257" t="s">
        <v>362</v>
      </c>
      <c r="B257" t="s">
        <v>23</v>
      </c>
      <c r="C257" s="3">
        <v>0</v>
      </c>
      <c r="D257" s="2">
        <v>44075.07976079778</v>
      </c>
      <c r="E257" s="8">
        <f>(SUMIF(Invoice_Line_Items!B:B,Invoices!A257,Invoice_Line_Items!G:G))</f>
        <v>8040.75</v>
      </c>
      <c r="F257" s="8">
        <f>(SUMIF(Invoice_Line_Items!B:B,Invoices!A257,Invoice_Line_Items!G:G))*(1-C257)</f>
        <v>8040.75</v>
      </c>
      <c r="G257" s="8">
        <f>SUMIF(Invoice_Line_Items!B:B,Invoices!A257,Invoice_Line_Items!I:I)-(E257-F257)</f>
        <v>2812.55</v>
      </c>
      <c r="H257" s="8">
        <f t="shared" si="6"/>
        <v>9</v>
      </c>
      <c r="I257">
        <f t="shared" si="7"/>
        <v>2020</v>
      </c>
    </row>
    <row r="258" spans="1:9" x14ac:dyDescent="0.15">
      <c r="A258" t="s">
        <v>363</v>
      </c>
      <c r="B258" t="s">
        <v>29</v>
      </c>
      <c r="C258" s="3">
        <v>0</v>
      </c>
      <c r="D258" s="2">
        <v>44075.565676925464</v>
      </c>
      <c r="E258" s="8">
        <f>(SUMIF(Invoice_Line_Items!B:B,Invoices!A258,Invoice_Line_Items!G:G))</f>
        <v>256.5</v>
      </c>
      <c r="F258" s="8">
        <f>(SUMIF(Invoice_Line_Items!B:B,Invoices!A258,Invoice_Line_Items!G:G))*(1-C258)</f>
        <v>256.5</v>
      </c>
      <c r="G258" s="8">
        <f>SUMIF(Invoice_Line_Items!B:B,Invoices!A258,Invoice_Line_Items!I:I)-(E258-F258)</f>
        <v>89.1</v>
      </c>
      <c r="H258" s="8">
        <f t="shared" si="6"/>
        <v>9</v>
      </c>
      <c r="I258">
        <f t="shared" si="7"/>
        <v>2020</v>
      </c>
    </row>
    <row r="259" spans="1:9" x14ac:dyDescent="0.15">
      <c r="A259" t="s">
        <v>364</v>
      </c>
      <c r="B259" t="s">
        <v>21</v>
      </c>
      <c r="C259" s="3">
        <v>0</v>
      </c>
      <c r="D259" s="2">
        <v>44075.829653625318</v>
      </c>
      <c r="E259" s="8">
        <f>(SUMIF(Invoice_Line_Items!B:B,Invoices!A259,Invoice_Line_Items!G:G))</f>
        <v>22.849999999999998</v>
      </c>
      <c r="F259" s="8">
        <f>(SUMIF(Invoice_Line_Items!B:B,Invoices!A259,Invoice_Line_Items!G:G))*(1-C259)</f>
        <v>22.849999999999998</v>
      </c>
      <c r="G259" s="8">
        <f>SUMIF(Invoice_Line_Items!B:B,Invoices!A259,Invoice_Line_Items!I:I)-(E259-F259)</f>
        <v>5.0499999999999989</v>
      </c>
      <c r="H259" s="8">
        <f t="shared" ref="H259:H322" si="8">MONTH(D259)</f>
        <v>9</v>
      </c>
      <c r="I259">
        <f t="shared" ref="I259:I322" si="9">YEAR(D259)</f>
        <v>2020</v>
      </c>
    </row>
    <row r="260" spans="1:9" x14ac:dyDescent="0.15">
      <c r="A260" t="s">
        <v>365</v>
      </c>
      <c r="B260" t="s">
        <v>24</v>
      </c>
      <c r="C260" s="3">
        <v>0.1</v>
      </c>
      <c r="D260" s="2">
        <v>44076.258048245072</v>
      </c>
      <c r="E260" s="8">
        <f>(SUMIF(Invoice_Line_Items!B:B,Invoices!A260,Invoice_Line_Items!G:G))</f>
        <v>1200.3000000000002</v>
      </c>
      <c r="F260" s="8">
        <f>(SUMIF(Invoice_Line_Items!B:B,Invoices!A260,Invoice_Line_Items!G:G))*(1-C260)</f>
        <v>1080.2700000000002</v>
      </c>
      <c r="G260" s="8">
        <f>SUMIF(Invoice_Line_Items!B:B,Invoices!A260,Invoice_Line_Items!I:I)-(E260-F260)</f>
        <v>348.67</v>
      </c>
      <c r="H260" s="8">
        <f t="shared" si="8"/>
        <v>9</v>
      </c>
      <c r="I260">
        <f t="shared" si="9"/>
        <v>2020</v>
      </c>
    </row>
    <row r="261" spans="1:9" x14ac:dyDescent="0.15">
      <c r="A261" t="s">
        <v>366</v>
      </c>
      <c r="B261" t="s">
        <v>17</v>
      </c>
      <c r="C261" s="3">
        <v>0</v>
      </c>
      <c r="D261" s="2">
        <v>44076.598885041145</v>
      </c>
      <c r="E261" s="8">
        <f>(SUMIF(Invoice_Line_Items!B:B,Invoices!A261,Invoice_Line_Items!G:G))</f>
        <v>877.75</v>
      </c>
      <c r="F261" s="8">
        <f>(SUMIF(Invoice_Line_Items!B:B,Invoices!A261,Invoice_Line_Items!G:G))*(1-C261)</f>
        <v>877.75</v>
      </c>
      <c r="G261" s="8">
        <f>SUMIF(Invoice_Line_Items!B:B,Invoices!A261,Invoice_Line_Items!I:I)-(E261-F261)</f>
        <v>374.6</v>
      </c>
      <c r="H261" s="8">
        <f t="shared" si="8"/>
        <v>9</v>
      </c>
      <c r="I261">
        <f t="shared" si="9"/>
        <v>2020</v>
      </c>
    </row>
    <row r="262" spans="1:9" x14ac:dyDescent="0.15">
      <c r="A262" t="s">
        <v>367</v>
      </c>
      <c r="B262" t="s">
        <v>22</v>
      </c>
      <c r="C262" s="3">
        <v>0</v>
      </c>
      <c r="D262" s="2">
        <v>44076.742187252385</v>
      </c>
      <c r="E262" s="8">
        <f>(SUMIF(Invoice_Line_Items!B:B,Invoices!A262,Invoice_Line_Items!G:G))</f>
        <v>177.79999999999998</v>
      </c>
      <c r="F262" s="8">
        <f>(SUMIF(Invoice_Line_Items!B:B,Invoices!A262,Invoice_Line_Items!G:G))*(1-C262)</f>
        <v>177.79999999999998</v>
      </c>
      <c r="G262" s="8">
        <f>SUMIF(Invoice_Line_Items!B:B,Invoices!A262,Invoice_Line_Items!I:I)-(E262-F262)</f>
        <v>58.449999999999989</v>
      </c>
      <c r="H262" s="8">
        <f t="shared" si="8"/>
        <v>9</v>
      </c>
      <c r="I262">
        <f t="shared" si="9"/>
        <v>2020</v>
      </c>
    </row>
    <row r="263" spans="1:9" x14ac:dyDescent="0.15">
      <c r="A263" t="s">
        <v>368</v>
      </c>
      <c r="B263" t="s">
        <v>17</v>
      </c>
      <c r="C263" s="3">
        <v>0</v>
      </c>
      <c r="D263" s="2">
        <v>44076.857027373408</v>
      </c>
      <c r="E263" s="8">
        <f>(SUMIF(Invoice_Line_Items!B:B,Invoices!A263,Invoice_Line_Items!G:G))</f>
        <v>322.19999999999993</v>
      </c>
      <c r="F263" s="8">
        <f>(SUMIF(Invoice_Line_Items!B:B,Invoices!A263,Invoice_Line_Items!G:G))*(1-C263)</f>
        <v>322.19999999999993</v>
      </c>
      <c r="G263" s="8">
        <f>SUMIF(Invoice_Line_Items!B:B,Invoices!A263,Invoice_Line_Items!I:I)-(E263-F263)</f>
        <v>140.19999999999999</v>
      </c>
      <c r="H263" s="8">
        <f t="shared" si="8"/>
        <v>9</v>
      </c>
      <c r="I263">
        <f t="shared" si="9"/>
        <v>2020</v>
      </c>
    </row>
    <row r="264" spans="1:9" x14ac:dyDescent="0.15">
      <c r="A264" t="s">
        <v>369</v>
      </c>
      <c r="B264" t="s">
        <v>29</v>
      </c>
      <c r="C264" s="3">
        <v>0</v>
      </c>
      <c r="D264" s="2">
        <v>44077.223089165964</v>
      </c>
      <c r="E264" s="8">
        <f>(SUMIF(Invoice_Line_Items!B:B,Invoices!A264,Invoice_Line_Items!G:G))</f>
        <v>2126.9499999999998</v>
      </c>
      <c r="F264" s="8">
        <f>(SUMIF(Invoice_Line_Items!B:B,Invoices!A264,Invoice_Line_Items!G:G))*(1-C264)</f>
        <v>2126.9499999999998</v>
      </c>
      <c r="G264" s="8">
        <f>SUMIF(Invoice_Line_Items!B:B,Invoices!A264,Invoice_Line_Items!I:I)-(E264-F264)</f>
        <v>900.40000000000009</v>
      </c>
      <c r="H264" s="8">
        <f t="shared" si="8"/>
        <v>9</v>
      </c>
      <c r="I264">
        <f t="shared" si="9"/>
        <v>2020</v>
      </c>
    </row>
    <row r="265" spans="1:9" x14ac:dyDescent="0.15">
      <c r="A265" t="s">
        <v>370</v>
      </c>
      <c r="B265" t="s">
        <v>19</v>
      </c>
      <c r="C265" s="3">
        <v>0.1</v>
      </c>
      <c r="D265" s="2">
        <v>44077.500213361032</v>
      </c>
      <c r="E265" s="8">
        <f>(SUMIF(Invoice_Line_Items!B:B,Invoices!A265,Invoice_Line_Items!G:G))</f>
        <v>62.65</v>
      </c>
      <c r="F265" s="8">
        <f>(SUMIF(Invoice_Line_Items!B:B,Invoices!A265,Invoice_Line_Items!G:G))*(1-C265)</f>
        <v>56.384999999999998</v>
      </c>
      <c r="G265" s="8">
        <f>SUMIF(Invoice_Line_Items!B:B,Invoices!A265,Invoice_Line_Items!I:I)-(E265-F265)</f>
        <v>28.634999999999991</v>
      </c>
      <c r="H265" s="8">
        <f t="shared" si="8"/>
        <v>9</v>
      </c>
      <c r="I265">
        <f t="shared" si="9"/>
        <v>2020</v>
      </c>
    </row>
    <row r="266" spans="1:9" x14ac:dyDescent="0.15">
      <c r="A266" t="s">
        <v>371</v>
      </c>
      <c r="B266" t="s">
        <v>19</v>
      </c>
      <c r="C266" s="3">
        <v>0.1</v>
      </c>
      <c r="D266" s="2">
        <v>44077.793325113933</v>
      </c>
      <c r="E266" s="8">
        <f>(SUMIF(Invoice_Line_Items!B:B,Invoices!A266,Invoice_Line_Items!G:G))</f>
        <v>175</v>
      </c>
      <c r="F266" s="8">
        <f>(SUMIF(Invoice_Line_Items!B:B,Invoices!A266,Invoice_Line_Items!G:G))*(1-C266)</f>
        <v>157.5</v>
      </c>
      <c r="G266" s="8">
        <f>SUMIF(Invoice_Line_Items!B:B,Invoices!A266,Invoice_Line_Items!I:I)-(E266-F266)</f>
        <v>9.9999999999999929</v>
      </c>
      <c r="H266" s="8">
        <f t="shared" si="8"/>
        <v>9</v>
      </c>
      <c r="I266">
        <f t="shared" si="9"/>
        <v>2020</v>
      </c>
    </row>
    <row r="267" spans="1:9" x14ac:dyDescent="0.15">
      <c r="A267" t="s">
        <v>372</v>
      </c>
      <c r="B267" t="s">
        <v>22</v>
      </c>
      <c r="C267" s="3">
        <v>0</v>
      </c>
      <c r="D267" s="2">
        <v>44078.109783372878</v>
      </c>
      <c r="E267" s="8">
        <f>(SUMIF(Invoice_Line_Items!B:B,Invoices!A267,Invoice_Line_Items!G:G))</f>
        <v>2987.3999999999992</v>
      </c>
      <c r="F267" s="8">
        <f>(SUMIF(Invoice_Line_Items!B:B,Invoices!A267,Invoice_Line_Items!G:G))*(1-C267)</f>
        <v>2987.3999999999992</v>
      </c>
      <c r="G267" s="8">
        <f>SUMIF(Invoice_Line_Items!B:B,Invoices!A267,Invoice_Line_Items!I:I)-(E267-F267)</f>
        <v>1325.6499999999999</v>
      </c>
      <c r="H267" s="8">
        <f t="shared" si="8"/>
        <v>9</v>
      </c>
      <c r="I267">
        <f t="shared" si="9"/>
        <v>2020</v>
      </c>
    </row>
    <row r="268" spans="1:9" x14ac:dyDescent="0.15">
      <c r="A268" t="s">
        <v>373</v>
      </c>
      <c r="B268" t="s">
        <v>23</v>
      </c>
      <c r="C268" s="3">
        <v>0</v>
      </c>
      <c r="D268" s="2">
        <v>44078.251777582343</v>
      </c>
      <c r="E268" s="8">
        <f>(SUMIF(Invoice_Line_Items!B:B,Invoices!A268,Invoice_Line_Items!G:G))</f>
        <v>329.7</v>
      </c>
      <c r="F268" s="8">
        <f>(SUMIF(Invoice_Line_Items!B:B,Invoices!A268,Invoice_Line_Items!G:G))*(1-C268)</f>
        <v>329.7</v>
      </c>
      <c r="G268" s="8">
        <f>SUMIF(Invoice_Line_Items!B:B,Invoices!A268,Invoice_Line_Items!I:I)-(E268-F268)</f>
        <v>127.70000000000002</v>
      </c>
      <c r="H268" s="8">
        <f t="shared" si="8"/>
        <v>9</v>
      </c>
      <c r="I268">
        <f t="shared" si="9"/>
        <v>2020</v>
      </c>
    </row>
    <row r="269" spans="1:9" x14ac:dyDescent="0.15">
      <c r="A269" t="s">
        <v>374</v>
      </c>
      <c r="B269" t="s">
        <v>23</v>
      </c>
      <c r="C269" s="3">
        <v>0</v>
      </c>
      <c r="D269" s="2">
        <v>44078.449153361027</v>
      </c>
      <c r="E269" s="8">
        <f>(SUMIF(Invoice_Line_Items!B:B,Invoices!A269,Invoice_Line_Items!G:G))</f>
        <v>325.10000000000002</v>
      </c>
      <c r="F269" s="8">
        <f>(SUMIF(Invoice_Line_Items!B:B,Invoices!A269,Invoice_Line_Items!G:G))*(1-C269)</f>
        <v>325.10000000000002</v>
      </c>
      <c r="G269" s="8">
        <f>SUMIF(Invoice_Line_Items!B:B,Invoices!A269,Invoice_Line_Items!I:I)-(E269-F269)</f>
        <v>126.85000000000001</v>
      </c>
      <c r="H269" s="8">
        <f t="shared" si="8"/>
        <v>9</v>
      </c>
      <c r="I269">
        <f t="shared" si="9"/>
        <v>2020</v>
      </c>
    </row>
    <row r="270" spans="1:9" x14ac:dyDescent="0.15">
      <c r="A270" t="s">
        <v>375</v>
      </c>
      <c r="B270" t="s">
        <v>23</v>
      </c>
      <c r="C270" s="3">
        <v>0</v>
      </c>
      <c r="D270" s="2">
        <v>44078.652255824047</v>
      </c>
      <c r="E270" s="8">
        <f>(SUMIF(Invoice_Line_Items!B:B,Invoices!A270,Invoice_Line_Items!G:G))</f>
        <v>8.9499999999999993</v>
      </c>
      <c r="F270" s="8">
        <f>(SUMIF(Invoice_Line_Items!B:B,Invoices!A270,Invoice_Line_Items!G:G))*(1-C270)</f>
        <v>8.9499999999999993</v>
      </c>
      <c r="G270" s="8">
        <f>SUMIF(Invoice_Line_Items!B:B,Invoices!A270,Invoice_Line_Items!I:I)-(E270-F270)</f>
        <v>5.6999999999999993</v>
      </c>
      <c r="H270" s="8">
        <f t="shared" si="8"/>
        <v>9</v>
      </c>
      <c r="I270">
        <f t="shared" si="9"/>
        <v>2020</v>
      </c>
    </row>
    <row r="271" spans="1:9" x14ac:dyDescent="0.15">
      <c r="A271" t="s">
        <v>376</v>
      </c>
      <c r="B271" t="s">
        <v>17</v>
      </c>
      <c r="C271" s="3">
        <v>0.1</v>
      </c>
      <c r="D271" s="2">
        <v>44078.967689015379</v>
      </c>
      <c r="E271" s="8">
        <f>(SUMIF(Invoice_Line_Items!B:B,Invoices!A271,Invoice_Line_Items!G:G))</f>
        <v>786.25</v>
      </c>
      <c r="F271" s="8">
        <f>(SUMIF(Invoice_Line_Items!B:B,Invoices!A271,Invoice_Line_Items!G:G))*(1-C271)</f>
        <v>707.625</v>
      </c>
      <c r="G271" s="8">
        <f>SUMIF(Invoice_Line_Items!B:B,Invoices!A271,Invoice_Line_Items!I:I)-(E271-F271)</f>
        <v>167.57500000000002</v>
      </c>
      <c r="H271" s="8">
        <f t="shared" si="8"/>
        <v>9</v>
      </c>
      <c r="I271">
        <f t="shared" si="9"/>
        <v>2020</v>
      </c>
    </row>
    <row r="272" spans="1:9" x14ac:dyDescent="0.15">
      <c r="A272" t="s">
        <v>377</v>
      </c>
      <c r="B272" t="s">
        <v>25</v>
      </c>
      <c r="C272" s="3">
        <v>0</v>
      </c>
      <c r="D272" s="2">
        <v>44078.97832643384</v>
      </c>
      <c r="E272" s="8">
        <f>(SUMIF(Invoice_Line_Items!B:B,Invoices!A272,Invoice_Line_Items!G:G))</f>
        <v>2124.0499999999997</v>
      </c>
      <c r="F272" s="8">
        <f>(SUMIF(Invoice_Line_Items!B:B,Invoices!A272,Invoice_Line_Items!G:G))*(1-C272)</f>
        <v>2124.0499999999997</v>
      </c>
      <c r="G272" s="8">
        <f>SUMIF(Invoice_Line_Items!B:B,Invoices!A272,Invoice_Line_Items!I:I)-(E272-F272)</f>
        <v>929.5</v>
      </c>
      <c r="H272" s="8">
        <f t="shared" si="8"/>
        <v>9</v>
      </c>
      <c r="I272">
        <f t="shared" si="9"/>
        <v>2020</v>
      </c>
    </row>
    <row r="273" spans="1:9" x14ac:dyDescent="0.15">
      <c r="A273" t="s">
        <v>378</v>
      </c>
      <c r="B273" t="s">
        <v>3359</v>
      </c>
      <c r="C273" s="3">
        <v>0</v>
      </c>
      <c r="D273" s="2">
        <v>44078.987061391723</v>
      </c>
      <c r="E273" s="8">
        <f>(SUMIF(Invoice_Line_Items!B:B,Invoices!A273,Invoice_Line_Items!G:G))</f>
        <v>5.9</v>
      </c>
      <c r="F273" s="8">
        <f>(SUMIF(Invoice_Line_Items!B:B,Invoices!A273,Invoice_Line_Items!G:G))*(1-C273)</f>
        <v>5.9</v>
      </c>
      <c r="G273" s="8">
        <f>SUMIF(Invoice_Line_Items!B:B,Invoices!A273,Invoice_Line_Items!I:I)-(E273-F273)</f>
        <v>2.3000000000000003</v>
      </c>
      <c r="H273" s="8">
        <f t="shared" si="8"/>
        <v>9</v>
      </c>
      <c r="I273">
        <f t="shared" si="9"/>
        <v>2020</v>
      </c>
    </row>
    <row r="274" spans="1:9" x14ac:dyDescent="0.15">
      <c r="A274" t="s">
        <v>379</v>
      </c>
      <c r="B274" t="s">
        <v>3359</v>
      </c>
      <c r="C274" s="3">
        <v>0</v>
      </c>
      <c r="D274" s="2">
        <v>44079.389313269872</v>
      </c>
      <c r="E274" s="8">
        <f>(SUMIF(Invoice_Line_Items!B:B,Invoices!A274,Invoice_Line_Items!G:G))</f>
        <v>71.5</v>
      </c>
      <c r="F274" s="8">
        <f>(SUMIF(Invoice_Line_Items!B:B,Invoices!A274,Invoice_Line_Items!G:G))*(1-C274)</f>
        <v>71.5</v>
      </c>
      <c r="G274" s="8">
        <f>SUMIF(Invoice_Line_Items!B:B,Invoices!A274,Invoice_Line_Items!I:I)-(E274-F274)</f>
        <v>16.299999999999997</v>
      </c>
      <c r="H274" s="8">
        <f t="shared" si="8"/>
        <v>9</v>
      </c>
      <c r="I274">
        <f t="shared" si="9"/>
        <v>2020</v>
      </c>
    </row>
    <row r="275" spans="1:9" x14ac:dyDescent="0.15">
      <c r="A275" t="s">
        <v>380</v>
      </c>
      <c r="B275" t="s">
        <v>20</v>
      </c>
      <c r="C275" s="3">
        <v>0</v>
      </c>
      <c r="D275" s="2">
        <v>44079.871062959464</v>
      </c>
      <c r="E275" s="8">
        <f>(SUMIF(Invoice_Line_Items!B:B,Invoices!A275,Invoice_Line_Items!G:G))</f>
        <v>38.75</v>
      </c>
      <c r="F275" s="8">
        <f>(SUMIF(Invoice_Line_Items!B:B,Invoices!A275,Invoice_Line_Items!G:G))*(1-C275)</f>
        <v>38.75</v>
      </c>
      <c r="G275" s="8">
        <f>SUMIF(Invoice_Line_Items!B:B,Invoices!A275,Invoice_Line_Items!I:I)-(E275-F275)</f>
        <v>23.949999999999996</v>
      </c>
      <c r="H275" s="8">
        <f t="shared" si="8"/>
        <v>9</v>
      </c>
      <c r="I275">
        <f t="shared" si="9"/>
        <v>2020</v>
      </c>
    </row>
    <row r="276" spans="1:9" x14ac:dyDescent="0.15">
      <c r="A276" t="s">
        <v>381</v>
      </c>
      <c r="B276" t="s">
        <v>3359</v>
      </c>
      <c r="C276" s="3">
        <v>0</v>
      </c>
      <c r="D276" s="2">
        <v>44080.193301342668</v>
      </c>
      <c r="E276" s="8">
        <f>(SUMIF(Invoice_Line_Items!B:B,Invoices!A276,Invoice_Line_Items!G:G))</f>
        <v>1292.8499999999999</v>
      </c>
      <c r="F276" s="8">
        <f>(SUMIF(Invoice_Line_Items!B:B,Invoices!A276,Invoice_Line_Items!G:G))*(1-C276)</f>
        <v>1292.8499999999999</v>
      </c>
      <c r="G276" s="8">
        <f>SUMIF(Invoice_Line_Items!B:B,Invoices!A276,Invoice_Line_Items!I:I)-(E276-F276)</f>
        <v>501.89999999999992</v>
      </c>
      <c r="H276" s="8">
        <f t="shared" si="8"/>
        <v>9</v>
      </c>
      <c r="I276">
        <f t="shared" si="9"/>
        <v>2020</v>
      </c>
    </row>
    <row r="277" spans="1:9" x14ac:dyDescent="0.15">
      <c r="A277" t="s">
        <v>382</v>
      </c>
      <c r="B277" t="s">
        <v>24</v>
      </c>
      <c r="C277" s="3">
        <v>0.2</v>
      </c>
      <c r="D277" s="2">
        <v>44080.396587948191</v>
      </c>
      <c r="E277" s="8">
        <f>(SUMIF(Invoice_Line_Items!B:B,Invoices!A277,Invoice_Line_Items!G:G))</f>
        <v>35.6</v>
      </c>
      <c r="F277" s="8">
        <f>(SUMIF(Invoice_Line_Items!B:B,Invoices!A277,Invoice_Line_Items!G:G))*(1-C277)</f>
        <v>28.480000000000004</v>
      </c>
      <c r="G277" s="8">
        <f>SUMIF(Invoice_Line_Items!B:B,Invoices!A277,Invoice_Line_Items!I:I)-(E277-F277)</f>
        <v>6.1800000000000015</v>
      </c>
      <c r="H277" s="8">
        <f t="shared" si="8"/>
        <v>9</v>
      </c>
      <c r="I277">
        <f t="shared" si="9"/>
        <v>2020</v>
      </c>
    </row>
    <row r="278" spans="1:9" x14ac:dyDescent="0.15">
      <c r="A278" t="s">
        <v>383</v>
      </c>
      <c r="B278" t="s">
        <v>17</v>
      </c>
      <c r="C278" s="3">
        <v>0</v>
      </c>
      <c r="D278" s="2">
        <v>44080.741680067658</v>
      </c>
      <c r="E278" s="8">
        <f>(SUMIF(Invoice_Line_Items!B:B,Invoices!A278,Invoice_Line_Items!G:G))</f>
        <v>200.34999999999997</v>
      </c>
      <c r="F278" s="8">
        <f>(SUMIF(Invoice_Line_Items!B:B,Invoices!A278,Invoice_Line_Items!G:G))*(1-C278)</f>
        <v>200.34999999999997</v>
      </c>
      <c r="G278" s="8">
        <f>SUMIF(Invoice_Line_Items!B:B,Invoices!A278,Invoice_Line_Items!I:I)-(E278-F278)</f>
        <v>77.7</v>
      </c>
      <c r="H278" s="8">
        <f t="shared" si="8"/>
        <v>9</v>
      </c>
      <c r="I278">
        <f t="shared" si="9"/>
        <v>2020</v>
      </c>
    </row>
    <row r="279" spans="1:9" x14ac:dyDescent="0.15">
      <c r="A279" t="s">
        <v>384</v>
      </c>
      <c r="B279" t="s">
        <v>23</v>
      </c>
      <c r="C279" s="3">
        <v>0.1</v>
      </c>
      <c r="D279" s="2">
        <v>44080.832545282428</v>
      </c>
      <c r="E279" s="8">
        <f>(SUMIF(Invoice_Line_Items!B:B,Invoices!A279,Invoice_Line_Items!G:G))</f>
        <v>1199.5</v>
      </c>
      <c r="F279" s="8">
        <f>(SUMIF(Invoice_Line_Items!B:B,Invoices!A279,Invoice_Line_Items!G:G))*(1-C279)</f>
        <v>1079.55</v>
      </c>
      <c r="G279" s="8">
        <f>SUMIF(Invoice_Line_Items!B:B,Invoices!A279,Invoice_Line_Items!I:I)-(E279-F279)</f>
        <v>389.84999999999985</v>
      </c>
      <c r="H279" s="8">
        <f t="shared" si="8"/>
        <v>9</v>
      </c>
      <c r="I279">
        <f t="shared" si="9"/>
        <v>2020</v>
      </c>
    </row>
    <row r="280" spans="1:9" x14ac:dyDescent="0.15">
      <c r="A280" t="s">
        <v>385</v>
      </c>
      <c r="B280" t="s">
        <v>19</v>
      </c>
      <c r="C280" s="3">
        <v>0</v>
      </c>
      <c r="D280" s="2">
        <v>44081.22403673426</v>
      </c>
      <c r="E280" s="8">
        <f>(SUMIF(Invoice_Line_Items!B:B,Invoices!A280,Invoice_Line_Items!G:G))</f>
        <v>548.20000000000005</v>
      </c>
      <c r="F280" s="8">
        <f>(SUMIF(Invoice_Line_Items!B:B,Invoices!A280,Invoice_Line_Items!G:G))*(1-C280)</f>
        <v>548.20000000000005</v>
      </c>
      <c r="G280" s="8">
        <f>SUMIF(Invoice_Line_Items!B:B,Invoices!A280,Invoice_Line_Items!I:I)-(E280-F280)</f>
        <v>171.54999999999995</v>
      </c>
      <c r="H280" s="8">
        <f t="shared" si="8"/>
        <v>9</v>
      </c>
      <c r="I280">
        <f t="shared" si="9"/>
        <v>2020</v>
      </c>
    </row>
    <row r="281" spans="1:9" x14ac:dyDescent="0.15">
      <c r="A281" t="s">
        <v>386</v>
      </c>
      <c r="B281" t="s">
        <v>17</v>
      </c>
      <c r="C281" s="3">
        <v>0</v>
      </c>
      <c r="D281" s="2">
        <v>44081.480581038726</v>
      </c>
      <c r="E281" s="8">
        <f>(SUMIF(Invoice_Line_Items!B:B,Invoices!A281,Invoice_Line_Items!G:G))</f>
        <v>152.20000000000002</v>
      </c>
      <c r="F281" s="8">
        <f>(SUMIF(Invoice_Line_Items!B:B,Invoices!A281,Invoice_Line_Items!G:G))*(1-C281)</f>
        <v>152.20000000000002</v>
      </c>
      <c r="G281" s="8">
        <f>SUMIF(Invoice_Line_Items!B:B,Invoices!A281,Invoice_Line_Items!I:I)-(E281-F281)</f>
        <v>60.399999999999984</v>
      </c>
      <c r="H281" s="8">
        <f t="shared" si="8"/>
        <v>9</v>
      </c>
      <c r="I281">
        <f t="shared" si="9"/>
        <v>2020</v>
      </c>
    </row>
    <row r="282" spans="1:9" x14ac:dyDescent="0.15">
      <c r="A282" t="s">
        <v>387</v>
      </c>
      <c r="B282" t="s">
        <v>23</v>
      </c>
      <c r="C282" s="3">
        <v>0</v>
      </c>
      <c r="D282" s="2">
        <v>44081.487403583786</v>
      </c>
      <c r="E282" s="8">
        <f>(SUMIF(Invoice_Line_Items!B:B,Invoices!A282,Invoice_Line_Items!G:G))</f>
        <v>524.29999999999995</v>
      </c>
      <c r="F282" s="8">
        <f>(SUMIF(Invoice_Line_Items!B:B,Invoices!A282,Invoice_Line_Items!G:G))*(1-C282)</f>
        <v>524.29999999999995</v>
      </c>
      <c r="G282" s="8">
        <f>SUMIF(Invoice_Line_Items!B:B,Invoices!A282,Invoice_Line_Items!I:I)-(E282-F282)</f>
        <v>196.60000000000002</v>
      </c>
      <c r="H282" s="8">
        <f t="shared" si="8"/>
        <v>9</v>
      </c>
      <c r="I282">
        <f t="shared" si="9"/>
        <v>2020</v>
      </c>
    </row>
    <row r="283" spans="1:9" x14ac:dyDescent="0.15">
      <c r="A283" t="s">
        <v>388</v>
      </c>
      <c r="B283" t="s">
        <v>17</v>
      </c>
      <c r="C283" s="3">
        <v>0</v>
      </c>
      <c r="D283" s="2">
        <v>44081.684053830017</v>
      </c>
      <c r="E283" s="8">
        <f>(SUMIF(Invoice_Line_Items!B:B,Invoices!A283,Invoice_Line_Items!G:G))</f>
        <v>17.899999999999999</v>
      </c>
      <c r="F283" s="8">
        <f>(SUMIF(Invoice_Line_Items!B:B,Invoices!A283,Invoice_Line_Items!G:G))*(1-C283)</f>
        <v>17.899999999999999</v>
      </c>
      <c r="G283" s="8">
        <f>SUMIF(Invoice_Line_Items!B:B,Invoices!A283,Invoice_Line_Items!I:I)-(E283-F283)</f>
        <v>6.3999999999999986</v>
      </c>
      <c r="H283" s="8">
        <f t="shared" si="8"/>
        <v>9</v>
      </c>
      <c r="I283">
        <f t="shared" si="9"/>
        <v>2020</v>
      </c>
    </row>
    <row r="284" spans="1:9" x14ac:dyDescent="0.15">
      <c r="A284" t="s">
        <v>389</v>
      </c>
      <c r="B284" t="s">
        <v>19</v>
      </c>
      <c r="C284" s="3">
        <v>0</v>
      </c>
      <c r="D284" s="2">
        <v>44081.858720051823</v>
      </c>
      <c r="E284" s="8">
        <f>(SUMIF(Invoice_Line_Items!B:B,Invoices!A284,Invoice_Line_Items!G:G))</f>
        <v>2224.6999999999998</v>
      </c>
      <c r="F284" s="8">
        <f>(SUMIF(Invoice_Line_Items!B:B,Invoices!A284,Invoice_Line_Items!G:G))*(1-C284)</f>
        <v>2224.6999999999998</v>
      </c>
      <c r="G284" s="8">
        <f>SUMIF(Invoice_Line_Items!B:B,Invoices!A284,Invoice_Line_Items!I:I)-(E284-F284)</f>
        <v>745.54999999999984</v>
      </c>
      <c r="H284" s="8">
        <f t="shared" si="8"/>
        <v>9</v>
      </c>
      <c r="I284">
        <f t="shared" si="9"/>
        <v>2020</v>
      </c>
    </row>
    <row r="285" spans="1:9" x14ac:dyDescent="0.15">
      <c r="A285" t="s">
        <v>390</v>
      </c>
      <c r="B285" t="s">
        <v>29</v>
      </c>
      <c r="C285" s="3">
        <v>0</v>
      </c>
      <c r="D285" s="2">
        <v>44082.12830193511</v>
      </c>
      <c r="E285" s="8">
        <f>(SUMIF(Invoice_Line_Items!B:B,Invoices!A285,Invoice_Line_Items!G:G))</f>
        <v>159.9</v>
      </c>
      <c r="F285" s="8">
        <f>(SUMIF(Invoice_Line_Items!B:B,Invoices!A285,Invoice_Line_Items!G:G))*(1-C285)</f>
        <v>159.9</v>
      </c>
      <c r="G285" s="8">
        <f>SUMIF(Invoice_Line_Items!B:B,Invoices!A285,Invoice_Line_Items!I:I)-(E285-F285)</f>
        <v>55.900000000000006</v>
      </c>
      <c r="H285" s="8">
        <f t="shared" si="8"/>
        <v>9</v>
      </c>
      <c r="I285">
        <f t="shared" si="9"/>
        <v>2020</v>
      </c>
    </row>
    <row r="286" spans="1:9" x14ac:dyDescent="0.15">
      <c r="A286" t="s">
        <v>391</v>
      </c>
      <c r="B286" t="s">
        <v>23</v>
      </c>
      <c r="C286" s="3">
        <v>0</v>
      </c>
      <c r="D286" s="2">
        <v>44082.335823483387</v>
      </c>
      <c r="E286" s="8">
        <f>(SUMIF(Invoice_Line_Items!B:B,Invoices!A286,Invoice_Line_Items!G:G))</f>
        <v>3271.7999999999993</v>
      </c>
      <c r="F286" s="8">
        <f>(SUMIF(Invoice_Line_Items!B:B,Invoices!A286,Invoice_Line_Items!G:G))*(1-C286)</f>
        <v>3271.7999999999993</v>
      </c>
      <c r="G286" s="8">
        <f>SUMIF(Invoice_Line_Items!B:B,Invoices!A286,Invoice_Line_Items!I:I)-(E286-F286)</f>
        <v>1122.0999999999997</v>
      </c>
      <c r="H286" s="8">
        <f t="shared" si="8"/>
        <v>9</v>
      </c>
      <c r="I286">
        <f t="shared" si="9"/>
        <v>2020</v>
      </c>
    </row>
    <row r="287" spans="1:9" x14ac:dyDescent="0.15">
      <c r="A287" t="s">
        <v>392</v>
      </c>
      <c r="B287" t="s">
        <v>23</v>
      </c>
      <c r="C287" s="3">
        <v>0.1</v>
      </c>
      <c r="D287" s="2">
        <v>44082.640604715751</v>
      </c>
      <c r="E287" s="8">
        <f>(SUMIF(Invoice_Line_Items!B:B,Invoices!A287,Invoice_Line_Items!G:G))</f>
        <v>125.69999999999999</v>
      </c>
      <c r="F287" s="8">
        <f>(SUMIF(Invoice_Line_Items!B:B,Invoices!A287,Invoice_Line_Items!G:G))*(1-C287)</f>
        <v>113.13</v>
      </c>
      <c r="G287" s="8">
        <f>SUMIF(Invoice_Line_Items!B:B,Invoices!A287,Invoice_Line_Items!I:I)-(E287-F287)</f>
        <v>33.03</v>
      </c>
      <c r="H287" s="8">
        <f t="shared" si="8"/>
        <v>9</v>
      </c>
      <c r="I287">
        <f t="shared" si="9"/>
        <v>2020</v>
      </c>
    </row>
    <row r="288" spans="1:9" x14ac:dyDescent="0.15">
      <c r="A288" t="s">
        <v>393</v>
      </c>
      <c r="B288" t="s">
        <v>17</v>
      </c>
      <c r="C288" s="3">
        <v>0</v>
      </c>
      <c r="D288" s="2">
        <v>44082.807336703401</v>
      </c>
      <c r="E288" s="8">
        <f>(SUMIF(Invoice_Line_Items!B:B,Invoices!A288,Invoice_Line_Items!G:G))</f>
        <v>99.449999999999989</v>
      </c>
      <c r="F288" s="8">
        <f>(SUMIF(Invoice_Line_Items!B:B,Invoices!A288,Invoice_Line_Items!G:G))*(1-C288)</f>
        <v>99.449999999999989</v>
      </c>
      <c r="G288" s="8">
        <f>SUMIF(Invoice_Line_Items!B:B,Invoices!A288,Invoice_Line_Items!I:I)-(E288-F288)</f>
        <v>35.949999999999996</v>
      </c>
      <c r="H288" s="8">
        <f t="shared" si="8"/>
        <v>9</v>
      </c>
      <c r="I288">
        <f t="shared" si="9"/>
        <v>2020</v>
      </c>
    </row>
    <row r="289" spans="1:9" x14ac:dyDescent="0.15">
      <c r="A289" t="s">
        <v>394</v>
      </c>
      <c r="B289" t="s">
        <v>21</v>
      </c>
      <c r="C289" s="3">
        <v>0</v>
      </c>
      <c r="D289" s="2">
        <v>44082.932207446676</v>
      </c>
      <c r="E289" s="8">
        <f>(SUMIF(Invoice_Line_Items!B:B,Invoices!A289,Invoice_Line_Items!G:G))</f>
        <v>3.5</v>
      </c>
      <c r="F289" s="8">
        <f>(SUMIF(Invoice_Line_Items!B:B,Invoices!A289,Invoice_Line_Items!G:G))*(1-C289)</f>
        <v>3.5</v>
      </c>
      <c r="G289" s="8">
        <f>SUMIF(Invoice_Line_Items!B:B,Invoices!A289,Invoice_Line_Items!I:I)-(E289-F289)</f>
        <v>0.54999999999999982</v>
      </c>
      <c r="H289" s="8">
        <f t="shared" si="8"/>
        <v>9</v>
      </c>
      <c r="I289">
        <f t="shared" si="9"/>
        <v>2020</v>
      </c>
    </row>
    <row r="290" spans="1:9" x14ac:dyDescent="0.15">
      <c r="A290" t="s">
        <v>395</v>
      </c>
      <c r="B290" t="s">
        <v>17</v>
      </c>
      <c r="C290" s="3">
        <v>0</v>
      </c>
      <c r="D290" s="2">
        <v>44083.201033666082</v>
      </c>
      <c r="E290" s="8">
        <f>(SUMIF(Invoice_Line_Items!B:B,Invoices!A290,Invoice_Line_Items!G:G))</f>
        <v>1998.1499999999999</v>
      </c>
      <c r="F290" s="8">
        <f>(SUMIF(Invoice_Line_Items!B:B,Invoices!A290,Invoice_Line_Items!G:G))*(1-C290)</f>
        <v>1998.1499999999999</v>
      </c>
      <c r="G290" s="8">
        <f>SUMIF(Invoice_Line_Items!B:B,Invoices!A290,Invoice_Line_Items!I:I)-(E290-F290)</f>
        <v>697.4</v>
      </c>
      <c r="H290" s="8">
        <f t="shared" si="8"/>
        <v>9</v>
      </c>
      <c r="I290">
        <f t="shared" si="9"/>
        <v>2020</v>
      </c>
    </row>
    <row r="291" spans="1:9" x14ac:dyDescent="0.15">
      <c r="A291" t="s">
        <v>396</v>
      </c>
      <c r="B291" t="s">
        <v>22</v>
      </c>
      <c r="C291" s="3">
        <v>0</v>
      </c>
      <c r="D291" s="2">
        <v>44083.525087137859</v>
      </c>
      <c r="E291" s="8">
        <f>(SUMIF(Invoice_Line_Items!B:B,Invoices!A291,Invoice_Line_Items!G:G))</f>
        <v>8.9499999999999993</v>
      </c>
      <c r="F291" s="8">
        <f>(SUMIF(Invoice_Line_Items!B:B,Invoices!A291,Invoice_Line_Items!G:G))*(1-C291)</f>
        <v>8.9499999999999993</v>
      </c>
      <c r="G291" s="8">
        <f>SUMIF(Invoice_Line_Items!B:B,Invoices!A291,Invoice_Line_Items!I:I)-(E291-F291)</f>
        <v>5.6999999999999993</v>
      </c>
      <c r="H291" s="8">
        <f t="shared" si="8"/>
        <v>9</v>
      </c>
      <c r="I291">
        <f t="shared" si="9"/>
        <v>2020</v>
      </c>
    </row>
    <row r="292" spans="1:9" x14ac:dyDescent="0.15">
      <c r="A292" t="s">
        <v>397</v>
      </c>
      <c r="B292" t="s">
        <v>23</v>
      </c>
      <c r="C292" s="3">
        <v>0.1</v>
      </c>
      <c r="D292" s="2">
        <v>44083.985939627637</v>
      </c>
      <c r="E292" s="8">
        <f>(SUMIF(Invoice_Line_Items!B:B,Invoices!A292,Invoice_Line_Items!G:G))</f>
        <v>184.05</v>
      </c>
      <c r="F292" s="8">
        <f>(SUMIF(Invoice_Line_Items!B:B,Invoices!A292,Invoice_Line_Items!G:G))*(1-C292)</f>
        <v>165.64500000000001</v>
      </c>
      <c r="G292" s="8">
        <f>SUMIF(Invoice_Line_Items!B:B,Invoices!A292,Invoice_Line_Items!I:I)-(E292-F292)</f>
        <v>92.094999999999985</v>
      </c>
      <c r="H292" s="8">
        <f t="shared" si="8"/>
        <v>9</v>
      </c>
      <c r="I292">
        <f t="shared" si="9"/>
        <v>2020</v>
      </c>
    </row>
    <row r="293" spans="1:9" x14ac:dyDescent="0.15">
      <c r="A293" t="s">
        <v>398</v>
      </c>
      <c r="B293" t="s">
        <v>24</v>
      </c>
      <c r="C293" s="3">
        <v>0</v>
      </c>
      <c r="D293" s="2">
        <v>44084.136416173737</v>
      </c>
      <c r="E293" s="8">
        <f>(SUMIF(Invoice_Line_Items!B:B,Invoices!A293,Invoice_Line_Items!G:G))</f>
        <v>3054.45</v>
      </c>
      <c r="F293" s="8">
        <f>(SUMIF(Invoice_Line_Items!B:B,Invoices!A293,Invoice_Line_Items!G:G))*(1-C293)</f>
        <v>3054.45</v>
      </c>
      <c r="G293" s="8">
        <f>SUMIF(Invoice_Line_Items!B:B,Invoices!A293,Invoice_Line_Items!I:I)-(E293-F293)</f>
        <v>1112.95</v>
      </c>
      <c r="H293" s="8">
        <f t="shared" si="8"/>
        <v>9</v>
      </c>
      <c r="I293">
        <f t="shared" si="9"/>
        <v>2020</v>
      </c>
    </row>
    <row r="294" spans="1:9" x14ac:dyDescent="0.15">
      <c r="A294" t="s">
        <v>399</v>
      </c>
      <c r="B294" t="s">
        <v>20</v>
      </c>
      <c r="C294" s="3">
        <v>0</v>
      </c>
      <c r="D294" s="2">
        <v>44084.594297209725</v>
      </c>
      <c r="E294" s="8">
        <f>(SUMIF(Invoice_Line_Items!B:B,Invoices!A294,Invoice_Line_Items!G:G))</f>
        <v>350</v>
      </c>
      <c r="F294" s="8">
        <f>(SUMIF(Invoice_Line_Items!B:B,Invoices!A294,Invoice_Line_Items!G:G))*(1-C294)</f>
        <v>350</v>
      </c>
      <c r="G294" s="8">
        <f>SUMIF(Invoice_Line_Items!B:B,Invoices!A294,Invoice_Line_Items!I:I)-(E294-F294)</f>
        <v>54.999999999999986</v>
      </c>
      <c r="H294" s="8">
        <f t="shared" si="8"/>
        <v>9</v>
      </c>
      <c r="I294">
        <f t="shared" si="9"/>
        <v>2020</v>
      </c>
    </row>
    <row r="295" spans="1:9" x14ac:dyDescent="0.15">
      <c r="A295" t="s">
        <v>400</v>
      </c>
      <c r="B295" t="s">
        <v>19</v>
      </c>
      <c r="C295" s="3">
        <v>0</v>
      </c>
      <c r="D295" s="2">
        <v>44085.069757485675</v>
      </c>
      <c r="E295" s="8">
        <f>(SUMIF(Invoice_Line_Items!B:B,Invoices!A295,Invoice_Line_Items!G:G))</f>
        <v>276.49999999999994</v>
      </c>
      <c r="F295" s="8">
        <f>(SUMIF(Invoice_Line_Items!B:B,Invoices!A295,Invoice_Line_Items!G:G))*(1-C295)</f>
        <v>276.49999999999994</v>
      </c>
      <c r="G295" s="8">
        <f>SUMIF(Invoice_Line_Items!B:B,Invoices!A295,Invoice_Line_Items!I:I)-(E295-F295)</f>
        <v>59.349999999999987</v>
      </c>
      <c r="H295" s="8">
        <f t="shared" si="8"/>
        <v>9</v>
      </c>
      <c r="I295">
        <f t="shared" si="9"/>
        <v>2020</v>
      </c>
    </row>
    <row r="296" spans="1:9" x14ac:dyDescent="0.15">
      <c r="A296" t="s">
        <v>401</v>
      </c>
      <c r="B296" t="s">
        <v>22</v>
      </c>
      <c r="C296" s="3">
        <v>0</v>
      </c>
      <c r="D296" s="2">
        <v>44085.230755514065</v>
      </c>
      <c r="E296" s="8">
        <f>(SUMIF(Invoice_Line_Items!B:B,Invoices!A296,Invoice_Line_Items!G:G))</f>
        <v>1560.65</v>
      </c>
      <c r="F296" s="8">
        <f>(SUMIF(Invoice_Line_Items!B:B,Invoices!A296,Invoice_Line_Items!G:G))*(1-C296)</f>
        <v>1560.65</v>
      </c>
      <c r="G296" s="8">
        <f>SUMIF(Invoice_Line_Items!B:B,Invoices!A296,Invoice_Line_Items!I:I)-(E296-F296)</f>
        <v>565.4</v>
      </c>
      <c r="H296" s="8">
        <f t="shared" si="8"/>
        <v>9</v>
      </c>
      <c r="I296">
        <f t="shared" si="9"/>
        <v>2020</v>
      </c>
    </row>
    <row r="297" spans="1:9" x14ac:dyDescent="0.15">
      <c r="A297" t="s">
        <v>402</v>
      </c>
      <c r="B297" t="s">
        <v>17</v>
      </c>
      <c r="C297" s="3">
        <v>0</v>
      </c>
      <c r="D297" s="2">
        <v>44085.70318997484</v>
      </c>
      <c r="E297" s="8">
        <f>(SUMIF(Invoice_Line_Items!B:B,Invoices!A297,Invoice_Line_Items!G:G))</f>
        <v>3145.0499999999997</v>
      </c>
      <c r="F297" s="8">
        <f>(SUMIF(Invoice_Line_Items!B:B,Invoices!A297,Invoice_Line_Items!G:G))*(1-C297)</f>
        <v>3145.0499999999997</v>
      </c>
      <c r="G297" s="8">
        <f>SUMIF(Invoice_Line_Items!B:B,Invoices!A297,Invoice_Line_Items!I:I)-(E297-F297)</f>
        <v>1530.3999999999999</v>
      </c>
      <c r="H297" s="8">
        <f t="shared" si="8"/>
        <v>9</v>
      </c>
      <c r="I297">
        <f t="shared" si="9"/>
        <v>2020</v>
      </c>
    </row>
    <row r="298" spans="1:9" x14ac:dyDescent="0.15">
      <c r="A298" t="s">
        <v>403</v>
      </c>
      <c r="B298" t="s">
        <v>20</v>
      </c>
      <c r="C298" s="3">
        <v>0.2</v>
      </c>
      <c r="D298" s="2">
        <v>44085.929700133463</v>
      </c>
      <c r="E298" s="8">
        <f>(SUMIF(Invoice_Line_Items!B:B,Invoices!A298,Invoice_Line_Items!G:G))</f>
        <v>580.25</v>
      </c>
      <c r="F298" s="8">
        <f>(SUMIF(Invoice_Line_Items!B:B,Invoices!A298,Invoice_Line_Items!G:G))*(1-C298)</f>
        <v>464.20000000000005</v>
      </c>
      <c r="G298" s="8">
        <f>SUMIF(Invoice_Line_Items!B:B,Invoices!A298,Invoice_Line_Items!I:I)-(E298-F298)</f>
        <v>68.599999999999994</v>
      </c>
      <c r="H298" s="8">
        <f t="shared" si="8"/>
        <v>9</v>
      </c>
      <c r="I298">
        <f t="shared" si="9"/>
        <v>2020</v>
      </c>
    </row>
    <row r="299" spans="1:9" x14ac:dyDescent="0.15">
      <c r="A299" t="s">
        <v>404</v>
      </c>
      <c r="B299" t="s">
        <v>17</v>
      </c>
      <c r="C299" s="3">
        <v>0</v>
      </c>
      <c r="D299" s="2">
        <v>44086.079250881434</v>
      </c>
      <c r="E299" s="8">
        <f>(SUMIF(Invoice_Line_Items!B:B,Invoices!A299,Invoice_Line_Items!G:G))</f>
        <v>10.5</v>
      </c>
      <c r="F299" s="8">
        <f>(SUMIF(Invoice_Line_Items!B:B,Invoices!A299,Invoice_Line_Items!G:G))*(1-C299)</f>
        <v>10.5</v>
      </c>
      <c r="G299" s="8">
        <f>SUMIF(Invoice_Line_Items!B:B,Invoices!A299,Invoice_Line_Items!I:I)-(E299-F299)</f>
        <v>1.6499999999999995</v>
      </c>
      <c r="H299" s="8">
        <f t="shared" si="8"/>
        <v>9</v>
      </c>
      <c r="I299">
        <f t="shared" si="9"/>
        <v>2020</v>
      </c>
    </row>
    <row r="300" spans="1:9" x14ac:dyDescent="0.15">
      <c r="A300" t="s">
        <v>405</v>
      </c>
      <c r="B300" t="s">
        <v>20</v>
      </c>
      <c r="C300" s="3">
        <v>0.1</v>
      </c>
      <c r="D300" s="2">
        <v>44086.429144227535</v>
      </c>
      <c r="E300" s="8">
        <f>(SUMIF(Invoice_Line_Items!B:B,Invoices!A300,Invoice_Line_Items!G:G))</f>
        <v>1579.7000000000003</v>
      </c>
      <c r="F300" s="8">
        <f>(SUMIF(Invoice_Line_Items!B:B,Invoices!A300,Invoice_Line_Items!G:G))*(1-C300)</f>
        <v>1421.7300000000002</v>
      </c>
      <c r="G300" s="8">
        <f>SUMIF(Invoice_Line_Items!B:B,Invoices!A300,Invoice_Line_Items!I:I)-(E300-F300)</f>
        <v>358.77999999999986</v>
      </c>
      <c r="H300" s="8">
        <f t="shared" si="8"/>
        <v>9</v>
      </c>
      <c r="I300">
        <f t="shared" si="9"/>
        <v>2020</v>
      </c>
    </row>
    <row r="301" spans="1:9" x14ac:dyDescent="0.15">
      <c r="A301" t="s">
        <v>406</v>
      </c>
      <c r="B301" t="s">
        <v>25</v>
      </c>
      <c r="C301" s="3">
        <v>0</v>
      </c>
      <c r="D301" s="2">
        <v>44086.555115828349</v>
      </c>
      <c r="E301" s="8">
        <f>(SUMIF(Invoice_Line_Items!B:B,Invoices!A301,Invoice_Line_Items!G:G))</f>
        <v>759.59999999999991</v>
      </c>
      <c r="F301" s="8">
        <f>(SUMIF(Invoice_Line_Items!B:B,Invoices!A301,Invoice_Line_Items!G:G))*(1-C301)</f>
        <v>759.59999999999991</v>
      </c>
      <c r="G301" s="8">
        <f>SUMIF(Invoice_Line_Items!B:B,Invoices!A301,Invoice_Line_Items!I:I)-(E301-F301)</f>
        <v>280.85000000000002</v>
      </c>
      <c r="H301" s="8">
        <f t="shared" si="8"/>
        <v>9</v>
      </c>
      <c r="I301">
        <f t="shared" si="9"/>
        <v>2020</v>
      </c>
    </row>
    <row r="302" spans="1:9" x14ac:dyDescent="0.15">
      <c r="A302" t="s">
        <v>407</v>
      </c>
      <c r="B302" t="s">
        <v>23</v>
      </c>
      <c r="C302" s="3">
        <v>0</v>
      </c>
      <c r="D302" s="2">
        <v>44086.735390046008</v>
      </c>
      <c r="E302" s="8">
        <f>(SUMIF(Invoice_Line_Items!B:B,Invoices!A302,Invoice_Line_Items!G:G))</f>
        <v>12.45</v>
      </c>
      <c r="F302" s="8">
        <f>(SUMIF(Invoice_Line_Items!B:B,Invoices!A302,Invoice_Line_Items!G:G))*(1-C302)</f>
        <v>12.45</v>
      </c>
      <c r="G302" s="8">
        <f>SUMIF(Invoice_Line_Items!B:B,Invoices!A302,Invoice_Line_Items!I:I)-(E302-F302)</f>
        <v>6.2499999999999991</v>
      </c>
      <c r="H302" s="8">
        <f t="shared" si="8"/>
        <v>9</v>
      </c>
      <c r="I302">
        <f t="shared" si="9"/>
        <v>2020</v>
      </c>
    </row>
    <row r="303" spans="1:9" x14ac:dyDescent="0.15">
      <c r="A303" t="s">
        <v>408</v>
      </c>
      <c r="B303" t="s">
        <v>21</v>
      </c>
      <c r="C303" s="3">
        <v>0</v>
      </c>
      <c r="D303" s="2">
        <v>44087.100827674716</v>
      </c>
      <c r="E303" s="8">
        <f>(SUMIF(Invoice_Line_Items!B:B,Invoices!A303,Invoice_Line_Items!G:G))</f>
        <v>2059.8500000000004</v>
      </c>
      <c r="F303" s="8">
        <f>(SUMIF(Invoice_Line_Items!B:B,Invoices!A303,Invoice_Line_Items!G:G))*(1-C303)</f>
        <v>2059.8500000000004</v>
      </c>
      <c r="G303" s="8">
        <f>SUMIF(Invoice_Line_Items!B:B,Invoices!A303,Invoice_Line_Items!I:I)-(E303-F303)</f>
        <v>748.79999999999984</v>
      </c>
      <c r="H303" s="8">
        <f t="shared" si="8"/>
        <v>9</v>
      </c>
      <c r="I303">
        <f t="shared" si="9"/>
        <v>2020</v>
      </c>
    </row>
    <row r="304" spans="1:9" x14ac:dyDescent="0.15">
      <c r="A304" t="s">
        <v>409</v>
      </c>
      <c r="B304" t="s">
        <v>19</v>
      </c>
      <c r="C304" s="3">
        <v>0.1</v>
      </c>
      <c r="D304" s="2">
        <v>44087.225845529021</v>
      </c>
      <c r="E304" s="8">
        <f>(SUMIF(Invoice_Line_Items!B:B,Invoices!A304,Invoice_Line_Items!G:G))</f>
        <v>587.29999999999984</v>
      </c>
      <c r="F304" s="8">
        <f>(SUMIF(Invoice_Line_Items!B:B,Invoices!A304,Invoice_Line_Items!G:G))*(1-C304)</f>
        <v>528.56999999999982</v>
      </c>
      <c r="G304" s="8">
        <f>SUMIF(Invoice_Line_Items!B:B,Invoices!A304,Invoice_Line_Items!I:I)-(E304-F304)</f>
        <v>272.61999999999989</v>
      </c>
      <c r="H304" s="8">
        <f t="shared" si="8"/>
        <v>9</v>
      </c>
      <c r="I304">
        <f t="shared" si="9"/>
        <v>2020</v>
      </c>
    </row>
    <row r="305" spans="1:9" x14ac:dyDescent="0.15">
      <c r="A305" t="s">
        <v>410</v>
      </c>
      <c r="B305" t="s">
        <v>17</v>
      </c>
      <c r="C305" s="3">
        <v>0</v>
      </c>
      <c r="D305" s="2">
        <v>44087.725633089365</v>
      </c>
      <c r="E305" s="8">
        <f>(SUMIF(Invoice_Line_Items!B:B,Invoices!A305,Invoice_Line_Items!G:G))</f>
        <v>2306.6499999999996</v>
      </c>
      <c r="F305" s="8">
        <f>(SUMIF(Invoice_Line_Items!B:B,Invoices!A305,Invoice_Line_Items!G:G))*(1-C305)</f>
        <v>2306.6499999999996</v>
      </c>
      <c r="G305" s="8">
        <f>SUMIF(Invoice_Line_Items!B:B,Invoices!A305,Invoice_Line_Items!I:I)-(E305-F305)</f>
        <v>769.39999999999986</v>
      </c>
      <c r="H305" s="8">
        <f t="shared" si="8"/>
        <v>9</v>
      </c>
      <c r="I305">
        <f t="shared" si="9"/>
        <v>2020</v>
      </c>
    </row>
    <row r="306" spans="1:9" x14ac:dyDescent="0.15">
      <c r="A306" t="s">
        <v>411</v>
      </c>
      <c r="B306" t="s">
        <v>3359</v>
      </c>
      <c r="C306" s="3">
        <v>0</v>
      </c>
      <c r="D306" s="2">
        <v>44087.907813553458</v>
      </c>
      <c r="E306" s="8">
        <f>(SUMIF(Invoice_Line_Items!B:B,Invoices!A306,Invoice_Line_Items!G:G))</f>
        <v>894.99999999999989</v>
      </c>
      <c r="F306" s="8">
        <f>(SUMIF(Invoice_Line_Items!B:B,Invoices!A306,Invoice_Line_Items!G:G))*(1-C306)</f>
        <v>894.99999999999989</v>
      </c>
      <c r="G306" s="8">
        <f>SUMIF(Invoice_Line_Items!B:B,Invoices!A306,Invoice_Line_Items!I:I)-(E306-F306)</f>
        <v>569.99999999999989</v>
      </c>
      <c r="H306" s="8">
        <f t="shared" si="8"/>
        <v>9</v>
      </c>
      <c r="I306">
        <f t="shared" si="9"/>
        <v>2020</v>
      </c>
    </row>
    <row r="307" spans="1:9" x14ac:dyDescent="0.15">
      <c r="A307" t="s">
        <v>412</v>
      </c>
      <c r="B307" t="s">
        <v>20</v>
      </c>
      <c r="C307" s="3">
        <v>0</v>
      </c>
      <c r="D307" s="2">
        <v>44088.023792457934</v>
      </c>
      <c r="E307" s="8">
        <f>(SUMIF(Invoice_Line_Items!B:B,Invoices!A307,Invoice_Line_Items!G:G))</f>
        <v>29.9</v>
      </c>
      <c r="F307" s="8">
        <f>(SUMIF(Invoice_Line_Items!B:B,Invoices!A307,Invoice_Line_Items!G:G))*(1-C307)</f>
        <v>29.9</v>
      </c>
      <c r="G307" s="8">
        <f>SUMIF(Invoice_Line_Items!B:B,Invoices!A307,Invoice_Line_Items!I:I)-(E307-F307)</f>
        <v>6.0999999999999979</v>
      </c>
      <c r="H307" s="8">
        <f t="shared" si="8"/>
        <v>9</v>
      </c>
      <c r="I307">
        <f t="shared" si="9"/>
        <v>2020</v>
      </c>
    </row>
    <row r="308" spans="1:9" x14ac:dyDescent="0.15">
      <c r="A308" t="s">
        <v>413</v>
      </c>
      <c r="B308" t="s">
        <v>17</v>
      </c>
      <c r="C308" s="3">
        <v>0</v>
      </c>
      <c r="D308" s="2">
        <v>44088.2030599176</v>
      </c>
      <c r="E308" s="8">
        <f>(SUMIF(Invoice_Line_Items!B:B,Invoices!A308,Invoice_Line_Items!G:G))</f>
        <v>679.5</v>
      </c>
      <c r="F308" s="8">
        <f>(SUMIF(Invoice_Line_Items!B:B,Invoices!A308,Invoice_Line_Items!G:G))*(1-C308)</f>
        <v>679.5</v>
      </c>
      <c r="G308" s="8">
        <f>SUMIF(Invoice_Line_Items!B:B,Invoices!A308,Invoice_Line_Items!I:I)-(E308-F308)</f>
        <v>238.50000000000003</v>
      </c>
      <c r="H308" s="8">
        <f t="shared" si="8"/>
        <v>9</v>
      </c>
      <c r="I308">
        <f t="shared" si="9"/>
        <v>2020</v>
      </c>
    </row>
    <row r="309" spans="1:9" x14ac:dyDescent="0.15">
      <c r="A309" t="s">
        <v>414</v>
      </c>
      <c r="B309" t="s">
        <v>25</v>
      </c>
      <c r="C309" s="3">
        <v>0.1</v>
      </c>
      <c r="D309" s="2">
        <v>44088.222498374307</v>
      </c>
      <c r="E309" s="8">
        <f>(SUMIF(Invoice_Line_Items!B:B,Invoices!A309,Invoice_Line_Items!G:G))</f>
        <v>8.9499999999999993</v>
      </c>
      <c r="F309" s="8">
        <f>(SUMIF(Invoice_Line_Items!B:B,Invoices!A309,Invoice_Line_Items!G:G))*(1-C309)</f>
        <v>8.0549999999999997</v>
      </c>
      <c r="G309" s="8">
        <f>SUMIF(Invoice_Line_Items!B:B,Invoices!A309,Invoice_Line_Items!I:I)-(E309-F309)</f>
        <v>4.8049999999999997</v>
      </c>
      <c r="H309" s="8">
        <f t="shared" si="8"/>
        <v>9</v>
      </c>
      <c r="I309">
        <f t="shared" si="9"/>
        <v>2020</v>
      </c>
    </row>
    <row r="310" spans="1:9" x14ac:dyDescent="0.15">
      <c r="A310" t="s">
        <v>415</v>
      </c>
      <c r="B310" t="s">
        <v>20</v>
      </c>
      <c r="C310" s="3">
        <v>0</v>
      </c>
      <c r="D310" s="2">
        <v>44088.270877605602</v>
      </c>
      <c r="E310" s="8">
        <f>(SUMIF(Invoice_Line_Items!B:B,Invoices!A310,Invoice_Line_Items!G:G))</f>
        <v>8.9499999999999993</v>
      </c>
      <c r="F310" s="8">
        <f>(SUMIF(Invoice_Line_Items!B:B,Invoices!A310,Invoice_Line_Items!G:G))*(1-C310)</f>
        <v>8.9499999999999993</v>
      </c>
      <c r="G310" s="8">
        <f>SUMIF(Invoice_Line_Items!B:B,Invoices!A310,Invoice_Line_Items!I:I)-(E310-F310)</f>
        <v>3.1999999999999993</v>
      </c>
      <c r="H310" s="8">
        <f t="shared" si="8"/>
        <v>9</v>
      </c>
      <c r="I310">
        <f t="shared" si="9"/>
        <v>2020</v>
      </c>
    </row>
    <row r="311" spans="1:9" x14ac:dyDescent="0.15">
      <c r="A311" t="s">
        <v>416</v>
      </c>
      <c r="B311" t="s">
        <v>21</v>
      </c>
      <c r="C311" s="3">
        <v>0</v>
      </c>
      <c r="D311" s="2">
        <v>44088.4327322389</v>
      </c>
      <c r="E311" s="8">
        <f>(SUMIF(Invoice_Line_Items!B:B,Invoices!A311,Invoice_Line_Items!G:G))</f>
        <v>200.34999999999997</v>
      </c>
      <c r="F311" s="8">
        <f>(SUMIF(Invoice_Line_Items!B:B,Invoices!A311,Invoice_Line_Items!G:G))*(1-C311)</f>
        <v>200.34999999999997</v>
      </c>
      <c r="G311" s="8">
        <f>SUMIF(Invoice_Line_Items!B:B,Invoices!A311,Invoice_Line_Items!I:I)-(E311-F311)</f>
        <v>77.7</v>
      </c>
      <c r="H311" s="8">
        <f t="shared" si="8"/>
        <v>9</v>
      </c>
      <c r="I311">
        <f t="shared" si="9"/>
        <v>2020</v>
      </c>
    </row>
    <row r="312" spans="1:9" x14ac:dyDescent="0.15">
      <c r="A312" t="s">
        <v>417</v>
      </c>
      <c r="B312" t="s">
        <v>25</v>
      </c>
      <c r="C312" s="3">
        <v>0.2</v>
      </c>
      <c r="D312" s="2">
        <v>44088.488767594943</v>
      </c>
      <c r="E312" s="8">
        <f>(SUMIF(Invoice_Line_Items!B:B,Invoices!A312,Invoice_Line_Items!G:G))</f>
        <v>365.09999999999997</v>
      </c>
      <c r="F312" s="8">
        <f>(SUMIF(Invoice_Line_Items!B:B,Invoices!A312,Invoice_Line_Items!G:G))*(1-C312)</f>
        <v>292.08</v>
      </c>
      <c r="G312" s="8">
        <f>SUMIF(Invoice_Line_Items!B:B,Invoices!A312,Invoice_Line_Items!I:I)-(E312-F312)</f>
        <v>96.88</v>
      </c>
      <c r="H312" s="8">
        <f t="shared" si="8"/>
        <v>9</v>
      </c>
      <c r="I312">
        <f t="shared" si="9"/>
        <v>2020</v>
      </c>
    </row>
    <row r="313" spans="1:9" x14ac:dyDescent="0.15">
      <c r="A313" t="s">
        <v>418</v>
      </c>
      <c r="B313" t="s">
        <v>21</v>
      </c>
      <c r="C313" s="3">
        <v>0</v>
      </c>
      <c r="D313" s="2">
        <v>44088.953018817563</v>
      </c>
      <c r="E313" s="8">
        <f>(SUMIF(Invoice_Line_Items!B:B,Invoices!A313,Invoice_Line_Items!G:G))</f>
        <v>124.7</v>
      </c>
      <c r="F313" s="8">
        <f>(SUMIF(Invoice_Line_Items!B:B,Invoices!A313,Invoice_Line_Items!G:G))*(1-C313)</f>
        <v>124.7</v>
      </c>
      <c r="G313" s="8">
        <f>SUMIF(Invoice_Line_Items!B:B,Invoices!A313,Invoice_Line_Items!I:I)-(E313-F313)</f>
        <v>56.45</v>
      </c>
      <c r="H313" s="8">
        <f t="shared" si="8"/>
        <v>9</v>
      </c>
      <c r="I313">
        <f t="shared" si="9"/>
        <v>2020</v>
      </c>
    </row>
    <row r="314" spans="1:9" x14ac:dyDescent="0.15">
      <c r="A314" t="s">
        <v>419</v>
      </c>
      <c r="B314" t="s">
        <v>20</v>
      </c>
      <c r="C314" s="3">
        <v>0</v>
      </c>
      <c r="D314" s="2">
        <v>44089.297144506796</v>
      </c>
      <c r="E314" s="8">
        <f>(SUMIF(Invoice_Line_Items!B:B,Invoices!A314,Invoice_Line_Items!G:G))</f>
        <v>107.55</v>
      </c>
      <c r="F314" s="8">
        <f>(SUMIF(Invoice_Line_Items!B:B,Invoices!A314,Invoice_Line_Items!G:G))*(1-C314)</f>
        <v>107.55</v>
      </c>
      <c r="G314" s="8">
        <f>SUMIF(Invoice_Line_Items!B:B,Invoices!A314,Invoice_Line_Items!I:I)-(E314-F314)</f>
        <v>51.9</v>
      </c>
      <c r="H314" s="8">
        <f t="shared" si="8"/>
        <v>9</v>
      </c>
      <c r="I314">
        <f t="shared" si="9"/>
        <v>2020</v>
      </c>
    </row>
    <row r="315" spans="1:9" x14ac:dyDescent="0.15">
      <c r="A315" t="s">
        <v>420</v>
      </c>
      <c r="B315" t="s">
        <v>20</v>
      </c>
      <c r="C315" s="3">
        <v>0</v>
      </c>
      <c r="D315" s="2">
        <v>44089.721194260026</v>
      </c>
      <c r="E315" s="8">
        <f>(SUMIF(Invoice_Line_Items!B:B,Invoices!A315,Invoice_Line_Items!G:G))</f>
        <v>35.400000000000006</v>
      </c>
      <c r="F315" s="8">
        <f>(SUMIF(Invoice_Line_Items!B:B,Invoices!A315,Invoice_Line_Items!G:G))*(1-C315)</f>
        <v>35.400000000000006</v>
      </c>
      <c r="G315" s="8">
        <f>SUMIF(Invoice_Line_Items!B:B,Invoices!A315,Invoice_Line_Items!I:I)-(E315-F315)</f>
        <v>13.8</v>
      </c>
      <c r="H315" s="8">
        <f t="shared" si="8"/>
        <v>9</v>
      </c>
      <c r="I315">
        <f t="shared" si="9"/>
        <v>2020</v>
      </c>
    </row>
    <row r="316" spans="1:9" x14ac:dyDescent="0.15">
      <c r="A316" t="s">
        <v>421</v>
      </c>
      <c r="B316" t="s">
        <v>21</v>
      </c>
      <c r="C316" s="3">
        <v>0</v>
      </c>
      <c r="D316" s="2">
        <v>44089.901015182804</v>
      </c>
      <c r="E316" s="8">
        <f>(SUMIF(Invoice_Line_Items!B:B,Invoices!A316,Invoice_Line_Items!G:G))</f>
        <v>165.64999999999998</v>
      </c>
      <c r="F316" s="8">
        <f>(SUMIF(Invoice_Line_Items!B:B,Invoices!A316,Invoice_Line_Items!G:G))*(1-C316)</f>
        <v>165.64999999999998</v>
      </c>
      <c r="G316" s="8">
        <f>SUMIF(Invoice_Line_Items!B:B,Invoices!A316,Invoice_Line_Items!I:I)-(E316-F316)</f>
        <v>42.449999999999989</v>
      </c>
      <c r="H316" s="8">
        <f t="shared" si="8"/>
        <v>9</v>
      </c>
      <c r="I316">
        <f t="shared" si="9"/>
        <v>2020</v>
      </c>
    </row>
    <row r="317" spans="1:9" x14ac:dyDescent="0.15">
      <c r="A317" t="s">
        <v>422</v>
      </c>
      <c r="B317" t="s">
        <v>24</v>
      </c>
      <c r="C317" s="3">
        <v>0</v>
      </c>
      <c r="D317" s="2">
        <v>44090.113833515257</v>
      </c>
      <c r="E317" s="8">
        <f>(SUMIF(Invoice_Line_Items!B:B,Invoices!A317,Invoice_Line_Items!G:G))</f>
        <v>841.5</v>
      </c>
      <c r="F317" s="8">
        <f>(SUMIF(Invoice_Line_Items!B:B,Invoices!A317,Invoice_Line_Items!G:G))*(1-C317)</f>
        <v>841.5</v>
      </c>
      <c r="G317" s="8">
        <f>SUMIF(Invoice_Line_Items!B:B,Invoices!A317,Invoice_Line_Items!I:I)-(E317-F317)</f>
        <v>276.74999999999994</v>
      </c>
      <c r="H317" s="8">
        <f t="shared" si="8"/>
        <v>9</v>
      </c>
      <c r="I317">
        <f t="shared" si="9"/>
        <v>2020</v>
      </c>
    </row>
    <row r="318" spans="1:9" x14ac:dyDescent="0.15">
      <c r="A318" t="s">
        <v>423</v>
      </c>
      <c r="B318" t="s">
        <v>20</v>
      </c>
      <c r="C318" s="3">
        <v>0</v>
      </c>
      <c r="D318" s="2">
        <v>44090.374259702861</v>
      </c>
      <c r="E318" s="8">
        <f>(SUMIF(Invoice_Line_Items!B:B,Invoices!A318,Invoice_Line_Items!G:G))</f>
        <v>48.849999999999994</v>
      </c>
      <c r="F318" s="8">
        <f>(SUMIF(Invoice_Line_Items!B:B,Invoices!A318,Invoice_Line_Items!G:G))*(1-C318)</f>
        <v>48.849999999999994</v>
      </c>
      <c r="G318" s="8">
        <f>SUMIF(Invoice_Line_Items!B:B,Invoices!A318,Invoice_Line_Items!I:I)-(E318-F318)</f>
        <v>18.099999999999998</v>
      </c>
      <c r="H318" s="8">
        <f t="shared" si="8"/>
        <v>9</v>
      </c>
      <c r="I318">
        <f t="shared" si="9"/>
        <v>2020</v>
      </c>
    </row>
    <row r="319" spans="1:9" x14ac:dyDescent="0.15">
      <c r="A319" t="s">
        <v>424</v>
      </c>
      <c r="B319" t="s">
        <v>20</v>
      </c>
      <c r="C319" s="3">
        <v>0.1</v>
      </c>
      <c r="D319" s="2">
        <v>44090.658191990493</v>
      </c>
      <c r="E319" s="8">
        <f>(SUMIF(Invoice_Line_Items!B:B,Invoices!A319,Invoice_Line_Items!G:G))</f>
        <v>901.9000000000002</v>
      </c>
      <c r="F319" s="8">
        <f>(SUMIF(Invoice_Line_Items!B:B,Invoices!A319,Invoice_Line_Items!G:G))*(1-C319)</f>
        <v>811.71000000000015</v>
      </c>
      <c r="G319" s="8">
        <f>SUMIF(Invoice_Line_Items!B:B,Invoices!A319,Invoice_Line_Items!I:I)-(E319-F319)</f>
        <v>263.55999999999989</v>
      </c>
      <c r="H319" s="8">
        <f t="shared" si="8"/>
        <v>9</v>
      </c>
      <c r="I319">
        <f t="shared" si="9"/>
        <v>2020</v>
      </c>
    </row>
    <row r="320" spans="1:9" x14ac:dyDescent="0.15">
      <c r="A320" t="s">
        <v>425</v>
      </c>
      <c r="B320" t="s">
        <v>17</v>
      </c>
      <c r="C320" s="3">
        <v>0</v>
      </c>
      <c r="D320" s="2">
        <v>44090.886716670364</v>
      </c>
      <c r="E320" s="8">
        <f>(SUMIF(Invoice_Line_Items!B:B,Invoices!A320,Invoice_Line_Items!G:G))</f>
        <v>466.09999999999997</v>
      </c>
      <c r="F320" s="8">
        <f>(SUMIF(Invoice_Line_Items!B:B,Invoices!A320,Invoice_Line_Items!G:G))*(1-C320)</f>
        <v>466.09999999999997</v>
      </c>
      <c r="G320" s="8">
        <f>SUMIF(Invoice_Line_Items!B:B,Invoices!A320,Invoice_Line_Items!I:I)-(E320-F320)</f>
        <v>195.8</v>
      </c>
      <c r="H320" s="8">
        <f t="shared" si="8"/>
        <v>9</v>
      </c>
      <c r="I320">
        <f t="shared" si="9"/>
        <v>2020</v>
      </c>
    </row>
    <row r="321" spans="1:9" x14ac:dyDescent="0.15">
      <c r="A321" t="s">
        <v>426</v>
      </c>
      <c r="B321" t="s">
        <v>17</v>
      </c>
      <c r="C321" s="3">
        <v>0</v>
      </c>
      <c r="D321" s="2">
        <v>44091.138244256748</v>
      </c>
      <c r="E321" s="8">
        <f>(SUMIF(Invoice_Line_Items!B:B,Invoices!A321,Invoice_Line_Items!G:G))</f>
        <v>1308.05</v>
      </c>
      <c r="F321" s="8">
        <f>(SUMIF(Invoice_Line_Items!B:B,Invoices!A321,Invoice_Line_Items!G:G))*(1-C321)</f>
        <v>1308.05</v>
      </c>
      <c r="G321" s="8">
        <f>SUMIF(Invoice_Line_Items!B:B,Invoices!A321,Invoice_Line_Items!I:I)-(E321-F321)</f>
        <v>484.74999999999994</v>
      </c>
      <c r="H321" s="8">
        <f t="shared" si="8"/>
        <v>9</v>
      </c>
      <c r="I321">
        <f t="shared" si="9"/>
        <v>2020</v>
      </c>
    </row>
    <row r="322" spans="1:9" x14ac:dyDescent="0.15">
      <c r="A322" t="s">
        <v>427</v>
      </c>
      <c r="B322" t="s">
        <v>17</v>
      </c>
      <c r="C322" s="3">
        <v>0</v>
      </c>
      <c r="D322" s="2">
        <v>44091.29746532951</v>
      </c>
      <c r="E322" s="8">
        <f>(SUMIF(Invoice_Line_Items!B:B,Invoices!A322,Invoice_Line_Items!G:G))</f>
        <v>1748.1</v>
      </c>
      <c r="F322" s="8">
        <f>(SUMIF(Invoice_Line_Items!B:B,Invoices!A322,Invoice_Line_Items!G:G))*(1-C322)</f>
        <v>1748.1</v>
      </c>
      <c r="G322" s="8">
        <f>SUMIF(Invoice_Line_Items!B:B,Invoices!A322,Invoice_Line_Items!I:I)-(E322-F322)</f>
        <v>642.5</v>
      </c>
      <c r="H322" s="8">
        <f t="shared" si="8"/>
        <v>9</v>
      </c>
      <c r="I322">
        <f t="shared" si="9"/>
        <v>2020</v>
      </c>
    </row>
    <row r="323" spans="1:9" x14ac:dyDescent="0.15">
      <c r="A323" t="s">
        <v>428</v>
      </c>
      <c r="B323" t="s">
        <v>19</v>
      </c>
      <c r="C323" s="3">
        <v>0</v>
      </c>
      <c r="D323" s="2">
        <v>44091.531596283952</v>
      </c>
      <c r="E323" s="8">
        <f>(SUMIF(Invoice_Line_Items!B:B,Invoices!A323,Invoice_Line_Items!G:G))</f>
        <v>358.25</v>
      </c>
      <c r="F323" s="8">
        <f>(SUMIF(Invoice_Line_Items!B:B,Invoices!A323,Invoice_Line_Items!G:G))*(1-C323)</f>
        <v>358.25</v>
      </c>
      <c r="G323" s="8">
        <f>SUMIF(Invoice_Line_Items!B:B,Invoices!A323,Invoice_Line_Items!I:I)-(E323-F323)</f>
        <v>202.74999999999997</v>
      </c>
      <c r="H323" s="8">
        <f t="shared" ref="H323:H386" si="10">MONTH(D323)</f>
        <v>9</v>
      </c>
      <c r="I323">
        <f t="shared" ref="I323:I386" si="11">YEAR(D323)</f>
        <v>2020</v>
      </c>
    </row>
    <row r="324" spans="1:9" x14ac:dyDescent="0.15">
      <c r="A324" t="s">
        <v>429</v>
      </c>
      <c r="B324" t="s">
        <v>19</v>
      </c>
      <c r="C324" s="3">
        <v>0</v>
      </c>
      <c r="D324" s="2">
        <v>44091.627134477487</v>
      </c>
      <c r="E324" s="8">
        <f>(SUMIF(Invoice_Line_Items!B:B,Invoices!A324,Invoice_Line_Items!G:G))</f>
        <v>80.55</v>
      </c>
      <c r="F324" s="8">
        <f>(SUMIF(Invoice_Line_Items!B:B,Invoices!A324,Invoice_Line_Items!G:G))*(1-C324)</f>
        <v>80.55</v>
      </c>
      <c r="G324" s="8">
        <f>SUMIF(Invoice_Line_Items!B:B,Invoices!A324,Invoice_Line_Items!I:I)-(E324-F324)</f>
        <v>33.799999999999997</v>
      </c>
      <c r="H324" s="8">
        <f t="shared" si="10"/>
        <v>9</v>
      </c>
      <c r="I324">
        <f t="shared" si="11"/>
        <v>2020</v>
      </c>
    </row>
    <row r="325" spans="1:9" x14ac:dyDescent="0.15">
      <c r="A325" t="s">
        <v>430</v>
      </c>
      <c r="B325" t="s">
        <v>25</v>
      </c>
      <c r="C325" s="3">
        <v>0</v>
      </c>
      <c r="D325" s="2">
        <v>44091.827959516566</v>
      </c>
      <c r="E325" s="8">
        <f>(SUMIF(Invoice_Line_Items!B:B,Invoices!A325,Invoice_Line_Items!G:G))</f>
        <v>23.45</v>
      </c>
      <c r="F325" s="8">
        <f>(SUMIF(Invoice_Line_Items!B:B,Invoices!A325,Invoice_Line_Items!G:G))*(1-C325)</f>
        <v>23.45</v>
      </c>
      <c r="G325" s="8">
        <f>SUMIF(Invoice_Line_Items!B:B,Invoices!A325,Invoice_Line_Items!I:I)-(E325-F325)</f>
        <v>7.9999999999999991</v>
      </c>
      <c r="H325" s="8">
        <f t="shared" si="10"/>
        <v>9</v>
      </c>
      <c r="I325">
        <f t="shared" si="11"/>
        <v>2020</v>
      </c>
    </row>
    <row r="326" spans="1:9" x14ac:dyDescent="0.15">
      <c r="A326" t="s">
        <v>431</v>
      </c>
      <c r="B326" t="s">
        <v>17</v>
      </c>
      <c r="C326" s="3">
        <v>0</v>
      </c>
      <c r="D326" s="2">
        <v>44092.193484973512</v>
      </c>
      <c r="E326" s="8">
        <f>(SUMIF(Invoice_Line_Items!B:B,Invoices!A326,Invoice_Line_Items!G:G))</f>
        <v>418.95000000000005</v>
      </c>
      <c r="F326" s="8">
        <f>(SUMIF(Invoice_Line_Items!B:B,Invoices!A326,Invoice_Line_Items!G:G))*(1-C326)</f>
        <v>418.95000000000005</v>
      </c>
      <c r="G326" s="8">
        <f>SUMIF(Invoice_Line_Items!B:B,Invoices!A326,Invoice_Line_Items!I:I)-(E326-F326)</f>
        <v>177.45000000000002</v>
      </c>
      <c r="H326" s="8">
        <f t="shared" si="10"/>
        <v>9</v>
      </c>
      <c r="I326">
        <f t="shared" si="11"/>
        <v>2020</v>
      </c>
    </row>
    <row r="327" spans="1:9" x14ac:dyDescent="0.15">
      <c r="A327" t="s">
        <v>432</v>
      </c>
      <c r="B327" t="s">
        <v>3359</v>
      </c>
      <c r="C327" s="3">
        <v>0</v>
      </c>
      <c r="D327" s="2">
        <v>44092.576962705796</v>
      </c>
      <c r="E327" s="8">
        <f>(SUMIF(Invoice_Line_Items!B:B,Invoices!A327,Invoice_Line_Items!G:G))</f>
        <v>1629.85</v>
      </c>
      <c r="F327" s="8">
        <f>(SUMIF(Invoice_Line_Items!B:B,Invoices!A327,Invoice_Line_Items!G:G))*(1-C327)</f>
        <v>1629.85</v>
      </c>
      <c r="G327" s="8">
        <f>SUMIF(Invoice_Line_Items!B:B,Invoices!A327,Invoice_Line_Items!I:I)-(E327-F327)</f>
        <v>583.64999999999986</v>
      </c>
      <c r="H327" s="8">
        <f t="shared" si="10"/>
        <v>9</v>
      </c>
      <c r="I327">
        <f t="shared" si="11"/>
        <v>2020</v>
      </c>
    </row>
    <row r="328" spans="1:9" x14ac:dyDescent="0.15">
      <c r="A328" t="s">
        <v>433</v>
      </c>
      <c r="B328" t="s">
        <v>17</v>
      </c>
      <c r="C328" s="3">
        <v>0</v>
      </c>
      <c r="D328" s="2">
        <v>44092.744360887744</v>
      </c>
      <c r="E328" s="8">
        <f>(SUMIF(Invoice_Line_Items!B:B,Invoices!A328,Invoice_Line_Items!G:G))</f>
        <v>193.1</v>
      </c>
      <c r="F328" s="8">
        <f>(SUMIF(Invoice_Line_Items!B:B,Invoices!A328,Invoice_Line_Items!G:G))*(1-C328)</f>
        <v>193.1</v>
      </c>
      <c r="G328" s="8">
        <f>SUMIF(Invoice_Line_Items!B:B,Invoices!A328,Invoice_Line_Items!I:I)-(E328-F328)</f>
        <v>66.3</v>
      </c>
      <c r="H328" s="8">
        <f t="shared" si="10"/>
        <v>9</v>
      </c>
      <c r="I328">
        <f t="shared" si="11"/>
        <v>2020</v>
      </c>
    </row>
    <row r="329" spans="1:9" x14ac:dyDescent="0.15">
      <c r="A329" t="s">
        <v>434</v>
      </c>
      <c r="B329" t="s">
        <v>25</v>
      </c>
      <c r="C329" s="3">
        <v>0</v>
      </c>
      <c r="D329" s="2">
        <v>44093.049897382829</v>
      </c>
      <c r="E329" s="8">
        <f>(SUMIF(Invoice_Line_Items!B:B,Invoices!A329,Invoice_Line_Items!G:G))</f>
        <v>2257.7000000000003</v>
      </c>
      <c r="F329" s="8">
        <f>(SUMIF(Invoice_Line_Items!B:B,Invoices!A329,Invoice_Line_Items!G:G))*(1-C329)</f>
        <v>2257.7000000000003</v>
      </c>
      <c r="G329" s="8">
        <f>SUMIF(Invoice_Line_Items!B:B,Invoices!A329,Invoice_Line_Items!I:I)-(E329-F329)</f>
        <v>834.2</v>
      </c>
      <c r="H329" s="8">
        <f t="shared" si="10"/>
        <v>9</v>
      </c>
      <c r="I329">
        <f t="shared" si="11"/>
        <v>2020</v>
      </c>
    </row>
    <row r="330" spans="1:9" x14ac:dyDescent="0.15">
      <c r="A330" t="s">
        <v>435</v>
      </c>
      <c r="B330" t="s">
        <v>29</v>
      </c>
      <c r="C330" s="3">
        <v>0</v>
      </c>
      <c r="D330" s="2">
        <v>44093.313877305423</v>
      </c>
      <c r="E330" s="8">
        <f>(SUMIF(Invoice_Line_Items!B:B,Invoices!A330,Invoice_Line_Items!G:G))</f>
        <v>278.34999999999997</v>
      </c>
      <c r="F330" s="8">
        <f>(SUMIF(Invoice_Line_Items!B:B,Invoices!A330,Invoice_Line_Items!G:G))*(1-C330)</f>
        <v>278.34999999999997</v>
      </c>
      <c r="G330" s="8">
        <f>SUMIF(Invoice_Line_Items!B:B,Invoices!A330,Invoice_Line_Items!I:I)-(E330-F330)</f>
        <v>108.1</v>
      </c>
      <c r="H330" s="8">
        <f t="shared" si="10"/>
        <v>9</v>
      </c>
      <c r="I330">
        <f t="shared" si="11"/>
        <v>2020</v>
      </c>
    </row>
    <row r="331" spans="1:9" x14ac:dyDescent="0.15">
      <c r="A331" t="s">
        <v>436</v>
      </c>
      <c r="B331" t="s">
        <v>17</v>
      </c>
      <c r="C331" s="3">
        <v>0</v>
      </c>
      <c r="D331" s="2">
        <v>44093.570037297693</v>
      </c>
      <c r="E331" s="8">
        <f>(SUMIF(Invoice_Line_Items!B:B,Invoices!A331,Invoice_Line_Items!G:G))</f>
        <v>34.849999999999994</v>
      </c>
      <c r="F331" s="8">
        <f>(SUMIF(Invoice_Line_Items!B:B,Invoices!A331,Invoice_Line_Items!G:G))*(1-C331)</f>
        <v>34.849999999999994</v>
      </c>
      <c r="G331" s="8">
        <f>SUMIF(Invoice_Line_Items!B:B,Invoices!A331,Invoice_Line_Items!I:I)-(E331-F331)</f>
        <v>14.449999999999998</v>
      </c>
      <c r="H331" s="8">
        <f t="shared" si="10"/>
        <v>9</v>
      </c>
      <c r="I331">
        <f t="shared" si="11"/>
        <v>2020</v>
      </c>
    </row>
    <row r="332" spans="1:9" x14ac:dyDescent="0.15">
      <c r="A332" t="s">
        <v>437</v>
      </c>
      <c r="B332" t="s">
        <v>19</v>
      </c>
      <c r="C332" s="3">
        <v>0.1</v>
      </c>
      <c r="D332" s="2">
        <v>44093.941472637314</v>
      </c>
      <c r="E332" s="8">
        <f>(SUMIF(Invoice_Line_Items!B:B,Invoices!A332,Invoice_Line_Items!G:G))</f>
        <v>3274.7</v>
      </c>
      <c r="F332" s="8">
        <f>(SUMIF(Invoice_Line_Items!B:B,Invoices!A332,Invoice_Line_Items!G:G))*(1-C332)</f>
        <v>2947.23</v>
      </c>
      <c r="G332" s="8">
        <f>SUMIF(Invoice_Line_Items!B:B,Invoices!A332,Invoice_Line_Items!I:I)-(E332-F332)</f>
        <v>1026.78</v>
      </c>
      <c r="H332" s="8">
        <f t="shared" si="10"/>
        <v>9</v>
      </c>
      <c r="I332">
        <f t="shared" si="11"/>
        <v>2020</v>
      </c>
    </row>
    <row r="333" spans="1:9" x14ac:dyDescent="0.15">
      <c r="A333" t="s">
        <v>438</v>
      </c>
      <c r="B333" t="s">
        <v>22</v>
      </c>
      <c r="C333" s="3">
        <v>0.1</v>
      </c>
      <c r="D333" s="2">
        <v>44094.29932911184</v>
      </c>
      <c r="E333" s="8">
        <f>(SUMIF(Invoice_Line_Items!B:B,Invoices!A333,Invoice_Line_Items!G:G))</f>
        <v>79.95</v>
      </c>
      <c r="F333" s="8">
        <f>(SUMIF(Invoice_Line_Items!B:B,Invoices!A333,Invoice_Line_Items!G:G))*(1-C333)</f>
        <v>71.954999999999998</v>
      </c>
      <c r="G333" s="8">
        <f>SUMIF(Invoice_Line_Items!B:B,Invoices!A333,Invoice_Line_Items!I:I)-(E333-F333)</f>
        <v>19.954999999999998</v>
      </c>
      <c r="H333" s="8">
        <f t="shared" si="10"/>
        <v>9</v>
      </c>
      <c r="I333">
        <f t="shared" si="11"/>
        <v>2020</v>
      </c>
    </row>
    <row r="334" spans="1:9" x14ac:dyDescent="0.15">
      <c r="A334" t="s">
        <v>439</v>
      </c>
      <c r="B334" t="s">
        <v>22</v>
      </c>
      <c r="C334" s="3">
        <v>0.2</v>
      </c>
      <c r="D334" s="2">
        <v>44094.687383115139</v>
      </c>
      <c r="E334" s="8">
        <f>(SUMIF(Invoice_Line_Items!B:B,Invoices!A334,Invoice_Line_Items!G:G))</f>
        <v>159.5</v>
      </c>
      <c r="F334" s="8">
        <f>(SUMIF(Invoice_Line_Items!B:B,Invoices!A334,Invoice_Line_Items!G:G))*(1-C334)</f>
        <v>127.60000000000001</v>
      </c>
      <c r="G334" s="8">
        <f>SUMIF(Invoice_Line_Items!B:B,Invoices!A334,Invoice_Line_Items!I:I)-(E334-F334)</f>
        <v>28.100000000000009</v>
      </c>
      <c r="H334" s="8">
        <f t="shared" si="10"/>
        <v>9</v>
      </c>
      <c r="I334">
        <f t="shared" si="11"/>
        <v>2020</v>
      </c>
    </row>
    <row r="335" spans="1:9" x14ac:dyDescent="0.15">
      <c r="A335" t="s">
        <v>440</v>
      </c>
      <c r="B335" t="s">
        <v>19</v>
      </c>
      <c r="C335" s="3">
        <v>0</v>
      </c>
      <c r="D335" s="2">
        <v>44094.857097133718</v>
      </c>
      <c r="E335" s="8">
        <f>(SUMIF(Invoice_Line_Items!B:B,Invoices!A335,Invoice_Line_Items!G:G))</f>
        <v>1059.45</v>
      </c>
      <c r="F335" s="8">
        <f>(SUMIF(Invoice_Line_Items!B:B,Invoices!A335,Invoice_Line_Items!G:G))*(1-C335)</f>
        <v>1059.45</v>
      </c>
      <c r="G335" s="8">
        <f>SUMIF(Invoice_Line_Items!B:B,Invoices!A335,Invoice_Line_Items!I:I)-(E335-F335)</f>
        <v>445.60000000000008</v>
      </c>
      <c r="H335" s="8">
        <f t="shared" si="10"/>
        <v>9</v>
      </c>
      <c r="I335">
        <f t="shared" si="11"/>
        <v>2020</v>
      </c>
    </row>
    <row r="336" spans="1:9" x14ac:dyDescent="0.15">
      <c r="A336" t="s">
        <v>441</v>
      </c>
      <c r="B336" t="s">
        <v>3359</v>
      </c>
      <c r="C336" s="3">
        <v>0.1</v>
      </c>
      <c r="D336" s="2">
        <v>44094.945352492075</v>
      </c>
      <c r="E336" s="8">
        <f>(SUMIF(Invoice_Line_Items!B:B,Invoices!A336,Invoice_Line_Items!G:G))</f>
        <v>692.90000000000009</v>
      </c>
      <c r="F336" s="8">
        <f>(SUMIF(Invoice_Line_Items!B:B,Invoices!A336,Invoice_Line_Items!G:G))*(1-C336)</f>
        <v>623.61000000000013</v>
      </c>
      <c r="G336" s="8">
        <f>SUMIF(Invoice_Line_Items!B:B,Invoices!A336,Invoice_Line_Items!I:I)-(E336-F336)</f>
        <v>208.95999999999992</v>
      </c>
      <c r="H336" s="8">
        <f t="shared" si="10"/>
        <v>9</v>
      </c>
      <c r="I336">
        <f t="shared" si="11"/>
        <v>2020</v>
      </c>
    </row>
    <row r="337" spans="1:9" x14ac:dyDescent="0.15">
      <c r="A337" t="s">
        <v>442</v>
      </c>
      <c r="B337" t="s">
        <v>19</v>
      </c>
      <c r="C337" s="3">
        <v>0.1</v>
      </c>
      <c r="D337" s="2">
        <v>44095.07974907288</v>
      </c>
      <c r="E337" s="8">
        <f>(SUMIF(Invoice_Line_Items!B:B,Invoices!A337,Invoice_Line_Items!G:G))</f>
        <v>447.49999999999994</v>
      </c>
      <c r="F337" s="8">
        <f>(SUMIF(Invoice_Line_Items!B:B,Invoices!A337,Invoice_Line_Items!G:G))*(1-C337)</f>
        <v>402.74999999999994</v>
      </c>
      <c r="G337" s="8">
        <f>SUMIF(Invoice_Line_Items!B:B,Invoices!A337,Invoice_Line_Items!I:I)-(E337-F337)</f>
        <v>115.24999999999997</v>
      </c>
      <c r="H337" s="8">
        <f t="shared" si="10"/>
        <v>9</v>
      </c>
      <c r="I337">
        <f t="shared" si="11"/>
        <v>2020</v>
      </c>
    </row>
    <row r="338" spans="1:9" x14ac:dyDescent="0.15">
      <c r="A338" t="s">
        <v>443</v>
      </c>
      <c r="B338" t="s">
        <v>21</v>
      </c>
      <c r="C338" s="3">
        <v>0.1</v>
      </c>
      <c r="D338" s="2">
        <v>44095.24295024616</v>
      </c>
      <c r="E338" s="8">
        <f>(SUMIF(Invoice_Line_Items!B:B,Invoices!A338,Invoice_Line_Items!G:G))</f>
        <v>1528.9499999999998</v>
      </c>
      <c r="F338" s="8">
        <f>(SUMIF(Invoice_Line_Items!B:B,Invoices!A338,Invoice_Line_Items!G:G))*(1-C338)</f>
        <v>1376.0549999999998</v>
      </c>
      <c r="G338" s="8">
        <f>SUMIF(Invoice_Line_Items!B:B,Invoices!A338,Invoice_Line_Items!I:I)-(E338-F338)</f>
        <v>398.40499999999997</v>
      </c>
      <c r="H338" s="8">
        <f t="shared" si="10"/>
        <v>9</v>
      </c>
      <c r="I338">
        <f t="shared" si="11"/>
        <v>2020</v>
      </c>
    </row>
    <row r="339" spans="1:9" x14ac:dyDescent="0.15">
      <c r="A339" t="s">
        <v>444</v>
      </c>
      <c r="B339" t="s">
        <v>20</v>
      </c>
      <c r="C339" s="3">
        <v>0</v>
      </c>
      <c r="D339" s="2">
        <v>44095.724437159377</v>
      </c>
      <c r="E339" s="8">
        <f>(SUMIF(Invoice_Line_Items!B:B,Invoices!A339,Invoice_Line_Items!G:G))</f>
        <v>2245.8000000000002</v>
      </c>
      <c r="F339" s="8">
        <f>(SUMIF(Invoice_Line_Items!B:B,Invoices!A339,Invoice_Line_Items!G:G))*(1-C339)</f>
        <v>2245.8000000000002</v>
      </c>
      <c r="G339" s="8">
        <f>SUMIF(Invoice_Line_Items!B:B,Invoices!A339,Invoice_Line_Items!I:I)-(E339-F339)</f>
        <v>936.94999999999993</v>
      </c>
      <c r="H339" s="8">
        <f t="shared" si="10"/>
        <v>9</v>
      </c>
      <c r="I339">
        <f t="shared" si="11"/>
        <v>2020</v>
      </c>
    </row>
    <row r="340" spans="1:9" x14ac:dyDescent="0.15">
      <c r="A340" t="s">
        <v>445</v>
      </c>
      <c r="B340" t="s">
        <v>17</v>
      </c>
      <c r="C340" s="3">
        <v>0.1</v>
      </c>
      <c r="D340" s="2">
        <v>44095.839383043218</v>
      </c>
      <c r="E340" s="8">
        <f>(SUMIF(Invoice_Line_Items!B:B,Invoices!A340,Invoice_Line_Items!G:G))</f>
        <v>90.75</v>
      </c>
      <c r="F340" s="8">
        <f>(SUMIF(Invoice_Line_Items!B:B,Invoices!A340,Invoice_Line_Items!G:G))*(1-C340)</f>
        <v>81.674999999999997</v>
      </c>
      <c r="G340" s="8">
        <f>SUMIF(Invoice_Line_Items!B:B,Invoices!A340,Invoice_Line_Items!I:I)-(E340-F340)</f>
        <v>9.7249999999999943</v>
      </c>
      <c r="H340" s="8">
        <f t="shared" si="10"/>
        <v>9</v>
      </c>
      <c r="I340">
        <f t="shared" si="11"/>
        <v>2020</v>
      </c>
    </row>
    <row r="341" spans="1:9" x14ac:dyDescent="0.15">
      <c r="A341" t="s">
        <v>446</v>
      </c>
      <c r="B341" t="s">
        <v>25</v>
      </c>
      <c r="C341" s="3">
        <v>0</v>
      </c>
      <c r="D341" s="2">
        <v>44096.163385309788</v>
      </c>
      <c r="E341" s="8">
        <f>(SUMIF(Invoice_Line_Items!B:B,Invoices!A341,Invoice_Line_Items!G:G))</f>
        <v>619.9</v>
      </c>
      <c r="F341" s="8">
        <f>(SUMIF(Invoice_Line_Items!B:B,Invoices!A341,Invoice_Line_Items!G:G))*(1-C341)</f>
        <v>619.9</v>
      </c>
      <c r="G341" s="8">
        <f>SUMIF(Invoice_Line_Items!B:B,Invoices!A341,Invoice_Line_Items!I:I)-(E341-F341)</f>
        <v>230.45</v>
      </c>
      <c r="H341" s="8">
        <f t="shared" si="10"/>
        <v>9</v>
      </c>
      <c r="I341">
        <f t="shared" si="11"/>
        <v>2020</v>
      </c>
    </row>
    <row r="342" spans="1:9" x14ac:dyDescent="0.15">
      <c r="A342" t="s">
        <v>447</v>
      </c>
      <c r="B342" t="s">
        <v>23</v>
      </c>
      <c r="C342" s="3">
        <v>0</v>
      </c>
      <c r="D342" s="2">
        <v>44096.334530901673</v>
      </c>
      <c r="E342" s="8">
        <f>(SUMIF(Invoice_Line_Items!B:B,Invoices!A342,Invoice_Line_Items!G:G))</f>
        <v>13175.499999999998</v>
      </c>
      <c r="F342" s="8">
        <f>(SUMIF(Invoice_Line_Items!B:B,Invoices!A342,Invoice_Line_Items!G:G))*(1-C342)</f>
        <v>13175.499999999998</v>
      </c>
      <c r="G342" s="8">
        <f>SUMIF(Invoice_Line_Items!B:B,Invoices!A342,Invoice_Line_Items!I:I)-(E342-F342)</f>
        <v>4139.4999999999991</v>
      </c>
      <c r="H342" s="8">
        <f t="shared" si="10"/>
        <v>9</v>
      </c>
      <c r="I342">
        <f t="shared" si="11"/>
        <v>2020</v>
      </c>
    </row>
    <row r="343" spans="1:9" x14ac:dyDescent="0.15">
      <c r="A343" t="s">
        <v>448</v>
      </c>
      <c r="B343" t="s">
        <v>19</v>
      </c>
      <c r="C343" s="3">
        <v>0</v>
      </c>
      <c r="D343" s="2">
        <v>44096.800845169841</v>
      </c>
      <c r="E343" s="8">
        <f>(SUMIF(Invoice_Line_Items!B:B,Invoices!A343,Invoice_Line_Items!G:G))</f>
        <v>258.7</v>
      </c>
      <c r="F343" s="8">
        <f>(SUMIF(Invoice_Line_Items!B:B,Invoices!A343,Invoice_Line_Items!G:G))*(1-C343)</f>
        <v>258.7</v>
      </c>
      <c r="G343" s="8">
        <f>SUMIF(Invoice_Line_Items!B:B,Invoices!A343,Invoice_Line_Items!I:I)-(E343-F343)</f>
        <v>111.70000000000002</v>
      </c>
      <c r="H343" s="8">
        <f t="shared" si="10"/>
        <v>9</v>
      </c>
      <c r="I343">
        <f t="shared" si="11"/>
        <v>2020</v>
      </c>
    </row>
    <row r="344" spans="1:9" x14ac:dyDescent="0.15">
      <c r="A344" t="s">
        <v>449</v>
      </c>
      <c r="B344" t="s">
        <v>19</v>
      </c>
      <c r="C344" s="3">
        <v>0</v>
      </c>
      <c r="D344" s="2">
        <v>44096.927102734073</v>
      </c>
      <c r="E344" s="8">
        <f>(SUMIF(Invoice_Line_Items!B:B,Invoices!A344,Invoice_Line_Items!G:G))</f>
        <v>1055.5500000000002</v>
      </c>
      <c r="F344" s="8">
        <f>(SUMIF(Invoice_Line_Items!B:B,Invoices!A344,Invoice_Line_Items!G:G))*(1-C344)</f>
        <v>1055.5500000000002</v>
      </c>
      <c r="G344" s="8">
        <f>SUMIF(Invoice_Line_Items!B:B,Invoices!A344,Invoice_Line_Items!I:I)-(E344-F344)</f>
        <v>370.19999999999993</v>
      </c>
      <c r="H344" s="8">
        <f t="shared" si="10"/>
        <v>9</v>
      </c>
      <c r="I344">
        <f t="shared" si="11"/>
        <v>2020</v>
      </c>
    </row>
    <row r="345" spans="1:9" x14ac:dyDescent="0.15">
      <c r="A345" t="s">
        <v>450</v>
      </c>
      <c r="B345" t="s">
        <v>21</v>
      </c>
      <c r="C345" s="3">
        <v>0.1</v>
      </c>
      <c r="D345" s="2">
        <v>44097.143991315206</v>
      </c>
      <c r="E345" s="8">
        <f>(SUMIF(Invoice_Line_Items!B:B,Invoices!A345,Invoice_Line_Items!G:G))</f>
        <v>2942.4000000000005</v>
      </c>
      <c r="F345" s="8">
        <f>(SUMIF(Invoice_Line_Items!B:B,Invoices!A345,Invoice_Line_Items!G:G))*(1-C345)</f>
        <v>2648.1600000000008</v>
      </c>
      <c r="G345" s="8">
        <f>SUMIF(Invoice_Line_Items!B:B,Invoices!A345,Invoice_Line_Items!I:I)-(E345-F345)</f>
        <v>788.46000000000026</v>
      </c>
      <c r="H345" s="8">
        <f t="shared" si="10"/>
        <v>9</v>
      </c>
      <c r="I345">
        <f t="shared" si="11"/>
        <v>2020</v>
      </c>
    </row>
    <row r="346" spans="1:9" x14ac:dyDescent="0.15">
      <c r="A346" t="s">
        <v>451</v>
      </c>
      <c r="B346" t="s">
        <v>17</v>
      </c>
      <c r="C346" s="3">
        <v>0</v>
      </c>
      <c r="D346" s="2">
        <v>44097.475794763472</v>
      </c>
      <c r="E346" s="8">
        <f>(SUMIF(Invoice_Line_Items!B:B,Invoices!A346,Invoice_Line_Items!G:G))</f>
        <v>597.79999999999995</v>
      </c>
      <c r="F346" s="8">
        <f>(SUMIF(Invoice_Line_Items!B:B,Invoices!A346,Invoice_Line_Items!G:G))*(1-C346)</f>
        <v>597.79999999999995</v>
      </c>
      <c r="G346" s="8">
        <f>SUMIF(Invoice_Line_Items!B:B,Invoices!A346,Invoice_Line_Items!I:I)-(E346-F346)</f>
        <v>203.65000000000003</v>
      </c>
      <c r="H346" s="8">
        <f t="shared" si="10"/>
        <v>9</v>
      </c>
      <c r="I346">
        <f t="shared" si="11"/>
        <v>2020</v>
      </c>
    </row>
    <row r="347" spans="1:9" x14ac:dyDescent="0.15">
      <c r="A347" t="s">
        <v>452</v>
      </c>
      <c r="B347" t="s">
        <v>22</v>
      </c>
      <c r="C347" s="3">
        <v>0</v>
      </c>
      <c r="D347" s="2">
        <v>44097.950858379103</v>
      </c>
      <c r="E347" s="8">
        <f>(SUMIF(Invoice_Line_Items!B:B,Invoices!A347,Invoice_Line_Items!G:G))</f>
        <v>130.35000000000002</v>
      </c>
      <c r="F347" s="8">
        <f>(SUMIF(Invoice_Line_Items!B:B,Invoices!A347,Invoice_Line_Items!G:G))*(1-C347)</f>
        <v>130.35000000000002</v>
      </c>
      <c r="G347" s="8">
        <f>SUMIF(Invoice_Line_Items!B:B,Invoices!A347,Invoice_Line_Items!I:I)-(E347-F347)</f>
        <v>58.75</v>
      </c>
      <c r="H347" s="8">
        <f t="shared" si="10"/>
        <v>9</v>
      </c>
      <c r="I347">
        <f t="shared" si="11"/>
        <v>2020</v>
      </c>
    </row>
    <row r="348" spans="1:9" x14ac:dyDescent="0.15">
      <c r="A348" t="s">
        <v>453</v>
      </c>
      <c r="B348" t="s">
        <v>19</v>
      </c>
      <c r="C348" s="3">
        <v>0.1</v>
      </c>
      <c r="D348" s="2">
        <v>44098.366830003899</v>
      </c>
      <c r="E348" s="8">
        <f>(SUMIF(Invoice_Line_Items!B:B,Invoices!A348,Invoice_Line_Items!G:G))</f>
        <v>685.69999999999993</v>
      </c>
      <c r="F348" s="8">
        <f>(SUMIF(Invoice_Line_Items!B:B,Invoices!A348,Invoice_Line_Items!G:G))*(1-C348)</f>
        <v>617.13</v>
      </c>
      <c r="G348" s="8">
        <f>SUMIF(Invoice_Line_Items!B:B,Invoices!A348,Invoice_Line_Items!I:I)-(E348-F348)</f>
        <v>298.88</v>
      </c>
      <c r="H348" s="8">
        <f t="shared" si="10"/>
        <v>9</v>
      </c>
      <c r="I348">
        <f t="shared" si="11"/>
        <v>2020</v>
      </c>
    </row>
    <row r="349" spans="1:9" x14ac:dyDescent="0.15">
      <c r="A349" t="s">
        <v>454</v>
      </c>
      <c r="B349" t="s">
        <v>17</v>
      </c>
      <c r="C349" s="3">
        <v>0.1</v>
      </c>
      <c r="D349" s="2">
        <v>44098.781709111703</v>
      </c>
      <c r="E349" s="8">
        <f>(SUMIF(Invoice_Line_Items!B:B,Invoices!A349,Invoice_Line_Items!G:G))</f>
        <v>809.65000000000009</v>
      </c>
      <c r="F349" s="8">
        <f>(SUMIF(Invoice_Line_Items!B:B,Invoices!A349,Invoice_Line_Items!G:G))*(1-C349)</f>
        <v>728.68500000000006</v>
      </c>
      <c r="G349" s="8">
        <f>SUMIF(Invoice_Line_Items!B:B,Invoices!A349,Invoice_Line_Items!I:I)-(E349-F349)</f>
        <v>183.08499999999992</v>
      </c>
      <c r="H349" s="8">
        <f t="shared" si="10"/>
        <v>9</v>
      </c>
      <c r="I349">
        <f t="shared" si="11"/>
        <v>2020</v>
      </c>
    </row>
    <row r="350" spans="1:9" x14ac:dyDescent="0.15">
      <c r="A350" t="s">
        <v>455</v>
      </c>
      <c r="B350" t="s">
        <v>24</v>
      </c>
      <c r="C350" s="3">
        <v>0.1</v>
      </c>
      <c r="D350" s="2">
        <v>44099.12774882884</v>
      </c>
      <c r="E350" s="8">
        <f>(SUMIF(Invoice_Line_Items!B:B,Invoices!A350,Invoice_Line_Items!G:G))</f>
        <v>1077.45</v>
      </c>
      <c r="F350" s="8">
        <f>(SUMIF(Invoice_Line_Items!B:B,Invoices!A350,Invoice_Line_Items!G:G))*(1-C350)</f>
        <v>969.70500000000004</v>
      </c>
      <c r="G350" s="8">
        <f>SUMIF(Invoice_Line_Items!B:B,Invoices!A350,Invoice_Line_Items!I:I)-(E350-F350)</f>
        <v>229.70499999999987</v>
      </c>
      <c r="H350" s="8">
        <f t="shared" si="10"/>
        <v>9</v>
      </c>
      <c r="I350">
        <f t="shared" si="11"/>
        <v>2020</v>
      </c>
    </row>
    <row r="351" spans="1:9" x14ac:dyDescent="0.15">
      <c r="A351" t="s">
        <v>456</v>
      </c>
      <c r="B351" t="s">
        <v>17</v>
      </c>
      <c r="C351" s="3">
        <v>0</v>
      </c>
      <c r="D351" s="2">
        <v>44099.612433450871</v>
      </c>
      <c r="E351" s="8">
        <f>(SUMIF(Invoice_Line_Items!B:B,Invoices!A351,Invoice_Line_Items!G:G))</f>
        <v>2020.25</v>
      </c>
      <c r="F351" s="8">
        <f>(SUMIF(Invoice_Line_Items!B:B,Invoices!A351,Invoice_Line_Items!G:G))*(1-C351)</f>
        <v>2020.25</v>
      </c>
      <c r="G351" s="8">
        <f>SUMIF(Invoice_Line_Items!B:B,Invoices!A351,Invoice_Line_Items!I:I)-(E351-F351)</f>
        <v>736.75</v>
      </c>
      <c r="H351" s="8">
        <f t="shared" si="10"/>
        <v>9</v>
      </c>
      <c r="I351">
        <f t="shared" si="11"/>
        <v>2020</v>
      </c>
    </row>
    <row r="352" spans="1:9" x14ac:dyDescent="0.15">
      <c r="A352" t="s">
        <v>457</v>
      </c>
      <c r="B352" t="s">
        <v>17</v>
      </c>
      <c r="C352" s="3">
        <v>0</v>
      </c>
      <c r="D352" s="2">
        <v>44099.626630936393</v>
      </c>
      <c r="E352" s="8">
        <f>(SUMIF(Invoice_Line_Items!B:B,Invoices!A352,Invoice_Line_Items!G:G))</f>
        <v>2526.35</v>
      </c>
      <c r="F352" s="8">
        <f>(SUMIF(Invoice_Line_Items!B:B,Invoices!A352,Invoice_Line_Items!G:G))*(1-C352)</f>
        <v>2526.35</v>
      </c>
      <c r="G352" s="8">
        <f>SUMIF(Invoice_Line_Items!B:B,Invoices!A352,Invoice_Line_Items!I:I)-(E352-F352)</f>
        <v>927.8</v>
      </c>
      <c r="H352" s="8">
        <f t="shared" si="10"/>
        <v>9</v>
      </c>
      <c r="I352">
        <f t="shared" si="11"/>
        <v>2020</v>
      </c>
    </row>
    <row r="353" spans="1:9" x14ac:dyDescent="0.15">
      <c r="A353" t="s">
        <v>458</v>
      </c>
      <c r="B353" t="s">
        <v>19</v>
      </c>
      <c r="C353" s="3">
        <v>0</v>
      </c>
      <c r="D353" s="2">
        <v>44099.999519562683</v>
      </c>
      <c r="E353" s="8">
        <f>(SUMIF(Invoice_Line_Items!B:B,Invoices!A353,Invoice_Line_Items!G:G))</f>
        <v>60.400000000000006</v>
      </c>
      <c r="F353" s="8">
        <f>(SUMIF(Invoice_Line_Items!B:B,Invoices!A353,Invoice_Line_Items!G:G))*(1-C353)</f>
        <v>60.400000000000006</v>
      </c>
      <c r="G353" s="8">
        <f>SUMIF(Invoice_Line_Items!B:B,Invoices!A353,Invoice_Line_Items!I:I)-(E353-F353)</f>
        <v>18.099999999999998</v>
      </c>
      <c r="H353" s="8">
        <f t="shared" si="10"/>
        <v>9</v>
      </c>
      <c r="I353">
        <f t="shared" si="11"/>
        <v>2020</v>
      </c>
    </row>
    <row r="354" spans="1:9" x14ac:dyDescent="0.15">
      <c r="A354" t="s">
        <v>459</v>
      </c>
      <c r="B354" t="s">
        <v>3359</v>
      </c>
      <c r="C354" s="3">
        <v>0</v>
      </c>
      <c r="D354" s="2">
        <v>44100.160385854011</v>
      </c>
      <c r="E354" s="8">
        <f>(SUMIF(Invoice_Line_Items!B:B,Invoices!A354,Invoice_Line_Items!G:G))</f>
        <v>652.94999999999993</v>
      </c>
      <c r="F354" s="8">
        <f>(SUMIF(Invoice_Line_Items!B:B,Invoices!A354,Invoice_Line_Items!G:G))*(1-C354)</f>
        <v>652.94999999999993</v>
      </c>
      <c r="G354" s="8">
        <f>SUMIF(Invoice_Line_Items!B:B,Invoices!A354,Invoice_Line_Items!I:I)-(E354-F354)</f>
        <v>267.95000000000005</v>
      </c>
      <c r="H354" s="8">
        <f t="shared" si="10"/>
        <v>9</v>
      </c>
      <c r="I354">
        <f t="shared" si="11"/>
        <v>2020</v>
      </c>
    </row>
    <row r="355" spans="1:9" x14ac:dyDescent="0.15">
      <c r="A355" t="s">
        <v>460</v>
      </c>
      <c r="B355" t="s">
        <v>29</v>
      </c>
      <c r="C355" s="3">
        <v>0.1</v>
      </c>
      <c r="D355" s="2">
        <v>44100.57874001249</v>
      </c>
      <c r="E355" s="8">
        <f>(SUMIF(Invoice_Line_Items!B:B,Invoices!A355,Invoice_Line_Items!G:G))</f>
        <v>570.45000000000005</v>
      </c>
      <c r="F355" s="8">
        <f>(SUMIF(Invoice_Line_Items!B:B,Invoices!A355,Invoice_Line_Items!G:G))*(1-C355)</f>
        <v>513.40500000000009</v>
      </c>
      <c r="G355" s="8">
        <f>SUMIF(Invoice_Line_Items!B:B,Invoices!A355,Invoice_Line_Items!I:I)-(E355-F355)</f>
        <v>134.60500000000002</v>
      </c>
      <c r="H355" s="8">
        <f t="shared" si="10"/>
        <v>9</v>
      </c>
      <c r="I355">
        <f t="shared" si="11"/>
        <v>2020</v>
      </c>
    </row>
    <row r="356" spans="1:9" x14ac:dyDescent="0.15">
      <c r="A356" t="s">
        <v>461</v>
      </c>
      <c r="B356" t="s">
        <v>22</v>
      </c>
      <c r="C356" s="3">
        <v>0.2</v>
      </c>
      <c r="D356" s="2">
        <v>44100.999665400341</v>
      </c>
      <c r="E356" s="8">
        <f>(SUMIF(Invoice_Line_Items!B:B,Invoices!A356,Invoice_Line_Items!G:G))</f>
        <v>12.45</v>
      </c>
      <c r="F356" s="8">
        <f>(SUMIF(Invoice_Line_Items!B:B,Invoices!A356,Invoice_Line_Items!G:G))*(1-C356)</f>
        <v>9.9600000000000009</v>
      </c>
      <c r="G356" s="8">
        <f>SUMIF(Invoice_Line_Items!B:B,Invoices!A356,Invoice_Line_Items!I:I)-(E356-F356)</f>
        <v>3.7600000000000007</v>
      </c>
      <c r="H356" s="8">
        <f t="shared" si="10"/>
        <v>9</v>
      </c>
      <c r="I356">
        <f t="shared" si="11"/>
        <v>2020</v>
      </c>
    </row>
    <row r="357" spans="1:9" x14ac:dyDescent="0.15">
      <c r="A357" t="s">
        <v>462</v>
      </c>
      <c r="B357" t="s">
        <v>20</v>
      </c>
      <c r="C357" s="3">
        <v>0.1</v>
      </c>
      <c r="D357" s="2">
        <v>44101.235105848231</v>
      </c>
      <c r="E357" s="8">
        <f>(SUMIF(Invoice_Line_Items!B:B,Invoices!A357,Invoice_Line_Items!G:G))</f>
        <v>2194.25</v>
      </c>
      <c r="F357" s="8">
        <f>(SUMIF(Invoice_Line_Items!B:B,Invoices!A357,Invoice_Line_Items!G:G))*(1-C357)</f>
        <v>1974.825</v>
      </c>
      <c r="G357" s="8">
        <f>SUMIF(Invoice_Line_Items!B:B,Invoices!A357,Invoice_Line_Items!I:I)-(E357-F357)</f>
        <v>658.52500000000009</v>
      </c>
      <c r="H357" s="8">
        <f t="shared" si="10"/>
        <v>9</v>
      </c>
      <c r="I357">
        <f t="shared" si="11"/>
        <v>2020</v>
      </c>
    </row>
    <row r="358" spans="1:9" x14ac:dyDescent="0.15">
      <c r="A358" t="s">
        <v>463</v>
      </c>
      <c r="B358" t="s">
        <v>24</v>
      </c>
      <c r="C358" s="3">
        <v>0.1</v>
      </c>
      <c r="D358" s="2">
        <v>44101.654363335379</v>
      </c>
      <c r="E358" s="8">
        <f>(SUMIF(Invoice_Line_Items!B:B,Invoices!A358,Invoice_Line_Items!G:G))</f>
        <v>997.5</v>
      </c>
      <c r="F358" s="8">
        <f>(SUMIF(Invoice_Line_Items!B:B,Invoices!A358,Invoice_Line_Items!G:G))*(1-C358)</f>
        <v>897.75</v>
      </c>
      <c r="G358" s="8">
        <f>SUMIF(Invoice_Line_Items!B:B,Invoices!A358,Invoice_Line_Items!I:I)-(E358-F358)</f>
        <v>272.74999999999994</v>
      </c>
      <c r="H358" s="8">
        <f t="shared" si="10"/>
        <v>9</v>
      </c>
      <c r="I358">
        <f t="shared" si="11"/>
        <v>2020</v>
      </c>
    </row>
    <row r="359" spans="1:9" x14ac:dyDescent="0.15">
      <c r="A359" t="s">
        <v>464</v>
      </c>
      <c r="B359" t="s">
        <v>19</v>
      </c>
      <c r="C359" s="3">
        <v>0</v>
      </c>
      <c r="D359" s="2">
        <v>44102.019865220471</v>
      </c>
      <c r="E359" s="8">
        <f>(SUMIF(Invoice_Line_Items!B:B,Invoices!A359,Invoice_Line_Items!G:G))</f>
        <v>276.10000000000002</v>
      </c>
      <c r="F359" s="8">
        <f>(SUMIF(Invoice_Line_Items!B:B,Invoices!A359,Invoice_Line_Items!G:G))*(1-C359)</f>
        <v>276.10000000000002</v>
      </c>
      <c r="G359" s="8">
        <f>SUMIF(Invoice_Line_Items!B:B,Invoices!A359,Invoice_Line_Items!I:I)-(E359-F359)</f>
        <v>108.1</v>
      </c>
      <c r="H359" s="8">
        <f t="shared" si="10"/>
        <v>9</v>
      </c>
      <c r="I359">
        <f t="shared" si="11"/>
        <v>2020</v>
      </c>
    </row>
    <row r="360" spans="1:9" x14ac:dyDescent="0.15">
      <c r="A360" t="s">
        <v>465</v>
      </c>
      <c r="B360" t="s">
        <v>17</v>
      </c>
      <c r="C360" s="3">
        <v>0</v>
      </c>
      <c r="D360" s="2">
        <v>44102.407736894311</v>
      </c>
      <c r="E360" s="8">
        <f>(SUMIF(Invoice_Line_Items!B:B,Invoices!A360,Invoice_Line_Items!G:G))</f>
        <v>433.05</v>
      </c>
      <c r="F360" s="8">
        <f>(SUMIF(Invoice_Line_Items!B:B,Invoices!A360,Invoice_Line_Items!G:G))*(1-C360)</f>
        <v>433.05</v>
      </c>
      <c r="G360" s="8">
        <f>SUMIF(Invoice_Line_Items!B:B,Invoices!A360,Invoice_Line_Items!I:I)-(E360-F360)</f>
        <v>177.5</v>
      </c>
      <c r="H360" s="8">
        <f t="shared" si="10"/>
        <v>9</v>
      </c>
      <c r="I360">
        <f t="shared" si="11"/>
        <v>2020</v>
      </c>
    </row>
    <row r="361" spans="1:9" x14ac:dyDescent="0.15">
      <c r="A361" t="s">
        <v>466</v>
      </c>
      <c r="B361" t="s">
        <v>21</v>
      </c>
      <c r="C361" s="3">
        <v>0</v>
      </c>
      <c r="D361" s="2">
        <v>44102.794827773541</v>
      </c>
      <c r="E361" s="8">
        <f>(SUMIF(Invoice_Line_Items!B:B,Invoices!A361,Invoice_Line_Items!G:G))</f>
        <v>900.1</v>
      </c>
      <c r="F361" s="8">
        <f>(SUMIF(Invoice_Line_Items!B:B,Invoices!A361,Invoice_Line_Items!G:G))*(1-C361)</f>
        <v>900.1</v>
      </c>
      <c r="G361" s="8">
        <f>SUMIF(Invoice_Line_Items!B:B,Invoices!A361,Invoice_Line_Items!I:I)-(E361-F361)</f>
        <v>317.85000000000002</v>
      </c>
      <c r="H361" s="8">
        <f t="shared" si="10"/>
        <v>9</v>
      </c>
      <c r="I361">
        <f t="shared" si="11"/>
        <v>2020</v>
      </c>
    </row>
    <row r="362" spans="1:9" x14ac:dyDescent="0.15">
      <c r="A362" t="s">
        <v>467</v>
      </c>
      <c r="B362" t="s">
        <v>25</v>
      </c>
      <c r="C362" s="3">
        <v>0</v>
      </c>
      <c r="D362" s="2">
        <v>44102.956660206793</v>
      </c>
      <c r="E362" s="8">
        <f>(SUMIF(Invoice_Line_Items!B:B,Invoices!A362,Invoice_Line_Items!G:G))</f>
        <v>289.3</v>
      </c>
      <c r="F362" s="8">
        <f>(SUMIF(Invoice_Line_Items!B:B,Invoices!A362,Invoice_Line_Items!G:G))*(1-C362)</f>
        <v>289.3</v>
      </c>
      <c r="G362" s="8">
        <f>SUMIF(Invoice_Line_Items!B:B,Invoices!A362,Invoice_Line_Items!I:I)-(E362-F362)</f>
        <v>116.80000000000001</v>
      </c>
      <c r="H362" s="8">
        <f t="shared" si="10"/>
        <v>9</v>
      </c>
      <c r="I362">
        <f t="shared" si="11"/>
        <v>2020</v>
      </c>
    </row>
    <row r="363" spans="1:9" x14ac:dyDescent="0.15">
      <c r="A363" t="s">
        <v>468</v>
      </c>
      <c r="B363" t="s">
        <v>3359</v>
      </c>
      <c r="C363" s="3">
        <v>0</v>
      </c>
      <c r="D363" s="2">
        <v>44103.093911579272</v>
      </c>
      <c r="E363" s="8">
        <f>(SUMIF(Invoice_Line_Items!B:B,Invoices!A363,Invoice_Line_Items!G:G))</f>
        <v>14.75</v>
      </c>
      <c r="F363" s="8">
        <f>(SUMIF(Invoice_Line_Items!B:B,Invoices!A363,Invoice_Line_Items!G:G))*(1-C363)</f>
        <v>14.75</v>
      </c>
      <c r="G363" s="8">
        <f>SUMIF(Invoice_Line_Items!B:B,Invoices!A363,Invoice_Line_Items!I:I)-(E363-F363)</f>
        <v>5.7500000000000009</v>
      </c>
      <c r="H363" s="8">
        <f t="shared" si="10"/>
        <v>9</v>
      </c>
      <c r="I363">
        <f t="shared" si="11"/>
        <v>2020</v>
      </c>
    </row>
    <row r="364" spans="1:9" x14ac:dyDescent="0.15">
      <c r="A364" t="s">
        <v>469</v>
      </c>
      <c r="B364" t="s">
        <v>17</v>
      </c>
      <c r="C364" s="3">
        <v>0.1</v>
      </c>
      <c r="D364" s="2">
        <v>44103.336707057097</v>
      </c>
      <c r="E364" s="8">
        <f>(SUMIF(Invoice_Line_Items!B:B,Invoices!A364,Invoice_Line_Items!G:G))</f>
        <v>9.9499999999999993</v>
      </c>
      <c r="F364" s="8">
        <f>(SUMIF(Invoice_Line_Items!B:B,Invoices!A364,Invoice_Line_Items!G:G))*(1-C364)</f>
        <v>8.9550000000000001</v>
      </c>
      <c r="G364" s="8">
        <f>SUMIF(Invoice_Line_Items!B:B,Invoices!A364,Invoice_Line_Items!I:I)-(E364-F364)</f>
        <v>0.95500000000000007</v>
      </c>
      <c r="H364" s="8">
        <f t="shared" si="10"/>
        <v>9</v>
      </c>
      <c r="I364">
        <f t="shared" si="11"/>
        <v>2020</v>
      </c>
    </row>
    <row r="365" spans="1:9" x14ac:dyDescent="0.15">
      <c r="A365" t="s">
        <v>470</v>
      </c>
      <c r="B365" t="s">
        <v>21</v>
      </c>
      <c r="C365" s="3">
        <v>0.1</v>
      </c>
      <c r="D365" s="2">
        <v>44103.780742280818</v>
      </c>
      <c r="E365" s="8">
        <f>(SUMIF(Invoice_Line_Items!B:B,Invoices!A365,Invoice_Line_Items!G:G))</f>
        <v>251.14999999999995</v>
      </c>
      <c r="F365" s="8">
        <f>(SUMIF(Invoice_Line_Items!B:B,Invoices!A365,Invoice_Line_Items!G:G))*(1-C365)</f>
        <v>226.03499999999997</v>
      </c>
      <c r="G365" s="8">
        <f>SUMIF(Invoice_Line_Items!B:B,Invoices!A365,Invoice_Line_Items!I:I)-(E365-F365)</f>
        <v>124.185</v>
      </c>
      <c r="H365" s="8">
        <f t="shared" si="10"/>
        <v>9</v>
      </c>
      <c r="I365">
        <f t="shared" si="11"/>
        <v>2020</v>
      </c>
    </row>
    <row r="366" spans="1:9" x14ac:dyDescent="0.15">
      <c r="A366" t="s">
        <v>471</v>
      </c>
      <c r="B366" t="s">
        <v>17</v>
      </c>
      <c r="C366" s="3">
        <v>0</v>
      </c>
      <c r="D366" s="2">
        <v>44103.849940321314</v>
      </c>
      <c r="E366" s="8">
        <f>(SUMIF(Invoice_Line_Items!B:B,Invoices!A366,Invoice_Line_Items!G:G))</f>
        <v>26.849999999999998</v>
      </c>
      <c r="F366" s="8">
        <f>(SUMIF(Invoice_Line_Items!B:B,Invoices!A366,Invoice_Line_Items!G:G))*(1-C366)</f>
        <v>26.849999999999998</v>
      </c>
      <c r="G366" s="8">
        <f>SUMIF(Invoice_Line_Items!B:B,Invoices!A366,Invoice_Line_Items!I:I)-(E366-F366)</f>
        <v>17.099999999999998</v>
      </c>
      <c r="H366" s="8">
        <f t="shared" si="10"/>
        <v>9</v>
      </c>
      <c r="I366">
        <f t="shared" si="11"/>
        <v>2020</v>
      </c>
    </row>
    <row r="367" spans="1:9" x14ac:dyDescent="0.15">
      <c r="A367" t="s">
        <v>472</v>
      </c>
      <c r="B367" t="s">
        <v>25</v>
      </c>
      <c r="C367" s="3">
        <v>0</v>
      </c>
      <c r="D367" s="2">
        <v>44103.917450857647</v>
      </c>
      <c r="E367" s="8">
        <f>(SUMIF(Invoice_Line_Items!B:B,Invoices!A367,Invoice_Line_Items!G:G))</f>
        <v>4664.45</v>
      </c>
      <c r="F367" s="8">
        <f>(SUMIF(Invoice_Line_Items!B:B,Invoices!A367,Invoice_Line_Items!G:G))*(1-C367)</f>
        <v>4664.45</v>
      </c>
      <c r="G367" s="8">
        <f>SUMIF(Invoice_Line_Items!B:B,Invoices!A367,Invoice_Line_Items!I:I)-(E367-F367)</f>
        <v>1776.25</v>
      </c>
      <c r="H367" s="8">
        <f t="shared" si="10"/>
        <v>9</v>
      </c>
      <c r="I367">
        <f t="shared" si="11"/>
        <v>2020</v>
      </c>
    </row>
    <row r="368" spans="1:9" x14ac:dyDescent="0.15">
      <c r="A368" t="s">
        <v>473</v>
      </c>
      <c r="B368" t="s">
        <v>19</v>
      </c>
      <c r="C368" s="3">
        <v>0</v>
      </c>
      <c r="D368" s="2">
        <v>44103.933046964092</v>
      </c>
      <c r="E368" s="8">
        <f>(SUMIF(Invoice_Line_Items!B:B,Invoices!A368,Invoice_Line_Items!G:G))</f>
        <v>298.45</v>
      </c>
      <c r="F368" s="8">
        <f>(SUMIF(Invoice_Line_Items!B:B,Invoices!A368,Invoice_Line_Items!G:G))*(1-C368)</f>
        <v>298.45</v>
      </c>
      <c r="G368" s="8">
        <f>SUMIF(Invoice_Line_Items!B:B,Invoices!A368,Invoice_Line_Items!I:I)-(E368-F368)</f>
        <v>110.99999999999997</v>
      </c>
      <c r="H368" s="8">
        <f t="shared" si="10"/>
        <v>9</v>
      </c>
      <c r="I368">
        <f t="shared" si="11"/>
        <v>2020</v>
      </c>
    </row>
    <row r="369" spans="1:9" x14ac:dyDescent="0.15">
      <c r="A369" t="s">
        <v>474</v>
      </c>
      <c r="B369" t="s">
        <v>25</v>
      </c>
      <c r="C369" s="3">
        <v>0</v>
      </c>
      <c r="D369" s="2">
        <v>44103.983174465313</v>
      </c>
      <c r="E369" s="8">
        <f>(SUMIF(Invoice_Line_Items!B:B,Invoices!A369,Invoice_Line_Items!G:G))</f>
        <v>22.95</v>
      </c>
      <c r="F369" s="8">
        <f>(SUMIF(Invoice_Line_Items!B:B,Invoices!A369,Invoice_Line_Items!G:G))*(1-C369)</f>
        <v>22.95</v>
      </c>
      <c r="G369" s="8">
        <f>SUMIF(Invoice_Line_Items!B:B,Invoices!A369,Invoice_Line_Items!I:I)-(E369-F369)</f>
        <v>8.4499999999999993</v>
      </c>
      <c r="H369" s="8">
        <f t="shared" si="10"/>
        <v>9</v>
      </c>
      <c r="I369">
        <f t="shared" si="11"/>
        <v>2020</v>
      </c>
    </row>
    <row r="370" spans="1:9" x14ac:dyDescent="0.15">
      <c r="A370" t="s">
        <v>475</v>
      </c>
      <c r="B370" t="s">
        <v>29</v>
      </c>
      <c r="C370" s="3">
        <v>0</v>
      </c>
      <c r="D370" s="2">
        <v>44104.081606172003</v>
      </c>
      <c r="E370" s="8">
        <f>(SUMIF(Invoice_Line_Items!B:B,Invoices!A370,Invoice_Line_Items!G:G))</f>
        <v>573.19999999999993</v>
      </c>
      <c r="F370" s="8">
        <f>(SUMIF(Invoice_Line_Items!B:B,Invoices!A370,Invoice_Line_Items!G:G))*(1-C370)</f>
        <v>573.19999999999993</v>
      </c>
      <c r="G370" s="8">
        <f>SUMIF(Invoice_Line_Items!B:B,Invoices!A370,Invoice_Line_Items!I:I)-(E370-F370)</f>
        <v>117.09999999999995</v>
      </c>
      <c r="H370" s="8">
        <f t="shared" si="10"/>
        <v>9</v>
      </c>
      <c r="I370">
        <f t="shared" si="11"/>
        <v>2020</v>
      </c>
    </row>
    <row r="371" spans="1:9" x14ac:dyDescent="0.15">
      <c r="A371" t="s">
        <v>476</v>
      </c>
      <c r="B371" t="s">
        <v>29</v>
      </c>
      <c r="C371" s="3">
        <v>0</v>
      </c>
      <c r="D371" s="2">
        <v>44104.279120592393</v>
      </c>
      <c r="E371" s="8">
        <f>(SUMIF(Invoice_Line_Items!B:B,Invoices!A371,Invoice_Line_Items!G:G))</f>
        <v>525.54999999999995</v>
      </c>
      <c r="F371" s="8">
        <f>(SUMIF(Invoice_Line_Items!B:B,Invoices!A371,Invoice_Line_Items!G:G))*(1-C371)</f>
        <v>525.54999999999995</v>
      </c>
      <c r="G371" s="8">
        <f>SUMIF(Invoice_Line_Items!B:B,Invoices!A371,Invoice_Line_Items!I:I)-(E371-F371)</f>
        <v>187.29999999999998</v>
      </c>
      <c r="H371" s="8">
        <f t="shared" si="10"/>
        <v>9</v>
      </c>
      <c r="I371">
        <f t="shared" si="11"/>
        <v>2020</v>
      </c>
    </row>
    <row r="372" spans="1:9" x14ac:dyDescent="0.15">
      <c r="A372" t="s">
        <v>477</v>
      </c>
      <c r="B372" t="s">
        <v>29</v>
      </c>
      <c r="C372" s="3">
        <v>0.1</v>
      </c>
      <c r="D372" s="2">
        <v>44104.450939271053</v>
      </c>
      <c r="E372" s="8">
        <f>(SUMIF(Invoice_Line_Items!B:B,Invoices!A372,Invoice_Line_Items!G:G))</f>
        <v>598.75000000000011</v>
      </c>
      <c r="F372" s="8">
        <f>(SUMIF(Invoice_Line_Items!B:B,Invoices!A372,Invoice_Line_Items!G:G))*(1-C372)</f>
        <v>538.87500000000011</v>
      </c>
      <c r="G372" s="8">
        <f>SUMIF(Invoice_Line_Items!B:B,Invoices!A372,Invoice_Line_Items!I:I)-(E372-F372)</f>
        <v>155.82500000000002</v>
      </c>
      <c r="H372" s="8">
        <f t="shared" si="10"/>
        <v>9</v>
      </c>
      <c r="I372">
        <f t="shared" si="11"/>
        <v>2020</v>
      </c>
    </row>
    <row r="373" spans="1:9" x14ac:dyDescent="0.15">
      <c r="A373" t="s">
        <v>478</v>
      </c>
      <c r="B373" t="s">
        <v>17</v>
      </c>
      <c r="C373" s="3">
        <v>0</v>
      </c>
      <c r="D373" s="2">
        <v>44104.622461696526</v>
      </c>
      <c r="E373" s="8">
        <f>(SUMIF(Invoice_Line_Items!B:B,Invoices!A373,Invoice_Line_Items!G:G))</f>
        <v>121.39999999999998</v>
      </c>
      <c r="F373" s="8">
        <f>(SUMIF(Invoice_Line_Items!B:B,Invoices!A373,Invoice_Line_Items!G:G))*(1-C373)</f>
        <v>121.39999999999998</v>
      </c>
      <c r="G373" s="8">
        <f>SUMIF(Invoice_Line_Items!B:B,Invoices!A373,Invoice_Line_Items!I:I)-(E373-F373)</f>
        <v>55.599999999999987</v>
      </c>
      <c r="H373" s="8">
        <f t="shared" si="10"/>
        <v>9</v>
      </c>
      <c r="I373">
        <f t="shared" si="11"/>
        <v>2020</v>
      </c>
    </row>
    <row r="374" spans="1:9" x14ac:dyDescent="0.15">
      <c r="A374" t="s">
        <v>479</v>
      </c>
      <c r="B374" t="s">
        <v>23</v>
      </c>
      <c r="C374" s="3">
        <v>0.1</v>
      </c>
      <c r="D374" s="2">
        <v>44104.807414008719</v>
      </c>
      <c r="E374" s="8">
        <f>(SUMIF(Invoice_Line_Items!B:B,Invoices!A374,Invoice_Line_Items!G:G))</f>
        <v>508.79999999999995</v>
      </c>
      <c r="F374" s="8">
        <f>(SUMIF(Invoice_Line_Items!B:B,Invoices!A374,Invoice_Line_Items!G:G))*(1-C374)</f>
        <v>457.91999999999996</v>
      </c>
      <c r="G374" s="8">
        <f>SUMIF(Invoice_Line_Items!B:B,Invoices!A374,Invoice_Line_Items!I:I)-(E374-F374)</f>
        <v>185.96999999999997</v>
      </c>
      <c r="H374" s="8">
        <f t="shared" si="10"/>
        <v>9</v>
      </c>
      <c r="I374">
        <f t="shared" si="11"/>
        <v>2020</v>
      </c>
    </row>
    <row r="375" spans="1:9" x14ac:dyDescent="0.15">
      <c r="A375" t="s">
        <v>480</v>
      </c>
      <c r="B375" t="s">
        <v>17</v>
      </c>
      <c r="C375" s="3">
        <v>0.1</v>
      </c>
      <c r="D375" s="2">
        <v>44104.949512323918</v>
      </c>
      <c r="E375" s="8">
        <f>(SUMIF(Invoice_Line_Items!B:B,Invoices!A375,Invoice_Line_Items!G:G))</f>
        <v>269.55</v>
      </c>
      <c r="F375" s="8">
        <f>(SUMIF(Invoice_Line_Items!B:B,Invoices!A375,Invoice_Line_Items!G:G))*(1-C375)</f>
        <v>242.59500000000003</v>
      </c>
      <c r="G375" s="8">
        <f>SUMIF(Invoice_Line_Items!B:B,Invoices!A375,Invoice_Line_Items!I:I)-(E375-F375)</f>
        <v>108.04500000000002</v>
      </c>
      <c r="H375" s="8">
        <f t="shared" si="10"/>
        <v>9</v>
      </c>
      <c r="I375">
        <f t="shared" si="11"/>
        <v>2020</v>
      </c>
    </row>
    <row r="376" spans="1:9" x14ac:dyDescent="0.15">
      <c r="A376" t="s">
        <v>481</v>
      </c>
      <c r="B376" t="s">
        <v>22</v>
      </c>
      <c r="C376" s="3">
        <v>0</v>
      </c>
      <c r="D376" s="2">
        <v>44105.05048292323</v>
      </c>
      <c r="E376" s="8">
        <f>(SUMIF(Invoice_Line_Items!B:B,Invoices!A376,Invoice_Line_Items!G:G))</f>
        <v>2878.35</v>
      </c>
      <c r="F376" s="8">
        <f>(SUMIF(Invoice_Line_Items!B:B,Invoices!A376,Invoice_Line_Items!G:G))*(1-C376)</f>
        <v>2878.35</v>
      </c>
      <c r="G376" s="8">
        <f>SUMIF(Invoice_Line_Items!B:B,Invoices!A376,Invoice_Line_Items!I:I)-(E376-F376)</f>
        <v>1080.4000000000001</v>
      </c>
      <c r="H376" s="8">
        <f t="shared" si="10"/>
        <v>10</v>
      </c>
      <c r="I376">
        <f t="shared" si="11"/>
        <v>2020</v>
      </c>
    </row>
    <row r="377" spans="1:9" x14ac:dyDescent="0.15">
      <c r="A377" t="s">
        <v>482</v>
      </c>
      <c r="B377" t="s">
        <v>17</v>
      </c>
      <c r="C377" s="3">
        <v>0</v>
      </c>
      <c r="D377" s="2">
        <v>44105.205758131662</v>
      </c>
      <c r="E377" s="8">
        <f>(SUMIF(Invoice_Line_Items!B:B,Invoices!A377,Invoice_Line_Items!G:G))</f>
        <v>261.45</v>
      </c>
      <c r="F377" s="8">
        <f>(SUMIF(Invoice_Line_Items!B:B,Invoices!A377,Invoice_Line_Items!G:G))*(1-C377)</f>
        <v>261.45</v>
      </c>
      <c r="G377" s="8">
        <f>SUMIF(Invoice_Line_Items!B:B,Invoices!A377,Invoice_Line_Items!I:I)-(E377-F377)</f>
        <v>99.249999999999986</v>
      </c>
      <c r="H377" s="8">
        <f t="shared" si="10"/>
        <v>10</v>
      </c>
      <c r="I377">
        <f t="shared" si="11"/>
        <v>2020</v>
      </c>
    </row>
    <row r="378" spans="1:9" x14ac:dyDescent="0.15">
      <c r="A378" t="s">
        <v>483</v>
      </c>
      <c r="B378" t="s">
        <v>3359</v>
      </c>
      <c r="C378" s="3">
        <v>0</v>
      </c>
      <c r="D378" s="2">
        <v>44105.484917644877</v>
      </c>
      <c r="E378" s="8">
        <f>(SUMIF(Invoice_Line_Items!B:B,Invoices!A378,Invoice_Line_Items!G:G))</f>
        <v>3260.1499999999996</v>
      </c>
      <c r="F378" s="8">
        <f>(SUMIF(Invoice_Line_Items!B:B,Invoices!A378,Invoice_Line_Items!G:G))*(1-C378)</f>
        <v>3260.1499999999996</v>
      </c>
      <c r="G378" s="8">
        <f>SUMIF(Invoice_Line_Items!B:B,Invoices!A378,Invoice_Line_Items!I:I)-(E378-F378)</f>
        <v>1235.5</v>
      </c>
      <c r="H378" s="8">
        <f t="shared" si="10"/>
        <v>10</v>
      </c>
      <c r="I378">
        <f t="shared" si="11"/>
        <v>2020</v>
      </c>
    </row>
    <row r="379" spans="1:9" x14ac:dyDescent="0.15">
      <c r="A379" t="s">
        <v>484</v>
      </c>
      <c r="B379" t="s">
        <v>21</v>
      </c>
      <c r="C379" s="3">
        <v>0</v>
      </c>
      <c r="D379" s="2">
        <v>44105.924490904341</v>
      </c>
      <c r="E379" s="8">
        <f>(SUMIF(Invoice_Line_Items!B:B,Invoices!A379,Invoice_Line_Items!G:G))</f>
        <v>127.75</v>
      </c>
      <c r="F379" s="8">
        <f>(SUMIF(Invoice_Line_Items!B:B,Invoices!A379,Invoice_Line_Items!G:G))*(1-C379)</f>
        <v>127.75</v>
      </c>
      <c r="G379" s="8">
        <f>SUMIF(Invoice_Line_Items!B:B,Invoices!A379,Invoice_Line_Items!I:I)-(E379-F379)</f>
        <v>40.599999999999994</v>
      </c>
      <c r="H379" s="8">
        <f t="shared" si="10"/>
        <v>10</v>
      </c>
      <c r="I379">
        <f t="shared" si="11"/>
        <v>2020</v>
      </c>
    </row>
    <row r="380" spans="1:9" x14ac:dyDescent="0.15">
      <c r="A380" t="s">
        <v>485</v>
      </c>
      <c r="B380" t="s">
        <v>25</v>
      </c>
      <c r="C380" s="3">
        <v>0.2</v>
      </c>
      <c r="D380" s="2">
        <v>44106.390575134945</v>
      </c>
      <c r="E380" s="8">
        <f>(SUMIF(Invoice_Line_Items!B:B,Invoices!A380,Invoice_Line_Items!G:G))</f>
        <v>609.65000000000009</v>
      </c>
      <c r="F380" s="8">
        <f>(SUMIF(Invoice_Line_Items!B:B,Invoices!A380,Invoice_Line_Items!G:G))*(1-C380)</f>
        <v>487.72000000000008</v>
      </c>
      <c r="G380" s="8">
        <f>SUMIF(Invoice_Line_Items!B:B,Invoices!A380,Invoice_Line_Items!I:I)-(E380-F380)</f>
        <v>126.91999999999993</v>
      </c>
      <c r="H380" s="8">
        <f t="shared" si="10"/>
        <v>10</v>
      </c>
      <c r="I380">
        <f t="shared" si="11"/>
        <v>2020</v>
      </c>
    </row>
    <row r="381" spans="1:9" x14ac:dyDescent="0.15">
      <c r="A381" t="s">
        <v>486</v>
      </c>
      <c r="B381" t="s">
        <v>22</v>
      </c>
      <c r="C381" s="3">
        <v>0.1</v>
      </c>
      <c r="D381" s="2">
        <v>44106.681013327558</v>
      </c>
      <c r="E381" s="8">
        <f>(SUMIF(Invoice_Line_Items!B:B,Invoices!A381,Invoice_Line_Items!G:G))</f>
        <v>4547.2</v>
      </c>
      <c r="F381" s="8">
        <f>(SUMIF(Invoice_Line_Items!B:B,Invoices!A381,Invoice_Line_Items!G:G))*(1-C381)</f>
        <v>4092.48</v>
      </c>
      <c r="G381" s="8">
        <f>SUMIF(Invoice_Line_Items!B:B,Invoices!A381,Invoice_Line_Items!I:I)-(E381-F381)</f>
        <v>1018.23</v>
      </c>
      <c r="H381" s="8">
        <f t="shared" si="10"/>
        <v>10</v>
      </c>
      <c r="I381">
        <f t="shared" si="11"/>
        <v>2020</v>
      </c>
    </row>
    <row r="382" spans="1:9" x14ac:dyDescent="0.15">
      <c r="A382" t="s">
        <v>487</v>
      </c>
      <c r="B382" t="s">
        <v>29</v>
      </c>
      <c r="C382" s="3">
        <v>0</v>
      </c>
      <c r="D382" s="2">
        <v>44107.054920412796</v>
      </c>
      <c r="E382" s="8">
        <f>(SUMIF(Invoice_Line_Items!B:B,Invoices!A382,Invoice_Line_Items!G:G))</f>
        <v>31.9</v>
      </c>
      <c r="F382" s="8">
        <f>(SUMIF(Invoice_Line_Items!B:B,Invoices!A382,Invoice_Line_Items!G:G))*(1-C382)</f>
        <v>31.9</v>
      </c>
      <c r="G382" s="8">
        <f>SUMIF(Invoice_Line_Items!B:B,Invoices!A382,Invoice_Line_Items!I:I)-(E382-F382)</f>
        <v>8.5999999999999979</v>
      </c>
      <c r="H382" s="8">
        <f t="shared" si="10"/>
        <v>10</v>
      </c>
      <c r="I382">
        <f t="shared" si="11"/>
        <v>2020</v>
      </c>
    </row>
    <row r="383" spans="1:9" x14ac:dyDescent="0.15">
      <c r="A383" t="s">
        <v>488</v>
      </c>
      <c r="B383" t="s">
        <v>23</v>
      </c>
      <c r="C383" s="3">
        <v>0</v>
      </c>
      <c r="D383" s="2">
        <v>44107.217829611531</v>
      </c>
      <c r="E383" s="8">
        <f>(SUMIF(Invoice_Line_Items!B:B,Invoices!A383,Invoice_Line_Items!G:G))</f>
        <v>2330.3500000000004</v>
      </c>
      <c r="F383" s="8">
        <f>(SUMIF(Invoice_Line_Items!B:B,Invoices!A383,Invoice_Line_Items!G:G))*(1-C383)</f>
        <v>2330.3500000000004</v>
      </c>
      <c r="G383" s="8">
        <f>SUMIF(Invoice_Line_Items!B:B,Invoices!A383,Invoice_Line_Items!I:I)-(E383-F383)</f>
        <v>802.94999999999993</v>
      </c>
      <c r="H383" s="8">
        <f t="shared" si="10"/>
        <v>10</v>
      </c>
      <c r="I383">
        <f t="shared" si="11"/>
        <v>2020</v>
      </c>
    </row>
    <row r="384" spans="1:9" x14ac:dyDescent="0.15">
      <c r="A384" t="s">
        <v>489</v>
      </c>
      <c r="B384" t="s">
        <v>17</v>
      </c>
      <c r="C384" s="3">
        <v>0</v>
      </c>
      <c r="D384" s="2">
        <v>44107.488596028496</v>
      </c>
      <c r="E384" s="8">
        <f>(SUMIF(Invoice_Line_Items!B:B,Invoices!A384,Invoice_Line_Items!G:G))</f>
        <v>519.55000000000007</v>
      </c>
      <c r="F384" s="8">
        <f>(SUMIF(Invoice_Line_Items!B:B,Invoices!A384,Invoice_Line_Items!G:G))*(1-C384)</f>
        <v>519.55000000000007</v>
      </c>
      <c r="G384" s="8">
        <f>SUMIF(Invoice_Line_Items!B:B,Invoices!A384,Invoice_Line_Items!I:I)-(E384-F384)</f>
        <v>196.65</v>
      </c>
      <c r="H384" s="8">
        <f t="shared" si="10"/>
        <v>10</v>
      </c>
      <c r="I384">
        <f t="shared" si="11"/>
        <v>2020</v>
      </c>
    </row>
    <row r="385" spans="1:9" x14ac:dyDescent="0.15">
      <c r="A385" t="s">
        <v>490</v>
      </c>
      <c r="B385" t="s">
        <v>20</v>
      </c>
      <c r="C385" s="3">
        <v>0.1</v>
      </c>
      <c r="D385" s="2">
        <v>44107.721497916151</v>
      </c>
      <c r="E385" s="8">
        <f>(SUMIF(Invoice_Line_Items!B:B,Invoices!A385,Invoice_Line_Items!G:G))</f>
        <v>762.09999999999991</v>
      </c>
      <c r="F385" s="8">
        <f>(SUMIF(Invoice_Line_Items!B:B,Invoices!A385,Invoice_Line_Items!G:G))*(1-C385)</f>
        <v>685.89</v>
      </c>
      <c r="G385" s="8">
        <f>SUMIF(Invoice_Line_Items!B:B,Invoices!A385,Invoice_Line_Items!I:I)-(E385-F385)</f>
        <v>199.69000000000005</v>
      </c>
      <c r="H385" s="8">
        <f t="shared" si="10"/>
        <v>10</v>
      </c>
      <c r="I385">
        <f t="shared" si="11"/>
        <v>2020</v>
      </c>
    </row>
    <row r="386" spans="1:9" x14ac:dyDescent="0.15">
      <c r="A386" t="s">
        <v>491</v>
      </c>
      <c r="B386" t="s">
        <v>17</v>
      </c>
      <c r="C386" s="3">
        <v>0.1</v>
      </c>
      <c r="D386" s="2">
        <v>44108.123815934829</v>
      </c>
      <c r="E386" s="8">
        <f>(SUMIF(Invoice_Line_Items!B:B,Invoices!A386,Invoice_Line_Items!G:G))</f>
        <v>290.10000000000002</v>
      </c>
      <c r="F386" s="8">
        <f>(SUMIF(Invoice_Line_Items!B:B,Invoices!A386,Invoice_Line_Items!G:G))*(1-C386)</f>
        <v>261.09000000000003</v>
      </c>
      <c r="G386" s="8">
        <f>SUMIF(Invoice_Line_Items!B:B,Invoices!A386,Invoice_Line_Items!I:I)-(E386-F386)</f>
        <v>41.789999999999992</v>
      </c>
      <c r="H386" s="8">
        <f t="shared" si="10"/>
        <v>10</v>
      </c>
      <c r="I386">
        <f t="shared" si="11"/>
        <v>2020</v>
      </c>
    </row>
    <row r="387" spans="1:9" x14ac:dyDescent="0.15">
      <c r="A387" t="s">
        <v>492</v>
      </c>
      <c r="B387" t="s">
        <v>23</v>
      </c>
      <c r="C387" s="3">
        <v>0.1</v>
      </c>
      <c r="D387" s="2">
        <v>44108.323424186841</v>
      </c>
      <c r="E387" s="8">
        <f>(SUMIF(Invoice_Line_Items!B:B,Invoices!A387,Invoice_Line_Items!G:G))</f>
        <v>920.75</v>
      </c>
      <c r="F387" s="8">
        <f>(SUMIF(Invoice_Line_Items!B:B,Invoices!A387,Invoice_Line_Items!G:G))*(1-C387)</f>
        <v>828.67500000000007</v>
      </c>
      <c r="G387" s="8">
        <f>SUMIF(Invoice_Line_Items!B:B,Invoices!A387,Invoice_Line_Items!I:I)-(E387-F387)</f>
        <v>389.17500000000001</v>
      </c>
      <c r="H387" s="8">
        <f t="shared" ref="H387:H450" si="12">MONTH(D387)</f>
        <v>10</v>
      </c>
      <c r="I387">
        <f t="shared" ref="I387:I450" si="13">YEAR(D387)</f>
        <v>2020</v>
      </c>
    </row>
    <row r="388" spans="1:9" x14ac:dyDescent="0.15">
      <c r="A388" t="s">
        <v>493</v>
      </c>
      <c r="B388" t="s">
        <v>25</v>
      </c>
      <c r="C388" s="3">
        <v>0.1</v>
      </c>
      <c r="D388" s="2">
        <v>44108.497945683717</v>
      </c>
      <c r="E388" s="8">
        <f>(SUMIF(Invoice_Line_Items!B:B,Invoices!A388,Invoice_Line_Items!G:G))</f>
        <v>527.15</v>
      </c>
      <c r="F388" s="8">
        <f>(SUMIF(Invoice_Line_Items!B:B,Invoices!A388,Invoice_Line_Items!G:G))*(1-C388)</f>
        <v>474.435</v>
      </c>
      <c r="G388" s="8">
        <f>SUMIF(Invoice_Line_Items!B:B,Invoices!A388,Invoice_Line_Items!I:I)-(E388-F388)</f>
        <v>202.98499999999999</v>
      </c>
      <c r="H388" s="8">
        <f t="shared" si="12"/>
        <v>10</v>
      </c>
      <c r="I388">
        <f t="shared" si="13"/>
        <v>2020</v>
      </c>
    </row>
    <row r="389" spans="1:9" x14ac:dyDescent="0.15">
      <c r="A389" t="s">
        <v>494</v>
      </c>
      <c r="B389" t="s">
        <v>17</v>
      </c>
      <c r="C389" s="3">
        <v>0.1</v>
      </c>
      <c r="D389" s="2">
        <v>44108.619327085755</v>
      </c>
      <c r="E389" s="8">
        <f>(SUMIF(Invoice_Line_Items!B:B,Invoices!A389,Invoice_Line_Items!G:G))</f>
        <v>686.15000000000009</v>
      </c>
      <c r="F389" s="8">
        <f>(SUMIF(Invoice_Line_Items!B:B,Invoices!A389,Invoice_Line_Items!G:G))*(1-C389)</f>
        <v>617.53500000000008</v>
      </c>
      <c r="G389" s="8">
        <f>SUMIF(Invoice_Line_Items!B:B,Invoices!A389,Invoice_Line_Items!I:I)-(E389-F389)</f>
        <v>217.88500000000005</v>
      </c>
      <c r="H389" s="8">
        <f t="shared" si="12"/>
        <v>10</v>
      </c>
      <c r="I389">
        <f t="shared" si="13"/>
        <v>2020</v>
      </c>
    </row>
    <row r="390" spans="1:9" x14ac:dyDescent="0.15">
      <c r="A390" t="s">
        <v>495</v>
      </c>
      <c r="B390" t="s">
        <v>17</v>
      </c>
      <c r="C390" s="3">
        <v>0</v>
      </c>
      <c r="D390" s="2">
        <v>44108.819305660567</v>
      </c>
      <c r="E390" s="8">
        <f>(SUMIF(Invoice_Line_Items!B:B,Invoices!A390,Invoice_Line_Items!G:G))</f>
        <v>2413.1999999999998</v>
      </c>
      <c r="F390" s="8">
        <f>(SUMIF(Invoice_Line_Items!B:B,Invoices!A390,Invoice_Line_Items!G:G))*(1-C390)</f>
        <v>2413.1999999999998</v>
      </c>
      <c r="G390" s="8">
        <f>SUMIF(Invoice_Line_Items!B:B,Invoices!A390,Invoice_Line_Items!I:I)-(E390-F390)</f>
        <v>1156.4000000000001</v>
      </c>
      <c r="H390" s="8">
        <f t="shared" si="12"/>
        <v>10</v>
      </c>
      <c r="I390">
        <f t="shared" si="13"/>
        <v>2020</v>
      </c>
    </row>
    <row r="391" spans="1:9" x14ac:dyDescent="0.15">
      <c r="A391" t="s">
        <v>496</v>
      </c>
      <c r="B391" t="s">
        <v>3359</v>
      </c>
      <c r="C391" s="3">
        <v>0</v>
      </c>
      <c r="D391" s="2">
        <v>44109.185809160219</v>
      </c>
      <c r="E391" s="8">
        <f>(SUMIF(Invoice_Line_Items!B:B,Invoices!A391,Invoice_Line_Items!G:G))</f>
        <v>432.45</v>
      </c>
      <c r="F391" s="8">
        <f>(SUMIF(Invoice_Line_Items!B:B,Invoices!A391,Invoice_Line_Items!G:G))*(1-C391)</f>
        <v>432.45</v>
      </c>
      <c r="G391" s="8">
        <f>SUMIF(Invoice_Line_Items!B:B,Invoices!A391,Invoice_Line_Items!I:I)-(E391-F391)</f>
        <v>101.99999999999996</v>
      </c>
      <c r="H391" s="8">
        <f t="shared" si="12"/>
        <v>10</v>
      </c>
      <c r="I391">
        <f t="shared" si="13"/>
        <v>2020</v>
      </c>
    </row>
    <row r="392" spans="1:9" x14ac:dyDescent="0.15">
      <c r="A392" t="s">
        <v>497</v>
      </c>
      <c r="B392" t="s">
        <v>17</v>
      </c>
      <c r="C392" s="3">
        <v>0</v>
      </c>
      <c r="D392" s="2">
        <v>44109.432820576985</v>
      </c>
      <c r="E392" s="8">
        <f>(SUMIF(Invoice_Line_Items!B:B,Invoices!A392,Invoice_Line_Items!G:G))</f>
        <v>562.79999999999995</v>
      </c>
      <c r="F392" s="8">
        <f>(SUMIF(Invoice_Line_Items!B:B,Invoices!A392,Invoice_Line_Items!G:G))*(1-C392)</f>
        <v>562.79999999999995</v>
      </c>
      <c r="G392" s="8">
        <f>SUMIF(Invoice_Line_Items!B:B,Invoices!A392,Invoice_Line_Items!I:I)-(E392-F392)</f>
        <v>218.54999999999998</v>
      </c>
      <c r="H392" s="8">
        <f t="shared" si="12"/>
        <v>10</v>
      </c>
      <c r="I392">
        <f t="shared" si="13"/>
        <v>2020</v>
      </c>
    </row>
    <row r="393" spans="1:9" x14ac:dyDescent="0.15">
      <c r="A393" t="s">
        <v>498</v>
      </c>
      <c r="B393" t="s">
        <v>17</v>
      </c>
      <c r="C393" s="3">
        <v>0.1</v>
      </c>
      <c r="D393" s="2">
        <v>44109.614833472529</v>
      </c>
      <c r="E393" s="8">
        <f>(SUMIF(Invoice_Line_Items!B:B,Invoices!A393,Invoice_Line_Items!G:G))</f>
        <v>3355.0999999999995</v>
      </c>
      <c r="F393" s="8">
        <f>(SUMIF(Invoice_Line_Items!B:B,Invoices!A393,Invoice_Line_Items!G:G))*(1-C393)</f>
        <v>3019.5899999999997</v>
      </c>
      <c r="G393" s="8">
        <f>SUMIF(Invoice_Line_Items!B:B,Invoices!A393,Invoice_Line_Items!I:I)-(E393-F393)</f>
        <v>836.59000000000015</v>
      </c>
      <c r="H393" s="8">
        <f t="shared" si="12"/>
        <v>10</v>
      </c>
      <c r="I393">
        <f t="shared" si="13"/>
        <v>2020</v>
      </c>
    </row>
    <row r="394" spans="1:9" x14ac:dyDescent="0.15">
      <c r="A394" t="s">
        <v>499</v>
      </c>
      <c r="B394" t="s">
        <v>21</v>
      </c>
      <c r="C394" s="3">
        <v>0</v>
      </c>
      <c r="D394" s="2">
        <v>44109.641349346159</v>
      </c>
      <c r="E394" s="8">
        <f>(SUMIF(Invoice_Line_Items!B:B,Invoices!A394,Invoice_Line_Items!G:G))</f>
        <v>797.5</v>
      </c>
      <c r="F394" s="8">
        <f>(SUMIF(Invoice_Line_Items!B:B,Invoices!A394,Invoice_Line_Items!G:G))*(1-C394)</f>
        <v>797.5</v>
      </c>
      <c r="G394" s="8">
        <f>SUMIF(Invoice_Line_Items!B:B,Invoices!A394,Invoice_Line_Items!I:I)-(E394-F394)</f>
        <v>293.25</v>
      </c>
      <c r="H394" s="8">
        <f t="shared" si="12"/>
        <v>10</v>
      </c>
      <c r="I394">
        <f t="shared" si="13"/>
        <v>2020</v>
      </c>
    </row>
    <row r="395" spans="1:9" x14ac:dyDescent="0.15">
      <c r="A395" t="s">
        <v>500</v>
      </c>
      <c r="B395" t="s">
        <v>23</v>
      </c>
      <c r="C395" s="3">
        <v>0</v>
      </c>
      <c r="D395" s="2">
        <v>44109.878311336404</v>
      </c>
      <c r="E395" s="8">
        <f>(SUMIF(Invoice_Line_Items!B:B,Invoices!A395,Invoice_Line_Items!G:G))</f>
        <v>5547.05</v>
      </c>
      <c r="F395" s="8">
        <f>(SUMIF(Invoice_Line_Items!B:B,Invoices!A395,Invoice_Line_Items!G:G))*(1-C395)</f>
        <v>5547.05</v>
      </c>
      <c r="G395" s="8">
        <f>SUMIF(Invoice_Line_Items!B:B,Invoices!A395,Invoice_Line_Items!I:I)-(E395-F395)</f>
        <v>2060.5500000000002</v>
      </c>
      <c r="H395" s="8">
        <f t="shared" si="12"/>
        <v>10</v>
      </c>
      <c r="I395">
        <f t="shared" si="13"/>
        <v>2020</v>
      </c>
    </row>
    <row r="396" spans="1:9" x14ac:dyDescent="0.15">
      <c r="A396" t="s">
        <v>501</v>
      </c>
      <c r="B396" t="s">
        <v>21</v>
      </c>
      <c r="C396" s="3">
        <v>0.1</v>
      </c>
      <c r="D396" s="2">
        <v>44110.357591562963</v>
      </c>
      <c r="E396" s="8">
        <f>(SUMIF(Invoice_Line_Items!B:B,Invoices!A396,Invoice_Line_Items!G:G))</f>
        <v>741.5</v>
      </c>
      <c r="F396" s="8">
        <f>(SUMIF(Invoice_Line_Items!B:B,Invoices!A396,Invoice_Line_Items!G:G))*(1-C396)</f>
        <v>667.35</v>
      </c>
      <c r="G396" s="8">
        <f>SUMIF(Invoice_Line_Items!B:B,Invoices!A396,Invoice_Line_Items!I:I)-(E396-F396)</f>
        <v>251.05</v>
      </c>
      <c r="H396" s="8">
        <f t="shared" si="12"/>
        <v>10</v>
      </c>
      <c r="I396">
        <f t="shared" si="13"/>
        <v>2020</v>
      </c>
    </row>
    <row r="397" spans="1:9" x14ac:dyDescent="0.15">
      <c r="A397" t="s">
        <v>502</v>
      </c>
      <c r="B397" t="s">
        <v>20</v>
      </c>
      <c r="C397" s="3">
        <v>0</v>
      </c>
      <c r="D397" s="2">
        <v>44110.591241315109</v>
      </c>
      <c r="E397" s="8">
        <f>(SUMIF(Invoice_Line_Items!B:B,Invoices!A397,Invoice_Line_Items!G:G))</f>
        <v>1246.0500000000002</v>
      </c>
      <c r="F397" s="8">
        <f>(SUMIF(Invoice_Line_Items!B:B,Invoices!A397,Invoice_Line_Items!G:G))*(1-C397)</f>
        <v>1246.0500000000002</v>
      </c>
      <c r="G397" s="8">
        <f>SUMIF(Invoice_Line_Items!B:B,Invoices!A397,Invoice_Line_Items!I:I)-(E397-F397)</f>
        <v>566.29999999999995</v>
      </c>
      <c r="H397" s="8">
        <f t="shared" si="12"/>
        <v>10</v>
      </c>
      <c r="I397">
        <f t="shared" si="13"/>
        <v>2020</v>
      </c>
    </row>
    <row r="398" spans="1:9" x14ac:dyDescent="0.15">
      <c r="A398" t="s">
        <v>503</v>
      </c>
      <c r="B398" t="s">
        <v>19</v>
      </c>
      <c r="C398" s="3">
        <v>0</v>
      </c>
      <c r="D398" s="2">
        <v>44111.071536501295</v>
      </c>
      <c r="E398" s="8">
        <f>(SUMIF(Invoice_Line_Items!B:B,Invoices!A398,Invoice_Line_Items!G:G))</f>
        <v>19.899999999999999</v>
      </c>
      <c r="F398" s="8">
        <f>(SUMIF(Invoice_Line_Items!B:B,Invoices!A398,Invoice_Line_Items!G:G))*(1-C398)</f>
        <v>19.899999999999999</v>
      </c>
      <c r="G398" s="8">
        <f>SUMIF(Invoice_Line_Items!B:B,Invoices!A398,Invoice_Line_Items!I:I)-(E398-F398)</f>
        <v>3.8999999999999986</v>
      </c>
      <c r="H398" s="8">
        <f t="shared" si="12"/>
        <v>10</v>
      </c>
      <c r="I398">
        <f t="shared" si="13"/>
        <v>2020</v>
      </c>
    </row>
    <row r="399" spans="1:9" x14ac:dyDescent="0.15">
      <c r="A399" t="s">
        <v>504</v>
      </c>
      <c r="B399" t="s">
        <v>17</v>
      </c>
      <c r="C399" s="3">
        <v>0</v>
      </c>
      <c r="D399" s="2">
        <v>44111.237750804408</v>
      </c>
      <c r="E399" s="8">
        <f>(SUMIF(Invoice_Line_Items!B:B,Invoices!A399,Invoice_Line_Items!G:G))</f>
        <v>1820.5</v>
      </c>
      <c r="F399" s="8">
        <f>(SUMIF(Invoice_Line_Items!B:B,Invoices!A399,Invoice_Line_Items!G:G))*(1-C399)</f>
        <v>1820.5</v>
      </c>
      <c r="G399" s="8">
        <f>SUMIF(Invoice_Line_Items!B:B,Invoices!A399,Invoice_Line_Items!I:I)-(E399-F399)</f>
        <v>632.50000000000011</v>
      </c>
      <c r="H399" s="8">
        <f t="shared" si="12"/>
        <v>10</v>
      </c>
      <c r="I399">
        <f t="shared" si="13"/>
        <v>2020</v>
      </c>
    </row>
    <row r="400" spans="1:9" x14ac:dyDescent="0.15">
      <c r="A400" t="s">
        <v>505</v>
      </c>
      <c r="B400" t="s">
        <v>17</v>
      </c>
      <c r="C400" s="3">
        <v>0</v>
      </c>
      <c r="D400" s="2">
        <v>44111.692135944526</v>
      </c>
      <c r="E400" s="8">
        <f>(SUMIF(Invoice_Line_Items!B:B,Invoices!A400,Invoice_Line_Items!G:G))</f>
        <v>17.899999999999999</v>
      </c>
      <c r="F400" s="8">
        <f>(SUMIF(Invoice_Line_Items!B:B,Invoices!A400,Invoice_Line_Items!G:G))*(1-C400)</f>
        <v>17.899999999999999</v>
      </c>
      <c r="G400" s="8">
        <f>SUMIF(Invoice_Line_Items!B:B,Invoices!A400,Invoice_Line_Items!I:I)-(E400-F400)</f>
        <v>6.3999999999999986</v>
      </c>
      <c r="H400" s="8">
        <f t="shared" si="12"/>
        <v>10</v>
      </c>
      <c r="I400">
        <f t="shared" si="13"/>
        <v>2020</v>
      </c>
    </row>
    <row r="401" spans="1:9" x14ac:dyDescent="0.15">
      <c r="A401" t="s">
        <v>506</v>
      </c>
      <c r="B401" t="s">
        <v>24</v>
      </c>
      <c r="C401" s="3">
        <v>0</v>
      </c>
      <c r="D401" s="2">
        <v>44112.026124513854</v>
      </c>
      <c r="E401" s="8">
        <f>(SUMIF(Invoice_Line_Items!B:B,Invoices!A401,Invoice_Line_Items!G:G))</f>
        <v>164.15</v>
      </c>
      <c r="F401" s="8">
        <f>(SUMIF(Invoice_Line_Items!B:B,Invoices!A401,Invoice_Line_Items!G:G))*(1-C401)</f>
        <v>164.15</v>
      </c>
      <c r="G401" s="8">
        <f>SUMIF(Invoice_Line_Items!B:B,Invoices!A401,Invoice_Line_Items!I:I)-(E401-F401)</f>
        <v>91.59999999999998</v>
      </c>
      <c r="H401" s="8">
        <f t="shared" si="12"/>
        <v>10</v>
      </c>
      <c r="I401">
        <f t="shared" si="13"/>
        <v>2020</v>
      </c>
    </row>
    <row r="402" spans="1:9" x14ac:dyDescent="0.15">
      <c r="A402" t="s">
        <v>507</v>
      </c>
      <c r="B402" t="s">
        <v>17</v>
      </c>
      <c r="C402" s="3">
        <v>0</v>
      </c>
      <c r="D402" s="2">
        <v>44112.444170424948</v>
      </c>
      <c r="E402" s="8">
        <f>(SUMIF(Invoice_Line_Items!B:B,Invoices!A402,Invoice_Line_Items!G:G))</f>
        <v>8.9499999999999993</v>
      </c>
      <c r="F402" s="8">
        <f>(SUMIF(Invoice_Line_Items!B:B,Invoices!A402,Invoice_Line_Items!G:G))*(1-C402)</f>
        <v>8.9499999999999993</v>
      </c>
      <c r="G402" s="8">
        <f>SUMIF(Invoice_Line_Items!B:B,Invoices!A402,Invoice_Line_Items!I:I)-(E402-F402)</f>
        <v>3.1999999999999993</v>
      </c>
      <c r="H402" s="8">
        <f t="shared" si="12"/>
        <v>10</v>
      </c>
      <c r="I402">
        <f t="shared" si="13"/>
        <v>2020</v>
      </c>
    </row>
    <row r="403" spans="1:9" x14ac:dyDescent="0.15">
      <c r="A403" t="s">
        <v>508</v>
      </c>
      <c r="B403" t="s">
        <v>3359</v>
      </c>
      <c r="C403" s="3">
        <v>0</v>
      </c>
      <c r="D403" s="2">
        <v>44112.514735155768</v>
      </c>
      <c r="E403" s="8">
        <f>(SUMIF(Invoice_Line_Items!B:B,Invoices!A403,Invoice_Line_Items!G:G))</f>
        <v>698.14999999999986</v>
      </c>
      <c r="F403" s="8">
        <f>(SUMIF(Invoice_Line_Items!B:B,Invoices!A403,Invoice_Line_Items!G:G))*(1-C403)</f>
        <v>698.14999999999986</v>
      </c>
      <c r="G403" s="8">
        <f>SUMIF(Invoice_Line_Items!B:B,Invoices!A403,Invoice_Line_Items!I:I)-(E403-F403)</f>
        <v>246.80000000000007</v>
      </c>
      <c r="H403" s="8">
        <f t="shared" si="12"/>
        <v>10</v>
      </c>
      <c r="I403">
        <f t="shared" si="13"/>
        <v>2020</v>
      </c>
    </row>
    <row r="404" spans="1:9" x14ac:dyDescent="0.15">
      <c r="A404" t="s">
        <v>509</v>
      </c>
      <c r="B404" t="s">
        <v>19</v>
      </c>
      <c r="C404" s="3">
        <v>0</v>
      </c>
      <c r="D404" s="2">
        <v>44112.736367886617</v>
      </c>
      <c r="E404" s="8">
        <f>(SUMIF(Invoice_Line_Items!B:B,Invoices!A404,Invoice_Line_Items!G:G))</f>
        <v>316.69999999999993</v>
      </c>
      <c r="F404" s="8">
        <f>(SUMIF(Invoice_Line_Items!B:B,Invoices!A404,Invoice_Line_Items!G:G))*(1-C404)</f>
        <v>316.69999999999993</v>
      </c>
      <c r="G404" s="8">
        <f>SUMIF(Invoice_Line_Items!B:B,Invoices!A404,Invoice_Line_Items!I:I)-(E404-F404)</f>
        <v>121.79999999999998</v>
      </c>
      <c r="H404" s="8">
        <f t="shared" si="12"/>
        <v>10</v>
      </c>
      <c r="I404">
        <f t="shared" si="13"/>
        <v>2020</v>
      </c>
    </row>
    <row r="405" spans="1:9" x14ac:dyDescent="0.15">
      <c r="A405" t="s">
        <v>510</v>
      </c>
      <c r="B405" t="s">
        <v>21</v>
      </c>
      <c r="C405" s="3">
        <v>0.1</v>
      </c>
      <c r="D405" s="2">
        <v>44112.975057974203</v>
      </c>
      <c r="E405" s="8">
        <f>(SUMIF(Invoice_Line_Items!B:B,Invoices!A405,Invoice_Line_Items!G:G))</f>
        <v>544.35</v>
      </c>
      <c r="F405" s="8">
        <f>(SUMIF(Invoice_Line_Items!B:B,Invoices!A405,Invoice_Line_Items!G:G))*(1-C405)</f>
        <v>489.91500000000002</v>
      </c>
      <c r="G405" s="8">
        <f>SUMIF(Invoice_Line_Items!B:B,Invoices!A405,Invoice_Line_Items!I:I)-(E405-F405)</f>
        <v>137.965</v>
      </c>
      <c r="H405" s="8">
        <f t="shared" si="12"/>
        <v>10</v>
      </c>
      <c r="I405">
        <f t="shared" si="13"/>
        <v>2020</v>
      </c>
    </row>
    <row r="406" spans="1:9" x14ac:dyDescent="0.15">
      <c r="A406" t="s">
        <v>511</v>
      </c>
      <c r="B406" t="s">
        <v>20</v>
      </c>
      <c r="C406" s="3">
        <v>0.1</v>
      </c>
      <c r="D406" s="2">
        <v>44113.321800216785</v>
      </c>
      <c r="E406" s="8">
        <f>(SUMIF(Invoice_Line_Items!B:B,Invoices!A406,Invoice_Line_Items!G:G))</f>
        <v>8.9499999999999993</v>
      </c>
      <c r="F406" s="8">
        <f>(SUMIF(Invoice_Line_Items!B:B,Invoices!A406,Invoice_Line_Items!G:G))*(1-C406)</f>
        <v>8.0549999999999997</v>
      </c>
      <c r="G406" s="8">
        <f>SUMIF(Invoice_Line_Items!B:B,Invoices!A406,Invoice_Line_Items!I:I)-(E406-F406)</f>
        <v>4.8049999999999997</v>
      </c>
      <c r="H406" s="8">
        <f t="shared" si="12"/>
        <v>10</v>
      </c>
      <c r="I406">
        <f t="shared" si="13"/>
        <v>2020</v>
      </c>
    </row>
    <row r="407" spans="1:9" x14ac:dyDescent="0.15">
      <c r="A407" t="s">
        <v>512</v>
      </c>
      <c r="B407" t="s">
        <v>23</v>
      </c>
      <c r="C407" s="3">
        <v>0</v>
      </c>
      <c r="D407" s="2">
        <v>44113.792866857373</v>
      </c>
      <c r="E407" s="8">
        <f>(SUMIF(Invoice_Line_Items!B:B,Invoices!A407,Invoice_Line_Items!G:G))</f>
        <v>62.25</v>
      </c>
      <c r="F407" s="8">
        <f>(SUMIF(Invoice_Line_Items!B:B,Invoices!A407,Invoice_Line_Items!G:G))*(1-C407)</f>
        <v>62.25</v>
      </c>
      <c r="G407" s="8">
        <f>SUMIF(Invoice_Line_Items!B:B,Invoices!A407,Invoice_Line_Items!I:I)-(E407-F407)</f>
        <v>28.4</v>
      </c>
      <c r="H407" s="8">
        <f t="shared" si="12"/>
        <v>10</v>
      </c>
      <c r="I407">
        <f t="shared" si="13"/>
        <v>2020</v>
      </c>
    </row>
    <row r="408" spans="1:9" x14ac:dyDescent="0.15">
      <c r="A408" t="s">
        <v>513</v>
      </c>
      <c r="B408" t="s">
        <v>17</v>
      </c>
      <c r="C408" s="3">
        <v>0</v>
      </c>
      <c r="D408" s="2">
        <v>44114.131616974635</v>
      </c>
      <c r="E408" s="8">
        <f>(SUMIF(Invoice_Line_Items!B:B,Invoices!A408,Invoice_Line_Items!G:G))</f>
        <v>550.65</v>
      </c>
      <c r="F408" s="8">
        <f>(SUMIF(Invoice_Line_Items!B:B,Invoices!A408,Invoice_Line_Items!G:G))*(1-C408)</f>
        <v>550.65</v>
      </c>
      <c r="G408" s="8">
        <f>SUMIF(Invoice_Line_Items!B:B,Invoices!A408,Invoice_Line_Items!I:I)-(E408-F408)</f>
        <v>172.39999999999995</v>
      </c>
      <c r="H408" s="8">
        <f t="shared" si="12"/>
        <v>10</v>
      </c>
      <c r="I408">
        <f t="shared" si="13"/>
        <v>2020</v>
      </c>
    </row>
    <row r="409" spans="1:9" x14ac:dyDescent="0.15">
      <c r="A409" t="s">
        <v>514</v>
      </c>
      <c r="B409" t="s">
        <v>17</v>
      </c>
      <c r="C409" s="3">
        <v>0</v>
      </c>
      <c r="D409" s="2">
        <v>44114.135606343421</v>
      </c>
      <c r="E409" s="8">
        <f>(SUMIF(Invoice_Line_Items!B:B,Invoices!A409,Invoice_Line_Items!G:G))</f>
        <v>716.80000000000007</v>
      </c>
      <c r="F409" s="8">
        <f>(SUMIF(Invoice_Line_Items!B:B,Invoices!A409,Invoice_Line_Items!G:G))*(1-C409)</f>
        <v>716.80000000000007</v>
      </c>
      <c r="G409" s="8">
        <f>SUMIF(Invoice_Line_Items!B:B,Invoices!A409,Invoice_Line_Items!I:I)-(E409-F409)</f>
        <v>212.5</v>
      </c>
      <c r="H409" s="8">
        <f t="shared" si="12"/>
        <v>10</v>
      </c>
      <c r="I409">
        <f t="shared" si="13"/>
        <v>2020</v>
      </c>
    </row>
    <row r="410" spans="1:9" x14ac:dyDescent="0.15">
      <c r="A410" t="s">
        <v>515</v>
      </c>
      <c r="B410" t="s">
        <v>21</v>
      </c>
      <c r="C410" s="3">
        <v>0</v>
      </c>
      <c r="D410" s="2">
        <v>44114.530523115805</v>
      </c>
      <c r="E410" s="8">
        <f>(SUMIF(Invoice_Line_Items!B:B,Invoices!A410,Invoice_Line_Items!G:G))</f>
        <v>1345.0500000000002</v>
      </c>
      <c r="F410" s="8">
        <f>(SUMIF(Invoice_Line_Items!B:B,Invoices!A410,Invoice_Line_Items!G:G))*(1-C410)</f>
        <v>1345.0500000000002</v>
      </c>
      <c r="G410" s="8">
        <f>SUMIF(Invoice_Line_Items!B:B,Invoices!A410,Invoice_Line_Items!I:I)-(E410-F410)</f>
        <v>473.04999999999995</v>
      </c>
      <c r="H410" s="8">
        <f t="shared" si="12"/>
        <v>10</v>
      </c>
      <c r="I410">
        <f t="shared" si="13"/>
        <v>2020</v>
      </c>
    </row>
    <row r="411" spans="1:9" x14ac:dyDescent="0.15">
      <c r="A411" t="s">
        <v>516</v>
      </c>
      <c r="B411" t="s">
        <v>29</v>
      </c>
      <c r="C411" s="3">
        <v>0.2</v>
      </c>
      <c r="D411" s="2">
        <v>44114.797275082063</v>
      </c>
      <c r="E411" s="8">
        <f>(SUMIF(Invoice_Line_Items!B:B,Invoices!A411,Invoice_Line_Items!G:G))</f>
        <v>5383.8499999999985</v>
      </c>
      <c r="F411" s="8">
        <f>(SUMIF(Invoice_Line_Items!B:B,Invoices!A411,Invoice_Line_Items!G:G))*(1-C411)</f>
        <v>4307.079999999999</v>
      </c>
      <c r="G411" s="8">
        <f>SUMIF(Invoice_Line_Items!B:B,Invoices!A411,Invoice_Line_Items!I:I)-(E411-F411)</f>
        <v>869.43000000000097</v>
      </c>
      <c r="H411" s="8">
        <f t="shared" si="12"/>
        <v>10</v>
      </c>
      <c r="I411">
        <f t="shared" si="13"/>
        <v>2020</v>
      </c>
    </row>
    <row r="412" spans="1:9" x14ac:dyDescent="0.15">
      <c r="A412" t="s">
        <v>517</v>
      </c>
      <c r="B412" t="s">
        <v>17</v>
      </c>
      <c r="C412" s="3">
        <v>0</v>
      </c>
      <c r="D412" s="2">
        <v>44115.186974383956</v>
      </c>
      <c r="E412" s="8">
        <f>(SUMIF(Invoice_Line_Items!B:B,Invoices!A412,Invoice_Line_Items!G:G))</f>
        <v>6497.4999999999991</v>
      </c>
      <c r="F412" s="8">
        <f>(SUMIF(Invoice_Line_Items!B:B,Invoices!A412,Invoice_Line_Items!G:G))*(1-C412)</f>
        <v>6497.4999999999991</v>
      </c>
      <c r="G412" s="8">
        <f>SUMIF(Invoice_Line_Items!B:B,Invoices!A412,Invoice_Line_Items!I:I)-(E412-F412)</f>
        <v>2022.4999999999995</v>
      </c>
      <c r="H412" s="8">
        <f t="shared" si="12"/>
        <v>10</v>
      </c>
      <c r="I412">
        <f t="shared" si="13"/>
        <v>2020</v>
      </c>
    </row>
    <row r="413" spans="1:9" x14ac:dyDescent="0.15">
      <c r="A413" t="s">
        <v>518</v>
      </c>
      <c r="B413" t="s">
        <v>20</v>
      </c>
      <c r="C413" s="3">
        <v>0.1</v>
      </c>
      <c r="D413" s="2">
        <v>44115.477101585057</v>
      </c>
      <c r="E413" s="8">
        <f>(SUMIF(Invoice_Line_Items!B:B,Invoices!A413,Invoice_Line_Items!G:G))</f>
        <v>2132.0499999999997</v>
      </c>
      <c r="F413" s="8">
        <f>(SUMIF(Invoice_Line_Items!B:B,Invoices!A413,Invoice_Line_Items!G:G))*(1-C413)</f>
        <v>1918.8449999999998</v>
      </c>
      <c r="G413" s="8">
        <f>SUMIF(Invoice_Line_Items!B:B,Invoices!A413,Invoice_Line_Items!I:I)-(E413-F413)</f>
        <v>535.04500000000007</v>
      </c>
      <c r="H413" s="8">
        <f t="shared" si="12"/>
        <v>10</v>
      </c>
      <c r="I413">
        <f t="shared" si="13"/>
        <v>2020</v>
      </c>
    </row>
    <row r="414" spans="1:9" x14ac:dyDescent="0.15">
      <c r="A414" t="s">
        <v>519</v>
      </c>
      <c r="B414" t="s">
        <v>21</v>
      </c>
      <c r="C414" s="3">
        <v>0</v>
      </c>
      <c r="D414" s="2">
        <v>44115.925908141398</v>
      </c>
      <c r="E414" s="8">
        <f>(SUMIF(Invoice_Line_Items!B:B,Invoices!A414,Invoice_Line_Items!G:G))</f>
        <v>2362.3500000000004</v>
      </c>
      <c r="F414" s="8">
        <f>(SUMIF(Invoice_Line_Items!B:B,Invoices!A414,Invoice_Line_Items!G:G))*(1-C414)</f>
        <v>2362.3500000000004</v>
      </c>
      <c r="G414" s="8">
        <f>SUMIF(Invoice_Line_Items!B:B,Invoices!A414,Invoice_Line_Items!I:I)-(E414-F414)</f>
        <v>826.35</v>
      </c>
      <c r="H414" s="8">
        <f t="shared" si="12"/>
        <v>10</v>
      </c>
      <c r="I414">
        <f t="shared" si="13"/>
        <v>2020</v>
      </c>
    </row>
    <row r="415" spans="1:9" x14ac:dyDescent="0.15">
      <c r="A415" t="s">
        <v>520</v>
      </c>
      <c r="B415" t="s">
        <v>23</v>
      </c>
      <c r="C415" s="3">
        <v>0.1</v>
      </c>
      <c r="D415" s="2">
        <v>44116.182025493901</v>
      </c>
      <c r="E415" s="8">
        <f>(SUMIF(Invoice_Line_Items!B:B,Invoices!A415,Invoice_Line_Items!G:G))</f>
        <v>65.649999999999991</v>
      </c>
      <c r="F415" s="8">
        <f>(SUMIF(Invoice_Line_Items!B:B,Invoices!A415,Invoice_Line_Items!G:G))*(1-C415)</f>
        <v>59.084999999999994</v>
      </c>
      <c r="G415" s="8">
        <f>SUMIF(Invoice_Line_Items!B:B,Invoices!A415,Invoice_Line_Items!I:I)-(E415-F415)</f>
        <v>22.084999999999997</v>
      </c>
      <c r="H415" s="8">
        <f t="shared" si="12"/>
        <v>10</v>
      </c>
      <c r="I415">
        <f t="shared" si="13"/>
        <v>2020</v>
      </c>
    </row>
    <row r="416" spans="1:9" x14ac:dyDescent="0.15">
      <c r="A416" t="s">
        <v>521</v>
      </c>
      <c r="B416" t="s">
        <v>19</v>
      </c>
      <c r="C416" s="3">
        <v>0</v>
      </c>
      <c r="D416" s="2">
        <v>44116.304422936366</v>
      </c>
      <c r="E416" s="8">
        <f>(SUMIF(Invoice_Line_Items!B:B,Invoices!A416,Invoice_Line_Items!G:G))</f>
        <v>493.54999999999995</v>
      </c>
      <c r="F416" s="8">
        <f>(SUMIF(Invoice_Line_Items!B:B,Invoices!A416,Invoice_Line_Items!G:G))*(1-C416)</f>
        <v>493.54999999999995</v>
      </c>
      <c r="G416" s="8">
        <f>SUMIF(Invoice_Line_Items!B:B,Invoices!A416,Invoice_Line_Items!I:I)-(E416-F416)</f>
        <v>209.70000000000002</v>
      </c>
      <c r="H416" s="8">
        <f t="shared" si="12"/>
        <v>10</v>
      </c>
      <c r="I416">
        <f t="shared" si="13"/>
        <v>2020</v>
      </c>
    </row>
    <row r="417" spans="1:9" x14ac:dyDescent="0.15">
      <c r="A417" t="s">
        <v>522</v>
      </c>
      <c r="B417" t="s">
        <v>17</v>
      </c>
      <c r="C417" s="3">
        <v>0</v>
      </c>
      <c r="D417" s="2">
        <v>44116.667322000525</v>
      </c>
      <c r="E417" s="8">
        <f>(SUMIF(Invoice_Line_Items!B:B,Invoices!A417,Invoice_Line_Items!G:G))</f>
        <v>2599.4499999999998</v>
      </c>
      <c r="F417" s="8">
        <f>(SUMIF(Invoice_Line_Items!B:B,Invoices!A417,Invoice_Line_Items!G:G))*(1-C417)</f>
        <v>2599.4499999999998</v>
      </c>
      <c r="G417" s="8">
        <f>SUMIF(Invoice_Line_Items!B:B,Invoices!A417,Invoice_Line_Items!I:I)-(E417-F417)</f>
        <v>983.7</v>
      </c>
      <c r="H417" s="8">
        <f t="shared" si="12"/>
        <v>10</v>
      </c>
      <c r="I417">
        <f t="shared" si="13"/>
        <v>2020</v>
      </c>
    </row>
    <row r="418" spans="1:9" x14ac:dyDescent="0.15">
      <c r="A418" t="s">
        <v>523</v>
      </c>
      <c r="B418" t="s">
        <v>17</v>
      </c>
      <c r="C418" s="3">
        <v>0</v>
      </c>
      <c r="D418" s="2">
        <v>44117.045136335422</v>
      </c>
      <c r="E418" s="8">
        <f>(SUMIF(Invoice_Line_Items!B:B,Invoices!A418,Invoice_Line_Items!G:G))</f>
        <v>1175.3</v>
      </c>
      <c r="F418" s="8">
        <f>(SUMIF(Invoice_Line_Items!B:B,Invoices!A418,Invoice_Line_Items!G:G))*(1-C418)</f>
        <v>1175.3</v>
      </c>
      <c r="G418" s="8">
        <f>SUMIF(Invoice_Line_Items!B:B,Invoices!A418,Invoice_Line_Items!I:I)-(E418-F418)</f>
        <v>483.44999999999993</v>
      </c>
      <c r="H418" s="8">
        <f t="shared" si="12"/>
        <v>10</v>
      </c>
      <c r="I418">
        <f t="shared" si="13"/>
        <v>2020</v>
      </c>
    </row>
    <row r="419" spans="1:9" x14ac:dyDescent="0.15">
      <c r="A419" t="s">
        <v>524</v>
      </c>
      <c r="B419" t="s">
        <v>17</v>
      </c>
      <c r="C419" s="3">
        <v>0</v>
      </c>
      <c r="D419" s="2">
        <v>44117.321792786512</v>
      </c>
      <c r="E419" s="8">
        <f>(SUMIF(Invoice_Line_Items!B:B,Invoices!A419,Invoice_Line_Items!G:G))</f>
        <v>638.95000000000005</v>
      </c>
      <c r="F419" s="8">
        <f>(SUMIF(Invoice_Line_Items!B:B,Invoices!A419,Invoice_Line_Items!G:G))*(1-C419)</f>
        <v>638.95000000000005</v>
      </c>
      <c r="G419" s="8">
        <f>SUMIF(Invoice_Line_Items!B:B,Invoices!A419,Invoice_Line_Items!I:I)-(E419-F419)</f>
        <v>238.59999999999997</v>
      </c>
      <c r="H419" s="8">
        <f t="shared" si="12"/>
        <v>10</v>
      </c>
      <c r="I419">
        <f t="shared" si="13"/>
        <v>2020</v>
      </c>
    </row>
    <row r="420" spans="1:9" x14ac:dyDescent="0.15">
      <c r="A420" t="s">
        <v>525</v>
      </c>
      <c r="B420" t="s">
        <v>22</v>
      </c>
      <c r="C420" s="3">
        <v>0</v>
      </c>
      <c r="D420" s="2">
        <v>44117.526574815027</v>
      </c>
      <c r="E420" s="8">
        <f>(SUMIF(Invoice_Line_Items!B:B,Invoices!A420,Invoice_Line_Items!G:G))</f>
        <v>49.95</v>
      </c>
      <c r="F420" s="8">
        <f>(SUMIF(Invoice_Line_Items!B:B,Invoices!A420,Invoice_Line_Items!G:G))*(1-C420)</f>
        <v>49.95</v>
      </c>
      <c r="G420" s="8">
        <f>SUMIF(Invoice_Line_Items!B:B,Invoices!A420,Invoice_Line_Items!I:I)-(E420-F420)</f>
        <v>19.950000000000003</v>
      </c>
      <c r="H420" s="8">
        <f t="shared" si="12"/>
        <v>10</v>
      </c>
      <c r="I420">
        <f t="shared" si="13"/>
        <v>2020</v>
      </c>
    </row>
    <row r="421" spans="1:9" x14ac:dyDescent="0.15">
      <c r="A421" t="s">
        <v>526</v>
      </c>
      <c r="B421" t="s">
        <v>29</v>
      </c>
      <c r="C421" s="3">
        <v>0</v>
      </c>
      <c r="D421" s="2">
        <v>44117.693792661492</v>
      </c>
      <c r="E421" s="8">
        <f>(SUMIF(Invoice_Line_Items!B:B,Invoices!A421,Invoice_Line_Items!G:G))</f>
        <v>249.1</v>
      </c>
      <c r="F421" s="8">
        <f>(SUMIF(Invoice_Line_Items!B:B,Invoices!A421,Invoice_Line_Items!G:G))*(1-C421)</f>
        <v>249.1</v>
      </c>
      <c r="G421" s="8">
        <f>SUMIF(Invoice_Line_Items!B:B,Invoices!A421,Invoice_Line_Items!I:I)-(E421-F421)</f>
        <v>101.6</v>
      </c>
      <c r="H421" s="8">
        <f t="shared" si="12"/>
        <v>10</v>
      </c>
      <c r="I421">
        <f t="shared" si="13"/>
        <v>2020</v>
      </c>
    </row>
    <row r="422" spans="1:9" x14ac:dyDescent="0.15">
      <c r="A422" t="s">
        <v>527</v>
      </c>
      <c r="B422" t="s">
        <v>17</v>
      </c>
      <c r="C422" s="3">
        <v>0.1</v>
      </c>
      <c r="D422" s="2">
        <v>44117.707565227371</v>
      </c>
      <c r="E422" s="8">
        <f>(SUMIF(Invoice_Line_Items!B:B,Invoices!A422,Invoice_Line_Items!G:G))</f>
        <v>1705.85</v>
      </c>
      <c r="F422" s="8">
        <f>(SUMIF(Invoice_Line_Items!B:B,Invoices!A422,Invoice_Line_Items!G:G))*(1-C422)</f>
        <v>1535.2649999999999</v>
      </c>
      <c r="G422" s="8">
        <f>SUMIF(Invoice_Line_Items!B:B,Invoices!A422,Invoice_Line_Items!I:I)-(E422-F422)</f>
        <v>346.66499999999996</v>
      </c>
      <c r="H422" s="8">
        <f t="shared" si="12"/>
        <v>10</v>
      </c>
      <c r="I422">
        <f t="shared" si="13"/>
        <v>2020</v>
      </c>
    </row>
    <row r="423" spans="1:9" x14ac:dyDescent="0.15">
      <c r="A423" t="s">
        <v>528</v>
      </c>
      <c r="B423" t="s">
        <v>3359</v>
      </c>
      <c r="C423" s="3">
        <v>0.1</v>
      </c>
      <c r="D423" s="2">
        <v>44118.189460271657</v>
      </c>
      <c r="E423" s="8">
        <f>(SUMIF(Invoice_Line_Items!B:B,Invoices!A423,Invoice_Line_Items!G:G))</f>
        <v>14.85</v>
      </c>
      <c r="F423" s="8">
        <f>(SUMIF(Invoice_Line_Items!B:B,Invoices!A423,Invoice_Line_Items!G:G))*(1-C423)</f>
        <v>13.365</v>
      </c>
      <c r="G423" s="8">
        <f>SUMIF(Invoice_Line_Items!B:B,Invoices!A423,Invoice_Line_Items!I:I)-(E423-F423)</f>
        <v>6.5150000000000006</v>
      </c>
      <c r="H423" s="8">
        <f t="shared" si="12"/>
        <v>10</v>
      </c>
      <c r="I423">
        <f t="shared" si="13"/>
        <v>2020</v>
      </c>
    </row>
    <row r="424" spans="1:9" x14ac:dyDescent="0.15">
      <c r="A424" t="s">
        <v>529</v>
      </c>
      <c r="B424" t="s">
        <v>22</v>
      </c>
      <c r="C424" s="3">
        <v>0</v>
      </c>
      <c r="D424" s="2">
        <v>44118.365376293434</v>
      </c>
      <c r="E424" s="8">
        <f>(SUMIF(Invoice_Line_Items!B:B,Invoices!A424,Invoice_Line_Items!G:G))</f>
        <v>447.49999999999994</v>
      </c>
      <c r="F424" s="8">
        <f>(SUMIF(Invoice_Line_Items!B:B,Invoices!A424,Invoice_Line_Items!G:G))*(1-C424)</f>
        <v>447.49999999999994</v>
      </c>
      <c r="G424" s="8">
        <f>SUMIF(Invoice_Line_Items!B:B,Invoices!A424,Invoice_Line_Items!I:I)-(E424-F424)</f>
        <v>159.99999999999997</v>
      </c>
      <c r="H424" s="8">
        <f t="shared" si="12"/>
        <v>10</v>
      </c>
      <c r="I424">
        <f t="shared" si="13"/>
        <v>2020</v>
      </c>
    </row>
    <row r="425" spans="1:9" x14ac:dyDescent="0.15">
      <c r="A425" t="s">
        <v>530</v>
      </c>
      <c r="B425" t="s">
        <v>17</v>
      </c>
      <c r="C425" s="3">
        <v>0.1</v>
      </c>
      <c r="D425" s="2">
        <v>44118.376970956939</v>
      </c>
      <c r="E425" s="8">
        <f>(SUMIF(Invoice_Line_Items!B:B,Invoices!A425,Invoice_Line_Items!G:G))</f>
        <v>183.54999999999998</v>
      </c>
      <c r="F425" s="8">
        <f>(SUMIF(Invoice_Line_Items!B:B,Invoices!A425,Invoice_Line_Items!G:G))*(1-C425)</f>
        <v>165.19499999999999</v>
      </c>
      <c r="G425" s="8">
        <f>SUMIF(Invoice_Line_Items!B:B,Invoices!A425,Invoice_Line_Items!I:I)-(E425-F425)</f>
        <v>40.444999999999993</v>
      </c>
      <c r="H425" s="8">
        <f t="shared" si="12"/>
        <v>10</v>
      </c>
      <c r="I425">
        <f t="shared" si="13"/>
        <v>2020</v>
      </c>
    </row>
    <row r="426" spans="1:9" x14ac:dyDescent="0.15">
      <c r="A426" t="s">
        <v>531</v>
      </c>
      <c r="B426" t="s">
        <v>17</v>
      </c>
      <c r="C426" s="3">
        <v>0</v>
      </c>
      <c r="D426" s="2">
        <v>44118.48038855393</v>
      </c>
      <c r="E426" s="8">
        <f>(SUMIF(Invoice_Line_Items!B:B,Invoices!A426,Invoice_Line_Items!G:G))</f>
        <v>387.15000000000003</v>
      </c>
      <c r="F426" s="8">
        <f>(SUMIF(Invoice_Line_Items!B:B,Invoices!A426,Invoice_Line_Items!G:G))*(1-C426)</f>
        <v>387.15000000000003</v>
      </c>
      <c r="G426" s="8">
        <f>SUMIF(Invoice_Line_Items!B:B,Invoices!A426,Invoice_Line_Items!I:I)-(E426-F426)</f>
        <v>147.14999999999998</v>
      </c>
      <c r="H426" s="8">
        <f t="shared" si="12"/>
        <v>10</v>
      </c>
      <c r="I426">
        <f t="shared" si="13"/>
        <v>2020</v>
      </c>
    </row>
    <row r="427" spans="1:9" x14ac:dyDescent="0.15">
      <c r="A427" t="s">
        <v>532</v>
      </c>
      <c r="B427" t="s">
        <v>29</v>
      </c>
      <c r="C427" s="3">
        <v>0</v>
      </c>
      <c r="D427" s="2">
        <v>44118.676555980288</v>
      </c>
      <c r="E427" s="8">
        <f>(SUMIF(Invoice_Line_Items!B:B,Invoices!A427,Invoice_Line_Items!G:G))</f>
        <v>3619.8</v>
      </c>
      <c r="F427" s="8">
        <f>(SUMIF(Invoice_Line_Items!B:B,Invoices!A427,Invoice_Line_Items!G:G))*(1-C427)</f>
        <v>3619.8</v>
      </c>
      <c r="G427" s="8">
        <f>SUMIF(Invoice_Line_Items!B:B,Invoices!A427,Invoice_Line_Items!I:I)-(E427-F427)</f>
        <v>1118.5</v>
      </c>
      <c r="H427" s="8">
        <f t="shared" si="12"/>
        <v>10</v>
      </c>
      <c r="I427">
        <f t="shared" si="13"/>
        <v>2020</v>
      </c>
    </row>
    <row r="428" spans="1:9" x14ac:dyDescent="0.15">
      <c r="A428" t="s">
        <v>533</v>
      </c>
      <c r="B428" t="s">
        <v>20</v>
      </c>
      <c r="C428" s="3">
        <v>0.1</v>
      </c>
      <c r="D428" s="2">
        <v>44118.969483243876</v>
      </c>
      <c r="E428" s="8">
        <f>(SUMIF(Invoice_Line_Items!B:B,Invoices!A428,Invoice_Line_Items!G:G))</f>
        <v>2223.8500000000004</v>
      </c>
      <c r="F428" s="8">
        <f>(SUMIF(Invoice_Line_Items!B:B,Invoices!A428,Invoice_Line_Items!G:G))*(1-C428)</f>
        <v>2001.4650000000004</v>
      </c>
      <c r="G428" s="8">
        <f>SUMIF(Invoice_Line_Items!B:B,Invoices!A428,Invoice_Line_Items!I:I)-(E428-F428)</f>
        <v>593.96500000000015</v>
      </c>
      <c r="H428" s="8">
        <f t="shared" si="12"/>
        <v>10</v>
      </c>
      <c r="I428">
        <f t="shared" si="13"/>
        <v>2020</v>
      </c>
    </row>
    <row r="429" spans="1:9" x14ac:dyDescent="0.15">
      <c r="A429" t="s">
        <v>534</v>
      </c>
      <c r="B429" t="s">
        <v>3359</v>
      </c>
      <c r="C429" s="3">
        <v>0.1</v>
      </c>
      <c r="D429" s="2">
        <v>44119.43388642346</v>
      </c>
      <c r="E429" s="8">
        <f>(SUMIF(Invoice_Line_Items!B:B,Invoices!A429,Invoice_Line_Items!G:G))</f>
        <v>1052.7</v>
      </c>
      <c r="F429" s="8">
        <f>(SUMIF(Invoice_Line_Items!B:B,Invoices!A429,Invoice_Line_Items!G:G))*(1-C429)</f>
        <v>947.43000000000006</v>
      </c>
      <c r="G429" s="8">
        <f>SUMIF(Invoice_Line_Items!B:B,Invoices!A429,Invoice_Line_Items!I:I)-(E429-F429)</f>
        <v>312.93000000000006</v>
      </c>
      <c r="H429" s="8">
        <f t="shared" si="12"/>
        <v>10</v>
      </c>
      <c r="I429">
        <f t="shared" si="13"/>
        <v>2020</v>
      </c>
    </row>
    <row r="430" spans="1:9" x14ac:dyDescent="0.15">
      <c r="A430" t="s">
        <v>535</v>
      </c>
      <c r="B430" t="s">
        <v>3359</v>
      </c>
      <c r="C430" s="3">
        <v>0</v>
      </c>
      <c r="D430" s="2">
        <v>44119.865746685558</v>
      </c>
      <c r="E430" s="8">
        <f>(SUMIF(Invoice_Line_Items!B:B,Invoices!A430,Invoice_Line_Items!G:G))</f>
        <v>1914.65</v>
      </c>
      <c r="F430" s="8">
        <f>(SUMIF(Invoice_Line_Items!B:B,Invoices!A430,Invoice_Line_Items!G:G))*(1-C430)</f>
        <v>1914.65</v>
      </c>
      <c r="G430" s="8">
        <f>SUMIF(Invoice_Line_Items!B:B,Invoices!A430,Invoice_Line_Items!I:I)-(E430-F430)</f>
        <v>675.85</v>
      </c>
      <c r="H430" s="8">
        <f t="shared" si="12"/>
        <v>10</v>
      </c>
      <c r="I430">
        <f t="shared" si="13"/>
        <v>2020</v>
      </c>
    </row>
    <row r="431" spans="1:9" x14ac:dyDescent="0.15">
      <c r="A431" t="s">
        <v>536</v>
      </c>
      <c r="B431" t="s">
        <v>17</v>
      </c>
      <c r="C431" s="3">
        <v>0.1</v>
      </c>
      <c r="D431" s="2">
        <v>44119.878946341239</v>
      </c>
      <c r="E431" s="8">
        <f>(SUMIF(Invoice_Line_Items!B:B,Invoices!A431,Invoice_Line_Items!G:G))</f>
        <v>856.3</v>
      </c>
      <c r="F431" s="8">
        <f>(SUMIF(Invoice_Line_Items!B:B,Invoices!A431,Invoice_Line_Items!G:G))*(1-C431)</f>
        <v>770.67</v>
      </c>
      <c r="G431" s="8">
        <f>SUMIF(Invoice_Line_Items!B:B,Invoices!A431,Invoice_Line_Items!I:I)-(E431-F431)</f>
        <v>223.47000000000003</v>
      </c>
      <c r="H431" s="8">
        <f t="shared" si="12"/>
        <v>10</v>
      </c>
      <c r="I431">
        <f t="shared" si="13"/>
        <v>2020</v>
      </c>
    </row>
    <row r="432" spans="1:9" x14ac:dyDescent="0.15">
      <c r="A432" t="s">
        <v>537</v>
      </c>
      <c r="B432" t="s">
        <v>3359</v>
      </c>
      <c r="C432" s="3">
        <v>0.2</v>
      </c>
      <c r="D432" s="2">
        <v>44120.377723259124</v>
      </c>
      <c r="E432" s="8">
        <f>(SUMIF(Invoice_Line_Items!B:B,Invoices!A432,Invoice_Line_Items!G:G))</f>
        <v>4395.95</v>
      </c>
      <c r="F432" s="8">
        <f>(SUMIF(Invoice_Line_Items!B:B,Invoices!A432,Invoice_Line_Items!G:G))*(1-C432)</f>
        <v>3516.76</v>
      </c>
      <c r="G432" s="8">
        <f>SUMIF(Invoice_Line_Items!B:B,Invoices!A432,Invoice_Line_Items!I:I)-(E432-F432)</f>
        <v>704.76000000000067</v>
      </c>
      <c r="H432" s="8">
        <f t="shared" si="12"/>
        <v>10</v>
      </c>
      <c r="I432">
        <f t="shared" si="13"/>
        <v>2020</v>
      </c>
    </row>
    <row r="433" spans="1:9" x14ac:dyDescent="0.15">
      <c r="A433" t="s">
        <v>538</v>
      </c>
      <c r="B433" t="s">
        <v>21</v>
      </c>
      <c r="C433" s="3">
        <v>0</v>
      </c>
      <c r="D433" s="2">
        <v>44120.597747171843</v>
      </c>
      <c r="E433" s="8">
        <f>(SUMIF(Invoice_Line_Items!B:B,Invoices!A433,Invoice_Line_Items!G:G))</f>
        <v>20.849999999999998</v>
      </c>
      <c r="F433" s="8">
        <f>(SUMIF(Invoice_Line_Items!B:B,Invoices!A433,Invoice_Line_Items!G:G))*(1-C433)</f>
        <v>20.849999999999998</v>
      </c>
      <c r="G433" s="8">
        <f>SUMIF(Invoice_Line_Items!B:B,Invoices!A433,Invoice_Line_Items!I:I)-(E433-F433)</f>
        <v>7.5499999999999989</v>
      </c>
      <c r="H433" s="8">
        <f t="shared" si="12"/>
        <v>10</v>
      </c>
      <c r="I433">
        <f t="shared" si="13"/>
        <v>2020</v>
      </c>
    </row>
    <row r="434" spans="1:9" x14ac:dyDescent="0.15">
      <c r="A434" t="s">
        <v>539</v>
      </c>
      <c r="B434" t="s">
        <v>23</v>
      </c>
      <c r="C434" s="3">
        <v>0.1</v>
      </c>
      <c r="D434" s="2">
        <v>44121.079933353962</v>
      </c>
      <c r="E434" s="8">
        <f>(SUMIF(Invoice_Line_Items!B:B,Invoices!A434,Invoice_Line_Items!G:G))</f>
        <v>2978.5000000000009</v>
      </c>
      <c r="F434" s="8">
        <f>(SUMIF(Invoice_Line_Items!B:B,Invoices!A434,Invoice_Line_Items!G:G))*(1-C434)</f>
        <v>2680.650000000001</v>
      </c>
      <c r="G434" s="8">
        <f>SUMIF(Invoice_Line_Items!B:B,Invoices!A434,Invoice_Line_Items!I:I)-(E434-F434)</f>
        <v>815.5</v>
      </c>
      <c r="H434" s="8">
        <f t="shared" si="12"/>
        <v>10</v>
      </c>
      <c r="I434">
        <f t="shared" si="13"/>
        <v>2020</v>
      </c>
    </row>
    <row r="435" spans="1:9" x14ac:dyDescent="0.15">
      <c r="A435" t="s">
        <v>540</v>
      </c>
      <c r="B435" t="s">
        <v>17</v>
      </c>
      <c r="C435" s="3">
        <v>0.1</v>
      </c>
      <c r="D435" s="2">
        <v>44121.250611018091</v>
      </c>
      <c r="E435" s="8">
        <f>(SUMIF(Invoice_Line_Items!B:B,Invoices!A435,Invoice_Line_Items!G:G))</f>
        <v>1349.4</v>
      </c>
      <c r="F435" s="8">
        <f>(SUMIF(Invoice_Line_Items!B:B,Invoices!A435,Invoice_Line_Items!G:G))*(1-C435)</f>
        <v>1214.46</v>
      </c>
      <c r="G435" s="8">
        <f>SUMIF(Invoice_Line_Items!B:B,Invoices!A435,Invoice_Line_Items!I:I)-(E435-F435)</f>
        <v>373.25999999999988</v>
      </c>
      <c r="H435" s="8">
        <f t="shared" si="12"/>
        <v>10</v>
      </c>
      <c r="I435">
        <f t="shared" si="13"/>
        <v>2020</v>
      </c>
    </row>
    <row r="436" spans="1:9" x14ac:dyDescent="0.15">
      <c r="A436" t="s">
        <v>541</v>
      </c>
      <c r="B436" t="s">
        <v>19</v>
      </c>
      <c r="C436" s="3">
        <v>0</v>
      </c>
      <c r="D436" s="2">
        <v>44121.516341905757</v>
      </c>
      <c r="E436" s="8">
        <f>(SUMIF(Invoice_Line_Items!B:B,Invoices!A436,Invoice_Line_Items!G:G))</f>
        <v>256.7</v>
      </c>
      <c r="F436" s="8">
        <f>(SUMIF(Invoice_Line_Items!B:B,Invoices!A436,Invoice_Line_Items!G:G))*(1-C436)</f>
        <v>256.7</v>
      </c>
      <c r="G436" s="8">
        <f>SUMIF(Invoice_Line_Items!B:B,Invoices!A436,Invoice_Line_Items!I:I)-(E436-F436)</f>
        <v>92.949999999999989</v>
      </c>
      <c r="H436" s="8">
        <f t="shared" si="12"/>
        <v>10</v>
      </c>
      <c r="I436">
        <f t="shared" si="13"/>
        <v>2020</v>
      </c>
    </row>
    <row r="437" spans="1:9" x14ac:dyDescent="0.15">
      <c r="A437" t="s">
        <v>542</v>
      </c>
      <c r="B437" t="s">
        <v>23</v>
      </c>
      <c r="C437" s="3">
        <v>0</v>
      </c>
      <c r="D437" s="2">
        <v>44121.672707894213</v>
      </c>
      <c r="E437" s="8">
        <f>(SUMIF(Invoice_Line_Items!B:B,Invoices!A437,Invoice_Line_Items!G:G))</f>
        <v>359.9</v>
      </c>
      <c r="F437" s="8">
        <f>(SUMIF(Invoice_Line_Items!B:B,Invoices!A437,Invoice_Line_Items!G:G))*(1-C437)</f>
        <v>359.9</v>
      </c>
      <c r="G437" s="8">
        <f>SUMIF(Invoice_Line_Items!B:B,Invoices!A437,Invoice_Line_Items!I:I)-(E437-F437)</f>
        <v>157.39999999999998</v>
      </c>
      <c r="H437" s="8">
        <f t="shared" si="12"/>
        <v>10</v>
      </c>
      <c r="I437">
        <f t="shared" si="13"/>
        <v>2020</v>
      </c>
    </row>
    <row r="438" spans="1:9" x14ac:dyDescent="0.15">
      <c r="A438" t="s">
        <v>543</v>
      </c>
      <c r="B438" t="s">
        <v>17</v>
      </c>
      <c r="C438" s="3">
        <v>0.1</v>
      </c>
      <c r="D438" s="2">
        <v>44121.880232162432</v>
      </c>
      <c r="E438" s="8">
        <f>(SUMIF(Invoice_Line_Items!B:B,Invoices!A438,Invoice_Line_Items!G:G))</f>
        <v>12.45</v>
      </c>
      <c r="F438" s="8">
        <f>(SUMIF(Invoice_Line_Items!B:B,Invoices!A438,Invoice_Line_Items!G:G))*(1-C438)</f>
        <v>11.205</v>
      </c>
      <c r="G438" s="8">
        <f>SUMIF(Invoice_Line_Items!B:B,Invoices!A438,Invoice_Line_Items!I:I)-(E438-F438)</f>
        <v>2.5049999999999999</v>
      </c>
      <c r="H438" s="8">
        <f t="shared" si="12"/>
        <v>10</v>
      </c>
      <c r="I438">
        <f t="shared" si="13"/>
        <v>2020</v>
      </c>
    </row>
    <row r="439" spans="1:9" x14ac:dyDescent="0.15">
      <c r="A439" t="s">
        <v>544</v>
      </c>
      <c r="B439" t="s">
        <v>17</v>
      </c>
      <c r="C439" s="3">
        <v>0</v>
      </c>
      <c r="D439" s="2">
        <v>44122.28108611927</v>
      </c>
      <c r="E439" s="8">
        <f>(SUMIF(Invoice_Line_Items!B:B,Invoices!A439,Invoice_Line_Items!G:G))</f>
        <v>155.54999999999998</v>
      </c>
      <c r="F439" s="8">
        <f>(SUMIF(Invoice_Line_Items!B:B,Invoices!A439,Invoice_Line_Items!G:G))*(1-C439)</f>
        <v>155.54999999999998</v>
      </c>
      <c r="G439" s="8">
        <f>SUMIF(Invoice_Line_Items!B:B,Invoices!A439,Invoice_Line_Items!I:I)-(E439-F439)</f>
        <v>58.349999999999994</v>
      </c>
      <c r="H439" s="8">
        <f t="shared" si="12"/>
        <v>10</v>
      </c>
      <c r="I439">
        <f t="shared" si="13"/>
        <v>2020</v>
      </c>
    </row>
    <row r="440" spans="1:9" x14ac:dyDescent="0.15">
      <c r="A440" t="s">
        <v>545</v>
      </c>
      <c r="B440" t="s">
        <v>24</v>
      </c>
      <c r="C440" s="3">
        <v>0</v>
      </c>
      <c r="D440" s="2">
        <v>44122.689277186837</v>
      </c>
      <c r="E440" s="8">
        <f>(SUMIF(Invoice_Line_Items!B:B,Invoices!A440,Invoice_Line_Items!G:G))</f>
        <v>342.4</v>
      </c>
      <c r="F440" s="8">
        <f>(SUMIF(Invoice_Line_Items!B:B,Invoices!A440,Invoice_Line_Items!G:G))*(1-C440)</f>
        <v>342.4</v>
      </c>
      <c r="G440" s="8">
        <f>SUMIF(Invoice_Line_Items!B:B,Invoices!A440,Invoice_Line_Items!I:I)-(E440-F440)</f>
        <v>112.99999999999999</v>
      </c>
      <c r="H440" s="8">
        <f t="shared" si="12"/>
        <v>10</v>
      </c>
      <c r="I440">
        <f t="shared" si="13"/>
        <v>2020</v>
      </c>
    </row>
    <row r="441" spans="1:9" x14ac:dyDescent="0.15">
      <c r="A441" t="s">
        <v>546</v>
      </c>
      <c r="B441" t="s">
        <v>23</v>
      </c>
      <c r="C441" s="3">
        <v>0.1</v>
      </c>
      <c r="D441" s="2">
        <v>44123.003178153995</v>
      </c>
      <c r="E441" s="8">
        <f>(SUMIF(Invoice_Line_Items!B:B,Invoices!A441,Invoice_Line_Items!G:G))</f>
        <v>2288.9999999999995</v>
      </c>
      <c r="F441" s="8">
        <f>(SUMIF(Invoice_Line_Items!B:B,Invoices!A441,Invoice_Line_Items!G:G))*(1-C441)</f>
        <v>2060.0999999999995</v>
      </c>
      <c r="G441" s="8">
        <f>SUMIF(Invoice_Line_Items!B:B,Invoices!A441,Invoice_Line_Items!I:I)-(E441-F441)</f>
        <v>606.29999999999973</v>
      </c>
      <c r="H441" s="8">
        <f t="shared" si="12"/>
        <v>10</v>
      </c>
      <c r="I441">
        <f t="shared" si="13"/>
        <v>2020</v>
      </c>
    </row>
    <row r="442" spans="1:9" x14ac:dyDescent="0.15">
      <c r="A442" t="s">
        <v>547</v>
      </c>
      <c r="B442" t="s">
        <v>23</v>
      </c>
      <c r="C442" s="3">
        <v>0</v>
      </c>
      <c r="D442" s="2">
        <v>44123.309304640381</v>
      </c>
      <c r="E442" s="8">
        <f>(SUMIF(Invoice_Line_Items!B:B,Invoices!A442,Invoice_Line_Items!G:G))</f>
        <v>3.5</v>
      </c>
      <c r="F442" s="8">
        <f>(SUMIF(Invoice_Line_Items!B:B,Invoices!A442,Invoice_Line_Items!G:G))*(1-C442)</f>
        <v>3.5</v>
      </c>
      <c r="G442" s="8">
        <f>SUMIF(Invoice_Line_Items!B:B,Invoices!A442,Invoice_Line_Items!I:I)-(E442-F442)</f>
        <v>0.54999999999999982</v>
      </c>
      <c r="H442" s="8">
        <f t="shared" si="12"/>
        <v>10</v>
      </c>
      <c r="I442">
        <f t="shared" si="13"/>
        <v>2020</v>
      </c>
    </row>
    <row r="443" spans="1:9" x14ac:dyDescent="0.15">
      <c r="A443" t="s">
        <v>548</v>
      </c>
      <c r="B443" t="s">
        <v>21</v>
      </c>
      <c r="C443" s="3">
        <v>0.2</v>
      </c>
      <c r="D443" s="2">
        <v>44123.402267187717</v>
      </c>
      <c r="E443" s="8">
        <f>(SUMIF(Invoice_Line_Items!B:B,Invoices!A443,Invoice_Line_Items!G:G))</f>
        <v>320.25</v>
      </c>
      <c r="F443" s="8">
        <f>(SUMIF(Invoice_Line_Items!B:B,Invoices!A443,Invoice_Line_Items!G:G))*(1-C443)</f>
        <v>256.2</v>
      </c>
      <c r="G443" s="8">
        <f>SUMIF(Invoice_Line_Items!B:B,Invoices!A443,Invoice_Line_Items!I:I)-(E443-F443)</f>
        <v>73.899999999999977</v>
      </c>
      <c r="H443" s="8">
        <f t="shared" si="12"/>
        <v>10</v>
      </c>
      <c r="I443">
        <f t="shared" si="13"/>
        <v>2020</v>
      </c>
    </row>
    <row r="444" spans="1:9" x14ac:dyDescent="0.15">
      <c r="A444" t="s">
        <v>549</v>
      </c>
      <c r="B444" t="s">
        <v>19</v>
      </c>
      <c r="C444" s="3">
        <v>0</v>
      </c>
      <c r="D444" s="2">
        <v>44123.726650466349</v>
      </c>
      <c r="E444" s="8">
        <f>(SUMIF(Invoice_Line_Items!B:B,Invoices!A444,Invoice_Line_Items!G:G))</f>
        <v>6037.5999999999995</v>
      </c>
      <c r="F444" s="8">
        <f>(SUMIF(Invoice_Line_Items!B:B,Invoices!A444,Invoice_Line_Items!G:G))*(1-C444)</f>
        <v>6037.5999999999995</v>
      </c>
      <c r="G444" s="8">
        <f>SUMIF(Invoice_Line_Items!B:B,Invoices!A444,Invoice_Line_Items!I:I)-(E444-F444)</f>
        <v>2136.9499999999994</v>
      </c>
      <c r="H444" s="8">
        <f t="shared" si="12"/>
        <v>10</v>
      </c>
      <c r="I444">
        <f t="shared" si="13"/>
        <v>2020</v>
      </c>
    </row>
    <row r="445" spans="1:9" x14ac:dyDescent="0.15">
      <c r="A445" t="s">
        <v>550</v>
      </c>
      <c r="B445" t="s">
        <v>25</v>
      </c>
      <c r="C445" s="3">
        <v>0</v>
      </c>
      <c r="D445" s="2">
        <v>44123.945588584204</v>
      </c>
      <c r="E445" s="8">
        <f>(SUMIF(Invoice_Line_Items!B:B,Invoices!A445,Invoice_Line_Items!G:G))</f>
        <v>237.4</v>
      </c>
      <c r="F445" s="8">
        <f>(SUMIF(Invoice_Line_Items!B:B,Invoices!A445,Invoice_Line_Items!G:G))*(1-C445)</f>
        <v>237.4</v>
      </c>
      <c r="G445" s="8">
        <f>SUMIF(Invoice_Line_Items!B:B,Invoices!A445,Invoice_Line_Items!I:I)-(E445-F445)</f>
        <v>91.3</v>
      </c>
      <c r="H445" s="8">
        <f t="shared" si="12"/>
        <v>10</v>
      </c>
      <c r="I445">
        <f t="shared" si="13"/>
        <v>2020</v>
      </c>
    </row>
    <row r="446" spans="1:9" x14ac:dyDescent="0.15">
      <c r="A446" t="s">
        <v>551</v>
      </c>
      <c r="B446" t="s">
        <v>23</v>
      </c>
      <c r="C446" s="3">
        <v>0</v>
      </c>
      <c r="D446" s="2">
        <v>44123.948037967057</v>
      </c>
      <c r="E446" s="8">
        <f>(SUMIF(Invoice_Line_Items!B:B,Invoices!A446,Invoice_Line_Items!G:G))</f>
        <v>74.599999999999994</v>
      </c>
      <c r="F446" s="8">
        <f>(SUMIF(Invoice_Line_Items!B:B,Invoices!A446,Invoice_Line_Items!G:G))*(1-C446)</f>
        <v>74.599999999999994</v>
      </c>
      <c r="G446" s="8">
        <f>SUMIF(Invoice_Line_Items!B:B,Invoices!A446,Invoice_Line_Items!I:I)-(E446-F446)</f>
        <v>29.349999999999994</v>
      </c>
      <c r="H446" s="8">
        <f t="shared" si="12"/>
        <v>10</v>
      </c>
      <c r="I446">
        <f t="shared" si="13"/>
        <v>2020</v>
      </c>
    </row>
    <row r="447" spans="1:9" x14ac:dyDescent="0.15">
      <c r="A447" t="s">
        <v>552</v>
      </c>
      <c r="B447" t="s">
        <v>17</v>
      </c>
      <c r="C447" s="3">
        <v>0</v>
      </c>
      <c r="D447" s="2">
        <v>44124.127775943227</v>
      </c>
      <c r="E447" s="8">
        <f>(SUMIF(Invoice_Line_Items!B:B,Invoices!A447,Invoice_Line_Items!G:G))</f>
        <v>177.5</v>
      </c>
      <c r="F447" s="8">
        <f>(SUMIF(Invoice_Line_Items!B:B,Invoices!A447,Invoice_Line_Items!G:G))*(1-C447)</f>
        <v>177.5</v>
      </c>
      <c r="G447" s="8">
        <f>SUMIF(Invoice_Line_Items!B:B,Invoices!A447,Invoice_Line_Items!I:I)-(E447-F447)</f>
        <v>66</v>
      </c>
      <c r="H447" s="8">
        <f t="shared" si="12"/>
        <v>10</v>
      </c>
      <c r="I447">
        <f t="shared" si="13"/>
        <v>2020</v>
      </c>
    </row>
    <row r="448" spans="1:9" x14ac:dyDescent="0.15">
      <c r="A448" t="s">
        <v>553</v>
      </c>
      <c r="B448" t="s">
        <v>25</v>
      </c>
      <c r="C448" s="3">
        <v>0.2</v>
      </c>
      <c r="D448" s="2">
        <v>44124.294429650399</v>
      </c>
      <c r="E448" s="8">
        <f>(SUMIF(Invoice_Line_Items!B:B,Invoices!A448,Invoice_Line_Items!G:G))</f>
        <v>109.5</v>
      </c>
      <c r="F448" s="8">
        <f>(SUMIF(Invoice_Line_Items!B:B,Invoices!A448,Invoice_Line_Items!G:G))*(1-C448)</f>
        <v>87.600000000000009</v>
      </c>
      <c r="G448" s="8">
        <f>SUMIF(Invoice_Line_Items!B:B,Invoices!A448,Invoice_Line_Items!I:I)-(E448-F448)</f>
        <v>15.900000000000013</v>
      </c>
      <c r="H448" s="8">
        <f t="shared" si="12"/>
        <v>10</v>
      </c>
      <c r="I448">
        <f t="shared" si="13"/>
        <v>2020</v>
      </c>
    </row>
    <row r="449" spans="1:9" x14ac:dyDescent="0.15">
      <c r="A449" t="s">
        <v>554</v>
      </c>
      <c r="B449" t="s">
        <v>3359</v>
      </c>
      <c r="C449" s="3">
        <v>0.2</v>
      </c>
      <c r="D449" s="2">
        <v>44124.724387829781</v>
      </c>
      <c r="E449" s="8">
        <f>(SUMIF(Invoice_Line_Items!B:B,Invoices!A449,Invoice_Line_Items!G:G))</f>
        <v>446.99999999999994</v>
      </c>
      <c r="F449" s="8">
        <f>(SUMIF(Invoice_Line_Items!B:B,Invoices!A449,Invoice_Line_Items!G:G))*(1-C449)</f>
        <v>357.59999999999997</v>
      </c>
      <c r="G449" s="8">
        <f>SUMIF(Invoice_Line_Items!B:B,Invoices!A449,Invoice_Line_Items!I:I)-(E449-F449)</f>
        <v>138.5</v>
      </c>
      <c r="H449" s="8">
        <f t="shared" si="12"/>
        <v>10</v>
      </c>
      <c r="I449">
        <f t="shared" si="13"/>
        <v>2020</v>
      </c>
    </row>
    <row r="450" spans="1:9" x14ac:dyDescent="0.15">
      <c r="A450" t="s">
        <v>555</v>
      </c>
      <c r="B450" t="s">
        <v>24</v>
      </c>
      <c r="C450" s="3">
        <v>0.1</v>
      </c>
      <c r="D450" s="2">
        <v>44124.854300762432</v>
      </c>
      <c r="E450" s="8">
        <f>(SUMIF(Invoice_Line_Items!B:B,Invoices!A450,Invoice_Line_Items!G:G))</f>
        <v>974.5</v>
      </c>
      <c r="F450" s="8">
        <f>(SUMIF(Invoice_Line_Items!B:B,Invoices!A450,Invoice_Line_Items!G:G))*(1-C450)</f>
        <v>877.05000000000007</v>
      </c>
      <c r="G450" s="8">
        <f>SUMIF(Invoice_Line_Items!B:B,Invoices!A450,Invoice_Line_Items!I:I)-(E450-F450)</f>
        <v>209.55000000000007</v>
      </c>
      <c r="H450" s="8">
        <f t="shared" si="12"/>
        <v>10</v>
      </c>
      <c r="I450">
        <f t="shared" si="13"/>
        <v>2020</v>
      </c>
    </row>
    <row r="451" spans="1:9" x14ac:dyDescent="0.15">
      <c r="A451" t="s">
        <v>556</v>
      </c>
      <c r="B451" t="s">
        <v>17</v>
      </c>
      <c r="C451" s="3">
        <v>0.2</v>
      </c>
      <c r="D451" s="2">
        <v>44124.90792754048</v>
      </c>
      <c r="E451" s="8">
        <f>(SUMIF(Invoice_Line_Items!B:B,Invoices!A451,Invoice_Line_Items!G:G))</f>
        <v>797.5</v>
      </c>
      <c r="F451" s="8">
        <f>(SUMIF(Invoice_Line_Items!B:B,Invoices!A451,Invoice_Line_Items!G:G))*(1-C451)</f>
        <v>638</v>
      </c>
      <c r="G451" s="8">
        <f>SUMIF(Invoice_Line_Items!B:B,Invoices!A451,Invoice_Line_Items!I:I)-(E451-F451)</f>
        <v>180.49999999999994</v>
      </c>
      <c r="H451" s="8">
        <f t="shared" ref="H451:H514" si="14">MONTH(D451)</f>
        <v>10</v>
      </c>
      <c r="I451">
        <f t="shared" ref="I451:I514" si="15">YEAR(D451)</f>
        <v>2020</v>
      </c>
    </row>
    <row r="452" spans="1:9" x14ac:dyDescent="0.15">
      <c r="A452" t="s">
        <v>557</v>
      </c>
      <c r="B452" t="s">
        <v>29</v>
      </c>
      <c r="C452" s="3">
        <v>0.1</v>
      </c>
      <c r="D452" s="2">
        <v>44125.141328656442</v>
      </c>
      <c r="E452" s="8">
        <f>(SUMIF(Invoice_Line_Items!B:B,Invoices!A452,Invoice_Line_Items!G:G))</f>
        <v>76.599999999999994</v>
      </c>
      <c r="F452" s="8">
        <f>(SUMIF(Invoice_Line_Items!B:B,Invoices!A452,Invoice_Line_Items!G:G))*(1-C452)</f>
        <v>68.94</v>
      </c>
      <c r="G452" s="8">
        <f>SUMIF(Invoice_Line_Items!B:B,Invoices!A452,Invoice_Line_Items!I:I)-(E452-F452)</f>
        <v>19.189999999999998</v>
      </c>
      <c r="H452" s="8">
        <f t="shared" si="14"/>
        <v>10</v>
      </c>
      <c r="I452">
        <f t="shared" si="15"/>
        <v>2020</v>
      </c>
    </row>
    <row r="453" spans="1:9" x14ac:dyDescent="0.15">
      <c r="A453" t="s">
        <v>558</v>
      </c>
      <c r="B453" t="s">
        <v>17</v>
      </c>
      <c r="C453" s="3">
        <v>0</v>
      </c>
      <c r="D453" s="2">
        <v>44125.25679603887</v>
      </c>
      <c r="E453" s="8">
        <f>(SUMIF(Invoice_Line_Items!B:B,Invoices!A453,Invoice_Line_Items!G:G))</f>
        <v>3698.8499999999995</v>
      </c>
      <c r="F453" s="8">
        <f>(SUMIF(Invoice_Line_Items!B:B,Invoices!A453,Invoice_Line_Items!G:G))*(1-C453)</f>
        <v>3698.8499999999995</v>
      </c>
      <c r="G453" s="8">
        <f>SUMIF(Invoice_Line_Items!B:B,Invoices!A453,Invoice_Line_Items!I:I)-(E453-F453)</f>
        <v>1540.3500000000001</v>
      </c>
      <c r="H453" s="8">
        <f t="shared" si="14"/>
        <v>10</v>
      </c>
      <c r="I453">
        <f t="shared" si="15"/>
        <v>2020</v>
      </c>
    </row>
    <row r="454" spans="1:9" x14ac:dyDescent="0.15">
      <c r="A454" t="s">
        <v>559</v>
      </c>
      <c r="B454" t="s">
        <v>17</v>
      </c>
      <c r="C454" s="3">
        <v>0.2</v>
      </c>
      <c r="D454" s="2">
        <v>44125.564727276163</v>
      </c>
      <c r="E454" s="8">
        <f>(SUMIF(Invoice_Line_Items!B:B,Invoices!A454,Invoice_Line_Items!G:G))</f>
        <v>386.24999999999994</v>
      </c>
      <c r="F454" s="8">
        <f>(SUMIF(Invoice_Line_Items!B:B,Invoices!A454,Invoice_Line_Items!G:G))*(1-C454)</f>
        <v>309</v>
      </c>
      <c r="G454" s="8">
        <f>SUMIF(Invoice_Line_Items!B:B,Invoices!A454,Invoice_Line_Items!I:I)-(E454-F454)</f>
        <v>129.50000000000006</v>
      </c>
      <c r="H454" s="8">
        <f t="shared" si="14"/>
        <v>10</v>
      </c>
      <c r="I454">
        <f t="shared" si="15"/>
        <v>2020</v>
      </c>
    </row>
    <row r="455" spans="1:9" x14ac:dyDescent="0.15">
      <c r="A455" t="s">
        <v>560</v>
      </c>
      <c r="B455" t="s">
        <v>3359</v>
      </c>
      <c r="C455" s="3">
        <v>0.1</v>
      </c>
      <c r="D455" s="2">
        <v>44125.776048063941</v>
      </c>
      <c r="E455" s="8">
        <f>(SUMIF(Invoice_Line_Items!B:B,Invoices!A455,Invoice_Line_Items!G:G))</f>
        <v>79.95</v>
      </c>
      <c r="F455" s="8">
        <f>(SUMIF(Invoice_Line_Items!B:B,Invoices!A455,Invoice_Line_Items!G:G))*(1-C455)</f>
        <v>71.954999999999998</v>
      </c>
      <c r="G455" s="8">
        <f>SUMIF(Invoice_Line_Items!B:B,Invoices!A455,Invoice_Line_Items!I:I)-(E455-F455)</f>
        <v>19.954999999999998</v>
      </c>
      <c r="H455" s="8">
        <f t="shared" si="14"/>
        <v>10</v>
      </c>
      <c r="I455">
        <f t="shared" si="15"/>
        <v>2020</v>
      </c>
    </row>
    <row r="456" spans="1:9" x14ac:dyDescent="0.15">
      <c r="A456" t="s">
        <v>561</v>
      </c>
      <c r="B456" t="s">
        <v>3359</v>
      </c>
      <c r="C456" s="3">
        <v>0</v>
      </c>
      <c r="D456" s="2">
        <v>44126.186037594773</v>
      </c>
      <c r="E456" s="8">
        <f>(SUMIF(Invoice_Line_Items!B:B,Invoices!A456,Invoice_Line_Items!G:G))</f>
        <v>874.15</v>
      </c>
      <c r="F456" s="8">
        <f>(SUMIF(Invoice_Line_Items!B:B,Invoices!A456,Invoice_Line_Items!G:G))*(1-C456)</f>
        <v>874.15</v>
      </c>
      <c r="G456" s="8">
        <f>SUMIF(Invoice_Line_Items!B:B,Invoices!A456,Invoice_Line_Items!I:I)-(E456-F456)</f>
        <v>288.44999999999993</v>
      </c>
      <c r="H456" s="8">
        <f t="shared" si="14"/>
        <v>10</v>
      </c>
      <c r="I456">
        <f t="shared" si="15"/>
        <v>2020</v>
      </c>
    </row>
    <row r="457" spans="1:9" x14ac:dyDescent="0.15">
      <c r="A457" t="s">
        <v>562</v>
      </c>
      <c r="B457" t="s">
        <v>19</v>
      </c>
      <c r="C457" s="3">
        <v>0</v>
      </c>
      <c r="D457" s="2">
        <v>44126.536215847365</v>
      </c>
      <c r="E457" s="8">
        <f>(SUMIF(Invoice_Line_Items!B:B,Invoices!A457,Invoice_Line_Items!G:G))</f>
        <v>2.95</v>
      </c>
      <c r="F457" s="8">
        <f>(SUMIF(Invoice_Line_Items!B:B,Invoices!A457,Invoice_Line_Items!G:G))*(1-C457)</f>
        <v>2.95</v>
      </c>
      <c r="G457" s="8">
        <f>SUMIF(Invoice_Line_Items!B:B,Invoices!A457,Invoice_Line_Items!I:I)-(E457-F457)</f>
        <v>1.1500000000000001</v>
      </c>
      <c r="H457" s="8">
        <f t="shared" si="14"/>
        <v>10</v>
      </c>
      <c r="I457">
        <f t="shared" si="15"/>
        <v>2020</v>
      </c>
    </row>
    <row r="458" spans="1:9" x14ac:dyDescent="0.15">
      <c r="A458" t="s">
        <v>563</v>
      </c>
      <c r="B458" t="s">
        <v>21</v>
      </c>
      <c r="C458" s="3">
        <v>0</v>
      </c>
      <c r="D458" s="2">
        <v>44126.621340746038</v>
      </c>
      <c r="E458" s="8">
        <f>(SUMIF(Invoice_Line_Items!B:B,Invoices!A458,Invoice_Line_Items!G:G))</f>
        <v>56.8</v>
      </c>
      <c r="F458" s="8">
        <f>(SUMIF(Invoice_Line_Items!B:B,Invoices!A458,Invoice_Line_Items!G:G))*(1-C458)</f>
        <v>56.8</v>
      </c>
      <c r="G458" s="8">
        <f>SUMIF(Invoice_Line_Items!B:B,Invoices!A458,Invoice_Line_Items!I:I)-(E458-F458)</f>
        <v>26.099999999999994</v>
      </c>
      <c r="H458" s="8">
        <f t="shared" si="14"/>
        <v>10</v>
      </c>
      <c r="I458">
        <f t="shared" si="15"/>
        <v>2020</v>
      </c>
    </row>
    <row r="459" spans="1:9" x14ac:dyDescent="0.15">
      <c r="A459" t="s">
        <v>564</v>
      </c>
      <c r="B459" t="s">
        <v>19</v>
      </c>
      <c r="C459" s="3">
        <v>0</v>
      </c>
      <c r="D459" s="2">
        <v>44126.88921542147</v>
      </c>
      <c r="E459" s="8">
        <f>(SUMIF(Invoice_Line_Items!B:B,Invoices!A459,Invoice_Line_Items!G:G))</f>
        <v>447.49999999999994</v>
      </c>
      <c r="F459" s="8">
        <f>(SUMIF(Invoice_Line_Items!B:B,Invoices!A459,Invoice_Line_Items!G:G))*(1-C459)</f>
        <v>447.49999999999994</v>
      </c>
      <c r="G459" s="8">
        <f>SUMIF(Invoice_Line_Items!B:B,Invoices!A459,Invoice_Line_Items!I:I)-(E459-F459)</f>
        <v>284.99999999999994</v>
      </c>
      <c r="H459" s="8">
        <f t="shared" si="14"/>
        <v>10</v>
      </c>
      <c r="I459">
        <f t="shared" si="15"/>
        <v>2020</v>
      </c>
    </row>
    <row r="460" spans="1:9" x14ac:dyDescent="0.15">
      <c r="A460" t="s">
        <v>565</v>
      </c>
      <c r="B460" t="s">
        <v>22</v>
      </c>
      <c r="C460" s="3">
        <v>0</v>
      </c>
      <c r="D460" s="2">
        <v>44127.054186209039</v>
      </c>
      <c r="E460" s="8">
        <f>(SUMIF(Invoice_Line_Items!B:B,Invoices!A460,Invoice_Line_Items!G:G))</f>
        <v>2503.3500000000004</v>
      </c>
      <c r="F460" s="8">
        <f>(SUMIF(Invoice_Line_Items!B:B,Invoices!A460,Invoice_Line_Items!G:G))*(1-C460)</f>
        <v>2503.3500000000004</v>
      </c>
      <c r="G460" s="8">
        <f>SUMIF(Invoice_Line_Items!B:B,Invoices!A460,Invoice_Line_Items!I:I)-(E460-F460)</f>
        <v>985.75</v>
      </c>
      <c r="H460" s="8">
        <f t="shared" si="14"/>
        <v>10</v>
      </c>
      <c r="I460">
        <f t="shared" si="15"/>
        <v>2020</v>
      </c>
    </row>
    <row r="461" spans="1:9" x14ac:dyDescent="0.15">
      <c r="A461" t="s">
        <v>566</v>
      </c>
      <c r="B461" t="s">
        <v>17</v>
      </c>
      <c r="C461" s="3">
        <v>0</v>
      </c>
      <c r="D461" s="2">
        <v>44127.240623146252</v>
      </c>
      <c r="E461" s="8">
        <f>(SUMIF(Invoice_Line_Items!B:B,Invoices!A461,Invoice_Line_Items!G:G))</f>
        <v>107.75</v>
      </c>
      <c r="F461" s="8">
        <f>(SUMIF(Invoice_Line_Items!B:B,Invoices!A461,Invoice_Line_Items!G:G))*(1-C461)</f>
        <v>107.75</v>
      </c>
      <c r="G461" s="8">
        <f>SUMIF(Invoice_Line_Items!B:B,Invoices!A461,Invoice_Line_Items!I:I)-(E461-F461)</f>
        <v>51.4</v>
      </c>
      <c r="H461" s="8">
        <f t="shared" si="14"/>
        <v>10</v>
      </c>
      <c r="I461">
        <f t="shared" si="15"/>
        <v>2020</v>
      </c>
    </row>
    <row r="462" spans="1:9" x14ac:dyDescent="0.15">
      <c r="A462" t="s">
        <v>567</v>
      </c>
      <c r="B462" t="s">
        <v>19</v>
      </c>
      <c r="C462" s="3">
        <v>0</v>
      </c>
      <c r="D462" s="2">
        <v>44127.519336188845</v>
      </c>
      <c r="E462" s="8">
        <f>(SUMIF(Invoice_Line_Items!B:B,Invoices!A462,Invoice_Line_Items!G:G))</f>
        <v>99.9</v>
      </c>
      <c r="F462" s="8">
        <f>(SUMIF(Invoice_Line_Items!B:B,Invoices!A462,Invoice_Line_Items!G:G))*(1-C462)</f>
        <v>99.9</v>
      </c>
      <c r="G462" s="8">
        <f>SUMIF(Invoice_Line_Items!B:B,Invoices!A462,Invoice_Line_Items!I:I)-(E462-F462)</f>
        <v>39.900000000000006</v>
      </c>
      <c r="H462" s="8">
        <f t="shared" si="14"/>
        <v>10</v>
      </c>
      <c r="I462">
        <f t="shared" si="15"/>
        <v>2020</v>
      </c>
    </row>
    <row r="463" spans="1:9" x14ac:dyDescent="0.15">
      <c r="A463" t="s">
        <v>568</v>
      </c>
      <c r="B463" t="s">
        <v>17</v>
      </c>
      <c r="C463" s="3">
        <v>0</v>
      </c>
      <c r="D463" s="2">
        <v>44127.567549813357</v>
      </c>
      <c r="E463" s="8">
        <f>(SUMIF(Invoice_Line_Items!B:B,Invoices!A463,Invoice_Line_Items!G:G))</f>
        <v>406.9</v>
      </c>
      <c r="F463" s="8">
        <f>(SUMIF(Invoice_Line_Items!B:B,Invoices!A463,Invoice_Line_Items!G:G))*(1-C463)</f>
        <v>406.9</v>
      </c>
      <c r="G463" s="8">
        <f>SUMIF(Invoice_Line_Items!B:B,Invoices!A463,Invoice_Line_Items!I:I)-(E463-F463)</f>
        <v>162.59999999999997</v>
      </c>
      <c r="H463" s="8">
        <f t="shared" si="14"/>
        <v>10</v>
      </c>
      <c r="I463">
        <f t="shared" si="15"/>
        <v>2020</v>
      </c>
    </row>
    <row r="464" spans="1:9" x14ac:dyDescent="0.15">
      <c r="A464" t="s">
        <v>569</v>
      </c>
      <c r="B464" t="s">
        <v>21</v>
      </c>
      <c r="C464" s="3">
        <v>0</v>
      </c>
      <c r="D464" s="2">
        <v>44128.026767115167</v>
      </c>
      <c r="E464" s="8">
        <f>(SUMIF(Invoice_Line_Items!B:B,Invoices!A464,Invoice_Line_Items!G:G))</f>
        <v>8012.9</v>
      </c>
      <c r="F464" s="8">
        <f>(SUMIF(Invoice_Line_Items!B:B,Invoices!A464,Invoice_Line_Items!G:G))*(1-C464)</f>
        <v>8012.9</v>
      </c>
      <c r="G464" s="8">
        <f>SUMIF(Invoice_Line_Items!B:B,Invoices!A464,Invoice_Line_Items!I:I)-(E464-F464)</f>
        <v>2801.4000000000005</v>
      </c>
      <c r="H464" s="8">
        <f t="shared" si="14"/>
        <v>10</v>
      </c>
      <c r="I464">
        <f t="shared" si="15"/>
        <v>2020</v>
      </c>
    </row>
    <row r="465" spans="1:9" x14ac:dyDescent="0.15">
      <c r="A465" t="s">
        <v>570</v>
      </c>
      <c r="B465" t="s">
        <v>22</v>
      </c>
      <c r="C465" s="3">
        <v>0</v>
      </c>
      <c r="D465" s="2">
        <v>44128.496732383232</v>
      </c>
      <c r="E465" s="8">
        <f>(SUMIF(Invoice_Line_Items!B:B,Invoices!A465,Invoice_Line_Items!G:G))</f>
        <v>5442.7999999999993</v>
      </c>
      <c r="F465" s="8">
        <f>(SUMIF(Invoice_Line_Items!B:B,Invoices!A465,Invoice_Line_Items!G:G))*(1-C465)</f>
        <v>5442.7999999999993</v>
      </c>
      <c r="G465" s="8">
        <f>SUMIF(Invoice_Line_Items!B:B,Invoices!A465,Invoice_Line_Items!I:I)-(E465-F465)</f>
        <v>2171</v>
      </c>
      <c r="H465" s="8">
        <f t="shared" si="14"/>
        <v>10</v>
      </c>
      <c r="I465">
        <f t="shared" si="15"/>
        <v>2020</v>
      </c>
    </row>
    <row r="466" spans="1:9" x14ac:dyDescent="0.15">
      <c r="A466" t="s">
        <v>571</v>
      </c>
      <c r="B466" t="s">
        <v>20</v>
      </c>
      <c r="C466" s="3">
        <v>0</v>
      </c>
      <c r="D466" s="2">
        <v>44128.562445997595</v>
      </c>
      <c r="E466" s="8">
        <f>(SUMIF(Invoice_Line_Items!B:B,Invoices!A466,Invoice_Line_Items!G:G))</f>
        <v>5906.45</v>
      </c>
      <c r="F466" s="8">
        <f>(SUMIF(Invoice_Line_Items!B:B,Invoices!A466,Invoice_Line_Items!G:G))*(1-C466)</f>
        <v>5906.45</v>
      </c>
      <c r="G466" s="8">
        <f>SUMIF(Invoice_Line_Items!B:B,Invoices!A466,Invoice_Line_Items!I:I)-(E466-F466)</f>
        <v>2012.4499999999996</v>
      </c>
      <c r="H466" s="8">
        <f t="shared" si="14"/>
        <v>10</v>
      </c>
      <c r="I466">
        <f t="shared" si="15"/>
        <v>2020</v>
      </c>
    </row>
    <row r="467" spans="1:9" x14ac:dyDescent="0.15">
      <c r="A467" t="s">
        <v>572</v>
      </c>
      <c r="B467" t="s">
        <v>19</v>
      </c>
      <c r="C467" s="3">
        <v>0</v>
      </c>
      <c r="D467" s="2">
        <v>44128.57253189051</v>
      </c>
      <c r="E467" s="8">
        <f>(SUMIF(Invoice_Line_Items!B:B,Invoices!A467,Invoice_Line_Items!G:G))</f>
        <v>1236.1999999999998</v>
      </c>
      <c r="F467" s="8">
        <f>(SUMIF(Invoice_Line_Items!B:B,Invoices!A467,Invoice_Line_Items!G:G))*(1-C467)</f>
        <v>1236.1999999999998</v>
      </c>
      <c r="G467" s="8">
        <f>SUMIF(Invoice_Line_Items!B:B,Invoices!A467,Invoice_Line_Items!I:I)-(E467-F467)</f>
        <v>419.94999999999993</v>
      </c>
      <c r="H467" s="8">
        <f t="shared" si="14"/>
        <v>10</v>
      </c>
      <c r="I467">
        <f t="shared" si="15"/>
        <v>2020</v>
      </c>
    </row>
    <row r="468" spans="1:9" x14ac:dyDescent="0.15">
      <c r="A468" t="s">
        <v>573</v>
      </c>
      <c r="B468" t="s">
        <v>23</v>
      </c>
      <c r="C468" s="3">
        <v>0.1</v>
      </c>
      <c r="D468" s="2">
        <v>44128.918634879992</v>
      </c>
      <c r="E468" s="8">
        <f>(SUMIF(Invoice_Line_Items!B:B,Invoices!A468,Invoice_Line_Items!G:G))</f>
        <v>670</v>
      </c>
      <c r="F468" s="8">
        <f>(SUMIF(Invoice_Line_Items!B:B,Invoices!A468,Invoice_Line_Items!G:G))*(1-C468)</f>
        <v>603</v>
      </c>
      <c r="G468" s="8">
        <f>SUMIF(Invoice_Line_Items!B:B,Invoices!A468,Invoice_Line_Items!I:I)-(E468-F468)</f>
        <v>161.84999999999997</v>
      </c>
      <c r="H468" s="8">
        <f t="shared" si="14"/>
        <v>10</v>
      </c>
      <c r="I468">
        <f t="shared" si="15"/>
        <v>2020</v>
      </c>
    </row>
    <row r="469" spans="1:9" x14ac:dyDescent="0.15">
      <c r="A469" t="s">
        <v>574</v>
      </c>
      <c r="B469" t="s">
        <v>25</v>
      </c>
      <c r="C469" s="3">
        <v>0.1</v>
      </c>
      <c r="D469" s="2">
        <v>44129.349411946285</v>
      </c>
      <c r="E469" s="8">
        <f>(SUMIF(Invoice_Line_Items!B:B,Invoices!A469,Invoice_Line_Items!G:G))</f>
        <v>189.6</v>
      </c>
      <c r="F469" s="8">
        <f>(SUMIF(Invoice_Line_Items!B:B,Invoices!A469,Invoice_Line_Items!G:G))*(1-C469)</f>
        <v>170.64</v>
      </c>
      <c r="G469" s="8">
        <f>SUMIF(Invoice_Line_Items!B:B,Invoices!A469,Invoice_Line_Items!I:I)-(E469-F469)</f>
        <v>63.289999999999992</v>
      </c>
      <c r="H469" s="8">
        <f t="shared" si="14"/>
        <v>10</v>
      </c>
      <c r="I469">
        <f t="shared" si="15"/>
        <v>2020</v>
      </c>
    </row>
    <row r="470" spans="1:9" x14ac:dyDescent="0.15">
      <c r="A470" t="s">
        <v>575</v>
      </c>
      <c r="B470" t="s">
        <v>19</v>
      </c>
      <c r="C470" s="3">
        <v>0</v>
      </c>
      <c r="D470" s="2">
        <v>44129.806387057222</v>
      </c>
      <c r="E470" s="8">
        <f>(SUMIF(Invoice_Line_Items!B:B,Invoices!A470,Invoice_Line_Items!G:G))</f>
        <v>462.95</v>
      </c>
      <c r="F470" s="8">
        <f>(SUMIF(Invoice_Line_Items!B:B,Invoices!A470,Invoice_Line_Items!G:G))*(1-C470)</f>
        <v>462.95</v>
      </c>
      <c r="G470" s="8">
        <f>SUMIF(Invoice_Line_Items!B:B,Invoices!A470,Invoice_Line_Items!I:I)-(E470-F470)</f>
        <v>241.95</v>
      </c>
      <c r="H470" s="8">
        <f t="shared" si="14"/>
        <v>10</v>
      </c>
      <c r="I470">
        <f t="shared" si="15"/>
        <v>2020</v>
      </c>
    </row>
    <row r="471" spans="1:9" x14ac:dyDescent="0.15">
      <c r="A471" t="s">
        <v>576</v>
      </c>
      <c r="B471" t="s">
        <v>23</v>
      </c>
      <c r="C471" s="3">
        <v>0</v>
      </c>
      <c r="D471" s="2">
        <v>44130.179090418984</v>
      </c>
      <c r="E471" s="8">
        <f>(SUMIF(Invoice_Line_Items!B:B,Invoices!A471,Invoice_Line_Items!G:G))</f>
        <v>1299.5</v>
      </c>
      <c r="F471" s="8">
        <f>(SUMIF(Invoice_Line_Items!B:B,Invoices!A471,Invoice_Line_Items!G:G))*(1-C471)</f>
        <v>1299.5</v>
      </c>
      <c r="G471" s="8">
        <f>SUMIF(Invoice_Line_Items!B:B,Invoices!A471,Invoice_Line_Items!I:I)-(E471-F471)</f>
        <v>404.49999999999989</v>
      </c>
      <c r="H471" s="8">
        <f t="shared" si="14"/>
        <v>10</v>
      </c>
      <c r="I471">
        <f t="shared" si="15"/>
        <v>2020</v>
      </c>
    </row>
    <row r="472" spans="1:9" x14ac:dyDescent="0.15">
      <c r="A472" t="s">
        <v>577</v>
      </c>
      <c r="B472" t="s">
        <v>19</v>
      </c>
      <c r="C472" s="3">
        <v>0.1</v>
      </c>
      <c r="D472" s="2">
        <v>44130.476840872696</v>
      </c>
      <c r="E472" s="8">
        <f>(SUMIF(Invoice_Line_Items!B:B,Invoices!A472,Invoice_Line_Items!G:G))</f>
        <v>1081.4499999999998</v>
      </c>
      <c r="F472" s="8">
        <f>(SUMIF(Invoice_Line_Items!B:B,Invoices!A472,Invoice_Line_Items!G:G))*(1-C472)</f>
        <v>973.30499999999984</v>
      </c>
      <c r="G472" s="8">
        <f>SUMIF(Invoice_Line_Items!B:B,Invoices!A472,Invoice_Line_Items!I:I)-(E472-F472)</f>
        <v>384.80500000000006</v>
      </c>
      <c r="H472" s="8">
        <f t="shared" si="14"/>
        <v>10</v>
      </c>
      <c r="I472">
        <f t="shared" si="15"/>
        <v>2020</v>
      </c>
    </row>
    <row r="473" spans="1:9" x14ac:dyDescent="0.15">
      <c r="A473" t="s">
        <v>578</v>
      </c>
      <c r="B473" t="s">
        <v>22</v>
      </c>
      <c r="C473" s="3">
        <v>0</v>
      </c>
      <c r="D473" s="2">
        <v>44130.706224596594</v>
      </c>
      <c r="E473" s="8">
        <f>(SUMIF(Invoice_Line_Items!B:B,Invoices!A473,Invoice_Line_Items!G:G))</f>
        <v>51.849999999999994</v>
      </c>
      <c r="F473" s="8">
        <f>(SUMIF(Invoice_Line_Items!B:B,Invoices!A473,Invoice_Line_Items!G:G))*(1-C473)</f>
        <v>51.849999999999994</v>
      </c>
      <c r="G473" s="8">
        <f>SUMIF(Invoice_Line_Items!B:B,Invoices!A473,Invoice_Line_Items!I:I)-(E473-F473)</f>
        <v>19.45</v>
      </c>
      <c r="H473" s="8">
        <f t="shared" si="14"/>
        <v>10</v>
      </c>
      <c r="I473">
        <f t="shared" si="15"/>
        <v>2020</v>
      </c>
    </row>
    <row r="474" spans="1:9" x14ac:dyDescent="0.15">
      <c r="A474" t="s">
        <v>579</v>
      </c>
      <c r="B474" t="s">
        <v>23</v>
      </c>
      <c r="C474" s="3">
        <v>0</v>
      </c>
      <c r="D474" s="2">
        <v>44131.149323241254</v>
      </c>
      <c r="E474" s="8">
        <f>(SUMIF(Invoice_Line_Items!B:B,Invoices!A474,Invoice_Line_Items!G:G))</f>
        <v>85.7</v>
      </c>
      <c r="F474" s="8">
        <f>(SUMIF(Invoice_Line_Items!B:B,Invoices!A474,Invoice_Line_Items!G:G))*(1-C474)</f>
        <v>85.7</v>
      </c>
      <c r="G474" s="8">
        <f>SUMIF(Invoice_Line_Items!B:B,Invoices!A474,Invoice_Line_Items!I:I)-(E474-F474)</f>
        <v>32.099999999999994</v>
      </c>
      <c r="H474" s="8">
        <f t="shared" si="14"/>
        <v>10</v>
      </c>
      <c r="I474">
        <f t="shared" si="15"/>
        <v>2020</v>
      </c>
    </row>
    <row r="475" spans="1:9" x14ac:dyDescent="0.15">
      <c r="A475" t="s">
        <v>580</v>
      </c>
      <c r="B475" t="s">
        <v>17</v>
      </c>
      <c r="C475" s="3">
        <v>0</v>
      </c>
      <c r="D475" s="2">
        <v>44131.180157322466</v>
      </c>
      <c r="E475" s="8">
        <f>(SUMIF(Invoice_Line_Items!B:B,Invoices!A475,Invoice_Line_Items!G:G))</f>
        <v>549.44999999999993</v>
      </c>
      <c r="F475" s="8">
        <f>(SUMIF(Invoice_Line_Items!B:B,Invoices!A475,Invoice_Line_Items!G:G))*(1-C475)</f>
        <v>549.44999999999993</v>
      </c>
      <c r="G475" s="8">
        <f>SUMIF(Invoice_Line_Items!B:B,Invoices!A475,Invoice_Line_Items!I:I)-(E475-F475)</f>
        <v>180.94999999999996</v>
      </c>
      <c r="H475" s="8">
        <f t="shared" si="14"/>
        <v>10</v>
      </c>
      <c r="I475">
        <f t="shared" si="15"/>
        <v>2020</v>
      </c>
    </row>
    <row r="476" spans="1:9" x14ac:dyDescent="0.15">
      <c r="A476" t="s">
        <v>581</v>
      </c>
      <c r="B476" t="s">
        <v>22</v>
      </c>
      <c r="C476" s="3">
        <v>0</v>
      </c>
      <c r="D476" s="2">
        <v>44131.519668919318</v>
      </c>
      <c r="E476" s="8">
        <f>(SUMIF(Invoice_Line_Items!B:B,Invoices!A476,Invoice_Line_Items!G:G))</f>
        <v>1973.55</v>
      </c>
      <c r="F476" s="8">
        <f>(SUMIF(Invoice_Line_Items!B:B,Invoices!A476,Invoice_Line_Items!G:G))*(1-C476)</f>
        <v>1973.55</v>
      </c>
      <c r="G476" s="8">
        <f>SUMIF(Invoice_Line_Items!B:B,Invoices!A476,Invoice_Line_Items!I:I)-(E476-F476)</f>
        <v>698.8499999999998</v>
      </c>
      <c r="H476" s="8">
        <f t="shared" si="14"/>
        <v>10</v>
      </c>
      <c r="I476">
        <f t="shared" si="15"/>
        <v>2020</v>
      </c>
    </row>
    <row r="477" spans="1:9" x14ac:dyDescent="0.15">
      <c r="A477" t="s">
        <v>582</v>
      </c>
      <c r="B477" t="s">
        <v>21</v>
      </c>
      <c r="C477" s="3">
        <v>0.1</v>
      </c>
      <c r="D477" s="2">
        <v>44131.625364851658</v>
      </c>
      <c r="E477" s="8">
        <f>(SUMIF(Invoice_Line_Items!B:B,Invoices!A477,Invoice_Line_Items!G:G))</f>
        <v>204.65000000000003</v>
      </c>
      <c r="F477" s="8">
        <f>(SUMIF(Invoice_Line_Items!B:B,Invoices!A477,Invoice_Line_Items!G:G))*(1-C477)</f>
        <v>184.18500000000003</v>
      </c>
      <c r="G477" s="8">
        <f>SUMIF(Invoice_Line_Items!B:B,Invoices!A477,Invoice_Line_Items!I:I)-(E477-F477)</f>
        <v>61.734999999999999</v>
      </c>
      <c r="H477" s="8">
        <f t="shared" si="14"/>
        <v>10</v>
      </c>
      <c r="I477">
        <f t="shared" si="15"/>
        <v>2020</v>
      </c>
    </row>
    <row r="478" spans="1:9" x14ac:dyDescent="0.15">
      <c r="A478" t="s">
        <v>583</v>
      </c>
      <c r="B478" t="s">
        <v>23</v>
      </c>
      <c r="C478" s="3">
        <v>0</v>
      </c>
      <c r="D478" s="2">
        <v>44131.813509286185</v>
      </c>
      <c r="E478" s="8">
        <f>(SUMIF(Invoice_Line_Items!B:B,Invoices!A478,Invoice_Line_Items!G:G))</f>
        <v>2990.4500000000003</v>
      </c>
      <c r="F478" s="8">
        <f>(SUMIF(Invoice_Line_Items!B:B,Invoices!A478,Invoice_Line_Items!G:G))*(1-C478)</f>
        <v>2990.4500000000003</v>
      </c>
      <c r="G478" s="8">
        <f>SUMIF(Invoice_Line_Items!B:B,Invoices!A478,Invoice_Line_Items!I:I)-(E478-F478)</f>
        <v>1076.4000000000001</v>
      </c>
      <c r="H478" s="8">
        <f t="shared" si="14"/>
        <v>10</v>
      </c>
      <c r="I478">
        <f t="shared" si="15"/>
        <v>2020</v>
      </c>
    </row>
    <row r="479" spans="1:9" x14ac:dyDescent="0.15">
      <c r="A479" t="s">
        <v>584</v>
      </c>
      <c r="B479" t="s">
        <v>3359</v>
      </c>
      <c r="C479" s="3">
        <v>0.1</v>
      </c>
      <c r="D479" s="2">
        <v>44132.187977205103</v>
      </c>
      <c r="E479" s="8">
        <f>(SUMIF(Invoice_Line_Items!B:B,Invoices!A479,Invoice_Line_Items!G:G))</f>
        <v>19.95</v>
      </c>
      <c r="F479" s="8">
        <f>(SUMIF(Invoice_Line_Items!B:B,Invoices!A479,Invoice_Line_Items!G:G))*(1-C479)</f>
        <v>17.954999999999998</v>
      </c>
      <c r="G479" s="8">
        <f>SUMIF(Invoice_Line_Items!B:B,Invoices!A479,Invoice_Line_Items!I:I)-(E479-F479)</f>
        <v>5.4549999999999983</v>
      </c>
      <c r="H479" s="8">
        <f t="shared" si="14"/>
        <v>10</v>
      </c>
      <c r="I479">
        <f t="shared" si="15"/>
        <v>2020</v>
      </c>
    </row>
    <row r="480" spans="1:9" x14ac:dyDescent="0.15">
      <c r="A480" t="s">
        <v>585</v>
      </c>
      <c r="B480" t="s">
        <v>21</v>
      </c>
      <c r="C480" s="3">
        <v>0</v>
      </c>
      <c r="D480" s="2">
        <v>44132.649128628218</v>
      </c>
      <c r="E480" s="8">
        <f>(SUMIF(Invoice_Line_Items!B:B,Invoices!A480,Invoice_Line_Items!G:G))</f>
        <v>594.55000000000007</v>
      </c>
      <c r="F480" s="8">
        <f>(SUMIF(Invoice_Line_Items!B:B,Invoices!A480,Invoice_Line_Items!G:G))*(1-C480)</f>
        <v>594.55000000000007</v>
      </c>
      <c r="G480" s="8">
        <f>SUMIF(Invoice_Line_Items!B:B,Invoices!A480,Invoice_Line_Items!I:I)-(E480-F480)</f>
        <v>249.6</v>
      </c>
      <c r="H480" s="8">
        <f t="shared" si="14"/>
        <v>10</v>
      </c>
      <c r="I480">
        <f t="shared" si="15"/>
        <v>2020</v>
      </c>
    </row>
    <row r="481" spans="1:9" x14ac:dyDescent="0.15">
      <c r="A481" t="s">
        <v>586</v>
      </c>
      <c r="B481" t="s">
        <v>20</v>
      </c>
      <c r="C481" s="3">
        <v>0.1</v>
      </c>
      <c r="D481" s="2">
        <v>44132.953019979446</v>
      </c>
      <c r="E481" s="8">
        <f>(SUMIF(Invoice_Line_Items!B:B,Invoices!A481,Invoice_Line_Items!G:G))</f>
        <v>4675.7999999999993</v>
      </c>
      <c r="F481" s="8">
        <f>(SUMIF(Invoice_Line_Items!B:B,Invoices!A481,Invoice_Line_Items!G:G))*(1-C481)</f>
        <v>4208.2199999999993</v>
      </c>
      <c r="G481" s="8">
        <f>SUMIF(Invoice_Line_Items!B:B,Invoices!A481,Invoice_Line_Items!I:I)-(E481-F481)</f>
        <v>1048.2699999999995</v>
      </c>
      <c r="H481" s="8">
        <f t="shared" si="14"/>
        <v>10</v>
      </c>
      <c r="I481">
        <f t="shared" si="15"/>
        <v>2020</v>
      </c>
    </row>
    <row r="482" spans="1:9" x14ac:dyDescent="0.15">
      <c r="A482" t="s">
        <v>587</v>
      </c>
      <c r="B482" t="s">
        <v>23</v>
      </c>
      <c r="C482" s="3">
        <v>0</v>
      </c>
      <c r="D482" s="2">
        <v>44133.008928097901</v>
      </c>
      <c r="E482" s="8">
        <f>(SUMIF(Invoice_Line_Items!B:B,Invoices!A482,Invoice_Line_Items!G:G))</f>
        <v>1900.8</v>
      </c>
      <c r="F482" s="8">
        <f>(SUMIF(Invoice_Line_Items!B:B,Invoices!A482,Invoice_Line_Items!G:G))*(1-C482)</f>
        <v>1900.8</v>
      </c>
      <c r="G482" s="8">
        <f>SUMIF(Invoice_Line_Items!B:B,Invoices!A482,Invoice_Line_Items!I:I)-(E482-F482)</f>
        <v>668.74999999999989</v>
      </c>
      <c r="H482" s="8">
        <f t="shared" si="14"/>
        <v>10</v>
      </c>
      <c r="I482">
        <f t="shared" si="15"/>
        <v>2020</v>
      </c>
    </row>
    <row r="483" spans="1:9" x14ac:dyDescent="0.15">
      <c r="A483" t="s">
        <v>588</v>
      </c>
      <c r="B483" t="s">
        <v>19</v>
      </c>
      <c r="C483" s="3">
        <v>0</v>
      </c>
      <c r="D483" s="2">
        <v>44133.2428261514</v>
      </c>
      <c r="E483" s="8">
        <f>(SUMIF(Invoice_Line_Items!B:B,Invoices!A483,Invoice_Line_Items!G:G))</f>
        <v>342.1</v>
      </c>
      <c r="F483" s="8">
        <f>(SUMIF(Invoice_Line_Items!B:B,Invoices!A483,Invoice_Line_Items!G:G))*(1-C483)</f>
        <v>342.1</v>
      </c>
      <c r="G483" s="8">
        <f>SUMIF(Invoice_Line_Items!B:B,Invoices!A483,Invoice_Line_Items!I:I)-(E483-F483)</f>
        <v>143.15</v>
      </c>
      <c r="H483" s="8">
        <f t="shared" si="14"/>
        <v>10</v>
      </c>
      <c r="I483">
        <f t="shared" si="15"/>
        <v>2020</v>
      </c>
    </row>
    <row r="484" spans="1:9" x14ac:dyDescent="0.15">
      <c r="A484" t="s">
        <v>589</v>
      </c>
      <c r="B484" t="s">
        <v>20</v>
      </c>
      <c r="C484" s="3">
        <v>0.1</v>
      </c>
      <c r="D484" s="2">
        <v>44133.729513210848</v>
      </c>
      <c r="E484" s="8">
        <f>(SUMIF(Invoice_Line_Items!B:B,Invoices!A484,Invoice_Line_Items!G:G))</f>
        <v>1687.6</v>
      </c>
      <c r="F484" s="8">
        <f>(SUMIF(Invoice_Line_Items!B:B,Invoices!A484,Invoice_Line_Items!G:G))*(1-C484)</f>
        <v>1518.84</v>
      </c>
      <c r="G484" s="8">
        <f>SUMIF(Invoice_Line_Items!B:B,Invoices!A484,Invoice_Line_Items!I:I)-(E484-F484)</f>
        <v>462.8900000000001</v>
      </c>
      <c r="H484" s="8">
        <f t="shared" si="14"/>
        <v>10</v>
      </c>
      <c r="I484">
        <f t="shared" si="15"/>
        <v>2020</v>
      </c>
    </row>
    <row r="485" spans="1:9" x14ac:dyDescent="0.15">
      <c r="A485" t="s">
        <v>590</v>
      </c>
      <c r="B485" t="s">
        <v>3359</v>
      </c>
      <c r="C485" s="3">
        <v>0</v>
      </c>
      <c r="D485" s="2">
        <v>44134.00024796369</v>
      </c>
      <c r="E485" s="8">
        <f>(SUMIF(Invoice_Line_Items!B:B,Invoices!A485,Invoice_Line_Items!G:G))</f>
        <v>129.94999999999999</v>
      </c>
      <c r="F485" s="8">
        <f>(SUMIF(Invoice_Line_Items!B:B,Invoices!A485,Invoice_Line_Items!G:G))*(1-C485)</f>
        <v>129.94999999999999</v>
      </c>
      <c r="G485" s="8">
        <f>SUMIF(Invoice_Line_Items!B:B,Invoices!A485,Invoice_Line_Items!I:I)-(E485-F485)</f>
        <v>40.449999999999989</v>
      </c>
      <c r="H485" s="8">
        <f t="shared" si="14"/>
        <v>10</v>
      </c>
      <c r="I485">
        <f t="shared" si="15"/>
        <v>2020</v>
      </c>
    </row>
    <row r="486" spans="1:9" x14ac:dyDescent="0.15">
      <c r="A486" t="s">
        <v>591</v>
      </c>
      <c r="B486" t="s">
        <v>24</v>
      </c>
      <c r="C486" s="3">
        <v>0</v>
      </c>
      <c r="D486" s="2">
        <v>44134.089565459413</v>
      </c>
      <c r="E486" s="8">
        <f>(SUMIF(Invoice_Line_Items!B:B,Invoices!A486,Invoice_Line_Items!G:G))</f>
        <v>990.05000000000007</v>
      </c>
      <c r="F486" s="8">
        <f>(SUMIF(Invoice_Line_Items!B:B,Invoices!A486,Invoice_Line_Items!G:G))*(1-C486)</f>
        <v>990.05000000000007</v>
      </c>
      <c r="G486" s="8">
        <f>SUMIF(Invoice_Line_Items!B:B,Invoices!A486,Invoice_Line_Items!I:I)-(E486-F486)</f>
        <v>352.9</v>
      </c>
      <c r="H486" s="8">
        <f t="shared" si="14"/>
        <v>10</v>
      </c>
      <c r="I486">
        <f t="shared" si="15"/>
        <v>2020</v>
      </c>
    </row>
    <row r="487" spans="1:9" x14ac:dyDescent="0.15">
      <c r="A487" t="s">
        <v>592</v>
      </c>
      <c r="B487" t="s">
        <v>20</v>
      </c>
      <c r="C487" s="3">
        <v>0</v>
      </c>
      <c r="D487" s="2">
        <v>44134.196411521218</v>
      </c>
      <c r="E487" s="8">
        <f>(SUMIF(Invoice_Line_Items!B:B,Invoices!A487,Invoice_Line_Items!G:G))</f>
        <v>181.49999999999997</v>
      </c>
      <c r="F487" s="8">
        <f>(SUMIF(Invoice_Line_Items!B:B,Invoices!A487,Invoice_Line_Items!G:G))*(1-C487)</f>
        <v>181.49999999999997</v>
      </c>
      <c r="G487" s="8">
        <f>SUMIF(Invoice_Line_Items!B:B,Invoices!A487,Invoice_Line_Items!I:I)-(E487-F487)</f>
        <v>67</v>
      </c>
      <c r="H487" s="8">
        <f t="shared" si="14"/>
        <v>10</v>
      </c>
      <c r="I487">
        <f t="shared" si="15"/>
        <v>2020</v>
      </c>
    </row>
    <row r="488" spans="1:9" x14ac:dyDescent="0.15">
      <c r="A488" t="s">
        <v>593</v>
      </c>
      <c r="B488" t="s">
        <v>23</v>
      </c>
      <c r="C488" s="3">
        <v>0</v>
      </c>
      <c r="D488" s="2">
        <v>44134.459322725939</v>
      </c>
      <c r="E488" s="8">
        <f>(SUMIF(Invoice_Line_Items!B:B,Invoices!A488,Invoice_Line_Items!G:G))</f>
        <v>168.45</v>
      </c>
      <c r="F488" s="8">
        <f>(SUMIF(Invoice_Line_Items!B:B,Invoices!A488,Invoice_Line_Items!G:G))*(1-C488)</f>
        <v>168.45</v>
      </c>
      <c r="G488" s="8">
        <f>SUMIF(Invoice_Line_Items!B:B,Invoices!A488,Invoice_Line_Items!I:I)-(E488-F488)</f>
        <v>65.7</v>
      </c>
      <c r="H488" s="8">
        <f t="shared" si="14"/>
        <v>10</v>
      </c>
      <c r="I488">
        <f t="shared" si="15"/>
        <v>2020</v>
      </c>
    </row>
    <row r="489" spans="1:9" x14ac:dyDescent="0.15">
      <c r="A489" t="s">
        <v>594</v>
      </c>
      <c r="B489" t="s">
        <v>24</v>
      </c>
      <c r="C489" s="3">
        <v>0</v>
      </c>
      <c r="D489" s="2">
        <v>44134.931753080404</v>
      </c>
      <c r="E489" s="8">
        <f>(SUMIF(Invoice_Line_Items!B:B,Invoices!A489,Invoice_Line_Items!G:G))</f>
        <v>773.30000000000018</v>
      </c>
      <c r="F489" s="8">
        <f>(SUMIF(Invoice_Line_Items!B:B,Invoices!A489,Invoice_Line_Items!G:G))*(1-C489)</f>
        <v>773.30000000000018</v>
      </c>
      <c r="G489" s="8">
        <f>SUMIF(Invoice_Line_Items!B:B,Invoices!A489,Invoice_Line_Items!I:I)-(E489-F489)</f>
        <v>252.39999999999992</v>
      </c>
      <c r="H489" s="8">
        <f t="shared" si="14"/>
        <v>10</v>
      </c>
      <c r="I489">
        <f t="shared" si="15"/>
        <v>2020</v>
      </c>
    </row>
    <row r="490" spans="1:9" x14ac:dyDescent="0.15">
      <c r="A490" t="s">
        <v>595</v>
      </c>
      <c r="B490" t="s">
        <v>24</v>
      </c>
      <c r="C490" s="3">
        <v>0.1</v>
      </c>
      <c r="D490" s="2">
        <v>44135.068437777161</v>
      </c>
      <c r="E490" s="8">
        <f>(SUMIF(Invoice_Line_Items!B:B,Invoices!A490,Invoice_Line_Items!G:G))</f>
        <v>121.3</v>
      </c>
      <c r="F490" s="8">
        <f>(SUMIF(Invoice_Line_Items!B:B,Invoices!A490,Invoice_Line_Items!G:G))*(1-C490)</f>
        <v>109.17</v>
      </c>
      <c r="G490" s="8">
        <f>SUMIF(Invoice_Line_Items!B:B,Invoices!A490,Invoice_Line_Items!I:I)-(E490-F490)</f>
        <v>17.769999999999996</v>
      </c>
      <c r="H490" s="8">
        <f t="shared" si="14"/>
        <v>10</v>
      </c>
      <c r="I490">
        <f t="shared" si="15"/>
        <v>2020</v>
      </c>
    </row>
    <row r="491" spans="1:9" x14ac:dyDescent="0.15">
      <c r="A491" t="s">
        <v>596</v>
      </c>
      <c r="B491" t="s">
        <v>21</v>
      </c>
      <c r="C491" s="3">
        <v>0</v>
      </c>
      <c r="D491" s="2">
        <v>44135.311364100504</v>
      </c>
      <c r="E491" s="8">
        <f>(SUMIF(Invoice_Line_Items!B:B,Invoices!A491,Invoice_Line_Items!G:G))</f>
        <v>127.9</v>
      </c>
      <c r="F491" s="8">
        <f>(SUMIF(Invoice_Line_Items!B:B,Invoices!A491,Invoice_Line_Items!G:G))*(1-C491)</f>
        <v>127.9</v>
      </c>
      <c r="G491" s="8">
        <f>SUMIF(Invoice_Line_Items!B:B,Invoices!A491,Invoice_Line_Items!I:I)-(E491-F491)</f>
        <v>56.449999999999996</v>
      </c>
      <c r="H491" s="8">
        <f t="shared" si="14"/>
        <v>10</v>
      </c>
      <c r="I491">
        <f t="shared" si="15"/>
        <v>2020</v>
      </c>
    </row>
    <row r="492" spans="1:9" x14ac:dyDescent="0.15">
      <c r="A492" t="s">
        <v>597</v>
      </c>
      <c r="B492" t="s">
        <v>21</v>
      </c>
      <c r="C492" s="3">
        <v>0</v>
      </c>
      <c r="D492" s="2">
        <v>44135.729508436896</v>
      </c>
      <c r="E492" s="8">
        <f>(SUMIF(Invoice_Line_Items!B:B,Invoices!A492,Invoice_Line_Items!G:G))</f>
        <v>216.7</v>
      </c>
      <c r="F492" s="8">
        <f>(SUMIF(Invoice_Line_Items!B:B,Invoices!A492,Invoice_Line_Items!G:G))*(1-C492)</f>
        <v>216.7</v>
      </c>
      <c r="G492" s="8">
        <f>SUMIF(Invoice_Line_Items!B:B,Invoices!A492,Invoice_Line_Items!I:I)-(E492-F492)</f>
        <v>80.5</v>
      </c>
      <c r="H492" s="8">
        <f t="shared" si="14"/>
        <v>10</v>
      </c>
      <c r="I492">
        <f t="shared" si="15"/>
        <v>2020</v>
      </c>
    </row>
    <row r="493" spans="1:9" x14ac:dyDescent="0.15">
      <c r="A493" t="s">
        <v>598</v>
      </c>
      <c r="B493" t="s">
        <v>17</v>
      </c>
      <c r="C493" s="3">
        <v>0</v>
      </c>
      <c r="D493" s="2">
        <v>44136.018278172669</v>
      </c>
      <c r="E493" s="8">
        <f>(SUMIF(Invoice_Line_Items!B:B,Invoices!A493,Invoice_Line_Items!G:G))</f>
        <v>4142.2499999999991</v>
      </c>
      <c r="F493" s="8">
        <f>(SUMIF(Invoice_Line_Items!B:B,Invoices!A493,Invoice_Line_Items!G:G))*(1-C493)</f>
        <v>4142.2499999999991</v>
      </c>
      <c r="G493" s="8">
        <f>SUMIF(Invoice_Line_Items!B:B,Invoices!A493,Invoice_Line_Items!I:I)-(E493-F493)</f>
        <v>1341.9</v>
      </c>
      <c r="H493" s="8">
        <f t="shared" si="14"/>
        <v>11</v>
      </c>
      <c r="I493">
        <f t="shared" si="15"/>
        <v>2020</v>
      </c>
    </row>
    <row r="494" spans="1:9" x14ac:dyDescent="0.15">
      <c r="A494" t="s">
        <v>599</v>
      </c>
      <c r="B494" t="s">
        <v>22</v>
      </c>
      <c r="C494" s="3">
        <v>0</v>
      </c>
      <c r="D494" s="2">
        <v>44136.065302281044</v>
      </c>
      <c r="E494" s="8">
        <f>(SUMIF(Invoice_Line_Items!B:B,Invoices!A494,Invoice_Line_Items!G:G))</f>
        <v>469.89999999999992</v>
      </c>
      <c r="F494" s="8">
        <f>(SUMIF(Invoice_Line_Items!B:B,Invoices!A494,Invoice_Line_Items!G:G))*(1-C494)</f>
        <v>469.89999999999992</v>
      </c>
      <c r="G494" s="8">
        <f>SUMIF(Invoice_Line_Items!B:B,Invoices!A494,Invoice_Line_Items!I:I)-(E494-F494)</f>
        <v>167.7</v>
      </c>
      <c r="H494" s="8">
        <f t="shared" si="14"/>
        <v>11</v>
      </c>
      <c r="I494">
        <f t="shared" si="15"/>
        <v>2020</v>
      </c>
    </row>
    <row r="495" spans="1:9" x14ac:dyDescent="0.15">
      <c r="A495" t="s">
        <v>600</v>
      </c>
      <c r="B495" t="s">
        <v>23</v>
      </c>
      <c r="C495" s="3">
        <v>0.1</v>
      </c>
      <c r="D495" s="2">
        <v>44136.389260300777</v>
      </c>
      <c r="E495" s="8">
        <f>(SUMIF(Invoice_Line_Items!B:B,Invoices!A495,Invoice_Line_Items!G:G))</f>
        <v>1677</v>
      </c>
      <c r="F495" s="8">
        <f>(SUMIF(Invoice_Line_Items!B:B,Invoices!A495,Invoice_Line_Items!G:G))*(1-C495)</f>
        <v>1509.3</v>
      </c>
      <c r="G495" s="8">
        <f>SUMIF(Invoice_Line_Items!B:B,Invoices!A495,Invoice_Line_Items!I:I)-(E495-F495)</f>
        <v>453.69999999999993</v>
      </c>
      <c r="H495" s="8">
        <f t="shared" si="14"/>
        <v>11</v>
      </c>
      <c r="I495">
        <f t="shared" si="15"/>
        <v>2020</v>
      </c>
    </row>
    <row r="496" spans="1:9" x14ac:dyDescent="0.15">
      <c r="A496" t="s">
        <v>601</v>
      </c>
      <c r="B496" t="s">
        <v>25</v>
      </c>
      <c r="C496" s="3">
        <v>0.1</v>
      </c>
      <c r="D496" s="2">
        <v>44136.735909233321</v>
      </c>
      <c r="E496" s="8">
        <f>(SUMIF(Invoice_Line_Items!B:B,Invoices!A496,Invoice_Line_Items!G:G))</f>
        <v>678.34999999999991</v>
      </c>
      <c r="F496" s="8">
        <f>(SUMIF(Invoice_Line_Items!B:B,Invoices!A496,Invoice_Line_Items!G:G))*(1-C496)</f>
        <v>610.51499999999999</v>
      </c>
      <c r="G496" s="8">
        <f>SUMIF(Invoice_Line_Items!B:B,Invoices!A496,Invoice_Line_Items!I:I)-(E496-F496)</f>
        <v>211.16500000000008</v>
      </c>
      <c r="H496" s="8">
        <f t="shared" si="14"/>
        <v>11</v>
      </c>
      <c r="I496">
        <f t="shared" si="15"/>
        <v>2020</v>
      </c>
    </row>
    <row r="497" spans="1:9" x14ac:dyDescent="0.15">
      <c r="A497" t="s">
        <v>602</v>
      </c>
      <c r="B497" t="s">
        <v>21</v>
      </c>
      <c r="C497" s="3">
        <v>0</v>
      </c>
      <c r="D497" s="2">
        <v>44137.159548893978</v>
      </c>
      <c r="E497" s="8">
        <f>(SUMIF(Invoice_Line_Items!B:B,Invoices!A497,Invoice_Line_Items!G:G))</f>
        <v>578.4</v>
      </c>
      <c r="F497" s="8">
        <f>(SUMIF(Invoice_Line_Items!B:B,Invoices!A497,Invoice_Line_Items!G:G))*(1-C497)</f>
        <v>578.4</v>
      </c>
      <c r="G497" s="8">
        <f>SUMIF(Invoice_Line_Items!B:B,Invoices!A497,Invoice_Line_Items!I:I)-(E497-F497)</f>
        <v>223.89999999999998</v>
      </c>
      <c r="H497" s="8">
        <f t="shared" si="14"/>
        <v>11</v>
      </c>
      <c r="I497">
        <f t="shared" si="15"/>
        <v>2020</v>
      </c>
    </row>
    <row r="498" spans="1:9" x14ac:dyDescent="0.15">
      <c r="A498" t="s">
        <v>603</v>
      </c>
      <c r="B498" t="s">
        <v>19</v>
      </c>
      <c r="C498" s="3">
        <v>0.2</v>
      </c>
      <c r="D498" s="2">
        <v>44137.327589196364</v>
      </c>
      <c r="E498" s="8">
        <f>(SUMIF(Invoice_Line_Items!B:B,Invoices!A498,Invoice_Line_Items!G:G))</f>
        <v>3895.6499999999996</v>
      </c>
      <c r="F498" s="8">
        <f>(SUMIF(Invoice_Line_Items!B:B,Invoices!A498,Invoice_Line_Items!G:G))*(1-C498)</f>
        <v>3116.52</v>
      </c>
      <c r="G498" s="8">
        <f>SUMIF(Invoice_Line_Items!B:B,Invoices!A498,Invoice_Line_Items!I:I)-(E498-F498)</f>
        <v>602.12000000000057</v>
      </c>
      <c r="H498" s="8">
        <f t="shared" si="14"/>
        <v>11</v>
      </c>
      <c r="I498">
        <f t="shared" si="15"/>
        <v>2020</v>
      </c>
    </row>
    <row r="499" spans="1:9" x14ac:dyDescent="0.15">
      <c r="A499" t="s">
        <v>604</v>
      </c>
      <c r="B499" t="s">
        <v>20</v>
      </c>
      <c r="C499" s="3">
        <v>0</v>
      </c>
      <c r="D499" s="2">
        <v>44137.342065847988</v>
      </c>
      <c r="E499" s="8">
        <f>(SUMIF(Invoice_Line_Items!B:B,Invoices!A499,Invoice_Line_Items!G:G))</f>
        <v>2620</v>
      </c>
      <c r="F499" s="8">
        <f>(SUMIF(Invoice_Line_Items!B:B,Invoices!A499,Invoice_Line_Items!G:G))*(1-C499)</f>
        <v>2620</v>
      </c>
      <c r="G499" s="8">
        <f>SUMIF(Invoice_Line_Items!B:B,Invoices!A499,Invoice_Line_Items!I:I)-(E499-F499)</f>
        <v>812.29999999999973</v>
      </c>
      <c r="H499" s="8">
        <f t="shared" si="14"/>
        <v>11</v>
      </c>
      <c r="I499">
        <f t="shared" si="15"/>
        <v>2020</v>
      </c>
    </row>
    <row r="500" spans="1:9" x14ac:dyDescent="0.15">
      <c r="A500" t="s">
        <v>605</v>
      </c>
      <c r="B500" t="s">
        <v>21</v>
      </c>
      <c r="C500" s="3">
        <v>0</v>
      </c>
      <c r="D500" s="2">
        <v>44137.416061454896</v>
      </c>
      <c r="E500" s="8">
        <f>(SUMIF(Invoice_Line_Items!B:B,Invoices!A500,Invoice_Line_Items!G:G))</f>
        <v>203.05</v>
      </c>
      <c r="F500" s="8">
        <f>(SUMIF(Invoice_Line_Items!B:B,Invoices!A500,Invoice_Line_Items!G:G))*(1-C500)</f>
        <v>203.05</v>
      </c>
      <c r="G500" s="8">
        <f>SUMIF(Invoice_Line_Items!B:B,Invoices!A500,Invoice_Line_Items!I:I)-(E500-F500)</f>
        <v>65.75</v>
      </c>
      <c r="H500" s="8">
        <f t="shared" si="14"/>
        <v>11</v>
      </c>
      <c r="I500">
        <f t="shared" si="15"/>
        <v>2020</v>
      </c>
    </row>
    <row r="501" spans="1:9" x14ac:dyDescent="0.15">
      <c r="A501" t="s">
        <v>606</v>
      </c>
      <c r="B501" t="s">
        <v>20</v>
      </c>
      <c r="C501" s="3">
        <v>0.2</v>
      </c>
      <c r="D501" s="2">
        <v>44137.56695455002</v>
      </c>
      <c r="E501" s="8">
        <f>(SUMIF(Invoice_Line_Items!B:B,Invoices!A501,Invoice_Line_Items!G:G))</f>
        <v>945.34999999999991</v>
      </c>
      <c r="F501" s="8">
        <f>(SUMIF(Invoice_Line_Items!B:B,Invoices!A501,Invoice_Line_Items!G:G))*(1-C501)</f>
        <v>756.28</v>
      </c>
      <c r="G501" s="8">
        <f>SUMIF(Invoice_Line_Items!B:B,Invoices!A501,Invoice_Line_Items!I:I)-(E501-F501)</f>
        <v>122.92999999999995</v>
      </c>
      <c r="H501" s="8">
        <f t="shared" si="14"/>
        <v>11</v>
      </c>
      <c r="I501">
        <f t="shared" si="15"/>
        <v>2020</v>
      </c>
    </row>
    <row r="502" spans="1:9" x14ac:dyDescent="0.15">
      <c r="A502" t="s">
        <v>607</v>
      </c>
      <c r="B502" t="s">
        <v>23</v>
      </c>
      <c r="C502" s="3">
        <v>0</v>
      </c>
      <c r="D502" s="2">
        <v>44137.805414203023</v>
      </c>
      <c r="E502" s="8">
        <f>(SUMIF(Invoice_Line_Items!B:B,Invoices!A502,Invoice_Line_Items!G:G))</f>
        <v>259.89999999999998</v>
      </c>
      <c r="F502" s="8">
        <f>(SUMIF(Invoice_Line_Items!B:B,Invoices!A502,Invoice_Line_Items!G:G))*(1-C502)</f>
        <v>259.89999999999998</v>
      </c>
      <c r="G502" s="8">
        <f>SUMIF(Invoice_Line_Items!B:B,Invoices!A502,Invoice_Line_Items!I:I)-(E502-F502)</f>
        <v>80.899999999999977</v>
      </c>
      <c r="H502" s="8">
        <f t="shared" si="14"/>
        <v>11</v>
      </c>
      <c r="I502">
        <f t="shared" si="15"/>
        <v>2020</v>
      </c>
    </row>
    <row r="503" spans="1:9" x14ac:dyDescent="0.15">
      <c r="A503" t="s">
        <v>608</v>
      </c>
      <c r="B503" t="s">
        <v>20</v>
      </c>
      <c r="C503" s="3">
        <v>0</v>
      </c>
      <c r="D503" s="2">
        <v>44137.837222815069</v>
      </c>
      <c r="E503" s="8">
        <f>(SUMIF(Invoice_Line_Items!B:B,Invoices!A503,Invoice_Line_Items!G:G))</f>
        <v>1508.3000000000002</v>
      </c>
      <c r="F503" s="8">
        <f>(SUMIF(Invoice_Line_Items!B:B,Invoices!A503,Invoice_Line_Items!G:G))*(1-C503)</f>
        <v>1508.3000000000002</v>
      </c>
      <c r="G503" s="8">
        <f>SUMIF(Invoice_Line_Items!B:B,Invoices!A503,Invoice_Line_Items!I:I)-(E503-F503)</f>
        <v>595.14999999999986</v>
      </c>
      <c r="H503" s="8">
        <f t="shared" si="14"/>
        <v>11</v>
      </c>
      <c r="I503">
        <f t="shared" si="15"/>
        <v>2020</v>
      </c>
    </row>
    <row r="504" spans="1:9" x14ac:dyDescent="0.15">
      <c r="A504" t="s">
        <v>609</v>
      </c>
      <c r="B504" t="s">
        <v>22</v>
      </c>
      <c r="C504" s="3">
        <v>0</v>
      </c>
      <c r="D504" s="2">
        <v>44138.267258498592</v>
      </c>
      <c r="E504" s="8">
        <f>(SUMIF(Invoice_Line_Items!B:B,Invoices!A504,Invoice_Line_Items!G:G))</f>
        <v>143.75</v>
      </c>
      <c r="F504" s="8">
        <f>(SUMIF(Invoice_Line_Items!B:B,Invoices!A504,Invoice_Line_Items!G:G))*(1-C504)</f>
        <v>143.75</v>
      </c>
      <c r="G504" s="8">
        <f>SUMIF(Invoice_Line_Items!B:B,Invoices!A504,Invoice_Line_Items!I:I)-(E504-F504)</f>
        <v>51.95</v>
      </c>
      <c r="H504" s="8">
        <f t="shared" si="14"/>
        <v>11</v>
      </c>
      <c r="I504">
        <f t="shared" si="15"/>
        <v>2020</v>
      </c>
    </row>
    <row r="505" spans="1:9" x14ac:dyDescent="0.15">
      <c r="A505" t="s">
        <v>610</v>
      </c>
      <c r="B505" t="s">
        <v>21</v>
      </c>
      <c r="C505" s="3">
        <v>0</v>
      </c>
      <c r="D505" s="2">
        <v>44138.316816339575</v>
      </c>
      <c r="E505" s="8">
        <f>(SUMIF(Invoice_Line_Items!B:B,Invoices!A505,Invoice_Line_Items!G:G))</f>
        <v>2788.35</v>
      </c>
      <c r="F505" s="8">
        <f>(SUMIF(Invoice_Line_Items!B:B,Invoices!A505,Invoice_Line_Items!G:G))*(1-C505)</f>
        <v>2788.35</v>
      </c>
      <c r="G505" s="8">
        <f>SUMIF(Invoice_Line_Items!B:B,Invoices!A505,Invoice_Line_Items!I:I)-(E505-F505)</f>
        <v>959.85000000000014</v>
      </c>
      <c r="H505" s="8">
        <f t="shared" si="14"/>
        <v>11</v>
      </c>
      <c r="I505">
        <f t="shared" si="15"/>
        <v>2020</v>
      </c>
    </row>
    <row r="506" spans="1:9" x14ac:dyDescent="0.15">
      <c r="A506" t="s">
        <v>611</v>
      </c>
      <c r="B506" t="s">
        <v>23</v>
      </c>
      <c r="C506" s="3">
        <v>0</v>
      </c>
      <c r="D506" s="2">
        <v>44138.742670584325</v>
      </c>
      <c r="E506" s="8">
        <f>(SUMIF(Invoice_Line_Items!B:B,Invoices!A506,Invoice_Line_Items!G:G))</f>
        <v>31.9</v>
      </c>
      <c r="F506" s="8">
        <f>(SUMIF(Invoice_Line_Items!B:B,Invoices!A506,Invoice_Line_Items!G:G))*(1-C506)</f>
        <v>31.9</v>
      </c>
      <c r="G506" s="8">
        <f>SUMIF(Invoice_Line_Items!B:B,Invoices!A506,Invoice_Line_Items!I:I)-(E506-F506)</f>
        <v>12</v>
      </c>
      <c r="H506" s="8">
        <f t="shared" si="14"/>
        <v>11</v>
      </c>
      <c r="I506">
        <f t="shared" si="15"/>
        <v>2020</v>
      </c>
    </row>
    <row r="507" spans="1:9" x14ac:dyDescent="0.15">
      <c r="A507" t="s">
        <v>612</v>
      </c>
      <c r="B507" t="s">
        <v>29</v>
      </c>
      <c r="C507" s="3">
        <v>0.1</v>
      </c>
      <c r="D507" s="2">
        <v>44139.185245541456</v>
      </c>
      <c r="E507" s="8">
        <f>(SUMIF(Invoice_Line_Items!B:B,Invoices!A507,Invoice_Line_Items!G:G))</f>
        <v>2766.2</v>
      </c>
      <c r="F507" s="8">
        <f>(SUMIF(Invoice_Line_Items!B:B,Invoices!A507,Invoice_Line_Items!G:G))*(1-C507)</f>
        <v>2489.58</v>
      </c>
      <c r="G507" s="8">
        <f>SUMIF(Invoice_Line_Items!B:B,Invoices!A507,Invoice_Line_Items!I:I)-(E507-F507)</f>
        <v>595.37999999999988</v>
      </c>
      <c r="H507" s="8">
        <f t="shared" si="14"/>
        <v>11</v>
      </c>
      <c r="I507">
        <f t="shared" si="15"/>
        <v>2020</v>
      </c>
    </row>
    <row r="508" spans="1:9" x14ac:dyDescent="0.15">
      <c r="A508" t="s">
        <v>613</v>
      </c>
      <c r="B508" t="s">
        <v>17</v>
      </c>
      <c r="C508" s="3">
        <v>0.1</v>
      </c>
      <c r="D508" s="2">
        <v>44139.596141599221</v>
      </c>
      <c r="E508" s="8">
        <f>(SUMIF(Invoice_Line_Items!B:B,Invoices!A508,Invoice_Line_Items!G:G))</f>
        <v>1995.15</v>
      </c>
      <c r="F508" s="8">
        <f>(SUMIF(Invoice_Line_Items!B:B,Invoices!A508,Invoice_Line_Items!G:G))*(1-C508)</f>
        <v>1795.6350000000002</v>
      </c>
      <c r="G508" s="8">
        <f>SUMIF(Invoice_Line_Items!B:B,Invoices!A508,Invoice_Line_Items!I:I)-(E508-F508)</f>
        <v>662.3850000000001</v>
      </c>
      <c r="H508" s="8">
        <f t="shared" si="14"/>
        <v>11</v>
      </c>
      <c r="I508">
        <f t="shared" si="15"/>
        <v>2020</v>
      </c>
    </row>
    <row r="509" spans="1:9" x14ac:dyDescent="0.15">
      <c r="A509" t="s">
        <v>614</v>
      </c>
      <c r="B509" t="s">
        <v>19</v>
      </c>
      <c r="C509" s="3">
        <v>0</v>
      </c>
      <c r="D509" s="2">
        <v>44139.699441977624</v>
      </c>
      <c r="E509" s="8">
        <f>(SUMIF(Invoice_Line_Items!B:B,Invoices!A509,Invoice_Line_Items!G:G))</f>
        <v>137.35</v>
      </c>
      <c r="F509" s="8">
        <f>(SUMIF(Invoice_Line_Items!B:B,Invoices!A509,Invoice_Line_Items!G:G))*(1-C509)</f>
        <v>137.35</v>
      </c>
      <c r="G509" s="8">
        <f>SUMIF(Invoice_Line_Items!B:B,Invoices!A509,Invoice_Line_Items!I:I)-(E509-F509)</f>
        <v>83.399999999999991</v>
      </c>
      <c r="H509" s="8">
        <f t="shared" si="14"/>
        <v>11</v>
      </c>
      <c r="I509">
        <f t="shared" si="15"/>
        <v>2020</v>
      </c>
    </row>
    <row r="510" spans="1:9" x14ac:dyDescent="0.15">
      <c r="A510" t="s">
        <v>615</v>
      </c>
      <c r="B510" t="s">
        <v>3359</v>
      </c>
      <c r="C510" s="3">
        <v>0.1</v>
      </c>
      <c r="D510" s="2">
        <v>44139.722594642379</v>
      </c>
      <c r="E510" s="8">
        <f>(SUMIF(Invoice_Line_Items!B:B,Invoices!A510,Invoice_Line_Items!G:G))</f>
        <v>433.94999999999993</v>
      </c>
      <c r="F510" s="8">
        <f>(SUMIF(Invoice_Line_Items!B:B,Invoices!A510,Invoice_Line_Items!G:G))*(1-C510)</f>
        <v>390.55499999999995</v>
      </c>
      <c r="G510" s="8">
        <f>SUMIF(Invoice_Line_Items!B:B,Invoices!A510,Invoice_Line_Items!I:I)-(E510-F510)</f>
        <v>148.405</v>
      </c>
      <c r="H510" s="8">
        <f t="shared" si="14"/>
        <v>11</v>
      </c>
      <c r="I510">
        <f t="shared" si="15"/>
        <v>2020</v>
      </c>
    </row>
    <row r="511" spans="1:9" x14ac:dyDescent="0.15">
      <c r="A511" t="s">
        <v>616</v>
      </c>
      <c r="B511" t="s">
        <v>23</v>
      </c>
      <c r="C511" s="3">
        <v>0</v>
      </c>
      <c r="D511" s="2">
        <v>44139.848813008837</v>
      </c>
      <c r="E511" s="8">
        <f>(SUMIF(Invoice_Line_Items!B:B,Invoices!A511,Invoice_Line_Items!G:G))</f>
        <v>836.94999999999993</v>
      </c>
      <c r="F511" s="8">
        <f>(SUMIF(Invoice_Line_Items!B:B,Invoices!A511,Invoice_Line_Items!G:G))*(1-C511)</f>
        <v>836.94999999999993</v>
      </c>
      <c r="G511" s="8">
        <f>SUMIF(Invoice_Line_Items!B:B,Invoices!A511,Invoice_Line_Items!I:I)-(E511-F511)</f>
        <v>279.94999999999993</v>
      </c>
      <c r="H511" s="8">
        <f t="shared" si="14"/>
        <v>11</v>
      </c>
      <c r="I511">
        <f t="shared" si="15"/>
        <v>2020</v>
      </c>
    </row>
    <row r="512" spans="1:9" x14ac:dyDescent="0.15">
      <c r="A512" t="s">
        <v>617</v>
      </c>
      <c r="B512" t="s">
        <v>25</v>
      </c>
      <c r="C512" s="3">
        <v>0</v>
      </c>
      <c r="D512" s="2">
        <v>44140.338954763014</v>
      </c>
      <c r="E512" s="8">
        <f>(SUMIF(Invoice_Line_Items!B:B,Invoices!A512,Invoice_Line_Items!G:G))</f>
        <v>2201.9</v>
      </c>
      <c r="F512" s="8">
        <f>(SUMIF(Invoice_Line_Items!B:B,Invoices!A512,Invoice_Line_Items!G:G))*(1-C512)</f>
        <v>2201.9</v>
      </c>
      <c r="G512" s="8">
        <f>SUMIF(Invoice_Line_Items!B:B,Invoices!A512,Invoice_Line_Items!I:I)-(E512-F512)</f>
        <v>845.4</v>
      </c>
      <c r="H512" s="8">
        <f t="shared" si="14"/>
        <v>11</v>
      </c>
      <c r="I512">
        <f t="shared" si="15"/>
        <v>2020</v>
      </c>
    </row>
    <row r="513" spans="1:9" x14ac:dyDescent="0.15">
      <c r="A513" t="s">
        <v>618</v>
      </c>
      <c r="B513" t="s">
        <v>20</v>
      </c>
      <c r="C513" s="3">
        <v>0</v>
      </c>
      <c r="D513" s="2">
        <v>44140.569599098053</v>
      </c>
      <c r="E513" s="8">
        <f>(SUMIF(Invoice_Line_Items!B:B,Invoices!A513,Invoice_Line_Items!G:G))</f>
        <v>5352.7999999999975</v>
      </c>
      <c r="F513" s="8">
        <f>(SUMIF(Invoice_Line_Items!B:B,Invoices!A513,Invoice_Line_Items!G:G))*(1-C513)</f>
        <v>5352.7999999999975</v>
      </c>
      <c r="G513" s="8">
        <f>SUMIF(Invoice_Line_Items!B:B,Invoices!A513,Invoice_Line_Items!I:I)-(E513-F513)</f>
        <v>1777.8</v>
      </c>
      <c r="H513" s="8">
        <f t="shared" si="14"/>
        <v>11</v>
      </c>
      <c r="I513">
        <f t="shared" si="15"/>
        <v>2020</v>
      </c>
    </row>
    <row r="514" spans="1:9" x14ac:dyDescent="0.15">
      <c r="A514" t="s">
        <v>619</v>
      </c>
      <c r="B514" t="s">
        <v>19</v>
      </c>
      <c r="C514" s="3">
        <v>0.1</v>
      </c>
      <c r="D514" s="2">
        <v>44140.803086378408</v>
      </c>
      <c r="E514" s="8">
        <f>(SUMIF(Invoice_Line_Items!B:B,Invoices!A514,Invoice_Line_Items!G:G))</f>
        <v>179</v>
      </c>
      <c r="F514" s="8">
        <f>(SUMIF(Invoice_Line_Items!B:B,Invoices!A514,Invoice_Line_Items!G:G))*(1-C514)</f>
        <v>161.1</v>
      </c>
      <c r="G514" s="8">
        <f>SUMIF(Invoice_Line_Items!B:B,Invoices!A514,Invoice_Line_Items!I:I)-(E514-F514)</f>
        <v>96.09999999999998</v>
      </c>
      <c r="H514" s="8">
        <f t="shared" si="14"/>
        <v>11</v>
      </c>
      <c r="I514">
        <f t="shared" si="15"/>
        <v>2020</v>
      </c>
    </row>
    <row r="515" spans="1:9" x14ac:dyDescent="0.15">
      <c r="A515" t="s">
        <v>620</v>
      </c>
      <c r="B515" t="s">
        <v>3359</v>
      </c>
      <c r="C515" s="3">
        <v>0</v>
      </c>
      <c r="D515" s="2">
        <v>44141.297902442398</v>
      </c>
      <c r="E515" s="8">
        <f>(SUMIF(Invoice_Line_Items!B:B,Invoices!A515,Invoice_Line_Items!G:G))</f>
        <v>714.69999999999993</v>
      </c>
      <c r="F515" s="8">
        <f>(SUMIF(Invoice_Line_Items!B:B,Invoices!A515,Invoice_Line_Items!G:G))*(1-C515)</f>
        <v>714.69999999999993</v>
      </c>
      <c r="G515" s="8">
        <f>SUMIF(Invoice_Line_Items!B:B,Invoices!A515,Invoice_Line_Items!I:I)-(E515-F515)</f>
        <v>398.94999999999993</v>
      </c>
      <c r="H515" s="8">
        <f t="shared" ref="H515:H578" si="16">MONTH(D515)</f>
        <v>11</v>
      </c>
      <c r="I515">
        <f t="shared" ref="I515:I578" si="17">YEAR(D515)</f>
        <v>2020</v>
      </c>
    </row>
    <row r="516" spans="1:9" x14ac:dyDescent="0.15">
      <c r="A516" t="s">
        <v>621</v>
      </c>
      <c r="B516" t="s">
        <v>23</v>
      </c>
      <c r="C516" s="3">
        <v>0.2</v>
      </c>
      <c r="D516" s="2">
        <v>44141.467476051832</v>
      </c>
      <c r="E516" s="8">
        <f>(SUMIF(Invoice_Line_Items!B:B,Invoices!A516,Invoice_Line_Items!G:G))</f>
        <v>54.849999999999994</v>
      </c>
      <c r="F516" s="8">
        <f>(SUMIF(Invoice_Line_Items!B:B,Invoices!A516,Invoice_Line_Items!G:G))*(1-C516)</f>
        <v>43.879999999999995</v>
      </c>
      <c r="G516" s="8">
        <f>SUMIF(Invoice_Line_Items!B:B,Invoices!A516,Invoice_Line_Items!I:I)-(E516-F516)</f>
        <v>6.9799999999999969</v>
      </c>
      <c r="H516" s="8">
        <f t="shared" si="16"/>
        <v>11</v>
      </c>
      <c r="I516">
        <f t="shared" si="17"/>
        <v>2020</v>
      </c>
    </row>
    <row r="517" spans="1:9" x14ac:dyDescent="0.15">
      <c r="A517" t="s">
        <v>622</v>
      </c>
      <c r="B517" t="s">
        <v>29</v>
      </c>
      <c r="C517" s="3">
        <v>0</v>
      </c>
      <c r="D517" s="2">
        <v>44141.759185226954</v>
      </c>
      <c r="E517" s="8">
        <f>(SUMIF(Invoice_Line_Items!B:B,Invoices!A517,Invoice_Line_Items!G:G))</f>
        <v>1918.8000000000002</v>
      </c>
      <c r="F517" s="8">
        <f>(SUMIF(Invoice_Line_Items!B:B,Invoices!A517,Invoice_Line_Items!G:G))*(1-C517)</f>
        <v>1918.8000000000002</v>
      </c>
      <c r="G517" s="8">
        <f>SUMIF(Invoice_Line_Items!B:B,Invoices!A517,Invoice_Line_Items!I:I)-(E517-F517)</f>
        <v>670.80000000000007</v>
      </c>
      <c r="H517" s="8">
        <f t="shared" si="16"/>
        <v>11</v>
      </c>
      <c r="I517">
        <f t="shared" si="17"/>
        <v>2020</v>
      </c>
    </row>
    <row r="518" spans="1:9" x14ac:dyDescent="0.15">
      <c r="A518" t="s">
        <v>623</v>
      </c>
      <c r="B518" t="s">
        <v>17</v>
      </c>
      <c r="C518" s="3">
        <v>0</v>
      </c>
      <c r="D518" s="2">
        <v>44142.092397478889</v>
      </c>
      <c r="E518" s="8">
        <f>(SUMIF(Invoice_Line_Items!B:B,Invoices!A518,Invoice_Line_Items!G:G))</f>
        <v>1992.65</v>
      </c>
      <c r="F518" s="8">
        <f>(SUMIF(Invoice_Line_Items!B:B,Invoices!A518,Invoice_Line_Items!G:G))*(1-C518)</f>
        <v>1992.65</v>
      </c>
      <c r="G518" s="8">
        <f>SUMIF(Invoice_Line_Items!B:B,Invoices!A518,Invoice_Line_Items!I:I)-(E518-F518)</f>
        <v>982.34999999999991</v>
      </c>
      <c r="H518" s="8">
        <f t="shared" si="16"/>
        <v>11</v>
      </c>
      <c r="I518">
        <f t="shared" si="17"/>
        <v>2020</v>
      </c>
    </row>
    <row r="519" spans="1:9" x14ac:dyDescent="0.15">
      <c r="A519" t="s">
        <v>624</v>
      </c>
      <c r="B519" t="s">
        <v>17</v>
      </c>
      <c r="C519" s="3">
        <v>0</v>
      </c>
      <c r="D519" s="2">
        <v>44142.47426580888</v>
      </c>
      <c r="E519" s="8">
        <f>(SUMIF(Invoice_Line_Items!B:B,Invoices!A519,Invoice_Line_Items!G:G))</f>
        <v>1639.8</v>
      </c>
      <c r="F519" s="8">
        <f>(SUMIF(Invoice_Line_Items!B:B,Invoices!A519,Invoice_Line_Items!G:G))*(1-C519)</f>
        <v>1639.8</v>
      </c>
      <c r="G519" s="8">
        <f>SUMIF(Invoice_Line_Items!B:B,Invoices!A519,Invoice_Line_Items!I:I)-(E519-F519)</f>
        <v>787.6</v>
      </c>
      <c r="H519" s="8">
        <f t="shared" si="16"/>
        <v>11</v>
      </c>
      <c r="I519">
        <f t="shared" si="17"/>
        <v>2020</v>
      </c>
    </row>
    <row r="520" spans="1:9" x14ac:dyDescent="0.15">
      <c r="A520" t="s">
        <v>625</v>
      </c>
      <c r="B520" t="s">
        <v>19</v>
      </c>
      <c r="C520" s="3">
        <v>0.1</v>
      </c>
      <c r="D520" s="2">
        <v>44142.476384798589</v>
      </c>
      <c r="E520" s="8">
        <f>(SUMIF(Invoice_Line_Items!B:B,Invoices!A520,Invoice_Line_Items!G:G))</f>
        <v>115.35000000000001</v>
      </c>
      <c r="F520" s="8">
        <f>(SUMIF(Invoice_Line_Items!B:B,Invoices!A520,Invoice_Line_Items!G:G))*(1-C520)</f>
        <v>103.81500000000001</v>
      </c>
      <c r="G520" s="8">
        <f>SUMIF(Invoice_Line_Items!B:B,Invoices!A520,Invoice_Line_Items!I:I)-(E520-F520)</f>
        <v>30.215000000000003</v>
      </c>
      <c r="H520" s="8">
        <f t="shared" si="16"/>
        <v>11</v>
      </c>
      <c r="I520">
        <f t="shared" si="17"/>
        <v>2020</v>
      </c>
    </row>
    <row r="521" spans="1:9" x14ac:dyDescent="0.15">
      <c r="A521" t="s">
        <v>626</v>
      </c>
      <c r="B521" t="s">
        <v>19</v>
      </c>
      <c r="C521" s="3">
        <v>0</v>
      </c>
      <c r="D521" s="2">
        <v>44142.738103963355</v>
      </c>
      <c r="E521" s="8">
        <f>(SUMIF(Invoice_Line_Items!B:B,Invoices!A521,Invoice_Line_Items!G:G))</f>
        <v>2884.1499999999996</v>
      </c>
      <c r="F521" s="8">
        <f>(SUMIF(Invoice_Line_Items!B:B,Invoices!A521,Invoice_Line_Items!G:G))*(1-C521)</f>
        <v>2884.1499999999996</v>
      </c>
      <c r="G521" s="8">
        <f>SUMIF(Invoice_Line_Items!B:B,Invoices!A521,Invoice_Line_Items!I:I)-(E521-F521)</f>
        <v>1095.4499999999998</v>
      </c>
      <c r="H521" s="8">
        <f t="shared" si="16"/>
        <v>11</v>
      </c>
      <c r="I521">
        <f t="shared" si="17"/>
        <v>2020</v>
      </c>
    </row>
    <row r="522" spans="1:9" x14ac:dyDescent="0.15">
      <c r="A522" t="s">
        <v>627</v>
      </c>
      <c r="B522" t="s">
        <v>17</v>
      </c>
      <c r="C522" s="3">
        <v>0.1</v>
      </c>
      <c r="D522" s="2">
        <v>44143.020947496763</v>
      </c>
      <c r="E522" s="8">
        <f>(SUMIF(Invoice_Line_Items!B:B,Invoices!A522,Invoice_Line_Items!G:G))</f>
        <v>482.29999999999995</v>
      </c>
      <c r="F522" s="8">
        <f>(SUMIF(Invoice_Line_Items!B:B,Invoices!A522,Invoice_Line_Items!G:G))*(1-C522)</f>
        <v>434.07</v>
      </c>
      <c r="G522" s="8">
        <f>SUMIF(Invoice_Line_Items!B:B,Invoices!A522,Invoice_Line_Items!I:I)-(E522-F522)</f>
        <v>176.27000000000004</v>
      </c>
      <c r="H522" s="8">
        <f t="shared" si="16"/>
        <v>11</v>
      </c>
      <c r="I522">
        <f t="shared" si="17"/>
        <v>2020</v>
      </c>
    </row>
    <row r="523" spans="1:9" x14ac:dyDescent="0.15">
      <c r="A523" t="s">
        <v>628</v>
      </c>
      <c r="B523" t="s">
        <v>23</v>
      </c>
      <c r="C523" s="3">
        <v>0</v>
      </c>
      <c r="D523" s="2">
        <v>44143.470299772212</v>
      </c>
      <c r="E523" s="8">
        <f>(SUMIF(Invoice_Line_Items!B:B,Invoices!A523,Invoice_Line_Items!G:G))</f>
        <v>369.55000000000007</v>
      </c>
      <c r="F523" s="8">
        <f>(SUMIF(Invoice_Line_Items!B:B,Invoices!A523,Invoice_Line_Items!G:G))*(1-C523)</f>
        <v>369.55000000000007</v>
      </c>
      <c r="G523" s="8">
        <f>SUMIF(Invoice_Line_Items!B:B,Invoices!A523,Invoice_Line_Items!I:I)-(E523-F523)</f>
        <v>134.5</v>
      </c>
      <c r="H523" s="8">
        <f t="shared" si="16"/>
        <v>11</v>
      </c>
      <c r="I523">
        <f t="shared" si="17"/>
        <v>2020</v>
      </c>
    </row>
    <row r="524" spans="1:9" x14ac:dyDescent="0.15">
      <c r="A524" t="s">
        <v>629</v>
      </c>
      <c r="B524" t="s">
        <v>17</v>
      </c>
      <c r="C524" s="3">
        <v>0.1</v>
      </c>
      <c r="D524" s="2">
        <v>44143.520859456665</v>
      </c>
      <c r="E524" s="8">
        <f>(SUMIF(Invoice_Line_Items!B:B,Invoices!A524,Invoice_Line_Items!G:G))</f>
        <v>8.9499999999999993</v>
      </c>
      <c r="F524" s="8">
        <f>(SUMIF(Invoice_Line_Items!B:B,Invoices!A524,Invoice_Line_Items!G:G))*(1-C524)</f>
        <v>8.0549999999999997</v>
      </c>
      <c r="G524" s="8">
        <f>SUMIF(Invoice_Line_Items!B:B,Invoices!A524,Invoice_Line_Items!I:I)-(E524-F524)</f>
        <v>2.3049999999999997</v>
      </c>
      <c r="H524" s="8">
        <f t="shared" si="16"/>
        <v>11</v>
      </c>
      <c r="I524">
        <f t="shared" si="17"/>
        <v>2020</v>
      </c>
    </row>
    <row r="525" spans="1:9" x14ac:dyDescent="0.15">
      <c r="A525" t="s">
        <v>630</v>
      </c>
      <c r="B525" t="s">
        <v>19</v>
      </c>
      <c r="C525" s="3">
        <v>0</v>
      </c>
      <c r="D525" s="2">
        <v>44143.56414171755</v>
      </c>
      <c r="E525" s="8">
        <f>(SUMIF(Invoice_Line_Items!B:B,Invoices!A525,Invoice_Line_Items!G:G))</f>
        <v>23.9</v>
      </c>
      <c r="F525" s="8">
        <f>(SUMIF(Invoice_Line_Items!B:B,Invoices!A525,Invoice_Line_Items!G:G))*(1-C525)</f>
        <v>23.9</v>
      </c>
      <c r="G525" s="8">
        <f>SUMIF(Invoice_Line_Items!B:B,Invoices!A525,Invoice_Line_Items!I:I)-(E525-F525)</f>
        <v>6.2499999999999982</v>
      </c>
      <c r="H525" s="8">
        <f t="shared" si="16"/>
        <v>11</v>
      </c>
      <c r="I525">
        <f t="shared" si="17"/>
        <v>2020</v>
      </c>
    </row>
    <row r="526" spans="1:9" x14ac:dyDescent="0.15">
      <c r="A526" t="s">
        <v>631</v>
      </c>
      <c r="B526" t="s">
        <v>24</v>
      </c>
      <c r="C526" s="3">
        <v>0</v>
      </c>
      <c r="D526" s="2">
        <v>44143.853993939068</v>
      </c>
      <c r="E526" s="8">
        <f>(SUMIF(Invoice_Line_Items!B:B,Invoices!A526,Invoice_Line_Items!G:G))</f>
        <v>849.3</v>
      </c>
      <c r="F526" s="8">
        <f>(SUMIF(Invoice_Line_Items!B:B,Invoices!A526,Invoice_Line_Items!G:G))*(1-C526)</f>
        <v>849.3</v>
      </c>
      <c r="G526" s="8">
        <f>SUMIF(Invoice_Line_Items!B:B,Invoices!A526,Invoice_Line_Items!I:I)-(E526-F526)</f>
        <v>302.89999999999998</v>
      </c>
      <c r="H526" s="8">
        <f t="shared" si="16"/>
        <v>11</v>
      </c>
      <c r="I526">
        <f t="shared" si="17"/>
        <v>2020</v>
      </c>
    </row>
    <row r="527" spans="1:9" x14ac:dyDescent="0.15">
      <c r="A527" t="s">
        <v>632</v>
      </c>
      <c r="B527" t="s">
        <v>21</v>
      </c>
      <c r="C527" s="3">
        <v>0</v>
      </c>
      <c r="D527" s="2">
        <v>44143.860663146217</v>
      </c>
      <c r="E527" s="8">
        <f>(SUMIF(Invoice_Line_Items!B:B,Invoices!A527,Invoice_Line_Items!G:G))</f>
        <v>93</v>
      </c>
      <c r="F527" s="8">
        <f>(SUMIF(Invoice_Line_Items!B:B,Invoices!A527,Invoice_Line_Items!G:G))*(1-C527)</f>
        <v>93</v>
      </c>
      <c r="G527" s="8">
        <f>SUMIF(Invoice_Line_Items!B:B,Invoices!A527,Invoice_Line_Items!I:I)-(E527-F527)</f>
        <v>57.54999999999999</v>
      </c>
      <c r="H527" s="8">
        <f t="shared" si="16"/>
        <v>11</v>
      </c>
      <c r="I527">
        <f t="shared" si="17"/>
        <v>2020</v>
      </c>
    </row>
    <row r="528" spans="1:9" x14ac:dyDescent="0.15">
      <c r="A528" t="s">
        <v>633</v>
      </c>
      <c r="B528" t="s">
        <v>29</v>
      </c>
      <c r="C528" s="3">
        <v>0.1</v>
      </c>
      <c r="D528" s="2">
        <v>44143.98294393946</v>
      </c>
      <c r="E528" s="8">
        <f>(SUMIF(Invoice_Line_Items!B:B,Invoices!A528,Invoice_Line_Items!G:G))</f>
        <v>266.34999999999997</v>
      </c>
      <c r="F528" s="8">
        <f>(SUMIF(Invoice_Line_Items!B:B,Invoices!A528,Invoice_Line_Items!G:G))*(1-C528)</f>
        <v>239.71499999999997</v>
      </c>
      <c r="G528" s="8">
        <f>SUMIF(Invoice_Line_Items!B:B,Invoices!A528,Invoice_Line_Items!I:I)-(E528-F528)</f>
        <v>96.614999999999995</v>
      </c>
      <c r="H528" s="8">
        <f t="shared" si="16"/>
        <v>11</v>
      </c>
      <c r="I528">
        <f t="shared" si="17"/>
        <v>2020</v>
      </c>
    </row>
    <row r="529" spans="1:9" x14ac:dyDescent="0.15">
      <c r="A529" t="s">
        <v>634</v>
      </c>
      <c r="B529" t="s">
        <v>23</v>
      </c>
      <c r="C529" s="3">
        <v>0.1</v>
      </c>
      <c r="D529" s="2">
        <v>44144.355775908189</v>
      </c>
      <c r="E529" s="8">
        <f>(SUMIF(Invoice_Line_Items!B:B,Invoices!A529,Invoice_Line_Items!G:G))</f>
        <v>1299.75</v>
      </c>
      <c r="F529" s="8">
        <f>(SUMIF(Invoice_Line_Items!B:B,Invoices!A529,Invoice_Line_Items!G:G))*(1-C529)</f>
        <v>1169.7750000000001</v>
      </c>
      <c r="G529" s="8">
        <f>SUMIF(Invoice_Line_Items!B:B,Invoices!A529,Invoice_Line_Items!I:I)-(E529-F529)</f>
        <v>336.27500000000009</v>
      </c>
      <c r="H529" s="8">
        <f t="shared" si="16"/>
        <v>11</v>
      </c>
      <c r="I529">
        <f t="shared" si="17"/>
        <v>2020</v>
      </c>
    </row>
    <row r="530" spans="1:9" x14ac:dyDescent="0.15">
      <c r="A530" t="s">
        <v>635</v>
      </c>
      <c r="B530" t="s">
        <v>23</v>
      </c>
      <c r="C530" s="3">
        <v>0</v>
      </c>
      <c r="D530" s="2">
        <v>44144.549610403556</v>
      </c>
      <c r="E530" s="8">
        <f>(SUMIF(Invoice_Line_Items!B:B,Invoices!A530,Invoice_Line_Items!G:G))</f>
        <v>528.75</v>
      </c>
      <c r="F530" s="8">
        <f>(SUMIF(Invoice_Line_Items!B:B,Invoices!A530,Invoice_Line_Items!G:G))*(1-C530)</f>
        <v>528.75</v>
      </c>
      <c r="G530" s="8">
        <f>SUMIF(Invoice_Line_Items!B:B,Invoices!A530,Invoice_Line_Items!I:I)-(E530-F530)</f>
        <v>164.99999999999994</v>
      </c>
      <c r="H530" s="8">
        <f t="shared" si="16"/>
        <v>11</v>
      </c>
      <c r="I530">
        <f t="shared" si="17"/>
        <v>2020</v>
      </c>
    </row>
    <row r="531" spans="1:9" x14ac:dyDescent="0.15">
      <c r="A531" t="s">
        <v>636</v>
      </c>
      <c r="B531" t="s">
        <v>23</v>
      </c>
      <c r="C531" s="3">
        <v>0</v>
      </c>
      <c r="D531" s="2">
        <v>44144.733549904711</v>
      </c>
      <c r="E531" s="8">
        <f>(SUMIF(Invoice_Line_Items!B:B,Invoices!A531,Invoice_Line_Items!G:G))</f>
        <v>107.4</v>
      </c>
      <c r="F531" s="8">
        <f>(SUMIF(Invoice_Line_Items!B:B,Invoices!A531,Invoice_Line_Items!G:G))*(1-C531)</f>
        <v>107.4</v>
      </c>
      <c r="G531" s="8">
        <f>SUMIF(Invoice_Line_Items!B:B,Invoices!A531,Invoice_Line_Items!I:I)-(E531-F531)</f>
        <v>63.399999999999991</v>
      </c>
      <c r="H531" s="8">
        <f t="shared" si="16"/>
        <v>11</v>
      </c>
      <c r="I531">
        <f t="shared" si="17"/>
        <v>2020</v>
      </c>
    </row>
    <row r="532" spans="1:9" x14ac:dyDescent="0.15">
      <c r="A532" t="s">
        <v>637</v>
      </c>
      <c r="B532" t="s">
        <v>20</v>
      </c>
      <c r="C532" s="3">
        <v>0.1</v>
      </c>
      <c r="D532" s="2">
        <v>44145.095290483136</v>
      </c>
      <c r="E532" s="8">
        <f>(SUMIF(Invoice_Line_Items!B:B,Invoices!A532,Invoice_Line_Items!G:G))</f>
        <v>796.14999999999986</v>
      </c>
      <c r="F532" s="8">
        <f>(SUMIF(Invoice_Line_Items!B:B,Invoices!A532,Invoice_Line_Items!G:G))*(1-C532)</f>
        <v>716.53499999999985</v>
      </c>
      <c r="G532" s="8">
        <f>SUMIF(Invoice_Line_Items!B:B,Invoices!A532,Invoice_Line_Items!I:I)-(E532-F532)</f>
        <v>240.48499999999996</v>
      </c>
      <c r="H532" s="8">
        <f t="shared" si="16"/>
        <v>11</v>
      </c>
      <c r="I532">
        <f t="shared" si="17"/>
        <v>2020</v>
      </c>
    </row>
    <row r="533" spans="1:9" x14ac:dyDescent="0.15">
      <c r="A533" t="s">
        <v>638</v>
      </c>
      <c r="B533" t="s">
        <v>25</v>
      </c>
      <c r="C533" s="3">
        <v>0.1</v>
      </c>
      <c r="D533" s="2">
        <v>44145.519004146416</v>
      </c>
      <c r="E533" s="8">
        <f>(SUMIF(Invoice_Line_Items!B:B,Invoices!A533,Invoice_Line_Items!G:G))</f>
        <v>1618.8500000000001</v>
      </c>
      <c r="F533" s="8">
        <f>(SUMIF(Invoice_Line_Items!B:B,Invoices!A533,Invoice_Line_Items!G:G))*(1-C533)</f>
        <v>1456.9650000000001</v>
      </c>
      <c r="G533" s="8">
        <f>SUMIF(Invoice_Line_Items!B:B,Invoices!A533,Invoice_Line_Items!I:I)-(E533-F533)</f>
        <v>473.96500000000003</v>
      </c>
      <c r="H533" s="8">
        <f t="shared" si="16"/>
        <v>11</v>
      </c>
      <c r="I533">
        <f t="shared" si="17"/>
        <v>2020</v>
      </c>
    </row>
    <row r="534" spans="1:9" x14ac:dyDescent="0.15">
      <c r="A534" t="s">
        <v>639</v>
      </c>
      <c r="B534" t="s">
        <v>17</v>
      </c>
      <c r="C534" s="3">
        <v>0.1</v>
      </c>
      <c r="D534" s="2">
        <v>44145.812577119264</v>
      </c>
      <c r="E534" s="8">
        <f>(SUMIF(Invoice_Line_Items!B:B,Invoices!A534,Invoice_Line_Items!G:G))</f>
        <v>79.75</v>
      </c>
      <c r="F534" s="8">
        <f>(SUMIF(Invoice_Line_Items!B:B,Invoices!A534,Invoice_Line_Items!G:G))*(1-C534)</f>
        <v>71.775000000000006</v>
      </c>
      <c r="G534" s="8">
        <f>SUMIF(Invoice_Line_Items!B:B,Invoices!A534,Invoice_Line_Items!I:I)-(E534-F534)</f>
        <v>22.025000000000006</v>
      </c>
      <c r="H534" s="8">
        <f t="shared" si="16"/>
        <v>11</v>
      </c>
      <c r="I534">
        <f t="shared" si="17"/>
        <v>2020</v>
      </c>
    </row>
    <row r="535" spans="1:9" x14ac:dyDescent="0.15">
      <c r="A535" t="s">
        <v>640</v>
      </c>
      <c r="B535" t="s">
        <v>17</v>
      </c>
      <c r="C535" s="3">
        <v>0</v>
      </c>
      <c r="D535" s="2">
        <v>44146.026001897546</v>
      </c>
      <c r="E535" s="8">
        <f>(SUMIF(Invoice_Line_Items!B:B,Invoices!A535,Invoice_Line_Items!G:G))</f>
        <v>1822.85</v>
      </c>
      <c r="F535" s="8">
        <f>(SUMIF(Invoice_Line_Items!B:B,Invoices!A535,Invoice_Line_Items!G:G))*(1-C535)</f>
        <v>1822.85</v>
      </c>
      <c r="G535" s="8">
        <f>SUMIF(Invoice_Line_Items!B:B,Invoices!A535,Invoice_Line_Items!I:I)-(E535-F535)</f>
        <v>577.3499999999998</v>
      </c>
      <c r="H535" s="8">
        <f t="shared" si="16"/>
        <v>11</v>
      </c>
      <c r="I535">
        <f t="shared" si="17"/>
        <v>2020</v>
      </c>
    </row>
    <row r="536" spans="1:9" x14ac:dyDescent="0.15">
      <c r="A536" t="s">
        <v>641</v>
      </c>
      <c r="B536" t="s">
        <v>23</v>
      </c>
      <c r="C536" s="3">
        <v>0</v>
      </c>
      <c r="D536" s="2">
        <v>44146.058905876846</v>
      </c>
      <c r="E536" s="8">
        <f>(SUMIF(Invoice_Line_Items!B:B,Invoices!A536,Invoice_Line_Items!G:G))</f>
        <v>79.95</v>
      </c>
      <c r="F536" s="8">
        <f>(SUMIF(Invoice_Line_Items!B:B,Invoices!A536,Invoice_Line_Items!G:G))*(1-C536)</f>
        <v>79.95</v>
      </c>
      <c r="G536" s="8">
        <f>SUMIF(Invoice_Line_Items!B:B,Invoices!A536,Invoice_Line_Items!I:I)-(E536-F536)</f>
        <v>27.950000000000003</v>
      </c>
      <c r="H536" s="8">
        <f t="shared" si="16"/>
        <v>11</v>
      </c>
      <c r="I536">
        <f t="shared" si="17"/>
        <v>2020</v>
      </c>
    </row>
    <row r="537" spans="1:9" x14ac:dyDescent="0.15">
      <c r="A537" t="s">
        <v>642</v>
      </c>
      <c r="B537" t="s">
        <v>21</v>
      </c>
      <c r="C537" s="3">
        <v>0</v>
      </c>
      <c r="D537" s="2">
        <v>44146.392913384188</v>
      </c>
      <c r="E537" s="8">
        <f>(SUMIF(Invoice_Line_Items!B:B,Invoices!A537,Invoice_Line_Items!G:G))</f>
        <v>251.8</v>
      </c>
      <c r="F537" s="8">
        <f>(SUMIF(Invoice_Line_Items!B:B,Invoices!A537,Invoice_Line_Items!G:G))*(1-C537)</f>
        <v>251.8</v>
      </c>
      <c r="G537" s="8">
        <f>SUMIF(Invoice_Line_Items!B:B,Invoices!A537,Invoice_Line_Items!I:I)-(E537-F537)</f>
        <v>65.799999999999983</v>
      </c>
      <c r="H537" s="8">
        <f t="shared" si="16"/>
        <v>11</v>
      </c>
      <c r="I537">
        <f t="shared" si="17"/>
        <v>2020</v>
      </c>
    </row>
    <row r="538" spans="1:9" x14ac:dyDescent="0.15">
      <c r="A538" t="s">
        <v>643</v>
      </c>
      <c r="B538" t="s">
        <v>29</v>
      </c>
      <c r="C538" s="3">
        <v>0</v>
      </c>
      <c r="D538" s="2">
        <v>44146.69593187853</v>
      </c>
      <c r="E538" s="8">
        <f>(SUMIF(Invoice_Line_Items!B:B,Invoices!A538,Invoice_Line_Items!G:G))</f>
        <v>10.5</v>
      </c>
      <c r="F538" s="8">
        <f>(SUMIF(Invoice_Line_Items!B:B,Invoices!A538,Invoice_Line_Items!G:G))*(1-C538)</f>
        <v>10.5</v>
      </c>
      <c r="G538" s="8">
        <f>SUMIF(Invoice_Line_Items!B:B,Invoices!A538,Invoice_Line_Items!I:I)-(E538-F538)</f>
        <v>1.6499999999999995</v>
      </c>
      <c r="H538" s="8">
        <f t="shared" si="16"/>
        <v>11</v>
      </c>
      <c r="I538">
        <f t="shared" si="17"/>
        <v>2020</v>
      </c>
    </row>
    <row r="539" spans="1:9" x14ac:dyDescent="0.15">
      <c r="A539" t="s">
        <v>644</v>
      </c>
      <c r="B539" t="s">
        <v>25</v>
      </c>
      <c r="C539" s="3">
        <v>0.2</v>
      </c>
      <c r="D539" s="2">
        <v>44146.912161282489</v>
      </c>
      <c r="E539" s="8">
        <f>(SUMIF(Invoice_Line_Items!B:B,Invoices!A539,Invoice_Line_Items!G:G))</f>
        <v>903.5</v>
      </c>
      <c r="F539" s="8">
        <f>(SUMIF(Invoice_Line_Items!B:B,Invoices!A539,Invoice_Line_Items!G:G))*(1-C539)</f>
        <v>722.80000000000007</v>
      </c>
      <c r="G539" s="8">
        <f>SUMIF(Invoice_Line_Items!B:B,Invoices!A539,Invoice_Line_Items!I:I)-(E539-F539)</f>
        <v>219.20000000000005</v>
      </c>
      <c r="H539" s="8">
        <f t="shared" si="16"/>
        <v>11</v>
      </c>
      <c r="I539">
        <f t="shared" si="17"/>
        <v>2020</v>
      </c>
    </row>
    <row r="540" spans="1:9" x14ac:dyDescent="0.15">
      <c r="A540" t="s">
        <v>645</v>
      </c>
      <c r="B540" t="s">
        <v>17</v>
      </c>
      <c r="C540" s="3">
        <v>0</v>
      </c>
      <c r="D540" s="2">
        <v>44147.1747365193</v>
      </c>
      <c r="E540" s="8">
        <f>(SUMIF(Invoice_Line_Items!B:B,Invoices!A540,Invoice_Line_Items!G:G))</f>
        <v>187.95</v>
      </c>
      <c r="F540" s="8">
        <f>(SUMIF(Invoice_Line_Items!B:B,Invoices!A540,Invoice_Line_Items!G:G))*(1-C540)</f>
        <v>187.95</v>
      </c>
      <c r="G540" s="8">
        <f>SUMIF(Invoice_Line_Items!B:B,Invoices!A540,Invoice_Line_Items!I:I)-(E540-F540)</f>
        <v>69.699999999999989</v>
      </c>
      <c r="H540" s="8">
        <f t="shared" si="16"/>
        <v>11</v>
      </c>
      <c r="I540">
        <f t="shared" si="17"/>
        <v>2020</v>
      </c>
    </row>
    <row r="541" spans="1:9" x14ac:dyDescent="0.15">
      <c r="A541" t="s">
        <v>646</v>
      </c>
      <c r="B541" t="s">
        <v>21</v>
      </c>
      <c r="C541" s="3">
        <v>0</v>
      </c>
      <c r="D541" s="2">
        <v>44147.332898312656</v>
      </c>
      <c r="E541" s="8">
        <f>(SUMIF(Invoice_Line_Items!B:B,Invoices!A541,Invoice_Line_Items!G:G))</f>
        <v>13365.75</v>
      </c>
      <c r="F541" s="8">
        <f>(SUMIF(Invoice_Line_Items!B:B,Invoices!A541,Invoice_Line_Items!G:G))*(1-C541)</f>
        <v>13365.75</v>
      </c>
      <c r="G541" s="8">
        <f>SUMIF(Invoice_Line_Items!B:B,Invoices!A541,Invoice_Line_Items!I:I)-(E541-F541)</f>
        <v>4173.2499999999982</v>
      </c>
      <c r="H541" s="8">
        <f t="shared" si="16"/>
        <v>11</v>
      </c>
      <c r="I541">
        <f t="shared" si="17"/>
        <v>2020</v>
      </c>
    </row>
    <row r="542" spans="1:9" x14ac:dyDescent="0.15">
      <c r="A542" t="s">
        <v>647</v>
      </c>
      <c r="B542" t="s">
        <v>22</v>
      </c>
      <c r="C542" s="3">
        <v>0.1</v>
      </c>
      <c r="D542" s="2">
        <v>44147.626900518851</v>
      </c>
      <c r="E542" s="8">
        <f>(SUMIF(Invoice_Line_Items!B:B,Invoices!A542,Invoice_Line_Items!G:G))</f>
        <v>195.24999999999997</v>
      </c>
      <c r="F542" s="8">
        <f>(SUMIF(Invoice_Line_Items!B:B,Invoices!A542,Invoice_Line_Items!G:G))*(1-C542)</f>
        <v>175.72499999999997</v>
      </c>
      <c r="G542" s="8">
        <f>SUMIF(Invoice_Line_Items!B:B,Invoices!A542,Invoice_Line_Items!I:I)-(E542-F542)</f>
        <v>67.924999999999983</v>
      </c>
      <c r="H542" s="8">
        <f t="shared" si="16"/>
        <v>11</v>
      </c>
      <c r="I542">
        <f t="shared" si="17"/>
        <v>2020</v>
      </c>
    </row>
    <row r="543" spans="1:9" x14ac:dyDescent="0.15">
      <c r="A543" t="s">
        <v>648</v>
      </c>
      <c r="B543" t="s">
        <v>21</v>
      </c>
      <c r="C543" s="3">
        <v>0</v>
      </c>
      <c r="D543" s="2">
        <v>44147.627072361298</v>
      </c>
      <c r="E543" s="8">
        <f>(SUMIF(Invoice_Line_Items!B:B,Invoices!A543,Invoice_Line_Items!G:G))</f>
        <v>31.5</v>
      </c>
      <c r="F543" s="8">
        <f>(SUMIF(Invoice_Line_Items!B:B,Invoices!A543,Invoice_Line_Items!G:G))*(1-C543)</f>
        <v>31.5</v>
      </c>
      <c r="G543" s="8">
        <f>SUMIF(Invoice_Line_Items!B:B,Invoices!A543,Invoice_Line_Items!I:I)-(E543-F543)</f>
        <v>4.9499999999999984</v>
      </c>
      <c r="H543" s="8">
        <f t="shared" si="16"/>
        <v>11</v>
      </c>
      <c r="I543">
        <f t="shared" si="17"/>
        <v>2020</v>
      </c>
    </row>
    <row r="544" spans="1:9" x14ac:dyDescent="0.15">
      <c r="A544" t="s">
        <v>649</v>
      </c>
      <c r="B544" t="s">
        <v>21</v>
      </c>
      <c r="C544" s="3">
        <v>0</v>
      </c>
      <c r="D544" s="2">
        <v>44147.980800259436</v>
      </c>
      <c r="E544" s="8">
        <f>(SUMIF(Invoice_Line_Items!B:B,Invoices!A544,Invoice_Line_Items!G:G))</f>
        <v>286.60000000000002</v>
      </c>
      <c r="F544" s="8">
        <f>(SUMIF(Invoice_Line_Items!B:B,Invoices!A544,Invoice_Line_Items!G:G))*(1-C544)</f>
        <v>286.60000000000002</v>
      </c>
      <c r="G544" s="8">
        <f>SUMIF(Invoice_Line_Items!B:B,Invoices!A544,Invoice_Line_Items!I:I)-(E544-F544)</f>
        <v>119.9</v>
      </c>
      <c r="H544" s="8">
        <f t="shared" si="16"/>
        <v>11</v>
      </c>
      <c r="I544">
        <f t="shared" si="17"/>
        <v>2020</v>
      </c>
    </row>
    <row r="545" spans="1:9" x14ac:dyDescent="0.15">
      <c r="A545" t="s">
        <v>650</v>
      </c>
      <c r="B545" t="s">
        <v>25</v>
      </c>
      <c r="C545" s="3">
        <v>0</v>
      </c>
      <c r="D545" s="2">
        <v>44148.201355347839</v>
      </c>
      <c r="E545" s="8">
        <f>(SUMIF(Invoice_Line_Items!B:B,Invoices!A545,Invoice_Line_Items!G:G))</f>
        <v>29.95</v>
      </c>
      <c r="F545" s="8">
        <f>(SUMIF(Invoice_Line_Items!B:B,Invoices!A545,Invoice_Line_Items!G:G))*(1-C545)</f>
        <v>29.95</v>
      </c>
      <c r="G545" s="8">
        <f>SUMIF(Invoice_Line_Items!B:B,Invoices!A545,Invoice_Line_Items!I:I)-(E545-F545)</f>
        <v>8.9999999999999982</v>
      </c>
      <c r="H545" s="8">
        <f t="shared" si="16"/>
        <v>11</v>
      </c>
      <c r="I545">
        <f t="shared" si="17"/>
        <v>2020</v>
      </c>
    </row>
    <row r="546" spans="1:9" x14ac:dyDescent="0.15">
      <c r="A546" t="s">
        <v>651</v>
      </c>
      <c r="B546" t="s">
        <v>24</v>
      </c>
      <c r="C546" s="3">
        <v>0</v>
      </c>
      <c r="D546" s="2">
        <v>44148.336787748769</v>
      </c>
      <c r="E546" s="8">
        <f>(SUMIF(Invoice_Line_Items!B:B,Invoices!A546,Invoice_Line_Items!G:G))</f>
        <v>409.29999999999995</v>
      </c>
      <c r="F546" s="8">
        <f>(SUMIF(Invoice_Line_Items!B:B,Invoices!A546,Invoice_Line_Items!G:G))*(1-C546)</f>
        <v>409.29999999999995</v>
      </c>
      <c r="G546" s="8">
        <f>SUMIF(Invoice_Line_Items!B:B,Invoices!A546,Invoice_Line_Items!I:I)-(E546-F546)</f>
        <v>128.24999999999997</v>
      </c>
      <c r="H546" s="8">
        <f t="shared" si="16"/>
        <v>11</v>
      </c>
      <c r="I546">
        <f t="shared" si="17"/>
        <v>2020</v>
      </c>
    </row>
    <row r="547" spans="1:9" x14ac:dyDescent="0.15">
      <c r="A547" t="s">
        <v>652</v>
      </c>
      <c r="B547" t="s">
        <v>21</v>
      </c>
      <c r="C547" s="3">
        <v>0</v>
      </c>
      <c r="D547" s="2">
        <v>44148.761984025819</v>
      </c>
      <c r="E547" s="8">
        <f>(SUMIF(Invoice_Line_Items!B:B,Invoices!A547,Invoice_Line_Items!G:G))</f>
        <v>46.3</v>
      </c>
      <c r="F547" s="8">
        <f>(SUMIF(Invoice_Line_Items!B:B,Invoices!A547,Invoice_Line_Items!G:G))*(1-C547)</f>
        <v>46.3</v>
      </c>
      <c r="G547" s="8">
        <f>SUMIF(Invoice_Line_Items!B:B,Invoices!A547,Invoice_Line_Items!I:I)-(E547-F547)</f>
        <v>16.949999999999996</v>
      </c>
      <c r="H547" s="8">
        <f t="shared" si="16"/>
        <v>11</v>
      </c>
      <c r="I547">
        <f t="shared" si="17"/>
        <v>2020</v>
      </c>
    </row>
    <row r="548" spans="1:9" x14ac:dyDescent="0.15">
      <c r="A548" t="s">
        <v>653</v>
      </c>
      <c r="B548" t="s">
        <v>29</v>
      </c>
      <c r="C548" s="3">
        <v>0</v>
      </c>
      <c r="D548" s="2">
        <v>44149.228255253242</v>
      </c>
      <c r="E548" s="8">
        <f>(SUMIF(Invoice_Line_Items!B:B,Invoices!A548,Invoice_Line_Items!G:G))</f>
        <v>79.95</v>
      </c>
      <c r="F548" s="8">
        <f>(SUMIF(Invoice_Line_Items!B:B,Invoices!A548,Invoice_Line_Items!G:G))*(1-C548)</f>
        <v>79.95</v>
      </c>
      <c r="G548" s="8">
        <f>SUMIF(Invoice_Line_Items!B:B,Invoices!A548,Invoice_Line_Items!I:I)-(E548-F548)</f>
        <v>27.950000000000003</v>
      </c>
      <c r="H548" s="8">
        <f t="shared" si="16"/>
        <v>11</v>
      </c>
      <c r="I548">
        <f t="shared" si="17"/>
        <v>2020</v>
      </c>
    </row>
    <row r="549" spans="1:9" x14ac:dyDescent="0.15">
      <c r="A549" t="s">
        <v>654</v>
      </c>
      <c r="B549" t="s">
        <v>17</v>
      </c>
      <c r="C549" s="3">
        <v>0</v>
      </c>
      <c r="D549" s="2">
        <v>44149.709007509751</v>
      </c>
      <c r="E549" s="8">
        <f>(SUMIF(Invoice_Line_Items!B:B,Invoices!A549,Invoice_Line_Items!G:G))</f>
        <v>77.699999999999989</v>
      </c>
      <c r="F549" s="8">
        <f>(SUMIF(Invoice_Line_Items!B:B,Invoices!A549,Invoice_Line_Items!G:G))*(1-C549)</f>
        <v>77.699999999999989</v>
      </c>
      <c r="G549" s="8">
        <f>SUMIF(Invoice_Line_Items!B:B,Invoices!A549,Invoice_Line_Items!I:I)-(E549-F549)</f>
        <v>25.199999999999996</v>
      </c>
      <c r="H549" s="8">
        <f t="shared" si="16"/>
        <v>11</v>
      </c>
      <c r="I549">
        <f t="shared" si="17"/>
        <v>2020</v>
      </c>
    </row>
    <row r="550" spans="1:9" x14ac:dyDescent="0.15">
      <c r="A550" t="s">
        <v>655</v>
      </c>
      <c r="B550" t="s">
        <v>20</v>
      </c>
      <c r="C550" s="3">
        <v>0.1</v>
      </c>
      <c r="D550" s="2">
        <v>44150.159207622375</v>
      </c>
      <c r="E550" s="8">
        <f>(SUMIF(Invoice_Line_Items!B:B,Invoices!A550,Invoice_Line_Items!G:G))</f>
        <v>4129.7499999999991</v>
      </c>
      <c r="F550" s="8">
        <f>(SUMIF(Invoice_Line_Items!B:B,Invoices!A550,Invoice_Line_Items!G:G))*(1-C550)</f>
        <v>3716.7749999999992</v>
      </c>
      <c r="G550" s="8">
        <f>SUMIF(Invoice_Line_Items!B:B,Invoices!A550,Invoice_Line_Items!I:I)-(E550-F550)</f>
        <v>1275.1250000000002</v>
      </c>
      <c r="H550" s="8">
        <f t="shared" si="16"/>
        <v>11</v>
      </c>
      <c r="I550">
        <f t="shared" si="17"/>
        <v>2020</v>
      </c>
    </row>
    <row r="551" spans="1:9" x14ac:dyDescent="0.15">
      <c r="A551" t="s">
        <v>656</v>
      </c>
      <c r="B551" t="s">
        <v>24</v>
      </c>
      <c r="C551" s="3">
        <v>0.2</v>
      </c>
      <c r="D551" s="2">
        <v>44150.519634375829</v>
      </c>
      <c r="E551" s="8">
        <f>(SUMIF(Invoice_Line_Items!B:B,Invoices!A551,Invoice_Line_Items!G:G))</f>
        <v>2029.9</v>
      </c>
      <c r="F551" s="8">
        <f>(SUMIF(Invoice_Line_Items!B:B,Invoices!A551,Invoice_Line_Items!G:G))*(1-C551)</f>
        <v>1623.92</v>
      </c>
      <c r="G551" s="8">
        <f>SUMIF(Invoice_Line_Items!B:B,Invoices!A551,Invoice_Line_Items!I:I)-(E551-F551)</f>
        <v>345.41999999999996</v>
      </c>
      <c r="H551" s="8">
        <f t="shared" si="16"/>
        <v>11</v>
      </c>
      <c r="I551">
        <f t="shared" si="17"/>
        <v>2020</v>
      </c>
    </row>
    <row r="552" spans="1:9" x14ac:dyDescent="0.15">
      <c r="A552" t="s">
        <v>657</v>
      </c>
      <c r="B552" t="s">
        <v>19</v>
      </c>
      <c r="C552" s="3">
        <v>0</v>
      </c>
      <c r="D552" s="2">
        <v>44150.650010270387</v>
      </c>
      <c r="E552" s="8">
        <f>(SUMIF(Invoice_Line_Items!B:B,Invoices!A552,Invoice_Line_Items!G:G))</f>
        <v>53.699999999999996</v>
      </c>
      <c r="F552" s="8">
        <f>(SUMIF(Invoice_Line_Items!B:B,Invoices!A552,Invoice_Line_Items!G:G))*(1-C552)</f>
        <v>53.699999999999996</v>
      </c>
      <c r="G552" s="8">
        <f>SUMIF(Invoice_Line_Items!B:B,Invoices!A552,Invoice_Line_Items!I:I)-(E552-F552)</f>
        <v>19.199999999999996</v>
      </c>
      <c r="H552" s="8">
        <f t="shared" si="16"/>
        <v>11</v>
      </c>
      <c r="I552">
        <f t="shared" si="17"/>
        <v>2020</v>
      </c>
    </row>
    <row r="553" spans="1:9" x14ac:dyDescent="0.15">
      <c r="A553" t="s">
        <v>658</v>
      </c>
      <c r="B553" t="s">
        <v>17</v>
      </c>
      <c r="C553" s="3">
        <v>0.1</v>
      </c>
      <c r="D553" s="2">
        <v>44150.724600119902</v>
      </c>
      <c r="E553" s="8">
        <f>(SUMIF(Invoice_Line_Items!B:B,Invoices!A553,Invoice_Line_Items!G:G))</f>
        <v>440.55</v>
      </c>
      <c r="F553" s="8">
        <f>(SUMIF(Invoice_Line_Items!B:B,Invoices!A553,Invoice_Line_Items!G:G))*(1-C553)</f>
        <v>396.495</v>
      </c>
      <c r="G553" s="8">
        <f>SUMIF(Invoice_Line_Items!B:B,Invoices!A553,Invoice_Line_Items!I:I)-(E553-F553)</f>
        <v>109.34499999999997</v>
      </c>
      <c r="H553" s="8">
        <f t="shared" si="16"/>
        <v>11</v>
      </c>
      <c r="I553">
        <f t="shared" si="17"/>
        <v>2020</v>
      </c>
    </row>
    <row r="554" spans="1:9" x14ac:dyDescent="0.15">
      <c r="A554" t="s">
        <v>659</v>
      </c>
      <c r="B554" t="s">
        <v>22</v>
      </c>
      <c r="C554" s="3">
        <v>0</v>
      </c>
      <c r="D554" s="2">
        <v>44151.06664510788</v>
      </c>
      <c r="E554" s="8">
        <f>(SUMIF(Invoice_Line_Items!B:B,Invoices!A554,Invoice_Line_Items!G:G))</f>
        <v>3908.4499999999994</v>
      </c>
      <c r="F554" s="8">
        <f>(SUMIF(Invoice_Line_Items!B:B,Invoices!A554,Invoice_Line_Items!G:G))*(1-C554)</f>
        <v>3908.4499999999994</v>
      </c>
      <c r="G554" s="8">
        <f>SUMIF(Invoice_Line_Items!B:B,Invoices!A554,Invoice_Line_Items!I:I)-(E554-F554)</f>
        <v>1215.4499999999996</v>
      </c>
      <c r="H554" s="8">
        <f t="shared" si="16"/>
        <v>11</v>
      </c>
      <c r="I554">
        <f t="shared" si="17"/>
        <v>2020</v>
      </c>
    </row>
    <row r="555" spans="1:9" x14ac:dyDescent="0.15">
      <c r="A555" t="s">
        <v>660</v>
      </c>
      <c r="B555" t="s">
        <v>25</v>
      </c>
      <c r="C555" s="3">
        <v>0.1</v>
      </c>
      <c r="D555" s="2">
        <v>44151.259015389456</v>
      </c>
      <c r="E555" s="8">
        <f>(SUMIF(Invoice_Line_Items!B:B,Invoices!A555,Invoice_Line_Items!G:G))</f>
        <v>1027.6500000000001</v>
      </c>
      <c r="F555" s="8">
        <f>(SUMIF(Invoice_Line_Items!B:B,Invoices!A555,Invoice_Line_Items!G:G))*(1-C555)</f>
        <v>924.8850000000001</v>
      </c>
      <c r="G555" s="8">
        <f>SUMIF(Invoice_Line_Items!B:B,Invoices!A555,Invoice_Line_Items!I:I)-(E555-F555)</f>
        <v>361.78499999999991</v>
      </c>
      <c r="H555" s="8">
        <f t="shared" si="16"/>
        <v>11</v>
      </c>
      <c r="I555">
        <f t="shared" si="17"/>
        <v>2020</v>
      </c>
    </row>
    <row r="556" spans="1:9" x14ac:dyDescent="0.15">
      <c r="A556" t="s">
        <v>661</v>
      </c>
      <c r="B556" t="s">
        <v>19</v>
      </c>
      <c r="C556" s="3">
        <v>0</v>
      </c>
      <c r="D556" s="2">
        <v>44151.683726800438</v>
      </c>
      <c r="E556" s="8">
        <f>(SUMIF(Invoice_Line_Items!B:B,Invoices!A556,Invoice_Line_Items!G:G))</f>
        <v>170.75</v>
      </c>
      <c r="F556" s="8">
        <f>(SUMIF(Invoice_Line_Items!B:B,Invoices!A556,Invoice_Line_Items!G:G))*(1-C556)</f>
        <v>170.75</v>
      </c>
      <c r="G556" s="8">
        <f>SUMIF(Invoice_Line_Items!B:B,Invoices!A556,Invoice_Line_Items!I:I)-(E556-F556)</f>
        <v>73.099999999999994</v>
      </c>
      <c r="H556" s="8">
        <f t="shared" si="16"/>
        <v>11</v>
      </c>
      <c r="I556">
        <f t="shared" si="17"/>
        <v>2020</v>
      </c>
    </row>
    <row r="557" spans="1:9" x14ac:dyDescent="0.15">
      <c r="A557" t="s">
        <v>662</v>
      </c>
      <c r="B557" t="s">
        <v>22</v>
      </c>
      <c r="C557" s="3">
        <v>0</v>
      </c>
      <c r="D557" s="2">
        <v>44152.028639090357</v>
      </c>
      <c r="E557" s="8">
        <f>(SUMIF(Invoice_Line_Items!B:B,Invoices!A557,Invoice_Line_Items!G:G))</f>
        <v>2312.6499999999996</v>
      </c>
      <c r="F557" s="8">
        <f>(SUMIF(Invoice_Line_Items!B:B,Invoices!A557,Invoice_Line_Items!G:G))*(1-C557)</f>
        <v>2312.6499999999996</v>
      </c>
      <c r="G557" s="8">
        <f>SUMIF(Invoice_Line_Items!B:B,Invoices!A557,Invoice_Line_Items!I:I)-(E557-F557)</f>
        <v>775.39999999999975</v>
      </c>
      <c r="H557" s="8">
        <f t="shared" si="16"/>
        <v>11</v>
      </c>
      <c r="I557">
        <f t="shared" si="17"/>
        <v>2020</v>
      </c>
    </row>
    <row r="558" spans="1:9" x14ac:dyDescent="0.15">
      <c r="A558" t="s">
        <v>663</v>
      </c>
      <c r="B558" t="s">
        <v>23</v>
      </c>
      <c r="C558" s="3">
        <v>0</v>
      </c>
      <c r="D558" s="2">
        <v>44152.301570499956</v>
      </c>
      <c r="E558" s="8">
        <f>(SUMIF(Invoice_Line_Items!B:B,Invoices!A558,Invoice_Line_Items!G:G))</f>
        <v>619.05000000000007</v>
      </c>
      <c r="F558" s="8">
        <f>(SUMIF(Invoice_Line_Items!B:B,Invoices!A558,Invoice_Line_Items!G:G))*(1-C558)</f>
        <v>619.05000000000007</v>
      </c>
      <c r="G558" s="8">
        <f>SUMIF(Invoice_Line_Items!B:B,Invoices!A558,Invoice_Line_Items!I:I)-(E558-F558)</f>
        <v>257.8</v>
      </c>
      <c r="H558" s="8">
        <f t="shared" si="16"/>
        <v>11</v>
      </c>
      <c r="I558">
        <f t="shared" si="17"/>
        <v>2020</v>
      </c>
    </row>
    <row r="559" spans="1:9" x14ac:dyDescent="0.15">
      <c r="A559" t="s">
        <v>664</v>
      </c>
      <c r="B559" t="s">
        <v>19</v>
      </c>
      <c r="C559" s="3">
        <v>0.2</v>
      </c>
      <c r="D559" s="2">
        <v>44152.337068154564</v>
      </c>
      <c r="E559" s="8">
        <f>(SUMIF(Invoice_Line_Items!B:B,Invoices!A559,Invoice_Line_Items!G:G))</f>
        <v>678.95000000000016</v>
      </c>
      <c r="F559" s="8">
        <f>(SUMIF(Invoice_Line_Items!B:B,Invoices!A559,Invoice_Line_Items!G:G))*(1-C559)</f>
        <v>543.1600000000002</v>
      </c>
      <c r="G559" s="8">
        <f>SUMIF(Invoice_Line_Items!B:B,Invoices!A559,Invoice_Line_Items!I:I)-(E559-F559)</f>
        <v>153.45999999999998</v>
      </c>
      <c r="H559" s="8">
        <f t="shared" si="16"/>
        <v>11</v>
      </c>
      <c r="I559">
        <f t="shared" si="17"/>
        <v>2020</v>
      </c>
    </row>
    <row r="560" spans="1:9" x14ac:dyDescent="0.15">
      <c r="A560" t="s">
        <v>665</v>
      </c>
      <c r="B560" t="s">
        <v>19</v>
      </c>
      <c r="C560" s="3">
        <v>0</v>
      </c>
      <c r="D560" s="2">
        <v>44152.612229061349</v>
      </c>
      <c r="E560" s="8">
        <f>(SUMIF(Invoice_Line_Items!B:B,Invoices!A560,Invoice_Line_Items!G:G))</f>
        <v>84.8</v>
      </c>
      <c r="F560" s="8">
        <f>(SUMIF(Invoice_Line_Items!B:B,Invoices!A560,Invoice_Line_Items!G:G))*(1-C560)</f>
        <v>84.8</v>
      </c>
      <c r="G560" s="8">
        <f>SUMIF(Invoice_Line_Items!B:B,Invoices!A560,Invoice_Line_Items!I:I)-(E560-F560)</f>
        <v>41.7</v>
      </c>
      <c r="H560" s="8">
        <f t="shared" si="16"/>
        <v>11</v>
      </c>
      <c r="I560">
        <f t="shared" si="17"/>
        <v>2020</v>
      </c>
    </row>
    <row r="561" spans="1:9" x14ac:dyDescent="0.15">
      <c r="A561" t="s">
        <v>666</v>
      </c>
      <c r="B561" t="s">
        <v>20</v>
      </c>
      <c r="C561" s="3">
        <v>0.1</v>
      </c>
      <c r="D561" s="2">
        <v>44152.930157546587</v>
      </c>
      <c r="E561" s="8">
        <f>(SUMIF(Invoice_Line_Items!B:B,Invoices!A561,Invoice_Line_Items!G:G))</f>
        <v>53.699999999999996</v>
      </c>
      <c r="F561" s="8">
        <f>(SUMIF(Invoice_Line_Items!B:B,Invoices!A561,Invoice_Line_Items!G:G))*(1-C561)</f>
        <v>48.33</v>
      </c>
      <c r="G561" s="8">
        <f>SUMIF(Invoice_Line_Items!B:B,Invoices!A561,Invoice_Line_Items!I:I)-(E561-F561)</f>
        <v>21.33</v>
      </c>
      <c r="H561" s="8">
        <f t="shared" si="16"/>
        <v>11</v>
      </c>
      <c r="I561">
        <f t="shared" si="17"/>
        <v>2020</v>
      </c>
    </row>
    <row r="562" spans="1:9" x14ac:dyDescent="0.15">
      <c r="A562" t="s">
        <v>667</v>
      </c>
      <c r="B562" t="s">
        <v>17</v>
      </c>
      <c r="C562" s="3">
        <v>0</v>
      </c>
      <c r="D562" s="2">
        <v>44153.418002557308</v>
      </c>
      <c r="E562" s="8">
        <f>(SUMIF(Invoice_Line_Items!B:B,Invoices!A562,Invoice_Line_Items!G:G))</f>
        <v>1910.25</v>
      </c>
      <c r="F562" s="8">
        <f>(SUMIF(Invoice_Line_Items!B:B,Invoices!A562,Invoice_Line_Items!G:G))*(1-C562)</f>
        <v>1910.25</v>
      </c>
      <c r="G562" s="8">
        <f>SUMIF(Invoice_Line_Items!B:B,Invoices!A562,Invoice_Line_Items!I:I)-(E562-F562)</f>
        <v>729.75</v>
      </c>
      <c r="H562" s="8">
        <f t="shared" si="16"/>
        <v>11</v>
      </c>
      <c r="I562">
        <f t="shared" si="17"/>
        <v>2020</v>
      </c>
    </row>
    <row r="563" spans="1:9" x14ac:dyDescent="0.15">
      <c r="A563" t="s">
        <v>668</v>
      </c>
      <c r="B563" t="s">
        <v>24</v>
      </c>
      <c r="C563" s="3">
        <v>0</v>
      </c>
      <c r="D563" s="2">
        <v>44153.734253343129</v>
      </c>
      <c r="E563" s="8">
        <f>(SUMIF(Invoice_Line_Items!B:B,Invoices!A563,Invoice_Line_Items!G:G))</f>
        <v>205.9</v>
      </c>
      <c r="F563" s="8">
        <f>(SUMIF(Invoice_Line_Items!B:B,Invoices!A563,Invoice_Line_Items!G:G))*(1-C563)</f>
        <v>205.9</v>
      </c>
      <c r="G563" s="8">
        <f>SUMIF(Invoice_Line_Items!B:B,Invoices!A563,Invoice_Line_Items!I:I)-(E563-F563)</f>
        <v>64.59999999999998</v>
      </c>
      <c r="H563" s="8">
        <f t="shared" si="16"/>
        <v>11</v>
      </c>
      <c r="I563">
        <f t="shared" si="17"/>
        <v>2020</v>
      </c>
    </row>
    <row r="564" spans="1:9" x14ac:dyDescent="0.15">
      <c r="A564" t="s">
        <v>669</v>
      </c>
      <c r="B564" t="s">
        <v>22</v>
      </c>
      <c r="C564" s="3">
        <v>0.1</v>
      </c>
      <c r="D564" s="2">
        <v>44153.887091350989</v>
      </c>
      <c r="E564" s="8">
        <f>(SUMIF(Invoice_Line_Items!B:B,Invoices!A564,Invoice_Line_Items!G:G))</f>
        <v>8.9499999999999993</v>
      </c>
      <c r="F564" s="8">
        <f>(SUMIF(Invoice_Line_Items!B:B,Invoices!A564,Invoice_Line_Items!G:G))*(1-C564)</f>
        <v>8.0549999999999997</v>
      </c>
      <c r="G564" s="8">
        <f>SUMIF(Invoice_Line_Items!B:B,Invoices!A564,Invoice_Line_Items!I:I)-(E564-F564)</f>
        <v>4.8049999999999997</v>
      </c>
      <c r="H564" s="8">
        <f t="shared" si="16"/>
        <v>11</v>
      </c>
      <c r="I564">
        <f t="shared" si="17"/>
        <v>2020</v>
      </c>
    </row>
    <row r="565" spans="1:9" x14ac:dyDescent="0.15">
      <c r="A565" t="s">
        <v>670</v>
      </c>
      <c r="B565" t="s">
        <v>23</v>
      </c>
      <c r="C565" s="3">
        <v>0</v>
      </c>
      <c r="D565" s="2">
        <v>44153.903820926724</v>
      </c>
      <c r="E565" s="8">
        <f>(SUMIF(Invoice_Line_Items!B:B,Invoices!A565,Invoice_Line_Items!G:G))</f>
        <v>561.04999999999995</v>
      </c>
      <c r="F565" s="8">
        <f>(SUMIF(Invoice_Line_Items!B:B,Invoices!A565,Invoice_Line_Items!G:G))*(1-C565)</f>
        <v>561.04999999999995</v>
      </c>
      <c r="G565" s="8">
        <f>SUMIF(Invoice_Line_Items!B:B,Invoices!A565,Invoice_Line_Items!I:I)-(E565-F565)</f>
        <v>230.6</v>
      </c>
      <c r="H565" s="8">
        <f t="shared" si="16"/>
        <v>11</v>
      </c>
      <c r="I565">
        <f t="shared" si="17"/>
        <v>2020</v>
      </c>
    </row>
    <row r="566" spans="1:9" x14ac:dyDescent="0.15">
      <c r="A566" t="s">
        <v>671</v>
      </c>
      <c r="B566" t="s">
        <v>19</v>
      </c>
      <c r="C566" s="3">
        <v>0</v>
      </c>
      <c r="D566" s="2">
        <v>44154.001221450882</v>
      </c>
      <c r="E566" s="8">
        <f>(SUMIF(Invoice_Line_Items!B:B,Invoices!A566,Invoice_Line_Items!G:G))</f>
        <v>177.79999999999995</v>
      </c>
      <c r="F566" s="8">
        <f>(SUMIF(Invoice_Line_Items!B:B,Invoices!A566,Invoice_Line_Items!G:G))*(1-C566)</f>
        <v>177.79999999999995</v>
      </c>
      <c r="G566" s="8">
        <f>SUMIF(Invoice_Line_Items!B:B,Invoices!A566,Invoice_Line_Items!I:I)-(E566-F566)</f>
        <v>60.599999999999994</v>
      </c>
      <c r="H566" s="8">
        <f t="shared" si="16"/>
        <v>11</v>
      </c>
      <c r="I566">
        <f t="shared" si="17"/>
        <v>2020</v>
      </c>
    </row>
    <row r="567" spans="1:9" x14ac:dyDescent="0.15">
      <c r="A567" t="s">
        <v>672</v>
      </c>
      <c r="B567" t="s">
        <v>20</v>
      </c>
      <c r="C567" s="3">
        <v>0</v>
      </c>
      <c r="D567" s="2">
        <v>44154.26519048788</v>
      </c>
      <c r="E567" s="8">
        <f>(SUMIF(Invoice_Line_Items!B:B,Invoices!A567,Invoice_Line_Items!G:G))</f>
        <v>1705.0500000000002</v>
      </c>
      <c r="F567" s="8">
        <f>(SUMIF(Invoice_Line_Items!B:B,Invoices!A567,Invoice_Line_Items!G:G))*(1-C567)</f>
        <v>1705.0500000000002</v>
      </c>
      <c r="G567" s="8">
        <f>SUMIF(Invoice_Line_Items!B:B,Invoices!A567,Invoice_Line_Items!I:I)-(E567-F567)</f>
        <v>579.59999999999991</v>
      </c>
      <c r="H567" s="8">
        <f t="shared" si="16"/>
        <v>11</v>
      </c>
      <c r="I567">
        <f t="shared" si="17"/>
        <v>2020</v>
      </c>
    </row>
    <row r="568" spans="1:9" x14ac:dyDescent="0.15">
      <c r="A568" t="s">
        <v>673</v>
      </c>
      <c r="B568" t="s">
        <v>24</v>
      </c>
      <c r="C568" s="3">
        <v>0</v>
      </c>
      <c r="D568" s="2">
        <v>44154.688286175515</v>
      </c>
      <c r="E568" s="8">
        <f>(SUMIF(Invoice_Line_Items!B:B,Invoices!A568,Invoice_Line_Items!G:G))</f>
        <v>8.9499999999999993</v>
      </c>
      <c r="F568" s="8">
        <f>(SUMIF(Invoice_Line_Items!B:B,Invoices!A568,Invoice_Line_Items!G:G))*(1-C568)</f>
        <v>8.9499999999999993</v>
      </c>
      <c r="G568" s="8">
        <f>SUMIF(Invoice_Line_Items!B:B,Invoices!A568,Invoice_Line_Items!I:I)-(E568-F568)</f>
        <v>5.6999999999999993</v>
      </c>
      <c r="H568" s="8">
        <f t="shared" si="16"/>
        <v>11</v>
      </c>
      <c r="I568">
        <f t="shared" si="17"/>
        <v>2020</v>
      </c>
    </row>
    <row r="569" spans="1:9" x14ac:dyDescent="0.15">
      <c r="A569" t="s">
        <v>674</v>
      </c>
      <c r="B569" t="s">
        <v>22</v>
      </c>
      <c r="C569" s="3">
        <v>0</v>
      </c>
      <c r="D569" s="2">
        <v>44154.958377759089</v>
      </c>
      <c r="E569" s="8">
        <f>(SUMIF(Invoice_Line_Items!B:B,Invoices!A569,Invoice_Line_Items!G:G))</f>
        <v>56.75</v>
      </c>
      <c r="F569" s="8">
        <f>(SUMIF(Invoice_Line_Items!B:B,Invoices!A569,Invoice_Line_Items!G:G))*(1-C569)</f>
        <v>56.75</v>
      </c>
      <c r="G569" s="8">
        <f>SUMIF(Invoice_Line_Items!B:B,Invoices!A569,Invoice_Line_Items!I:I)-(E569-F569)</f>
        <v>15.699999999999996</v>
      </c>
      <c r="H569" s="8">
        <f t="shared" si="16"/>
        <v>11</v>
      </c>
      <c r="I569">
        <f t="shared" si="17"/>
        <v>2020</v>
      </c>
    </row>
    <row r="570" spans="1:9" x14ac:dyDescent="0.15">
      <c r="A570" t="s">
        <v>675</v>
      </c>
      <c r="B570" t="s">
        <v>23</v>
      </c>
      <c r="C570" s="3">
        <v>0</v>
      </c>
      <c r="D570" s="2">
        <v>44155.255211435746</v>
      </c>
      <c r="E570" s="8">
        <f>(SUMIF(Invoice_Line_Items!B:B,Invoices!A570,Invoice_Line_Items!G:G))</f>
        <v>5618.5499999999984</v>
      </c>
      <c r="F570" s="8">
        <f>(SUMIF(Invoice_Line_Items!B:B,Invoices!A570,Invoice_Line_Items!G:G))*(1-C570)</f>
        <v>5618.5499999999984</v>
      </c>
      <c r="G570" s="8">
        <f>SUMIF(Invoice_Line_Items!B:B,Invoices!A570,Invoice_Line_Items!I:I)-(E570-F570)</f>
        <v>1896.6</v>
      </c>
      <c r="H570" s="8">
        <f t="shared" si="16"/>
        <v>11</v>
      </c>
      <c r="I570">
        <f t="shared" si="17"/>
        <v>2020</v>
      </c>
    </row>
    <row r="571" spans="1:9" x14ac:dyDescent="0.15">
      <c r="A571" t="s">
        <v>676</v>
      </c>
      <c r="B571" t="s">
        <v>17</v>
      </c>
      <c r="C571" s="3">
        <v>0.1</v>
      </c>
      <c r="D571" s="2">
        <v>44155.367811271899</v>
      </c>
      <c r="E571" s="8">
        <f>(SUMIF(Invoice_Line_Items!B:B,Invoices!A571,Invoice_Line_Items!G:G))</f>
        <v>107.55000000000001</v>
      </c>
      <c r="F571" s="8">
        <f>(SUMIF(Invoice_Line_Items!B:B,Invoices!A571,Invoice_Line_Items!G:G))*(1-C571)</f>
        <v>96.795000000000016</v>
      </c>
      <c r="G571" s="8">
        <f>SUMIF(Invoice_Line_Items!B:B,Invoices!A571,Invoice_Line_Items!I:I)-(E571-F571)</f>
        <v>33.744999999999997</v>
      </c>
      <c r="H571" s="8">
        <f t="shared" si="16"/>
        <v>11</v>
      </c>
      <c r="I571">
        <f t="shared" si="17"/>
        <v>2020</v>
      </c>
    </row>
    <row r="572" spans="1:9" x14ac:dyDescent="0.15">
      <c r="A572" t="s">
        <v>677</v>
      </c>
      <c r="B572" t="s">
        <v>24</v>
      </c>
      <c r="C572" s="3">
        <v>0</v>
      </c>
      <c r="D572" s="2">
        <v>44155.395981933914</v>
      </c>
      <c r="E572" s="8">
        <f>(SUMIF(Invoice_Line_Items!B:B,Invoices!A572,Invoice_Line_Items!G:G))</f>
        <v>99.9</v>
      </c>
      <c r="F572" s="8">
        <f>(SUMIF(Invoice_Line_Items!B:B,Invoices!A572,Invoice_Line_Items!G:G))*(1-C572)</f>
        <v>99.9</v>
      </c>
      <c r="G572" s="8">
        <f>SUMIF(Invoice_Line_Items!B:B,Invoices!A572,Invoice_Line_Items!I:I)-(E572-F572)</f>
        <v>39.900000000000006</v>
      </c>
      <c r="H572" s="8">
        <f t="shared" si="16"/>
        <v>11</v>
      </c>
      <c r="I572">
        <f t="shared" si="17"/>
        <v>2020</v>
      </c>
    </row>
    <row r="573" spans="1:9" x14ac:dyDescent="0.15">
      <c r="A573" t="s">
        <v>678</v>
      </c>
      <c r="B573" t="s">
        <v>17</v>
      </c>
      <c r="C573" s="3">
        <v>0</v>
      </c>
      <c r="D573" s="2">
        <v>44155.769161091761</v>
      </c>
      <c r="E573" s="8">
        <f>(SUMIF(Invoice_Line_Items!B:B,Invoices!A573,Invoice_Line_Items!G:G))</f>
        <v>299.70000000000005</v>
      </c>
      <c r="F573" s="8">
        <f>(SUMIF(Invoice_Line_Items!B:B,Invoices!A573,Invoice_Line_Items!G:G))*(1-C573)</f>
        <v>299.70000000000005</v>
      </c>
      <c r="G573" s="8">
        <f>SUMIF(Invoice_Line_Items!B:B,Invoices!A573,Invoice_Line_Items!I:I)-(E573-F573)</f>
        <v>127.20000000000002</v>
      </c>
      <c r="H573" s="8">
        <f t="shared" si="16"/>
        <v>11</v>
      </c>
      <c r="I573">
        <f t="shared" si="17"/>
        <v>2020</v>
      </c>
    </row>
    <row r="574" spans="1:9" x14ac:dyDescent="0.15">
      <c r="A574" t="s">
        <v>679</v>
      </c>
      <c r="B574" t="s">
        <v>20</v>
      </c>
      <c r="C574" s="3">
        <v>0</v>
      </c>
      <c r="D574" s="2">
        <v>44156.185739832057</v>
      </c>
      <c r="E574" s="8">
        <f>(SUMIF(Invoice_Line_Items!B:B,Invoices!A574,Invoice_Line_Items!G:G))</f>
        <v>384.65</v>
      </c>
      <c r="F574" s="8">
        <f>(SUMIF(Invoice_Line_Items!B:B,Invoices!A574,Invoice_Line_Items!G:G))*(1-C574)</f>
        <v>384.65</v>
      </c>
      <c r="G574" s="8">
        <f>SUMIF(Invoice_Line_Items!B:B,Invoices!A574,Invoice_Line_Items!I:I)-(E574-F574)</f>
        <v>140.1</v>
      </c>
      <c r="H574" s="8">
        <f t="shared" si="16"/>
        <v>11</v>
      </c>
      <c r="I574">
        <f t="shared" si="17"/>
        <v>2020</v>
      </c>
    </row>
    <row r="575" spans="1:9" x14ac:dyDescent="0.15">
      <c r="A575" t="s">
        <v>680</v>
      </c>
      <c r="B575" t="s">
        <v>17</v>
      </c>
      <c r="C575" s="3">
        <v>0</v>
      </c>
      <c r="D575" s="2">
        <v>44156.33829794982</v>
      </c>
      <c r="E575" s="8">
        <f>(SUMIF(Invoice_Line_Items!B:B,Invoices!A575,Invoice_Line_Items!G:G))</f>
        <v>214.79999999999998</v>
      </c>
      <c r="F575" s="8">
        <f>(SUMIF(Invoice_Line_Items!B:B,Invoices!A575,Invoice_Line_Items!G:G))*(1-C575)</f>
        <v>214.79999999999998</v>
      </c>
      <c r="G575" s="8">
        <f>SUMIF(Invoice_Line_Items!B:B,Invoices!A575,Invoice_Line_Items!I:I)-(E575-F575)</f>
        <v>76.799999999999983</v>
      </c>
      <c r="H575" s="8">
        <f t="shared" si="16"/>
        <v>11</v>
      </c>
      <c r="I575">
        <f t="shared" si="17"/>
        <v>2020</v>
      </c>
    </row>
    <row r="576" spans="1:9" x14ac:dyDescent="0.15">
      <c r="A576" t="s">
        <v>681</v>
      </c>
      <c r="B576" t="s">
        <v>17</v>
      </c>
      <c r="C576" s="3">
        <v>0</v>
      </c>
      <c r="D576" s="2">
        <v>44156.544754945367</v>
      </c>
      <c r="E576" s="8">
        <f>(SUMIF(Invoice_Line_Items!B:B,Invoices!A576,Invoice_Line_Items!G:G))</f>
        <v>307.29999999999995</v>
      </c>
      <c r="F576" s="8">
        <f>(SUMIF(Invoice_Line_Items!B:B,Invoices!A576,Invoice_Line_Items!G:G))*(1-C576)</f>
        <v>307.29999999999995</v>
      </c>
      <c r="G576" s="8">
        <f>SUMIF(Invoice_Line_Items!B:B,Invoices!A576,Invoice_Line_Items!I:I)-(E576-F576)</f>
        <v>98.299999999999983</v>
      </c>
      <c r="H576" s="8">
        <f t="shared" si="16"/>
        <v>11</v>
      </c>
      <c r="I576">
        <f t="shared" si="17"/>
        <v>2020</v>
      </c>
    </row>
    <row r="577" spans="1:9" x14ac:dyDescent="0.15">
      <c r="A577" t="s">
        <v>682</v>
      </c>
      <c r="B577" t="s">
        <v>19</v>
      </c>
      <c r="C577" s="3">
        <v>0.1</v>
      </c>
      <c r="D577" s="2">
        <v>44156.930492951229</v>
      </c>
      <c r="E577" s="8">
        <f>(SUMIF(Invoice_Line_Items!B:B,Invoices!A577,Invoice_Line_Items!G:G))</f>
        <v>2628.3</v>
      </c>
      <c r="F577" s="8">
        <f>(SUMIF(Invoice_Line_Items!B:B,Invoices!A577,Invoice_Line_Items!G:G))*(1-C577)</f>
        <v>2365.4700000000003</v>
      </c>
      <c r="G577" s="8">
        <f>SUMIF(Invoice_Line_Items!B:B,Invoices!A577,Invoice_Line_Items!I:I)-(E577-F577)</f>
        <v>771.97</v>
      </c>
      <c r="H577" s="8">
        <f t="shared" si="16"/>
        <v>11</v>
      </c>
      <c r="I577">
        <f t="shared" si="17"/>
        <v>2020</v>
      </c>
    </row>
    <row r="578" spans="1:9" x14ac:dyDescent="0.15">
      <c r="A578" t="s">
        <v>683</v>
      </c>
      <c r="B578" t="s">
        <v>17</v>
      </c>
      <c r="C578" s="3">
        <v>0.1</v>
      </c>
      <c r="D578" s="2">
        <v>44157.258815245405</v>
      </c>
      <c r="E578" s="8">
        <f>(SUMIF(Invoice_Line_Items!B:B,Invoices!A578,Invoice_Line_Items!G:G))</f>
        <v>1621.75</v>
      </c>
      <c r="F578" s="8">
        <f>(SUMIF(Invoice_Line_Items!B:B,Invoices!A578,Invoice_Line_Items!G:G))*(1-C578)</f>
        <v>1459.575</v>
      </c>
      <c r="G578" s="8">
        <f>SUMIF(Invoice_Line_Items!B:B,Invoices!A578,Invoice_Line_Items!I:I)-(E578-F578)</f>
        <v>416.72500000000002</v>
      </c>
      <c r="H578" s="8">
        <f t="shared" si="16"/>
        <v>11</v>
      </c>
      <c r="I578">
        <f t="shared" si="17"/>
        <v>2020</v>
      </c>
    </row>
    <row r="579" spans="1:9" x14ac:dyDescent="0.15">
      <c r="A579" t="s">
        <v>684</v>
      </c>
      <c r="B579" t="s">
        <v>17</v>
      </c>
      <c r="C579" s="3">
        <v>0.1</v>
      </c>
      <c r="D579" s="2">
        <v>44157.732739198742</v>
      </c>
      <c r="E579" s="8">
        <f>(SUMIF(Invoice_Line_Items!B:B,Invoices!A579,Invoice_Line_Items!G:G))</f>
        <v>71.599999999999994</v>
      </c>
      <c r="F579" s="8">
        <f>(SUMIF(Invoice_Line_Items!B:B,Invoices!A579,Invoice_Line_Items!G:G))*(1-C579)</f>
        <v>64.44</v>
      </c>
      <c r="G579" s="8">
        <f>SUMIF(Invoice_Line_Items!B:B,Invoices!A579,Invoice_Line_Items!I:I)-(E579-F579)</f>
        <v>25.939999999999998</v>
      </c>
      <c r="H579" s="8">
        <f t="shared" ref="H579:H642" si="18">MONTH(D579)</f>
        <v>11</v>
      </c>
      <c r="I579">
        <f t="shared" ref="I579:I642" si="19">YEAR(D579)</f>
        <v>2020</v>
      </c>
    </row>
    <row r="580" spans="1:9" x14ac:dyDescent="0.15">
      <c r="A580" t="s">
        <v>685</v>
      </c>
      <c r="B580" t="s">
        <v>25</v>
      </c>
      <c r="C580" s="3">
        <v>0</v>
      </c>
      <c r="D580" s="2">
        <v>44157.980747871537</v>
      </c>
      <c r="E580" s="8">
        <f>(SUMIF(Invoice_Line_Items!B:B,Invoices!A580,Invoice_Line_Items!G:G))</f>
        <v>217.4</v>
      </c>
      <c r="F580" s="8">
        <f>(SUMIF(Invoice_Line_Items!B:B,Invoices!A580,Invoice_Line_Items!G:G))*(1-C580)</f>
        <v>217.4</v>
      </c>
      <c r="G580" s="8">
        <f>SUMIF(Invoice_Line_Items!B:B,Invoices!A580,Invoice_Line_Items!I:I)-(E580-F580)</f>
        <v>80.900000000000006</v>
      </c>
      <c r="H580" s="8">
        <f t="shared" si="18"/>
        <v>11</v>
      </c>
      <c r="I580">
        <f t="shared" si="19"/>
        <v>2020</v>
      </c>
    </row>
    <row r="581" spans="1:9" x14ac:dyDescent="0.15">
      <c r="A581" t="s">
        <v>686</v>
      </c>
      <c r="B581" t="s">
        <v>24</v>
      </c>
      <c r="C581" s="3">
        <v>0</v>
      </c>
      <c r="D581" s="2">
        <v>44158.410710226359</v>
      </c>
      <c r="E581" s="8">
        <f>(SUMIF(Invoice_Line_Items!B:B,Invoices!A581,Invoice_Line_Items!G:G))</f>
        <v>1669.6000000000001</v>
      </c>
      <c r="F581" s="8">
        <f>(SUMIF(Invoice_Line_Items!B:B,Invoices!A581,Invoice_Line_Items!G:G))*(1-C581)</f>
        <v>1669.6000000000001</v>
      </c>
      <c r="G581" s="8">
        <f>SUMIF(Invoice_Line_Items!B:B,Invoices!A581,Invoice_Line_Items!I:I)-(E581-F581)</f>
        <v>683.34999999999991</v>
      </c>
      <c r="H581" s="8">
        <f t="shared" si="18"/>
        <v>11</v>
      </c>
      <c r="I581">
        <f t="shared" si="19"/>
        <v>2020</v>
      </c>
    </row>
    <row r="582" spans="1:9" x14ac:dyDescent="0.15">
      <c r="A582" t="s">
        <v>687</v>
      </c>
      <c r="B582" t="s">
        <v>29</v>
      </c>
      <c r="C582" s="3">
        <v>0</v>
      </c>
      <c r="D582" s="2">
        <v>44158.600456246211</v>
      </c>
      <c r="E582" s="8">
        <f>(SUMIF(Invoice_Line_Items!B:B,Invoices!A582,Invoice_Line_Items!G:G))</f>
        <v>94.7</v>
      </c>
      <c r="F582" s="8">
        <f>(SUMIF(Invoice_Line_Items!B:B,Invoices!A582,Invoice_Line_Items!G:G))*(1-C582)</f>
        <v>94.7</v>
      </c>
      <c r="G582" s="8">
        <f>SUMIF(Invoice_Line_Items!B:B,Invoices!A582,Invoice_Line_Items!I:I)-(E582-F582)</f>
        <v>48.45</v>
      </c>
      <c r="H582" s="8">
        <f t="shared" si="18"/>
        <v>11</v>
      </c>
      <c r="I582">
        <f t="shared" si="19"/>
        <v>2020</v>
      </c>
    </row>
    <row r="583" spans="1:9" x14ac:dyDescent="0.15">
      <c r="A583" t="s">
        <v>688</v>
      </c>
      <c r="B583" t="s">
        <v>23</v>
      </c>
      <c r="C583" s="3">
        <v>0.1</v>
      </c>
      <c r="D583" s="2">
        <v>44158.892280804677</v>
      </c>
      <c r="E583" s="8">
        <f>(SUMIF(Invoice_Line_Items!B:B,Invoices!A583,Invoice_Line_Items!G:G))</f>
        <v>2638.1499999999996</v>
      </c>
      <c r="F583" s="8">
        <f>(SUMIF(Invoice_Line_Items!B:B,Invoices!A583,Invoice_Line_Items!G:G))*(1-C583)</f>
        <v>2374.3349999999996</v>
      </c>
      <c r="G583" s="8">
        <f>SUMIF(Invoice_Line_Items!B:B,Invoices!A583,Invoice_Line_Items!I:I)-(E583-F583)</f>
        <v>858.63500000000022</v>
      </c>
      <c r="H583" s="8">
        <f t="shared" si="18"/>
        <v>11</v>
      </c>
      <c r="I583">
        <f t="shared" si="19"/>
        <v>2020</v>
      </c>
    </row>
    <row r="584" spans="1:9" x14ac:dyDescent="0.15">
      <c r="A584" t="s">
        <v>689</v>
      </c>
      <c r="B584" t="s">
        <v>24</v>
      </c>
      <c r="C584" s="3">
        <v>0</v>
      </c>
      <c r="D584" s="2">
        <v>44159.034179055518</v>
      </c>
      <c r="E584" s="8">
        <f>(SUMIF(Invoice_Line_Items!B:B,Invoices!A584,Invoice_Line_Items!G:G))</f>
        <v>79.95</v>
      </c>
      <c r="F584" s="8">
        <f>(SUMIF(Invoice_Line_Items!B:B,Invoices!A584,Invoice_Line_Items!G:G))*(1-C584)</f>
        <v>79.95</v>
      </c>
      <c r="G584" s="8">
        <f>SUMIF(Invoice_Line_Items!B:B,Invoices!A584,Invoice_Line_Items!I:I)-(E584-F584)</f>
        <v>27.950000000000003</v>
      </c>
      <c r="H584" s="8">
        <f t="shared" si="18"/>
        <v>11</v>
      </c>
      <c r="I584">
        <f t="shared" si="19"/>
        <v>2020</v>
      </c>
    </row>
    <row r="585" spans="1:9" x14ac:dyDescent="0.15">
      <c r="A585" t="s">
        <v>690</v>
      </c>
      <c r="B585" t="s">
        <v>23</v>
      </c>
      <c r="C585" s="3">
        <v>0.1</v>
      </c>
      <c r="D585" s="2">
        <v>44159.179430617107</v>
      </c>
      <c r="E585" s="8">
        <f>(SUMIF(Invoice_Line_Items!B:B,Invoices!A585,Invoice_Line_Items!G:G))</f>
        <v>183.05</v>
      </c>
      <c r="F585" s="8">
        <f>(SUMIF(Invoice_Line_Items!B:B,Invoices!A585,Invoice_Line_Items!G:G))*(1-C585)</f>
        <v>164.745</v>
      </c>
      <c r="G585" s="8">
        <f>SUMIF(Invoice_Line_Items!B:B,Invoices!A585,Invoice_Line_Items!I:I)-(E585-F585)</f>
        <v>49.294999999999987</v>
      </c>
      <c r="H585" s="8">
        <f t="shared" si="18"/>
        <v>11</v>
      </c>
      <c r="I585">
        <f t="shared" si="19"/>
        <v>2020</v>
      </c>
    </row>
    <row r="586" spans="1:9" x14ac:dyDescent="0.15">
      <c r="A586" t="s">
        <v>691</v>
      </c>
      <c r="B586" t="s">
        <v>20</v>
      </c>
      <c r="C586" s="3">
        <v>0</v>
      </c>
      <c r="D586" s="2">
        <v>44159.53519671633</v>
      </c>
      <c r="E586" s="8">
        <f>(SUMIF(Invoice_Line_Items!B:B,Invoices!A586,Invoice_Line_Items!G:G))</f>
        <v>267.3</v>
      </c>
      <c r="F586" s="8">
        <f>(SUMIF(Invoice_Line_Items!B:B,Invoices!A586,Invoice_Line_Items!G:G))*(1-C586)</f>
        <v>267.3</v>
      </c>
      <c r="G586" s="8">
        <f>SUMIF(Invoice_Line_Items!B:B,Invoices!A586,Invoice_Line_Items!I:I)-(E586-F586)</f>
        <v>124.3</v>
      </c>
      <c r="H586" s="8">
        <f t="shared" si="18"/>
        <v>11</v>
      </c>
      <c r="I586">
        <f t="shared" si="19"/>
        <v>2020</v>
      </c>
    </row>
    <row r="587" spans="1:9" x14ac:dyDescent="0.15">
      <c r="A587" t="s">
        <v>692</v>
      </c>
      <c r="B587" t="s">
        <v>21</v>
      </c>
      <c r="C587" s="3">
        <v>0</v>
      </c>
      <c r="D587" s="2">
        <v>44159.680356008386</v>
      </c>
      <c r="E587" s="8">
        <f>(SUMIF(Invoice_Line_Items!B:B,Invoices!A587,Invoice_Line_Items!G:G))</f>
        <v>834.44999999999993</v>
      </c>
      <c r="F587" s="8">
        <f>(SUMIF(Invoice_Line_Items!B:B,Invoices!A587,Invoice_Line_Items!G:G))*(1-C587)</f>
        <v>834.44999999999993</v>
      </c>
      <c r="G587" s="8">
        <f>SUMIF(Invoice_Line_Items!B:B,Invoices!A587,Invoice_Line_Items!I:I)-(E587-F587)</f>
        <v>319.34999999999997</v>
      </c>
      <c r="H587" s="8">
        <f t="shared" si="18"/>
        <v>11</v>
      </c>
      <c r="I587">
        <f t="shared" si="19"/>
        <v>2020</v>
      </c>
    </row>
    <row r="588" spans="1:9" x14ac:dyDescent="0.15">
      <c r="A588" t="s">
        <v>693</v>
      </c>
      <c r="B588" t="s">
        <v>3359</v>
      </c>
      <c r="C588" s="3">
        <v>0</v>
      </c>
      <c r="D588" s="2">
        <v>44159.79303647027</v>
      </c>
      <c r="E588" s="8">
        <f>(SUMIF(Invoice_Line_Items!B:B,Invoices!A588,Invoice_Line_Items!G:G))</f>
        <v>1760.4000000000003</v>
      </c>
      <c r="F588" s="8">
        <f>(SUMIF(Invoice_Line_Items!B:B,Invoices!A588,Invoice_Line_Items!G:G))*(1-C588)</f>
        <v>1760.4000000000003</v>
      </c>
      <c r="G588" s="8">
        <f>SUMIF(Invoice_Line_Items!B:B,Invoices!A588,Invoice_Line_Items!I:I)-(E588-F588)</f>
        <v>683.25</v>
      </c>
      <c r="H588" s="8">
        <f t="shared" si="18"/>
        <v>11</v>
      </c>
      <c r="I588">
        <f t="shared" si="19"/>
        <v>2020</v>
      </c>
    </row>
    <row r="589" spans="1:9" x14ac:dyDescent="0.15">
      <c r="A589" t="s">
        <v>694</v>
      </c>
      <c r="B589" t="s">
        <v>21</v>
      </c>
      <c r="C589" s="3">
        <v>0</v>
      </c>
      <c r="D589" s="2">
        <v>44159.805187066988</v>
      </c>
      <c r="E589" s="8">
        <f>(SUMIF(Invoice_Line_Items!B:B,Invoices!A589,Invoice_Line_Items!G:G))</f>
        <v>79.8</v>
      </c>
      <c r="F589" s="8">
        <f>(SUMIF(Invoice_Line_Items!B:B,Invoices!A589,Invoice_Line_Items!G:G))*(1-C589)</f>
        <v>79.8</v>
      </c>
      <c r="G589" s="8">
        <f>SUMIF(Invoice_Line_Items!B:B,Invoices!A589,Invoice_Line_Items!I:I)-(E589-F589)</f>
        <v>29.799999999999997</v>
      </c>
      <c r="H589" s="8">
        <f t="shared" si="18"/>
        <v>11</v>
      </c>
      <c r="I589">
        <f t="shared" si="19"/>
        <v>2020</v>
      </c>
    </row>
    <row r="590" spans="1:9" x14ac:dyDescent="0.15">
      <c r="A590" t="s">
        <v>695</v>
      </c>
      <c r="B590" t="s">
        <v>19</v>
      </c>
      <c r="C590" s="3">
        <v>0</v>
      </c>
      <c r="D590" s="2">
        <v>44159.967231381459</v>
      </c>
      <c r="E590" s="8">
        <f>(SUMIF(Invoice_Line_Items!B:B,Invoices!A590,Invoice_Line_Items!G:G))</f>
        <v>804.9</v>
      </c>
      <c r="F590" s="8">
        <f>(SUMIF(Invoice_Line_Items!B:B,Invoices!A590,Invoice_Line_Items!G:G))*(1-C590)</f>
        <v>804.9</v>
      </c>
      <c r="G590" s="8">
        <f>SUMIF(Invoice_Line_Items!B:B,Invoices!A590,Invoice_Line_Items!I:I)-(E590-F590)</f>
        <v>246.2</v>
      </c>
      <c r="H590" s="8">
        <f t="shared" si="18"/>
        <v>11</v>
      </c>
      <c r="I590">
        <f t="shared" si="19"/>
        <v>2020</v>
      </c>
    </row>
    <row r="591" spans="1:9" x14ac:dyDescent="0.15">
      <c r="A591" t="s">
        <v>696</v>
      </c>
      <c r="B591" t="s">
        <v>3359</v>
      </c>
      <c r="C591" s="3">
        <v>0</v>
      </c>
      <c r="D591" s="2">
        <v>44160.328541813746</v>
      </c>
      <c r="E591" s="8">
        <f>(SUMIF(Invoice_Line_Items!B:B,Invoices!A591,Invoice_Line_Items!G:G))</f>
        <v>199.5</v>
      </c>
      <c r="F591" s="8">
        <f>(SUMIF(Invoice_Line_Items!B:B,Invoices!A591,Invoice_Line_Items!G:G))*(1-C591)</f>
        <v>199.5</v>
      </c>
      <c r="G591" s="8">
        <f>SUMIF(Invoice_Line_Items!B:B,Invoices!A591,Invoice_Line_Items!I:I)-(E591-F591)</f>
        <v>74.5</v>
      </c>
      <c r="H591" s="8">
        <f t="shared" si="18"/>
        <v>11</v>
      </c>
      <c r="I591">
        <f t="shared" si="19"/>
        <v>2020</v>
      </c>
    </row>
    <row r="592" spans="1:9" x14ac:dyDescent="0.15">
      <c r="A592" t="s">
        <v>697</v>
      </c>
      <c r="B592" t="s">
        <v>19</v>
      </c>
      <c r="C592" s="3">
        <v>0</v>
      </c>
      <c r="D592" s="2">
        <v>44160.336577710455</v>
      </c>
      <c r="E592" s="8">
        <f>(SUMIF(Invoice_Line_Items!B:B,Invoices!A592,Invoice_Line_Items!G:G))</f>
        <v>616.79999999999995</v>
      </c>
      <c r="F592" s="8">
        <f>(SUMIF(Invoice_Line_Items!B:B,Invoices!A592,Invoice_Line_Items!G:G))*(1-C592)</f>
        <v>616.79999999999995</v>
      </c>
      <c r="G592" s="8">
        <f>SUMIF(Invoice_Line_Items!B:B,Invoices!A592,Invoice_Line_Items!I:I)-(E592-F592)</f>
        <v>243.54999999999995</v>
      </c>
      <c r="H592" s="8">
        <f t="shared" si="18"/>
        <v>11</v>
      </c>
      <c r="I592">
        <f t="shared" si="19"/>
        <v>2020</v>
      </c>
    </row>
    <row r="593" spans="1:9" x14ac:dyDescent="0.15">
      <c r="A593" t="s">
        <v>698</v>
      </c>
      <c r="B593" t="s">
        <v>3359</v>
      </c>
      <c r="C593" s="3">
        <v>0.1</v>
      </c>
      <c r="D593" s="2">
        <v>44160.548276733287</v>
      </c>
      <c r="E593" s="8">
        <f>(SUMIF(Invoice_Line_Items!B:B,Invoices!A593,Invoice_Line_Items!G:G))</f>
        <v>490.94999999999993</v>
      </c>
      <c r="F593" s="8">
        <f>(SUMIF(Invoice_Line_Items!B:B,Invoices!A593,Invoice_Line_Items!G:G))*(1-C593)</f>
        <v>441.85499999999996</v>
      </c>
      <c r="G593" s="8">
        <f>SUMIF(Invoice_Line_Items!B:B,Invoices!A593,Invoice_Line_Items!I:I)-(E593-F593)</f>
        <v>132.30500000000001</v>
      </c>
      <c r="H593" s="8">
        <f t="shared" si="18"/>
        <v>11</v>
      </c>
      <c r="I593">
        <f t="shared" si="19"/>
        <v>2020</v>
      </c>
    </row>
    <row r="594" spans="1:9" x14ac:dyDescent="0.15">
      <c r="A594" t="s">
        <v>699</v>
      </c>
      <c r="B594" t="s">
        <v>21</v>
      </c>
      <c r="C594" s="3">
        <v>0</v>
      </c>
      <c r="D594" s="2">
        <v>44160.65636779162</v>
      </c>
      <c r="E594" s="8">
        <f>(SUMIF(Invoice_Line_Items!B:B,Invoices!A594,Invoice_Line_Items!G:G))</f>
        <v>2838.15</v>
      </c>
      <c r="F594" s="8">
        <f>(SUMIF(Invoice_Line_Items!B:B,Invoices!A594,Invoice_Line_Items!G:G))*(1-C594)</f>
        <v>2838.15</v>
      </c>
      <c r="G594" s="8">
        <f>SUMIF(Invoice_Line_Items!B:B,Invoices!A594,Invoice_Line_Items!I:I)-(E594-F594)</f>
        <v>912.04999999999984</v>
      </c>
      <c r="H594" s="8">
        <f t="shared" si="18"/>
        <v>11</v>
      </c>
      <c r="I594">
        <f t="shared" si="19"/>
        <v>2020</v>
      </c>
    </row>
    <row r="595" spans="1:9" x14ac:dyDescent="0.15">
      <c r="A595" t="s">
        <v>700</v>
      </c>
      <c r="B595" t="s">
        <v>23</v>
      </c>
      <c r="C595" s="3">
        <v>0.1</v>
      </c>
      <c r="D595" s="2">
        <v>44161.114539528884</v>
      </c>
      <c r="E595" s="8">
        <f>(SUMIF(Invoice_Line_Items!B:B,Invoices!A595,Invoice_Line_Items!G:G))</f>
        <v>172.4</v>
      </c>
      <c r="F595" s="8">
        <f>(SUMIF(Invoice_Line_Items!B:B,Invoices!A595,Invoice_Line_Items!G:G))*(1-C595)</f>
        <v>155.16</v>
      </c>
      <c r="G595" s="8">
        <f>SUMIF(Invoice_Line_Items!B:B,Invoices!A595,Invoice_Line_Items!I:I)-(E595-F595)</f>
        <v>68.859999999999985</v>
      </c>
      <c r="H595" s="8">
        <f t="shared" si="18"/>
        <v>11</v>
      </c>
      <c r="I595">
        <f t="shared" si="19"/>
        <v>2020</v>
      </c>
    </row>
    <row r="596" spans="1:9" x14ac:dyDescent="0.15">
      <c r="A596" t="s">
        <v>701</v>
      </c>
      <c r="B596" t="s">
        <v>25</v>
      </c>
      <c r="C596" s="3">
        <v>0</v>
      </c>
      <c r="D596" s="2">
        <v>44161.160249646578</v>
      </c>
      <c r="E596" s="8">
        <f>(SUMIF(Invoice_Line_Items!B:B,Invoices!A596,Invoice_Line_Items!G:G))</f>
        <v>102.55</v>
      </c>
      <c r="F596" s="8">
        <f>(SUMIF(Invoice_Line_Items!B:B,Invoices!A596,Invoice_Line_Items!G:G))*(1-C596)</f>
        <v>102.55</v>
      </c>
      <c r="G596" s="8">
        <f>SUMIF(Invoice_Line_Items!B:B,Invoices!A596,Invoice_Line_Items!I:I)-(E596-F596)</f>
        <v>49.8</v>
      </c>
      <c r="H596" s="8">
        <f t="shared" si="18"/>
        <v>11</v>
      </c>
      <c r="I596">
        <f t="shared" si="19"/>
        <v>2020</v>
      </c>
    </row>
    <row r="597" spans="1:9" x14ac:dyDescent="0.15">
      <c r="A597" t="s">
        <v>702</v>
      </c>
      <c r="B597" t="s">
        <v>19</v>
      </c>
      <c r="C597" s="3">
        <v>0.2</v>
      </c>
      <c r="D597" s="2">
        <v>44161.563882273513</v>
      </c>
      <c r="E597" s="8">
        <f>(SUMIF(Invoice_Line_Items!B:B,Invoices!A597,Invoice_Line_Items!G:G))</f>
        <v>119.35</v>
      </c>
      <c r="F597" s="8">
        <f>(SUMIF(Invoice_Line_Items!B:B,Invoices!A597,Invoice_Line_Items!G:G))*(1-C597)</f>
        <v>95.48</v>
      </c>
      <c r="G597" s="8">
        <f>SUMIF(Invoice_Line_Items!B:B,Invoices!A597,Invoice_Line_Items!I:I)-(E597-F597)</f>
        <v>38.980000000000004</v>
      </c>
      <c r="H597" s="8">
        <f t="shared" si="18"/>
        <v>11</v>
      </c>
      <c r="I597">
        <f t="shared" si="19"/>
        <v>2020</v>
      </c>
    </row>
    <row r="598" spans="1:9" x14ac:dyDescent="0.15">
      <c r="A598" t="s">
        <v>703</v>
      </c>
      <c r="B598" t="s">
        <v>24</v>
      </c>
      <c r="C598" s="3">
        <v>0</v>
      </c>
      <c r="D598" s="2">
        <v>44161.780556204787</v>
      </c>
      <c r="E598" s="8">
        <f>(SUMIF(Invoice_Line_Items!B:B,Invoices!A598,Invoice_Line_Items!G:G))</f>
        <v>239.39999999999998</v>
      </c>
      <c r="F598" s="8">
        <f>(SUMIF(Invoice_Line_Items!B:B,Invoices!A598,Invoice_Line_Items!G:G))*(1-C598)</f>
        <v>239.39999999999998</v>
      </c>
      <c r="G598" s="8">
        <f>SUMIF(Invoice_Line_Items!B:B,Invoices!A598,Invoice_Line_Items!I:I)-(E598-F598)</f>
        <v>104.89999999999999</v>
      </c>
      <c r="H598" s="8">
        <f t="shared" si="18"/>
        <v>11</v>
      </c>
      <c r="I598">
        <f t="shared" si="19"/>
        <v>2020</v>
      </c>
    </row>
    <row r="599" spans="1:9" x14ac:dyDescent="0.15">
      <c r="A599" t="s">
        <v>704</v>
      </c>
      <c r="B599" t="s">
        <v>29</v>
      </c>
      <c r="C599" s="3">
        <v>0.1</v>
      </c>
      <c r="D599" s="2">
        <v>44162.145880647455</v>
      </c>
      <c r="E599" s="8">
        <f>(SUMIF(Invoice_Line_Items!B:B,Invoices!A599,Invoice_Line_Items!G:G))</f>
        <v>91.2</v>
      </c>
      <c r="F599" s="8">
        <f>(SUMIF(Invoice_Line_Items!B:B,Invoices!A599,Invoice_Line_Items!G:G))*(1-C599)</f>
        <v>82.08</v>
      </c>
      <c r="G599" s="8">
        <f>SUMIF(Invoice_Line_Items!B:B,Invoices!A599,Invoice_Line_Items!I:I)-(E599-F599)</f>
        <v>17.829999999999991</v>
      </c>
      <c r="H599" s="8">
        <f t="shared" si="18"/>
        <v>11</v>
      </c>
      <c r="I599">
        <f t="shared" si="19"/>
        <v>2020</v>
      </c>
    </row>
    <row r="600" spans="1:9" x14ac:dyDescent="0.15">
      <c r="A600" t="s">
        <v>705</v>
      </c>
      <c r="B600" t="s">
        <v>23</v>
      </c>
      <c r="C600" s="3">
        <v>0.2</v>
      </c>
      <c r="D600" s="2">
        <v>44162.446516749675</v>
      </c>
      <c r="E600" s="8">
        <f>(SUMIF(Invoice_Line_Items!B:B,Invoices!A600,Invoice_Line_Items!G:G))</f>
        <v>4106.9499999999989</v>
      </c>
      <c r="F600" s="8">
        <f>(SUMIF(Invoice_Line_Items!B:B,Invoices!A600,Invoice_Line_Items!G:G))*(1-C600)</f>
        <v>3285.5599999999995</v>
      </c>
      <c r="G600" s="8">
        <f>SUMIF(Invoice_Line_Items!B:B,Invoices!A600,Invoice_Line_Items!I:I)-(E600-F600)</f>
        <v>472.31000000000017</v>
      </c>
      <c r="H600" s="8">
        <f t="shared" si="18"/>
        <v>11</v>
      </c>
      <c r="I600">
        <f t="shared" si="19"/>
        <v>2020</v>
      </c>
    </row>
    <row r="601" spans="1:9" x14ac:dyDescent="0.15">
      <c r="A601" t="s">
        <v>706</v>
      </c>
      <c r="B601" t="s">
        <v>19</v>
      </c>
      <c r="C601" s="3">
        <v>0</v>
      </c>
      <c r="D601" s="2">
        <v>44162.473519310181</v>
      </c>
      <c r="E601" s="8">
        <f>(SUMIF(Invoice_Line_Items!B:B,Invoices!A601,Invoice_Line_Items!G:G))</f>
        <v>520.75</v>
      </c>
      <c r="F601" s="8">
        <f>(SUMIF(Invoice_Line_Items!B:B,Invoices!A601,Invoice_Line_Items!G:G))*(1-C601)</f>
        <v>520.75</v>
      </c>
      <c r="G601" s="8">
        <f>SUMIF(Invoice_Line_Items!B:B,Invoices!A601,Invoice_Line_Items!I:I)-(E601-F601)</f>
        <v>251.75</v>
      </c>
      <c r="H601" s="8">
        <f t="shared" si="18"/>
        <v>11</v>
      </c>
      <c r="I601">
        <f t="shared" si="19"/>
        <v>2020</v>
      </c>
    </row>
    <row r="602" spans="1:9" x14ac:dyDescent="0.15">
      <c r="A602" t="s">
        <v>707</v>
      </c>
      <c r="B602" t="s">
        <v>19</v>
      </c>
      <c r="C602" s="3">
        <v>0</v>
      </c>
      <c r="D602" s="2">
        <v>44162.943784664669</v>
      </c>
      <c r="E602" s="8">
        <f>(SUMIF(Invoice_Line_Items!B:B,Invoices!A602,Invoice_Line_Items!G:G))</f>
        <v>194.2</v>
      </c>
      <c r="F602" s="8">
        <f>(SUMIF(Invoice_Line_Items!B:B,Invoices!A602,Invoice_Line_Items!G:G))*(1-C602)</f>
        <v>194.2</v>
      </c>
      <c r="G602" s="8">
        <f>SUMIF(Invoice_Line_Items!B:B,Invoices!A602,Invoice_Line_Items!I:I)-(E602-F602)</f>
        <v>98.499999999999986</v>
      </c>
      <c r="H602" s="8">
        <f t="shared" si="18"/>
        <v>11</v>
      </c>
      <c r="I602">
        <f t="shared" si="19"/>
        <v>2020</v>
      </c>
    </row>
    <row r="603" spans="1:9" x14ac:dyDescent="0.15">
      <c r="A603" t="s">
        <v>708</v>
      </c>
      <c r="B603" t="s">
        <v>17</v>
      </c>
      <c r="C603" s="3">
        <v>0.1</v>
      </c>
      <c r="D603" s="2">
        <v>44163.42628155354</v>
      </c>
      <c r="E603" s="8">
        <f>(SUMIF(Invoice_Line_Items!B:B,Invoices!A603,Invoice_Line_Items!G:G))</f>
        <v>1922.3000000000002</v>
      </c>
      <c r="F603" s="8">
        <f>(SUMIF(Invoice_Line_Items!B:B,Invoices!A603,Invoice_Line_Items!G:G))*(1-C603)</f>
        <v>1730.0700000000002</v>
      </c>
      <c r="G603" s="8">
        <f>SUMIF(Invoice_Line_Items!B:B,Invoices!A603,Invoice_Line_Items!I:I)-(E603-F603)</f>
        <v>479.12</v>
      </c>
      <c r="H603" s="8">
        <f t="shared" si="18"/>
        <v>11</v>
      </c>
      <c r="I603">
        <f t="shared" si="19"/>
        <v>2020</v>
      </c>
    </row>
    <row r="604" spans="1:9" x14ac:dyDescent="0.15">
      <c r="A604" t="s">
        <v>709</v>
      </c>
      <c r="B604" t="s">
        <v>17</v>
      </c>
      <c r="C604" s="3">
        <v>0</v>
      </c>
      <c r="D604" s="2">
        <v>44163.912190368843</v>
      </c>
      <c r="E604" s="8">
        <f>(SUMIF(Invoice_Line_Items!B:B,Invoices!A604,Invoice_Line_Items!G:G))</f>
        <v>49.95</v>
      </c>
      <c r="F604" s="8">
        <f>(SUMIF(Invoice_Line_Items!B:B,Invoices!A604,Invoice_Line_Items!G:G))*(1-C604)</f>
        <v>49.95</v>
      </c>
      <c r="G604" s="8">
        <f>SUMIF(Invoice_Line_Items!B:B,Invoices!A604,Invoice_Line_Items!I:I)-(E604-F604)</f>
        <v>19.950000000000003</v>
      </c>
      <c r="H604" s="8">
        <f t="shared" si="18"/>
        <v>11</v>
      </c>
      <c r="I604">
        <f t="shared" si="19"/>
        <v>2020</v>
      </c>
    </row>
    <row r="605" spans="1:9" x14ac:dyDescent="0.15">
      <c r="A605" t="s">
        <v>710</v>
      </c>
      <c r="B605" t="s">
        <v>3359</v>
      </c>
      <c r="C605" s="3">
        <v>0</v>
      </c>
      <c r="D605" s="2">
        <v>44164.135949201962</v>
      </c>
      <c r="E605" s="8">
        <f>(SUMIF(Invoice_Line_Items!B:B,Invoices!A605,Invoice_Line_Items!G:G))</f>
        <v>26.849999999999998</v>
      </c>
      <c r="F605" s="8">
        <f>(SUMIF(Invoice_Line_Items!B:B,Invoices!A605,Invoice_Line_Items!G:G))*(1-C605)</f>
        <v>26.849999999999998</v>
      </c>
      <c r="G605" s="8">
        <f>SUMIF(Invoice_Line_Items!B:B,Invoices!A605,Invoice_Line_Items!I:I)-(E605-F605)</f>
        <v>12.099999999999998</v>
      </c>
      <c r="H605" s="8">
        <f t="shared" si="18"/>
        <v>11</v>
      </c>
      <c r="I605">
        <f t="shared" si="19"/>
        <v>2020</v>
      </c>
    </row>
    <row r="606" spans="1:9" x14ac:dyDescent="0.15">
      <c r="A606" t="s">
        <v>711</v>
      </c>
      <c r="B606" t="s">
        <v>22</v>
      </c>
      <c r="C606" s="3">
        <v>0</v>
      </c>
      <c r="D606" s="2">
        <v>44164.448991350349</v>
      </c>
      <c r="E606" s="8">
        <f>(SUMIF(Invoice_Line_Items!B:B,Invoices!A606,Invoice_Line_Items!G:G))</f>
        <v>1454.9</v>
      </c>
      <c r="F606" s="8">
        <f>(SUMIF(Invoice_Line_Items!B:B,Invoices!A606,Invoice_Line_Items!G:G))*(1-C606)</f>
        <v>1454.9</v>
      </c>
      <c r="G606" s="8">
        <f>SUMIF(Invoice_Line_Items!B:B,Invoices!A606,Invoice_Line_Items!I:I)-(E606-F606)</f>
        <v>493.49999999999989</v>
      </c>
      <c r="H606" s="8">
        <f t="shared" si="18"/>
        <v>11</v>
      </c>
      <c r="I606">
        <f t="shared" si="19"/>
        <v>2020</v>
      </c>
    </row>
    <row r="607" spans="1:9" x14ac:dyDescent="0.15">
      <c r="A607" t="s">
        <v>712</v>
      </c>
      <c r="B607" t="s">
        <v>25</v>
      </c>
      <c r="C607" s="3">
        <v>0.2</v>
      </c>
      <c r="D607" s="2">
        <v>44164.565415092045</v>
      </c>
      <c r="E607" s="8">
        <f>(SUMIF(Invoice_Line_Items!B:B,Invoices!A607,Invoice_Line_Items!G:G))</f>
        <v>1.5</v>
      </c>
      <c r="F607" s="8">
        <f>(SUMIF(Invoice_Line_Items!B:B,Invoices!A607,Invoice_Line_Items!G:G))*(1-C607)</f>
        <v>1.2000000000000002</v>
      </c>
      <c r="G607" s="8">
        <f>SUMIF(Invoice_Line_Items!B:B,Invoices!A607,Invoice_Line_Items!I:I)-(E607-F607)</f>
        <v>0.20000000000000018</v>
      </c>
      <c r="H607" s="8">
        <f t="shared" si="18"/>
        <v>11</v>
      </c>
      <c r="I607">
        <f t="shared" si="19"/>
        <v>2020</v>
      </c>
    </row>
    <row r="608" spans="1:9" x14ac:dyDescent="0.15">
      <c r="A608" t="s">
        <v>713</v>
      </c>
      <c r="B608" t="s">
        <v>21</v>
      </c>
      <c r="C608" s="3">
        <v>0.1</v>
      </c>
      <c r="D608" s="2">
        <v>44164.85293221764</v>
      </c>
      <c r="E608" s="8">
        <f>(SUMIF(Invoice_Line_Items!B:B,Invoices!A608,Invoice_Line_Items!G:G))</f>
        <v>236.84999999999997</v>
      </c>
      <c r="F608" s="8">
        <f>(SUMIF(Invoice_Line_Items!B:B,Invoices!A608,Invoice_Line_Items!G:G))*(1-C608)</f>
        <v>213.16499999999996</v>
      </c>
      <c r="G608" s="8">
        <f>SUMIF(Invoice_Line_Items!B:B,Invoices!A608,Invoice_Line_Items!I:I)-(E608-F608)</f>
        <v>55.014999999999986</v>
      </c>
      <c r="H608" s="8">
        <f t="shared" si="18"/>
        <v>11</v>
      </c>
      <c r="I608">
        <f t="shared" si="19"/>
        <v>2020</v>
      </c>
    </row>
    <row r="609" spans="1:9" x14ac:dyDescent="0.15">
      <c r="A609" t="s">
        <v>714</v>
      </c>
      <c r="B609" t="s">
        <v>17</v>
      </c>
      <c r="C609" s="3">
        <v>0</v>
      </c>
      <c r="D609" s="2">
        <v>44165.184306152609</v>
      </c>
      <c r="E609" s="8">
        <f>(SUMIF(Invoice_Line_Items!B:B,Invoices!A609,Invoice_Line_Items!G:G))</f>
        <v>147.19999999999999</v>
      </c>
      <c r="F609" s="8">
        <f>(SUMIF(Invoice_Line_Items!B:B,Invoices!A609,Invoice_Line_Items!G:G))*(1-C609)</f>
        <v>147.19999999999999</v>
      </c>
      <c r="G609" s="8">
        <f>SUMIF(Invoice_Line_Items!B:B,Invoices!A609,Invoice_Line_Items!I:I)-(E609-F609)</f>
        <v>89.699999999999989</v>
      </c>
      <c r="H609" s="8">
        <f t="shared" si="18"/>
        <v>11</v>
      </c>
      <c r="I609">
        <f t="shared" si="19"/>
        <v>2020</v>
      </c>
    </row>
    <row r="610" spans="1:9" x14ac:dyDescent="0.15">
      <c r="A610" t="s">
        <v>715</v>
      </c>
      <c r="B610" t="s">
        <v>22</v>
      </c>
      <c r="C610" s="3">
        <v>0</v>
      </c>
      <c r="D610" s="2">
        <v>44165.297576760597</v>
      </c>
      <c r="E610" s="8">
        <f>(SUMIF(Invoice_Line_Items!B:B,Invoices!A610,Invoice_Line_Items!G:G))</f>
        <v>428.45</v>
      </c>
      <c r="F610" s="8">
        <f>(SUMIF(Invoice_Line_Items!B:B,Invoices!A610,Invoice_Line_Items!G:G))*(1-C610)</f>
        <v>428.45</v>
      </c>
      <c r="G610" s="8">
        <f>SUMIF(Invoice_Line_Items!B:B,Invoices!A610,Invoice_Line_Items!I:I)-(E610-F610)</f>
        <v>159.44999999999999</v>
      </c>
      <c r="H610" s="8">
        <f t="shared" si="18"/>
        <v>11</v>
      </c>
      <c r="I610">
        <f t="shared" si="19"/>
        <v>2020</v>
      </c>
    </row>
    <row r="611" spans="1:9" x14ac:dyDescent="0.15">
      <c r="A611" t="s">
        <v>716</v>
      </c>
      <c r="B611" t="s">
        <v>21</v>
      </c>
      <c r="C611" s="3">
        <v>0</v>
      </c>
      <c r="D611" s="2">
        <v>44165.315050804202</v>
      </c>
      <c r="E611" s="8">
        <f>(SUMIF(Invoice_Line_Items!B:B,Invoices!A611,Invoice_Line_Items!G:G))</f>
        <v>389.20000000000005</v>
      </c>
      <c r="F611" s="8">
        <f>(SUMIF(Invoice_Line_Items!B:B,Invoices!A611,Invoice_Line_Items!G:G))*(1-C611)</f>
        <v>389.20000000000005</v>
      </c>
      <c r="G611" s="8">
        <f>SUMIF(Invoice_Line_Items!B:B,Invoices!A611,Invoice_Line_Items!I:I)-(E611-F611)</f>
        <v>176.70000000000002</v>
      </c>
      <c r="H611" s="8">
        <f t="shared" si="18"/>
        <v>11</v>
      </c>
      <c r="I611">
        <f t="shared" si="19"/>
        <v>2020</v>
      </c>
    </row>
    <row r="612" spans="1:9" x14ac:dyDescent="0.15">
      <c r="A612" t="s">
        <v>717</v>
      </c>
      <c r="B612" t="s">
        <v>21</v>
      </c>
      <c r="C612" s="3">
        <v>0.1</v>
      </c>
      <c r="D612" s="2">
        <v>44165.712296192338</v>
      </c>
      <c r="E612" s="8">
        <f>(SUMIF(Invoice_Line_Items!B:B,Invoices!A612,Invoice_Line_Items!G:G))</f>
        <v>159.5</v>
      </c>
      <c r="F612" s="8">
        <f>(SUMIF(Invoice_Line_Items!B:B,Invoices!A612,Invoice_Line_Items!G:G))*(1-C612)</f>
        <v>143.55000000000001</v>
      </c>
      <c r="G612" s="8">
        <f>SUMIF(Invoice_Line_Items!B:B,Invoices!A612,Invoice_Line_Items!I:I)-(E612-F612)</f>
        <v>44.050000000000011</v>
      </c>
      <c r="H612" s="8">
        <f t="shared" si="18"/>
        <v>11</v>
      </c>
      <c r="I612">
        <f t="shared" si="19"/>
        <v>2020</v>
      </c>
    </row>
    <row r="613" spans="1:9" x14ac:dyDescent="0.15">
      <c r="A613" t="s">
        <v>718</v>
      </c>
      <c r="B613" t="s">
        <v>21</v>
      </c>
      <c r="C613" s="3">
        <v>0</v>
      </c>
      <c r="D613" s="2">
        <v>44166.135368320487</v>
      </c>
      <c r="E613" s="8">
        <f>(SUMIF(Invoice_Line_Items!B:B,Invoices!A613,Invoice_Line_Items!G:G))</f>
        <v>62.649999999999991</v>
      </c>
      <c r="F613" s="8">
        <f>(SUMIF(Invoice_Line_Items!B:B,Invoices!A613,Invoice_Line_Items!G:G))*(1-C613)</f>
        <v>62.649999999999991</v>
      </c>
      <c r="G613" s="8">
        <f>SUMIF(Invoice_Line_Items!B:B,Invoices!A613,Invoice_Line_Items!I:I)-(E613-F613)</f>
        <v>39.899999999999991</v>
      </c>
      <c r="H613" s="8">
        <f t="shared" si="18"/>
        <v>12</v>
      </c>
      <c r="I613">
        <f t="shared" si="19"/>
        <v>2020</v>
      </c>
    </row>
    <row r="614" spans="1:9" x14ac:dyDescent="0.15">
      <c r="A614" t="s">
        <v>719</v>
      </c>
      <c r="B614" t="s">
        <v>20</v>
      </c>
      <c r="C614" s="3">
        <v>0.1</v>
      </c>
      <c r="D614" s="2">
        <v>44166.477134542532</v>
      </c>
      <c r="E614" s="8">
        <f>(SUMIF(Invoice_Line_Items!B:B,Invoices!A614,Invoice_Line_Items!G:G))</f>
        <v>17.899999999999999</v>
      </c>
      <c r="F614" s="8">
        <f>(SUMIF(Invoice_Line_Items!B:B,Invoices!A614,Invoice_Line_Items!G:G))*(1-C614)</f>
        <v>16.11</v>
      </c>
      <c r="G614" s="8">
        <f>SUMIF(Invoice_Line_Items!B:B,Invoices!A614,Invoice_Line_Items!I:I)-(E614-F614)</f>
        <v>9.61</v>
      </c>
      <c r="H614" s="8">
        <f t="shared" si="18"/>
        <v>12</v>
      </c>
      <c r="I614">
        <f t="shared" si="19"/>
        <v>2020</v>
      </c>
    </row>
    <row r="615" spans="1:9" x14ac:dyDescent="0.15">
      <c r="A615" t="s">
        <v>720</v>
      </c>
      <c r="B615" t="s">
        <v>23</v>
      </c>
      <c r="C615" s="3">
        <v>0</v>
      </c>
      <c r="D615" s="2">
        <v>44166.918916114126</v>
      </c>
      <c r="E615" s="8">
        <f>(SUMIF(Invoice_Line_Items!B:B,Invoices!A615,Invoice_Line_Items!G:G))</f>
        <v>8.9499999999999993</v>
      </c>
      <c r="F615" s="8">
        <f>(SUMIF(Invoice_Line_Items!B:B,Invoices!A615,Invoice_Line_Items!G:G))*(1-C615)</f>
        <v>8.9499999999999993</v>
      </c>
      <c r="G615" s="8">
        <f>SUMIF(Invoice_Line_Items!B:B,Invoices!A615,Invoice_Line_Items!I:I)-(E615-F615)</f>
        <v>3.1999999999999993</v>
      </c>
      <c r="H615" s="8">
        <f t="shared" si="18"/>
        <v>12</v>
      </c>
      <c r="I615">
        <f t="shared" si="19"/>
        <v>2020</v>
      </c>
    </row>
    <row r="616" spans="1:9" x14ac:dyDescent="0.15">
      <c r="A616" t="s">
        <v>721</v>
      </c>
      <c r="B616" t="s">
        <v>23</v>
      </c>
      <c r="C616" s="3">
        <v>0</v>
      </c>
      <c r="D616" s="2">
        <v>44166.943267821145</v>
      </c>
      <c r="E616" s="8">
        <f>(SUMIF(Invoice_Line_Items!B:B,Invoices!A616,Invoice_Line_Items!G:G))</f>
        <v>961.09999999999991</v>
      </c>
      <c r="F616" s="8">
        <f>(SUMIF(Invoice_Line_Items!B:B,Invoices!A616,Invoice_Line_Items!G:G))*(1-C616)</f>
        <v>961.09999999999991</v>
      </c>
      <c r="G616" s="8">
        <f>SUMIF(Invoice_Line_Items!B:B,Invoices!A616,Invoice_Line_Items!I:I)-(E616-F616)</f>
        <v>604.19999999999993</v>
      </c>
      <c r="H616" s="8">
        <f t="shared" si="18"/>
        <v>12</v>
      </c>
      <c r="I616">
        <f t="shared" si="19"/>
        <v>2020</v>
      </c>
    </row>
    <row r="617" spans="1:9" x14ac:dyDescent="0.15">
      <c r="A617" t="s">
        <v>722</v>
      </c>
      <c r="B617" t="s">
        <v>20</v>
      </c>
      <c r="C617" s="3">
        <v>0</v>
      </c>
      <c r="D617" s="2">
        <v>44167.415348569855</v>
      </c>
      <c r="E617" s="8">
        <f>(SUMIF(Invoice_Line_Items!B:B,Invoices!A617,Invoice_Line_Items!G:G))</f>
        <v>574.29999999999995</v>
      </c>
      <c r="F617" s="8">
        <f>(SUMIF(Invoice_Line_Items!B:B,Invoices!A617,Invoice_Line_Items!G:G))*(1-C617)</f>
        <v>574.29999999999995</v>
      </c>
      <c r="G617" s="8">
        <f>SUMIF(Invoice_Line_Items!B:B,Invoices!A617,Invoice_Line_Items!I:I)-(E617-F617)</f>
        <v>218.55</v>
      </c>
      <c r="H617" s="8">
        <f t="shared" si="18"/>
        <v>12</v>
      </c>
      <c r="I617">
        <f t="shared" si="19"/>
        <v>2020</v>
      </c>
    </row>
    <row r="618" spans="1:9" x14ac:dyDescent="0.15">
      <c r="A618" t="s">
        <v>723</v>
      </c>
      <c r="B618" t="s">
        <v>19</v>
      </c>
      <c r="C618" s="3">
        <v>0.2</v>
      </c>
      <c r="D618" s="2">
        <v>44167.431354962966</v>
      </c>
      <c r="E618" s="8">
        <f>(SUMIF(Invoice_Line_Items!B:B,Invoices!A618,Invoice_Line_Items!G:G))</f>
        <v>1497.5</v>
      </c>
      <c r="F618" s="8">
        <f>(SUMIF(Invoice_Line_Items!B:B,Invoices!A618,Invoice_Line_Items!G:G))*(1-C618)</f>
        <v>1198</v>
      </c>
      <c r="G618" s="8">
        <f>SUMIF(Invoice_Line_Items!B:B,Invoices!A618,Invoice_Line_Items!I:I)-(E618-F618)</f>
        <v>450.5</v>
      </c>
      <c r="H618" s="8">
        <f t="shared" si="18"/>
        <v>12</v>
      </c>
      <c r="I618">
        <f t="shared" si="19"/>
        <v>2020</v>
      </c>
    </row>
    <row r="619" spans="1:9" x14ac:dyDescent="0.15">
      <c r="A619" t="s">
        <v>724</v>
      </c>
      <c r="B619" t="s">
        <v>24</v>
      </c>
      <c r="C619" s="3">
        <v>0</v>
      </c>
      <c r="D619" s="2">
        <v>44167.890940915924</v>
      </c>
      <c r="E619" s="8">
        <f>(SUMIF(Invoice_Line_Items!B:B,Invoices!A619,Invoice_Line_Items!G:G))</f>
        <v>517.44999999999993</v>
      </c>
      <c r="F619" s="8">
        <f>(SUMIF(Invoice_Line_Items!B:B,Invoices!A619,Invoice_Line_Items!G:G))*(1-C619)</f>
        <v>517.44999999999993</v>
      </c>
      <c r="G619" s="8">
        <f>SUMIF(Invoice_Line_Items!B:B,Invoices!A619,Invoice_Line_Items!I:I)-(E619-F619)</f>
        <v>104.94999999999997</v>
      </c>
      <c r="H619" s="8">
        <f t="shared" si="18"/>
        <v>12</v>
      </c>
      <c r="I619">
        <f t="shared" si="19"/>
        <v>2020</v>
      </c>
    </row>
    <row r="620" spans="1:9" x14ac:dyDescent="0.15">
      <c r="A620" t="s">
        <v>725</v>
      </c>
      <c r="B620" t="s">
        <v>3359</v>
      </c>
      <c r="C620" s="3">
        <v>0</v>
      </c>
      <c r="D620" s="2">
        <v>44168.214852177894</v>
      </c>
      <c r="E620" s="8">
        <f>(SUMIF(Invoice_Line_Items!B:B,Invoices!A620,Invoice_Line_Items!G:G))</f>
        <v>4066.2999999999997</v>
      </c>
      <c r="F620" s="8">
        <f>(SUMIF(Invoice_Line_Items!B:B,Invoices!A620,Invoice_Line_Items!G:G))*(1-C620)</f>
        <v>4066.2999999999997</v>
      </c>
      <c r="G620" s="8">
        <f>SUMIF(Invoice_Line_Items!B:B,Invoices!A620,Invoice_Line_Items!I:I)-(E620-F620)</f>
        <v>1423.0500000000002</v>
      </c>
      <c r="H620" s="8">
        <f t="shared" si="18"/>
        <v>12</v>
      </c>
      <c r="I620">
        <f t="shared" si="19"/>
        <v>2020</v>
      </c>
    </row>
    <row r="621" spans="1:9" x14ac:dyDescent="0.15">
      <c r="A621" t="s">
        <v>726</v>
      </c>
      <c r="B621" t="s">
        <v>21</v>
      </c>
      <c r="C621" s="3">
        <v>0.1</v>
      </c>
      <c r="D621" s="2">
        <v>44168.27713736087</v>
      </c>
      <c r="E621" s="8">
        <f>(SUMIF(Invoice_Line_Items!B:B,Invoices!A621,Invoice_Line_Items!G:G))</f>
        <v>171.1</v>
      </c>
      <c r="F621" s="8">
        <f>(SUMIF(Invoice_Line_Items!B:B,Invoices!A621,Invoice_Line_Items!G:G))*(1-C621)</f>
        <v>153.99</v>
      </c>
      <c r="G621" s="8">
        <f>SUMIF(Invoice_Line_Items!B:B,Invoices!A621,Invoice_Line_Items!I:I)-(E621-F621)</f>
        <v>62.240000000000009</v>
      </c>
      <c r="H621" s="8">
        <f t="shared" si="18"/>
        <v>12</v>
      </c>
      <c r="I621">
        <f t="shared" si="19"/>
        <v>2020</v>
      </c>
    </row>
    <row r="622" spans="1:9" x14ac:dyDescent="0.15">
      <c r="A622" t="s">
        <v>727</v>
      </c>
      <c r="B622" t="s">
        <v>20</v>
      </c>
      <c r="C622" s="3">
        <v>0</v>
      </c>
      <c r="D622" s="2">
        <v>44168.659628916212</v>
      </c>
      <c r="E622" s="8">
        <f>(SUMIF(Invoice_Line_Items!B:B,Invoices!A622,Invoice_Line_Items!G:G))</f>
        <v>2480.0499999999997</v>
      </c>
      <c r="F622" s="8">
        <f>(SUMIF(Invoice_Line_Items!B:B,Invoices!A622,Invoice_Line_Items!G:G))*(1-C622)</f>
        <v>2480.0499999999997</v>
      </c>
      <c r="G622" s="8">
        <f>SUMIF(Invoice_Line_Items!B:B,Invoices!A622,Invoice_Line_Items!I:I)-(E622-F622)</f>
        <v>856.90000000000009</v>
      </c>
      <c r="H622" s="8">
        <f t="shared" si="18"/>
        <v>12</v>
      </c>
      <c r="I622">
        <f t="shared" si="19"/>
        <v>2020</v>
      </c>
    </row>
    <row r="623" spans="1:9" x14ac:dyDescent="0.15">
      <c r="A623" t="s">
        <v>728</v>
      </c>
      <c r="B623" t="s">
        <v>24</v>
      </c>
      <c r="C623" s="3">
        <v>0</v>
      </c>
      <c r="D623" s="2">
        <v>44168.79752560646</v>
      </c>
      <c r="E623" s="8">
        <f>(SUMIF(Invoice_Line_Items!B:B,Invoices!A623,Invoice_Line_Items!G:G))</f>
        <v>499</v>
      </c>
      <c r="F623" s="8">
        <f>(SUMIF(Invoice_Line_Items!B:B,Invoices!A623,Invoice_Line_Items!G:G))*(1-C623)</f>
        <v>499</v>
      </c>
      <c r="G623" s="8">
        <f>SUMIF(Invoice_Line_Items!B:B,Invoices!A623,Invoice_Line_Items!I:I)-(E623-F623)</f>
        <v>224.5</v>
      </c>
      <c r="H623" s="8">
        <f t="shared" si="18"/>
        <v>12</v>
      </c>
      <c r="I623">
        <f t="shared" si="19"/>
        <v>2020</v>
      </c>
    </row>
    <row r="624" spans="1:9" x14ac:dyDescent="0.15">
      <c r="A624" t="s">
        <v>729</v>
      </c>
      <c r="B624" t="s">
        <v>23</v>
      </c>
      <c r="C624" s="3">
        <v>0</v>
      </c>
      <c r="D624" s="2">
        <v>44168.988338374489</v>
      </c>
      <c r="E624" s="8">
        <f>(SUMIF(Invoice_Line_Items!B:B,Invoices!A624,Invoice_Line_Items!G:G))</f>
        <v>418.7</v>
      </c>
      <c r="F624" s="8">
        <f>(SUMIF(Invoice_Line_Items!B:B,Invoices!A624,Invoice_Line_Items!G:G))*(1-C624)</f>
        <v>418.7</v>
      </c>
      <c r="G624" s="8">
        <f>SUMIF(Invoice_Line_Items!B:B,Invoices!A624,Invoice_Line_Items!I:I)-(E624-F624)</f>
        <v>175.70000000000002</v>
      </c>
      <c r="H624" s="8">
        <f t="shared" si="18"/>
        <v>12</v>
      </c>
      <c r="I624">
        <f t="shared" si="19"/>
        <v>2020</v>
      </c>
    </row>
    <row r="625" spans="1:9" x14ac:dyDescent="0.15">
      <c r="A625" t="s">
        <v>730</v>
      </c>
      <c r="B625" t="s">
        <v>19</v>
      </c>
      <c r="C625" s="3">
        <v>0.1</v>
      </c>
      <c r="D625" s="2">
        <v>44169.112851854523</v>
      </c>
      <c r="E625" s="8">
        <f>(SUMIF(Invoice_Line_Items!B:B,Invoices!A625,Invoice_Line_Items!G:G))</f>
        <v>49.75</v>
      </c>
      <c r="F625" s="8">
        <f>(SUMIF(Invoice_Line_Items!B:B,Invoices!A625,Invoice_Line_Items!G:G))*(1-C625)</f>
        <v>44.774999999999999</v>
      </c>
      <c r="G625" s="8">
        <f>SUMIF(Invoice_Line_Items!B:B,Invoices!A625,Invoice_Line_Items!I:I)-(E625-F625)</f>
        <v>4.774999999999995</v>
      </c>
      <c r="H625" s="8">
        <f t="shared" si="18"/>
        <v>12</v>
      </c>
      <c r="I625">
        <f t="shared" si="19"/>
        <v>2020</v>
      </c>
    </row>
    <row r="626" spans="1:9" x14ac:dyDescent="0.15">
      <c r="A626" t="s">
        <v>731</v>
      </c>
      <c r="B626" t="s">
        <v>3359</v>
      </c>
      <c r="C626" s="3">
        <v>0</v>
      </c>
      <c r="D626" s="2">
        <v>44169.559292920509</v>
      </c>
      <c r="E626" s="8">
        <f>(SUMIF(Invoice_Line_Items!B:B,Invoices!A626,Invoice_Line_Items!G:G))</f>
        <v>624.29999999999995</v>
      </c>
      <c r="F626" s="8">
        <f>(SUMIF(Invoice_Line_Items!B:B,Invoices!A626,Invoice_Line_Items!G:G))*(1-C626)</f>
        <v>624.29999999999995</v>
      </c>
      <c r="G626" s="8">
        <f>SUMIF(Invoice_Line_Items!B:B,Invoices!A626,Invoice_Line_Items!I:I)-(E626-F626)</f>
        <v>359.04999999999995</v>
      </c>
      <c r="H626" s="8">
        <f t="shared" si="18"/>
        <v>12</v>
      </c>
      <c r="I626">
        <f t="shared" si="19"/>
        <v>2020</v>
      </c>
    </row>
    <row r="627" spans="1:9" x14ac:dyDescent="0.15">
      <c r="A627" t="s">
        <v>732</v>
      </c>
      <c r="B627" t="s">
        <v>25</v>
      </c>
      <c r="C627" s="3">
        <v>0</v>
      </c>
      <c r="D627" s="2">
        <v>44169.86529059396</v>
      </c>
      <c r="E627" s="8">
        <f>(SUMIF(Invoice_Line_Items!B:B,Invoices!A627,Invoice_Line_Items!G:G))</f>
        <v>2008.7</v>
      </c>
      <c r="F627" s="8">
        <f>(SUMIF(Invoice_Line_Items!B:B,Invoices!A627,Invoice_Line_Items!G:G))*(1-C627)</f>
        <v>2008.7</v>
      </c>
      <c r="G627" s="8">
        <f>SUMIF(Invoice_Line_Items!B:B,Invoices!A627,Invoice_Line_Items!I:I)-(E627-F627)</f>
        <v>700.70000000000016</v>
      </c>
      <c r="H627" s="8">
        <f t="shared" si="18"/>
        <v>12</v>
      </c>
      <c r="I627">
        <f t="shared" si="19"/>
        <v>2020</v>
      </c>
    </row>
    <row r="628" spans="1:9" x14ac:dyDescent="0.15">
      <c r="A628" t="s">
        <v>733</v>
      </c>
      <c r="B628" t="s">
        <v>29</v>
      </c>
      <c r="C628" s="3">
        <v>0.1</v>
      </c>
      <c r="D628" s="2">
        <v>44170.063818534036</v>
      </c>
      <c r="E628" s="8">
        <f>(SUMIF(Invoice_Line_Items!B:B,Invoices!A628,Invoice_Line_Items!G:G))</f>
        <v>549.25</v>
      </c>
      <c r="F628" s="8">
        <f>(SUMIF(Invoice_Line_Items!B:B,Invoices!A628,Invoice_Line_Items!G:G))*(1-C628)</f>
        <v>494.32499999999999</v>
      </c>
      <c r="G628" s="8">
        <f>SUMIF(Invoice_Line_Items!B:B,Invoices!A628,Invoice_Line_Items!I:I)-(E628-F628)</f>
        <v>156.92499999999995</v>
      </c>
      <c r="H628" s="8">
        <f t="shared" si="18"/>
        <v>12</v>
      </c>
      <c r="I628">
        <f t="shared" si="19"/>
        <v>2020</v>
      </c>
    </row>
    <row r="629" spans="1:9" x14ac:dyDescent="0.15">
      <c r="A629" t="s">
        <v>734</v>
      </c>
      <c r="B629" t="s">
        <v>24</v>
      </c>
      <c r="C629" s="3">
        <v>0.1</v>
      </c>
      <c r="D629" s="2">
        <v>44170.105707155919</v>
      </c>
      <c r="E629" s="8">
        <f>(SUMIF(Invoice_Line_Items!B:B,Invoices!A629,Invoice_Line_Items!G:G))</f>
        <v>2099.5500000000002</v>
      </c>
      <c r="F629" s="8">
        <f>(SUMIF(Invoice_Line_Items!B:B,Invoices!A629,Invoice_Line_Items!G:G))*(1-C629)</f>
        <v>1889.5950000000003</v>
      </c>
      <c r="G629" s="8">
        <f>SUMIF(Invoice_Line_Items!B:B,Invoices!A629,Invoice_Line_Items!I:I)-(E629-F629)</f>
        <v>570.79500000000019</v>
      </c>
      <c r="H629" s="8">
        <f t="shared" si="18"/>
        <v>12</v>
      </c>
      <c r="I629">
        <f t="shared" si="19"/>
        <v>2020</v>
      </c>
    </row>
    <row r="630" spans="1:9" x14ac:dyDescent="0.15">
      <c r="A630" t="s">
        <v>735</v>
      </c>
      <c r="B630" t="s">
        <v>22</v>
      </c>
      <c r="C630" s="3">
        <v>0</v>
      </c>
      <c r="D630" s="2">
        <v>44170.466275809173</v>
      </c>
      <c r="E630" s="8">
        <f>(SUMIF(Invoice_Line_Items!B:B,Invoices!A630,Invoice_Line_Items!G:G))</f>
        <v>587.45000000000005</v>
      </c>
      <c r="F630" s="8">
        <f>(SUMIF(Invoice_Line_Items!B:B,Invoices!A630,Invoice_Line_Items!G:G))*(1-C630)</f>
        <v>587.45000000000005</v>
      </c>
      <c r="G630" s="8">
        <f>SUMIF(Invoice_Line_Items!B:B,Invoices!A630,Invoice_Line_Items!I:I)-(E630-F630)</f>
        <v>188.2</v>
      </c>
      <c r="H630" s="8">
        <f t="shared" si="18"/>
        <v>12</v>
      </c>
      <c r="I630">
        <f t="shared" si="19"/>
        <v>2020</v>
      </c>
    </row>
    <row r="631" spans="1:9" x14ac:dyDescent="0.15">
      <c r="A631" t="s">
        <v>736</v>
      </c>
      <c r="B631" t="s">
        <v>19</v>
      </c>
      <c r="C631" s="3">
        <v>0.2</v>
      </c>
      <c r="D631" s="2">
        <v>44170.615911557805</v>
      </c>
      <c r="E631" s="8">
        <f>(SUMIF(Invoice_Line_Items!B:B,Invoices!A631,Invoice_Line_Items!G:G))</f>
        <v>168.85</v>
      </c>
      <c r="F631" s="8">
        <f>(SUMIF(Invoice_Line_Items!B:B,Invoices!A631,Invoice_Line_Items!G:G))*(1-C631)</f>
        <v>135.08000000000001</v>
      </c>
      <c r="G631" s="8">
        <f>SUMIF(Invoice_Line_Items!B:B,Invoices!A631,Invoice_Line_Items!I:I)-(E631-F631)</f>
        <v>27.830000000000027</v>
      </c>
      <c r="H631" s="8">
        <f t="shared" si="18"/>
        <v>12</v>
      </c>
      <c r="I631">
        <f t="shared" si="19"/>
        <v>2020</v>
      </c>
    </row>
    <row r="632" spans="1:9" x14ac:dyDescent="0.15">
      <c r="A632" t="s">
        <v>737</v>
      </c>
      <c r="B632" t="s">
        <v>24</v>
      </c>
      <c r="C632" s="3">
        <v>0.1</v>
      </c>
      <c r="D632" s="2">
        <v>44170.641085288647</v>
      </c>
      <c r="E632" s="8">
        <f>(SUMIF(Invoice_Line_Items!B:B,Invoices!A632,Invoice_Line_Items!G:G))</f>
        <v>458.7</v>
      </c>
      <c r="F632" s="8">
        <f>(SUMIF(Invoice_Line_Items!B:B,Invoices!A632,Invoice_Line_Items!G:G))*(1-C632)</f>
        <v>412.83</v>
      </c>
      <c r="G632" s="8">
        <f>SUMIF(Invoice_Line_Items!B:B,Invoices!A632,Invoice_Line_Items!I:I)-(E632-F632)</f>
        <v>108.57999999999998</v>
      </c>
      <c r="H632" s="8">
        <f t="shared" si="18"/>
        <v>12</v>
      </c>
      <c r="I632">
        <f t="shared" si="19"/>
        <v>2020</v>
      </c>
    </row>
    <row r="633" spans="1:9" x14ac:dyDescent="0.15">
      <c r="A633" t="s">
        <v>738</v>
      </c>
      <c r="B633" t="s">
        <v>19</v>
      </c>
      <c r="C633" s="3">
        <v>0</v>
      </c>
      <c r="D633" s="2">
        <v>44171.021680438418</v>
      </c>
      <c r="E633" s="8">
        <f>(SUMIF(Invoice_Line_Items!B:B,Invoices!A633,Invoice_Line_Items!G:G))</f>
        <v>1432.45</v>
      </c>
      <c r="F633" s="8">
        <f>(SUMIF(Invoice_Line_Items!B:B,Invoices!A633,Invoice_Line_Items!G:G))*(1-C633)</f>
        <v>1432.45</v>
      </c>
      <c r="G633" s="8">
        <f>SUMIF(Invoice_Line_Items!B:B,Invoices!A633,Invoice_Line_Items!I:I)-(E633-F633)</f>
        <v>649.29999999999995</v>
      </c>
      <c r="H633" s="8">
        <f t="shared" si="18"/>
        <v>12</v>
      </c>
      <c r="I633">
        <f t="shared" si="19"/>
        <v>2020</v>
      </c>
    </row>
    <row r="634" spans="1:9" x14ac:dyDescent="0.15">
      <c r="A634" t="s">
        <v>739</v>
      </c>
      <c r="B634" t="s">
        <v>29</v>
      </c>
      <c r="C634" s="3">
        <v>0</v>
      </c>
      <c r="D634" s="2">
        <v>44171.39124297021</v>
      </c>
      <c r="E634" s="8">
        <f>(SUMIF(Invoice_Line_Items!B:B,Invoices!A634,Invoice_Line_Items!G:G))</f>
        <v>78.699999999999989</v>
      </c>
      <c r="F634" s="8">
        <f>(SUMIF(Invoice_Line_Items!B:B,Invoices!A634,Invoice_Line_Items!G:G))*(1-C634)</f>
        <v>78.699999999999989</v>
      </c>
      <c r="G634" s="8">
        <f>SUMIF(Invoice_Line_Items!B:B,Invoices!A634,Invoice_Line_Items!I:I)-(E634-F634)</f>
        <v>28.849999999999998</v>
      </c>
      <c r="H634" s="8">
        <f t="shared" si="18"/>
        <v>12</v>
      </c>
      <c r="I634">
        <f t="shared" si="19"/>
        <v>2020</v>
      </c>
    </row>
    <row r="635" spans="1:9" x14ac:dyDescent="0.15">
      <c r="A635" t="s">
        <v>740</v>
      </c>
      <c r="B635" t="s">
        <v>3359</v>
      </c>
      <c r="C635" s="3">
        <v>0</v>
      </c>
      <c r="D635" s="2">
        <v>44171.649147846765</v>
      </c>
      <c r="E635" s="8">
        <f>(SUMIF(Invoice_Line_Items!B:B,Invoices!A635,Invoice_Line_Items!G:G))</f>
        <v>497.24999999999994</v>
      </c>
      <c r="F635" s="8">
        <f>(SUMIF(Invoice_Line_Items!B:B,Invoices!A635,Invoice_Line_Items!G:G))*(1-C635)</f>
        <v>497.24999999999994</v>
      </c>
      <c r="G635" s="8">
        <f>SUMIF(Invoice_Line_Items!B:B,Invoices!A635,Invoice_Line_Items!I:I)-(E635-F635)</f>
        <v>172.29999999999998</v>
      </c>
      <c r="H635" s="8">
        <f t="shared" si="18"/>
        <v>12</v>
      </c>
      <c r="I635">
        <f t="shared" si="19"/>
        <v>2020</v>
      </c>
    </row>
    <row r="636" spans="1:9" x14ac:dyDescent="0.15">
      <c r="A636" t="s">
        <v>741</v>
      </c>
      <c r="B636" t="s">
        <v>17</v>
      </c>
      <c r="C636" s="3">
        <v>0</v>
      </c>
      <c r="D636" s="2">
        <v>44171.786367928624</v>
      </c>
      <c r="E636" s="8">
        <f>(SUMIF(Invoice_Line_Items!B:B,Invoices!A636,Invoice_Line_Items!G:G))</f>
        <v>8583.3500000000022</v>
      </c>
      <c r="F636" s="8">
        <f>(SUMIF(Invoice_Line_Items!B:B,Invoices!A636,Invoice_Line_Items!G:G))*(1-C636)</f>
        <v>8583.3500000000022</v>
      </c>
      <c r="G636" s="8">
        <f>SUMIF(Invoice_Line_Items!B:B,Invoices!A636,Invoice_Line_Items!I:I)-(E636-F636)</f>
        <v>3348.2000000000007</v>
      </c>
      <c r="H636" s="8">
        <f t="shared" si="18"/>
        <v>12</v>
      </c>
      <c r="I636">
        <f t="shared" si="19"/>
        <v>2020</v>
      </c>
    </row>
    <row r="637" spans="1:9" x14ac:dyDescent="0.15">
      <c r="A637" t="s">
        <v>742</v>
      </c>
      <c r="B637" t="s">
        <v>17</v>
      </c>
      <c r="C637" s="3">
        <v>0</v>
      </c>
      <c r="D637" s="2">
        <v>44171.898428016182</v>
      </c>
      <c r="E637" s="8">
        <f>(SUMIF(Invoice_Line_Items!B:B,Invoices!A637,Invoice_Line_Items!G:G))</f>
        <v>447.49999999999994</v>
      </c>
      <c r="F637" s="8">
        <f>(SUMIF(Invoice_Line_Items!B:B,Invoices!A637,Invoice_Line_Items!G:G))*(1-C637)</f>
        <v>447.49999999999994</v>
      </c>
      <c r="G637" s="8">
        <f>SUMIF(Invoice_Line_Items!B:B,Invoices!A637,Invoice_Line_Items!I:I)-(E637-F637)</f>
        <v>159.99999999999997</v>
      </c>
      <c r="H637" s="8">
        <f t="shared" si="18"/>
        <v>12</v>
      </c>
      <c r="I637">
        <f t="shared" si="19"/>
        <v>2020</v>
      </c>
    </row>
    <row r="638" spans="1:9" x14ac:dyDescent="0.15">
      <c r="A638" t="s">
        <v>743</v>
      </c>
      <c r="B638" t="s">
        <v>17</v>
      </c>
      <c r="C638" s="3">
        <v>0.1</v>
      </c>
      <c r="D638" s="2">
        <v>44172.129052660479</v>
      </c>
      <c r="E638" s="8">
        <f>(SUMIF(Invoice_Line_Items!B:B,Invoices!A638,Invoice_Line_Items!G:G))</f>
        <v>1991.05</v>
      </c>
      <c r="F638" s="8">
        <f>(SUMIF(Invoice_Line_Items!B:B,Invoices!A638,Invoice_Line_Items!G:G))*(1-C638)</f>
        <v>1791.9449999999999</v>
      </c>
      <c r="G638" s="8">
        <f>SUMIF(Invoice_Line_Items!B:B,Invoices!A638,Invoice_Line_Items!I:I)-(E638-F638)</f>
        <v>543.59500000000003</v>
      </c>
      <c r="H638" s="8">
        <f t="shared" si="18"/>
        <v>12</v>
      </c>
      <c r="I638">
        <f t="shared" si="19"/>
        <v>2020</v>
      </c>
    </row>
    <row r="639" spans="1:9" x14ac:dyDescent="0.15">
      <c r="A639" t="s">
        <v>744</v>
      </c>
      <c r="B639" t="s">
        <v>17</v>
      </c>
      <c r="C639" s="3">
        <v>0.1</v>
      </c>
      <c r="D639" s="2">
        <v>44172.191865689987</v>
      </c>
      <c r="E639" s="8">
        <f>(SUMIF(Invoice_Line_Items!B:B,Invoices!A639,Invoice_Line_Items!G:G))</f>
        <v>1807.3500000000001</v>
      </c>
      <c r="F639" s="8">
        <f>(SUMIF(Invoice_Line_Items!B:B,Invoices!A639,Invoice_Line_Items!G:G))*(1-C639)</f>
        <v>1626.6150000000002</v>
      </c>
      <c r="G639" s="8">
        <f>SUMIF(Invoice_Line_Items!B:B,Invoices!A639,Invoice_Line_Items!I:I)-(E639-F639)</f>
        <v>502.3649999999999</v>
      </c>
      <c r="H639" s="8">
        <f t="shared" si="18"/>
        <v>12</v>
      </c>
      <c r="I639">
        <f t="shared" si="19"/>
        <v>2020</v>
      </c>
    </row>
    <row r="640" spans="1:9" x14ac:dyDescent="0.15">
      <c r="A640" t="s">
        <v>745</v>
      </c>
      <c r="B640" t="s">
        <v>25</v>
      </c>
      <c r="C640" s="3">
        <v>0</v>
      </c>
      <c r="D640" s="2">
        <v>44172.565653928483</v>
      </c>
      <c r="E640" s="8">
        <f>(SUMIF(Invoice_Line_Items!B:B,Invoices!A640,Invoice_Line_Items!G:G))</f>
        <v>1282.5999999999999</v>
      </c>
      <c r="F640" s="8">
        <f>(SUMIF(Invoice_Line_Items!B:B,Invoices!A640,Invoice_Line_Items!G:G))*(1-C640)</f>
        <v>1282.5999999999999</v>
      </c>
      <c r="G640" s="8">
        <f>SUMIF(Invoice_Line_Items!B:B,Invoices!A640,Invoice_Line_Items!I:I)-(E640-F640)</f>
        <v>408.89999999999992</v>
      </c>
      <c r="H640" s="8">
        <f t="shared" si="18"/>
        <v>12</v>
      </c>
      <c r="I640">
        <f t="shared" si="19"/>
        <v>2020</v>
      </c>
    </row>
    <row r="641" spans="1:9" x14ac:dyDescent="0.15">
      <c r="A641" t="s">
        <v>746</v>
      </c>
      <c r="B641" t="s">
        <v>17</v>
      </c>
      <c r="C641" s="3">
        <v>0</v>
      </c>
      <c r="D641" s="2">
        <v>44172.846580990583</v>
      </c>
      <c r="E641" s="8">
        <f>(SUMIF(Invoice_Line_Items!B:B,Invoices!A641,Invoice_Line_Items!G:G))</f>
        <v>497.05</v>
      </c>
      <c r="F641" s="8">
        <f>(SUMIF(Invoice_Line_Items!B:B,Invoices!A641,Invoice_Line_Items!G:G))*(1-C641)</f>
        <v>497.05</v>
      </c>
      <c r="G641" s="8">
        <f>SUMIF(Invoice_Line_Items!B:B,Invoices!A641,Invoice_Line_Items!I:I)-(E641-F641)</f>
        <v>189.25</v>
      </c>
      <c r="H641" s="8">
        <f t="shared" si="18"/>
        <v>12</v>
      </c>
      <c r="I641">
        <f t="shared" si="19"/>
        <v>2020</v>
      </c>
    </row>
    <row r="642" spans="1:9" x14ac:dyDescent="0.15">
      <c r="A642" t="s">
        <v>747</v>
      </c>
      <c r="B642" t="s">
        <v>17</v>
      </c>
      <c r="C642" s="3">
        <v>0.1</v>
      </c>
      <c r="D642" s="2">
        <v>44173.315019547612</v>
      </c>
      <c r="E642" s="8">
        <f>(SUMIF(Invoice_Line_Items!B:B,Invoices!A642,Invoice_Line_Items!G:G))</f>
        <v>956.25</v>
      </c>
      <c r="F642" s="8">
        <f>(SUMIF(Invoice_Line_Items!B:B,Invoices!A642,Invoice_Line_Items!G:G))*(1-C642)</f>
        <v>860.625</v>
      </c>
      <c r="G642" s="8">
        <f>SUMIF(Invoice_Line_Items!B:B,Invoices!A642,Invoice_Line_Items!I:I)-(E642-F642)</f>
        <v>235.375</v>
      </c>
      <c r="H642" s="8">
        <f t="shared" si="18"/>
        <v>12</v>
      </c>
      <c r="I642">
        <f t="shared" si="19"/>
        <v>2020</v>
      </c>
    </row>
    <row r="643" spans="1:9" x14ac:dyDescent="0.15">
      <c r="A643" t="s">
        <v>748</v>
      </c>
      <c r="B643" t="s">
        <v>3359</v>
      </c>
      <c r="C643" s="3">
        <v>0</v>
      </c>
      <c r="D643" s="2">
        <v>44173.617120854382</v>
      </c>
      <c r="E643" s="8">
        <f>(SUMIF(Invoice_Line_Items!B:B,Invoices!A643,Invoice_Line_Items!G:G))</f>
        <v>62.649999999999991</v>
      </c>
      <c r="F643" s="8">
        <f>(SUMIF(Invoice_Line_Items!B:B,Invoices!A643,Invoice_Line_Items!G:G))*(1-C643)</f>
        <v>62.649999999999991</v>
      </c>
      <c r="G643" s="8">
        <f>SUMIF(Invoice_Line_Items!B:B,Invoices!A643,Invoice_Line_Items!I:I)-(E643-F643)</f>
        <v>39.899999999999991</v>
      </c>
      <c r="H643" s="8">
        <f t="shared" ref="H643:H706" si="20">MONTH(D643)</f>
        <v>12</v>
      </c>
      <c r="I643">
        <f t="shared" ref="I643:I706" si="21">YEAR(D643)</f>
        <v>2020</v>
      </c>
    </row>
    <row r="644" spans="1:9" x14ac:dyDescent="0.15">
      <c r="A644" t="s">
        <v>749</v>
      </c>
      <c r="B644" t="s">
        <v>21</v>
      </c>
      <c r="C644" s="3">
        <v>0.2</v>
      </c>
      <c r="D644" s="2">
        <v>44173.726830695676</v>
      </c>
      <c r="E644" s="8">
        <f>(SUMIF(Invoice_Line_Items!B:B,Invoices!A644,Invoice_Line_Items!G:G))</f>
        <v>151.65</v>
      </c>
      <c r="F644" s="8">
        <f>(SUMIF(Invoice_Line_Items!B:B,Invoices!A644,Invoice_Line_Items!G:G))*(1-C644)</f>
        <v>121.32000000000001</v>
      </c>
      <c r="G644" s="8">
        <f>SUMIF(Invoice_Line_Items!B:B,Invoices!A644,Invoice_Line_Items!I:I)-(E644-F644)</f>
        <v>28.370000000000005</v>
      </c>
      <c r="H644" s="8">
        <f t="shared" si="20"/>
        <v>12</v>
      </c>
      <c r="I644">
        <f t="shared" si="21"/>
        <v>2020</v>
      </c>
    </row>
    <row r="645" spans="1:9" x14ac:dyDescent="0.15">
      <c r="A645" t="s">
        <v>750</v>
      </c>
      <c r="B645" t="s">
        <v>17</v>
      </c>
      <c r="C645" s="3">
        <v>0</v>
      </c>
      <c r="D645" s="2">
        <v>44174.048083122798</v>
      </c>
      <c r="E645" s="8">
        <f>(SUMIF(Invoice_Line_Items!B:B,Invoices!A645,Invoice_Line_Items!G:G))</f>
        <v>44.75</v>
      </c>
      <c r="F645" s="8">
        <f>(SUMIF(Invoice_Line_Items!B:B,Invoices!A645,Invoice_Line_Items!G:G))*(1-C645)</f>
        <v>44.75</v>
      </c>
      <c r="G645" s="8">
        <f>SUMIF(Invoice_Line_Items!B:B,Invoices!A645,Invoice_Line_Items!I:I)-(E645-F645)</f>
        <v>28.499999999999996</v>
      </c>
      <c r="H645" s="8">
        <f t="shared" si="20"/>
        <v>12</v>
      </c>
      <c r="I645">
        <f t="shared" si="21"/>
        <v>2020</v>
      </c>
    </row>
    <row r="646" spans="1:9" x14ac:dyDescent="0.15">
      <c r="A646" t="s">
        <v>751</v>
      </c>
      <c r="B646" t="s">
        <v>23</v>
      </c>
      <c r="C646" s="3">
        <v>0.1</v>
      </c>
      <c r="D646" s="2">
        <v>44174.380238379636</v>
      </c>
      <c r="E646" s="8">
        <f>(SUMIF(Invoice_Line_Items!B:B,Invoices!A646,Invoice_Line_Items!G:G))</f>
        <v>1933.8999999999999</v>
      </c>
      <c r="F646" s="8">
        <f>(SUMIF(Invoice_Line_Items!B:B,Invoices!A646,Invoice_Line_Items!G:G))*(1-C646)</f>
        <v>1740.51</v>
      </c>
      <c r="G646" s="8">
        <f>SUMIF(Invoice_Line_Items!B:B,Invoices!A646,Invoice_Line_Items!I:I)-(E646-F646)</f>
        <v>482.71000000000004</v>
      </c>
      <c r="H646" s="8">
        <f t="shared" si="20"/>
        <v>12</v>
      </c>
      <c r="I646">
        <f t="shared" si="21"/>
        <v>2020</v>
      </c>
    </row>
    <row r="647" spans="1:9" x14ac:dyDescent="0.15">
      <c r="A647" t="s">
        <v>752</v>
      </c>
      <c r="B647" t="s">
        <v>17</v>
      </c>
      <c r="C647" s="3">
        <v>0</v>
      </c>
      <c r="D647" s="2">
        <v>44174.703342841422</v>
      </c>
      <c r="E647" s="8">
        <f>(SUMIF(Invoice_Line_Items!B:B,Invoices!A647,Invoice_Line_Items!G:G))</f>
        <v>216.09999999999997</v>
      </c>
      <c r="F647" s="8">
        <f>(SUMIF(Invoice_Line_Items!B:B,Invoices!A647,Invoice_Line_Items!G:G))*(1-C647)</f>
        <v>216.09999999999997</v>
      </c>
      <c r="G647" s="8">
        <f>SUMIF(Invoice_Line_Items!B:B,Invoices!A647,Invoice_Line_Items!I:I)-(E647-F647)</f>
        <v>100.75</v>
      </c>
      <c r="H647" s="8">
        <f t="shared" si="20"/>
        <v>12</v>
      </c>
      <c r="I647">
        <f t="shared" si="21"/>
        <v>2020</v>
      </c>
    </row>
    <row r="648" spans="1:9" x14ac:dyDescent="0.15">
      <c r="A648" t="s">
        <v>753</v>
      </c>
      <c r="B648" t="s">
        <v>17</v>
      </c>
      <c r="C648" s="3">
        <v>0</v>
      </c>
      <c r="D648" s="2">
        <v>44175.073285602775</v>
      </c>
      <c r="E648" s="8">
        <f>(SUMIF(Invoice_Line_Items!B:B,Invoices!A648,Invoice_Line_Items!G:G))</f>
        <v>1443.25</v>
      </c>
      <c r="F648" s="8">
        <f>(SUMIF(Invoice_Line_Items!B:B,Invoices!A648,Invoice_Line_Items!G:G))*(1-C648)</f>
        <v>1443.25</v>
      </c>
      <c r="G648" s="8">
        <f>SUMIF(Invoice_Line_Items!B:B,Invoices!A648,Invoice_Line_Items!I:I)-(E648-F648)</f>
        <v>443.69999999999993</v>
      </c>
      <c r="H648" s="8">
        <f t="shared" si="20"/>
        <v>12</v>
      </c>
      <c r="I648">
        <f t="shared" si="21"/>
        <v>2020</v>
      </c>
    </row>
    <row r="649" spans="1:9" x14ac:dyDescent="0.15">
      <c r="A649" t="s">
        <v>754</v>
      </c>
      <c r="B649" t="s">
        <v>23</v>
      </c>
      <c r="C649" s="3">
        <v>0</v>
      </c>
      <c r="D649" s="2">
        <v>44175.431443503199</v>
      </c>
      <c r="E649" s="8">
        <f>(SUMIF(Invoice_Line_Items!B:B,Invoices!A649,Invoice_Line_Items!G:G))</f>
        <v>1170.7</v>
      </c>
      <c r="F649" s="8">
        <f>(SUMIF(Invoice_Line_Items!B:B,Invoices!A649,Invoice_Line_Items!G:G))*(1-C649)</f>
        <v>1170.7</v>
      </c>
      <c r="G649" s="8">
        <f>SUMIF(Invoice_Line_Items!B:B,Invoices!A649,Invoice_Line_Items!I:I)-(E649-F649)</f>
        <v>339.2</v>
      </c>
      <c r="H649" s="8">
        <f t="shared" si="20"/>
        <v>12</v>
      </c>
      <c r="I649">
        <f t="shared" si="21"/>
        <v>2020</v>
      </c>
    </row>
    <row r="650" spans="1:9" x14ac:dyDescent="0.15">
      <c r="A650" t="s">
        <v>755</v>
      </c>
      <c r="B650" t="s">
        <v>21</v>
      </c>
      <c r="C650" s="3">
        <v>0</v>
      </c>
      <c r="D650" s="2">
        <v>44175.692590301354</v>
      </c>
      <c r="E650" s="8">
        <f>(SUMIF(Invoice_Line_Items!B:B,Invoices!A650,Invoice_Line_Items!G:G))</f>
        <v>9059.9500000000007</v>
      </c>
      <c r="F650" s="8">
        <f>(SUMIF(Invoice_Line_Items!B:B,Invoices!A650,Invoice_Line_Items!G:G))*(1-C650)</f>
        <v>9059.9500000000007</v>
      </c>
      <c r="G650" s="8">
        <f>SUMIF(Invoice_Line_Items!B:B,Invoices!A650,Invoice_Line_Items!I:I)-(E650-F650)</f>
        <v>3208.9</v>
      </c>
      <c r="H650" s="8">
        <f t="shared" si="20"/>
        <v>12</v>
      </c>
      <c r="I650">
        <f t="shared" si="21"/>
        <v>2020</v>
      </c>
    </row>
    <row r="651" spans="1:9" x14ac:dyDescent="0.15">
      <c r="A651" t="s">
        <v>756</v>
      </c>
      <c r="B651" t="s">
        <v>20</v>
      </c>
      <c r="C651" s="3">
        <v>0.1</v>
      </c>
      <c r="D651" s="2">
        <v>44175.994965172344</v>
      </c>
      <c r="E651" s="8">
        <f>(SUMIF(Invoice_Line_Items!B:B,Invoices!A651,Invoice_Line_Items!G:G))</f>
        <v>26.849999999999998</v>
      </c>
      <c r="F651" s="8">
        <f>(SUMIF(Invoice_Line_Items!B:B,Invoices!A651,Invoice_Line_Items!G:G))*(1-C651)</f>
        <v>24.164999999999999</v>
      </c>
      <c r="G651" s="8">
        <f>SUMIF(Invoice_Line_Items!B:B,Invoices!A651,Invoice_Line_Items!I:I)-(E651-F651)</f>
        <v>6.9149999999999991</v>
      </c>
      <c r="H651" s="8">
        <f t="shared" si="20"/>
        <v>12</v>
      </c>
      <c r="I651">
        <f t="shared" si="21"/>
        <v>2020</v>
      </c>
    </row>
    <row r="652" spans="1:9" x14ac:dyDescent="0.15">
      <c r="A652" t="s">
        <v>757</v>
      </c>
      <c r="B652" t="s">
        <v>17</v>
      </c>
      <c r="C652" s="3">
        <v>0</v>
      </c>
      <c r="D652" s="2">
        <v>44176.084795636605</v>
      </c>
      <c r="E652" s="8">
        <f>(SUMIF(Invoice_Line_Items!B:B,Invoices!A652,Invoice_Line_Items!G:G))</f>
        <v>647.44999999999993</v>
      </c>
      <c r="F652" s="8">
        <f>(SUMIF(Invoice_Line_Items!B:B,Invoices!A652,Invoice_Line_Items!G:G))*(1-C652)</f>
        <v>647.44999999999993</v>
      </c>
      <c r="G652" s="8">
        <f>SUMIF(Invoice_Line_Items!B:B,Invoices!A652,Invoice_Line_Items!I:I)-(E652-F652)</f>
        <v>219.54999999999993</v>
      </c>
      <c r="H652" s="8">
        <f t="shared" si="20"/>
        <v>12</v>
      </c>
      <c r="I652">
        <f t="shared" si="21"/>
        <v>2020</v>
      </c>
    </row>
    <row r="653" spans="1:9" x14ac:dyDescent="0.15">
      <c r="A653" t="s">
        <v>758</v>
      </c>
      <c r="B653" t="s">
        <v>20</v>
      </c>
      <c r="C653" s="3">
        <v>0</v>
      </c>
      <c r="D653" s="2">
        <v>44176.175557743714</v>
      </c>
      <c r="E653" s="8">
        <f>(SUMIF(Invoice_Line_Items!B:B,Invoices!A653,Invoice_Line_Items!G:G))</f>
        <v>1088.9000000000003</v>
      </c>
      <c r="F653" s="8">
        <f>(SUMIF(Invoice_Line_Items!B:B,Invoices!A653,Invoice_Line_Items!G:G))*(1-C653)</f>
        <v>1088.9000000000003</v>
      </c>
      <c r="G653" s="8">
        <f>SUMIF(Invoice_Line_Items!B:B,Invoices!A653,Invoice_Line_Items!I:I)-(E653-F653)</f>
        <v>386.55</v>
      </c>
      <c r="H653" s="8">
        <f t="shared" si="20"/>
        <v>12</v>
      </c>
      <c r="I653">
        <f t="shared" si="21"/>
        <v>2020</v>
      </c>
    </row>
    <row r="654" spans="1:9" x14ac:dyDescent="0.15">
      <c r="A654" t="s">
        <v>759</v>
      </c>
      <c r="B654" t="s">
        <v>17</v>
      </c>
      <c r="C654" s="3">
        <v>0.2</v>
      </c>
      <c r="D654" s="2">
        <v>44176.226091637276</v>
      </c>
      <c r="E654" s="8">
        <f>(SUMIF(Invoice_Line_Items!B:B,Invoices!A654,Invoice_Line_Items!G:G))</f>
        <v>6507.4499999999989</v>
      </c>
      <c r="F654" s="8">
        <f>(SUMIF(Invoice_Line_Items!B:B,Invoices!A654,Invoice_Line_Items!G:G))*(1-C654)</f>
        <v>5205.9599999999991</v>
      </c>
      <c r="G654" s="8">
        <f>SUMIF(Invoice_Line_Items!B:B,Invoices!A654,Invoice_Line_Items!I:I)-(E654-F654)</f>
        <v>722.95999999999981</v>
      </c>
      <c r="H654" s="8">
        <f t="shared" si="20"/>
        <v>12</v>
      </c>
      <c r="I654">
        <f t="shared" si="21"/>
        <v>2020</v>
      </c>
    </row>
    <row r="655" spans="1:9" x14ac:dyDescent="0.15">
      <c r="A655" t="s">
        <v>760</v>
      </c>
      <c r="B655" t="s">
        <v>21</v>
      </c>
      <c r="C655" s="3">
        <v>0</v>
      </c>
      <c r="D655" s="2">
        <v>44176.462077383738</v>
      </c>
      <c r="E655" s="8">
        <f>(SUMIF(Invoice_Line_Items!B:B,Invoices!A655,Invoice_Line_Items!G:G))</f>
        <v>35.799999999999997</v>
      </c>
      <c r="F655" s="8">
        <f>(SUMIF(Invoice_Line_Items!B:B,Invoices!A655,Invoice_Line_Items!G:G))*(1-C655)</f>
        <v>35.799999999999997</v>
      </c>
      <c r="G655" s="8">
        <f>SUMIF(Invoice_Line_Items!B:B,Invoices!A655,Invoice_Line_Items!I:I)-(E655-F655)</f>
        <v>22.799999999999997</v>
      </c>
      <c r="H655" s="8">
        <f t="shared" si="20"/>
        <v>12</v>
      </c>
      <c r="I655">
        <f t="shared" si="21"/>
        <v>2020</v>
      </c>
    </row>
    <row r="656" spans="1:9" x14ac:dyDescent="0.15">
      <c r="A656" t="s">
        <v>761</v>
      </c>
      <c r="B656" t="s">
        <v>17</v>
      </c>
      <c r="C656" s="3">
        <v>0</v>
      </c>
      <c r="D656" s="2">
        <v>44176.522171485543</v>
      </c>
      <c r="E656" s="8">
        <f>(SUMIF(Invoice_Line_Items!B:B,Invoices!A656,Invoice_Line_Items!G:G))</f>
        <v>112.3</v>
      </c>
      <c r="F656" s="8">
        <f>(SUMIF(Invoice_Line_Items!B:B,Invoices!A656,Invoice_Line_Items!G:G))*(1-C656)</f>
        <v>112.3</v>
      </c>
      <c r="G656" s="8">
        <f>SUMIF(Invoice_Line_Items!B:B,Invoices!A656,Invoice_Line_Items!I:I)-(E656-F656)</f>
        <v>43.349999999999994</v>
      </c>
      <c r="H656" s="8">
        <f t="shared" si="20"/>
        <v>12</v>
      </c>
      <c r="I656">
        <f t="shared" si="21"/>
        <v>2020</v>
      </c>
    </row>
    <row r="657" spans="1:9" x14ac:dyDescent="0.15">
      <c r="A657" t="s">
        <v>762</v>
      </c>
      <c r="B657" t="s">
        <v>21</v>
      </c>
      <c r="C657" s="3">
        <v>0</v>
      </c>
      <c r="D657" s="2">
        <v>44176.563798819501</v>
      </c>
      <c r="E657" s="8">
        <f>(SUMIF(Invoice_Line_Items!B:B,Invoices!A657,Invoice_Line_Items!G:G))</f>
        <v>4795.0500000000011</v>
      </c>
      <c r="F657" s="8">
        <f>(SUMIF(Invoice_Line_Items!B:B,Invoices!A657,Invoice_Line_Items!G:G))*(1-C657)</f>
        <v>4795.0500000000011</v>
      </c>
      <c r="G657" s="8">
        <f>SUMIF(Invoice_Line_Items!B:B,Invoices!A657,Invoice_Line_Items!I:I)-(E657-F657)</f>
        <v>2091.7999999999997</v>
      </c>
      <c r="H657" s="8">
        <f t="shared" si="20"/>
        <v>12</v>
      </c>
      <c r="I657">
        <f t="shared" si="21"/>
        <v>2020</v>
      </c>
    </row>
    <row r="658" spans="1:9" x14ac:dyDescent="0.15">
      <c r="A658" t="s">
        <v>763</v>
      </c>
      <c r="B658" t="s">
        <v>21</v>
      </c>
      <c r="C658" s="3">
        <v>0.1</v>
      </c>
      <c r="D658" s="2">
        <v>44176.971378641851</v>
      </c>
      <c r="E658" s="8">
        <f>(SUMIF(Invoice_Line_Items!B:B,Invoices!A658,Invoice_Line_Items!G:G))</f>
        <v>757.6</v>
      </c>
      <c r="F658" s="8">
        <f>(SUMIF(Invoice_Line_Items!B:B,Invoices!A658,Invoice_Line_Items!G:G))*(1-C658)</f>
        <v>681.84</v>
      </c>
      <c r="G658" s="8">
        <f>SUMIF(Invoice_Line_Items!B:B,Invoices!A658,Invoice_Line_Items!I:I)-(E658-F658)</f>
        <v>218.14000000000004</v>
      </c>
      <c r="H658" s="8">
        <f t="shared" si="20"/>
        <v>12</v>
      </c>
      <c r="I658">
        <f t="shared" si="21"/>
        <v>2020</v>
      </c>
    </row>
    <row r="659" spans="1:9" x14ac:dyDescent="0.15">
      <c r="A659" t="s">
        <v>764</v>
      </c>
      <c r="B659" t="s">
        <v>23</v>
      </c>
      <c r="C659" s="3">
        <v>0</v>
      </c>
      <c r="D659" s="2">
        <v>44177.232551607412</v>
      </c>
      <c r="E659" s="8">
        <f>(SUMIF(Invoice_Line_Items!B:B,Invoices!A659,Invoice_Line_Items!G:G))</f>
        <v>429.55</v>
      </c>
      <c r="F659" s="8">
        <f>(SUMIF(Invoice_Line_Items!B:B,Invoices!A659,Invoice_Line_Items!G:G))*(1-C659)</f>
        <v>429.55</v>
      </c>
      <c r="G659" s="8">
        <f>SUMIF(Invoice_Line_Items!B:B,Invoices!A659,Invoice_Line_Items!I:I)-(E659-F659)</f>
        <v>158</v>
      </c>
      <c r="H659" s="8">
        <f t="shared" si="20"/>
        <v>12</v>
      </c>
      <c r="I659">
        <f t="shared" si="21"/>
        <v>2020</v>
      </c>
    </row>
    <row r="660" spans="1:9" x14ac:dyDescent="0.15">
      <c r="A660" t="s">
        <v>765</v>
      </c>
      <c r="B660" t="s">
        <v>29</v>
      </c>
      <c r="C660" s="3">
        <v>0.1</v>
      </c>
      <c r="D660" s="2">
        <v>44177.702693341409</v>
      </c>
      <c r="E660" s="8">
        <f>(SUMIF(Invoice_Line_Items!B:B,Invoices!A660,Invoice_Line_Items!G:G))</f>
        <v>1092.8499999999999</v>
      </c>
      <c r="F660" s="8">
        <f>(SUMIF(Invoice_Line_Items!B:B,Invoices!A660,Invoice_Line_Items!G:G))*(1-C660)</f>
        <v>983.56499999999994</v>
      </c>
      <c r="G660" s="8">
        <f>SUMIF(Invoice_Line_Items!B:B,Invoices!A660,Invoice_Line_Items!I:I)-(E660-F660)</f>
        <v>283.315</v>
      </c>
      <c r="H660" s="8">
        <f t="shared" si="20"/>
        <v>12</v>
      </c>
      <c r="I660">
        <f t="shared" si="21"/>
        <v>2020</v>
      </c>
    </row>
    <row r="661" spans="1:9" x14ac:dyDescent="0.15">
      <c r="A661" t="s">
        <v>766</v>
      </c>
      <c r="B661" t="s">
        <v>23</v>
      </c>
      <c r="C661" s="3">
        <v>0</v>
      </c>
      <c r="D661" s="2">
        <v>44178.175763974752</v>
      </c>
      <c r="E661" s="8">
        <f>(SUMIF(Invoice_Line_Items!B:B,Invoices!A661,Invoice_Line_Items!G:G))</f>
        <v>319.8</v>
      </c>
      <c r="F661" s="8">
        <f>(SUMIF(Invoice_Line_Items!B:B,Invoices!A661,Invoice_Line_Items!G:G))*(1-C661)</f>
        <v>319.8</v>
      </c>
      <c r="G661" s="8">
        <f>SUMIF(Invoice_Line_Items!B:B,Invoices!A661,Invoice_Line_Items!I:I)-(E661-F661)</f>
        <v>111.80000000000001</v>
      </c>
      <c r="H661" s="8">
        <f t="shared" si="20"/>
        <v>12</v>
      </c>
      <c r="I661">
        <f t="shared" si="21"/>
        <v>2020</v>
      </c>
    </row>
    <row r="662" spans="1:9" x14ac:dyDescent="0.15">
      <c r="A662" t="s">
        <v>767</v>
      </c>
      <c r="B662" t="s">
        <v>3359</v>
      </c>
      <c r="C662" s="3">
        <v>0</v>
      </c>
      <c r="D662" s="2">
        <v>44178.348234661906</v>
      </c>
      <c r="E662" s="8">
        <f>(SUMIF(Invoice_Line_Items!B:B,Invoices!A662,Invoice_Line_Items!G:G))</f>
        <v>380.39999999999992</v>
      </c>
      <c r="F662" s="8">
        <f>(SUMIF(Invoice_Line_Items!B:B,Invoices!A662,Invoice_Line_Items!G:G))*(1-C662)</f>
        <v>380.39999999999992</v>
      </c>
      <c r="G662" s="8">
        <f>SUMIF(Invoice_Line_Items!B:B,Invoices!A662,Invoice_Line_Items!I:I)-(E662-F662)</f>
        <v>173.19999999999996</v>
      </c>
      <c r="H662" s="8">
        <f t="shared" si="20"/>
        <v>12</v>
      </c>
      <c r="I662">
        <f t="shared" si="21"/>
        <v>2020</v>
      </c>
    </row>
    <row r="663" spans="1:9" x14ac:dyDescent="0.15">
      <c r="A663" t="s">
        <v>768</v>
      </c>
      <c r="B663" t="s">
        <v>21</v>
      </c>
      <c r="C663" s="3">
        <v>0</v>
      </c>
      <c r="D663" s="2">
        <v>44178.456597988014</v>
      </c>
      <c r="E663" s="8">
        <f>(SUMIF(Invoice_Line_Items!B:B,Invoices!A663,Invoice_Line_Items!G:G))</f>
        <v>70.599999999999994</v>
      </c>
      <c r="F663" s="8">
        <f>(SUMIF(Invoice_Line_Items!B:B,Invoices!A663,Invoice_Line_Items!G:G))*(1-C663)</f>
        <v>70.599999999999994</v>
      </c>
      <c r="G663" s="8">
        <f>SUMIF(Invoice_Line_Items!B:B,Invoices!A663,Invoice_Line_Items!I:I)-(E663-F663)</f>
        <v>36.099999999999994</v>
      </c>
      <c r="H663" s="8">
        <f t="shared" si="20"/>
        <v>12</v>
      </c>
      <c r="I663">
        <f t="shared" si="21"/>
        <v>2020</v>
      </c>
    </row>
    <row r="664" spans="1:9" x14ac:dyDescent="0.15">
      <c r="A664" t="s">
        <v>769</v>
      </c>
      <c r="B664" t="s">
        <v>22</v>
      </c>
      <c r="C664" s="3">
        <v>0</v>
      </c>
      <c r="D664" s="2">
        <v>44178.93095407373</v>
      </c>
      <c r="E664" s="8">
        <f>(SUMIF(Invoice_Line_Items!B:B,Invoices!A664,Invoice_Line_Items!G:G))</f>
        <v>465.65</v>
      </c>
      <c r="F664" s="8">
        <f>(SUMIF(Invoice_Line_Items!B:B,Invoices!A664,Invoice_Line_Items!G:G))*(1-C664)</f>
        <v>465.65</v>
      </c>
      <c r="G664" s="8">
        <f>SUMIF(Invoice_Line_Items!B:B,Invoices!A664,Invoice_Line_Items!I:I)-(E664-F664)</f>
        <v>98.449999999999989</v>
      </c>
      <c r="H664" s="8">
        <f t="shared" si="20"/>
        <v>12</v>
      </c>
      <c r="I664">
        <f t="shared" si="21"/>
        <v>2020</v>
      </c>
    </row>
    <row r="665" spans="1:9" x14ac:dyDescent="0.15">
      <c r="A665" t="s">
        <v>770</v>
      </c>
      <c r="B665" t="s">
        <v>23</v>
      </c>
      <c r="C665" s="3">
        <v>0</v>
      </c>
      <c r="D665" s="2">
        <v>44179.22775337498</v>
      </c>
      <c r="E665" s="8">
        <f>(SUMIF(Invoice_Line_Items!B:B,Invoices!A665,Invoice_Line_Items!G:G))</f>
        <v>106.6</v>
      </c>
      <c r="F665" s="8">
        <f>(SUMIF(Invoice_Line_Items!B:B,Invoices!A665,Invoice_Line_Items!G:G))*(1-C665)</f>
        <v>106.6</v>
      </c>
      <c r="G665" s="8">
        <f>SUMIF(Invoice_Line_Items!B:B,Invoices!A665,Invoice_Line_Items!I:I)-(E665-F665)</f>
        <v>56.55</v>
      </c>
      <c r="H665" s="8">
        <f t="shared" si="20"/>
        <v>12</v>
      </c>
      <c r="I665">
        <f t="shared" si="21"/>
        <v>2020</v>
      </c>
    </row>
    <row r="666" spans="1:9" x14ac:dyDescent="0.15">
      <c r="A666" t="s">
        <v>771</v>
      </c>
      <c r="B666" t="s">
        <v>23</v>
      </c>
      <c r="C666" s="3">
        <v>0</v>
      </c>
      <c r="D666" s="2">
        <v>44179.233951054433</v>
      </c>
      <c r="E666" s="8">
        <f>(SUMIF(Invoice_Line_Items!B:B,Invoices!A666,Invoice_Line_Items!G:G))</f>
        <v>3118.7999999999997</v>
      </c>
      <c r="F666" s="8">
        <f>(SUMIF(Invoice_Line_Items!B:B,Invoices!A666,Invoice_Line_Items!G:G))*(1-C666)</f>
        <v>3118.7999999999997</v>
      </c>
      <c r="G666" s="8">
        <f>SUMIF(Invoice_Line_Items!B:B,Invoices!A666,Invoice_Line_Items!I:I)-(E666-F666)</f>
        <v>970.79999999999973</v>
      </c>
      <c r="H666" s="8">
        <f t="shared" si="20"/>
        <v>12</v>
      </c>
      <c r="I666">
        <f t="shared" si="21"/>
        <v>2020</v>
      </c>
    </row>
    <row r="667" spans="1:9" x14ac:dyDescent="0.15">
      <c r="A667" t="s">
        <v>772</v>
      </c>
      <c r="B667" t="s">
        <v>23</v>
      </c>
      <c r="C667" s="3">
        <v>0</v>
      </c>
      <c r="D667" s="2">
        <v>44179.463663295996</v>
      </c>
      <c r="E667" s="8">
        <f>(SUMIF(Invoice_Line_Items!B:B,Invoices!A667,Invoice_Line_Items!G:G))</f>
        <v>377.54999999999995</v>
      </c>
      <c r="F667" s="8">
        <f>(SUMIF(Invoice_Line_Items!B:B,Invoices!A667,Invoice_Line_Items!G:G))*(1-C667)</f>
        <v>377.54999999999995</v>
      </c>
      <c r="G667" s="8">
        <f>SUMIF(Invoice_Line_Items!B:B,Invoices!A667,Invoice_Line_Items!I:I)-(E667-F667)</f>
        <v>114.14999999999998</v>
      </c>
      <c r="H667" s="8">
        <f t="shared" si="20"/>
        <v>12</v>
      </c>
      <c r="I667">
        <f t="shared" si="21"/>
        <v>2020</v>
      </c>
    </row>
    <row r="668" spans="1:9" x14ac:dyDescent="0.15">
      <c r="A668" t="s">
        <v>773</v>
      </c>
      <c r="B668" t="s">
        <v>17</v>
      </c>
      <c r="C668" s="3">
        <v>0.1</v>
      </c>
      <c r="D668" s="2">
        <v>44179.933846515647</v>
      </c>
      <c r="E668" s="8">
        <f>(SUMIF(Invoice_Line_Items!B:B,Invoices!A668,Invoice_Line_Items!G:G))</f>
        <v>502.59999999999997</v>
      </c>
      <c r="F668" s="8">
        <f>(SUMIF(Invoice_Line_Items!B:B,Invoices!A668,Invoice_Line_Items!G:G))*(1-C668)</f>
        <v>452.34</v>
      </c>
      <c r="G668" s="8">
        <f>SUMIF(Invoice_Line_Items!B:B,Invoices!A668,Invoice_Line_Items!I:I)-(E668-F668)</f>
        <v>135.24</v>
      </c>
      <c r="H668" s="8">
        <f t="shared" si="20"/>
        <v>12</v>
      </c>
      <c r="I668">
        <f t="shared" si="21"/>
        <v>2020</v>
      </c>
    </row>
    <row r="669" spans="1:9" x14ac:dyDescent="0.15">
      <c r="A669" t="s">
        <v>774</v>
      </c>
      <c r="B669" t="s">
        <v>19</v>
      </c>
      <c r="C669" s="3">
        <v>0</v>
      </c>
      <c r="D669" s="2">
        <v>44180.003863803962</v>
      </c>
      <c r="E669" s="8">
        <f>(SUMIF(Invoice_Line_Items!B:B,Invoices!A669,Invoice_Line_Items!G:G))</f>
        <v>149.75</v>
      </c>
      <c r="F669" s="8">
        <f>(SUMIF(Invoice_Line_Items!B:B,Invoices!A669,Invoice_Line_Items!G:G))*(1-C669)</f>
        <v>149.75</v>
      </c>
      <c r="G669" s="8">
        <f>SUMIF(Invoice_Line_Items!B:B,Invoices!A669,Invoice_Line_Items!I:I)-(E669-F669)</f>
        <v>75</v>
      </c>
      <c r="H669" s="8">
        <f t="shared" si="20"/>
        <v>12</v>
      </c>
      <c r="I669">
        <f t="shared" si="21"/>
        <v>2020</v>
      </c>
    </row>
    <row r="670" spans="1:9" x14ac:dyDescent="0.15">
      <c r="A670" t="s">
        <v>775</v>
      </c>
      <c r="B670" t="s">
        <v>21</v>
      </c>
      <c r="C670" s="3">
        <v>0.1</v>
      </c>
      <c r="D670" s="2">
        <v>44180.347556577603</v>
      </c>
      <c r="E670" s="8">
        <f>(SUMIF(Invoice_Line_Items!B:B,Invoices!A670,Invoice_Line_Items!G:G))</f>
        <v>623.65000000000009</v>
      </c>
      <c r="F670" s="8">
        <f>(SUMIF(Invoice_Line_Items!B:B,Invoices!A670,Invoice_Line_Items!G:G))*(1-C670)</f>
        <v>561.28500000000008</v>
      </c>
      <c r="G670" s="8">
        <f>SUMIF(Invoice_Line_Items!B:B,Invoices!A670,Invoice_Line_Items!I:I)-(E670-F670)</f>
        <v>174.28499999999997</v>
      </c>
      <c r="H670" s="8">
        <f t="shared" si="20"/>
        <v>12</v>
      </c>
      <c r="I670">
        <f t="shared" si="21"/>
        <v>2020</v>
      </c>
    </row>
    <row r="671" spans="1:9" x14ac:dyDescent="0.15">
      <c r="A671" t="s">
        <v>776</v>
      </c>
      <c r="B671" t="s">
        <v>17</v>
      </c>
      <c r="C671" s="3">
        <v>0</v>
      </c>
      <c r="D671" s="2">
        <v>44180.371874344601</v>
      </c>
      <c r="E671" s="8">
        <f>(SUMIF(Invoice_Line_Items!B:B,Invoices!A671,Invoice_Line_Items!G:G))</f>
        <v>408.7</v>
      </c>
      <c r="F671" s="8">
        <f>(SUMIF(Invoice_Line_Items!B:B,Invoices!A671,Invoice_Line_Items!G:G))*(1-C671)</f>
        <v>408.7</v>
      </c>
      <c r="G671" s="8">
        <f>SUMIF(Invoice_Line_Items!B:B,Invoices!A671,Invoice_Line_Items!I:I)-(E671-F671)</f>
        <v>142.94999999999999</v>
      </c>
      <c r="H671" s="8">
        <f t="shared" si="20"/>
        <v>12</v>
      </c>
      <c r="I671">
        <f t="shared" si="21"/>
        <v>2020</v>
      </c>
    </row>
    <row r="672" spans="1:9" x14ac:dyDescent="0.15">
      <c r="A672" t="s">
        <v>777</v>
      </c>
      <c r="B672" t="s">
        <v>23</v>
      </c>
      <c r="C672" s="3">
        <v>0.1</v>
      </c>
      <c r="D672" s="2">
        <v>44180.653294635151</v>
      </c>
      <c r="E672" s="8">
        <f>(SUMIF(Invoice_Line_Items!B:B,Invoices!A672,Invoice_Line_Items!G:G))</f>
        <v>388.5</v>
      </c>
      <c r="F672" s="8">
        <f>(SUMIF(Invoice_Line_Items!B:B,Invoices!A672,Invoice_Line_Items!G:G))*(1-C672)</f>
        <v>349.65000000000003</v>
      </c>
      <c r="G672" s="8">
        <f>SUMIF(Invoice_Line_Items!B:B,Invoices!A672,Invoice_Line_Items!I:I)-(E672-F672)</f>
        <v>87.15</v>
      </c>
      <c r="H672" s="8">
        <f t="shared" si="20"/>
        <v>12</v>
      </c>
      <c r="I672">
        <f t="shared" si="21"/>
        <v>2020</v>
      </c>
    </row>
    <row r="673" spans="1:9" x14ac:dyDescent="0.15">
      <c r="A673" t="s">
        <v>778</v>
      </c>
      <c r="B673" t="s">
        <v>19</v>
      </c>
      <c r="C673" s="3">
        <v>0</v>
      </c>
      <c r="D673" s="2">
        <v>44180.942537751886</v>
      </c>
      <c r="E673" s="8">
        <f>(SUMIF(Invoice_Line_Items!B:B,Invoices!A673,Invoice_Line_Items!G:G))</f>
        <v>209.3</v>
      </c>
      <c r="F673" s="8">
        <f>(SUMIF(Invoice_Line_Items!B:B,Invoices!A673,Invoice_Line_Items!G:G))*(1-C673)</f>
        <v>209.3</v>
      </c>
      <c r="G673" s="8">
        <f>SUMIF(Invoice_Line_Items!B:B,Invoices!A673,Invoice_Line_Items!I:I)-(E673-F673)</f>
        <v>69.999999999999986</v>
      </c>
      <c r="H673" s="8">
        <f t="shared" si="20"/>
        <v>12</v>
      </c>
      <c r="I673">
        <f t="shared" si="21"/>
        <v>2020</v>
      </c>
    </row>
    <row r="674" spans="1:9" x14ac:dyDescent="0.15">
      <c r="A674" t="s">
        <v>779</v>
      </c>
      <c r="B674" t="s">
        <v>19</v>
      </c>
      <c r="C674" s="3">
        <v>0</v>
      </c>
      <c r="D674" s="2">
        <v>44181.409532206962</v>
      </c>
      <c r="E674" s="8">
        <f>(SUMIF(Invoice_Line_Items!B:B,Invoices!A674,Invoice_Line_Items!G:G))</f>
        <v>1254.9499999999998</v>
      </c>
      <c r="F674" s="8">
        <f>(SUMIF(Invoice_Line_Items!B:B,Invoices!A674,Invoice_Line_Items!G:G))*(1-C674)</f>
        <v>1254.9499999999998</v>
      </c>
      <c r="G674" s="8">
        <f>SUMIF(Invoice_Line_Items!B:B,Invoices!A674,Invoice_Line_Items!I:I)-(E674-F674)</f>
        <v>534.20000000000005</v>
      </c>
      <c r="H674" s="8">
        <f t="shared" si="20"/>
        <v>12</v>
      </c>
      <c r="I674">
        <f t="shared" si="21"/>
        <v>2020</v>
      </c>
    </row>
    <row r="675" spans="1:9" x14ac:dyDescent="0.15">
      <c r="A675" t="s">
        <v>780</v>
      </c>
      <c r="B675" t="s">
        <v>29</v>
      </c>
      <c r="C675" s="3">
        <v>0</v>
      </c>
      <c r="D675" s="2">
        <v>44181.740685662291</v>
      </c>
      <c r="E675" s="8">
        <f>(SUMIF(Invoice_Line_Items!B:B,Invoices!A675,Invoice_Line_Items!G:G))</f>
        <v>372.25</v>
      </c>
      <c r="F675" s="8">
        <f>(SUMIF(Invoice_Line_Items!B:B,Invoices!A675,Invoice_Line_Items!G:G))*(1-C675)</f>
        <v>372.25</v>
      </c>
      <c r="G675" s="8">
        <f>SUMIF(Invoice_Line_Items!B:B,Invoices!A675,Invoice_Line_Items!I:I)-(E675-F675)</f>
        <v>140.89999999999998</v>
      </c>
      <c r="H675" s="8">
        <f t="shared" si="20"/>
        <v>12</v>
      </c>
      <c r="I675">
        <f t="shared" si="21"/>
        <v>2020</v>
      </c>
    </row>
    <row r="676" spans="1:9" x14ac:dyDescent="0.15">
      <c r="A676" t="s">
        <v>781</v>
      </c>
      <c r="B676" t="s">
        <v>19</v>
      </c>
      <c r="C676" s="3">
        <v>0</v>
      </c>
      <c r="D676" s="2">
        <v>44182.162039375959</v>
      </c>
      <c r="E676" s="8">
        <f>(SUMIF(Invoice_Line_Items!B:B,Invoices!A676,Invoice_Line_Items!G:G))</f>
        <v>254.84999999999997</v>
      </c>
      <c r="F676" s="8">
        <f>(SUMIF(Invoice_Line_Items!B:B,Invoices!A676,Invoice_Line_Items!G:G))*(1-C676)</f>
        <v>254.84999999999997</v>
      </c>
      <c r="G676" s="8">
        <f>SUMIF(Invoice_Line_Items!B:B,Invoices!A676,Invoice_Line_Items!I:I)-(E676-F676)</f>
        <v>81.59999999999998</v>
      </c>
      <c r="H676" s="8">
        <f t="shared" si="20"/>
        <v>12</v>
      </c>
      <c r="I676">
        <f t="shared" si="21"/>
        <v>2020</v>
      </c>
    </row>
    <row r="677" spans="1:9" x14ac:dyDescent="0.15">
      <c r="A677" t="s">
        <v>782</v>
      </c>
      <c r="B677" t="s">
        <v>24</v>
      </c>
      <c r="C677" s="3">
        <v>0</v>
      </c>
      <c r="D677" s="2">
        <v>44182.373371042057</v>
      </c>
      <c r="E677" s="8">
        <f>(SUMIF(Invoice_Line_Items!B:B,Invoices!A677,Invoice_Line_Items!G:G))</f>
        <v>161.55000000000001</v>
      </c>
      <c r="F677" s="8">
        <f>(SUMIF(Invoice_Line_Items!B:B,Invoices!A677,Invoice_Line_Items!G:G))*(1-C677)</f>
        <v>161.55000000000001</v>
      </c>
      <c r="G677" s="8">
        <f>SUMIF(Invoice_Line_Items!B:B,Invoices!A677,Invoice_Line_Items!I:I)-(E677-F677)</f>
        <v>79.599999999999994</v>
      </c>
      <c r="H677" s="8">
        <f t="shared" si="20"/>
        <v>12</v>
      </c>
      <c r="I677">
        <f t="shared" si="21"/>
        <v>2020</v>
      </c>
    </row>
    <row r="678" spans="1:9" x14ac:dyDescent="0.15">
      <c r="A678" t="s">
        <v>783</v>
      </c>
      <c r="B678" t="s">
        <v>20</v>
      </c>
      <c r="C678" s="3">
        <v>0</v>
      </c>
      <c r="D678" s="2">
        <v>44182.782591998846</v>
      </c>
      <c r="E678" s="8">
        <f>(SUMIF(Invoice_Line_Items!B:B,Invoices!A678,Invoice_Line_Items!G:G))</f>
        <v>584.75</v>
      </c>
      <c r="F678" s="8">
        <f>(SUMIF(Invoice_Line_Items!B:B,Invoices!A678,Invoice_Line_Items!G:G))*(1-C678)</f>
        <v>584.75</v>
      </c>
      <c r="G678" s="8">
        <f>SUMIF(Invoice_Line_Items!B:B,Invoices!A678,Invoice_Line_Items!I:I)-(E678-F678)</f>
        <v>201.75</v>
      </c>
      <c r="H678" s="8">
        <f t="shared" si="20"/>
        <v>12</v>
      </c>
      <c r="I678">
        <f t="shared" si="21"/>
        <v>2020</v>
      </c>
    </row>
    <row r="679" spans="1:9" x14ac:dyDescent="0.15">
      <c r="A679" t="s">
        <v>784</v>
      </c>
      <c r="B679" t="s">
        <v>20</v>
      </c>
      <c r="C679" s="3">
        <v>0.1</v>
      </c>
      <c r="D679" s="2">
        <v>44183.125262360954</v>
      </c>
      <c r="E679" s="8">
        <f>(SUMIF(Invoice_Line_Items!B:B,Invoices!A679,Invoice_Line_Items!G:G))</f>
        <v>59.9</v>
      </c>
      <c r="F679" s="8">
        <f>(SUMIF(Invoice_Line_Items!B:B,Invoices!A679,Invoice_Line_Items!G:G))*(1-C679)</f>
        <v>53.91</v>
      </c>
      <c r="G679" s="8">
        <f>SUMIF(Invoice_Line_Items!B:B,Invoices!A679,Invoice_Line_Items!I:I)-(E679-F679)</f>
        <v>24.009999999999998</v>
      </c>
      <c r="H679" s="8">
        <f t="shared" si="20"/>
        <v>12</v>
      </c>
      <c r="I679">
        <f t="shared" si="21"/>
        <v>2020</v>
      </c>
    </row>
    <row r="680" spans="1:9" x14ac:dyDescent="0.15">
      <c r="A680" t="s">
        <v>785</v>
      </c>
      <c r="B680" t="s">
        <v>19</v>
      </c>
      <c r="C680" s="3">
        <v>0</v>
      </c>
      <c r="D680" s="2">
        <v>44183.594681864772</v>
      </c>
      <c r="E680" s="8">
        <f>(SUMIF(Invoice_Line_Items!B:B,Invoices!A680,Invoice_Line_Items!G:G))</f>
        <v>97.45</v>
      </c>
      <c r="F680" s="8">
        <f>(SUMIF(Invoice_Line_Items!B:B,Invoices!A680,Invoice_Line_Items!G:G))*(1-C680)</f>
        <v>97.45</v>
      </c>
      <c r="G680" s="8">
        <f>SUMIF(Invoice_Line_Items!B:B,Invoices!A680,Invoice_Line_Items!I:I)-(E680-F680)</f>
        <v>40.200000000000003</v>
      </c>
      <c r="H680" s="8">
        <f t="shared" si="20"/>
        <v>12</v>
      </c>
      <c r="I680">
        <f t="shared" si="21"/>
        <v>2020</v>
      </c>
    </row>
    <row r="681" spans="1:9" x14ac:dyDescent="0.15">
      <c r="A681" t="s">
        <v>786</v>
      </c>
      <c r="B681" t="s">
        <v>23</v>
      </c>
      <c r="C681" s="3">
        <v>0.1</v>
      </c>
      <c r="D681" s="2">
        <v>44184.008639094369</v>
      </c>
      <c r="E681" s="8">
        <f>(SUMIF(Invoice_Line_Items!B:B,Invoices!A681,Invoice_Line_Items!G:G))</f>
        <v>230.29999999999998</v>
      </c>
      <c r="F681" s="8">
        <f>(SUMIF(Invoice_Line_Items!B:B,Invoices!A681,Invoice_Line_Items!G:G))*(1-C681)</f>
        <v>207.26999999999998</v>
      </c>
      <c r="G681" s="8">
        <f>SUMIF(Invoice_Line_Items!B:B,Invoices!A681,Invoice_Line_Items!I:I)-(E681-F681)</f>
        <v>58.269999999999982</v>
      </c>
      <c r="H681" s="8">
        <f t="shared" si="20"/>
        <v>12</v>
      </c>
      <c r="I681">
        <f t="shared" si="21"/>
        <v>2020</v>
      </c>
    </row>
    <row r="682" spans="1:9" x14ac:dyDescent="0.15">
      <c r="A682" t="s">
        <v>787</v>
      </c>
      <c r="B682" t="s">
        <v>24</v>
      </c>
      <c r="C682" s="3">
        <v>0</v>
      </c>
      <c r="D682" s="2">
        <v>44184.047503675705</v>
      </c>
      <c r="E682" s="8">
        <f>(SUMIF(Invoice_Line_Items!B:B,Invoices!A682,Invoice_Line_Items!G:G))</f>
        <v>215.45</v>
      </c>
      <c r="F682" s="8">
        <f>(SUMIF(Invoice_Line_Items!B:B,Invoices!A682,Invoice_Line_Items!G:G))*(1-C682)</f>
        <v>215.45</v>
      </c>
      <c r="G682" s="8">
        <f>SUMIF(Invoice_Line_Items!B:B,Invoices!A682,Invoice_Line_Items!I:I)-(E682-F682)</f>
        <v>81.149999999999977</v>
      </c>
      <c r="H682" s="8">
        <f t="shared" si="20"/>
        <v>12</v>
      </c>
      <c r="I682">
        <f t="shared" si="21"/>
        <v>2020</v>
      </c>
    </row>
    <row r="683" spans="1:9" x14ac:dyDescent="0.15">
      <c r="A683" t="s">
        <v>788</v>
      </c>
      <c r="B683" t="s">
        <v>29</v>
      </c>
      <c r="C683" s="3">
        <v>0.1</v>
      </c>
      <c r="D683" s="2">
        <v>44184.091303350498</v>
      </c>
      <c r="E683" s="8">
        <f>(SUMIF(Invoice_Line_Items!B:B,Invoices!A683,Invoice_Line_Items!G:G))</f>
        <v>1714.25</v>
      </c>
      <c r="F683" s="8">
        <f>(SUMIF(Invoice_Line_Items!B:B,Invoices!A683,Invoice_Line_Items!G:G))*(1-C683)</f>
        <v>1542.825</v>
      </c>
      <c r="G683" s="8">
        <f>SUMIF(Invoice_Line_Items!B:B,Invoices!A683,Invoice_Line_Items!I:I)-(E683-F683)</f>
        <v>503.42499999999984</v>
      </c>
      <c r="H683" s="8">
        <f t="shared" si="20"/>
        <v>12</v>
      </c>
      <c r="I683">
        <f t="shared" si="21"/>
        <v>2020</v>
      </c>
    </row>
    <row r="684" spans="1:9" x14ac:dyDescent="0.15">
      <c r="A684" t="s">
        <v>789</v>
      </c>
      <c r="B684" t="s">
        <v>19</v>
      </c>
      <c r="C684" s="3">
        <v>0.1</v>
      </c>
      <c r="D684" s="2">
        <v>44184.334609629543</v>
      </c>
      <c r="E684" s="8">
        <f>(SUMIF(Invoice_Line_Items!B:B,Invoices!A684,Invoice_Line_Items!G:G))</f>
        <v>344.3</v>
      </c>
      <c r="F684" s="8">
        <f>(SUMIF(Invoice_Line_Items!B:B,Invoices!A684,Invoice_Line_Items!G:G))*(1-C684)</f>
        <v>309.87</v>
      </c>
      <c r="G684" s="8">
        <f>SUMIF(Invoice_Line_Items!B:B,Invoices!A684,Invoice_Line_Items!I:I)-(E684-F684)</f>
        <v>102.57</v>
      </c>
      <c r="H684" s="8">
        <f t="shared" si="20"/>
        <v>12</v>
      </c>
      <c r="I684">
        <f t="shared" si="21"/>
        <v>2020</v>
      </c>
    </row>
    <row r="685" spans="1:9" x14ac:dyDescent="0.15">
      <c r="A685" t="s">
        <v>790</v>
      </c>
      <c r="B685" t="s">
        <v>21</v>
      </c>
      <c r="C685" s="3">
        <v>0</v>
      </c>
      <c r="D685" s="2">
        <v>44184.541807288209</v>
      </c>
      <c r="E685" s="8">
        <f>(SUMIF(Invoice_Line_Items!B:B,Invoices!A685,Invoice_Line_Items!G:G))</f>
        <v>401.85</v>
      </c>
      <c r="F685" s="8">
        <f>(SUMIF(Invoice_Line_Items!B:B,Invoices!A685,Invoice_Line_Items!G:G))*(1-C685)</f>
        <v>401.85</v>
      </c>
      <c r="G685" s="8">
        <f>SUMIF(Invoice_Line_Items!B:B,Invoices!A685,Invoice_Line_Items!I:I)-(E685-F685)</f>
        <v>175.6</v>
      </c>
      <c r="H685" s="8">
        <f t="shared" si="20"/>
        <v>12</v>
      </c>
      <c r="I685">
        <f t="shared" si="21"/>
        <v>2020</v>
      </c>
    </row>
    <row r="686" spans="1:9" x14ac:dyDescent="0.15">
      <c r="A686" t="s">
        <v>791</v>
      </c>
      <c r="B686" t="s">
        <v>24</v>
      </c>
      <c r="C686" s="3">
        <v>0.1</v>
      </c>
      <c r="D686" s="2">
        <v>44184.752311283482</v>
      </c>
      <c r="E686" s="8">
        <f>(SUMIF(Invoice_Line_Items!B:B,Invoices!A686,Invoice_Line_Items!G:G))</f>
        <v>79.8</v>
      </c>
      <c r="F686" s="8">
        <f>(SUMIF(Invoice_Line_Items!B:B,Invoices!A686,Invoice_Line_Items!G:G))*(1-C686)</f>
        <v>71.819999999999993</v>
      </c>
      <c r="G686" s="8">
        <f>SUMIF(Invoice_Line_Items!B:B,Invoices!A686,Invoice_Line_Items!I:I)-(E686-F686)</f>
        <v>21.819999999999993</v>
      </c>
      <c r="H686" s="8">
        <f t="shared" si="20"/>
        <v>12</v>
      </c>
      <c r="I686">
        <f t="shared" si="21"/>
        <v>2020</v>
      </c>
    </row>
    <row r="687" spans="1:9" x14ac:dyDescent="0.15">
      <c r="A687" t="s">
        <v>792</v>
      </c>
      <c r="B687" t="s">
        <v>3359</v>
      </c>
      <c r="C687" s="3">
        <v>0</v>
      </c>
      <c r="D687" s="2">
        <v>44184.928301524546</v>
      </c>
      <c r="E687" s="8">
        <f>(SUMIF(Invoice_Line_Items!B:B,Invoices!A687,Invoice_Line_Items!G:G))</f>
        <v>445.04999999999995</v>
      </c>
      <c r="F687" s="8">
        <f>(SUMIF(Invoice_Line_Items!B:B,Invoices!A687,Invoice_Line_Items!G:G))*(1-C687)</f>
        <v>445.04999999999995</v>
      </c>
      <c r="G687" s="8">
        <f>SUMIF(Invoice_Line_Items!B:B,Invoices!A687,Invoice_Line_Items!I:I)-(E687-F687)</f>
        <v>186.29999999999995</v>
      </c>
      <c r="H687" s="8">
        <f t="shared" si="20"/>
        <v>12</v>
      </c>
      <c r="I687">
        <f t="shared" si="21"/>
        <v>2020</v>
      </c>
    </row>
    <row r="688" spans="1:9" x14ac:dyDescent="0.15">
      <c r="A688" t="s">
        <v>793</v>
      </c>
      <c r="B688" t="s">
        <v>20</v>
      </c>
      <c r="C688" s="3">
        <v>0.1</v>
      </c>
      <c r="D688" s="2">
        <v>44185.110703791252</v>
      </c>
      <c r="E688" s="8">
        <f>(SUMIF(Invoice_Line_Items!B:B,Invoices!A688,Invoice_Line_Items!G:G))</f>
        <v>79.95</v>
      </c>
      <c r="F688" s="8">
        <f>(SUMIF(Invoice_Line_Items!B:B,Invoices!A688,Invoice_Line_Items!G:G))*(1-C688)</f>
        <v>71.954999999999998</v>
      </c>
      <c r="G688" s="8">
        <f>SUMIF(Invoice_Line_Items!B:B,Invoices!A688,Invoice_Line_Items!I:I)-(E688-F688)</f>
        <v>19.954999999999998</v>
      </c>
      <c r="H688" s="8">
        <f t="shared" si="20"/>
        <v>12</v>
      </c>
      <c r="I688">
        <f t="shared" si="21"/>
        <v>2020</v>
      </c>
    </row>
    <row r="689" spans="1:9" x14ac:dyDescent="0.15">
      <c r="A689" t="s">
        <v>794</v>
      </c>
      <c r="B689" t="s">
        <v>17</v>
      </c>
      <c r="C689" s="3">
        <v>0</v>
      </c>
      <c r="D689" s="2">
        <v>44185.419818193615</v>
      </c>
      <c r="E689" s="8">
        <f>(SUMIF(Invoice_Line_Items!B:B,Invoices!A689,Invoice_Line_Items!G:G))</f>
        <v>1166.2</v>
      </c>
      <c r="F689" s="8">
        <f>(SUMIF(Invoice_Line_Items!B:B,Invoices!A689,Invoice_Line_Items!G:G))*(1-C689)</f>
        <v>1166.2</v>
      </c>
      <c r="G689" s="8">
        <f>SUMIF(Invoice_Line_Items!B:B,Invoices!A689,Invoice_Line_Items!I:I)-(E689-F689)</f>
        <v>370.44999999999987</v>
      </c>
      <c r="H689" s="8">
        <f t="shared" si="20"/>
        <v>12</v>
      </c>
      <c r="I689">
        <f t="shared" si="21"/>
        <v>2020</v>
      </c>
    </row>
    <row r="690" spans="1:9" x14ac:dyDescent="0.15">
      <c r="A690" t="s">
        <v>795</v>
      </c>
      <c r="B690" t="s">
        <v>24</v>
      </c>
      <c r="C690" s="3">
        <v>0</v>
      </c>
      <c r="D690" s="2">
        <v>44185.574044225614</v>
      </c>
      <c r="E690" s="8">
        <f>(SUMIF(Invoice_Line_Items!B:B,Invoices!A690,Invoice_Line_Items!G:G))</f>
        <v>640.5</v>
      </c>
      <c r="F690" s="8">
        <f>(SUMIF(Invoice_Line_Items!B:B,Invoices!A690,Invoice_Line_Items!G:G))*(1-C690)</f>
        <v>640.5</v>
      </c>
      <c r="G690" s="8">
        <f>SUMIF(Invoice_Line_Items!B:B,Invoices!A690,Invoice_Line_Items!I:I)-(E690-F690)</f>
        <v>275.89999999999998</v>
      </c>
      <c r="H690" s="8">
        <f t="shared" si="20"/>
        <v>12</v>
      </c>
      <c r="I690">
        <f t="shared" si="21"/>
        <v>2020</v>
      </c>
    </row>
    <row r="691" spans="1:9" x14ac:dyDescent="0.15">
      <c r="A691" t="s">
        <v>796</v>
      </c>
      <c r="B691" t="s">
        <v>19</v>
      </c>
      <c r="C691" s="3">
        <v>0</v>
      </c>
      <c r="D691" s="2">
        <v>44185.639659727218</v>
      </c>
      <c r="E691" s="8">
        <f>(SUMIF(Invoice_Line_Items!B:B,Invoices!A691,Invoice_Line_Items!G:G))</f>
        <v>199.2</v>
      </c>
      <c r="F691" s="8">
        <f>(SUMIF(Invoice_Line_Items!B:B,Invoices!A691,Invoice_Line_Items!G:G))*(1-C691)</f>
        <v>199.2</v>
      </c>
      <c r="G691" s="8">
        <f>SUMIF(Invoice_Line_Items!B:B,Invoices!A691,Invoice_Line_Items!I:I)-(E691-F691)</f>
        <v>71.899999999999991</v>
      </c>
      <c r="H691" s="8">
        <f t="shared" si="20"/>
        <v>12</v>
      </c>
      <c r="I691">
        <f t="shared" si="21"/>
        <v>2020</v>
      </c>
    </row>
    <row r="692" spans="1:9" x14ac:dyDescent="0.15">
      <c r="A692" t="s">
        <v>797</v>
      </c>
      <c r="B692" t="s">
        <v>20</v>
      </c>
      <c r="C692" s="3">
        <v>0</v>
      </c>
      <c r="D692" s="2">
        <v>44185.949931174291</v>
      </c>
      <c r="E692" s="8">
        <f>(SUMIF(Invoice_Line_Items!B:B,Invoices!A692,Invoice_Line_Items!G:G))</f>
        <v>30.349999999999998</v>
      </c>
      <c r="F692" s="8">
        <f>(SUMIF(Invoice_Line_Items!B:B,Invoices!A692,Invoice_Line_Items!G:G))*(1-C692)</f>
        <v>30.349999999999998</v>
      </c>
      <c r="G692" s="8">
        <f>SUMIF(Invoice_Line_Items!B:B,Invoices!A692,Invoice_Line_Items!I:I)-(E692-F692)</f>
        <v>10.149999999999999</v>
      </c>
      <c r="H692" s="8">
        <f t="shared" si="20"/>
        <v>12</v>
      </c>
      <c r="I692">
        <f t="shared" si="21"/>
        <v>2020</v>
      </c>
    </row>
    <row r="693" spans="1:9" x14ac:dyDescent="0.15">
      <c r="A693" t="s">
        <v>798</v>
      </c>
      <c r="B693" t="s">
        <v>19</v>
      </c>
      <c r="C693" s="3">
        <v>0</v>
      </c>
      <c r="D693" s="2">
        <v>44185.974556680936</v>
      </c>
      <c r="E693" s="8">
        <f>(SUMIF(Invoice_Line_Items!B:B,Invoices!A693,Invoice_Line_Items!G:G))</f>
        <v>4019.2</v>
      </c>
      <c r="F693" s="8">
        <f>(SUMIF(Invoice_Line_Items!B:B,Invoices!A693,Invoice_Line_Items!G:G))*(1-C693)</f>
        <v>4019.2</v>
      </c>
      <c r="G693" s="8">
        <f>SUMIF(Invoice_Line_Items!B:B,Invoices!A693,Invoice_Line_Items!I:I)-(E693-F693)</f>
        <v>1878.85</v>
      </c>
      <c r="H693" s="8">
        <f t="shared" si="20"/>
        <v>12</v>
      </c>
      <c r="I693">
        <f t="shared" si="21"/>
        <v>2020</v>
      </c>
    </row>
    <row r="694" spans="1:9" x14ac:dyDescent="0.15">
      <c r="A694" t="s">
        <v>799</v>
      </c>
      <c r="B694" t="s">
        <v>19</v>
      </c>
      <c r="C694" s="3">
        <v>0.1</v>
      </c>
      <c r="D694" s="2">
        <v>44186.058418138389</v>
      </c>
      <c r="E694" s="8">
        <f>(SUMIF(Invoice_Line_Items!B:B,Invoices!A694,Invoice_Line_Items!G:G))</f>
        <v>663.69999999999993</v>
      </c>
      <c r="F694" s="8">
        <f>(SUMIF(Invoice_Line_Items!B:B,Invoices!A694,Invoice_Line_Items!G:G))*(1-C694)</f>
        <v>597.32999999999993</v>
      </c>
      <c r="G694" s="8">
        <f>SUMIF(Invoice_Line_Items!B:B,Invoices!A694,Invoice_Line_Items!I:I)-(E694-F694)</f>
        <v>150.17999999999995</v>
      </c>
      <c r="H694" s="8">
        <f t="shared" si="20"/>
        <v>12</v>
      </c>
      <c r="I694">
        <f t="shared" si="21"/>
        <v>2020</v>
      </c>
    </row>
    <row r="695" spans="1:9" x14ac:dyDescent="0.15">
      <c r="A695" t="s">
        <v>800</v>
      </c>
      <c r="B695" t="s">
        <v>17</v>
      </c>
      <c r="C695" s="3">
        <v>0</v>
      </c>
      <c r="D695" s="2">
        <v>44186.217495236589</v>
      </c>
      <c r="E695" s="8">
        <f>(SUMIF(Invoice_Line_Items!B:B,Invoices!A695,Invoice_Line_Items!G:G))</f>
        <v>1340.75</v>
      </c>
      <c r="F695" s="8">
        <f>(SUMIF(Invoice_Line_Items!B:B,Invoices!A695,Invoice_Line_Items!G:G))*(1-C695)</f>
        <v>1340.75</v>
      </c>
      <c r="G695" s="8">
        <f>SUMIF(Invoice_Line_Items!B:B,Invoices!A695,Invoice_Line_Items!I:I)-(E695-F695)</f>
        <v>465.59999999999991</v>
      </c>
      <c r="H695" s="8">
        <f t="shared" si="20"/>
        <v>12</v>
      </c>
      <c r="I695">
        <f t="shared" si="21"/>
        <v>2020</v>
      </c>
    </row>
    <row r="696" spans="1:9" x14ac:dyDescent="0.15">
      <c r="A696" t="s">
        <v>801</v>
      </c>
      <c r="B696" t="s">
        <v>17</v>
      </c>
      <c r="C696" s="3">
        <v>0</v>
      </c>
      <c r="D696" s="2">
        <v>44186.334293416272</v>
      </c>
      <c r="E696" s="8">
        <f>(SUMIF(Invoice_Line_Items!B:B,Invoices!A696,Invoice_Line_Items!G:G))</f>
        <v>1529.7499999999998</v>
      </c>
      <c r="F696" s="8">
        <f>(SUMIF(Invoice_Line_Items!B:B,Invoices!A696,Invoice_Line_Items!G:G))*(1-C696)</f>
        <v>1529.7499999999998</v>
      </c>
      <c r="G696" s="8">
        <f>SUMIF(Invoice_Line_Items!B:B,Invoices!A696,Invoice_Line_Items!I:I)-(E696-F696)</f>
        <v>614.15</v>
      </c>
      <c r="H696" s="8">
        <f t="shared" si="20"/>
        <v>12</v>
      </c>
      <c r="I696">
        <f t="shared" si="21"/>
        <v>2020</v>
      </c>
    </row>
    <row r="697" spans="1:9" x14ac:dyDescent="0.15">
      <c r="A697" t="s">
        <v>802</v>
      </c>
      <c r="B697" t="s">
        <v>20</v>
      </c>
      <c r="C697" s="3">
        <v>0.1</v>
      </c>
      <c r="D697" s="2">
        <v>44186.496659040393</v>
      </c>
      <c r="E697" s="8">
        <f>(SUMIF(Invoice_Line_Items!B:B,Invoices!A697,Invoice_Line_Items!G:G))</f>
        <v>3836.2499999999995</v>
      </c>
      <c r="F697" s="8">
        <f>(SUMIF(Invoice_Line_Items!B:B,Invoices!A697,Invoice_Line_Items!G:G))*(1-C697)</f>
        <v>3452.6249999999995</v>
      </c>
      <c r="G697" s="8">
        <f>SUMIF(Invoice_Line_Items!B:B,Invoices!A697,Invoice_Line_Items!I:I)-(E697-F697)</f>
        <v>835.97499999999968</v>
      </c>
      <c r="H697" s="8">
        <f t="shared" si="20"/>
        <v>12</v>
      </c>
      <c r="I697">
        <f t="shared" si="21"/>
        <v>2020</v>
      </c>
    </row>
    <row r="698" spans="1:9" x14ac:dyDescent="0.15">
      <c r="A698" t="s">
        <v>803</v>
      </c>
      <c r="B698" t="s">
        <v>17</v>
      </c>
      <c r="C698" s="3">
        <v>0</v>
      </c>
      <c r="D698" s="2">
        <v>44186.587061016697</v>
      </c>
      <c r="E698" s="8">
        <f>(SUMIF(Invoice_Line_Items!B:B,Invoices!A698,Invoice_Line_Items!G:G))</f>
        <v>170.04999999999998</v>
      </c>
      <c r="F698" s="8">
        <f>(SUMIF(Invoice_Line_Items!B:B,Invoices!A698,Invoice_Line_Items!G:G))*(1-C698)</f>
        <v>170.04999999999998</v>
      </c>
      <c r="G698" s="8">
        <f>SUMIF(Invoice_Line_Items!B:B,Invoices!A698,Invoice_Line_Items!I:I)-(E698-F698)</f>
        <v>68.299999999999983</v>
      </c>
      <c r="H698" s="8">
        <f t="shared" si="20"/>
        <v>12</v>
      </c>
      <c r="I698">
        <f t="shared" si="21"/>
        <v>2020</v>
      </c>
    </row>
    <row r="699" spans="1:9" x14ac:dyDescent="0.15">
      <c r="A699" t="s">
        <v>804</v>
      </c>
      <c r="B699" t="s">
        <v>17</v>
      </c>
      <c r="C699" s="3">
        <v>0</v>
      </c>
      <c r="D699" s="2">
        <v>44186.668496130267</v>
      </c>
      <c r="E699" s="8">
        <f>(SUMIF(Invoice_Line_Items!B:B,Invoices!A699,Invoice_Line_Items!G:G))</f>
        <v>524.55000000000007</v>
      </c>
      <c r="F699" s="8">
        <f>(SUMIF(Invoice_Line_Items!B:B,Invoices!A699,Invoice_Line_Items!G:G))*(1-C699)</f>
        <v>524.55000000000007</v>
      </c>
      <c r="G699" s="8">
        <f>SUMIF(Invoice_Line_Items!B:B,Invoices!A699,Invoice_Line_Items!I:I)-(E699-F699)</f>
        <v>204.49999999999997</v>
      </c>
      <c r="H699" s="8">
        <f t="shared" si="20"/>
        <v>12</v>
      </c>
      <c r="I699">
        <f t="shared" si="21"/>
        <v>2020</v>
      </c>
    </row>
    <row r="700" spans="1:9" x14ac:dyDescent="0.15">
      <c r="A700" t="s">
        <v>805</v>
      </c>
      <c r="B700" t="s">
        <v>3359</v>
      </c>
      <c r="C700" s="3">
        <v>0</v>
      </c>
      <c r="D700" s="2">
        <v>44186.69324224499</v>
      </c>
      <c r="E700" s="8">
        <f>(SUMIF(Invoice_Line_Items!B:B,Invoices!A700,Invoice_Line_Items!G:G))</f>
        <v>997.5</v>
      </c>
      <c r="F700" s="8">
        <f>(SUMIF(Invoice_Line_Items!B:B,Invoices!A700,Invoice_Line_Items!G:G))*(1-C700)</f>
        <v>997.5</v>
      </c>
      <c r="G700" s="8">
        <f>SUMIF(Invoice_Line_Items!B:B,Invoices!A700,Invoice_Line_Items!I:I)-(E700-F700)</f>
        <v>372.49999999999994</v>
      </c>
      <c r="H700" s="8">
        <f t="shared" si="20"/>
        <v>12</v>
      </c>
      <c r="I700">
        <f t="shared" si="21"/>
        <v>2020</v>
      </c>
    </row>
    <row r="701" spans="1:9" x14ac:dyDescent="0.15">
      <c r="A701" t="s">
        <v>806</v>
      </c>
      <c r="B701" t="s">
        <v>20</v>
      </c>
      <c r="C701" s="3">
        <v>0</v>
      </c>
      <c r="D701" s="2">
        <v>44186.790837110835</v>
      </c>
      <c r="E701" s="8">
        <f>(SUMIF(Invoice_Line_Items!B:B,Invoices!A701,Invoice_Line_Items!G:G))</f>
        <v>4396.3</v>
      </c>
      <c r="F701" s="8">
        <f>(SUMIF(Invoice_Line_Items!B:B,Invoices!A701,Invoice_Line_Items!G:G))*(1-C701)</f>
        <v>4396.3</v>
      </c>
      <c r="G701" s="8">
        <f>SUMIF(Invoice_Line_Items!B:B,Invoices!A701,Invoice_Line_Items!I:I)-(E701-F701)</f>
        <v>1524.5500000000002</v>
      </c>
      <c r="H701" s="8">
        <f t="shared" si="20"/>
        <v>12</v>
      </c>
      <c r="I701">
        <f t="shared" si="21"/>
        <v>2020</v>
      </c>
    </row>
    <row r="702" spans="1:9" x14ac:dyDescent="0.15">
      <c r="A702" t="s">
        <v>807</v>
      </c>
      <c r="B702" t="s">
        <v>19</v>
      </c>
      <c r="C702" s="3">
        <v>0</v>
      </c>
      <c r="D702" s="2">
        <v>44186.799886295281</v>
      </c>
      <c r="E702" s="8">
        <f>(SUMIF(Invoice_Line_Items!B:B,Invoices!A702,Invoice_Line_Items!G:G))</f>
        <v>758.2</v>
      </c>
      <c r="F702" s="8">
        <f>(SUMIF(Invoice_Line_Items!B:B,Invoices!A702,Invoice_Line_Items!G:G))*(1-C702)</f>
        <v>758.2</v>
      </c>
      <c r="G702" s="8">
        <f>SUMIF(Invoice_Line_Items!B:B,Invoices!A702,Invoice_Line_Items!I:I)-(E702-F702)</f>
        <v>321.20000000000005</v>
      </c>
      <c r="H702" s="8">
        <f t="shared" si="20"/>
        <v>12</v>
      </c>
      <c r="I702">
        <f t="shared" si="21"/>
        <v>2020</v>
      </c>
    </row>
    <row r="703" spans="1:9" x14ac:dyDescent="0.15">
      <c r="A703" t="s">
        <v>808</v>
      </c>
      <c r="B703" t="s">
        <v>21</v>
      </c>
      <c r="C703" s="3">
        <v>0</v>
      </c>
      <c r="D703" s="2">
        <v>44186.991548016798</v>
      </c>
      <c r="E703" s="8">
        <f>(SUMIF(Invoice_Line_Items!B:B,Invoices!A703,Invoice_Line_Items!G:G))</f>
        <v>77.3</v>
      </c>
      <c r="F703" s="8">
        <f>(SUMIF(Invoice_Line_Items!B:B,Invoices!A703,Invoice_Line_Items!G:G))*(1-C703)</f>
        <v>77.3</v>
      </c>
      <c r="G703" s="8">
        <f>SUMIF(Invoice_Line_Items!B:B,Invoices!A703,Invoice_Line_Items!I:I)-(E703-F703)</f>
        <v>43.4</v>
      </c>
      <c r="H703" s="8">
        <f t="shared" si="20"/>
        <v>12</v>
      </c>
      <c r="I703">
        <f t="shared" si="21"/>
        <v>2020</v>
      </c>
    </row>
    <row r="704" spans="1:9" x14ac:dyDescent="0.15">
      <c r="A704" t="s">
        <v>809</v>
      </c>
      <c r="B704" t="s">
        <v>20</v>
      </c>
      <c r="C704" s="3">
        <v>0</v>
      </c>
      <c r="D704" s="2">
        <v>44187.482541523153</v>
      </c>
      <c r="E704" s="8">
        <f>(SUMIF(Invoice_Line_Items!B:B,Invoices!A704,Invoice_Line_Items!G:G))</f>
        <v>29.95</v>
      </c>
      <c r="F704" s="8">
        <f>(SUMIF(Invoice_Line_Items!B:B,Invoices!A704,Invoice_Line_Items!G:G))*(1-C704)</f>
        <v>29.95</v>
      </c>
      <c r="G704" s="8">
        <f>SUMIF(Invoice_Line_Items!B:B,Invoices!A704,Invoice_Line_Items!I:I)-(E704-F704)</f>
        <v>15</v>
      </c>
      <c r="H704" s="8">
        <f t="shared" si="20"/>
        <v>12</v>
      </c>
      <c r="I704">
        <f t="shared" si="21"/>
        <v>2020</v>
      </c>
    </row>
    <row r="705" spans="1:9" x14ac:dyDescent="0.15">
      <c r="A705" t="s">
        <v>810</v>
      </c>
      <c r="B705" t="s">
        <v>17</v>
      </c>
      <c r="C705" s="3">
        <v>0</v>
      </c>
      <c r="D705" s="2">
        <v>44187.570226040443</v>
      </c>
      <c r="E705" s="8">
        <f>(SUMIF(Invoice_Line_Items!B:B,Invoices!A705,Invoice_Line_Items!G:G))</f>
        <v>57.2</v>
      </c>
      <c r="F705" s="8">
        <f>(SUMIF(Invoice_Line_Items!B:B,Invoices!A705,Invoice_Line_Items!G:G))*(1-C705)</f>
        <v>57.2</v>
      </c>
      <c r="G705" s="8">
        <f>SUMIF(Invoice_Line_Items!B:B,Invoices!A705,Invoice_Line_Items!I:I)-(E705-F705)</f>
        <v>32.249999999999993</v>
      </c>
      <c r="H705" s="8">
        <f t="shared" si="20"/>
        <v>12</v>
      </c>
      <c r="I705">
        <f t="shared" si="21"/>
        <v>2020</v>
      </c>
    </row>
    <row r="706" spans="1:9" x14ac:dyDescent="0.15">
      <c r="A706" t="s">
        <v>811</v>
      </c>
      <c r="B706" t="s">
        <v>20</v>
      </c>
      <c r="C706" s="3">
        <v>0</v>
      </c>
      <c r="D706" s="2">
        <v>44187.636857441248</v>
      </c>
      <c r="E706" s="8">
        <f>(SUMIF(Invoice_Line_Items!B:B,Invoices!A706,Invoice_Line_Items!G:G))</f>
        <v>13.5</v>
      </c>
      <c r="F706" s="8">
        <f>(SUMIF(Invoice_Line_Items!B:B,Invoices!A706,Invoice_Line_Items!G:G))*(1-C706)</f>
        <v>13.5</v>
      </c>
      <c r="G706" s="8">
        <f>SUMIF(Invoice_Line_Items!B:B,Invoices!A706,Invoice_Line_Items!I:I)-(E706-F706)</f>
        <v>4.5</v>
      </c>
      <c r="H706" s="8">
        <f t="shared" si="20"/>
        <v>12</v>
      </c>
      <c r="I706">
        <f t="shared" si="21"/>
        <v>2020</v>
      </c>
    </row>
    <row r="707" spans="1:9" x14ac:dyDescent="0.15">
      <c r="A707" t="s">
        <v>812</v>
      </c>
      <c r="B707" t="s">
        <v>17</v>
      </c>
      <c r="C707" s="3">
        <v>0</v>
      </c>
      <c r="D707" s="2">
        <v>44188.004067478287</v>
      </c>
      <c r="E707" s="8">
        <f>(SUMIF(Invoice_Line_Items!B:B,Invoices!A707,Invoice_Line_Items!G:G))</f>
        <v>2619.7999999999997</v>
      </c>
      <c r="F707" s="8">
        <f>(SUMIF(Invoice_Line_Items!B:B,Invoices!A707,Invoice_Line_Items!G:G))*(1-C707)</f>
        <v>2619.7999999999997</v>
      </c>
      <c r="G707" s="8">
        <f>SUMIF(Invoice_Line_Items!B:B,Invoices!A707,Invoice_Line_Items!I:I)-(E707-F707)</f>
        <v>967.24999999999989</v>
      </c>
      <c r="H707" s="8">
        <f t="shared" ref="H707:H770" si="22">MONTH(D707)</f>
        <v>12</v>
      </c>
      <c r="I707">
        <f t="shared" ref="I707:I770" si="23">YEAR(D707)</f>
        <v>2020</v>
      </c>
    </row>
    <row r="708" spans="1:9" x14ac:dyDescent="0.15">
      <c r="A708" t="s">
        <v>813</v>
      </c>
      <c r="B708" t="s">
        <v>23</v>
      </c>
      <c r="C708" s="3">
        <v>0</v>
      </c>
      <c r="D708" s="2">
        <v>44188.495344894225</v>
      </c>
      <c r="E708" s="8">
        <f>(SUMIF(Invoice_Line_Items!B:B,Invoices!A708,Invoice_Line_Items!G:G))</f>
        <v>6</v>
      </c>
      <c r="F708" s="8">
        <f>(SUMIF(Invoice_Line_Items!B:B,Invoices!A708,Invoice_Line_Items!G:G))*(1-C708)</f>
        <v>6</v>
      </c>
      <c r="G708" s="8">
        <f>SUMIF(Invoice_Line_Items!B:B,Invoices!A708,Invoice_Line_Items!I:I)-(E708-F708)</f>
        <v>2</v>
      </c>
      <c r="H708" s="8">
        <f t="shared" si="22"/>
        <v>12</v>
      </c>
      <c r="I708">
        <f t="shared" si="23"/>
        <v>2020</v>
      </c>
    </row>
    <row r="709" spans="1:9" x14ac:dyDescent="0.15">
      <c r="A709" t="s">
        <v>814</v>
      </c>
      <c r="B709" t="s">
        <v>22</v>
      </c>
      <c r="C709" s="3">
        <v>0.1</v>
      </c>
      <c r="D709" s="2">
        <v>44188.758767432075</v>
      </c>
      <c r="E709" s="8">
        <f>(SUMIF(Invoice_Line_Items!B:B,Invoices!A709,Invoice_Line_Items!G:G))</f>
        <v>87.5</v>
      </c>
      <c r="F709" s="8">
        <f>(SUMIF(Invoice_Line_Items!B:B,Invoices!A709,Invoice_Line_Items!G:G))*(1-C709)</f>
        <v>78.75</v>
      </c>
      <c r="G709" s="8">
        <f>SUMIF(Invoice_Line_Items!B:B,Invoices!A709,Invoice_Line_Items!I:I)-(E709-F709)</f>
        <v>4.9999999999999964</v>
      </c>
      <c r="H709" s="8">
        <f t="shared" si="22"/>
        <v>12</v>
      </c>
      <c r="I709">
        <f t="shared" si="23"/>
        <v>2020</v>
      </c>
    </row>
    <row r="710" spans="1:9" x14ac:dyDescent="0.15">
      <c r="A710" t="s">
        <v>815</v>
      </c>
      <c r="B710" t="s">
        <v>19</v>
      </c>
      <c r="C710" s="3">
        <v>0</v>
      </c>
      <c r="D710" s="2">
        <v>44188.831942627585</v>
      </c>
      <c r="E710" s="8">
        <f>(SUMIF(Invoice_Line_Items!B:B,Invoices!A710,Invoice_Line_Items!G:G))</f>
        <v>509.55000000000007</v>
      </c>
      <c r="F710" s="8">
        <f>(SUMIF(Invoice_Line_Items!B:B,Invoices!A710,Invoice_Line_Items!G:G))*(1-C710)</f>
        <v>509.55000000000007</v>
      </c>
      <c r="G710" s="8">
        <f>SUMIF(Invoice_Line_Items!B:B,Invoices!A710,Invoice_Line_Items!I:I)-(E710-F710)</f>
        <v>173.55</v>
      </c>
      <c r="H710" s="8">
        <f t="shared" si="22"/>
        <v>12</v>
      </c>
      <c r="I710">
        <f t="shared" si="23"/>
        <v>2020</v>
      </c>
    </row>
    <row r="711" spans="1:9" x14ac:dyDescent="0.15">
      <c r="A711" t="s">
        <v>816</v>
      </c>
      <c r="B711" t="s">
        <v>25</v>
      </c>
      <c r="C711" s="3">
        <v>0</v>
      </c>
      <c r="D711" s="2">
        <v>44189.082184108724</v>
      </c>
      <c r="E711" s="8">
        <f>(SUMIF(Invoice_Line_Items!B:B,Invoices!A711,Invoice_Line_Items!G:G))</f>
        <v>134.25</v>
      </c>
      <c r="F711" s="8">
        <f>(SUMIF(Invoice_Line_Items!B:B,Invoices!A711,Invoice_Line_Items!G:G))*(1-C711)</f>
        <v>134.25</v>
      </c>
      <c r="G711" s="8">
        <f>SUMIF(Invoice_Line_Items!B:B,Invoices!A711,Invoice_Line_Items!I:I)-(E711-F711)</f>
        <v>47.999999999999986</v>
      </c>
      <c r="H711" s="8">
        <f t="shared" si="22"/>
        <v>12</v>
      </c>
      <c r="I711">
        <f t="shared" si="23"/>
        <v>2020</v>
      </c>
    </row>
    <row r="712" spans="1:9" x14ac:dyDescent="0.15">
      <c r="A712" t="s">
        <v>817</v>
      </c>
      <c r="B712" t="s">
        <v>19</v>
      </c>
      <c r="C712" s="3">
        <v>0</v>
      </c>
      <c r="D712" s="2">
        <v>44189.197419955002</v>
      </c>
      <c r="E712" s="8">
        <f>(SUMIF(Invoice_Line_Items!B:B,Invoices!A712,Invoice_Line_Items!G:G))</f>
        <v>159.6</v>
      </c>
      <c r="F712" s="8">
        <f>(SUMIF(Invoice_Line_Items!B:B,Invoices!A712,Invoice_Line_Items!G:G))*(1-C712)</f>
        <v>159.6</v>
      </c>
      <c r="G712" s="8">
        <f>SUMIF(Invoice_Line_Items!B:B,Invoices!A712,Invoice_Line_Items!I:I)-(E712-F712)</f>
        <v>59.599999999999994</v>
      </c>
      <c r="H712" s="8">
        <f t="shared" si="22"/>
        <v>12</v>
      </c>
      <c r="I712">
        <f t="shared" si="23"/>
        <v>2020</v>
      </c>
    </row>
    <row r="713" spans="1:9" x14ac:dyDescent="0.15">
      <c r="A713" t="s">
        <v>818</v>
      </c>
      <c r="B713" t="s">
        <v>23</v>
      </c>
      <c r="C713" s="3">
        <v>0</v>
      </c>
      <c r="D713" s="2">
        <v>44189.286568066447</v>
      </c>
      <c r="E713" s="8">
        <f>(SUMIF(Invoice_Line_Items!B:B,Invoices!A713,Invoice_Line_Items!G:G))</f>
        <v>932.2</v>
      </c>
      <c r="F713" s="8">
        <f>(SUMIF(Invoice_Line_Items!B:B,Invoices!A713,Invoice_Line_Items!G:G))*(1-C713)</f>
        <v>932.2</v>
      </c>
      <c r="G713" s="8">
        <f>SUMIF(Invoice_Line_Items!B:B,Invoices!A713,Invoice_Line_Items!I:I)-(E713-F713)</f>
        <v>329.59999999999997</v>
      </c>
      <c r="H713" s="8">
        <f t="shared" si="22"/>
        <v>12</v>
      </c>
      <c r="I713">
        <f t="shared" si="23"/>
        <v>2020</v>
      </c>
    </row>
    <row r="714" spans="1:9" x14ac:dyDescent="0.15">
      <c r="A714" t="s">
        <v>819</v>
      </c>
      <c r="B714" t="s">
        <v>17</v>
      </c>
      <c r="C714" s="3">
        <v>0</v>
      </c>
      <c r="D714" s="2">
        <v>44189.444096453939</v>
      </c>
      <c r="E714" s="8">
        <f>(SUMIF(Invoice_Line_Items!B:B,Invoices!A714,Invoice_Line_Items!G:G))</f>
        <v>220.95</v>
      </c>
      <c r="F714" s="8">
        <f>(SUMIF(Invoice_Line_Items!B:B,Invoices!A714,Invoice_Line_Items!G:G))*(1-C714)</f>
        <v>220.95</v>
      </c>
      <c r="G714" s="8">
        <f>SUMIF(Invoice_Line_Items!B:B,Invoices!A714,Invoice_Line_Items!I:I)-(E714-F714)</f>
        <v>74.949999999999989</v>
      </c>
      <c r="H714" s="8">
        <f t="shared" si="22"/>
        <v>12</v>
      </c>
      <c r="I714">
        <f t="shared" si="23"/>
        <v>2020</v>
      </c>
    </row>
    <row r="715" spans="1:9" x14ac:dyDescent="0.15">
      <c r="A715" t="s">
        <v>820</v>
      </c>
      <c r="B715" t="s">
        <v>22</v>
      </c>
      <c r="C715" s="3">
        <v>0.1</v>
      </c>
      <c r="D715" s="2">
        <v>44189.778331998627</v>
      </c>
      <c r="E715" s="8">
        <f>(SUMIF(Invoice_Line_Items!B:B,Invoices!A715,Invoice_Line_Items!G:G))</f>
        <v>168.85</v>
      </c>
      <c r="F715" s="8">
        <f>(SUMIF(Invoice_Line_Items!B:B,Invoices!A715,Invoice_Line_Items!G:G))*(1-C715)</f>
        <v>151.965</v>
      </c>
      <c r="G715" s="8">
        <f>SUMIF(Invoice_Line_Items!B:B,Invoices!A715,Invoice_Line_Items!I:I)-(E715-F715)</f>
        <v>42.215000000000018</v>
      </c>
      <c r="H715" s="8">
        <f t="shared" si="22"/>
        <v>12</v>
      </c>
      <c r="I715">
        <f t="shared" si="23"/>
        <v>2020</v>
      </c>
    </row>
    <row r="716" spans="1:9" x14ac:dyDescent="0.15">
      <c r="A716" t="s">
        <v>821</v>
      </c>
      <c r="B716" t="s">
        <v>24</v>
      </c>
      <c r="C716" s="3">
        <v>0</v>
      </c>
      <c r="D716" s="2">
        <v>44190.041372578133</v>
      </c>
      <c r="E716" s="8">
        <f>(SUMIF(Invoice_Line_Items!B:B,Invoices!A716,Invoice_Line_Items!G:G))</f>
        <v>2168.0499999999997</v>
      </c>
      <c r="F716" s="8">
        <f>(SUMIF(Invoice_Line_Items!B:B,Invoices!A716,Invoice_Line_Items!G:G))*(1-C716)</f>
        <v>2168.0499999999997</v>
      </c>
      <c r="G716" s="8">
        <f>SUMIF(Invoice_Line_Items!B:B,Invoices!A716,Invoice_Line_Items!I:I)-(E716-F716)</f>
        <v>705.54999999999973</v>
      </c>
      <c r="H716" s="8">
        <f t="shared" si="22"/>
        <v>12</v>
      </c>
      <c r="I716">
        <f t="shared" si="23"/>
        <v>2020</v>
      </c>
    </row>
    <row r="717" spans="1:9" x14ac:dyDescent="0.15">
      <c r="A717" t="s">
        <v>822</v>
      </c>
      <c r="B717" t="s">
        <v>19</v>
      </c>
      <c r="C717" s="3">
        <v>0</v>
      </c>
      <c r="D717" s="2">
        <v>44190.181330065185</v>
      </c>
      <c r="E717" s="8">
        <f>(SUMIF(Invoice_Line_Items!B:B,Invoices!A717,Invoice_Line_Items!G:G))</f>
        <v>47.849999999999994</v>
      </c>
      <c r="F717" s="8">
        <f>(SUMIF(Invoice_Line_Items!B:B,Invoices!A717,Invoice_Line_Items!G:G))*(1-C717)</f>
        <v>47.849999999999994</v>
      </c>
      <c r="G717" s="8">
        <f>SUMIF(Invoice_Line_Items!B:B,Invoices!A717,Invoice_Line_Items!I:I)-(E717-F717)</f>
        <v>18</v>
      </c>
      <c r="H717" s="8">
        <f t="shared" si="22"/>
        <v>12</v>
      </c>
      <c r="I717">
        <f t="shared" si="23"/>
        <v>2020</v>
      </c>
    </row>
    <row r="718" spans="1:9" x14ac:dyDescent="0.15">
      <c r="A718" t="s">
        <v>823</v>
      </c>
      <c r="B718" t="s">
        <v>3359</v>
      </c>
      <c r="C718" s="3">
        <v>0.1</v>
      </c>
      <c r="D718" s="2">
        <v>44190.578271991013</v>
      </c>
      <c r="E718" s="8">
        <f>(SUMIF(Invoice_Line_Items!B:B,Invoices!A718,Invoice_Line_Items!G:G))</f>
        <v>128.35</v>
      </c>
      <c r="F718" s="8">
        <f>(SUMIF(Invoice_Line_Items!B:B,Invoices!A718,Invoice_Line_Items!G:G))*(1-C718)</f>
        <v>115.515</v>
      </c>
      <c r="G718" s="8">
        <f>SUMIF(Invoice_Line_Items!B:B,Invoices!A718,Invoice_Line_Items!I:I)-(E718-F718)</f>
        <v>13.764999999999997</v>
      </c>
      <c r="H718" s="8">
        <f t="shared" si="22"/>
        <v>12</v>
      </c>
      <c r="I718">
        <f t="shared" si="23"/>
        <v>2020</v>
      </c>
    </row>
    <row r="719" spans="1:9" x14ac:dyDescent="0.15">
      <c r="A719" t="s">
        <v>824</v>
      </c>
      <c r="B719" t="s">
        <v>21</v>
      </c>
      <c r="C719" s="3">
        <v>0.1</v>
      </c>
      <c r="D719" s="2">
        <v>44191.051378267322</v>
      </c>
      <c r="E719" s="8">
        <f>(SUMIF(Invoice_Line_Items!B:B,Invoices!A719,Invoice_Line_Items!G:G))</f>
        <v>49.95</v>
      </c>
      <c r="F719" s="8">
        <f>(SUMIF(Invoice_Line_Items!B:B,Invoices!A719,Invoice_Line_Items!G:G))*(1-C719)</f>
        <v>44.955000000000005</v>
      </c>
      <c r="G719" s="8">
        <f>SUMIF(Invoice_Line_Items!B:B,Invoices!A719,Invoice_Line_Items!I:I)-(E719-F719)</f>
        <v>16.205000000000005</v>
      </c>
      <c r="H719" s="8">
        <f t="shared" si="22"/>
        <v>12</v>
      </c>
      <c r="I719">
        <f t="shared" si="23"/>
        <v>2020</v>
      </c>
    </row>
    <row r="720" spans="1:9" x14ac:dyDescent="0.15">
      <c r="A720" t="s">
        <v>825</v>
      </c>
      <c r="B720" t="s">
        <v>29</v>
      </c>
      <c r="C720" s="3">
        <v>0</v>
      </c>
      <c r="D720" s="2">
        <v>44191.089685739244</v>
      </c>
      <c r="E720" s="8">
        <f>(SUMIF(Invoice_Line_Items!B:B,Invoices!A720,Invoice_Line_Items!G:G))</f>
        <v>407.74999999999994</v>
      </c>
      <c r="F720" s="8">
        <f>(SUMIF(Invoice_Line_Items!B:B,Invoices!A720,Invoice_Line_Items!G:G))*(1-C720)</f>
        <v>407.74999999999994</v>
      </c>
      <c r="G720" s="8">
        <f>SUMIF(Invoice_Line_Items!B:B,Invoices!A720,Invoice_Line_Items!I:I)-(E720-F720)</f>
        <v>127.74999999999997</v>
      </c>
      <c r="H720" s="8">
        <f t="shared" si="22"/>
        <v>12</v>
      </c>
      <c r="I720">
        <f t="shared" si="23"/>
        <v>2020</v>
      </c>
    </row>
    <row r="721" spans="1:9" x14ac:dyDescent="0.15">
      <c r="A721" t="s">
        <v>826</v>
      </c>
      <c r="B721" t="s">
        <v>25</v>
      </c>
      <c r="C721" s="3">
        <v>0</v>
      </c>
      <c r="D721" s="2">
        <v>44191.172747344113</v>
      </c>
      <c r="E721" s="8">
        <f>(SUMIF(Invoice_Line_Items!B:B,Invoices!A721,Invoice_Line_Items!G:G))</f>
        <v>640.94999999999993</v>
      </c>
      <c r="F721" s="8">
        <f>(SUMIF(Invoice_Line_Items!B:B,Invoices!A721,Invoice_Line_Items!G:G))*(1-C721)</f>
        <v>640.94999999999993</v>
      </c>
      <c r="G721" s="8">
        <f>SUMIF(Invoice_Line_Items!B:B,Invoices!A721,Invoice_Line_Items!I:I)-(E721-F721)</f>
        <v>210.99999999999997</v>
      </c>
      <c r="H721" s="8">
        <f t="shared" si="22"/>
        <v>12</v>
      </c>
      <c r="I721">
        <f t="shared" si="23"/>
        <v>2020</v>
      </c>
    </row>
    <row r="722" spans="1:9" x14ac:dyDescent="0.15">
      <c r="A722" t="s">
        <v>827</v>
      </c>
      <c r="B722" t="s">
        <v>19</v>
      </c>
      <c r="C722" s="3">
        <v>0</v>
      </c>
      <c r="D722" s="2">
        <v>44191.559798373215</v>
      </c>
      <c r="E722" s="8">
        <f>(SUMIF(Invoice_Line_Items!B:B,Invoices!A722,Invoice_Line_Items!G:G))</f>
        <v>107.45</v>
      </c>
      <c r="F722" s="8">
        <f>(SUMIF(Invoice_Line_Items!B:B,Invoices!A722,Invoice_Line_Items!G:G))*(1-C722)</f>
        <v>107.45</v>
      </c>
      <c r="G722" s="8">
        <f>SUMIF(Invoice_Line_Items!B:B,Invoices!A722,Invoice_Line_Items!I:I)-(E722-F722)</f>
        <v>34.65</v>
      </c>
      <c r="H722" s="8">
        <f t="shared" si="22"/>
        <v>12</v>
      </c>
      <c r="I722">
        <f t="shared" si="23"/>
        <v>2020</v>
      </c>
    </row>
    <row r="723" spans="1:9" x14ac:dyDescent="0.15">
      <c r="A723" t="s">
        <v>828</v>
      </c>
      <c r="B723" t="s">
        <v>29</v>
      </c>
      <c r="C723" s="3">
        <v>0</v>
      </c>
      <c r="D723" s="2">
        <v>44191.748624397689</v>
      </c>
      <c r="E723" s="8">
        <f>(SUMIF(Invoice_Line_Items!B:B,Invoices!A723,Invoice_Line_Items!G:G))</f>
        <v>154.19999999999999</v>
      </c>
      <c r="F723" s="8">
        <f>(SUMIF(Invoice_Line_Items!B:B,Invoices!A723,Invoice_Line_Items!G:G))*(1-C723)</f>
        <v>154.19999999999999</v>
      </c>
      <c r="G723" s="8">
        <f>SUMIF(Invoice_Line_Items!B:B,Invoices!A723,Invoice_Line_Items!I:I)-(E723-F723)</f>
        <v>71.05</v>
      </c>
      <c r="H723" s="8">
        <f t="shared" si="22"/>
        <v>12</v>
      </c>
      <c r="I723">
        <f t="shared" si="23"/>
        <v>2020</v>
      </c>
    </row>
    <row r="724" spans="1:9" x14ac:dyDescent="0.15">
      <c r="A724" t="s">
        <v>829</v>
      </c>
      <c r="B724" t="s">
        <v>21</v>
      </c>
      <c r="C724" s="3">
        <v>0</v>
      </c>
      <c r="D724" s="2">
        <v>44191.983258956017</v>
      </c>
      <c r="E724" s="8">
        <f>(SUMIF(Invoice_Line_Items!B:B,Invoices!A724,Invoice_Line_Items!G:G))</f>
        <v>1033.75</v>
      </c>
      <c r="F724" s="8">
        <f>(SUMIF(Invoice_Line_Items!B:B,Invoices!A724,Invoice_Line_Items!G:G))*(1-C724)</f>
        <v>1033.75</v>
      </c>
      <c r="G724" s="8">
        <f>SUMIF(Invoice_Line_Items!B:B,Invoices!A724,Invoice_Line_Items!I:I)-(E724-F724)</f>
        <v>424</v>
      </c>
      <c r="H724" s="8">
        <f t="shared" si="22"/>
        <v>12</v>
      </c>
      <c r="I724">
        <f t="shared" si="23"/>
        <v>2020</v>
      </c>
    </row>
    <row r="725" spans="1:9" x14ac:dyDescent="0.15">
      <c r="A725" t="s">
        <v>830</v>
      </c>
      <c r="B725" t="s">
        <v>25</v>
      </c>
      <c r="C725" s="3">
        <v>0</v>
      </c>
      <c r="D725" s="2">
        <v>44192.060599565288</v>
      </c>
      <c r="E725" s="8">
        <f>(SUMIF(Invoice_Line_Items!B:B,Invoices!A725,Invoice_Line_Items!G:G))</f>
        <v>95.6</v>
      </c>
      <c r="F725" s="8">
        <f>(SUMIF(Invoice_Line_Items!B:B,Invoices!A725,Invoice_Line_Items!G:G))*(1-C725)</f>
        <v>95.6</v>
      </c>
      <c r="G725" s="8">
        <f>SUMIF(Invoice_Line_Items!B:B,Invoices!A725,Invoice_Line_Items!I:I)-(E725-F725)</f>
        <v>34.999999999999993</v>
      </c>
      <c r="H725" s="8">
        <f t="shared" si="22"/>
        <v>12</v>
      </c>
      <c r="I725">
        <f t="shared" si="23"/>
        <v>2020</v>
      </c>
    </row>
    <row r="726" spans="1:9" x14ac:dyDescent="0.15">
      <c r="A726" t="s">
        <v>831</v>
      </c>
      <c r="B726" t="s">
        <v>29</v>
      </c>
      <c r="C726" s="3">
        <v>0</v>
      </c>
      <c r="D726" s="2">
        <v>44192.096388322963</v>
      </c>
      <c r="E726" s="8">
        <f>(SUMIF(Invoice_Line_Items!B:B,Invoices!A726,Invoice_Line_Items!G:G))</f>
        <v>871.3</v>
      </c>
      <c r="F726" s="8">
        <f>(SUMIF(Invoice_Line_Items!B:B,Invoices!A726,Invoice_Line_Items!G:G))*(1-C726)</f>
        <v>871.3</v>
      </c>
      <c r="G726" s="8">
        <f>SUMIF(Invoice_Line_Items!B:B,Invoices!A726,Invoice_Line_Items!I:I)-(E726-F726)</f>
        <v>330.09999999999997</v>
      </c>
      <c r="H726" s="8">
        <f t="shared" si="22"/>
        <v>12</v>
      </c>
      <c r="I726">
        <f t="shared" si="23"/>
        <v>2020</v>
      </c>
    </row>
    <row r="727" spans="1:9" x14ac:dyDescent="0.15">
      <c r="A727" t="s">
        <v>832</v>
      </c>
      <c r="B727" t="s">
        <v>25</v>
      </c>
      <c r="C727" s="3">
        <v>0</v>
      </c>
      <c r="D727" s="2">
        <v>44192.548522356527</v>
      </c>
      <c r="E727" s="8">
        <f>(SUMIF(Invoice_Line_Items!B:B,Invoices!A727,Invoice_Line_Items!G:G))</f>
        <v>128.35</v>
      </c>
      <c r="F727" s="8">
        <f>(SUMIF(Invoice_Line_Items!B:B,Invoices!A727,Invoice_Line_Items!G:G))*(1-C727)</f>
        <v>128.35</v>
      </c>
      <c r="G727" s="8">
        <f>SUMIF(Invoice_Line_Items!B:B,Invoices!A727,Invoice_Line_Items!I:I)-(E727-F727)</f>
        <v>26.599999999999991</v>
      </c>
      <c r="H727" s="8">
        <f t="shared" si="22"/>
        <v>12</v>
      </c>
      <c r="I727">
        <f t="shared" si="23"/>
        <v>2020</v>
      </c>
    </row>
    <row r="728" spans="1:9" x14ac:dyDescent="0.15">
      <c r="A728" t="s">
        <v>833</v>
      </c>
      <c r="B728" t="s">
        <v>24</v>
      </c>
      <c r="C728" s="3">
        <v>0</v>
      </c>
      <c r="D728" s="2">
        <v>44192.681677236331</v>
      </c>
      <c r="E728" s="8">
        <f>(SUMIF(Invoice_Line_Items!B:B,Invoices!A728,Invoice_Line_Items!G:G))</f>
        <v>312.39999999999998</v>
      </c>
      <c r="F728" s="8">
        <f>(SUMIF(Invoice_Line_Items!B:B,Invoices!A728,Invoice_Line_Items!G:G))*(1-C728)</f>
        <v>312.39999999999998</v>
      </c>
      <c r="G728" s="8">
        <f>SUMIF(Invoice_Line_Items!B:B,Invoices!A728,Invoice_Line_Items!I:I)-(E728-F728)</f>
        <v>111.44999999999999</v>
      </c>
      <c r="H728" s="8">
        <f t="shared" si="22"/>
        <v>12</v>
      </c>
      <c r="I728">
        <f t="shared" si="23"/>
        <v>2020</v>
      </c>
    </row>
    <row r="729" spans="1:9" x14ac:dyDescent="0.15">
      <c r="A729" t="s">
        <v>834</v>
      </c>
      <c r="B729" t="s">
        <v>24</v>
      </c>
      <c r="C729" s="3">
        <v>0.1</v>
      </c>
      <c r="D729" s="2">
        <v>44192.874899544673</v>
      </c>
      <c r="E729" s="8">
        <f>(SUMIF(Invoice_Line_Items!B:B,Invoices!A729,Invoice_Line_Items!G:G))</f>
        <v>1352.2</v>
      </c>
      <c r="F729" s="8">
        <f>(SUMIF(Invoice_Line_Items!B:B,Invoices!A729,Invoice_Line_Items!G:G))*(1-C729)</f>
        <v>1216.98</v>
      </c>
      <c r="G729" s="8">
        <f>SUMIF(Invoice_Line_Items!B:B,Invoices!A729,Invoice_Line_Items!I:I)-(E729-F729)</f>
        <v>361.07999999999993</v>
      </c>
      <c r="H729" s="8">
        <f t="shared" si="22"/>
        <v>12</v>
      </c>
      <c r="I729">
        <f t="shared" si="23"/>
        <v>2020</v>
      </c>
    </row>
    <row r="730" spans="1:9" x14ac:dyDescent="0.15">
      <c r="A730" t="s">
        <v>835</v>
      </c>
      <c r="B730" t="s">
        <v>21</v>
      </c>
      <c r="C730" s="3">
        <v>0</v>
      </c>
      <c r="D730" s="2">
        <v>44193.07764138747</v>
      </c>
      <c r="E730" s="8">
        <f>(SUMIF(Invoice_Line_Items!B:B,Invoices!A730,Invoice_Line_Items!G:G))</f>
        <v>44.75</v>
      </c>
      <c r="F730" s="8">
        <f>(SUMIF(Invoice_Line_Items!B:B,Invoices!A730,Invoice_Line_Items!G:G))*(1-C730)</f>
        <v>44.75</v>
      </c>
      <c r="G730" s="8">
        <f>SUMIF(Invoice_Line_Items!B:B,Invoices!A730,Invoice_Line_Items!I:I)-(E730-F730)</f>
        <v>28.499999999999996</v>
      </c>
      <c r="H730" s="8">
        <f t="shared" si="22"/>
        <v>12</v>
      </c>
      <c r="I730">
        <f t="shared" si="23"/>
        <v>2020</v>
      </c>
    </row>
    <row r="731" spans="1:9" x14ac:dyDescent="0.15">
      <c r="A731" t="s">
        <v>836</v>
      </c>
      <c r="B731" t="s">
        <v>25</v>
      </c>
      <c r="C731" s="3">
        <v>0.1</v>
      </c>
      <c r="D731" s="2">
        <v>44193.169777043498</v>
      </c>
      <c r="E731" s="8">
        <f>(SUMIF(Invoice_Line_Items!B:B,Invoices!A731,Invoice_Line_Items!G:G))</f>
        <v>656.80000000000007</v>
      </c>
      <c r="F731" s="8">
        <f>(SUMIF(Invoice_Line_Items!B:B,Invoices!A731,Invoice_Line_Items!G:G))*(1-C731)</f>
        <v>591.12000000000012</v>
      </c>
      <c r="G731" s="8">
        <f>SUMIF(Invoice_Line_Items!B:B,Invoices!A731,Invoice_Line_Items!I:I)-(E731-F731)</f>
        <v>154.27000000000001</v>
      </c>
      <c r="H731" s="8">
        <f t="shared" si="22"/>
        <v>12</v>
      </c>
      <c r="I731">
        <f t="shared" si="23"/>
        <v>2020</v>
      </c>
    </row>
    <row r="732" spans="1:9" x14ac:dyDescent="0.15">
      <c r="A732" t="s">
        <v>837</v>
      </c>
      <c r="B732" t="s">
        <v>17</v>
      </c>
      <c r="C732" s="3">
        <v>0</v>
      </c>
      <c r="D732" s="2">
        <v>44193.587343311548</v>
      </c>
      <c r="E732" s="8">
        <f>(SUMIF(Invoice_Line_Items!B:B,Invoices!A732,Invoice_Line_Items!G:G))</f>
        <v>4305.95</v>
      </c>
      <c r="F732" s="8">
        <f>(SUMIF(Invoice_Line_Items!B:B,Invoices!A732,Invoice_Line_Items!G:G))*(1-C732)</f>
        <v>4305.95</v>
      </c>
      <c r="G732" s="8">
        <f>SUMIF(Invoice_Line_Items!B:B,Invoices!A732,Invoice_Line_Items!I:I)-(E732-F732)</f>
        <v>1601.7000000000003</v>
      </c>
      <c r="H732" s="8">
        <f t="shared" si="22"/>
        <v>12</v>
      </c>
      <c r="I732">
        <f t="shared" si="23"/>
        <v>2020</v>
      </c>
    </row>
    <row r="733" spans="1:9" x14ac:dyDescent="0.15">
      <c r="A733" t="s">
        <v>838</v>
      </c>
      <c r="B733" t="s">
        <v>17</v>
      </c>
      <c r="C733" s="3">
        <v>0</v>
      </c>
      <c r="D733" s="2">
        <v>44193.637487117252</v>
      </c>
      <c r="E733" s="8">
        <f>(SUMIF(Invoice_Line_Items!B:B,Invoices!A733,Invoice_Line_Items!G:G))</f>
        <v>44.65</v>
      </c>
      <c r="F733" s="8">
        <f>(SUMIF(Invoice_Line_Items!B:B,Invoices!A733,Invoice_Line_Items!G:G))*(1-C733)</f>
        <v>44.65</v>
      </c>
      <c r="G733" s="8">
        <f>SUMIF(Invoice_Line_Items!B:B,Invoices!A733,Invoice_Line_Items!I:I)-(E733-F733)</f>
        <v>21.249999999999996</v>
      </c>
      <c r="H733" s="8">
        <f t="shared" si="22"/>
        <v>12</v>
      </c>
      <c r="I733">
        <f t="shared" si="23"/>
        <v>2020</v>
      </c>
    </row>
    <row r="734" spans="1:9" x14ac:dyDescent="0.15">
      <c r="A734" t="s">
        <v>839</v>
      </c>
      <c r="B734" t="s">
        <v>19</v>
      </c>
      <c r="C734" s="3">
        <v>0</v>
      </c>
      <c r="D734" s="2">
        <v>44193.871936908938</v>
      </c>
      <c r="E734" s="8">
        <f>(SUMIF(Invoice_Line_Items!B:B,Invoices!A734,Invoice_Line_Items!G:G))</f>
        <v>143.24999999999997</v>
      </c>
      <c r="F734" s="8">
        <f>(SUMIF(Invoice_Line_Items!B:B,Invoices!A734,Invoice_Line_Items!G:G))*(1-C734)</f>
        <v>143.24999999999997</v>
      </c>
      <c r="G734" s="8">
        <f>SUMIF(Invoice_Line_Items!B:B,Invoices!A734,Invoice_Line_Items!I:I)-(E734-F734)</f>
        <v>37.04999999999999</v>
      </c>
      <c r="H734" s="8">
        <f t="shared" si="22"/>
        <v>12</v>
      </c>
      <c r="I734">
        <f t="shared" si="23"/>
        <v>2020</v>
      </c>
    </row>
    <row r="735" spans="1:9" x14ac:dyDescent="0.15">
      <c r="A735" t="s">
        <v>840</v>
      </c>
      <c r="B735" t="s">
        <v>19</v>
      </c>
      <c r="C735" s="3">
        <v>0</v>
      </c>
      <c r="D735" s="2">
        <v>44193.897230650255</v>
      </c>
      <c r="E735" s="8">
        <f>(SUMIF(Invoice_Line_Items!B:B,Invoices!A735,Invoice_Line_Items!G:G))</f>
        <v>2603.8500000000004</v>
      </c>
      <c r="F735" s="8">
        <f>(SUMIF(Invoice_Line_Items!B:B,Invoices!A735,Invoice_Line_Items!G:G))*(1-C735)</f>
        <v>2603.8500000000004</v>
      </c>
      <c r="G735" s="8">
        <f>SUMIF(Invoice_Line_Items!B:B,Invoices!A735,Invoice_Line_Items!I:I)-(E735-F735)</f>
        <v>984.5</v>
      </c>
      <c r="H735" s="8">
        <f t="shared" si="22"/>
        <v>12</v>
      </c>
      <c r="I735">
        <f t="shared" si="23"/>
        <v>2020</v>
      </c>
    </row>
    <row r="736" spans="1:9" x14ac:dyDescent="0.15">
      <c r="A736" t="s">
        <v>841</v>
      </c>
      <c r="B736" t="s">
        <v>17</v>
      </c>
      <c r="C736" s="3">
        <v>0</v>
      </c>
      <c r="D736" s="2">
        <v>44194.201124670006</v>
      </c>
      <c r="E736" s="8">
        <f>(SUMIF(Invoice_Line_Items!B:B,Invoices!A736,Invoice_Line_Items!G:G))</f>
        <v>284.45</v>
      </c>
      <c r="F736" s="8">
        <f>(SUMIF(Invoice_Line_Items!B:B,Invoices!A736,Invoice_Line_Items!G:G))*(1-C736)</f>
        <v>284.45</v>
      </c>
      <c r="G736" s="8">
        <f>SUMIF(Invoice_Line_Items!B:B,Invoices!A736,Invoice_Line_Items!I:I)-(E736-F736)</f>
        <v>176.99999999999997</v>
      </c>
      <c r="H736" s="8">
        <f t="shared" si="22"/>
        <v>12</v>
      </c>
      <c r="I736">
        <f t="shared" si="23"/>
        <v>2020</v>
      </c>
    </row>
    <row r="737" spans="1:9" x14ac:dyDescent="0.15">
      <c r="A737" t="s">
        <v>842</v>
      </c>
      <c r="B737" t="s">
        <v>21</v>
      </c>
      <c r="C737" s="3">
        <v>0</v>
      </c>
      <c r="D737" s="2">
        <v>44194.651292604576</v>
      </c>
      <c r="E737" s="8">
        <f>(SUMIF(Invoice_Line_Items!B:B,Invoices!A737,Invoice_Line_Items!G:G))</f>
        <v>532.75</v>
      </c>
      <c r="F737" s="8">
        <f>(SUMIF(Invoice_Line_Items!B:B,Invoices!A737,Invoice_Line_Items!G:G))*(1-C737)</f>
        <v>532.75</v>
      </c>
      <c r="G737" s="8">
        <f>SUMIF(Invoice_Line_Items!B:B,Invoices!A737,Invoice_Line_Items!I:I)-(E737-F737)</f>
        <v>208.5</v>
      </c>
      <c r="H737" s="8">
        <f t="shared" si="22"/>
        <v>12</v>
      </c>
      <c r="I737">
        <f t="shared" si="23"/>
        <v>2020</v>
      </c>
    </row>
    <row r="738" spans="1:9" x14ac:dyDescent="0.15">
      <c r="A738" t="s">
        <v>843</v>
      </c>
      <c r="B738" t="s">
        <v>19</v>
      </c>
      <c r="C738" s="3">
        <v>0.1</v>
      </c>
      <c r="D738" s="2">
        <v>44194.770675325439</v>
      </c>
      <c r="E738" s="8">
        <f>(SUMIF(Invoice_Line_Items!B:B,Invoices!A738,Invoice_Line_Items!G:G))</f>
        <v>808.94999999999993</v>
      </c>
      <c r="F738" s="8">
        <f>(SUMIF(Invoice_Line_Items!B:B,Invoices!A738,Invoice_Line_Items!G:G))*(1-C738)</f>
        <v>728.05499999999995</v>
      </c>
      <c r="G738" s="8">
        <f>SUMIF(Invoice_Line_Items!B:B,Invoices!A738,Invoice_Line_Items!I:I)-(E738-F738)</f>
        <v>357.10500000000002</v>
      </c>
      <c r="H738" s="8">
        <f t="shared" si="22"/>
        <v>12</v>
      </c>
      <c r="I738">
        <f t="shared" si="23"/>
        <v>2020</v>
      </c>
    </row>
    <row r="739" spans="1:9" x14ac:dyDescent="0.15">
      <c r="A739" t="s">
        <v>844</v>
      </c>
      <c r="B739" t="s">
        <v>23</v>
      </c>
      <c r="C739" s="3">
        <v>0</v>
      </c>
      <c r="D739" s="2">
        <v>44195.183066461766</v>
      </c>
      <c r="E739" s="8">
        <f>(SUMIF(Invoice_Line_Items!B:B,Invoices!A739,Invoice_Line_Items!G:G))</f>
        <v>8.9499999999999993</v>
      </c>
      <c r="F739" s="8">
        <f>(SUMIF(Invoice_Line_Items!B:B,Invoices!A739,Invoice_Line_Items!G:G))*(1-C739)</f>
        <v>8.9499999999999993</v>
      </c>
      <c r="G739" s="8">
        <f>SUMIF(Invoice_Line_Items!B:B,Invoices!A739,Invoice_Line_Items!I:I)-(E739-F739)</f>
        <v>5.6999999999999993</v>
      </c>
      <c r="H739" s="8">
        <f t="shared" si="22"/>
        <v>12</v>
      </c>
      <c r="I739">
        <f t="shared" si="23"/>
        <v>2020</v>
      </c>
    </row>
    <row r="740" spans="1:9" x14ac:dyDescent="0.15">
      <c r="A740" t="s">
        <v>845</v>
      </c>
      <c r="B740">
        <v>3030</v>
      </c>
      <c r="C740" s="3">
        <v>0</v>
      </c>
      <c r="D740" s="2">
        <v>44195.51864941528</v>
      </c>
      <c r="E740" s="8">
        <f>(SUMIF(Invoice_Line_Items!B:B,Invoices!A740,Invoice_Line_Items!G:G))</f>
        <v>303.65000000000003</v>
      </c>
      <c r="F740" s="8">
        <f>(SUMIF(Invoice_Line_Items!B:B,Invoices!A740,Invoice_Line_Items!G:G))*(1-C740)</f>
        <v>303.65000000000003</v>
      </c>
      <c r="G740" s="8">
        <f>SUMIF(Invoice_Line_Items!B:B,Invoices!A740,Invoice_Line_Items!I:I)-(E740-F740)</f>
        <v>107.85000000000001</v>
      </c>
      <c r="H740" s="8">
        <f t="shared" si="22"/>
        <v>12</v>
      </c>
      <c r="I740">
        <f t="shared" si="23"/>
        <v>2020</v>
      </c>
    </row>
    <row r="741" spans="1:9" x14ac:dyDescent="0.15">
      <c r="A741" t="s">
        <v>846</v>
      </c>
      <c r="B741" t="s">
        <v>17</v>
      </c>
      <c r="C741" s="3">
        <v>0</v>
      </c>
      <c r="D741" s="2">
        <v>44195.826657401565</v>
      </c>
      <c r="E741" s="8">
        <f>(SUMIF(Invoice_Line_Items!B:B,Invoices!A741,Invoice_Line_Items!G:G))</f>
        <v>249.75</v>
      </c>
      <c r="F741" s="8">
        <f>(SUMIF(Invoice_Line_Items!B:B,Invoices!A741,Invoice_Line_Items!G:G))*(1-C741)</f>
        <v>249.75</v>
      </c>
      <c r="G741" s="8">
        <f>SUMIF(Invoice_Line_Items!B:B,Invoices!A741,Invoice_Line_Items!I:I)-(E741-F741)</f>
        <v>106.00000000000001</v>
      </c>
      <c r="H741" s="8">
        <f t="shared" si="22"/>
        <v>12</v>
      </c>
      <c r="I741">
        <f t="shared" si="23"/>
        <v>2020</v>
      </c>
    </row>
    <row r="742" spans="1:9" x14ac:dyDescent="0.15">
      <c r="A742" t="s">
        <v>847</v>
      </c>
      <c r="B742" t="s">
        <v>19</v>
      </c>
      <c r="C742" s="3">
        <v>0</v>
      </c>
      <c r="D742" s="2">
        <v>44195.86099918394</v>
      </c>
      <c r="E742" s="8">
        <f>(SUMIF(Invoice_Line_Items!B:B,Invoices!A742,Invoice_Line_Items!G:G))</f>
        <v>3830.3999999999996</v>
      </c>
      <c r="F742" s="8">
        <f>(SUMIF(Invoice_Line_Items!B:B,Invoices!A742,Invoice_Line_Items!G:G))*(1-C742)</f>
        <v>3830.3999999999996</v>
      </c>
      <c r="G742" s="8">
        <f>SUMIF(Invoice_Line_Items!B:B,Invoices!A742,Invoice_Line_Items!I:I)-(E742-F742)</f>
        <v>1795.95</v>
      </c>
      <c r="H742" s="8">
        <f t="shared" si="22"/>
        <v>12</v>
      </c>
      <c r="I742">
        <f t="shared" si="23"/>
        <v>2020</v>
      </c>
    </row>
    <row r="743" spans="1:9" x14ac:dyDescent="0.15">
      <c r="A743" t="s">
        <v>848</v>
      </c>
      <c r="B743" t="s">
        <v>20</v>
      </c>
      <c r="C743" s="3">
        <v>0</v>
      </c>
      <c r="D743" s="2">
        <v>44196.100306212575</v>
      </c>
      <c r="E743" s="8">
        <f>(SUMIF(Invoice_Line_Items!B:B,Invoices!A743,Invoice_Line_Items!G:G))</f>
        <v>35.799999999999997</v>
      </c>
      <c r="F743" s="8">
        <f>(SUMIF(Invoice_Line_Items!B:B,Invoices!A743,Invoice_Line_Items!G:G))*(1-C743)</f>
        <v>35.799999999999997</v>
      </c>
      <c r="G743" s="8">
        <f>SUMIF(Invoice_Line_Items!B:B,Invoices!A743,Invoice_Line_Items!I:I)-(E743-F743)</f>
        <v>12.799999999999997</v>
      </c>
      <c r="H743" s="8">
        <f t="shared" si="22"/>
        <v>12</v>
      </c>
      <c r="I743">
        <f t="shared" si="23"/>
        <v>2020</v>
      </c>
    </row>
    <row r="744" spans="1:9" x14ac:dyDescent="0.15">
      <c r="A744" t="s">
        <v>849</v>
      </c>
      <c r="B744" t="s">
        <v>17</v>
      </c>
      <c r="C744" s="3">
        <v>0</v>
      </c>
      <c r="D744" s="2">
        <v>44196.113348028572</v>
      </c>
      <c r="E744" s="8">
        <f>(SUMIF(Invoice_Line_Items!B:B,Invoices!A744,Invoice_Line_Items!G:G))</f>
        <v>8.9499999999999993</v>
      </c>
      <c r="F744" s="8">
        <f>(SUMIF(Invoice_Line_Items!B:B,Invoices!A744,Invoice_Line_Items!G:G))*(1-C744)</f>
        <v>8.9499999999999993</v>
      </c>
      <c r="G744" s="8">
        <f>SUMIF(Invoice_Line_Items!B:B,Invoices!A744,Invoice_Line_Items!I:I)-(E744-F744)</f>
        <v>5.6999999999999993</v>
      </c>
      <c r="H744" s="8">
        <f t="shared" si="22"/>
        <v>12</v>
      </c>
      <c r="I744">
        <f t="shared" si="23"/>
        <v>2020</v>
      </c>
    </row>
    <row r="745" spans="1:9" x14ac:dyDescent="0.15">
      <c r="A745" t="s">
        <v>850</v>
      </c>
      <c r="B745" t="s">
        <v>25</v>
      </c>
      <c r="C745" s="3">
        <v>0</v>
      </c>
      <c r="D745" s="2">
        <v>44196.422304751606</v>
      </c>
      <c r="E745" s="8">
        <f>(SUMIF(Invoice_Line_Items!B:B,Invoices!A745,Invoice_Line_Items!G:G))</f>
        <v>848.94999999999993</v>
      </c>
      <c r="F745" s="8">
        <f>(SUMIF(Invoice_Line_Items!B:B,Invoices!A745,Invoice_Line_Items!G:G))*(1-C745)</f>
        <v>848.94999999999993</v>
      </c>
      <c r="G745" s="8">
        <f>SUMIF(Invoice_Line_Items!B:B,Invoices!A745,Invoice_Line_Items!I:I)-(E745-F745)</f>
        <v>282.59999999999997</v>
      </c>
      <c r="H745" s="8">
        <f t="shared" si="22"/>
        <v>12</v>
      </c>
      <c r="I745">
        <f t="shared" si="23"/>
        <v>2020</v>
      </c>
    </row>
    <row r="746" spans="1:9" x14ac:dyDescent="0.15">
      <c r="A746" t="s">
        <v>851</v>
      </c>
      <c r="B746" t="s">
        <v>19</v>
      </c>
      <c r="C746" s="3">
        <v>0</v>
      </c>
      <c r="D746" s="2">
        <v>44196.619917181291</v>
      </c>
      <c r="E746" s="8">
        <f>(SUMIF(Invoice_Line_Items!B:B,Invoices!A746,Invoice_Line_Items!G:G))</f>
        <v>2.95</v>
      </c>
      <c r="F746" s="8">
        <f>(SUMIF(Invoice_Line_Items!B:B,Invoices!A746,Invoice_Line_Items!G:G))*(1-C746)</f>
        <v>2.95</v>
      </c>
      <c r="G746" s="8">
        <f>SUMIF(Invoice_Line_Items!B:B,Invoices!A746,Invoice_Line_Items!I:I)-(E746-F746)</f>
        <v>1.1500000000000001</v>
      </c>
      <c r="H746" s="8">
        <f t="shared" si="22"/>
        <v>12</v>
      </c>
      <c r="I746">
        <f t="shared" si="23"/>
        <v>2020</v>
      </c>
    </row>
    <row r="747" spans="1:9" x14ac:dyDescent="0.15">
      <c r="A747" t="s">
        <v>852</v>
      </c>
      <c r="B747" t="s">
        <v>19</v>
      </c>
      <c r="C747" s="3">
        <v>0</v>
      </c>
      <c r="D747" s="2">
        <v>44197.119311436909</v>
      </c>
      <c r="E747" s="8">
        <f>(SUMIF(Invoice_Line_Items!B:B,Invoices!A747,Invoice_Line_Items!G:G))</f>
        <v>1055.1500000000001</v>
      </c>
      <c r="F747" s="8">
        <f>(SUMIF(Invoice_Line_Items!B:B,Invoices!A747,Invoice_Line_Items!G:G))*(1-C747)</f>
        <v>1055.1500000000001</v>
      </c>
      <c r="G747" s="8">
        <f>SUMIF(Invoice_Line_Items!B:B,Invoices!A747,Invoice_Line_Items!I:I)-(E747-F747)</f>
        <v>352.24999999999994</v>
      </c>
      <c r="H747" s="8">
        <f t="shared" si="22"/>
        <v>1</v>
      </c>
      <c r="I747">
        <f t="shared" si="23"/>
        <v>2021</v>
      </c>
    </row>
    <row r="748" spans="1:9" x14ac:dyDescent="0.15">
      <c r="A748" t="s">
        <v>853</v>
      </c>
      <c r="B748" t="s">
        <v>20</v>
      </c>
      <c r="C748" s="3">
        <v>0</v>
      </c>
      <c r="D748" s="2">
        <v>44197.415680751459</v>
      </c>
      <c r="E748" s="8">
        <f>(SUMIF(Invoice_Line_Items!B:B,Invoices!A748,Invoice_Line_Items!G:G))</f>
        <v>412.75</v>
      </c>
      <c r="F748" s="8">
        <f>(SUMIF(Invoice_Line_Items!B:B,Invoices!A748,Invoice_Line_Items!G:G))*(1-C748)</f>
        <v>412.75</v>
      </c>
      <c r="G748" s="8">
        <f>SUMIF(Invoice_Line_Items!B:B,Invoices!A748,Invoice_Line_Items!I:I)-(E748-F748)</f>
        <v>204.55</v>
      </c>
      <c r="H748" s="8">
        <f t="shared" si="22"/>
        <v>1</v>
      </c>
      <c r="I748">
        <f t="shared" si="23"/>
        <v>2021</v>
      </c>
    </row>
    <row r="749" spans="1:9" x14ac:dyDescent="0.15">
      <c r="A749" t="s">
        <v>854</v>
      </c>
      <c r="B749" t="s">
        <v>25</v>
      </c>
      <c r="C749" s="3">
        <v>0</v>
      </c>
      <c r="D749" s="2">
        <v>44197.490749913304</v>
      </c>
      <c r="E749" s="8">
        <f>(SUMIF(Invoice_Line_Items!B:B,Invoices!A749,Invoice_Line_Items!G:G))</f>
        <v>144.64999999999998</v>
      </c>
      <c r="F749" s="8">
        <f>(SUMIF(Invoice_Line_Items!B:B,Invoices!A749,Invoice_Line_Items!G:G))*(1-C749)</f>
        <v>144.64999999999998</v>
      </c>
      <c r="G749" s="8">
        <f>SUMIF(Invoice_Line_Items!B:B,Invoices!A749,Invoice_Line_Items!I:I)-(E749-F749)</f>
        <v>60.900000000000006</v>
      </c>
      <c r="H749" s="8">
        <f t="shared" si="22"/>
        <v>1</v>
      </c>
      <c r="I749">
        <f t="shared" si="23"/>
        <v>2021</v>
      </c>
    </row>
    <row r="750" spans="1:9" x14ac:dyDescent="0.15">
      <c r="A750" t="s">
        <v>855</v>
      </c>
      <c r="B750" t="s">
        <v>20</v>
      </c>
      <c r="C750" s="3">
        <v>0.1</v>
      </c>
      <c r="D750" s="2">
        <v>44197.548894042942</v>
      </c>
      <c r="E750" s="8">
        <f>(SUMIF(Invoice_Line_Items!B:B,Invoices!A750,Invoice_Line_Items!G:G))</f>
        <v>71.599999999999994</v>
      </c>
      <c r="F750" s="8">
        <f>(SUMIF(Invoice_Line_Items!B:B,Invoices!A750,Invoice_Line_Items!G:G))*(1-C750)</f>
        <v>64.44</v>
      </c>
      <c r="G750" s="8">
        <f>SUMIF(Invoice_Line_Items!B:B,Invoices!A750,Invoice_Line_Items!I:I)-(E750-F750)</f>
        <v>20.939999999999998</v>
      </c>
      <c r="H750" s="8">
        <f t="shared" si="22"/>
        <v>1</v>
      </c>
      <c r="I750">
        <f t="shared" si="23"/>
        <v>2021</v>
      </c>
    </row>
    <row r="751" spans="1:9" x14ac:dyDescent="0.15">
      <c r="A751" t="s">
        <v>856</v>
      </c>
      <c r="B751" t="s">
        <v>21</v>
      </c>
      <c r="C751" s="3">
        <v>0.1</v>
      </c>
      <c r="D751" s="2">
        <v>44197.798484111096</v>
      </c>
      <c r="E751" s="8">
        <f>(SUMIF(Invoice_Line_Items!B:B,Invoices!A751,Invoice_Line_Items!G:G))</f>
        <v>456.2</v>
      </c>
      <c r="F751" s="8">
        <f>(SUMIF(Invoice_Line_Items!B:B,Invoices!A751,Invoice_Line_Items!G:G))*(1-C751)</f>
        <v>410.58</v>
      </c>
      <c r="G751" s="8">
        <f>SUMIF(Invoice_Line_Items!B:B,Invoices!A751,Invoice_Line_Items!I:I)-(E751-F751)</f>
        <v>136.72999999999999</v>
      </c>
      <c r="H751" s="8">
        <f t="shared" si="22"/>
        <v>1</v>
      </c>
      <c r="I751">
        <f t="shared" si="23"/>
        <v>2021</v>
      </c>
    </row>
    <row r="752" spans="1:9" x14ac:dyDescent="0.15">
      <c r="A752" t="s">
        <v>857</v>
      </c>
      <c r="B752" t="s">
        <v>17</v>
      </c>
      <c r="C752" s="3">
        <v>0</v>
      </c>
      <c r="D752" s="2">
        <v>44198.213536995259</v>
      </c>
      <c r="E752" s="8">
        <f>(SUMIF(Invoice_Line_Items!B:B,Invoices!A752,Invoice_Line_Items!G:G))</f>
        <v>1081</v>
      </c>
      <c r="F752" s="8">
        <f>(SUMIF(Invoice_Line_Items!B:B,Invoices!A752,Invoice_Line_Items!G:G))*(1-C752)</f>
        <v>1081</v>
      </c>
      <c r="G752" s="8">
        <f>SUMIF(Invoice_Line_Items!B:B,Invoices!A752,Invoice_Line_Items!I:I)-(E752-F752)</f>
        <v>494.69999999999993</v>
      </c>
      <c r="H752" s="8">
        <f t="shared" si="22"/>
        <v>1</v>
      </c>
      <c r="I752">
        <f t="shared" si="23"/>
        <v>2021</v>
      </c>
    </row>
    <row r="753" spans="1:9" x14ac:dyDescent="0.15">
      <c r="A753" t="s">
        <v>858</v>
      </c>
      <c r="B753" t="s">
        <v>21</v>
      </c>
      <c r="C753" s="3">
        <v>0.1</v>
      </c>
      <c r="D753" s="2">
        <v>44198.534695463168</v>
      </c>
      <c r="E753" s="8">
        <f>(SUMIF(Invoice_Line_Items!B:B,Invoices!A753,Invoice_Line_Items!G:G))</f>
        <v>17.899999999999999</v>
      </c>
      <c r="F753" s="8">
        <f>(SUMIF(Invoice_Line_Items!B:B,Invoices!A753,Invoice_Line_Items!G:G))*(1-C753)</f>
        <v>16.11</v>
      </c>
      <c r="G753" s="8">
        <f>SUMIF(Invoice_Line_Items!B:B,Invoices!A753,Invoice_Line_Items!I:I)-(E753-F753)</f>
        <v>9.61</v>
      </c>
      <c r="H753" s="8">
        <f t="shared" si="22"/>
        <v>1</v>
      </c>
      <c r="I753">
        <f t="shared" si="23"/>
        <v>2021</v>
      </c>
    </row>
    <row r="754" spans="1:9" x14ac:dyDescent="0.15">
      <c r="A754" t="s">
        <v>859</v>
      </c>
      <c r="B754" t="s">
        <v>25</v>
      </c>
      <c r="C754" s="3">
        <v>0</v>
      </c>
      <c r="D754" s="2">
        <v>44198.9045097907</v>
      </c>
      <c r="E754" s="8">
        <f>(SUMIF(Invoice_Line_Items!B:B,Invoices!A754,Invoice_Line_Items!G:G))</f>
        <v>58.900000000000006</v>
      </c>
      <c r="F754" s="8">
        <f>(SUMIF(Invoice_Line_Items!B:B,Invoices!A754,Invoice_Line_Items!G:G))*(1-C754)</f>
        <v>58.900000000000006</v>
      </c>
      <c r="G754" s="8">
        <f>SUMIF(Invoice_Line_Items!B:B,Invoices!A754,Invoice_Line_Items!I:I)-(E754-F754)</f>
        <v>25.650000000000002</v>
      </c>
      <c r="H754" s="8">
        <f t="shared" si="22"/>
        <v>1</v>
      </c>
      <c r="I754">
        <f t="shared" si="23"/>
        <v>2021</v>
      </c>
    </row>
    <row r="755" spans="1:9" x14ac:dyDescent="0.15">
      <c r="A755" t="s">
        <v>860</v>
      </c>
      <c r="B755" t="s">
        <v>17</v>
      </c>
      <c r="C755" s="3">
        <v>0</v>
      </c>
      <c r="D755" s="2">
        <v>44199.113699592308</v>
      </c>
      <c r="E755" s="8">
        <f>(SUMIF(Invoice_Line_Items!B:B,Invoices!A755,Invoice_Line_Items!G:G))</f>
        <v>1423.15</v>
      </c>
      <c r="F755" s="8">
        <f>(SUMIF(Invoice_Line_Items!B:B,Invoices!A755,Invoice_Line_Items!G:G))*(1-C755)</f>
        <v>1423.15</v>
      </c>
      <c r="G755" s="8">
        <f>SUMIF(Invoice_Line_Items!B:B,Invoices!A755,Invoice_Line_Items!I:I)-(E755-F755)</f>
        <v>525</v>
      </c>
      <c r="H755" s="8">
        <f t="shared" si="22"/>
        <v>1</v>
      </c>
      <c r="I755">
        <f t="shared" si="23"/>
        <v>2021</v>
      </c>
    </row>
    <row r="756" spans="1:9" x14ac:dyDescent="0.15">
      <c r="A756" t="s">
        <v>861</v>
      </c>
      <c r="B756" t="s">
        <v>3359</v>
      </c>
      <c r="C756" s="3">
        <v>0</v>
      </c>
      <c r="D756" s="2">
        <v>44199.165685160835</v>
      </c>
      <c r="E756" s="8">
        <f>(SUMIF(Invoice_Line_Items!B:B,Invoices!A756,Invoice_Line_Items!G:G))</f>
        <v>2256.9500000000003</v>
      </c>
      <c r="F756" s="8">
        <f>(SUMIF(Invoice_Line_Items!B:B,Invoices!A756,Invoice_Line_Items!G:G))*(1-C756)</f>
        <v>2256.9500000000003</v>
      </c>
      <c r="G756" s="8">
        <f>SUMIF(Invoice_Line_Items!B:B,Invoices!A756,Invoice_Line_Items!I:I)-(E756-F756)</f>
        <v>777.0999999999998</v>
      </c>
      <c r="H756" s="8">
        <f t="shared" si="22"/>
        <v>1</v>
      </c>
      <c r="I756">
        <f t="shared" si="23"/>
        <v>2021</v>
      </c>
    </row>
    <row r="757" spans="1:9" x14ac:dyDescent="0.15">
      <c r="A757" t="s">
        <v>862</v>
      </c>
      <c r="B757" t="s">
        <v>21</v>
      </c>
      <c r="C757" s="3">
        <v>0</v>
      </c>
      <c r="D757" s="2">
        <v>44199.407450000559</v>
      </c>
      <c r="E757" s="8">
        <f>(SUMIF(Invoice_Line_Items!B:B,Invoices!A757,Invoice_Line_Items!G:G))</f>
        <v>788.14999999999986</v>
      </c>
      <c r="F757" s="8">
        <f>(SUMIF(Invoice_Line_Items!B:B,Invoices!A757,Invoice_Line_Items!G:G))*(1-C757)</f>
        <v>788.14999999999986</v>
      </c>
      <c r="G757" s="8">
        <f>SUMIF(Invoice_Line_Items!B:B,Invoices!A757,Invoice_Line_Items!I:I)-(E757-F757)</f>
        <v>322.0499999999999</v>
      </c>
      <c r="H757" s="8">
        <f t="shared" si="22"/>
        <v>1</v>
      </c>
      <c r="I757">
        <f t="shared" si="23"/>
        <v>2021</v>
      </c>
    </row>
    <row r="758" spans="1:9" x14ac:dyDescent="0.15">
      <c r="A758" t="s">
        <v>863</v>
      </c>
      <c r="B758" t="s">
        <v>19</v>
      </c>
      <c r="C758" s="3">
        <v>0</v>
      </c>
      <c r="D758" s="2">
        <v>44199.838627196543</v>
      </c>
      <c r="E758" s="8">
        <f>(SUMIF(Invoice_Line_Items!B:B,Invoices!A758,Invoice_Line_Items!G:G))</f>
        <v>336.44999999999993</v>
      </c>
      <c r="F758" s="8">
        <f>(SUMIF(Invoice_Line_Items!B:B,Invoices!A758,Invoice_Line_Items!G:G))*(1-C758)</f>
        <v>336.44999999999993</v>
      </c>
      <c r="G758" s="8">
        <f>SUMIF(Invoice_Line_Items!B:B,Invoices!A758,Invoice_Line_Items!I:I)-(E758-F758)</f>
        <v>145.44999999999999</v>
      </c>
      <c r="H758" s="8">
        <f t="shared" si="22"/>
        <v>1</v>
      </c>
      <c r="I758">
        <f t="shared" si="23"/>
        <v>2021</v>
      </c>
    </row>
    <row r="759" spans="1:9" x14ac:dyDescent="0.15">
      <c r="A759" t="s">
        <v>864</v>
      </c>
      <c r="B759" t="s">
        <v>20</v>
      </c>
      <c r="C759" s="3">
        <v>0</v>
      </c>
      <c r="D759" s="2">
        <v>44199.941224466726</v>
      </c>
      <c r="E759" s="8">
        <f>(SUMIF(Invoice_Line_Items!B:B,Invoices!A759,Invoice_Line_Items!G:G))</f>
        <v>24.9</v>
      </c>
      <c r="F759" s="8">
        <f>(SUMIF(Invoice_Line_Items!B:B,Invoices!A759,Invoice_Line_Items!G:G))*(1-C759)</f>
        <v>24.9</v>
      </c>
      <c r="G759" s="8">
        <f>SUMIF(Invoice_Line_Items!B:B,Invoices!A759,Invoice_Line_Items!I:I)-(E759-F759)</f>
        <v>9.1999999999999993</v>
      </c>
      <c r="H759" s="8">
        <f t="shared" si="22"/>
        <v>1</v>
      </c>
      <c r="I759">
        <f t="shared" si="23"/>
        <v>2021</v>
      </c>
    </row>
    <row r="760" spans="1:9" x14ac:dyDescent="0.15">
      <c r="A760" t="s">
        <v>865</v>
      </c>
      <c r="B760" t="s">
        <v>20</v>
      </c>
      <c r="C760" s="3">
        <v>0.1</v>
      </c>
      <c r="D760" s="2">
        <v>44200.013625526211</v>
      </c>
      <c r="E760" s="8">
        <f>(SUMIF(Invoice_Line_Items!B:B,Invoices!A760,Invoice_Line_Items!G:G))</f>
        <v>405.95</v>
      </c>
      <c r="F760" s="8">
        <f>(SUMIF(Invoice_Line_Items!B:B,Invoices!A760,Invoice_Line_Items!G:G))*(1-C760)</f>
        <v>365.35500000000002</v>
      </c>
      <c r="G760" s="8">
        <f>SUMIF(Invoice_Line_Items!B:B,Invoices!A760,Invoice_Line_Items!I:I)-(E760-F760)</f>
        <v>168.10499999999999</v>
      </c>
      <c r="H760" s="8">
        <f t="shared" si="22"/>
        <v>1</v>
      </c>
      <c r="I760">
        <f t="shared" si="23"/>
        <v>2021</v>
      </c>
    </row>
    <row r="761" spans="1:9" x14ac:dyDescent="0.15">
      <c r="A761" t="s">
        <v>866</v>
      </c>
      <c r="B761" t="s">
        <v>23</v>
      </c>
      <c r="C761" s="3">
        <v>0.1</v>
      </c>
      <c r="D761" s="2">
        <v>44200.17994131564</v>
      </c>
      <c r="E761" s="8">
        <f>(SUMIF(Invoice_Line_Items!B:B,Invoices!A761,Invoice_Line_Items!G:G))</f>
        <v>152.55000000000001</v>
      </c>
      <c r="F761" s="8">
        <f>(SUMIF(Invoice_Line_Items!B:B,Invoices!A761,Invoice_Line_Items!G:G))*(1-C761)</f>
        <v>137.29500000000002</v>
      </c>
      <c r="G761" s="8">
        <f>SUMIF(Invoice_Line_Items!B:B,Invoices!A761,Invoice_Line_Items!I:I)-(E761-F761)</f>
        <v>27.495000000000005</v>
      </c>
      <c r="H761" s="8">
        <f t="shared" si="22"/>
        <v>1</v>
      </c>
      <c r="I761">
        <f t="shared" si="23"/>
        <v>2021</v>
      </c>
    </row>
    <row r="762" spans="1:9" x14ac:dyDescent="0.15">
      <c r="A762" t="s">
        <v>867</v>
      </c>
      <c r="B762" t="s">
        <v>21</v>
      </c>
      <c r="C762" s="3">
        <v>0</v>
      </c>
      <c r="D762" s="2">
        <v>44200.463111517478</v>
      </c>
      <c r="E762" s="8">
        <f>(SUMIF(Invoice_Line_Items!B:B,Invoices!A762,Invoice_Line_Items!G:G))</f>
        <v>1160.45</v>
      </c>
      <c r="F762" s="8">
        <f>(SUMIF(Invoice_Line_Items!B:B,Invoices!A762,Invoice_Line_Items!G:G))*(1-C762)</f>
        <v>1160.45</v>
      </c>
      <c r="G762" s="8">
        <f>SUMIF(Invoice_Line_Items!B:B,Invoices!A762,Invoice_Line_Items!I:I)-(E762-F762)</f>
        <v>412.89999999999992</v>
      </c>
      <c r="H762" s="8">
        <f t="shared" si="22"/>
        <v>1</v>
      </c>
      <c r="I762">
        <f t="shared" si="23"/>
        <v>2021</v>
      </c>
    </row>
    <row r="763" spans="1:9" x14ac:dyDescent="0.15">
      <c r="A763" t="s">
        <v>868</v>
      </c>
      <c r="B763" t="s">
        <v>20</v>
      </c>
      <c r="C763" s="3">
        <v>0</v>
      </c>
      <c r="D763" s="2">
        <v>44200.720554208958</v>
      </c>
      <c r="E763" s="8">
        <f>(SUMIF(Invoice_Line_Items!B:B,Invoices!A763,Invoice_Line_Items!G:G))</f>
        <v>84.55</v>
      </c>
      <c r="F763" s="8">
        <f>(SUMIF(Invoice_Line_Items!B:B,Invoices!A763,Invoice_Line_Items!G:G))*(1-C763)</f>
        <v>84.55</v>
      </c>
      <c r="G763" s="8">
        <f>SUMIF(Invoice_Line_Items!B:B,Invoices!A763,Invoice_Line_Items!I:I)-(E763-F763)</f>
        <v>36.299999999999997</v>
      </c>
      <c r="H763" s="8">
        <f t="shared" si="22"/>
        <v>1</v>
      </c>
      <c r="I763">
        <f t="shared" si="23"/>
        <v>2021</v>
      </c>
    </row>
    <row r="764" spans="1:9" x14ac:dyDescent="0.15">
      <c r="A764" t="s">
        <v>869</v>
      </c>
      <c r="B764" t="s">
        <v>22</v>
      </c>
      <c r="C764" s="3">
        <v>0.1</v>
      </c>
      <c r="D764" s="2">
        <v>44201.007234273762</v>
      </c>
      <c r="E764" s="8">
        <f>(SUMIF(Invoice_Line_Items!B:B,Invoices!A764,Invoice_Line_Items!G:G))</f>
        <v>467.09999999999997</v>
      </c>
      <c r="F764" s="8">
        <f>(SUMIF(Invoice_Line_Items!B:B,Invoices!A764,Invoice_Line_Items!G:G))*(1-C764)</f>
        <v>420.39</v>
      </c>
      <c r="G764" s="8">
        <f>SUMIF(Invoice_Line_Items!B:B,Invoices!A764,Invoice_Line_Items!I:I)-(E764-F764)</f>
        <v>112.69</v>
      </c>
      <c r="H764" s="8">
        <f t="shared" si="22"/>
        <v>1</v>
      </c>
      <c r="I764">
        <f t="shared" si="23"/>
        <v>2021</v>
      </c>
    </row>
    <row r="765" spans="1:9" x14ac:dyDescent="0.15">
      <c r="A765" t="s">
        <v>870</v>
      </c>
      <c r="B765" t="s">
        <v>21</v>
      </c>
      <c r="C765" s="3">
        <v>0</v>
      </c>
      <c r="D765" s="2">
        <v>44201.392808423872</v>
      </c>
      <c r="E765" s="8">
        <f>(SUMIF(Invoice_Line_Items!B:B,Invoices!A765,Invoice_Line_Items!G:G))</f>
        <v>152.54999999999998</v>
      </c>
      <c r="F765" s="8">
        <f>(SUMIF(Invoice_Line_Items!B:B,Invoices!A765,Invoice_Line_Items!G:G))*(1-C765)</f>
        <v>152.54999999999998</v>
      </c>
      <c r="G765" s="8">
        <f>SUMIF(Invoice_Line_Items!B:B,Invoices!A765,Invoice_Line_Items!I:I)-(E765-F765)</f>
        <v>58.7</v>
      </c>
      <c r="H765" s="8">
        <f t="shared" si="22"/>
        <v>1</v>
      </c>
      <c r="I765">
        <f t="shared" si="23"/>
        <v>2021</v>
      </c>
    </row>
    <row r="766" spans="1:9" x14ac:dyDescent="0.15">
      <c r="A766" t="s">
        <v>871</v>
      </c>
      <c r="B766" t="s">
        <v>23</v>
      </c>
      <c r="C766" s="3">
        <v>0</v>
      </c>
      <c r="D766" s="2">
        <v>44201.642328048219</v>
      </c>
      <c r="E766" s="8">
        <f>(SUMIF(Invoice_Line_Items!B:B,Invoices!A766,Invoice_Line_Items!G:G))</f>
        <v>9179.8000000000011</v>
      </c>
      <c r="F766" s="8">
        <f>(SUMIF(Invoice_Line_Items!B:B,Invoices!A766,Invoice_Line_Items!G:G))*(1-C766)</f>
        <v>9179.8000000000011</v>
      </c>
      <c r="G766" s="8">
        <f>SUMIF(Invoice_Line_Items!B:B,Invoices!A766,Invoice_Line_Items!I:I)-(E766-F766)</f>
        <v>3212.25</v>
      </c>
      <c r="H766" s="8">
        <f t="shared" si="22"/>
        <v>1</v>
      </c>
      <c r="I766">
        <f t="shared" si="23"/>
        <v>2021</v>
      </c>
    </row>
    <row r="767" spans="1:9" x14ac:dyDescent="0.15">
      <c r="A767" t="s">
        <v>872</v>
      </c>
      <c r="B767" t="s">
        <v>19</v>
      </c>
      <c r="C767" s="3">
        <v>0</v>
      </c>
      <c r="D767" s="2">
        <v>44201.70520000696</v>
      </c>
      <c r="E767" s="8">
        <f>(SUMIF(Invoice_Line_Items!B:B,Invoices!A767,Invoice_Line_Items!G:G))</f>
        <v>4140.55</v>
      </c>
      <c r="F767" s="8">
        <f>(SUMIF(Invoice_Line_Items!B:B,Invoices!A767,Invoice_Line_Items!G:G))*(1-C767)</f>
        <v>4140.55</v>
      </c>
      <c r="G767" s="8">
        <f>SUMIF(Invoice_Line_Items!B:B,Invoices!A767,Invoice_Line_Items!I:I)-(E767-F767)</f>
        <v>1312.1000000000001</v>
      </c>
      <c r="H767" s="8">
        <f t="shared" si="22"/>
        <v>1</v>
      </c>
      <c r="I767">
        <f t="shared" si="23"/>
        <v>2021</v>
      </c>
    </row>
    <row r="768" spans="1:9" x14ac:dyDescent="0.15">
      <c r="A768" t="s">
        <v>873</v>
      </c>
      <c r="B768" t="s">
        <v>24</v>
      </c>
      <c r="C768" s="3">
        <v>0.1</v>
      </c>
      <c r="D768" s="2">
        <v>44201.874633033207</v>
      </c>
      <c r="E768" s="8">
        <f>(SUMIF(Invoice_Line_Items!B:B,Invoices!A768,Invoice_Line_Items!G:G))</f>
        <v>136.69999999999999</v>
      </c>
      <c r="F768" s="8">
        <f>(SUMIF(Invoice_Line_Items!B:B,Invoices!A768,Invoice_Line_Items!G:G))*(1-C768)</f>
        <v>123.02999999999999</v>
      </c>
      <c r="G768" s="8">
        <f>SUMIF(Invoice_Line_Items!B:B,Invoices!A768,Invoice_Line_Items!I:I)-(E768-F768)</f>
        <v>33.279999999999994</v>
      </c>
      <c r="H768" s="8">
        <f t="shared" si="22"/>
        <v>1</v>
      </c>
      <c r="I768">
        <f t="shared" si="23"/>
        <v>2021</v>
      </c>
    </row>
    <row r="769" spans="1:9" x14ac:dyDescent="0.15">
      <c r="A769" t="s">
        <v>874</v>
      </c>
      <c r="B769" t="s">
        <v>25</v>
      </c>
      <c r="C769" s="3">
        <v>0</v>
      </c>
      <c r="D769" s="2">
        <v>44202.237518068621</v>
      </c>
      <c r="E769" s="8">
        <f>(SUMIF(Invoice_Line_Items!B:B,Invoices!A769,Invoice_Line_Items!G:G))</f>
        <v>10.5</v>
      </c>
      <c r="F769" s="8">
        <f>(SUMIF(Invoice_Line_Items!B:B,Invoices!A769,Invoice_Line_Items!G:G))*(1-C769)</f>
        <v>10.5</v>
      </c>
      <c r="G769" s="8">
        <f>SUMIF(Invoice_Line_Items!B:B,Invoices!A769,Invoice_Line_Items!I:I)-(E769-F769)</f>
        <v>1.6499999999999995</v>
      </c>
      <c r="H769" s="8">
        <f t="shared" si="22"/>
        <v>1</v>
      </c>
      <c r="I769">
        <f t="shared" si="23"/>
        <v>2021</v>
      </c>
    </row>
    <row r="770" spans="1:9" x14ac:dyDescent="0.15">
      <c r="A770" t="s">
        <v>875</v>
      </c>
      <c r="B770" t="s">
        <v>17</v>
      </c>
      <c r="C770" s="3">
        <v>0</v>
      </c>
      <c r="D770" s="2">
        <v>44202.435049144828</v>
      </c>
      <c r="E770" s="8">
        <f>(SUMIF(Invoice_Line_Items!B:B,Invoices!A770,Invoice_Line_Items!G:G))</f>
        <v>319.8</v>
      </c>
      <c r="F770" s="8">
        <f>(SUMIF(Invoice_Line_Items!B:B,Invoices!A770,Invoice_Line_Items!G:G))*(1-C770)</f>
        <v>319.8</v>
      </c>
      <c r="G770" s="8">
        <f>SUMIF(Invoice_Line_Items!B:B,Invoices!A770,Invoice_Line_Items!I:I)-(E770-F770)</f>
        <v>111.80000000000001</v>
      </c>
      <c r="H770" s="8">
        <f t="shared" si="22"/>
        <v>1</v>
      </c>
      <c r="I770">
        <f t="shared" si="23"/>
        <v>2021</v>
      </c>
    </row>
    <row r="771" spans="1:9" x14ac:dyDescent="0.15">
      <c r="A771" t="s">
        <v>876</v>
      </c>
      <c r="B771" t="s">
        <v>17</v>
      </c>
      <c r="C771" s="3">
        <v>0</v>
      </c>
      <c r="D771" s="2">
        <v>44202.83629302249</v>
      </c>
      <c r="E771" s="8">
        <f>(SUMIF(Invoice_Line_Items!B:B,Invoices!A771,Invoice_Line_Items!G:G))</f>
        <v>1190.7499999999998</v>
      </c>
      <c r="F771" s="8">
        <f>(SUMIF(Invoice_Line_Items!B:B,Invoices!A771,Invoice_Line_Items!G:G))*(1-C771)</f>
        <v>1190.7499999999998</v>
      </c>
      <c r="G771" s="8">
        <f>SUMIF(Invoice_Line_Items!B:B,Invoices!A771,Invoice_Line_Items!I:I)-(E771-F771)</f>
        <v>413.49999999999994</v>
      </c>
      <c r="H771" s="8">
        <f t="shared" ref="H771:H834" si="24">MONTH(D771)</f>
        <v>1</v>
      </c>
      <c r="I771">
        <f t="shared" ref="I771:I834" si="25">YEAR(D771)</f>
        <v>2021</v>
      </c>
    </row>
    <row r="772" spans="1:9" x14ac:dyDescent="0.15">
      <c r="A772" t="s">
        <v>877</v>
      </c>
      <c r="B772" t="s">
        <v>17</v>
      </c>
      <c r="C772" s="3">
        <v>0.1</v>
      </c>
      <c r="D772" s="2">
        <v>44203.097157767595</v>
      </c>
      <c r="E772" s="8">
        <f>(SUMIF(Invoice_Line_Items!B:B,Invoices!A772,Invoice_Line_Items!G:G))</f>
        <v>1995</v>
      </c>
      <c r="F772" s="8">
        <f>(SUMIF(Invoice_Line_Items!B:B,Invoices!A772,Invoice_Line_Items!G:G))*(1-C772)</f>
        <v>1795.5</v>
      </c>
      <c r="G772" s="8">
        <f>SUMIF(Invoice_Line_Items!B:B,Invoices!A772,Invoice_Line_Items!I:I)-(E772-F772)</f>
        <v>545.49999999999989</v>
      </c>
      <c r="H772" s="8">
        <f t="shared" si="24"/>
        <v>1</v>
      </c>
      <c r="I772">
        <f t="shared" si="25"/>
        <v>2021</v>
      </c>
    </row>
    <row r="773" spans="1:9" x14ac:dyDescent="0.15">
      <c r="A773" t="s">
        <v>878</v>
      </c>
      <c r="B773" t="s">
        <v>17</v>
      </c>
      <c r="C773" s="3">
        <v>0</v>
      </c>
      <c r="D773" s="2">
        <v>44203.10933884314</v>
      </c>
      <c r="E773" s="8">
        <f>(SUMIF(Invoice_Line_Items!B:B,Invoices!A773,Invoice_Line_Items!G:G))</f>
        <v>670.35</v>
      </c>
      <c r="F773" s="8">
        <f>(SUMIF(Invoice_Line_Items!B:B,Invoices!A773,Invoice_Line_Items!G:G))*(1-C773)</f>
        <v>670.35</v>
      </c>
      <c r="G773" s="8">
        <f>SUMIF(Invoice_Line_Items!B:B,Invoices!A773,Invoice_Line_Items!I:I)-(E773-F773)</f>
        <v>275.10000000000002</v>
      </c>
      <c r="H773" s="8">
        <f t="shared" si="24"/>
        <v>1</v>
      </c>
      <c r="I773">
        <f t="shared" si="25"/>
        <v>2021</v>
      </c>
    </row>
    <row r="774" spans="1:9" x14ac:dyDescent="0.15">
      <c r="A774" t="s">
        <v>879</v>
      </c>
      <c r="B774" t="s">
        <v>17</v>
      </c>
      <c r="C774" s="3">
        <v>0.2</v>
      </c>
      <c r="D774" s="2">
        <v>44203.292676838239</v>
      </c>
      <c r="E774" s="8">
        <f>(SUMIF(Invoice_Line_Items!B:B,Invoices!A774,Invoice_Line_Items!G:G))</f>
        <v>26.55</v>
      </c>
      <c r="F774" s="8">
        <f>(SUMIF(Invoice_Line_Items!B:B,Invoices!A774,Invoice_Line_Items!G:G))*(1-C774)</f>
        <v>21.240000000000002</v>
      </c>
      <c r="G774" s="8">
        <f>SUMIF(Invoice_Line_Items!B:B,Invoices!A774,Invoice_Line_Items!I:I)-(E774-F774)</f>
        <v>5.0400000000000027</v>
      </c>
      <c r="H774" s="8">
        <f t="shared" si="24"/>
        <v>1</v>
      </c>
      <c r="I774">
        <f t="shared" si="25"/>
        <v>2021</v>
      </c>
    </row>
    <row r="775" spans="1:9" x14ac:dyDescent="0.15">
      <c r="A775" t="s">
        <v>880</v>
      </c>
      <c r="B775" t="s">
        <v>24</v>
      </c>
      <c r="C775" s="3">
        <v>0</v>
      </c>
      <c r="D775" s="2">
        <v>44203.292891722565</v>
      </c>
      <c r="E775" s="8">
        <f>(SUMIF(Invoice_Line_Items!B:B,Invoices!A775,Invoice_Line_Items!G:G))</f>
        <v>47.8</v>
      </c>
      <c r="F775" s="8">
        <f>(SUMIF(Invoice_Line_Items!B:B,Invoices!A775,Invoice_Line_Items!G:G))*(1-C775)</f>
        <v>47.8</v>
      </c>
      <c r="G775" s="8">
        <f>SUMIF(Invoice_Line_Items!B:B,Invoices!A775,Invoice_Line_Items!I:I)-(E775-F775)</f>
        <v>17.499999999999996</v>
      </c>
      <c r="H775" s="8">
        <f t="shared" si="24"/>
        <v>1</v>
      </c>
      <c r="I775">
        <f t="shared" si="25"/>
        <v>2021</v>
      </c>
    </row>
    <row r="776" spans="1:9" x14ac:dyDescent="0.15">
      <c r="A776" t="s">
        <v>881</v>
      </c>
      <c r="B776" t="s">
        <v>19</v>
      </c>
      <c r="C776" s="3">
        <v>0</v>
      </c>
      <c r="D776" s="2">
        <v>44203.614107484595</v>
      </c>
      <c r="E776" s="8">
        <f>(SUMIF(Invoice_Line_Items!B:B,Invoices!A776,Invoice_Line_Items!G:G))</f>
        <v>1602.4</v>
      </c>
      <c r="F776" s="8">
        <f>(SUMIF(Invoice_Line_Items!B:B,Invoices!A776,Invoice_Line_Items!G:G))*(1-C776)</f>
        <v>1602.4</v>
      </c>
      <c r="G776" s="8">
        <f>SUMIF(Invoice_Line_Items!B:B,Invoices!A776,Invoice_Line_Items!I:I)-(E776-F776)</f>
        <v>368.39999999999986</v>
      </c>
      <c r="H776" s="8">
        <f t="shared" si="24"/>
        <v>1</v>
      </c>
      <c r="I776">
        <f t="shared" si="25"/>
        <v>2021</v>
      </c>
    </row>
    <row r="777" spans="1:9" x14ac:dyDescent="0.15">
      <c r="A777" t="s">
        <v>882</v>
      </c>
      <c r="B777" t="s">
        <v>22</v>
      </c>
      <c r="C777" s="3">
        <v>0</v>
      </c>
      <c r="D777" s="2">
        <v>44203.617276453268</v>
      </c>
      <c r="E777" s="8">
        <f>(SUMIF(Invoice_Line_Items!B:B,Invoices!A777,Invoice_Line_Items!G:G))</f>
        <v>721.3</v>
      </c>
      <c r="F777" s="8">
        <f>(SUMIF(Invoice_Line_Items!B:B,Invoices!A777,Invoice_Line_Items!G:G))*(1-C777)</f>
        <v>721.3</v>
      </c>
      <c r="G777" s="8">
        <f>SUMIF(Invoice_Line_Items!B:B,Invoices!A777,Invoice_Line_Items!I:I)-(E777-F777)</f>
        <v>262.25</v>
      </c>
      <c r="H777" s="8">
        <f t="shared" si="24"/>
        <v>1</v>
      </c>
      <c r="I777">
        <f t="shared" si="25"/>
        <v>2021</v>
      </c>
    </row>
    <row r="778" spans="1:9" x14ac:dyDescent="0.15">
      <c r="A778" t="s">
        <v>883</v>
      </c>
      <c r="B778" t="s">
        <v>21</v>
      </c>
      <c r="C778" s="3">
        <v>0.1</v>
      </c>
      <c r="D778" s="2">
        <v>44204.090248681561</v>
      </c>
      <c r="E778" s="8">
        <f>(SUMIF(Invoice_Line_Items!B:B,Invoices!A778,Invoice_Line_Items!G:G))</f>
        <v>499.5</v>
      </c>
      <c r="F778" s="8">
        <f>(SUMIF(Invoice_Line_Items!B:B,Invoices!A778,Invoice_Line_Items!G:G))*(1-C778)</f>
        <v>449.55</v>
      </c>
      <c r="G778" s="8">
        <f>SUMIF(Invoice_Line_Items!B:B,Invoices!A778,Invoice_Line_Items!I:I)-(E778-F778)</f>
        <v>162.05000000000004</v>
      </c>
      <c r="H778" s="8">
        <f t="shared" si="24"/>
        <v>1</v>
      </c>
      <c r="I778">
        <f t="shared" si="25"/>
        <v>2021</v>
      </c>
    </row>
    <row r="779" spans="1:9" x14ac:dyDescent="0.15">
      <c r="A779" t="s">
        <v>884</v>
      </c>
      <c r="B779" t="s">
        <v>22</v>
      </c>
      <c r="C779" s="3">
        <v>0</v>
      </c>
      <c r="D779" s="2">
        <v>44204.109207612739</v>
      </c>
      <c r="E779" s="8">
        <f>(SUMIF(Invoice_Line_Items!B:B,Invoices!A779,Invoice_Line_Items!G:G))</f>
        <v>406.74999999999994</v>
      </c>
      <c r="F779" s="8">
        <f>(SUMIF(Invoice_Line_Items!B:B,Invoices!A779,Invoice_Line_Items!G:G))*(1-C779)</f>
        <v>406.74999999999994</v>
      </c>
      <c r="G779" s="8">
        <f>SUMIF(Invoice_Line_Items!B:B,Invoices!A779,Invoice_Line_Items!I:I)-(E779-F779)</f>
        <v>209.24999999999994</v>
      </c>
      <c r="H779" s="8">
        <f t="shared" si="24"/>
        <v>1</v>
      </c>
      <c r="I779">
        <f t="shared" si="25"/>
        <v>2021</v>
      </c>
    </row>
    <row r="780" spans="1:9" x14ac:dyDescent="0.15">
      <c r="A780" t="s">
        <v>885</v>
      </c>
      <c r="B780" t="s">
        <v>22</v>
      </c>
      <c r="C780" s="3">
        <v>0</v>
      </c>
      <c r="D780" s="2">
        <v>44204.353317074216</v>
      </c>
      <c r="E780" s="8">
        <f>(SUMIF(Invoice_Line_Items!B:B,Invoices!A780,Invoice_Line_Items!G:G))</f>
        <v>63.8</v>
      </c>
      <c r="F780" s="8">
        <f>(SUMIF(Invoice_Line_Items!B:B,Invoices!A780,Invoice_Line_Items!G:G))*(1-C780)</f>
        <v>63.8</v>
      </c>
      <c r="G780" s="8">
        <f>SUMIF(Invoice_Line_Items!B:B,Invoices!A780,Invoice_Line_Items!I:I)-(E780-F780)</f>
        <v>24</v>
      </c>
      <c r="H780" s="8">
        <f t="shared" si="24"/>
        <v>1</v>
      </c>
      <c r="I780">
        <f t="shared" si="25"/>
        <v>2021</v>
      </c>
    </row>
    <row r="781" spans="1:9" x14ac:dyDescent="0.15">
      <c r="A781" t="s">
        <v>886</v>
      </c>
      <c r="B781" t="s">
        <v>19</v>
      </c>
      <c r="C781" s="3">
        <v>0</v>
      </c>
      <c r="D781" s="2">
        <v>44204.667870883561</v>
      </c>
      <c r="E781" s="8">
        <f>(SUMIF(Invoice_Line_Items!B:B,Invoices!A781,Invoice_Line_Items!G:G))</f>
        <v>1041.25</v>
      </c>
      <c r="F781" s="8">
        <f>(SUMIF(Invoice_Line_Items!B:B,Invoices!A781,Invoice_Line_Items!G:G))*(1-C781)</f>
        <v>1041.25</v>
      </c>
      <c r="G781" s="8">
        <f>SUMIF(Invoice_Line_Items!B:B,Invoices!A781,Invoice_Line_Items!I:I)-(E781-F781)</f>
        <v>344.7</v>
      </c>
      <c r="H781" s="8">
        <f t="shared" si="24"/>
        <v>1</v>
      </c>
      <c r="I781">
        <f t="shared" si="25"/>
        <v>2021</v>
      </c>
    </row>
    <row r="782" spans="1:9" x14ac:dyDescent="0.15">
      <c r="A782" t="s">
        <v>887</v>
      </c>
      <c r="B782" t="s">
        <v>17</v>
      </c>
      <c r="C782" s="3">
        <v>0.1</v>
      </c>
      <c r="D782" s="2">
        <v>44204.816242956222</v>
      </c>
      <c r="E782" s="8">
        <f>(SUMIF(Invoice_Line_Items!B:B,Invoices!A782,Invoice_Line_Items!G:G))</f>
        <v>89.55</v>
      </c>
      <c r="F782" s="8">
        <f>(SUMIF(Invoice_Line_Items!B:B,Invoices!A782,Invoice_Line_Items!G:G))*(1-C782)</f>
        <v>80.594999999999999</v>
      </c>
      <c r="G782" s="8">
        <f>SUMIF(Invoice_Line_Items!B:B,Invoices!A782,Invoice_Line_Items!I:I)-(E782-F782)</f>
        <v>8.5949999999999953</v>
      </c>
      <c r="H782" s="8">
        <f t="shared" si="24"/>
        <v>1</v>
      </c>
      <c r="I782">
        <f t="shared" si="25"/>
        <v>2021</v>
      </c>
    </row>
    <row r="783" spans="1:9" x14ac:dyDescent="0.15">
      <c r="A783" t="s">
        <v>888</v>
      </c>
      <c r="B783" t="s">
        <v>17</v>
      </c>
      <c r="C783" s="3">
        <v>0</v>
      </c>
      <c r="D783" s="2">
        <v>44205.25248136709</v>
      </c>
      <c r="E783" s="8">
        <f>(SUMIF(Invoice_Line_Items!B:B,Invoices!A783,Invoice_Line_Items!G:G))</f>
        <v>969</v>
      </c>
      <c r="F783" s="8">
        <f>(SUMIF(Invoice_Line_Items!B:B,Invoices!A783,Invoice_Line_Items!G:G))*(1-C783)</f>
        <v>969</v>
      </c>
      <c r="G783" s="8">
        <f>SUMIF(Invoice_Line_Items!B:B,Invoices!A783,Invoice_Line_Items!I:I)-(E783-F783)</f>
        <v>348.15</v>
      </c>
      <c r="H783" s="8">
        <f t="shared" si="24"/>
        <v>1</v>
      </c>
      <c r="I783">
        <f t="shared" si="25"/>
        <v>2021</v>
      </c>
    </row>
    <row r="784" spans="1:9" x14ac:dyDescent="0.15">
      <c r="A784" t="s">
        <v>889</v>
      </c>
      <c r="B784" t="s">
        <v>22</v>
      </c>
      <c r="C784" s="3">
        <v>0</v>
      </c>
      <c r="D784" s="2">
        <v>44205.465190797266</v>
      </c>
      <c r="E784" s="8">
        <f>(SUMIF(Invoice_Line_Items!B:B,Invoices!A784,Invoice_Line_Items!G:G))</f>
        <v>452.2</v>
      </c>
      <c r="F784" s="8">
        <f>(SUMIF(Invoice_Line_Items!B:B,Invoices!A784,Invoice_Line_Items!G:G))*(1-C784)</f>
        <v>452.2</v>
      </c>
      <c r="G784" s="8">
        <f>SUMIF(Invoice_Line_Items!B:B,Invoices!A784,Invoice_Line_Items!I:I)-(E784-F784)</f>
        <v>152.39999999999998</v>
      </c>
      <c r="H784" s="8">
        <f t="shared" si="24"/>
        <v>1</v>
      </c>
      <c r="I784">
        <f t="shared" si="25"/>
        <v>2021</v>
      </c>
    </row>
    <row r="785" spans="1:9" x14ac:dyDescent="0.15">
      <c r="A785" t="s">
        <v>890</v>
      </c>
      <c r="B785" t="s">
        <v>25</v>
      </c>
      <c r="C785" s="3">
        <v>0</v>
      </c>
      <c r="D785" s="2">
        <v>44205.539066907622</v>
      </c>
      <c r="E785" s="8">
        <f>(SUMIF(Invoice_Line_Items!B:B,Invoices!A785,Invoice_Line_Items!G:G))</f>
        <v>370.65</v>
      </c>
      <c r="F785" s="8">
        <f>(SUMIF(Invoice_Line_Items!B:B,Invoices!A785,Invoice_Line_Items!G:G))*(1-C785)</f>
        <v>370.65</v>
      </c>
      <c r="G785" s="8">
        <f>SUMIF(Invoice_Line_Items!B:B,Invoices!A785,Invoice_Line_Items!I:I)-(E785-F785)</f>
        <v>181.95</v>
      </c>
      <c r="H785" s="8">
        <f t="shared" si="24"/>
        <v>1</v>
      </c>
      <c r="I785">
        <f t="shared" si="25"/>
        <v>2021</v>
      </c>
    </row>
    <row r="786" spans="1:9" x14ac:dyDescent="0.15">
      <c r="A786" t="s">
        <v>891</v>
      </c>
      <c r="B786" t="s">
        <v>17</v>
      </c>
      <c r="C786" s="3">
        <v>0</v>
      </c>
      <c r="D786" s="2">
        <v>44205.590024517092</v>
      </c>
      <c r="E786" s="8">
        <f>(SUMIF(Invoice_Line_Items!B:B,Invoices!A786,Invoice_Line_Items!G:G))</f>
        <v>80.55</v>
      </c>
      <c r="F786" s="8">
        <f>(SUMIF(Invoice_Line_Items!B:B,Invoices!A786,Invoice_Line_Items!G:G))*(1-C786)</f>
        <v>80.55</v>
      </c>
      <c r="G786" s="8">
        <f>SUMIF(Invoice_Line_Items!B:B,Invoices!A786,Invoice_Line_Items!I:I)-(E786-F786)</f>
        <v>51.3</v>
      </c>
      <c r="H786" s="8">
        <f t="shared" si="24"/>
        <v>1</v>
      </c>
      <c r="I786">
        <f t="shared" si="25"/>
        <v>2021</v>
      </c>
    </row>
    <row r="787" spans="1:9" x14ac:dyDescent="0.15">
      <c r="A787" t="s">
        <v>892</v>
      </c>
      <c r="B787" t="s">
        <v>3359</v>
      </c>
      <c r="C787" s="3">
        <v>0</v>
      </c>
      <c r="D787" s="2">
        <v>44205.781171902447</v>
      </c>
      <c r="E787" s="8">
        <f>(SUMIF(Invoice_Line_Items!B:B,Invoices!A787,Invoice_Line_Items!G:G))</f>
        <v>345.2</v>
      </c>
      <c r="F787" s="8">
        <f>(SUMIF(Invoice_Line_Items!B:B,Invoices!A787,Invoice_Line_Items!G:G))*(1-C787)</f>
        <v>345.2</v>
      </c>
      <c r="G787" s="8">
        <f>SUMIF(Invoice_Line_Items!B:B,Invoices!A787,Invoice_Line_Items!I:I)-(E787-F787)</f>
        <v>176.6</v>
      </c>
      <c r="H787" s="8">
        <f t="shared" si="24"/>
        <v>1</v>
      </c>
      <c r="I787">
        <f t="shared" si="25"/>
        <v>2021</v>
      </c>
    </row>
    <row r="788" spans="1:9" x14ac:dyDescent="0.15">
      <c r="A788" t="s">
        <v>893</v>
      </c>
      <c r="B788" t="s">
        <v>17</v>
      </c>
      <c r="C788" s="3">
        <v>0</v>
      </c>
      <c r="D788" s="2">
        <v>44205.941838526902</v>
      </c>
      <c r="E788" s="8">
        <f>(SUMIF(Invoice_Line_Items!B:B,Invoices!A788,Invoice_Line_Items!G:G))</f>
        <v>144.5</v>
      </c>
      <c r="F788" s="8">
        <f>(SUMIF(Invoice_Line_Items!B:B,Invoices!A788,Invoice_Line_Items!G:G))*(1-C788)</f>
        <v>144.5</v>
      </c>
      <c r="G788" s="8">
        <f>SUMIF(Invoice_Line_Items!B:B,Invoices!A788,Invoice_Line_Items!I:I)-(E788-F788)</f>
        <v>43.55</v>
      </c>
      <c r="H788" s="8">
        <f t="shared" si="24"/>
        <v>1</v>
      </c>
      <c r="I788">
        <f t="shared" si="25"/>
        <v>2021</v>
      </c>
    </row>
    <row r="789" spans="1:9" x14ac:dyDescent="0.15">
      <c r="A789" t="s">
        <v>894</v>
      </c>
      <c r="B789" t="s">
        <v>19</v>
      </c>
      <c r="C789" s="3">
        <v>0</v>
      </c>
      <c r="D789" s="2">
        <v>44206.386992348933</v>
      </c>
      <c r="E789" s="8">
        <f>(SUMIF(Invoice_Line_Items!B:B,Invoices!A789,Invoice_Line_Items!G:G))</f>
        <v>1068.95</v>
      </c>
      <c r="F789" s="8">
        <f>(SUMIF(Invoice_Line_Items!B:B,Invoices!A789,Invoice_Line_Items!G:G))*(1-C789)</f>
        <v>1068.95</v>
      </c>
      <c r="G789" s="8">
        <f>SUMIF(Invoice_Line_Items!B:B,Invoices!A789,Invoice_Line_Items!I:I)-(E789-F789)</f>
        <v>408.70000000000005</v>
      </c>
      <c r="H789" s="8">
        <f t="shared" si="24"/>
        <v>1</v>
      </c>
      <c r="I789">
        <f t="shared" si="25"/>
        <v>2021</v>
      </c>
    </row>
    <row r="790" spans="1:9" x14ac:dyDescent="0.15">
      <c r="A790" t="s">
        <v>895</v>
      </c>
      <c r="B790" t="s">
        <v>22</v>
      </c>
      <c r="C790" s="3">
        <v>0.1</v>
      </c>
      <c r="D790" s="2">
        <v>44206.625688724613</v>
      </c>
      <c r="E790" s="8">
        <f>(SUMIF(Invoice_Line_Items!B:B,Invoices!A790,Invoice_Line_Items!G:G))</f>
        <v>2.95</v>
      </c>
      <c r="F790" s="8">
        <f>(SUMIF(Invoice_Line_Items!B:B,Invoices!A790,Invoice_Line_Items!G:G))*(1-C790)</f>
        <v>2.6550000000000002</v>
      </c>
      <c r="G790" s="8">
        <f>SUMIF(Invoice_Line_Items!B:B,Invoices!A790,Invoice_Line_Items!I:I)-(E790-F790)</f>
        <v>0.8550000000000002</v>
      </c>
      <c r="H790" s="8">
        <f t="shared" si="24"/>
        <v>1</v>
      </c>
      <c r="I790">
        <f t="shared" si="25"/>
        <v>2021</v>
      </c>
    </row>
    <row r="791" spans="1:9" x14ac:dyDescent="0.15">
      <c r="A791" t="s">
        <v>896</v>
      </c>
      <c r="B791" t="s">
        <v>19</v>
      </c>
      <c r="C791" s="3">
        <v>0.1</v>
      </c>
      <c r="D791" s="2">
        <v>44206.783524342754</v>
      </c>
      <c r="E791" s="8">
        <f>(SUMIF(Invoice_Line_Items!B:B,Invoices!A791,Invoice_Line_Items!G:G))</f>
        <v>1812.2</v>
      </c>
      <c r="F791" s="8">
        <f>(SUMIF(Invoice_Line_Items!B:B,Invoices!A791,Invoice_Line_Items!G:G))*(1-C791)</f>
        <v>1630.98</v>
      </c>
      <c r="G791" s="8">
        <f>SUMIF(Invoice_Line_Items!B:B,Invoices!A791,Invoice_Line_Items!I:I)-(E791-F791)</f>
        <v>562.33000000000015</v>
      </c>
      <c r="H791" s="8">
        <f t="shared" si="24"/>
        <v>1</v>
      </c>
      <c r="I791">
        <f t="shared" si="25"/>
        <v>2021</v>
      </c>
    </row>
    <row r="792" spans="1:9" x14ac:dyDescent="0.15">
      <c r="A792" t="s">
        <v>897</v>
      </c>
      <c r="B792" t="s">
        <v>20</v>
      </c>
      <c r="C792" s="3">
        <v>0</v>
      </c>
      <c r="D792" s="2">
        <v>44207.098971706604</v>
      </c>
      <c r="E792" s="8">
        <f>(SUMIF(Invoice_Line_Items!B:B,Invoices!A792,Invoice_Line_Items!G:G))</f>
        <v>38.450000000000003</v>
      </c>
      <c r="F792" s="8">
        <f>(SUMIF(Invoice_Line_Items!B:B,Invoices!A792,Invoice_Line_Items!G:G))*(1-C792)</f>
        <v>38.450000000000003</v>
      </c>
      <c r="G792" s="8">
        <f>SUMIF(Invoice_Line_Items!B:B,Invoices!A792,Invoice_Line_Items!I:I)-(E792-F792)</f>
        <v>17.200000000000003</v>
      </c>
      <c r="H792" s="8">
        <f t="shared" si="24"/>
        <v>1</v>
      </c>
      <c r="I792">
        <f t="shared" si="25"/>
        <v>2021</v>
      </c>
    </row>
    <row r="793" spans="1:9" x14ac:dyDescent="0.15">
      <c r="A793" t="s">
        <v>898</v>
      </c>
      <c r="B793" t="s">
        <v>21</v>
      </c>
      <c r="C793" s="3">
        <v>0</v>
      </c>
      <c r="D793" s="2">
        <v>44207.343288427532</v>
      </c>
      <c r="E793" s="8">
        <f>(SUMIF(Invoice_Line_Items!B:B,Invoices!A793,Invoice_Line_Items!G:G))</f>
        <v>17.899999999999999</v>
      </c>
      <c r="F793" s="8">
        <f>(SUMIF(Invoice_Line_Items!B:B,Invoices!A793,Invoice_Line_Items!G:G))*(1-C793)</f>
        <v>17.899999999999999</v>
      </c>
      <c r="G793" s="8">
        <f>SUMIF(Invoice_Line_Items!B:B,Invoices!A793,Invoice_Line_Items!I:I)-(E793-F793)</f>
        <v>11.399999999999999</v>
      </c>
      <c r="H793" s="8">
        <f t="shared" si="24"/>
        <v>1</v>
      </c>
      <c r="I793">
        <f t="shared" si="25"/>
        <v>2021</v>
      </c>
    </row>
    <row r="794" spans="1:9" x14ac:dyDescent="0.15">
      <c r="A794" t="s">
        <v>899</v>
      </c>
      <c r="B794" t="s">
        <v>24</v>
      </c>
      <c r="C794" s="3">
        <v>0</v>
      </c>
      <c r="D794" s="2">
        <v>44207.375041258398</v>
      </c>
      <c r="E794" s="8">
        <f>(SUMIF(Invoice_Line_Items!B:B,Invoices!A794,Invoice_Line_Items!G:G))</f>
        <v>8.9499999999999993</v>
      </c>
      <c r="F794" s="8">
        <f>(SUMIF(Invoice_Line_Items!B:B,Invoices!A794,Invoice_Line_Items!G:G))*(1-C794)</f>
        <v>8.9499999999999993</v>
      </c>
      <c r="G794" s="8">
        <f>SUMIF(Invoice_Line_Items!B:B,Invoices!A794,Invoice_Line_Items!I:I)-(E794-F794)</f>
        <v>5.6999999999999993</v>
      </c>
      <c r="H794" s="8">
        <f t="shared" si="24"/>
        <v>1</v>
      </c>
      <c r="I794">
        <f t="shared" si="25"/>
        <v>2021</v>
      </c>
    </row>
    <row r="795" spans="1:9" x14ac:dyDescent="0.15">
      <c r="A795" t="s">
        <v>900</v>
      </c>
      <c r="B795" t="s">
        <v>17</v>
      </c>
      <c r="C795" s="3">
        <v>0</v>
      </c>
      <c r="D795" s="2">
        <v>44207.56101476153</v>
      </c>
      <c r="E795" s="8">
        <f>(SUMIF(Invoice_Line_Items!B:B,Invoices!A795,Invoice_Line_Items!G:G))</f>
        <v>219.45</v>
      </c>
      <c r="F795" s="8">
        <f>(SUMIF(Invoice_Line_Items!B:B,Invoices!A795,Invoice_Line_Items!G:G))*(1-C795)</f>
        <v>219.45</v>
      </c>
      <c r="G795" s="8">
        <f>SUMIF(Invoice_Line_Items!B:B,Invoices!A795,Invoice_Line_Items!I:I)-(E795-F795)</f>
        <v>97.449999999999989</v>
      </c>
      <c r="H795" s="8">
        <f t="shared" si="24"/>
        <v>1</v>
      </c>
      <c r="I795">
        <f t="shared" si="25"/>
        <v>2021</v>
      </c>
    </row>
    <row r="796" spans="1:9" x14ac:dyDescent="0.15">
      <c r="A796" t="s">
        <v>901</v>
      </c>
      <c r="B796" t="s">
        <v>17</v>
      </c>
      <c r="C796" s="3">
        <v>0</v>
      </c>
      <c r="D796" s="2">
        <v>44207.988757671374</v>
      </c>
      <c r="E796" s="8">
        <f>(SUMIF(Invoice_Line_Items!B:B,Invoices!A796,Invoice_Line_Items!G:G))</f>
        <v>144.19999999999999</v>
      </c>
      <c r="F796" s="8">
        <f>(SUMIF(Invoice_Line_Items!B:B,Invoices!A796,Invoice_Line_Items!G:G))*(1-C796)</f>
        <v>144.19999999999999</v>
      </c>
      <c r="G796" s="8">
        <f>SUMIF(Invoice_Line_Items!B:B,Invoices!A796,Invoice_Line_Items!I:I)-(E796-F796)</f>
        <v>87.449999999999989</v>
      </c>
      <c r="H796" s="8">
        <f t="shared" si="24"/>
        <v>1</v>
      </c>
      <c r="I796">
        <f t="shared" si="25"/>
        <v>2021</v>
      </c>
    </row>
    <row r="797" spans="1:9" x14ac:dyDescent="0.15">
      <c r="A797" t="s">
        <v>902</v>
      </c>
      <c r="B797" t="s">
        <v>29</v>
      </c>
      <c r="C797" s="3">
        <v>0</v>
      </c>
      <c r="D797" s="2">
        <v>44208.09450828308</v>
      </c>
      <c r="E797" s="8">
        <f>(SUMIF(Invoice_Line_Items!B:B,Invoices!A797,Invoice_Line_Items!G:G))</f>
        <v>113.19999999999999</v>
      </c>
      <c r="F797" s="8">
        <f>(SUMIF(Invoice_Line_Items!B:B,Invoices!A797,Invoice_Line_Items!G:G))*(1-C797)</f>
        <v>113.19999999999999</v>
      </c>
      <c r="G797" s="8">
        <f>SUMIF(Invoice_Line_Items!B:B,Invoices!A797,Invoice_Line_Items!I:I)-(E797-F797)</f>
        <v>38.75</v>
      </c>
      <c r="H797" s="8">
        <f t="shared" si="24"/>
        <v>1</v>
      </c>
      <c r="I797">
        <f t="shared" si="25"/>
        <v>2021</v>
      </c>
    </row>
    <row r="798" spans="1:9" x14ac:dyDescent="0.15">
      <c r="A798" t="s">
        <v>903</v>
      </c>
      <c r="B798" t="s">
        <v>17</v>
      </c>
      <c r="C798" s="3">
        <v>0</v>
      </c>
      <c r="D798" s="2">
        <v>44208.454295488882</v>
      </c>
      <c r="E798" s="8">
        <f>(SUMIF(Invoice_Line_Items!B:B,Invoices!A798,Invoice_Line_Items!G:G))</f>
        <v>4740.6999999999989</v>
      </c>
      <c r="F798" s="8">
        <f>(SUMIF(Invoice_Line_Items!B:B,Invoices!A798,Invoice_Line_Items!G:G))*(1-C798)</f>
        <v>4740.6999999999989</v>
      </c>
      <c r="G798" s="8">
        <f>SUMIF(Invoice_Line_Items!B:B,Invoices!A798,Invoice_Line_Items!I:I)-(E798-F798)</f>
        <v>1444.1499999999999</v>
      </c>
      <c r="H798" s="8">
        <f t="shared" si="24"/>
        <v>1</v>
      </c>
      <c r="I798">
        <f t="shared" si="25"/>
        <v>2021</v>
      </c>
    </row>
    <row r="799" spans="1:9" x14ac:dyDescent="0.15">
      <c r="A799" t="s">
        <v>904</v>
      </c>
      <c r="B799" t="s">
        <v>24</v>
      </c>
      <c r="C799" s="3">
        <v>0.1</v>
      </c>
      <c r="D799" s="2">
        <v>44208.684329011347</v>
      </c>
      <c r="E799" s="8">
        <f>(SUMIF(Invoice_Line_Items!B:B,Invoices!A799,Invoice_Line_Items!G:G))</f>
        <v>73.149999999999991</v>
      </c>
      <c r="F799" s="8">
        <f>(SUMIF(Invoice_Line_Items!B:B,Invoices!A799,Invoice_Line_Items!G:G))*(1-C799)</f>
        <v>65.834999999999994</v>
      </c>
      <c r="G799" s="8">
        <f>SUMIF(Invoice_Line_Items!B:B,Invoices!A799,Invoice_Line_Items!I:I)-(E799-F799)</f>
        <v>33.584999999999994</v>
      </c>
      <c r="H799" s="8">
        <f t="shared" si="24"/>
        <v>1</v>
      </c>
      <c r="I799">
        <f t="shared" si="25"/>
        <v>2021</v>
      </c>
    </row>
    <row r="800" spans="1:9" x14ac:dyDescent="0.15">
      <c r="A800" t="s">
        <v>905</v>
      </c>
      <c r="B800" t="s">
        <v>25</v>
      </c>
      <c r="C800" s="3">
        <v>0.1</v>
      </c>
      <c r="D800" s="2">
        <v>44209.089233007311</v>
      </c>
      <c r="E800" s="8">
        <f>(SUMIF(Invoice_Line_Items!B:B,Invoices!A800,Invoice_Line_Items!G:G))</f>
        <v>161.15</v>
      </c>
      <c r="F800" s="8">
        <f>(SUMIF(Invoice_Line_Items!B:B,Invoices!A800,Invoice_Line_Items!G:G))*(1-C800)</f>
        <v>145.035</v>
      </c>
      <c r="G800" s="8">
        <f>SUMIF(Invoice_Line_Items!B:B,Invoices!A800,Invoice_Line_Items!I:I)-(E800-F800)</f>
        <v>37.484999999999971</v>
      </c>
      <c r="H800" s="8">
        <f t="shared" si="24"/>
        <v>1</v>
      </c>
      <c r="I800">
        <f t="shared" si="25"/>
        <v>2021</v>
      </c>
    </row>
    <row r="801" spans="1:9" x14ac:dyDescent="0.15">
      <c r="A801" t="s">
        <v>906</v>
      </c>
      <c r="B801" t="s">
        <v>20</v>
      </c>
      <c r="C801" s="3">
        <v>0.1</v>
      </c>
      <c r="D801" s="2">
        <v>44209.253148999436</v>
      </c>
      <c r="E801" s="8">
        <f>(SUMIF(Invoice_Line_Items!B:B,Invoices!A801,Invoice_Line_Items!G:G))</f>
        <v>1269.6000000000001</v>
      </c>
      <c r="F801" s="8">
        <f>(SUMIF(Invoice_Line_Items!B:B,Invoices!A801,Invoice_Line_Items!G:G))*(1-C801)</f>
        <v>1142.6400000000001</v>
      </c>
      <c r="G801" s="8">
        <f>SUMIF(Invoice_Line_Items!B:B,Invoices!A801,Invoice_Line_Items!I:I)-(E801-F801)</f>
        <v>385.34000000000003</v>
      </c>
      <c r="H801" s="8">
        <f t="shared" si="24"/>
        <v>1</v>
      </c>
      <c r="I801">
        <f t="shared" si="25"/>
        <v>2021</v>
      </c>
    </row>
    <row r="802" spans="1:9" x14ac:dyDescent="0.15">
      <c r="A802" t="s">
        <v>907</v>
      </c>
      <c r="B802" t="s">
        <v>22</v>
      </c>
      <c r="C802" s="3">
        <v>0</v>
      </c>
      <c r="D802" s="2">
        <v>44209.265564785906</v>
      </c>
      <c r="E802" s="8">
        <f>(SUMIF(Invoice_Line_Items!B:B,Invoices!A802,Invoice_Line_Items!G:G))</f>
        <v>7296.2999999999984</v>
      </c>
      <c r="F802" s="8">
        <f>(SUMIF(Invoice_Line_Items!B:B,Invoices!A802,Invoice_Line_Items!G:G))*(1-C802)</f>
        <v>7296.2999999999984</v>
      </c>
      <c r="G802" s="8">
        <f>SUMIF(Invoice_Line_Items!B:B,Invoices!A802,Invoice_Line_Items!I:I)-(E802-F802)</f>
        <v>2290.3999999999996</v>
      </c>
      <c r="H802" s="8">
        <f t="shared" si="24"/>
        <v>1</v>
      </c>
      <c r="I802">
        <f t="shared" si="25"/>
        <v>2021</v>
      </c>
    </row>
    <row r="803" spans="1:9" x14ac:dyDescent="0.15">
      <c r="A803" t="s">
        <v>908</v>
      </c>
      <c r="B803" t="s">
        <v>23</v>
      </c>
      <c r="C803" s="3">
        <v>0.1</v>
      </c>
      <c r="D803" s="2">
        <v>44209.642754901448</v>
      </c>
      <c r="E803" s="8">
        <f>(SUMIF(Invoice_Line_Items!B:B,Invoices!A803,Invoice_Line_Items!G:G))</f>
        <v>468.34999999999997</v>
      </c>
      <c r="F803" s="8">
        <f>(SUMIF(Invoice_Line_Items!B:B,Invoices!A803,Invoice_Line_Items!G:G))*(1-C803)</f>
        <v>421.51499999999999</v>
      </c>
      <c r="G803" s="8">
        <f>SUMIF(Invoice_Line_Items!B:B,Invoices!A803,Invoice_Line_Items!I:I)-(E803-F803)</f>
        <v>96.564999999999998</v>
      </c>
      <c r="H803" s="8">
        <f t="shared" si="24"/>
        <v>1</v>
      </c>
      <c r="I803">
        <f t="shared" si="25"/>
        <v>2021</v>
      </c>
    </row>
    <row r="804" spans="1:9" x14ac:dyDescent="0.15">
      <c r="A804" t="s">
        <v>909</v>
      </c>
      <c r="B804" t="s">
        <v>17</v>
      </c>
      <c r="C804" s="3">
        <v>0</v>
      </c>
      <c r="D804" s="2">
        <v>44209.801118126736</v>
      </c>
      <c r="E804" s="8">
        <f>(SUMIF(Invoice_Line_Items!B:B,Invoices!A804,Invoice_Line_Items!G:G))</f>
        <v>3248.7499999999995</v>
      </c>
      <c r="F804" s="8">
        <f>(SUMIF(Invoice_Line_Items!B:B,Invoices!A804,Invoice_Line_Items!G:G))*(1-C804)</f>
        <v>3248.7499999999995</v>
      </c>
      <c r="G804" s="8">
        <f>SUMIF(Invoice_Line_Items!B:B,Invoices!A804,Invoice_Line_Items!I:I)-(E804-F804)</f>
        <v>1011.2499999999998</v>
      </c>
      <c r="H804" s="8">
        <f t="shared" si="24"/>
        <v>1</v>
      </c>
      <c r="I804">
        <f t="shared" si="25"/>
        <v>2021</v>
      </c>
    </row>
    <row r="805" spans="1:9" x14ac:dyDescent="0.15">
      <c r="A805" t="s">
        <v>910</v>
      </c>
      <c r="B805" t="s">
        <v>25</v>
      </c>
      <c r="C805" s="3">
        <v>0.2</v>
      </c>
      <c r="D805" s="2">
        <v>44209.873430225038</v>
      </c>
      <c r="E805" s="8">
        <f>(SUMIF(Invoice_Line_Items!B:B,Invoices!A805,Invoice_Line_Items!G:G))</f>
        <v>9.9499999999999993</v>
      </c>
      <c r="F805" s="8">
        <f>(SUMIF(Invoice_Line_Items!B:B,Invoices!A805,Invoice_Line_Items!G:G))*(1-C805)</f>
        <v>7.96</v>
      </c>
      <c r="G805" s="8">
        <f>SUMIF(Invoice_Line_Items!B:B,Invoices!A805,Invoice_Line_Items!I:I)-(E805-F805)</f>
        <v>-4.0000000000000036E-2</v>
      </c>
      <c r="H805" s="8">
        <f t="shared" si="24"/>
        <v>1</v>
      </c>
      <c r="I805">
        <f t="shared" si="25"/>
        <v>2021</v>
      </c>
    </row>
    <row r="806" spans="1:9" x14ac:dyDescent="0.15">
      <c r="A806" t="s">
        <v>911</v>
      </c>
      <c r="B806" t="s">
        <v>20</v>
      </c>
      <c r="C806" s="3">
        <v>0</v>
      </c>
      <c r="D806" s="2">
        <v>44209.898268653953</v>
      </c>
      <c r="E806" s="8">
        <f>(SUMIF(Invoice_Line_Items!B:B,Invoices!A806,Invoice_Line_Items!G:G))</f>
        <v>976.75</v>
      </c>
      <c r="F806" s="8">
        <f>(SUMIF(Invoice_Line_Items!B:B,Invoices!A806,Invoice_Line_Items!G:G))*(1-C806)</f>
        <v>976.75</v>
      </c>
      <c r="G806" s="8">
        <f>SUMIF(Invoice_Line_Items!B:B,Invoices!A806,Invoice_Line_Items!I:I)-(E806-F806)</f>
        <v>308.29999999999995</v>
      </c>
      <c r="H806" s="8">
        <f t="shared" si="24"/>
        <v>1</v>
      </c>
      <c r="I806">
        <f t="shared" si="25"/>
        <v>2021</v>
      </c>
    </row>
    <row r="807" spans="1:9" x14ac:dyDescent="0.15">
      <c r="A807" t="s">
        <v>912</v>
      </c>
      <c r="B807" t="s">
        <v>24</v>
      </c>
      <c r="C807" s="3">
        <v>0.1</v>
      </c>
      <c r="D807" s="2">
        <v>44210.270079412221</v>
      </c>
      <c r="E807" s="8">
        <f>(SUMIF(Invoice_Line_Items!B:B,Invoices!A807,Invoice_Line_Items!G:G))</f>
        <v>476.99999999999994</v>
      </c>
      <c r="F807" s="8">
        <f>(SUMIF(Invoice_Line_Items!B:B,Invoices!A807,Invoice_Line_Items!G:G))*(1-C807)</f>
        <v>429.29999999999995</v>
      </c>
      <c r="G807" s="8">
        <f>SUMIF(Invoice_Line_Items!B:B,Invoices!A807,Invoice_Line_Items!I:I)-(E807-F807)</f>
        <v>248.79999999999995</v>
      </c>
      <c r="H807" s="8">
        <f t="shared" si="24"/>
        <v>1</v>
      </c>
      <c r="I807">
        <f t="shared" si="25"/>
        <v>2021</v>
      </c>
    </row>
    <row r="808" spans="1:9" x14ac:dyDescent="0.15">
      <c r="A808" t="s">
        <v>913</v>
      </c>
      <c r="B808" t="s">
        <v>17</v>
      </c>
      <c r="C808" s="3">
        <v>0.1</v>
      </c>
      <c r="D808" s="2">
        <v>44210.490244232555</v>
      </c>
      <c r="E808" s="8">
        <f>(SUMIF(Invoice_Line_Items!B:B,Invoices!A808,Invoice_Line_Items!G:G))</f>
        <v>1026.5</v>
      </c>
      <c r="F808" s="8">
        <f>(SUMIF(Invoice_Line_Items!B:B,Invoices!A808,Invoice_Line_Items!G:G))*(1-C808)</f>
        <v>923.85</v>
      </c>
      <c r="G808" s="8">
        <f>SUMIF(Invoice_Line_Items!B:B,Invoices!A808,Invoice_Line_Items!I:I)-(E808-F808)</f>
        <v>390.59999999999991</v>
      </c>
      <c r="H808" s="8">
        <f t="shared" si="24"/>
        <v>1</v>
      </c>
      <c r="I808">
        <f t="shared" si="25"/>
        <v>2021</v>
      </c>
    </row>
    <row r="809" spans="1:9" x14ac:dyDescent="0.15">
      <c r="A809" t="s">
        <v>914</v>
      </c>
      <c r="B809" t="s">
        <v>20</v>
      </c>
      <c r="C809" s="3">
        <v>0</v>
      </c>
      <c r="D809" s="2">
        <v>44210.505221887441</v>
      </c>
      <c r="E809" s="8">
        <f>(SUMIF(Invoice_Line_Items!B:B,Invoices!A809,Invoice_Line_Items!G:G))</f>
        <v>1277</v>
      </c>
      <c r="F809" s="8">
        <f>(SUMIF(Invoice_Line_Items!B:B,Invoices!A809,Invoice_Line_Items!G:G))*(1-C809)</f>
        <v>1277</v>
      </c>
      <c r="G809" s="8">
        <f>SUMIF(Invoice_Line_Items!B:B,Invoices!A809,Invoice_Line_Items!I:I)-(E809-F809)</f>
        <v>462.0499999999999</v>
      </c>
      <c r="H809" s="8">
        <f t="shared" si="24"/>
        <v>1</v>
      </c>
      <c r="I809">
        <f t="shared" si="25"/>
        <v>2021</v>
      </c>
    </row>
    <row r="810" spans="1:9" x14ac:dyDescent="0.15">
      <c r="A810" t="s">
        <v>915</v>
      </c>
      <c r="B810" t="s">
        <v>20</v>
      </c>
      <c r="C810" s="3">
        <v>0</v>
      </c>
      <c r="D810" s="2">
        <v>44210.840122079571</v>
      </c>
      <c r="E810" s="8">
        <f>(SUMIF(Invoice_Line_Items!B:B,Invoices!A810,Invoice_Line_Items!G:G))</f>
        <v>454.49999999999994</v>
      </c>
      <c r="F810" s="8">
        <f>(SUMIF(Invoice_Line_Items!B:B,Invoices!A810,Invoice_Line_Items!G:G))*(1-C810)</f>
        <v>454.49999999999994</v>
      </c>
      <c r="G810" s="8">
        <f>SUMIF(Invoice_Line_Items!B:B,Invoices!A810,Invoice_Line_Items!I:I)-(E810-F810)</f>
        <v>161.09999999999997</v>
      </c>
      <c r="H810" s="8">
        <f t="shared" si="24"/>
        <v>1</v>
      </c>
      <c r="I810">
        <f t="shared" si="25"/>
        <v>2021</v>
      </c>
    </row>
    <row r="811" spans="1:9" x14ac:dyDescent="0.15">
      <c r="A811" t="s">
        <v>916</v>
      </c>
      <c r="B811" t="s">
        <v>19</v>
      </c>
      <c r="C811" s="3">
        <v>0</v>
      </c>
      <c r="D811" s="2">
        <v>44211.168590099638</v>
      </c>
      <c r="E811" s="8">
        <f>(SUMIF(Invoice_Line_Items!B:B,Invoices!A811,Invoice_Line_Items!G:G))</f>
        <v>894.99999999999989</v>
      </c>
      <c r="F811" s="8">
        <f>(SUMIF(Invoice_Line_Items!B:B,Invoices!A811,Invoice_Line_Items!G:G))*(1-C811)</f>
        <v>894.99999999999989</v>
      </c>
      <c r="G811" s="8">
        <f>SUMIF(Invoice_Line_Items!B:B,Invoices!A811,Invoice_Line_Items!I:I)-(E811-F811)</f>
        <v>319.99999999999994</v>
      </c>
      <c r="H811" s="8">
        <f t="shared" si="24"/>
        <v>1</v>
      </c>
      <c r="I811">
        <f t="shared" si="25"/>
        <v>2021</v>
      </c>
    </row>
    <row r="812" spans="1:9" x14ac:dyDescent="0.15">
      <c r="A812" t="s">
        <v>917</v>
      </c>
      <c r="B812" t="s">
        <v>19</v>
      </c>
      <c r="C812" s="3">
        <v>0.1</v>
      </c>
      <c r="D812" s="2">
        <v>44211.453840898088</v>
      </c>
      <c r="E812" s="8">
        <f>(SUMIF(Invoice_Line_Items!B:B,Invoices!A812,Invoice_Line_Items!G:G))</f>
        <v>175</v>
      </c>
      <c r="F812" s="8">
        <f>(SUMIF(Invoice_Line_Items!B:B,Invoices!A812,Invoice_Line_Items!G:G))*(1-C812)</f>
        <v>157.5</v>
      </c>
      <c r="G812" s="8">
        <f>SUMIF(Invoice_Line_Items!B:B,Invoices!A812,Invoice_Line_Items!I:I)-(E812-F812)</f>
        <v>9.9999999999999929</v>
      </c>
      <c r="H812" s="8">
        <f t="shared" si="24"/>
        <v>1</v>
      </c>
      <c r="I812">
        <f t="shared" si="25"/>
        <v>2021</v>
      </c>
    </row>
    <row r="813" spans="1:9" x14ac:dyDescent="0.15">
      <c r="A813" t="s">
        <v>918</v>
      </c>
      <c r="B813" t="s">
        <v>21</v>
      </c>
      <c r="C813" s="3">
        <v>0</v>
      </c>
      <c r="D813" s="2">
        <v>44211.585601023427</v>
      </c>
      <c r="E813" s="8">
        <f>(SUMIF(Invoice_Line_Items!B:B,Invoices!A813,Invoice_Line_Items!G:G))</f>
        <v>649.29999999999995</v>
      </c>
      <c r="F813" s="8">
        <f>(SUMIF(Invoice_Line_Items!B:B,Invoices!A813,Invoice_Line_Items!G:G))*(1-C813)</f>
        <v>649.29999999999995</v>
      </c>
      <c r="G813" s="8">
        <f>SUMIF(Invoice_Line_Items!B:B,Invoices!A813,Invoice_Line_Items!I:I)-(E813-F813)</f>
        <v>351.14999999999992</v>
      </c>
      <c r="H813" s="8">
        <f t="shared" si="24"/>
        <v>1</v>
      </c>
      <c r="I813">
        <f t="shared" si="25"/>
        <v>2021</v>
      </c>
    </row>
    <row r="814" spans="1:9" x14ac:dyDescent="0.15">
      <c r="A814" t="s">
        <v>919</v>
      </c>
      <c r="B814" t="s">
        <v>23</v>
      </c>
      <c r="C814" s="3">
        <v>0</v>
      </c>
      <c r="D814" s="2">
        <v>44211.853432533841</v>
      </c>
      <c r="E814" s="8">
        <f>(SUMIF(Invoice_Line_Items!B:B,Invoices!A814,Invoice_Line_Items!G:G))</f>
        <v>2.95</v>
      </c>
      <c r="F814" s="8">
        <f>(SUMIF(Invoice_Line_Items!B:B,Invoices!A814,Invoice_Line_Items!G:G))*(1-C814)</f>
        <v>2.95</v>
      </c>
      <c r="G814" s="8">
        <f>SUMIF(Invoice_Line_Items!B:B,Invoices!A814,Invoice_Line_Items!I:I)-(E814-F814)</f>
        <v>1.1500000000000001</v>
      </c>
      <c r="H814" s="8">
        <f t="shared" si="24"/>
        <v>1</v>
      </c>
      <c r="I814">
        <f t="shared" si="25"/>
        <v>2021</v>
      </c>
    </row>
    <row r="815" spans="1:9" x14ac:dyDescent="0.15">
      <c r="A815" t="s">
        <v>920</v>
      </c>
      <c r="B815" t="s">
        <v>19</v>
      </c>
      <c r="C815" s="3">
        <v>0.1</v>
      </c>
      <c r="D815" s="2">
        <v>44211.982938437177</v>
      </c>
      <c r="E815" s="8">
        <f>(SUMIF(Invoice_Line_Items!B:B,Invoices!A815,Invoice_Line_Items!G:G))</f>
        <v>1858.25</v>
      </c>
      <c r="F815" s="8">
        <f>(SUMIF(Invoice_Line_Items!B:B,Invoices!A815,Invoice_Line_Items!G:G))*(1-C815)</f>
        <v>1672.425</v>
      </c>
      <c r="G815" s="8">
        <f>SUMIF(Invoice_Line_Items!B:B,Invoices!A815,Invoice_Line_Items!I:I)-(E815-F815)</f>
        <v>491.52499999999998</v>
      </c>
      <c r="H815" s="8">
        <f t="shared" si="24"/>
        <v>1</v>
      </c>
      <c r="I815">
        <f t="shared" si="25"/>
        <v>2021</v>
      </c>
    </row>
    <row r="816" spans="1:9" x14ac:dyDescent="0.15">
      <c r="A816" t="s">
        <v>921</v>
      </c>
      <c r="B816" t="s">
        <v>20</v>
      </c>
      <c r="C816" s="3">
        <v>0</v>
      </c>
      <c r="D816" s="2">
        <v>44212.055652676281</v>
      </c>
      <c r="E816" s="8">
        <f>(SUMIF(Invoice_Line_Items!B:B,Invoices!A816,Invoice_Line_Items!G:G))</f>
        <v>1816.8</v>
      </c>
      <c r="F816" s="8">
        <f>(SUMIF(Invoice_Line_Items!B:B,Invoices!A816,Invoice_Line_Items!G:G))*(1-C816)</f>
        <v>1816.8</v>
      </c>
      <c r="G816" s="8">
        <f>SUMIF(Invoice_Line_Items!B:B,Invoices!A816,Invoice_Line_Items!I:I)-(E816-F816)</f>
        <v>677.84999999999991</v>
      </c>
      <c r="H816" s="8">
        <f t="shared" si="24"/>
        <v>1</v>
      </c>
      <c r="I816">
        <f t="shared" si="25"/>
        <v>2021</v>
      </c>
    </row>
    <row r="817" spans="1:9" x14ac:dyDescent="0.15">
      <c r="A817" t="s">
        <v>922</v>
      </c>
      <c r="B817" t="s">
        <v>20</v>
      </c>
      <c r="C817" s="3">
        <v>0</v>
      </c>
      <c r="D817" s="2">
        <v>44212.50145082557</v>
      </c>
      <c r="E817" s="8">
        <f>(SUMIF(Invoice_Line_Items!B:B,Invoices!A817,Invoice_Line_Items!G:G))</f>
        <v>17.95</v>
      </c>
      <c r="F817" s="8">
        <f>(SUMIF(Invoice_Line_Items!B:B,Invoices!A817,Invoice_Line_Items!G:G))*(1-C817)</f>
        <v>17.95</v>
      </c>
      <c r="G817" s="8">
        <f>SUMIF(Invoice_Line_Items!B:B,Invoices!A817,Invoice_Line_Items!I:I)-(E817-F817)</f>
        <v>8.6999999999999993</v>
      </c>
      <c r="H817" s="8">
        <f t="shared" si="24"/>
        <v>1</v>
      </c>
      <c r="I817">
        <f t="shared" si="25"/>
        <v>2021</v>
      </c>
    </row>
    <row r="818" spans="1:9" x14ac:dyDescent="0.15">
      <c r="A818" t="s">
        <v>923</v>
      </c>
      <c r="B818" t="s">
        <v>24</v>
      </c>
      <c r="C818" s="3">
        <v>0</v>
      </c>
      <c r="D818" s="2">
        <v>44212.994673941277</v>
      </c>
      <c r="E818" s="8">
        <f>(SUMIF(Invoice_Line_Items!B:B,Invoices!A818,Invoice_Line_Items!G:G))</f>
        <v>1637.1000000000001</v>
      </c>
      <c r="F818" s="8">
        <f>(SUMIF(Invoice_Line_Items!B:B,Invoices!A818,Invoice_Line_Items!G:G))*(1-C818)</f>
        <v>1637.1000000000001</v>
      </c>
      <c r="G818" s="8">
        <f>SUMIF(Invoice_Line_Items!B:B,Invoices!A818,Invoice_Line_Items!I:I)-(E818-F818)</f>
        <v>614.00000000000011</v>
      </c>
      <c r="H818" s="8">
        <f t="shared" si="24"/>
        <v>1</v>
      </c>
      <c r="I818">
        <f t="shared" si="25"/>
        <v>2021</v>
      </c>
    </row>
    <row r="819" spans="1:9" x14ac:dyDescent="0.15">
      <c r="A819" t="s">
        <v>924</v>
      </c>
      <c r="B819" t="s">
        <v>23</v>
      </c>
      <c r="C819" s="3">
        <v>0.1</v>
      </c>
      <c r="D819" s="2">
        <v>44213.223854009251</v>
      </c>
      <c r="E819" s="8">
        <f>(SUMIF(Invoice_Line_Items!B:B,Invoices!A819,Invoice_Line_Items!G:G))</f>
        <v>173.39999999999998</v>
      </c>
      <c r="F819" s="8">
        <f>(SUMIF(Invoice_Line_Items!B:B,Invoices!A819,Invoice_Line_Items!G:G))*(1-C819)</f>
        <v>156.05999999999997</v>
      </c>
      <c r="G819" s="8">
        <f>SUMIF(Invoice_Line_Items!B:B,Invoices!A819,Invoice_Line_Items!I:I)-(E819-F819)</f>
        <v>61.559999999999988</v>
      </c>
      <c r="H819" s="8">
        <f t="shared" si="24"/>
        <v>1</v>
      </c>
      <c r="I819">
        <f t="shared" si="25"/>
        <v>2021</v>
      </c>
    </row>
    <row r="820" spans="1:9" x14ac:dyDescent="0.15">
      <c r="A820" t="s">
        <v>925</v>
      </c>
      <c r="B820" t="s">
        <v>23</v>
      </c>
      <c r="C820" s="3">
        <v>0</v>
      </c>
      <c r="D820" s="2">
        <v>44213.59677183337</v>
      </c>
      <c r="E820" s="8">
        <f>(SUMIF(Invoice_Line_Items!B:B,Invoices!A820,Invoice_Line_Items!G:G))</f>
        <v>424.24999999999994</v>
      </c>
      <c r="F820" s="8">
        <f>(SUMIF(Invoice_Line_Items!B:B,Invoices!A820,Invoice_Line_Items!G:G))*(1-C820)</f>
        <v>424.24999999999994</v>
      </c>
      <c r="G820" s="8">
        <f>SUMIF(Invoice_Line_Items!B:B,Invoices!A820,Invoice_Line_Items!I:I)-(E820-F820)</f>
        <v>177.04999999999998</v>
      </c>
      <c r="H820" s="8">
        <f t="shared" si="24"/>
        <v>1</v>
      </c>
      <c r="I820">
        <f t="shared" si="25"/>
        <v>2021</v>
      </c>
    </row>
    <row r="821" spans="1:9" x14ac:dyDescent="0.15">
      <c r="A821" t="s">
        <v>926</v>
      </c>
      <c r="B821" t="s">
        <v>20</v>
      </c>
      <c r="C821" s="3">
        <v>0</v>
      </c>
      <c r="D821" s="2">
        <v>44214.05073021086</v>
      </c>
      <c r="E821" s="8">
        <f>(SUMIF(Invoice_Line_Items!B:B,Invoices!A821,Invoice_Line_Items!G:G))</f>
        <v>68.849999999999994</v>
      </c>
      <c r="F821" s="8">
        <f>(SUMIF(Invoice_Line_Items!B:B,Invoices!A821,Invoice_Line_Items!G:G))*(1-C821)</f>
        <v>68.849999999999994</v>
      </c>
      <c r="G821" s="8">
        <f>SUMIF(Invoice_Line_Items!B:B,Invoices!A821,Invoice_Line_Items!I:I)-(E821-F821)</f>
        <v>29.699999999999996</v>
      </c>
      <c r="H821" s="8">
        <f t="shared" si="24"/>
        <v>1</v>
      </c>
      <c r="I821">
        <f t="shared" si="25"/>
        <v>2021</v>
      </c>
    </row>
    <row r="822" spans="1:9" x14ac:dyDescent="0.15">
      <c r="A822" t="s">
        <v>927</v>
      </c>
      <c r="B822" t="s">
        <v>24</v>
      </c>
      <c r="C822" s="3">
        <v>0</v>
      </c>
      <c r="D822" s="2">
        <v>44214.242716548593</v>
      </c>
      <c r="E822" s="8">
        <f>(SUMIF(Invoice_Line_Items!B:B,Invoices!A822,Invoice_Line_Items!G:G))</f>
        <v>318.60000000000002</v>
      </c>
      <c r="F822" s="8">
        <f>(SUMIF(Invoice_Line_Items!B:B,Invoices!A822,Invoice_Line_Items!G:G))*(1-C822)</f>
        <v>318.60000000000002</v>
      </c>
      <c r="G822" s="8">
        <f>SUMIF(Invoice_Line_Items!B:B,Invoices!A822,Invoice_Line_Items!I:I)-(E822-F822)</f>
        <v>125.35000000000001</v>
      </c>
      <c r="H822" s="8">
        <f t="shared" si="24"/>
        <v>1</v>
      </c>
      <c r="I822">
        <f t="shared" si="25"/>
        <v>2021</v>
      </c>
    </row>
    <row r="823" spans="1:9" x14ac:dyDescent="0.15">
      <c r="A823" t="s">
        <v>928</v>
      </c>
      <c r="B823" t="s">
        <v>19</v>
      </c>
      <c r="C823" s="3">
        <v>0</v>
      </c>
      <c r="D823" s="2">
        <v>44214.388175078362</v>
      </c>
      <c r="E823" s="8">
        <f>(SUMIF(Invoice_Line_Items!B:B,Invoices!A823,Invoice_Line_Items!G:G))</f>
        <v>907.1</v>
      </c>
      <c r="F823" s="8">
        <f>(SUMIF(Invoice_Line_Items!B:B,Invoices!A823,Invoice_Line_Items!G:G))*(1-C823)</f>
        <v>907.1</v>
      </c>
      <c r="G823" s="8">
        <f>SUMIF(Invoice_Line_Items!B:B,Invoices!A823,Invoice_Line_Items!I:I)-(E823-F823)</f>
        <v>330.1</v>
      </c>
      <c r="H823" s="8">
        <f t="shared" si="24"/>
        <v>1</v>
      </c>
      <c r="I823">
        <f t="shared" si="25"/>
        <v>2021</v>
      </c>
    </row>
    <row r="824" spans="1:9" x14ac:dyDescent="0.15">
      <c r="A824" t="s">
        <v>929</v>
      </c>
      <c r="B824" t="s">
        <v>19</v>
      </c>
      <c r="C824" s="3">
        <v>0</v>
      </c>
      <c r="D824" s="2">
        <v>44214.768592438515</v>
      </c>
      <c r="E824" s="8">
        <f>(SUMIF(Invoice_Line_Items!B:B,Invoices!A824,Invoice_Line_Items!G:G))</f>
        <v>328.4</v>
      </c>
      <c r="F824" s="8">
        <f>(SUMIF(Invoice_Line_Items!B:B,Invoices!A824,Invoice_Line_Items!G:G))*(1-C824)</f>
        <v>328.4</v>
      </c>
      <c r="G824" s="8">
        <f>SUMIF(Invoice_Line_Items!B:B,Invoices!A824,Invoice_Line_Items!I:I)-(E824-F824)</f>
        <v>163.14999999999998</v>
      </c>
      <c r="H824" s="8">
        <f t="shared" si="24"/>
        <v>1</v>
      </c>
      <c r="I824">
        <f t="shared" si="25"/>
        <v>2021</v>
      </c>
    </row>
    <row r="825" spans="1:9" x14ac:dyDescent="0.15">
      <c r="A825" t="s">
        <v>930</v>
      </c>
      <c r="B825" t="s">
        <v>23</v>
      </c>
      <c r="C825" s="3">
        <v>0.1</v>
      </c>
      <c r="D825" s="2">
        <v>44214.845727941633</v>
      </c>
      <c r="E825" s="8">
        <f>(SUMIF(Invoice_Line_Items!B:B,Invoices!A825,Invoice_Line_Items!G:G))</f>
        <v>965.95</v>
      </c>
      <c r="F825" s="8">
        <f>(SUMIF(Invoice_Line_Items!B:B,Invoices!A825,Invoice_Line_Items!G:G))*(1-C825)</f>
        <v>869.35500000000002</v>
      </c>
      <c r="G825" s="8">
        <f>SUMIF(Invoice_Line_Items!B:B,Invoices!A825,Invoice_Line_Items!I:I)-(E825-F825)</f>
        <v>245.95499999999998</v>
      </c>
      <c r="H825" s="8">
        <f t="shared" si="24"/>
        <v>1</v>
      </c>
      <c r="I825">
        <f t="shared" si="25"/>
        <v>2021</v>
      </c>
    </row>
    <row r="826" spans="1:9" x14ac:dyDescent="0.15">
      <c r="A826" t="s">
        <v>931</v>
      </c>
      <c r="B826" t="s">
        <v>25</v>
      </c>
      <c r="C826" s="3">
        <v>0</v>
      </c>
      <c r="D826" s="2">
        <v>44215.333168242985</v>
      </c>
      <c r="E826" s="8">
        <f>(SUMIF(Invoice_Line_Items!B:B,Invoices!A826,Invoice_Line_Items!G:G))</f>
        <v>88.9</v>
      </c>
      <c r="F826" s="8">
        <f>(SUMIF(Invoice_Line_Items!B:B,Invoices!A826,Invoice_Line_Items!G:G))*(1-C826)</f>
        <v>88.9</v>
      </c>
      <c r="G826" s="8">
        <f>SUMIF(Invoice_Line_Items!B:B,Invoices!A826,Invoice_Line_Items!I:I)-(E826-F826)</f>
        <v>33.650000000000006</v>
      </c>
      <c r="H826" s="8">
        <f t="shared" si="24"/>
        <v>1</v>
      </c>
      <c r="I826">
        <f t="shared" si="25"/>
        <v>2021</v>
      </c>
    </row>
    <row r="827" spans="1:9" x14ac:dyDescent="0.15">
      <c r="A827" t="s">
        <v>932</v>
      </c>
      <c r="B827" t="s">
        <v>19</v>
      </c>
      <c r="C827" s="3">
        <v>0.2</v>
      </c>
      <c r="D827" s="2">
        <v>44215.599222178811</v>
      </c>
      <c r="E827" s="8">
        <f>(SUMIF(Invoice_Line_Items!B:B,Invoices!A827,Invoice_Line_Items!G:G))</f>
        <v>1441.65</v>
      </c>
      <c r="F827" s="8">
        <f>(SUMIF(Invoice_Line_Items!B:B,Invoices!A827,Invoice_Line_Items!G:G))*(1-C827)</f>
        <v>1153.3200000000002</v>
      </c>
      <c r="G827" s="8">
        <f>SUMIF(Invoice_Line_Items!B:B,Invoices!A827,Invoice_Line_Items!I:I)-(E827-F827)</f>
        <v>177.06999999999994</v>
      </c>
      <c r="H827" s="8">
        <f t="shared" si="24"/>
        <v>1</v>
      </c>
      <c r="I827">
        <f t="shared" si="25"/>
        <v>2021</v>
      </c>
    </row>
    <row r="828" spans="1:9" x14ac:dyDescent="0.15">
      <c r="A828" t="s">
        <v>933</v>
      </c>
      <c r="B828" t="s">
        <v>19</v>
      </c>
      <c r="C828" s="3">
        <v>0.2</v>
      </c>
      <c r="D828" s="2">
        <v>44215.853014628752</v>
      </c>
      <c r="E828" s="8">
        <f>(SUMIF(Invoice_Line_Items!B:B,Invoices!A828,Invoice_Line_Items!G:G))</f>
        <v>2.95</v>
      </c>
      <c r="F828" s="8">
        <f>(SUMIF(Invoice_Line_Items!B:B,Invoices!A828,Invoice_Line_Items!G:G))*(1-C828)</f>
        <v>2.3600000000000003</v>
      </c>
      <c r="G828" s="8">
        <f>SUMIF(Invoice_Line_Items!B:B,Invoices!A828,Invoice_Line_Items!I:I)-(E828-F828)</f>
        <v>0.56000000000000028</v>
      </c>
      <c r="H828" s="8">
        <f t="shared" si="24"/>
        <v>1</v>
      </c>
      <c r="I828">
        <f t="shared" si="25"/>
        <v>2021</v>
      </c>
    </row>
    <row r="829" spans="1:9" x14ac:dyDescent="0.15">
      <c r="A829" t="s">
        <v>934</v>
      </c>
      <c r="B829" t="s">
        <v>17</v>
      </c>
      <c r="C829" s="3">
        <v>0</v>
      </c>
      <c r="D829" s="2">
        <v>44215.864986458808</v>
      </c>
      <c r="E829" s="8">
        <f>(SUMIF(Invoice_Line_Items!B:B,Invoices!A829,Invoice_Line_Items!G:G))</f>
        <v>17.700000000000003</v>
      </c>
      <c r="F829" s="8">
        <f>(SUMIF(Invoice_Line_Items!B:B,Invoices!A829,Invoice_Line_Items!G:G))*(1-C829)</f>
        <v>17.700000000000003</v>
      </c>
      <c r="G829" s="8">
        <f>SUMIF(Invoice_Line_Items!B:B,Invoices!A829,Invoice_Line_Items!I:I)-(E829-F829)</f>
        <v>6.9</v>
      </c>
      <c r="H829" s="8">
        <f t="shared" si="24"/>
        <v>1</v>
      </c>
      <c r="I829">
        <f t="shared" si="25"/>
        <v>2021</v>
      </c>
    </row>
    <row r="830" spans="1:9" x14ac:dyDescent="0.15">
      <c r="A830" t="s">
        <v>935</v>
      </c>
      <c r="B830" t="s">
        <v>20</v>
      </c>
      <c r="C830" s="3">
        <v>0</v>
      </c>
      <c r="D830" s="2">
        <v>44216.323511887502</v>
      </c>
      <c r="E830" s="8">
        <f>(SUMIF(Invoice_Line_Items!B:B,Invoices!A830,Invoice_Line_Items!G:G))</f>
        <v>389.84999999999997</v>
      </c>
      <c r="F830" s="8">
        <f>(SUMIF(Invoice_Line_Items!B:B,Invoices!A830,Invoice_Line_Items!G:G))*(1-C830)</f>
        <v>389.84999999999997</v>
      </c>
      <c r="G830" s="8">
        <f>SUMIF(Invoice_Line_Items!B:B,Invoices!A830,Invoice_Line_Items!I:I)-(E830-F830)</f>
        <v>121.34999999999997</v>
      </c>
      <c r="H830" s="8">
        <f t="shared" si="24"/>
        <v>1</v>
      </c>
      <c r="I830">
        <f t="shared" si="25"/>
        <v>2021</v>
      </c>
    </row>
    <row r="831" spans="1:9" x14ac:dyDescent="0.15">
      <c r="A831" t="s">
        <v>936</v>
      </c>
      <c r="B831" t="s">
        <v>24</v>
      </c>
      <c r="C831" s="3">
        <v>0</v>
      </c>
      <c r="D831" s="2">
        <v>44216.725351517889</v>
      </c>
      <c r="E831" s="8">
        <f>(SUMIF(Invoice_Line_Items!B:B,Invoices!A831,Invoice_Line_Items!G:G))</f>
        <v>1124.1000000000001</v>
      </c>
      <c r="F831" s="8">
        <f>(SUMIF(Invoice_Line_Items!B:B,Invoices!A831,Invoice_Line_Items!G:G))*(1-C831)</f>
        <v>1124.1000000000001</v>
      </c>
      <c r="G831" s="8">
        <f>SUMIF(Invoice_Line_Items!B:B,Invoices!A831,Invoice_Line_Items!I:I)-(E831-F831)</f>
        <v>413.4</v>
      </c>
      <c r="H831" s="8">
        <f t="shared" si="24"/>
        <v>1</v>
      </c>
      <c r="I831">
        <f t="shared" si="25"/>
        <v>2021</v>
      </c>
    </row>
    <row r="832" spans="1:9" x14ac:dyDescent="0.15">
      <c r="A832" t="s">
        <v>937</v>
      </c>
      <c r="B832" t="s">
        <v>20</v>
      </c>
      <c r="C832" s="3">
        <v>0</v>
      </c>
      <c r="D832" s="2">
        <v>44216.860520250841</v>
      </c>
      <c r="E832" s="8">
        <f>(SUMIF(Invoice_Line_Items!B:B,Invoices!A832,Invoice_Line_Items!G:G))</f>
        <v>229.8</v>
      </c>
      <c r="F832" s="8">
        <f>(SUMIF(Invoice_Line_Items!B:B,Invoices!A832,Invoice_Line_Items!G:G))*(1-C832)</f>
        <v>229.8</v>
      </c>
      <c r="G832" s="8">
        <f>SUMIF(Invoice_Line_Items!B:B,Invoices!A832,Invoice_Line_Items!I:I)-(E832-F832)</f>
        <v>83.300000000000011</v>
      </c>
      <c r="H832" s="8">
        <f t="shared" si="24"/>
        <v>1</v>
      </c>
      <c r="I832">
        <f t="shared" si="25"/>
        <v>2021</v>
      </c>
    </row>
    <row r="833" spans="1:9" x14ac:dyDescent="0.15">
      <c r="A833" t="s">
        <v>938</v>
      </c>
      <c r="B833" t="s">
        <v>20</v>
      </c>
      <c r="C833" s="3">
        <v>0</v>
      </c>
      <c r="D833" s="2">
        <v>44217.331578190831</v>
      </c>
      <c r="E833" s="8">
        <f>(SUMIF(Invoice_Line_Items!B:B,Invoices!A833,Invoice_Line_Items!G:G))</f>
        <v>1388.4</v>
      </c>
      <c r="F833" s="8">
        <f>(SUMIF(Invoice_Line_Items!B:B,Invoices!A833,Invoice_Line_Items!G:G))*(1-C833)</f>
        <v>1388.4</v>
      </c>
      <c r="G833" s="8">
        <f>SUMIF(Invoice_Line_Items!B:B,Invoices!A833,Invoice_Line_Items!I:I)-(E833-F833)</f>
        <v>435.64999999999986</v>
      </c>
      <c r="H833" s="8">
        <f t="shared" si="24"/>
        <v>1</v>
      </c>
      <c r="I833">
        <f t="shared" si="25"/>
        <v>2021</v>
      </c>
    </row>
    <row r="834" spans="1:9" x14ac:dyDescent="0.15">
      <c r="A834" t="s">
        <v>939</v>
      </c>
      <c r="B834" t="s">
        <v>29</v>
      </c>
      <c r="C834" s="3">
        <v>0</v>
      </c>
      <c r="D834" s="2">
        <v>44217.403613232105</v>
      </c>
      <c r="E834" s="8">
        <f>(SUMIF(Invoice_Line_Items!B:B,Invoices!A834,Invoice_Line_Items!G:G))</f>
        <v>378.2</v>
      </c>
      <c r="F834" s="8">
        <f>(SUMIF(Invoice_Line_Items!B:B,Invoices!A834,Invoice_Line_Items!G:G))*(1-C834)</f>
        <v>378.2</v>
      </c>
      <c r="G834" s="8">
        <f>SUMIF(Invoice_Line_Items!B:B,Invoices!A834,Invoice_Line_Items!I:I)-(E834-F834)</f>
        <v>139.44999999999999</v>
      </c>
      <c r="H834" s="8">
        <f t="shared" si="24"/>
        <v>1</v>
      </c>
      <c r="I834">
        <f t="shared" si="25"/>
        <v>2021</v>
      </c>
    </row>
    <row r="835" spans="1:9" x14ac:dyDescent="0.15">
      <c r="A835" t="s">
        <v>940</v>
      </c>
      <c r="B835" t="s">
        <v>24</v>
      </c>
      <c r="C835" s="3">
        <v>0</v>
      </c>
      <c r="D835" s="2">
        <v>44217.711563226301</v>
      </c>
      <c r="E835" s="8">
        <f>(SUMIF(Invoice_Line_Items!B:B,Invoices!A835,Invoice_Line_Items!G:G))</f>
        <v>3595.9999999999986</v>
      </c>
      <c r="F835" s="8">
        <f>(SUMIF(Invoice_Line_Items!B:B,Invoices!A835,Invoice_Line_Items!G:G))*(1-C835)</f>
        <v>3595.9999999999986</v>
      </c>
      <c r="G835" s="8">
        <f>SUMIF(Invoice_Line_Items!B:B,Invoices!A835,Invoice_Line_Items!I:I)-(E835-F835)</f>
        <v>1143.0999999999999</v>
      </c>
      <c r="H835" s="8">
        <f t="shared" ref="H835:H898" si="26">MONTH(D835)</f>
        <v>1</v>
      </c>
      <c r="I835">
        <f t="shared" ref="I835:I898" si="27">YEAR(D835)</f>
        <v>2021</v>
      </c>
    </row>
    <row r="836" spans="1:9" x14ac:dyDescent="0.15">
      <c r="A836" t="s">
        <v>941</v>
      </c>
      <c r="B836" t="s">
        <v>19</v>
      </c>
      <c r="C836" s="3">
        <v>0</v>
      </c>
      <c r="D836" s="2">
        <v>44217.987630669129</v>
      </c>
      <c r="E836" s="8">
        <f>(SUMIF(Invoice_Line_Items!B:B,Invoices!A836,Invoice_Line_Items!G:G))</f>
        <v>617.15000000000009</v>
      </c>
      <c r="F836" s="8">
        <f>(SUMIF(Invoice_Line_Items!B:B,Invoices!A836,Invoice_Line_Items!G:G))*(1-C836)</f>
        <v>617.15000000000009</v>
      </c>
      <c r="G836" s="8">
        <f>SUMIF(Invoice_Line_Items!B:B,Invoices!A836,Invoice_Line_Items!I:I)-(E836-F836)</f>
        <v>223.15</v>
      </c>
      <c r="H836" s="8">
        <f t="shared" si="26"/>
        <v>1</v>
      </c>
      <c r="I836">
        <f t="shared" si="27"/>
        <v>2021</v>
      </c>
    </row>
    <row r="837" spans="1:9" x14ac:dyDescent="0.15">
      <c r="A837" t="s">
        <v>942</v>
      </c>
      <c r="B837" t="s">
        <v>19</v>
      </c>
      <c r="C837" s="3">
        <v>0.2</v>
      </c>
      <c r="D837" s="2">
        <v>44218.018495165416</v>
      </c>
      <c r="E837" s="8">
        <f>(SUMIF(Invoice_Line_Items!B:B,Invoices!A837,Invoice_Line_Items!G:G))</f>
        <v>271.84999999999997</v>
      </c>
      <c r="F837" s="8">
        <f>(SUMIF(Invoice_Line_Items!B:B,Invoices!A837,Invoice_Line_Items!G:G))*(1-C837)</f>
        <v>217.48</v>
      </c>
      <c r="G837" s="8">
        <f>SUMIF(Invoice_Line_Items!B:B,Invoices!A837,Invoice_Line_Items!I:I)-(E837-F837)</f>
        <v>84.730000000000018</v>
      </c>
      <c r="H837" s="8">
        <f t="shared" si="26"/>
        <v>1</v>
      </c>
      <c r="I837">
        <f t="shared" si="27"/>
        <v>2021</v>
      </c>
    </row>
    <row r="838" spans="1:9" x14ac:dyDescent="0.15">
      <c r="A838" t="s">
        <v>943</v>
      </c>
      <c r="B838" t="s">
        <v>23</v>
      </c>
      <c r="C838" s="3">
        <v>0.1</v>
      </c>
      <c r="D838" s="2">
        <v>44218.325669070451</v>
      </c>
      <c r="E838" s="8">
        <f>(SUMIF(Invoice_Line_Items!B:B,Invoices!A838,Invoice_Line_Items!G:G))</f>
        <v>270.25</v>
      </c>
      <c r="F838" s="8">
        <f>(SUMIF(Invoice_Line_Items!B:B,Invoices!A838,Invoice_Line_Items!G:G))*(1-C838)</f>
        <v>243.22499999999999</v>
      </c>
      <c r="G838" s="8">
        <f>SUMIF(Invoice_Line_Items!B:B,Invoices!A838,Invoice_Line_Items!I:I)-(E838-F838)</f>
        <v>75.924999999999997</v>
      </c>
      <c r="H838" s="8">
        <f t="shared" si="26"/>
        <v>1</v>
      </c>
      <c r="I838">
        <f t="shared" si="27"/>
        <v>2021</v>
      </c>
    </row>
    <row r="839" spans="1:9" x14ac:dyDescent="0.15">
      <c r="A839" t="s">
        <v>944</v>
      </c>
      <c r="B839" t="s">
        <v>20</v>
      </c>
      <c r="C839" s="3">
        <v>0</v>
      </c>
      <c r="D839" s="2">
        <v>44218.651283753105</v>
      </c>
      <c r="E839" s="8">
        <f>(SUMIF(Invoice_Line_Items!B:B,Invoices!A839,Invoice_Line_Items!G:G))</f>
        <v>59.9</v>
      </c>
      <c r="F839" s="8">
        <f>(SUMIF(Invoice_Line_Items!B:B,Invoices!A839,Invoice_Line_Items!G:G))*(1-C839)</f>
        <v>59.9</v>
      </c>
      <c r="G839" s="8">
        <f>SUMIF(Invoice_Line_Items!B:B,Invoices!A839,Invoice_Line_Items!I:I)-(E839-F839)</f>
        <v>30</v>
      </c>
      <c r="H839" s="8">
        <f t="shared" si="26"/>
        <v>1</v>
      </c>
      <c r="I839">
        <f t="shared" si="27"/>
        <v>2021</v>
      </c>
    </row>
    <row r="840" spans="1:9" x14ac:dyDescent="0.15">
      <c r="A840" t="s">
        <v>945</v>
      </c>
      <c r="B840" t="s">
        <v>23</v>
      </c>
      <c r="C840" s="3">
        <v>0</v>
      </c>
      <c r="D840" s="2">
        <v>44219.076610066506</v>
      </c>
      <c r="E840" s="8">
        <f>(SUMIF(Invoice_Line_Items!B:B,Invoices!A840,Invoice_Line_Items!G:G))</f>
        <v>613.04999999999995</v>
      </c>
      <c r="F840" s="8">
        <f>(SUMIF(Invoice_Line_Items!B:B,Invoices!A840,Invoice_Line_Items!G:G))*(1-C840)</f>
        <v>613.04999999999995</v>
      </c>
      <c r="G840" s="8">
        <f>SUMIF(Invoice_Line_Items!B:B,Invoices!A840,Invoice_Line_Items!I:I)-(E840-F840)</f>
        <v>251.05000000000004</v>
      </c>
      <c r="H840" s="8">
        <f t="shared" si="26"/>
        <v>1</v>
      </c>
      <c r="I840">
        <f t="shared" si="27"/>
        <v>2021</v>
      </c>
    </row>
    <row r="841" spans="1:9" x14ac:dyDescent="0.15">
      <c r="A841" t="s">
        <v>946</v>
      </c>
      <c r="B841" t="s">
        <v>20</v>
      </c>
      <c r="C841" s="3">
        <v>0</v>
      </c>
      <c r="D841" s="2">
        <v>44219.512896374566</v>
      </c>
      <c r="E841" s="8">
        <f>(SUMIF(Invoice_Line_Items!B:B,Invoices!A841,Invoice_Line_Items!G:G))</f>
        <v>89.5</v>
      </c>
      <c r="F841" s="8">
        <f>(SUMIF(Invoice_Line_Items!B:B,Invoices!A841,Invoice_Line_Items!G:G))*(1-C841)</f>
        <v>89.5</v>
      </c>
      <c r="G841" s="8">
        <f>SUMIF(Invoice_Line_Items!B:B,Invoices!A841,Invoice_Line_Items!I:I)-(E841-F841)</f>
        <v>56.999999999999993</v>
      </c>
      <c r="H841" s="8">
        <f t="shared" si="26"/>
        <v>1</v>
      </c>
      <c r="I841">
        <f t="shared" si="27"/>
        <v>2021</v>
      </c>
    </row>
    <row r="842" spans="1:9" x14ac:dyDescent="0.15">
      <c r="A842" t="s">
        <v>947</v>
      </c>
      <c r="B842" t="s">
        <v>20</v>
      </c>
      <c r="C842" s="3">
        <v>0.1</v>
      </c>
      <c r="D842" s="2">
        <v>44219.527634723432</v>
      </c>
      <c r="E842" s="8">
        <f>(SUMIF(Invoice_Line_Items!B:B,Invoices!A842,Invoice_Line_Items!G:G))</f>
        <v>159.9</v>
      </c>
      <c r="F842" s="8">
        <f>(SUMIF(Invoice_Line_Items!B:B,Invoices!A842,Invoice_Line_Items!G:G))*(1-C842)</f>
        <v>143.91</v>
      </c>
      <c r="G842" s="8">
        <f>SUMIF(Invoice_Line_Items!B:B,Invoices!A842,Invoice_Line_Items!I:I)-(E842-F842)</f>
        <v>39.909999999999997</v>
      </c>
      <c r="H842" s="8">
        <f t="shared" si="26"/>
        <v>1</v>
      </c>
      <c r="I842">
        <f t="shared" si="27"/>
        <v>2021</v>
      </c>
    </row>
    <row r="843" spans="1:9" x14ac:dyDescent="0.15">
      <c r="A843" t="s">
        <v>948</v>
      </c>
      <c r="B843" t="s">
        <v>29</v>
      </c>
      <c r="C843" s="3">
        <v>0</v>
      </c>
      <c r="D843" s="2">
        <v>44219.971627999286</v>
      </c>
      <c r="E843" s="8">
        <f>(SUMIF(Invoice_Line_Items!B:B,Invoices!A843,Invoice_Line_Items!G:G))</f>
        <v>1073.3</v>
      </c>
      <c r="F843" s="8">
        <f>(SUMIF(Invoice_Line_Items!B:B,Invoices!A843,Invoice_Line_Items!G:G))*(1-C843)</f>
        <v>1073.3</v>
      </c>
      <c r="G843" s="8">
        <f>SUMIF(Invoice_Line_Items!B:B,Invoices!A843,Invoice_Line_Items!I:I)-(E843-F843)</f>
        <v>359.5</v>
      </c>
      <c r="H843" s="8">
        <f t="shared" si="26"/>
        <v>1</v>
      </c>
      <c r="I843">
        <f t="shared" si="27"/>
        <v>2021</v>
      </c>
    </row>
    <row r="844" spans="1:9" x14ac:dyDescent="0.15">
      <c r="A844" t="s">
        <v>949</v>
      </c>
      <c r="B844" t="s">
        <v>29</v>
      </c>
      <c r="C844" s="3">
        <v>0.1</v>
      </c>
      <c r="D844" s="2">
        <v>44220.361984422467</v>
      </c>
      <c r="E844" s="8">
        <f>(SUMIF(Invoice_Line_Items!B:B,Invoices!A844,Invoice_Line_Items!G:G))</f>
        <v>327.9</v>
      </c>
      <c r="F844" s="8">
        <f>(SUMIF(Invoice_Line_Items!B:B,Invoices!A844,Invoice_Line_Items!G:G))*(1-C844)</f>
        <v>295.11</v>
      </c>
      <c r="G844" s="8">
        <f>SUMIF(Invoice_Line_Items!B:B,Invoices!A844,Invoice_Line_Items!I:I)-(E844-F844)</f>
        <v>91.110000000000042</v>
      </c>
      <c r="H844" s="8">
        <f t="shared" si="26"/>
        <v>1</v>
      </c>
      <c r="I844">
        <f t="shared" si="27"/>
        <v>2021</v>
      </c>
    </row>
    <row r="845" spans="1:9" x14ac:dyDescent="0.15">
      <c r="A845" t="s">
        <v>950</v>
      </c>
      <c r="B845" t="s">
        <v>24</v>
      </c>
      <c r="C845" s="3">
        <v>0</v>
      </c>
      <c r="D845" s="2">
        <v>44220.543796111298</v>
      </c>
      <c r="E845" s="8">
        <f>(SUMIF(Invoice_Line_Items!B:B,Invoices!A845,Invoice_Line_Items!G:G))</f>
        <v>3195.6499999999992</v>
      </c>
      <c r="F845" s="8">
        <f>(SUMIF(Invoice_Line_Items!B:B,Invoices!A845,Invoice_Line_Items!G:G))*(1-C845)</f>
        <v>3195.6499999999992</v>
      </c>
      <c r="G845" s="8">
        <f>SUMIF(Invoice_Line_Items!B:B,Invoices!A845,Invoice_Line_Items!I:I)-(E845-F845)</f>
        <v>1090.3000000000002</v>
      </c>
      <c r="H845" s="8">
        <f t="shared" si="26"/>
        <v>1</v>
      </c>
      <c r="I845">
        <f t="shared" si="27"/>
        <v>2021</v>
      </c>
    </row>
    <row r="846" spans="1:9" x14ac:dyDescent="0.15">
      <c r="A846" t="s">
        <v>951</v>
      </c>
      <c r="B846" t="s">
        <v>22</v>
      </c>
      <c r="C846" s="3">
        <v>0.2</v>
      </c>
      <c r="D846" s="2">
        <v>44220.988902513811</v>
      </c>
      <c r="E846" s="8">
        <f>(SUMIF(Invoice_Line_Items!B:B,Invoices!A846,Invoice_Line_Items!G:G))</f>
        <v>2131.5</v>
      </c>
      <c r="F846" s="8">
        <f>(SUMIF(Invoice_Line_Items!B:B,Invoices!A846,Invoice_Line_Items!G:G))*(1-C846)</f>
        <v>1705.2</v>
      </c>
      <c r="G846" s="8">
        <f>SUMIF(Invoice_Line_Items!B:B,Invoices!A846,Invoice_Line_Items!I:I)-(E846-F846)</f>
        <v>279.39999999999998</v>
      </c>
      <c r="H846" s="8">
        <f t="shared" si="26"/>
        <v>1</v>
      </c>
      <c r="I846">
        <f t="shared" si="27"/>
        <v>2021</v>
      </c>
    </row>
    <row r="847" spans="1:9" x14ac:dyDescent="0.15">
      <c r="A847" t="s">
        <v>952</v>
      </c>
      <c r="B847" t="s">
        <v>22</v>
      </c>
      <c r="C847" s="3">
        <v>0</v>
      </c>
      <c r="D847" s="2">
        <v>44221.22884699596</v>
      </c>
      <c r="E847" s="8">
        <f>(SUMIF(Invoice_Line_Items!B:B,Invoices!A847,Invoice_Line_Items!G:G))</f>
        <v>112.60000000000001</v>
      </c>
      <c r="F847" s="8">
        <f>(SUMIF(Invoice_Line_Items!B:B,Invoices!A847,Invoice_Line_Items!G:G))*(1-C847)</f>
        <v>112.60000000000001</v>
      </c>
      <c r="G847" s="8">
        <f>SUMIF(Invoice_Line_Items!B:B,Invoices!A847,Invoice_Line_Items!I:I)-(E847-F847)</f>
        <v>40.9</v>
      </c>
      <c r="H847" s="8">
        <f t="shared" si="26"/>
        <v>1</v>
      </c>
      <c r="I847">
        <f t="shared" si="27"/>
        <v>2021</v>
      </c>
    </row>
    <row r="848" spans="1:9" x14ac:dyDescent="0.15">
      <c r="A848" t="s">
        <v>953</v>
      </c>
      <c r="B848" t="s">
        <v>25</v>
      </c>
      <c r="C848" s="3">
        <v>0.1</v>
      </c>
      <c r="D848" s="2">
        <v>44221.515745477824</v>
      </c>
      <c r="E848" s="8">
        <f>(SUMIF(Invoice_Line_Items!B:B,Invoices!A848,Invoice_Line_Items!G:G))</f>
        <v>264.35000000000002</v>
      </c>
      <c r="F848" s="8">
        <f>(SUMIF(Invoice_Line_Items!B:B,Invoices!A848,Invoice_Line_Items!G:G))*(1-C848)</f>
        <v>237.91500000000002</v>
      </c>
      <c r="G848" s="8">
        <f>SUMIF(Invoice_Line_Items!B:B,Invoices!A848,Invoice_Line_Items!I:I)-(E848-F848)</f>
        <v>101.01499999999999</v>
      </c>
      <c r="H848" s="8">
        <f t="shared" si="26"/>
        <v>1</v>
      </c>
      <c r="I848">
        <f t="shared" si="27"/>
        <v>2021</v>
      </c>
    </row>
    <row r="849" spans="1:9" x14ac:dyDescent="0.15">
      <c r="A849" t="s">
        <v>954</v>
      </c>
      <c r="B849" t="s">
        <v>19</v>
      </c>
      <c r="C849" s="3">
        <v>0</v>
      </c>
      <c r="D849" s="2">
        <v>44221.524648816769</v>
      </c>
      <c r="E849" s="8">
        <f>(SUMIF(Invoice_Line_Items!B:B,Invoices!A849,Invoice_Line_Items!G:G))</f>
        <v>3134.5</v>
      </c>
      <c r="F849" s="8">
        <f>(SUMIF(Invoice_Line_Items!B:B,Invoices!A849,Invoice_Line_Items!G:G))*(1-C849)</f>
        <v>3134.5</v>
      </c>
      <c r="G849" s="8">
        <f>SUMIF(Invoice_Line_Items!B:B,Invoices!A849,Invoice_Line_Items!I:I)-(E849-F849)</f>
        <v>1144.7999999999997</v>
      </c>
      <c r="H849" s="8">
        <f t="shared" si="26"/>
        <v>1</v>
      </c>
      <c r="I849">
        <f t="shared" si="27"/>
        <v>2021</v>
      </c>
    </row>
    <row r="850" spans="1:9" x14ac:dyDescent="0.15">
      <c r="A850" t="s">
        <v>955</v>
      </c>
      <c r="B850" t="s">
        <v>29</v>
      </c>
      <c r="C850" s="3">
        <v>0</v>
      </c>
      <c r="D850" s="2">
        <v>44221.9891929074</v>
      </c>
      <c r="E850" s="8">
        <f>(SUMIF(Invoice_Line_Items!B:B,Invoices!A850,Invoice_Line_Items!G:G))</f>
        <v>60.3</v>
      </c>
      <c r="F850" s="8">
        <f>(SUMIF(Invoice_Line_Items!B:B,Invoices!A850,Invoice_Line_Items!G:G))*(1-C850)</f>
        <v>60.3</v>
      </c>
      <c r="G850" s="8">
        <f>SUMIF(Invoice_Line_Items!B:B,Invoices!A850,Invoice_Line_Items!I:I)-(E850-F850)</f>
        <v>21.75</v>
      </c>
      <c r="H850" s="8">
        <f t="shared" si="26"/>
        <v>1</v>
      </c>
      <c r="I850">
        <f t="shared" si="27"/>
        <v>2021</v>
      </c>
    </row>
    <row r="851" spans="1:9" x14ac:dyDescent="0.15">
      <c r="A851" t="s">
        <v>956</v>
      </c>
      <c r="B851" t="s">
        <v>23</v>
      </c>
      <c r="C851" s="3">
        <v>0.2</v>
      </c>
      <c r="D851" s="2">
        <v>44222.186239495837</v>
      </c>
      <c r="E851" s="8">
        <f>(SUMIF(Invoice_Line_Items!B:B,Invoices!A851,Invoice_Line_Items!G:G))</f>
        <v>64.7</v>
      </c>
      <c r="F851" s="8">
        <f>(SUMIF(Invoice_Line_Items!B:B,Invoices!A851,Invoice_Line_Items!G:G))*(1-C851)</f>
        <v>51.760000000000005</v>
      </c>
      <c r="G851" s="8">
        <f>SUMIF(Invoice_Line_Items!B:B,Invoices!A851,Invoice_Line_Items!I:I)-(E851-F851)</f>
        <v>23.009999999999998</v>
      </c>
      <c r="H851" s="8">
        <f t="shared" si="26"/>
        <v>1</v>
      </c>
      <c r="I851">
        <f t="shared" si="27"/>
        <v>2021</v>
      </c>
    </row>
    <row r="852" spans="1:9" x14ac:dyDescent="0.15">
      <c r="A852" t="s">
        <v>957</v>
      </c>
      <c r="B852" t="s">
        <v>18</v>
      </c>
      <c r="C852" s="3">
        <v>0</v>
      </c>
      <c r="D852" s="2">
        <v>44222.24529066337</v>
      </c>
      <c r="E852" s="8">
        <f>(SUMIF(Invoice_Line_Items!B:B,Invoices!A852,Invoice_Line_Items!G:G))</f>
        <v>518.25</v>
      </c>
      <c r="F852" s="8">
        <f>(SUMIF(Invoice_Line_Items!B:B,Invoices!A852,Invoice_Line_Items!G:G))*(1-C852)</f>
        <v>518.25</v>
      </c>
      <c r="G852" s="8">
        <f>SUMIF(Invoice_Line_Items!B:B,Invoices!A852,Invoice_Line_Items!I:I)-(E852-F852)</f>
        <v>195.75</v>
      </c>
      <c r="H852" s="8">
        <f t="shared" si="26"/>
        <v>1</v>
      </c>
      <c r="I852">
        <f t="shared" si="27"/>
        <v>2021</v>
      </c>
    </row>
    <row r="853" spans="1:9" x14ac:dyDescent="0.15">
      <c r="A853" t="s">
        <v>958</v>
      </c>
      <c r="B853" t="s">
        <v>17</v>
      </c>
      <c r="C853" s="3">
        <v>0.1</v>
      </c>
      <c r="D853" s="2">
        <v>44222.506911660152</v>
      </c>
      <c r="E853" s="8">
        <f>(SUMIF(Invoice_Line_Items!B:B,Invoices!A853,Invoice_Line_Items!G:G))</f>
        <v>99.9</v>
      </c>
      <c r="F853" s="8">
        <f>(SUMIF(Invoice_Line_Items!B:B,Invoices!A853,Invoice_Line_Items!G:G))*(1-C853)</f>
        <v>89.910000000000011</v>
      </c>
      <c r="G853" s="8">
        <f>SUMIF(Invoice_Line_Items!B:B,Invoices!A853,Invoice_Line_Items!I:I)-(E853-F853)</f>
        <v>25.410000000000011</v>
      </c>
      <c r="H853" s="8">
        <f t="shared" si="26"/>
        <v>1</v>
      </c>
      <c r="I853">
        <f t="shared" si="27"/>
        <v>2021</v>
      </c>
    </row>
    <row r="854" spans="1:9" x14ac:dyDescent="0.15">
      <c r="A854" t="s">
        <v>959</v>
      </c>
      <c r="B854" t="s">
        <v>25</v>
      </c>
      <c r="C854" s="3">
        <v>0</v>
      </c>
      <c r="D854" s="2">
        <v>44222.522436131767</v>
      </c>
      <c r="E854" s="8">
        <f>(SUMIF(Invoice_Line_Items!B:B,Invoices!A854,Invoice_Line_Items!G:G))</f>
        <v>1040.4000000000001</v>
      </c>
      <c r="F854" s="8">
        <f>(SUMIF(Invoice_Line_Items!B:B,Invoices!A854,Invoice_Line_Items!G:G))*(1-C854)</f>
        <v>1040.4000000000001</v>
      </c>
      <c r="G854" s="8">
        <f>SUMIF(Invoice_Line_Items!B:B,Invoices!A854,Invoice_Line_Items!I:I)-(E854-F854)</f>
        <v>335.94999999999993</v>
      </c>
      <c r="H854" s="8">
        <f t="shared" si="26"/>
        <v>1</v>
      </c>
      <c r="I854">
        <f t="shared" si="27"/>
        <v>2021</v>
      </c>
    </row>
    <row r="855" spans="1:9" x14ac:dyDescent="0.15">
      <c r="A855" t="s">
        <v>960</v>
      </c>
      <c r="B855" t="s">
        <v>17</v>
      </c>
      <c r="C855" s="3">
        <v>0</v>
      </c>
      <c r="D855" s="2">
        <v>44222.952005171021</v>
      </c>
      <c r="E855" s="8">
        <f>(SUMIF(Invoice_Line_Items!B:B,Invoices!A855,Invoice_Line_Items!G:G))</f>
        <v>189.95</v>
      </c>
      <c r="F855" s="8">
        <f>(SUMIF(Invoice_Line_Items!B:B,Invoices!A855,Invoice_Line_Items!G:G))*(1-C855)</f>
        <v>189.95</v>
      </c>
      <c r="G855" s="8">
        <f>SUMIF(Invoice_Line_Items!B:B,Invoices!A855,Invoice_Line_Items!I:I)-(E855-F855)</f>
        <v>69.749999999999986</v>
      </c>
      <c r="H855" s="8">
        <f t="shared" si="26"/>
        <v>1</v>
      </c>
      <c r="I855">
        <f t="shared" si="27"/>
        <v>2021</v>
      </c>
    </row>
    <row r="856" spans="1:9" x14ac:dyDescent="0.15">
      <c r="A856" t="s">
        <v>961</v>
      </c>
      <c r="B856" t="s">
        <v>21</v>
      </c>
      <c r="C856" s="3">
        <v>0</v>
      </c>
      <c r="D856" s="2">
        <v>44223.020464830319</v>
      </c>
      <c r="E856" s="8">
        <f>(SUMIF(Invoice_Line_Items!B:B,Invoices!A856,Invoice_Line_Items!G:G))</f>
        <v>17.899999999999999</v>
      </c>
      <c r="F856" s="8">
        <f>(SUMIF(Invoice_Line_Items!B:B,Invoices!A856,Invoice_Line_Items!G:G))*(1-C856)</f>
        <v>17.899999999999999</v>
      </c>
      <c r="G856" s="8">
        <f>SUMIF(Invoice_Line_Items!B:B,Invoices!A856,Invoice_Line_Items!I:I)-(E856-F856)</f>
        <v>11.399999999999999</v>
      </c>
      <c r="H856" s="8">
        <f t="shared" si="26"/>
        <v>1</v>
      </c>
      <c r="I856">
        <f t="shared" si="27"/>
        <v>2021</v>
      </c>
    </row>
    <row r="857" spans="1:9" x14ac:dyDescent="0.15">
      <c r="A857" t="s">
        <v>962</v>
      </c>
      <c r="B857" t="s">
        <v>23</v>
      </c>
      <c r="C857" s="3">
        <v>0</v>
      </c>
      <c r="D857" s="2">
        <v>44223.424438010552</v>
      </c>
      <c r="E857" s="8">
        <f>(SUMIF(Invoice_Line_Items!B:B,Invoices!A857,Invoice_Line_Items!G:G))</f>
        <v>1351.55</v>
      </c>
      <c r="F857" s="8">
        <f>(SUMIF(Invoice_Line_Items!B:B,Invoices!A857,Invoice_Line_Items!G:G))*(1-C857)</f>
        <v>1351.55</v>
      </c>
      <c r="G857" s="8">
        <f>SUMIF(Invoice_Line_Items!B:B,Invoices!A857,Invoice_Line_Items!I:I)-(E857-F857)</f>
        <v>519.20000000000005</v>
      </c>
      <c r="H857" s="8">
        <f t="shared" si="26"/>
        <v>1</v>
      </c>
      <c r="I857">
        <f t="shared" si="27"/>
        <v>2021</v>
      </c>
    </row>
    <row r="858" spans="1:9" x14ac:dyDescent="0.15">
      <c r="A858" t="s">
        <v>963</v>
      </c>
      <c r="B858" t="s">
        <v>23</v>
      </c>
      <c r="C858" s="3">
        <v>0</v>
      </c>
      <c r="D858" s="2">
        <v>44223.798323418363</v>
      </c>
      <c r="E858" s="8">
        <f>(SUMIF(Invoice_Line_Items!B:B,Invoices!A858,Invoice_Line_Items!G:G))</f>
        <v>107.8</v>
      </c>
      <c r="F858" s="8">
        <f>(SUMIF(Invoice_Line_Items!B:B,Invoices!A858,Invoice_Line_Items!G:G))*(1-C858)</f>
        <v>107.8</v>
      </c>
      <c r="G858" s="8">
        <f>SUMIF(Invoice_Line_Items!B:B,Invoices!A858,Invoice_Line_Items!I:I)-(E858-F858)</f>
        <v>41.3</v>
      </c>
      <c r="H858" s="8">
        <f t="shared" si="26"/>
        <v>1</v>
      </c>
      <c r="I858">
        <f t="shared" si="27"/>
        <v>2021</v>
      </c>
    </row>
    <row r="859" spans="1:9" x14ac:dyDescent="0.15">
      <c r="A859" t="s">
        <v>964</v>
      </c>
      <c r="B859" t="s">
        <v>25</v>
      </c>
      <c r="C859" s="3">
        <v>0</v>
      </c>
      <c r="D859" s="2">
        <v>44224.135859014408</v>
      </c>
      <c r="E859" s="8">
        <f>(SUMIF(Invoice_Line_Items!B:B,Invoices!A859,Invoice_Line_Items!G:G))</f>
        <v>79.95</v>
      </c>
      <c r="F859" s="8">
        <f>(SUMIF(Invoice_Line_Items!B:B,Invoices!A859,Invoice_Line_Items!G:G))*(1-C859)</f>
        <v>79.95</v>
      </c>
      <c r="G859" s="8">
        <f>SUMIF(Invoice_Line_Items!B:B,Invoices!A859,Invoice_Line_Items!I:I)-(E859-F859)</f>
        <v>27.950000000000003</v>
      </c>
      <c r="H859" s="8">
        <f t="shared" si="26"/>
        <v>1</v>
      </c>
      <c r="I859">
        <f t="shared" si="27"/>
        <v>2021</v>
      </c>
    </row>
    <row r="860" spans="1:9" x14ac:dyDescent="0.15">
      <c r="A860" t="s">
        <v>965</v>
      </c>
      <c r="B860" t="s">
        <v>25</v>
      </c>
      <c r="C860" s="3">
        <v>0</v>
      </c>
      <c r="D860" s="2">
        <v>44224.585684209647</v>
      </c>
      <c r="E860" s="8">
        <f>(SUMIF(Invoice_Line_Items!B:B,Invoices!A860,Invoice_Line_Items!G:G))</f>
        <v>44.849999999999994</v>
      </c>
      <c r="F860" s="8">
        <f>(SUMIF(Invoice_Line_Items!B:B,Invoices!A860,Invoice_Line_Items!G:G))*(1-C860)</f>
        <v>44.849999999999994</v>
      </c>
      <c r="G860" s="8">
        <f>SUMIF(Invoice_Line_Items!B:B,Invoices!A860,Invoice_Line_Items!I:I)-(E860-F860)</f>
        <v>9.1499999999999968</v>
      </c>
      <c r="H860" s="8">
        <f t="shared" si="26"/>
        <v>1</v>
      </c>
      <c r="I860">
        <f t="shared" si="27"/>
        <v>2021</v>
      </c>
    </row>
    <row r="861" spans="1:9" x14ac:dyDescent="0.15">
      <c r="A861" t="s">
        <v>966</v>
      </c>
      <c r="B861" t="s">
        <v>23</v>
      </c>
      <c r="C861" s="3">
        <v>0</v>
      </c>
      <c r="D861" s="2">
        <v>44224.925739338163</v>
      </c>
      <c r="E861" s="8">
        <f>(SUMIF(Invoice_Line_Items!B:B,Invoices!A861,Invoice_Line_Items!G:G))</f>
        <v>319.59999999999997</v>
      </c>
      <c r="F861" s="8">
        <f>(SUMIF(Invoice_Line_Items!B:B,Invoices!A861,Invoice_Line_Items!G:G))*(1-C861)</f>
        <v>319.59999999999997</v>
      </c>
      <c r="G861" s="8">
        <f>SUMIF(Invoice_Line_Items!B:B,Invoices!A861,Invoice_Line_Items!I:I)-(E861-F861)</f>
        <v>128.1</v>
      </c>
      <c r="H861" s="8">
        <f t="shared" si="26"/>
        <v>1</v>
      </c>
      <c r="I861">
        <f t="shared" si="27"/>
        <v>2021</v>
      </c>
    </row>
    <row r="862" spans="1:9" x14ac:dyDescent="0.15">
      <c r="A862" t="s">
        <v>967</v>
      </c>
      <c r="B862" t="s">
        <v>21</v>
      </c>
      <c r="C862" s="3">
        <v>0.1</v>
      </c>
      <c r="D862" s="2">
        <v>44225.363971255509</v>
      </c>
      <c r="E862" s="8">
        <f>(SUMIF(Invoice_Line_Items!B:B,Invoices!A862,Invoice_Line_Items!G:G))</f>
        <v>564.65</v>
      </c>
      <c r="F862" s="8">
        <f>(SUMIF(Invoice_Line_Items!B:B,Invoices!A862,Invoice_Line_Items!G:G))*(1-C862)</f>
        <v>508.185</v>
      </c>
      <c r="G862" s="8">
        <f>SUMIF(Invoice_Line_Items!B:B,Invoices!A862,Invoice_Line_Items!I:I)-(E862-F862)</f>
        <v>114.48499999999999</v>
      </c>
      <c r="H862" s="8">
        <f t="shared" si="26"/>
        <v>1</v>
      </c>
      <c r="I862">
        <f t="shared" si="27"/>
        <v>2021</v>
      </c>
    </row>
    <row r="863" spans="1:9" x14ac:dyDescent="0.15">
      <c r="A863" t="s">
        <v>968</v>
      </c>
      <c r="B863" t="s">
        <v>17</v>
      </c>
      <c r="C863" s="3">
        <v>0</v>
      </c>
      <c r="D863" s="2">
        <v>44225.619657188276</v>
      </c>
      <c r="E863" s="8">
        <f>(SUMIF(Invoice_Line_Items!B:B,Invoices!A863,Invoice_Line_Items!G:G))</f>
        <v>1892.5</v>
      </c>
      <c r="F863" s="8">
        <f>(SUMIF(Invoice_Line_Items!B:B,Invoices!A863,Invoice_Line_Items!G:G))*(1-C863)</f>
        <v>1892.5</v>
      </c>
      <c r="G863" s="8">
        <f>SUMIF(Invoice_Line_Items!B:B,Invoices!A863,Invoice_Line_Items!I:I)-(E863-F863)</f>
        <v>690.24999999999989</v>
      </c>
      <c r="H863" s="8">
        <f t="shared" si="26"/>
        <v>1</v>
      </c>
      <c r="I863">
        <f t="shared" si="27"/>
        <v>2021</v>
      </c>
    </row>
    <row r="864" spans="1:9" x14ac:dyDescent="0.15">
      <c r="A864" t="s">
        <v>969</v>
      </c>
      <c r="B864" t="s">
        <v>25</v>
      </c>
      <c r="C864" s="3">
        <v>0</v>
      </c>
      <c r="D864" s="2">
        <v>44225.676809244949</v>
      </c>
      <c r="E864" s="8">
        <f>(SUMIF(Invoice_Line_Items!B:B,Invoices!A864,Invoice_Line_Items!G:G))</f>
        <v>1866.6999999999998</v>
      </c>
      <c r="F864" s="8">
        <f>(SUMIF(Invoice_Line_Items!B:B,Invoices!A864,Invoice_Line_Items!G:G))*(1-C864)</f>
        <v>1866.6999999999998</v>
      </c>
      <c r="G864" s="8">
        <f>SUMIF(Invoice_Line_Items!B:B,Invoices!A864,Invoice_Line_Items!I:I)-(E864-F864)</f>
        <v>475.39999999999986</v>
      </c>
      <c r="H864" s="8">
        <f t="shared" si="26"/>
        <v>1</v>
      </c>
      <c r="I864">
        <f t="shared" si="27"/>
        <v>2021</v>
      </c>
    </row>
    <row r="865" spans="1:9" x14ac:dyDescent="0.15">
      <c r="A865" t="s">
        <v>970</v>
      </c>
      <c r="B865" t="s">
        <v>23</v>
      </c>
      <c r="C865" s="3">
        <v>0</v>
      </c>
      <c r="D865" s="2">
        <v>44226.15563350531</v>
      </c>
      <c r="E865" s="8">
        <f>(SUMIF(Invoice_Line_Items!B:B,Invoices!A865,Invoice_Line_Items!G:G))</f>
        <v>149.75</v>
      </c>
      <c r="F865" s="8">
        <f>(SUMIF(Invoice_Line_Items!B:B,Invoices!A865,Invoice_Line_Items!G:G))*(1-C865)</f>
        <v>149.75</v>
      </c>
      <c r="G865" s="8">
        <f>SUMIF(Invoice_Line_Items!B:B,Invoices!A865,Invoice_Line_Items!I:I)-(E865-F865)</f>
        <v>75</v>
      </c>
      <c r="H865" s="8">
        <f t="shared" si="26"/>
        <v>1</v>
      </c>
      <c r="I865">
        <f t="shared" si="27"/>
        <v>2021</v>
      </c>
    </row>
    <row r="866" spans="1:9" x14ac:dyDescent="0.15">
      <c r="A866" t="s">
        <v>971</v>
      </c>
      <c r="B866" t="s">
        <v>25</v>
      </c>
      <c r="C866" s="3">
        <v>0</v>
      </c>
      <c r="D866" s="2">
        <v>44226.517694133494</v>
      </c>
      <c r="E866" s="8">
        <f>(SUMIF(Invoice_Line_Items!B:B,Invoices!A866,Invoice_Line_Items!G:G))</f>
        <v>1082.2499999999998</v>
      </c>
      <c r="F866" s="8">
        <f>(SUMIF(Invoice_Line_Items!B:B,Invoices!A866,Invoice_Line_Items!G:G))*(1-C866)</f>
        <v>1082.2499999999998</v>
      </c>
      <c r="G866" s="8">
        <f>SUMIF(Invoice_Line_Items!B:B,Invoices!A866,Invoice_Line_Items!I:I)-(E866-F866)</f>
        <v>366.94999999999993</v>
      </c>
      <c r="H866" s="8">
        <f t="shared" si="26"/>
        <v>1</v>
      </c>
      <c r="I866">
        <f t="shared" si="27"/>
        <v>2021</v>
      </c>
    </row>
    <row r="867" spans="1:9" x14ac:dyDescent="0.15">
      <c r="A867" t="s">
        <v>972</v>
      </c>
      <c r="B867" t="s">
        <v>17</v>
      </c>
      <c r="C867" s="3">
        <v>0</v>
      </c>
      <c r="D867" s="2">
        <v>44226.993474724863</v>
      </c>
      <c r="E867" s="8">
        <f>(SUMIF(Invoice_Line_Items!B:B,Invoices!A867,Invoice_Line_Items!G:G))</f>
        <v>151.25</v>
      </c>
      <c r="F867" s="8">
        <f>(SUMIF(Invoice_Line_Items!B:B,Invoices!A867,Invoice_Line_Items!G:G))*(1-C867)</f>
        <v>151.25</v>
      </c>
      <c r="G867" s="8">
        <f>SUMIF(Invoice_Line_Items!B:B,Invoices!A867,Invoice_Line_Items!I:I)-(E867-F867)</f>
        <v>69.350000000000009</v>
      </c>
      <c r="H867" s="8">
        <f t="shared" si="26"/>
        <v>1</v>
      </c>
      <c r="I867">
        <f t="shared" si="27"/>
        <v>2021</v>
      </c>
    </row>
    <row r="868" spans="1:9" x14ac:dyDescent="0.15">
      <c r="A868" t="s">
        <v>973</v>
      </c>
      <c r="B868" t="s">
        <v>23</v>
      </c>
      <c r="C868" s="3">
        <v>0.1</v>
      </c>
      <c r="D868" s="2">
        <v>44227.406806839004</v>
      </c>
      <c r="E868" s="8">
        <f>(SUMIF(Invoice_Line_Items!B:B,Invoices!A868,Invoice_Line_Items!G:G))</f>
        <v>104.65</v>
      </c>
      <c r="F868" s="8">
        <f>(SUMIF(Invoice_Line_Items!B:B,Invoices!A868,Invoice_Line_Items!G:G))*(1-C868)</f>
        <v>94.185000000000002</v>
      </c>
      <c r="G868" s="8">
        <f>SUMIF(Invoice_Line_Items!B:B,Invoices!A868,Invoice_Line_Items!I:I)-(E868-F868)</f>
        <v>25.434999999999988</v>
      </c>
      <c r="H868" s="8">
        <f t="shared" si="26"/>
        <v>1</v>
      </c>
      <c r="I868">
        <f t="shared" si="27"/>
        <v>2021</v>
      </c>
    </row>
    <row r="869" spans="1:9" x14ac:dyDescent="0.15">
      <c r="A869" t="s">
        <v>974</v>
      </c>
      <c r="B869" t="s">
        <v>20</v>
      </c>
      <c r="C869" s="3">
        <v>0</v>
      </c>
      <c r="D869" s="2">
        <v>44227.893206618486</v>
      </c>
      <c r="E869" s="8">
        <f>(SUMIF(Invoice_Line_Items!B:B,Invoices!A869,Invoice_Line_Items!G:G))</f>
        <v>453</v>
      </c>
      <c r="F869" s="8">
        <f>(SUMIF(Invoice_Line_Items!B:B,Invoices!A869,Invoice_Line_Items!G:G))*(1-C869)</f>
        <v>453</v>
      </c>
      <c r="G869" s="8">
        <f>SUMIF(Invoice_Line_Items!B:B,Invoices!A869,Invoice_Line_Items!I:I)-(E869-F869)</f>
        <v>200.6</v>
      </c>
      <c r="H869" s="8">
        <f t="shared" si="26"/>
        <v>1</v>
      </c>
      <c r="I869">
        <f t="shared" si="27"/>
        <v>2021</v>
      </c>
    </row>
    <row r="870" spans="1:9" x14ac:dyDescent="0.15">
      <c r="A870" t="s">
        <v>975</v>
      </c>
      <c r="B870" t="s">
        <v>25</v>
      </c>
      <c r="C870" s="3">
        <v>0.1</v>
      </c>
      <c r="D870" s="2">
        <v>44228.022414969091</v>
      </c>
      <c r="E870" s="8">
        <f>(SUMIF(Invoice_Line_Items!B:B,Invoices!A870,Invoice_Line_Items!G:G))</f>
        <v>8626.2999999999993</v>
      </c>
      <c r="F870" s="8">
        <f>(SUMIF(Invoice_Line_Items!B:B,Invoices!A870,Invoice_Line_Items!G:G))*(1-C870)</f>
        <v>7763.6699999999992</v>
      </c>
      <c r="G870" s="8">
        <f>SUMIF(Invoice_Line_Items!B:B,Invoices!A870,Invoice_Line_Items!I:I)-(E870-F870)</f>
        <v>2183.7700000000004</v>
      </c>
      <c r="H870" s="8">
        <f t="shared" si="26"/>
        <v>2</v>
      </c>
      <c r="I870">
        <f t="shared" si="27"/>
        <v>2021</v>
      </c>
    </row>
    <row r="871" spans="1:9" x14ac:dyDescent="0.15">
      <c r="A871" t="s">
        <v>976</v>
      </c>
      <c r="B871" t="s">
        <v>3357</v>
      </c>
      <c r="C871" s="3">
        <v>0</v>
      </c>
      <c r="D871" s="2">
        <v>44228.098127909834</v>
      </c>
      <c r="E871" s="8">
        <f>(SUMIF(Invoice_Line_Items!B:B,Invoices!A871,Invoice_Line_Items!G:G))</f>
        <v>274.75</v>
      </c>
      <c r="F871" s="8">
        <f>(SUMIF(Invoice_Line_Items!B:B,Invoices!A871,Invoice_Line_Items!G:G))*(1-C871)</f>
        <v>274.75</v>
      </c>
      <c r="G871" s="8">
        <f>SUMIF(Invoice_Line_Items!B:B,Invoices!A871,Invoice_Line_Items!I:I)-(E871-F871)</f>
        <v>96.850000000000009</v>
      </c>
      <c r="H871" s="8">
        <f t="shared" si="26"/>
        <v>2</v>
      </c>
      <c r="I871">
        <f t="shared" si="27"/>
        <v>2021</v>
      </c>
    </row>
    <row r="872" spans="1:9" x14ac:dyDescent="0.15">
      <c r="A872" t="s">
        <v>977</v>
      </c>
      <c r="B872" t="s">
        <v>19</v>
      </c>
      <c r="C872" s="3">
        <v>0</v>
      </c>
      <c r="D872" s="2">
        <v>44228.442494245348</v>
      </c>
      <c r="E872" s="8">
        <f>(SUMIF(Invoice_Line_Items!B:B,Invoices!A872,Invoice_Line_Items!G:G))</f>
        <v>319.15000000000003</v>
      </c>
      <c r="F872" s="8">
        <f>(SUMIF(Invoice_Line_Items!B:B,Invoices!A872,Invoice_Line_Items!G:G))*(1-C872)</f>
        <v>319.15000000000003</v>
      </c>
      <c r="G872" s="8">
        <f>SUMIF(Invoice_Line_Items!B:B,Invoices!A872,Invoice_Line_Items!I:I)-(E872-F872)</f>
        <v>124.55000000000003</v>
      </c>
      <c r="H872" s="8">
        <f t="shared" si="26"/>
        <v>2</v>
      </c>
      <c r="I872">
        <f t="shared" si="27"/>
        <v>2021</v>
      </c>
    </row>
    <row r="873" spans="1:9" x14ac:dyDescent="0.15">
      <c r="A873" t="s">
        <v>978</v>
      </c>
      <c r="B873" t="s">
        <v>21</v>
      </c>
      <c r="C873" s="3">
        <v>0</v>
      </c>
      <c r="D873" s="2">
        <v>44228.693513746941</v>
      </c>
      <c r="E873" s="8">
        <f>(SUMIF(Invoice_Line_Items!B:B,Invoices!A873,Invoice_Line_Items!G:G))</f>
        <v>62.649999999999991</v>
      </c>
      <c r="F873" s="8">
        <f>(SUMIF(Invoice_Line_Items!B:B,Invoices!A873,Invoice_Line_Items!G:G))*(1-C873)</f>
        <v>62.649999999999991</v>
      </c>
      <c r="G873" s="8">
        <f>SUMIF(Invoice_Line_Items!B:B,Invoices!A873,Invoice_Line_Items!I:I)-(E873-F873)</f>
        <v>22.399999999999995</v>
      </c>
      <c r="H873" s="8">
        <f t="shared" si="26"/>
        <v>2</v>
      </c>
      <c r="I873">
        <f t="shared" si="27"/>
        <v>2021</v>
      </c>
    </row>
    <row r="874" spans="1:9" x14ac:dyDescent="0.15">
      <c r="A874" t="s">
        <v>979</v>
      </c>
      <c r="B874" t="s">
        <v>20</v>
      </c>
      <c r="C874" s="3">
        <v>0</v>
      </c>
      <c r="D874" s="2">
        <v>44229.057679550628</v>
      </c>
      <c r="E874" s="8">
        <f>(SUMIF(Invoice_Line_Items!B:B,Invoices!A874,Invoice_Line_Items!G:G))</f>
        <v>82.15</v>
      </c>
      <c r="F874" s="8">
        <f>(SUMIF(Invoice_Line_Items!B:B,Invoices!A874,Invoice_Line_Items!G:G))*(1-C874)</f>
        <v>82.15</v>
      </c>
      <c r="G874" s="8">
        <f>SUMIF(Invoice_Line_Items!B:B,Invoices!A874,Invoice_Line_Items!I:I)-(E874-F874)</f>
        <v>30.5</v>
      </c>
      <c r="H874" s="8">
        <f t="shared" si="26"/>
        <v>2</v>
      </c>
      <c r="I874">
        <f t="shared" si="27"/>
        <v>2021</v>
      </c>
    </row>
    <row r="875" spans="1:9" x14ac:dyDescent="0.15">
      <c r="A875" t="s">
        <v>980</v>
      </c>
      <c r="B875" t="s">
        <v>17</v>
      </c>
      <c r="C875" s="3">
        <v>0</v>
      </c>
      <c r="D875" s="2">
        <v>44229.287718158499</v>
      </c>
      <c r="E875" s="8">
        <f>(SUMIF(Invoice_Line_Items!B:B,Invoices!A875,Invoice_Line_Items!G:G))</f>
        <v>223.74999999999997</v>
      </c>
      <c r="F875" s="8">
        <f>(SUMIF(Invoice_Line_Items!B:B,Invoices!A875,Invoice_Line_Items!G:G))*(1-C875)</f>
        <v>223.74999999999997</v>
      </c>
      <c r="G875" s="8">
        <f>SUMIF(Invoice_Line_Items!B:B,Invoices!A875,Invoice_Line_Items!I:I)-(E875-F875)</f>
        <v>142.49999999999997</v>
      </c>
      <c r="H875" s="8">
        <f t="shared" si="26"/>
        <v>2</v>
      </c>
      <c r="I875">
        <f t="shared" si="27"/>
        <v>2021</v>
      </c>
    </row>
    <row r="876" spans="1:9" x14ac:dyDescent="0.15">
      <c r="A876" t="s">
        <v>981</v>
      </c>
      <c r="B876" t="s">
        <v>22</v>
      </c>
      <c r="C876" s="3">
        <v>0.1</v>
      </c>
      <c r="D876" s="2">
        <v>44229.474293156702</v>
      </c>
      <c r="E876" s="8">
        <f>(SUMIF(Invoice_Line_Items!B:B,Invoices!A876,Invoice_Line_Items!G:G))</f>
        <v>889.6</v>
      </c>
      <c r="F876" s="8">
        <f>(SUMIF(Invoice_Line_Items!B:B,Invoices!A876,Invoice_Line_Items!G:G))*(1-C876)</f>
        <v>800.64</v>
      </c>
      <c r="G876" s="8">
        <f>SUMIF(Invoice_Line_Items!B:B,Invoices!A876,Invoice_Line_Items!I:I)-(E876-F876)</f>
        <v>242.68999999999994</v>
      </c>
      <c r="H876" s="8">
        <f t="shared" si="26"/>
        <v>2</v>
      </c>
      <c r="I876">
        <f t="shared" si="27"/>
        <v>2021</v>
      </c>
    </row>
    <row r="877" spans="1:9" x14ac:dyDescent="0.15">
      <c r="A877" t="s">
        <v>982</v>
      </c>
      <c r="B877" t="s">
        <v>19</v>
      </c>
      <c r="C877" s="3">
        <v>0</v>
      </c>
      <c r="D877" s="2">
        <v>44229.832414762393</v>
      </c>
      <c r="E877" s="8">
        <f>(SUMIF(Invoice_Line_Items!B:B,Invoices!A877,Invoice_Line_Items!G:G))</f>
        <v>869.15</v>
      </c>
      <c r="F877" s="8">
        <f>(SUMIF(Invoice_Line_Items!B:B,Invoices!A877,Invoice_Line_Items!G:G))*(1-C877)</f>
        <v>869.15</v>
      </c>
      <c r="G877" s="8">
        <f>SUMIF(Invoice_Line_Items!B:B,Invoices!A877,Invoice_Line_Items!I:I)-(E877-F877)</f>
        <v>293.14999999999998</v>
      </c>
      <c r="H877" s="8">
        <f t="shared" si="26"/>
        <v>2</v>
      </c>
      <c r="I877">
        <f t="shared" si="27"/>
        <v>2021</v>
      </c>
    </row>
    <row r="878" spans="1:9" x14ac:dyDescent="0.15">
      <c r="A878" t="s">
        <v>983</v>
      </c>
      <c r="B878" t="s">
        <v>22</v>
      </c>
      <c r="C878" s="3">
        <v>0</v>
      </c>
      <c r="D878" s="2">
        <v>44230.125581347282</v>
      </c>
      <c r="E878" s="8">
        <f>(SUMIF(Invoice_Line_Items!B:B,Invoices!A878,Invoice_Line_Items!G:G))</f>
        <v>1013.5000000000001</v>
      </c>
      <c r="F878" s="8">
        <f>(SUMIF(Invoice_Line_Items!B:B,Invoices!A878,Invoice_Line_Items!G:G))*(1-C878)</f>
        <v>1013.5000000000001</v>
      </c>
      <c r="G878" s="8">
        <f>SUMIF(Invoice_Line_Items!B:B,Invoices!A878,Invoice_Line_Items!I:I)-(E878-F878)</f>
        <v>339.6</v>
      </c>
      <c r="H878" s="8">
        <f t="shared" si="26"/>
        <v>2</v>
      </c>
      <c r="I878">
        <f t="shared" si="27"/>
        <v>2021</v>
      </c>
    </row>
    <row r="879" spans="1:9" x14ac:dyDescent="0.15">
      <c r="A879" t="s">
        <v>984</v>
      </c>
      <c r="B879" t="s">
        <v>19</v>
      </c>
      <c r="C879" s="3">
        <v>0</v>
      </c>
      <c r="D879" s="2">
        <v>44230.413748276973</v>
      </c>
      <c r="E879" s="8">
        <f>(SUMIF(Invoice_Line_Items!B:B,Invoices!A879,Invoice_Line_Items!G:G))</f>
        <v>2148.1999999999998</v>
      </c>
      <c r="F879" s="8">
        <f>(SUMIF(Invoice_Line_Items!B:B,Invoices!A879,Invoice_Line_Items!G:G))*(1-C879)</f>
        <v>2148.1999999999998</v>
      </c>
      <c r="G879" s="8">
        <f>SUMIF(Invoice_Line_Items!B:B,Invoices!A879,Invoice_Line_Items!I:I)-(E879-F879)</f>
        <v>738.44999999999993</v>
      </c>
      <c r="H879" s="8">
        <f t="shared" si="26"/>
        <v>2</v>
      </c>
      <c r="I879">
        <f t="shared" si="27"/>
        <v>2021</v>
      </c>
    </row>
    <row r="880" spans="1:9" x14ac:dyDescent="0.15">
      <c r="A880" t="s">
        <v>985</v>
      </c>
      <c r="B880" t="s">
        <v>18</v>
      </c>
      <c r="C880" s="3">
        <v>0</v>
      </c>
      <c r="D880" s="2">
        <v>44230.84842627692</v>
      </c>
      <c r="E880" s="8">
        <f>(SUMIF(Invoice_Line_Items!B:B,Invoices!A880,Invoice_Line_Items!G:G))</f>
        <v>403.15</v>
      </c>
      <c r="F880" s="8">
        <f>(SUMIF(Invoice_Line_Items!B:B,Invoices!A880,Invoice_Line_Items!G:G))*(1-C880)</f>
        <v>403.15</v>
      </c>
      <c r="G880" s="8">
        <f>SUMIF(Invoice_Line_Items!B:B,Invoices!A880,Invoice_Line_Items!I:I)-(E880-F880)</f>
        <v>166.9</v>
      </c>
      <c r="H880" s="8">
        <f t="shared" si="26"/>
        <v>2</v>
      </c>
      <c r="I880">
        <f t="shared" si="27"/>
        <v>2021</v>
      </c>
    </row>
    <row r="881" spans="1:9" x14ac:dyDescent="0.15">
      <c r="A881" t="s">
        <v>986</v>
      </c>
      <c r="B881" t="s">
        <v>22</v>
      </c>
      <c r="C881" s="3">
        <v>0</v>
      </c>
      <c r="D881" s="2">
        <v>44231.18405851</v>
      </c>
      <c r="E881" s="8">
        <f>(SUMIF(Invoice_Line_Items!B:B,Invoices!A881,Invoice_Line_Items!G:G))</f>
        <v>82.9</v>
      </c>
      <c r="F881" s="8">
        <f>(SUMIF(Invoice_Line_Items!B:B,Invoices!A881,Invoice_Line_Items!G:G))*(1-C881)</f>
        <v>82.9</v>
      </c>
      <c r="G881" s="8">
        <f>SUMIF(Invoice_Line_Items!B:B,Invoices!A881,Invoice_Line_Items!I:I)-(E881-F881)</f>
        <v>29.1</v>
      </c>
      <c r="H881" s="8">
        <f t="shared" si="26"/>
        <v>2</v>
      </c>
      <c r="I881">
        <f t="shared" si="27"/>
        <v>2021</v>
      </c>
    </row>
    <row r="882" spans="1:9" x14ac:dyDescent="0.15">
      <c r="A882" t="s">
        <v>987</v>
      </c>
      <c r="B882" t="s">
        <v>17</v>
      </c>
      <c r="C882" s="3">
        <v>0.1</v>
      </c>
      <c r="D882" s="2">
        <v>44231.305776153575</v>
      </c>
      <c r="E882" s="8">
        <f>(SUMIF(Invoice_Line_Items!B:B,Invoices!A882,Invoice_Line_Items!G:G))</f>
        <v>2787.3499999999995</v>
      </c>
      <c r="F882" s="8">
        <f>(SUMIF(Invoice_Line_Items!B:B,Invoices!A882,Invoice_Line_Items!G:G))*(1-C882)</f>
        <v>2508.6149999999998</v>
      </c>
      <c r="G882" s="8">
        <f>SUMIF(Invoice_Line_Items!B:B,Invoices!A882,Invoice_Line_Items!I:I)-(E882-F882)</f>
        <v>947.21500000000015</v>
      </c>
      <c r="H882" s="8">
        <f t="shared" si="26"/>
        <v>2</v>
      </c>
      <c r="I882">
        <f t="shared" si="27"/>
        <v>2021</v>
      </c>
    </row>
    <row r="883" spans="1:9" x14ac:dyDescent="0.15">
      <c r="A883" t="s">
        <v>988</v>
      </c>
      <c r="B883" t="s">
        <v>20</v>
      </c>
      <c r="C883" s="3">
        <v>0</v>
      </c>
      <c r="D883" s="2">
        <v>44231.71259281494</v>
      </c>
      <c r="E883" s="8">
        <f>(SUMIF(Invoice_Line_Items!B:B,Invoices!A883,Invoice_Line_Items!G:G))</f>
        <v>629.45000000000005</v>
      </c>
      <c r="F883" s="8">
        <f>(SUMIF(Invoice_Line_Items!B:B,Invoices!A883,Invoice_Line_Items!G:G))*(1-C883)</f>
        <v>629.45000000000005</v>
      </c>
      <c r="G883" s="8">
        <f>SUMIF(Invoice_Line_Items!B:B,Invoices!A883,Invoice_Line_Items!I:I)-(E883-F883)</f>
        <v>242.70000000000002</v>
      </c>
      <c r="H883" s="8">
        <f t="shared" si="26"/>
        <v>2</v>
      </c>
      <c r="I883">
        <f t="shared" si="27"/>
        <v>2021</v>
      </c>
    </row>
    <row r="884" spans="1:9" x14ac:dyDescent="0.15">
      <c r="A884" t="s">
        <v>989</v>
      </c>
      <c r="B884" t="s">
        <v>17</v>
      </c>
      <c r="C884" s="3">
        <v>0</v>
      </c>
      <c r="D884" s="2">
        <v>44231.86114176875</v>
      </c>
      <c r="E884" s="8">
        <f>(SUMIF(Invoice_Line_Items!B:B,Invoices!A884,Invoice_Line_Items!G:G))</f>
        <v>313.59999999999997</v>
      </c>
      <c r="F884" s="8">
        <f>(SUMIF(Invoice_Line_Items!B:B,Invoices!A884,Invoice_Line_Items!G:G))*(1-C884)</f>
        <v>313.59999999999997</v>
      </c>
      <c r="G884" s="8">
        <f>SUMIF(Invoice_Line_Items!B:B,Invoices!A884,Invoice_Line_Items!I:I)-(E884-F884)</f>
        <v>115.09999999999998</v>
      </c>
      <c r="H884" s="8">
        <f t="shared" si="26"/>
        <v>2</v>
      </c>
      <c r="I884">
        <f t="shared" si="27"/>
        <v>2021</v>
      </c>
    </row>
    <row r="885" spans="1:9" x14ac:dyDescent="0.15">
      <c r="A885" t="s">
        <v>990</v>
      </c>
      <c r="B885" t="s">
        <v>22</v>
      </c>
      <c r="C885" s="3">
        <v>0.1</v>
      </c>
      <c r="D885" s="2">
        <v>44232.306784043933</v>
      </c>
      <c r="E885" s="8">
        <f>(SUMIF(Invoice_Line_Items!B:B,Invoices!A885,Invoice_Line_Items!G:G))</f>
        <v>2092.6</v>
      </c>
      <c r="F885" s="8">
        <f>(SUMIF(Invoice_Line_Items!B:B,Invoices!A885,Invoice_Line_Items!G:G))*(1-C885)</f>
        <v>1883.34</v>
      </c>
      <c r="G885" s="8">
        <f>SUMIF(Invoice_Line_Items!B:B,Invoices!A885,Invoice_Line_Items!I:I)-(E885-F885)</f>
        <v>509.89</v>
      </c>
      <c r="H885" s="8">
        <f t="shared" si="26"/>
        <v>2</v>
      </c>
      <c r="I885">
        <f t="shared" si="27"/>
        <v>2021</v>
      </c>
    </row>
    <row r="886" spans="1:9" x14ac:dyDescent="0.15">
      <c r="A886" t="s">
        <v>991</v>
      </c>
      <c r="B886" t="s">
        <v>21</v>
      </c>
      <c r="C886" s="3">
        <v>0</v>
      </c>
      <c r="D886" s="2">
        <v>44232.393365251737</v>
      </c>
      <c r="E886" s="8">
        <f>(SUMIF(Invoice_Line_Items!B:B,Invoices!A886,Invoice_Line_Items!G:G))</f>
        <v>205.05</v>
      </c>
      <c r="F886" s="8">
        <f>(SUMIF(Invoice_Line_Items!B:B,Invoices!A886,Invoice_Line_Items!G:G))*(1-C886)</f>
        <v>205.05</v>
      </c>
      <c r="G886" s="8">
        <f>SUMIF(Invoice_Line_Items!B:B,Invoices!A886,Invoice_Line_Items!I:I)-(E886-F886)</f>
        <v>76.899999999999991</v>
      </c>
      <c r="H886" s="8">
        <f t="shared" si="26"/>
        <v>2</v>
      </c>
      <c r="I886">
        <f t="shared" si="27"/>
        <v>2021</v>
      </c>
    </row>
    <row r="887" spans="1:9" x14ac:dyDescent="0.15">
      <c r="A887" t="s">
        <v>992</v>
      </c>
      <c r="B887" t="s">
        <v>20</v>
      </c>
      <c r="C887" s="3">
        <v>0</v>
      </c>
      <c r="D887" s="2">
        <v>44232.499261292054</v>
      </c>
      <c r="E887" s="8">
        <f>(SUMIF(Invoice_Line_Items!B:B,Invoices!A887,Invoice_Line_Items!G:G))</f>
        <v>84</v>
      </c>
      <c r="F887" s="8">
        <f>(SUMIF(Invoice_Line_Items!B:B,Invoices!A887,Invoice_Line_Items!G:G))*(1-C887)</f>
        <v>84</v>
      </c>
      <c r="G887" s="8">
        <f>SUMIF(Invoice_Line_Items!B:B,Invoices!A887,Invoice_Line_Items!I:I)-(E887-F887)</f>
        <v>13.199999999999996</v>
      </c>
      <c r="H887" s="8">
        <f t="shared" si="26"/>
        <v>2</v>
      </c>
      <c r="I887">
        <f t="shared" si="27"/>
        <v>2021</v>
      </c>
    </row>
    <row r="888" spans="1:9" x14ac:dyDescent="0.15">
      <c r="A888" t="s">
        <v>993</v>
      </c>
      <c r="B888" t="s">
        <v>21</v>
      </c>
      <c r="C888" s="3">
        <v>0.1</v>
      </c>
      <c r="D888" s="2">
        <v>44232.977626468863</v>
      </c>
      <c r="E888" s="8">
        <f>(SUMIF(Invoice_Line_Items!B:B,Invoices!A888,Invoice_Line_Items!G:G))</f>
        <v>1914.1500000000003</v>
      </c>
      <c r="F888" s="8">
        <f>(SUMIF(Invoice_Line_Items!B:B,Invoices!A888,Invoice_Line_Items!G:G))*(1-C888)</f>
        <v>1722.7350000000004</v>
      </c>
      <c r="G888" s="8">
        <f>SUMIF(Invoice_Line_Items!B:B,Invoices!A888,Invoice_Line_Items!I:I)-(E888-F888)</f>
        <v>514.98500000000013</v>
      </c>
      <c r="H888" s="8">
        <f t="shared" si="26"/>
        <v>2</v>
      </c>
      <c r="I888">
        <f t="shared" si="27"/>
        <v>2021</v>
      </c>
    </row>
    <row r="889" spans="1:9" x14ac:dyDescent="0.15">
      <c r="A889" t="s">
        <v>994</v>
      </c>
      <c r="B889" t="s">
        <v>17</v>
      </c>
      <c r="C889" s="3">
        <v>0.1</v>
      </c>
      <c r="D889" s="2">
        <v>44233.082337203334</v>
      </c>
      <c r="E889" s="8">
        <f>(SUMIF(Invoice_Line_Items!B:B,Invoices!A889,Invoice_Line_Items!G:G))</f>
        <v>99.9</v>
      </c>
      <c r="F889" s="8">
        <f>(SUMIF(Invoice_Line_Items!B:B,Invoices!A889,Invoice_Line_Items!G:G))*(1-C889)</f>
        <v>89.910000000000011</v>
      </c>
      <c r="G889" s="8">
        <f>SUMIF(Invoice_Line_Items!B:B,Invoices!A889,Invoice_Line_Items!I:I)-(E889-F889)</f>
        <v>29.910000000000011</v>
      </c>
      <c r="H889" s="8">
        <f t="shared" si="26"/>
        <v>2</v>
      </c>
      <c r="I889">
        <f t="shared" si="27"/>
        <v>2021</v>
      </c>
    </row>
    <row r="890" spans="1:9" x14ac:dyDescent="0.15">
      <c r="A890" t="s">
        <v>995</v>
      </c>
      <c r="B890" t="s">
        <v>20</v>
      </c>
      <c r="C890" s="3">
        <v>0</v>
      </c>
      <c r="D890" s="2">
        <v>44233.240717470748</v>
      </c>
      <c r="E890" s="8">
        <f>(SUMIF(Invoice_Line_Items!B:B,Invoices!A890,Invoice_Line_Items!G:G))</f>
        <v>322.75</v>
      </c>
      <c r="F890" s="8">
        <f>(SUMIF(Invoice_Line_Items!B:B,Invoices!A890,Invoice_Line_Items!G:G))*(1-C890)</f>
        <v>322.75</v>
      </c>
      <c r="G890" s="8">
        <f>SUMIF(Invoice_Line_Items!B:B,Invoices!A890,Invoice_Line_Items!I:I)-(E890-F890)</f>
        <v>112.95000000000002</v>
      </c>
      <c r="H890" s="8">
        <f t="shared" si="26"/>
        <v>2</v>
      </c>
      <c r="I890">
        <f t="shared" si="27"/>
        <v>2021</v>
      </c>
    </row>
    <row r="891" spans="1:9" x14ac:dyDescent="0.15">
      <c r="A891" t="s">
        <v>996</v>
      </c>
      <c r="B891" t="s">
        <v>21</v>
      </c>
      <c r="C891" s="3">
        <v>0</v>
      </c>
      <c r="D891" s="2">
        <v>44233.676646510241</v>
      </c>
      <c r="E891" s="8">
        <f>(SUMIF(Invoice_Line_Items!B:B,Invoices!A891,Invoice_Line_Items!G:G))</f>
        <v>983.85</v>
      </c>
      <c r="F891" s="8">
        <f>(SUMIF(Invoice_Line_Items!B:B,Invoices!A891,Invoice_Line_Items!G:G))*(1-C891)</f>
        <v>983.85</v>
      </c>
      <c r="G891" s="8">
        <f>SUMIF(Invoice_Line_Items!B:B,Invoices!A891,Invoice_Line_Items!I:I)-(E891-F891)</f>
        <v>398.65000000000009</v>
      </c>
      <c r="H891" s="8">
        <f t="shared" si="26"/>
        <v>2</v>
      </c>
      <c r="I891">
        <f t="shared" si="27"/>
        <v>2021</v>
      </c>
    </row>
    <row r="892" spans="1:9" x14ac:dyDescent="0.15">
      <c r="A892" t="s">
        <v>997</v>
      </c>
      <c r="B892" t="s">
        <v>24</v>
      </c>
      <c r="C892" s="3">
        <v>0</v>
      </c>
      <c r="D892" s="2">
        <v>44233.92087017544</v>
      </c>
      <c r="E892" s="8">
        <f>(SUMIF(Invoice_Line_Items!B:B,Invoices!A892,Invoice_Line_Items!G:G))</f>
        <v>2492.75</v>
      </c>
      <c r="F892" s="8">
        <f>(SUMIF(Invoice_Line_Items!B:B,Invoices!A892,Invoice_Line_Items!G:G))*(1-C892)</f>
        <v>2492.75</v>
      </c>
      <c r="G892" s="8">
        <f>SUMIF(Invoice_Line_Items!B:B,Invoices!A892,Invoice_Line_Items!I:I)-(E892-F892)</f>
        <v>869.25</v>
      </c>
      <c r="H892" s="8">
        <f t="shared" si="26"/>
        <v>2</v>
      </c>
      <c r="I892">
        <f t="shared" si="27"/>
        <v>2021</v>
      </c>
    </row>
    <row r="893" spans="1:9" x14ac:dyDescent="0.15">
      <c r="A893" t="s">
        <v>998</v>
      </c>
      <c r="B893" t="s">
        <v>24</v>
      </c>
      <c r="C893" s="3">
        <v>0.1</v>
      </c>
      <c r="D893" s="2">
        <v>44234.032024718668</v>
      </c>
      <c r="E893" s="8">
        <f>(SUMIF(Invoice_Line_Items!B:B,Invoices!A893,Invoice_Line_Items!G:G))</f>
        <v>870.44999999999993</v>
      </c>
      <c r="F893" s="8">
        <f>(SUMIF(Invoice_Line_Items!B:B,Invoices!A893,Invoice_Line_Items!G:G))*(1-C893)</f>
        <v>783.40499999999997</v>
      </c>
      <c r="G893" s="8">
        <f>SUMIF(Invoice_Line_Items!B:B,Invoices!A893,Invoice_Line_Items!I:I)-(E893-F893)</f>
        <v>190.45499999999998</v>
      </c>
      <c r="H893" s="8">
        <f t="shared" si="26"/>
        <v>2</v>
      </c>
      <c r="I893">
        <f t="shared" si="27"/>
        <v>2021</v>
      </c>
    </row>
    <row r="894" spans="1:9" x14ac:dyDescent="0.15">
      <c r="A894" t="s">
        <v>999</v>
      </c>
      <c r="B894" t="s">
        <v>17</v>
      </c>
      <c r="C894" s="3">
        <v>0</v>
      </c>
      <c r="D894" s="2">
        <v>44234.30644169372</v>
      </c>
      <c r="E894" s="8">
        <f>(SUMIF(Invoice_Line_Items!B:B,Invoices!A894,Invoice_Line_Items!G:G))</f>
        <v>968.85000000000014</v>
      </c>
      <c r="F894" s="8">
        <f>(SUMIF(Invoice_Line_Items!B:B,Invoices!A894,Invoice_Line_Items!G:G))*(1-C894)</f>
        <v>968.85000000000014</v>
      </c>
      <c r="G894" s="8">
        <f>SUMIF(Invoice_Line_Items!B:B,Invoices!A894,Invoice_Line_Items!I:I)-(E894-F894)</f>
        <v>332.24999999999994</v>
      </c>
      <c r="H894" s="8">
        <f t="shared" si="26"/>
        <v>2</v>
      </c>
      <c r="I894">
        <f t="shared" si="27"/>
        <v>2021</v>
      </c>
    </row>
    <row r="895" spans="1:9" x14ac:dyDescent="0.15">
      <c r="A895" t="s">
        <v>1000</v>
      </c>
      <c r="B895" t="s">
        <v>20</v>
      </c>
      <c r="C895" s="3">
        <v>0</v>
      </c>
      <c r="D895" s="2">
        <v>44234.337633977491</v>
      </c>
      <c r="E895" s="8">
        <f>(SUMIF(Invoice_Line_Items!B:B,Invoices!A895,Invoice_Line_Items!G:G))</f>
        <v>4938.7999999999993</v>
      </c>
      <c r="F895" s="8">
        <f>(SUMIF(Invoice_Line_Items!B:B,Invoices!A895,Invoice_Line_Items!G:G))*(1-C895)</f>
        <v>4938.7999999999993</v>
      </c>
      <c r="G895" s="8">
        <f>SUMIF(Invoice_Line_Items!B:B,Invoices!A895,Invoice_Line_Items!I:I)-(E895-F895)</f>
        <v>1768.3500000000001</v>
      </c>
      <c r="H895" s="8">
        <f t="shared" si="26"/>
        <v>2</v>
      </c>
      <c r="I895">
        <f t="shared" si="27"/>
        <v>2021</v>
      </c>
    </row>
    <row r="896" spans="1:9" x14ac:dyDescent="0.15">
      <c r="A896" t="s">
        <v>1001</v>
      </c>
      <c r="B896" t="s">
        <v>17</v>
      </c>
      <c r="C896" s="3">
        <v>0</v>
      </c>
      <c r="D896" s="2">
        <v>44234.516162652806</v>
      </c>
      <c r="E896" s="8">
        <f>(SUMIF(Invoice_Line_Items!B:B,Invoices!A896,Invoice_Line_Items!G:G))</f>
        <v>821.19999999999993</v>
      </c>
      <c r="F896" s="8">
        <f>(SUMIF(Invoice_Line_Items!B:B,Invoices!A896,Invoice_Line_Items!G:G))*(1-C896)</f>
        <v>821.19999999999993</v>
      </c>
      <c r="G896" s="8">
        <f>SUMIF(Invoice_Line_Items!B:B,Invoices!A896,Invoice_Line_Items!I:I)-(E896-F896)</f>
        <v>285.70000000000005</v>
      </c>
      <c r="H896" s="8">
        <f t="shared" si="26"/>
        <v>2</v>
      </c>
      <c r="I896">
        <f t="shared" si="27"/>
        <v>2021</v>
      </c>
    </row>
    <row r="897" spans="1:9" x14ac:dyDescent="0.15">
      <c r="A897" t="s">
        <v>1002</v>
      </c>
      <c r="B897" t="s">
        <v>17</v>
      </c>
      <c r="C897" s="3">
        <v>0</v>
      </c>
      <c r="D897" s="2">
        <v>44234.982296851114</v>
      </c>
      <c r="E897" s="8">
        <f>(SUMIF(Invoice_Line_Items!B:B,Invoices!A897,Invoice_Line_Items!G:G))</f>
        <v>1959.4999999999998</v>
      </c>
      <c r="F897" s="8">
        <f>(SUMIF(Invoice_Line_Items!B:B,Invoices!A897,Invoice_Line_Items!G:G))*(1-C897)</f>
        <v>1959.4999999999998</v>
      </c>
      <c r="G897" s="8">
        <f>SUMIF(Invoice_Line_Items!B:B,Invoices!A897,Invoice_Line_Items!I:I)-(E897-F897)</f>
        <v>677.30000000000007</v>
      </c>
      <c r="H897" s="8">
        <f t="shared" si="26"/>
        <v>2</v>
      </c>
      <c r="I897">
        <f t="shared" si="27"/>
        <v>2021</v>
      </c>
    </row>
    <row r="898" spans="1:9" x14ac:dyDescent="0.15">
      <c r="A898" t="s">
        <v>1003</v>
      </c>
      <c r="B898" t="s">
        <v>23</v>
      </c>
      <c r="C898" s="3">
        <v>0</v>
      </c>
      <c r="D898" s="2">
        <v>44235.023393297721</v>
      </c>
      <c r="E898" s="8">
        <f>(SUMIF(Invoice_Line_Items!B:B,Invoices!A898,Invoice_Line_Items!G:G))</f>
        <v>127.35</v>
      </c>
      <c r="F898" s="8">
        <f>(SUMIF(Invoice_Line_Items!B:B,Invoices!A898,Invoice_Line_Items!G:G))*(1-C898)</f>
        <v>127.35</v>
      </c>
      <c r="G898" s="8">
        <f>SUMIF(Invoice_Line_Items!B:B,Invoices!A898,Invoice_Line_Items!I:I)-(E898-F898)</f>
        <v>75.849999999999994</v>
      </c>
      <c r="H898" s="8">
        <f t="shared" si="26"/>
        <v>2</v>
      </c>
      <c r="I898">
        <f t="shared" si="27"/>
        <v>2021</v>
      </c>
    </row>
    <row r="899" spans="1:9" x14ac:dyDescent="0.15">
      <c r="A899" t="s">
        <v>1004</v>
      </c>
      <c r="B899" t="s">
        <v>19</v>
      </c>
      <c r="C899" s="3">
        <v>0</v>
      </c>
      <c r="D899" s="2">
        <v>44235.260852428866</v>
      </c>
      <c r="E899" s="8">
        <f>(SUMIF(Invoice_Line_Items!B:B,Invoices!A899,Invoice_Line_Items!G:G))</f>
        <v>53.699999999999996</v>
      </c>
      <c r="F899" s="8">
        <f>(SUMIF(Invoice_Line_Items!B:B,Invoices!A899,Invoice_Line_Items!G:G))*(1-C899)</f>
        <v>53.699999999999996</v>
      </c>
      <c r="G899" s="8">
        <f>SUMIF(Invoice_Line_Items!B:B,Invoices!A899,Invoice_Line_Items!I:I)-(E899-F899)</f>
        <v>19.199999999999996</v>
      </c>
      <c r="H899" s="8">
        <f t="shared" ref="H899:H962" si="28">MONTH(D899)</f>
        <v>2</v>
      </c>
      <c r="I899">
        <f t="shared" ref="I899:I962" si="29">YEAR(D899)</f>
        <v>2021</v>
      </c>
    </row>
    <row r="900" spans="1:9" x14ac:dyDescent="0.15">
      <c r="A900" t="s">
        <v>1005</v>
      </c>
      <c r="B900" t="s">
        <v>17</v>
      </c>
      <c r="C900" s="3">
        <v>0</v>
      </c>
      <c r="D900" s="2">
        <v>44235.288367804242</v>
      </c>
      <c r="E900" s="8">
        <f>(SUMIF(Invoice_Line_Items!B:B,Invoices!A900,Invoice_Line_Items!G:G))</f>
        <v>864.15</v>
      </c>
      <c r="F900" s="8">
        <f>(SUMIF(Invoice_Line_Items!B:B,Invoices!A900,Invoice_Line_Items!G:G))*(1-C900)</f>
        <v>864.15</v>
      </c>
      <c r="G900" s="8">
        <f>SUMIF(Invoice_Line_Items!B:B,Invoices!A900,Invoice_Line_Items!I:I)-(E900-F900)</f>
        <v>308.39999999999998</v>
      </c>
      <c r="H900" s="8">
        <f t="shared" si="28"/>
        <v>2</v>
      </c>
      <c r="I900">
        <f t="shared" si="29"/>
        <v>2021</v>
      </c>
    </row>
    <row r="901" spans="1:9" x14ac:dyDescent="0.15">
      <c r="A901" t="s">
        <v>1006</v>
      </c>
      <c r="B901" t="s">
        <v>17</v>
      </c>
      <c r="C901" s="3">
        <v>0</v>
      </c>
      <c r="D901" s="2">
        <v>44235.485110347407</v>
      </c>
      <c r="E901" s="8">
        <f>(SUMIF(Invoice_Line_Items!B:B,Invoices!A901,Invoice_Line_Items!G:G))</f>
        <v>690.95000000000016</v>
      </c>
      <c r="F901" s="8">
        <f>(SUMIF(Invoice_Line_Items!B:B,Invoices!A901,Invoice_Line_Items!G:G))*(1-C901)</f>
        <v>690.95000000000016</v>
      </c>
      <c r="G901" s="8">
        <f>SUMIF(Invoice_Line_Items!B:B,Invoices!A901,Invoice_Line_Items!I:I)-(E901-F901)</f>
        <v>258.89999999999992</v>
      </c>
      <c r="H901" s="8">
        <f t="shared" si="28"/>
        <v>2</v>
      </c>
      <c r="I901">
        <f t="shared" si="29"/>
        <v>2021</v>
      </c>
    </row>
    <row r="902" spans="1:9" x14ac:dyDescent="0.15">
      <c r="A902" t="s">
        <v>1007</v>
      </c>
      <c r="B902" t="s">
        <v>29</v>
      </c>
      <c r="C902" s="3">
        <v>0.1</v>
      </c>
      <c r="D902" s="2">
        <v>44235.50777188057</v>
      </c>
      <c r="E902" s="8">
        <f>(SUMIF(Invoice_Line_Items!B:B,Invoices!A902,Invoice_Line_Items!G:G))</f>
        <v>758.05</v>
      </c>
      <c r="F902" s="8">
        <f>(SUMIF(Invoice_Line_Items!B:B,Invoices!A902,Invoice_Line_Items!G:G))*(1-C902)</f>
        <v>682.245</v>
      </c>
      <c r="G902" s="8">
        <f>SUMIF(Invoice_Line_Items!B:B,Invoices!A902,Invoice_Line_Items!I:I)-(E902-F902)</f>
        <v>172.29500000000002</v>
      </c>
      <c r="H902" s="8">
        <f t="shared" si="28"/>
        <v>2</v>
      </c>
      <c r="I902">
        <f t="shared" si="29"/>
        <v>2021</v>
      </c>
    </row>
    <row r="903" spans="1:9" x14ac:dyDescent="0.15">
      <c r="A903" t="s">
        <v>1008</v>
      </c>
      <c r="B903" t="s">
        <v>25</v>
      </c>
      <c r="C903" s="3">
        <v>0.2</v>
      </c>
      <c r="D903" s="2">
        <v>44235.527127499154</v>
      </c>
      <c r="E903" s="8">
        <f>(SUMIF(Invoice_Line_Items!B:B,Invoices!A903,Invoice_Line_Items!G:G))</f>
        <v>12.45</v>
      </c>
      <c r="F903" s="8">
        <f>(SUMIF(Invoice_Line_Items!B:B,Invoices!A903,Invoice_Line_Items!G:G))*(1-C903)</f>
        <v>9.9600000000000009</v>
      </c>
      <c r="G903" s="8">
        <f>SUMIF(Invoice_Line_Items!B:B,Invoices!A903,Invoice_Line_Items!I:I)-(E903-F903)</f>
        <v>1.2600000000000007</v>
      </c>
      <c r="H903" s="8">
        <f t="shared" si="28"/>
        <v>2</v>
      </c>
      <c r="I903">
        <f t="shared" si="29"/>
        <v>2021</v>
      </c>
    </row>
    <row r="904" spans="1:9" x14ac:dyDescent="0.15">
      <c r="A904" t="s">
        <v>1009</v>
      </c>
      <c r="B904" t="s">
        <v>17</v>
      </c>
      <c r="C904" s="3">
        <v>0</v>
      </c>
      <c r="D904" s="2">
        <v>44235.545154542349</v>
      </c>
      <c r="E904" s="8">
        <f>(SUMIF(Invoice_Line_Items!B:B,Invoices!A904,Invoice_Line_Items!G:G))</f>
        <v>784.5</v>
      </c>
      <c r="F904" s="8">
        <f>(SUMIF(Invoice_Line_Items!B:B,Invoices!A904,Invoice_Line_Items!G:G))*(1-C904)</f>
        <v>784.5</v>
      </c>
      <c r="G904" s="8">
        <f>SUMIF(Invoice_Line_Items!B:B,Invoices!A904,Invoice_Line_Items!I:I)-(E904-F904)</f>
        <v>310.44999999999993</v>
      </c>
      <c r="H904" s="8">
        <f t="shared" si="28"/>
        <v>2</v>
      </c>
      <c r="I904">
        <f t="shared" si="29"/>
        <v>2021</v>
      </c>
    </row>
    <row r="905" spans="1:9" x14ac:dyDescent="0.15">
      <c r="A905" t="s">
        <v>1010</v>
      </c>
      <c r="B905" t="s">
        <v>22</v>
      </c>
      <c r="C905" s="3">
        <v>0</v>
      </c>
      <c r="D905" s="2">
        <v>44235.551978972813</v>
      </c>
      <c r="E905" s="8">
        <f>(SUMIF(Invoice_Line_Items!B:B,Invoices!A905,Invoice_Line_Items!G:G))</f>
        <v>873.55</v>
      </c>
      <c r="F905" s="8">
        <f>(SUMIF(Invoice_Line_Items!B:B,Invoices!A905,Invoice_Line_Items!G:G))*(1-C905)</f>
        <v>873.55</v>
      </c>
      <c r="G905" s="8">
        <f>SUMIF(Invoice_Line_Items!B:B,Invoices!A905,Invoice_Line_Items!I:I)-(E905-F905)</f>
        <v>323.54999999999995</v>
      </c>
      <c r="H905" s="8">
        <f t="shared" si="28"/>
        <v>2</v>
      </c>
      <c r="I905">
        <f t="shared" si="29"/>
        <v>2021</v>
      </c>
    </row>
    <row r="906" spans="1:9" x14ac:dyDescent="0.15">
      <c r="A906" t="s">
        <v>1011</v>
      </c>
      <c r="B906" t="s">
        <v>17</v>
      </c>
      <c r="C906" s="3">
        <v>0.1</v>
      </c>
      <c r="D906" s="2">
        <v>44235.793657171293</v>
      </c>
      <c r="E906" s="8">
        <f>(SUMIF(Invoice_Line_Items!B:B,Invoices!A906,Invoice_Line_Items!G:G))</f>
        <v>1709.7500000000002</v>
      </c>
      <c r="F906" s="8">
        <f>(SUMIF(Invoice_Line_Items!B:B,Invoices!A906,Invoice_Line_Items!G:G))*(1-C906)</f>
        <v>1538.7750000000003</v>
      </c>
      <c r="G906" s="8">
        <f>SUMIF(Invoice_Line_Items!B:B,Invoices!A906,Invoice_Line_Items!I:I)-(E906-F906)</f>
        <v>317.625</v>
      </c>
      <c r="H906" s="8">
        <f t="shared" si="28"/>
        <v>2</v>
      </c>
      <c r="I906">
        <f t="shared" si="29"/>
        <v>2021</v>
      </c>
    </row>
    <row r="907" spans="1:9" x14ac:dyDescent="0.15">
      <c r="A907" t="s">
        <v>1012</v>
      </c>
      <c r="B907" t="s">
        <v>19</v>
      </c>
      <c r="C907" s="3">
        <v>0.1</v>
      </c>
      <c r="D907" s="2">
        <v>44236.126742176857</v>
      </c>
      <c r="E907" s="8">
        <f>(SUMIF(Invoice_Line_Items!B:B,Invoices!A907,Invoice_Line_Items!G:G))</f>
        <v>14.95</v>
      </c>
      <c r="F907" s="8">
        <f>(SUMIF(Invoice_Line_Items!B:B,Invoices!A907,Invoice_Line_Items!G:G))*(1-C907)</f>
        <v>13.455</v>
      </c>
      <c r="G907" s="8">
        <f>SUMIF(Invoice_Line_Items!B:B,Invoices!A907,Invoice_Line_Items!I:I)-(E907-F907)</f>
        <v>1.5549999999999997</v>
      </c>
      <c r="H907" s="8">
        <f t="shared" si="28"/>
        <v>2</v>
      </c>
      <c r="I907">
        <f t="shared" si="29"/>
        <v>2021</v>
      </c>
    </row>
    <row r="908" spans="1:9" x14ac:dyDescent="0.15">
      <c r="A908" t="s">
        <v>1013</v>
      </c>
      <c r="B908" t="s">
        <v>17</v>
      </c>
      <c r="C908" s="3">
        <v>0</v>
      </c>
      <c r="D908" s="2">
        <v>44236.378004895407</v>
      </c>
      <c r="E908" s="8">
        <f>(SUMIF(Invoice_Line_Items!B:B,Invoices!A908,Invoice_Line_Items!G:G))</f>
        <v>1248.8499999999999</v>
      </c>
      <c r="F908" s="8">
        <f>(SUMIF(Invoice_Line_Items!B:B,Invoices!A908,Invoice_Line_Items!G:G))*(1-C908)</f>
        <v>1248.8499999999999</v>
      </c>
      <c r="G908" s="8">
        <f>SUMIF(Invoice_Line_Items!B:B,Invoices!A908,Invoice_Line_Items!I:I)-(E908-F908)</f>
        <v>401.64999999999992</v>
      </c>
      <c r="H908" s="8">
        <f t="shared" si="28"/>
        <v>2</v>
      </c>
      <c r="I908">
        <f t="shared" si="29"/>
        <v>2021</v>
      </c>
    </row>
    <row r="909" spans="1:9" x14ac:dyDescent="0.15">
      <c r="A909" t="s">
        <v>1014</v>
      </c>
      <c r="B909" t="s">
        <v>25</v>
      </c>
      <c r="C909" s="3">
        <v>0</v>
      </c>
      <c r="D909" s="2">
        <v>44236.573578488315</v>
      </c>
      <c r="E909" s="8">
        <f>(SUMIF(Invoice_Line_Items!B:B,Invoices!A909,Invoice_Line_Items!G:G))</f>
        <v>606.49999999999989</v>
      </c>
      <c r="F909" s="8">
        <f>(SUMIF(Invoice_Line_Items!B:B,Invoices!A909,Invoice_Line_Items!G:G))*(1-C909)</f>
        <v>606.49999999999989</v>
      </c>
      <c r="G909" s="8">
        <f>SUMIF(Invoice_Line_Items!B:B,Invoices!A909,Invoice_Line_Items!I:I)-(E909-F909)</f>
        <v>206.59999999999997</v>
      </c>
      <c r="H909" s="8">
        <f t="shared" si="28"/>
        <v>2</v>
      </c>
      <c r="I909">
        <f t="shared" si="29"/>
        <v>2021</v>
      </c>
    </row>
    <row r="910" spans="1:9" x14ac:dyDescent="0.15">
      <c r="A910" t="s">
        <v>1015</v>
      </c>
      <c r="B910" t="s">
        <v>19</v>
      </c>
      <c r="C910" s="3">
        <v>0</v>
      </c>
      <c r="D910" s="2">
        <v>44236.805697197975</v>
      </c>
      <c r="E910" s="8">
        <f>(SUMIF(Invoice_Line_Items!B:B,Invoices!A910,Invoice_Line_Items!G:G))</f>
        <v>35</v>
      </c>
      <c r="F910" s="8">
        <f>(SUMIF(Invoice_Line_Items!B:B,Invoices!A910,Invoice_Line_Items!G:G))*(1-C910)</f>
        <v>35</v>
      </c>
      <c r="G910" s="8">
        <f>SUMIF(Invoice_Line_Items!B:B,Invoices!A910,Invoice_Line_Items!I:I)-(E910-F910)</f>
        <v>5.4999999999999982</v>
      </c>
      <c r="H910" s="8">
        <f t="shared" si="28"/>
        <v>2</v>
      </c>
      <c r="I910">
        <f t="shared" si="29"/>
        <v>2021</v>
      </c>
    </row>
    <row r="911" spans="1:9" x14ac:dyDescent="0.15">
      <c r="A911" t="s">
        <v>1016</v>
      </c>
      <c r="B911" t="s">
        <v>24</v>
      </c>
      <c r="C911" s="3">
        <v>0.1</v>
      </c>
      <c r="D911" s="2">
        <v>44237.050613465261</v>
      </c>
      <c r="E911" s="8">
        <f>(SUMIF(Invoice_Line_Items!B:B,Invoices!A911,Invoice_Line_Items!G:G))</f>
        <v>8.9499999999999993</v>
      </c>
      <c r="F911" s="8">
        <f>(SUMIF(Invoice_Line_Items!B:B,Invoices!A911,Invoice_Line_Items!G:G))*(1-C911)</f>
        <v>8.0549999999999997</v>
      </c>
      <c r="G911" s="8">
        <f>SUMIF(Invoice_Line_Items!B:B,Invoices!A911,Invoice_Line_Items!I:I)-(E911-F911)</f>
        <v>2.3049999999999997</v>
      </c>
      <c r="H911" s="8">
        <f t="shared" si="28"/>
        <v>2</v>
      </c>
      <c r="I911">
        <f t="shared" si="29"/>
        <v>2021</v>
      </c>
    </row>
    <row r="912" spans="1:9" x14ac:dyDescent="0.15">
      <c r="A912" t="s">
        <v>1017</v>
      </c>
      <c r="B912" t="s">
        <v>18</v>
      </c>
      <c r="C912" s="3">
        <v>0</v>
      </c>
      <c r="D912" s="2">
        <v>44237.283990043805</v>
      </c>
      <c r="E912" s="8">
        <f>(SUMIF(Invoice_Line_Items!B:B,Invoices!A912,Invoice_Line_Items!G:G))</f>
        <v>277.75</v>
      </c>
      <c r="F912" s="8">
        <f>(SUMIF(Invoice_Line_Items!B:B,Invoices!A912,Invoice_Line_Items!G:G))*(1-C912)</f>
        <v>277.75</v>
      </c>
      <c r="G912" s="8">
        <f>SUMIF(Invoice_Line_Items!B:B,Invoices!A912,Invoice_Line_Items!I:I)-(E912-F912)</f>
        <v>85.949999999999989</v>
      </c>
      <c r="H912" s="8">
        <f t="shared" si="28"/>
        <v>2</v>
      </c>
      <c r="I912">
        <f t="shared" si="29"/>
        <v>2021</v>
      </c>
    </row>
    <row r="913" spans="1:9" x14ac:dyDescent="0.15">
      <c r="A913" t="s">
        <v>1018</v>
      </c>
      <c r="B913" t="s">
        <v>23</v>
      </c>
      <c r="C913" s="3">
        <v>0.1</v>
      </c>
      <c r="D913" s="2">
        <v>44237.535748268099</v>
      </c>
      <c r="E913" s="8">
        <f>(SUMIF(Invoice_Line_Items!B:B,Invoices!A913,Invoice_Line_Items!G:G))</f>
        <v>906.30000000000007</v>
      </c>
      <c r="F913" s="8">
        <f>(SUMIF(Invoice_Line_Items!B:B,Invoices!A913,Invoice_Line_Items!G:G))*(1-C913)</f>
        <v>815.67000000000007</v>
      </c>
      <c r="G913" s="8">
        <f>SUMIF(Invoice_Line_Items!B:B,Invoices!A913,Invoice_Line_Items!I:I)-(E913-F913)</f>
        <v>249.42000000000007</v>
      </c>
      <c r="H913" s="8">
        <f t="shared" si="28"/>
        <v>2</v>
      </c>
      <c r="I913">
        <f t="shared" si="29"/>
        <v>2021</v>
      </c>
    </row>
    <row r="914" spans="1:9" x14ac:dyDescent="0.15">
      <c r="A914" t="s">
        <v>1019</v>
      </c>
      <c r="B914" t="s">
        <v>19</v>
      </c>
      <c r="C914" s="3">
        <v>0</v>
      </c>
      <c r="D914" s="2">
        <v>44237.705172997004</v>
      </c>
      <c r="E914" s="8">
        <f>(SUMIF(Invoice_Line_Items!B:B,Invoices!A914,Invoice_Line_Items!G:G))</f>
        <v>1738.55</v>
      </c>
      <c r="F914" s="8">
        <f>(SUMIF(Invoice_Line_Items!B:B,Invoices!A914,Invoice_Line_Items!G:G))*(1-C914)</f>
        <v>1738.55</v>
      </c>
      <c r="G914" s="8">
        <f>SUMIF(Invoice_Line_Items!B:B,Invoices!A914,Invoice_Line_Items!I:I)-(E914-F914)</f>
        <v>672.8</v>
      </c>
      <c r="H914" s="8">
        <f t="shared" si="28"/>
        <v>2</v>
      </c>
      <c r="I914">
        <f t="shared" si="29"/>
        <v>2021</v>
      </c>
    </row>
    <row r="915" spans="1:9" x14ac:dyDescent="0.15">
      <c r="A915" t="s">
        <v>1020</v>
      </c>
      <c r="B915" t="s">
        <v>23</v>
      </c>
      <c r="C915" s="3">
        <v>0.2</v>
      </c>
      <c r="D915" s="2">
        <v>44237.711427206421</v>
      </c>
      <c r="E915" s="8">
        <f>(SUMIF(Invoice_Line_Items!B:B,Invoices!A915,Invoice_Line_Items!G:G))</f>
        <v>683.55</v>
      </c>
      <c r="F915" s="8">
        <f>(SUMIF(Invoice_Line_Items!B:B,Invoices!A915,Invoice_Line_Items!G:G))*(1-C915)</f>
        <v>546.84</v>
      </c>
      <c r="G915" s="8">
        <f>SUMIF(Invoice_Line_Items!B:B,Invoices!A915,Invoice_Line_Items!I:I)-(E915-F915)</f>
        <v>182.24000000000007</v>
      </c>
      <c r="H915" s="8">
        <f t="shared" si="28"/>
        <v>2</v>
      </c>
      <c r="I915">
        <f t="shared" si="29"/>
        <v>2021</v>
      </c>
    </row>
    <row r="916" spans="1:9" x14ac:dyDescent="0.15">
      <c r="A916" t="s">
        <v>1021</v>
      </c>
      <c r="B916" t="s">
        <v>24</v>
      </c>
      <c r="C916" s="3">
        <v>0</v>
      </c>
      <c r="D916" s="2">
        <v>44237.932508437836</v>
      </c>
      <c r="E916" s="8">
        <f>(SUMIF(Invoice_Line_Items!B:B,Invoices!A916,Invoice_Line_Items!G:G))</f>
        <v>170.85000000000002</v>
      </c>
      <c r="F916" s="8">
        <f>(SUMIF(Invoice_Line_Items!B:B,Invoices!A916,Invoice_Line_Items!G:G))*(1-C916)</f>
        <v>170.85000000000002</v>
      </c>
      <c r="G916" s="8">
        <f>SUMIF(Invoice_Line_Items!B:B,Invoices!A916,Invoice_Line_Items!I:I)-(E916-F916)</f>
        <v>68.150000000000006</v>
      </c>
      <c r="H916" s="8">
        <f t="shared" si="28"/>
        <v>2</v>
      </c>
      <c r="I916">
        <f t="shared" si="29"/>
        <v>2021</v>
      </c>
    </row>
    <row r="917" spans="1:9" x14ac:dyDescent="0.15">
      <c r="A917" t="s">
        <v>1022</v>
      </c>
      <c r="B917" t="s">
        <v>25</v>
      </c>
      <c r="C917" s="3">
        <v>0</v>
      </c>
      <c r="D917" s="2">
        <v>44238.113176053397</v>
      </c>
      <c r="E917" s="8">
        <f>(SUMIF(Invoice_Line_Items!B:B,Invoices!A917,Invoice_Line_Items!G:G))</f>
        <v>44.75</v>
      </c>
      <c r="F917" s="8">
        <f>(SUMIF(Invoice_Line_Items!B:B,Invoices!A917,Invoice_Line_Items!G:G))*(1-C917)</f>
        <v>44.75</v>
      </c>
      <c r="G917" s="8">
        <f>SUMIF(Invoice_Line_Items!B:B,Invoices!A917,Invoice_Line_Items!I:I)-(E917-F917)</f>
        <v>28.499999999999996</v>
      </c>
      <c r="H917" s="8">
        <f t="shared" si="28"/>
        <v>2</v>
      </c>
      <c r="I917">
        <f t="shared" si="29"/>
        <v>2021</v>
      </c>
    </row>
    <row r="918" spans="1:9" x14ac:dyDescent="0.15">
      <c r="A918" t="s">
        <v>1023</v>
      </c>
      <c r="B918" t="s">
        <v>17</v>
      </c>
      <c r="C918" s="3">
        <v>0</v>
      </c>
      <c r="D918" s="2">
        <v>44238.492324329272</v>
      </c>
      <c r="E918" s="8">
        <f>(SUMIF(Invoice_Line_Items!B:B,Invoices!A918,Invoice_Line_Items!G:G))</f>
        <v>700.15000000000009</v>
      </c>
      <c r="F918" s="8">
        <f>(SUMIF(Invoice_Line_Items!B:B,Invoices!A918,Invoice_Line_Items!G:G))*(1-C918)</f>
        <v>700.15000000000009</v>
      </c>
      <c r="G918" s="8">
        <f>SUMIF(Invoice_Line_Items!B:B,Invoices!A918,Invoice_Line_Items!I:I)-(E918-F918)</f>
        <v>215.14999999999995</v>
      </c>
      <c r="H918" s="8">
        <f t="shared" si="28"/>
        <v>2</v>
      </c>
      <c r="I918">
        <f t="shared" si="29"/>
        <v>2021</v>
      </c>
    </row>
    <row r="919" spans="1:9" x14ac:dyDescent="0.15">
      <c r="A919" t="s">
        <v>1024</v>
      </c>
      <c r="B919" t="s">
        <v>17</v>
      </c>
      <c r="C919" s="3">
        <v>0</v>
      </c>
      <c r="D919" s="2">
        <v>44238.843717052652</v>
      </c>
      <c r="E919" s="8">
        <f>(SUMIF(Invoice_Line_Items!B:B,Invoices!A919,Invoice_Line_Items!G:G))</f>
        <v>5469.2</v>
      </c>
      <c r="F919" s="8">
        <f>(SUMIF(Invoice_Line_Items!B:B,Invoices!A919,Invoice_Line_Items!G:G))*(1-C919)</f>
        <v>5469.2</v>
      </c>
      <c r="G919" s="8">
        <f>SUMIF(Invoice_Line_Items!B:B,Invoices!A919,Invoice_Line_Items!I:I)-(E919-F919)</f>
        <v>1897</v>
      </c>
      <c r="H919" s="8">
        <f t="shared" si="28"/>
        <v>2</v>
      </c>
      <c r="I919">
        <f t="shared" si="29"/>
        <v>2021</v>
      </c>
    </row>
    <row r="920" spans="1:9" x14ac:dyDescent="0.15">
      <c r="A920" t="s">
        <v>1025</v>
      </c>
      <c r="B920" t="s">
        <v>19</v>
      </c>
      <c r="C920" s="3">
        <v>0.1</v>
      </c>
      <c r="D920" s="2">
        <v>44239.306877863361</v>
      </c>
      <c r="E920" s="8">
        <f>(SUMIF(Invoice_Line_Items!B:B,Invoices!A920,Invoice_Line_Items!G:G))</f>
        <v>26.849999999999998</v>
      </c>
      <c r="F920" s="8">
        <f>(SUMIF(Invoice_Line_Items!B:B,Invoices!A920,Invoice_Line_Items!G:G))*(1-C920)</f>
        <v>24.164999999999999</v>
      </c>
      <c r="G920" s="8">
        <f>SUMIF(Invoice_Line_Items!B:B,Invoices!A920,Invoice_Line_Items!I:I)-(E920-F920)</f>
        <v>11.914999999999999</v>
      </c>
      <c r="H920" s="8">
        <f t="shared" si="28"/>
        <v>2</v>
      </c>
      <c r="I920">
        <f t="shared" si="29"/>
        <v>2021</v>
      </c>
    </row>
    <row r="921" spans="1:9" x14ac:dyDescent="0.15">
      <c r="A921" t="s">
        <v>1026</v>
      </c>
      <c r="B921" t="s">
        <v>18</v>
      </c>
      <c r="C921" s="3">
        <v>0.1</v>
      </c>
      <c r="D921" s="2">
        <v>44239.469598964191</v>
      </c>
      <c r="E921" s="8">
        <f>(SUMIF(Invoice_Line_Items!B:B,Invoices!A921,Invoice_Line_Items!G:G))</f>
        <v>1008.35</v>
      </c>
      <c r="F921" s="8">
        <f>(SUMIF(Invoice_Line_Items!B:B,Invoices!A921,Invoice_Line_Items!G:G))*(1-C921)</f>
        <v>907.51499999999999</v>
      </c>
      <c r="G921" s="8">
        <f>SUMIF(Invoice_Line_Items!B:B,Invoices!A921,Invoice_Line_Items!I:I)-(E921-F921)</f>
        <v>288.86499999999995</v>
      </c>
      <c r="H921" s="8">
        <f t="shared" si="28"/>
        <v>2</v>
      </c>
      <c r="I921">
        <f t="shared" si="29"/>
        <v>2021</v>
      </c>
    </row>
    <row r="922" spans="1:9" x14ac:dyDescent="0.15">
      <c r="A922" t="s">
        <v>1027</v>
      </c>
      <c r="B922" t="s">
        <v>19</v>
      </c>
      <c r="C922" s="3">
        <v>0</v>
      </c>
      <c r="D922" s="2">
        <v>44239.89325328642</v>
      </c>
      <c r="E922" s="8">
        <f>(SUMIF(Invoice_Line_Items!B:B,Invoices!A922,Invoice_Line_Items!G:G))</f>
        <v>152.80000000000001</v>
      </c>
      <c r="F922" s="8">
        <f>(SUMIF(Invoice_Line_Items!B:B,Invoices!A922,Invoice_Line_Items!G:G))*(1-C922)</f>
        <v>152.80000000000001</v>
      </c>
      <c r="G922" s="8">
        <f>SUMIF(Invoice_Line_Items!B:B,Invoices!A922,Invoice_Line_Items!I:I)-(E922-F922)</f>
        <v>61.000000000000007</v>
      </c>
      <c r="H922" s="8">
        <f t="shared" si="28"/>
        <v>2</v>
      </c>
      <c r="I922">
        <f t="shared" si="29"/>
        <v>2021</v>
      </c>
    </row>
    <row r="923" spans="1:9" x14ac:dyDescent="0.15">
      <c r="A923" t="s">
        <v>1028</v>
      </c>
      <c r="B923" t="s">
        <v>20</v>
      </c>
      <c r="C923" s="3">
        <v>0</v>
      </c>
      <c r="D923" s="2">
        <v>44240.028331103691</v>
      </c>
      <c r="E923" s="8">
        <f>(SUMIF(Invoice_Line_Items!B:B,Invoices!A923,Invoice_Line_Items!G:G))</f>
        <v>201.2</v>
      </c>
      <c r="F923" s="8">
        <f>(SUMIF(Invoice_Line_Items!B:B,Invoices!A923,Invoice_Line_Items!G:G))*(1-C923)</f>
        <v>201.2</v>
      </c>
      <c r="G923" s="8">
        <f>SUMIF(Invoice_Line_Items!B:B,Invoices!A923,Invoice_Line_Items!I:I)-(E923-F923)</f>
        <v>76.7</v>
      </c>
      <c r="H923" s="8">
        <f t="shared" si="28"/>
        <v>2</v>
      </c>
      <c r="I923">
        <f t="shared" si="29"/>
        <v>2021</v>
      </c>
    </row>
    <row r="924" spans="1:9" x14ac:dyDescent="0.15">
      <c r="A924" t="s">
        <v>1029</v>
      </c>
      <c r="B924" t="s">
        <v>24</v>
      </c>
      <c r="C924" s="3">
        <v>0.1</v>
      </c>
      <c r="D924" s="2">
        <v>44240.03714665163</v>
      </c>
      <c r="E924" s="8">
        <f>(SUMIF(Invoice_Line_Items!B:B,Invoices!A924,Invoice_Line_Items!G:G))</f>
        <v>648.19999999999993</v>
      </c>
      <c r="F924" s="8">
        <f>(SUMIF(Invoice_Line_Items!B:B,Invoices!A924,Invoice_Line_Items!G:G))*(1-C924)</f>
        <v>583.38</v>
      </c>
      <c r="G924" s="8">
        <f>SUMIF(Invoice_Line_Items!B:B,Invoices!A924,Invoice_Line_Items!I:I)-(E924-F924)</f>
        <v>162.18</v>
      </c>
      <c r="H924" s="8">
        <f t="shared" si="28"/>
        <v>2</v>
      </c>
      <c r="I924">
        <f t="shared" si="29"/>
        <v>2021</v>
      </c>
    </row>
    <row r="925" spans="1:9" x14ac:dyDescent="0.15">
      <c r="A925" t="s">
        <v>1030</v>
      </c>
      <c r="B925" t="s">
        <v>25</v>
      </c>
      <c r="C925" s="3">
        <v>0</v>
      </c>
      <c r="D925" s="2">
        <v>44240.466331686323</v>
      </c>
      <c r="E925" s="8">
        <f>(SUMIF(Invoice_Line_Items!B:B,Invoices!A925,Invoice_Line_Items!G:G))</f>
        <v>747.4</v>
      </c>
      <c r="F925" s="8">
        <f>(SUMIF(Invoice_Line_Items!B:B,Invoices!A925,Invoice_Line_Items!G:G))*(1-C925)</f>
        <v>747.4</v>
      </c>
      <c r="G925" s="8">
        <f>SUMIF(Invoice_Line_Items!B:B,Invoices!A925,Invoice_Line_Items!I:I)-(E925-F925)</f>
        <v>249.89999999999998</v>
      </c>
      <c r="H925" s="8">
        <f t="shared" si="28"/>
        <v>2</v>
      </c>
      <c r="I925">
        <f t="shared" si="29"/>
        <v>2021</v>
      </c>
    </row>
    <row r="926" spans="1:9" x14ac:dyDescent="0.15">
      <c r="A926" t="s">
        <v>1031</v>
      </c>
      <c r="B926" t="s">
        <v>19</v>
      </c>
      <c r="C926" s="3">
        <v>0</v>
      </c>
      <c r="D926" s="2">
        <v>44240.961632573482</v>
      </c>
      <c r="E926" s="8">
        <f>(SUMIF(Invoice_Line_Items!B:B,Invoices!A926,Invoice_Line_Items!G:G))</f>
        <v>1559.3999999999999</v>
      </c>
      <c r="F926" s="8">
        <f>(SUMIF(Invoice_Line_Items!B:B,Invoices!A926,Invoice_Line_Items!G:G))*(1-C926)</f>
        <v>1559.3999999999999</v>
      </c>
      <c r="G926" s="8">
        <f>SUMIF(Invoice_Line_Items!B:B,Invoices!A926,Invoice_Line_Items!I:I)-(E926-F926)</f>
        <v>485.39999999999986</v>
      </c>
      <c r="H926" s="8">
        <f t="shared" si="28"/>
        <v>2</v>
      </c>
      <c r="I926">
        <f t="shared" si="29"/>
        <v>2021</v>
      </c>
    </row>
    <row r="927" spans="1:9" x14ac:dyDescent="0.15">
      <c r="A927" t="s">
        <v>1032</v>
      </c>
      <c r="B927" t="s">
        <v>20</v>
      </c>
      <c r="C927" s="3">
        <v>0</v>
      </c>
      <c r="D927" s="2">
        <v>44241.280772243394</v>
      </c>
      <c r="E927" s="8">
        <f>(SUMIF(Invoice_Line_Items!B:B,Invoices!A927,Invoice_Line_Items!G:G))</f>
        <v>1271.25</v>
      </c>
      <c r="F927" s="8">
        <f>(SUMIF(Invoice_Line_Items!B:B,Invoices!A927,Invoice_Line_Items!G:G))*(1-C927)</f>
        <v>1271.25</v>
      </c>
      <c r="G927" s="8">
        <f>SUMIF(Invoice_Line_Items!B:B,Invoices!A927,Invoice_Line_Items!I:I)-(E927-F927)</f>
        <v>711.95</v>
      </c>
      <c r="H927" s="8">
        <f t="shared" si="28"/>
        <v>2</v>
      </c>
      <c r="I927">
        <f t="shared" si="29"/>
        <v>2021</v>
      </c>
    </row>
    <row r="928" spans="1:9" x14ac:dyDescent="0.15">
      <c r="A928" t="s">
        <v>1033</v>
      </c>
      <c r="B928" t="s">
        <v>20</v>
      </c>
      <c r="C928" s="3">
        <v>0</v>
      </c>
      <c r="D928" s="2">
        <v>44241.698315480076</v>
      </c>
      <c r="E928" s="8">
        <f>(SUMIF(Invoice_Line_Items!B:B,Invoices!A928,Invoice_Line_Items!G:G))</f>
        <v>159.69999999999999</v>
      </c>
      <c r="F928" s="8">
        <f>(SUMIF(Invoice_Line_Items!B:B,Invoices!A928,Invoice_Line_Items!G:G))*(1-C928)</f>
        <v>159.69999999999999</v>
      </c>
      <c r="G928" s="8">
        <f>SUMIF(Invoice_Line_Items!B:B,Invoices!A928,Invoice_Line_Items!I:I)-(E928-F928)</f>
        <v>57.95</v>
      </c>
      <c r="H928" s="8">
        <f t="shared" si="28"/>
        <v>2</v>
      </c>
      <c r="I928">
        <f t="shared" si="29"/>
        <v>2021</v>
      </c>
    </row>
    <row r="929" spans="1:9" x14ac:dyDescent="0.15">
      <c r="A929" t="s">
        <v>1034</v>
      </c>
      <c r="B929" t="s">
        <v>22</v>
      </c>
      <c r="C929" s="3">
        <v>0</v>
      </c>
      <c r="D929" s="2">
        <v>44242.016752209798</v>
      </c>
      <c r="E929" s="8">
        <f>(SUMIF(Invoice_Line_Items!B:B,Invoices!A929,Invoice_Line_Items!G:G))</f>
        <v>982.55000000000018</v>
      </c>
      <c r="F929" s="8">
        <f>(SUMIF(Invoice_Line_Items!B:B,Invoices!A929,Invoice_Line_Items!G:G))*(1-C929)</f>
        <v>982.55000000000018</v>
      </c>
      <c r="G929" s="8">
        <f>SUMIF(Invoice_Line_Items!B:B,Invoices!A929,Invoice_Line_Items!I:I)-(E929-F929)</f>
        <v>328.85000000000008</v>
      </c>
      <c r="H929" s="8">
        <f t="shared" si="28"/>
        <v>2</v>
      </c>
      <c r="I929">
        <f t="shared" si="29"/>
        <v>2021</v>
      </c>
    </row>
    <row r="930" spans="1:9" x14ac:dyDescent="0.15">
      <c r="A930" t="s">
        <v>1035</v>
      </c>
      <c r="B930" t="s">
        <v>23</v>
      </c>
      <c r="C930" s="3">
        <v>0</v>
      </c>
      <c r="D930" s="2">
        <v>44242.321058259266</v>
      </c>
      <c r="E930" s="8">
        <f>(SUMIF(Invoice_Line_Items!B:B,Invoices!A930,Invoice_Line_Items!G:G))</f>
        <v>948.8</v>
      </c>
      <c r="F930" s="8">
        <f>(SUMIF(Invoice_Line_Items!B:B,Invoices!A930,Invoice_Line_Items!G:G))*(1-C930)</f>
        <v>948.8</v>
      </c>
      <c r="G930" s="8">
        <f>SUMIF(Invoice_Line_Items!B:B,Invoices!A930,Invoice_Line_Items!I:I)-(E930-F930)</f>
        <v>296.14999999999998</v>
      </c>
      <c r="H930" s="8">
        <f t="shared" si="28"/>
        <v>2</v>
      </c>
      <c r="I930">
        <f t="shared" si="29"/>
        <v>2021</v>
      </c>
    </row>
    <row r="931" spans="1:9" x14ac:dyDescent="0.15">
      <c r="A931" t="s">
        <v>1036</v>
      </c>
      <c r="B931" t="s">
        <v>17</v>
      </c>
      <c r="C931" s="3">
        <v>0</v>
      </c>
      <c r="D931" s="2">
        <v>44242.767823175695</v>
      </c>
      <c r="E931" s="8">
        <f>(SUMIF(Invoice_Line_Items!B:B,Invoices!A931,Invoice_Line_Items!G:G))</f>
        <v>1145.3499999999999</v>
      </c>
      <c r="F931" s="8">
        <f>(SUMIF(Invoice_Line_Items!B:B,Invoices!A931,Invoice_Line_Items!G:G))*(1-C931)</f>
        <v>1145.3499999999999</v>
      </c>
      <c r="G931" s="8">
        <f>SUMIF(Invoice_Line_Items!B:B,Invoices!A931,Invoice_Line_Items!I:I)-(E931-F931)</f>
        <v>426.55</v>
      </c>
      <c r="H931" s="8">
        <f t="shared" si="28"/>
        <v>2</v>
      </c>
      <c r="I931">
        <f t="shared" si="29"/>
        <v>2021</v>
      </c>
    </row>
    <row r="932" spans="1:9" x14ac:dyDescent="0.15">
      <c r="A932" t="s">
        <v>1037</v>
      </c>
      <c r="B932" t="s">
        <v>19</v>
      </c>
      <c r="C932" s="3">
        <v>0</v>
      </c>
      <c r="D932" s="2">
        <v>44242.784038433587</v>
      </c>
      <c r="E932" s="8">
        <f>(SUMIF(Invoice_Line_Items!B:B,Invoices!A932,Invoice_Line_Items!G:G))</f>
        <v>861.70000000000016</v>
      </c>
      <c r="F932" s="8">
        <f>(SUMIF(Invoice_Line_Items!B:B,Invoices!A932,Invoice_Line_Items!G:G))*(1-C932)</f>
        <v>861.70000000000016</v>
      </c>
      <c r="G932" s="8">
        <f>SUMIF(Invoice_Line_Items!B:B,Invoices!A932,Invoice_Line_Items!I:I)-(E932-F932)</f>
        <v>401.49999999999989</v>
      </c>
      <c r="H932" s="8">
        <f t="shared" si="28"/>
        <v>2</v>
      </c>
      <c r="I932">
        <f t="shared" si="29"/>
        <v>2021</v>
      </c>
    </row>
    <row r="933" spans="1:9" x14ac:dyDescent="0.15">
      <c r="A933" t="s">
        <v>1038</v>
      </c>
      <c r="B933" t="s">
        <v>17</v>
      </c>
      <c r="C933" s="3">
        <v>0</v>
      </c>
      <c r="D933" s="2">
        <v>44243.064450639555</v>
      </c>
      <c r="E933" s="8">
        <f>(SUMIF(Invoice_Line_Items!B:B,Invoices!A933,Invoice_Line_Items!G:G))</f>
        <v>49.95</v>
      </c>
      <c r="F933" s="8">
        <f>(SUMIF(Invoice_Line_Items!B:B,Invoices!A933,Invoice_Line_Items!G:G))*(1-C933)</f>
        <v>49.95</v>
      </c>
      <c r="G933" s="8">
        <f>SUMIF(Invoice_Line_Items!B:B,Invoices!A933,Invoice_Line_Items!I:I)-(E933-F933)</f>
        <v>19.950000000000003</v>
      </c>
      <c r="H933" s="8">
        <f t="shared" si="28"/>
        <v>2</v>
      </c>
      <c r="I933">
        <f t="shared" si="29"/>
        <v>2021</v>
      </c>
    </row>
    <row r="934" spans="1:9" x14ac:dyDescent="0.15">
      <c r="A934" t="s">
        <v>1039</v>
      </c>
      <c r="B934" t="s">
        <v>19</v>
      </c>
      <c r="C934" s="3">
        <v>0</v>
      </c>
      <c r="D934" s="2">
        <v>44243.410759153565</v>
      </c>
      <c r="E934" s="8">
        <f>(SUMIF(Invoice_Line_Items!B:B,Invoices!A934,Invoice_Line_Items!G:G))</f>
        <v>1497.5</v>
      </c>
      <c r="F934" s="8">
        <f>(SUMIF(Invoice_Line_Items!B:B,Invoices!A934,Invoice_Line_Items!G:G))*(1-C934)</f>
        <v>1497.5</v>
      </c>
      <c r="G934" s="8">
        <f>SUMIF(Invoice_Line_Items!B:B,Invoices!A934,Invoice_Line_Items!I:I)-(E934-F934)</f>
        <v>750</v>
      </c>
      <c r="H934" s="8">
        <f t="shared" si="28"/>
        <v>2</v>
      </c>
      <c r="I934">
        <f t="shared" si="29"/>
        <v>2021</v>
      </c>
    </row>
    <row r="935" spans="1:9" x14ac:dyDescent="0.15">
      <c r="A935" t="s">
        <v>1040</v>
      </c>
      <c r="B935" t="s">
        <v>17</v>
      </c>
      <c r="C935" s="3">
        <v>0</v>
      </c>
      <c r="D935" s="2">
        <v>44243.567305829376</v>
      </c>
      <c r="E935" s="8">
        <f>(SUMIF(Invoice_Line_Items!B:B,Invoices!A935,Invoice_Line_Items!G:G))</f>
        <v>609.70000000000005</v>
      </c>
      <c r="F935" s="8">
        <f>(SUMIF(Invoice_Line_Items!B:B,Invoices!A935,Invoice_Line_Items!G:G))*(1-C935)</f>
        <v>609.70000000000005</v>
      </c>
      <c r="G935" s="8">
        <f>SUMIF(Invoice_Line_Items!B:B,Invoices!A935,Invoice_Line_Items!I:I)-(E935-F935)</f>
        <v>238.14999999999998</v>
      </c>
      <c r="H935" s="8">
        <f t="shared" si="28"/>
        <v>2</v>
      </c>
      <c r="I935">
        <f t="shared" si="29"/>
        <v>2021</v>
      </c>
    </row>
    <row r="936" spans="1:9" x14ac:dyDescent="0.15">
      <c r="A936" t="s">
        <v>1041</v>
      </c>
      <c r="B936" t="s">
        <v>17</v>
      </c>
      <c r="C936" s="3">
        <v>0</v>
      </c>
      <c r="D936" s="2">
        <v>44243.814029034693</v>
      </c>
      <c r="E936" s="8">
        <f>(SUMIF(Invoice_Line_Items!B:B,Invoices!A936,Invoice_Line_Items!G:G))</f>
        <v>13577.349999999997</v>
      </c>
      <c r="F936" s="8">
        <f>(SUMIF(Invoice_Line_Items!B:B,Invoices!A936,Invoice_Line_Items!G:G))*(1-C936)</f>
        <v>13577.349999999997</v>
      </c>
      <c r="G936" s="8">
        <f>SUMIF(Invoice_Line_Items!B:B,Invoices!A936,Invoice_Line_Items!I:I)-(E936-F936)</f>
        <v>4338.6499999999987</v>
      </c>
      <c r="H936" s="8">
        <f t="shared" si="28"/>
        <v>2</v>
      </c>
      <c r="I936">
        <f t="shared" si="29"/>
        <v>2021</v>
      </c>
    </row>
    <row r="937" spans="1:9" x14ac:dyDescent="0.15">
      <c r="A937" t="s">
        <v>1042</v>
      </c>
      <c r="B937" t="s">
        <v>24</v>
      </c>
      <c r="C937" s="3">
        <v>0.1</v>
      </c>
      <c r="D937" s="2">
        <v>44243.866380735089</v>
      </c>
      <c r="E937" s="8">
        <f>(SUMIF(Invoice_Line_Items!B:B,Invoices!A937,Invoice_Line_Items!G:G))</f>
        <v>4497.95</v>
      </c>
      <c r="F937" s="8">
        <f>(SUMIF(Invoice_Line_Items!B:B,Invoices!A937,Invoice_Line_Items!G:G))*(1-C937)</f>
        <v>4048.1549999999997</v>
      </c>
      <c r="G937" s="8">
        <f>SUMIF(Invoice_Line_Items!B:B,Invoices!A937,Invoice_Line_Items!I:I)-(E937-F937)</f>
        <v>1046.3550000000002</v>
      </c>
      <c r="H937" s="8">
        <f t="shared" si="28"/>
        <v>2</v>
      </c>
      <c r="I937">
        <f t="shared" si="29"/>
        <v>2021</v>
      </c>
    </row>
    <row r="938" spans="1:9" x14ac:dyDescent="0.15">
      <c r="A938" t="s">
        <v>1043</v>
      </c>
      <c r="B938" t="s">
        <v>20</v>
      </c>
      <c r="C938" s="3">
        <v>0</v>
      </c>
      <c r="D938" s="2">
        <v>44244.243493428083</v>
      </c>
      <c r="E938" s="8">
        <f>(SUMIF(Invoice_Line_Items!B:B,Invoices!A938,Invoice_Line_Items!G:G))</f>
        <v>38.450000000000003</v>
      </c>
      <c r="F938" s="8">
        <f>(SUMIF(Invoice_Line_Items!B:B,Invoices!A938,Invoice_Line_Items!G:G))*(1-C938)</f>
        <v>38.450000000000003</v>
      </c>
      <c r="G938" s="8">
        <f>SUMIF(Invoice_Line_Items!B:B,Invoices!A938,Invoice_Line_Items!I:I)-(E938-F938)</f>
        <v>17.200000000000003</v>
      </c>
      <c r="H938" s="8">
        <f t="shared" si="28"/>
        <v>2</v>
      </c>
      <c r="I938">
        <f t="shared" si="29"/>
        <v>2021</v>
      </c>
    </row>
    <row r="939" spans="1:9" x14ac:dyDescent="0.15">
      <c r="A939" t="s">
        <v>1044</v>
      </c>
      <c r="B939" t="s">
        <v>29</v>
      </c>
      <c r="C939" s="3">
        <v>0</v>
      </c>
      <c r="D939" s="2">
        <v>44244.525583730057</v>
      </c>
      <c r="E939" s="8">
        <f>(SUMIF(Invoice_Line_Items!B:B,Invoices!A939,Invoice_Line_Items!G:G))</f>
        <v>1554.8</v>
      </c>
      <c r="F939" s="8">
        <f>(SUMIF(Invoice_Line_Items!B:B,Invoices!A939,Invoice_Line_Items!G:G))*(1-C939)</f>
        <v>1554.8</v>
      </c>
      <c r="G939" s="8">
        <f>SUMIF(Invoice_Line_Items!B:B,Invoices!A939,Invoice_Line_Items!I:I)-(E939-F939)</f>
        <v>533.19999999999993</v>
      </c>
      <c r="H939" s="8">
        <f t="shared" si="28"/>
        <v>2</v>
      </c>
      <c r="I939">
        <f t="shared" si="29"/>
        <v>2021</v>
      </c>
    </row>
    <row r="940" spans="1:9" x14ac:dyDescent="0.15">
      <c r="A940" t="s">
        <v>1045</v>
      </c>
      <c r="B940" t="s">
        <v>17</v>
      </c>
      <c r="C940" s="3">
        <v>0.1</v>
      </c>
      <c r="D940" s="2">
        <v>44244.827017546333</v>
      </c>
      <c r="E940" s="8">
        <f>(SUMIF(Invoice_Line_Items!B:B,Invoices!A940,Invoice_Line_Items!G:G))</f>
        <v>35.799999999999997</v>
      </c>
      <c r="F940" s="8">
        <f>(SUMIF(Invoice_Line_Items!B:B,Invoices!A940,Invoice_Line_Items!G:G))*(1-C940)</f>
        <v>32.22</v>
      </c>
      <c r="G940" s="8">
        <f>SUMIF(Invoice_Line_Items!B:B,Invoices!A940,Invoice_Line_Items!I:I)-(E940-F940)</f>
        <v>19.22</v>
      </c>
      <c r="H940" s="8">
        <f t="shared" si="28"/>
        <v>2</v>
      </c>
      <c r="I940">
        <f t="shared" si="29"/>
        <v>2021</v>
      </c>
    </row>
    <row r="941" spans="1:9" x14ac:dyDescent="0.15">
      <c r="A941" t="s">
        <v>1046</v>
      </c>
      <c r="B941" t="s">
        <v>24</v>
      </c>
      <c r="C941" s="3">
        <v>0</v>
      </c>
      <c r="D941" s="2">
        <v>44245.238951285522</v>
      </c>
      <c r="E941" s="8">
        <f>(SUMIF(Invoice_Line_Items!B:B,Invoices!A941,Invoice_Line_Items!G:G))</f>
        <v>3375.7999999999997</v>
      </c>
      <c r="F941" s="8">
        <f>(SUMIF(Invoice_Line_Items!B:B,Invoices!A941,Invoice_Line_Items!G:G))*(1-C941)</f>
        <v>3375.7999999999997</v>
      </c>
      <c r="G941" s="8">
        <f>SUMIF(Invoice_Line_Items!B:B,Invoices!A941,Invoice_Line_Items!I:I)-(E941-F941)</f>
        <v>1659.05</v>
      </c>
      <c r="H941" s="8">
        <f t="shared" si="28"/>
        <v>2</v>
      </c>
      <c r="I941">
        <f t="shared" si="29"/>
        <v>2021</v>
      </c>
    </row>
    <row r="942" spans="1:9" x14ac:dyDescent="0.15">
      <c r="A942" t="s">
        <v>1047</v>
      </c>
      <c r="B942" t="s">
        <v>19</v>
      </c>
      <c r="C942" s="3">
        <v>0.1</v>
      </c>
      <c r="D942" s="2">
        <v>44245.5500934804</v>
      </c>
      <c r="E942" s="8">
        <f>(SUMIF(Invoice_Line_Items!B:B,Invoices!A942,Invoice_Line_Items!G:G))</f>
        <v>175.45</v>
      </c>
      <c r="F942" s="8">
        <f>(SUMIF(Invoice_Line_Items!B:B,Invoices!A942,Invoice_Line_Items!G:G))*(1-C942)</f>
        <v>157.905</v>
      </c>
      <c r="G942" s="8">
        <f>SUMIF(Invoice_Line_Items!B:B,Invoices!A942,Invoice_Line_Items!I:I)-(E942-F942)</f>
        <v>49.25500000000001</v>
      </c>
      <c r="H942" s="8">
        <f t="shared" si="28"/>
        <v>2</v>
      </c>
      <c r="I942">
        <f t="shared" si="29"/>
        <v>2021</v>
      </c>
    </row>
    <row r="943" spans="1:9" x14ac:dyDescent="0.15">
      <c r="A943" t="s">
        <v>1048</v>
      </c>
      <c r="B943" t="s">
        <v>25</v>
      </c>
      <c r="C943" s="3">
        <v>0</v>
      </c>
      <c r="D943" s="2">
        <v>44246.027907274911</v>
      </c>
      <c r="E943" s="8">
        <f>(SUMIF(Invoice_Line_Items!B:B,Invoices!A943,Invoice_Line_Items!G:G))</f>
        <v>2141.75</v>
      </c>
      <c r="F943" s="8">
        <f>(SUMIF(Invoice_Line_Items!B:B,Invoices!A943,Invoice_Line_Items!G:G))*(1-C943)</f>
        <v>2141.75</v>
      </c>
      <c r="G943" s="8">
        <f>SUMIF(Invoice_Line_Items!B:B,Invoices!A943,Invoice_Line_Items!I:I)-(E943-F943)</f>
        <v>621.5</v>
      </c>
      <c r="H943" s="8">
        <f t="shared" si="28"/>
        <v>2</v>
      </c>
      <c r="I943">
        <f t="shared" si="29"/>
        <v>2021</v>
      </c>
    </row>
    <row r="944" spans="1:9" x14ac:dyDescent="0.15">
      <c r="A944" t="s">
        <v>1049</v>
      </c>
      <c r="B944" t="s">
        <v>23</v>
      </c>
      <c r="C944" s="3">
        <v>0</v>
      </c>
      <c r="D944" s="2">
        <v>44246.163577636566</v>
      </c>
      <c r="E944" s="8">
        <f>(SUMIF(Invoice_Line_Items!B:B,Invoices!A944,Invoice_Line_Items!G:G))</f>
        <v>93.5</v>
      </c>
      <c r="F944" s="8">
        <f>(SUMIF(Invoice_Line_Items!B:B,Invoices!A944,Invoice_Line_Items!G:G))*(1-C944)</f>
        <v>93.5</v>
      </c>
      <c r="G944" s="8">
        <f>SUMIF(Invoice_Line_Items!B:B,Invoices!A944,Invoice_Line_Items!I:I)-(E944-F944)</f>
        <v>53</v>
      </c>
      <c r="H944" s="8">
        <f t="shared" si="28"/>
        <v>2</v>
      </c>
      <c r="I944">
        <f t="shared" si="29"/>
        <v>2021</v>
      </c>
    </row>
    <row r="945" spans="1:9" x14ac:dyDescent="0.15">
      <c r="A945" t="s">
        <v>1050</v>
      </c>
      <c r="B945" t="s">
        <v>19</v>
      </c>
      <c r="C945" s="3">
        <v>0</v>
      </c>
      <c r="D945" s="2">
        <v>44246.264781535072</v>
      </c>
      <c r="E945" s="8">
        <f>(SUMIF(Invoice_Line_Items!B:B,Invoices!A945,Invoice_Line_Items!G:G))</f>
        <v>779.2</v>
      </c>
      <c r="F945" s="8">
        <f>(SUMIF(Invoice_Line_Items!B:B,Invoices!A945,Invoice_Line_Items!G:G))*(1-C945)</f>
        <v>779.2</v>
      </c>
      <c r="G945" s="8">
        <f>SUMIF(Invoice_Line_Items!B:B,Invoices!A945,Invoice_Line_Items!I:I)-(E945-F945)</f>
        <v>247.59999999999997</v>
      </c>
      <c r="H945" s="8">
        <f t="shared" si="28"/>
        <v>2</v>
      </c>
      <c r="I945">
        <f t="shared" si="29"/>
        <v>2021</v>
      </c>
    </row>
    <row r="946" spans="1:9" x14ac:dyDescent="0.15">
      <c r="A946" t="s">
        <v>1051</v>
      </c>
      <c r="B946" t="s">
        <v>24</v>
      </c>
      <c r="C946" s="3">
        <v>0.1</v>
      </c>
      <c r="D946" s="2">
        <v>44246.287789155751</v>
      </c>
      <c r="E946" s="8">
        <f>(SUMIF(Invoice_Line_Items!B:B,Invoices!A946,Invoice_Line_Items!G:G))</f>
        <v>282.64999999999998</v>
      </c>
      <c r="F946" s="8">
        <f>(SUMIF(Invoice_Line_Items!B:B,Invoices!A946,Invoice_Line_Items!G:G))*(1-C946)</f>
        <v>254.38499999999999</v>
      </c>
      <c r="G946" s="8">
        <f>SUMIF(Invoice_Line_Items!B:B,Invoices!A946,Invoice_Line_Items!I:I)-(E946-F946)</f>
        <v>88.135000000000019</v>
      </c>
      <c r="H946" s="8">
        <f t="shared" si="28"/>
        <v>2</v>
      </c>
      <c r="I946">
        <f t="shared" si="29"/>
        <v>2021</v>
      </c>
    </row>
    <row r="947" spans="1:9" x14ac:dyDescent="0.15">
      <c r="A947" t="s">
        <v>1052</v>
      </c>
      <c r="B947" t="s">
        <v>19</v>
      </c>
      <c r="C947" s="3">
        <v>0</v>
      </c>
      <c r="D947" s="2">
        <v>44246.680159970863</v>
      </c>
      <c r="E947" s="8">
        <f>(SUMIF(Invoice_Line_Items!B:B,Invoices!A947,Invoice_Line_Items!G:G))</f>
        <v>532.6</v>
      </c>
      <c r="F947" s="8">
        <f>(SUMIF(Invoice_Line_Items!B:B,Invoices!A947,Invoice_Line_Items!G:G))*(1-C947)</f>
        <v>532.6</v>
      </c>
      <c r="G947" s="8">
        <f>SUMIF(Invoice_Line_Items!B:B,Invoices!A947,Invoice_Line_Items!I:I)-(E947-F947)</f>
        <v>235.6</v>
      </c>
      <c r="H947" s="8">
        <f t="shared" si="28"/>
        <v>2</v>
      </c>
      <c r="I947">
        <f t="shared" si="29"/>
        <v>2021</v>
      </c>
    </row>
    <row r="948" spans="1:9" x14ac:dyDescent="0.15">
      <c r="A948" t="s">
        <v>1053</v>
      </c>
      <c r="B948" t="s">
        <v>19</v>
      </c>
      <c r="C948" s="3">
        <v>0</v>
      </c>
      <c r="D948" s="2">
        <v>44246.86074615203</v>
      </c>
      <c r="E948" s="8">
        <f>(SUMIF(Invoice_Line_Items!B:B,Invoices!A948,Invoice_Line_Items!G:G))</f>
        <v>159.69999999999999</v>
      </c>
      <c r="F948" s="8">
        <f>(SUMIF(Invoice_Line_Items!B:B,Invoices!A948,Invoice_Line_Items!G:G))*(1-C948)</f>
        <v>159.69999999999999</v>
      </c>
      <c r="G948" s="8">
        <f>SUMIF(Invoice_Line_Items!B:B,Invoices!A948,Invoice_Line_Items!I:I)-(E948-F948)</f>
        <v>57.95</v>
      </c>
      <c r="H948" s="8">
        <f t="shared" si="28"/>
        <v>2</v>
      </c>
      <c r="I948">
        <f t="shared" si="29"/>
        <v>2021</v>
      </c>
    </row>
    <row r="949" spans="1:9" x14ac:dyDescent="0.15">
      <c r="A949" t="s">
        <v>1054</v>
      </c>
      <c r="B949" t="s">
        <v>24</v>
      </c>
      <c r="C949" s="3">
        <v>0</v>
      </c>
      <c r="D949" s="2">
        <v>44247.23774527137</v>
      </c>
      <c r="E949" s="8">
        <f>(SUMIF(Invoice_Line_Items!B:B,Invoices!A949,Invoice_Line_Items!G:G))</f>
        <v>1134.1499999999999</v>
      </c>
      <c r="F949" s="8">
        <f>(SUMIF(Invoice_Line_Items!B:B,Invoices!A949,Invoice_Line_Items!G:G))*(1-C949)</f>
        <v>1134.1499999999999</v>
      </c>
      <c r="G949" s="8">
        <f>SUMIF(Invoice_Line_Items!B:B,Invoices!A949,Invoice_Line_Items!I:I)-(E949-F949)</f>
        <v>317.64999999999998</v>
      </c>
      <c r="H949" s="8">
        <f t="shared" si="28"/>
        <v>2</v>
      </c>
      <c r="I949">
        <f t="shared" si="29"/>
        <v>2021</v>
      </c>
    </row>
    <row r="950" spans="1:9" x14ac:dyDescent="0.15">
      <c r="A950" t="s">
        <v>1055</v>
      </c>
      <c r="B950" t="s">
        <v>17</v>
      </c>
      <c r="C950" s="3">
        <v>0</v>
      </c>
      <c r="D950" s="2">
        <v>44247.386881555758</v>
      </c>
      <c r="E950" s="8">
        <f>(SUMIF(Invoice_Line_Items!B:B,Invoices!A950,Invoice_Line_Items!G:G))</f>
        <v>346.45000000000005</v>
      </c>
      <c r="F950" s="8">
        <f>(SUMIF(Invoice_Line_Items!B:B,Invoices!A950,Invoice_Line_Items!G:G))*(1-C950)</f>
        <v>346.45000000000005</v>
      </c>
      <c r="G950" s="8">
        <f>SUMIF(Invoice_Line_Items!B:B,Invoices!A950,Invoice_Line_Items!I:I)-(E950-F950)</f>
        <v>134.94999999999999</v>
      </c>
      <c r="H950" s="8">
        <f t="shared" si="28"/>
        <v>2</v>
      </c>
      <c r="I950">
        <f t="shared" si="29"/>
        <v>2021</v>
      </c>
    </row>
    <row r="951" spans="1:9" x14ac:dyDescent="0.15">
      <c r="A951" t="s">
        <v>1056</v>
      </c>
      <c r="B951" t="s">
        <v>21</v>
      </c>
      <c r="C951" s="3">
        <v>0</v>
      </c>
      <c r="D951" s="2">
        <v>44247.607459295759</v>
      </c>
      <c r="E951" s="8">
        <f>(SUMIF(Invoice_Line_Items!B:B,Invoices!A951,Invoice_Line_Items!G:G))</f>
        <v>214.95</v>
      </c>
      <c r="F951" s="8">
        <f>(SUMIF(Invoice_Line_Items!B:B,Invoices!A951,Invoice_Line_Items!G:G))*(1-C951)</f>
        <v>214.95</v>
      </c>
      <c r="G951" s="8">
        <f>SUMIF(Invoice_Line_Items!B:B,Invoices!A951,Invoice_Line_Items!I:I)-(E951-F951)</f>
        <v>44.999999999999986</v>
      </c>
      <c r="H951" s="8">
        <f t="shared" si="28"/>
        <v>2</v>
      </c>
      <c r="I951">
        <f t="shared" si="29"/>
        <v>2021</v>
      </c>
    </row>
    <row r="952" spans="1:9" x14ac:dyDescent="0.15">
      <c r="A952" t="s">
        <v>1057</v>
      </c>
      <c r="B952" t="s">
        <v>22</v>
      </c>
      <c r="C952" s="3">
        <v>0</v>
      </c>
      <c r="D952" s="2">
        <v>44247.962131081913</v>
      </c>
      <c r="E952" s="8">
        <f>(SUMIF(Invoice_Line_Items!B:B,Invoices!A952,Invoice_Line_Items!G:G))</f>
        <v>232.15</v>
      </c>
      <c r="F952" s="8">
        <f>(SUMIF(Invoice_Line_Items!B:B,Invoices!A952,Invoice_Line_Items!G:G))*(1-C952)</f>
        <v>232.15</v>
      </c>
      <c r="G952" s="8">
        <f>SUMIF(Invoice_Line_Items!B:B,Invoices!A952,Invoice_Line_Items!I:I)-(E952-F952)</f>
        <v>94.35</v>
      </c>
      <c r="H952" s="8">
        <f t="shared" si="28"/>
        <v>2</v>
      </c>
      <c r="I952">
        <f t="shared" si="29"/>
        <v>2021</v>
      </c>
    </row>
    <row r="953" spans="1:9" x14ac:dyDescent="0.15">
      <c r="A953" t="s">
        <v>1058</v>
      </c>
      <c r="B953" t="s">
        <v>21</v>
      </c>
      <c r="C953" s="3">
        <v>0</v>
      </c>
      <c r="D953" s="2">
        <v>44248.399512369731</v>
      </c>
      <c r="E953" s="8">
        <f>(SUMIF(Invoice_Line_Items!B:B,Invoices!A953,Invoice_Line_Items!G:G))</f>
        <v>3468.9499999999994</v>
      </c>
      <c r="F953" s="8">
        <f>(SUMIF(Invoice_Line_Items!B:B,Invoices!A953,Invoice_Line_Items!G:G))*(1-C953)</f>
        <v>3468.9499999999994</v>
      </c>
      <c r="G953" s="8">
        <f>SUMIF(Invoice_Line_Items!B:B,Invoices!A953,Invoice_Line_Items!I:I)-(E953-F953)</f>
        <v>1327.7999999999997</v>
      </c>
      <c r="H953" s="8">
        <f t="shared" si="28"/>
        <v>2</v>
      </c>
      <c r="I953">
        <f t="shared" si="29"/>
        <v>2021</v>
      </c>
    </row>
    <row r="954" spans="1:9" x14ac:dyDescent="0.15">
      <c r="A954" t="s">
        <v>1059</v>
      </c>
      <c r="B954" t="s">
        <v>19</v>
      </c>
      <c r="C954" s="3">
        <v>0.1</v>
      </c>
      <c r="D954" s="2">
        <v>44248.809784686724</v>
      </c>
      <c r="E954" s="8">
        <f>(SUMIF(Invoice_Line_Items!B:B,Invoices!A954,Invoice_Line_Items!G:G))</f>
        <v>5295.1499999999987</v>
      </c>
      <c r="F954" s="8">
        <f>(SUMIF(Invoice_Line_Items!B:B,Invoices!A954,Invoice_Line_Items!G:G))*(1-C954)</f>
        <v>4765.6349999999993</v>
      </c>
      <c r="G954" s="8">
        <f>SUMIF(Invoice_Line_Items!B:B,Invoices!A954,Invoice_Line_Items!I:I)-(E954-F954)</f>
        <v>1297.2850000000008</v>
      </c>
      <c r="H954" s="8">
        <f t="shared" si="28"/>
        <v>2</v>
      </c>
      <c r="I954">
        <f t="shared" si="29"/>
        <v>2021</v>
      </c>
    </row>
    <row r="955" spans="1:9" x14ac:dyDescent="0.15">
      <c r="A955" t="s">
        <v>1060</v>
      </c>
      <c r="B955" t="s">
        <v>23</v>
      </c>
      <c r="C955" s="3">
        <v>0</v>
      </c>
      <c r="D955" s="2">
        <v>44249.262739473372</v>
      </c>
      <c r="E955" s="8">
        <f>(SUMIF(Invoice_Line_Items!B:B,Invoices!A955,Invoice_Line_Items!G:G))</f>
        <v>119.5</v>
      </c>
      <c r="F955" s="8">
        <f>(SUMIF(Invoice_Line_Items!B:B,Invoices!A955,Invoice_Line_Items!G:G))*(1-C955)</f>
        <v>119.5</v>
      </c>
      <c r="G955" s="8">
        <f>SUMIF(Invoice_Line_Items!B:B,Invoices!A955,Invoice_Line_Items!I:I)-(E955-F955)</f>
        <v>43.749999999999993</v>
      </c>
      <c r="H955" s="8">
        <f t="shared" si="28"/>
        <v>2</v>
      </c>
      <c r="I955">
        <f t="shared" si="29"/>
        <v>2021</v>
      </c>
    </row>
    <row r="956" spans="1:9" x14ac:dyDescent="0.15">
      <c r="A956" t="s">
        <v>1061</v>
      </c>
      <c r="B956" t="s">
        <v>24</v>
      </c>
      <c r="C956" s="3">
        <v>0</v>
      </c>
      <c r="D956" s="2">
        <v>44249.439681960357</v>
      </c>
      <c r="E956" s="8">
        <f>(SUMIF(Invoice_Line_Items!B:B,Invoices!A956,Invoice_Line_Items!G:G))</f>
        <v>9413.25</v>
      </c>
      <c r="F956" s="8">
        <f>(SUMIF(Invoice_Line_Items!B:B,Invoices!A956,Invoice_Line_Items!G:G))*(1-C956)</f>
        <v>9413.25</v>
      </c>
      <c r="G956" s="8">
        <f>SUMIF(Invoice_Line_Items!B:B,Invoices!A956,Invoice_Line_Items!I:I)-(E956-F956)</f>
        <v>3327.3</v>
      </c>
      <c r="H956" s="8">
        <f t="shared" si="28"/>
        <v>2</v>
      </c>
      <c r="I956">
        <f t="shared" si="29"/>
        <v>2021</v>
      </c>
    </row>
    <row r="957" spans="1:9" x14ac:dyDescent="0.15">
      <c r="A957" t="s">
        <v>1062</v>
      </c>
      <c r="B957" t="s">
        <v>23</v>
      </c>
      <c r="C957" s="3">
        <v>0.1</v>
      </c>
      <c r="D957" s="2">
        <v>44249.594947737547</v>
      </c>
      <c r="E957" s="8">
        <f>(SUMIF(Invoice_Line_Items!B:B,Invoices!A957,Invoice_Line_Items!G:G))</f>
        <v>4877.75</v>
      </c>
      <c r="F957" s="8">
        <f>(SUMIF(Invoice_Line_Items!B:B,Invoices!A957,Invoice_Line_Items!G:G))*(1-C957)</f>
        <v>4389.9750000000004</v>
      </c>
      <c r="G957" s="8">
        <f>SUMIF(Invoice_Line_Items!B:B,Invoices!A957,Invoice_Line_Items!I:I)-(E957-F957)</f>
        <v>1190.5750000000003</v>
      </c>
      <c r="H957" s="8">
        <f t="shared" si="28"/>
        <v>2</v>
      </c>
      <c r="I957">
        <f t="shared" si="29"/>
        <v>2021</v>
      </c>
    </row>
    <row r="958" spans="1:9" x14ac:dyDescent="0.15">
      <c r="A958" t="s">
        <v>1063</v>
      </c>
      <c r="B958" t="s">
        <v>19</v>
      </c>
      <c r="C958" s="3">
        <v>0</v>
      </c>
      <c r="D958" s="2">
        <v>44249.861543327053</v>
      </c>
      <c r="E958" s="8">
        <f>(SUMIF(Invoice_Line_Items!B:B,Invoices!A958,Invoice_Line_Items!G:G))</f>
        <v>249.45</v>
      </c>
      <c r="F958" s="8">
        <f>(SUMIF(Invoice_Line_Items!B:B,Invoices!A958,Invoice_Line_Items!G:G))*(1-C958)</f>
        <v>249.45</v>
      </c>
      <c r="G958" s="8">
        <f>SUMIF(Invoice_Line_Items!B:B,Invoices!A958,Invoice_Line_Items!I:I)-(E958-F958)</f>
        <v>87.999999999999986</v>
      </c>
      <c r="H958" s="8">
        <f t="shared" si="28"/>
        <v>2</v>
      </c>
      <c r="I958">
        <f t="shared" si="29"/>
        <v>2021</v>
      </c>
    </row>
    <row r="959" spans="1:9" x14ac:dyDescent="0.15">
      <c r="A959" t="s">
        <v>1064</v>
      </c>
      <c r="B959" t="s">
        <v>17</v>
      </c>
      <c r="C959" s="3">
        <v>0</v>
      </c>
      <c r="D959" s="2">
        <v>44250.227803027316</v>
      </c>
      <c r="E959" s="8">
        <f>(SUMIF(Invoice_Line_Items!B:B,Invoices!A959,Invoice_Line_Items!G:G))</f>
        <v>2506.4499999999998</v>
      </c>
      <c r="F959" s="8">
        <f>(SUMIF(Invoice_Line_Items!B:B,Invoices!A959,Invoice_Line_Items!G:G))*(1-C959)</f>
        <v>2506.4499999999998</v>
      </c>
      <c r="G959" s="8">
        <f>SUMIF(Invoice_Line_Items!B:B,Invoices!A959,Invoice_Line_Items!I:I)-(E959-F959)</f>
        <v>1063.2000000000003</v>
      </c>
      <c r="H959" s="8">
        <f t="shared" si="28"/>
        <v>2</v>
      </c>
      <c r="I959">
        <f t="shared" si="29"/>
        <v>2021</v>
      </c>
    </row>
    <row r="960" spans="1:9" x14ac:dyDescent="0.15">
      <c r="A960" t="s">
        <v>1065</v>
      </c>
      <c r="B960" t="s">
        <v>25</v>
      </c>
      <c r="C960" s="3">
        <v>0.2</v>
      </c>
      <c r="D960" s="2">
        <v>44250.238587376014</v>
      </c>
      <c r="E960" s="8">
        <f>(SUMIF(Invoice_Line_Items!B:B,Invoices!A960,Invoice_Line_Items!G:G))</f>
        <v>30.05</v>
      </c>
      <c r="F960" s="8">
        <f>(SUMIF(Invoice_Line_Items!B:B,Invoices!A960,Invoice_Line_Items!G:G))*(1-C960)</f>
        <v>24.040000000000003</v>
      </c>
      <c r="G960" s="8">
        <f>SUMIF(Invoice_Line_Items!B:B,Invoices!A960,Invoice_Line_Items!I:I)-(E960-F960)</f>
        <v>4.8900000000000041</v>
      </c>
      <c r="H960" s="8">
        <f t="shared" si="28"/>
        <v>2</v>
      </c>
      <c r="I960">
        <f t="shared" si="29"/>
        <v>2021</v>
      </c>
    </row>
    <row r="961" spans="1:9" x14ac:dyDescent="0.15">
      <c r="A961" t="s">
        <v>1066</v>
      </c>
      <c r="B961" t="s">
        <v>19</v>
      </c>
      <c r="C961" s="3">
        <v>0</v>
      </c>
      <c r="D961" s="2">
        <v>44250.570428678708</v>
      </c>
      <c r="E961" s="8">
        <f>(SUMIF(Invoice_Line_Items!B:B,Invoices!A961,Invoice_Line_Items!G:G))</f>
        <v>931.60000000000014</v>
      </c>
      <c r="F961" s="8">
        <f>(SUMIF(Invoice_Line_Items!B:B,Invoices!A961,Invoice_Line_Items!G:G))*(1-C961)</f>
        <v>931.60000000000014</v>
      </c>
      <c r="G961" s="8">
        <f>SUMIF(Invoice_Line_Items!B:B,Invoices!A961,Invoice_Line_Items!I:I)-(E961-F961)</f>
        <v>385.94999999999993</v>
      </c>
      <c r="H961" s="8">
        <f t="shared" si="28"/>
        <v>2</v>
      </c>
      <c r="I961">
        <f t="shared" si="29"/>
        <v>2021</v>
      </c>
    </row>
    <row r="962" spans="1:9" x14ac:dyDescent="0.15">
      <c r="A962" t="s">
        <v>1067</v>
      </c>
      <c r="B962" t="s">
        <v>17</v>
      </c>
      <c r="C962" s="3">
        <v>0</v>
      </c>
      <c r="D962" s="2">
        <v>44250.980145762835</v>
      </c>
      <c r="E962" s="8">
        <f>(SUMIF(Invoice_Line_Items!B:B,Invoices!A962,Invoice_Line_Items!G:G))</f>
        <v>8.9499999999999993</v>
      </c>
      <c r="F962" s="8">
        <f>(SUMIF(Invoice_Line_Items!B:B,Invoices!A962,Invoice_Line_Items!G:G))*(1-C962)</f>
        <v>8.9499999999999993</v>
      </c>
      <c r="G962" s="8">
        <f>SUMIF(Invoice_Line_Items!B:B,Invoices!A962,Invoice_Line_Items!I:I)-(E962-F962)</f>
        <v>5.6999999999999993</v>
      </c>
      <c r="H962" s="8">
        <f t="shared" si="28"/>
        <v>2</v>
      </c>
      <c r="I962">
        <f t="shared" si="29"/>
        <v>2021</v>
      </c>
    </row>
    <row r="963" spans="1:9" x14ac:dyDescent="0.15">
      <c r="A963" t="s">
        <v>1068</v>
      </c>
      <c r="B963" t="s">
        <v>20</v>
      </c>
      <c r="C963" s="3">
        <v>0.2</v>
      </c>
      <c r="D963" s="2">
        <v>44250.983258714768</v>
      </c>
      <c r="E963" s="8">
        <f>(SUMIF(Invoice_Line_Items!B:B,Invoices!A963,Invoice_Line_Items!G:G))</f>
        <v>298.5</v>
      </c>
      <c r="F963" s="8">
        <f>(SUMIF(Invoice_Line_Items!B:B,Invoices!A963,Invoice_Line_Items!G:G))*(1-C963)</f>
        <v>238.8</v>
      </c>
      <c r="G963" s="8">
        <f>SUMIF(Invoice_Line_Items!B:B,Invoices!A963,Invoice_Line_Items!I:I)-(E963-F963)</f>
        <v>-1.2000000000000099</v>
      </c>
      <c r="H963" s="8">
        <f t="shared" ref="H963:H1026" si="30">MONTH(D963)</f>
        <v>2</v>
      </c>
      <c r="I963">
        <f t="shared" ref="I963:I1026" si="31">YEAR(D963)</f>
        <v>2021</v>
      </c>
    </row>
    <row r="964" spans="1:9" x14ac:dyDescent="0.15">
      <c r="A964" t="s">
        <v>1069</v>
      </c>
      <c r="B964" t="s">
        <v>17</v>
      </c>
      <c r="C964" s="3">
        <v>0</v>
      </c>
      <c r="D964" s="2">
        <v>44251.131957039717</v>
      </c>
      <c r="E964" s="8">
        <f>(SUMIF(Invoice_Line_Items!B:B,Invoices!A964,Invoice_Line_Items!G:G))</f>
        <v>575.80000000000007</v>
      </c>
      <c r="F964" s="8">
        <f>(SUMIF(Invoice_Line_Items!B:B,Invoices!A964,Invoice_Line_Items!G:G))*(1-C964)</f>
        <v>575.80000000000007</v>
      </c>
      <c r="G964" s="8">
        <f>SUMIF(Invoice_Line_Items!B:B,Invoices!A964,Invoice_Line_Items!I:I)-(E964-F964)</f>
        <v>227.95000000000002</v>
      </c>
      <c r="H964" s="8">
        <f t="shared" si="30"/>
        <v>2</v>
      </c>
      <c r="I964">
        <f t="shared" si="31"/>
        <v>2021</v>
      </c>
    </row>
    <row r="965" spans="1:9" x14ac:dyDescent="0.15">
      <c r="A965" t="s">
        <v>1070</v>
      </c>
      <c r="B965" t="s">
        <v>18</v>
      </c>
      <c r="C965" s="3">
        <v>0</v>
      </c>
      <c r="D965" s="2">
        <v>44251.587352513823</v>
      </c>
      <c r="E965" s="8">
        <f>(SUMIF(Invoice_Line_Items!B:B,Invoices!A965,Invoice_Line_Items!G:G))</f>
        <v>441.54999999999995</v>
      </c>
      <c r="F965" s="8">
        <f>(SUMIF(Invoice_Line_Items!B:B,Invoices!A965,Invoice_Line_Items!G:G))*(1-C965)</f>
        <v>441.54999999999995</v>
      </c>
      <c r="G965" s="8">
        <f>SUMIF(Invoice_Line_Items!B:B,Invoices!A965,Invoice_Line_Items!I:I)-(E965-F965)</f>
        <v>141.04999999999995</v>
      </c>
      <c r="H965" s="8">
        <f t="shared" si="30"/>
        <v>2</v>
      </c>
      <c r="I965">
        <f t="shared" si="31"/>
        <v>2021</v>
      </c>
    </row>
    <row r="966" spans="1:9" x14ac:dyDescent="0.15">
      <c r="A966" t="s">
        <v>1071</v>
      </c>
      <c r="B966" t="s">
        <v>22</v>
      </c>
      <c r="C966" s="3">
        <v>0</v>
      </c>
      <c r="D966" s="2">
        <v>44251.857016815527</v>
      </c>
      <c r="E966" s="8">
        <f>(SUMIF(Invoice_Line_Items!B:B,Invoices!A966,Invoice_Line_Items!G:G))</f>
        <v>2729.9500000000003</v>
      </c>
      <c r="F966" s="8">
        <f>(SUMIF(Invoice_Line_Items!B:B,Invoices!A966,Invoice_Line_Items!G:G))*(1-C966)</f>
        <v>2729.9500000000003</v>
      </c>
      <c r="G966" s="8">
        <f>SUMIF(Invoice_Line_Items!B:B,Invoices!A966,Invoice_Line_Items!I:I)-(E966-F966)</f>
        <v>1087.45</v>
      </c>
      <c r="H966" s="8">
        <f t="shared" si="30"/>
        <v>2</v>
      </c>
      <c r="I966">
        <f t="shared" si="31"/>
        <v>2021</v>
      </c>
    </row>
    <row r="967" spans="1:9" x14ac:dyDescent="0.15">
      <c r="A967" t="s">
        <v>1072</v>
      </c>
      <c r="B967" t="s">
        <v>25</v>
      </c>
      <c r="C967" s="3">
        <v>0</v>
      </c>
      <c r="D967" s="2">
        <v>44252.035496402263</v>
      </c>
      <c r="E967" s="8">
        <f>(SUMIF(Invoice_Line_Items!B:B,Invoices!A967,Invoice_Line_Items!G:G))</f>
        <v>1045.05</v>
      </c>
      <c r="F967" s="8">
        <f>(SUMIF(Invoice_Line_Items!B:B,Invoices!A967,Invoice_Line_Items!G:G))*(1-C967)</f>
        <v>1045.05</v>
      </c>
      <c r="G967" s="8">
        <f>SUMIF(Invoice_Line_Items!B:B,Invoices!A967,Invoice_Line_Items!I:I)-(E967-F967)</f>
        <v>360.59999999999997</v>
      </c>
      <c r="H967" s="8">
        <f t="shared" si="30"/>
        <v>2</v>
      </c>
      <c r="I967">
        <f t="shared" si="31"/>
        <v>2021</v>
      </c>
    </row>
    <row r="968" spans="1:9" x14ac:dyDescent="0.15">
      <c r="A968" t="s">
        <v>1073</v>
      </c>
      <c r="B968" t="s">
        <v>23</v>
      </c>
      <c r="C968" s="3">
        <v>0</v>
      </c>
      <c r="D968" s="2">
        <v>44252.428001227941</v>
      </c>
      <c r="E968" s="8">
        <f>(SUMIF(Invoice_Line_Items!B:B,Invoices!A968,Invoice_Line_Items!G:G))</f>
        <v>244.7</v>
      </c>
      <c r="F968" s="8">
        <f>(SUMIF(Invoice_Line_Items!B:B,Invoices!A968,Invoice_Line_Items!G:G))*(1-C968)</f>
        <v>244.7</v>
      </c>
      <c r="G968" s="8">
        <f>SUMIF(Invoice_Line_Items!B:B,Invoices!A968,Invoice_Line_Items!I:I)-(E968-F968)</f>
        <v>79.749999999999986</v>
      </c>
      <c r="H968" s="8">
        <f t="shared" si="30"/>
        <v>2</v>
      </c>
      <c r="I968">
        <f t="shared" si="31"/>
        <v>2021</v>
      </c>
    </row>
    <row r="969" spans="1:9" x14ac:dyDescent="0.15">
      <c r="A969" t="s">
        <v>1074</v>
      </c>
      <c r="B969" t="s">
        <v>21</v>
      </c>
      <c r="C969" s="3">
        <v>0</v>
      </c>
      <c r="D969" s="2">
        <v>44252.443548726835</v>
      </c>
      <c r="E969" s="8">
        <f>(SUMIF(Invoice_Line_Items!B:B,Invoices!A969,Invoice_Line_Items!G:G))</f>
        <v>4878.6499999999996</v>
      </c>
      <c r="F969" s="8">
        <f>(SUMIF(Invoice_Line_Items!B:B,Invoices!A969,Invoice_Line_Items!G:G))*(1-C969)</f>
        <v>4878.6499999999996</v>
      </c>
      <c r="G969" s="8">
        <f>SUMIF(Invoice_Line_Items!B:B,Invoices!A969,Invoice_Line_Items!I:I)-(E969-F969)</f>
        <v>1972.9500000000003</v>
      </c>
      <c r="H969" s="8">
        <f t="shared" si="30"/>
        <v>2</v>
      </c>
      <c r="I969">
        <f t="shared" si="31"/>
        <v>2021</v>
      </c>
    </row>
    <row r="970" spans="1:9" x14ac:dyDescent="0.15">
      <c r="A970" t="s">
        <v>1075</v>
      </c>
      <c r="B970" t="s">
        <v>17</v>
      </c>
      <c r="C970" s="3">
        <v>0</v>
      </c>
      <c r="D970" s="2">
        <v>44252.528053411741</v>
      </c>
      <c r="E970" s="8">
        <f>(SUMIF(Invoice_Line_Items!B:B,Invoices!A970,Invoice_Line_Items!G:G))</f>
        <v>573.35</v>
      </c>
      <c r="F970" s="8">
        <f>(SUMIF(Invoice_Line_Items!B:B,Invoices!A970,Invoice_Line_Items!G:G))*(1-C970)</f>
        <v>573.35</v>
      </c>
      <c r="G970" s="8">
        <f>SUMIF(Invoice_Line_Items!B:B,Invoices!A970,Invoice_Line_Items!I:I)-(E970-F970)</f>
        <v>317.89999999999998</v>
      </c>
      <c r="H970" s="8">
        <f t="shared" si="30"/>
        <v>2</v>
      </c>
      <c r="I970">
        <f t="shared" si="31"/>
        <v>2021</v>
      </c>
    </row>
    <row r="971" spans="1:9" x14ac:dyDescent="0.15">
      <c r="A971" t="s">
        <v>1076</v>
      </c>
      <c r="B971" t="s">
        <v>19</v>
      </c>
      <c r="C971" s="3">
        <v>0</v>
      </c>
      <c r="D971" s="2">
        <v>44252.657543334783</v>
      </c>
      <c r="E971" s="8">
        <f>(SUMIF(Invoice_Line_Items!B:B,Invoices!A971,Invoice_Line_Items!G:G))</f>
        <v>8.9499999999999993</v>
      </c>
      <c r="F971" s="8">
        <f>(SUMIF(Invoice_Line_Items!B:B,Invoices!A971,Invoice_Line_Items!G:G))*(1-C971)</f>
        <v>8.9499999999999993</v>
      </c>
      <c r="G971" s="8">
        <f>SUMIF(Invoice_Line_Items!B:B,Invoices!A971,Invoice_Line_Items!I:I)-(E971-F971)</f>
        <v>3.1999999999999993</v>
      </c>
      <c r="H971" s="8">
        <f t="shared" si="30"/>
        <v>2</v>
      </c>
      <c r="I971">
        <f t="shared" si="31"/>
        <v>2021</v>
      </c>
    </row>
    <row r="972" spans="1:9" x14ac:dyDescent="0.15">
      <c r="A972" t="s">
        <v>1077</v>
      </c>
      <c r="B972" t="s">
        <v>23</v>
      </c>
      <c r="C972" s="3">
        <v>0</v>
      </c>
      <c r="D972" s="2">
        <v>44253.074798032612</v>
      </c>
      <c r="E972" s="8">
        <f>(SUMIF(Invoice_Line_Items!B:B,Invoices!A972,Invoice_Line_Items!G:G))</f>
        <v>108.85000000000001</v>
      </c>
      <c r="F972" s="8">
        <f>(SUMIF(Invoice_Line_Items!B:B,Invoices!A972,Invoice_Line_Items!G:G))*(1-C972)</f>
        <v>108.85000000000001</v>
      </c>
      <c r="G972" s="8">
        <f>SUMIF(Invoice_Line_Items!B:B,Invoices!A972,Invoice_Line_Items!I:I)-(E972-F972)</f>
        <v>45.600000000000009</v>
      </c>
      <c r="H972" s="8">
        <f t="shared" si="30"/>
        <v>2</v>
      </c>
      <c r="I972">
        <f t="shared" si="31"/>
        <v>2021</v>
      </c>
    </row>
    <row r="973" spans="1:9" x14ac:dyDescent="0.15">
      <c r="A973" t="s">
        <v>1078</v>
      </c>
      <c r="B973" t="s">
        <v>25</v>
      </c>
      <c r="C973" s="3">
        <v>0.1</v>
      </c>
      <c r="D973" s="2">
        <v>44253.143740766151</v>
      </c>
      <c r="E973" s="8">
        <f>(SUMIF(Invoice_Line_Items!B:B,Invoices!A973,Invoice_Line_Items!G:G))</f>
        <v>62.649999999999991</v>
      </c>
      <c r="F973" s="8">
        <f>(SUMIF(Invoice_Line_Items!B:B,Invoices!A973,Invoice_Line_Items!G:G))*(1-C973)</f>
        <v>56.384999999999991</v>
      </c>
      <c r="G973" s="8">
        <f>SUMIF(Invoice_Line_Items!B:B,Invoices!A973,Invoice_Line_Items!I:I)-(E973-F973)</f>
        <v>33.634999999999991</v>
      </c>
      <c r="H973" s="8">
        <f t="shared" si="30"/>
        <v>2</v>
      </c>
      <c r="I973">
        <f t="shared" si="31"/>
        <v>2021</v>
      </c>
    </row>
    <row r="974" spans="1:9" x14ac:dyDescent="0.15">
      <c r="A974" t="s">
        <v>1079</v>
      </c>
      <c r="B974" t="s">
        <v>25</v>
      </c>
      <c r="C974" s="3">
        <v>0</v>
      </c>
      <c r="D974" s="2">
        <v>44253.408735919023</v>
      </c>
      <c r="E974" s="8">
        <f>(SUMIF(Invoice_Line_Items!B:B,Invoices!A974,Invoice_Line_Items!G:G))</f>
        <v>544.70000000000005</v>
      </c>
      <c r="F974" s="8">
        <f>(SUMIF(Invoice_Line_Items!B:B,Invoices!A974,Invoice_Line_Items!G:G))*(1-C974)</f>
        <v>544.70000000000005</v>
      </c>
      <c r="G974" s="8">
        <f>SUMIF(Invoice_Line_Items!B:B,Invoices!A974,Invoice_Line_Items!I:I)-(E974-F974)</f>
        <v>173.49999999999994</v>
      </c>
      <c r="H974" s="8">
        <f t="shared" si="30"/>
        <v>2</v>
      </c>
      <c r="I974">
        <f t="shared" si="31"/>
        <v>2021</v>
      </c>
    </row>
    <row r="975" spans="1:9" x14ac:dyDescent="0.15">
      <c r="A975" t="s">
        <v>1080</v>
      </c>
      <c r="B975" t="s">
        <v>24</v>
      </c>
      <c r="C975" s="3">
        <v>0</v>
      </c>
      <c r="D975" s="2">
        <v>44253.905747661243</v>
      </c>
      <c r="E975" s="8">
        <f>(SUMIF(Invoice_Line_Items!B:B,Invoices!A975,Invoice_Line_Items!G:G))</f>
        <v>614.15000000000009</v>
      </c>
      <c r="F975" s="8">
        <f>(SUMIF(Invoice_Line_Items!B:B,Invoices!A975,Invoice_Line_Items!G:G))*(1-C975)</f>
        <v>614.15000000000009</v>
      </c>
      <c r="G975" s="8">
        <f>SUMIF(Invoice_Line_Items!B:B,Invoices!A975,Invoice_Line_Items!I:I)-(E975-F975)</f>
        <v>222.75</v>
      </c>
      <c r="H975" s="8">
        <f t="shared" si="30"/>
        <v>2</v>
      </c>
      <c r="I975">
        <f t="shared" si="31"/>
        <v>2021</v>
      </c>
    </row>
    <row r="976" spans="1:9" x14ac:dyDescent="0.15">
      <c r="A976" t="s">
        <v>1081</v>
      </c>
      <c r="B976" t="s">
        <v>19</v>
      </c>
      <c r="C976" s="3">
        <v>0.1</v>
      </c>
      <c r="D976" s="2">
        <v>44253.906235878807</v>
      </c>
      <c r="E976" s="8">
        <f>(SUMIF(Invoice_Line_Items!B:B,Invoices!A976,Invoice_Line_Items!G:G))</f>
        <v>1924.8000000000002</v>
      </c>
      <c r="F976" s="8">
        <f>(SUMIF(Invoice_Line_Items!B:B,Invoices!A976,Invoice_Line_Items!G:G))*(1-C976)</f>
        <v>1732.3200000000002</v>
      </c>
      <c r="G976" s="8">
        <f>SUMIF(Invoice_Line_Items!B:B,Invoices!A976,Invoice_Line_Items!I:I)-(E976-F976)</f>
        <v>360.16999999999985</v>
      </c>
      <c r="H976" s="8">
        <f t="shared" si="30"/>
        <v>2</v>
      </c>
      <c r="I976">
        <f t="shared" si="31"/>
        <v>2021</v>
      </c>
    </row>
    <row r="977" spans="1:9" x14ac:dyDescent="0.15">
      <c r="A977" t="s">
        <v>1082</v>
      </c>
      <c r="B977" t="s">
        <v>18</v>
      </c>
      <c r="C977" s="3">
        <v>0</v>
      </c>
      <c r="D977" s="2">
        <v>44254.236755061385</v>
      </c>
      <c r="E977" s="8">
        <f>(SUMIF(Invoice_Line_Items!B:B,Invoices!A977,Invoice_Line_Items!G:G))</f>
        <v>729.3</v>
      </c>
      <c r="F977" s="8">
        <f>(SUMIF(Invoice_Line_Items!B:B,Invoices!A977,Invoice_Line_Items!G:G))*(1-C977)</f>
        <v>729.3</v>
      </c>
      <c r="G977" s="8">
        <f>SUMIF(Invoice_Line_Items!B:B,Invoices!A977,Invoice_Line_Items!I:I)-(E977-F977)</f>
        <v>317.39999999999998</v>
      </c>
      <c r="H977" s="8">
        <f t="shared" si="30"/>
        <v>2</v>
      </c>
      <c r="I977">
        <f t="shared" si="31"/>
        <v>2021</v>
      </c>
    </row>
    <row r="978" spans="1:9" x14ac:dyDescent="0.15">
      <c r="A978" t="s">
        <v>1083</v>
      </c>
      <c r="B978" t="s">
        <v>24</v>
      </c>
      <c r="C978" s="3">
        <v>0</v>
      </c>
      <c r="D978" s="2">
        <v>44254.249148448609</v>
      </c>
      <c r="E978" s="8">
        <f>(SUMIF(Invoice_Line_Items!B:B,Invoices!A978,Invoice_Line_Items!G:G))</f>
        <v>129.94999999999999</v>
      </c>
      <c r="F978" s="8">
        <f>(SUMIF(Invoice_Line_Items!B:B,Invoices!A978,Invoice_Line_Items!G:G))*(1-C978)</f>
        <v>129.94999999999999</v>
      </c>
      <c r="G978" s="8">
        <f>SUMIF(Invoice_Line_Items!B:B,Invoices!A978,Invoice_Line_Items!I:I)-(E978-F978)</f>
        <v>40.449999999999989</v>
      </c>
      <c r="H978" s="8">
        <f t="shared" si="30"/>
        <v>2</v>
      </c>
      <c r="I978">
        <f t="shared" si="31"/>
        <v>2021</v>
      </c>
    </row>
    <row r="979" spans="1:9" x14ac:dyDescent="0.15">
      <c r="A979" t="s">
        <v>1084</v>
      </c>
      <c r="B979" t="s">
        <v>18</v>
      </c>
      <c r="C979" s="3">
        <v>0</v>
      </c>
      <c r="D979" s="2">
        <v>44254.292101927917</v>
      </c>
      <c r="E979" s="8">
        <f>(SUMIF(Invoice_Line_Items!B:B,Invoices!A979,Invoice_Line_Items!G:G))</f>
        <v>49.75</v>
      </c>
      <c r="F979" s="8">
        <f>(SUMIF(Invoice_Line_Items!B:B,Invoices!A979,Invoice_Line_Items!G:G))*(1-C979)</f>
        <v>49.75</v>
      </c>
      <c r="G979" s="8">
        <f>SUMIF(Invoice_Line_Items!B:B,Invoices!A979,Invoice_Line_Items!I:I)-(E979-F979)</f>
        <v>9.7499999999999964</v>
      </c>
      <c r="H979" s="8">
        <f t="shared" si="30"/>
        <v>2</v>
      </c>
      <c r="I979">
        <f t="shared" si="31"/>
        <v>2021</v>
      </c>
    </row>
    <row r="980" spans="1:9" x14ac:dyDescent="0.15">
      <c r="A980" t="s">
        <v>1085</v>
      </c>
      <c r="B980" t="s">
        <v>17</v>
      </c>
      <c r="C980" s="3">
        <v>0</v>
      </c>
      <c r="D980" s="2">
        <v>44254.507975290959</v>
      </c>
      <c r="E980" s="8">
        <f>(SUMIF(Invoice_Line_Items!B:B,Invoices!A980,Invoice_Line_Items!G:G))</f>
        <v>456.59999999999997</v>
      </c>
      <c r="F980" s="8">
        <f>(SUMIF(Invoice_Line_Items!B:B,Invoices!A980,Invoice_Line_Items!G:G))*(1-C980)</f>
        <v>456.59999999999997</v>
      </c>
      <c r="G980" s="8">
        <f>SUMIF(Invoice_Line_Items!B:B,Invoices!A980,Invoice_Line_Items!I:I)-(E980-F980)</f>
        <v>145.84999999999997</v>
      </c>
      <c r="H980" s="8">
        <f t="shared" si="30"/>
        <v>2</v>
      </c>
      <c r="I980">
        <f t="shared" si="31"/>
        <v>2021</v>
      </c>
    </row>
    <row r="981" spans="1:9" x14ac:dyDescent="0.15">
      <c r="A981" t="s">
        <v>1086</v>
      </c>
      <c r="B981" t="s">
        <v>25</v>
      </c>
      <c r="C981" s="3">
        <v>0.1</v>
      </c>
      <c r="D981" s="2">
        <v>44254.513991739856</v>
      </c>
      <c r="E981" s="8">
        <f>(SUMIF(Invoice_Line_Items!B:B,Invoices!A981,Invoice_Line_Items!G:G))</f>
        <v>577.14999999999986</v>
      </c>
      <c r="F981" s="8">
        <f>(SUMIF(Invoice_Line_Items!B:B,Invoices!A981,Invoice_Line_Items!G:G))*(1-C981)</f>
        <v>519.43499999999995</v>
      </c>
      <c r="G981" s="8">
        <f>SUMIF(Invoice_Line_Items!B:B,Invoices!A981,Invoice_Line_Items!I:I)-(E981-F981)</f>
        <v>274.23500000000001</v>
      </c>
      <c r="H981" s="8">
        <f t="shared" si="30"/>
        <v>2</v>
      </c>
      <c r="I981">
        <f t="shared" si="31"/>
        <v>2021</v>
      </c>
    </row>
    <row r="982" spans="1:9" x14ac:dyDescent="0.15">
      <c r="A982" t="s">
        <v>1087</v>
      </c>
      <c r="B982" t="s">
        <v>24</v>
      </c>
      <c r="C982" s="3">
        <v>0.2</v>
      </c>
      <c r="D982" s="2">
        <v>44254.903886270338</v>
      </c>
      <c r="E982" s="8">
        <f>(SUMIF(Invoice_Line_Items!B:B,Invoices!A982,Invoice_Line_Items!G:G))</f>
        <v>1309.55</v>
      </c>
      <c r="F982" s="8">
        <f>(SUMIF(Invoice_Line_Items!B:B,Invoices!A982,Invoice_Line_Items!G:G))*(1-C982)</f>
        <v>1047.6400000000001</v>
      </c>
      <c r="G982" s="8">
        <f>SUMIF(Invoice_Line_Items!B:B,Invoices!A982,Invoice_Line_Items!I:I)-(E982-F982)</f>
        <v>227.44000000000017</v>
      </c>
      <c r="H982" s="8">
        <f t="shared" si="30"/>
        <v>2</v>
      </c>
      <c r="I982">
        <f t="shared" si="31"/>
        <v>2021</v>
      </c>
    </row>
    <row r="983" spans="1:9" x14ac:dyDescent="0.15">
      <c r="A983" t="s">
        <v>1088</v>
      </c>
      <c r="B983" t="s">
        <v>22</v>
      </c>
      <c r="C983" s="3">
        <v>0.1</v>
      </c>
      <c r="D983" s="2">
        <v>44254.934139187004</v>
      </c>
      <c r="E983" s="8">
        <f>(SUMIF(Invoice_Line_Items!B:B,Invoices!A983,Invoice_Line_Items!G:G))</f>
        <v>1075.3999999999999</v>
      </c>
      <c r="F983" s="8">
        <f>(SUMIF(Invoice_Line_Items!B:B,Invoices!A983,Invoice_Line_Items!G:G))*(1-C983)</f>
        <v>967.8599999999999</v>
      </c>
      <c r="G983" s="8">
        <f>SUMIF(Invoice_Line_Items!B:B,Invoices!A983,Invoice_Line_Items!I:I)-(E983-F983)</f>
        <v>293.46000000000004</v>
      </c>
      <c r="H983" s="8">
        <f t="shared" si="30"/>
        <v>2</v>
      </c>
      <c r="I983">
        <f t="shared" si="31"/>
        <v>2021</v>
      </c>
    </row>
    <row r="984" spans="1:9" x14ac:dyDescent="0.15">
      <c r="A984" t="s">
        <v>1089</v>
      </c>
      <c r="B984" t="s">
        <v>17</v>
      </c>
      <c r="C984" s="3">
        <v>0.1</v>
      </c>
      <c r="D984" s="2">
        <v>44255.129009482524</v>
      </c>
      <c r="E984" s="8">
        <f>(SUMIF(Invoice_Line_Items!B:B,Invoices!A984,Invoice_Line_Items!G:G))</f>
        <v>795.40000000000009</v>
      </c>
      <c r="F984" s="8">
        <f>(SUMIF(Invoice_Line_Items!B:B,Invoices!A984,Invoice_Line_Items!G:G))*(1-C984)</f>
        <v>715.86000000000013</v>
      </c>
      <c r="G984" s="8">
        <f>SUMIF(Invoice_Line_Items!B:B,Invoices!A984,Invoice_Line_Items!I:I)-(E984-F984)</f>
        <v>199.11</v>
      </c>
      <c r="H984" s="8">
        <f t="shared" si="30"/>
        <v>2</v>
      </c>
      <c r="I984">
        <f t="shared" si="31"/>
        <v>2021</v>
      </c>
    </row>
    <row r="985" spans="1:9" x14ac:dyDescent="0.15">
      <c r="A985" t="s">
        <v>1090</v>
      </c>
      <c r="B985" t="s">
        <v>23</v>
      </c>
      <c r="C985" s="3">
        <v>0</v>
      </c>
      <c r="D985" s="2">
        <v>44255.239194343027</v>
      </c>
      <c r="E985" s="8">
        <f>(SUMIF(Invoice_Line_Items!B:B,Invoices!A985,Invoice_Line_Items!G:G))</f>
        <v>1087.2999999999997</v>
      </c>
      <c r="F985" s="8">
        <f>(SUMIF(Invoice_Line_Items!B:B,Invoices!A985,Invoice_Line_Items!G:G))*(1-C985)</f>
        <v>1087.2999999999997</v>
      </c>
      <c r="G985" s="8">
        <f>SUMIF(Invoice_Line_Items!B:B,Invoices!A985,Invoice_Line_Items!I:I)-(E985-F985)</f>
        <v>637.54999999999984</v>
      </c>
      <c r="H985" s="8">
        <f t="shared" si="30"/>
        <v>2</v>
      </c>
      <c r="I985">
        <f t="shared" si="31"/>
        <v>2021</v>
      </c>
    </row>
    <row r="986" spans="1:9" x14ac:dyDescent="0.15">
      <c r="A986" t="s">
        <v>1091</v>
      </c>
      <c r="B986" t="s">
        <v>25</v>
      </c>
      <c r="C986" s="3">
        <v>0</v>
      </c>
      <c r="D986" s="2">
        <v>44255.537001906698</v>
      </c>
      <c r="E986" s="8">
        <f>(SUMIF(Invoice_Line_Items!B:B,Invoices!A986,Invoice_Line_Items!G:G))</f>
        <v>102.55</v>
      </c>
      <c r="F986" s="8">
        <f>(SUMIF(Invoice_Line_Items!B:B,Invoices!A986,Invoice_Line_Items!G:G))*(1-C986)</f>
        <v>102.55</v>
      </c>
      <c r="G986" s="8">
        <f>SUMIF(Invoice_Line_Items!B:B,Invoices!A986,Invoice_Line_Items!I:I)-(E986-F986)</f>
        <v>47.05</v>
      </c>
      <c r="H986" s="8">
        <f t="shared" si="30"/>
        <v>2</v>
      </c>
      <c r="I986">
        <f t="shared" si="31"/>
        <v>2021</v>
      </c>
    </row>
    <row r="987" spans="1:9" x14ac:dyDescent="0.15">
      <c r="A987" t="s">
        <v>1092</v>
      </c>
      <c r="B987" t="s">
        <v>17</v>
      </c>
      <c r="C987" s="3">
        <v>0.1</v>
      </c>
      <c r="D987" s="2">
        <v>44255.886283203174</v>
      </c>
      <c r="E987" s="8">
        <f>(SUMIF(Invoice_Line_Items!B:B,Invoices!A987,Invoice_Line_Items!G:G))</f>
        <v>4995</v>
      </c>
      <c r="F987" s="8">
        <f>(SUMIF(Invoice_Line_Items!B:B,Invoices!A987,Invoice_Line_Items!G:G))*(1-C987)</f>
        <v>4495.5</v>
      </c>
      <c r="G987" s="8">
        <f>SUMIF(Invoice_Line_Items!B:B,Invoices!A987,Invoice_Line_Items!I:I)-(E987-F987)</f>
        <v>1495.5000000000002</v>
      </c>
      <c r="H987" s="8">
        <f t="shared" si="30"/>
        <v>2</v>
      </c>
      <c r="I987">
        <f t="shared" si="31"/>
        <v>2021</v>
      </c>
    </row>
    <row r="988" spans="1:9" x14ac:dyDescent="0.15">
      <c r="A988" t="s">
        <v>1093</v>
      </c>
      <c r="B988" t="s">
        <v>24</v>
      </c>
      <c r="C988" s="3">
        <v>0</v>
      </c>
      <c r="D988" s="2">
        <v>44256.205310850208</v>
      </c>
      <c r="E988" s="8">
        <f>(SUMIF(Invoice_Line_Items!B:B,Invoices!A988,Invoice_Line_Items!G:G))</f>
        <v>9.9499999999999993</v>
      </c>
      <c r="F988" s="8">
        <f>(SUMIF(Invoice_Line_Items!B:B,Invoices!A988,Invoice_Line_Items!G:G))*(1-C988)</f>
        <v>9.9499999999999993</v>
      </c>
      <c r="G988" s="8">
        <f>SUMIF(Invoice_Line_Items!B:B,Invoices!A988,Invoice_Line_Items!I:I)-(E988-F988)</f>
        <v>1.9499999999999993</v>
      </c>
      <c r="H988" s="8">
        <f t="shared" si="30"/>
        <v>3</v>
      </c>
      <c r="I988">
        <f t="shared" si="31"/>
        <v>2021</v>
      </c>
    </row>
    <row r="989" spans="1:9" x14ac:dyDescent="0.15">
      <c r="A989" t="s">
        <v>1094</v>
      </c>
      <c r="B989" t="s">
        <v>22</v>
      </c>
      <c r="C989" s="3">
        <v>0.1</v>
      </c>
      <c r="D989" s="2">
        <v>44256.53750081583</v>
      </c>
      <c r="E989" s="8">
        <f>(SUMIF(Invoice_Line_Items!B:B,Invoices!A989,Invoice_Line_Items!G:G))</f>
        <v>283.35000000000002</v>
      </c>
      <c r="F989" s="8">
        <f>(SUMIF(Invoice_Line_Items!B:B,Invoices!A989,Invoice_Line_Items!G:G))*(1-C989)</f>
        <v>255.01500000000001</v>
      </c>
      <c r="G989" s="8">
        <f>SUMIF(Invoice_Line_Items!B:B,Invoices!A989,Invoice_Line_Items!I:I)-(E989-F989)</f>
        <v>75.664999999999964</v>
      </c>
      <c r="H989" s="8">
        <f t="shared" si="30"/>
        <v>3</v>
      </c>
      <c r="I989">
        <f t="shared" si="31"/>
        <v>2021</v>
      </c>
    </row>
    <row r="990" spans="1:9" x14ac:dyDescent="0.15">
      <c r="A990" t="s">
        <v>1095</v>
      </c>
      <c r="B990" t="s">
        <v>19</v>
      </c>
      <c r="C990" s="3">
        <v>0</v>
      </c>
      <c r="D990" s="2">
        <v>44256.808971053149</v>
      </c>
      <c r="E990" s="8">
        <f>(SUMIF(Invoice_Line_Items!B:B,Invoices!A990,Invoice_Line_Items!G:G))</f>
        <v>2577.4499999999998</v>
      </c>
      <c r="F990" s="8">
        <f>(SUMIF(Invoice_Line_Items!B:B,Invoices!A990,Invoice_Line_Items!G:G))*(1-C990)</f>
        <v>2577.4499999999998</v>
      </c>
      <c r="G990" s="8">
        <f>SUMIF(Invoice_Line_Items!B:B,Invoices!A990,Invoice_Line_Items!I:I)-(E990-F990)</f>
        <v>1025.45</v>
      </c>
      <c r="H990" s="8">
        <f t="shared" si="30"/>
        <v>3</v>
      </c>
      <c r="I990">
        <f t="shared" si="31"/>
        <v>2021</v>
      </c>
    </row>
    <row r="991" spans="1:9" x14ac:dyDescent="0.15">
      <c r="A991" t="s">
        <v>1096</v>
      </c>
      <c r="B991" t="s">
        <v>19</v>
      </c>
      <c r="C991" s="3">
        <v>0</v>
      </c>
      <c r="D991" s="2">
        <v>44257.145476973819</v>
      </c>
      <c r="E991" s="8">
        <f>(SUMIF(Invoice_Line_Items!B:B,Invoices!A991,Invoice_Line_Items!G:G))</f>
        <v>212.95</v>
      </c>
      <c r="F991" s="8">
        <f>(SUMIF(Invoice_Line_Items!B:B,Invoices!A991,Invoice_Line_Items!G:G))*(1-C991)</f>
        <v>212.95</v>
      </c>
      <c r="G991" s="8">
        <f>SUMIF(Invoice_Line_Items!B:B,Invoices!A991,Invoice_Line_Items!I:I)-(E991-F991)</f>
        <v>121.49999999999999</v>
      </c>
      <c r="H991" s="8">
        <f t="shared" si="30"/>
        <v>3</v>
      </c>
      <c r="I991">
        <f t="shared" si="31"/>
        <v>2021</v>
      </c>
    </row>
    <row r="992" spans="1:9" x14ac:dyDescent="0.15">
      <c r="A992" t="s">
        <v>1097</v>
      </c>
      <c r="B992" t="s">
        <v>19</v>
      </c>
      <c r="C992" s="3">
        <v>0</v>
      </c>
      <c r="D992" s="2">
        <v>44257.393397231637</v>
      </c>
      <c r="E992" s="8">
        <f>(SUMIF(Invoice_Line_Items!B:B,Invoices!A992,Invoice_Line_Items!G:G))</f>
        <v>625.40000000000009</v>
      </c>
      <c r="F992" s="8">
        <f>(SUMIF(Invoice_Line_Items!B:B,Invoices!A992,Invoice_Line_Items!G:G))*(1-C992)</f>
        <v>625.40000000000009</v>
      </c>
      <c r="G992" s="8">
        <f>SUMIF(Invoice_Line_Items!B:B,Invoices!A992,Invoice_Line_Items!I:I)-(E992-F992)</f>
        <v>309.45</v>
      </c>
      <c r="H992" s="8">
        <f t="shared" si="30"/>
        <v>3</v>
      </c>
      <c r="I992">
        <f t="shared" si="31"/>
        <v>2021</v>
      </c>
    </row>
    <row r="993" spans="1:9" x14ac:dyDescent="0.15">
      <c r="A993" t="s">
        <v>1098</v>
      </c>
      <c r="B993" t="s">
        <v>29</v>
      </c>
      <c r="C993" s="3">
        <v>0.1</v>
      </c>
      <c r="D993" s="2">
        <v>44257.531522548736</v>
      </c>
      <c r="E993" s="8">
        <f>(SUMIF(Invoice_Line_Items!B:B,Invoices!A993,Invoice_Line_Items!G:G))</f>
        <v>616.94999999999993</v>
      </c>
      <c r="F993" s="8">
        <f>(SUMIF(Invoice_Line_Items!B:B,Invoices!A993,Invoice_Line_Items!G:G))*(1-C993)</f>
        <v>555.255</v>
      </c>
      <c r="G993" s="8">
        <f>SUMIF(Invoice_Line_Items!B:B,Invoices!A993,Invoice_Line_Items!I:I)-(E993-F993)</f>
        <v>152.75500000000002</v>
      </c>
      <c r="H993" s="8">
        <f t="shared" si="30"/>
        <v>3</v>
      </c>
      <c r="I993">
        <f t="shared" si="31"/>
        <v>2021</v>
      </c>
    </row>
    <row r="994" spans="1:9" x14ac:dyDescent="0.15">
      <c r="A994" t="s">
        <v>1099</v>
      </c>
      <c r="B994" t="s">
        <v>18</v>
      </c>
      <c r="C994" s="3">
        <v>0</v>
      </c>
      <c r="D994" s="2">
        <v>44257.979873090189</v>
      </c>
      <c r="E994" s="8">
        <f>(SUMIF(Invoice_Line_Items!B:B,Invoices!A994,Invoice_Line_Items!G:G))</f>
        <v>489.34999999999997</v>
      </c>
      <c r="F994" s="8">
        <f>(SUMIF(Invoice_Line_Items!B:B,Invoices!A994,Invoice_Line_Items!G:G))*(1-C994)</f>
        <v>489.34999999999997</v>
      </c>
      <c r="G994" s="8">
        <f>SUMIF(Invoice_Line_Items!B:B,Invoices!A994,Invoice_Line_Items!I:I)-(E994-F994)</f>
        <v>229.45</v>
      </c>
      <c r="H994" s="8">
        <f t="shared" si="30"/>
        <v>3</v>
      </c>
      <c r="I994">
        <f t="shared" si="31"/>
        <v>2021</v>
      </c>
    </row>
    <row r="995" spans="1:9" x14ac:dyDescent="0.15">
      <c r="A995" t="s">
        <v>1100</v>
      </c>
      <c r="B995" t="s">
        <v>21</v>
      </c>
      <c r="C995" s="3">
        <v>0.1</v>
      </c>
      <c r="D995" s="2">
        <v>44258.091585307418</v>
      </c>
      <c r="E995" s="8">
        <f>(SUMIF(Invoice_Line_Items!B:B,Invoices!A995,Invoice_Line_Items!G:G))</f>
        <v>2990.05</v>
      </c>
      <c r="F995" s="8">
        <f>(SUMIF(Invoice_Line_Items!B:B,Invoices!A995,Invoice_Line_Items!G:G))*(1-C995)</f>
        <v>2691.0450000000001</v>
      </c>
      <c r="G995" s="8">
        <f>SUMIF(Invoice_Line_Items!B:B,Invoices!A995,Invoice_Line_Items!I:I)-(E995-F995)</f>
        <v>927.49499999999989</v>
      </c>
      <c r="H995" s="8">
        <f t="shared" si="30"/>
        <v>3</v>
      </c>
      <c r="I995">
        <f t="shared" si="31"/>
        <v>2021</v>
      </c>
    </row>
    <row r="996" spans="1:9" x14ac:dyDescent="0.15">
      <c r="A996" t="s">
        <v>1101</v>
      </c>
      <c r="B996" t="s">
        <v>23</v>
      </c>
      <c r="C996" s="3">
        <v>0.1</v>
      </c>
      <c r="D996" s="2">
        <v>44258.146348945338</v>
      </c>
      <c r="E996" s="8">
        <f>(SUMIF(Invoice_Line_Items!B:B,Invoices!A996,Invoice_Line_Items!G:G))</f>
        <v>92.45</v>
      </c>
      <c r="F996" s="8">
        <f>(SUMIF(Invoice_Line_Items!B:B,Invoices!A996,Invoice_Line_Items!G:G))*(1-C996)</f>
        <v>83.204999999999998</v>
      </c>
      <c r="G996" s="8">
        <f>SUMIF(Invoice_Line_Items!B:B,Invoices!A996,Invoice_Line_Items!I:I)-(E996-F996)</f>
        <v>46.404999999999987</v>
      </c>
      <c r="H996" s="8">
        <f t="shared" si="30"/>
        <v>3</v>
      </c>
      <c r="I996">
        <f t="shared" si="31"/>
        <v>2021</v>
      </c>
    </row>
    <row r="997" spans="1:9" x14ac:dyDescent="0.15">
      <c r="A997" t="s">
        <v>1102</v>
      </c>
      <c r="B997" t="s">
        <v>25</v>
      </c>
      <c r="C997" s="3">
        <v>0.1</v>
      </c>
      <c r="D997" s="2">
        <v>44258.262178453115</v>
      </c>
      <c r="E997" s="8">
        <f>(SUMIF(Invoice_Line_Items!B:B,Invoices!A997,Invoice_Line_Items!G:G))</f>
        <v>389.84999999999997</v>
      </c>
      <c r="F997" s="8">
        <f>(SUMIF(Invoice_Line_Items!B:B,Invoices!A997,Invoice_Line_Items!G:G))*(1-C997)</f>
        <v>350.86499999999995</v>
      </c>
      <c r="G997" s="8">
        <f>SUMIF(Invoice_Line_Items!B:B,Invoices!A997,Invoice_Line_Items!I:I)-(E997-F997)</f>
        <v>82.364999999999952</v>
      </c>
      <c r="H997" s="8">
        <f t="shared" si="30"/>
        <v>3</v>
      </c>
      <c r="I997">
        <f t="shared" si="31"/>
        <v>2021</v>
      </c>
    </row>
    <row r="998" spans="1:9" x14ac:dyDescent="0.15">
      <c r="A998" t="s">
        <v>1103</v>
      </c>
      <c r="B998" t="s">
        <v>17</v>
      </c>
      <c r="C998" s="3">
        <v>0</v>
      </c>
      <c r="D998" s="2">
        <v>44258.486367387733</v>
      </c>
      <c r="E998" s="8">
        <f>(SUMIF(Invoice_Line_Items!B:B,Invoices!A998,Invoice_Line_Items!G:G))</f>
        <v>405.90000000000003</v>
      </c>
      <c r="F998" s="8">
        <f>(SUMIF(Invoice_Line_Items!B:B,Invoices!A998,Invoice_Line_Items!G:G))*(1-C998)</f>
        <v>405.90000000000003</v>
      </c>
      <c r="G998" s="8">
        <f>SUMIF(Invoice_Line_Items!B:B,Invoices!A998,Invoice_Line_Items!I:I)-(E998-F998)</f>
        <v>169.29999999999995</v>
      </c>
      <c r="H998" s="8">
        <f t="shared" si="30"/>
        <v>3</v>
      </c>
      <c r="I998">
        <f t="shared" si="31"/>
        <v>2021</v>
      </c>
    </row>
    <row r="999" spans="1:9" x14ac:dyDescent="0.15">
      <c r="A999" t="s">
        <v>1104</v>
      </c>
      <c r="B999" t="s">
        <v>21</v>
      </c>
      <c r="C999" s="3">
        <v>0</v>
      </c>
      <c r="D999" s="2">
        <v>44258.501926173441</v>
      </c>
      <c r="E999" s="8">
        <f>(SUMIF(Invoice_Line_Items!B:B,Invoices!A999,Invoice_Line_Items!G:G))</f>
        <v>140.39999999999998</v>
      </c>
      <c r="F999" s="8">
        <f>(SUMIF(Invoice_Line_Items!B:B,Invoices!A999,Invoice_Line_Items!G:G))*(1-C999)</f>
        <v>140.39999999999998</v>
      </c>
      <c r="G999" s="8">
        <f>SUMIF(Invoice_Line_Items!B:B,Invoices!A999,Invoice_Line_Items!I:I)-(E999-F999)</f>
        <v>51.149999999999991</v>
      </c>
      <c r="H999" s="8">
        <f t="shared" si="30"/>
        <v>3</v>
      </c>
      <c r="I999">
        <f t="shared" si="31"/>
        <v>2021</v>
      </c>
    </row>
    <row r="1000" spans="1:9" x14ac:dyDescent="0.15">
      <c r="A1000" t="s">
        <v>1105</v>
      </c>
      <c r="B1000" t="s">
        <v>17</v>
      </c>
      <c r="C1000" s="3">
        <v>0</v>
      </c>
      <c r="D1000" s="2">
        <v>44258.929704207949</v>
      </c>
      <c r="E1000" s="8">
        <f>(SUMIF(Invoice_Line_Items!B:B,Invoices!A1000,Invoice_Line_Items!G:G))</f>
        <v>359.4</v>
      </c>
      <c r="F1000" s="8">
        <f>(SUMIF(Invoice_Line_Items!B:B,Invoices!A1000,Invoice_Line_Items!G:G))*(1-C1000)</f>
        <v>359.4</v>
      </c>
      <c r="G1000" s="8">
        <f>SUMIF(Invoice_Line_Items!B:B,Invoices!A1000,Invoice_Line_Items!I:I)-(E1000-F1000)</f>
        <v>180</v>
      </c>
      <c r="H1000" s="8">
        <f t="shared" si="30"/>
        <v>3</v>
      </c>
      <c r="I1000">
        <f t="shared" si="31"/>
        <v>2021</v>
      </c>
    </row>
    <row r="1001" spans="1:9" x14ac:dyDescent="0.15">
      <c r="A1001" t="s">
        <v>106</v>
      </c>
      <c r="B1001" t="s">
        <v>20</v>
      </c>
      <c r="C1001" s="3">
        <v>0</v>
      </c>
      <c r="D1001" s="2">
        <v>44259.229013036922</v>
      </c>
      <c r="E1001" s="8">
        <f>(SUMIF(Invoice_Line_Items!B:B,Invoices!A1001,Invoice_Line_Items!G:G))</f>
        <v>13406.55</v>
      </c>
      <c r="F1001" s="8">
        <f>(SUMIF(Invoice_Line_Items!B:B,Invoices!A1001,Invoice_Line_Items!G:G))*(1-C1001)</f>
        <v>13406.55</v>
      </c>
      <c r="G1001" s="8">
        <f>SUMIF(Invoice_Line_Items!B:B,Invoices!A1001,Invoice_Line_Items!I:I)-(E1001-F1001)</f>
        <v>4205.0499999999984</v>
      </c>
      <c r="H1001" s="8">
        <f t="shared" si="30"/>
        <v>3</v>
      </c>
      <c r="I1001">
        <f t="shared" si="31"/>
        <v>2021</v>
      </c>
    </row>
    <row r="1002" spans="1:9" x14ac:dyDescent="0.15">
      <c r="A1002" t="s">
        <v>1106</v>
      </c>
      <c r="B1002" t="s">
        <v>20</v>
      </c>
      <c r="C1002" s="3">
        <v>0</v>
      </c>
      <c r="D1002" s="2">
        <v>44259.446897818016</v>
      </c>
      <c r="E1002" s="8">
        <f>(SUMIF(Invoice_Line_Items!B:B,Invoices!A1002,Invoice_Line_Items!G:G))</f>
        <v>411.7</v>
      </c>
      <c r="F1002" s="8">
        <f>(SUMIF(Invoice_Line_Items!B:B,Invoices!A1002,Invoice_Line_Items!G:G))*(1-C1002)</f>
        <v>411.7</v>
      </c>
      <c r="G1002" s="8">
        <f>SUMIF(Invoice_Line_Items!B:B,Invoices!A1002,Invoice_Line_Items!I:I)-(E1002-F1002)</f>
        <v>181.35</v>
      </c>
      <c r="H1002" s="8">
        <f t="shared" si="30"/>
        <v>3</v>
      </c>
      <c r="I1002">
        <f t="shared" si="31"/>
        <v>2021</v>
      </c>
    </row>
    <row r="1003" spans="1:9" x14ac:dyDescent="0.15">
      <c r="A1003" t="s">
        <v>1107</v>
      </c>
      <c r="B1003" t="s">
        <v>19</v>
      </c>
      <c r="C1003" s="3">
        <v>0</v>
      </c>
      <c r="D1003" s="2">
        <v>44259.675591912033</v>
      </c>
      <c r="E1003" s="8">
        <f>(SUMIF(Invoice_Line_Items!B:B,Invoices!A1003,Invoice_Line_Items!G:G))</f>
        <v>38.450000000000003</v>
      </c>
      <c r="F1003" s="8">
        <f>(SUMIF(Invoice_Line_Items!B:B,Invoices!A1003,Invoice_Line_Items!G:G))*(1-C1003)</f>
        <v>38.450000000000003</v>
      </c>
      <c r="G1003" s="8">
        <f>SUMIF(Invoice_Line_Items!B:B,Invoices!A1003,Invoice_Line_Items!I:I)-(E1003-F1003)</f>
        <v>17.200000000000003</v>
      </c>
      <c r="H1003" s="8">
        <f t="shared" si="30"/>
        <v>3</v>
      </c>
      <c r="I1003">
        <f t="shared" si="31"/>
        <v>2021</v>
      </c>
    </row>
    <row r="1004" spans="1:9" x14ac:dyDescent="0.15">
      <c r="A1004" t="s">
        <v>1108</v>
      </c>
      <c r="B1004" t="s">
        <v>17</v>
      </c>
      <c r="C1004" s="3">
        <v>0.2</v>
      </c>
      <c r="D1004" s="2">
        <v>44259.855857077135</v>
      </c>
      <c r="E1004" s="8">
        <f>(SUMIF(Invoice_Line_Items!B:B,Invoices!A1004,Invoice_Line_Items!G:G))</f>
        <v>59.8</v>
      </c>
      <c r="F1004" s="8">
        <f>(SUMIF(Invoice_Line_Items!B:B,Invoices!A1004,Invoice_Line_Items!G:G))*(1-C1004)</f>
        <v>47.84</v>
      </c>
      <c r="G1004" s="8">
        <f>SUMIF(Invoice_Line_Items!B:B,Invoices!A1004,Invoice_Line_Items!I:I)-(E1004-F1004)</f>
        <v>0.24000000000000199</v>
      </c>
      <c r="H1004" s="8">
        <f t="shared" si="30"/>
        <v>3</v>
      </c>
      <c r="I1004">
        <f t="shared" si="31"/>
        <v>2021</v>
      </c>
    </row>
    <row r="1005" spans="1:9" x14ac:dyDescent="0.15">
      <c r="A1005" t="s">
        <v>1109</v>
      </c>
      <c r="B1005" t="s">
        <v>20</v>
      </c>
      <c r="C1005" s="3">
        <v>0.1</v>
      </c>
      <c r="D1005" s="2">
        <v>44259.879440785153</v>
      </c>
      <c r="E1005" s="8">
        <f>(SUMIF(Invoice_Line_Items!B:B,Invoices!A1005,Invoice_Line_Items!G:G))</f>
        <v>298.8</v>
      </c>
      <c r="F1005" s="8">
        <f>(SUMIF(Invoice_Line_Items!B:B,Invoices!A1005,Invoice_Line_Items!G:G))*(1-C1005)</f>
        <v>268.92</v>
      </c>
      <c r="G1005" s="8">
        <f>SUMIF(Invoice_Line_Items!B:B,Invoices!A1005,Invoice_Line_Items!I:I)-(E1005-F1005)</f>
        <v>72.17</v>
      </c>
      <c r="H1005" s="8">
        <f t="shared" si="30"/>
        <v>3</v>
      </c>
      <c r="I1005">
        <f t="shared" si="31"/>
        <v>2021</v>
      </c>
    </row>
    <row r="1006" spans="1:9" x14ac:dyDescent="0.15">
      <c r="A1006" t="s">
        <v>1110</v>
      </c>
      <c r="B1006" t="s">
        <v>19</v>
      </c>
      <c r="C1006" s="3">
        <v>0</v>
      </c>
      <c r="D1006" s="2">
        <v>44259.897579203709</v>
      </c>
      <c r="E1006" s="8">
        <f>(SUMIF(Invoice_Line_Items!B:B,Invoices!A1006,Invoice_Line_Items!G:G))</f>
        <v>1130.6999999999998</v>
      </c>
      <c r="F1006" s="8">
        <f>(SUMIF(Invoice_Line_Items!B:B,Invoices!A1006,Invoice_Line_Items!G:G))*(1-C1006)</f>
        <v>1130.6999999999998</v>
      </c>
      <c r="G1006" s="8">
        <f>SUMIF(Invoice_Line_Items!B:B,Invoices!A1006,Invoice_Line_Items!I:I)-(E1006-F1006)</f>
        <v>430.14999999999986</v>
      </c>
      <c r="H1006" s="8">
        <f t="shared" si="30"/>
        <v>3</v>
      </c>
      <c r="I1006">
        <f t="shared" si="31"/>
        <v>2021</v>
      </c>
    </row>
    <row r="1007" spans="1:9" x14ac:dyDescent="0.15">
      <c r="A1007" t="s">
        <v>1111</v>
      </c>
      <c r="B1007" t="s">
        <v>17</v>
      </c>
      <c r="C1007" s="3">
        <v>0</v>
      </c>
      <c r="D1007" s="2">
        <v>44260.178695782677</v>
      </c>
      <c r="E1007" s="8">
        <f>(SUMIF(Invoice_Line_Items!B:B,Invoices!A1007,Invoice_Line_Items!G:G))</f>
        <v>597.1</v>
      </c>
      <c r="F1007" s="8">
        <f>(SUMIF(Invoice_Line_Items!B:B,Invoices!A1007,Invoice_Line_Items!G:G))*(1-C1007)</f>
        <v>597.1</v>
      </c>
      <c r="G1007" s="8">
        <f>SUMIF(Invoice_Line_Items!B:B,Invoices!A1007,Invoice_Line_Items!I:I)-(E1007-F1007)</f>
        <v>234.35</v>
      </c>
      <c r="H1007" s="8">
        <f t="shared" si="30"/>
        <v>3</v>
      </c>
      <c r="I1007">
        <f t="shared" si="31"/>
        <v>2021</v>
      </c>
    </row>
    <row r="1008" spans="1:9" x14ac:dyDescent="0.15">
      <c r="A1008" t="s">
        <v>1112</v>
      </c>
      <c r="B1008" t="s">
        <v>23</v>
      </c>
      <c r="C1008" s="3">
        <v>0.1</v>
      </c>
      <c r="D1008" s="2">
        <v>44260.41908169919</v>
      </c>
      <c r="E1008" s="8">
        <f>(SUMIF(Invoice_Line_Items!B:B,Invoices!A1008,Invoice_Line_Items!G:G))</f>
        <v>277.04999999999995</v>
      </c>
      <c r="F1008" s="8">
        <f>(SUMIF(Invoice_Line_Items!B:B,Invoices!A1008,Invoice_Line_Items!G:G))*(1-C1008)</f>
        <v>249.34499999999997</v>
      </c>
      <c r="G1008" s="8">
        <f>SUMIF(Invoice_Line_Items!B:B,Invoices!A1008,Invoice_Line_Items!I:I)-(E1008-F1008)</f>
        <v>80.695000000000007</v>
      </c>
      <c r="H1008" s="8">
        <f t="shared" si="30"/>
        <v>3</v>
      </c>
      <c r="I1008">
        <f t="shared" si="31"/>
        <v>2021</v>
      </c>
    </row>
    <row r="1009" spans="1:9" x14ac:dyDescent="0.15">
      <c r="A1009" t="s">
        <v>1113</v>
      </c>
      <c r="B1009" t="s">
        <v>29</v>
      </c>
      <c r="C1009" s="3">
        <v>0</v>
      </c>
      <c r="D1009" s="2">
        <v>44260.84042876865</v>
      </c>
      <c r="E1009" s="8">
        <f>(SUMIF(Invoice_Line_Items!B:B,Invoices!A1009,Invoice_Line_Items!G:G))</f>
        <v>4050.8</v>
      </c>
      <c r="F1009" s="8">
        <f>(SUMIF(Invoice_Line_Items!B:B,Invoices!A1009,Invoice_Line_Items!G:G))*(1-C1009)</f>
        <v>4050.8</v>
      </c>
      <c r="G1009" s="8">
        <f>SUMIF(Invoice_Line_Items!B:B,Invoices!A1009,Invoice_Line_Items!I:I)-(E1009-F1009)</f>
        <v>1423.0500000000002</v>
      </c>
      <c r="H1009" s="8">
        <f t="shared" si="30"/>
        <v>3</v>
      </c>
      <c r="I1009">
        <f t="shared" si="31"/>
        <v>2021</v>
      </c>
    </row>
    <row r="1010" spans="1:9" x14ac:dyDescent="0.15">
      <c r="A1010" t="s">
        <v>1114</v>
      </c>
      <c r="B1010" t="s">
        <v>18</v>
      </c>
      <c r="C1010" s="3">
        <v>0</v>
      </c>
      <c r="D1010" s="2">
        <v>44260.896014571896</v>
      </c>
      <c r="E1010" s="8">
        <f>(SUMIF(Invoice_Line_Items!B:B,Invoices!A1010,Invoice_Line_Items!G:G))</f>
        <v>2599</v>
      </c>
      <c r="F1010" s="8">
        <f>(SUMIF(Invoice_Line_Items!B:B,Invoices!A1010,Invoice_Line_Items!G:G))*(1-C1010)</f>
        <v>2599</v>
      </c>
      <c r="G1010" s="8">
        <f>SUMIF(Invoice_Line_Items!B:B,Invoices!A1010,Invoice_Line_Items!I:I)-(E1010-F1010)</f>
        <v>808.99999999999977</v>
      </c>
      <c r="H1010" s="8">
        <f t="shared" si="30"/>
        <v>3</v>
      </c>
      <c r="I1010">
        <f t="shared" si="31"/>
        <v>2021</v>
      </c>
    </row>
    <row r="1011" spans="1:9" x14ac:dyDescent="0.15">
      <c r="A1011" t="s">
        <v>1115</v>
      </c>
      <c r="B1011" t="s">
        <v>29</v>
      </c>
      <c r="C1011" s="3">
        <v>0</v>
      </c>
      <c r="D1011" s="2">
        <v>44261.280999627947</v>
      </c>
      <c r="E1011" s="8">
        <f>(SUMIF(Invoice_Line_Items!B:B,Invoices!A1011,Invoice_Line_Items!G:G))</f>
        <v>5331.15</v>
      </c>
      <c r="F1011" s="8">
        <f>(SUMIF(Invoice_Line_Items!B:B,Invoices!A1011,Invoice_Line_Items!G:G))*(1-C1011)</f>
        <v>5331.15</v>
      </c>
      <c r="G1011" s="8">
        <f>SUMIF(Invoice_Line_Items!B:B,Invoices!A1011,Invoice_Line_Items!I:I)-(E1011-F1011)</f>
        <v>2127.9000000000005</v>
      </c>
      <c r="H1011" s="8">
        <f t="shared" si="30"/>
        <v>3</v>
      </c>
      <c r="I1011">
        <f t="shared" si="31"/>
        <v>2021</v>
      </c>
    </row>
    <row r="1012" spans="1:9" x14ac:dyDescent="0.15">
      <c r="A1012" t="s">
        <v>1116</v>
      </c>
      <c r="B1012" t="s">
        <v>21</v>
      </c>
      <c r="C1012" s="3">
        <v>0.1</v>
      </c>
      <c r="D1012" s="2">
        <v>44261.473441017086</v>
      </c>
      <c r="E1012" s="8">
        <f>(SUMIF(Invoice_Line_Items!B:B,Invoices!A1012,Invoice_Line_Items!G:G))</f>
        <v>44.75</v>
      </c>
      <c r="F1012" s="8">
        <f>(SUMIF(Invoice_Line_Items!B:B,Invoices!A1012,Invoice_Line_Items!G:G))*(1-C1012)</f>
        <v>40.274999999999999</v>
      </c>
      <c r="G1012" s="8">
        <f>SUMIF(Invoice_Line_Items!B:B,Invoices!A1012,Invoice_Line_Items!I:I)-(E1012-F1012)</f>
        <v>24.024999999999995</v>
      </c>
      <c r="H1012" s="8">
        <f t="shared" si="30"/>
        <v>3</v>
      </c>
      <c r="I1012">
        <f t="shared" si="31"/>
        <v>2021</v>
      </c>
    </row>
    <row r="1013" spans="1:9" x14ac:dyDescent="0.15">
      <c r="A1013" t="s">
        <v>1117</v>
      </c>
      <c r="B1013" t="s">
        <v>19</v>
      </c>
      <c r="C1013" s="3">
        <v>0.1</v>
      </c>
      <c r="D1013" s="2">
        <v>44261.764241607612</v>
      </c>
      <c r="E1013" s="8">
        <f>(SUMIF(Invoice_Line_Items!B:B,Invoices!A1013,Invoice_Line_Items!G:G))</f>
        <v>408.3</v>
      </c>
      <c r="F1013" s="8">
        <f>(SUMIF(Invoice_Line_Items!B:B,Invoices!A1013,Invoice_Line_Items!G:G))*(1-C1013)</f>
        <v>367.47</v>
      </c>
      <c r="G1013" s="8">
        <f>SUMIF(Invoice_Line_Items!B:B,Invoices!A1013,Invoice_Line_Items!I:I)-(E1013-F1013)</f>
        <v>116.37</v>
      </c>
      <c r="H1013" s="8">
        <f t="shared" si="30"/>
        <v>3</v>
      </c>
      <c r="I1013">
        <f t="shared" si="31"/>
        <v>2021</v>
      </c>
    </row>
    <row r="1014" spans="1:9" x14ac:dyDescent="0.15">
      <c r="A1014" t="s">
        <v>1118</v>
      </c>
      <c r="B1014" t="s">
        <v>21</v>
      </c>
      <c r="C1014" s="3">
        <v>0</v>
      </c>
      <c r="D1014" s="2">
        <v>44261.871330549257</v>
      </c>
      <c r="E1014" s="8">
        <f>(SUMIF(Invoice_Line_Items!B:B,Invoices!A1014,Invoice_Line_Items!G:G))</f>
        <v>250.35</v>
      </c>
      <c r="F1014" s="8">
        <f>(SUMIF(Invoice_Line_Items!B:B,Invoices!A1014,Invoice_Line_Items!G:G))*(1-C1014)</f>
        <v>250.35</v>
      </c>
      <c r="G1014" s="8">
        <f>SUMIF(Invoice_Line_Items!B:B,Invoices!A1014,Invoice_Line_Items!I:I)-(E1014-F1014)</f>
        <v>124.25</v>
      </c>
      <c r="H1014" s="8">
        <f t="shared" si="30"/>
        <v>3</v>
      </c>
      <c r="I1014">
        <f t="shared" si="31"/>
        <v>2021</v>
      </c>
    </row>
    <row r="1015" spans="1:9" x14ac:dyDescent="0.15">
      <c r="A1015" t="s">
        <v>1119</v>
      </c>
      <c r="B1015" t="s">
        <v>19</v>
      </c>
      <c r="C1015" s="3">
        <v>0</v>
      </c>
      <c r="D1015" s="2">
        <v>44262.211943651702</v>
      </c>
      <c r="E1015" s="8">
        <f>(SUMIF(Invoice_Line_Items!B:B,Invoices!A1015,Invoice_Line_Items!G:G))</f>
        <v>5269.2999999999993</v>
      </c>
      <c r="F1015" s="8">
        <f>(SUMIF(Invoice_Line_Items!B:B,Invoices!A1015,Invoice_Line_Items!G:G))*(1-C1015)</f>
        <v>5269.2999999999993</v>
      </c>
      <c r="G1015" s="8">
        <f>SUMIF(Invoice_Line_Items!B:B,Invoices!A1015,Invoice_Line_Items!I:I)-(E1015-F1015)</f>
        <v>2341.5999999999995</v>
      </c>
      <c r="H1015" s="8">
        <f t="shared" si="30"/>
        <v>3</v>
      </c>
      <c r="I1015">
        <f t="shared" si="31"/>
        <v>2021</v>
      </c>
    </row>
    <row r="1016" spans="1:9" x14ac:dyDescent="0.15">
      <c r="A1016" t="s">
        <v>1120</v>
      </c>
      <c r="B1016" t="s">
        <v>24</v>
      </c>
      <c r="C1016" s="3">
        <v>0</v>
      </c>
      <c r="D1016" s="2">
        <v>44262.371445504519</v>
      </c>
      <c r="E1016" s="8">
        <f>(SUMIF(Invoice_Line_Items!B:B,Invoices!A1016,Invoice_Line_Items!G:G))</f>
        <v>624.25</v>
      </c>
      <c r="F1016" s="8">
        <f>(SUMIF(Invoice_Line_Items!B:B,Invoices!A1016,Invoice_Line_Items!G:G))*(1-C1016)</f>
        <v>624.25</v>
      </c>
      <c r="G1016" s="8">
        <f>SUMIF(Invoice_Line_Items!B:B,Invoices!A1016,Invoice_Line_Items!I:I)-(E1016-F1016)</f>
        <v>236.85</v>
      </c>
      <c r="H1016" s="8">
        <f t="shared" si="30"/>
        <v>3</v>
      </c>
      <c r="I1016">
        <f t="shared" si="31"/>
        <v>2021</v>
      </c>
    </row>
    <row r="1017" spans="1:9" x14ac:dyDescent="0.15">
      <c r="A1017" t="s">
        <v>1121</v>
      </c>
      <c r="B1017" t="s">
        <v>23</v>
      </c>
      <c r="C1017" s="3">
        <v>0</v>
      </c>
      <c r="D1017" s="2">
        <v>44262.596112250416</v>
      </c>
      <c r="E1017" s="8">
        <f>(SUMIF(Invoice_Line_Items!B:B,Invoices!A1017,Invoice_Line_Items!G:G))</f>
        <v>79.95</v>
      </c>
      <c r="F1017" s="8">
        <f>(SUMIF(Invoice_Line_Items!B:B,Invoices!A1017,Invoice_Line_Items!G:G))*(1-C1017)</f>
        <v>79.95</v>
      </c>
      <c r="G1017" s="8">
        <f>SUMIF(Invoice_Line_Items!B:B,Invoices!A1017,Invoice_Line_Items!I:I)-(E1017-F1017)</f>
        <v>27.950000000000003</v>
      </c>
      <c r="H1017" s="8">
        <f t="shared" si="30"/>
        <v>3</v>
      </c>
      <c r="I1017">
        <f t="shared" si="31"/>
        <v>2021</v>
      </c>
    </row>
    <row r="1018" spans="1:9" x14ac:dyDescent="0.15">
      <c r="A1018" t="s">
        <v>1122</v>
      </c>
      <c r="B1018" t="s">
        <v>20</v>
      </c>
      <c r="C1018" s="3">
        <v>0.1</v>
      </c>
      <c r="D1018" s="2">
        <v>44262.889510916153</v>
      </c>
      <c r="E1018" s="8">
        <f>(SUMIF(Invoice_Line_Items!B:B,Invoices!A1018,Invoice_Line_Items!G:G))</f>
        <v>35.9</v>
      </c>
      <c r="F1018" s="8">
        <f>(SUMIF(Invoice_Line_Items!B:B,Invoices!A1018,Invoice_Line_Items!G:G))*(1-C1018)</f>
        <v>32.31</v>
      </c>
      <c r="G1018" s="8">
        <f>SUMIF(Invoice_Line_Items!B:B,Invoices!A1018,Invoice_Line_Items!I:I)-(E1018-F1018)</f>
        <v>8.1600000000000019</v>
      </c>
      <c r="H1018" s="8">
        <f t="shared" si="30"/>
        <v>3</v>
      </c>
      <c r="I1018">
        <f t="shared" si="31"/>
        <v>2021</v>
      </c>
    </row>
    <row r="1019" spans="1:9" x14ac:dyDescent="0.15">
      <c r="A1019" t="s">
        <v>1123</v>
      </c>
      <c r="B1019" t="s">
        <v>29</v>
      </c>
      <c r="C1019" s="3">
        <v>0.1</v>
      </c>
      <c r="D1019" s="2">
        <v>44263.060147036886</v>
      </c>
      <c r="E1019" s="8">
        <f>(SUMIF(Invoice_Line_Items!B:B,Invoices!A1019,Invoice_Line_Items!G:G))</f>
        <v>6828.7999999999984</v>
      </c>
      <c r="F1019" s="8">
        <f>(SUMIF(Invoice_Line_Items!B:B,Invoices!A1019,Invoice_Line_Items!G:G))*(1-C1019)</f>
        <v>6145.9199999999983</v>
      </c>
      <c r="G1019" s="8">
        <f>SUMIF(Invoice_Line_Items!B:B,Invoices!A1019,Invoice_Line_Items!I:I)-(E1019-F1019)</f>
        <v>1472.5199999999995</v>
      </c>
      <c r="H1019" s="8">
        <f t="shared" si="30"/>
        <v>3</v>
      </c>
      <c r="I1019">
        <f t="shared" si="31"/>
        <v>2021</v>
      </c>
    </row>
    <row r="1020" spans="1:9" x14ac:dyDescent="0.15">
      <c r="A1020" t="s">
        <v>1124</v>
      </c>
      <c r="B1020" t="s">
        <v>18</v>
      </c>
      <c r="C1020" s="3">
        <v>0</v>
      </c>
      <c r="D1020" s="2">
        <v>44263.068485805059</v>
      </c>
      <c r="E1020" s="8">
        <f>(SUMIF(Invoice_Line_Items!B:B,Invoices!A1020,Invoice_Line_Items!G:G))</f>
        <v>7585.9999999999991</v>
      </c>
      <c r="F1020" s="8">
        <f>(SUMIF(Invoice_Line_Items!B:B,Invoices!A1020,Invoice_Line_Items!G:G))*(1-C1020)</f>
        <v>7585.9999999999991</v>
      </c>
      <c r="G1020" s="8">
        <f>SUMIF(Invoice_Line_Items!B:B,Invoices!A1020,Invoice_Line_Items!I:I)-(E1020-F1020)</f>
        <v>2391.9999999999995</v>
      </c>
      <c r="H1020" s="8">
        <f t="shared" si="30"/>
        <v>3</v>
      </c>
      <c r="I1020">
        <f t="shared" si="31"/>
        <v>2021</v>
      </c>
    </row>
    <row r="1021" spans="1:9" x14ac:dyDescent="0.15">
      <c r="A1021" t="s">
        <v>1125</v>
      </c>
      <c r="B1021" t="s">
        <v>17</v>
      </c>
      <c r="C1021" s="3">
        <v>0</v>
      </c>
      <c r="D1021" s="2">
        <v>44263.490126263001</v>
      </c>
      <c r="E1021" s="8">
        <f>(SUMIF(Invoice_Line_Items!B:B,Invoices!A1021,Invoice_Line_Items!G:G))</f>
        <v>9985.25</v>
      </c>
      <c r="F1021" s="8">
        <f>(SUMIF(Invoice_Line_Items!B:B,Invoices!A1021,Invoice_Line_Items!G:G))*(1-C1021)</f>
        <v>9985.25</v>
      </c>
      <c r="G1021" s="8">
        <f>SUMIF(Invoice_Line_Items!B:B,Invoices!A1021,Invoice_Line_Items!I:I)-(E1021-F1021)</f>
        <v>3650.8500000000004</v>
      </c>
      <c r="H1021" s="8">
        <f t="shared" si="30"/>
        <v>3</v>
      </c>
      <c r="I1021">
        <f t="shared" si="31"/>
        <v>2021</v>
      </c>
    </row>
    <row r="1022" spans="1:9" x14ac:dyDescent="0.15">
      <c r="A1022" t="s">
        <v>1126</v>
      </c>
      <c r="B1022" t="s">
        <v>25</v>
      </c>
      <c r="C1022" s="3">
        <v>0.1</v>
      </c>
      <c r="D1022" s="2">
        <v>44263.952891374072</v>
      </c>
      <c r="E1022" s="8">
        <f>(SUMIF(Invoice_Line_Items!B:B,Invoices!A1022,Invoice_Line_Items!G:G))</f>
        <v>9019.9499999999989</v>
      </c>
      <c r="F1022" s="8">
        <f>(SUMIF(Invoice_Line_Items!B:B,Invoices!A1022,Invoice_Line_Items!G:G))*(1-C1022)</f>
        <v>8117.954999999999</v>
      </c>
      <c r="G1022" s="8">
        <f>SUMIF(Invoice_Line_Items!B:B,Invoices!A1022,Invoice_Line_Items!I:I)-(E1022-F1022)</f>
        <v>2503.4550000000004</v>
      </c>
      <c r="H1022" s="8">
        <f t="shared" si="30"/>
        <v>3</v>
      </c>
      <c r="I1022">
        <f t="shared" si="31"/>
        <v>2021</v>
      </c>
    </row>
    <row r="1023" spans="1:9" x14ac:dyDescent="0.15">
      <c r="A1023" t="s">
        <v>1127</v>
      </c>
      <c r="B1023" t="s">
        <v>18</v>
      </c>
      <c r="C1023" s="3">
        <v>0</v>
      </c>
      <c r="D1023" s="2">
        <v>44264.065791390494</v>
      </c>
      <c r="E1023" s="8">
        <f>(SUMIF(Invoice_Line_Items!B:B,Invoices!A1023,Invoice_Line_Items!G:G))</f>
        <v>9.9499999999999993</v>
      </c>
      <c r="F1023" s="8">
        <f>(SUMIF(Invoice_Line_Items!B:B,Invoices!A1023,Invoice_Line_Items!G:G))*(1-C1023)</f>
        <v>9.9499999999999993</v>
      </c>
      <c r="G1023" s="8">
        <f>SUMIF(Invoice_Line_Items!B:B,Invoices!A1023,Invoice_Line_Items!I:I)-(E1023-F1023)</f>
        <v>2.25</v>
      </c>
      <c r="H1023" s="8">
        <f t="shared" si="30"/>
        <v>3</v>
      </c>
      <c r="I1023">
        <f t="shared" si="31"/>
        <v>2021</v>
      </c>
    </row>
    <row r="1024" spans="1:9" x14ac:dyDescent="0.15">
      <c r="A1024" t="s">
        <v>1128</v>
      </c>
      <c r="B1024" t="s">
        <v>23</v>
      </c>
      <c r="C1024" s="3">
        <v>0</v>
      </c>
      <c r="D1024" s="2">
        <v>44264.15237635855</v>
      </c>
      <c r="E1024" s="8">
        <f>(SUMIF(Invoice_Line_Items!B:B,Invoices!A1024,Invoice_Line_Items!G:G))</f>
        <v>62.65</v>
      </c>
      <c r="F1024" s="8">
        <f>(SUMIF(Invoice_Line_Items!B:B,Invoices!A1024,Invoice_Line_Items!G:G))*(1-C1024)</f>
        <v>62.65</v>
      </c>
      <c r="G1024" s="8">
        <f>SUMIF(Invoice_Line_Items!B:B,Invoices!A1024,Invoice_Line_Items!I:I)-(E1024-F1024)</f>
        <v>39.899999999999991</v>
      </c>
      <c r="H1024" s="8">
        <f t="shared" si="30"/>
        <v>3</v>
      </c>
      <c r="I1024">
        <f t="shared" si="31"/>
        <v>2021</v>
      </c>
    </row>
    <row r="1025" spans="1:9" x14ac:dyDescent="0.15">
      <c r="A1025" t="s">
        <v>1129</v>
      </c>
      <c r="B1025" t="s">
        <v>25</v>
      </c>
      <c r="C1025" s="3">
        <v>0</v>
      </c>
      <c r="D1025" s="2">
        <v>44264.397300497105</v>
      </c>
      <c r="E1025" s="8">
        <f>(SUMIF(Invoice_Line_Items!B:B,Invoices!A1025,Invoice_Line_Items!G:G))</f>
        <v>447.49999999999994</v>
      </c>
      <c r="F1025" s="8">
        <f>(SUMIF(Invoice_Line_Items!B:B,Invoices!A1025,Invoice_Line_Items!G:G))*(1-C1025)</f>
        <v>447.49999999999994</v>
      </c>
      <c r="G1025" s="8">
        <f>SUMIF(Invoice_Line_Items!B:B,Invoices!A1025,Invoice_Line_Items!I:I)-(E1025-F1025)</f>
        <v>284.99999999999994</v>
      </c>
      <c r="H1025" s="8">
        <f t="shared" si="30"/>
        <v>3</v>
      </c>
      <c r="I1025">
        <f t="shared" si="31"/>
        <v>2021</v>
      </c>
    </row>
    <row r="1026" spans="1:9" x14ac:dyDescent="0.15">
      <c r="A1026" t="s">
        <v>1130</v>
      </c>
      <c r="B1026" t="s">
        <v>23</v>
      </c>
      <c r="C1026" s="3">
        <v>0</v>
      </c>
      <c r="D1026" s="2">
        <v>44264.448293637761</v>
      </c>
      <c r="E1026" s="8">
        <f>(SUMIF(Invoice_Line_Items!B:B,Invoices!A1026,Invoice_Line_Items!G:G))</f>
        <v>1366.4000000000003</v>
      </c>
      <c r="F1026" s="8">
        <f>(SUMIF(Invoice_Line_Items!B:B,Invoices!A1026,Invoice_Line_Items!G:G))*(1-C1026)</f>
        <v>1366.4000000000003</v>
      </c>
      <c r="G1026" s="8">
        <f>SUMIF(Invoice_Line_Items!B:B,Invoices!A1026,Invoice_Line_Items!I:I)-(E1026-F1026)</f>
        <v>531.35000000000014</v>
      </c>
      <c r="H1026" s="8">
        <f t="shared" si="30"/>
        <v>3</v>
      </c>
      <c r="I1026">
        <f t="shared" si="31"/>
        <v>2021</v>
      </c>
    </row>
    <row r="1027" spans="1:9" x14ac:dyDescent="0.15">
      <c r="A1027" t="s">
        <v>1131</v>
      </c>
      <c r="B1027" t="s">
        <v>29</v>
      </c>
      <c r="C1027" s="3">
        <v>0</v>
      </c>
      <c r="D1027" s="2">
        <v>44264.759808131857</v>
      </c>
      <c r="E1027" s="8">
        <f>(SUMIF(Invoice_Line_Items!B:B,Invoices!A1027,Invoice_Line_Items!G:G))</f>
        <v>2290.75</v>
      </c>
      <c r="F1027" s="8">
        <f>(SUMIF(Invoice_Line_Items!B:B,Invoices!A1027,Invoice_Line_Items!G:G))*(1-C1027)</f>
        <v>2290.75</v>
      </c>
      <c r="G1027" s="8">
        <f>SUMIF(Invoice_Line_Items!B:B,Invoices!A1027,Invoice_Line_Items!I:I)-(E1027-F1027)</f>
        <v>853.35</v>
      </c>
      <c r="H1027" s="8">
        <f t="shared" ref="H1027:H1090" si="32">MONTH(D1027)</f>
        <v>3</v>
      </c>
      <c r="I1027">
        <f t="shared" ref="I1027:I1090" si="33">YEAR(D1027)</f>
        <v>2021</v>
      </c>
    </row>
    <row r="1028" spans="1:9" x14ac:dyDescent="0.15">
      <c r="A1028" t="s">
        <v>1132</v>
      </c>
      <c r="B1028" t="s">
        <v>19</v>
      </c>
      <c r="C1028" s="3">
        <v>0.2</v>
      </c>
      <c r="D1028" s="2">
        <v>44264.887900997208</v>
      </c>
      <c r="E1028" s="8">
        <f>(SUMIF(Invoice_Line_Items!B:B,Invoices!A1028,Invoice_Line_Items!G:G))</f>
        <v>503.05</v>
      </c>
      <c r="F1028" s="8">
        <f>(SUMIF(Invoice_Line_Items!B:B,Invoices!A1028,Invoice_Line_Items!G:G))*(1-C1028)</f>
        <v>402.44000000000005</v>
      </c>
      <c r="G1028" s="8">
        <f>SUMIF(Invoice_Line_Items!B:B,Invoices!A1028,Invoice_Line_Items!I:I)-(E1028-F1028)</f>
        <v>140.94000000000005</v>
      </c>
      <c r="H1028" s="8">
        <f t="shared" si="32"/>
        <v>3</v>
      </c>
      <c r="I1028">
        <f t="shared" si="33"/>
        <v>2021</v>
      </c>
    </row>
    <row r="1029" spans="1:9" x14ac:dyDescent="0.15">
      <c r="A1029" t="s">
        <v>1133</v>
      </c>
      <c r="B1029" t="s">
        <v>25</v>
      </c>
      <c r="C1029" s="3">
        <v>0.2</v>
      </c>
      <c r="D1029" s="2">
        <v>44265.123724243422</v>
      </c>
      <c r="E1029" s="8">
        <f>(SUMIF(Invoice_Line_Items!B:B,Invoices!A1029,Invoice_Line_Items!G:G))</f>
        <v>242.89999999999998</v>
      </c>
      <c r="F1029" s="8">
        <f>(SUMIF(Invoice_Line_Items!B:B,Invoices!A1029,Invoice_Line_Items!G:G))*(1-C1029)</f>
        <v>194.32</v>
      </c>
      <c r="G1029" s="8">
        <f>SUMIF(Invoice_Line_Items!B:B,Invoices!A1029,Invoice_Line_Items!I:I)-(E1029-F1029)</f>
        <v>31.870000000000005</v>
      </c>
      <c r="H1029" s="8">
        <f t="shared" si="32"/>
        <v>3</v>
      </c>
      <c r="I1029">
        <f t="shared" si="33"/>
        <v>2021</v>
      </c>
    </row>
    <row r="1030" spans="1:9" x14ac:dyDescent="0.15">
      <c r="A1030" t="s">
        <v>1134</v>
      </c>
      <c r="B1030" t="s">
        <v>24</v>
      </c>
      <c r="C1030" s="3">
        <v>0.1</v>
      </c>
      <c r="D1030" s="2">
        <v>44265.43889462552</v>
      </c>
      <c r="E1030" s="8">
        <f>(SUMIF(Invoice_Line_Items!B:B,Invoices!A1030,Invoice_Line_Items!G:G))</f>
        <v>2882</v>
      </c>
      <c r="F1030" s="8">
        <f>(SUMIF(Invoice_Line_Items!B:B,Invoices!A1030,Invoice_Line_Items!G:G))*(1-C1030)</f>
        <v>2593.8000000000002</v>
      </c>
      <c r="G1030" s="8">
        <f>SUMIF(Invoice_Line_Items!B:B,Invoices!A1030,Invoice_Line_Items!I:I)-(E1030-F1030)</f>
        <v>775.80000000000018</v>
      </c>
      <c r="H1030" s="8">
        <f t="shared" si="32"/>
        <v>3</v>
      </c>
      <c r="I1030">
        <f t="shared" si="33"/>
        <v>2021</v>
      </c>
    </row>
    <row r="1031" spans="1:9" x14ac:dyDescent="0.15">
      <c r="A1031" t="s">
        <v>1135</v>
      </c>
      <c r="B1031" t="s">
        <v>25</v>
      </c>
      <c r="C1031" s="3">
        <v>0</v>
      </c>
      <c r="D1031" s="2">
        <v>44265.62012446786</v>
      </c>
      <c r="E1031" s="8">
        <f>(SUMIF(Invoice_Line_Items!B:B,Invoices!A1031,Invoice_Line_Items!G:G))</f>
        <v>17.899999999999999</v>
      </c>
      <c r="F1031" s="8">
        <f>(SUMIF(Invoice_Line_Items!B:B,Invoices!A1031,Invoice_Line_Items!G:G))*(1-C1031)</f>
        <v>17.899999999999999</v>
      </c>
      <c r="G1031" s="8">
        <f>SUMIF(Invoice_Line_Items!B:B,Invoices!A1031,Invoice_Line_Items!I:I)-(E1031-F1031)</f>
        <v>11.399999999999999</v>
      </c>
      <c r="H1031" s="8">
        <f t="shared" si="32"/>
        <v>3</v>
      </c>
      <c r="I1031">
        <f t="shared" si="33"/>
        <v>2021</v>
      </c>
    </row>
    <row r="1032" spans="1:9" x14ac:dyDescent="0.15">
      <c r="A1032" t="s">
        <v>1136</v>
      </c>
      <c r="B1032" t="s">
        <v>20</v>
      </c>
      <c r="C1032" s="3">
        <v>0</v>
      </c>
      <c r="D1032" s="2">
        <v>44265.653116418252</v>
      </c>
      <c r="E1032" s="8">
        <f>(SUMIF(Invoice_Line_Items!B:B,Invoices!A1032,Invoice_Line_Items!G:G))</f>
        <v>1355.45</v>
      </c>
      <c r="F1032" s="8">
        <f>(SUMIF(Invoice_Line_Items!B:B,Invoices!A1032,Invoice_Line_Items!G:G))*(1-C1032)</f>
        <v>1355.45</v>
      </c>
      <c r="G1032" s="8">
        <f>SUMIF(Invoice_Line_Items!B:B,Invoices!A1032,Invoice_Line_Items!I:I)-(E1032-F1032)</f>
        <v>383.14999999999986</v>
      </c>
      <c r="H1032" s="8">
        <f t="shared" si="32"/>
        <v>3</v>
      </c>
      <c r="I1032">
        <f t="shared" si="33"/>
        <v>2021</v>
      </c>
    </row>
    <row r="1033" spans="1:9" x14ac:dyDescent="0.15">
      <c r="A1033" t="s">
        <v>1137</v>
      </c>
      <c r="B1033" t="s">
        <v>19</v>
      </c>
      <c r="C1033" s="3">
        <v>0</v>
      </c>
      <c r="D1033" s="2">
        <v>44265.738902914396</v>
      </c>
      <c r="E1033" s="8">
        <f>(SUMIF(Invoice_Line_Items!B:B,Invoices!A1033,Invoice_Line_Items!G:G))</f>
        <v>1203.4000000000001</v>
      </c>
      <c r="F1033" s="8">
        <f>(SUMIF(Invoice_Line_Items!B:B,Invoices!A1033,Invoice_Line_Items!G:G))*(1-C1033)</f>
        <v>1203.4000000000001</v>
      </c>
      <c r="G1033" s="8">
        <f>SUMIF(Invoice_Line_Items!B:B,Invoices!A1033,Invoice_Line_Items!I:I)-(E1033-F1033)</f>
        <v>494.45</v>
      </c>
      <c r="H1033" s="8">
        <f t="shared" si="32"/>
        <v>3</v>
      </c>
      <c r="I1033">
        <f t="shared" si="33"/>
        <v>2021</v>
      </c>
    </row>
    <row r="1034" spans="1:9" x14ac:dyDescent="0.15">
      <c r="A1034" t="s">
        <v>1138</v>
      </c>
      <c r="B1034" t="s">
        <v>22</v>
      </c>
      <c r="C1034" s="3">
        <v>0</v>
      </c>
      <c r="D1034" s="2">
        <v>44266.22866069158</v>
      </c>
      <c r="E1034" s="8">
        <f>(SUMIF(Invoice_Line_Items!B:B,Invoices!A1034,Invoice_Line_Items!G:G))</f>
        <v>231.65</v>
      </c>
      <c r="F1034" s="8">
        <f>(SUMIF(Invoice_Line_Items!B:B,Invoices!A1034,Invoice_Line_Items!G:G))*(1-C1034)</f>
        <v>231.65</v>
      </c>
      <c r="G1034" s="8">
        <f>SUMIF(Invoice_Line_Items!B:B,Invoices!A1034,Invoice_Line_Items!I:I)-(E1034-F1034)</f>
        <v>80.150000000000006</v>
      </c>
      <c r="H1034" s="8">
        <f t="shared" si="32"/>
        <v>3</v>
      </c>
      <c r="I1034">
        <f t="shared" si="33"/>
        <v>2021</v>
      </c>
    </row>
    <row r="1035" spans="1:9" x14ac:dyDescent="0.15">
      <c r="A1035" t="s">
        <v>1139</v>
      </c>
      <c r="B1035" t="s">
        <v>19</v>
      </c>
      <c r="C1035" s="3">
        <v>0</v>
      </c>
      <c r="D1035" s="2">
        <v>44266.449278984692</v>
      </c>
      <c r="E1035" s="8">
        <f>(SUMIF(Invoice_Line_Items!B:B,Invoices!A1035,Invoice_Line_Items!G:G))</f>
        <v>214.79999999999998</v>
      </c>
      <c r="F1035" s="8">
        <f>(SUMIF(Invoice_Line_Items!B:B,Invoices!A1035,Invoice_Line_Items!G:G))*(1-C1035)</f>
        <v>214.79999999999998</v>
      </c>
      <c r="G1035" s="8">
        <f>SUMIF(Invoice_Line_Items!B:B,Invoices!A1035,Invoice_Line_Items!I:I)-(E1035-F1035)</f>
        <v>136.79999999999998</v>
      </c>
      <c r="H1035" s="8">
        <f t="shared" si="32"/>
        <v>3</v>
      </c>
      <c r="I1035">
        <f t="shared" si="33"/>
        <v>2021</v>
      </c>
    </row>
    <row r="1036" spans="1:9" x14ac:dyDescent="0.15">
      <c r="A1036" t="s">
        <v>1140</v>
      </c>
      <c r="B1036" t="s">
        <v>29</v>
      </c>
      <c r="C1036" s="3">
        <v>0</v>
      </c>
      <c r="D1036" s="2">
        <v>44266.722836607172</v>
      </c>
      <c r="E1036" s="8">
        <f>(SUMIF(Invoice_Line_Items!B:B,Invoices!A1036,Invoice_Line_Items!G:G))</f>
        <v>8.9499999999999993</v>
      </c>
      <c r="F1036" s="8">
        <f>(SUMIF(Invoice_Line_Items!B:B,Invoices!A1036,Invoice_Line_Items!G:G))*(1-C1036)</f>
        <v>8.9499999999999993</v>
      </c>
      <c r="G1036" s="8">
        <f>SUMIF(Invoice_Line_Items!B:B,Invoices!A1036,Invoice_Line_Items!I:I)-(E1036-F1036)</f>
        <v>5.6999999999999993</v>
      </c>
      <c r="H1036" s="8">
        <f t="shared" si="32"/>
        <v>3</v>
      </c>
      <c r="I1036">
        <f t="shared" si="33"/>
        <v>2021</v>
      </c>
    </row>
    <row r="1037" spans="1:9" x14ac:dyDescent="0.15">
      <c r="A1037" t="s">
        <v>1141</v>
      </c>
      <c r="B1037" t="s">
        <v>29</v>
      </c>
      <c r="C1037" s="3">
        <v>0</v>
      </c>
      <c r="D1037" s="2">
        <v>44267.033779878693</v>
      </c>
      <c r="E1037" s="8">
        <f>(SUMIF(Invoice_Line_Items!B:B,Invoices!A1037,Invoice_Line_Items!G:G))</f>
        <v>89.5</v>
      </c>
      <c r="F1037" s="8">
        <f>(SUMIF(Invoice_Line_Items!B:B,Invoices!A1037,Invoice_Line_Items!G:G))*(1-C1037)</f>
        <v>89.5</v>
      </c>
      <c r="G1037" s="8">
        <f>SUMIF(Invoice_Line_Items!B:B,Invoices!A1037,Invoice_Line_Items!I:I)-(E1037-F1037)</f>
        <v>56.999999999999993</v>
      </c>
      <c r="H1037" s="8">
        <f t="shared" si="32"/>
        <v>3</v>
      </c>
      <c r="I1037">
        <f t="shared" si="33"/>
        <v>2021</v>
      </c>
    </row>
    <row r="1038" spans="1:9" x14ac:dyDescent="0.15">
      <c r="A1038" t="s">
        <v>1142</v>
      </c>
      <c r="B1038" t="s">
        <v>17</v>
      </c>
      <c r="C1038" s="3">
        <v>0</v>
      </c>
      <c r="D1038" s="2">
        <v>44267.107283372716</v>
      </c>
      <c r="E1038" s="8">
        <f>(SUMIF(Invoice_Line_Items!B:B,Invoices!A1038,Invoice_Line_Items!G:G))</f>
        <v>684.85</v>
      </c>
      <c r="F1038" s="8">
        <f>(SUMIF(Invoice_Line_Items!B:B,Invoices!A1038,Invoice_Line_Items!G:G))*(1-C1038)</f>
        <v>684.85</v>
      </c>
      <c r="G1038" s="8">
        <f>SUMIF(Invoice_Line_Items!B:B,Invoices!A1038,Invoice_Line_Items!I:I)-(E1038-F1038)</f>
        <v>241.3</v>
      </c>
      <c r="H1038" s="8">
        <f t="shared" si="32"/>
        <v>3</v>
      </c>
      <c r="I1038">
        <f t="shared" si="33"/>
        <v>2021</v>
      </c>
    </row>
    <row r="1039" spans="1:9" x14ac:dyDescent="0.15">
      <c r="A1039" t="s">
        <v>1143</v>
      </c>
      <c r="B1039" t="s">
        <v>19</v>
      </c>
      <c r="C1039" s="3">
        <v>0</v>
      </c>
      <c r="D1039" s="2">
        <v>44267.32700453337</v>
      </c>
      <c r="E1039" s="8">
        <f>(SUMIF(Invoice_Line_Items!B:B,Invoices!A1039,Invoice_Line_Items!G:G))</f>
        <v>150.39999999999998</v>
      </c>
      <c r="F1039" s="8">
        <f>(SUMIF(Invoice_Line_Items!B:B,Invoices!A1039,Invoice_Line_Items!G:G))*(1-C1039)</f>
        <v>150.39999999999998</v>
      </c>
      <c r="G1039" s="8">
        <f>SUMIF(Invoice_Line_Items!B:B,Invoices!A1039,Invoice_Line_Items!I:I)-(E1039-F1039)</f>
        <v>50.199999999999996</v>
      </c>
      <c r="H1039" s="8">
        <f t="shared" si="32"/>
        <v>3</v>
      </c>
      <c r="I1039">
        <f t="shared" si="33"/>
        <v>2021</v>
      </c>
    </row>
    <row r="1040" spans="1:9" x14ac:dyDescent="0.15">
      <c r="A1040" t="s">
        <v>1144</v>
      </c>
      <c r="B1040" t="s">
        <v>20</v>
      </c>
      <c r="C1040" s="3">
        <v>0</v>
      </c>
      <c r="D1040" s="2">
        <v>44267.334738152058</v>
      </c>
      <c r="E1040" s="8">
        <f>(SUMIF(Invoice_Line_Items!B:B,Invoices!A1040,Invoice_Line_Items!G:G))</f>
        <v>142.6</v>
      </c>
      <c r="F1040" s="8">
        <f>(SUMIF(Invoice_Line_Items!B:B,Invoices!A1040,Invoice_Line_Items!G:G))*(1-C1040)</f>
        <v>142.6</v>
      </c>
      <c r="G1040" s="8">
        <f>SUMIF(Invoice_Line_Items!B:B,Invoices!A1040,Invoice_Line_Items!I:I)-(E1040-F1040)</f>
        <v>53.29999999999999</v>
      </c>
      <c r="H1040" s="8">
        <f t="shared" si="32"/>
        <v>3</v>
      </c>
      <c r="I1040">
        <f t="shared" si="33"/>
        <v>2021</v>
      </c>
    </row>
    <row r="1041" spans="1:9" x14ac:dyDescent="0.15">
      <c r="A1041" t="s">
        <v>1145</v>
      </c>
      <c r="B1041" t="s">
        <v>21</v>
      </c>
      <c r="C1041" s="3">
        <v>0</v>
      </c>
      <c r="D1041" s="2">
        <v>44267.761441846509</v>
      </c>
      <c r="E1041" s="8">
        <f>(SUMIF(Invoice_Line_Items!B:B,Invoices!A1041,Invoice_Line_Items!G:G))</f>
        <v>8.9499999999999993</v>
      </c>
      <c r="F1041" s="8">
        <f>(SUMIF(Invoice_Line_Items!B:B,Invoices!A1041,Invoice_Line_Items!G:G))*(1-C1041)</f>
        <v>8.9499999999999993</v>
      </c>
      <c r="G1041" s="8">
        <f>SUMIF(Invoice_Line_Items!B:B,Invoices!A1041,Invoice_Line_Items!I:I)-(E1041-F1041)</f>
        <v>3.1999999999999993</v>
      </c>
      <c r="H1041" s="8">
        <f t="shared" si="32"/>
        <v>3</v>
      </c>
      <c r="I1041">
        <f t="shared" si="33"/>
        <v>2021</v>
      </c>
    </row>
    <row r="1042" spans="1:9" x14ac:dyDescent="0.15">
      <c r="A1042" t="s">
        <v>1146</v>
      </c>
      <c r="B1042" t="s">
        <v>17</v>
      </c>
      <c r="C1042" s="3">
        <v>0</v>
      </c>
      <c r="D1042" s="2">
        <v>44268.193443260985</v>
      </c>
      <c r="E1042" s="8">
        <f>(SUMIF(Invoice_Line_Items!B:B,Invoices!A1042,Invoice_Line_Items!G:G))</f>
        <v>7412.9000000000005</v>
      </c>
      <c r="F1042" s="8">
        <f>(SUMIF(Invoice_Line_Items!B:B,Invoices!A1042,Invoice_Line_Items!G:G))*(1-C1042)</f>
        <v>7412.9000000000005</v>
      </c>
      <c r="G1042" s="8">
        <f>SUMIF(Invoice_Line_Items!B:B,Invoices!A1042,Invoice_Line_Items!I:I)-(E1042-F1042)</f>
        <v>2757.9</v>
      </c>
      <c r="H1042" s="8">
        <f t="shared" si="32"/>
        <v>3</v>
      </c>
      <c r="I1042">
        <f t="shared" si="33"/>
        <v>2021</v>
      </c>
    </row>
    <row r="1043" spans="1:9" x14ac:dyDescent="0.15">
      <c r="A1043" t="s">
        <v>1147</v>
      </c>
      <c r="B1043" t="s">
        <v>22</v>
      </c>
      <c r="C1043" s="3">
        <v>0</v>
      </c>
      <c r="D1043" s="2">
        <v>44268.545642610916</v>
      </c>
      <c r="E1043" s="8">
        <f>(SUMIF(Invoice_Line_Items!B:B,Invoices!A1043,Invoice_Line_Items!G:G))</f>
        <v>177.4</v>
      </c>
      <c r="F1043" s="8">
        <f>(SUMIF(Invoice_Line_Items!B:B,Invoices!A1043,Invoice_Line_Items!G:G))*(1-C1043)</f>
        <v>177.4</v>
      </c>
      <c r="G1043" s="8">
        <f>SUMIF(Invoice_Line_Items!B:B,Invoices!A1043,Invoice_Line_Items!I:I)-(E1043-F1043)</f>
        <v>66.400000000000006</v>
      </c>
      <c r="H1043" s="8">
        <f t="shared" si="32"/>
        <v>3</v>
      </c>
      <c r="I1043">
        <f t="shared" si="33"/>
        <v>2021</v>
      </c>
    </row>
    <row r="1044" spans="1:9" x14ac:dyDescent="0.15">
      <c r="A1044" t="s">
        <v>1148</v>
      </c>
      <c r="B1044" t="s">
        <v>17</v>
      </c>
      <c r="C1044" s="3">
        <v>0.1</v>
      </c>
      <c r="D1044" s="2">
        <v>44268.966581165412</v>
      </c>
      <c r="E1044" s="8">
        <f>(SUMIF(Invoice_Line_Items!B:B,Invoices!A1044,Invoice_Line_Items!G:G))</f>
        <v>1382.5</v>
      </c>
      <c r="F1044" s="8">
        <f>(SUMIF(Invoice_Line_Items!B:B,Invoices!A1044,Invoice_Line_Items!G:G))*(1-C1044)</f>
        <v>1244.25</v>
      </c>
      <c r="G1044" s="8">
        <f>SUMIF(Invoice_Line_Items!B:B,Invoices!A1044,Invoice_Line_Items!I:I)-(E1044-F1044)</f>
        <v>349.54999999999995</v>
      </c>
      <c r="H1044" s="8">
        <f t="shared" si="32"/>
        <v>3</v>
      </c>
      <c r="I1044">
        <f t="shared" si="33"/>
        <v>2021</v>
      </c>
    </row>
    <row r="1045" spans="1:9" x14ac:dyDescent="0.15">
      <c r="A1045" t="s">
        <v>1149</v>
      </c>
      <c r="B1045" t="s">
        <v>24</v>
      </c>
      <c r="C1045" s="3">
        <v>0</v>
      </c>
      <c r="D1045" s="2">
        <v>44269.198414311919</v>
      </c>
      <c r="E1045" s="8">
        <f>(SUMIF(Invoice_Line_Items!B:B,Invoices!A1045,Invoice_Line_Items!G:G))</f>
        <v>219.05</v>
      </c>
      <c r="F1045" s="8">
        <f>(SUMIF(Invoice_Line_Items!B:B,Invoices!A1045,Invoice_Line_Items!G:G))*(1-C1045)</f>
        <v>219.05</v>
      </c>
      <c r="G1045" s="8">
        <f>SUMIF(Invoice_Line_Items!B:B,Invoices!A1045,Invoice_Line_Items!I:I)-(E1045-F1045)</f>
        <v>89.699999999999989</v>
      </c>
      <c r="H1045" s="8">
        <f t="shared" si="32"/>
        <v>3</v>
      </c>
      <c r="I1045">
        <f t="shared" si="33"/>
        <v>2021</v>
      </c>
    </row>
    <row r="1046" spans="1:9" x14ac:dyDescent="0.15">
      <c r="A1046" t="s">
        <v>1150</v>
      </c>
      <c r="B1046" t="s">
        <v>29</v>
      </c>
      <c r="C1046" s="3">
        <v>0.1</v>
      </c>
      <c r="D1046" s="2">
        <v>44269.426095077186</v>
      </c>
      <c r="E1046" s="8">
        <f>(SUMIF(Invoice_Line_Items!B:B,Invoices!A1046,Invoice_Line_Items!G:G))</f>
        <v>9.9499999999999993</v>
      </c>
      <c r="F1046" s="8">
        <f>(SUMIF(Invoice_Line_Items!B:B,Invoices!A1046,Invoice_Line_Items!G:G))*(1-C1046)</f>
        <v>8.9550000000000001</v>
      </c>
      <c r="G1046" s="8">
        <f>SUMIF(Invoice_Line_Items!B:B,Invoices!A1046,Invoice_Line_Items!I:I)-(E1046-F1046)</f>
        <v>0.95500000000000007</v>
      </c>
      <c r="H1046" s="8">
        <f t="shared" si="32"/>
        <v>3</v>
      </c>
      <c r="I1046">
        <f t="shared" si="33"/>
        <v>2021</v>
      </c>
    </row>
    <row r="1047" spans="1:9" x14ac:dyDescent="0.15">
      <c r="A1047" t="s">
        <v>1151</v>
      </c>
      <c r="B1047" t="s">
        <v>17</v>
      </c>
      <c r="C1047" s="3">
        <v>0</v>
      </c>
      <c r="D1047" s="2">
        <v>44269.812755748244</v>
      </c>
      <c r="E1047" s="8">
        <f>(SUMIF(Invoice_Line_Items!B:B,Invoices!A1047,Invoice_Line_Items!G:G))</f>
        <v>174.45</v>
      </c>
      <c r="F1047" s="8">
        <f>(SUMIF(Invoice_Line_Items!B:B,Invoices!A1047,Invoice_Line_Items!G:G))*(1-C1047)</f>
        <v>174.45</v>
      </c>
      <c r="G1047" s="8">
        <f>SUMIF(Invoice_Line_Items!B:B,Invoices!A1047,Invoice_Line_Items!I:I)-(E1047-F1047)</f>
        <v>72.349999999999994</v>
      </c>
      <c r="H1047" s="8">
        <f t="shared" si="32"/>
        <v>3</v>
      </c>
      <c r="I1047">
        <f t="shared" si="33"/>
        <v>2021</v>
      </c>
    </row>
    <row r="1048" spans="1:9" x14ac:dyDescent="0.15">
      <c r="A1048" t="s">
        <v>1152</v>
      </c>
      <c r="B1048" t="s">
        <v>20</v>
      </c>
      <c r="C1048" s="3">
        <v>0.2</v>
      </c>
      <c r="D1048" s="2">
        <v>44269.954418871093</v>
      </c>
      <c r="E1048" s="8">
        <f>(SUMIF(Invoice_Line_Items!B:B,Invoices!A1048,Invoice_Line_Items!G:G))</f>
        <v>239.85000000000002</v>
      </c>
      <c r="F1048" s="8">
        <f>(SUMIF(Invoice_Line_Items!B:B,Invoices!A1048,Invoice_Line_Items!G:G))*(1-C1048)</f>
        <v>191.88000000000002</v>
      </c>
      <c r="G1048" s="8">
        <f>SUMIF(Invoice_Line_Items!B:B,Invoices!A1048,Invoice_Line_Items!I:I)-(E1048-F1048)</f>
        <v>35.88000000000001</v>
      </c>
      <c r="H1048" s="8">
        <f t="shared" si="32"/>
        <v>3</v>
      </c>
      <c r="I1048">
        <f t="shared" si="33"/>
        <v>2021</v>
      </c>
    </row>
    <row r="1049" spans="1:9" x14ac:dyDescent="0.15">
      <c r="A1049" t="s">
        <v>1153</v>
      </c>
      <c r="B1049" t="s">
        <v>20</v>
      </c>
      <c r="C1049" s="3">
        <v>0.1</v>
      </c>
      <c r="D1049" s="2">
        <v>44269.986906409547</v>
      </c>
      <c r="E1049" s="8">
        <f>(SUMIF(Invoice_Line_Items!B:B,Invoices!A1049,Invoice_Line_Items!G:G))</f>
        <v>1193.5</v>
      </c>
      <c r="F1049" s="8">
        <f>(SUMIF(Invoice_Line_Items!B:B,Invoices!A1049,Invoice_Line_Items!G:G))*(1-C1049)</f>
        <v>1074.1500000000001</v>
      </c>
      <c r="G1049" s="8">
        <f>SUMIF(Invoice_Line_Items!B:B,Invoices!A1049,Invoice_Line_Items!I:I)-(E1049-F1049)</f>
        <v>408.15000000000009</v>
      </c>
      <c r="H1049" s="8">
        <f t="shared" si="32"/>
        <v>3</v>
      </c>
      <c r="I1049">
        <f t="shared" si="33"/>
        <v>2021</v>
      </c>
    </row>
    <row r="1050" spans="1:9" x14ac:dyDescent="0.15">
      <c r="A1050" t="s">
        <v>1154</v>
      </c>
      <c r="B1050" t="s">
        <v>19</v>
      </c>
      <c r="C1050" s="3">
        <v>0</v>
      </c>
      <c r="D1050" s="2">
        <v>44270.243307665223</v>
      </c>
      <c r="E1050" s="8">
        <f>(SUMIF(Invoice_Line_Items!B:B,Invoices!A1050,Invoice_Line_Items!G:G))</f>
        <v>3.5</v>
      </c>
      <c r="F1050" s="8">
        <f>(SUMIF(Invoice_Line_Items!B:B,Invoices!A1050,Invoice_Line_Items!G:G))*(1-C1050)</f>
        <v>3.5</v>
      </c>
      <c r="G1050" s="8">
        <f>SUMIF(Invoice_Line_Items!B:B,Invoices!A1050,Invoice_Line_Items!I:I)-(E1050-F1050)</f>
        <v>0.54999999999999982</v>
      </c>
      <c r="H1050" s="8">
        <f t="shared" si="32"/>
        <v>3</v>
      </c>
      <c r="I1050">
        <f t="shared" si="33"/>
        <v>2021</v>
      </c>
    </row>
    <row r="1051" spans="1:9" x14ac:dyDescent="0.15">
      <c r="A1051" t="s">
        <v>1155</v>
      </c>
      <c r="B1051" t="s">
        <v>21</v>
      </c>
      <c r="C1051" s="3">
        <v>0</v>
      </c>
      <c r="D1051" s="2">
        <v>44270.533803295642</v>
      </c>
      <c r="E1051" s="8">
        <f>(SUMIF(Invoice_Line_Items!B:B,Invoices!A1051,Invoice_Line_Items!G:G))</f>
        <v>713.94999999999993</v>
      </c>
      <c r="F1051" s="8">
        <f>(SUMIF(Invoice_Line_Items!B:B,Invoices!A1051,Invoice_Line_Items!G:G))*(1-C1051)</f>
        <v>713.94999999999993</v>
      </c>
      <c r="G1051" s="8">
        <f>SUMIF(Invoice_Line_Items!B:B,Invoices!A1051,Invoice_Line_Items!I:I)-(E1051-F1051)</f>
        <v>288.75</v>
      </c>
      <c r="H1051" s="8">
        <f t="shared" si="32"/>
        <v>3</v>
      </c>
      <c r="I1051">
        <f t="shared" si="33"/>
        <v>2021</v>
      </c>
    </row>
    <row r="1052" spans="1:9" x14ac:dyDescent="0.15">
      <c r="A1052" t="s">
        <v>1156</v>
      </c>
      <c r="B1052" t="s">
        <v>17</v>
      </c>
      <c r="C1052" s="3">
        <v>0</v>
      </c>
      <c r="D1052" s="2">
        <v>44270.640038883903</v>
      </c>
      <c r="E1052" s="8">
        <f>(SUMIF(Invoice_Line_Items!B:B,Invoices!A1052,Invoice_Line_Items!G:G))</f>
        <v>1153.6500000000001</v>
      </c>
      <c r="F1052" s="8">
        <f>(SUMIF(Invoice_Line_Items!B:B,Invoices!A1052,Invoice_Line_Items!G:G))*(1-C1052)</f>
        <v>1153.6500000000001</v>
      </c>
      <c r="G1052" s="8">
        <f>SUMIF(Invoice_Line_Items!B:B,Invoices!A1052,Invoice_Line_Items!I:I)-(E1052-F1052)</f>
        <v>475.4</v>
      </c>
      <c r="H1052" s="8">
        <f t="shared" si="32"/>
        <v>3</v>
      </c>
      <c r="I1052">
        <f t="shared" si="33"/>
        <v>2021</v>
      </c>
    </row>
    <row r="1053" spans="1:9" x14ac:dyDescent="0.15">
      <c r="A1053" t="s">
        <v>1157</v>
      </c>
      <c r="B1053" t="s">
        <v>17</v>
      </c>
      <c r="C1053" s="3">
        <v>0.2</v>
      </c>
      <c r="D1053" s="2">
        <v>44270.980281644566</v>
      </c>
      <c r="E1053" s="8">
        <f>(SUMIF(Invoice_Line_Items!B:B,Invoices!A1053,Invoice_Line_Items!G:G))</f>
        <v>265.5</v>
      </c>
      <c r="F1053" s="8">
        <f>(SUMIF(Invoice_Line_Items!B:B,Invoices!A1053,Invoice_Line_Items!G:G))*(1-C1053)</f>
        <v>212.4</v>
      </c>
      <c r="G1053" s="8">
        <f>SUMIF(Invoice_Line_Items!B:B,Invoices!A1053,Invoice_Line_Items!I:I)-(E1053-F1053)</f>
        <v>31.599999999999994</v>
      </c>
      <c r="H1053" s="8">
        <f t="shared" si="32"/>
        <v>3</v>
      </c>
      <c r="I1053">
        <f t="shared" si="33"/>
        <v>2021</v>
      </c>
    </row>
    <row r="1054" spans="1:9" x14ac:dyDescent="0.15">
      <c r="A1054" t="s">
        <v>1158</v>
      </c>
      <c r="B1054" t="s">
        <v>29</v>
      </c>
      <c r="C1054" s="3">
        <v>0</v>
      </c>
      <c r="D1054" s="2">
        <v>44271.283087612057</v>
      </c>
      <c r="E1054" s="8">
        <f>(SUMIF(Invoice_Line_Items!B:B,Invoices!A1054,Invoice_Line_Items!G:G))</f>
        <v>219.55</v>
      </c>
      <c r="F1054" s="8">
        <f>(SUMIF(Invoice_Line_Items!B:B,Invoices!A1054,Invoice_Line_Items!G:G))*(1-C1054)</f>
        <v>219.55</v>
      </c>
      <c r="G1054" s="8">
        <f>SUMIF(Invoice_Line_Items!B:B,Invoices!A1054,Invoice_Line_Items!I:I)-(E1054-F1054)</f>
        <v>61.199999999999989</v>
      </c>
      <c r="H1054" s="8">
        <f t="shared" si="32"/>
        <v>3</v>
      </c>
      <c r="I1054">
        <f t="shared" si="33"/>
        <v>2021</v>
      </c>
    </row>
    <row r="1055" spans="1:9" x14ac:dyDescent="0.15">
      <c r="A1055" t="s">
        <v>1159</v>
      </c>
      <c r="B1055" t="s">
        <v>19</v>
      </c>
      <c r="C1055" s="3">
        <v>0</v>
      </c>
      <c r="D1055" s="2">
        <v>44271.632009375251</v>
      </c>
      <c r="E1055" s="8">
        <f>(SUMIF(Invoice_Line_Items!B:B,Invoices!A1055,Invoice_Line_Items!G:G))</f>
        <v>739.85</v>
      </c>
      <c r="F1055" s="8">
        <f>(SUMIF(Invoice_Line_Items!B:B,Invoices!A1055,Invoice_Line_Items!G:G))*(1-C1055)</f>
        <v>739.85</v>
      </c>
      <c r="G1055" s="8">
        <f>SUMIF(Invoice_Line_Items!B:B,Invoices!A1055,Invoice_Line_Items!I:I)-(E1055-F1055)</f>
        <v>436.9</v>
      </c>
      <c r="H1055" s="8">
        <f t="shared" si="32"/>
        <v>3</v>
      </c>
      <c r="I1055">
        <f t="shared" si="33"/>
        <v>2021</v>
      </c>
    </row>
    <row r="1056" spans="1:9" x14ac:dyDescent="0.15">
      <c r="A1056" t="s">
        <v>1160</v>
      </c>
      <c r="B1056" t="s">
        <v>19</v>
      </c>
      <c r="C1056" s="3">
        <v>0.2</v>
      </c>
      <c r="D1056" s="2">
        <v>44271.981542858623</v>
      </c>
      <c r="E1056" s="8">
        <f>(SUMIF(Invoice_Line_Items!B:B,Invoices!A1056,Invoice_Line_Items!G:G))</f>
        <v>126.6</v>
      </c>
      <c r="F1056" s="8">
        <f>(SUMIF(Invoice_Line_Items!B:B,Invoices!A1056,Invoice_Line_Items!G:G))*(1-C1056)</f>
        <v>101.28</v>
      </c>
      <c r="G1056" s="8">
        <f>SUMIF(Invoice_Line_Items!B:B,Invoices!A1056,Invoice_Line_Items!I:I)-(E1056-F1056)</f>
        <v>29.03</v>
      </c>
      <c r="H1056" s="8">
        <f t="shared" si="32"/>
        <v>3</v>
      </c>
      <c r="I1056">
        <f t="shared" si="33"/>
        <v>2021</v>
      </c>
    </row>
    <row r="1057" spans="1:9" x14ac:dyDescent="0.15">
      <c r="A1057" t="s">
        <v>1161</v>
      </c>
      <c r="B1057" t="s">
        <v>19</v>
      </c>
      <c r="C1057" s="3">
        <v>0.1</v>
      </c>
      <c r="D1057" s="2">
        <v>44272.201918261992</v>
      </c>
      <c r="E1057" s="8">
        <f>(SUMIF(Invoice_Line_Items!B:B,Invoices!A1057,Invoice_Line_Items!G:G))</f>
        <v>494.24999999999994</v>
      </c>
      <c r="F1057" s="8">
        <f>(SUMIF(Invoice_Line_Items!B:B,Invoices!A1057,Invoice_Line_Items!G:G))*(1-C1057)</f>
        <v>444.82499999999993</v>
      </c>
      <c r="G1057" s="8">
        <f>SUMIF(Invoice_Line_Items!B:B,Invoices!A1057,Invoice_Line_Items!I:I)-(E1057-F1057)</f>
        <v>136.42499999999998</v>
      </c>
      <c r="H1057" s="8">
        <f t="shared" si="32"/>
        <v>3</v>
      </c>
      <c r="I1057">
        <f t="shared" si="33"/>
        <v>2021</v>
      </c>
    </row>
    <row r="1058" spans="1:9" x14ac:dyDescent="0.15">
      <c r="A1058" t="s">
        <v>1162</v>
      </c>
      <c r="B1058" t="s">
        <v>18</v>
      </c>
      <c r="C1058" s="3">
        <v>0</v>
      </c>
      <c r="D1058" s="2">
        <v>44272.202528606787</v>
      </c>
      <c r="E1058" s="8">
        <f>(SUMIF(Invoice_Line_Items!B:B,Invoices!A1058,Invoice_Line_Items!G:G))</f>
        <v>2751.5</v>
      </c>
      <c r="F1058" s="8">
        <f>(SUMIF(Invoice_Line_Items!B:B,Invoices!A1058,Invoice_Line_Items!G:G))*(1-C1058)</f>
        <v>2751.5</v>
      </c>
      <c r="G1058" s="8">
        <f>SUMIF(Invoice_Line_Items!B:B,Invoices!A1058,Invoice_Line_Items!I:I)-(E1058-F1058)</f>
        <v>974.95</v>
      </c>
      <c r="H1058" s="8">
        <f t="shared" si="32"/>
        <v>3</v>
      </c>
      <c r="I1058">
        <f t="shared" si="33"/>
        <v>2021</v>
      </c>
    </row>
    <row r="1059" spans="1:9" x14ac:dyDescent="0.15">
      <c r="A1059" t="s">
        <v>1163</v>
      </c>
      <c r="B1059" t="s">
        <v>18</v>
      </c>
      <c r="C1059" s="3">
        <v>0</v>
      </c>
      <c r="D1059" s="2">
        <v>44272.586018245529</v>
      </c>
      <c r="E1059" s="8">
        <f>(SUMIF(Invoice_Line_Items!B:B,Invoices!A1059,Invoice_Line_Items!G:G))</f>
        <v>8.9499999999999993</v>
      </c>
      <c r="F1059" s="8">
        <f>(SUMIF(Invoice_Line_Items!B:B,Invoices!A1059,Invoice_Line_Items!G:G))*(1-C1059)</f>
        <v>8.9499999999999993</v>
      </c>
      <c r="G1059" s="8">
        <f>SUMIF(Invoice_Line_Items!B:B,Invoices!A1059,Invoice_Line_Items!I:I)-(E1059-F1059)</f>
        <v>3.1999999999999993</v>
      </c>
      <c r="H1059" s="8">
        <f t="shared" si="32"/>
        <v>3</v>
      </c>
      <c r="I1059">
        <f t="shared" si="33"/>
        <v>2021</v>
      </c>
    </row>
    <row r="1060" spans="1:9" x14ac:dyDescent="0.15">
      <c r="A1060" t="s">
        <v>1164</v>
      </c>
      <c r="B1060" t="s">
        <v>18</v>
      </c>
      <c r="C1060" s="3">
        <v>0</v>
      </c>
      <c r="D1060" s="2">
        <v>44272.629542215393</v>
      </c>
      <c r="E1060" s="8">
        <f>(SUMIF(Invoice_Line_Items!B:B,Invoices!A1060,Invoice_Line_Items!G:G))</f>
        <v>1433.55</v>
      </c>
      <c r="F1060" s="8">
        <f>(SUMIF(Invoice_Line_Items!B:B,Invoices!A1060,Invoice_Line_Items!G:G))*(1-C1060)</f>
        <v>1433.55</v>
      </c>
      <c r="G1060" s="8">
        <f>SUMIF(Invoice_Line_Items!B:B,Invoices!A1060,Invoice_Line_Items!I:I)-(E1060-F1060)</f>
        <v>458.14999999999986</v>
      </c>
      <c r="H1060" s="8">
        <f t="shared" si="32"/>
        <v>3</v>
      </c>
      <c r="I1060">
        <f t="shared" si="33"/>
        <v>2021</v>
      </c>
    </row>
    <row r="1061" spans="1:9" x14ac:dyDescent="0.15">
      <c r="A1061" t="s">
        <v>1165</v>
      </c>
      <c r="B1061" t="s">
        <v>17</v>
      </c>
      <c r="C1061" s="3">
        <v>0</v>
      </c>
      <c r="D1061" s="2">
        <v>44273.121932023991</v>
      </c>
      <c r="E1061" s="8">
        <f>(SUMIF(Invoice_Line_Items!B:B,Invoices!A1061,Invoice_Line_Items!G:G))</f>
        <v>409.79999999999995</v>
      </c>
      <c r="F1061" s="8">
        <f>(SUMIF(Invoice_Line_Items!B:B,Invoices!A1061,Invoice_Line_Items!G:G))*(1-C1061)</f>
        <v>409.79999999999995</v>
      </c>
      <c r="G1061" s="8">
        <f>SUMIF(Invoice_Line_Items!B:B,Invoices!A1061,Invoice_Line_Items!I:I)-(E1061-F1061)</f>
        <v>126.64999999999996</v>
      </c>
      <c r="H1061" s="8">
        <f t="shared" si="32"/>
        <v>3</v>
      </c>
      <c r="I1061">
        <f t="shared" si="33"/>
        <v>2021</v>
      </c>
    </row>
    <row r="1062" spans="1:9" x14ac:dyDescent="0.15">
      <c r="A1062" t="s">
        <v>1166</v>
      </c>
      <c r="B1062" t="s">
        <v>17</v>
      </c>
      <c r="C1062" s="3">
        <v>0.2</v>
      </c>
      <c r="D1062" s="2">
        <v>44273.499671354955</v>
      </c>
      <c r="E1062" s="8">
        <f>(SUMIF(Invoice_Line_Items!B:B,Invoices!A1062,Invoice_Line_Items!G:G))</f>
        <v>35.400000000000006</v>
      </c>
      <c r="F1062" s="8">
        <f>(SUMIF(Invoice_Line_Items!B:B,Invoices!A1062,Invoice_Line_Items!G:G))*(1-C1062)</f>
        <v>28.320000000000007</v>
      </c>
      <c r="G1062" s="8">
        <f>SUMIF(Invoice_Line_Items!B:B,Invoices!A1062,Invoice_Line_Items!I:I)-(E1062-F1062)</f>
        <v>6.7200000000000024</v>
      </c>
      <c r="H1062" s="8">
        <f t="shared" si="32"/>
        <v>3</v>
      </c>
      <c r="I1062">
        <f t="shared" si="33"/>
        <v>2021</v>
      </c>
    </row>
    <row r="1063" spans="1:9" x14ac:dyDescent="0.15">
      <c r="A1063" t="s">
        <v>1167</v>
      </c>
      <c r="B1063" t="s">
        <v>22</v>
      </c>
      <c r="C1063" s="3">
        <v>0.1</v>
      </c>
      <c r="D1063" s="2">
        <v>44273.525414378368</v>
      </c>
      <c r="E1063" s="8">
        <f>(SUMIF(Invoice_Line_Items!B:B,Invoices!A1063,Invoice_Line_Items!G:G))</f>
        <v>1979.3999999999999</v>
      </c>
      <c r="F1063" s="8">
        <f>(SUMIF(Invoice_Line_Items!B:B,Invoices!A1063,Invoice_Line_Items!G:G))*(1-C1063)</f>
        <v>1781.4599999999998</v>
      </c>
      <c r="G1063" s="8">
        <f>SUMIF(Invoice_Line_Items!B:B,Invoices!A1063,Invoice_Line_Items!I:I)-(E1063-F1063)</f>
        <v>419.45999999999981</v>
      </c>
      <c r="H1063" s="8">
        <f t="shared" si="32"/>
        <v>3</v>
      </c>
      <c r="I1063">
        <f t="shared" si="33"/>
        <v>2021</v>
      </c>
    </row>
    <row r="1064" spans="1:9" x14ac:dyDescent="0.15">
      <c r="A1064" t="s">
        <v>1168</v>
      </c>
      <c r="B1064" t="s">
        <v>19</v>
      </c>
      <c r="C1064" s="3">
        <v>0</v>
      </c>
      <c r="D1064" s="2">
        <v>44273.629895207065</v>
      </c>
      <c r="E1064" s="8">
        <f>(SUMIF(Invoice_Line_Items!B:B,Invoices!A1064,Invoice_Line_Items!G:G))</f>
        <v>1614.7500000000002</v>
      </c>
      <c r="F1064" s="8">
        <f>(SUMIF(Invoice_Line_Items!B:B,Invoices!A1064,Invoice_Line_Items!G:G))*(1-C1064)</f>
        <v>1614.7500000000002</v>
      </c>
      <c r="G1064" s="8">
        <f>SUMIF(Invoice_Line_Items!B:B,Invoices!A1064,Invoice_Line_Items!I:I)-(E1064-F1064)</f>
        <v>581.49999999999977</v>
      </c>
      <c r="H1064" s="8">
        <f t="shared" si="32"/>
        <v>3</v>
      </c>
      <c r="I1064">
        <f t="shared" si="33"/>
        <v>2021</v>
      </c>
    </row>
    <row r="1065" spans="1:9" x14ac:dyDescent="0.15">
      <c r="A1065" t="s">
        <v>1169</v>
      </c>
      <c r="B1065" t="s">
        <v>25</v>
      </c>
      <c r="C1065" s="3">
        <v>0.1</v>
      </c>
      <c r="D1065" s="2">
        <v>44273.743546922924</v>
      </c>
      <c r="E1065" s="8">
        <f>(SUMIF(Invoice_Line_Items!B:B,Invoices!A1065,Invoice_Line_Items!G:G))</f>
        <v>3.5</v>
      </c>
      <c r="F1065" s="8">
        <f>(SUMIF(Invoice_Line_Items!B:B,Invoices!A1065,Invoice_Line_Items!G:G))*(1-C1065)</f>
        <v>3.15</v>
      </c>
      <c r="G1065" s="8">
        <f>SUMIF(Invoice_Line_Items!B:B,Invoices!A1065,Invoice_Line_Items!I:I)-(E1065-F1065)</f>
        <v>0.19999999999999973</v>
      </c>
      <c r="H1065" s="8">
        <f t="shared" si="32"/>
        <v>3</v>
      </c>
      <c r="I1065">
        <f t="shared" si="33"/>
        <v>2021</v>
      </c>
    </row>
    <row r="1066" spans="1:9" x14ac:dyDescent="0.15">
      <c r="A1066" t="s">
        <v>1170</v>
      </c>
      <c r="B1066" t="s">
        <v>20</v>
      </c>
      <c r="C1066" s="3">
        <v>0.1</v>
      </c>
      <c r="D1066" s="2">
        <v>44273.780385334539</v>
      </c>
      <c r="E1066" s="8">
        <f>(SUMIF(Invoice_Line_Items!B:B,Invoices!A1066,Invoice_Line_Items!G:G))</f>
        <v>383.7</v>
      </c>
      <c r="F1066" s="8">
        <f>(SUMIF(Invoice_Line_Items!B:B,Invoices!A1066,Invoice_Line_Items!G:G))*(1-C1066)</f>
        <v>345.33</v>
      </c>
      <c r="G1066" s="8">
        <f>SUMIF(Invoice_Line_Items!B:B,Invoices!A1066,Invoice_Line_Items!I:I)-(E1066-F1066)</f>
        <v>104.57999999999998</v>
      </c>
      <c r="H1066" s="8">
        <f t="shared" si="32"/>
        <v>3</v>
      </c>
      <c r="I1066">
        <f t="shared" si="33"/>
        <v>2021</v>
      </c>
    </row>
    <row r="1067" spans="1:9" x14ac:dyDescent="0.15">
      <c r="A1067" t="s">
        <v>1171</v>
      </c>
      <c r="B1067" t="s">
        <v>24</v>
      </c>
      <c r="C1067" s="3">
        <v>0</v>
      </c>
      <c r="D1067" s="2">
        <v>44274.004018878673</v>
      </c>
      <c r="E1067" s="8">
        <f>(SUMIF(Invoice_Line_Items!B:B,Invoices!A1067,Invoice_Line_Items!G:G))</f>
        <v>8.9499999999999993</v>
      </c>
      <c r="F1067" s="8">
        <f>(SUMIF(Invoice_Line_Items!B:B,Invoices!A1067,Invoice_Line_Items!G:G))*(1-C1067)</f>
        <v>8.9499999999999993</v>
      </c>
      <c r="G1067" s="8">
        <f>SUMIF(Invoice_Line_Items!B:B,Invoices!A1067,Invoice_Line_Items!I:I)-(E1067-F1067)</f>
        <v>5.6999999999999993</v>
      </c>
      <c r="H1067" s="8">
        <f t="shared" si="32"/>
        <v>3</v>
      </c>
      <c r="I1067">
        <f t="shared" si="33"/>
        <v>2021</v>
      </c>
    </row>
    <row r="1068" spans="1:9" x14ac:dyDescent="0.15">
      <c r="A1068" t="s">
        <v>1172</v>
      </c>
      <c r="B1068" t="s">
        <v>25</v>
      </c>
      <c r="C1068" s="3">
        <v>0</v>
      </c>
      <c r="D1068" s="2">
        <v>44274.338390601843</v>
      </c>
      <c r="E1068" s="8">
        <f>(SUMIF(Invoice_Line_Items!B:B,Invoices!A1068,Invoice_Line_Items!G:G))</f>
        <v>630.29999999999995</v>
      </c>
      <c r="F1068" s="8">
        <f>(SUMIF(Invoice_Line_Items!B:B,Invoices!A1068,Invoice_Line_Items!G:G))*(1-C1068)</f>
        <v>630.29999999999995</v>
      </c>
      <c r="G1068" s="8">
        <f>SUMIF(Invoice_Line_Items!B:B,Invoices!A1068,Invoice_Line_Items!I:I)-(E1068-F1068)</f>
        <v>206.04999999999995</v>
      </c>
      <c r="H1068" s="8">
        <f t="shared" si="32"/>
        <v>3</v>
      </c>
      <c r="I1068">
        <f t="shared" si="33"/>
        <v>2021</v>
      </c>
    </row>
    <row r="1069" spans="1:9" x14ac:dyDescent="0.15">
      <c r="A1069" t="s">
        <v>1173</v>
      </c>
      <c r="B1069" t="s">
        <v>23</v>
      </c>
      <c r="C1069" s="3">
        <v>0</v>
      </c>
      <c r="D1069" s="2">
        <v>44274.592293058413</v>
      </c>
      <c r="E1069" s="8">
        <f>(SUMIF(Invoice_Line_Items!B:B,Invoices!A1069,Invoice_Line_Items!G:G))</f>
        <v>6087.9999999999991</v>
      </c>
      <c r="F1069" s="8">
        <f>(SUMIF(Invoice_Line_Items!B:B,Invoices!A1069,Invoice_Line_Items!G:G))*(1-C1069)</f>
        <v>6087.9999999999991</v>
      </c>
      <c r="G1069" s="8">
        <f>SUMIF(Invoice_Line_Items!B:B,Invoices!A1069,Invoice_Line_Items!I:I)-(E1069-F1069)</f>
        <v>2364.6999999999994</v>
      </c>
      <c r="H1069" s="8">
        <f t="shared" si="32"/>
        <v>3</v>
      </c>
      <c r="I1069">
        <f t="shared" si="33"/>
        <v>2021</v>
      </c>
    </row>
    <row r="1070" spans="1:9" x14ac:dyDescent="0.15">
      <c r="A1070" t="s">
        <v>1174</v>
      </c>
      <c r="B1070" t="s">
        <v>24</v>
      </c>
      <c r="C1070" s="3">
        <v>0</v>
      </c>
      <c r="D1070" s="2">
        <v>44274.65442968085</v>
      </c>
      <c r="E1070" s="8">
        <f>(SUMIF(Invoice_Line_Items!B:B,Invoices!A1070,Invoice_Line_Items!G:G))</f>
        <v>808.45</v>
      </c>
      <c r="F1070" s="8">
        <f>(SUMIF(Invoice_Line_Items!B:B,Invoices!A1070,Invoice_Line_Items!G:G))*(1-C1070)</f>
        <v>808.45</v>
      </c>
      <c r="G1070" s="8">
        <f>SUMIF(Invoice_Line_Items!B:B,Invoices!A1070,Invoice_Line_Items!I:I)-(E1070-F1070)</f>
        <v>282.7</v>
      </c>
      <c r="H1070" s="8">
        <f t="shared" si="32"/>
        <v>3</v>
      </c>
      <c r="I1070">
        <f t="shared" si="33"/>
        <v>2021</v>
      </c>
    </row>
    <row r="1071" spans="1:9" x14ac:dyDescent="0.15">
      <c r="A1071" t="s">
        <v>1175</v>
      </c>
      <c r="B1071" t="s">
        <v>19</v>
      </c>
      <c r="C1071" s="3">
        <v>0</v>
      </c>
      <c r="D1071" s="2">
        <v>44275.111870897366</v>
      </c>
      <c r="E1071" s="8">
        <f>(SUMIF(Invoice_Line_Items!B:B,Invoices!A1071,Invoice_Line_Items!G:G))</f>
        <v>332.75</v>
      </c>
      <c r="F1071" s="8">
        <f>(SUMIF(Invoice_Line_Items!B:B,Invoices!A1071,Invoice_Line_Items!G:G))*(1-C1071)</f>
        <v>332.75</v>
      </c>
      <c r="G1071" s="8">
        <f>SUMIF(Invoice_Line_Items!B:B,Invoices!A1071,Invoice_Line_Items!I:I)-(E1071-F1071)</f>
        <v>116.00000000000001</v>
      </c>
      <c r="H1071" s="8">
        <f t="shared" si="32"/>
        <v>3</v>
      </c>
      <c r="I1071">
        <f t="shared" si="33"/>
        <v>2021</v>
      </c>
    </row>
    <row r="1072" spans="1:9" x14ac:dyDescent="0.15">
      <c r="A1072" t="s">
        <v>1176</v>
      </c>
      <c r="B1072" t="s">
        <v>23</v>
      </c>
      <c r="C1072" s="3">
        <v>0</v>
      </c>
      <c r="D1072" s="2">
        <v>44275.442945547693</v>
      </c>
      <c r="E1072" s="8">
        <f>(SUMIF(Invoice_Line_Items!B:B,Invoices!A1072,Invoice_Line_Items!G:G))</f>
        <v>234.74999999999997</v>
      </c>
      <c r="F1072" s="8">
        <f>(SUMIF(Invoice_Line_Items!B:B,Invoices!A1072,Invoice_Line_Items!G:G))*(1-C1072)</f>
        <v>234.74999999999997</v>
      </c>
      <c r="G1072" s="8">
        <f>SUMIF(Invoice_Line_Items!B:B,Invoices!A1072,Invoice_Line_Items!I:I)-(E1072-F1072)</f>
        <v>144.24999999999997</v>
      </c>
      <c r="H1072" s="8">
        <f t="shared" si="32"/>
        <v>3</v>
      </c>
      <c r="I1072">
        <f t="shared" si="33"/>
        <v>2021</v>
      </c>
    </row>
    <row r="1073" spans="1:9" x14ac:dyDescent="0.15">
      <c r="A1073" t="s">
        <v>1177</v>
      </c>
      <c r="B1073" t="s">
        <v>25</v>
      </c>
      <c r="C1073" s="3">
        <v>0</v>
      </c>
      <c r="D1073" s="2">
        <v>44275.79572149922</v>
      </c>
      <c r="E1073" s="8">
        <f>(SUMIF(Invoice_Line_Items!B:B,Invoices!A1073,Invoice_Line_Items!G:G))</f>
        <v>3421.0000000000005</v>
      </c>
      <c r="F1073" s="8">
        <f>(SUMIF(Invoice_Line_Items!B:B,Invoices!A1073,Invoice_Line_Items!G:G))*(1-C1073)</f>
        <v>3421.0000000000005</v>
      </c>
      <c r="G1073" s="8">
        <f>SUMIF(Invoice_Line_Items!B:B,Invoices!A1073,Invoice_Line_Items!I:I)-(E1073-F1073)</f>
        <v>1325.1000000000001</v>
      </c>
      <c r="H1073" s="8">
        <f t="shared" si="32"/>
        <v>3</v>
      </c>
      <c r="I1073">
        <f t="shared" si="33"/>
        <v>2021</v>
      </c>
    </row>
    <row r="1074" spans="1:9" x14ac:dyDescent="0.15">
      <c r="A1074" t="s">
        <v>1178</v>
      </c>
      <c r="B1074" t="s">
        <v>17</v>
      </c>
      <c r="C1074" s="3">
        <v>0</v>
      </c>
      <c r="D1074" s="2">
        <v>44276.018106307369</v>
      </c>
      <c r="E1074" s="8">
        <f>(SUMIF(Invoice_Line_Items!B:B,Invoices!A1074,Invoice_Line_Items!G:G))</f>
        <v>1275.6500000000001</v>
      </c>
      <c r="F1074" s="8">
        <f>(SUMIF(Invoice_Line_Items!B:B,Invoices!A1074,Invoice_Line_Items!G:G))*(1-C1074)</f>
        <v>1275.6500000000001</v>
      </c>
      <c r="G1074" s="8">
        <f>SUMIF(Invoice_Line_Items!B:B,Invoices!A1074,Invoice_Line_Items!I:I)-(E1074-F1074)</f>
        <v>476.5</v>
      </c>
      <c r="H1074" s="8">
        <f t="shared" si="32"/>
        <v>3</v>
      </c>
      <c r="I1074">
        <f t="shared" si="33"/>
        <v>2021</v>
      </c>
    </row>
    <row r="1075" spans="1:9" x14ac:dyDescent="0.15">
      <c r="A1075" t="s">
        <v>1179</v>
      </c>
      <c r="B1075" t="s">
        <v>29</v>
      </c>
      <c r="C1075" s="3">
        <v>0.1</v>
      </c>
      <c r="D1075" s="2">
        <v>44276.070008354152</v>
      </c>
      <c r="E1075" s="8">
        <f>(SUMIF(Invoice_Line_Items!B:B,Invoices!A1075,Invoice_Line_Items!G:G))</f>
        <v>1219.9499999999998</v>
      </c>
      <c r="F1075" s="8">
        <f>(SUMIF(Invoice_Line_Items!B:B,Invoices!A1075,Invoice_Line_Items!G:G))*(1-C1075)</f>
        <v>1097.9549999999999</v>
      </c>
      <c r="G1075" s="8">
        <f>SUMIF(Invoice_Line_Items!B:B,Invoices!A1075,Invoice_Line_Items!I:I)-(E1075-F1075)</f>
        <v>380.15500000000009</v>
      </c>
      <c r="H1075" s="8">
        <f t="shared" si="32"/>
        <v>3</v>
      </c>
      <c r="I1075">
        <f t="shared" si="33"/>
        <v>2021</v>
      </c>
    </row>
    <row r="1076" spans="1:9" x14ac:dyDescent="0.15">
      <c r="A1076" t="s">
        <v>1180</v>
      </c>
      <c r="B1076" t="s">
        <v>29</v>
      </c>
      <c r="C1076" s="3">
        <v>0.1</v>
      </c>
      <c r="D1076" s="2">
        <v>44276.352418708004</v>
      </c>
      <c r="E1076" s="8">
        <f>(SUMIF(Invoice_Line_Items!B:B,Invoices!A1076,Invoice_Line_Items!G:G))</f>
        <v>490.3</v>
      </c>
      <c r="F1076" s="8">
        <f>(SUMIF(Invoice_Line_Items!B:B,Invoices!A1076,Invoice_Line_Items!G:G))*(1-C1076)</f>
        <v>441.27000000000004</v>
      </c>
      <c r="G1076" s="8">
        <f>SUMIF(Invoice_Line_Items!B:B,Invoices!A1076,Invoice_Line_Items!I:I)-(E1076-F1076)</f>
        <v>150.62000000000003</v>
      </c>
      <c r="H1076" s="8">
        <f t="shared" si="32"/>
        <v>3</v>
      </c>
      <c r="I1076">
        <f t="shared" si="33"/>
        <v>2021</v>
      </c>
    </row>
    <row r="1077" spans="1:9" x14ac:dyDescent="0.15">
      <c r="A1077" t="s">
        <v>1181</v>
      </c>
      <c r="B1077" t="s">
        <v>19</v>
      </c>
      <c r="C1077" s="3">
        <v>0</v>
      </c>
      <c r="D1077" s="2">
        <v>44276.775361981054</v>
      </c>
      <c r="E1077" s="8">
        <f>(SUMIF(Invoice_Line_Items!B:B,Invoices!A1077,Invoice_Line_Items!G:G))</f>
        <v>105.8</v>
      </c>
      <c r="F1077" s="8">
        <f>(SUMIF(Invoice_Line_Items!B:B,Invoices!A1077,Invoice_Line_Items!G:G))*(1-C1077)</f>
        <v>105.8</v>
      </c>
      <c r="G1077" s="8">
        <f>SUMIF(Invoice_Line_Items!B:B,Invoices!A1077,Invoice_Line_Items!I:I)-(E1077-F1077)</f>
        <v>23.799999999999994</v>
      </c>
      <c r="H1077" s="8">
        <f t="shared" si="32"/>
        <v>3</v>
      </c>
      <c r="I1077">
        <f t="shared" si="33"/>
        <v>2021</v>
      </c>
    </row>
    <row r="1078" spans="1:9" x14ac:dyDescent="0.15">
      <c r="A1078" t="s">
        <v>1182</v>
      </c>
      <c r="B1078" t="s">
        <v>23</v>
      </c>
      <c r="C1078" s="3">
        <v>0</v>
      </c>
      <c r="D1078" s="2">
        <v>44276.846476040315</v>
      </c>
      <c r="E1078" s="8">
        <f>(SUMIF(Invoice_Line_Items!B:B,Invoices!A1078,Invoice_Line_Items!G:G))</f>
        <v>79.95</v>
      </c>
      <c r="F1078" s="8">
        <f>(SUMIF(Invoice_Line_Items!B:B,Invoices!A1078,Invoice_Line_Items!G:G))*(1-C1078)</f>
        <v>79.95</v>
      </c>
      <c r="G1078" s="8">
        <f>SUMIF(Invoice_Line_Items!B:B,Invoices!A1078,Invoice_Line_Items!I:I)-(E1078-F1078)</f>
        <v>27.950000000000003</v>
      </c>
      <c r="H1078" s="8">
        <f t="shared" si="32"/>
        <v>3</v>
      </c>
      <c r="I1078">
        <f t="shared" si="33"/>
        <v>2021</v>
      </c>
    </row>
    <row r="1079" spans="1:9" x14ac:dyDescent="0.15">
      <c r="A1079" t="s">
        <v>1183</v>
      </c>
      <c r="B1079" t="s">
        <v>19</v>
      </c>
      <c r="C1079" s="3">
        <v>0</v>
      </c>
      <c r="D1079" s="2">
        <v>44277.294129071277</v>
      </c>
      <c r="E1079" s="8">
        <f>(SUMIF(Invoice_Line_Items!B:B,Invoices!A1079,Invoice_Line_Items!G:G))</f>
        <v>62.65</v>
      </c>
      <c r="F1079" s="8">
        <f>(SUMIF(Invoice_Line_Items!B:B,Invoices!A1079,Invoice_Line_Items!G:G))*(1-C1079)</f>
        <v>62.65</v>
      </c>
      <c r="G1079" s="8">
        <f>SUMIF(Invoice_Line_Items!B:B,Invoices!A1079,Invoice_Line_Items!I:I)-(E1079-F1079)</f>
        <v>27.399999999999995</v>
      </c>
      <c r="H1079" s="8">
        <f t="shared" si="32"/>
        <v>3</v>
      </c>
      <c r="I1079">
        <f t="shared" si="33"/>
        <v>2021</v>
      </c>
    </row>
    <row r="1080" spans="1:9" x14ac:dyDescent="0.15">
      <c r="A1080" t="s">
        <v>1184</v>
      </c>
      <c r="B1080" t="s">
        <v>17</v>
      </c>
      <c r="C1080" s="3">
        <v>0</v>
      </c>
      <c r="D1080" s="2">
        <v>44277.633969741364</v>
      </c>
      <c r="E1080" s="8">
        <f>(SUMIF(Invoice_Line_Items!B:B,Invoices!A1080,Invoice_Line_Items!G:G))</f>
        <v>129.5</v>
      </c>
      <c r="F1080" s="8">
        <f>(SUMIF(Invoice_Line_Items!B:B,Invoices!A1080,Invoice_Line_Items!G:G))*(1-C1080)</f>
        <v>129.5</v>
      </c>
      <c r="G1080" s="8">
        <f>SUMIF(Invoice_Line_Items!B:B,Invoices!A1080,Invoice_Line_Items!I:I)-(E1080-F1080)</f>
        <v>41.999999999999993</v>
      </c>
      <c r="H1080" s="8">
        <f t="shared" si="32"/>
        <v>3</v>
      </c>
      <c r="I1080">
        <f t="shared" si="33"/>
        <v>2021</v>
      </c>
    </row>
    <row r="1081" spans="1:9" x14ac:dyDescent="0.15">
      <c r="A1081" t="s">
        <v>1185</v>
      </c>
      <c r="B1081" t="s">
        <v>20</v>
      </c>
      <c r="C1081" s="3">
        <v>0.1</v>
      </c>
      <c r="D1081" s="2">
        <v>44278.128182815599</v>
      </c>
      <c r="E1081" s="8">
        <f>(SUMIF(Invoice_Line_Items!B:B,Invoices!A1081,Invoice_Line_Items!G:G))</f>
        <v>214.79999999999998</v>
      </c>
      <c r="F1081" s="8">
        <f>(SUMIF(Invoice_Line_Items!B:B,Invoices!A1081,Invoice_Line_Items!G:G))*(1-C1081)</f>
        <v>193.32</v>
      </c>
      <c r="G1081" s="8">
        <f>SUMIF(Invoice_Line_Items!B:B,Invoices!A1081,Invoice_Line_Items!I:I)-(E1081-F1081)</f>
        <v>115.32</v>
      </c>
      <c r="H1081" s="8">
        <f t="shared" si="32"/>
        <v>3</v>
      </c>
      <c r="I1081">
        <f t="shared" si="33"/>
        <v>2021</v>
      </c>
    </row>
    <row r="1082" spans="1:9" x14ac:dyDescent="0.15">
      <c r="A1082" t="s">
        <v>1186</v>
      </c>
      <c r="B1082" t="s">
        <v>18</v>
      </c>
      <c r="C1082" s="3">
        <v>0</v>
      </c>
      <c r="D1082" s="2">
        <v>44278.367952496184</v>
      </c>
      <c r="E1082" s="8">
        <f>(SUMIF(Invoice_Line_Items!B:B,Invoices!A1082,Invoice_Line_Items!G:G))</f>
        <v>14059.499999999998</v>
      </c>
      <c r="F1082" s="8">
        <f>(SUMIF(Invoice_Line_Items!B:B,Invoices!A1082,Invoice_Line_Items!G:G))*(1-C1082)</f>
        <v>14059.499999999998</v>
      </c>
      <c r="G1082" s="8">
        <f>SUMIF(Invoice_Line_Items!B:B,Invoices!A1082,Invoice_Line_Items!I:I)-(E1082-F1082)</f>
        <v>4419.2499999999991</v>
      </c>
      <c r="H1082" s="8">
        <f t="shared" si="32"/>
        <v>3</v>
      </c>
      <c r="I1082">
        <f t="shared" si="33"/>
        <v>2021</v>
      </c>
    </row>
    <row r="1083" spans="1:9" x14ac:dyDescent="0.15">
      <c r="A1083" t="s">
        <v>1187</v>
      </c>
      <c r="B1083" t="s">
        <v>23</v>
      </c>
      <c r="C1083" s="3">
        <v>0.1</v>
      </c>
      <c r="D1083" s="2">
        <v>44278.376585744722</v>
      </c>
      <c r="E1083" s="8">
        <f>(SUMIF(Invoice_Line_Items!B:B,Invoices!A1083,Invoice_Line_Items!G:G))</f>
        <v>64.75</v>
      </c>
      <c r="F1083" s="8">
        <f>(SUMIF(Invoice_Line_Items!B:B,Invoices!A1083,Invoice_Line_Items!G:G))*(1-C1083)</f>
        <v>58.274999999999999</v>
      </c>
      <c r="G1083" s="8">
        <f>SUMIF(Invoice_Line_Items!B:B,Invoices!A1083,Invoice_Line_Items!I:I)-(E1083-F1083)</f>
        <v>14.524999999999995</v>
      </c>
      <c r="H1083" s="8">
        <f t="shared" si="32"/>
        <v>3</v>
      </c>
      <c r="I1083">
        <f t="shared" si="33"/>
        <v>2021</v>
      </c>
    </row>
    <row r="1084" spans="1:9" x14ac:dyDescent="0.15">
      <c r="A1084" t="s">
        <v>1188</v>
      </c>
      <c r="B1084" t="s">
        <v>17</v>
      </c>
      <c r="C1084" s="3">
        <v>0.1</v>
      </c>
      <c r="D1084" s="2">
        <v>44278.425159316888</v>
      </c>
      <c r="E1084" s="8">
        <f>(SUMIF(Invoice_Line_Items!B:B,Invoices!A1084,Invoice_Line_Items!G:G))</f>
        <v>461.65</v>
      </c>
      <c r="F1084" s="8">
        <f>(SUMIF(Invoice_Line_Items!B:B,Invoices!A1084,Invoice_Line_Items!G:G))*(1-C1084)</f>
        <v>415.48500000000001</v>
      </c>
      <c r="G1084" s="8">
        <f>SUMIF(Invoice_Line_Items!B:B,Invoices!A1084,Invoice_Line_Items!I:I)-(E1084-F1084)</f>
        <v>127.73500000000001</v>
      </c>
      <c r="H1084" s="8">
        <f t="shared" si="32"/>
        <v>3</v>
      </c>
      <c r="I1084">
        <f t="shared" si="33"/>
        <v>2021</v>
      </c>
    </row>
    <row r="1085" spans="1:9" x14ac:dyDescent="0.15">
      <c r="A1085" t="s">
        <v>1189</v>
      </c>
      <c r="B1085" t="s">
        <v>23</v>
      </c>
      <c r="C1085" s="3">
        <v>0</v>
      </c>
      <c r="D1085" s="2">
        <v>44278.445002428183</v>
      </c>
      <c r="E1085" s="8">
        <f>(SUMIF(Invoice_Line_Items!B:B,Invoices!A1085,Invoice_Line_Items!G:G))</f>
        <v>17.899999999999999</v>
      </c>
      <c r="F1085" s="8">
        <f>(SUMIF(Invoice_Line_Items!B:B,Invoices!A1085,Invoice_Line_Items!G:G))*(1-C1085)</f>
        <v>17.899999999999999</v>
      </c>
      <c r="G1085" s="8">
        <f>SUMIF(Invoice_Line_Items!B:B,Invoices!A1085,Invoice_Line_Items!I:I)-(E1085-F1085)</f>
        <v>6.3999999999999986</v>
      </c>
      <c r="H1085" s="8">
        <f t="shared" si="32"/>
        <v>3</v>
      </c>
      <c r="I1085">
        <f t="shared" si="33"/>
        <v>2021</v>
      </c>
    </row>
    <row r="1086" spans="1:9" x14ac:dyDescent="0.15">
      <c r="A1086" t="s">
        <v>1190</v>
      </c>
      <c r="B1086" t="s">
        <v>17</v>
      </c>
      <c r="C1086" s="3">
        <v>0.1</v>
      </c>
      <c r="D1086" s="2">
        <v>44278.514019634</v>
      </c>
      <c r="E1086" s="8">
        <f>(SUMIF(Invoice_Line_Items!B:B,Invoices!A1086,Invoice_Line_Items!G:G))</f>
        <v>56.900000000000006</v>
      </c>
      <c r="F1086" s="8">
        <f>(SUMIF(Invoice_Line_Items!B:B,Invoices!A1086,Invoice_Line_Items!G:G))*(1-C1086)</f>
        <v>51.210000000000008</v>
      </c>
      <c r="G1086" s="8">
        <f>SUMIF(Invoice_Line_Items!B:B,Invoices!A1086,Invoice_Line_Items!I:I)-(E1086-F1086)</f>
        <v>11.86</v>
      </c>
      <c r="H1086" s="8">
        <f t="shared" si="32"/>
        <v>3</v>
      </c>
      <c r="I1086">
        <f t="shared" si="33"/>
        <v>2021</v>
      </c>
    </row>
    <row r="1087" spans="1:9" x14ac:dyDescent="0.15">
      <c r="A1087" t="s">
        <v>1191</v>
      </c>
      <c r="B1087" t="s">
        <v>25</v>
      </c>
      <c r="C1087" s="3">
        <v>0</v>
      </c>
      <c r="D1087" s="2">
        <v>44278.838179557664</v>
      </c>
      <c r="E1087" s="8">
        <f>(SUMIF(Invoice_Line_Items!B:B,Invoices!A1087,Invoice_Line_Items!G:G))</f>
        <v>14.75</v>
      </c>
      <c r="F1087" s="8">
        <f>(SUMIF(Invoice_Line_Items!B:B,Invoices!A1087,Invoice_Line_Items!G:G))*(1-C1087)</f>
        <v>14.75</v>
      </c>
      <c r="G1087" s="8">
        <f>SUMIF(Invoice_Line_Items!B:B,Invoices!A1087,Invoice_Line_Items!I:I)-(E1087-F1087)</f>
        <v>5.7500000000000009</v>
      </c>
      <c r="H1087" s="8">
        <f t="shared" si="32"/>
        <v>3</v>
      </c>
      <c r="I1087">
        <f t="shared" si="33"/>
        <v>2021</v>
      </c>
    </row>
    <row r="1088" spans="1:9" x14ac:dyDescent="0.15">
      <c r="A1088" t="s">
        <v>1192</v>
      </c>
      <c r="B1088" t="s">
        <v>21</v>
      </c>
      <c r="C1088" s="3">
        <v>0.1</v>
      </c>
      <c r="D1088" s="2">
        <v>44279.149544920023</v>
      </c>
      <c r="E1088" s="8">
        <f>(SUMIF(Invoice_Line_Items!B:B,Invoices!A1088,Invoice_Line_Items!G:G))</f>
        <v>1212</v>
      </c>
      <c r="F1088" s="8">
        <f>(SUMIF(Invoice_Line_Items!B:B,Invoices!A1088,Invoice_Line_Items!G:G))*(1-C1088)</f>
        <v>1090.8</v>
      </c>
      <c r="G1088" s="8">
        <f>SUMIF(Invoice_Line_Items!B:B,Invoices!A1088,Invoice_Line_Items!I:I)-(E1088-F1088)</f>
        <v>561.04999999999984</v>
      </c>
      <c r="H1088" s="8">
        <f t="shared" si="32"/>
        <v>3</v>
      </c>
      <c r="I1088">
        <f t="shared" si="33"/>
        <v>2021</v>
      </c>
    </row>
    <row r="1089" spans="1:9" x14ac:dyDescent="0.15">
      <c r="A1089" t="s">
        <v>1193</v>
      </c>
      <c r="B1089" t="s">
        <v>22</v>
      </c>
      <c r="C1089" s="3">
        <v>0</v>
      </c>
      <c r="D1089" s="2">
        <v>44279.438648387608</v>
      </c>
      <c r="E1089" s="8">
        <f>(SUMIF(Invoice_Line_Items!B:B,Invoices!A1089,Invoice_Line_Items!G:G))</f>
        <v>142.1</v>
      </c>
      <c r="F1089" s="8">
        <f>(SUMIF(Invoice_Line_Items!B:B,Invoices!A1089,Invoice_Line_Items!G:G))*(1-C1089)</f>
        <v>142.1</v>
      </c>
      <c r="G1089" s="8">
        <f>SUMIF(Invoice_Line_Items!B:B,Invoices!A1089,Invoice_Line_Items!I:I)-(E1089-F1089)</f>
        <v>56.95</v>
      </c>
      <c r="H1089" s="8">
        <f t="shared" si="32"/>
        <v>3</v>
      </c>
      <c r="I1089">
        <f t="shared" si="33"/>
        <v>2021</v>
      </c>
    </row>
    <row r="1090" spans="1:9" x14ac:dyDescent="0.15">
      <c r="A1090" t="s">
        <v>1194</v>
      </c>
      <c r="B1090" t="s">
        <v>19</v>
      </c>
      <c r="C1090" s="3">
        <v>0</v>
      </c>
      <c r="D1090" s="2">
        <v>44279.525274250307</v>
      </c>
      <c r="E1090" s="8">
        <f>(SUMIF(Invoice_Line_Items!B:B,Invoices!A1090,Invoice_Line_Items!G:G))</f>
        <v>35.799999999999997</v>
      </c>
      <c r="F1090" s="8">
        <f>(SUMIF(Invoice_Line_Items!B:B,Invoices!A1090,Invoice_Line_Items!G:G))*(1-C1090)</f>
        <v>35.799999999999997</v>
      </c>
      <c r="G1090" s="8">
        <f>SUMIF(Invoice_Line_Items!B:B,Invoices!A1090,Invoice_Line_Items!I:I)-(E1090-F1090)</f>
        <v>12.799999999999997</v>
      </c>
      <c r="H1090" s="8">
        <f t="shared" si="32"/>
        <v>3</v>
      </c>
      <c r="I1090">
        <f t="shared" si="33"/>
        <v>2021</v>
      </c>
    </row>
    <row r="1091" spans="1:9" x14ac:dyDescent="0.15">
      <c r="A1091" t="s">
        <v>1195</v>
      </c>
      <c r="B1091" t="s">
        <v>24</v>
      </c>
      <c r="C1091" s="3">
        <v>0</v>
      </c>
      <c r="D1091" s="2">
        <v>44279.943784967538</v>
      </c>
      <c r="E1091" s="8">
        <f>(SUMIF(Invoice_Line_Items!B:B,Invoices!A1091,Invoice_Line_Items!G:G))</f>
        <v>48.25</v>
      </c>
      <c r="F1091" s="8">
        <f>(SUMIF(Invoice_Line_Items!B:B,Invoices!A1091,Invoice_Line_Items!G:G))*(1-C1091)</f>
        <v>48.25</v>
      </c>
      <c r="G1091" s="8">
        <f>SUMIF(Invoice_Line_Items!B:B,Invoices!A1091,Invoice_Line_Items!I:I)-(E1091-F1091)</f>
        <v>16.549999999999997</v>
      </c>
      <c r="H1091" s="8">
        <f t="shared" ref="H1091:H1154" si="34">MONTH(D1091)</f>
        <v>3</v>
      </c>
      <c r="I1091">
        <f t="shared" ref="I1091:I1154" si="35">YEAR(D1091)</f>
        <v>2021</v>
      </c>
    </row>
    <row r="1092" spans="1:9" x14ac:dyDescent="0.15">
      <c r="A1092" t="s">
        <v>1196</v>
      </c>
      <c r="B1092" t="s">
        <v>21</v>
      </c>
      <c r="C1092" s="3">
        <v>0.1</v>
      </c>
      <c r="D1092" s="2">
        <v>44280.246729475068</v>
      </c>
      <c r="E1092" s="8">
        <f>(SUMIF(Invoice_Line_Items!B:B,Invoices!A1092,Invoice_Line_Items!G:G))</f>
        <v>1396.5500000000002</v>
      </c>
      <c r="F1092" s="8">
        <f>(SUMIF(Invoice_Line_Items!B:B,Invoices!A1092,Invoice_Line_Items!G:G))*(1-C1092)</f>
        <v>1256.8950000000002</v>
      </c>
      <c r="G1092" s="8">
        <f>SUMIF(Invoice_Line_Items!B:B,Invoices!A1092,Invoice_Line_Items!I:I)-(E1092-F1092)</f>
        <v>442.84500000000014</v>
      </c>
      <c r="H1092" s="8">
        <f t="shared" si="34"/>
        <v>3</v>
      </c>
      <c r="I1092">
        <f t="shared" si="35"/>
        <v>2021</v>
      </c>
    </row>
    <row r="1093" spans="1:9" x14ac:dyDescent="0.15">
      <c r="A1093" t="s">
        <v>1197</v>
      </c>
      <c r="B1093" t="s">
        <v>21</v>
      </c>
      <c r="C1093" s="3">
        <v>0</v>
      </c>
      <c r="D1093" s="2">
        <v>44280.544408739646</v>
      </c>
      <c r="E1093" s="8">
        <f>(SUMIF(Invoice_Line_Items!B:B,Invoices!A1093,Invoice_Line_Items!G:G))</f>
        <v>3.5</v>
      </c>
      <c r="F1093" s="8">
        <f>(SUMIF(Invoice_Line_Items!B:B,Invoices!A1093,Invoice_Line_Items!G:G))*(1-C1093)</f>
        <v>3.5</v>
      </c>
      <c r="G1093" s="8">
        <f>SUMIF(Invoice_Line_Items!B:B,Invoices!A1093,Invoice_Line_Items!I:I)-(E1093-F1093)</f>
        <v>0.54999999999999982</v>
      </c>
      <c r="H1093" s="8">
        <f t="shared" si="34"/>
        <v>3</v>
      </c>
      <c r="I1093">
        <f t="shared" si="35"/>
        <v>2021</v>
      </c>
    </row>
    <row r="1094" spans="1:9" x14ac:dyDescent="0.15">
      <c r="A1094" t="s">
        <v>1198</v>
      </c>
      <c r="B1094" t="s">
        <v>19</v>
      </c>
      <c r="C1094" s="3">
        <v>0</v>
      </c>
      <c r="D1094" s="2">
        <v>44280.690752672781</v>
      </c>
      <c r="E1094" s="8">
        <f>(SUMIF(Invoice_Line_Items!B:B,Invoices!A1094,Invoice_Line_Items!G:G))</f>
        <v>678.40000000000009</v>
      </c>
      <c r="F1094" s="8">
        <f>(SUMIF(Invoice_Line_Items!B:B,Invoices!A1094,Invoice_Line_Items!G:G))*(1-C1094)</f>
        <v>678.40000000000009</v>
      </c>
      <c r="G1094" s="8">
        <f>SUMIF(Invoice_Line_Items!B:B,Invoices!A1094,Invoice_Line_Items!I:I)-(E1094-F1094)</f>
        <v>257.15000000000003</v>
      </c>
      <c r="H1094" s="8">
        <f t="shared" si="34"/>
        <v>3</v>
      </c>
      <c r="I1094">
        <f t="shared" si="35"/>
        <v>2021</v>
      </c>
    </row>
    <row r="1095" spans="1:9" x14ac:dyDescent="0.15">
      <c r="A1095" t="s">
        <v>1199</v>
      </c>
      <c r="B1095" t="s">
        <v>29</v>
      </c>
      <c r="C1095" s="3">
        <v>0</v>
      </c>
      <c r="D1095" s="2">
        <v>44281.18369669548</v>
      </c>
      <c r="E1095" s="8">
        <f>(SUMIF(Invoice_Line_Items!B:B,Invoices!A1095,Invoice_Line_Items!G:G))</f>
        <v>3242.1</v>
      </c>
      <c r="F1095" s="8">
        <f>(SUMIF(Invoice_Line_Items!B:B,Invoices!A1095,Invoice_Line_Items!G:G))*(1-C1095)</f>
        <v>3242.1</v>
      </c>
      <c r="G1095" s="8">
        <f>SUMIF(Invoice_Line_Items!B:B,Invoices!A1095,Invoice_Line_Items!I:I)-(E1095-F1095)</f>
        <v>1011.2499999999998</v>
      </c>
      <c r="H1095" s="8">
        <f t="shared" si="34"/>
        <v>3</v>
      </c>
      <c r="I1095">
        <f t="shared" si="35"/>
        <v>2021</v>
      </c>
    </row>
    <row r="1096" spans="1:9" x14ac:dyDescent="0.15">
      <c r="A1096" t="s">
        <v>1200</v>
      </c>
      <c r="B1096" t="s">
        <v>24</v>
      </c>
      <c r="C1096" s="3">
        <v>0.1</v>
      </c>
      <c r="D1096" s="2">
        <v>44281.627063865875</v>
      </c>
      <c r="E1096" s="8">
        <f>(SUMIF(Invoice_Line_Items!B:B,Invoices!A1096,Invoice_Line_Items!G:G))</f>
        <v>859.55</v>
      </c>
      <c r="F1096" s="8">
        <f>(SUMIF(Invoice_Line_Items!B:B,Invoices!A1096,Invoice_Line_Items!G:G))*(1-C1096)</f>
        <v>773.59500000000003</v>
      </c>
      <c r="G1096" s="8">
        <f>SUMIF(Invoice_Line_Items!B:B,Invoices!A1096,Invoice_Line_Items!I:I)-(E1096-F1096)</f>
        <v>200.59500000000008</v>
      </c>
      <c r="H1096" s="8">
        <f t="shared" si="34"/>
        <v>3</v>
      </c>
      <c r="I1096">
        <f t="shared" si="35"/>
        <v>2021</v>
      </c>
    </row>
    <row r="1097" spans="1:9" x14ac:dyDescent="0.15">
      <c r="A1097" t="s">
        <v>1201</v>
      </c>
      <c r="B1097" t="s">
        <v>18</v>
      </c>
      <c r="C1097" s="3">
        <v>0.1</v>
      </c>
      <c r="D1097" s="2">
        <v>44281.689820785628</v>
      </c>
      <c r="E1097" s="8">
        <f>(SUMIF(Invoice_Line_Items!B:B,Invoices!A1097,Invoice_Line_Items!G:G))</f>
        <v>45.900000000000006</v>
      </c>
      <c r="F1097" s="8">
        <f>(SUMIF(Invoice_Line_Items!B:B,Invoices!A1097,Invoice_Line_Items!G:G))*(1-C1097)</f>
        <v>41.310000000000009</v>
      </c>
      <c r="G1097" s="8">
        <f>SUMIF(Invoice_Line_Items!B:B,Invoices!A1097,Invoice_Line_Items!I:I)-(E1097-F1097)</f>
        <v>7.9100000000000019</v>
      </c>
      <c r="H1097" s="8">
        <f t="shared" si="34"/>
        <v>3</v>
      </c>
      <c r="I1097">
        <f t="shared" si="35"/>
        <v>2021</v>
      </c>
    </row>
    <row r="1098" spans="1:9" x14ac:dyDescent="0.15">
      <c r="A1098" t="s">
        <v>1202</v>
      </c>
      <c r="B1098" t="s">
        <v>20</v>
      </c>
      <c r="C1098" s="3">
        <v>0</v>
      </c>
      <c r="D1098" s="2">
        <v>44281.904109913601</v>
      </c>
      <c r="E1098" s="8">
        <f>(SUMIF(Invoice_Line_Items!B:B,Invoices!A1098,Invoice_Line_Items!G:G))</f>
        <v>26.849999999999998</v>
      </c>
      <c r="F1098" s="8">
        <f>(SUMIF(Invoice_Line_Items!B:B,Invoices!A1098,Invoice_Line_Items!G:G))*(1-C1098)</f>
        <v>26.849999999999998</v>
      </c>
      <c r="G1098" s="8">
        <f>SUMIF(Invoice_Line_Items!B:B,Invoices!A1098,Invoice_Line_Items!I:I)-(E1098-F1098)</f>
        <v>17.099999999999998</v>
      </c>
      <c r="H1098" s="8">
        <f t="shared" si="34"/>
        <v>3</v>
      </c>
      <c r="I1098">
        <f t="shared" si="35"/>
        <v>2021</v>
      </c>
    </row>
    <row r="1099" spans="1:9" x14ac:dyDescent="0.15">
      <c r="A1099" t="s">
        <v>1203</v>
      </c>
      <c r="B1099" t="s">
        <v>20</v>
      </c>
      <c r="C1099" s="3">
        <v>0.1</v>
      </c>
      <c r="D1099" s="2">
        <v>44282.115951381158</v>
      </c>
      <c r="E1099" s="8">
        <f>(SUMIF(Invoice_Line_Items!B:B,Invoices!A1099,Invoice_Line_Items!G:G))</f>
        <v>289.3</v>
      </c>
      <c r="F1099" s="8">
        <f>(SUMIF(Invoice_Line_Items!B:B,Invoices!A1099,Invoice_Line_Items!G:G))*(1-C1099)</f>
        <v>260.37</v>
      </c>
      <c r="G1099" s="8">
        <f>SUMIF(Invoice_Line_Items!B:B,Invoices!A1099,Invoice_Line_Items!I:I)-(E1099-F1099)</f>
        <v>82.87</v>
      </c>
      <c r="H1099" s="8">
        <f t="shared" si="34"/>
        <v>3</v>
      </c>
      <c r="I1099">
        <f t="shared" si="35"/>
        <v>2021</v>
      </c>
    </row>
    <row r="1100" spans="1:9" x14ac:dyDescent="0.15">
      <c r="A1100" t="s">
        <v>1204</v>
      </c>
      <c r="B1100" t="s">
        <v>17</v>
      </c>
      <c r="C1100" s="3">
        <v>0</v>
      </c>
      <c r="D1100" s="2">
        <v>44282.167340189342</v>
      </c>
      <c r="E1100" s="8">
        <f>(SUMIF(Invoice_Line_Items!B:B,Invoices!A1100,Invoice_Line_Items!G:G))</f>
        <v>8.9499999999999993</v>
      </c>
      <c r="F1100" s="8">
        <f>(SUMIF(Invoice_Line_Items!B:B,Invoices!A1100,Invoice_Line_Items!G:G))*(1-C1100)</f>
        <v>8.9499999999999993</v>
      </c>
      <c r="G1100" s="8">
        <f>SUMIF(Invoice_Line_Items!B:B,Invoices!A1100,Invoice_Line_Items!I:I)-(E1100-F1100)</f>
        <v>3.1999999999999993</v>
      </c>
      <c r="H1100" s="8">
        <f t="shared" si="34"/>
        <v>3</v>
      </c>
      <c r="I1100">
        <f t="shared" si="35"/>
        <v>2021</v>
      </c>
    </row>
    <row r="1101" spans="1:9" x14ac:dyDescent="0.15">
      <c r="A1101" t="s">
        <v>1205</v>
      </c>
      <c r="B1101" t="s">
        <v>22</v>
      </c>
      <c r="C1101" s="3">
        <v>0</v>
      </c>
      <c r="D1101" s="2">
        <v>44282.594650587154</v>
      </c>
      <c r="E1101" s="8">
        <f>(SUMIF(Invoice_Line_Items!B:B,Invoices!A1101,Invoice_Line_Items!G:G))</f>
        <v>766.25</v>
      </c>
      <c r="F1101" s="8">
        <f>(SUMIF(Invoice_Line_Items!B:B,Invoices!A1101,Invoice_Line_Items!G:G))*(1-C1101)</f>
        <v>766.25</v>
      </c>
      <c r="G1101" s="8">
        <f>SUMIF(Invoice_Line_Items!B:B,Invoices!A1101,Invoice_Line_Items!I:I)-(E1101-F1101)</f>
        <v>377.75</v>
      </c>
      <c r="H1101" s="8">
        <f t="shared" si="34"/>
        <v>3</v>
      </c>
      <c r="I1101">
        <f t="shared" si="35"/>
        <v>2021</v>
      </c>
    </row>
    <row r="1102" spans="1:9" x14ac:dyDescent="0.15">
      <c r="A1102" t="s">
        <v>1206</v>
      </c>
      <c r="B1102" t="s">
        <v>22</v>
      </c>
      <c r="C1102" s="3">
        <v>0</v>
      </c>
      <c r="D1102" s="2">
        <v>44282.918602306265</v>
      </c>
      <c r="E1102" s="8">
        <f>(SUMIF(Invoice_Line_Items!B:B,Invoices!A1102,Invoice_Line_Items!G:G))</f>
        <v>8161.7499999999991</v>
      </c>
      <c r="F1102" s="8">
        <f>(SUMIF(Invoice_Line_Items!B:B,Invoices!A1102,Invoice_Line_Items!G:G))*(1-C1102)</f>
        <v>8161.7499999999991</v>
      </c>
      <c r="G1102" s="8">
        <f>SUMIF(Invoice_Line_Items!B:B,Invoices!A1102,Invoice_Line_Items!I:I)-(E1102-F1102)</f>
        <v>2646.6499999999996</v>
      </c>
      <c r="H1102" s="8">
        <f t="shared" si="34"/>
        <v>3</v>
      </c>
      <c r="I1102">
        <f t="shared" si="35"/>
        <v>2021</v>
      </c>
    </row>
    <row r="1103" spans="1:9" x14ac:dyDescent="0.15">
      <c r="A1103" t="s">
        <v>1207</v>
      </c>
      <c r="B1103" t="s">
        <v>21</v>
      </c>
      <c r="C1103" s="3">
        <v>0</v>
      </c>
      <c r="D1103" s="2">
        <v>44283.123053665171</v>
      </c>
      <c r="E1103" s="8">
        <f>(SUMIF(Invoice_Line_Items!B:B,Invoices!A1103,Invoice_Line_Items!G:G))</f>
        <v>76.8</v>
      </c>
      <c r="F1103" s="8">
        <f>(SUMIF(Invoice_Line_Items!B:B,Invoices!A1103,Invoice_Line_Items!G:G))*(1-C1103)</f>
        <v>76.8</v>
      </c>
      <c r="G1103" s="8">
        <f>SUMIF(Invoice_Line_Items!B:B,Invoices!A1103,Invoice_Line_Items!I:I)-(E1103-F1103)</f>
        <v>37.049999999999997</v>
      </c>
      <c r="H1103" s="8">
        <f t="shared" si="34"/>
        <v>3</v>
      </c>
      <c r="I1103">
        <f t="shared" si="35"/>
        <v>2021</v>
      </c>
    </row>
    <row r="1104" spans="1:9" x14ac:dyDescent="0.15">
      <c r="A1104" t="s">
        <v>1208</v>
      </c>
      <c r="B1104" t="s">
        <v>17</v>
      </c>
      <c r="C1104" s="3">
        <v>0.1</v>
      </c>
      <c r="D1104" s="2">
        <v>44283.319334900683</v>
      </c>
      <c r="E1104" s="8">
        <f>(SUMIF(Invoice_Line_Items!B:B,Invoices!A1104,Invoice_Line_Items!G:G))</f>
        <v>1815.5000000000002</v>
      </c>
      <c r="F1104" s="8">
        <f>(SUMIF(Invoice_Line_Items!B:B,Invoices!A1104,Invoice_Line_Items!G:G))*(1-C1104)</f>
        <v>1633.9500000000003</v>
      </c>
      <c r="G1104" s="8">
        <f>SUMIF(Invoice_Line_Items!B:B,Invoices!A1104,Invoice_Line_Items!I:I)-(E1104-F1104)</f>
        <v>432.6</v>
      </c>
      <c r="H1104" s="8">
        <f t="shared" si="34"/>
        <v>3</v>
      </c>
      <c r="I1104">
        <f t="shared" si="35"/>
        <v>2021</v>
      </c>
    </row>
    <row r="1105" spans="1:9" x14ac:dyDescent="0.15">
      <c r="A1105" t="s">
        <v>1209</v>
      </c>
      <c r="B1105" t="s">
        <v>17</v>
      </c>
      <c r="C1105" s="3">
        <v>0.1</v>
      </c>
      <c r="D1105" s="2">
        <v>44283.435266923378</v>
      </c>
      <c r="E1105" s="8">
        <f>(SUMIF(Invoice_Line_Items!B:B,Invoices!A1105,Invoice_Line_Items!G:G))</f>
        <v>413.15</v>
      </c>
      <c r="F1105" s="8">
        <f>(SUMIF(Invoice_Line_Items!B:B,Invoices!A1105,Invoice_Line_Items!G:G))*(1-C1105)</f>
        <v>371.83499999999998</v>
      </c>
      <c r="G1105" s="8">
        <f>SUMIF(Invoice_Line_Items!B:B,Invoices!A1105,Invoice_Line_Items!I:I)-(E1105-F1105)</f>
        <v>155.88499999999999</v>
      </c>
      <c r="H1105" s="8">
        <f t="shared" si="34"/>
        <v>3</v>
      </c>
      <c r="I1105">
        <f t="shared" si="35"/>
        <v>2021</v>
      </c>
    </row>
    <row r="1106" spans="1:9" x14ac:dyDescent="0.15">
      <c r="A1106" t="s">
        <v>1210</v>
      </c>
      <c r="B1106" t="s">
        <v>29</v>
      </c>
      <c r="C1106" s="3">
        <v>0</v>
      </c>
      <c r="D1106" s="2">
        <v>44283.621890996474</v>
      </c>
      <c r="E1106" s="8">
        <f>(SUMIF(Invoice_Line_Items!B:B,Invoices!A1106,Invoice_Line_Items!G:G))</f>
        <v>1096.9000000000001</v>
      </c>
      <c r="F1106" s="8">
        <f>(SUMIF(Invoice_Line_Items!B:B,Invoices!A1106,Invoice_Line_Items!G:G))*(1-C1106)</f>
        <v>1096.9000000000001</v>
      </c>
      <c r="G1106" s="8">
        <f>SUMIF(Invoice_Line_Items!B:B,Invoices!A1106,Invoice_Line_Items!I:I)-(E1106-F1106)</f>
        <v>422.84999999999997</v>
      </c>
      <c r="H1106" s="8">
        <f t="shared" si="34"/>
        <v>3</v>
      </c>
      <c r="I1106">
        <f t="shared" si="35"/>
        <v>2021</v>
      </c>
    </row>
    <row r="1107" spans="1:9" x14ac:dyDescent="0.15">
      <c r="A1107" t="s">
        <v>1211</v>
      </c>
      <c r="B1107" t="s">
        <v>25</v>
      </c>
      <c r="C1107" s="3">
        <v>0</v>
      </c>
      <c r="D1107" s="2">
        <v>44283.732236256728</v>
      </c>
      <c r="E1107" s="8">
        <f>(SUMIF(Invoice_Line_Items!B:B,Invoices!A1107,Invoice_Line_Items!G:G))</f>
        <v>2310.1999999999989</v>
      </c>
      <c r="F1107" s="8">
        <f>(SUMIF(Invoice_Line_Items!B:B,Invoices!A1107,Invoice_Line_Items!G:G))*(1-C1107)</f>
        <v>2310.1999999999989</v>
      </c>
      <c r="G1107" s="8">
        <f>SUMIF(Invoice_Line_Items!B:B,Invoices!A1107,Invoice_Line_Items!I:I)-(E1107-F1107)</f>
        <v>787.55000000000007</v>
      </c>
      <c r="H1107" s="8">
        <f t="shared" si="34"/>
        <v>3</v>
      </c>
      <c r="I1107">
        <f t="shared" si="35"/>
        <v>2021</v>
      </c>
    </row>
    <row r="1108" spans="1:9" x14ac:dyDescent="0.15">
      <c r="A1108" t="s">
        <v>1212</v>
      </c>
      <c r="B1108" t="s">
        <v>24</v>
      </c>
      <c r="C1108" s="3">
        <v>0</v>
      </c>
      <c r="D1108" s="2">
        <v>44284.187609027598</v>
      </c>
      <c r="E1108" s="8">
        <f>(SUMIF(Invoice_Line_Items!B:B,Invoices!A1108,Invoice_Line_Items!G:G))</f>
        <v>668.44999999999993</v>
      </c>
      <c r="F1108" s="8">
        <f>(SUMIF(Invoice_Line_Items!B:B,Invoices!A1108,Invoice_Line_Items!G:G))*(1-C1108)</f>
        <v>668.44999999999993</v>
      </c>
      <c r="G1108" s="8">
        <f>SUMIF(Invoice_Line_Items!B:B,Invoices!A1108,Invoice_Line_Items!I:I)-(E1108-F1108)</f>
        <v>251.04999999999995</v>
      </c>
      <c r="H1108" s="8">
        <f t="shared" si="34"/>
        <v>3</v>
      </c>
      <c r="I1108">
        <f t="shared" si="35"/>
        <v>2021</v>
      </c>
    </row>
    <row r="1109" spans="1:9" x14ac:dyDescent="0.15">
      <c r="A1109" t="s">
        <v>1213</v>
      </c>
      <c r="B1109" t="s">
        <v>18</v>
      </c>
      <c r="C1109" s="3">
        <v>0.1</v>
      </c>
      <c r="D1109" s="2">
        <v>44284.614137257297</v>
      </c>
      <c r="E1109" s="8">
        <f>(SUMIF(Invoice_Line_Items!B:B,Invoices!A1109,Invoice_Line_Items!G:G))</f>
        <v>4.5</v>
      </c>
      <c r="F1109" s="8">
        <f>(SUMIF(Invoice_Line_Items!B:B,Invoices!A1109,Invoice_Line_Items!G:G))*(1-C1109)</f>
        <v>4.05</v>
      </c>
      <c r="G1109" s="8">
        <f>SUMIF(Invoice_Line_Items!B:B,Invoices!A1109,Invoice_Line_Items!I:I)-(E1109-F1109)</f>
        <v>1.0499999999999998</v>
      </c>
      <c r="H1109" s="8">
        <f t="shared" si="34"/>
        <v>3</v>
      </c>
      <c r="I1109">
        <f t="shared" si="35"/>
        <v>2021</v>
      </c>
    </row>
    <row r="1110" spans="1:9" x14ac:dyDescent="0.15">
      <c r="A1110" t="s">
        <v>1214</v>
      </c>
      <c r="B1110" t="s">
        <v>17</v>
      </c>
      <c r="C1110" s="3">
        <v>0.1</v>
      </c>
      <c r="D1110" s="2">
        <v>44284.705685938301</v>
      </c>
      <c r="E1110" s="8">
        <f>(SUMIF(Invoice_Line_Items!B:B,Invoices!A1110,Invoice_Line_Items!G:G))</f>
        <v>2141.5</v>
      </c>
      <c r="F1110" s="8">
        <f>(SUMIF(Invoice_Line_Items!B:B,Invoices!A1110,Invoice_Line_Items!G:G))*(1-C1110)</f>
        <v>1927.3500000000001</v>
      </c>
      <c r="G1110" s="8">
        <f>SUMIF(Invoice_Line_Items!B:B,Invoices!A1110,Invoice_Line_Items!I:I)-(E1110-F1110)</f>
        <v>530.6</v>
      </c>
      <c r="H1110" s="8">
        <f t="shared" si="34"/>
        <v>3</v>
      </c>
      <c r="I1110">
        <f t="shared" si="35"/>
        <v>2021</v>
      </c>
    </row>
    <row r="1111" spans="1:9" x14ac:dyDescent="0.15">
      <c r="A1111" t="s">
        <v>1215</v>
      </c>
      <c r="B1111" t="s">
        <v>20</v>
      </c>
      <c r="C1111" s="3">
        <v>0.1</v>
      </c>
      <c r="D1111" s="2">
        <v>44284.971952985921</v>
      </c>
      <c r="E1111" s="8">
        <f>(SUMIF(Invoice_Line_Items!B:B,Invoices!A1111,Invoice_Line_Items!G:G))</f>
        <v>8.9499999999999993</v>
      </c>
      <c r="F1111" s="8">
        <f>(SUMIF(Invoice_Line_Items!B:B,Invoices!A1111,Invoice_Line_Items!G:G))*(1-C1111)</f>
        <v>8.0549999999999997</v>
      </c>
      <c r="G1111" s="8">
        <f>SUMIF(Invoice_Line_Items!B:B,Invoices!A1111,Invoice_Line_Items!I:I)-(E1111-F1111)</f>
        <v>2.3049999999999997</v>
      </c>
      <c r="H1111" s="8">
        <f t="shared" si="34"/>
        <v>3</v>
      </c>
      <c r="I1111">
        <f t="shared" si="35"/>
        <v>2021</v>
      </c>
    </row>
    <row r="1112" spans="1:9" x14ac:dyDescent="0.15">
      <c r="A1112" t="s">
        <v>1216</v>
      </c>
      <c r="B1112" t="s">
        <v>21</v>
      </c>
      <c r="C1112" s="3">
        <v>0</v>
      </c>
      <c r="D1112" s="2">
        <v>44285.141692201367</v>
      </c>
      <c r="E1112" s="8">
        <f>(SUMIF(Invoice_Line_Items!B:B,Invoices!A1112,Invoice_Line_Items!G:G))</f>
        <v>500.4</v>
      </c>
      <c r="F1112" s="8">
        <f>(SUMIF(Invoice_Line_Items!B:B,Invoices!A1112,Invoice_Line_Items!G:G))*(1-C1112)</f>
        <v>500.4</v>
      </c>
      <c r="G1112" s="8">
        <f>SUMIF(Invoice_Line_Items!B:B,Invoices!A1112,Invoice_Line_Items!I:I)-(E1112-F1112)</f>
        <v>174.7</v>
      </c>
      <c r="H1112" s="8">
        <f t="shared" si="34"/>
        <v>3</v>
      </c>
      <c r="I1112">
        <f t="shared" si="35"/>
        <v>2021</v>
      </c>
    </row>
    <row r="1113" spans="1:9" x14ac:dyDescent="0.15">
      <c r="A1113" t="s">
        <v>1217</v>
      </c>
      <c r="B1113" t="s">
        <v>19</v>
      </c>
      <c r="C1113" s="3">
        <v>0</v>
      </c>
      <c r="D1113" s="2">
        <v>44285.218124109015</v>
      </c>
      <c r="E1113" s="8">
        <f>(SUMIF(Invoice_Line_Items!B:B,Invoices!A1113,Invoice_Line_Items!G:G))</f>
        <v>322.34999999999997</v>
      </c>
      <c r="F1113" s="8">
        <f>(SUMIF(Invoice_Line_Items!B:B,Invoices!A1113,Invoice_Line_Items!G:G))*(1-C1113)</f>
        <v>322.34999999999997</v>
      </c>
      <c r="G1113" s="8">
        <f>SUMIF(Invoice_Line_Items!B:B,Invoices!A1113,Invoice_Line_Items!I:I)-(E1113-F1113)</f>
        <v>146.44999999999999</v>
      </c>
      <c r="H1113" s="8">
        <f t="shared" si="34"/>
        <v>3</v>
      </c>
      <c r="I1113">
        <f t="shared" si="35"/>
        <v>2021</v>
      </c>
    </row>
    <row r="1114" spans="1:9" x14ac:dyDescent="0.15">
      <c r="A1114" t="s">
        <v>1218</v>
      </c>
      <c r="B1114" t="s">
        <v>21</v>
      </c>
      <c r="C1114" s="3">
        <v>0.1</v>
      </c>
      <c r="D1114" s="2">
        <v>44285.61201148195</v>
      </c>
      <c r="E1114" s="8">
        <f>(SUMIF(Invoice_Line_Items!B:B,Invoices!A1114,Invoice_Line_Items!G:G))</f>
        <v>19.899999999999999</v>
      </c>
      <c r="F1114" s="8">
        <f>(SUMIF(Invoice_Line_Items!B:B,Invoices!A1114,Invoice_Line_Items!G:G))*(1-C1114)</f>
        <v>17.91</v>
      </c>
      <c r="G1114" s="8">
        <f>SUMIF(Invoice_Line_Items!B:B,Invoices!A1114,Invoice_Line_Items!I:I)-(E1114-F1114)</f>
        <v>1.9100000000000001</v>
      </c>
      <c r="H1114" s="8">
        <f t="shared" si="34"/>
        <v>3</v>
      </c>
      <c r="I1114">
        <f t="shared" si="35"/>
        <v>2021</v>
      </c>
    </row>
    <row r="1115" spans="1:9" x14ac:dyDescent="0.15">
      <c r="A1115" t="s">
        <v>1219</v>
      </c>
      <c r="B1115" t="s">
        <v>21</v>
      </c>
      <c r="C1115" s="3">
        <v>0</v>
      </c>
      <c r="D1115" s="2">
        <v>44285.688646199262</v>
      </c>
      <c r="E1115" s="8">
        <f>(SUMIF(Invoice_Line_Items!B:B,Invoices!A1115,Invoice_Line_Items!G:G))</f>
        <v>35.799999999999997</v>
      </c>
      <c r="F1115" s="8">
        <f>(SUMIF(Invoice_Line_Items!B:B,Invoices!A1115,Invoice_Line_Items!G:G))*(1-C1115)</f>
        <v>35.799999999999997</v>
      </c>
      <c r="G1115" s="8">
        <f>SUMIF(Invoice_Line_Items!B:B,Invoices!A1115,Invoice_Line_Items!I:I)-(E1115-F1115)</f>
        <v>22.799999999999997</v>
      </c>
      <c r="H1115" s="8">
        <f t="shared" si="34"/>
        <v>3</v>
      </c>
      <c r="I1115">
        <f t="shared" si="35"/>
        <v>2021</v>
      </c>
    </row>
    <row r="1116" spans="1:9" x14ac:dyDescent="0.15">
      <c r="A1116" t="s">
        <v>1220</v>
      </c>
      <c r="B1116" t="s">
        <v>23</v>
      </c>
      <c r="C1116" s="3">
        <v>0</v>
      </c>
      <c r="D1116" s="2">
        <v>44286.131312425394</v>
      </c>
      <c r="E1116" s="8">
        <f>(SUMIF(Invoice_Line_Items!B:B,Invoices!A1116,Invoice_Line_Items!G:G))</f>
        <v>899.30000000000007</v>
      </c>
      <c r="F1116" s="8">
        <f>(SUMIF(Invoice_Line_Items!B:B,Invoices!A1116,Invoice_Line_Items!G:G))*(1-C1116)</f>
        <v>899.30000000000007</v>
      </c>
      <c r="G1116" s="8">
        <f>SUMIF(Invoice_Line_Items!B:B,Invoices!A1116,Invoice_Line_Items!I:I)-(E1116-F1116)</f>
        <v>355.9</v>
      </c>
      <c r="H1116" s="8">
        <f t="shared" si="34"/>
        <v>3</v>
      </c>
      <c r="I1116">
        <f t="shared" si="35"/>
        <v>2021</v>
      </c>
    </row>
    <row r="1117" spans="1:9" x14ac:dyDescent="0.15">
      <c r="A1117" t="s">
        <v>1221</v>
      </c>
      <c r="B1117" t="s">
        <v>17</v>
      </c>
      <c r="C1117" s="3">
        <v>0</v>
      </c>
      <c r="D1117" s="2">
        <v>44286.161054890232</v>
      </c>
      <c r="E1117" s="8">
        <f>(SUMIF(Invoice_Line_Items!B:B,Invoices!A1117,Invoice_Line_Items!G:G))</f>
        <v>212.5</v>
      </c>
      <c r="F1117" s="8">
        <f>(SUMIF(Invoice_Line_Items!B:B,Invoices!A1117,Invoice_Line_Items!G:G))*(1-C1117)</f>
        <v>212.5</v>
      </c>
      <c r="G1117" s="8">
        <f>SUMIF(Invoice_Line_Items!B:B,Invoices!A1117,Invoice_Line_Items!I:I)-(E1117-F1117)</f>
        <v>124.54999999999998</v>
      </c>
      <c r="H1117" s="8">
        <f t="shared" si="34"/>
        <v>3</v>
      </c>
      <c r="I1117">
        <f t="shared" si="35"/>
        <v>2021</v>
      </c>
    </row>
    <row r="1118" spans="1:9" x14ac:dyDescent="0.15">
      <c r="A1118" t="s">
        <v>1222</v>
      </c>
      <c r="B1118" t="s">
        <v>17</v>
      </c>
      <c r="C1118" s="3">
        <v>0</v>
      </c>
      <c r="D1118" s="2">
        <v>44286.525564900861</v>
      </c>
      <c r="E1118" s="8">
        <f>(SUMIF(Invoice_Line_Items!B:B,Invoices!A1118,Invoice_Line_Items!G:G))</f>
        <v>138.85</v>
      </c>
      <c r="F1118" s="8">
        <f>(SUMIF(Invoice_Line_Items!B:B,Invoices!A1118,Invoice_Line_Items!G:G))*(1-C1118)</f>
        <v>138.85</v>
      </c>
      <c r="G1118" s="8">
        <f>SUMIF(Invoice_Line_Items!B:B,Invoices!A1118,Invoice_Line_Items!I:I)-(E1118-F1118)</f>
        <v>53.600000000000009</v>
      </c>
      <c r="H1118" s="8">
        <f t="shared" si="34"/>
        <v>3</v>
      </c>
      <c r="I1118">
        <f t="shared" si="35"/>
        <v>2021</v>
      </c>
    </row>
    <row r="1119" spans="1:9" x14ac:dyDescent="0.15">
      <c r="A1119" t="s">
        <v>1223</v>
      </c>
      <c r="B1119" t="s">
        <v>19</v>
      </c>
      <c r="C1119" s="3">
        <v>0.1</v>
      </c>
      <c r="D1119" s="2">
        <v>44286.708953453861</v>
      </c>
      <c r="E1119" s="8">
        <f>(SUMIF(Invoice_Line_Items!B:B,Invoices!A1119,Invoice_Line_Items!G:G))</f>
        <v>4004.5</v>
      </c>
      <c r="F1119" s="8">
        <f>(SUMIF(Invoice_Line_Items!B:B,Invoices!A1119,Invoice_Line_Items!G:G))*(1-C1119)</f>
        <v>3604.05</v>
      </c>
      <c r="G1119" s="8">
        <f>SUMIF(Invoice_Line_Items!B:B,Invoices!A1119,Invoice_Line_Items!I:I)-(E1119-F1119)</f>
        <v>998.15000000000032</v>
      </c>
      <c r="H1119" s="8">
        <f t="shared" si="34"/>
        <v>3</v>
      </c>
      <c r="I1119">
        <f t="shared" si="35"/>
        <v>2021</v>
      </c>
    </row>
    <row r="1120" spans="1:9" x14ac:dyDescent="0.15">
      <c r="A1120" t="s">
        <v>1224</v>
      </c>
      <c r="B1120" t="s">
        <v>20</v>
      </c>
      <c r="C1120" s="3">
        <v>0</v>
      </c>
      <c r="D1120" s="2">
        <v>44286.997458508929</v>
      </c>
      <c r="E1120" s="8">
        <f>(SUMIF(Invoice_Line_Items!B:B,Invoices!A1120,Invoice_Line_Items!G:G))</f>
        <v>8.8500000000000014</v>
      </c>
      <c r="F1120" s="8">
        <f>(SUMIF(Invoice_Line_Items!B:B,Invoices!A1120,Invoice_Line_Items!G:G))*(1-C1120)</f>
        <v>8.8500000000000014</v>
      </c>
      <c r="G1120" s="8">
        <f>SUMIF(Invoice_Line_Items!B:B,Invoices!A1120,Invoice_Line_Items!I:I)-(E1120-F1120)</f>
        <v>3.45</v>
      </c>
      <c r="H1120" s="8">
        <f t="shared" si="34"/>
        <v>3</v>
      </c>
      <c r="I1120">
        <f t="shared" si="35"/>
        <v>2021</v>
      </c>
    </row>
    <row r="1121" spans="1:9" x14ac:dyDescent="0.15">
      <c r="A1121" t="s">
        <v>1225</v>
      </c>
      <c r="B1121" t="s">
        <v>17</v>
      </c>
      <c r="C1121" s="3">
        <v>0</v>
      </c>
      <c r="D1121" s="2">
        <v>44287.320296307218</v>
      </c>
      <c r="E1121" s="8">
        <f>(SUMIF(Invoice_Line_Items!B:B,Invoices!A1121,Invoice_Line_Items!G:G))</f>
        <v>26.849999999999998</v>
      </c>
      <c r="F1121" s="8">
        <f>(SUMIF(Invoice_Line_Items!B:B,Invoices!A1121,Invoice_Line_Items!G:G))*(1-C1121)</f>
        <v>26.849999999999998</v>
      </c>
      <c r="G1121" s="8">
        <f>SUMIF(Invoice_Line_Items!B:B,Invoices!A1121,Invoice_Line_Items!I:I)-(E1121-F1121)</f>
        <v>12.099999999999998</v>
      </c>
      <c r="H1121" s="8">
        <f t="shared" si="34"/>
        <v>4</v>
      </c>
      <c r="I1121">
        <f t="shared" si="35"/>
        <v>2021</v>
      </c>
    </row>
    <row r="1122" spans="1:9" x14ac:dyDescent="0.15">
      <c r="A1122" t="s">
        <v>1226</v>
      </c>
      <c r="B1122" t="s">
        <v>18</v>
      </c>
      <c r="C1122" s="3">
        <v>0</v>
      </c>
      <c r="D1122" s="2">
        <v>44287.630897622934</v>
      </c>
      <c r="E1122" s="8">
        <f>(SUMIF(Invoice_Line_Items!B:B,Invoices!A1122,Invoice_Line_Items!G:G))</f>
        <v>159.9</v>
      </c>
      <c r="F1122" s="8">
        <f>(SUMIF(Invoice_Line_Items!B:B,Invoices!A1122,Invoice_Line_Items!G:G))*(1-C1122)</f>
        <v>159.9</v>
      </c>
      <c r="G1122" s="8">
        <f>SUMIF(Invoice_Line_Items!B:B,Invoices!A1122,Invoice_Line_Items!I:I)-(E1122-F1122)</f>
        <v>55.900000000000006</v>
      </c>
      <c r="H1122" s="8">
        <f t="shared" si="34"/>
        <v>4</v>
      </c>
      <c r="I1122">
        <f t="shared" si="35"/>
        <v>2021</v>
      </c>
    </row>
    <row r="1123" spans="1:9" x14ac:dyDescent="0.15">
      <c r="A1123" t="s">
        <v>1227</v>
      </c>
      <c r="B1123" t="s">
        <v>20</v>
      </c>
      <c r="C1123" s="3">
        <v>0</v>
      </c>
      <c r="D1123" s="2">
        <v>44288.027936340484</v>
      </c>
      <c r="E1123" s="8">
        <f>(SUMIF(Invoice_Line_Items!B:B,Invoices!A1123,Invoice_Line_Items!G:G))</f>
        <v>854.7</v>
      </c>
      <c r="F1123" s="8">
        <f>(SUMIF(Invoice_Line_Items!B:B,Invoices!A1123,Invoice_Line_Items!G:G))*(1-C1123)</f>
        <v>854.7</v>
      </c>
      <c r="G1123" s="8">
        <f>SUMIF(Invoice_Line_Items!B:B,Invoices!A1123,Invoice_Line_Items!I:I)-(E1123-F1123)</f>
        <v>321.45000000000005</v>
      </c>
      <c r="H1123" s="8">
        <f t="shared" si="34"/>
        <v>4</v>
      </c>
      <c r="I1123">
        <f t="shared" si="35"/>
        <v>2021</v>
      </c>
    </row>
    <row r="1124" spans="1:9" x14ac:dyDescent="0.15">
      <c r="A1124" t="s">
        <v>1228</v>
      </c>
      <c r="B1124" t="s">
        <v>20</v>
      </c>
      <c r="C1124" s="3">
        <v>0</v>
      </c>
      <c r="D1124" s="2">
        <v>44288.23763151966</v>
      </c>
      <c r="E1124" s="8">
        <f>(SUMIF(Invoice_Line_Items!B:B,Invoices!A1124,Invoice_Line_Items!G:G))</f>
        <v>539.54999999999995</v>
      </c>
      <c r="F1124" s="8">
        <f>(SUMIF(Invoice_Line_Items!B:B,Invoices!A1124,Invoice_Line_Items!G:G))*(1-C1124)</f>
        <v>539.54999999999995</v>
      </c>
      <c r="G1124" s="8">
        <f>SUMIF(Invoice_Line_Items!B:B,Invoices!A1124,Invoice_Line_Items!I:I)-(E1124-F1124)</f>
        <v>178.54999999999995</v>
      </c>
      <c r="H1124" s="8">
        <f t="shared" si="34"/>
        <v>4</v>
      </c>
      <c r="I1124">
        <f t="shared" si="35"/>
        <v>2021</v>
      </c>
    </row>
    <row r="1125" spans="1:9" x14ac:dyDescent="0.15">
      <c r="A1125" t="s">
        <v>1229</v>
      </c>
      <c r="B1125" t="s">
        <v>23</v>
      </c>
      <c r="C1125" s="3">
        <v>0</v>
      </c>
      <c r="D1125" s="2">
        <v>44288.534497954868</v>
      </c>
      <c r="E1125" s="8">
        <f>(SUMIF(Invoice_Line_Items!B:B,Invoices!A1125,Invoice_Line_Items!G:G))</f>
        <v>344.5</v>
      </c>
      <c r="F1125" s="8">
        <f>(SUMIF(Invoice_Line_Items!B:B,Invoices!A1125,Invoice_Line_Items!G:G))*(1-C1125)</f>
        <v>344.5</v>
      </c>
      <c r="G1125" s="8">
        <f>SUMIF(Invoice_Line_Items!B:B,Invoices!A1125,Invoice_Line_Items!I:I)-(E1125-F1125)</f>
        <v>123.05000000000001</v>
      </c>
      <c r="H1125" s="8">
        <f t="shared" si="34"/>
        <v>4</v>
      </c>
      <c r="I1125">
        <f t="shared" si="35"/>
        <v>2021</v>
      </c>
    </row>
    <row r="1126" spans="1:9" x14ac:dyDescent="0.15">
      <c r="A1126" t="s">
        <v>1230</v>
      </c>
      <c r="B1126" t="s">
        <v>25</v>
      </c>
      <c r="C1126" s="3">
        <v>0</v>
      </c>
      <c r="D1126" s="2">
        <v>44288.572885178161</v>
      </c>
      <c r="E1126" s="8">
        <f>(SUMIF(Invoice_Line_Items!B:B,Invoices!A1126,Invoice_Line_Items!G:G))</f>
        <v>7195.9999999999991</v>
      </c>
      <c r="F1126" s="8">
        <f>(SUMIF(Invoice_Line_Items!B:B,Invoices!A1126,Invoice_Line_Items!G:G))*(1-C1126)</f>
        <v>7195.9999999999991</v>
      </c>
      <c r="G1126" s="8">
        <f>SUMIF(Invoice_Line_Items!B:B,Invoices!A1126,Invoice_Line_Items!I:I)-(E1126-F1126)</f>
        <v>2307.4999999999995</v>
      </c>
      <c r="H1126" s="8">
        <f t="shared" si="34"/>
        <v>4</v>
      </c>
      <c r="I1126">
        <f t="shared" si="35"/>
        <v>2021</v>
      </c>
    </row>
    <row r="1127" spans="1:9" x14ac:dyDescent="0.15">
      <c r="A1127" t="s">
        <v>1231</v>
      </c>
      <c r="B1127" t="s">
        <v>20</v>
      </c>
      <c r="C1127" s="3">
        <v>0.1</v>
      </c>
      <c r="D1127" s="2">
        <v>44288.915337620754</v>
      </c>
      <c r="E1127" s="8">
        <f>(SUMIF(Invoice_Line_Items!B:B,Invoices!A1127,Invoice_Line_Items!G:G))</f>
        <v>1718.7</v>
      </c>
      <c r="F1127" s="8">
        <f>(SUMIF(Invoice_Line_Items!B:B,Invoices!A1127,Invoice_Line_Items!G:G))*(1-C1127)</f>
        <v>1546.8300000000002</v>
      </c>
      <c r="G1127" s="8">
        <f>SUMIF(Invoice_Line_Items!B:B,Invoices!A1127,Invoice_Line_Items!I:I)-(E1127-F1127)</f>
        <v>431.83000000000015</v>
      </c>
      <c r="H1127" s="8">
        <f t="shared" si="34"/>
        <v>4</v>
      </c>
      <c r="I1127">
        <f t="shared" si="35"/>
        <v>2021</v>
      </c>
    </row>
    <row r="1128" spans="1:9" x14ac:dyDescent="0.15">
      <c r="A1128" t="s">
        <v>1232</v>
      </c>
      <c r="B1128" t="s">
        <v>25</v>
      </c>
      <c r="C1128" s="3">
        <v>0</v>
      </c>
      <c r="D1128" s="2">
        <v>44289.344261035585</v>
      </c>
      <c r="E1128" s="8">
        <f>(SUMIF(Invoice_Line_Items!B:B,Invoices!A1128,Invoice_Line_Items!G:G))</f>
        <v>8.9499999999999993</v>
      </c>
      <c r="F1128" s="8">
        <f>(SUMIF(Invoice_Line_Items!B:B,Invoices!A1128,Invoice_Line_Items!G:G))*(1-C1128)</f>
        <v>8.9499999999999993</v>
      </c>
      <c r="G1128" s="8">
        <f>SUMIF(Invoice_Line_Items!B:B,Invoices!A1128,Invoice_Line_Items!I:I)-(E1128-F1128)</f>
        <v>5.6999999999999993</v>
      </c>
      <c r="H1128" s="8">
        <f t="shared" si="34"/>
        <v>4</v>
      </c>
      <c r="I1128">
        <f t="shared" si="35"/>
        <v>2021</v>
      </c>
    </row>
    <row r="1129" spans="1:9" x14ac:dyDescent="0.15">
      <c r="A1129" t="s">
        <v>1233</v>
      </c>
      <c r="B1129" t="s">
        <v>19</v>
      </c>
      <c r="C1129" s="3">
        <v>0.1</v>
      </c>
      <c r="D1129" s="2">
        <v>44289.53963557996</v>
      </c>
      <c r="E1129" s="8">
        <f>(SUMIF(Invoice_Line_Items!B:B,Invoices!A1129,Invoice_Line_Items!G:G))</f>
        <v>12.95</v>
      </c>
      <c r="F1129" s="8">
        <f>(SUMIF(Invoice_Line_Items!B:B,Invoices!A1129,Invoice_Line_Items!G:G))*(1-C1129)</f>
        <v>11.654999999999999</v>
      </c>
      <c r="G1129" s="8">
        <f>SUMIF(Invoice_Line_Items!B:B,Invoices!A1129,Invoice_Line_Items!I:I)-(E1129-F1129)</f>
        <v>2.9049999999999994</v>
      </c>
      <c r="H1129" s="8">
        <f t="shared" si="34"/>
        <v>4</v>
      </c>
      <c r="I1129">
        <f t="shared" si="35"/>
        <v>2021</v>
      </c>
    </row>
    <row r="1130" spans="1:9" x14ac:dyDescent="0.15">
      <c r="A1130" t="s">
        <v>1234</v>
      </c>
      <c r="B1130" t="s">
        <v>19</v>
      </c>
      <c r="C1130" s="3">
        <v>0.1</v>
      </c>
      <c r="D1130" s="2">
        <v>44289.901518276733</v>
      </c>
      <c r="E1130" s="8">
        <f>(SUMIF(Invoice_Line_Items!B:B,Invoices!A1130,Invoice_Line_Items!G:G))</f>
        <v>258.55</v>
      </c>
      <c r="F1130" s="8">
        <f>(SUMIF(Invoice_Line_Items!B:B,Invoices!A1130,Invoice_Line_Items!G:G))*(1-C1130)</f>
        <v>232.69500000000002</v>
      </c>
      <c r="G1130" s="8">
        <f>SUMIF(Invoice_Line_Items!B:B,Invoices!A1130,Invoice_Line_Items!I:I)-(E1130-F1130)</f>
        <v>74.445000000000022</v>
      </c>
      <c r="H1130" s="8">
        <f t="shared" si="34"/>
        <v>4</v>
      </c>
      <c r="I1130">
        <f t="shared" si="35"/>
        <v>2021</v>
      </c>
    </row>
    <row r="1131" spans="1:9" x14ac:dyDescent="0.15">
      <c r="A1131" t="s">
        <v>1235</v>
      </c>
      <c r="B1131" t="s">
        <v>20</v>
      </c>
      <c r="C1131" s="3">
        <v>0.1</v>
      </c>
      <c r="D1131" s="2">
        <v>44290.044299714718</v>
      </c>
      <c r="E1131" s="8">
        <f>(SUMIF(Invoice_Line_Items!B:B,Invoices!A1131,Invoice_Line_Items!G:G))</f>
        <v>478.84999999999997</v>
      </c>
      <c r="F1131" s="8">
        <f>(SUMIF(Invoice_Line_Items!B:B,Invoices!A1131,Invoice_Line_Items!G:G))*(1-C1131)</f>
        <v>430.96499999999997</v>
      </c>
      <c r="G1131" s="8">
        <f>SUMIF(Invoice_Line_Items!B:B,Invoices!A1131,Invoice_Line_Items!I:I)-(E1131-F1131)</f>
        <v>112.36500000000001</v>
      </c>
      <c r="H1131" s="8">
        <f t="shared" si="34"/>
        <v>4</v>
      </c>
      <c r="I1131">
        <f t="shared" si="35"/>
        <v>2021</v>
      </c>
    </row>
    <row r="1132" spans="1:9" x14ac:dyDescent="0.15">
      <c r="A1132" t="s">
        <v>1236</v>
      </c>
      <c r="B1132" t="s">
        <v>21</v>
      </c>
      <c r="C1132" s="3">
        <v>0.1</v>
      </c>
      <c r="D1132" s="2">
        <v>44290.342334526096</v>
      </c>
      <c r="E1132" s="8">
        <f>(SUMIF(Invoice_Line_Items!B:B,Invoices!A1132,Invoice_Line_Items!G:G))</f>
        <v>208.89999999999998</v>
      </c>
      <c r="F1132" s="8">
        <f>(SUMIF(Invoice_Line_Items!B:B,Invoices!A1132,Invoice_Line_Items!G:G))*(1-C1132)</f>
        <v>188.01</v>
      </c>
      <c r="G1132" s="8">
        <f>SUMIF(Invoice_Line_Items!B:B,Invoices!A1132,Invoice_Line_Items!I:I)-(E1132-F1132)</f>
        <v>50.010000000000005</v>
      </c>
      <c r="H1132" s="8">
        <f t="shared" si="34"/>
        <v>4</v>
      </c>
      <c r="I1132">
        <f t="shared" si="35"/>
        <v>2021</v>
      </c>
    </row>
    <row r="1133" spans="1:9" x14ac:dyDescent="0.15">
      <c r="A1133" t="s">
        <v>1237</v>
      </c>
      <c r="B1133" t="s">
        <v>17</v>
      </c>
      <c r="C1133" s="3">
        <v>0</v>
      </c>
      <c r="D1133" s="2">
        <v>44290.80658557517</v>
      </c>
      <c r="E1133" s="8">
        <f>(SUMIF(Invoice_Line_Items!B:B,Invoices!A1133,Invoice_Line_Items!G:G))</f>
        <v>162.85</v>
      </c>
      <c r="F1133" s="8">
        <f>(SUMIF(Invoice_Line_Items!B:B,Invoices!A1133,Invoice_Line_Items!G:G))*(1-C1133)</f>
        <v>162.85</v>
      </c>
      <c r="G1133" s="8">
        <f>SUMIF(Invoice_Line_Items!B:B,Invoices!A1133,Invoice_Line_Items!I:I)-(E1133-F1133)</f>
        <v>57.050000000000004</v>
      </c>
      <c r="H1133" s="8">
        <f t="shared" si="34"/>
        <v>4</v>
      </c>
      <c r="I1133">
        <f t="shared" si="35"/>
        <v>2021</v>
      </c>
    </row>
    <row r="1134" spans="1:9" x14ac:dyDescent="0.15">
      <c r="A1134" t="s">
        <v>1238</v>
      </c>
      <c r="B1134" t="s">
        <v>19</v>
      </c>
      <c r="C1134" s="3">
        <v>0</v>
      </c>
      <c r="D1134" s="2">
        <v>44290.953137531702</v>
      </c>
      <c r="E1134" s="8">
        <f>(SUMIF(Invoice_Line_Items!B:B,Invoices!A1134,Invoice_Line_Items!G:G))</f>
        <v>917.80000000000018</v>
      </c>
      <c r="F1134" s="8">
        <f>(SUMIF(Invoice_Line_Items!B:B,Invoices!A1134,Invoice_Line_Items!G:G))*(1-C1134)</f>
        <v>917.80000000000018</v>
      </c>
      <c r="G1134" s="8">
        <f>SUMIF(Invoice_Line_Items!B:B,Invoices!A1134,Invoice_Line_Items!I:I)-(E1134-F1134)</f>
        <v>333.7</v>
      </c>
      <c r="H1134" s="8">
        <f t="shared" si="34"/>
        <v>4</v>
      </c>
      <c r="I1134">
        <f t="shared" si="35"/>
        <v>2021</v>
      </c>
    </row>
    <row r="1135" spans="1:9" x14ac:dyDescent="0.15">
      <c r="A1135" t="s">
        <v>1239</v>
      </c>
      <c r="B1135" t="s">
        <v>21</v>
      </c>
      <c r="C1135" s="3">
        <v>0</v>
      </c>
      <c r="D1135" s="2">
        <v>44291.03582742405</v>
      </c>
      <c r="E1135" s="8">
        <f>(SUMIF(Invoice_Line_Items!B:B,Invoices!A1135,Invoice_Line_Items!G:G))</f>
        <v>44.75</v>
      </c>
      <c r="F1135" s="8">
        <f>(SUMIF(Invoice_Line_Items!B:B,Invoices!A1135,Invoice_Line_Items!G:G))*(1-C1135)</f>
        <v>44.75</v>
      </c>
      <c r="G1135" s="8">
        <f>SUMIF(Invoice_Line_Items!B:B,Invoices!A1135,Invoice_Line_Items!I:I)-(E1135-F1135)</f>
        <v>25.999999999999996</v>
      </c>
      <c r="H1135" s="8">
        <f t="shared" si="34"/>
        <v>4</v>
      </c>
      <c r="I1135">
        <f t="shared" si="35"/>
        <v>2021</v>
      </c>
    </row>
    <row r="1136" spans="1:9" x14ac:dyDescent="0.15">
      <c r="A1136" t="s">
        <v>1240</v>
      </c>
      <c r="B1136" t="s">
        <v>21</v>
      </c>
      <c r="C1136" s="3">
        <v>0</v>
      </c>
      <c r="D1136" s="2">
        <v>44291.204600965248</v>
      </c>
      <c r="E1136" s="8">
        <f>(SUMIF(Invoice_Line_Items!B:B,Invoices!A1136,Invoice_Line_Items!G:G))</f>
        <v>8023.2</v>
      </c>
      <c r="F1136" s="8">
        <f>(SUMIF(Invoice_Line_Items!B:B,Invoices!A1136,Invoice_Line_Items!G:G))*(1-C1136)</f>
        <v>8023.2</v>
      </c>
      <c r="G1136" s="8">
        <f>SUMIF(Invoice_Line_Items!B:B,Invoices!A1136,Invoice_Line_Items!I:I)-(E1136-F1136)</f>
        <v>2591.5499999999993</v>
      </c>
      <c r="H1136" s="8">
        <f t="shared" si="34"/>
        <v>4</v>
      </c>
      <c r="I1136">
        <f t="shared" si="35"/>
        <v>2021</v>
      </c>
    </row>
    <row r="1137" spans="1:9" x14ac:dyDescent="0.15">
      <c r="A1137" t="s">
        <v>1241</v>
      </c>
      <c r="B1137" t="s">
        <v>25</v>
      </c>
      <c r="C1137" s="3">
        <v>0.1</v>
      </c>
      <c r="D1137" s="2">
        <v>44291.356282797577</v>
      </c>
      <c r="E1137" s="8">
        <f>(SUMIF(Invoice_Line_Items!B:B,Invoices!A1137,Invoice_Line_Items!G:G))</f>
        <v>89.5</v>
      </c>
      <c r="F1137" s="8">
        <f>(SUMIF(Invoice_Line_Items!B:B,Invoices!A1137,Invoice_Line_Items!G:G))*(1-C1137)</f>
        <v>80.55</v>
      </c>
      <c r="G1137" s="8">
        <f>SUMIF(Invoice_Line_Items!B:B,Invoices!A1137,Invoice_Line_Items!I:I)-(E1137-F1137)</f>
        <v>48.04999999999999</v>
      </c>
      <c r="H1137" s="8">
        <f t="shared" si="34"/>
        <v>4</v>
      </c>
      <c r="I1137">
        <f t="shared" si="35"/>
        <v>2021</v>
      </c>
    </row>
    <row r="1138" spans="1:9" x14ac:dyDescent="0.15">
      <c r="A1138" t="s">
        <v>1242</v>
      </c>
      <c r="B1138" t="s">
        <v>25</v>
      </c>
      <c r="C1138" s="3">
        <v>0</v>
      </c>
      <c r="D1138" s="2">
        <v>44291.707324479466</v>
      </c>
      <c r="E1138" s="8">
        <f>(SUMIF(Invoice_Line_Items!B:B,Invoices!A1138,Invoice_Line_Items!G:G))</f>
        <v>165.75</v>
      </c>
      <c r="F1138" s="8">
        <f>(SUMIF(Invoice_Line_Items!B:B,Invoices!A1138,Invoice_Line_Items!G:G))*(1-C1138)</f>
        <v>165.75</v>
      </c>
      <c r="G1138" s="8">
        <f>SUMIF(Invoice_Line_Items!B:B,Invoices!A1138,Invoice_Line_Items!I:I)-(E1138-F1138)</f>
        <v>53.249999999999986</v>
      </c>
      <c r="H1138" s="8">
        <f t="shared" si="34"/>
        <v>4</v>
      </c>
      <c r="I1138">
        <f t="shared" si="35"/>
        <v>2021</v>
      </c>
    </row>
    <row r="1139" spans="1:9" x14ac:dyDescent="0.15">
      <c r="A1139" t="s">
        <v>1243</v>
      </c>
      <c r="B1139" t="s">
        <v>17</v>
      </c>
      <c r="C1139" s="3">
        <v>0</v>
      </c>
      <c r="D1139" s="2">
        <v>44292.139877620975</v>
      </c>
      <c r="E1139" s="8">
        <f>(SUMIF(Invoice_Line_Items!B:B,Invoices!A1139,Invoice_Line_Items!G:G))</f>
        <v>336.55</v>
      </c>
      <c r="F1139" s="8">
        <f>(SUMIF(Invoice_Line_Items!B:B,Invoices!A1139,Invoice_Line_Items!G:G))*(1-C1139)</f>
        <v>336.55</v>
      </c>
      <c r="G1139" s="8">
        <f>SUMIF(Invoice_Line_Items!B:B,Invoices!A1139,Invoice_Line_Items!I:I)-(E1139-F1139)</f>
        <v>129.29999999999998</v>
      </c>
      <c r="H1139" s="8">
        <f t="shared" si="34"/>
        <v>4</v>
      </c>
      <c r="I1139">
        <f t="shared" si="35"/>
        <v>2021</v>
      </c>
    </row>
    <row r="1140" spans="1:9" x14ac:dyDescent="0.15">
      <c r="A1140" t="s">
        <v>1244</v>
      </c>
      <c r="B1140" t="s">
        <v>25</v>
      </c>
      <c r="C1140" s="3">
        <v>0.1</v>
      </c>
      <c r="D1140" s="2">
        <v>44292.234555831354</v>
      </c>
      <c r="E1140" s="8">
        <f>(SUMIF(Invoice_Line_Items!B:B,Invoices!A1140,Invoice_Line_Items!G:G))</f>
        <v>399.75</v>
      </c>
      <c r="F1140" s="8">
        <f>(SUMIF(Invoice_Line_Items!B:B,Invoices!A1140,Invoice_Line_Items!G:G))*(1-C1140)</f>
        <v>359.77500000000003</v>
      </c>
      <c r="G1140" s="8">
        <f>SUMIF(Invoice_Line_Items!B:B,Invoices!A1140,Invoice_Line_Items!I:I)-(E1140-F1140)</f>
        <v>99.775000000000034</v>
      </c>
      <c r="H1140" s="8">
        <f t="shared" si="34"/>
        <v>4</v>
      </c>
      <c r="I1140">
        <f t="shared" si="35"/>
        <v>2021</v>
      </c>
    </row>
    <row r="1141" spans="1:9" x14ac:dyDescent="0.15">
      <c r="A1141" t="s">
        <v>1245</v>
      </c>
      <c r="B1141" t="s">
        <v>17</v>
      </c>
      <c r="C1141" s="3">
        <v>0</v>
      </c>
      <c r="D1141" s="2">
        <v>44292.423641881753</v>
      </c>
      <c r="E1141" s="8">
        <f>(SUMIF(Invoice_Line_Items!B:B,Invoices!A1141,Invoice_Line_Items!G:G))</f>
        <v>626.35</v>
      </c>
      <c r="F1141" s="8">
        <f>(SUMIF(Invoice_Line_Items!B:B,Invoices!A1141,Invoice_Line_Items!G:G))*(1-C1141)</f>
        <v>626.35</v>
      </c>
      <c r="G1141" s="8">
        <f>SUMIF(Invoice_Line_Items!B:B,Invoices!A1141,Invoice_Line_Items!I:I)-(E1141-F1141)</f>
        <v>223.00000000000003</v>
      </c>
      <c r="H1141" s="8">
        <f t="shared" si="34"/>
        <v>4</v>
      </c>
      <c r="I1141">
        <f t="shared" si="35"/>
        <v>2021</v>
      </c>
    </row>
    <row r="1142" spans="1:9" x14ac:dyDescent="0.15">
      <c r="A1142" t="s">
        <v>1246</v>
      </c>
      <c r="B1142" t="s">
        <v>19</v>
      </c>
      <c r="C1142" s="3">
        <v>0</v>
      </c>
      <c r="D1142" s="2">
        <v>44292.893171529977</v>
      </c>
      <c r="E1142" s="8">
        <f>(SUMIF(Invoice_Line_Items!B:B,Invoices!A1142,Invoice_Line_Items!G:G))</f>
        <v>2131.35</v>
      </c>
      <c r="F1142" s="8">
        <f>(SUMIF(Invoice_Line_Items!B:B,Invoices!A1142,Invoice_Line_Items!G:G))*(1-C1142)</f>
        <v>2131.35</v>
      </c>
      <c r="G1142" s="8">
        <f>SUMIF(Invoice_Line_Items!B:B,Invoices!A1142,Invoice_Line_Items!I:I)-(E1142-F1142)</f>
        <v>745.85000000000014</v>
      </c>
      <c r="H1142" s="8">
        <f t="shared" si="34"/>
        <v>4</v>
      </c>
      <c r="I1142">
        <f t="shared" si="35"/>
        <v>2021</v>
      </c>
    </row>
    <row r="1143" spans="1:9" x14ac:dyDescent="0.15">
      <c r="A1143" t="s">
        <v>1247</v>
      </c>
      <c r="B1143" t="s">
        <v>17</v>
      </c>
      <c r="C1143" s="3">
        <v>0</v>
      </c>
      <c r="D1143" s="2">
        <v>44293.212399447606</v>
      </c>
      <c r="E1143" s="8">
        <f>(SUMIF(Invoice_Line_Items!B:B,Invoices!A1143,Invoice_Line_Items!G:G))</f>
        <v>917.25</v>
      </c>
      <c r="F1143" s="8">
        <f>(SUMIF(Invoice_Line_Items!B:B,Invoices!A1143,Invoice_Line_Items!G:G))*(1-C1143)</f>
        <v>917.25</v>
      </c>
      <c r="G1143" s="8">
        <f>SUMIF(Invoice_Line_Items!B:B,Invoices!A1143,Invoice_Line_Items!I:I)-(E1143-F1143)</f>
        <v>293.65000000000003</v>
      </c>
      <c r="H1143" s="8">
        <f t="shared" si="34"/>
        <v>4</v>
      </c>
      <c r="I1143">
        <f t="shared" si="35"/>
        <v>2021</v>
      </c>
    </row>
    <row r="1144" spans="1:9" x14ac:dyDescent="0.15">
      <c r="A1144" t="s">
        <v>1248</v>
      </c>
      <c r="B1144" t="s">
        <v>19</v>
      </c>
      <c r="C1144" s="3">
        <v>0</v>
      </c>
      <c r="D1144" s="2">
        <v>44293.707769956403</v>
      </c>
      <c r="E1144" s="8">
        <f>(SUMIF(Invoice_Line_Items!B:B,Invoices!A1144,Invoice_Line_Items!G:G))</f>
        <v>44.75</v>
      </c>
      <c r="F1144" s="8">
        <f>(SUMIF(Invoice_Line_Items!B:B,Invoices!A1144,Invoice_Line_Items!G:G))*(1-C1144)</f>
        <v>44.75</v>
      </c>
      <c r="G1144" s="8">
        <f>SUMIF(Invoice_Line_Items!B:B,Invoices!A1144,Invoice_Line_Items!I:I)-(E1144-F1144)</f>
        <v>15.999999999999996</v>
      </c>
      <c r="H1144" s="8">
        <f t="shared" si="34"/>
        <v>4</v>
      </c>
      <c r="I1144">
        <f t="shared" si="35"/>
        <v>2021</v>
      </c>
    </row>
    <row r="1145" spans="1:9" x14ac:dyDescent="0.15">
      <c r="A1145" t="s">
        <v>1249</v>
      </c>
      <c r="B1145" t="s">
        <v>19</v>
      </c>
      <c r="C1145" s="3">
        <v>0.1</v>
      </c>
      <c r="D1145" s="2">
        <v>44293.735060987303</v>
      </c>
      <c r="E1145" s="8">
        <f>(SUMIF(Invoice_Line_Items!B:B,Invoices!A1145,Invoice_Line_Items!G:G))</f>
        <v>258.75</v>
      </c>
      <c r="F1145" s="8">
        <f>(SUMIF(Invoice_Line_Items!B:B,Invoices!A1145,Invoice_Line_Items!G:G))*(1-C1145)</f>
        <v>232.875</v>
      </c>
      <c r="G1145" s="8">
        <f>SUMIF(Invoice_Line_Items!B:B,Invoices!A1145,Invoice_Line_Items!I:I)-(E1145-F1145)</f>
        <v>111.42499999999995</v>
      </c>
      <c r="H1145" s="8">
        <f t="shared" si="34"/>
        <v>4</v>
      </c>
      <c r="I1145">
        <f t="shared" si="35"/>
        <v>2021</v>
      </c>
    </row>
    <row r="1146" spans="1:9" x14ac:dyDescent="0.15">
      <c r="A1146" t="s">
        <v>1250</v>
      </c>
      <c r="B1146" t="s">
        <v>23</v>
      </c>
      <c r="C1146" s="3">
        <v>0</v>
      </c>
      <c r="D1146" s="2">
        <v>44293.815132261909</v>
      </c>
      <c r="E1146" s="8">
        <f>(SUMIF(Invoice_Line_Items!B:B,Invoices!A1146,Invoice_Line_Items!G:G))</f>
        <v>2109.75</v>
      </c>
      <c r="F1146" s="8">
        <f>(SUMIF(Invoice_Line_Items!B:B,Invoices!A1146,Invoice_Line_Items!G:G))*(1-C1146)</f>
        <v>2109.75</v>
      </c>
      <c r="G1146" s="8">
        <f>SUMIF(Invoice_Line_Items!B:B,Invoices!A1146,Invoice_Line_Items!I:I)-(E1146-F1146)</f>
        <v>843.4</v>
      </c>
      <c r="H1146" s="8">
        <f t="shared" si="34"/>
        <v>4</v>
      </c>
      <c r="I1146">
        <f t="shared" si="35"/>
        <v>2021</v>
      </c>
    </row>
    <row r="1147" spans="1:9" x14ac:dyDescent="0.15">
      <c r="A1147" t="s">
        <v>1251</v>
      </c>
      <c r="B1147" t="s">
        <v>17</v>
      </c>
      <c r="C1147" s="3">
        <v>0</v>
      </c>
      <c r="D1147" s="2">
        <v>44294.111422841343</v>
      </c>
      <c r="E1147" s="8">
        <f>(SUMIF(Invoice_Line_Items!B:B,Invoices!A1147,Invoice_Line_Items!G:G))</f>
        <v>19.95</v>
      </c>
      <c r="F1147" s="8">
        <f>(SUMIF(Invoice_Line_Items!B:B,Invoices!A1147,Invoice_Line_Items!G:G))*(1-C1147)</f>
        <v>19.95</v>
      </c>
      <c r="G1147" s="8">
        <f>SUMIF(Invoice_Line_Items!B:B,Invoices!A1147,Invoice_Line_Items!I:I)-(E1147-F1147)</f>
        <v>7.4499999999999993</v>
      </c>
      <c r="H1147" s="8">
        <f t="shared" si="34"/>
        <v>4</v>
      </c>
      <c r="I1147">
        <f t="shared" si="35"/>
        <v>2021</v>
      </c>
    </row>
    <row r="1148" spans="1:9" x14ac:dyDescent="0.15">
      <c r="A1148" t="s">
        <v>1252</v>
      </c>
      <c r="B1148" t="s">
        <v>23</v>
      </c>
      <c r="C1148" s="3">
        <v>0</v>
      </c>
      <c r="D1148" s="2">
        <v>44294.587737131391</v>
      </c>
      <c r="E1148" s="8">
        <f>(SUMIF(Invoice_Line_Items!B:B,Invoices!A1148,Invoice_Line_Items!G:G))</f>
        <v>765.8</v>
      </c>
      <c r="F1148" s="8">
        <f>(SUMIF(Invoice_Line_Items!B:B,Invoices!A1148,Invoice_Line_Items!G:G))*(1-C1148)</f>
        <v>765.8</v>
      </c>
      <c r="G1148" s="8">
        <f>SUMIF(Invoice_Line_Items!B:B,Invoices!A1148,Invoice_Line_Items!I:I)-(E1148-F1148)</f>
        <v>316.64999999999998</v>
      </c>
      <c r="H1148" s="8">
        <f t="shared" si="34"/>
        <v>4</v>
      </c>
      <c r="I1148">
        <f t="shared" si="35"/>
        <v>2021</v>
      </c>
    </row>
    <row r="1149" spans="1:9" x14ac:dyDescent="0.15">
      <c r="A1149" t="s">
        <v>1253</v>
      </c>
      <c r="B1149" t="s">
        <v>23</v>
      </c>
      <c r="C1149" s="3">
        <v>0</v>
      </c>
      <c r="D1149" s="2">
        <v>44294.801141239099</v>
      </c>
      <c r="E1149" s="8">
        <f>(SUMIF(Invoice_Line_Items!B:B,Invoices!A1149,Invoice_Line_Items!G:G))</f>
        <v>2855.0000000000009</v>
      </c>
      <c r="F1149" s="8">
        <f>(SUMIF(Invoice_Line_Items!B:B,Invoices!A1149,Invoice_Line_Items!G:G))*(1-C1149)</f>
        <v>2855.0000000000009</v>
      </c>
      <c r="G1149" s="8">
        <f>SUMIF(Invoice_Line_Items!B:B,Invoices!A1149,Invoice_Line_Items!I:I)-(E1149-F1149)</f>
        <v>1115.55</v>
      </c>
      <c r="H1149" s="8">
        <f t="shared" si="34"/>
        <v>4</v>
      </c>
      <c r="I1149">
        <f t="shared" si="35"/>
        <v>2021</v>
      </c>
    </row>
    <row r="1150" spans="1:9" x14ac:dyDescent="0.15">
      <c r="A1150" t="s">
        <v>1254</v>
      </c>
      <c r="B1150" t="s">
        <v>24</v>
      </c>
      <c r="C1150" s="3">
        <v>0</v>
      </c>
      <c r="D1150" s="2">
        <v>44295.231652931136</v>
      </c>
      <c r="E1150" s="8">
        <f>(SUMIF(Invoice_Line_Items!B:B,Invoices!A1150,Invoice_Line_Items!G:G))</f>
        <v>49.95</v>
      </c>
      <c r="F1150" s="8">
        <f>(SUMIF(Invoice_Line_Items!B:B,Invoices!A1150,Invoice_Line_Items!G:G))*(1-C1150)</f>
        <v>49.95</v>
      </c>
      <c r="G1150" s="8">
        <f>SUMIF(Invoice_Line_Items!B:B,Invoices!A1150,Invoice_Line_Items!I:I)-(E1150-F1150)</f>
        <v>19.950000000000003</v>
      </c>
      <c r="H1150" s="8">
        <f t="shared" si="34"/>
        <v>4</v>
      </c>
      <c r="I1150">
        <f t="shared" si="35"/>
        <v>2021</v>
      </c>
    </row>
    <row r="1151" spans="1:9" x14ac:dyDescent="0.15">
      <c r="A1151" t="s">
        <v>1255</v>
      </c>
      <c r="B1151" t="s">
        <v>25</v>
      </c>
      <c r="C1151" s="3">
        <v>0</v>
      </c>
      <c r="D1151" s="2">
        <v>44295.651226404661</v>
      </c>
      <c r="E1151" s="8">
        <f>(SUMIF(Invoice_Line_Items!B:B,Invoices!A1151,Invoice_Line_Items!G:G))</f>
        <v>973.84999999999991</v>
      </c>
      <c r="F1151" s="8">
        <f>(SUMIF(Invoice_Line_Items!B:B,Invoices!A1151,Invoice_Line_Items!G:G))*(1-C1151)</f>
        <v>973.84999999999991</v>
      </c>
      <c r="G1151" s="8">
        <f>SUMIF(Invoice_Line_Items!B:B,Invoices!A1151,Invoice_Line_Items!I:I)-(E1151-F1151)</f>
        <v>430.49999999999994</v>
      </c>
      <c r="H1151" s="8">
        <f t="shared" si="34"/>
        <v>4</v>
      </c>
      <c r="I1151">
        <f t="shared" si="35"/>
        <v>2021</v>
      </c>
    </row>
    <row r="1152" spans="1:9" x14ac:dyDescent="0.15">
      <c r="A1152" t="s">
        <v>1256</v>
      </c>
      <c r="B1152" t="s">
        <v>22</v>
      </c>
      <c r="C1152" s="3">
        <v>0</v>
      </c>
      <c r="D1152" s="2">
        <v>44295.757401612223</v>
      </c>
      <c r="E1152" s="8">
        <f>(SUMIF(Invoice_Line_Items!B:B,Invoices!A1152,Invoice_Line_Items!G:G))</f>
        <v>15.95</v>
      </c>
      <c r="F1152" s="8">
        <f>(SUMIF(Invoice_Line_Items!B:B,Invoices!A1152,Invoice_Line_Items!G:G))*(1-C1152)</f>
        <v>15.95</v>
      </c>
      <c r="G1152" s="8">
        <f>SUMIF(Invoice_Line_Items!B:B,Invoices!A1152,Invoice_Line_Items!I:I)-(E1152-F1152)</f>
        <v>6</v>
      </c>
      <c r="H1152" s="8">
        <f t="shared" si="34"/>
        <v>4</v>
      </c>
      <c r="I1152">
        <f t="shared" si="35"/>
        <v>2021</v>
      </c>
    </row>
    <row r="1153" spans="1:9" x14ac:dyDescent="0.15">
      <c r="A1153" t="s">
        <v>1257</v>
      </c>
      <c r="B1153" t="s">
        <v>25</v>
      </c>
      <c r="C1153" s="3">
        <v>0</v>
      </c>
      <c r="D1153" s="2">
        <v>44296.11084359129</v>
      </c>
      <c r="E1153" s="8">
        <f>(SUMIF(Invoice_Line_Items!B:B,Invoices!A1153,Invoice_Line_Items!G:G))</f>
        <v>1331.3999999999999</v>
      </c>
      <c r="F1153" s="8">
        <f>(SUMIF(Invoice_Line_Items!B:B,Invoices!A1153,Invoice_Line_Items!G:G))*(1-C1153)</f>
        <v>1331.3999999999999</v>
      </c>
      <c r="G1153" s="8">
        <f>SUMIF(Invoice_Line_Items!B:B,Invoices!A1153,Invoice_Line_Items!I:I)-(E1153-F1153)</f>
        <v>724.35000000000014</v>
      </c>
      <c r="H1153" s="8">
        <f t="shared" si="34"/>
        <v>4</v>
      </c>
      <c r="I1153">
        <f t="shared" si="35"/>
        <v>2021</v>
      </c>
    </row>
    <row r="1154" spans="1:9" x14ac:dyDescent="0.15">
      <c r="A1154" t="s">
        <v>1258</v>
      </c>
      <c r="B1154" t="s">
        <v>19</v>
      </c>
      <c r="C1154" s="3">
        <v>0</v>
      </c>
      <c r="D1154" s="2">
        <v>44296.368431213661</v>
      </c>
      <c r="E1154" s="8">
        <f>(SUMIF(Invoice_Line_Items!B:B,Invoices!A1154,Invoice_Line_Items!G:G))</f>
        <v>86.699999999999989</v>
      </c>
      <c r="F1154" s="8">
        <f>(SUMIF(Invoice_Line_Items!B:B,Invoices!A1154,Invoice_Line_Items!G:G))*(1-C1154)</f>
        <v>86.699999999999989</v>
      </c>
      <c r="G1154" s="8">
        <f>SUMIF(Invoice_Line_Items!B:B,Invoices!A1154,Invoice_Line_Items!I:I)-(E1154-F1154)</f>
        <v>46.25</v>
      </c>
      <c r="H1154" s="8">
        <f t="shared" si="34"/>
        <v>4</v>
      </c>
      <c r="I1154">
        <f t="shared" si="35"/>
        <v>2021</v>
      </c>
    </row>
    <row r="1155" spans="1:9" x14ac:dyDescent="0.15">
      <c r="A1155" t="s">
        <v>1259</v>
      </c>
      <c r="B1155" t="s">
        <v>24</v>
      </c>
      <c r="C1155" s="3">
        <v>0</v>
      </c>
      <c r="D1155" s="2">
        <v>44296.836267284998</v>
      </c>
      <c r="E1155" s="8">
        <f>(SUMIF(Invoice_Line_Items!B:B,Invoices!A1155,Invoice_Line_Items!G:G))</f>
        <v>39.9</v>
      </c>
      <c r="F1155" s="8">
        <f>(SUMIF(Invoice_Line_Items!B:B,Invoices!A1155,Invoice_Line_Items!G:G))*(1-C1155)</f>
        <v>39.9</v>
      </c>
      <c r="G1155" s="8">
        <f>SUMIF(Invoice_Line_Items!B:B,Invoices!A1155,Invoice_Line_Items!I:I)-(E1155-F1155)</f>
        <v>14.899999999999999</v>
      </c>
      <c r="H1155" s="8">
        <f t="shared" ref="H1155:H1218" si="36">MONTH(D1155)</f>
        <v>4</v>
      </c>
      <c r="I1155">
        <f t="shared" ref="I1155:I1218" si="37">YEAR(D1155)</f>
        <v>2021</v>
      </c>
    </row>
    <row r="1156" spans="1:9" x14ac:dyDescent="0.15">
      <c r="A1156" t="s">
        <v>1260</v>
      </c>
      <c r="B1156" t="s">
        <v>21</v>
      </c>
      <c r="C1156" s="3">
        <v>0</v>
      </c>
      <c r="D1156" s="2">
        <v>44296.892122057485</v>
      </c>
      <c r="E1156" s="8">
        <f>(SUMIF(Invoice_Line_Items!B:B,Invoices!A1156,Invoice_Line_Items!G:G))</f>
        <v>1224.05</v>
      </c>
      <c r="F1156" s="8">
        <f>(SUMIF(Invoice_Line_Items!B:B,Invoices!A1156,Invoice_Line_Items!G:G))*(1-C1156)</f>
        <v>1224.05</v>
      </c>
      <c r="G1156" s="8">
        <f>SUMIF(Invoice_Line_Items!B:B,Invoices!A1156,Invoice_Line_Items!I:I)-(E1156-F1156)</f>
        <v>408.79999999999995</v>
      </c>
      <c r="H1156" s="8">
        <f t="shared" si="36"/>
        <v>4</v>
      </c>
      <c r="I1156">
        <f t="shared" si="37"/>
        <v>2021</v>
      </c>
    </row>
    <row r="1157" spans="1:9" x14ac:dyDescent="0.15">
      <c r="A1157" t="s">
        <v>1261</v>
      </c>
      <c r="B1157" t="s">
        <v>17</v>
      </c>
      <c r="C1157" s="3">
        <v>0</v>
      </c>
      <c r="D1157" s="2">
        <v>44297.139744817599</v>
      </c>
      <c r="E1157" s="8">
        <f>(SUMIF(Invoice_Line_Items!B:B,Invoices!A1157,Invoice_Line_Items!G:G))</f>
        <v>90.45</v>
      </c>
      <c r="F1157" s="8">
        <f>(SUMIF(Invoice_Line_Items!B:B,Invoices!A1157,Invoice_Line_Items!G:G))*(1-C1157)</f>
        <v>90.45</v>
      </c>
      <c r="G1157" s="8">
        <f>SUMIF(Invoice_Line_Items!B:B,Invoices!A1157,Invoice_Line_Items!I:I)-(E1157-F1157)</f>
        <v>29.6</v>
      </c>
      <c r="H1157" s="8">
        <f t="shared" si="36"/>
        <v>4</v>
      </c>
      <c r="I1157">
        <f t="shared" si="37"/>
        <v>2021</v>
      </c>
    </row>
    <row r="1158" spans="1:9" x14ac:dyDescent="0.15">
      <c r="A1158" t="s">
        <v>1262</v>
      </c>
      <c r="B1158" t="s">
        <v>23</v>
      </c>
      <c r="C1158" s="3">
        <v>0</v>
      </c>
      <c r="D1158" s="2">
        <v>44297.403775743398</v>
      </c>
      <c r="E1158" s="8">
        <f>(SUMIF(Invoice_Line_Items!B:B,Invoices!A1158,Invoice_Line_Items!G:G))</f>
        <v>45.849999999999994</v>
      </c>
      <c r="F1158" s="8">
        <f>(SUMIF(Invoice_Line_Items!B:B,Invoices!A1158,Invoice_Line_Items!G:G))*(1-C1158)</f>
        <v>45.849999999999994</v>
      </c>
      <c r="G1158" s="8">
        <f>SUMIF(Invoice_Line_Items!B:B,Invoices!A1158,Invoice_Line_Items!I:I)-(E1158-F1158)</f>
        <v>15.849999999999998</v>
      </c>
      <c r="H1158" s="8">
        <f t="shared" si="36"/>
        <v>4</v>
      </c>
      <c r="I1158">
        <f t="shared" si="37"/>
        <v>2021</v>
      </c>
    </row>
    <row r="1159" spans="1:9" x14ac:dyDescent="0.15">
      <c r="A1159" t="s">
        <v>1263</v>
      </c>
      <c r="B1159" t="s">
        <v>24</v>
      </c>
      <c r="C1159" s="3">
        <v>0</v>
      </c>
      <c r="D1159" s="2">
        <v>44297.721820810337</v>
      </c>
      <c r="E1159" s="8">
        <f>(SUMIF(Invoice_Line_Items!B:B,Invoices!A1159,Invoice_Line_Items!G:G))</f>
        <v>10.5</v>
      </c>
      <c r="F1159" s="8">
        <f>(SUMIF(Invoice_Line_Items!B:B,Invoices!A1159,Invoice_Line_Items!G:G))*(1-C1159)</f>
        <v>10.5</v>
      </c>
      <c r="G1159" s="8">
        <f>SUMIF(Invoice_Line_Items!B:B,Invoices!A1159,Invoice_Line_Items!I:I)-(E1159-F1159)</f>
        <v>1.6499999999999995</v>
      </c>
      <c r="H1159" s="8">
        <f t="shared" si="36"/>
        <v>4</v>
      </c>
      <c r="I1159">
        <f t="shared" si="37"/>
        <v>2021</v>
      </c>
    </row>
    <row r="1160" spans="1:9" x14ac:dyDescent="0.15">
      <c r="A1160" t="s">
        <v>1264</v>
      </c>
      <c r="B1160" t="s">
        <v>19</v>
      </c>
      <c r="C1160" s="3">
        <v>0.1</v>
      </c>
      <c r="D1160" s="2">
        <v>44297.761340413512</v>
      </c>
      <c r="E1160" s="8">
        <f>(SUMIF(Invoice_Line_Items!B:B,Invoices!A1160,Invoice_Line_Items!G:G))</f>
        <v>35.799999999999997</v>
      </c>
      <c r="F1160" s="8">
        <f>(SUMIF(Invoice_Line_Items!B:B,Invoices!A1160,Invoice_Line_Items!G:G))*(1-C1160)</f>
        <v>32.22</v>
      </c>
      <c r="G1160" s="8">
        <f>SUMIF(Invoice_Line_Items!B:B,Invoices!A1160,Invoice_Line_Items!I:I)-(E1160-F1160)</f>
        <v>19.22</v>
      </c>
      <c r="H1160" s="8">
        <f t="shared" si="36"/>
        <v>4</v>
      </c>
      <c r="I1160">
        <f t="shared" si="37"/>
        <v>2021</v>
      </c>
    </row>
    <row r="1161" spans="1:9" x14ac:dyDescent="0.15">
      <c r="A1161" t="s">
        <v>1265</v>
      </c>
      <c r="B1161" t="s">
        <v>22</v>
      </c>
      <c r="C1161" s="3">
        <v>0</v>
      </c>
      <c r="D1161" s="2">
        <v>44298.020948112957</v>
      </c>
      <c r="E1161" s="8">
        <f>(SUMIF(Invoice_Line_Items!B:B,Invoices!A1161,Invoice_Line_Items!G:G))</f>
        <v>3534.7999999999997</v>
      </c>
      <c r="F1161" s="8">
        <f>(SUMIF(Invoice_Line_Items!B:B,Invoices!A1161,Invoice_Line_Items!G:G))*(1-C1161)</f>
        <v>3534.7999999999997</v>
      </c>
      <c r="G1161" s="8">
        <f>SUMIF(Invoice_Line_Items!B:B,Invoices!A1161,Invoice_Line_Items!I:I)-(E1161-F1161)</f>
        <v>1148.9999999999998</v>
      </c>
      <c r="H1161" s="8">
        <f t="shared" si="36"/>
        <v>4</v>
      </c>
      <c r="I1161">
        <f t="shared" si="37"/>
        <v>2021</v>
      </c>
    </row>
    <row r="1162" spans="1:9" x14ac:dyDescent="0.15">
      <c r="A1162" t="s">
        <v>1266</v>
      </c>
      <c r="B1162" t="s">
        <v>17</v>
      </c>
      <c r="C1162" s="3">
        <v>0</v>
      </c>
      <c r="D1162" s="2">
        <v>44298.275161358077</v>
      </c>
      <c r="E1162" s="8">
        <f>(SUMIF(Invoice_Line_Items!B:B,Invoices!A1162,Invoice_Line_Items!G:G))</f>
        <v>1628.65</v>
      </c>
      <c r="F1162" s="8">
        <f>(SUMIF(Invoice_Line_Items!B:B,Invoices!A1162,Invoice_Line_Items!G:G))*(1-C1162)</f>
        <v>1628.65</v>
      </c>
      <c r="G1162" s="8">
        <f>SUMIF(Invoice_Line_Items!B:B,Invoices!A1162,Invoice_Line_Items!I:I)-(E1162-F1162)</f>
        <v>626.70000000000005</v>
      </c>
      <c r="H1162" s="8">
        <f t="shared" si="36"/>
        <v>4</v>
      </c>
      <c r="I1162">
        <f t="shared" si="37"/>
        <v>2021</v>
      </c>
    </row>
    <row r="1163" spans="1:9" x14ac:dyDescent="0.15">
      <c r="A1163" t="s">
        <v>1267</v>
      </c>
      <c r="B1163" t="s">
        <v>25</v>
      </c>
      <c r="C1163" s="3">
        <v>0</v>
      </c>
      <c r="D1163" s="2">
        <v>44298.728201719954</v>
      </c>
      <c r="E1163" s="8">
        <f>(SUMIF(Invoice_Line_Items!B:B,Invoices!A1163,Invoice_Line_Items!G:G))</f>
        <v>129.94999999999999</v>
      </c>
      <c r="F1163" s="8">
        <f>(SUMIF(Invoice_Line_Items!B:B,Invoices!A1163,Invoice_Line_Items!G:G))*(1-C1163)</f>
        <v>129.94999999999999</v>
      </c>
      <c r="G1163" s="8">
        <f>SUMIF(Invoice_Line_Items!B:B,Invoices!A1163,Invoice_Line_Items!I:I)-(E1163-F1163)</f>
        <v>40.449999999999989</v>
      </c>
      <c r="H1163" s="8">
        <f t="shared" si="36"/>
        <v>4</v>
      </c>
      <c r="I1163">
        <f t="shared" si="37"/>
        <v>2021</v>
      </c>
    </row>
    <row r="1164" spans="1:9" x14ac:dyDescent="0.15">
      <c r="A1164" t="s">
        <v>1268</v>
      </c>
      <c r="B1164" t="s">
        <v>29</v>
      </c>
      <c r="C1164" s="3">
        <v>0.1</v>
      </c>
      <c r="D1164" s="2">
        <v>44298.915364141314</v>
      </c>
      <c r="E1164" s="8">
        <f>(SUMIF(Invoice_Line_Items!B:B,Invoices!A1164,Invoice_Line_Items!G:G))</f>
        <v>151.69999999999999</v>
      </c>
      <c r="F1164" s="8">
        <f>(SUMIF(Invoice_Line_Items!B:B,Invoices!A1164,Invoice_Line_Items!G:G))*(1-C1164)</f>
        <v>136.53</v>
      </c>
      <c r="G1164" s="8">
        <f>SUMIF(Invoice_Line_Items!B:B,Invoices!A1164,Invoice_Line_Items!I:I)-(E1164-F1164)</f>
        <v>41.530000000000015</v>
      </c>
      <c r="H1164" s="8">
        <f t="shared" si="36"/>
        <v>4</v>
      </c>
      <c r="I1164">
        <f t="shared" si="37"/>
        <v>2021</v>
      </c>
    </row>
    <row r="1165" spans="1:9" x14ac:dyDescent="0.15">
      <c r="A1165" t="s">
        <v>1269</v>
      </c>
      <c r="B1165" t="s">
        <v>17</v>
      </c>
      <c r="C1165" s="3">
        <v>0.2</v>
      </c>
      <c r="D1165" s="2">
        <v>44299.349284848155</v>
      </c>
      <c r="E1165" s="8">
        <f>(SUMIF(Invoice_Line_Items!B:B,Invoices!A1165,Invoice_Line_Items!G:G))</f>
        <v>405.4</v>
      </c>
      <c r="F1165" s="8">
        <f>(SUMIF(Invoice_Line_Items!B:B,Invoices!A1165,Invoice_Line_Items!G:G))*(1-C1165)</f>
        <v>324.32</v>
      </c>
      <c r="G1165" s="8">
        <f>SUMIF(Invoice_Line_Items!B:B,Invoices!A1165,Invoice_Line_Items!I:I)-(E1165-F1165)</f>
        <v>88.570000000000022</v>
      </c>
      <c r="H1165" s="8">
        <f t="shared" si="36"/>
        <v>4</v>
      </c>
      <c r="I1165">
        <f t="shared" si="37"/>
        <v>2021</v>
      </c>
    </row>
    <row r="1166" spans="1:9" x14ac:dyDescent="0.15">
      <c r="A1166" t="s">
        <v>1270</v>
      </c>
      <c r="B1166" t="s">
        <v>23</v>
      </c>
      <c r="C1166" s="3">
        <v>0</v>
      </c>
      <c r="D1166" s="2">
        <v>44299.717630610801</v>
      </c>
      <c r="E1166" s="8">
        <f>(SUMIF(Invoice_Line_Items!B:B,Invoices!A1166,Invoice_Line_Items!G:G))</f>
        <v>497.49999999999994</v>
      </c>
      <c r="F1166" s="8">
        <f>(SUMIF(Invoice_Line_Items!B:B,Invoices!A1166,Invoice_Line_Items!G:G))*(1-C1166)</f>
        <v>497.49999999999994</v>
      </c>
      <c r="G1166" s="8">
        <f>SUMIF(Invoice_Line_Items!B:B,Invoices!A1166,Invoice_Line_Items!I:I)-(E1166-F1166)</f>
        <v>97.499999999999972</v>
      </c>
      <c r="H1166" s="8">
        <f t="shared" si="36"/>
        <v>4</v>
      </c>
      <c r="I1166">
        <f t="shared" si="37"/>
        <v>2021</v>
      </c>
    </row>
    <row r="1167" spans="1:9" x14ac:dyDescent="0.15">
      <c r="A1167" t="s">
        <v>1271</v>
      </c>
      <c r="B1167" t="s">
        <v>19</v>
      </c>
      <c r="C1167" s="3">
        <v>0.1</v>
      </c>
      <c r="D1167" s="2">
        <v>44300.12777775724</v>
      </c>
      <c r="E1167" s="8">
        <f>(SUMIF(Invoice_Line_Items!B:B,Invoices!A1167,Invoice_Line_Items!G:G))</f>
        <v>31.9</v>
      </c>
      <c r="F1167" s="8">
        <f>(SUMIF(Invoice_Line_Items!B:B,Invoices!A1167,Invoice_Line_Items!G:G))*(1-C1167)</f>
        <v>28.71</v>
      </c>
      <c r="G1167" s="8">
        <f>SUMIF(Invoice_Line_Items!B:B,Invoices!A1167,Invoice_Line_Items!I:I)-(E1167-F1167)</f>
        <v>8.8100000000000023</v>
      </c>
      <c r="H1167" s="8">
        <f t="shared" si="36"/>
        <v>4</v>
      </c>
      <c r="I1167">
        <f t="shared" si="37"/>
        <v>2021</v>
      </c>
    </row>
    <row r="1168" spans="1:9" x14ac:dyDescent="0.15">
      <c r="A1168" t="s">
        <v>1272</v>
      </c>
      <c r="B1168" t="s">
        <v>20</v>
      </c>
      <c r="C1168" s="3">
        <v>0</v>
      </c>
      <c r="D1168" s="2">
        <v>44300.594826901091</v>
      </c>
      <c r="E1168" s="8">
        <f>(SUMIF(Invoice_Line_Items!B:B,Invoices!A1168,Invoice_Line_Items!G:G))</f>
        <v>30.75</v>
      </c>
      <c r="F1168" s="8">
        <f>(SUMIF(Invoice_Line_Items!B:B,Invoices!A1168,Invoice_Line_Items!G:G))*(1-C1168)</f>
        <v>30.75</v>
      </c>
      <c r="G1168" s="8">
        <f>SUMIF(Invoice_Line_Items!B:B,Invoices!A1168,Invoice_Line_Items!I:I)-(E1168-F1168)</f>
        <v>10.849999999999998</v>
      </c>
      <c r="H1168" s="8">
        <f t="shared" si="36"/>
        <v>4</v>
      </c>
      <c r="I1168">
        <f t="shared" si="37"/>
        <v>2021</v>
      </c>
    </row>
    <row r="1169" spans="1:9" x14ac:dyDescent="0.15">
      <c r="A1169" t="s">
        <v>1273</v>
      </c>
      <c r="B1169" t="s">
        <v>29</v>
      </c>
      <c r="C1169" s="3">
        <v>0</v>
      </c>
      <c r="D1169" s="2">
        <v>44301.042316051957</v>
      </c>
      <c r="E1169" s="8">
        <f>(SUMIF(Invoice_Line_Items!B:B,Invoices!A1169,Invoice_Line_Items!G:G))</f>
        <v>155.09999999999997</v>
      </c>
      <c r="F1169" s="8">
        <f>(SUMIF(Invoice_Line_Items!B:B,Invoices!A1169,Invoice_Line_Items!G:G))*(1-C1169)</f>
        <v>155.09999999999997</v>
      </c>
      <c r="G1169" s="8">
        <f>SUMIF(Invoice_Line_Items!B:B,Invoices!A1169,Invoice_Line_Items!I:I)-(E1169-F1169)</f>
        <v>60.549999999999983</v>
      </c>
      <c r="H1169" s="8">
        <f t="shared" si="36"/>
        <v>4</v>
      </c>
      <c r="I1169">
        <f t="shared" si="37"/>
        <v>2021</v>
      </c>
    </row>
    <row r="1170" spans="1:9" x14ac:dyDescent="0.15">
      <c r="A1170" t="s">
        <v>1274</v>
      </c>
      <c r="B1170" t="s">
        <v>29</v>
      </c>
      <c r="C1170" s="3">
        <v>0</v>
      </c>
      <c r="D1170" s="2">
        <v>44301.237209888066</v>
      </c>
      <c r="E1170" s="8">
        <f>(SUMIF(Invoice_Line_Items!B:B,Invoices!A1170,Invoice_Line_Items!G:G))</f>
        <v>73.649999999999991</v>
      </c>
      <c r="F1170" s="8">
        <f>(SUMIF(Invoice_Line_Items!B:B,Invoices!A1170,Invoice_Line_Items!G:G))*(1-C1170)</f>
        <v>73.649999999999991</v>
      </c>
      <c r="G1170" s="8">
        <f>SUMIF(Invoice_Line_Items!B:B,Invoices!A1170,Invoice_Line_Items!I:I)-(E1170-F1170)</f>
        <v>41.649999999999991</v>
      </c>
      <c r="H1170" s="8">
        <f t="shared" si="36"/>
        <v>4</v>
      </c>
      <c r="I1170">
        <f t="shared" si="37"/>
        <v>2021</v>
      </c>
    </row>
    <row r="1171" spans="1:9" x14ac:dyDescent="0.15">
      <c r="A1171" t="s">
        <v>1275</v>
      </c>
      <c r="B1171" t="s">
        <v>19</v>
      </c>
      <c r="C1171" s="3">
        <v>0</v>
      </c>
      <c r="D1171" s="2">
        <v>44301.488665524557</v>
      </c>
      <c r="E1171" s="8">
        <f>(SUMIF(Invoice_Line_Items!B:B,Invoices!A1171,Invoice_Line_Items!G:G))</f>
        <v>674.45</v>
      </c>
      <c r="F1171" s="8">
        <f>(SUMIF(Invoice_Line_Items!B:B,Invoices!A1171,Invoice_Line_Items!G:G))*(1-C1171)</f>
        <v>674.45</v>
      </c>
      <c r="G1171" s="8">
        <f>SUMIF(Invoice_Line_Items!B:B,Invoices!A1171,Invoice_Line_Items!I:I)-(E1171-F1171)</f>
        <v>286.5</v>
      </c>
      <c r="H1171" s="8">
        <f t="shared" si="36"/>
        <v>4</v>
      </c>
      <c r="I1171">
        <f t="shared" si="37"/>
        <v>2021</v>
      </c>
    </row>
    <row r="1172" spans="1:9" x14ac:dyDescent="0.15">
      <c r="A1172" t="s">
        <v>1276</v>
      </c>
      <c r="B1172" t="s">
        <v>17</v>
      </c>
      <c r="C1172" s="3">
        <v>0</v>
      </c>
      <c r="D1172" s="2">
        <v>44301.544444717059</v>
      </c>
      <c r="E1172" s="8">
        <f>(SUMIF(Invoice_Line_Items!B:B,Invoices!A1172,Invoice_Line_Items!G:G))</f>
        <v>760.30000000000007</v>
      </c>
      <c r="F1172" s="8">
        <f>(SUMIF(Invoice_Line_Items!B:B,Invoices!A1172,Invoice_Line_Items!G:G))*(1-C1172)</f>
        <v>760.30000000000007</v>
      </c>
      <c r="G1172" s="8">
        <f>SUMIF(Invoice_Line_Items!B:B,Invoices!A1172,Invoice_Line_Items!I:I)-(E1172-F1172)</f>
        <v>319.69999999999993</v>
      </c>
      <c r="H1172" s="8">
        <f t="shared" si="36"/>
        <v>4</v>
      </c>
      <c r="I1172">
        <f t="shared" si="37"/>
        <v>2021</v>
      </c>
    </row>
    <row r="1173" spans="1:9" x14ac:dyDescent="0.15">
      <c r="A1173" t="s">
        <v>1277</v>
      </c>
      <c r="B1173" t="s">
        <v>25</v>
      </c>
      <c r="C1173" s="3">
        <v>0</v>
      </c>
      <c r="D1173" s="2">
        <v>44301.649420412396</v>
      </c>
      <c r="E1173" s="8">
        <f>(SUMIF(Invoice_Line_Items!B:B,Invoices!A1173,Invoice_Line_Items!G:G))</f>
        <v>4254.5</v>
      </c>
      <c r="F1173" s="8">
        <f>(SUMIF(Invoice_Line_Items!B:B,Invoices!A1173,Invoice_Line_Items!G:G))*(1-C1173)</f>
        <v>4254.5</v>
      </c>
      <c r="G1173" s="8">
        <f>SUMIF(Invoice_Line_Items!B:B,Invoices!A1173,Invoice_Line_Items!I:I)-(E1173-F1173)</f>
        <v>1568.7</v>
      </c>
      <c r="H1173" s="8">
        <f t="shared" si="36"/>
        <v>4</v>
      </c>
      <c r="I1173">
        <f t="shared" si="37"/>
        <v>2021</v>
      </c>
    </row>
    <row r="1174" spans="1:9" x14ac:dyDescent="0.15">
      <c r="A1174" t="s">
        <v>1278</v>
      </c>
      <c r="B1174" t="s">
        <v>20</v>
      </c>
      <c r="C1174" s="3">
        <v>0</v>
      </c>
      <c r="D1174" s="2">
        <v>44302.137336722721</v>
      </c>
      <c r="E1174" s="8">
        <f>(SUMIF(Invoice_Line_Items!B:B,Invoices!A1174,Invoice_Line_Items!G:G))</f>
        <v>1110.55</v>
      </c>
      <c r="F1174" s="8">
        <f>(SUMIF(Invoice_Line_Items!B:B,Invoices!A1174,Invoice_Line_Items!G:G))*(1-C1174)</f>
        <v>1110.55</v>
      </c>
      <c r="G1174" s="8">
        <f>SUMIF(Invoice_Line_Items!B:B,Invoices!A1174,Invoice_Line_Items!I:I)-(E1174-F1174)</f>
        <v>435.84999999999997</v>
      </c>
      <c r="H1174" s="8">
        <f t="shared" si="36"/>
        <v>4</v>
      </c>
      <c r="I1174">
        <f t="shared" si="37"/>
        <v>2021</v>
      </c>
    </row>
    <row r="1175" spans="1:9" x14ac:dyDescent="0.15">
      <c r="A1175" t="s">
        <v>1279</v>
      </c>
      <c r="B1175" t="s">
        <v>21</v>
      </c>
      <c r="C1175" s="3">
        <v>0</v>
      </c>
      <c r="D1175" s="2">
        <v>44302.451657025958</v>
      </c>
      <c r="E1175" s="8">
        <f>(SUMIF(Invoice_Line_Items!B:B,Invoices!A1175,Invoice_Line_Items!G:G))</f>
        <v>919.30000000000007</v>
      </c>
      <c r="F1175" s="8">
        <f>(SUMIF(Invoice_Line_Items!B:B,Invoices!A1175,Invoice_Line_Items!G:G))*(1-C1175)</f>
        <v>919.30000000000007</v>
      </c>
      <c r="G1175" s="8">
        <f>SUMIF(Invoice_Line_Items!B:B,Invoices!A1175,Invoice_Line_Items!I:I)-(E1175-F1175)</f>
        <v>297.74999999999994</v>
      </c>
      <c r="H1175" s="8">
        <f t="shared" si="36"/>
        <v>4</v>
      </c>
      <c r="I1175">
        <f t="shared" si="37"/>
        <v>2021</v>
      </c>
    </row>
    <row r="1176" spans="1:9" x14ac:dyDescent="0.15">
      <c r="A1176" t="s">
        <v>1280</v>
      </c>
      <c r="B1176" t="s">
        <v>29</v>
      </c>
      <c r="C1176" s="3">
        <v>0</v>
      </c>
      <c r="D1176" s="2">
        <v>44302.763065365049</v>
      </c>
      <c r="E1176" s="8">
        <f>(SUMIF(Invoice_Line_Items!B:B,Invoices!A1176,Invoice_Line_Items!G:G))</f>
        <v>576.70000000000005</v>
      </c>
      <c r="F1176" s="8">
        <f>(SUMIF(Invoice_Line_Items!B:B,Invoices!A1176,Invoice_Line_Items!G:G))*(1-C1176)</f>
        <v>576.70000000000005</v>
      </c>
      <c r="G1176" s="8">
        <f>SUMIF(Invoice_Line_Items!B:B,Invoices!A1176,Invoice_Line_Items!I:I)-(E1176-F1176)</f>
        <v>222.20000000000002</v>
      </c>
      <c r="H1176" s="8">
        <f t="shared" si="36"/>
        <v>4</v>
      </c>
      <c r="I1176">
        <f t="shared" si="37"/>
        <v>2021</v>
      </c>
    </row>
    <row r="1177" spans="1:9" x14ac:dyDescent="0.15">
      <c r="A1177" t="s">
        <v>1281</v>
      </c>
      <c r="B1177" t="s">
        <v>29</v>
      </c>
      <c r="C1177" s="3">
        <v>0</v>
      </c>
      <c r="D1177" s="2">
        <v>44302.821501819584</v>
      </c>
      <c r="E1177" s="8">
        <f>(SUMIF(Invoice_Line_Items!B:B,Invoices!A1177,Invoice_Line_Items!G:G))</f>
        <v>149.85000000000002</v>
      </c>
      <c r="F1177" s="8">
        <f>(SUMIF(Invoice_Line_Items!B:B,Invoices!A1177,Invoice_Line_Items!G:G))*(1-C1177)</f>
        <v>149.85000000000002</v>
      </c>
      <c r="G1177" s="8">
        <f>SUMIF(Invoice_Line_Items!B:B,Invoices!A1177,Invoice_Line_Items!I:I)-(E1177-F1177)</f>
        <v>63.600000000000009</v>
      </c>
      <c r="H1177" s="8">
        <f t="shared" si="36"/>
        <v>4</v>
      </c>
      <c r="I1177">
        <f t="shared" si="37"/>
        <v>2021</v>
      </c>
    </row>
    <row r="1178" spans="1:9" x14ac:dyDescent="0.15">
      <c r="A1178" t="s">
        <v>1282</v>
      </c>
      <c r="B1178" t="s">
        <v>24</v>
      </c>
      <c r="C1178" s="3">
        <v>0.1</v>
      </c>
      <c r="D1178" s="2">
        <v>44302.895092578685</v>
      </c>
      <c r="E1178" s="8">
        <f>(SUMIF(Invoice_Line_Items!B:B,Invoices!A1178,Invoice_Line_Items!G:G))</f>
        <v>284.55</v>
      </c>
      <c r="F1178" s="8">
        <f>(SUMIF(Invoice_Line_Items!B:B,Invoices!A1178,Invoice_Line_Items!G:G))*(1-C1178)</f>
        <v>256.09500000000003</v>
      </c>
      <c r="G1178" s="8">
        <f>SUMIF(Invoice_Line_Items!B:B,Invoices!A1178,Invoice_Line_Items!I:I)-(E1178-F1178)</f>
        <v>96.745000000000033</v>
      </c>
      <c r="H1178" s="8">
        <f t="shared" si="36"/>
        <v>4</v>
      </c>
      <c r="I1178">
        <f t="shared" si="37"/>
        <v>2021</v>
      </c>
    </row>
    <row r="1179" spans="1:9" x14ac:dyDescent="0.15">
      <c r="A1179" t="s">
        <v>1283</v>
      </c>
      <c r="B1179" t="s">
        <v>19</v>
      </c>
      <c r="C1179" s="3">
        <v>0</v>
      </c>
      <c r="D1179" s="2">
        <v>44303.159302380118</v>
      </c>
      <c r="E1179" s="8">
        <f>(SUMIF(Invoice_Line_Items!B:B,Invoices!A1179,Invoice_Line_Items!G:G))</f>
        <v>600.19999999999993</v>
      </c>
      <c r="F1179" s="8">
        <f>(SUMIF(Invoice_Line_Items!B:B,Invoices!A1179,Invoice_Line_Items!G:G))*(1-C1179)</f>
        <v>600.19999999999993</v>
      </c>
      <c r="G1179" s="8">
        <f>SUMIF(Invoice_Line_Items!B:B,Invoices!A1179,Invoice_Line_Items!I:I)-(E1179-F1179)</f>
        <v>240.55</v>
      </c>
      <c r="H1179" s="8">
        <f t="shared" si="36"/>
        <v>4</v>
      </c>
      <c r="I1179">
        <f t="shared" si="37"/>
        <v>2021</v>
      </c>
    </row>
    <row r="1180" spans="1:9" x14ac:dyDescent="0.15">
      <c r="A1180" t="s">
        <v>1284</v>
      </c>
      <c r="B1180" t="s">
        <v>23</v>
      </c>
      <c r="C1180" s="3">
        <v>0</v>
      </c>
      <c r="D1180" s="2">
        <v>44303.651799781641</v>
      </c>
      <c r="E1180" s="8">
        <f>(SUMIF(Invoice_Line_Items!B:B,Invoices!A1180,Invoice_Line_Items!G:G))</f>
        <v>223.85</v>
      </c>
      <c r="F1180" s="8">
        <f>(SUMIF(Invoice_Line_Items!B:B,Invoices!A1180,Invoice_Line_Items!G:G))*(1-C1180)</f>
        <v>223.85</v>
      </c>
      <c r="G1180" s="8">
        <f>SUMIF(Invoice_Line_Items!B:B,Invoices!A1180,Invoice_Line_Items!I:I)-(E1180-F1180)</f>
        <v>123.14999999999998</v>
      </c>
      <c r="H1180" s="8">
        <f t="shared" si="36"/>
        <v>4</v>
      </c>
      <c r="I1180">
        <f t="shared" si="37"/>
        <v>2021</v>
      </c>
    </row>
    <row r="1181" spans="1:9" x14ac:dyDescent="0.15">
      <c r="A1181" t="s">
        <v>1285</v>
      </c>
      <c r="B1181" t="s">
        <v>17</v>
      </c>
      <c r="C1181" s="3">
        <v>0</v>
      </c>
      <c r="D1181" s="2">
        <v>44303.789802128034</v>
      </c>
      <c r="E1181" s="8">
        <f>(SUMIF(Invoice_Line_Items!B:B,Invoices!A1181,Invoice_Line_Items!G:G))</f>
        <v>1018.8</v>
      </c>
      <c r="F1181" s="8">
        <f>(SUMIF(Invoice_Line_Items!B:B,Invoices!A1181,Invoice_Line_Items!G:G))*(1-C1181)</f>
        <v>1018.8</v>
      </c>
      <c r="G1181" s="8">
        <f>SUMIF(Invoice_Line_Items!B:B,Invoices!A1181,Invoice_Line_Items!I:I)-(E1181-F1181)</f>
        <v>335.19999999999993</v>
      </c>
      <c r="H1181" s="8">
        <f t="shared" si="36"/>
        <v>4</v>
      </c>
      <c r="I1181">
        <f t="shared" si="37"/>
        <v>2021</v>
      </c>
    </row>
    <row r="1182" spans="1:9" x14ac:dyDescent="0.15">
      <c r="A1182" t="s">
        <v>1286</v>
      </c>
      <c r="B1182" t="s">
        <v>22</v>
      </c>
      <c r="C1182" s="3">
        <v>0</v>
      </c>
      <c r="D1182" s="2">
        <v>44304.007645276142</v>
      </c>
      <c r="E1182" s="8">
        <f>(SUMIF(Invoice_Line_Items!B:B,Invoices!A1182,Invoice_Line_Items!G:G))</f>
        <v>652.25</v>
      </c>
      <c r="F1182" s="8">
        <f>(SUMIF(Invoice_Line_Items!B:B,Invoices!A1182,Invoice_Line_Items!G:G))*(1-C1182)</f>
        <v>652.25</v>
      </c>
      <c r="G1182" s="8">
        <f>SUMIF(Invoice_Line_Items!B:B,Invoices!A1182,Invoice_Line_Items!I:I)-(E1182-F1182)</f>
        <v>230.29999999999998</v>
      </c>
      <c r="H1182" s="8">
        <f t="shared" si="36"/>
        <v>4</v>
      </c>
      <c r="I1182">
        <f t="shared" si="37"/>
        <v>2021</v>
      </c>
    </row>
    <row r="1183" spans="1:9" x14ac:dyDescent="0.15">
      <c r="A1183" t="s">
        <v>1287</v>
      </c>
      <c r="B1183" t="s">
        <v>17</v>
      </c>
      <c r="C1183" s="3">
        <v>0</v>
      </c>
      <c r="D1183" s="2">
        <v>44304.501542732825</v>
      </c>
      <c r="E1183" s="8">
        <f>(SUMIF(Invoice_Line_Items!B:B,Invoices!A1183,Invoice_Line_Items!G:G))</f>
        <v>4040.9999999999995</v>
      </c>
      <c r="F1183" s="8">
        <f>(SUMIF(Invoice_Line_Items!B:B,Invoices!A1183,Invoice_Line_Items!G:G))*(1-C1183)</f>
        <v>4040.9999999999995</v>
      </c>
      <c r="G1183" s="8">
        <f>SUMIF(Invoice_Line_Items!B:B,Invoices!A1183,Invoice_Line_Items!I:I)-(E1183-F1183)</f>
        <v>1266.1999999999996</v>
      </c>
      <c r="H1183" s="8">
        <f t="shared" si="36"/>
        <v>4</v>
      </c>
      <c r="I1183">
        <f t="shared" si="37"/>
        <v>2021</v>
      </c>
    </row>
    <row r="1184" spans="1:9" x14ac:dyDescent="0.15">
      <c r="A1184" t="s">
        <v>1288</v>
      </c>
      <c r="B1184" t="s">
        <v>20</v>
      </c>
      <c r="C1184" s="3">
        <v>0</v>
      </c>
      <c r="D1184" s="2">
        <v>44304.600115089306</v>
      </c>
      <c r="E1184" s="8">
        <f>(SUMIF(Invoice_Line_Items!B:B,Invoices!A1184,Invoice_Line_Items!G:G))</f>
        <v>137.35</v>
      </c>
      <c r="F1184" s="8">
        <f>(SUMIF(Invoice_Line_Items!B:B,Invoices!A1184,Invoice_Line_Items!G:G))*(1-C1184)</f>
        <v>137.35</v>
      </c>
      <c r="G1184" s="8">
        <f>SUMIF(Invoice_Line_Items!B:B,Invoices!A1184,Invoice_Line_Items!I:I)-(E1184-F1184)</f>
        <v>83.399999999999991</v>
      </c>
      <c r="H1184" s="8">
        <f t="shared" si="36"/>
        <v>4</v>
      </c>
      <c r="I1184">
        <f t="shared" si="37"/>
        <v>2021</v>
      </c>
    </row>
    <row r="1185" spans="1:9" x14ac:dyDescent="0.15">
      <c r="A1185" t="s">
        <v>1289</v>
      </c>
      <c r="B1185" t="s">
        <v>25</v>
      </c>
      <c r="C1185" s="3">
        <v>0</v>
      </c>
      <c r="D1185" s="2">
        <v>44304.621807436888</v>
      </c>
      <c r="E1185" s="8">
        <f>(SUMIF(Invoice_Line_Items!B:B,Invoices!A1185,Invoice_Line_Items!G:G))</f>
        <v>55.75</v>
      </c>
      <c r="F1185" s="8">
        <f>(SUMIF(Invoice_Line_Items!B:B,Invoices!A1185,Invoice_Line_Items!G:G))*(1-C1185)</f>
        <v>55.75</v>
      </c>
      <c r="G1185" s="8">
        <f>SUMIF(Invoice_Line_Items!B:B,Invoices!A1185,Invoice_Line_Items!I:I)-(E1185-F1185)</f>
        <v>30.249999999999996</v>
      </c>
      <c r="H1185" s="8">
        <f t="shared" si="36"/>
        <v>4</v>
      </c>
      <c r="I1185">
        <f t="shared" si="37"/>
        <v>2021</v>
      </c>
    </row>
    <row r="1186" spans="1:9" x14ac:dyDescent="0.15">
      <c r="A1186" t="s">
        <v>1290</v>
      </c>
      <c r="B1186" t="s">
        <v>24</v>
      </c>
      <c r="C1186" s="3">
        <v>0</v>
      </c>
      <c r="D1186" s="2">
        <v>44304.819770476475</v>
      </c>
      <c r="E1186" s="8">
        <f>(SUMIF(Invoice_Line_Items!B:B,Invoices!A1186,Invoice_Line_Items!G:G))</f>
        <v>57.7</v>
      </c>
      <c r="F1186" s="8">
        <f>(SUMIF(Invoice_Line_Items!B:B,Invoices!A1186,Invoice_Line_Items!G:G))*(1-C1186)</f>
        <v>57.7</v>
      </c>
      <c r="G1186" s="8">
        <f>SUMIF(Invoice_Line_Items!B:B,Invoices!A1186,Invoice_Line_Items!I:I)-(E1186-F1186)</f>
        <v>20.199999999999996</v>
      </c>
      <c r="H1186" s="8">
        <f t="shared" si="36"/>
        <v>4</v>
      </c>
      <c r="I1186">
        <f t="shared" si="37"/>
        <v>2021</v>
      </c>
    </row>
    <row r="1187" spans="1:9" x14ac:dyDescent="0.15">
      <c r="A1187" t="s">
        <v>1291</v>
      </c>
      <c r="B1187" t="s">
        <v>20</v>
      </c>
      <c r="C1187" s="3">
        <v>0</v>
      </c>
      <c r="D1187" s="2">
        <v>44304.88478030391</v>
      </c>
      <c r="E1187" s="8">
        <f>(SUMIF(Invoice_Line_Items!B:B,Invoices!A1187,Invoice_Line_Items!G:G))</f>
        <v>779.75</v>
      </c>
      <c r="F1187" s="8">
        <f>(SUMIF(Invoice_Line_Items!B:B,Invoices!A1187,Invoice_Line_Items!G:G))*(1-C1187)</f>
        <v>779.75</v>
      </c>
      <c r="G1187" s="8">
        <f>SUMIF(Invoice_Line_Items!B:B,Invoices!A1187,Invoice_Line_Items!I:I)-(E1187-F1187)</f>
        <v>278.04999999999995</v>
      </c>
      <c r="H1187" s="8">
        <f t="shared" si="36"/>
        <v>4</v>
      </c>
      <c r="I1187">
        <f t="shared" si="37"/>
        <v>2021</v>
      </c>
    </row>
    <row r="1188" spans="1:9" x14ac:dyDescent="0.15">
      <c r="A1188" t="s">
        <v>1292</v>
      </c>
      <c r="B1188" t="s">
        <v>24</v>
      </c>
      <c r="C1188" s="3">
        <v>0</v>
      </c>
      <c r="D1188" s="2">
        <v>44304.940601816903</v>
      </c>
      <c r="E1188" s="8">
        <f>(SUMIF(Invoice_Line_Items!B:B,Invoices!A1188,Invoice_Line_Items!G:G))</f>
        <v>2249.1499999999996</v>
      </c>
      <c r="F1188" s="8">
        <f>(SUMIF(Invoice_Line_Items!B:B,Invoices!A1188,Invoice_Line_Items!G:G))*(1-C1188)</f>
        <v>2249.1499999999996</v>
      </c>
      <c r="G1188" s="8">
        <f>SUMIF(Invoice_Line_Items!B:B,Invoices!A1188,Invoice_Line_Items!I:I)-(E1188-F1188)</f>
        <v>883.95000000000027</v>
      </c>
      <c r="H1188" s="8">
        <f t="shared" si="36"/>
        <v>4</v>
      </c>
      <c r="I1188">
        <f t="shared" si="37"/>
        <v>2021</v>
      </c>
    </row>
    <row r="1189" spans="1:9" x14ac:dyDescent="0.15">
      <c r="A1189" t="s">
        <v>1293</v>
      </c>
      <c r="B1189" t="s">
        <v>18</v>
      </c>
      <c r="C1189" s="3">
        <v>0</v>
      </c>
      <c r="D1189" s="2">
        <v>44305.092367048339</v>
      </c>
      <c r="E1189" s="8">
        <f>(SUMIF(Invoice_Line_Items!B:B,Invoices!A1189,Invoice_Line_Items!G:G))</f>
        <v>779.69999999999993</v>
      </c>
      <c r="F1189" s="8">
        <f>(SUMIF(Invoice_Line_Items!B:B,Invoices!A1189,Invoice_Line_Items!G:G))*(1-C1189)</f>
        <v>779.69999999999993</v>
      </c>
      <c r="G1189" s="8">
        <f>SUMIF(Invoice_Line_Items!B:B,Invoices!A1189,Invoice_Line_Items!I:I)-(E1189-F1189)</f>
        <v>242.69999999999993</v>
      </c>
      <c r="H1189" s="8">
        <f t="shared" si="36"/>
        <v>4</v>
      </c>
      <c r="I1189">
        <f t="shared" si="37"/>
        <v>2021</v>
      </c>
    </row>
    <row r="1190" spans="1:9" x14ac:dyDescent="0.15">
      <c r="A1190" t="s">
        <v>1294</v>
      </c>
      <c r="B1190" t="s">
        <v>17</v>
      </c>
      <c r="C1190" s="3">
        <v>0</v>
      </c>
      <c r="D1190" s="2">
        <v>44305.524195421138</v>
      </c>
      <c r="E1190" s="8">
        <f>(SUMIF(Invoice_Line_Items!B:B,Invoices!A1190,Invoice_Line_Items!G:G))</f>
        <v>217.04999999999998</v>
      </c>
      <c r="F1190" s="8">
        <f>(SUMIF(Invoice_Line_Items!B:B,Invoices!A1190,Invoice_Line_Items!G:G))*(1-C1190)</f>
        <v>217.04999999999998</v>
      </c>
      <c r="G1190" s="8">
        <f>SUMIF(Invoice_Line_Items!B:B,Invoices!A1190,Invoice_Line_Items!I:I)-(E1190-F1190)</f>
        <v>80.849999999999994</v>
      </c>
      <c r="H1190" s="8">
        <f t="shared" si="36"/>
        <v>4</v>
      </c>
      <c r="I1190">
        <f t="shared" si="37"/>
        <v>2021</v>
      </c>
    </row>
    <row r="1191" spans="1:9" x14ac:dyDescent="0.15">
      <c r="A1191" t="s">
        <v>1295</v>
      </c>
      <c r="B1191" t="s">
        <v>25</v>
      </c>
      <c r="C1191" s="3">
        <v>0</v>
      </c>
      <c r="D1191" s="2">
        <v>44305.715675350235</v>
      </c>
      <c r="E1191" s="8">
        <f>(SUMIF(Invoice_Line_Items!B:B,Invoices!A1191,Invoice_Line_Items!G:G))</f>
        <v>83.199999999999989</v>
      </c>
      <c r="F1191" s="8">
        <f>(SUMIF(Invoice_Line_Items!B:B,Invoices!A1191,Invoice_Line_Items!G:G))*(1-C1191)</f>
        <v>83.199999999999989</v>
      </c>
      <c r="G1191" s="8">
        <f>SUMIF(Invoice_Line_Items!B:B,Invoices!A1191,Invoice_Line_Items!I:I)-(E1191-F1191)</f>
        <v>45.699999999999996</v>
      </c>
      <c r="H1191" s="8">
        <f t="shared" si="36"/>
        <v>4</v>
      </c>
      <c r="I1191">
        <f t="shared" si="37"/>
        <v>2021</v>
      </c>
    </row>
    <row r="1192" spans="1:9" x14ac:dyDescent="0.15">
      <c r="A1192" t="s">
        <v>1296</v>
      </c>
      <c r="B1192" t="s">
        <v>23</v>
      </c>
      <c r="C1192" s="3">
        <v>0.1</v>
      </c>
      <c r="D1192" s="2">
        <v>44305.915041770029</v>
      </c>
      <c r="E1192" s="8">
        <f>(SUMIF(Invoice_Line_Items!B:B,Invoices!A1192,Invoice_Line_Items!G:G))</f>
        <v>1851.9</v>
      </c>
      <c r="F1192" s="8">
        <f>(SUMIF(Invoice_Line_Items!B:B,Invoices!A1192,Invoice_Line_Items!G:G))*(1-C1192)</f>
        <v>1666.71</v>
      </c>
      <c r="G1192" s="8">
        <f>SUMIF(Invoice_Line_Items!B:B,Invoices!A1192,Invoice_Line_Items!I:I)-(E1192-F1192)</f>
        <v>420.20999999999992</v>
      </c>
      <c r="H1192" s="8">
        <f t="shared" si="36"/>
        <v>4</v>
      </c>
      <c r="I1192">
        <f t="shared" si="37"/>
        <v>2021</v>
      </c>
    </row>
    <row r="1193" spans="1:9" x14ac:dyDescent="0.15">
      <c r="A1193" t="s">
        <v>1297</v>
      </c>
      <c r="B1193" t="s">
        <v>20</v>
      </c>
      <c r="C1193" s="3">
        <v>0.1</v>
      </c>
      <c r="D1193" s="2">
        <v>44306.33451895589</v>
      </c>
      <c r="E1193" s="8">
        <f>(SUMIF(Invoice_Line_Items!B:B,Invoices!A1193,Invoice_Line_Items!G:G))</f>
        <v>999</v>
      </c>
      <c r="F1193" s="8">
        <f>(SUMIF(Invoice_Line_Items!B:B,Invoices!A1193,Invoice_Line_Items!G:G))*(1-C1193)</f>
        <v>899.1</v>
      </c>
      <c r="G1193" s="8">
        <f>SUMIF(Invoice_Line_Items!B:B,Invoices!A1193,Invoice_Line_Items!I:I)-(E1193-F1193)</f>
        <v>299.10000000000008</v>
      </c>
      <c r="H1193" s="8">
        <f t="shared" si="36"/>
        <v>4</v>
      </c>
      <c r="I1193">
        <f t="shared" si="37"/>
        <v>2021</v>
      </c>
    </row>
    <row r="1194" spans="1:9" x14ac:dyDescent="0.15">
      <c r="A1194" t="s">
        <v>1298</v>
      </c>
      <c r="B1194" t="s">
        <v>17</v>
      </c>
      <c r="C1194" s="3">
        <v>0</v>
      </c>
      <c r="D1194" s="2">
        <v>44306.478709284544</v>
      </c>
      <c r="E1194" s="8">
        <f>(SUMIF(Invoice_Line_Items!B:B,Invoices!A1194,Invoice_Line_Items!G:G))</f>
        <v>691.90000000000009</v>
      </c>
      <c r="F1194" s="8">
        <f>(SUMIF(Invoice_Line_Items!B:B,Invoices!A1194,Invoice_Line_Items!G:G))*(1-C1194)</f>
        <v>691.90000000000009</v>
      </c>
      <c r="G1194" s="8">
        <f>SUMIF(Invoice_Line_Items!B:B,Invoices!A1194,Invoice_Line_Items!I:I)-(E1194-F1194)</f>
        <v>240.25</v>
      </c>
      <c r="H1194" s="8">
        <f t="shared" si="36"/>
        <v>4</v>
      </c>
      <c r="I1194">
        <f t="shared" si="37"/>
        <v>2021</v>
      </c>
    </row>
    <row r="1195" spans="1:9" x14ac:dyDescent="0.15">
      <c r="A1195" t="s">
        <v>1299</v>
      </c>
      <c r="B1195" t="s">
        <v>17</v>
      </c>
      <c r="C1195" s="3">
        <v>0.1</v>
      </c>
      <c r="D1195" s="2">
        <v>44306.594825202359</v>
      </c>
      <c r="E1195" s="8">
        <f>(SUMIF(Invoice_Line_Items!B:B,Invoices!A1195,Invoice_Line_Items!G:G))</f>
        <v>289.39999999999998</v>
      </c>
      <c r="F1195" s="8">
        <f>(SUMIF(Invoice_Line_Items!B:B,Invoices!A1195,Invoice_Line_Items!G:G))*(1-C1195)</f>
        <v>260.45999999999998</v>
      </c>
      <c r="G1195" s="8">
        <f>SUMIF(Invoice_Line_Items!B:B,Invoices!A1195,Invoice_Line_Items!I:I)-(E1195-F1195)</f>
        <v>68.70999999999998</v>
      </c>
      <c r="H1195" s="8">
        <f t="shared" si="36"/>
        <v>4</v>
      </c>
      <c r="I1195">
        <f t="shared" si="37"/>
        <v>2021</v>
      </c>
    </row>
    <row r="1196" spans="1:9" x14ac:dyDescent="0.15">
      <c r="A1196" t="s">
        <v>1300</v>
      </c>
      <c r="B1196" t="s">
        <v>25</v>
      </c>
      <c r="C1196" s="3">
        <v>0</v>
      </c>
      <c r="D1196" s="2">
        <v>44307.081671566935</v>
      </c>
      <c r="E1196" s="8">
        <f>(SUMIF(Invoice_Line_Items!B:B,Invoices!A1196,Invoice_Line_Items!G:G))</f>
        <v>63.8</v>
      </c>
      <c r="F1196" s="8">
        <f>(SUMIF(Invoice_Line_Items!B:B,Invoices!A1196,Invoice_Line_Items!G:G))*(1-C1196)</f>
        <v>63.8</v>
      </c>
      <c r="G1196" s="8">
        <f>SUMIF(Invoice_Line_Items!B:B,Invoices!A1196,Invoice_Line_Items!I:I)-(E1196-F1196)</f>
        <v>24</v>
      </c>
      <c r="H1196" s="8">
        <f t="shared" si="36"/>
        <v>4</v>
      </c>
      <c r="I1196">
        <f t="shared" si="37"/>
        <v>2021</v>
      </c>
    </row>
    <row r="1197" spans="1:9" x14ac:dyDescent="0.15">
      <c r="A1197" t="s">
        <v>1301</v>
      </c>
      <c r="B1197" t="s">
        <v>21</v>
      </c>
      <c r="C1197" s="3">
        <v>0</v>
      </c>
      <c r="D1197" s="2">
        <v>44307.286646512155</v>
      </c>
      <c r="E1197" s="8">
        <f>(SUMIF(Invoice_Line_Items!B:B,Invoices!A1197,Invoice_Line_Items!G:G))</f>
        <v>50.95</v>
      </c>
      <c r="F1197" s="8">
        <f>(SUMIF(Invoice_Line_Items!B:B,Invoices!A1197,Invoice_Line_Items!G:G))*(1-C1197)</f>
        <v>50.95</v>
      </c>
      <c r="G1197" s="8">
        <f>SUMIF(Invoice_Line_Items!B:B,Invoices!A1197,Invoice_Line_Items!I:I)-(E1197-F1197)</f>
        <v>9.7999999999999972</v>
      </c>
      <c r="H1197" s="8">
        <f t="shared" si="36"/>
        <v>4</v>
      </c>
      <c r="I1197">
        <f t="shared" si="37"/>
        <v>2021</v>
      </c>
    </row>
    <row r="1198" spans="1:9" x14ac:dyDescent="0.15">
      <c r="A1198" t="s">
        <v>1302</v>
      </c>
      <c r="B1198" t="s">
        <v>22</v>
      </c>
      <c r="C1198" s="3">
        <v>0.1</v>
      </c>
      <c r="D1198" s="2">
        <v>44307.534554353406</v>
      </c>
      <c r="E1198" s="8">
        <f>(SUMIF(Invoice_Line_Items!B:B,Invoices!A1198,Invoice_Line_Items!G:G))</f>
        <v>8.8500000000000014</v>
      </c>
      <c r="F1198" s="8">
        <f>(SUMIF(Invoice_Line_Items!B:B,Invoices!A1198,Invoice_Line_Items!G:G))*(1-C1198)</f>
        <v>7.9650000000000016</v>
      </c>
      <c r="G1198" s="8">
        <f>SUMIF(Invoice_Line_Items!B:B,Invoices!A1198,Invoice_Line_Items!I:I)-(E1198-F1198)</f>
        <v>2.5650000000000004</v>
      </c>
      <c r="H1198" s="8">
        <f t="shared" si="36"/>
        <v>4</v>
      </c>
      <c r="I1198">
        <f t="shared" si="37"/>
        <v>2021</v>
      </c>
    </row>
    <row r="1199" spans="1:9" x14ac:dyDescent="0.15">
      <c r="A1199" t="s">
        <v>1303</v>
      </c>
      <c r="B1199" t="s">
        <v>29</v>
      </c>
      <c r="C1199" s="3">
        <v>0</v>
      </c>
      <c r="D1199" s="2">
        <v>44307.732497276847</v>
      </c>
      <c r="E1199" s="8">
        <f>(SUMIF(Invoice_Line_Items!B:B,Invoices!A1199,Invoice_Line_Items!G:G))</f>
        <v>3452</v>
      </c>
      <c r="F1199" s="8">
        <f>(SUMIF(Invoice_Line_Items!B:B,Invoices!A1199,Invoice_Line_Items!G:G))*(1-C1199)</f>
        <v>3452</v>
      </c>
      <c r="G1199" s="8">
        <f>SUMIF(Invoice_Line_Items!B:B,Invoices!A1199,Invoice_Line_Items!I:I)-(E1199-F1199)</f>
        <v>1223.0499999999997</v>
      </c>
      <c r="H1199" s="8">
        <f t="shared" si="36"/>
        <v>4</v>
      </c>
      <c r="I1199">
        <f t="shared" si="37"/>
        <v>2021</v>
      </c>
    </row>
    <row r="1200" spans="1:9" x14ac:dyDescent="0.15">
      <c r="A1200" t="s">
        <v>1304</v>
      </c>
      <c r="B1200" t="s">
        <v>22</v>
      </c>
      <c r="C1200" s="3">
        <v>0</v>
      </c>
      <c r="D1200" s="2">
        <v>44308.143745113935</v>
      </c>
      <c r="E1200" s="8">
        <f>(SUMIF(Invoice_Line_Items!B:B,Invoices!A1200,Invoice_Line_Items!G:G))</f>
        <v>8.9499999999999993</v>
      </c>
      <c r="F1200" s="8">
        <f>(SUMIF(Invoice_Line_Items!B:B,Invoices!A1200,Invoice_Line_Items!G:G))*(1-C1200)</f>
        <v>8.9499999999999993</v>
      </c>
      <c r="G1200" s="8">
        <f>SUMIF(Invoice_Line_Items!B:B,Invoices!A1200,Invoice_Line_Items!I:I)-(E1200-F1200)</f>
        <v>3.1999999999999993</v>
      </c>
      <c r="H1200" s="8">
        <f t="shared" si="36"/>
        <v>4</v>
      </c>
      <c r="I1200">
        <f t="shared" si="37"/>
        <v>2021</v>
      </c>
    </row>
    <row r="1201" spans="1:9" x14ac:dyDescent="0.15">
      <c r="A1201" t="s">
        <v>1305</v>
      </c>
      <c r="B1201" t="s">
        <v>18</v>
      </c>
      <c r="C1201" s="3">
        <v>0</v>
      </c>
      <c r="D1201" s="2">
        <v>44308.477455566084</v>
      </c>
      <c r="E1201" s="8">
        <f>(SUMIF(Invoice_Line_Items!B:B,Invoices!A1201,Invoice_Line_Items!G:G))</f>
        <v>11.899999999999999</v>
      </c>
      <c r="F1201" s="8">
        <f>(SUMIF(Invoice_Line_Items!B:B,Invoices!A1201,Invoice_Line_Items!G:G))*(1-C1201)</f>
        <v>11.899999999999999</v>
      </c>
      <c r="G1201" s="8">
        <f>SUMIF(Invoice_Line_Items!B:B,Invoices!A1201,Invoice_Line_Items!I:I)-(E1201-F1201)</f>
        <v>4.3499999999999996</v>
      </c>
      <c r="H1201" s="8">
        <f t="shared" si="36"/>
        <v>4</v>
      </c>
      <c r="I1201">
        <f t="shared" si="37"/>
        <v>2021</v>
      </c>
    </row>
    <row r="1202" spans="1:9" x14ac:dyDescent="0.15">
      <c r="A1202" t="s">
        <v>1306</v>
      </c>
      <c r="B1202" t="s">
        <v>20</v>
      </c>
      <c r="C1202" s="3">
        <v>0</v>
      </c>
      <c r="D1202" s="2">
        <v>44308.626154103862</v>
      </c>
      <c r="E1202" s="8">
        <f>(SUMIF(Invoice_Line_Items!B:B,Invoices!A1202,Invoice_Line_Items!G:G))</f>
        <v>89.5</v>
      </c>
      <c r="F1202" s="8">
        <f>(SUMIF(Invoice_Line_Items!B:B,Invoices!A1202,Invoice_Line_Items!G:G))*(1-C1202)</f>
        <v>89.5</v>
      </c>
      <c r="G1202" s="8">
        <f>SUMIF(Invoice_Line_Items!B:B,Invoices!A1202,Invoice_Line_Items!I:I)-(E1202-F1202)</f>
        <v>31.999999999999993</v>
      </c>
      <c r="H1202" s="8">
        <f t="shared" si="36"/>
        <v>4</v>
      </c>
      <c r="I1202">
        <f t="shared" si="37"/>
        <v>2021</v>
      </c>
    </row>
    <row r="1203" spans="1:9" x14ac:dyDescent="0.15">
      <c r="A1203" t="s">
        <v>1307</v>
      </c>
      <c r="B1203" t="s">
        <v>22</v>
      </c>
      <c r="C1203" s="3">
        <v>0.1</v>
      </c>
      <c r="D1203" s="2">
        <v>44308.888359879769</v>
      </c>
      <c r="E1203" s="8">
        <f>(SUMIF(Invoice_Line_Items!B:B,Invoices!A1203,Invoice_Line_Items!G:G))</f>
        <v>54.8</v>
      </c>
      <c r="F1203" s="8">
        <f>(SUMIF(Invoice_Line_Items!B:B,Invoices!A1203,Invoice_Line_Items!G:G))*(1-C1203)</f>
        <v>49.32</v>
      </c>
      <c r="G1203" s="8">
        <f>SUMIF(Invoice_Line_Items!B:B,Invoices!A1203,Invoice_Line_Items!I:I)-(E1203-F1203)</f>
        <v>5.6199999999999992</v>
      </c>
      <c r="H1203" s="8">
        <f t="shared" si="36"/>
        <v>4</v>
      </c>
      <c r="I1203">
        <f t="shared" si="37"/>
        <v>2021</v>
      </c>
    </row>
    <row r="1204" spans="1:9" x14ac:dyDescent="0.15">
      <c r="A1204" t="s">
        <v>1308</v>
      </c>
      <c r="B1204" t="s">
        <v>21</v>
      </c>
      <c r="C1204" s="3">
        <v>0</v>
      </c>
      <c r="D1204" s="2">
        <v>44308.977799118526</v>
      </c>
      <c r="E1204" s="8">
        <f>(SUMIF(Invoice_Line_Items!B:B,Invoices!A1204,Invoice_Line_Items!G:G))</f>
        <v>3229.5</v>
      </c>
      <c r="F1204" s="8">
        <f>(SUMIF(Invoice_Line_Items!B:B,Invoices!A1204,Invoice_Line_Items!G:G))*(1-C1204)</f>
        <v>3229.5</v>
      </c>
      <c r="G1204" s="8">
        <f>SUMIF(Invoice_Line_Items!B:B,Invoices!A1204,Invoice_Line_Items!I:I)-(E1204-F1204)</f>
        <v>1152.2499999999998</v>
      </c>
      <c r="H1204" s="8">
        <f t="shared" si="36"/>
        <v>4</v>
      </c>
      <c r="I1204">
        <f t="shared" si="37"/>
        <v>2021</v>
      </c>
    </row>
    <row r="1205" spans="1:9" x14ac:dyDescent="0.15">
      <c r="A1205" t="s">
        <v>1309</v>
      </c>
      <c r="B1205" t="s">
        <v>17</v>
      </c>
      <c r="C1205" s="3">
        <v>0</v>
      </c>
      <c r="D1205" s="2">
        <v>44309.126513553922</v>
      </c>
      <c r="E1205" s="8">
        <f>(SUMIF(Invoice_Line_Items!B:B,Invoices!A1205,Invoice_Line_Items!G:G))</f>
        <v>403.34999999999997</v>
      </c>
      <c r="F1205" s="8">
        <f>(SUMIF(Invoice_Line_Items!B:B,Invoices!A1205,Invoice_Line_Items!G:G))*(1-C1205)</f>
        <v>403.34999999999997</v>
      </c>
      <c r="G1205" s="8">
        <f>SUMIF(Invoice_Line_Items!B:B,Invoices!A1205,Invoice_Line_Items!I:I)-(E1205-F1205)</f>
        <v>157.64999999999998</v>
      </c>
      <c r="H1205" s="8">
        <f t="shared" si="36"/>
        <v>4</v>
      </c>
      <c r="I1205">
        <f t="shared" si="37"/>
        <v>2021</v>
      </c>
    </row>
    <row r="1206" spans="1:9" x14ac:dyDescent="0.15">
      <c r="A1206" t="s">
        <v>1310</v>
      </c>
      <c r="B1206" t="s">
        <v>24</v>
      </c>
      <c r="C1206" s="3">
        <v>0</v>
      </c>
      <c r="D1206" s="2">
        <v>44309.21923941579</v>
      </c>
      <c r="E1206" s="8">
        <f>(SUMIF(Invoice_Line_Items!B:B,Invoices!A1206,Invoice_Line_Items!G:G))</f>
        <v>299.70000000000005</v>
      </c>
      <c r="F1206" s="8">
        <f>(SUMIF(Invoice_Line_Items!B:B,Invoices!A1206,Invoice_Line_Items!G:G))*(1-C1206)</f>
        <v>299.70000000000005</v>
      </c>
      <c r="G1206" s="8">
        <f>SUMIF(Invoice_Line_Items!B:B,Invoices!A1206,Invoice_Line_Items!I:I)-(E1206-F1206)</f>
        <v>119.70000000000002</v>
      </c>
      <c r="H1206" s="8">
        <f t="shared" si="36"/>
        <v>4</v>
      </c>
      <c r="I1206">
        <f t="shared" si="37"/>
        <v>2021</v>
      </c>
    </row>
    <row r="1207" spans="1:9" x14ac:dyDescent="0.15">
      <c r="A1207" t="s">
        <v>1311</v>
      </c>
      <c r="B1207" t="s">
        <v>29</v>
      </c>
      <c r="C1207" s="3">
        <v>0.1</v>
      </c>
      <c r="D1207" s="2">
        <v>44309.424056986434</v>
      </c>
      <c r="E1207" s="8">
        <f>(SUMIF(Invoice_Line_Items!B:B,Invoices!A1207,Invoice_Line_Items!G:G))</f>
        <v>318.44999999999993</v>
      </c>
      <c r="F1207" s="8">
        <f>(SUMIF(Invoice_Line_Items!B:B,Invoices!A1207,Invoice_Line_Items!G:G))*(1-C1207)</f>
        <v>286.60499999999996</v>
      </c>
      <c r="G1207" s="8">
        <f>SUMIF(Invoice_Line_Items!B:B,Invoices!A1207,Invoice_Line_Items!I:I)-(E1207-F1207)</f>
        <v>81.355000000000018</v>
      </c>
      <c r="H1207" s="8">
        <f t="shared" si="36"/>
        <v>4</v>
      </c>
      <c r="I1207">
        <f t="shared" si="37"/>
        <v>2021</v>
      </c>
    </row>
    <row r="1208" spans="1:9" x14ac:dyDescent="0.15">
      <c r="A1208" t="s">
        <v>1312</v>
      </c>
      <c r="B1208" t="s">
        <v>17</v>
      </c>
      <c r="C1208" s="3">
        <v>0.2</v>
      </c>
      <c r="D1208" s="2">
        <v>44309.487523448668</v>
      </c>
      <c r="E1208" s="8">
        <f>(SUMIF(Invoice_Line_Items!B:B,Invoices!A1208,Invoice_Line_Items!G:G))</f>
        <v>44.75</v>
      </c>
      <c r="F1208" s="8">
        <f>(SUMIF(Invoice_Line_Items!B:B,Invoices!A1208,Invoice_Line_Items!G:G))*(1-C1208)</f>
        <v>35.800000000000004</v>
      </c>
      <c r="G1208" s="8">
        <f>SUMIF(Invoice_Line_Items!B:B,Invoices!A1208,Invoice_Line_Items!I:I)-(E1208-F1208)</f>
        <v>7.0500000000000007</v>
      </c>
      <c r="H1208" s="8">
        <f t="shared" si="36"/>
        <v>4</v>
      </c>
      <c r="I1208">
        <f t="shared" si="37"/>
        <v>2021</v>
      </c>
    </row>
    <row r="1209" spans="1:9" x14ac:dyDescent="0.15">
      <c r="A1209" t="s">
        <v>1313</v>
      </c>
      <c r="B1209" t="s">
        <v>20</v>
      </c>
      <c r="C1209" s="3">
        <v>0</v>
      </c>
      <c r="D1209" s="2">
        <v>44309.718299501204</v>
      </c>
      <c r="E1209" s="8">
        <f>(SUMIF(Invoice_Line_Items!B:B,Invoices!A1209,Invoice_Line_Items!G:G))</f>
        <v>636.70000000000005</v>
      </c>
      <c r="F1209" s="8">
        <f>(SUMIF(Invoice_Line_Items!B:B,Invoices!A1209,Invoice_Line_Items!G:G))*(1-C1209)</f>
        <v>636.70000000000005</v>
      </c>
      <c r="G1209" s="8">
        <f>SUMIF(Invoice_Line_Items!B:B,Invoices!A1209,Invoice_Line_Items!I:I)-(E1209-F1209)</f>
        <v>264.84999999999997</v>
      </c>
      <c r="H1209" s="8">
        <f t="shared" si="36"/>
        <v>4</v>
      </c>
      <c r="I1209">
        <f t="shared" si="37"/>
        <v>2021</v>
      </c>
    </row>
    <row r="1210" spans="1:9" x14ac:dyDescent="0.15">
      <c r="A1210" t="s">
        <v>1314</v>
      </c>
      <c r="B1210" t="s">
        <v>25</v>
      </c>
      <c r="C1210" s="3">
        <v>0</v>
      </c>
      <c r="D1210" s="2">
        <v>44309.769864783062</v>
      </c>
      <c r="E1210" s="8">
        <f>(SUMIF(Invoice_Line_Items!B:B,Invoices!A1210,Invoice_Line_Items!G:G))</f>
        <v>2504.0500000000002</v>
      </c>
      <c r="F1210" s="8">
        <f>(SUMIF(Invoice_Line_Items!B:B,Invoices!A1210,Invoice_Line_Items!G:G))*(1-C1210)</f>
        <v>2504.0500000000002</v>
      </c>
      <c r="G1210" s="8">
        <f>SUMIF(Invoice_Line_Items!B:B,Invoices!A1210,Invoice_Line_Items!I:I)-(E1210-F1210)</f>
        <v>888.09999999999991</v>
      </c>
      <c r="H1210" s="8">
        <f t="shared" si="36"/>
        <v>4</v>
      </c>
      <c r="I1210">
        <f t="shared" si="37"/>
        <v>2021</v>
      </c>
    </row>
    <row r="1211" spans="1:9" x14ac:dyDescent="0.15">
      <c r="A1211" t="s">
        <v>1315</v>
      </c>
      <c r="B1211" t="s">
        <v>17</v>
      </c>
      <c r="C1211" s="3">
        <v>0</v>
      </c>
      <c r="D1211" s="2">
        <v>44310.176022350992</v>
      </c>
      <c r="E1211" s="8">
        <f>(SUMIF(Invoice_Line_Items!B:B,Invoices!A1211,Invoice_Line_Items!G:G))</f>
        <v>727.45</v>
      </c>
      <c r="F1211" s="8">
        <f>(SUMIF(Invoice_Line_Items!B:B,Invoices!A1211,Invoice_Line_Items!G:G))*(1-C1211)</f>
        <v>727.45</v>
      </c>
      <c r="G1211" s="8">
        <f>SUMIF(Invoice_Line_Items!B:B,Invoices!A1211,Invoice_Line_Items!I:I)-(E1211-F1211)</f>
        <v>222.4</v>
      </c>
      <c r="H1211" s="8">
        <f t="shared" si="36"/>
        <v>4</v>
      </c>
      <c r="I1211">
        <f t="shared" si="37"/>
        <v>2021</v>
      </c>
    </row>
    <row r="1212" spans="1:9" x14ac:dyDescent="0.15">
      <c r="A1212" t="s">
        <v>1316</v>
      </c>
      <c r="B1212" t="s">
        <v>29</v>
      </c>
      <c r="C1212" s="3">
        <v>0</v>
      </c>
      <c r="D1212" s="2">
        <v>44310.493271318795</v>
      </c>
      <c r="E1212" s="8">
        <f>(SUMIF(Invoice_Line_Items!B:B,Invoices!A1212,Invoice_Line_Items!G:G))</f>
        <v>56.749999999999993</v>
      </c>
      <c r="F1212" s="8">
        <f>(SUMIF(Invoice_Line_Items!B:B,Invoices!A1212,Invoice_Line_Items!G:G))*(1-C1212)</f>
        <v>56.749999999999993</v>
      </c>
      <c r="G1212" s="8">
        <f>SUMIF(Invoice_Line_Items!B:B,Invoices!A1212,Invoice_Line_Items!I:I)-(E1212-F1212)</f>
        <v>23.999999999999996</v>
      </c>
      <c r="H1212" s="8">
        <f t="shared" si="36"/>
        <v>4</v>
      </c>
      <c r="I1212">
        <f t="shared" si="37"/>
        <v>2021</v>
      </c>
    </row>
    <row r="1213" spans="1:9" x14ac:dyDescent="0.15">
      <c r="A1213" t="s">
        <v>1317</v>
      </c>
      <c r="B1213" t="s">
        <v>29</v>
      </c>
      <c r="C1213" s="3">
        <v>0</v>
      </c>
      <c r="D1213" s="2">
        <v>44310.841286050214</v>
      </c>
      <c r="E1213" s="8">
        <f>(SUMIF(Invoice_Line_Items!B:B,Invoices!A1213,Invoice_Line_Items!G:G))</f>
        <v>2009.1499999999999</v>
      </c>
      <c r="F1213" s="8">
        <f>(SUMIF(Invoice_Line_Items!B:B,Invoices!A1213,Invoice_Line_Items!G:G))*(1-C1213)</f>
        <v>2009.1499999999999</v>
      </c>
      <c r="G1213" s="8">
        <f>SUMIF(Invoice_Line_Items!B:B,Invoices!A1213,Invoice_Line_Items!I:I)-(E1213-F1213)</f>
        <v>636.74999999999977</v>
      </c>
      <c r="H1213" s="8">
        <f t="shared" si="36"/>
        <v>4</v>
      </c>
      <c r="I1213">
        <f t="shared" si="37"/>
        <v>2021</v>
      </c>
    </row>
    <row r="1214" spans="1:9" x14ac:dyDescent="0.15">
      <c r="A1214" t="s">
        <v>1318</v>
      </c>
      <c r="B1214" t="s">
        <v>24</v>
      </c>
      <c r="C1214" s="3">
        <v>0.1</v>
      </c>
      <c r="D1214" s="2">
        <v>44311.121476261869</v>
      </c>
      <c r="E1214" s="8">
        <f>(SUMIF(Invoice_Line_Items!B:B,Invoices!A1214,Invoice_Line_Items!G:G))</f>
        <v>1533.4</v>
      </c>
      <c r="F1214" s="8">
        <f>(SUMIF(Invoice_Line_Items!B:B,Invoices!A1214,Invoice_Line_Items!G:G))*(1-C1214)</f>
        <v>1380.0600000000002</v>
      </c>
      <c r="G1214" s="8">
        <f>SUMIF(Invoice_Line_Items!B:B,Invoices!A1214,Invoice_Line_Items!I:I)-(E1214-F1214)</f>
        <v>437.11</v>
      </c>
      <c r="H1214" s="8">
        <f t="shared" si="36"/>
        <v>4</v>
      </c>
      <c r="I1214">
        <f t="shared" si="37"/>
        <v>2021</v>
      </c>
    </row>
    <row r="1215" spans="1:9" x14ac:dyDescent="0.15">
      <c r="A1215" t="s">
        <v>1319</v>
      </c>
      <c r="B1215" t="s">
        <v>24</v>
      </c>
      <c r="C1215" s="3">
        <v>0.2</v>
      </c>
      <c r="D1215" s="2">
        <v>44311.138149924787</v>
      </c>
      <c r="E1215" s="8">
        <f>(SUMIF(Invoice_Line_Items!B:B,Invoices!A1215,Invoice_Line_Items!G:G))</f>
        <v>221.64999999999998</v>
      </c>
      <c r="F1215" s="8">
        <f>(SUMIF(Invoice_Line_Items!B:B,Invoices!A1215,Invoice_Line_Items!G:G))*(1-C1215)</f>
        <v>177.32</v>
      </c>
      <c r="G1215" s="8">
        <f>SUMIF(Invoice_Line_Items!B:B,Invoices!A1215,Invoice_Line_Items!I:I)-(E1215-F1215)</f>
        <v>32.769999999999996</v>
      </c>
      <c r="H1215" s="8">
        <f t="shared" si="36"/>
        <v>4</v>
      </c>
      <c r="I1215">
        <f t="shared" si="37"/>
        <v>2021</v>
      </c>
    </row>
    <row r="1216" spans="1:9" x14ac:dyDescent="0.15">
      <c r="A1216" t="s">
        <v>1320</v>
      </c>
      <c r="B1216" t="s">
        <v>19</v>
      </c>
      <c r="C1216" s="3">
        <v>0</v>
      </c>
      <c r="D1216" s="2">
        <v>44311.336209603185</v>
      </c>
      <c r="E1216" s="8">
        <f>(SUMIF(Invoice_Line_Items!B:B,Invoices!A1216,Invoice_Line_Items!G:G))</f>
        <v>569.10000000000014</v>
      </c>
      <c r="F1216" s="8">
        <f>(SUMIF(Invoice_Line_Items!B:B,Invoices!A1216,Invoice_Line_Items!G:G))*(1-C1216)</f>
        <v>569.10000000000014</v>
      </c>
      <c r="G1216" s="8">
        <f>SUMIF(Invoice_Line_Items!B:B,Invoices!A1216,Invoice_Line_Items!I:I)-(E1216-F1216)</f>
        <v>181.95</v>
      </c>
      <c r="H1216" s="8">
        <f t="shared" si="36"/>
        <v>4</v>
      </c>
      <c r="I1216">
        <f t="shared" si="37"/>
        <v>2021</v>
      </c>
    </row>
    <row r="1217" spans="1:9" x14ac:dyDescent="0.15">
      <c r="A1217" t="s">
        <v>1321</v>
      </c>
      <c r="B1217" t="s">
        <v>18</v>
      </c>
      <c r="C1217" s="3">
        <v>0.1</v>
      </c>
      <c r="D1217" s="2">
        <v>44311.578864490213</v>
      </c>
      <c r="E1217" s="8">
        <f>(SUMIF(Invoice_Line_Items!B:B,Invoices!A1217,Invoice_Line_Items!G:G))</f>
        <v>429.6</v>
      </c>
      <c r="F1217" s="8">
        <f>(SUMIF(Invoice_Line_Items!B:B,Invoices!A1217,Invoice_Line_Items!G:G))*(1-C1217)</f>
        <v>386.64000000000004</v>
      </c>
      <c r="G1217" s="8">
        <f>SUMIF(Invoice_Line_Items!B:B,Invoices!A1217,Invoice_Line_Items!I:I)-(E1217-F1217)</f>
        <v>133.39000000000004</v>
      </c>
      <c r="H1217" s="8">
        <f t="shared" si="36"/>
        <v>4</v>
      </c>
      <c r="I1217">
        <f t="shared" si="37"/>
        <v>2021</v>
      </c>
    </row>
    <row r="1218" spans="1:9" x14ac:dyDescent="0.15">
      <c r="A1218" t="s">
        <v>1322</v>
      </c>
      <c r="B1218" t="s">
        <v>22</v>
      </c>
      <c r="C1218" s="3">
        <v>0.1</v>
      </c>
      <c r="D1218" s="2">
        <v>44311.94353585771</v>
      </c>
      <c r="E1218" s="8">
        <f>(SUMIF(Invoice_Line_Items!B:B,Invoices!A1218,Invoice_Line_Items!G:G))</f>
        <v>567</v>
      </c>
      <c r="F1218" s="8">
        <f>(SUMIF(Invoice_Line_Items!B:B,Invoices!A1218,Invoice_Line_Items!G:G))*(1-C1218)</f>
        <v>510.3</v>
      </c>
      <c r="G1218" s="8">
        <f>SUMIF(Invoice_Line_Items!B:B,Invoices!A1218,Invoice_Line_Items!I:I)-(E1218-F1218)</f>
        <v>151.69999999999999</v>
      </c>
      <c r="H1218" s="8">
        <f t="shared" si="36"/>
        <v>4</v>
      </c>
      <c r="I1218">
        <f t="shared" si="37"/>
        <v>2021</v>
      </c>
    </row>
    <row r="1219" spans="1:9" x14ac:dyDescent="0.15">
      <c r="A1219" t="s">
        <v>1323</v>
      </c>
      <c r="B1219" t="s">
        <v>22</v>
      </c>
      <c r="C1219" s="3">
        <v>0.2</v>
      </c>
      <c r="D1219" s="2">
        <v>44312.393633240659</v>
      </c>
      <c r="E1219" s="8">
        <f>(SUMIF(Invoice_Line_Items!B:B,Invoices!A1219,Invoice_Line_Items!G:G))</f>
        <v>1765.45</v>
      </c>
      <c r="F1219" s="8">
        <f>(SUMIF(Invoice_Line_Items!B:B,Invoices!A1219,Invoice_Line_Items!G:G))*(1-C1219)</f>
        <v>1412.3600000000001</v>
      </c>
      <c r="G1219" s="8">
        <f>SUMIF(Invoice_Line_Items!B:B,Invoices!A1219,Invoice_Line_Items!I:I)-(E1219-F1219)</f>
        <v>154.45999999999998</v>
      </c>
      <c r="H1219" s="8">
        <f t="shared" ref="H1219:H1282" si="38">MONTH(D1219)</f>
        <v>4</v>
      </c>
      <c r="I1219">
        <f t="shared" ref="I1219:I1282" si="39">YEAR(D1219)</f>
        <v>2021</v>
      </c>
    </row>
    <row r="1220" spans="1:9" x14ac:dyDescent="0.15">
      <c r="A1220" t="s">
        <v>1324</v>
      </c>
      <c r="B1220" t="s">
        <v>24</v>
      </c>
      <c r="C1220" s="3">
        <v>0.1</v>
      </c>
      <c r="D1220" s="2">
        <v>44312.395424148621</v>
      </c>
      <c r="E1220" s="8">
        <f>(SUMIF(Invoice_Line_Items!B:B,Invoices!A1220,Invoice_Line_Items!G:G))</f>
        <v>869.45</v>
      </c>
      <c r="F1220" s="8">
        <f>(SUMIF(Invoice_Line_Items!B:B,Invoices!A1220,Invoice_Line_Items!G:G))*(1-C1220)</f>
        <v>782.50500000000011</v>
      </c>
      <c r="G1220" s="8">
        <f>SUMIF(Invoice_Line_Items!B:B,Invoices!A1220,Invoice_Line_Items!I:I)-(E1220-F1220)</f>
        <v>212.50500000000005</v>
      </c>
      <c r="H1220" s="8">
        <f t="shared" si="38"/>
        <v>4</v>
      </c>
      <c r="I1220">
        <f t="shared" si="39"/>
        <v>2021</v>
      </c>
    </row>
    <row r="1221" spans="1:9" x14ac:dyDescent="0.15">
      <c r="A1221" t="s">
        <v>1325</v>
      </c>
      <c r="B1221" t="s">
        <v>18</v>
      </c>
      <c r="C1221" s="3">
        <v>0.1</v>
      </c>
      <c r="D1221" s="2">
        <v>44312.457869983242</v>
      </c>
      <c r="E1221" s="8">
        <f>(SUMIF(Invoice_Line_Items!B:B,Invoices!A1221,Invoice_Line_Items!G:G))</f>
        <v>179.2</v>
      </c>
      <c r="F1221" s="8">
        <f>(SUMIF(Invoice_Line_Items!B:B,Invoices!A1221,Invoice_Line_Items!G:G))*(1-C1221)</f>
        <v>161.28</v>
      </c>
      <c r="G1221" s="8">
        <f>SUMIF(Invoice_Line_Items!B:B,Invoices!A1221,Invoice_Line_Items!I:I)-(E1221-F1221)</f>
        <v>57.379999999999995</v>
      </c>
      <c r="H1221" s="8">
        <f t="shared" si="38"/>
        <v>4</v>
      </c>
      <c r="I1221">
        <f t="shared" si="39"/>
        <v>2021</v>
      </c>
    </row>
    <row r="1222" spans="1:9" x14ac:dyDescent="0.15">
      <c r="A1222" t="s">
        <v>1326</v>
      </c>
      <c r="B1222" t="s">
        <v>17</v>
      </c>
      <c r="C1222" s="3">
        <v>0.1</v>
      </c>
      <c r="D1222" s="2">
        <v>44312.667218499395</v>
      </c>
      <c r="E1222" s="8">
        <f>(SUMIF(Invoice_Line_Items!B:B,Invoices!A1222,Invoice_Line_Items!G:G))</f>
        <v>497.95</v>
      </c>
      <c r="F1222" s="8">
        <f>(SUMIF(Invoice_Line_Items!B:B,Invoices!A1222,Invoice_Line_Items!G:G))*(1-C1222)</f>
        <v>448.15499999999997</v>
      </c>
      <c r="G1222" s="8">
        <f>SUMIF(Invoice_Line_Items!B:B,Invoices!A1222,Invoice_Line_Items!I:I)-(E1222-F1222)</f>
        <v>147.35499999999996</v>
      </c>
      <c r="H1222" s="8">
        <f t="shared" si="38"/>
        <v>4</v>
      </c>
      <c r="I1222">
        <f t="shared" si="39"/>
        <v>2021</v>
      </c>
    </row>
    <row r="1223" spans="1:9" x14ac:dyDescent="0.15">
      <c r="A1223" t="s">
        <v>1327</v>
      </c>
      <c r="B1223" t="s">
        <v>25</v>
      </c>
      <c r="C1223" s="3">
        <v>0</v>
      </c>
      <c r="D1223" s="2">
        <v>44312.943111673252</v>
      </c>
      <c r="E1223" s="8">
        <f>(SUMIF(Invoice_Line_Items!B:B,Invoices!A1223,Invoice_Line_Items!G:G))</f>
        <v>204.65</v>
      </c>
      <c r="F1223" s="8">
        <f>(SUMIF(Invoice_Line_Items!B:B,Invoices!A1223,Invoice_Line_Items!G:G))*(1-C1223)</f>
        <v>204.65</v>
      </c>
      <c r="G1223" s="8">
        <f>SUMIF(Invoice_Line_Items!B:B,Invoices!A1223,Invoice_Line_Items!I:I)-(E1223-F1223)</f>
        <v>71.900000000000006</v>
      </c>
      <c r="H1223" s="8">
        <f t="shared" si="38"/>
        <v>4</v>
      </c>
      <c r="I1223">
        <f t="shared" si="39"/>
        <v>2021</v>
      </c>
    </row>
    <row r="1224" spans="1:9" x14ac:dyDescent="0.15">
      <c r="A1224" t="s">
        <v>1328</v>
      </c>
      <c r="B1224" t="s">
        <v>23</v>
      </c>
      <c r="C1224" s="3">
        <v>0</v>
      </c>
      <c r="D1224" s="2">
        <v>44313.421671158168</v>
      </c>
      <c r="E1224" s="8">
        <f>(SUMIF(Invoice_Line_Items!B:B,Invoices!A1224,Invoice_Line_Items!G:G))</f>
        <v>301.20000000000005</v>
      </c>
      <c r="F1224" s="8">
        <f>(SUMIF(Invoice_Line_Items!B:B,Invoices!A1224,Invoice_Line_Items!G:G))*(1-C1224)</f>
        <v>301.20000000000005</v>
      </c>
      <c r="G1224" s="8">
        <f>SUMIF(Invoice_Line_Items!B:B,Invoices!A1224,Invoice_Line_Items!I:I)-(E1224-F1224)</f>
        <v>127.70000000000002</v>
      </c>
      <c r="H1224" s="8">
        <f t="shared" si="38"/>
        <v>4</v>
      </c>
      <c r="I1224">
        <f t="shared" si="39"/>
        <v>2021</v>
      </c>
    </row>
    <row r="1225" spans="1:9" x14ac:dyDescent="0.15">
      <c r="A1225" t="s">
        <v>1329</v>
      </c>
      <c r="B1225" t="s">
        <v>21</v>
      </c>
      <c r="C1225" s="3">
        <v>0</v>
      </c>
      <c r="D1225" s="2">
        <v>44313.845975731005</v>
      </c>
      <c r="E1225" s="8">
        <f>(SUMIF(Invoice_Line_Items!B:B,Invoices!A1225,Invoice_Line_Items!G:G))</f>
        <v>146.65</v>
      </c>
      <c r="F1225" s="8">
        <f>(SUMIF(Invoice_Line_Items!B:B,Invoices!A1225,Invoice_Line_Items!G:G))*(1-C1225)</f>
        <v>146.65</v>
      </c>
      <c r="G1225" s="8">
        <f>SUMIF(Invoice_Line_Items!B:B,Invoices!A1225,Invoice_Line_Items!I:I)-(E1225-F1225)</f>
        <v>46.099999999999994</v>
      </c>
      <c r="H1225" s="8">
        <f t="shared" si="38"/>
        <v>4</v>
      </c>
      <c r="I1225">
        <f t="shared" si="39"/>
        <v>2021</v>
      </c>
    </row>
    <row r="1226" spans="1:9" x14ac:dyDescent="0.15">
      <c r="A1226" t="s">
        <v>1330</v>
      </c>
      <c r="B1226" t="s">
        <v>19</v>
      </c>
      <c r="C1226" s="3">
        <v>0</v>
      </c>
      <c r="D1226" s="2">
        <v>44314.284922135106</v>
      </c>
      <c r="E1226" s="8">
        <f>(SUMIF(Invoice_Line_Items!B:B,Invoices!A1226,Invoice_Line_Items!G:G))</f>
        <v>1351.3000000000002</v>
      </c>
      <c r="F1226" s="8">
        <f>(SUMIF(Invoice_Line_Items!B:B,Invoices!A1226,Invoice_Line_Items!G:G))*(1-C1226)</f>
        <v>1351.3000000000002</v>
      </c>
      <c r="G1226" s="8">
        <f>SUMIF(Invoice_Line_Items!B:B,Invoices!A1226,Invoice_Line_Items!I:I)-(E1226-F1226)</f>
        <v>460.90000000000003</v>
      </c>
      <c r="H1226" s="8">
        <f t="shared" si="38"/>
        <v>4</v>
      </c>
      <c r="I1226">
        <f t="shared" si="39"/>
        <v>2021</v>
      </c>
    </row>
    <row r="1227" spans="1:9" x14ac:dyDescent="0.15">
      <c r="A1227" t="s">
        <v>1331</v>
      </c>
      <c r="B1227" t="s">
        <v>21</v>
      </c>
      <c r="C1227" s="3">
        <v>0</v>
      </c>
      <c r="D1227" s="2">
        <v>44314.592460930369</v>
      </c>
      <c r="E1227" s="8">
        <f>(SUMIF(Invoice_Line_Items!B:B,Invoices!A1227,Invoice_Line_Items!G:G))</f>
        <v>188.49999999999997</v>
      </c>
      <c r="F1227" s="8">
        <f>(SUMIF(Invoice_Line_Items!B:B,Invoices!A1227,Invoice_Line_Items!G:G))*(1-C1227)</f>
        <v>188.49999999999997</v>
      </c>
      <c r="G1227" s="8">
        <f>SUMIF(Invoice_Line_Items!B:B,Invoices!A1227,Invoice_Line_Items!I:I)-(E1227-F1227)</f>
        <v>72.75</v>
      </c>
      <c r="H1227" s="8">
        <f t="shared" si="38"/>
        <v>4</v>
      </c>
      <c r="I1227">
        <f t="shared" si="39"/>
        <v>2021</v>
      </c>
    </row>
    <row r="1228" spans="1:9" x14ac:dyDescent="0.15">
      <c r="A1228" t="s">
        <v>1332</v>
      </c>
      <c r="B1228" t="s">
        <v>23</v>
      </c>
      <c r="C1228" s="3">
        <v>0</v>
      </c>
      <c r="D1228" s="2">
        <v>44314.94939796962</v>
      </c>
      <c r="E1228" s="8">
        <f>(SUMIF(Invoice_Line_Items!B:B,Invoices!A1228,Invoice_Line_Items!G:G))</f>
        <v>856.5</v>
      </c>
      <c r="F1228" s="8">
        <f>(SUMIF(Invoice_Line_Items!B:B,Invoices!A1228,Invoice_Line_Items!G:G))*(1-C1228)</f>
        <v>856.5</v>
      </c>
      <c r="G1228" s="8">
        <f>SUMIF(Invoice_Line_Items!B:B,Invoices!A1228,Invoice_Line_Items!I:I)-(E1228-F1228)</f>
        <v>340.29999999999995</v>
      </c>
      <c r="H1228" s="8">
        <f t="shared" si="38"/>
        <v>4</v>
      </c>
      <c r="I1228">
        <f t="shared" si="39"/>
        <v>2021</v>
      </c>
    </row>
    <row r="1229" spans="1:9" x14ac:dyDescent="0.15">
      <c r="A1229" t="s">
        <v>1333</v>
      </c>
      <c r="B1229" t="s">
        <v>21</v>
      </c>
      <c r="C1229" s="3">
        <v>0</v>
      </c>
      <c r="D1229" s="2">
        <v>44314.97119303995</v>
      </c>
      <c r="E1229" s="8">
        <f>(SUMIF(Invoice_Line_Items!B:B,Invoices!A1229,Invoice_Line_Items!G:G))</f>
        <v>3899.75</v>
      </c>
      <c r="F1229" s="8">
        <f>(SUMIF(Invoice_Line_Items!B:B,Invoices!A1229,Invoice_Line_Items!G:G))*(1-C1229)</f>
        <v>3899.75</v>
      </c>
      <c r="G1229" s="8">
        <f>SUMIF(Invoice_Line_Items!B:B,Invoices!A1229,Invoice_Line_Items!I:I)-(E1229-F1229)</f>
        <v>1272.5499999999997</v>
      </c>
      <c r="H1229" s="8">
        <f t="shared" si="38"/>
        <v>4</v>
      </c>
      <c r="I1229">
        <f t="shared" si="39"/>
        <v>2021</v>
      </c>
    </row>
    <row r="1230" spans="1:9" x14ac:dyDescent="0.15">
      <c r="A1230" t="s">
        <v>1334</v>
      </c>
      <c r="B1230" t="s">
        <v>20</v>
      </c>
      <c r="C1230" s="3">
        <v>0.2</v>
      </c>
      <c r="D1230" s="2">
        <v>44315.11913816211</v>
      </c>
      <c r="E1230" s="8">
        <f>(SUMIF(Invoice_Line_Items!B:B,Invoices!A1230,Invoice_Line_Items!G:G))</f>
        <v>322.7</v>
      </c>
      <c r="F1230" s="8">
        <f>(SUMIF(Invoice_Line_Items!B:B,Invoices!A1230,Invoice_Line_Items!G:G))*(1-C1230)</f>
        <v>258.16000000000003</v>
      </c>
      <c r="G1230" s="8">
        <f>SUMIF(Invoice_Line_Items!B:B,Invoices!A1230,Invoice_Line_Items!I:I)-(E1230-F1230)</f>
        <v>50.660000000000039</v>
      </c>
      <c r="H1230" s="8">
        <f t="shared" si="38"/>
        <v>4</v>
      </c>
      <c r="I1230">
        <f t="shared" si="39"/>
        <v>2021</v>
      </c>
    </row>
    <row r="1231" spans="1:9" x14ac:dyDescent="0.15">
      <c r="A1231" t="s">
        <v>1335</v>
      </c>
      <c r="B1231" t="s">
        <v>17</v>
      </c>
      <c r="C1231" s="3">
        <v>0</v>
      </c>
      <c r="D1231" s="2">
        <v>44315.254252084189</v>
      </c>
      <c r="E1231" s="8">
        <f>(SUMIF(Invoice_Line_Items!B:B,Invoices!A1231,Invoice_Line_Items!G:G))</f>
        <v>8.9499999999999993</v>
      </c>
      <c r="F1231" s="8">
        <f>(SUMIF(Invoice_Line_Items!B:B,Invoices!A1231,Invoice_Line_Items!G:G))*(1-C1231)</f>
        <v>8.9499999999999993</v>
      </c>
      <c r="G1231" s="8">
        <f>SUMIF(Invoice_Line_Items!B:B,Invoices!A1231,Invoice_Line_Items!I:I)-(E1231-F1231)</f>
        <v>5.6999999999999993</v>
      </c>
      <c r="H1231" s="8">
        <f t="shared" si="38"/>
        <v>4</v>
      </c>
      <c r="I1231">
        <f t="shared" si="39"/>
        <v>2021</v>
      </c>
    </row>
    <row r="1232" spans="1:9" x14ac:dyDescent="0.15">
      <c r="A1232" t="s">
        <v>1336</v>
      </c>
      <c r="B1232" t="s">
        <v>25</v>
      </c>
      <c r="C1232" s="3">
        <v>0</v>
      </c>
      <c r="D1232" s="2">
        <v>44315.29177078182</v>
      </c>
      <c r="E1232" s="8">
        <f>(SUMIF(Invoice_Line_Items!B:B,Invoices!A1232,Invoice_Line_Items!G:G))</f>
        <v>2776.9</v>
      </c>
      <c r="F1232" s="8">
        <f>(SUMIF(Invoice_Line_Items!B:B,Invoices!A1232,Invoice_Line_Items!G:G))*(1-C1232)</f>
        <v>2776.9</v>
      </c>
      <c r="G1232" s="8">
        <f>SUMIF(Invoice_Line_Items!B:B,Invoices!A1232,Invoice_Line_Items!I:I)-(E1232-F1232)</f>
        <v>1096.7500000000002</v>
      </c>
      <c r="H1232" s="8">
        <f t="shared" si="38"/>
        <v>4</v>
      </c>
      <c r="I1232">
        <f t="shared" si="39"/>
        <v>2021</v>
      </c>
    </row>
    <row r="1233" spans="1:9" x14ac:dyDescent="0.15">
      <c r="A1233" t="s">
        <v>1337</v>
      </c>
      <c r="B1233" t="s">
        <v>23</v>
      </c>
      <c r="C1233" s="3">
        <v>0.1</v>
      </c>
      <c r="D1233" s="2">
        <v>44315.596356799397</v>
      </c>
      <c r="E1233" s="8">
        <f>(SUMIF(Invoice_Line_Items!B:B,Invoices!A1233,Invoice_Line_Items!G:G))</f>
        <v>8.9499999999999993</v>
      </c>
      <c r="F1233" s="8">
        <f>(SUMIF(Invoice_Line_Items!B:B,Invoices!A1233,Invoice_Line_Items!G:G))*(1-C1233)</f>
        <v>8.0549999999999997</v>
      </c>
      <c r="G1233" s="8">
        <f>SUMIF(Invoice_Line_Items!B:B,Invoices!A1233,Invoice_Line_Items!I:I)-(E1233-F1233)</f>
        <v>4.8049999999999997</v>
      </c>
      <c r="H1233" s="8">
        <f t="shared" si="38"/>
        <v>4</v>
      </c>
      <c r="I1233">
        <f t="shared" si="39"/>
        <v>2021</v>
      </c>
    </row>
    <row r="1234" spans="1:9" x14ac:dyDescent="0.15">
      <c r="A1234" t="s">
        <v>1338</v>
      </c>
      <c r="B1234" t="s">
        <v>17</v>
      </c>
      <c r="C1234" s="3">
        <v>0.2</v>
      </c>
      <c r="D1234" s="2">
        <v>44315.756933100864</v>
      </c>
      <c r="E1234" s="8">
        <f>(SUMIF(Invoice_Line_Items!B:B,Invoices!A1234,Invoice_Line_Items!G:G))</f>
        <v>873.80000000000007</v>
      </c>
      <c r="F1234" s="8">
        <f>(SUMIF(Invoice_Line_Items!B:B,Invoices!A1234,Invoice_Line_Items!G:G))*(1-C1234)</f>
        <v>699.04000000000008</v>
      </c>
      <c r="G1234" s="8">
        <f>SUMIF(Invoice_Line_Items!B:B,Invoices!A1234,Invoice_Line_Items!I:I)-(E1234-F1234)</f>
        <v>143.94</v>
      </c>
      <c r="H1234" s="8">
        <f t="shared" si="38"/>
        <v>4</v>
      </c>
      <c r="I1234">
        <f t="shared" si="39"/>
        <v>2021</v>
      </c>
    </row>
    <row r="1235" spans="1:9" x14ac:dyDescent="0.15">
      <c r="A1235" t="s">
        <v>1339</v>
      </c>
      <c r="B1235" t="s">
        <v>19</v>
      </c>
      <c r="C1235" s="3">
        <v>0.1</v>
      </c>
      <c r="D1235" s="2">
        <v>44315.89746068875</v>
      </c>
      <c r="E1235" s="8">
        <f>(SUMIF(Invoice_Line_Items!B:B,Invoices!A1235,Invoice_Line_Items!G:G))</f>
        <v>1239.7</v>
      </c>
      <c r="F1235" s="8">
        <f>(SUMIF(Invoice_Line_Items!B:B,Invoices!A1235,Invoice_Line_Items!G:G))*(1-C1235)</f>
        <v>1115.73</v>
      </c>
      <c r="G1235" s="8">
        <f>SUMIF(Invoice_Line_Items!B:B,Invoices!A1235,Invoice_Line_Items!I:I)-(E1235-F1235)</f>
        <v>501.98</v>
      </c>
      <c r="H1235" s="8">
        <f t="shared" si="38"/>
        <v>4</v>
      </c>
      <c r="I1235">
        <f t="shared" si="39"/>
        <v>2021</v>
      </c>
    </row>
    <row r="1236" spans="1:9" x14ac:dyDescent="0.15">
      <c r="A1236" t="s">
        <v>1340</v>
      </c>
      <c r="B1236" t="s">
        <v>19</v>
      </c>
      <c r="C1236" s="3">
        <v>0.1</v>
      </c>
      <c r="D1236" s="2">
        <v>44316.042688872483</v>
      </c>
      <c r="E1236" s="8">
        <f>(SUMIF(Invoice_Line_Items!B:B,Invoices!A1236,Invoice_Line_Items!G:G))</f>
        <v>3777.2499999999982</v>
      </c>
      <c r="F1236" s="8">
        <f>(SUMIF(Invoice_Line_Items!B:B,Invoices!A1236,Invoice_Line_Items!G:G))*(1-C1236)</f>
        <v>3399.5249999999983</v>
      </c>
      <c r="G1236" s="8">
        <f>SUMIF(Invoice_Line_Items!B:B,Invoices!A1236,Invoice_Line_Items!I:I)-(E1236-F1236)</f>
        <v>884.17500000000018</v>
      </c>
      <c r="H1236" s="8">
        <f t="shared" si="38"/>
        <v>4</v>
      </c>
      <c r="I1236">
        <f t="shared" si="39"/>
        <v>2021</v>
      </c>
    </row>
    <row r="1237" spans="1:9" x14ac:dyDescent="0.15">
      <c r="A1237" t="s">
        <v>1341</v>
      </c>
      <c r="B1237" t="s">
        <v>24</v>
      </c>
      <c r="C1237" s="3">
        <v>0</v>
      </c>
      <c r="D1237" s="2">
        <v>44316.316788881704</v>
      </c>
      <c r="E1237" s="8">
        <f>(SUMIF(Invoice_Line_Items!B:B,Invoices!A1237,Invoice_Line_Items!G:G))</f>
        <v>314.64999999999998</v>
      </c>
      <c r="F1237" s="8">
        <f>(SUMIF(Invoice_Line_Items!B:B,Invoices!A1237,Invoice_Line_Items!G:G))*(1-C1237)</f>
        <v>314.64999999999998</v>
      </c>
      <c r="G1237" s="8">
        <f>SUMIF(Invoice_Line_Items!B:B,Invoices!A1237,Invoice_Line_Items!I:I)-(E1237-F1237)</f>
        <v>110.4</v>
      </c>
      <c r="H1237" s="8">
        <f t="shared" si="38"/>
        <v>4</v>
      </c>
      <c r="I1237">
        <f t="shared" si="39"/>
        <v>2021</v>
      </c>
    </row>
    <row r="1238" spans="1:9" x14ac:dyDescent="0.15">
      <c r="A1238" t="s">
        <v>1342</v>
      </c>
      <c r="B1238" t="s">
        <v>24</v>
      </c>
      <c r="C1238" s="3">
        <v>0</v>
      </c>
      <c r="D1238" s="2">
        <v>44316.777838751645</v>
      </c>
      <c r="E1238" s="8">
        <f>(SUMIF(Invoice_Line_Items!B:B,Invoices!A1238,Invoice_Line_Items!G:G))</f>
        <v>450.99999999999994</v>
      </c>
      <c r="F1238" s="8">
        <f>(SUMIF(Invoice_Line_Items!B:B,Invoices!A1238,Invoice_Line_Items!G:G))*(1-C1238)</f>
        <v>450.99999999999994</v>
      </c>
      <c r="G1238" s="8">
        <f>SUMIF(Invoice_Line_Items!B:B,Invoices!A1238,Invoice_Line_Items!I:I)-(E1238-F1238)</f>
        <v>285.54999999999995</v>
      </c>
      <c r="H1238" s="8">
        <f t="shared" si="38"/>
        <v>4</v>
      </c>
      <c r="I1238">
        <f t="shared" si="39"/>
        <v>2021</v>
      </c>
    </row>
    <row r="1239" spans="1:9" x14ac:dyDescent="0.15">
      <c r="A1239" t="s">
        <v>1343</v>
      </c>
      <c r="B1239" t="s">
        <v>21</v>
      </c>
      <c r="C1239" s="3">
        <v>0</v>
      </c>
      <c r="D1239" s="2">
        <v>44316.872628998623</v>
      </c>
      <c r="E1239" s="8">
        <f>(SUMIF(Invoice_Line_Items!B:B,Invoices!A1239,Invoice_Line_Items!G:G))</f>
        <v>357.79999999999995</v>
      </c>
      <c r="F1239" s="8">
        <f>(SUMIF(Invoice_Line_Items!B:B,Invoices!A1239,Invoice_Line_Items!G:G))*(1-C1239)</f>
        <v>357.79999999999995</v>
      </c>
      <c r="G1239" s="8">
        <f>SUMIF(Invoice_Line_Items!B:B,Invoices!A1239,Invoice_Line_Items!I:I)-(E1239-F1239)</f>
        <v>134.55000000000001</v>
      </c>
      <c r="H1239" s="8">
        <f t="shared" si="38"/>
        <v>4</v>
      </c>
      <c r="I1239">
        <f t="shared" si="39"/>
        <v>2021</v>
      </c>
    </row>
    <row r="1240" spans="1:9" x14ac:dyDescent="0.15">
      <c r="A1240" t="s">
        <v>1344</v>
      </c>
      <c r="B1240" t="s">
        <v>29</v>
      </c>
      <c r="C1240" s="3">
        <v>0</v>
      </c>
      <c r="D1240" s="2">
        <v>44316.957995947079</v>
      </c>
      <c r="E1240" s="8">
        <f>(SUMIF(Invoice_Line_Items!B:B,Invoices!A1240,Invoice_Line_Items!G:G))</f>
        <v>154.5</v>
      </c>
      <c r="F1240" s="8">
        <f>(SUMIF(Invoice_Line_Items!B:B,Invoices!A1240,Invoice_Line_Items!G:G))*(1-C1240)</f>
        <v>154.5</v>
      </c>
      <c r="G1240" s="8">
        <f>SUMIF(Invoice_Line_Items!B:B,Invoices!A1240,Invoice_Line_Items!I:I)-(E1240-F1240)</f>
        <v>54.699999999999996</v>
      </c>
      <c r="H1240" s="8">
        <f t="shared" si="38"/>
        <v>4</v>
      </c>
      <c r="I1240">
        <f t="shared" si="39"/>
        <v>2021</v>
      </c>
    </row>
    <row r="1241" spans="1:9" x14ac:dyDescent="0.15">
      <c r="A1241" t="s">
        <v>1345</v>
      </c>
      <c r="B1241" t="s">
        <v>17</v>
      </c>
      <c r="C1241" s="3">
        <v>0</v>
      </c>
      <c r="D1241" s="2">
        <v>44317.294226279162</v>
      </c>
      <c r="E1241" s="8">
        <f>(SUMIF(Invoice_Line_Items!B:B,Invoices!A1241,Invoice_Line_Items!G:G))</f>
        <v>29.95</v>
      </c>
      <c r="F1241" s="8">
        <f>(SUMIF(Invoice_Line_Items!B:B,Invoices!A1241,Invoice_Line_Items!G:G))*(1-C1241)</f>
        <v>29.95</v>
      </c>
      <c r="G1241" s="8">
        <f>SUMIF(Invoice_Line_Items!B:B,Invoices!A1241,Invoice_Line_Items!I:I)-(E1241-F1241)</f>
        <v>15</v>
      </c>
      <c r="H1241" s="8">
        <f t="shared" si="38"/>
        <v>5</v>
      </c>
      <c r="I1241">
        <f t="shared" si="39"/>
        <v>2021</v>
      </c>
    </row>
    <row r="1242" spans="1:9" x14ac:dyDescent="0.15">
      <c r="A1242" t="s">
        <v>1346</v>
      </c>
      <c r="B1242" t="s">
        <v>21</v>
      </c>
      <c r="C1242" s="3">
        <v>0</v>
      </c>
      <c r="D1242" s="2">
        <v>44317.538709407258</v>
      </c>
      <c r="E1242" s="8">
        <f>(SUMIF(Invoice_Line_Items!B:B,Invoices!A1242,Invoice_Line_Items!G:G))</f>
        <v>985.55</v>
      </c>
      <c r="F1242" s="8">
        <f>(SUMIF(Invoice_Line_Items!B:B,Invoices!A1242,Invoice_Line_Items!G:G))*(1-C1242)</f>
        <v>985.55</v>
      </c>
      <c r="G1242" s="8">
        <f>SUMIF(Invoice_Line_Items!B:B,Invoices!A1242,Invoice_Line_Items!I:I)-(E1242-F1242)</f>
        <v>354.19999999999993</v>
      </c>
      <c r="H1242" s="8">
        <f t="shared" si="38"/>
        <v>5</v>
      </c>
      <c r="I1242">
        <f t="shared" si="39"/>
        <v>2021</v>
      </c>
    </row>
    <row r="1243" spans="1:9" x14ac:dyDescent="0.15">
      <c r="A1243" t="s">
        <v>1347</v>
      </c>
      <c r="B1243" t="s">
        <v>19</v>
      </c>
      <c r="C1243" s="3">
        <v>0</v>
      </c>
      <c r="D1243" s="2">
        <v>44317.662953861378</v>
      </c>
      <c r="E1243" s="8">
        <f>(SUMIF(Invoice_Line_Items!B:B,Invoices!A1243,Invoice_Line_Items!G:G))</f>
        <v>89.5</v>
      </c>
      <c r="F1243" s="8">
        <f>(SUMIF(Invoice_Line_Items!B:B,Invoices!A1243,Invoice_Line_Items!G:G))*(1-C1243)</f>
        <v>89.5</v>
      </c>
      <c r="G1243" s="8">
        <f>SUMIF(Invoice_Line_Items!B:B,Invoices!A1243,Invoice_Line_Items!I:I)-(E1243-F1243)</f>
        <v>56.999999999999993</v>
      </c>
      <c r="H1243" s="8">
        <f t="shared" si="38"/>
        <v>5</v>
      </c>
      <c r="I1243">
        <f t="shared" si="39"/>
        <v>2021</v>
      </c>
    </row>
    <row r="1244" spans="1:9" x14ac:dyDescent="0.15">
      <c r="A1244" t="s">
        <v>1348</v>
      </c>
      <c r="B1244" t="s">
        <v>25</v>
      </c>
      <c r="C1244" s="3">
        <v>0</v>
      </c>
      <c r="D1244" s="2">
        <v>44317.680315605045</v>
      </c>
      <c r="E1244" s="8">
        <f>(SUMIF(Invoice_Line_Items!B:B,Invoices!A1244,Invoice_Line_Items!G:G))</f>
        <v>301.39999999999998</v>
      </c>
      <c r="F1244" s="8">
        <f>(SUMIF(Invoice_Line_Items!B:B,Invoices!A1244,Invoice_Line_Items!G:G))*(1-C1244)</f>
        <v>301.39999999999998</v>
      </c>
      <c r="G1244" s="8">
        <f>SUMIF(Invoice_Line_Items!B:B,Invoices!A1244,Invoice_Line_Items!I:I)-(E1244-F1244)</f>
        <v>101.69999999999999</v>
      </c>
      <c r="H1244" s="8">
        <f t="shared" si="38"/>
        <v>5</v>
      </c>
      <c r="I1244">
        <f t="shared" si="39"/>
        <v>2021</v>
      </c>
    </row>
    <row r="1245" spans="1:9" x14ac:dyDescent="0.15">
      <c r="A1245" t="s">
        <v>1349</v>
      </c>
      <c r="B1245" t="s">
        <v>17</v>
      </c>
      <c r="C1245" s="3">
        <v>0.1</v>
      </c>
      <c r="D1245" s="2">
        <v>44317.862818066031</v>
      </c>
      <c r="E1245" s="8">
        <f>(SUMIF(Invoice_Line_Items!B:B,Invoices!A1245,Invoice_Line_Items!G:G))</f>
        <v>7</v>
      </c>
      <c r="F1245" s="8">
        <f>(SUMIF(Invoice_Line_Items!B:B,Invoices!A1245,Invoice_Line_Items!G:G))*(1-C1245)</f>
        <v>6.3</v>
      </c>
      <c r="G1245" s="8">
        <f>SUMIF(Invoice_Line_Items!B:B,Invoices!A1245,Invoice_Line_Items!I:I)-(E1245-F1245)</f>
        <v>0.39999999999999947</v>
      </c>
      <c r="H1245" s="8">
        <f t="shared" si="38"/>
        <v>5</v>
      </c>
      <c r="I1245">
        <f t="shared" si="39"/>
        <v>2021</v>
      </c>
    </row>
    <row r="1246" spans="1:9" x14ac:dyDescent="0.15">
      <c r="A1246" t="s">
        <v>1350</v>
      </c>
      <c r="B1246" t="s">
        <v>22</v>
      </c>
      <c r="C1246" s="3">
        <v>0</v>
      </c>
      <c r="D1246" s="2">
        <v>44318.145614563859</v>
      </c>
      <c r="E1246" s="8">
        <f>(SUMIF(Invoice_Line_Items!B:B,Invoices!A1246,Invoice_Line_Items!G:G))</f>
        <v>814.3</v>
      </c>
      <c r="F1246" s="8">
        <f>(SUMIF(Invoice_Line_Items!B:B,Invoices!A1246,Invoice_Line_Items!G:G))*(1-C1246)</f>
        <v>814.3</v>
      </c>
      <c r="G1246" s="8">
        <f>SUMIF(Invoice_Line_Items!B:B,Invoices!A1246,Invoice_Line_Items!I:I)-(E1246-F1246)</f>
        <v>282.55</v>
      </c>
      <c r="H1246" s="8">
        <f t="shared" si="38"/>
        <v>5</v>
      </c>
      <c r="I1246">
        <f t="shared" si="39"/>
        <v>2021</v>
      </c>
    </row>
    <row r="1247" spans="1:9" x14ac:dyDescent="0.15">
      <c r="A1247" t="s">
        <v>1351</v>
      </c>
      <c r="B1247" t="s">
        <v>22</v>
      </c>
      <c r="C1247" s="3">
        <v>0</v>
      </c>
      <c r="D1247" s="2">
        <v>44318.555474010158</v>
      </c>
      <c r="E1247" s="8">
        <f>(SUMIF(Invoice_Line_Items!B:B,Invoices!A1247,Invoice_Line_Items!G:G))</f>
        <v>489.70000000000005</v>
      </c>
      <c r="F1247" s="8">
        <f>(SUMIF(Invoice_Line_Items!B:B,Invoices!A1247,Invoice_Line_Items!G:G))*(1-C1247)</f>
        <v>489.70000000000005</v>
      </c>
      <c r="G1247" s="8">
        <f>SUMIF(Invoice_Line_Items!B:B,Invoices!A1247,Invoice_Line_Items!I:I)-(E1247-F1247)</f>
        <v>212.95</v>
      </c>
      <c r="H1247" s="8">
        <f t="shared" si="38"/>
        <v>5</v>
      </c>
      <c r="I1247">
        <f t="shared" si="39"/>
        <v>2021</v>
      </c>
    </row>
    <row r="1248" spans="1:9" x14ac:dyDescent="0.15">
      <c r="A1248" t="s">
        <v>1352</v>
      </c>
      <c r="B1248" t="s">
        <v>25</v>
      </c>
      <c r="C1248" s="3">
        <v>0</v>
      </c>
      <c r="D1248" s="2">
        <v>44318.920263677181</v>
      </c>
      <c r="E1248" s="8">
        <f>(SUMIF(Invoice_Line_Items!B:B,Invoices!A1248,Invoice_Line_Items!G:G))</f>
        <v>979.35000000000014</v>
      </c>
      <c r="F1248" s="8">
        <f>(SUMIF(Invoice_Line_Items!B:B,Invoices!A1248,Invoice_Line_Items!G:G))*(1-C1248)</f>
        <v>979.35000000000014</v>
      </c>
      <c r="G1248" s="8">
        <f>SUMIF(Invoice_Line_Items!B:B,Invoices!A1248,Invoice_Line_Items!I:I)-(E1248-F1248)</f>
        <v>342.85</v>
      </c>
      <c r="H1248" s="8">
        <f t="shared" si="38"/>
        <v>5</v>
      </c>
      <c r="I1248">
        <f t="shared" si="39"/>
        <v>2021</v>
      </c>
    </row>
    <row r="1249" spans="1:9" x14ac:dyDescent="0.15">
      <c r="A1249" t="s">
        <v>1353</v>
      </c>
      <c r="B1249" t="s">
        <v>25</v>
      </c>
      <c r="C1249" s="3">
        <v>0.1</v>
      </c>
      <c r="D1249" s="2">
        <v>44319.380672784384</v>
      </c>
      <c r="E1249" s="8">
        <f>(SUMIF(Invoice_Line_Items!B:B,Invoices!A1249,Invoice_Line_Items!G:G))</f>
        <v>561</v>
      </c>
      <c r="F1249" s="8">
        <f>(SUMIF(Invoice_Line_Items!B:B,Invoices!A1249,Invoice_Line_Items!G:G))*(1-C1249)</f>
        <v>504.90000000000003</v>
      </c>
      <c r="G1249" s="8">
        <f>SUMIF(Invoice_Line_Items!B:B,Invoices!A1249,Invoice_Line_Items!I:I)-(E1249-F1249)</f>
        <v>136.80000000000001</v>
      </c>
      <c r="H1249" s="8">
        <f t="shared" si="38"/>
        <v>5</v>
      </c>
      <c r="I1249">
        <f t="shared" si="39"/>
        <v>2021</v>
      </c>
    </row>
    <row r="1250" spans="1:9" x14ac:dyDescent="0.15">
      <c r="A1250" t="s">
        <v>1354</v>
      </c>
      <c r="B1250" t="s">
        <v>18</v>
      </c>
      <c r="C1250" s="3">
        <v>0.1</v>
      </c>
      <c r="D1250" s="2">
        <v>44319.677895307643</v>
      </c>
      <c r="E1250" s="8">
        <f>(SUMIF(Invoice_Line_Items!B:B,Invoices!A1250,Invoice_Line_Items!G:G))</f>
        <v>79.95</v>
      </c>
      <c r="F1250" s="8">
        <f>(SUMIF(Invoice_Line_Items!B:B,Invoices!A1250,Invoice_Line_Items!G:G))*(1-C1250)</f>
        <v>71.954999999999998</v>
      </c>
      <c r="G1250" s="8">
        <f>SUMIF(Invoice_Line_Items!B:B,Invoices!A1250,Invoice_Line_Items!I:I)-(E1250-F1250)</f>
        <v>19.954999999999998</v>
      </c>
      <c r="H1250" s="8">
        <f t="shared" si="38"/>
        <v>5</v>
      </c>
      <c r="I1250">
        <f t="shared" si="39"/>
        <v>2021</v>
      </c>
    </row>
    <row r="1251" spans="1:9" x14ac:dyDescent="0.15">
      <c r="A1251" t="s">
        <v>1355</v>
      </c>
      <c r="B1251" t="s">
        <v>23</v>
      </c>
      <c r="C1251" s="3">
        <v>0</v>
      </c>
      <c r="D1251" s="2">
        <v>44319.770385172014</v>
      </c>
      <c r="E1251" s="8">
        <f>(SUMIF(Invoice_Line_Items!B:B,Invoices!A1251,Invoice_Line_Items!G:G))</f>
        <v>77.55</v>
      </c>
      <c r="F1251" s="8">
        <f>(SUMIF(Invoice_Line_Items!B:B,Invoices!A1251,Invoice_Line_Items!G:G))*(1-C1251)</f>
        <v>77.55</v>
      </c>
      <c r="G1251" s="8">
        <f>SUMIF(Invoice_Line_Items!B:B,Invoices!A1251,Invoice_Line_Items!I:I)-(E1251-F1251)</f>
        <v>40.15</v>
      </c>
      <c r="H1251" s="8">
        <f t="shared" si="38"/>
        <v>5</v>
      </c>
      <c r="I1251">
        <f t="shared" si="39"/>
        <v>2021</v>
      </c>
    </row>
    <row r="1252" spans="1:9" x14ac:dyDescent="0.15">
      <c r="A1252" t="s">
        <v>1356</v>
      </c>
      <c r="B1252" t="s">
        <v>29</v>
      </c>
      <c r="C1252" s="3">
        <v>0</v>
      </c>
      <c r="D1252" s="2">
        <v>44320.036495796354</v>
      </c>
      <c r="E1252" s="8">
        <f>(SUMIF(Invoice_Line_Items!B:B,Invoices!A1252,Invoice_Line_Items!G:G))</f>
        <v>885.39999999999986</v>
      </c>
      <c r="F1252" s="8">
        <f>(SUMIF(Invoice_Line_Items!B:B,Invoices!A1252,Invoice_Line_Items!G:G))*(1-C1252)</f>
        <v>885.39999999999986</v>
      </c>
      <c r="G1252" s="8">
        <f>SUMIF(Invoice_Line_Items!B:B,Invoices!A1252,Invoice_Line_Items!I:I)-(E1252-F1252)</f>
        <v>447.09999999999991</v>
      </c>
      <c r="H1252" s="8">
        <f t="shared" si="38"/>
        <v>5</v>
      </c>
      <c r="I1252">
        <f t="shared" si="39"/>
        <v>2021</v>
      </c>
    </row>
    <row r="1253" spans="1:9" x14ac:dyDescent="0.15">
      <c r="A1253" t="s">
        <v>1357</v>
      </c>
      <c r="B1253" t="s">
        <v>23</v>
      </c>
      <c r="C1253" s="3">
        <v>0</v>
      </c>
      <c r="D1253" s="2">
        <v>44320.255132303158</v>
      </c>
      <c r="E1253" s="8">
        <f>(SUMIF(Invoice_Line_Items!B:B,Invoices!A1253,Invoice_Line_Items!G:G))</f>
        <v>300.89999999999998</v>
      </c>
      <c r="F1253" s="8">
        <f>(SUMIF(Invoice_Line_Items!B:B,Invoices!A1253,Invoice_Line_Items!G:G))*(1-C1253)</f>
        <v>300.89999999999998</v>
      </c>
      <c r="G1253" s="8">
        <f>SUMIF(Invoice_Line_Items!B:B,Invoices!A1253,Invoice_Line_Items!I:I)-(E1253-F1253)</f>
        <v>113.7</v>
      </c>
      <c r="H1253" s="8">
        <f t="shared" si="38"/>
        <v>5</v>
      </c>
      <c r="I1253">
        <f t="shared" si="39"/>
        <v>2021</v>
      </c>
    </row>
    <row r="1254" spans="1:9" x14ac:dyDescent="0.15">
      <c r="A1254" t="s">
        <v>1358</v>
      </c>
      <c r="B1254" t="s">
        <v>19</v>
      </c>
      <c r="C1254" s="3">
        <v>0</v>
      </c>
      <c r="D1254" s="2">
        <v>44320.646586966614</v>
      </c>
      <c r="E1254" s="8">
        <f>(SUMIF(Invoice_Line_Items!B:B,Invoices!A1254,Invoice_Line_Items!G:G))</f>
        <v>1186.55</v>
      </c>
      <c r="F1254" s="8">
        <f>(SUMIF(Invoice_Line_Items!B:B,Invoices!A1254,Invoice_Line_Items!G:G))*(1-C1254)</f>
        <v>1186.55</v>
      </c>
      <c r="G1254" s="8">
        <f>SUMIF(Invoice_Line_Items!B:B,Invoices!A1254,Invoice_Line_Items!I:I)-(E1254-F1254)</f>
        <v>437.7</v>
      </c>
      <c r="H1254" s="8">
        <f t="shared" si="38"/>
        <v>5</v>
      </c>
      <c r="I1254">
        <f t="shared" si="39"/>
        <v>2021</v>
      </c>
    </row>
    <row r="1255" spans="1:9" x14ac:dyDescent="0.15">
      <c r="A1255" t="s">
        <v>1359</v>
      </c>
      <c r="B1255" t="s">
        <v>25</v>
      </c>
      <c r="C1255" s="3">
        <v>0.1</v>
      </c>
      <c r="D1255" s="2">
        <v>44320.869030702772</v>
      </c>
      <c r="E1255" s="8">
        <f>(SUMIF(Invoice_Line_Items!B:B,Invoices!A1255,Invoice_Line_Items!G:G))</f>
        <v>689.05</v>
      </c>
      <c r="F1255" s="8">
        <f>(SUMIF(Invoice_Line_Items!B:B,Invoices!A1255,Invoice_Line_Items!G:G))*(1-C1255)</f>
        <v>620.14499999999998</v>
      </c>
      <c r="G1255" s="8">
        <f>SUMIF(Invoice_Line_Items!B:B,Invoices!A1255,Invoice_Line_Items!I:I)-(E1255-F1255)</f>
        <v>212.64500000000004</v>
      </c>
      <c r="H1255" s="8">
        <f t="shared" si="38"/>
        <v>5</v>
      </c>
      <c r="I1255">
        <f t="shared" si="39"/>
        <v>2021</v>
      </c>
    </row>
    <row r="1256" spans="1:9" x14ac:dyDescent="0.15">
      <c r="A1256" t="s">
        <v>1360</v>
      </c>
      <c r="B1256" t="s">
        <v>21</v>
      </c>
      <c r="C1256" s="3">
        <v>0</v>
      </c>
      <c r="D1256" s="2">
        <v>44321.059033654004</v>
      </c>
      <c r="E1256" s="8">
        <f>(SUMIF(Invoice_Line_Items!B:B,Invoices!A1256,Invoice_Line_Items!G:G))</f>
        <v>728</v>
      </c>
      <c r="F1256" s="8">
        <f>(SUMIF(Invoice_Line_Items!B:B,Invoices!A1256,Invoice_Line_Items!G:G))*(1-C1256)</f>
        <v>728</v>
      </c>
      <c r="G1256" s="8">
        <f>SUMIF(Invoice_Line_Items!B:B,Invoices!A1256,Invoice_Line_Items!I:I)-(E1256-F1256)</f>
        <v>248.75</v>
      </c>
      <c r="H1256" s="8">
        <f t="shared" si="38"/>
        <v>5</v>
      </c>
      <c r="I1256">
        <f t="shared" si="39"/>
        <v>2021</v>
      </c>
    </row>
    <row r="1257" spans="1:9" x14ac:dyDescent="0.15">
      <c r="A1257" t="s">
        <v>1361</v>
      </c>
      <c r="B1257" t="s">
        <v>20</v>
      </c>
      <c r="C1257" s="3">
        <v>0.1</v>
      </c>
      <c r="D1257" s="2">
        <v>44321.510040790177</v>
      </c>
      <c r="E1257" s="8">
        <f>(SUMIF(Invoice_Line_Items!B:B,Invoices!A1257,Invoice_Line_Items!G:G))</f>
        <v>182.5</v>
      </c>
      <c r="F1257" s="8">
        <f>(SUMIF(Invoice_Line_Items!B:B,Invoices!A1257,Invoice_Line_Items!G:G))*(1-C1257)</f>
        <v>164.25</v>
      </c>
      <c r="G1257" s="8">
        <f>SUMIF(Invoice_Line_Items!B:B,Invoices!A1257,Invoice_Line_Items!I:I)-(E1257-F1257)</f>
        <v>44.199999999999989</v>
      </c>
      <c r="H1257" s="8">
        <f t="shared" si="38"/>
        <v>5</v>
      </c>
      <c r="I1257">
        <f t="shared" si="39"/>
        <v>2021</v>
      </c>
    </row>
    <row r="1258" spans="1:9" x14ac:dyDescent="0.15">
      <c r="A1258" t="s">
        <v>1362</v>
      </c>
      <c r="B1258" t="s">
        <v>19</v>
      </c>
      <c r="C1258" s="3">
        <v>0</v>
      </c>
      <c r="D1258" s="2">
        <v>44321.724036293512</v>
      </c>
      <c r="E1258" s="8">
        <f>(SUMIF(Invoice_Line_Items!B:B,Invoices!A1258,Invoice_Line_Items!G:G))</f>
        <v>9.9499999999999993</v>
      </c>
      <c r="F1258" s="8">
        <f>(SUMIF(Invoice_Line_Items!B:B,Invoices!A1258,Invoice_Line_Items!G:G))*(1-C1258)</f>
        <v>9.9499999999999993</v>
      </c>
      <c r="G1258" s="8">
        <f>SUMIF(Invoice_Line_Items!B:B,Invoices!A1258,Invoice_Line_Items!I:I)-(E1258-F1258)</f>
        <v>1.9499999999999993</v>
      </c>
      <c r="H1258" s="8">
        <f t="shared" si="38"/>
        <v>5</v>
      </c>
      <c r="I1258">
        <f t="shared" si="39"/>
        <v>2021</v>
      </c>
    </row>
    <row r="1259" spans="1:9" x14ac:dyDescent="0.15">
      <c r="A1259" t="s">
        <v>1363</v>
      </c>
      <c r="B1259" t="s">
        <v>17</v>
      </c>
      <c r="C1259" s="3">
        <v>0</v>
      </c>
      <c r="D1259" s="2">
        <v>44321.974957651299</v>
      </c>
      <c r="E1259" s="8">
        <f>(SUMIF(Invoice_Line_Items!B:B,Invoices!A1259,Invoice_Line_Items!G:G))</f>
        <v>788.85</v>
      </c>
      <c r="F1259" s="8">
        <f>(SUMIF(Invoice_Line_Items!B:B,Invoices!A1259,Invoice_Line_Items!G:G))*(1-C1259)</f>
        <v>788.85</v>
      </c>
      <c r="G1259" s="8">
        <f>SUMIF(Invoice_Line_Items!B:B,Invoices!A1259,Invoice_Line_Items!I:I)-(E1259-F1259)</f>
        <v>224.09999999999997</v>
      </c>
      <c r="H1259" s="8">
        <f t="shared" si="38"/>
        <v>5</v>
      </c>
      <c r="I1259">
        <f t="shared" si="39"/>
        <v>2021</v>
      </c>
    </row>
    <row r="1260" spans="1:9" x14ac:dyDescent="0.15">
      <c r="A1260" t="s">
        <v>1364</v>
      </c>
      <c r="B1260" t="s">
        <v>21</v>
      </c>
      <c r="C1260" s="3">
        <v>0</v>
      </c>
      <c r="D1260" s="2">
        <v>44322.087089381115</v>
      </c>
      <c r="E1260" s="8">
        <f>(SUMIF(Invoice_Line_Items!B:B,Invoices!A1260,Invoice_Line_Items!G:G))</f>
        <v>2366.3000000000002</v>
      </c>
      <c r="F1260" s="8">
        <f>(SUMIF(Invoice_Line_Items!B:B,Invoices!A1260,Invoice_Line_Items!G:G))*(1-C1260)</f>
        <v>2366.3000000000002</v>
      </c>
      <c r="G1260" s="8">
        <f>SUMIF(Invoice_Line_Items!B:B,Invoices!A1260,Invoice_Line_Items!I:I)-(E1260-F1260)</f>
        <v>955.8</v>
      </c>
      <c r="H1260" s="8">
        <f t="shared" si="38"/>
        <v>5</v>
      </c>
      <c r="I1260">
        <f t="shared" si="39"/>
        <v>2021</v>
      </c>
    </row>
    <row r="1261" spans="1:9" x14ac:dyDescent="0.15">
      <c r="A1261" t="s">
        <v>1365</v>
      </c>
      <c r="B1261" t="s">
        <v>20</v>
      </c>
      <c r="C1261" s="3">
        <v>0</v>
      </c>
      <c r="D1261" s="2">
        <v>44322.249354885054</v>
      </c>
      <c r="E1261" s="8">
        <f>(SUMIF(Invoice_Line_Items!B:B,Invoices!A1261,Invoice_Line_Items!G:G))</f>
        <v>519.79999999999995</v>
      </c>
      <c r="F1261" s="8">
        <f>(SUMIF(Invoice_Line_Items!B:B,Invoices!A1261,Invoice_Line_Items!G:G))*(1-C1261)</f>
        <v>519.79999999999995</v>
      </c>
      <c r="G1261" s="8">
        <f>SUMIF(Invoice_Line_Items!B:B,Invoices!A1261,Invoice_Line_Items!I:I)-(E1261-F1261)</f>
        <v>161.79999999999995</v>
      </c>
      <c r="H1261" s="8">
        <f t="shared" si="38"/>
        <v>5</v>
      </c>
      <c r="I1261">
        <f t="shared" si="39"/>
        <v>2021</v>
      </c>
    </row>
    <row r="1262" spans="1:9" x14ac:dyDescent="0.15">
      <c r="A1262" t="s">
        <v>1366</v>
      </c>
      <c r="B1262" t="s">
        <v>19</v>
      </c>
      <c r="C1262" s="3">
        <v>0</v>
      </c>
      <c r="D1262" s="2">
        <v>44322.39607572063</v>
      </c>
      <c r="E1262" s="8">
        <f>(SUMIF(Invoice_Line_Items!B:B,Invoices!A1262,Invoice_Line_Items!G:G))</f>
        <v>239.39999999999998</v>
      </c>
      <c r="F1262" s="8">
        <f>(SUMIF(Invoice_Line_Items!B:B,Invoices!A1262,Invoice_Line_Items!G:G))*(1-C1262)</f>
        <v>239.39999999999998</v>
      </c>
      <c r="G1262" s="8">
        <f>SUMIF(Invoice_Line_Items!B:B,Invoices!A1262,Invoice_Line_Items!I:I)-(E1262-F1262)</f>
        <v>89.399999999999991</v>
      </c>
      <c r="H1262" s="8">
        <f t="shared" si="38"/>
        <v>5</v>
      </c>
      <c r="I1262">
        <f t="shared" si="39"/>
        <v>2021</v>
      </c>
    </row>
    <row r="1263" spans="1:9" x14ac:dyDescent="0.15">
      <c r="A1263" t="s">
        <v>1367</v>
      </c>
      <c r="B1263" t="s">
        <v>21</v>
      </c>
      <c r="C1263" s="3">
        <v>0</v>
      </c>
      <c r="D1263" s="2">
        <v>44322.861524936139</v>
      </c>
      <c r="E1263" s="8">
        <f>(SUMIF(Invoice_Line_Items!B:B,Invoices!A1263,Invoice_Line_Items!G:G))</f>
        <v>296.25</v>
      </c>
      <c r="F1263" s="8">
        <f>(SUMIF(Invoice_Line_Items!B:B,Invoices!A1263,Invoice_Line_Items!G:G))*(1-C1263)</f>
        <v>296.25</v>
      </c>
      <c r="G1263" s="8">
        <f>SUMIF(Invoice_Line_Items!B:B,Invoices!A1263,Invoice_Line_Items!I:I)-(E1263-F1263)</f>
        <v>105.50000000000001</v>
      </c>
      <c r="H1263" s="8">
        <f t="shared" si="38"/>
        <v>5</v>
      </c>
      <c r="I1263">
        <f t="shared" si="39"/>
        <v>2021</v>
      </c>
    </row>
    <row r="1264" spans="1:9" x14ac:dyDescent="0.15">
      <c r="A1264" t="s">
        <v>1368</v>
      </c>
      <c r="B1264" t="s">
        <v>18</v>
      </c>
      <c r="C1264" s="3">
        <v>0</v>
      </c>
      <c r="D1264" s="2">
        <v>44323.129636441823</v>
      </c>
      <c r="E1264" s="8">
        <f>(SUMIF(Invoice_Line_Items!B:B,Invoices!A1264,Invoice_Line_Items!G:G))</f>
        <v>31.9</v>
      </c>
      <c r="F1264" s="8">
        <f>(SUMIF(Invoice_Line_Items!B:B,Invoices!A1264,Invoice_Line_Items!G:G))*(1-C1264)</f>
        <v>31.9</v>
      </c>
      <c r="G1264" s="8">
        <f>SUMIF(Invoice_Line_Items!B:B,Invoices!A1264,Invoice_Line_Items!I:I)-(E1264-F1264)</f>
        <v>12</v>
      </c>
      <c r="H1264" s="8">
        <f t="shared" si="38"/>
        <v>5</v>
      </c>
      <c r="I1264">
        <f t="shared" si="39"/>
        <v>2021</v>
      </c>
    </row>
    <row r="1265" spans="1:9" x14ac:dyDescent="0.15">
      <c r="A1265" t="s">
        <v>1369</v>
      </c>
      <c r="B1265" t="s">
        <v>17</v>
      </c>
      <c r="C1265" s="3">
        <v>0</v>
      </c>
      <c r="D1265" s="2">
        <v>44323.255339991832</v>
      </c>
      <c r="E1265" s="8">
        <f>(SUMIF(Invoice_Line_Items!B:B,Invoices!A1265,Invoice_Line_Items!G:G))</f>
        <v>395.79999999999995</v>
      </c>
      <c r="F1265" s="8">
        <f>(SUMIF(Invoice_Line_Items!B:B,Invoices!A1265,Invoice_Line_Items!G:G))*(1-C1265)</f>
        <v>395.79999999999995</v>
      </c>
      <c r="G1265" s="8">
        <f>SUMIF(Invoice_Line_Items!B:B,Invoices!A1265,Invoice_Line_Items!I:I)-(E1265-F1265)</f>
        <v>215.29999999999995</v>
      </c>
      <c r="H1265" s="8">
        <f t="shared" si="38"/>
        <v>5</v>
      </c>
      <c r="I1265">
        <f t="shared" si="39"/>
        <v>2021</v>
      </c>
    </row>
    <row r="1266" spans="1:9" x14ac:dyDescent="0.15">
      <c r="A1266" t="s">
        <v>1370</v>
      </c>
      <c r="B1266" t="s">
        <v>22</v>
      </c>
      <c r="C1266" s="3">
        <v>0.2</v>
      </c>
      <c r="D1266" s="2">
        <v>44323.389231287321</v>
      </c>
      <c r="E1266" s="8">
        <f>(SUMIF(Invoice_Line_Items!B:B,Invoices!A1266,Invoice_Line_Items!G:G))</f>
        <v>291.45</v>
      </c>
      <c r="F1266" s="8">
        <f>(SUMIF(Invoice_Line_Items!B:B,Invoices!A1266,Invoice_Line_Items!G:G))*(1-C1266)</f>
        <v>233.16</v>
      </c>
      <c r="G1266" s="8">
        <f>SUMIF(Invoice_Line_Items!B:B,Invoices!A1266,Invoice_Line_Items!I:I)-(E1266-F1266)</f>
        <v>121.15999999999997</v>
      </c>
      <c r="H1266" s="8">
        <f t="shared" si="38"/>
        <v>5</v>
      </c>
      <c r="I1266">
        <f t="shared" si="39"/>
        <v>2021</v>
      </c>
    </row>
    <row r="1267" spans="1:9" x14ac:dyDescent="0.15">
      <c r="A1267" t="s">
        <v>1371</v>
      </c>
      <c r="B1267" t="s">
        <v>19</v>
      </c>
      <c r="C1267" s="3">
        <v>0</v>
      </c>
      <c r="D1267" s="2">
        <v>44323.423028038567</v>
      </c>
      <c r="E1267" s="8">
        <f>(SUMIF(Invoice_Line_Items!B:B,Invoices!A1267,Invoice_Line_Items!G:G))</f>
        <v>492.74999999999994</v>
      </c>
      <c r="F1267" s="8">
        <f>(SUMIF(Invoice_Line_Items!B:B,Invoices!A1267,Invoice_Line_Items!G:G))*(1-C1267)</f>
        <v>492.74999999999994</v>
      </c>
      <c r="G1267" s="8">
        <f>SUMIF(Invoice_Line_Items!B:B,Invoices!A1267,Invoice_Line_Items!I:I)-(E1267-F1267)</f>
        <v>174.99999999999997</v>
      </c>
      <c r="H1267" s="8">
        <f t="shared" si="38"/>
        <v>5</v>
      </c>
      <c r="I1267">
        <f t="shared" si="39"/>
        <v>2021</v>
      </c>
    </row>
    <row r="1268" spans="1:9" x14ac:dyDescent="0.15">
      <c r="A1268" t="s">
        <v>1372</v>
      </c>
      <c r="B1268" t="s">
        <v>17</v>
      </c>
      <c r="C1268" s="3">
        <v>0</v>
      </c>
      <c r="D1268" s="2">
        <v>44323.85526135673</v>
      </c>
      <c r="E1268" s="8">
        <f>(SUMIF(Invoice_Line_Items!B:B,Invoices!A1268,Invoice_Line_Items!G:G))</f>
        <v>2655.3</v>
      </c>
      <c r="F1268" s="8">
        <f>(SUMIF(Invoice_Line_Items!B:B,Invoices!A1268,Invoice_Line_Items!G:G))*(1-C1268)</f>
        <v>2655.3</v>
      </c>
      <c r="G1268" s="8">
        <f>SUMIF(Invoice_Line_Items!B:B,Invoices!A1268,Invoice_Line_Items!I:I)-(E1268-F1268)</f>
        <v>1109.5000000000002</v>
      </c>
      <c r="H1268" s="8">
        <f t="shared" si="38"/>
        <v>5</v>
      </c>
      <c r="I1268">
        <f t="shared" si="39"/>
        <v>2021</v>
      </c>
    </row>
    <row r="1269" spans="1:9" x14ac:dyDescent="0.15">
      <c r="A1269" t="s">
        <v>1373</v>
      </c>
      <c r="B1269" t="s">
        <v>18</v>
      </c>
      <c r="C1269" s="3">
        <v>0.1</v>
      </c>
      <c r="D1269" s="2">
        <v>44324.058628384148</v>
      </c>
      <c r="E1269" s="8">
        <f>(SUMIF(Invoice_Line_Items!B:B,Invoices!A1269,Invoice_Line_Items!G:G))</f>
        <v>171.6</v>
      </c>
      <c r="F1269" s="8">
        <f>(SUMIF(Invoice_Line_Items!B:B,Invoices!A1269,Invoice_Line_Items!G:G))*(1-C1269)</f>
        <v>154.44</v>
      </c>
      <c r="G1269" s="8">
        <f>SUMIF(Invoice_Line_Items!B:B,Invoices!A1269,Invoice_Line_Items!I:I)-(E1269-F1269)</f>
        <v>48.59</v>
      </c>
      <c r="H1269" s="8">
        <f t="shared" si="38"/>
        <v>5</v>
      </c>
      <c r="I1269">
        <f t="shared" si="39"/>
        <v>2021</v>
      </c>
    </row>
    <row r="1270" spans="1:9" x14ac:dyDescent="0.15">
      <c r="A1270" t="s">
        <v>1374</v>
      </c>
      <c r="B1270" t="s">
        <v>21</v>
      </c>
      <c r="C1270" s="3">
        <v>0</v>
      </c>
      <c r="D1270" s="2">
        <v>44324.404272940243</v>
      </c>
      <c r="E1270" s="8">
        <f>(SUMIF(Invoice_Line_Items!B:B,Invoices!A1270,Invoice_Line_Items!G:G))</f>
        <v>48.75</v>
      </c>
      <c r="F1270" s="8">
        <f>(SUMIF(Invoice_Line_Items!B:B,Invoices!A1270,Invoice_Line_Items!G:G))*(1-C1270)</f>
        <v>48.75</v>
      </c>
      <c r="G1270" s="8">
        <f>SUMIF(Invoice_Line_Items!B:B,Invoices!A1270,Invoice_Line_Items!I:I)-(E1270-F1270)</f>
        <v>21.999999999999996</v>
      </c>
      <c r="H1270" s="8">
        <f t="shared" si="38"/>
        <v>5</v>
      </c>
      <c r="I1270">
        <f t="shared" si="39"/>
        <v>2021</v>
      </c>
    </row>
    <row r="1271" spans="1:9" x14ac:dyDescent="0.15">
      <c r="A1271" t="s">
        <v>1375</v>
      </c>
      <c r="B1271" t="s">
        <v>23</v>
      </c>
      <c r="C1271" s="3">
        <v>0</v>
      </c>
      <c r="D1271" s="2">
        <v>44324.701540975686</v>
      </c>
      <c r="E1271" s="8">
        <f>(SUMIF(Invoice_Line_Items!B:B,Invoices!A1271,Invoice_Line_Items!G:G))</f>
        <v>107.6</v>
      </c>
      <c r="F1271" s="8">
        <f>(SUMIF(Invoice_Line_Items!B:B,Invoices!A1271,Invoice_Line_Items!G:G))*(1-C1271)</f>
        <v>107.6</v>
      </c>
      <c r="G1271" s="8">
        <f>SUMIF(Invoice_Line_Items!B:B,Invoices!A1271,Invoice_Line_Items!I:I)-(E1271-F1271)</f>
        <v>42.85</v>
      </c>
      <c r="H1271" s="8">
        <f t="shared" si="38"/>
        <v>5</v>
      </c>
      <c r="I1271">
        <f t="shared" si="39"/>
        <v>2021</v>
      </c>
    </row>
    <row r="1272" spans="1:9" x14ac:dyDescent="0.15">
      <c r="A1272" t="s">
        <v>1376</v>
      </c>
      <c r="B1272" t="s">
        <v>22</v>
      </c>
      <c r="C1272" s="3">
        <v>0</v>
      </c>
      <c r="D1272" s="2">
        <v>44325.015843468049</v>
      </c>
      <c r="E1272" s="8">
        <f>(SUMIF(Invoice_Line_Items!B:B,Invoices!A1272,Invoice_Line_Items!G:G))</f>
        <v>838.49999999999989</v>
      </c>
      <c r="F1272" s="8">
        <f>(SUMIF(Invoice_Line_Items!B:B,Invoices!A1272,Invoice_Line_Items!G:G))*(1-C1272)</f>
        <v>838.49999999999989</v>
      </c>
      <c r="G1272" s="8">
        <f>SUMIF(Invoice_Line_Items!B:B,Invoices!A1272,Invoice_Line_Items!I:I)-(E1272-F1272)</f>
        <v>392.69999999999993</v>
      </c>
      <c r="H1272" s="8">
        <f t="shared" si="38"/>
        <v>5</v>
      </c>
      <c r="I1272">
        <f t="shared" si="39"/>
        <v>2021</v>
      </c>
    </row>
    <row r="1273" spans="1:9" x14ac:dyDescent="0.15">
      <c r="A1273" t="s">
        <v>1377</v>
      </c>
      <c r="B1273" t="s">
        <v>17</v>
      </c>
      <c r="C1273" s="3">
        <v>0.1</v>
      </c>
      <c r="D1273" s="2">
        <v>44325.260035576735</v>
      </c>
      <c r="E1273" s="8">
        <f>(SUMIF(Invoice_Line_Items!B:B,Invoices!A1273,Invoice_Line_Items!G:G))</f>
        <v>1955.3999999999999</v>
      </c>
      <c r="F1273" s="8">
        <f>(SUMIF(Invoice_Line_Items!B:B,Invoices!A1273,Invoice_Line_Items!G:G))*(1-C1273)</f>
        <v>1759.86</v>
      </c>
      <c r="G1273" s="8">
        <f>SUMIF(Invoice_Line_Items!B:B,Invoices!A1273,Invoice_Line_Items!I:I)-(E1273-F1273)</f>
        <v>331.40999999999997</v>
      </c>
      <c r="H1273" s="8">
        <f t="shared" si="38"/>
        <v>5</v>
      </c>
      <c r="I1273">
        <f t="shared" si="39"/>
        <v>2021</v>
      </c>
    </row>
    <row r="1274" spans="1:9" x14ac:dyDescent="0.15">
      <c r="A1274" t="s">
        <v>1378</v>
      </c>
      <c r="B1274" t="s">
        <v>19</v>
      </c>
      <c r="C1274" s="3">
        <v>0.1</v>
      </c>
      <c r="D1274" s="2">
        <v>44325.612683220017</v>
      </c>
      <c r="E1274" s="8">
        <f>(SUMIF(Invoice_Line_Items!B:B,Invoices!A1274,Invoice_Line_Items!G:G))</f>
        <v>265.05</v>
      </c>
      <c r="F1274" s="8">
        <f>(SUMIF(Invoice_Line_Items!B:B,Invoices!A1274,Invoice_Line_Items!G:G))*(1-C1274)</f>
        <v>238.54500000000002</v>
      </c>
      <c r="G1274" s="8">
        <f>SUMIF(Invoice_Line_Items!B:B,Invoices!A1274,Invoice_Line_Items!I:I)-(E1274-F1274)</f>
        <v>79.894999999999982</v>
      </c>
      <c r="H1274" s="8">
        <f t="shared" si="38"/>
        <v>5</v>
      </c>
      <c r="I1274">
        <f t="shared" si="39"/>
        <v>2021</v>
      </c>
    </row>
    <row r="1275" spans="1:9" x14ac:dyDescent="0.15">
      <c r="A1275" t="s">
        <v>1379</v>
      </c>
      <c r="B1275" t="s">
        <v>21</v>
      </c>
      <c r="C1275" s="3">
        <v>0</v>
      </c>
      <c r="D1275" s="2">
        <v>44325.823817740908</v>
      </c>
      <c r="E1275" s="8">
        <f>(SUMIF(Invoice_Line_Items!B:B,Invoices!A1275,Invoice_Line_Items!G:G))</f>
        <v>65.900000000000006</v>
      </c>
      <c r="F1275" s="8">
        <f>(SUMIF(Invoice_Line_Items!B:B,Invoices!A1275,Invoice_Line_Items!G:G))*(1-C1275)</f>
        <v>65.900000000000006</v>
      </c>
      <c r="G1275" s="8">
        <f>SUMIF(Invoice_Line_Items!B:B,Invoices!A1275,Invoice_Line_Items!I:I)-(E1275-F1275)</f>
        <v>25.950000000000003</v>
      </c>
      <c r="H1275" s="8">
        <f t="shared" si="38"/>
        <v>5</v>
      </c>
      <c r="I1275">
        <f t="shared" si="39"/>
        <v>2021</v>
      </c>
    </row>
    <row r="1276" spans="1:9" x14ac:dyDescent="0.15">
      <c r="A1276" t="s">
        <v>1380</v>
      </c>
      <c r="B1276" t="s">
        <v>17</v>
      </c>
      <c r="C1276" s="3">
        <v>0</v>
      </c>
      <c r="D1276" s="2">
        <v>44326.000389097346</v>
      </c>
      <c r="E1276" s="8">
        <f>(SUMIF(Invoice_Line_Items!B:B,Invoices!A1276,Invoice_Line_Items!G:G))</f>
        <v>779.69999999999993</v>
      </c>
      <c r="F1276" s="8">
        <f>(SUMIF(Invoice_Line_Items!B:B,Invoices!A1276,Invoice_Line_Items!G:G))*(1-C1276)</f>
        <v>779.69999999999993</v>
      </c>
      <c r="G1276" s="8">
        <f>SUMIF(Invoice_Line_Items!B:B,Invoices!A1276,Invoice_Line_Items!I:I)-(E1276-F1276)</f>
        <v>242.69999999999993</v>
      </c>
      <c r="H1276" s="8">
        <f t="shared" si="38"/>
        <v>5</v>
      </c>
      <c r="I1276">
        <f t="shared" si="39"/>
        <v>2021</v>
      </c>
    </row>
    <row r="1277" spans="1:9" x14ac:dyDescent="0.15">
      <c r="A1277" t="s">
        <v>1381</v>
      </c>
      <c r="B1277" t="s">
        <v>21</v>
      </c>
      <c r="C1277" s="3">
        <v>0</v>
      </c>
      <c r="D1277" s="2">
        <v>44326.190985094938</v>
      </c>
      <c r="E1277" s="8">
        <f>(SUMIF(Invoice_Line_Items!B:B,Invoices!A1277,Invoice_Line_Items!G:G))</f>
        <v>817.2</v>
      </c>
      <c r="F1277" s="8">
        <f>(SUMIF(Invoice_Line_Items!B:B,Invoices!A1277,Invoice_Line_Items!G:G))*(1-C1277)</f>
        <v>817.2</v>
      </c>
      <c r="G1277" s="8">
        <f>SUMIF(Invoice_Line_Items!B:B,Invoices!A1277,Invoice_Line_Items!I:I)-(E1277-F1277)</f>
        <v>286.39999999999998</v>
      </c>
      <c r="H1277" s="8">
        <f t="shared" si="38"/>
        <v>5</v>
      </c>
      <c r="I1277">
        <f t="shared" si="39"/>
        <v>2021</v>
      </c>
    </row>
    <row r="1278" spans="1:9" x14ac:dyDescent="0.15">
      <c r="A1278" t="s">
        <v>1382</v>
      </c>
      <c r="B1278" t="s">
        <v>17</v>
      </c>
      <c r="C1278" s="3">
        <v>0</v>
      </c>
      <c r="D1278" s="2">
        <v>44326.381933710531</v>
      </c>
      <c r="E1278" s="8">
        <f>(SUMIF(Invoice_Line_Items!B:B,Invoices!A1278,Invoice_Line_Items!G:G))</f>
        <v>563.15000000000009</v>
      </c>
      <c r="F1278" s="8">
        <f>(SUMIF(Invoice_Line_Items!B:B,Invoices!A1278,Invoice_Line_Items!G:G))*(1-C1278)</f>
        <v>563.15000000000009</v>
      </c>
      <c r="G1278" s="8">
        <f>SUMIF(Invoice_Line_Items!B:B,Invoices!A1278,Invoice_Line_Items!I:I)-(E1278-F1278)</f>
        <v>327.59999999999991</v>
      </c>
      <c r="H1278" s="8">
        <f t="shared" si="38"/>
        <v>5</v>
      </c>
      <c r="I1278">
        <f t="shared" si="39"/>
        <v>2021</v>
      </c>
    </row>
    <row r="1279" spans="1:9" x14ac:dyDescent="0.15">
      <c r="A1279" t="s">
        <v>1383</v>
      </c>
      <c r="B1279" t="s">
        <v>20</v>
      </c>
      <c r="C1279" s="3">
        <v>0</v>
      </c>
      <c r="D1279" s="2">
        <v>44326.397469356409</v>
      </c>
      <c r="E1279" s="8">
        <f>(SUMIF(Invoice_Line_Items!B:B,Invoices!A1279,Invoice_Line_Items!G:G))</f>
        <v>12811.800000000003</v>
      </c>
      <c r="F1279" s="8">
        <f>(SUMIF(Invoice_Line_Items!B:B,Invoices!A1279,Invoice_Line_Items!G:G))*(1-C1279)</f>
        <v>12811.800000000003</v>
      </c>
      <c r="G1279" s="8">
        <f>SUMIF(Invoice_Line_Items!B:B,Invoices!A1279,Invoice_Line_Items!I:I)-(E1279-F1279)</f>
        <v>4503.6499999999987</v>
      </c>
      <c r="H1279" s="8">
        <f t="shared" si="38"/>
        <v>5</v>
      </c>
      <c r="I1279">
        <f t="shared" si="39"/>
        <v>2021</v>
      </c>
    </row>
    <row r="1280" spans="1:9" x14ac:dyDescent="0.15">
      <c r="A1280" t="s">
        <v>1384</v>
      </c>
      <c r="B1280" t="s">
        <v>24</v>
      </c>
      <c r="C1280" s="3">
        <v>0.1</v>
      </c>
      <c r="D1280" s="2">
        <v>44326.633064649803</v>
      </c>
      <c r="E1280" s="8">
        <f>(SUMIF(Invoice_Line_Items!B:B,Invoices!A1280,Invoice_Line_Items!G:G))</f>
        <v>1265.3</v>
      </c>
      <c r="F1280" s="8">
        <f>(SUMIF(Invoice_Line_Items!B:B,Invoices!A1280,Invoice_Line_Items!G:G))*(1-C1280)</f>
        <v>1138.77</v>
      </c>
      <c r="G1280" s="8">
        <f>SUMIF(Invoice_Line_Items!B:B,Invoices!A1280,Invoice_Line_Items!I:I)-(E1280-F1280)</f>
        <v>570.06999999999994</v>
      </c>
      <c r="H1280" s="8">
        <f t="shared" si="38"/>
        <v>5</v>
      </c>
      <c r="I1280">
        <f t="shared" si="39"/>
        <v>2021</v>
      </c>
    </row>
    <row r="1281" spans="1:9" x14ac:dyDescent="0.15">
      <c r="A1281" t="s">
        <v>1385</v>
      </c>
      <c r="B1281" t="s">
        <v>18</v>
      </c>
      <c r="C1281" s="3">
        <v>0</v>
      </c>
      <c r="D1281" s="2">
        <v>44326.784131011125</v>
      </c>
      <c r="E1281" s="8">
        <f>(SUMIF(Invoice_Line_Items!B:B,Invoices!A1281,Invoice_Line_Items!G:G))</f>
        <v>1714.1000000000004</v>
      </c>
      <c r="F1281" s="8">
        <f>(SUMIF(Invoice_Line_Items!B:B,Invoices!A1281,Invoice_Line_Items!G:G))*(1-C1281)</f>
        <v>1714.1000000000004</v>
      </c>
      <c r="G1281" s="8">
        <f>SUMIF(Invoice_Line_Items!B:B,Invoices!A1281,Invoice_Line_Items!I:I)-(E1281-F1281)</f>
        <v>693.10000000000014</v>
      </c>
      <c r="H1281" s="8">
        <f t="shared" si="38"/>
        <v>5</v>
      </c>
      <c r="I1281">
        <f t="shared" si="39"/>
        <v>2021</v>
      </c>
    </row>
    <row r="1282" spans="1:9" x14ac:dyDescent="0.15">
      <c r="A1282" t="s">
        <v>1386</v>
      </c>
      <c r="B1282" t="s">
        <v>17</v>
      </c>
      <c r="C1282" s="3">
        <v>0</v>
      </c>
      <c r="D1282" s="2">
        <v>44327.045857950281</v>
      </c>
      <c r="E1282" s="8">
        <f>(SUMIF(Invoice_Line_Items!B:B,Invoices!A1282,Invoice_Line_Items!G:G))</f>
        <v>82.75</v>
      </c>
      <c r="F1282" s="8">
        <f>(SUMIF(Invoice_Line_Items!B:B,Invoices!A1282,Invoice_Line_Items!G:G))*(1-C1282)</f>
        <v>82.75</v>
      </c>
      <c r="G1282" s="8">
        <f>SUMIF(Invoice_Line_Items!B:B,Invoices!A1282,Invoice_Line_Items!I:I)-(E1282-F1282)</f>
        <v>30.949999999999996</v>
      </c>
      <c r="H1282" s="8">
        <f t="shared" si="38"/>
        <v>5</v>
      </c>
      <c r="I1282">
        <f t="shared" si="39"/>
        <v>2021</v>
      </c>
    </row>
    <row r="1283" spans="1:9" x14ac:dyDescent="0.15">
      <c r="A1283" t="s">
        <v>1387</v>
      </c>
      <c r="B1283" t="s">
        <v>21</v>
      </c>
      <c r="C1283" s="3">
        <v>0</v>
      </c>
      <c r="D1283" s="2">
        <v>44327.263752730149</v>
      </c>
      <c r="E1283" s="8">
        <f>(SUMIF(Invoice_Line_Items!B:B,Invoices!A1283,Invoice_Line_Items!G:G))</f>
        <v>795.40000000000009</v>
      </c>
      <c r="F1283" s="8">
        <f>(SUMIF(Invoice_Line_Items!B:B,Invoices!A1283,Invoice_Line_Items!G:G))*(1-C1283)</f>
        <v>795.40000000000009</v>
      </c>
      <c r="G1283" s="8">
        <f>SUMIF(Invoice_Line_Items!B:B,Invoices!A1283,Invoice_Line_Items!I:I)-(E1283-F1283)</f>
        <v>326.55</v>
      </c>
      <c r="H1283" s="8">
        <f t="shared" ref="H1283:H1346" si="40">MONTH(D1283)</f>
        <v>5</v>
      </c>
      <c r="I1283">
        <f t="shared" ref="I1283:I1346" si="41">YEAR(D1283)</f>
        <v>2021</v>
      </c>
    </row>
    <row r="1284" spans="1:9" x14ac:dyDescent="0.15">
      <c r="A1284" t="s">
        <v>1388</v>
      </c>
      <c r="B1284" t="s">
        <v>20</v>
      </c>
      <c r="C1284" s="3">
        <v>0</v>
      </c>
      <c r="D1284" s="2">
        <v>44327.699000242355</v>
      </c>
      <c r="E1284" s="8">
        <f>(SUMIF(Invoice_Line_Items!B:B,Invoices!A1284,Invoice_Line_Items!G:G))</f>
        <v>283.5</v>
      </c>
      <c r="F1284" s="8">
        <f>(SUMIF(Invoice_Line_Items!B:B,Invoices!A1284,Invoice_Line_Items!G:G))*(1-C1284)</f>
        <v>283.5</v>
      </c>
      <c r="G1284" s="8">
        <f>SUMIF(Invoice_Line_Items!B:B,Invoices!A1284,Invoice_Line_Items!I:I)-(E1284-F1284)</f>
        <v>110.75000000000001</v>
      </c>
      <c r="H1284" s="8">
        <f t="shared" si="40"/>
        <v>5</v>
      </c>
      <c r="I1284">
        <f t="shared" si="41"/>
        <v>2021</v>
      </c>
    </row>
    <row r="1285" spans="1:9" x14ac:dyDescent="0.15">
      <c r="A1285" t="s">
        <v>1389</v>
      </c>
      <c r="B1285" t="s">
        <v>22</v>
      </c>
      <c r="C1285" s="3">
        <v>0</v>
      </c>
      <c r="D1285" s="2">
        <v>44327.855252592344</v>
      </c>
      <c r="E1285" s="8">
        <f>(SUMIF(Invoice_Line_Items!B:B,Invoices!A1285,Invoice_Line_Items!G:G))</f>
        <v>4145.3500000000004</v>
      </c>
      <c r="F1285" s="8">
        <f>(SUMIF(Invoice_Line_Items!B:B,Invoices!A1285,Invoice_Line_Items!G:G))*(1-C1285)</f>
        <v>4145.3500000000004</v>
      </c>
      <c r="G1285" s="8">
        <f>SUMIF(Invoice_Line_Items!B:B,Invoices!A1285,Invoice_Line_Items!I:I)-(E1285-F1285)</f>
        <v>1444.3500000000004</v>
      </c>
      <c r="H1285" s="8">
        <f t="shared" si="40"/>
        <v>5</v>
      </c>
      <c r="I1285">
        <f t="shared" si="41"/>
        <v>2021</v>
      </c>
    </row>
    <row r="1286" spans="1:9" x14ac:dyDescent="0.15">
      <c r="A1286" t="s">
        <v>1390</v>
      </c>
      <c r="B1286" t="s">
        <v>23</v>
      </c>
      <c r="C1286" s="3">
        <v>0.1</v>
      </c>
      <c r="D1286" s="2">
        <v>44328.098408383565</v>
      </c>
      <c r="E1286" s="8">
        <f>(SUMIF(Invoice_Line_Items!B:B,Invoices!A1286,Invoice_Line_Items!G:G))</f>
        <v>109.9</v>
      </c>
      <c r="F1286" s="8">
        <f>(SUMIF(Invoice_Line_Items!B:B,Invoices!A1286,Invoice_Line_Items!G:G))*(1-C1286)</f>
        <v>98.910000000000011</v>
      </c>
      <c r="G1286" s="8">
        <f>SUMIF(Invoice_Line_Items!B:B,Invoices!A1286,Invoice_Line_Items!I:I)-(E1286-F1286)</f>
        <v>31.960000000000008</v>
      </c>
      <c r="H1286" s="8">
        <f t="shared" si="40"/>
        <v>5</v>
      </c>
      <c r="I1286">
        <f t="shared" si="41"/>
        <v>2021</v>
      </c>
    </row>
    <row r="1287" spans="1:9" x14ac:dyDescent="0.15">
      <c r="A1287" t="s">
        <v>1391</v>
      </c>
      <c r="B1287" t="s">
        <v>20</v>
      </c>
      <c r="C1287" s="3">
        <v>0</v>
      </c>
      <c r="D1287" s="2">
        <v>44328.142610904477</v>
      </c>
      <c r="E1287" s="8">
        <f>(SUMIF(Invoice_Line_Items!B:B,Invoices!A1287,Invoice_Line_Items!G:G))</f>
        <v>57.2</v>
      </c>
      <c r="F1287" s="8">
        <f>(SUMIF(Invoice_Line_Items!B:B,Invoices!A1287,Invoice_Line_Items!G:G))*(1-C1287)</f>
        <v>57.2</v>
      </c>
      <c r="G1287" s="8">
        <f>SUMIF(Invoice_Line_Items!B:B,Invoices!A1287,Invoice_Line_Items!I:I)-(E1287-F1287)</f>
        <v>19.749999999999996</v>
      </c>
      <c r="H1287" s="8">
        <f t="shared" si="40"/>
        <v>5</v>
      </c>
      <c r="I1287">
        <f t="shared" si="41"/>
        <v>2021</v>
      </c>
    </row>
    <row r="1288" spans="1:9" x14ac:dyDescent="0.15">
      <c r="A1288" t="s">
        <v>1392</v>
      </c>
      <c r="B1288" t="s">
        <v>29</v>
      </c>
      <c r="C1288" s="3">
        <v>0.1</v>
      </c>
      <c r="D1288" s="2">
        <v>44328.464036451005</v>
      </c>
      <c r="E1288" s="8">
        <f>(SUMIF(Invoice_Line_Items!B:B,Invoices!A1288,Invoice_Line_Items!G:G))</f>
        <v>9602.7000000000007</v>
      </c>
      <c r="F1288" s="8">
        <f>(SUMIF(Invoice_Line_Items!B:B,Invoices!A1288,Invoice_Line_Items!G:G))*(1-C1288)</f>
        <v>8642.43</v>
      </c>
      <c r="G1288" s="8">
        <f>SUMIF(Invoice_Line_Items!B:B,Invoices!A1288,Invoice_Line_Items!I:I)-(E1288-F1288)</f>
        <v>2186.9299999999989</v>
      </c>
      <c r="H1288" s="8">
        <f t="shared" si="40"/>
        <v>5</v>
      </c>
      <c r="I1288">
        <f t="shared" si="41"/>
        <v>2021</v>
      </c>
    </row>
    <row r="1289" spans="1:9" x14ac:dyDescent="0.15">
      <c r="A1289" t="s">
        <v>1393</v>
      </c>
      <c r="B1289" t="s">
        <v>20</v>
      </c>
      <c r="C1289" s="3">
        <v>0</v>
      </c>
      <c r="D1289" s="2">
        <v>44328.828223152828</v>
      </c>
      <c r="E1289" s="8">
        <f>(SUMIF(Invoice_Line_Items!B:B,Invoices!A1289,Invoice_Line_Items!G:G))</f>
        <v>959.40000000000009</v>
      </c>
      <c r="F1289" s="8">
        <f>(SUMIF(Invoice_Line_Items!B:B,Invoices!A1289,Invoice_Line_Items!G:G))*(1-C1289)</f>
        <v>959.40000000000009</v>
      </c>
      <c r="G1289" s="8">
        <f>SUMIF(Invoice_Line_Items!B:B,Invoices!A1289,Invoice_Line_Items!I:I)-(E1289-F1289)</f>
        <v>335.40000000000003</v>
      </c>
      <c r="H1289" s="8">
        <f t="shared" si="40"/>
        <v>5</v>
      </c>
      <c r="I1289">
        <f t="shared" si="41"/>
        <v>2021</v>
      </c>
    </row>
    <row r="1290" spans="1:9" x14ac:dyDescent="0.15">
      <c r="A1290" t="s">
        <v>1394</v>
      </c>
      <c r="B1290" t="s">
        <v>25</v>
      </c>
      <c r="C1290" s="3">
        <v>0</v>
      </c>
      <c r="D1290" s="2">
        <v>44329.148823294709</v>
      </c>
      <c r="E1290" s="8">
        <f>(SUMIF(Invoice_Line_Items!B:B,Invoices!A1290,Invoice_Line_Items!G:G))</f>
        <v>547.25</v>
      </c>
      <c r="F1290" s="8">
        <f>(SUMIF(Invoice_Line_Items!B:B,Invoices!A1290,Invoice_Line_Items!G:G))*(1-C1290)</f>
        <v>547.25</v>
      </c>
      <c r="G1290" s="8">
        <f>SUMIF(Invoice_Line_Items!B:B,Invoices!A1290,Invoice_Line_Items!I:I)-(E1290-F1290)</f>
        <v>210.55</v>
      </c>
      <c r="H1290" s="8">
        <f t="shared" si="40"/>
        <v>5</v>
      </c>
      <c r="I1290">
        <f t="shared" si="41"/>
        <v>2021</v>
      </c>
    </row>
    <row r="1291" spans="1:9" x14ac:dyDescent="0.15">
      <c r="A1291" t="s">
        <v>1395</v>
      </c>
      <c r="B1291" t="s">
        <v>17</v>
      </c>
      <c r="C1291" s="3">
        <v>0</v>
      </c>
      <c r="D1291" s="2">
        <v>44329.175737336882</v>
      </c>
      <c r="E1291" s="8">
        <f>(SUMIF(Invoice_Line_Items!B:B,Invoices!A1291,Invoice_Line_Items!G:G))</f>
        <v>234.24999999999997</v>
      </c>
      <c r="F1291" s="8">
        <f>(SUMIF(Invoice_Line_Items!B:B,Invoices!A1291,Invoice_Line_Items!G:G))*(1-C1291)</f>
        <v>234.24999999999997</v>
      </c>
      <c r="G1291" s="8">
        <f>SUMIF(Invoice_Line_Items!B:B,Invoices!A1291,Invoice_Line_Items!I:I)-(E1291-F1291)</f>
        <v>144.14999999999998</v>
      </c>
      <c r="H1291" s="8">
        <f t="shared" si="40"/>
        <v>5</v>
      </c>
      <c r="I1291">
        <f t="shared" si="41"/>
        <v>2021</v>
      </c>
    </row>
    <row r="1292" spans="1:9" x14ac:dyDescent="0.15">
      <c r="A1292" t="s">
        <v>1396</v>
      </c>
      <c r="B1292" t="s">
        <v>21</v>
      </c>
      <c r="C1292" s="3">
        <v>0</v>
      </c>
      <c r="D1292" s="2">
        <v>44329.437048711072</v>
      </c>
      <c r="E1292" s="8">
        <f>(SUMIF(Invoice_Line_Items!B:B,Invoices!A1292,Invoice_Line_Items!G:G))</f>
        <v>94.7</v>
      </c>
      <c r="F1292" s="8">
        <f>(SUMIF(Invoice_Line_Items!B:B,Invoices!A1292,Invoice_Line_Items!G:G))*(1-C1292)</f>
        <v>94.7</v>
      </c>
      <c r="G1292" s="8">
        <f>SUMIF(Invoice_Line_Items!B:B,Invoices!A1292,Invoice_Line_Items!I:I)-(E1292-F1292)</f>
        <v>33.700000000000003</v>
      </c>
      <c r="H1292" s="8">
        <f t="shared" si="40"/>
        <v>5</v>
      </c>
      <c r="I1292">
        <f t="shared" si="41"/>
        <v>2021</v>
      </c>
    </row>
    <row r="1293" spans="1:9" x14ac:dyDescent="0.15">
      <c r="A1293" t="s">
        <v>1397</v>
      </c>
      <c r="B1293" t="s">
        <v>20</v>
      </c>
      <c r="C1293" s="3">
        <v>0</v>
      </c>
      <c r="D1293" s="2">
        <v>44329.930718172713</v>
      </c>
      <c r="E1293" s="8">
        <f>(SUMIF(Invoice_Line_Items!B:B,Invoices!A1293,Invoice_Line_Items!G:G))</f>
        <v>52.95</v>
      </c>
      <c r="F1293" s="8">
        <f>(SUMIF(Invoice_Line_Items!B:B,Invoices!A1293,Invoice_Line_Items!G:G))*(1-C1293)</f>
        <v>52.95</v>
      </c>
      <c r="G1293" s="8">
        <f>SUMIF(Invoice_Line_Items!B:B,Invoices!A1293,Invoice_Line_Items!I:I)-(E1293-F1293)</f>
        <v>19.5</v>
      </c>
      <c r="H1293" s="8">
        <f t="shared" si="40"/>
        <v>5</v>
      </c>
      <c r="I1293">
        <f t="shared" si="41"/>
        <v>2021</v>
      </c>
    </row>
    <row r="1294" spans="1:9" x14ac:dyDescent="0.15">
      <c r="A1294" t="s">
        <v>1398</v>
      </c>
      <c r="B1294" t="s">
        <v>18</v>
      </c>
      <c r="C1294" s="3">
        <v>0</v>
      </c>
      <c r="D1294" s="2">
        <v>44330.171697556339</v>
      </c>
      <c r="E1294" s="8">
        <f>(SUMIF(Invoice_Line_Items!B:B,Invoices!A1294,Invoice_Line_Items!G:G))</f>
        <v>499.5</v>
      </c>
      <c r="F1294" s="8">
        <f>(SUMIF(Invoice_Line_Items!B:B,Invoices!A1294,Invoice_Line_Items!G:G))*(1-C1294)</f>
        <v>499.5</v>
      </c>
      <c r="G1294" s="8">
        <f>SUMIF(Invoice_Line_Items!B:B,Invoices!A1294,Invoice_Line_Items!I:I)-(E1294-F1294)</f>
        <v>199.50000000000003</v>
      </c>
      <c r="H1294" s="8">
        <f t="shared" si="40"/>
        <v>5</v>
      </c>
      <c r="I1294">
        <f t="shared" si="41"/>
        <v>2021</v>
      </c>
    </row>
    <row r="1295" spans="1:9" x14ac:dyDescent="0.15">
      <c r="A1295" t="s">
        <v>1399</v>
      </c>
      <c r="B1295" t="s">
        <v>17</v>
      </c>
      <c r="C1295" s="3">
        <v>0</v>
      </c>
      <c r="D1295" s="2">
        <v>44330.618836375033</v>
      </c>
      <c r="E1295" s="8">
        <f>(SUMIF(Invoice_Line_Items!B:B,Invoices!A1295,Invoice_Line_Items!G:G))</f>
        <v>205.85</v>
      </c>
      <c r="F1295" s="8">
        <f>(SUMIF(Invoice_Line_Items!B:B,Invoices!A1295,Invoice_Line_Items!G:G))*(1-C1295)</f>
        <v>205.85</v>
      </c>
      <c r="G1295" s="8">
        <f>SUMIF(Invoice_Line_Items!B:B,Invoices!A1295,Invoice_Line_Items!I:I)-(E1295-F1295)</f>
        <v>81.09999999999998</v>
      </c>
      <c r="H1295" s="8">
        <f t="shared" si="40"/>
        <v>5</v>
      </c>
      <c r="I1295">
        <f t="shared" si="41"/>
        <v>2021</v>
      </c>
    </row>
    <row r="1296" spans="1:9" x14ac:dyDescent="0.15">
      <c r="A1296" t="s">
        <v>1400</v>
      </c>
      <c r="B1296" t="s">
        <v>22</v>
      </c>
      <c r="C1296" s="3">
        <v>0</v>
      </c>
      <c r="D1296" s="2">
        <v>44331.037222895153</v>
      </c>
      <c r="E1296" s="8">
        <f>(SUMIF(Invoice_Line_Items!B:B,Invoices!A1296,Invoice_Line_Items!G:G))</f>
        <v>139.80000000000001</v>
      </c>
      <c r="F1296" s="8">
        <f>(SUMIF(Invoice_Line_Items!B:B,Invoices!A1296,Invoice_Line_Items!G:G))*(1-C1296)</f>
        <v>139.80000000000001</v>
      </c>
      <c r="G1296" s="8">
        <f>SUMIF(Invoice_Line_Items!B:B,Invoices!A1296,Invoice_Line_Items!I:I)-(E1296-F1296)</f>
        <v>50.3</v>
      </c>
      <c r="H1296" s="8">
        <f t="shared" si="40"/>
        <v>5</v>
      </c>
      <c r="I1296">
        <f t="shared" si="41"/>
        <v>2021</v>
      </c>
    </row>
    <row r="1297" spans="1:9" x14ac:dyDescent="0.15">
      <c r="A1297" t="s">
        <v>1401</v>
      </c>
      <c r="B1297" t="s">
        <v>22</v>
      </c>
      <c r="C1297" s="3">
        <v>0</v>
      </c>
      <c r="D1297" s="2">
        <v>44331.223079869109</v>
      </c>
      <c r="E1297" s="8">
        <f>(SUMIF(Invoice_Line_Items!B:B,Invoices!A1297,Invoice_Line_Items!G:G))</f>
        <v>2166.15</v>
      </c>
      <c r="F1297" s="8">
        <f>(SUMIF(Invoice_Line_Items!B:B,Invoices!A1297,Invoice_Line_Items!G:G))*(1-C1297)</f>
        <v>2166.15</v>
      </c>
      <c r="G1297" s="8">
        <f>SUMIF(Invoice_Line_Items!B:B,Invoices!A1297,Invoice_Line_Items!I:I)-(E1297-F1297)</f>
        <v>855.44999999999993</v>
      </c>
      <c r="H1297" s="8">
        <f t="shared" si="40"/>
        <v>5</v>
      </c>
      <c r="I1297">
        <f t="shared" si="41"/>
        <v>2021</v>
      </c>
    </row>
    <row r="1298" spans="1:9" x14ac:dyDescent="0.15">
      <c r="A1298" t="s">
        <v>1402</v>
      </c>
      <c r="B1298" t="s">
        <v>17</v>
      </c>
      <c r="C1298" s="3">
        <v>0</v>
      </c>
      <c r="D1298" s="2">
        <v>44331.271303034904</v>
      </c>
      <c r="E1298" s="8">
        <f>(SUMIF(Invoice_Line_Items!B:B,Invoices!A1298,Invoice_Line_Items!G:G))</f>
        <v>8.9499999999999993</v>
      </c>
      <c r="F1298" s="8">
        <f>(SUMIF(Invoice_Line_Items!B:B,Invoices!A1298,Invoice_Line_Items!G:G))*(1-C1298)</f>
        <v>8.9499999999999993</v>
      </c>
      <c r="G1298" s="8">
        <f>SUMIF(Invoice_Line_Items!B:B,Invoices!A1298,Invoice_Line_Items!I:I)-(E1298-F1298)</f>
        <v>5.6999999999999993</v>
      </c>
      <c r="H1298" s="8">
        <f t="shared" si="40"/>
        <v>5</v>
      </c>
      <c r="I1298">
        <f t="shared" si="41"/>
        <v>2021</v>
      </c>
    </row>
    <row r="1299" spans="1:9" x14ac:dyDescent="0.15">
      <c r="A1299" t="s">
        <v>1403</v>
      </c>
      <c r="B1299" t="s">
        <v>17</v>
      </c>
      <c r="C1299" s="3">
        <v>0.2</v>
      </c>
      <c r="D1299" s="2">
        <v>44331.539001622739</v>
      </c>
      <c r="E1299" s="8">
        <f>(SUMIF(Invoice_Line_Items!B:B,Invoices!A1299,Invoice_Line_Items!G:G))</f>
        <v>5853.2999999999993</v>
      </c>
      <c r="F1299" s="8">
        <f>(SUMIF(Invoice_Line_Items!B:B,Invoices!A1299,Invoice_Line_Items!G:G))*(1-C1299)</f>
        <v>4682.6399999999994</v>
      </c>
      <c r="G1299" s="8">
        <f>SUMIF(Invoice_Line_Items!B:B,Invoices!A1299,Invoice_Line_Items!I:I)-(E1299-F1299)</f>
        <v>1345.7900000000004</v>
      </c>
      <c r="H1299" s="8">
        <f t="shared" si="40"/>
        <v>5</v>
      </c>
      <c r="I1299">
        <f t="shared" si="41"/>
        <v>2021</v>
      </c>
    </row>
    <row r="1300" spans="1:9" x14ac:dyDescent="0.15">
      <c r="A1300" t="s">
        <v>1404</v>
      </c>
      <c r="B1300" t="s">
        <v>21</v>
      </c>
      <c r="C1300" s="3">
        <v>0</v>
      </c>
      <c r="D1300" s="2">
        <v>44331.914945841265</v>
      </c>
      <c r="E1300" s="8">
        <f>(SUMIF(Invoice_Line_Items!B:B,Invoices!A1300,Invoice_Line_Items!G:G))</f>
        <v>22.95</v>
      </c>
      <c r="F1300" s="8">
        <f>(SUMIF(Invoice_Line_Items!B:B,Invoices!A1300,Invoice_Line_Items!G:G))*(1-C1300)</f>
        <v>22.95</v>
      </c>
      <c r="G1300" s="8">
        <f>SUMIF(Invoice_Line_Items!B:B,Invoices!A1300,Invoice_Line_Items!I:I)-(E1300-F1300)</f>
        <v>7.1</v>
      </c>
      <c r="H1300" s="8">
        <f t="shared" si="40"/>
        <v>5</v>
      </c>
      <c r="I1300">
        <f t="shared" si="41"/>
        <v>2021</v>
      </c>
    </row>
    <row r="1301" spans="1:9" x14ac:dyDescent="0.15">
      <c r="A1301" t="s">
        <v>1405</v>
      </c>
      <c r="B1301" t="s">
        <v>17</v>
      </c>
      <c r="C1301" s="3">
        <v>0</v>
      </c>
      <c r="D1301" s="2">
        <v>44332.147552283408</v>
      </c>
      <c r="E1301" s="8">
        <f>(SUMIF(Invoice_Line_Items!B:B,Invoices!A1301,Invoice_Line_Items!G:G))</f>
        <v>378.65</v>
      </c>
      <c r="F1301" s="8">
        <f>(SUMIF(Invoice_Line_Items!B:B,Invoices!A1301,Invoice_Line_Items!G:G))*(1-C1301)</f>
        <v>378.65</v>
      </c>
      <c r="G1301" s="8">
        <f>SUMIF(Invoice_Line_Items!B:B,Invoices!A1301,Invoice_Line_Items!I:I)-(E1301-F1301)</f>
        <v>158.9</v>
      </c>
      <c r="H1301" s="8">
        <f t="shared" si="40"/>
        <v>5</v>
      </c>
      <c r="I1301">
        <f t="shared" si="41"/>
        <v>2021</v>
      </c>
    </row>
    <row r="1302" spans="1:9" x14ac:dyDescent="0.15">
      <c r="A1302" t="s">
        <v>1406</v>
      </c>
      <c r="B1302" t="s">
        <v>17</v>
      </c>
      <c r="C1302" s="3">
        <v>0.1</v>
      </c>
      <c r="D1302" s="2">
        <v>44332.474182567203</v>
      </c>
      <c r="E1302" s="8">
        <f>(SUMIF(Invoice_Line_Items!B:B,Invoices!A1302,Invoice_Line_Items!G:G))</f>
        <v>720.4</v>
      </c>
      <c r="F1302" s="8">
        <f>(SUMIF(Invoice_Line_Items!B:B,Invoices!A1302,Invoice_Line_Items!G:G))*(1-C1302)</f>
        <v>648.36</v>
      </c>
      <c r="G1302" s="8">
        <f>SUMIF(Invoice_Line_Items!B:B,Invoices!A1302,Invoice_Line_Items!I:I)-(E1302-F1302)</f>
        <v>186.71000000000004</v>
      </c>
      <c r="H1302" s="8">
        <f t="shared" si="40"/>
        <v>5</v>
      </c>
      <c r="I1302">
        <f t="shared" si="41"/>
        <v>2021</v>
      </c>
    </row>
    <row r="1303" spans="1:9" x14ac:dyDescent="0.15">
      <c r="A1303" t="s">
        <v>1407</v>
      </c>
      <c r="B1303" t="s">
        <v>19</v>
      </c>
      <c r="C1303" s="3">
        <v>0</v>
      </c>
      <c r="D1303" s="2">
        <v>44332.68870690593</v>
      </c>
      <c r="E1303" s="8">
        <f>(SUMIF(Invoice_Line_Items!B:B,Invoices!A1303,Invoice_Line_Items!G:G))</f>
        <v>129.94999999999999</v>
      </c>
      <c r="F1303" s="8">
        <f>(SUMIF(Invoice_Line_Items!B:B,Invoices!A1303,Invoice_Line_Items!G:G))*(1-C1303)</f>
        <v>129.94999999999999</v>
      </c>
      <c r="G1303" s="8">
        <f>SUMIF(Invoice_Line_Items!B:B,Invoices!A1303,Invoice_Line_Items!I:I)-(E1303-F1303)</f>
        <v>40.449999999999989</v>
      </c>
      <c r="H1303" s="8">
        <f t="shared" si="40"/>
        <v>5</v>
      </c>
      <c r="I1303">
        <f t="shared" si="41"/>
        <v>2021</v>
      </c>
    </row>
    <row r="1304" spans="1:9" x14ac:dyDescent="0.15">
      <c r="A1304" t="s">
        <v>1408</v>
      </c>
      <c r="B1304" t="s">
        <v>21</v>
      </c>
      <c r="C1304" s="3">
        <v>0</v>
      </c>
      <c r="D1304" s="2">
        <v>44332.979207841156</v>
      </c>
      <c r="E1304" s="8">
        <f>(SUMIF(Invoice_Line_Items!B:B,Invoices!A1304,Invoice_Line_Items!G:G))</f>
        <v>1030.7</v>
      </c>
      <c r="F1304" s="8">
        <f>(SUMIF(Invoice_Line_Items!B:B,Invoices!A1304,Invoice_Line_Items!G:G))*(1-C1304)</f>
        <v>1030.7</v>
      </c>
      <c r="G1304" s="8">
        <f>SUMIF(Invoice_Line_Items!B:B,Invoices!A1304,Invoice_Line_Items!I:I)-(E1304-F1304)</f>
        <v>363.54999999999995</v>
      </c>
      <c r="H1304" s="8">
        <f t="shared" si="40"/>
        <v>5</v>
      </c>
      <c r="I1304">
        <f t="shared" si="41"/>
        <v>2021</v>
      </c>
    </row>
    <row r="1305" spans="1:9" x14ac:dyDescent="0.15">
      <c r="A1305" t="s">
        <v>1409</v>
      </c>
      <c r="B1305" t="s">
        <v>22</v>
      </c>
      <c r="C1305" s="3">
        <v>0.1</v>
      </c>
      <c r="D1305" s="2">
        <v>44333.154038947447</v>
      </c>
      <c r="E1305" s="8">
        <f>(SUMIF(Invoice_Line_Items!B:B,Invoices!A1305,Invoice_Line_Items!G:G))</f>
        <v>83.3</v>
      </c>
      <c r="F1305" s="8">
        <f>(SUMIF(Invoice_Line_Items!B:B,Invoices!A1305,Invoice_Line_Items!G:G))*(1-C1305)</f>
        <v>74.97</v>
      </c>
      <c r="G1305" s="8">
        <f>SUMIF(Invoice_Line_Items!B:B,Invoices!A1305,Invoice_Line_Items!I:I)-(E1305-F1305)</f>
        <v>22.02</v>
      </c>
      <c r="H1305" s="8">
        <f t="shared" si="40"/>
        <v>5</v>
      </c>
      <c r="I1305">
        <f t="shared" si="41"/>
        <v>2021</v>
      </c>
    </row>
    <row r="1306" spans="1:9" x14ac:dyDescent="0.15">
      <c r="A1306" t="s">
        <v>1410</v>
      </c>
      <c r="B1306" t="s">
        <v>17</v>
      </c>
      <c r="C1306" s="3">
        <v>0</v>
      </c>
      <c r="D1306" s="2">
        <v>44333.285674953338</v>
      </c>
      <c r="E1306" s="8">
        <f>(SUMIF(Invoice_Line_Items!B:B,Invoices!A1306,Invoice_Line_Items!G:G))</f>
        <v>437.29999999999995</v>
      </c>
      <c r="F1306" s="8">
        <f>(SUMIF(Invoice_Line_Items!B:B,Invoices!A1306,Invoice_Line_Items!G:G))*(1-C1306)</f>
        <v>437.29999999999995</v>
      </c>
      <c r="G1306" s="8">
        <f>SUMIF(Invoice_Line_Items!B:B,Invoices!A1306,Invoice_Line_Items!I:I)-(E1306-F1306)</f>
        <v>143.14999999999998</v>
      </c>
      <c r="H1306" s="8">
        <f t="shared" si="40"/>
        <v>5</v>
      </c>
      <c r="I1306">
        <f t="shared" si="41"/>
        <v>2021</v>
      </c>
    </row>
    <row r="1307" spans="1:9" x14ac:dyDescent="0.15">
      <c r="A1307" t="s">
        <v>1411</v>
      </c>
      <c r="B1307" t="s">
        <v>19</v>
      </c>
      <c r="C1307" s="3">
        <v>0.1</v>
      </c>
      <c r="D1307" s="2">
        <v>44333.660582403427</v>
      </c>
      <c r="E1307" s="8">
        <f>(SUMIF(Invoice_Line_Items!B:B,Invoices!A1307,Invoice_Line_Items!G:G))</f>
        <v>71.8</v>
      </c>
      <c r="F1307" s="8">
        <f>(SUMIF(Invoice_Line_Items!B:B,Invoices!A1307,Invoice_Line_Items!G:G))*(1-C1307)</f>
        <v>64.62</v>
      </c>
      <c r="G1307" s="8">
        <f>SUMIF(Invoice_Line_Items!B:B,Invoices!A1307,Invoice_Line_Items!I:I)-(E1307-F1307)</f>
        <v>10.170000000000002</v>
      </c>
      <c r="H1307" s="8">
        <f t="shared" si="40"/>
        <v>5</v>
      </c>
      <c r="I1307">
        <f t="shared" si="41"/>
        <v>2021</v>
      </c>
    </row>
    <row r="1308" spans="1:9" x14ac:dyDescent="0.15">
      <c r="A1308" t="s">
        <v>1412</v>
      </c>
      <c r="B1308" t="s">
        <v>19</v>
      </c>
      <c r="C1308" s="3">
        <v>0</v>
      </c>
      <c r="D1308" s="2">
        <v>44334.128639365917</v>
      </c>
      <c r="E1308" s="8">
        <f>(SUMIF(Invoice_Line_Items!B:B,Invoices!A1308,Invoice_Line_Items!G:G))</f>
        <v>9677.2000000000044</v>
      </c>
      <c r="F1308" s="8">
        <f>(SUMIF(Invoice_Line_Items!B:B,Invoices!A1308,Invoice_Line_Items!G:G))*(1-C1308)</f>
        <v>9677.2000000000044</v>
      </c>
      <c r="G1308" s="8">
        <f>SUMIF(Invoice_Line_Items!B:B,Invoices!A1308,Invoice_Line_Items!I:I)-(E1308-F1308)</f>
        <v>3333.4999999999995</v>
      </c>
      <c r="H1308" s="8">
        <f t="shared" si="40"/>
        <v>5</v>
      </c>
      <c r="I1308">
        <f t="shared" si="41"/>
        <v>2021</v>
      </c>
    </row>
    <row r="1309" spans="1:9" x14ac:dyDescent="0.15">
      <c r="A1309" t="s">
        <v>1413</v>
      </c>
      <c r="B1309" t="s">
        <v>20</v>
      </c>
      <c r="C1309" s="3">
        <v>0.1</v>
      </c>
      <c r="D1309" s="2">
        <v>44334.513978184019</v>
      </c>
      <c r="E1309" s="8">
        <f>(SUMIF(Invoice_Line_Items!B:B,Invoices!A1309,Invoice_Line_Items!G:G))</f>
        <v>33.450000000000003</v>
      </c>
      <c r="F1309" s="8">
        <f>(SUMIF(Invoice_Line_Items!B:B,Invoices!A1309,Invoice_Line_Items!G:G))*(1-C1309)</f>
        <v>30.105000000000004</v>
      </c>
      <c r="G1309" s="8">
        <f>SUMIF(Invoice_Line_Items!B:B,Invoices!A1309,Invoice_Line_Items!I:I)-(E1309-F1309)</f>
        <v>12.205000000000002</v>
      </c>
      <c r="H1309" s="8">
        <f t="shared" si="40"/>
        <v>5</v>
      </c>
      <c r="I1309">
        <f t="shared" si="41"/>
        <v>2021</v>
      </c>
    </row>
    <row r="1310" spans="1:9" x14ac:dyDescent="0.15">
      <c r="A1310" t="s">
        <v>1414</v>
      </c>
      <c r="B1310" t="s">
        <v>17</v>
      </c>
      <c r="C1310" s="3">
        <v>0</v>
      </c>
      <c r="D1310" s="2">
        <v>44334.901583757332</v>
      </c>
      <c r="E1310" s="8">
        <f>(SUMIF(Invoice_Line_Items!B:B,Invoices!A1310,Invoice_Line_Items!G:G))</f>
        <v>520.9</v>
      </c>
      <c r="F1310" s="8">
        <f>(SUMIF(Invoice_Line_Items!B:B,Invoices!A1310,Invoice_Line_Items!G:G))*(1-C1310)</f>
        <v>520.9</v>
      </c>
      <c r="G1310" s="8">
        <f>SUMIF(Invoice_Line_Items!B:B,Invoices!A1310,Invoice_Line_Items!I:I)-(E1310-F1310)</f>
        <v>318.54999999999995</v>
      </c>
      <c r="H1310" s="8">
        <f t="shared" si="40"/>
        <v>5</v>
      </c>
      <c r="I1310">
        <f t="shared" si="41"/>
        <v>2021</v>
      </c>
    </row>
    <row r="1311" spans="1:9" x14ac:dyDescent="0.15">
      <c r="A1311" t="s">
        <v>1415</v>
      </c>
      <c r="B1311" t="s">
        <v>19</v>
      </c>
      <c r="C1311" s="3">
        <v>0</v>
      </c>
      <c r="D1311" s="2">
        <v>44335.014622187722</v>
      </c>
      <c r="E1311" s="8">
        <f>(SUMIF(Invoice_Line_Items!B:B,Invoices!A1311,Invoice_Line_Items!G:G))</f>
        <v>1752.6000000000001</v>
      </c>
      <c r="F1311" s="8">
        <f>(SUMIF(Invoice_Line_Items!B:B,Invoices!A1311,Invoice_Line_Items!G:G))*(1-C1311)</f>
        <v>1752.6000000000001</v>
      </c>
      <c r="G1311" s="8">
        <f>SUMIF(Invoice_Line_Items!B:B,Invoices!A1311,Invoice_Line_Items!I:I)-(E1311-F1311)</f>
        <v>699.35000000000014</v>
      </c>
      <c r="H1311" s="8">
        <f t="shared" si="40"/>
        <v>5</v>
      </c>
      <c r="I1311">
        <f t="shared" si="41"/>
        <v>2021</v>
      </c>
    </row>
    <row r="1312" spans="1:9" x14ac:dyDescent="0.15">
      <c r="A1312" t="s">
        <v>1416</v>
      </c>
      <c r="B1312" t="s">
        <v>22</v>
      </c>
      <c r="C1312" s="3">
        <v>0</v>
      </c>
      <c r="D1312" s="2">
        <v>44335.105909689591</v>
      </c>
      <c r="E1312" s="8">
        <f>(SUMIF(Invoice_Line_Items!B:B,Invoices!A1312,Invoice_Line_Items!G:G))</f>
        <v>333.29999999999995</v>
      </c>
      <c r="F1312" s="8">
        <f>(SUMIF(Invoice_Line_Items!B:B,Invoices!A1312,Invoice_Line_Items!G:G))*(1-C1312)</f>
        <v>333.29999999999995</v>
      </c>
      <c r="G1312" s="8">
        <f>SUMIF(Invoice_Line_Items!B:B,Invoices!A1312,Invoice_Line_Items!I:I)-(E1312-F1312)</f>
        <v>158.5</v>
      </c>
      <c r="H1312" s="8">
        <f t="shared" si="40"/>
        <v>5</v>
      </c>
      <c r="I1312">
        <f t="shared" si="41"/>
        <v>2021</v>
      </c>
    </row>
    <row r="1313" spans="1:9" x14ac:dyDescent="0.15">
      <c r="A1313" t="s">
        <v>1417</v>
      </c>
      <c r="B1313" t="s">
        <v>23</v>
      </c>
      <c r="C1313" s="3">
        <v>0.1</v>
      </c>
      <c r="D1313" s="2">
        <v>44335.330212218534</v>
      </c>
      <c r="E1313" s="8">
        <f>(SUMIF(Invoice_Line_Items!B:B,Invoices!A1313,Invoice_Line_Items!G:G))</f>
        <v>135.75</v>
      </c>
      <c r="F1313" s="8">
        <f>(SUMIF(Invoice_Line_Items!B:B,Invoices!A1313,Invoice_Line_Items!G:G))*(1-C1313)</f>
        <v>122.175</v>
      </c>
      <c r="G1313" s="8">
        <f>SUMIF(Invoice_Line_Items!B:B,Invoices!A1313,Invoice_Line_Items!I:I)-(E1313-F1313)</f>
        <v>72.424999999999983</v>
      </c>
      <c r="H1313" s="8">
        <f t="shared" si="40"/>
        <v>5</v>
      </c>
      <c r="I1313">
        <f t="shared" si="41"/>
        <v>2021</v>
      </c>
    </row>
    <row r="1314" spans="1:9" x14ac:dyDescent="0.15">
      <c r="A1314" t="s">
        <v>1418</v>
      </c>
      <c r="B1314" t="s">
        <v>18</v>
      </c>
      <c r="C1314" s="3">
        <v>0.1</v>
      </c>
      <c r="D1314" s="2">
        <v>44335.722251428808</v>
      </c>
      <c r="E1314" s="8">
        <f>(SUMIF(Invoice_Line_Items!B:B,Invoices!A1314,Invoice_Line_Items!G:G))</f>
        <v>242.64999999999998</v>
      </c>
      <c r="F1314" s="8">
        <f>(SUMIF(Invoice_Line_Items!B:B,Invoices!A1314,Invoice_Line_Items!G:G))*(1-C1314)</f>
        <v>218.38499999999999</v>
      </c>
      <c r="G1314" s="8">
        <f>SUMIF(Invoice_Line_Items!B:B,Invoices!A1314,Invoice_Line_Items!I:I)-(E1314-F1314)</f>
        <v>82.885000000000019</v>
      </c>
      <c r="H1314" s="8">
        <f t="shared" si="40"/>
        <v>5</v>
      </c>
      <c r="I1314">
        <f t="shared" si="41"/>
        <v>2021</v>
      </c>
    </row>
    <row r="1315" spans="1:9" x14ac:dyDescent="0.15">
      <c r="A1315" t="s">
        <v>1419</v>
      </c>
      <c r="B1315" t="s">
        <v>20</v>
      </c>
      <c r="C1315" s="3">
        <v>0</v>
      </c>
      <c r="D1315" s="2">
        <v>44336.217229224203</v>
      </c>
      <c r="E1315" s="8">
        <f>(SUMIF(Invoice_Line_Items!B:B,Invoices!A1315,Invoice_Line_Items!G:G))</f>
        <v>167.75000000000003</v>
      </c>
      <c r="F1315" s="8">
        <f>(SUMIF(Invoice_Line_Items!B:B,Invoices!A1315,Invoice_Line_Items!G:G))*(1-C1315)</f>
        <v>167.75000000000003</v>
      </c>
      <c r="G1315" s="8">
        <f>SUMIF(Invoice_Line_Items!B:B,Invoices!A1315,Invoice_Line_Items!I:I)-(E1315-F1315)</f>
        <v>75</v>
      </c>
      <c r="H1315" s="8">
        <f t="shared" si="40"/>
        <v>5</v>
      </c>
      <c r="I1315">
        <f t="shared" si="41"/>
        <v>2021</v>
      </c>
    </row>
    <row r="1316" spans="1:9" x14ac:dyDescent="0.15">
      <c r="A1316" t="s">
        <v>1420</v>
      </c>
      <c r="B1316" t="s">
        <v>17</v>
      </c>
      <c r="C1316" s="3">
        <v>0</v>
      </c>
      <c r="D1316" s="2">
        <v>44336.532745583485</v>
      </c>
      <c r="E1316" s="8">
        <f>(SUMIF(Invoice_Line_Items!B:B,Invoices!A1316,Invoice_Line_Items!G:G))</f>
        <v>666.95</v>
      </c>
      <c r="F1316" s="8">
        <f>(SUMIF(Invoice_Line_Items!B:B,Invoices!A1316,Invoice_Line_Items!G:G))*(1-C1316)</f>
        <v>666.95</v>
      </c>
      <c r="G1316" s="8">
        <f>SUMIF(Invoice_Line_Items!B:B,Invoices!A1316,Invoice_Line_Items!I:I)-(E1316-F1316)</f>
        <v>293.90000000000003</v>
      </c>
      <c r="H1316" s="8">
        <f t="shared" si="40"/>
        <v>5</v>
      </c>
      <c r="I1316">
        <f t="shared" si="41"/>
        <v>2021</v>
      </c>
    </row>
    <row r="1317" spans="1:9" x14ac:dyDescent="0.15">
      <c r="A1317" t="s">
        <v>1421</v>
      </c>
      <c r="B1317" t="s">
        <v>19</v>
      </c>
      <c r="C1317" s="3">
        <v>0</v>
      </c>
      <c r="D1317" s="2">
        <v>44336.635159811929</v>
      </c>
      <c r="E1317" s="8">
        <f>(SUMIF(Invoice_Line_Items!B:B,Invoices!A1317,Invoice_Line_Items!G:G))</f>
        <v>70</v>
      </c>
      <c r="F1317" s="8">
        <f>(SUMIF(Invoice_Line_Items!B:B,Invoices!A1317,Invoice_Line_Items!G:G))*(1-C1317)</f>
        <v>70</v>
      </c>
      <c r="G1317" s="8">
        <f>SUMIF(Invoice_Line_Items!B:B,Invoices!A1317,Invoice_Line_Items!I:I)-(E1317-F1317)</f>
        <v>10.999999999999996</v>
      </c>
      <c r="H1317" s="8">
        <f t="shared" si="40"/>
        <v>5</v>
      </c>
      <c r="I1317">
        <f t="shared" si="41"/>
        <v>2021</v>
      </c>
    </row>
    <row r="1318" spans="1:9" x14ac:dyDescent="0.15">
      <c r="A1318" t="s">
        <v>1422</v>
      </c>
      <c r="B1318" t="s">
        <v>21</v>
      </c>
      <c r="C1318" s="3">
        <v>0</v>
      </c>
      <c r="D1318" s="2">
        <v>44336.973207316383</v>
      </c>
      <c r="E1318" s="8">
        <f>(SUMIF(Invoice_Line_Items!B:B,Invoices!A1318,Invoice_Line_Items!G:G))</f>
        <v>863.15</v>
      </c>
      <c r="F1318" s="8">
        <f>(SUMIF(Invoice_Line_Items!B:B,Invoices!A1318,Invoice_Line_Items!G:G))*(1-C1318)</f>
        <v>863.15</v>
      </c>
      <c r="G1318" s="8">
        <f>SUMIF(Invoice_Line_Items!B:B,Invoices!A1318,Invoice_Line_Items!I:I)-(E1318-F1318)</f>
        <v>271.19999999999993</v>
      </c>
      <c r="H1318" s="8">
        <f t="shared" si="40"/>
        <v>5</v>
      </c>
      <c r="I1318">
        <f t="shared" si="41"/>
        <v>2021</v>
      </c>
    </row>
    <row r="1319" spans="1:9" x14ac:dyDescent="0.15">
      <c r="A1319" t="s">
        <v>1423</v>
      </c>
      <c r="B1319" t="s">
        <v>29</v>
      </c>
      <c r="C1319" s="3">
        <v>0.1</v>
      </c>
      <c r="D1319" s="2">
        <v>44337.121424512457</v>
      </c>
      <c r="E1319" s="8">
        <f>(SUMIF(Invoice_Line_Items!B:B,Invoices!A1319,Invoice_Line_Items!G:G))</f>
        <v>3884.35</v>
      </c>
      <c r="F1319" s="8">
        <f>(SUMIF(Invoice_Line_Items!B:B,Invoices!A1319,Invoice_Line_Items!G:G))*(1-C1319)</f>
        <v>3495.915</v>
      </c>
      <c r="G1319" s="8">
        <f>SUMIF(Invoice_Line_Items!B:B,Invoices!A1319,Invoice_Line_Items!I:I)-(E1319-F1319)</f>
        <v>867.51499999999987</v>
      </c>
      <c r="H1319" s="8">
        <f t="shared" si="40"/>
        <v>5</v>
      </c>
      <c r="I1319">
        <f t="shared" si="41"/>
        <v>2021</v>
      </c>
    </row>
    <row r="1320" spans="1:9" x14ac:dyDescent="0.15">
      <c r="A1320" t="s">
        <v>1424</v>
      </c>
      <c r="B1320" t="s">
        <v>19</v>
      </c>
      <c r="C1320" s="3">
        <v>0</v>
      </c>
      <c r="D1320" s="2">
        <v>44337.239777912611</v>
      </c>
      <c r="E1320" s="8">
        <f>(SUMIF(Invoice_Line_Items!B:B,Invoices!A1320,Invoice_Line_Items!G:G))</f>
        <v>142.44999999999999</v>
      </c>
      <c r="F1320" s="8">
        <f>(SUMIF(Invoice_Line_Items!B:B,Invoices!A1320,Invoice_Line_Items!G:G))*(1-C1320)</f>
        <v>142.44999999999999</v>
      </c>
      <c r="G1320" s="8">
        <f>SUMIF(Invoice_Line_Items!B:B,Invoices!A1320,Invoice_Line_Items!I:I)-(E1320-F1320)</f>
        <v>34.449999999999989</v>
      </c>
      <c r="H1320" s="8">
        <f t="shared" si="40"/>
        <v>5</v>
      </c>
      <c r="I1320">
        <f t="shared" si="41"/>
        <v>2021</v>
      </c>
    </row>
    <row r="1321" spans="1:9" x14ac:dyDescent="0.15">
      <c r="A1321" t="s">
        <v>1425</v>
      </c>
      <c r="B1321" t="s">
        <v>21</v>
      </c>
      <c r="C1321" s="3">
        <v>0</v>
      </c>
      <c r="D1321" s="2">
        <v>44337.471753176738</v>
      </c>
      <c r="E1321" s="8">
        <f>(SUMIF(Invoice_Line_Items!B:B,Invoices!A1321,Invoice_Line_Items!G:G))</f>
        <v>129.94999999999999</v>
      </c>
      <c r="F1321" s="8">
        <f>(SUMIF(Invoice_Line_Items!B:B,Invoices!A1321,Invoice_Line_Items!G:G))*(1-C1321)</f>
        <v>129.94999999999999</v>
      </c>
      <c r="G1321" s="8">
        <f>SUMIF(Invoice_Line_Items!B:B,Invoices!A1321,Invoice_Line_Items!I:I)-(E1321-F1321)</f>
        <v>40.449999999999989</v>
      </c>
      <c r="H1321" s="8">
        <f t="shared" si="40"/>
        <v>5</v>
      </c>
      <c r="I1321">
        <f t="shared" si="41"/>
        <v>2021</v>
      </c>
    </row>
    <row r="1322" spans="1:9" x14ac:dyDescent="0.15">
      <c r="A1322" t="s">
        <v>1426</v>
      </c>
      <c r="B1322" t="s">
        <v>18</v>
      </c>
      <c r="C1322" s="3">
        <v>0.1</v>
      </c>
      <c r="D1322" s="2">
        <v>44337.647062802273</v>
      </c>
      <c r="E1322" s="8">
        <f>(SUMIF(Invoice_Line_Items!B:B,Invoices!A1322,Invoice_Line_Items!G:G))</f>
        <v>5226.2999999999984</v>
      </c>
      <c r="F1322" s="8">
        <f>(SUMIF(Invoice_Line_Items!B:B,Invoices!A1322,Invoice_Line_Items!G:G))*(1-C1322)</f>
        <v>4703.6699999999983</v>
      </c>
      <c r="G1322" s="8">
        <f>SUMIF(Invoice_Line_Items!B:B,Invoices!A1322,Invoice_Line_Items!I:I)-(E1322-F1322)</f>
        <v>1383.22</v>
      </c>
      <c r="H1322" s="8">
        <f t="shared" si="40"/>
        <v>5</v>
      </c>
      <c r="I1322">
        <f t="shared" si="41"/>
        <v>2021</v>
      </c>
    </row>
    <row r="1323" spans="1:9" x14ac:dyDescent="0.15">
      <c r="A1323" t="s">
        <v>1427</v>
      </c>
      <c r="B1323" t="s">
        <v>24</v>
      </c>
      <c r="C1323" s="3">
        <v>0.1</v>
      </c>
      <c r="D1323" s="2">
        <v>44338.09890134701</v>
      </c>
      <c r="E1323" s="8">
        <f>(SUMIF(Invoice_Line_Items!B:B,Invoices!A1323,Invoice_Line_Items!G:G))</f>
        <v>1171.1500000000001</v>
      </c>
      <c r="F1323" s="8">
        <f>(SUMIF(Invoice_Line_Items!B:B,Invoices!A1323,Invoice_Line_Items!G:G))*(1-C1323)</f>
        <v>1054.0350000000001</v>
      </c>
      <c r="G1323" s="8">
        <f>SUMIF(Invoice_Line_Items!B:B,Invoices!A1323,Invoice_Line_Items!I:I)-(E1323-F1323)</f>
        <v>266.13499999999993</v>
      </c>
      <c r="H1323" s="8">
        <f t="shared" si="40"/>
        <v>5</v>
      </c>
      <c r="I1323">
        <f t="shared" si="41"/>
        <v>2021</v>
      </c>
    </row>
    <row r="1324" spans="1:9" x14ac:dyDescent="0.15">
      <c r="A1324" t="s">
        <v>1428</v>
      </c>
      <c r="B1324" t="s">
        <v>17</v>
      </c>
      <c r="C1324" s="3">
        <v>0</v>
      </c>
      <c r="D1324" s="2">
        <v>44338.122729595118</v>
      </c>
      <c r="E1324" s="8">
        <f>(SUMIF(Invoice_Line_Items!B:B,Invoices!A1324,Invoice_Line_Items!G:G))</f>
        <v>368.65</v>
      </c>
      <c r="F1324" s="8">
        <f>(SUMIF(Invoice_Line_Items!B:B,Invoices!A1324,Invoice_Line_Items!G:G))*(1-C1324)</f>
        <v>368.65</v>
      </c>
      <c r="G1324" s="8">
        <f>SUMIF(Invoice_Line_Items!B:B,Invoices!A1324,Invoice_Line_Items!I:I)-(E1324-F1324)</f>
        <v>136.94999999999999</v>
      </c>
      <c r="H1324" s="8">
        <f t="shared" si="40"/>
        <v>5</v>
      </c>
      <c r="I1324">
        <f t="shared" si="41"/>
        <v>2021</v>
      </c>
    </row>
    <row r="1325" spans="1:9" x14ac:dyDescent="0.15">
      <c r="A1325" t="s">
        <v>1429</v>
      </c>
      <c r="B1325" t="s">
        <v>23</v>
      </c>
      <c r="C1325" s="3">
        <v>0</v>
      </c>
      <c r="D1325" s="2">
        <v>44338.226970630938</v>
      </c>
      <c r="E1325" s="8">
        <f>(SUMIF(Invoice_Line_Items!B:B,Invoices!A1325,Invoice_Line_Items!G:G))</f>
        <v>440.64999999999992</v>
      </c>
      <c r="F1325" s="8">
        <f>(SUMIF(Invoice_Line_Items!B:B,Invoices!A1325,Invoice_Line_Items!G:G))*(1-C1325)</f>
        <v>440.64999999999992</v>
      </c>
      <c r="G1325" s="8">
        <f>SUMIF(Invoice_Line_Items!B:B,Invoices!A1325,Invoice_Line_Items!I:I)-(E1325-F1325)</f>
        <v>143.89999999999998</v>
      </c>
      <c r="H1325" s="8">
        <f t="shared" si="40"/>
        <v>5</v>
      </c>
      <c r="I1325">
        <f t="shared" si="41"/>
        <v>2021</v>
      </c>
    </row>
    <row r="1326" spans="1:9" x14ac:dyDescent="0.15">
      <c r="A1326" t="s">
        <v>1430</v>
      </c>
      <c r="B1326" t="s">
        <v>22</v>
      </c>
      <c r="C1326" s="3">
        <v>0.2</v>
      </c>
      <c r="D1326" s="2">
        <v>44338.555497261419</v>
      </c>
      <c r="E1326" s="8">
        <f>(SUMIF(Invoice_Line_Items!B:B,Invoices!A1326,Invoice_Line_Items!G:G))</f>
        <v>1422.2</v>
      </c>
      <c r="F1326" s="8">
        <f>(SUMIF(Invoice_Line_Items!B:B,Invoices!A1326,Invoice_Line_Items!G:G))*(1-C1326)</f>
        <v>1137.76</v>
      </c>
      <c r="G1326" s="8">
        <f>SUMIF(Invoice_Line_Items!B:B,Invoices!A1326,Invoice_Line_Items!I:I)-(E1326-F1326)</f>
        <v>217.31</v>
      </c>
      <c r="H1326" s="8">
        <f t="shared" si="40"/>
        <v>5</v>
      </c>
      <c r="I1326">
        <f t="shared" si="41"/>
        <v>2021</v>
      </c>
    </row>
    <row r="1327" spans="1:9" x14ac:dyDescent="0.15">
      <c r="A1327" t="s">
        <v>1431</v>
      </c>
      <c r="B1327" t="s">
        <v>25</v>
      </c>
      <c r="C1327" s="3">
        <v>0</v>
      </c>
      <c r="D1327" s="2">
        <v>44339.028779093074</v>
      </c>
      <c r="E1327" s="8">
        <f>(SUMIF(Invoice_Line_Items!B:B,Invoices!A1327,Invoice_Line_Items!G:G))</f>
        <v>1219.75</v>
      </c>
      <c r="F1327" s="8">
        <f>(SUMIF(Invoice_Line_Items!B:B,Invoices!A1327,Invoice_Line_Items!G:G))*(1-C1327)</f>
        <v>1219.75</v>
      </c>
      <c r="G1327" s="8">
        <f>SUMIF(Invoice_Line_Items!B:B,Invoices!A1327,Invoice_Line_Items!I:I)-(E1327-F1327)</f>
        <v>293.89999999999992</v>
      </c>
      <c r="H1327" s="8">
        <f t="shared" si="40"/>
        <v>5</v>
      </c>
      <c r="I1327">
        <f t="shared" si="41"/>
        <v>2021</v>
      </c>
    </row>
    <row r="1328" spans="1:9" x14ac:dyDescent="0.15">
      <c r="A1328" t="s">
        <v>1432</v>
      </c>
      <c r="B1328" t="s">
        <v>29</v>
      </c>
      <c r="C1328" s="3">
        <v>0</v>
      </c>
      <c r="D1328" s="2">
        <v>44339.167599659697</v>
      </c>
      <c r="E1328" s="8">
        <f>(SUMIF(Invoice_Line_Items!B:B,Invoices!A1328,Invoice_Line_Items!G:G))</f>
        <v>570.5</v>
      </c>
      <c r="F1328" s="8">
        <f>(SUMIF(Invoice_Line_Items!B:B,Invoices!A1328,Invoice_Line_Items!G:G))*(1-C1328)</f>
        <v>570.5</v>
      </c>
      <c r="G1328" s="8">
        <f>SUMIF(Invoice_Line_Items!B:B,Invoices!A1328,Invoice_Line_Items!I:I)-(E1328-F1328)</f>
        <v>219.6</v>
      </c>
      <c r="H1328" s="8">
        <f t="shared" si="40"/>
        <v>5</v>
      </c>
      <c r="I1328">
        <f t="shared" si="41"/>
        <v>2021</v>
      </c>
    </row>
    <row r="1329" spans="1:9" x14ac:dyDescent="0.15">
      <c r="A1329" t="s">
        <v>1433</v>
      </c>
      <c r="B1329" t="s">
        <v>23</v>
      </c>
      <c r="C1329" s="3">
        <v>0.2</v>
      </c>
      <c r="D1329" s="2">
        <v>44339.442712915996</v>
      </c>
      <c r="E1329" s="8">
        <f>(SUMIF(Invoice_Line_Items!B:B,Invoices!A1329,Invoice_Line_Items!G:G))</f>
        <v>1028.0999999999999</v>
      </c>
      <c r="F1329" s="8">
        <f>(SUMIF(Invoice_Line_Items!B:B,Invoices!A1329,Invoice_Line_Items!G:G))*(1-C1329)</f>
        <v>822.48</v>
      </c>
      <c r="G1329" s="8">
        <f>SUMIF(Invoice_Line_Items!B:B,Invoices!A1329,Invoice_Line_Items!I:I)-(E1329-F1329)</f>
        <v>143.98000000000013</v>
      </c>
      <c r="H1329" s="8">
        <f t="shared" si="40"/>
        <v>5</v>
      </c>
      <c r="I1329">
        <f t="shared" si="41"/>
        <v>2021</v>
      </c>
    </row>
    <row r="1330" spans="1:9" x14ac:dyDescent="0.15">
      <c r="A1330" t="s">
        <v>1434</v>
      </c>
      <c r="B1330" t="s">
        <v>19</v>
      </c>
      <c r="C1330" s="3">
        <v>0</v>
      </c>
      <c r="D1330" s="2">
        <v>44339.649166081195</v>
      </c>
      <c r="E1330" s="8">
        <f>(SUMIF(Invoice_Line_Items!B:B,Invoices!A1330,Invoice_Line_Items!G:G))</f>
        <v>123.69999999999999</v>
      </c>
      <c r="F1330" s="8">
        <f>(SUMIF(Invoice_Line_Items!B:B,Invoices!A1330,Invoice_Line_Items!G:G))*(1-C1330)</f>
        <v>123.69999999999999</v>
      </c>
      <c r="G1330" s="8">
        <f>SUMIF(Invoice_Line_Items!B:B,Invoices!A1330,Invoice_Line_Items!I:I)-(E1330-F1330)</f>
        <v>45.449999999999996</v>
      </c>
      <c r="H1330" s="8">
        <f t="shared" si="40"/>
        <v>5</v>
      </c>
      <c r="I1330">
        <f t="shared" si="41"/>
        <v>2021</v>
      </c>
    </row>
    <row r="1331" spans="1:9" x14ac:dyDescent="0.15">
      <c r="A1331" t="s">
        <v>1435</v>
      </c>
      <c r="B1331" t="s">
        <v>17</v>
      </c>
      <c r="C1331" s="3">
        <v>0.1</v>
      </c>
      <c r="D1331" s="2">
        <v>44339.748127379215</v>
      </c>
      <c r="E1331" s="8">
        <f>(SUMIF(Invoice_Line_Items!B:B,Invoices!A1331,Invoice_Line_Items!G:G))</f>
        <v>520</v>
      </c>
      <c r="F1331" s="8">
        <f>(SUMIF(Invoice_Line_Items!B:B,Invoices!A1331,Invoice_Line_Items!G:G))*(1-C1331)</f>
        <v>468</v>
      </c>
      <c r="G1331" s="8">
        <f>SUMIF(Invoice_Line_Items!B:B,Invoices!A1331,Invoice_Line_Items!I:I)-(E1331-F1331)</f>
        <v>130</v>
      </c>
      <c r="H1331" s="8">
        <f t="shared" si="40"/>
        <v>5</v>
      </c>
      <c r="I1331">
        <f t="shared" si="41"/>
        <v>2021</v>
      </c>
    </row>
    <row r="1332" spans="1:9" x14ac:dyDescent="0.15">
      <c r="A1332" t="s">
        <v>1436</v>
      </c>
      <c r="B1332" t="s">
        <v>20</v>
      </c>
      <c r="C1332" s="3">
        <v>0.1</v>
      </c>
      <c r="D1332" s="2">
        <v>44339.984919309572</v>
      </c>
      <c r="E1332" s="8">
        <f>(SUMIF(Invoice_Line_Items!B:B,Invoices!A1332,Invoice_Line_Items!G:G))</f>
        <v>259.55</v>
      </c>
      <c r="F1332" s="8">
        <f>(SUMIF(Invoice_Line_Items!B:B,Invoices!A1332,Invoice_Line_Items!G:G))*(1-C1332)</f>
        <v>233.59500000000003</v>
      </c>
      <c r="G1332" s="8">
        <f>SUMIF(Invoice_Line_Items!B:B,Invoices!A1332,Invoice_Line_Items!I:I)-(E1332-F1332)</f>
        <v>101.49500000000002</v>
      </c>
      <c r="H1332" s="8">
        <f t="shared" si="40"/>
        <v>5</v>
      </c>
      <c r="I1332">
        <f t="shared" si="41"/>
        <v>2021</v>
      </c>
    </row>
    <row r="1333" spans="1:9" x14ac:dyDescent="0.15">
      <c r="A1333" t="s">
        <v>1437</v>
      </c>
      <c r="B1333" t="s">
        <v>21</v>
      </c>
      <c r="C1333" s="3">
        <v>0</v>
      </c>
      <c r="D1333" s="2">
        <v>44340.47156498905</v>
      </c>
      <c r="E1333" s="8">
        <f>(SUMIF(Invoice_Line_Items!B:B,Invoices!A1333,Invoice_Line_Items!G:G))</f>
        <v>2584.8000000000002</v>
      </c>
      <c r="F1333" s="8">
        <f>(SUMIF(Invoice_Line_Items!B:B,Invoices!A1333,Invoice_Line_Items!G:G))*(1-C1333)</f>
        <v>2584.8000000000002</v>
      </c>
      <c r="G1333" s="8">
        <f>SUMIF(Invoice_Line_Items!B:B,Invoices!A1333,Invoice_Line_Items!I:I)-(E1333-F1333)</f>
        <v>920.55</v>
      </c>
      <c r="H1333" s="8">
        <f t="shared" si="40"/>
        <v>5</v>
      </c>
      <c r="I1333">
        <f t="shared" si="41"/>
        <v>2021</v>
      </c>
    </row>
    <row r="1334" spans="1:9" x14ac:dyDescent="0.15">
      <c r="A1334" t="s">
        <v>1438</v>
      </c>
      <c r="B1334" t="s">
        <v>20</v>
      </c>
      <c r="C1334" s="3">
        <v>0</v>
      </c>
      <c r="D1334" s="2">
        <v>44340.522998034838</v>
      </c>
      <c r="E1334" s="8">
        <f>(SUMIF(Invoice_Line_Items!B:B,Invoices!A1334,Invoice_Line_Items!G:G))</f>
        <v>273.5</v>
      </c>
      <c r="F1334" s="8">
        <f>(SUMIF(Invoice_Line_Items!B:B,Invoices!A1334,Invoice_Line_Items!G:G))*(1-C1334)</f>
        <v>273.5</v>
      </c>
      <c r="G1334" s="8">
        <f>SUMIF(Invoice_Line_Items!B:B,Invoices!A1334,Invoice_Line_Items!I:I)-(E1334-F1334)</f>
        <v>148.19999999999996</v>
      </c>
      <c r="H1334" s="8">
        <f t="shared" si="40"/>
        <v>5</v>
      </c>
      <c r="I1334">
        <f t="shared" si="41"/>
        <v>2021</v>
      </c>
    </row>
    <row r="1335" spans="1:9" x14ac:dyDescent="0.15">
      <c r="A1335" t="s">
        <v>1439</v>
      </c>
      <c r="B1335" t="s">
        <v>29</v>
      </c>
      <c r="C1335" s="3">
        <v>0.1</v>
      </c>
      <c r="D1335" s="2">
        <v>44340.859385178213</v>
      </c>
      <c r="E1335" s="8">
        <f>(SUMIF(Invoice_Line_Items!B:B,Invoices!A1335,Invoice_Line_Items!G:G))</f>
        <v>2513.1999999999998</v>
      </c>
      <c r="F1335" s="8">
        <f>(SUMIF(Invoice_Line_Items!B:B,Invoices!A1335,Invoice_Line_Items!G:G))*(1-C1335)</f>
        <v>2261.88</v>
      </c>
      <c r="G1335" s="8">
        <f>SUMIF(Invoice_Line_Items!B:B,Invoices!A1335,Invoice_Line_Items!I:I)-(E1335-F1335)</f>
        <v>981.83000000000015</v>
      </c>
      <c r="H1335" s="8">
        <f t="shared" si="40"/>
        <v>5</v>
      </c>
      <c r="I1335">
        <f t="shared" si="41"/>
        <v>2021</v>
      </c>
    </row>
    <row r="1336" spans="1:9" x14ac:dyDescent="0.15">
      <c r="A1336" t="s">
        <v>1440</v>
      </c>
      <c r="B1336" t="s">
        <v>18</v>
      </c>
      <c r="C1336" s="3">
        <v>0</v>
      </c>
      <c r="D1336" s="2">
        <v>44341.139040214104</v>
      </c>
      <c r="E1336" s="8">
        <f>(SUMIF(Invoice_Line_Items!B:B,Invoices!A1336,Invoice_Line_Items!G:G))</f>
        <v>166.89999999999998</v>
      </c>
      <c r="F1336" s="8">
        <f>(SUMIF(Invoice_Line_Items!B:B,Invoices!A1336,Invoice_Line_Items!G:G))*(1-C1336)</f>
        <v>166.89999999999998</v>
      </c>
      <c r="G1336" s="8">
        <f>SUMIF(Invoice_Line_Items!B:B,Invoices!A1336,Invoice_Line_Items!I:I)-(E1336-F1336)</f>
        <v>56.54999999999999</v>
      </c>
      <c r="H1336" s="8">
        <f t="shared" si="40"/>
        <v>5</v>
      </c>
      <c r="I1336">
        <f t="shared" si="41"/>
        <v>2021</v>
      </c>
    </row>
    <row r="1337" spans="1:9" x14ac:dyDescent="0.15">
      <c r="A1337" t="s">
        <v>1441</v>
      </c>
      <c r="B1337" t="s">
        <v>22</v>
      </c>
      <c r="C1337" s="3">
        <v>0.1</v>
      </c>
      <c r="D1337" s="2">
        <v>44341.404963515495</v>
      </c>
      <c r="E1337" s="8">
        <f>(SUMIF(Invoice_Line_Items!B:B,Invoices!A1337,Invoice_Line_Items!G:G))</f>
        <v>5204.3999999999996</v>
      </c>
      <c r="F1337" s="8">
        <f>(SUMIF(Invoice_Line_Items!B:B,Invoices!A1337,Invoice_Line_Items!G:G))*(1-C1337)</f>
        <v>4683.96</v>
      </c>
      <c r="G1337" s="8">
        <f>SUMIF(Invoice_Line_Items!B:B,Invoices!A1337,Invoice_Line_Items!I:I)-(E1337-F1337)</f>
        <v>1076.26</v>
      </c>
      <c r="H1337" s="8">
        <f t="shared" si="40"/>
        <v>5</v>
      </c>
      <c r="I1337">
        <f t="shared" si="41"/>
        <v>2021</v>
      </c>
    </row>
    <row r="1338" spans="1:9" x14ac:dyDescent="0.15">
      <c r="A1338" t="s">
        <v>1442</v>
      </c>
      <c r="B1338" t="s">
        <v>29</v>
      </c>
      <c r="C1338" s="3">
        <v>0</v>
      </c>
      <c r="D1338" s="2">
        <v>44341.42519407966</v>
      </c>
      <c r="E1338" s="8">
        <f>(SUMIF(Invoice_Line_Items!B:B,Invoices!A1338,Invoice_Line_Items!G:G))</f>
        <v>62.65</v>
      </c>
      <c r="F1338" s="8">
        <f>(SUMIF(Invoice_Line_Items!B:B,Invoices!A1338,Invoice_Line_Items!G:G))*(1-C1338)</f>
        <v>62.65</v>
      </c>
      <c r="G1338" s="8">
        <f>SUMIF(Invoice_Line_Items!B:B,Invoices!A1338,Invoice_Line_Items!I:I)-(E1338-F1338)</f>
        <v>12.849999999999996</v>
      </c>
      <c r="H1338" s="8">
        <f t="shared" si="40"/>
        <v>5</v>
      </c>
      <c r="I1338">
        <f t="shared" si="41"/>
        <v>2021</v>
      </c>
    </row>
    <row r="1339" spans="1:9" x14ac:dyDescent="0.15">
      <c r="A1339" t="s">
        <v>1443</v>
      </c>
      <c r="B1339" t="s">
        <v>25</v>
      </c>
      <c r="C1339" s="3">
        <v>0</v>
      </c>
      <c r="D1339" s="2">
        <v>44341.729137627604</v>
      </c>
      <c r="E1339" s="8">
        <f>(SUMIF(Invoice_Line_Items!B:B,Invoices!A1339,Invoice_Line_Items!G:G))</f>
        <v>1725</v>
      </c>
      <c r="F1339" s="8">
        <f>(SUMIF(Invoice_Line_Items!B:B,Invoices!A1339,Invoice_Line_Items!G:G))*(1-C1339)</f>
        <v>1725</v>
      </c>
      <c r="G1339" s="8">
        <f>SUMIF(Invoice_Line_Items!B:B,Invoices!A1339,Invoice_Line_Items!I:I)-(E1339-F1339)</f>
        <v>556.25</v>
      </c>
      <c r="H1339" s="8">
        <f t="shared" si="40"/>
        <v>5</v>
      </c>
      <c r="I1339">
        <f t="shared" si="41"/>
        <v>2021</v>
      </c>
    </row>
    <row r="1340" spans="1:9" x14ac:dyDescent="0.15">
      <c r="A1340" t="s">
        <v>1444</v>
      </c>
      <c r="B1340" t="s">
        <v>24</v>
      </c>
      <c r="C1340" s="3">
        <v>0</v>
      </c>
      <c r="D1340" s="2">
        <v>44342.203258256908</v>
      </c>
      <c r="E1340" s="8">
        <f>(SUMIF(Invoice_Line_Items!B:B,Invoices!A1340,Invoice_Line_Items!G:G))</f>
        <v>149.39999999999998</v>
      </c>
      <c r="F1340" s="8">
        <f>(SUMIF(Invoice_Line_Items!B:B,Invoices!A1340,Invoice_Line_Items!G:G))*(1-C1340)</f>
        <v>149.39999999999998</v>
      </c>
      <c r="G1340" s="8">
        <f>SUMIF(Invoice_Line_Items!B:B,Invoices!A1340,Invoice_Line_Items!I:I)-(E1340-F1340)</f>
        <v>46.999999999999986</v>
      </c>
      <c r="H1340" s="8">
        <f t="shared" si="40"/>
        <v>5</v>
      </c>
      <c r="I1340">
        <f t="shared" si="41"/>
        <v>2021</v>
      </c>
    </row>
    <row r="1341" spans="1:9" x14ac:dyDescent="0.15">
      <c r="A1341" t="s">
        <v>1445</v>
      </c>
      <c r="B1341" t="s">
        <v>23</v>
      </c>
      <c r="C1341" s="3">
        <v>0.1</v>
      </c>
      <c r="D1341" s="2">
        <v>44342.561041047644</v>
      </c>
      <c r="E1341" s="8">
        <f>(SUMIF(Invoice_Line_Items!B:B,Invoices!A1341,Invoice_Line_Items!G:G))</f>
        <v>1628.9500000000003</v>
      </c>
      <c r="F1341" s="8">
        <f>(SUMIF(Invoice_Line_Items!B:B,Invoices!A1341,Invoice_Line_Items!G:G))*(1-C1341)</f>
        <v>1466.0550000000003</v>
      </c>
      <c r="G1341" s="8">
        <f>SUMIF(Invoice_Line_Items!B:B,Invoices!A1341,Invoice_Line_Items!I:I)-(E1341-F1341)</f>
        <v>431.70500000000004</v>
      </c>
      <c r="H1341" s="8">
        <f t="shared" si="40"/>
        <v>5</v>
      </c>
      <c r="I1341">
        <f t="shared" si="41"/>
        <v>2021</v>
      </c>
    </row>
    <row r="1342" spans="1:9" x14ac:dyDescent="0.15">
      <c r="A1342" t="s">
        <v>1446</v>
      </c>
      <c r="B1342" t="s">
        <v>21</v>
      </c>
      <c r="C1342" s="3">
        <v>0</v>
      </c>
      <c r="D1342" s="2">
        <v>44342.778658743409</v>
      </c>
      <c r="E1342" s="8">
        <f>(SUMIF(Invoice_Line_Items!B:B,Invoices!A1342,Invoice_Line_Items!G:G))</f>
        <v>513.5</v>
      </c>
      <c r="F1342" s="8">
        <f>(SUMIF(Invoice_Line_Items!B:B,Invoices!A1342,Invoice_Line_Items!G:G))*(1-C1342)</f>
        <v>513.5</v>
      </c>
      <c r="G1342" s="8">
        <f>SUMIF(Invoice_Line_Items!B:B,Invoices!A1342,Invoice_Line_Items!I:I)-(E1342-F1342)</f>
        <v>195.49999999999994</v>
      </c>
      <c r="H1342" s="8">
        <f t="shared" si="40"/>
        <v>5</v>
      </c>
      <c r="I1342">
        <f t="shared" si="41"/>
        <v>2021</v>
      </c>
    </row>
    <row r="1343" spans="1:9" x14ac:dyDescent="0.15">
      <c r="A1343" t="s">
        <v>1447</v>
      </c>
      <c r="B1343" t="s">
        <v>17</v>
      </c>
      <c r="C1343" s="3">
        <v>0</v>
      </c>
      <c r="D1343" s="2">
        <v>44342.900982073115</v>
      </c>
      <c r="E1343" s="8">
        <f>(SUMIF(Invoice_Line_Items!B:B,Invoices!A1343,Invoice_Line_Items!G:G))</f>
        <v>1067.9000000000001</v>
      </c>
      <c r="F1343" s="8">
        <f>(SUMIF(Invoice_Line_Items!B:B,Invoices!A1343,Invoice_Line_Items!G:G))*(1-C1343)</f>
        <v>1067.9000000000001</v>
      </c>
      <c r="G1343" s="8">
        <f>SUMIF(Invoice_Line_Items!B:B,Invoices!A1343,Invoice_Line_Items!I:I)-(E1343-F1343)</f>
        <v>408.84999999999991</v>
      </c>
      <c r="H1343" s="8">
        <f t="shared" si="40"/>
        <v>5</v>
      </c>
      <c r="I1343">
        <f t="shared" si="41"/>
        <v>2021</v>
      </c>
    </row>
    <row r="1344" spans="1:9" x14ac:dyDescent="0.15">
      <c r="A1344" t="s">
        <v>1448</v>
      </c>
      <c r="B1344" t="s">
        <v>20</v>
      </c>
      <c r="C1344" s="3">
        <v>0.2</v>
      </c>
      <c r="D1344" s="2">
        <v>44343.329380137904</v>
      </c>
      <c r="E1344" s="8">
        <f>(SUMIF(Invoice_Line_Items!B:B,Invoices!A1344,Invoice_Line_Items!G:G))</f>
        <v>53.699999999999996</v>
      </c>
      <c r="F1344" s="8">
        <f>(SUMIF(Invoice_Line_Items!B:B,Invoices!A1344,Invoice_Line_Items!G:G))*(1-C1344)</f>
        <v>42.96</v>
      </c>
      <c r="G1344" s="8">
        <f>SUMIF(Invoice_Line_Items!B:B,Invoices!A1344,Invoice_Line_Items!I:I)-(E1344-F1344)</f>
        <v>8.4600000000000009</v>
      </c>
      <c r="H1344" s="8">
        <f t="shared" si="40"/>
        <v>5</v>
      </c>
      <c r="I1344">
        <f t="shared" si="41"/>
        <v>2021</v>
      </c>
    </row>
    <row r="1345" spans="1:9" x14ac:dyDescent="0.15">
      <c r="A1345" t="s">
        <v>1449</v>
      </c>
      <c r="B1345" t="s">
        <v>17</v>
      </c>
      <c r="C1345" s="3">
        <v>0</v>
      </c>
      <c r="D1345" s="2">
        <v>44343.825206181384</v>
      </c>
      <c r="E1345" s="8">
        <f>(SUMIF(Invoice_Line_Items!B:B,Invoices!A1345,Invoice_Line_Items!G:G))</f>
        <v>397.35</v>
      </c>
      <c r="F1345" s="8">
        <f>(SUMIF(Invoice_Line_Items!B:B,Invoices!A1345,Invoice_Line_Items!G:G))*(1-C1345)</f>
        <v>397.35</v>
      </c>
      <c r="G1345" s="8">
        <f>SUMIF(Invoice_Line_Items!B:B,Invoices!A1345,Invoice_Line_Items!I:I)-(E1345-F1345)</f>
        <v>137.05000000000001</v>
      </c>
      <c r="H1345" s="8">
        <f t="shared" si="40"/>
        <v>5</v>
      </c>
      <c r="I1345">
        <f t="shared" si="41"/>
        <v>2021</v>
      </c>
    </row>
    <row r="1346" spans="1:9" x14ac:dyDescent="0.15">
      <c r="A1346" t="s">
        <v>1450</v>
      </c>
      <c r="B1346" t="s">
        <v>17</v>
      </c>
      <c r="C1346" s="3">
        <v>0.2</v>
      </c>
      <c r="D1346" s="2">
        <v>44344.203991376526</v>
      </c>
      <c r="E1346" s="8">
        <f>(SUMIF(Invoice_Line_Items!B:B,Invoices!A1346,Invoice_Line_Items!G:G))</f>
        <v>2.95</v>
      </c>
      <c r="F1346" s="8">
        <f>(SUMIF(Invoice_Line_Items!B:B,Invoices!A1346,Invoice_Line_Items!G:G))*(1-C1346)</f>
        <v>2.3600000000000003</v>
      </c>
      <c r="G1346" s="8">
        <f>SUMIF(Invoice_Line_Items!B:B,Invoices!A1346,Invoice_Line_Items!I:I)-(E1346-F1346)</f>
        <v>0.56000000000000028</v>
      </c>
      <c r="H1346" s="8">
        <f t="shared" si="40"/>
        <v>5</v>
      </c>
      <c r="I1346">
        <f t="shared" si="41"/>
        <v>2021</v>
      </c>
    </row>
    <row r="1347" spans="1:9" x14ac:dyDescent="0.15">
      <c r="A1347" t="s">
        <v>1451</v>
      </c>
      <c r="B1347" t="s">
        <v>23</v>
      </c>
      <c r="C1347" s="3">
        <v>0.1</v>
      </c>
      <c r="D1347" s="2">
        <v>44344.388790378558</v>
      </c>
      <c r="E1347" s="8">
        <f>(SUMIF(Invoice_Line_Items!B:B,Invoices!A1347,Invoice_Line_Items!G:G))</f>
        <v>3276.7999999999997</v>
      </c>
      <c r="F1347" s="8">
        <f>(SUMIF(Invoice_Line_Items!B:B,Invoices!A1347,Invoice_Line_Items!G:G))*(1-C1347)</f>
        <v>2949.12</v>
      </c>
      <c r="G1347" s="8">
        <f>SUMIF(Invoice_Line_Items!B:B,Invoices!A1347,Invoice_Line_Items!I:I)-(E1347-F1347)</f>
        <v>927.57000000000039</v>
      </c>
      <c r="H1347" s="8">
        <f t="shared" ref="H1347:H1410" si="42">MONTH(D1347)</f>
        <v>5</v>
      </c>
      <c r="I1347">
        <f t="shared" ref="I1347:I1410" si="43">YEAR(D1347)</f>
        <v>2021</v>
      </c>
    </row>
    <row r="1348" spans="1:9" x14ac:dyDescent="0.15">
      <c r="A1348" t="s">
        <v>1452</v>
      </c>
      <c r="B1348" t="s">
        <v>24</v>
      </c>
      <c r="C1348" s="3">
        <v>0.1</v>
      </c>
      <c r="D1348" s="2">
        <v>44344.590459902989</v>
      </c>
      <c r="E1348" s="8">
        <f>(SUMIF(Invoice_Line_Items!B:B,Invoices!A1348,Invoice_Line_Items!G:G))</f>
        <v>5567.1</v>
      </c>
      <c r="F1348" s="8">
        <f>(SUMIF(Invoice_Line_Items!B:B,Invoices!A1348,Invoice_Line_Items!G:G))*(1-C1348)</f>
        <v>5010.3900000000003</v>
      </c>
      <c r="G1348" s="8">
        <f>SUMIF(Invoice_Line_Items!B:B,Invoices!A1348,Invoice_Line_Items!I:I)-(E1348-F1348)</f>
        <v>1694.54</v>
      </c>
      <c r="H1348" s="8">
        <f t="shared" si="42"/>
        <v>5</v>
      </c>
      <c r="I1348">
        <f t="shared" si="43"/>
        <v>2021</v>
      </c>
    </row>
    <row r="1349" spans="1:9" x14ac:dyDescent="0.15">
      <c r="A1349" t="s">
        <v>1453</v>
      </c>
      <c r="B1349" t="s">
        <v>17</v>
      </c>
      <c r="C1349" s="3">
        <v>0</v>
      </c>
      <c r="D1349" s="2">
        <v>44345.076657174424</v>
      </c>
      <c r="E1349" s="8">
        <f>(SUMIF(Invoice_Line_Items!B:B,Invoices!A1349,Invoice_Line_Items!G:G))</f>
        <v>319</v>
      </c>
      <c r="F1349" s="8">
        <f>(SUMIF(Invoice_Line_Items!B:B,Invoices!A1349,Invoice_Line_Items!G:G))*(1-C1349)</f>
        <v>319</v>
      </c>
      <c r="G1349" s="8">
        <f>SUMIF(Invoice_Line_Items!B:B,Invoices!A1349,Invoice_Line_Items!I:I)-(E1349-F1349)</f>
        <v>120</v>
      </c>
      <c r="H1349" s="8">
        <f t="shared" si="42"/>
        <v>5</v>
      </c>
      <c r="I1349">
        <f t="shared" si="43"/>
        <v>2021</v>
      </c>
    </row>
    <row r="1350" spans="1:9" x14ac:dyDescent="0.15">
      <c r="A1350" t="s">
        <v>1454</v>
      </c>
      <c r="B1350" t="s">
        <v>20</v>
      </c>
      <c r="C1350" s="3">
        <v>0.1</v>
      </c>
      <c r="D1350" s="2">
        <v>44345.490792181205</v>
      </c>
      <c r="E1350" s="8">
        <f>(SUMIF(Invoice_Line_Items!B:B,Invoices!A1350,Invoice_Line_Items!G:G))</f>
        <v>174.65</v>
      </c>
      <c r="F1350" s="8">
        <f>(SUMIF(Invoice_Line_Items!B:B,Invoices!A1350,Invoice_Line_Items!G:G))*(1-C1350)</f>
        <v>157.185</v>
      </c>
      <c r="G1350" s="8">
        <f>SUMIF(Invoice_Line_Items!B:B,Invoices!A1350,Invoice_Line_Items!I:I)-(E1350-F1350)</f>
        <v>44.185000000000002</v>
      </c>
      <c r="H1350" s="8">
        <f t="shared" si="42"/>
        <v>5</v>
      </c>
      <c r="I1350">
        <f t="shared" si="43"/>
        <v>2021</v>
      </c>
    </row>
    <row r="1351" spans="1:9" x14ac:dyDescent="0.15">
      <c r="A1351" t="s">
        <v>1455</v>
      </c>
      <c r="B1351" t="s">
        <v>17</v>
      </c>
      <c r="C1351" s="3">
        <v>0</v>
      </c>
      <c r="D1351" s="2">
        <v>44345.550462286548</v>
      </c>
      <c r="E1351" s="8">
        <f>(SUMIF(Invoice_Line_Items!B:B,Invoices!A1351,Invoice_Line_Items!G:G))</f>
        <v>754.4</v>
      </c>
      <c r="F1351" s="8">
        <f>(SUMIF(Invoice_Line_Items!B:B,Invoices!A1351,Invoice_Line_Items!G:G))*(1-C1351)</f>
        <v>754.4</v>
      </c>
      <c r="G1351" s="8">
        <f>SUMIF(Invoice_Line_Items!B:B,Invoices!A1351,Invoice_Line_Items!I:I)-(E1351-F1351)</f>
        <v>378.29999999999995</v>
      </c>
      <c r="H1351" s="8">
        <f t="shared" si="42"/>
        <v>5</v>
      </c>
      <c r="I1351">
        <f t="shared" si="43"/>
        <v>2021</v>
      </c>
    </row>
    <row r="1352" spans="1:9" x14ac:dyDescent="0.15">
      <c r="A1352" t="s">
        <v>1456</v>
      </c>
      <c r="B1352" t="s">
        <v>17</v>
      </c>
      <c r="C1352" s="3">
        <v>0.1</v>
      </c>
      <c r="D1352" s="2">
        <v>44345.718166477986</v>
      </c>
      <c r="E1352" s="8">
        <f>(SUMIF(Invoice_Line_Items!B:B,Invoices!A1352,Invoice_Line_Items!G:G))</f>
        <v>2.95</v>
      </c>
      <c r="F1352" s="8">
        <f>(SUMIF(Invoice_Line_Items!B:B,Invoices!A1352,Invoice_Line_Items!G:G))*(1-C1352)</f>
        <v>2.6550000000000002</v>
      </c>
      <c r="G1352" s="8">
        <f>SUMIF(Invoice_Line_Items!B:B,Invoices!A1352,Invoice_Line_Items!I:I)-(E1352-F1352)</f>
        <v>0.8550000000000002</v>
      </c>
      <c r="H1352" s="8">
        <f t="shared" si="42"/>
        <v>5</v>
      </c>
      <c r="I1352">
        <f t="shared" si="43"/>
        <v>2021</v>
      </c>
    </row>
    <row r="1353" spans="1:9" x14ac:dyDescent="0.15">
      <c r="A1353" t="s">
        <v>1457</v>
      </c>
      <c r="B1353" t="s">
        <v>19</v>
      </c>
      <c r="C1353" s="3">
        <v>0.1</v>
      </c>
      <c r="D1353" s="2">
        <v>44346.053896864018</v>
      </c>
      <c r="E1353" s="8">
        <f>(SUMIF(Invoice_Line_Items!B:B,Invoices!A1353,Invoice_Line_Items!G:G))</f>
        <v>126.7</v>
      </c>
      <c r="F1353" s="8">
        <f>(SUMIF(Invoice_Line_Items!B:B,Invoices!A1353,Invoice_Line_Items!G:G))*(1-C1353)</f>
        <v>114.03</v>
      </c>
      <c r="G1353" s="8">
        <f>SUMIF(Invoice_Line_Items!B:B,Invoices!A1353,Invoice_Line_Items!I:I)-(E1353-F1353)</f>
        <v>36.229999999999997</v>
      </c>
      <c r="H1353" s="8">
        <f t="shared" si="42"/>
        <v>5</v>
      </c>
      <c r="I1353">
        <f t="shared" si="43"/>
        <v>2021</v>
      </c>
    </row>
    <row r="1354" spans="1:9" x14ac:dyDescent="0.15">
      <c r="A1354" t="s">
        <v>1458</v>
      </c>
      <c r="B1354" t="s">
        <v>22</v>
      </c>
      <c r="C1354" s="3">
        <v>0</v>
      </c>
      <c r="D1354" s="2">
        <v>44346.200185037458</v>
      </c>
      <c r="E1354" s="8">
        <f>(SUMIF(Invoice_Line_Items!B:B,Invoices!A1354,Invoice_Line_Items!G:G))</f>
        <v>347.04999999999995</v>
      </c>
      <c r="F1354" s="8">
        <f>(SUMIF(Invoice_Line_Items!B:B,Invoices!A1354,Invoice_Line_Items!G:G))*(1-C1354)</f>
        <v>347.04999999999995</v>
      </c>
      <c r="G1354" s="8">
        <f>SUMIF(Invoice_Line_Items!B:B,Invoices!A1354,Invoice_Line_Items!I:I)-(E1354-F1354)</f>
        <v>170.7</v>
      </c>
      <c r="H1354" s="8">
        <f t="shared" si="42"/>
        <v>5</v>
      </c>
      <c r="I1354">
        <f t="shared" si="43"/>
        <v>2021</v>
      </c>
    </row>
    <row r="1355" spans="1:9" x14ac:dyDescent="0.15">
      <c r="A1355" t="s">
        <v>1459</v>
      </c>
      <c r="B1355" t="s">
        <v>24</v>
      </c>
      <c r="C1355" s="3">
        <v>0.1</v>
      </c>
      <c r="D1355" s="2">
        <v>44346.344719138629</v>
      </c>
      <c r="E1355" s="8">
        <f>(SUMIF(Invoice_Line_Items!B:B,Invoices!A1355,Invoice_Line_Items!G:G))</f>
        <v>940.94999999999993</v>
      </c>
      <c r="F1355" s="8">
        <f>(SUMIF(Invoice_Line_Items!B:B,Invoices!A1355,Invoice_Line_Items!G:G))*(1-C1355)</f>
        <v>846.8549999999999</v>
      </c>
      <c r="G1355" s="8">
        <f>SUMIF(Invoice_Line_Items!B:B,Invoices!A1355,Invoice_Line_Items!I:I)-(E1355-F1355)</f>
        <v>242.6049999999999</v>
      </c>
      <c r="H1355" s="8">
        <f t="shared" si="42"/>
        <v>5</v>
      </c>
      <c r="I1355">
        <f t="shared" si="43"/>
        <v>2021</v>
      </c>
    </row>
    <row r="1356" spans="1:9" x14ac:dyDescent="0.15">
      <c r="A1356" t="s">
        <v>1460</v>
      </c>
      <c r="B1356" t="s">
        <v>19</v>
      </c>
      <c r="C1356" s="3">
        <v>0</v>
      </c>
      <c r="D1356" s="2">
        <v>44346.836582864358</v>
      </c>
      <c r="E1356" s="8">
        <f>(SUMIF(Invoice_Line_Items!B:B,Invoices!A1356,Invoice_Line_Items!G:G))</f>
        <v>213.64999999999998</v>
      </c>
      <c r="F1356" s="8">
        <f>(SUMIF(Invoice_Line_Items!B:B,Invoices!A1356,Invoice_Line_Items!G:G))*(1-C1356)</f>
        <v>213.64999999999998</v>
      </c>
      <c r="G1356" s="8">
        <f>SUMIF(Invoice_Line_Items!B:B,Invoices!A1356,Invoice_Line_Items!I:I)-(E1356-F1356)</f>
        <v>74.699999999999989</v>
      </c>
      <c r="H1356" s="8">
        <f t="shared" si="42"/>
        <v>5</v>
      </c>
      <c r="I1356">
        <f t="shared" si="43"/>
        <v>2021</v>
      </c>
    </row>
    <row r="1357" spans="1:9" x14ac:dyDescent="0.15">
      <c r="A1357" t="s">
        <v>1461</v>
      </c>
      <c r="B1357" t="s">
        <v>17</v>
      </c>
      <c r="C1357" s="3">
        <v>0</v>
      </c>
      <c r="D1357" s="2">
        <v>44347.080628368465</v>
      </c>
      <c r="E1357" s="8">
        <f>(SUMIF(Invoice_Line_Items!B:B,Invoices!A1357,Invoice_Line_Items!G:G))</f>
        <v>1355.8500000000001</v>
      </c>
      <c r="F1357" s="8">
        <f>(SUMIF(Invoice_Line_Items!B:B,Invoices!A1357,Invoice_Line_Items!G:G))*(1-C1357)</f>
        <v>1355.8500000000001</v>
      </c>
      <c r="G1357" s="8">
        <f>SUMIF(Invoice_Line_Items!B:B,Invoices!A1357,Invoice_Line_Items!I:I)-(E1357-F1357)</f>
        <v>468.94999999999993</v>
      </c>
      <c r="H1357" s="8">
        <f t="shared" si="42"/>
        <v>5</v>
      </c>
      <c r="I1357">
        <f t="shared" si="43"/>
        <v>2021</v>
      </c>
    </row>
    <row r="1358" spans="1:9" x14ac:dyDescent="0.15">
      <c r="A1358" t="s">
        <v>1462</v>
      </c>
      <c r="B1358" t="s">
        <v>21</v>
      </c>
      <c r="C1358" s="3">
        <v>0</v>
      </c>
      <c r="D1358" s="2">
        <v>44347.229207595017</v>
      </c>
      <c r="E1358" s="8">
        <f>(SUMIF(Invoice_Line_Items!B:B,Invoices!A1358,Invoice_Line_Items!G:G))</f>
        <v>126.35</v>
      </c>
      <c r="F1358" s="8">
        <f>(SUMIF(Invoice_Line_Items!B:B,Invoices!A1358,Invoice_Line_Items!G:G))*(1-C1358)</f>
        <v>126.35</v>
      </c>
      <c r="G1358" s="8">
        <f>SUMIF(Invoice_Line_Items!B:B,Invoices!A1358,Invoice_Line_Items!I:I)-(E1358-F1358)</f>
        <v>26.349999999999994</v>
      </c>
      <c r="H1358" s="8">
        <f t="shared" si="42"/>
        <v>5</v>
      </c>
      <c r="I1358">
        <f t="shared" si="43"/>
        <v>2021</v>
      </c>
    </row>
    <row r="1359" spans="1:9" x14ac:dyDescent="0.15">
      <c r="A1359" t="s">
        <v>1463</v>
      </c>
      <c r="B1359" t="s">
        <v>25</v>
      </c>
      <c r="C1359" s="3">
        <v>0</v>
      </c>
      <c r="D1359" s="2">
        <v>44347.428921477214</v>
      </c>
      <c r="E1359" s="8">
        <f>(SUMIF(Invoice_Line_Items!B:B,Invoices!A1359,Invoice_Line_Items!G:G))</f>
        <v>405.95</v>
      </c>
      <c r="F1359" s="8">
        <f>(SUMIF(Invoice_Line_Items!B:B,Invoices!A1359,Invoice_Line_Items!G:G))*(1-C1359)</f>
        <v>405.95</v>
      </c>
      <c r="G1359" s="8">
        <f>SUMIF(Invoice_Line_Items!B:B,Invoices!A1359,Invoice_Line_Items!I:I)-(E1359-F1359)</f>
        <v>234.79999999999995</v>
      </c>
      <c r="H1359" s="8">
        <f t="shared" si="42"/>
        <v>5</v>
      </c>
      <c r="I1359">
        <f t="shared" si="43"/>
        <v>2021</v>
      </c>
    </row>
    <row r="1360" spans="1:9" x14ac:dyDescent="0.15">
      <c r="A1360" t="s">
        <v>1464</v>
      </c>
      <c r="B1360" t="s">
        <v>20</v>
      </c>
      <c r="C1360" s="3">
        <v>0.2</v>
      </c>
      <c r="D1360" s="2">
        <v>44347.607980393725</v>
      </c>
      <c r="E1360" s="8">
        <f>(SUMIF(Invoice_Line_Items!B:B,Invoices!A1360,Invoice_Line_Items!G:G))</f>
        <v>674.45</v>
      </c>
      <c r="F1360" s="8">
        <f>(SUMIF(Invoice_Line_Items!B:B,Invoices!A1360,Invoice_Line_Items!G:G))*(1-C1360)</f>
        <v>539.56000000000006</v>
      </c>
      <c r="G1360" s="8">
        <f>SUMIF(Invoice_Line_Items!B:B,Invoices!A1360,Invoice_Line_Items!I:I)-(E1360-F1360)</f>
        <v>70.65999999999994</v>
      </c>
      <c r="H1360" s="8">
        <f t="shared" si="42"/>
        <v>5</v>
      </c>
      <c r="I1360">
        <f t="shared" si="43"/>
        <v>2021</v>
      </c>
    </row>
    <row r="1361" spans="1:9" x14ac:dyDescent="0.15">
      <c r="A1361" t="s">
        <v>1465</v>
      </c>
      <c r="B1361" t="s">
        <v>21</v>
      </c>
      <c r="C1361" s="3">
        <v>0.1</v>
      </c>
      <c r="D1361" s="2">
        <v>44347.733689707777</v>
      </c>
      <c r="E1361" s="8">
        <f>(SUMIF(Invoice_Line_Items!B:B,Invoices!A1361,Invoice_Line_Items!G:G))</f>
        <v>644.69999999999993</v>
      </c>
      <c r="F1361" s="8">
        <f>(SUMIF(Invoice_Line_Items!B:B,Invoices!A1361,Invoice_Line_Items!G:G))*(1-C1361)</f>
        <v>580.2299999999999</v>
      </c>
      <c r="G1361" s="8">
        <f>SUMIF(Invoice_Line_Items!B:B,Invoices!A1361,Invoice_Line_Items!I:I)-(E1361-F1361)</f>
        <v>181.27999999999992</v>
      </c>
      <c r="H1361" s="8">
        <f t="shared" si="42"/>
        <v>5</v>
      </c>
      <c r="I1361">
        <f t="shared" si="43"/>
        <v>2021</v>
      </c>
    </row>
    <row r="1362" spans="1:9" x14ac:dyDescent="0.15">
      <c r="A1362" t="s">
        <v>1466</v>
      </c>
      <c r="B1362" t="s">
        <v>17</v>
      </c>
      <c r="C1362" s="3">
        <v>0</v>
      </c>
      <c r="D1362" s="2">
        <v>44348.056821471931</v>
      </c>
      <c r="E1362" s="8">
        <f>(SUMIF(Invoice_Line_Items!B:B,Invoices!A1362,Invoice_Line_Items!G:G))</f>
        <v>754.35</v>
      </c>
      <c r="F1362" s="8">
        <f>(SUMIF(Invoice_Line_Items!B:B,Invoices!A1362,Invoice_Line_Items!G:G))*(1-C1362)</f>
        <v>754.35</v>
      </c>
      <c r="G1362" s="8">
        <f>SUMIF(Invoice_Line_Items!B:B,Invoices!A1362,Invoice_Line_Items!I:I)-(E1362-F1362)</f>
        <v>300.3</v>
      </c>
      <c r="H1362" s="8">
        <f t="shared" si="42"/>
        <v>6</v>
      </c>
      <c r="I1362">
        <f t="shared" si="43"/>
        <v>2021</v>
      </c>
    </row>
    <row r="1363" spans="1:9" x14ac:dyDescent="0.15">
      <c r="A1363" t="s">
        <v>1467</v>
      </c>
      <c r="B1363" t="s">
        <v>25</v>
      </c>
      <c r="C1363" s="3">
        <v>0</v>
      </c>
      <c r="D1363" s="2">
        <v>44348.516011685097</v>
      </c>
      <c r="E1363" s="8">
        <f>(SUMIF(Invoice_Line_Items!B:B,Invoices!A1363,Invoice_Line_Items!G:G))</f>
        <v>1113.5000000000002</v>
      </c>
      <c r="F1363" s="8">
        <f>(SUMIF(Invoice_Line_Items!B:B,Invoices!A1363,Invoice_Line_Items!G:G))*(1-C1363)</f>
        <v>1113.5000000000002</v>
      </c>
      <c r="G1363" s="8">
        <f>SUMIF(Invoice_Line_Items!B:B,Invoices!A1363,Invoice_Line_Items!I:I)-(E1363-F1363)</f>
        <v>412.00000000000006</v>
      </c>
      <c r="H1363" s="8">
        <f t="shared" si="42"/>
        <v>6</v>
      </c>
      <c r="I1363">
        <f t="shared" si="43"/>
        <v>2021</v>
      </c>
    </row>
    <row r="1364" spans="1:9" x14ac:dyDescent="0.15">
      <c r="A1364" t="s">
        <v>1468</v>
      </c>
      <c r="B1364" t="s">
        <v>17</v>
      </c>
      <c r="C1364" s="3">
        <v>0</v>
      </c>
      <c r="D1364" s="2">
        <v>44348.849831312262</v>
      </c>
      <c r="E1364" s="8">
        <f>(SUMIF(Invoice_Line_Items!B:B,Invoices!A1364,Invoice_Line_Items!G:G))</f>
        <v>4081.95</v>
      </c>
      <c r="F1364" s="8">
        <f>(SUMIF(Invoice_Line_Items!B:B,Invoices!A1364,Invoice_Line_Items!G:G))*(1-C1364)</f>
        <v>4081.95</v>
      </c>
      <c r="G1364" s="8">
        <f>SUMIF(Invoice_Line_Items!B:B,Invoices!A1364,Invoice_Line_Items!I:I)-(E1364-F1364)</f>
        <v>1313.0999999999997</v>
      </c>
      <c r="H1364" s="8">
        <f t="shared" si="42"/>
        <v>6</v>
      </c>
      <c r="I1364">
        <f t="shared" si="43"/>
        <v>2021</v>
      </c>
    </row>
    <row r="1365" spans="1:9" x14ac:dyDescent="0.15">
      <c r="A1365" t="s">
        <v>1469</v>
      </c>
      <c r="B1365" t="s">
        <v>17</v>
      </c>
      <c r="C1365" s="3">
        <v>0.1</v>
      </c>
      <c r="D1365" s="2">
        <v>44349.199918569364</v>
      </c>
      <c r="E1365" s="8">
        <f>(SUMIF(Invoice_Line_Items!B:B,Invoices!A1365,Invoice_Line_Items!G:G))</f>
        <v>4965.5</v>
      </c>
      <c r="F1365" s="8">
        <f>(SUMIF(Invoice_Line_Items!B:B,Invoices!A1365,Invoice_Line_Items!G:G))*(1-C1365)</f>
        <v>4468.95</v>
      </c>
      <c r="G1365" s="8">
        <f>SUMIF(Invoice_Line_Items!B:B,Invoices!A1365,Invoice_Line_Items!I:I)-(E1365-F1365)</f>
        <v>1292.1500000000001</v>
      </c>
      <c r="H1365" s="8">
        <f t="shared" si="42"/>
        <v>6</v>
      </c>
      <c r="I1365">
        <f t="shared" si="43"/>
        <v>2021</v>
      </c>
    </row>
    <row r="1366" spans="1:9" x14ac:dyDescent="0.15">
      <c r="A1366" t="s">
        <v>1470</v>
      </c>
      <c r="B1366" t="s">
        <v>17</v>
      </c>
      <c r="C1366" s="3">
        <v>0.1</v>
      </c>
      <c r="D1366" s="2">
        <v>44349.54352488734</v>
      </c>
      <c r="E1366" s="8">
        <f>(SUMIF(Invoice_Line_Items!B:B,Invoices!A1366,Invoice_Line_Items!G:G))</f>
        <v>2389.9</v>
      </c>
      <c r="F1366" s="8">
        <f>(SUMIF(Invoice_Line_Items!B:B,Invoices!A1366,Invoice_Line_Items!G:G))*(1-C1366)</f>
        <v>2150.9100000000003</v>
      </c>
      <c r="G1366" s="8">
        <f>SUMIF(Invoice_Line_Items!B:B,Invoices!A1366,Invoice_Line_Items!I:I)-(E1366-F1366)</f>
        <v>713.66000000000042</v>
      </c>
      <c r="H1366" s="8">
        <f t="shared" si="42"/>
        <v>6</v>
      </c>
      <c r="I1366">
        <f t="shared" si="43"/>
        <v>2021</v>
      </c>
    </row>
    <row r="1367" spans="1:9" x14ac:dyDescent="0.15">
      <c r="A1367" t="s">
        <v>1471</v>
      </c>
      <c r="B1367" t="s">
        <v>25</v>
      </c>
      <c r="C1367" s="3">
        <v>0.1</v>
      </c>
      <c r="D1367" s="2">
        <v>44349.725664160949</v>
      </c>
      <c r="E1367" s="8">
        <f>(SUMIF(Invoice_Line_Items!B:B,Invoices!A1367,Invoice_Line_Items!G:G))</f>
        <v>313.59999999999997</v>
      </c>
      <c r="F1367" s="8">
        <f>(SUMIF(Invoice_Line_Items!B:B,Invoices!A1367,Invoice_Line_Items!G:G))*(1-C1367)</f>
        <v>282.23999999999995</v>
      </c>
      <c r="G1367" s="8">
        <f>SUMIF(Invoice_Line_Items!B:B,Invoices!A1367,Invoice_Line_Items!I:I)-(E1367-F1367)</f>
        <v>83.739999999999952</v>
      </c>
      <c r="H1367" s="8">
        <f t="shared" si="42"/>
        <v>6</v>
      </c>
      <c r="I1367">
        <f t="shared" si="43"/>
        <v>2021</v>
      </c>
    </row>
    <row r="1368" spans="1:9" x14ac:dyDescent="0.15">
      <c r="A1368" t="s">
        <v>1472</v>
      </c>
      <c r="B1368" t="s">
        <v>22</v>
      </c>
      <c r="C1368" s="3">
        <v>0</v>
      </c>
      <c r="D1368" s="2">
        <v>44350.013208629156</v>
      </c>
      <c r="E1368" s="8">
        <f>(SUMIF(Invoice_Line_Items!B:B,Invoices!A1368,Invoice_Line_Items!G:G))</f>
        <v>473.3</v>
      </c>
      <c r="F1368" s="8">
        <f>(SUMIF(Invoice_Line_Items!B:B,Invoices!A1368,Invoice_Line_Items!G:G))*(1-C1368)</f>
        <v>473.3</v>
      </c>
      <c r="G1368" s="8">
        <f>SUMIF(Invoice_Line_Items!B:B,Invoices!A1368,Invoice_Line_Items!I:I)-(E1368-F1368)</f>
        <v>206.39999999999995</v>
      </c>
      <c r="H1368" s="8">
        <f t="shared" si="42"/>
        <v>6</v>
      </c>
      <c r="I1368">
        <f t="shared" si="43"/>
        <v>2021</v>
      </c>
    </row>
    <row r="1369" spans="1:9" x14ac:dyDescent="0.15">
      <c r="A1369" t="s">
        <v>1473</v>
      </c>
      <c r="B1369" t="s">
        <v>19</v>
      </c>
      <c r="C1369" s="3">
        <v>0.1</v>
      </c>
      <c r="D1369" s="2">
        <v>44350.407582633074</v>
      </c>
      <c r="E1369" s="8">
        <f>(SUMIF(Invoice_Line_Items!B:B,Invoices!A1369,Invoice_Line_Items!G:G))</f>
        <v>797</v>
      </c>
      <c r="F1369" s="8">
        <f>(SUMIF(Invoice_Line_Items!B:B,Invoices!A1369,Invoice_Line_Items!G:G))*(1-C1369)</f>
        <v>717.30000000000007</v>
      </c>
      <c r="G1369" s="8">
        <f>SUMIF(Invoice_Line_Items!B:B,Invoices!A1369,Invoice_Line_Items!I:I)-(E1369-F1369)</f>
        <v>185.2</v>
      </c>
      <c r="H1369" s="8">
        <f t="shared" si="42"/>
        <v>6</v>
      </c>
      <c r="I1369">
        <f t="shared" si="43"/>
        <v>2021</v>
      </c>
    </row>
    <row r="1370" spans="1:9" x14ac:dyDescent="0.15">
      <c r="A1370" t="s">
        <v>1474</v>
      </c>
      <c r="B1370" t="s">
        <v>17</v>
      </c>
      <c r="C1370" s="3">
        <v>0</v>
      </c>
      <c r="D1370" s="2">
        <v>44350.44808968906</v>
      </c>
      <c r="E1370" s="8">
        <f>(SUMIF(Invoice_Line_Items!B:B,Invoices!A1370,Invoice_Line_Items!G:G))</f>
        <v>7132.4999999999991</v>
      </c>
      <c r="F1370" s="8">
        <f>(SUMIF(Invoice_Line_Items!B:B,Invoices!A1370,Invoice_Line_Items!G:G))*(1-C1370)</f>
        <v>7132.4999999999991</v>
      </c>
      <c r="G1370" s="8">
        <f>SUMIF(Invoice_Line_Items!B:B,Invoices!A1370,Invoice_Line_Items!I:I)-(E1370-F1370)</f>
        <v>2382.4499999999994</v>
      </c>
      <c r="H1370" s="8">
        <f t="shared" si="42"/>
        <v>6</v>
      </c>
      <c r="I1370">
        <f t="shared" si="43"/>
        <v>2021</v>
      </c>
    </row>
    <row r="1371" spans="1:9" x14ac:dyDescent="0.15">
      <c r="A1371" t="s">
        <v>1475</v>
      </c>
      <c r="B1371" t="s">
        <v>20</v>
      </c>
      <c r="C1371" s="3">
        <v>0.1</v>
      </c>
      <c r="D1371" s="2">
        <v>44350.674877556834</v>
      </c>
      <c r="E1371" s="8">
        <f>(SUMIF(Invoice_Line_Items!B:B,Invoices!A1371,Invoice_Line_Items!G:G))</f>
        <v>324.25</v>
      </c>
      <c r="F1371" s="8">
        <f>(SUMIF(Invoice_Line_Items!B:B,Invoices!A1371,Invoice_Line_Items!G:G))*(1-C1371)</f>
        <v>291.82499999999999</v>
      </c>
      <c r="G1371" s="8">
        <f>SUMIF(Invoice_Line_Items!B:B,Invoices!A1371,Invoice_Line_Items!I:I)-(E1371-F1371)</f>
        <v>158.82499999999993</v>
      </c>
      <c r="H1371" s="8">
        <f t="shared" si="42"/>
        <v>6</v>
      </c>
      <c r="I1371">
        <f t="shared" si="43"/>
        <v>2021</v>
      </c>
    </row>
    <row r="1372" spans="1:9" x14ac:dyDescent="0.15">
      <c r="A1372" t="s">
        <v>1476</v>
      </c>
      <c r="B1372" t="s">
        <v>20</v>
      </c>
      <c r="C1372" s="3">
        <v>0</v>
      </c>
      <c r="D1372" s="2">
        <v>44350.885348033538</v>
      </c>
      <c r="E1372" s="8">
        <f>(SUMIF(Invoice_Line_Items!B:B,Invoices!A1372,Invoice_Line_Items!G:G))</f>
        <v>466.79999999999995</v>
      </c>
      <c r="F1372" s="8">
        <f>(SUMIF(Invoice_Line_Items!B:B,Invoices!A1372,Invoice_Line_Items!G:G))*(1-C1372)</f>
        <v>466.79999999999995</v>
      </c>
      <c r="G1372" s="8">
        <f>SUMIF(Invoice_Line_Items!B:B,Invoices!A1372,Invoice_Line_Items!I:I)-(E1372-F1372)</f>
        <v>143.79999999999998</v>
      </c>
      <c r="H1372" s="8">
        <f t="shared" si="42"/>
        <v>6</v>
      </c>
      <c r="I1372">
        <f t="shared" si="43"/>
        <v>2021</v>
      </c>
    </row>
    <row r="1373" spans="1:9" x14ac:dyDescent="0.15">
      <c r="A1373" t="s">
        <v>1477</v>
      </c>
      <c r="B1373" t="s">
        <v>29</v>
      </c>
      <c r="C1373" s="3">
        <v>0.1</v>
      </c>
      <c r="D1373" s="2">
        <v>44351.006986010892</v>
      </c>
      <c r="E1373" s="8">
        <f>(SUMIF(Invoice_Line_Items!B:B,Invoices!A1373,Invoice_Line_Items!G:G))</f>
        <v>707.35</v>
      </c>
      <c r="F1373" s="8">
        <f>(SUMIF(Invoice_Line_Items!B:B,Invoices!A1373,Invoice_Line_Items!G:G))*(1-C1373)</f>
        <v>636.61500000000001</v>
      </c>
      <c r="G1373" s="8">
        <f>SUMIF(Invoice_Line_Items!B:B,Invoices!A1373,Invoice_Line_Items!I:I)-(E1373-F1373)</f>
        <v>147.66499999999999</v>
      </c>
      <c r="H1373" s="8">
        <f t="shared" si="42"/>
        <v>6</v>
      </c>
      <c r="I1373">
        <f t="shared" si="43"/>
        <v>2021</v>
      </c>
    </row>
    <row r="1374" spans="1:9" x14ac:dyDescent="0.15">
      <c r="A1374" t="s">
        <v>1478</v>
      </c>
      <c r="B1374" t="s">
        <v>18</v>
      </c>
      <c r="C1374" s="3">
        <v>0</v>
      </c>
      <c r="D1374" s="2">
        <v>44351.491994623611</v>
      </c>
      <c r="E1374" s="8">
        <f>(SUMIF(Invoice_Line_Items!B:B,Invoices!A1374,Invoice_Line_Items!G:G))</f>
        <v>2999.4500000000003</v>
      </c>
      <c r="F1374" s="8">
        <f>(SUMIF(Invoice_Line_Items!B:B,Invoices!A1374,Invoice_Line_Items!G:G))*(1-C1374)</f>
        <v>2999.4500000000003</v>
      </c>
      <c r="G1374" s="8">
        <f>SUMIF(Invoice_Line_Items!B:B,Invoices!A1374,Invoice_Line_Items!I:I)-(E1374-F1374)</f>
        <v>1014.3000000000001</v>
      </c>
      <c r="H1374" s="8">
        <f t="shared" si="42"/>
        <v>6</v>
      </c>
      <c r="I1374">
        <f t="shared" si="43"/>
        <v>2021</v>
      </c>
    </row>
    <row r="1375" spans="1:9" x14ac:dyDescent="0.15">
      <c r="A1375" t="s">
        <v>1479</v>
      </c>
      <c r="B1375" t="s">
        <v>19</v>
      </c>
      <c r="C1375" s="3">
        <v>0.2</v>
      </c>
      <c r="D1375" s="2">
        <v>44351.613564738931</v>
      </c>
      <c r="E1375" s="8">
        <f>(SUMIF(Invoice_Line_Items!B:B,Invoices!A1375,Invoice_Line_Items!G:G))</f>
        <v>399</v>
      </c>
      <c r="F1375" s="8">
        <f>(SUMIF(Invoice_Line_Items!B:B,Invoices!A1375,Invoice_Line_Items!G:G))*(1-C1375)</f>
        <v>319.20000000000005</v>
      </c>
      <c r="G1375" s="8">
        <f>SUMIF(Invoice_Line_Items!B:B,Invoices!A1375,Invoice_Line_Items!I:I)-(E1375-F1375)</f>
        <v>69.200000000000045</v>
      </c>
      <c r="H1375" s="8">
        <f t="shared" si="42"/>
        <v>6</v>
      </c>
      <c r="I1375">
        <f t="shared" si="43"/>
        <v>2021</v>
      </c>
    </row>
    <row r="1376" spans="1:9" x14ac:dyDescent="0.15">
      <c r="A1376" t="s">
        <v>1480</v>
      </c>
      <c r="B1376" t="s">
        <v>19</v>
      </c>
      <c r="C1376" s="3">
        <v>0</v>
      </c>
      <c r="D1376" s="2">
        <v>44351.875524404677</v>
      </c>
      <c r="E1376" s="8">
        <f>(SUMIF(Invoice_Line_Items!B:B,Invoices!A1376,Invoice_Line_Items!G:G))</f>
        <v>59.9</v>
      </c>
      <c r="F1376" s="8">
        <f>(SUMIF(Invoice_Line_Items!B:B,Invoices!A1376,Invoice_Line_Items!G:G))*(1-C1376)</f>
        <v>59.9</v>
      </c>
      <c r="G1376" s="8">
        <f>SUMIF(Invoice_Line_Items!B:B,Invoices!A1376,Invoice_Line_Items!I:I)-(E1376-F1376)</f>
        <v>30</v>
      </c>
      <c r="H1376" s="8">
        <f t="shared" si="42"/>
        <v>6</v>
      </c>
      <c r="I1376">
        <f t="shared" si="43"/>
        <v>2021</v>
      </c>
    </row>
    <row r="1377" spans="1:9" x14ac:dyDescent="0.15">
      <c r="A1377" t="s">
        <v>1481</v>
      </c>
      <c r="B1377" t="s">
        <v>29</v>
      </c>
      <c r="C1377" s="3">
        <v>0.1</v>
      </c>
      <c r="D1377" s="2">
        <v>44351.977041568032</v>
      </c>
      <c r="E1377" s="8">
        <f>(SUMIF(Invoice_Line_Items!B:B,Invoices!A1377,Invoice_Line_Items!G:G))</f>
        <v>2587.35</v>
      </c>
      <c r="F1377" s="8">
        <f>(SUMIF(Invoice_Line_Items!B:B,Invoices!A1377,Invoice_Line_Items!G:G))*(1-C1377)</f>
        <v>2328.6149999999998</v>
      </c>
      <c r="G1377" s="8">
        <f>SUMIF(Invoice_Line_Items!B:B,Invoices!A1377,Invoice_Line_Items!I:I)-(E1377-F1377)</f>
        <v>783.76499999999987</v>
      </c>
      <c r="H1377" s="8">
        <f t="shared" si="42"/>
        <v>6</v>
      </c>
      <c r="I1377">
        <f t="shared" si="43"/>
        <v>2021</v>
      </c>
    </row>
    <row r="1378" spans="1:9" x14ac:dyDescent="0.15">
      <c r="A1378" t="s">
        <v>1482</v>
      </c>
      <c r="B1378" t="s">
        <v>22</v>
      </c>
      <c r="C1378" s="3">
        <v>0</v>
      </c>
      <c r="D1378" s="2">
        <v>44352.185575108568</v>
      </c>
      <c r="E1378" s="8">
        <f>(SUMIF(Invoice_Line_Items!B:B,Invoices!A1378,Invoice_Line_Items!G:G))</f>
        <v>358</v>
      </c>
      <c r="F1378" s="8">
        <f>(SUMIF(Invoice_Line_Items!B:B,Invoices!A1378,Invoice_Line_Items!G:G))*(1-C1378)</f>
        <v>358</v>
      </c>
      <c r="G1378" s="8">
        <f>SUMIF(Invoice_Line_Items!B:B,Invoices!A1378,Invoice_Line_Items!I:I)-(E1378-F1378)</f>
        <v>127.99999999999997</v>
      </c>
      <c r="H1378" s="8">
        <f t="shared" si="42"/>
        <v>6</v>
      </c>
      <c r="I1378">
        <f t="shared" si="43"/>
        <v>2021</v>
      </c>
    </row>
    <row r="1379" spans="1:9" x14ac:dyDescent="0.15">
      <c r="A1379" t="s">
        <v>1483</v>
      </c>
      <c r="B1379" t="s">
        <v>17</v>
      </c>
      <c r="C1379" s="3">
        <v>0.1</v>
      </c>
      <c r="D1379" s="2">
        <v>44352.315770686626</v>
      </c>
      <c r="E1379" s="8">
        <f>(SUMIF(Invoice_Line_Items!B:B,Invoices!A1379,Invoice_Line_Items!G:G))</f>
        <v>29.799999999999997</v>
      </c>
      <c r="F1379" s="8">
        <f>(SUMIF(Invoice_Line_Items!B:B,Invoices!A1379,Invoice_Line_Items!G:G))*(1-C1379)</f>
        <v>26.819999999999997</v>
      </c>
      <c r="G1379" s="8">
        <f>SUMIF(Invoice_Line_Items!B:B,Invoices!A1379,Invoice_Line_Items!I:I)-(E1379-F1379)</f>
        <v>7.7699999999999978</v>
      </c>
      <c r="H1379" s="8">
        <f t="shared" si="42"/>
        <v>6</v>
      </c>
      <c r="I1379">
        <f t="shared" si="43"/>
        <v>2021</v>
      </c>
    </row>
    <row r="1380" spans="1:9" x14ac:dyDescent="0.15">
      <c r="A1380" t="s">
        <v>1484</v>
      </c>
      <c r="B1380" t="s">
        <v>20</v>
      </c>
      <c r="C1380" s="3">
        <v>0.2</v>
      </c>
      <c r="D1380" s="2">
        <v>44352.538539757166</v>
      </c>
      <c r="E1380" s="8">
        <f>(SUMIF(Invoice_Line_Items!B:B,Invoices!A1380,Invoice_Line_Items!G:G))</f>
        <v>909.64999999999986</v>
      </c>
      <c r="F1380" s="8">
        <f>(SUMIF(Invoice_Line_Items!B:B,Invoices!A1380,Invoice_Line_Items!G:G))*(1-C1380)</f>
        <v>727.71999999999991</v>
      </c>
      <c r="G1380" s="8">
        <f>SUMIF(Invoice_Line_Items!B:B,Invoices!A1380,Invoice_Line_Items!I:I)-(E1380-F1380)</f>
        <v>101.21999999999997</v>
      </c>
      <c r="H1380" s="8">
        <f t="shared" si="42"/>
        <v>6</v>
      </c>
      <c r="I1380">
        <f t="shared" si="43"/>
        <v>2021</v>
      </c>
    </row>
    <row r="1381" spans="1:9" x14ac:dyDescent="0.15">
      <c r="A1381" t="s">
        <v>1485</v>
      </c>
      <c r="B1381" t="s">
        <v>21</v>
      </c>
      <c r="C1381" s="3">
        <v>0</v>
      </c>
      <c r="D1381" s="2">
        <v>44352.810019333076</v>
      </c>
      <c r="E1381" s="8">
        <f>(SUMIF(Invoice_Line_Items!B:B,Invoices!A1381,Invoice_Line_Items!G:G))</f>
        <v>1748</v>
      </c>
      <c r="F1381" s="8">
        <f>(SUMIF(Invoice_Line_Items!B:B,Invoices!A1381,Invoice_Line_Items!G:G))*(1-C1381)</f>
        <v>1748</v>
      </c>
      <c r="G1381" s="8">
        <f>SUMIF(Invoice_Line_Items!B:B,Invoices!A1381,Invoice_Line_Items!I:I)-(E1381-F1381)</f>
        <v>666.05000000000007</v>
      </c>
      <c r="H1381" s="8">
        <f t="shared" si="42"/>
        <v>6</v>
      </c>
      <c r="I1381">
        <f t="shared" si="43"/>
        <v>2021</v>
      </c>
    </row>
    <row r="1382" spans="1:9" x14ac:dyDescent="0.15">
      <c r="A1382" t="s">
        <v>1486</v>
      </c>
      <c r="B1382" t="s">
        <v>19</v>
      </c>
      <c r="C1382" s="3">
        <v>0</v>
      </c>
      <c r="D1382" s="2">
        <v>44353.291294368224</v>
      </c>
      <c r="E1382" s="8">
        <f>(SUMIF(Invoice_Line_Items!B:B,Invoices!A1382,Invoice_Line_Items!G:G))</f>
        <v>3145.25</v>
      </c>
      <c r="F1382" s="8">
        <f>(SUMIF(Invoice_Line_Items!B:B,Invoices!A1382,Invoice_Line_Items!G:G))*(1-C1382)</f>
        <v>3145.25</v>
      </c>
      <c r="G1382" s="8">
        <f>SUMIF(Invoice_Line_Items!B:B,Invoices!A1382,Invoice_Line_Items!I:I)-(E1382-F1382)</f>
        <v>1149.3499999999999</v>
      </c>
      <c r="H1382" s="8">
        <f t="shared" si="42"/>
        <v>6</v>
      </c>
      <c r="I1382">
        <f t="shared" si="43"/>
        <v>2021</v>
      </c>
    </row>
    <row r="1383" spans="1:9" x14ac:dyDescent="0.15">
      <c r="A1383" t="s">
        <v>1487</v>
      </c>
      <c r="B1383" t="s">
        <v>19</v>
      </c>
      <c r="C1383" s="3">
        <v>0</v>
      </c>
      <c r="D1383" s="2">
        <v>44353.572092771828</v>
      </c>
      <c r="E1383" s="8">
        <f>(SUMIF(Invoice_Line_Items!B:B,Invoices!A1383,Invoice_Line_Items!G:G))</f>
        <v>1397.9</v>
      </c>
      <c r="F1383" s="8">
        <f>(SUMIF(Invoice_Line_Items!B:B,Invoices!A1383,Invoice_Line_Items!G:G))*(1-C1383)</f>
        <v>1397.9</v>
      </c>
      <c r="G1383" s="8">
        <f>SUMIF(Invoice_Line_Items!B:B,Invoices!A1383,Invoice_Line_Items!I:I)-(E1383-F1383)</f>
        <v>529.35</v>
      </c>
      <c r="H1383" s="8">
        <f t="shared" si="42"/>
        <v>6</v>
      </c>
      <c r="I1383">
        <f t="shared" si="43"/>
        <v>2021</v>
      </c>
    </row>
    <row r="1384" spans="1:9" x14ac:dyDescent="0.15">
      <c r="A1384" t="s">
        <v>1488</v>
      </c>
      <c r="B1384" t="s">
        <v>19</v>
      </c>
      <c r="C1384" s="3">
        <v>0.1</v>
      </c>
      <c r="D1384" s="2">
        <v>44353.679082816561</v>
      </c>
      <c r="E1384" s="8">
        <f>(SUMIF(Invoice_Line_Items!B:B,Invoices!A1384,Invoice_Line_Items!G:G))</f>
        <v>1544.9</v>
      </c>
      <c r="F1384" s="8">
        <f>(SUMIF(Invoice_Line_Items!B:B,Invoices!A1384,Invoice_Line_Items!G:G))*(1-C1384)</f>
        <v>1390.41</v>
      </c>
      <c r="G1384" s="8">
        <f>SUMIF(Invoice_Line_Items!B:B,Invoices!A1384,Invoice_Line_Items!I:I)-(E1384-F1384)</f>
        <v>455.61</v>
      </c>
      <c r="H1384" s="8">
        <f t="shared" si="42"/>
        <v>6</v>
      </c>
      <c r="I1384">
        <f t="shared" si="43"/>
        <v>2021</v>
      </c>
    </row>
    <row r="1385" spans="1:9" x14ac:dyDescent="0.15">
      <c r="A1385" t="s">
        <v>1489</v>
      </c>
      <c r="B1385" t="s">
        <v>25</v>
      </c>
      <c r="C1385" s="3">
        <v>0</v>
      </c>
      <c r="D1385" s="2">
        <v>44353.960978134957</v>
      </c>
      <c r="E1385" s="8">
        <f>(SUMIF(Invoice_Line_Items!B:B,Invoices!A1385,Invoice_Line_Items!G:G))</f>
        <v>118.6</v>
      </c>
      <c r="F1385" s="8">
        <f>(SUMIF(Invoice_Line_Items!B:B,Invoices!A1385,Invoice_Line_Items!G:G))*(1-C1385)</f>
        <v>118.6</v>
      </c>
      <c r="G1385" s="8">
        <f>SUMIF(Invoice_Line_Items!B:B,Invoices!A1385,Invoice_Line_Items!I:I)-(E1385-F1385)</f>
        <v>42.599999999999994</v>
      </c>
      <c r="H1385" s="8">
        <f t="shared" si="42"/>
        <v>6</v>
      </c>
      <c r="I1385">
        <f t="shared" si="43"/>
        <v>2021</v>
      </c>
    </row>
    <row r="1386" spans="1:9" x14ac:dyDescent="0.15">
      <c r="A1386" t="s">
        <v>1490</v>
      </c>
      <c r="B1386" t="s">
        <v>20</v>
      </c>
      <c r="C1386" s="3">
        <v>0</v>
      </c>
      <c r="D1386" s="2">
        <v>44354.163145710765</v>
      </c>
      <c r="E1386" s="8">
        <f>(SUMIF(Invoice_Line_Items!B:B,Invoices!A1386,Invoice_Line_Items!G:G))</f>
        <v>438.24999999999994</v>
      </c>
      <c r="F1386" s="8">
        <f>(SUMIF(Invoice_Line_Items!B:B,Invoices!A1386,Invoice_Line_Items!G:G))*(1-C1386)</f>
        <v>438.24999999999994</v>
      </c>
      <c r="G1386" s="8">
        <f>SUMIF(Invoice_Line_Items!B:B,Invoices!A1386,Invoice_Line_Items!I:I)-(E1386-F1386)</f>
        <v>188.64999999999998</v>
      </c>
      <c r="H1386" s="8">
        <f t="shared" si="42"/>
        <v>6</v>
      </c>
      <c r="I1386">
        <f t="shared" si="43"/>
        <v>2021</v>
      </c>
    </row>
    <row r="1387" spans="1:9" x14ac:dyDescent="0.15">
      <c r="A1387" t="s">
        <v>1491</v>
      </c>
      <c r="B1387" t="s">
        <v>20</v>
      </c>
      <c r="C1387" s="3">
        <v>0</v>
      </c>
      <c r="D1387" s="2">
        <v>44354.59706128807</v>
      </c>
      <c r="E1387" s="8">
        <f>(SUMIF(Invoice_Line_Items!B:B,Invoices!A1387,Invoice_Line_Items!G:G))</f>
        <v>570.70000000000005</v>
      </c>
      <c r="F1387" s="8">
        <f>(SUMIF(Invoice_Line_Items!B:B,Invoices!A1387,Invoice_Line_Items!G:G))*(1-C1387)</f>
        <v>570.70000000000005</v>
      </c>
      <c r="G1387" s="8">
        <f>SUMIF(Invoice_Line_Items!B:B,Invoices!A1387,Invoice_Line_Items!I:I)-(E1387-F1387)</f>
        <v>199.49999999999994</v>
      </c>
      <c r="H1387" s="8">
        <f t="shared" si="42"/>
        <v>6</v>
      </c>
      <c r="I1387">
        <f t="shared" si="43"/>
        <v>2021</v>
      </c>
    </row>
    <row r="1388" spans="1:9" x14ac:dyDescent="0.15">
      <c r="A1388" t="s">
        <v>1492</v>
      </c>
      <c r="B1388" t="s">
        <v>17</v>
      </c>
      <c r="C1388" s="3">
        <v>0.1</v>
      </c>
      <c r="D1388" s="2">
        <v>44354.652958631377</v>
      </c>
      <c r="E1388" s="8">
        <f>(SUMIF(Invoice_Line_Items!B:B,Invoices!A1388,Invoice_Line_Items!G:G))</f>
        <v>372.75</v>
      </c>
      <c r="F1388" s="8">
        <f>(SUMIF(Invoice_Line_Items!B:B,Invoices!A1388,Invoice_Line_Items!G:G))*(1-C1388)</f>
        <v>335.47500000000002</v>
      </c>
      <c r="G1388" s="8">
        <f>SUMIF(Invoice_Line_Items!B:B,Invoices!A1388,Invoice_Line_Items!I:I)-(E1388-F1388)</f>
        <v>132.52500000000001</v>
      </c>
      <c r="H1388" s="8">
        <f t="shared" si="42"/>
        <v>6</v>
      </c>
      <c r="I1388">
        <f t="shared" si="43"/>
        <v>2021</v>
      </c>
    </row>
    <row r="1389" spans="1:9" x14ac:dyDescent="0.15">
      <c r="A1389" t="s">
        <v>1493</v>
      </c>
      <c r="B1389" t="s">
        <v>24</v>
      </c>
      <c r="C1389" s="3">
        <v>0</v>
      </c>
      <c r="D1389" s="2">
        <v>44354.901146570694</v>
      </c>
      <c r="E1389" s="8">
        <f>(SUMIF(Invoice_Line_Items!B:B,Invoices!A1389,Invoice_Line_Items!G:G))</f>
        <v>3601.4499999999994</v>
      </c>
      <c r="F1389" s="8">
        <f>(SUMIF(Invoice_Line_Items!B:B,Invoices!A1389,Invoice_Line_Items!G:G))*(1-C1389)</f>
        <v>3601.4499999999994</v>
      </c>
      <c r="G1389" s="8">
        <f>SUMIF(Invoice_Line_Items!B:B,Invoices!A1389,Invoice_Line_Items!I:I)-(E1389-F1389)</f>
        <v>1367.3</v>
      </c>
      <c r="H1389" s="8">
        <f t="shared" si="42"/>
        <v>6</v>
      </c>
      <c r="I1389">
        <f t="shared" si="43"/>
        <v>2021</v>
      </c>
    </row>
    <row r="1390" spans="1:9" x14ac:dyDescent="0.15">
      <c r="A1390" t="s">
        <v>1494</v>
      </c>
      <c r="B1390" t="s">
        <v>22</v>
      </c>
      <c r="C1390" s="3">
        <v>0</v>
      </c>
      <c r="D1390" s="2">
        <v>44355.324474698951</v>
      </c>
      <c r="E1390" s="8">
        <f>(SUMIF(Invoice_Line_Items!B:B,Invoices!A1390,Invoice_Line_Items!G:G))</f>
        <v>388.35</v>
      </c>
      <c r="F1390" s="8">
        <f>(SUMIF(Invoice_Line_Items!B:B,Invoices!A1390,Invoice_Line_Items!G:G))*(1-C1390)</f>
        <v>388.35</v>
      </c>
      <c r="G1390" s="8">
        <f>SUMIF(Invoice_Line_Items!B:B,Invoices!A1390,Invoice_Line_Items!I:I)-(E1390-F1390)</f>
        <v>103.49999999999997</v>
      </c>
      <c r="H1390" s="8">
        <f t="shared" si="42"/>
        <v>6</v>
      </c>
      <c r="I1390">
        <f t="shared" si="43"/>
        <v>2021</v>
      </c>
    </row>
    <row r="1391" spans="1:9" x14ac:dyDescent="0.15">
      <c r="A1391" t="s">
        <v>1495</v>
      </c>
      <c r="B1391" t="s">
        <v>19</v>
      </c>
      <c r="C1391" s="3">
        <v>0</v>
      </c>
      <c r="D1391" s="2">
        <v>44355.397587098094</v>
      </c>
      <c r="E1391" s="8">
        <f>(SUMIF(Invoice_Line_Items!B:B,Invoices!A1391,Invoice_Line_Items!G:G))</f>
        <v>17.899999999999999</v>
      </c>
      <c r="F1391" s="8">
        <f>(SUMIF(Invoice_Line_Items!B:B,Invoices!A1391,Invoice_Line_Items!G:G))*(1-C1391)</f>
        <v>17.899999999999999</v>
      </c>
      <c r="G1391" s="8">
        <f>SUMIF(Invoice_Line_Items!B:B,Invoices!A1391,Invoice_Line_Items!I:I)-(E1391-F1391)</f>
        <v>11.399999999999999</v>
      </c>
      <c r="H1391" s="8">
        <f t="shared" si="42"/>
        <v>6</v>
      </c>
      <c r="I1391">
        <f t="shared" si="43"/>
        <v>2021</v>
      </c>
    </row>
    <row r="1392" spans="1:9" x14ac:dyDescent="0.15">
      <c r="A1392" t="s">
        <v>1496</v>
      </c>
      <c r="B1392" t="s">
        <v>18</v>
      </c>
      <c r="C1392" s="3">
        <v>0</v>
      </c>
      <c r="D1392" s="2">
        <v>44355.760137247897</v>
      </c>
      <c r="E1392" s="8">
        <f>(SUMIF(Invoice_Line_Items!B:B,Invoices!A1392,Invoice_Line_Items!G:G))</f>
        <v>83.5</v>
      </c>
      <c r="F1392" s="8">
        <f>(SUMIF(Invoice_Line_Items!B:B,Invoices!A1392,Invoice_Line_Items!G:G))*(1-C1392)</f>
        <v>83.5</v>
      </c>
      <c r="G1392" s="8">
        <f>SUMIF(Invoice_Line_Items!B:B,Invoices!A1392,Invoice_Line_Items!I:I)-(E1392-F1392)</f>
        <v>47.449999999999989</v>
      </c>
      <c r="H1392" s="8">
        <f t="shared" si="42"/>
        <v>6</v>
      </c>
      <c r="I1392">
        <f t="shared" si="43"/>
        <v>2021</v>
      </c>
    </row>
    <row r="1393" spans="1:9" x14ac:dyDescent="0.15">
      <c r="A1393" t="s">
        <v>1497</v>
      </c>
      <c r="B1393" t="s">
        <v>23</v>
      </c>
      <c r="C1393" s="3">
        <v>0</v>
      </c>
      <c r="D1393" s="2">
        <v>44356.146712237198</v>
      </c>
      <c r="E1393" s="8">
        <f>(SUMIF(Invoice_Line_Items!B:B,Invoices!A1393,Invoice_Line_Items!G:G))</f>
        <v>152.15</v>
      </c>
      <c r="F1393" s="8">
        <f>(SUMIF(Invoice_Line_Items!B:B,Invoices!A1393,Invoice_Line_Items!G:G))*(1-C1393)</f>
        <v>152.15</v>
      </c>
      <c r="G1393" s="8">
        <f>SUMIF(Invoice_Line_Items!B:B,Invoices!A1393,Invoice_Line_Items!I:I)-(E1393-F1393)</f>
        <v>96.899999999999977</v>
      </c>
      <c r="H1393" s="8">
        <f t="shared" si="42"/>
        <v>6</v>
      </c>
      <c r="I1393">
        <f t="shared" si="43"/>
        <v>2021</v>
      </c>
    </row>
    <row r="1394" spans="1:9" x14ac:dyDescent="0.15">
      <c r="A1394" t="s">
        <v>1498</v>
      </c>
      <c r="B1394" t="s">
        <v>22</v>
      </c>
      <c r="C1394" s="3">
        <v>0</v>
      </c>
      <c r="D1394" s="2">
        <v>44356.635844745571</v>
      </c>
      <c r="E1394" s="8">
        <f>(SUMIF(Invoice_Line_Items!B:B,Invoices!A1394,Invoice_Line_Items!G:G))</f>
        <v>1599.45</v>
      </c>
      <c r="F1394" s="8">
        <f>(SUMIF(Invoice_Line_Items!B:B,Invoices!A1394,Invoice_Line_Items!G:G))*(1-C1394)</f>
        <v>1599.45</v>
      </c>
      <c r="G1394" s="8">
        <f>SUMIF(Invoice_Line_Items!B:B,Invoices!A1394,Invoice_Line_Items!I:I)-(E1394-F1394)</f>
        <v>575.9</v>
      </c>
      <c r="H1394" s="8">
        <f t="shared" si="42"/>
        <v>6</v>
      </c>
      <c r="I1394">
        <f t="shared" si="43"/>
        <v>2021</v>
      </c>
    </row>
    <row r="1395" spans="1:9" x14ac:dyDescent="0.15">
      <c r="A1395" t="s">
        <v>1499</v>
      </c>
      <c r="B1395" t="s">
        <v>17</v>
      </c>
      <c r="C1395" s="3">
        <v>0</v>
      </c>
      <c r="D1395" s="2">
        <v>44356.736262853461</v>
      </c>
      <c r="E1395" s="8">
        <f>(SUMIF(Invoice_Line_Items!B:B,Invoices!A1395,Invoice_Line_Items!G:G))</f>
        <v>329.7</v>
      </c>
      <c r="F1395" s="8">
        <f>(SUMIF(Invoice_Line_Items!B:B,Invoices!A1395,Invoice_Line_Items!G:G))*(1-C1395)</f>
        <v>329.7</v>
      </c>
      <c r="G1395" s="8">
        <f>SUMIF(Invoice_Line_Items!B:B,Invoices!A1395,Invoice_Line_Items!I:I)-(E1395-F1395)</f>
        <v>127.70000000000002</v>
      </c>
      <c r="H1395" s="8">
        <f t="shared" si="42"/>
        <v>6</v>
      </c>
      <c r="I1395">
        <f t="shared" si="43"/>
        <v>2021</v>
      </c>
    </row>
    <row r="1396" spans="1:9" x14ac:dyDescent="0.15">
      <c r="A1396" t="s">
        <v>1500</v>
      </c>
      <c r="B1396" t="s">
        <v>19</v>
      </c>
      <c r="C1396" s="3">
        <v>0.1</v>
      </c>
      <c r="D1396" s="2">
        <v>44357.021150353088</v>
      </c>
      <c r="E1396" s="8">
        <f>(SUMIF(Invoice_Line_Items!B:B,Invoices!A1396,Invoice_Line_Items!G:G))</f>
        <v>8.9499999999999993</v>
      </c>
      <c r="F1396" s="8">
        <f>(SUMIF(Invoice_Line_Items!B:B,Invoices!A1396,Invoice_Line_Items!G:G))*(1-C1396)</f>
        <v>8.0549999999999997</v>
      </c>
      <c r="G1396" s="8">
        <f>SUMIF(Invoice_Line_Items!B:B,Invoices!A1396,Invoice_Line_Items!I:I)-(E1396-F1396)</f>
        <v>2.3049999999999997</v>
      </c>
      <c r="H1396" s="8">
        <f t="shared" si="42"/>
        <v>6</v>
      </c>
      <c r="I1396">
        <f t="shared" si="43"/>
        <v>2021</v>
      </c>
    </row>
    <row r="1397" spans="1:9" x14ac:dyDescent="0.15">
      <c r="A1397" t="s">
        <v>1501</v>
      </c>
      <c r="B1397" t="s">
        <v>23</v>
      </c>
      <c r="C1397" s="3">
        <v>0</v>
      </c>
      <c r="D1397" s="2">
        <v>44357.234661555041</v>
      </c>
      <c r="E1397" s="8">
        <f>(SUMIF(Invoice_Line_Items!B:B,Invoices!A1397,Invoice_Line_Items!G:G))</f>
        <v>89.5</v>
      </c>
      <c r="F1397" s="8">
        <f>(SUMIF(Invoice_Line_Items!B:B,Invoices!A1397,Invoice_Line_Items!G:G))*(1-C1397)</f>
        <v>89.5</v>
      </c>
      <c r="G1397" s="8">
        <f>SUMIF(Invoice_Line_Items!B:B,Invoices!A1397,Invoice_Line_Items!I:I)-(E1397-F1397)</f>
        <v>56.999999999999993</v>
      </c>
      <c r="H1397" s="8">
        <f t="shared" si="42"/>
        <v>6</v>
      </c>
      <c r="I1397">
        <f t="shared" si="43"/>
        <v>2021</v>
      </c>
    </row>
    <row r="1398" spans="1:9" x14ac:dyDescent="0.15">
      <c r="A1398" t="s">
        <v>1502</v>
      </c>
      <c r="B1398" t="s">
        <v>22</v>
      </c>
      <c r="C1398" s="3">
        <v>0</v>
      </c>
      <c r="D1398" s="2">
        <v>44357.41279490733</v>
      </c>
      <c r="E1398" s="8">
        <f>(SUMIF(Invoice_Line_Items!B:B,Invoices!A1398,Invoice_Line_Items!G:G))</f>
        <v>1438.3999999999999</v>
      </c>
      <c r="F1398" s="8">
        <f>(SUMIF(Invoice_Line_Items!B:B,Invoices!A1398,Invoice_Line_Items!G:G))*(1-C1398)</f>
        <v>1438.3999999999999</v>
      </c>
      <c r="G1398" s="8">
        <f>SUMIF(Invoice_Line_Items!B:B,Invoices!A1398,Invoice_Line_Items!I:I)-(E1398-F1398)</f>
        <v>664.25000000000011</v>
      </c>
      <c r="H1398" s="8">
        <f t="shared" si="42"/>
        <v>6</v>
      </c>
      <c r="I1398">
        <f t="shared" si="43"/>
        <v>2021</v>
      </c>
    </row>
    <row r="1399" spans="1:9" x14ac:dyDescent="0.15">
      <c r="A1399" t="s">
        <v>1503</v>
      </c>
      <c r="B1399" t="s">
        <v>23</v>
      </c>
      <c r="C1399" s="3">
        <v>0</v>
      </c>
      <c r="D1399" s="2">
        <v>44357.519904081331</v>
      </c>
      <c r="E1399" s="8">
        <f>(SUMIF(Invoice_Line_Items!B:B,Invoices!A1399,Invoice_Line_Items!G:G))</f>
        <v>674.25</v>
      </c>
      <c r="F1399" s="8">
        <f>(SUMIF(Invoice_Line_Items!B:B,Invoices!A1399,Invoice_Line_Items!G:G))*(1-C1399)</f>
        <v>674.25</v>
      </c>
      <c r="G1399" s="8">
        <f>SUMIF(Invoice_Line_Items!B:B,Invoices!A1399,Invoice_Line_Items!I:I)-(E1399-F1399)</f>
        <v>166.7</v>
      </c>
      <c r="H1399" s="8">
        <f t="shared" si="42"/>
        <v>6</v>
      </c>
      <c r="I1399">
        <f t="shared" si="43"/>
        <v>2021</v>
      </c>
    </row>
    <row r="1400" spans="1:9" x14ac:dyDescent="0.15">
      <c r="A1400" t="s">
        <v>1504</v>
      </c>
      <c r="B1400" t="s">
        <v>17</v>
      </c>
      <c r="C1400" s="3">
        <v>0</v>
      </c>
      <c r="D1400" s="2">
        <v>44357.777962478729</v>
      </c>
      <c r="E1400" s="8">
        <f>(SUMIF(Invoice_Line_Items!B:B,Invoices!A1400,Invoice_Line_Items!G:G))</f>
        <v>439.4</v>
      </c>
      <c r="F1400" s="8">
        <f>(SUMIF(Invoice_Line_Items!B:B,Invoices!A1400,Invoice_Line_Items!G:G))*(1-C1400)</f>
        <v>439.4</v>
      </c>
      <c r="G1400" s="8">
        <f>SUMIF(Invoice_Line_Items!B:B,Invoices!A1400,Invoice_Line_Items!I:I)-(E1400-F1400)</f>
        <v>149.24999999999997</v>
      </c>
      <c r="H1400" s="8">
        <f t="shared" si="42"/>
        <v>6</v>
      </c>
      <c r="I1400">
        <f t="shared" si="43"/>
        <v>2021</v>
      </c>
    </row>
    <row r="1401" spans="1:9" x14ac:dyDescent="0.15">
      <c r="A1401" t="s">
        <v>1505</v>
      </c>
      <c r="B1401" t="s">
        <v>23</v>
      </c>
      <c r="C1401" s="3">
        <v>0</v>
      </c>
      <c r="D1401" s="2">
        <v>44358.216210591694</v>
      </c>
      <c r="E1401" s="8">
        <f>(SUMIF(Invoice_Line_Items!B:B,Invoices!A1401,Invoice_Line_Items!G:G))</f>
        <v>799.5</v>
      </c>
      <c r="F1401" s="8">
        <f>(SUMIF(Invoice_Line_Items!B:B,Invoices!A1401,Invoice_Line_Items!G:G))*(1-C1401)</f>
        <v>799.5</v>
      </c>
      <c r="G1401" s="8">
        <f>SUMIF(Invoice_Line_Items!B:B,Invoices!A1401,Invoice_Line_Items!I:I)-(E1401-F1401)</f>
        <v>279.5</v>
      </c>
      <c r="H1401" s="8">
        <f t="shared" si="42"/>
        <v>6</v>
      </c>
      <c r="I1401">
        <f t="shared" si="43"/>
        <v>2021</v>
      </c>
    </row>
    <row r="1402" spans="1:9" x14ac:dyDescent="0.15">
      <c r="A1402" t="s">
        <v>1506</v>
      </c>
      <c r="B1402" t="s">
        <v>17</v>
      </c>
      <c r="C1402" s="3">
        <v>0.1</v>
      </c>
      <c r="D1402" s="2">
        <v>44358.540562149617</v>
      </c>
      <c r="E1402" s="8">
        <f>(SUMIF(Invoice_Line_Items!B:B,Invoices!A1402,Invoice_Line_Items!G:G))</f>
        <v>229.9</v>
      </c>
      <c r="F1402" s="8">
        <f>(SUMIF(Invoice_Line_Items!B:B,Invoices!A1402,Invoice_Line_Items!G:G))*(1-C1402)</f>
        <v>206.91</v>
      </c>
      <c r="G1402" s="8">
        <f>SUMIF(Invoice_Line_Items!B:B,Invoices!A1402,Invoice_Line_Items!I:I)-(E1402-F1402)</f>
        <v>57.659999999999982</v>
      </c>
      <c r="H1402" s="8">
        <f t="shared" si="42"/>
        <v>6</v>
      </c>
      <c r="I1402">
        <f t="shared" si="43"/>
        <v>2021</v>
      </c>
    </row>
    <row r="1403" spans="1:9" x14ac:dyDescent="0.15">
      <c r="A1403" t="s">
        <v>1507</v>
      </c>
      <c r="B1403" t="s">
        <v>18</v>
      </c>
      <c r="C1403" s="3">
        <v>0</v>
      </c>
      <c r="D1403" s="2">
        <v>44358.624001479897</v>
      </c>
      <c r="E1403" s="8">
        <f>(SUMIF(Invoice_Line_Items!B:B,Invoices!A1403,Invoice_Line_Items!G:G))</f>
        <v>666.80000000000018</v>
      </c>
      <c r="F1403" s="8">
        <f>(SUMIF(Invoice_Line_Items!B:B,Invoices!A1403,Invoice_Line_Items!G:G))*(1-C1403)</f>
        <v>666.80000000000018</v>
      </c>
      <c r="G1403" s="8">
        <f>SUMIF(Invoice_Line_Items!B:B,Invoices!A1403,Invoice_Line_Items!I:I)-(E1403-F1403)</f>
        <v>317.95</v>
      </c>
      <c r="H1403" s="8">
        <f t="shared" si="42"/>
        <v>6</v>
      </c>
      <c r="I1403">
        <f t="shared" si="43"/>
        <v>2021</v>
      </c>
    </row>
    <row r="1404" spans="1:9" x14ac:dyDescent="0.15">
      <c r="A1404" t="s">
        <v>1508</v>
      </c>
      <c r="B1404" t="s">
        <v>21</v>
      </c>
      <c r="C1404" s="3">
        <v>0</v>
      </c>
      <c r="D1404" s="2">
        <v>44358.903526056114</v>
      </c>
      <c r="E1404" s="8">
        <f>(SUMIF(Invoice_Line_Items!B:B,Invoices!A1404,Invoice_Line_Items!G:G))</f>
        <v>483.04999999999995</v>
      </c>
      <c r="F1404" s="8">
        <f>(SUMIF(Invoice_Line_Items!B:B,Invoices!A1404,Invoice_Line_Items!G:G))*(1-C1404)</f>
        <v>483.04999999999995</v>
      </c>
      <c r="G1404" s="8">
        <f>SUMIF(Invoice_Line_Items!B:B,Invoices!A1404,Invoice_Line_Items!I:I)-(E1404-F1404)</f>
        <v>208.10000000000002</v>
      </c>
      <c r="H1404" s="8">
        <f t="shared" si="42"/>
        <v>6</v>
      </c>
      <c r="I1404">
        <f t="shared" si="43"/>
        <v>2021</v>
      </c>
    </row>
    <row r="1405" spans="1:9" x14ac:dyDescent="0.15">
      <c r="A1405" t="s">
        <v>1509</v>
      </c>
      <c r="B1405" t="s">
        <v>19</v>
      </c>
      <c r="C1405" s="3">
        <v>0</v>
      </c>
      <c r="D1405" s="2">
        <v>44359.167250177743</v>
      </c>
      <c r="E1405" s="8">
        <f>(SUMIF(Invoice_Line_Items!B:B,Invoices!A1405,Invoice_Line_Items!G:G))</f>
        <v>527.34999999999991</v>
      </c>
      <c r="F1405" s="8">
        <f>(SUMIF(Invoice_Line_Items!B:B,Invoices!A1405,Invoice_Line_Items!G:G))*(1-C1405)</f>
        <v>527.34999999999991</v>
      </c>
      <c r="G1405" s="8">
        <f>SUMIF(Invoice_Line_Items!B:B,Invoices!A1405,Invoice_Line_Items!I:I)-(E1405-F1405)</f>
        <v>261.34999999999997</v>
      </c>
      <c r="H1405" s="8">
        <f t="shared" si="42"/>
        <v>6</v>
      </c>
      <c r="I1405">
        <f t="shared" si="43"/>
        <v>2021</v>
      </c>
    </row>
    <row r="1406" spans="1:9" x14ac:dyDescent="0.15">
      <c r="A1406" t="s">
        <v>1510</v>
      </c>
      <c r="B1406" t="s">
        <v>24</v>
      </c>
      <c r="C1406" s="3">
        <v>0</v>
      </c>
      <c r="D1406" s="2">
        <v>44359.201963525564</v>
      </c>
      <c r="E1406" s="8">
        <f>(SUMIF(Invoice_Line_Items!B:B,Invoices!A1406,Invoice_Line_Items!G:G))</f>
        <v>253.5</v>
      </c>
      <c r="F1406" s="8">
        <f>(SUMIF(Invoice_Line_Items!B:B,Invoices!A1406,Invoice_Line_Items!G:G))*(1-C1406)</f>
        <v>253.5</v>
      </c>
      <c r="G1406" s="8">
        <f>SUMIF(Invoice_Line_Items!B:B,Invoices!A1406,Invoice_Line_Items!I:I)-(E1406-F1406)</f>
        <v>144.6</v>
      </c>
      <c r="H1406" s="8">
        <f t="shared" si="42"/>
        <v>6</v>
      </c>
      <c r="I1406">
        <f t="shared" si="43"/>
        <v>2021</v>
      </c>
    </row>
    <row r="1407" spans="1:9" x14ac:dyDescent="0.15">
      <c r="A1407" t="s">
        <v>1511</v>
      </c>
      <c r="B1407" t="s">
        <v>19</v>
      </c>
      <c r="C1407" s="3">
        <v>0.1</v>
      </c>
      <c r="D1407" s="2">
        <v>44359.563454154923</v>
      </c>
      <c r="E1407" s="8">
        <f>(SUMIF(Invoice_Line_Items!B:B,Invoices!A1407,Invoice_Line_Items!G:G))</f>
        <v>4199.5999999999995</v>
      </c>
      <c r="F1407" s="8">
        <f>(SUMIF(Invoice_Line_Items!B:B,Invoices!A1407,Invoice_Line_Items!G:G))*(1-C1407)</f>
        <v>3779.6399999999994</v>
      </c>
      <c r="G1407" s="8">
        <f>SUMIF(Invoice_Line_Items!B:B,Invoices!A1407,Invoice_Line_Items!I:I)-(E1407-F1407)</f>
        <v>971.53999999999951</v>
      </c>
      <c r="H1407" s="8">
        <f t="shared" si="42"/>
        <v>6</v>
      </c>
      <c r="I1407">
        <f t="shared" si="43"/>
        <v>2021</v>
      </c>
    </row>
    <row r="1408" spans="1:9" x14ac:dyDescent="0.15">
      <c r="A1408" t="s">
        <v>1512</v>
      </c>
      <c r="B1408" t="s">
        <v>19</v>
      </c>
      <c r="C1408" s="3">
        <v>0.1</v>
      </c>
      <c r="D1408" s="2">
        <v>44359.768532302289</v>
      </c>
      <c r="E1408" s="8">
        <f>(SUMIF(Invoice_Line_Items!B:B,Invoices!A1408,Invoice_Line_Items!G:G))</f>
        <v>2596.35</v>
      </c>
      <c r="F1408" s="8">
        <f>(SUMIF(Invoice_Line_Items!B:B,Invoices!A1408,Invoice_Line_Items!G:G))*(1-C1408)</f>
        <v>2336.7150000000001</v>
      </c>
      <c r="G1408" s="8">
        <f>SUMIF(Invoice_Line_Items!B:B,Invoices!A1408,Invoice_Line_Items!I:I)-(E1408-F1408)</f>
        <v>765.5150000000001</v>
      </c>
      <c r="H1408" s="8">
        <f t="shared" si="42"/>
        <v>6</v>
      </c>
      <c r="I1408">
        <f t="shared" si="43"/>
        <v>2021</v>
      </c>
    </row>
    <row r="1409" spans="1:9" x14ac:dyDescent="0.15">
      <c r="A1409" t="s">
        <v>1513</v>
      </c>
      <c r="B1409" t="s">
        <v>17</v>
      </c>
      <c r="C1409" s="3">
        <v>0.1</v>
      </c>
      <c r="D1409" s="2">
        <v>44359.858318926512</v>
      </c>
      <c r="E1409" s="8">
        <f>(SUMIF(Invoice_Line_Items!B:B,Invoices!A1409,Invoice_Line_Items!G:G))</f>
        <v>1885.6500000000003</v>
      </c>
      <c r="F1409" s="8">
        <f>(SUMIF(Invoice_Line_Items!B:B,Invoices!A1409,Invoice_Line_Items!G:G))*(1-C1409)</f>
        <v>1697.0850000000003</v>
      </c>
      <c r="G1409" s="8">
        <f>SUMIF(Invoice_Line_Items!B:B,Invoices!A1409,Invoice_Line_Items!I:I)-(E1409-F1409)</f>
        <v>454.68500000000006</v>
      </c>
      <c r="H1409" s="8">
        <f t="shared" si="42"/>
        <v>6</v>
      </c>
      <c r="I1409">
        <f t="shared" si="43"/>
        <v>2021</v>
      </c>
    </row>
    <row r="1410" spans="1:9" x14ac:dyDescent="0.15">
      <c r="A1410" t="s">
        <v>1514</v>
      </c>
      <c r="B1410" t="s">
        <v>24</v>
      </c>
      <c r="C1410" s="3">
        <v>0</v>
      </c>
      <c r="D1410" s="2">
        <v>44360.298037949404</v>
      </c>
      <c r="E1410" s="8">
        <f>(SUMIF(Invoice_Line_Items!B:B,Invoices!A1410,Invoice_Line_Items!G:G))</f>
        <v>488.65000000000003</v>
      </c>
      <c r="F1410" s="8">
        <f>(SUMIF(Invoice_Line_Items!B:B,Invoices!A1410,Invoice_Line_Items!G:G))*(1-C1410)</f>
        <v>488.65000000000003</v>
      </c>
      <c r="G1410" s="8">
        <f>SUMIF(Invoice_Line_Items!B:B,Invoices!A1410,Invoice_Line_Items!I:I)-(E1410-F1410)</f>
        <v>170.9</v>
      </c>
      <c r="H1410" s="8">
        <f t="shared" si="42"/>
        <v>6</v>
      </c>
      <c r="I1410">
        <f t="shared" si="43"/>
        <v>2021</v>
      </c>
    </row>
    <row r="1411" spans="1:9" x14ac:dyDescent="0.15">
      <c r="A1411" t="s">
        <v>1515</v>
      </c>
      <c r="B1411" t="s">
        <v>20</v>
      </c>
      <c r="C1411" s="3">
        <v>0</v>
      </c>
      <c r="D1411" s="2">
        <v>44360.596946802638</v>
      </c>
      <c r="E1411" s="8">
        <f>(SUMIF(Invoice_Line_Items!B:B,Invoices!A1411,Invoice_Line_Items!G:G))</f>
        <v>599.19999999999993</v>
      </c>
      <c r="F1411" s="8">
        <f>(SUMIF(Invoice_Line_Items!B:B,Invoices!A1411,Invoice_Line_Items!G:G))*(1-C1411)</f>
        <v>599.19999999999993</v>
      </c>
      <c r="G1411" s="8">
        <f>SUMIF(Invoice_Line_Items!B:B,Invoices!A1411,Invoice_Line_Items!I:I)-(E1411-F1411)</f>
        <v>169.69999999999996</v>
      </c>
      <c r="H1411" s="8">
        <f t="shared" ref="H1411:H1474" si="44">MONTH(D1411)</f>
        <v>6</v>
      </c>
      <c r="I1411">
        <f t="shared" ref="I1411:I1474" si="45">YEAR(D1411)</f>
        <v>2021</v>
      </c>
    </row>
    <row r="1412" spans="1:9" x14ac:dyDescent="0.15">
      <c r="A1412" t="s">
        <v>1516</v>
      </c>
      <c r="B1412" t="s">
        <v>25</v>
      </c>
      <c r="C1412" s="3">
        <v>0</v>
      </c>
      <c r="D1412" s="2">
        <v>44361.094511150783</v>
      </c>
      <c r="E1412" s="8">
        <f>(SUMIF(Invoice_Line_Items!B:B,Invoices!A1412,Invoice_Line_Items!G:G))</f>
        <v>98.45</v>
      </c>
      <c r="F1412" s="8">
        <f>(SUMIF(Invoice_Line_Items!B:B,Invoices!A1412,Invoice_Line_Items!G:G))*(1-C1412)</f>
        <v>98.45</v>
      </c>
      <c r="G1412" s="8">
        <f>SUMIF(Invoice_Line_Items!B:B,Invoices!A1412,Invoice_Line_Items!I:I)-(E1412-F1412)</f>
        <v>62.699999999999989</v>
      </c>
      <c r="H1412" s="8">
        <f t="shared" si="44"/>
        <v>6</v>
      </c>
      <c r="I1412">
        <f t="shared" si="45"/>
        <v>2021</v>
      </c>
    </row>
    <row r="1413" spans="1:9" x14ac:dyDescent="0.15">
      <c r="A1413" t="s">
        <v>1517</v>
      </c>
      <c r="B1413" t="s">
        <v>21</v>
      </c>
      <c r="C1413" s="3">
        <v>0</v>
      </c>
      <c r="D1413" s="2">
        <v>44361.096727518321</v>
      </c>
      <c r="E1413" s="8">
        <f>(SUMIF(Invoice_Line_Items!B:B,Invoices!A1413,Invoice_Line_Items!G:G))</f>
        <v>260.2</v>
      </c>
      <c r="F1413" s="8">
        <f>(SUMIF(Invoice_Line_Items!B:B,Invoices!A1413,Invoice_Line_Items!G:G))*(1-C1413)</f>
        <v>260.2</v>
      </c>
      <c r="G1413" s="8">
        <f>SUMIF(Invoice_Line_Items!B:B,Invoices!A1413,Invoice_Line_Items!I:I)-(E1413-F1413)</f>
        <v>109</v>
      </c>
      <c r="H1413" s="8">
        <f t="shared" si="44"/>
        <v>6</v>
      </c>
      <c r="I1413">
        <f t="shared" si="45"/>
        <v>2021</v>
      </c>
    </row>
    <row r="1414" spans="1:9" x14ac:dyDescent="0.15">
      <c r="A1414" t="s">
        <v>1518</v>
      </c>
      <c r="B1414" t="s">
        <v>17</v>
      </c>
      <c r="C1414" s="3">
        <v>0</v>
      </c>
      <c r="D1414" s="2">
        <v>44361.379857491229</v>
      </c>
      <c r="E1414" s="8">
        <f>(SUMIF(Invoice_Line_Items!B:B,Invoices!A1414,Invoice_Line_Items!G:G))</f>
        <v>57.8</v>
      </c>
      <c r="F1414" s="8">
        <f>(SUMIF(Invoice_Line_Items!B:B,Invoices!A1414,Invoice_Line_Items!G:G))*(1-C1414)</f>
        <v>57.8</v>
      </c>
      <c r="G1414" s="8">
        <f>SUMIF(Invoice_Line_Items!B:B,Invoices!A1414,Invoice_Line_Items!I:I)-(E1414-F1414)</f>
        <v>21.299999999999997</v>
      </c>
      <c r="H1414" s="8">
        <f t="shared" si="44"/>
        <v>6</v>
      </c>
      <c r="I1414">
        <f t="shared" si="45"/>
        <v>2021</v>
      </c>
    </row>
    <row r="1415" spans="1:9" x14ac:dyDescent="0.15">
      <c r="A1415" t="s">
        <v>1519</v>
      </c>
      <c r="B1415" t="s">
        <v>22</v>
      </c>
      <c r="C1415" s="3">
        <v>0</v>
      </c>
      <c r="D1415" s="2">
        <v>44361.595224787714</v>
      </c>
      <c r="E1415" s="8">
        <f>(SUMIF(Invoice_Line_Items!B:B,Invoices!A1415,Invoice_Line_Items!G:G))</f>
        <v>1189.55</v>
      </c>
      <c r="F1415" s="8">
        <f>(SUMIF(Invoice_Line_Items!B:B,Invoices!A1415,Invoice_Line_Items!G:G))*(1-C1415)</f>
        <v>1189.55</v>
      </c>
      <c r="G1415" s="8">
        <f>SUMIF(Invoice_Line_Items!B:B,Invoices!A1415,Invoice_Line_Items!I:I)-(E1415-F1415)</f>
        <v>461.44999999999987</v>
      </c>
      <c r="H1415" s="8">
        <f t="shared" si="44"/>
        <v>6</v>
      </c>
      <c r="I1415">
        <f t="shared" si="45"/>
        <v>2021</v>
      </c>
    </row>
    <row r="1416" spans="1:9" x14ac:dyDescent="0.15">
      <c r="A1416" t="s">
        <v>1520</v>
      </c>
      <c r="B1416" t="s">
        <v>29</v>
      </c>
      <c r="C1416" s="3">
        <v>0.1</v>
      </c>
      <c r="D1416" s="2">
        <v>44361.762937640691</v>
      </c>
      <c r="E1416" s="8">
        <f>(SUMIF(Invoice_Line_Items!B:B,Invoices!A1416,Invoice_Line_Items!G:G))</f>
        <v>572.70000000000005</v>
      </c>
      <c r="F1416" s="8">
        <f>(SUMIF(Invoice_Line_Items!B:B,Invoices!A1416,Invoice_Line_Items!G:G))*(1-C1416)</f>
        <v>515.43000000000006</v>
      </c>
      <c r="G1416" s="8">
        <f>SUMIF(Invoice_Line_Items!B:B,Invoices!A1416,Invoice_Line_Items!I:I)-(E1416-F1416)</f>
        <v>218.78000000000003</v>
      </c>
      <c r="H1416" s="8">
        <f t="shared" si="44"/>
        <v>6</v>
      </c>
      <c r="I1416">
        <f t="shared" si="45"/>
        <v>2021</v>
      </c>
    </row>
    <row r="1417" spans="1:9" x14ac:dyDescent="0.15">
      <c r="A1417" t="s">
        <v>1521</v>
      </c>
      <c r="B1417" t="s">
        <v>29</v>
      </c>
      <c r="C1417" s="3">
        <v>0.1</v>
      </c>
      <c r="D1417" s="2">
        <v>44361.954770287972</v>
      </c>
      <c r="E1417" s="8">
        <f>(SUMIF(Invoice_Line_Items!B:B,Invoices!A1417,Invoice_Line_Items!G:G))</f>
        <v>1272.2</v>
      </c>
      <c r="F1417" s="8">
        <f>(SUMIF(Invoice_Line_Items!B:B,Invoices!A1417,Invoice_Line_Items!G:G))*(1-C1417)</f>
        <v>1144.98</v>
      </c>
      <c r="G1417" s="8">
        <f>SUMIF(Invoice_Line_Items!B:B,Invoices!A1417,Invoice_Line_Items!I:I)-(E1417-F1417)</f>
        <v>379.53000000000003</v>
      </c>
      <c r="H1417" s="8">
        <f t="shared" si="44"/>
        <v>6</v>
      </c>
      <c r="I1417">
        <f t="shared" si="45"/>
        <v>2021</v>
      </c>
    </row>
    <row r="1418" spans="1:9" x14ac:dyDescent="0.15">
      <c r="A1418" t="s">
        <v>1522</v>
      </c>
      <c r="B1418" t="s">
        <v>25</v>
      </c>
      <c r="C1418" s="3">
        <v>0.1</v>
      </c>
      <c r="D1418" s="2">
        <v>44361.997762996405</v>
      </c>
      <c r="E1418" s="8">
        <f>(SUMIF(Invoice_Line_Items!B:B,Invoices!A1418,Invoice_Line_Items!G:G))</f>
        <v>30.05</v>
      </c>
      <c r="F1418" s="8">
        <f>(SUMIF(Invoice_Line_Items!B:B,Invoices!A1418,Invoice_Line_Items!G:G))*(1-C1418)</f>
        <v>27.045000000000002</v>
      </c>
      <c r="G1418" s="8">
        <f>SUMIF(Invoice_Line_Items!B:B,Invoices!A1418,Invoice_Line_Items!I:I)-(E1418-F1418)</f>
        <v>7.8950000000000031</v>
      </c>
      <c r="H1418" s="8">
        <f t="shared" si="44"/>
        <v>6</v>
      </c>
      <c r="I1418">
        <f t="shared" si="45"/>
        <v>2021</v>
      </c>
    </row>
    <row r="1419" spans="1:9" x14ac:dyDescent="0.15">
      <c r="A1419" t="s">
        <v>1523</v>
      </c>
      <c r="B1419" t="s">
        <v>17</v>
      </c>
      <c r="C1419" s="3">
        <v>0.1</v>
      </c>
      <c r="D1419" s="2">
        <v>44362.061608543554</v>
      </c>
      <c r="E1419" s="8">
        <f>(SUMIF(Invoice_Line_Items!B:B,Invoices!A1419,Invoice_Line_Items!G:G))</f>
        <v>17.899999999999999</v>
      </c>
      <c r="F1419" s="8">
        <f>(SUMIF(Invoice_Line_Items!B:B,Invoices!A1419,Invoice_Line_Items!G:G))*(1-C1419)</f>
        <v>16.11</v>
      </c>
      <c r="G1419" s="8">
        <f>SUMIF(Invoice_Line_Items!B:B,Invoices!A1419,Invoice_Line_Items!I:I)-(E1419-F1419)</f>
        <v>9.61</v>
      </c>
      <c r="H1419" s="8">
        <f t="shared" si="44"/>
        <v>6</v>
      </c>
      <c r="I1419">
        <f t="shared" si="45"/>
        <v>2021</v>
      </c>
    </row>
    <row r="1420" spans="1:9" x14ac:dyDescent="0.15">
      <c r="A1420" t="s">
        <v>1524</v>
      </c>
      <c r="B1420" t="s">
        <v>21</v>
      </c>
      <c r="C1420" s="3">
        <v>0</v>
      </c>
      <c r="D1420" s="2">
        <v>44362.250052955125</v>
      </c>
      <c r="E1420" s="8">
        <f>(SUMIF(Invoice_Line_Items!B:B,Invoices!A1420,Invoice_Line_Items!G:G))</f>
        <v>1662.75</v>
      </c>
      <c r="F1420" s="8">
        <f>(SUMIF(Invoice_Line_Items!B:B,Invoices!A1420,Invoice_Line_Items!G:G))*(1-C1420)</f>
        <v>1662.75</v>
      </c>
      <c r="G1420" s="8">
        <f>SUMIF(Invoice_Line_Items!B:B,Invoices!A1420,Invoice_Line_Items!I:I)-(E1420-F1420)</f>
        <v>581.90000000000009</v>
      </c>
      <c r="H1420" s="8">
        <f t="shared" si="44"/>
        <v>6</v>
      </c>
      <c r="I1420">
        <f t="shared" si="45"/>
        <v>2021</v>
      </c>
    </row>
    <row r="1421" spans="1:9" x14ac:dyDescent="0.15">
      <c r="A1421" t="s">
        <v>1525</v>
      </c>
      <c r="B1421" t="s">
        <v>20</v>
      </c>
      <c r="C1421" s="3">
        <v>0</v>
      </c>
      <c r="D1421" s="2">
        <v>44362.676159696486</v>
      </c>
      <c r="E1421" s="8">
        <f>(SUMIF(Invoice_Line_Items!B:B,Invoices!A1421,Invoice_Line_Items!G:G))</f>
        <v>118.25</v>
      </c>
      <c r="F1421" s="8">
        <f>(SUMIF(Invoice_Line_Items!B:B,Invoices!A1421,Invoice_Line_Items!G:G))*(1-C1421)</f>
        <v>118.25</v>
      </c>
      <c r="G1421" s="8">
        <f>SUMIF(Invoice_Line_Items!B:B,Invoices!A1421,Invoice_Line_Items!I:I)-(E1421-F1421)</f>
        <v>47</v>
      </c>
      <c r="H1421" s="8">
        <f t="shared" si="44"/>
        <v>6</v>
      </c>
      <c r="I1421">
        <f t="shared" si="45"/>
        <v>2021</v>
      </c>
    </row>
    <row r="1422" spans="1:9" x14ac:dyDescent="0.15">
      <c r="A1422" t="s">
        <v>1526</v>
      </c>
      <c r="B1422" t="s">
        <v>20</v>
      </c>
      <c r="C1422" s="3">
        <v>0</v>
      </c>
      <c r="D1422" s="2">
        <v>44363.07383332507</v>
      </c>
      <c r="E1422" s="8">
        <f>(SUMIF(Invoice_Line_Items!B:B,Invoices!A1422,Invoice_Line_Items!G:G))</f>
        <v>199.5</v>
      </c>
      <c r="F1422" s="8">
        <f>(SUMIF(Invoice_Line_Items!B:B,Invoices!A1422,Invoice_Line_Items!G:G))*(1-C1422)</f>
        <v>199.5</v>
      </c>
      <c r="G1422" s="8">
        <f>SUMIF(Invoice_Line_Items!B:B,Invoices!A1422,Invoice_Line_Items!I:I)-(E1422-F1422)</f>
        <v>74.5</v>
      </c>
      <c r="H1422" s="8">
        <f t="shared" si="44"/>
        <v>6</v>
      </c>
      <c r="I1422">
        <f t="shared" si="45"/>
        <v>2021</v>
      </c>
    </row>
    <row r="1423" spans="1:9" x14ac:dyDescent="0.15">
      <c r="A1423" t="s">
        <v>1527</v>
      </c>
      <c r="B1423" t="s">
        <v>19</v>
      </c>
      <c r="C1423" s="3">
        <v>0</v>
      </c>
      <c r="D1423" s="2">
        <v>44363.20551486512</v>
      </c>
      <c r="E1423" s="8">
        <f>(SUMIF(Invoice_Line_Items!B:B,Invoices!A1423,Invoice_Line_Items!G:G))</f>
        <v>238.54999999999998</v>
      </c>
      <c r="F1423" s="8">
        <f>(SUMIF(Invoice_Line_Items!B:B,Invoices!A1423,Invoice_Line_Items!G:G))*(1-C1423)</f>
        <v>238.54999999999998</v>
      </c>
      <c r="G1423" s="8">
        <f>SUMIF(Invoice_Line_Items!B:B,Invoices!A1423,Invoice_Line_Items!I:I)-(E1423-F1423)</f>
        <v>90.05</v>
      </c>
      <c r="H1423" s="8">
        <f t="shared" si="44"/>
        <v>6</v>
      </c>
      <c r="I1423">
        <f t="shared" si="45"/>
        <v>2021</v>
      </c>
    </row>
    <row r="1424" spans="1:9" x14ac:dyDescent="0.15">
      <c r="A1424" t="s">
        <v>1528</v>
      </c>
      <c r="B1424" t="s">
        <v>19</v>
      </c>
      <c r="C1424" s="3">
        <v>0</v>
      </c>
      <c r="D1424" s="2">
        <v>44363.364314578808</v>
      </c>
      <c r="E1424" s="8">
        <f>(SUMIF(Invoice_Line_Items!B:B,Invoices!A1424,Invoice_Line_Items!G:G))</f>
        <v>1368</v>
      </c>
      <c r="F1424" s="8">
        <f>(SUMIF(Invoice_Line_Items!B:B,Invoices!A1424,Invoice_Line_Items!G:G))*(1-C1424)</f>
        <v>1368</v>
      </c>
      <c r="G1424" s="8">
        <f>SUMIF(Invoice_Line_Items!B:B,Invoices!A1424,Invoice_Line_Items!I:I)-(E1424-F1424)</f>
        <v>495.85000000000008</v>
      </c>
      <c r="H1424" s="8">
        <f t="shared" si="44"/>
        <v>6</v>
      </c>
      <c r="I1424">
        <f t="shared" si="45"/>
        <v>2021</v>
      </c>
    </row>
    <row r="1425" spans="1:9" x14ac:dyDescent="0.15">
      <c r="A1425" t="s">
        <v>1529</v>
      </c>
      <c r="B1425" t="s">
        <v>20</v>
      </c>
      <c r="C1425" s="3">
        <v>0</v>
      </c>
      <c r="D1425" s="2">
        <v>44363.845053852994</v>
      </c>
      <c r="E1425" s="8">
        <f>(SUMIF(Invoice_Line_Items!B:B,Invoices!A1425,Invoice_Line_Items!G:G))</f>
        <v>1067.4500000000003</v>
      </c>
      <c r="F1425" s="8">
        <f>(SUMIF(Invoice_Line_Items!B:B,Invoices!A1425,Invoice_Line_Items!G:G))*(1-C1425)</f>
        <v>1067.4500000000003</v>
      </c>
      <c r="G1425" s="8">
        <f>SUMIF(Invoice_Line_Items!B:B,Invoices!A1425,Invoice_Line_Items!I:I)-(E1425-F1425)</f>
        <v>425.7</v>
      </c>
      <c r="H1425" s="8">
        <f t="shared" si="44"/>
        <v>6</v>
      </c>
      <c r="I1425">
        <f t="shared" si="45"/>
        <v>2021</v>
      </c>
    </row>
    <row r="1426" spans="1:9" x14ac:dyDescent="0.15">
      <c r="A1426" t="s">
        <v>1530</v>
      </c>
      <c r="B1426" t="s">
        <v>25</v>
      </c>
      <c r="C1426" s="3">
        <v>0</v>
      </c>
      <c r="D1426" s="2">
        <v>44363.866009905003</v>
      </c>
      <c r="E1426" s="8">
        <f>(SUMIF(Invoice_Line_Items!B:B,Invoices!A1426,Invoice_Line_Items!G:G))</f>
        <v>564.35</v>
      </c>
      <c r="F1426" s="8">
        <f>(SUMIF(Invoice_Line_Items!B:B,Invoices!A1426,Invoice_Line_Items!G:G))*(1-C1426)</f>
        <v>564.35</v>
      </c>
      <c r="G1426" s="8">
        <f>SUMIF(Invoice_Line_Items!B:B,Invoices!A1426,Invoice_Line_Items!I:I)-(E1426-F1426)</f>
        <v>224.79999999999995</v>
      </c>
      <c r="H1426" s="8">
        <f t="shared" si="44"/>
        <v>6</v>
      </c>
      <c r="I1426">
        <f t="shared" si="45"/>
        <v>2021</v>
      </c>
    </row>
    <row r="1427" spans="1:9" x14ac:dyDescent="0.15">
      <c r="A1427" t="s">
        <v>1531</v>
      </c>
      <c r="B1427" t="s">
        <v>18</v>
      </c>
      <c r="C1427" s="3">
        <v>0</v>
      </c>
      <c r="D1427" s="2">
        <v>44364.12441244036</v>
      </c>
      <c r="E1427" s="8">
        <f>(SUMIF(Invoice_Line_Items!B:B,Invoices!A1427,Invoice_Line_Items!G:G))</f>
        <v>1533.5</v>
      </c>
      <c r="F1427" s="8">
        <f>(SUMIF(Invoice_Line_Items!B:B,Invoices!A1427,Invoice_Line_Items!G:G))*(1-C1427)</f>
        <v>1533.5</v>
      </c>
      <c r="G1427" s="8">
        <f>SUMIF(Invoice_Line_Items!B:B,Invoices!A1427,Invoice_Line_Items!I:I)-(E1427-F1427)</f>
        <v>589.60000000000014</v>
      </c>
      <c r="H1427" s="8">
        <f t="shared" si="44"/>
        <v>6</v>
      </c>
      <c r="I1427">
        <f t="shared" si="45"/>
        <v>2021</v>
      </c>
    </row>
    <row r="1428" spans="1:9" x14ac:dyDescent="0.15">
      <c r="A1428" t="s">
        <v>1532</v>
      </c>
      <c r="B1428" t="s">
        <v>21</v>
      </c>
      <c r="C1428" s="3">
        <v>0.2</v>
      </c>
      <c r="D1428" s="2">
        <v>44364.276211526965</v>
      </c>
      <c r="E1428" s="8">
        <f>(SUMIF(Invoice_Line_Items!B:B,Invoices!A1428,Invoice_Line_Items!G:G))</f>
        <v>610.9</v>
      </c>
      <c r="F1428" s="8">
        <f>(SUMIF(Invoice_Line_Items!B:B,Invoices!A1428,Invoice_Line_Items!G:G))*(1-C1428)</f>
        <v>488.72</v>
      </c>
      <c r="G1428" s="8">
        <f>SUMIF(Invoice_Line_Items!B:B,Invoices!A1428,Invoice_Line_Items!I:I)-(E1428-F1428)</f>
        <v>219.26999999999998</v>
      </c>
      <c r="H1428" s="8">
        <f t="shared" si="44"/>
        <v>6</v>
      </c>
      <c r="I1428">
        <f t="shared" si="45"/>
        <v>2021</v>
      </c>
    </row>
    <row r="1429" spans="1:9" x14ac:dyDescent="0.15">
      <c r="A1429" t="s">
        <v>1533</v>
      </c>
      <c r="B1429" t="s">
        <v>20</v>
      </c>
      <c r="C1429" s="3">
        <v>0</v>
      </c>
      <c r="D1429" s="2">
        <v>44364.491036652056</v>
      </c>
      <c r="E1429" s="8">
        <f>(SUMIF(Invoice_Line_Items!B:B,Invoices!A1429,Invoice_Line_Items!G:G))</f>
        <v>5389.65</v>
      </c>
      <c r="F1429" s="8">
        <f>(SUMIF(Invoice_Line_Items!B:B,Invoices!A1429,Invoice_Line_Items!G:G))*(1-C1429)</f>
        <v>5389.65</v>
      </c>
      <c r="G1429" s="8">
        <f>SUMIF(Invoice_Line_Items!B:B,Invoices!A1429,Invoice_Line_Items!I:I)-(E1429-F1429)</f>
        <v>1840.9500000000003</v>
      </c>
      <c r="H1429" s="8">
        <f t="shared" si="44"/>
        <v>6</v>
      </c>
      <c r="I1429">
        <f t="shared" si="45"/>
        <v>2021</v>
      </c>
    </row>
    <row r="1430" spans="1:9" x14ac:dyDescent="0.15">
      <c r="A1430" t="s">
        <v>1534</v>
      </c>
      <c r="B1430" t="s">
        <v>23</v>
      </c>
      <c r="C1430" s="3">
        <v>0.1</v>
      </c>
      <c r="D1430" s="2">
        <v>44364.869383929436</v>
      </c>
      <c r="E1430" s="8">
        <f>(SUMIF(Invoice_Line_Items!B:B,Invoices!A1430,Invoice_Line_Items!G:G))</f>
        <v>831.8</v>
      </c>
      <c r="F1430" s="8">
        <f>(SUMIF(Invoice_Line_Items!B:B,Invoices!A1430,Invoice_Line_Items!G:G))*(1-C1430)</f>
        <v>748.62</v>
      </c>
      <c r="G1430" s="8">
        <f>SUMIF(Invoice_Line_Items!B:B,Invoices!A1430,Invoice_Line_Items!I:I)-(E1430-F1430)</f>
        <v>164.02000000000004</v>
      </c>
      <c r="H1430" s="8">
        <f t="shared" si="44"/>
        <v>6</v>
      </c>
      <c r="I1430">
        <f t="shared" si="45"/>
        <v>2021</v>
      </c>
    </row>
    <row r="1431" spans="1:9" x14ac:dyDescent="0.15">
      <c r="A1431" t="s">
        <v>1535</v>
      </c>
      <c r="B1431" t="s">
        <v>19</v>
      </c>
      <c r="C1431" s="3">
        <v>0.1</v>
      </c>
      <c r="D1431" s="2">
        <v>44365.268466895293</v>
      </c>
      <c r="E1431" s="8">
        <f>(SUMIF(Invoice_Line_Items!B:B,Invoices!A1431,Invoice_Line_Items!G:G))</f>
        <v>283.59999999999997</v>
      </c>
      <c r="F1431" s="8">
        <f>(SUMIF(Invoice_Line_Items!B:B,Invoices!A1431,Invoice_Line_Items!G:G))*(1-C1431)</f>
        <v>255.23999999999998</v>
      </c>
      <c r="G1431" s="8">
        <f>SUMIF(Invoice_Line_Items!B:B,Invoices!A1431,Invoice_Line_Items!I:I)-(E1431-F1431)</f>
        <v>73.989999999999995</v>
      </c>
      <c r="H1431" s="8">
        <f t="shared" si="44"/>
        <v>6</v>
      </c>
      <c r="I1431">
        <f t="shared" si="45"/>
        <v>2021</v>
      </c>
    </row>
    <row r="1432" spans="1:9" x14ac:dyDescent="0.15">
      <c r="A1432" t="s">
        <v>1536</v>
      </c>
      <c r="B1432" t="s">
        <v>17</v>
      </c>
      <c r="C1432" s="3">
        <v>0</v>
      </c>
      <c r="D1432" s="2">
        <v>44365.668079002913</v>
      </c>
      <c r="E1432" s="8">
        <f>(SUMIF(Invoice_Line_Items!B:B,Invoices!A1432,Invoice_Line_Items!G:G))</f>
        <v>284.60000000000002</v>
      </c>
      <c r="F1432" s="8">
        <f>(SUMIF(Invoice_Line_Items!B:B,Invoices!A1432,Invoice_Line_Items!G:G))*(1-C1432)</f>
        <v>284.60000000000002</v>
      </c>
      <c r="G1432" s="8">
        <f>SUMIF(Invoice_Line_Items!B:B,Invoices!A1432,Invoice_Line_Items!I:I)-(E1432-F1432)</f>
        <v>99.850000000000009</v>
      </c>
      <c r="H1432" s="8">
        <f t="shared" si="44"/>
        <v>6</v>
      </c>
      <c r="I1432">
        <f t="shared" si="45"/>
        <v>2021</v>
      </c>
    </row>
    <row r="1433" spans="1:9" x14ac:dyDescent="0.15">
      <c r="A1433" t="s">
        <v>1537</v>
      </c>
      <c r="B1433" t="s">
        <v>17</v>
      </c>
      <c r="C1433" s="3">
        <v>0.2</v>
      </c>
      <c r="D1433" s="2">
        <v>44365.848108136641</v>
      </c>
      <c r="E1433" s="8">
        <f>(SUMIF(Invoice_Line_Items!B:B,Invoices!A1433,Invoice_Line_Items!G:G))</f>
        <v>2686</v>
      </c>
      <c r="F1433" s="8">
        <f>(SUMIF(Invoice_Line_Items!B:B,Invoices!A1433,Invoice_Line_Items!G:G))*(1-C1433)</f>
        <v>2148.8000000000002</v>
      </c>
      <c r="G1433" s="8">
        <f>SUMIF(Invoice_Line_Items!B:B,Invoices!A1433,Invoice_Line_Items!I:I)-(E1433-F1433)</f>
        <v>479.15000000000032</v>
      </c>
      <c r="H1433" s="8">
        <f t="shared" si="44"/>
        <v>6</v>
      </c>
      <c r="I1433">
        <f t="shared" si="45"/>
        <v>2021</v>
      </c>
    </row>
    <row r="1434" spans="1:9" x14ac:dyDescent="0.15">
      <c r="A1434" t="s">
        <v>1538</v>
      </c>
      <c r="B1434" t="s">
        <v>17</v>
      </c>
      <c r="C1434" s="3">
        <v>0</v>
      </c>
      <c r="D1434" s="2">
        <v>44366.078313785685</v>
      </c>
      <c r="E1434" s="8">
        <f>(SUMIF(Invoice_Line_Items!B:B,Invoices!A1434,Invoice_Line_Items!G:G))</f>
        <v>3337.3499999999995</v>
      </c>
      <c r="F1434" s="8">
        <f>(SUMIF(Invoice_Line_Items!B:B,Invoices!A1434,Invoice_Line_Items!G:G))*(1-C1434)</f>
        <v>3337.3499999999995</v>
      </c>
      <c r="G1434" s="8">
        <f>SUMIF(Invoice_Line_Items!B:B,Invoices!A1434,Invoice_Line_Items!I:I)-(E1434-F1434)</f>
        <v>1330.8000000000002</v>
      </c>
      <c r="H1434" s="8">
        <f t="shared" si="44"/>
        <v>6</v>
      </c>
      <c r="I1434">
        <f t="shared" si="45"/>
        <v>2021</v>
      </c>
    </row>
    <row r="1435" spans="1:9" x14ac:dyDescent="0.15">
      <c r="A1435" t="s">
        <v>1539</v>
      </c>
      <c r="B1435" t="s">
        <v>20</v>
      </c>
      <c r="C1435" s="3">
        <v>0</v>
      </c>
      <c r="D1435" s="2">
        <v>44366.510406210742</v>
      </c>
      <c r="E1435" s="8">
        <f>(SUMIF(Invoice_Line_Items!B:B,Invoices!A1435,Invoice_Line_Items!G:G))</f>
        <v>407.4</v>
      </c>
      <c r="F1435" s="8">
        <f>(SUMIF(Invoice_Line_Items!B:B,Invoices!A1435,Invoice_Line_Items!G:G))*(1-C1435)</f>
        <v>407.4</v>
      </c>
      <c r="G1435" s="8">
        <f>SUMIF(Invoice_Line_Items!B:B,Invoices!A1435,Invoice_Line_Items!I:I)-(E1435-F1435)</f>
        <v>141.54999999999998</v>
      </c>
      <c r="H1435" s="8">
        <f t="shared" si="44"/>
        <v>6</v>
      </c>
      <c r="I1435">
        <f t="shared" si="45"/>
        <v>2021</v>
      </c>
    </row>
    <row r="1436" spans="1:9" x14ac:dyDescent="0.15">
      <c r="A1436" t="s">
        <v>1540</v>
      </c>
      <c r="B1436" t="s">
        <v>17</v>
      </c>
      <c r="C1436" s="3">
        <v>0.1</v>
      </c>
      <c r="D1436" s="2">
        <v>44366.552309422426</v>
      </c>
      <c r="E1436" s="8">
        <f>(SUMIF(Invoice_Line_Items!B:B,Invoices!A1436,Invoice_Line_Items!G:G))</f>
        <v>176.25</v>
      </c>
      <c r="F1436" s="8">
        <f>(SUMIF(Invoice_Line_Items!B:B,Invoices!A1436,Invoice_Line_Items!G:G))*(1-C1436)</f>
        <v>158.625</v>
      </c>
      <c r="G1436" s="8">
        <f>SUMIF(Invoice_Line_Items!B:B,Invoices!A1436,Invoice_Line_Items!I:I)-(E1436-F1436)</f>
        <v>66.275000000000006</v>
      </c>
      <c r="H1436" s="8">
        <f t="shared" si="44"/>
        <v>6</v>
      </c>
      <c r="I1436">
        <f t="shared" si="45"/>
        <v>2021</v>
      </c>
    </row>
    <row r="1437" spans="1:9" x14ac:dyDescent="0.15">
      <c r="A1437" t="s">
        <v>1541</v>
      </c>
      <c r="B1437" t="s">
        <v>17</v>
      </c>
      <c r="C1437" s="3">
        <v>0</v>
      </c>
      <c r="D1437" s="2">
        <v>44366.986308504165</v>
      </c>
      <c r="E1437" s="8">
        <f>(SUMIF(Invoice_Line_Items!B:B,Invoices!A1437,Invoice_Line_Items!G:G))</f>
        <v>80.849999999999994</v>
      </c>
      <c r="F1437" s="8">
        <f>(SUMIF(Invoice_Line_Items!B:B,Invoices!A1437,Invoice_Line_Items!G:G))*(1-C1437)</f>
        <v>80.849999999999994</v>
      </c>
      <c r="G1437" s="8">
        <f>SUMIF(Invoice_Line_Items!B:B,Invoices!A1437,Invoice_Line_Items!I:I)-(E1437-F1437)</f>
        <v>38.449999999999996</v>
      </c>
      <c r="H1437" s="8">
        <f t="shared" si="44"/>
        <v>6</v>
      </c>
      <c r="I1437">
        <f t="shared" si="45"/>
        <v>2021</v>
      </c>
    </row>
    <row r="1438" spans="1:9" x14ac:dyDescent="0.15">
      <c r="A1438" t="s">
        <v>1542</v>
      </c>
      <c r="B1438" t="s">
        <v>17</v>
      </c>
      <c r="C1438" s="3">
        <v>0</v>
      </c>
      <c r="D1438" s="2">
        <v>44367.400866409203</v>
      </c>
      <c r="E1438" s="8">
        <f>(SUMIF(Invoice_Line_Items!B:B,Invoices!A1438,Invoice_Line_Items!G:G))</f>
        <v>537.5</v>
      </c>
      <c r="F1438" s="8">
        <f>(SUMIF(Invoice_Line_Items!B:B,Invoices!A1438,Invoice_Line_Items!G:G))*(1-C1438)</f>
        <v>537.5</v>
      </c>
      <c r="G1438" s="8">
        <f>SUMIF(Invoice_Line_Items!B:B,Invoices!A1438,Invoice_Line_Items!I:I)-(E1438-F1438)</f>
        <v>208</v>
      </c>
      <c r="H1438" s="8">
        <f t="shared" si="44"/>
        <v>6</v>
      </c>
      <c r="I1438">
        <f t="shared" si="45"/>
        <v>2021</v>
      </c>
    </row>
    <row r="1439" spans="1:9" x14ac:dyDescent="0.15">
      <c r="A1439" t="s">
        <v>1543</v>
      </c>
      <c r="B1439" t="s">
        <v>23</v>
      </c>
      <c r="C1439" s="3">
        <v>0</v>
      </c>
      <c r="D1439" s="2">
        <v>44367.791636539529</v>
      </c>
      <c r="E1439" s="8">
        <f>(SUMIF(Invoice_Line_Items!B:B,Invoices!A1439,Invoice_Line_Items!G:G))</f>
        <v>3361.2499999999991</v>
      </c>
      <c r="F1439" s="8">
        <f>(SUMIF(Invoice_Line_Items!B:B,Invoices!A1439,Invoice_Line_Items!G:G))*(1-C1439)</f>
        <v>3361.2499999999991</v>
      </c>
      <c r="G1439" s="8">
        <f>SUMIF(Invoice_Line_Items!B:B,Invoices!A1439,Invoice_Line_Items!I:I)-(E1439-F1439)</f>
        <v>1038.4999999999998</v>
      </c>
      <c r="H1439" s="8">
        <f t="shared" si="44"/>
        <v>6</v>
      </c>
      <c r="I1439">
        <f t="shared" si="45"/>
        <v>2021</v>
      </c>
    </row>
    <row r="1440" spans="1:9" x14ac:dyDescent="0.15">
      <c r="A1440" t="s">
        <v>1544</v>
      </c>
      <c r="B1440" t="s">
        <v>21</v>
      </c>
      <c r="C1440" s="3">
        <v>0</v>
      </c>
      <c r="D1440" s="2">
        <v>44368.27115456434</v>
      </c>
      <c r="E1440" s="8">
        <f>(SUMIF(Invoice_Line_Items!B:B,Invoices!A1440,Invoice_Line_Items!G:G))</f>
        <v>2084.1</v>
      </c>
      <c r="F1440" s="8">
        <f>(SUMIF(Invoice_Line_Items!B:B,Invoices!A1440,Invoice_Line_Items!G:G))*(1-C1440)</f>
        <v>2084.1</v>
      </c>
      <c r="G1440" s="8">
        <f>SUMIF(Invoice_Line_Items!B:B,Invoices!A1440,Invoice_Line_Items!I:I)-(E1440-F1440)</f>
        <v>629.94999999999993</v>
      </c>
      <c r="H1440" s="8">
        <f t="shared" si="44"/>
        <v>6</v>
      </c>
      <c r="I1440">
        <f t="shared" si="45"/>
        <v>2021</v>
      </c>
    </row>
    <row r="1441" spans="1:9" x14ac:dyDescent="0.15">
      <c r="A1441" t="s">
        <v>1545</v>
      </c>
      <c r="B1441" t="s">
        <v>19</v>
      </c>
      <c r="C1441" s="3">
        <v>0</v>
      </c>
      <c r="D1441" s="2">
        <v>44368.592968054763</v>
      </c>
      <c r="E1441" s="8">
        <f>(SUMIF(Invoice_Line_Items!B:B,Invoices!A1441,Invoice_Line_Items!G:G))</f>
        <v>2286.5500000000002</v>
      </c>
      <c r="F1441" s="8">
        <f>(SUMIF(Invoice_Line_Items!B:B,Invoices!A1441,Invoice_Line_Items!G:G))*(1-C1441)</f>
        <v>2286.5500000000002</v>
      </c>
      <c r="G1441" s="8">
        <f>SUMIF(Invoice_Line_Items!B:B,Invoices!A1441,Invoice_Line_Items!I:I)-(E1441-F1441)</f>
        <v>886.19999999999982</v>
      </c>
      <c r="H1441" s="8">
        <f t="shared" si="44"/>
        <v>6</v>
      </c>
      <c r="I1441">
        <f t="shared" si="45"/>
        <v>2021</v>
      </c>
    </row>
    <row r="1442" spans="1:9" x14ac:dyDescent="0.15">
      <c r="A1442" t="s">
        <v>1546</v>
      </c>
      <c r="B1442" t="s">
        <v>20</v>
      </c>
      <c r="C1442" s="3">
        <v>0</v>
      </c>
      <c r="D1442" s="2">
        <v>44369.034159183779</v>
      </c>
      <c r="E1442" s="8">
        <f>(SUMIF(Invoice_Line_Items!B:B,Invoices!A1442,Invoice_Line_Items!G:G))</f>
        <v>1112</v>
      </c>
      <c r="F1442" s="8">
        <f>(SUMIF(Invoice_Line_Items!B:B,Invoices!A1442,Invoice_Line_Items!G:G))*(1-C1442)</f>
        <v>1112</v>
      </c>
      <c r="G1442" s="8">
        <f>SUMIF(Invoice_Line_Items!B:B,Invoices!A1442,Invoice_Line_Items!I:I)-(E1442-F1442)</f>
        <v>519.44999999999993</v>
      </c>
      <c r="H1442" s="8">
        <f t="shared" si="44"/>
        <v>6</v>
      </c>
      <c r="I1442">
        <f t="shared" si="45"/>
        <v>2021</v>
      </c>
    </row>
    <row r="1443" spans="1:9" x14ac:dyDescent="0.15">
      <c r="A1443" t="s">
        <v>1547</v>
      </c>
      <c r="B1443" t="s">
        <v>23</v>
      </c>
      <c r="C1443" s="3">
        <v>0</v>
      </c>
      <c r="D1443" s="2">
        <v>44369.193367439875</v>
      </c>
      <c r="E1443" s="8">
        <f>(SUMIF(Invoice_Line_Items!B:B,Invoices!A1443,Invoice_Line_Items!G:G))</f>
        <v>461.24999999999994</v>
      </c>
      <c r="F1443" s="8">
        <f>(SUMIF(Invoice_Line_Items!B:B,Invoices!A1443,Invoice_Line_Items!G:G))*(1-C1443)</f>
        <v>461.24999999999994</v>
      </c>
      <c r="G1443" s="8">
        <f>SUMIF(Invoice_Line_Items!B:B,Invoices!A1443,Invoice_Line_Items!I:I)-(E1443-F1443)</f>
        <v>200.7</v>
      </c>
      <c r="H1443" s="8">
        <f t="shared" si="44"/>
        <v>6</v>
      </c>
      <c r="I1443">
        <f t="shared" si="45"/>
        <v>2021</v>
      </c>
    </row>
    <row r="1444" spans="1:9" x14ac:dyDescent="0.15">
      <c r="A1444" t="s">
        <v>1548</v>
      </c>
      <c r="B1444" t="s">
        <v>20</v>
      </c>
      <c r="C1444" s="3">
        <v>0</v>
      </c>
      <c r="D1444" s="2">
        <v>44369.303216851033</v>
      </c>
      <c r="E1444" s="8">
        <f>(SUMIF(Invoice_Line_Items!B:B,Invoices!A1444,Invoice_Line_Items!G:G))</f>
        <v>735.05000000000007</v>
      </c>
      <c r="F1444" s="8">
        <f>(SUMIF(Invoice_Line_Items!B:B,Invoices!A1444,Invoice_Line_Items!G:G))*(1-C1444)</f>
        <v>735.05000000000007</v>
      </c>
      <c r="G1444" s="8">
        <f>SUMIF(Invoice_Line_Items!B:B,Invoices!A1444,Invoice_Line_Items!I:I)-(E1444-F1444)</f>
        <v>243.14999999999995</v>
      </c>
      <c r="H1444" s="8">
        <f t="shared" si="44"/>
        <v>6</v>
      </c>
      <c r="I1444">
        <f t="shared" si="45"/>
        <v>2021</v>
      </c>
    </row>
    <row r="1445" spans="1:9" x14ac:dyDescent="0.15">
      <c r="A1445" t="s">
        <v>1549</v>
      </c>
      <c r="B1445" t="s">
        <v>19</v>
      </c>
      <c r="C1445" s="3">
        <v>0</v>
      </c>
      <c r="D1445" s="2">
        <v>44369.360727874766</v>
      </c>
      <c r="E1445" s="8">
        <f>(SUMIF(Invoice_Line_Items!B:B,Invoices!A1445,Invoice_Line_Items!G:G))</f>
        <v>649.25</v>
      </c>
      <c r="F1445" s="8">
        <f>(SUMIF(Invoice_Line_Items!B:B,Invoices!A1445,Invoice_Line_Items!G:G))*(1-C1445)</f>
        <v>649.25</v>
      </c>
      <c r="G1445" s="8">
        <f>SUMIF(Invoice_Line_Items!B:B,Invoices!A1445,Invoice_Line_Items!I:I)-(E1445-F1445)</f>
        <v>353.04999999999995</v>
      </c>
      <c r="H1445" s="8">
        <f t="shared" si="44"/>
        <v>6</v>
      </c>
      <c r="I1445">
        <f t="shared" si="45"/>
        <v>2021</v>
      </c>
    </row>
    <row r="1446" spans="1:9" x14ac:dyDescent="0.15">
      <c r="A1446" t="s">
        <v>1550</v>
      </c>
      <c r="B1446" t="s">
        <v>23</v>
      </c>
      <c r="C1446" s="3">
        <v>0</v>
      </c>
      <c r="D1446" s="2">
        <v>44369.74161734146</v>
      </c>
      <c r="E1446" s="8">
        <f>(SUMIF(Invoice_Line_Items!B:B,Invoices!A1446,Invoice_Line_Items!G:G))</f>
        <v>610</v>
      </c>
      <c r="F1446" s="8">
        <f>(SUMIF(Invoice_Line_Items!B:B,Invoices!A1446,Invoice_Line_Items!G:G))*(1-C1446)</f>
        <v>610</v>
      </c>
      <c r="G1446" s="8">
        <f>SUMIF(Invoice_Line_Items!B:B,Invoices!A1446,Invoice_Line_Items!I:I)-(E1446-F1446)</f>
        <v>170.64999999999995</v>
      </c>
      <c r="H1446" s="8">
        <f t="shared" si="44"/>
        <v>6</v>
      </c>
      <c r="I1446">
        <f t="shared" si="45"/>
        <v>2021</v>
      </c>
    </row>
    <row r="1447" spans="1:9" x14ac:dyDescent="0.15">
      <c r="A1447" t="s">
        <v>1551</v>
      </c>
      <c r="B1447" t="s">
        <v>20</v>
      </c>
      <c r="C1447" s="3">
        <v>0</v>
      </c>
      <c r="D1447" s="2">
        <v>44369.994377589355</v>
      </c>
      <c r="E1447" s="8">
        <f>(SUMIF(Invoice_Line_Items!B:B,Invoices!A1447,Invoice_Line_Items!G:G))</f>
        <v>82.9</v>
      </c>
      <c r="F1447" s="8">
        <f>(SUMIF(Invoice_Line_Items!B:B,Invoices!A1447,Invoice_Line_Items!G:G))*(1-C1447)</f>
        <v>82.9</v>
      </c>
      <c r="G1447" s="8">
        <f>SUMIF(Invoice_Line_Items!B:B,Invoices!A1447,Invoice_Line_Items!I:I)-(E1447-F1447)</f>
        <v>29.1</v>
      </c>
      <c r="H1447" s="8">
        <f t="shared" si="44"/>
        <v>6</v>
      </c>
      <c r="I1447">
        <f t="shared" si="45"/>
        <v>2021</v>
      </c>
    </row>
    <row r="1448" spans="1:9" x14ac:dyDescent="0.15">
      <c r="A1448" t="s">
        <v>1552</v>
      </c>
      <c r="B1448" t="s">
        <v>17</v>
      </c>
      <c r="C1448" s="3">
        <v>0</v>
      </c>
      <c r="D1448" s="2">
        <v>44370.395050458457</v>
      </c>
      <c r="E1448" s="8">
        <f>(SUMIF(Invoice_Line_Items!B:B,Invoices!A1448,Invoice_Line_Items!G:G))</f>
        <v>1511.8999999999999</v>
      </c>
      <c r="F1448" s="8">
        <f>(SUMIF(Invoice_Line_Items!B:B,Invoices!A1448,Invoice_Line_Items!G:G))*(1-C1448)</f>
        <v>1511.8999999999999</v>
      </c>
      <c r="G1448" s="8">
        <f>SUMIF(Invoice_Line_Items!B:B,Invoices!A1448,Invoice_Line_Items!I:I)-(E1448-F1448)</f>
        <v>753.44999999999982</v>
      </c>
      <c r="H1448" s="8">
        <f t="shared" si="44"/>
        <v>6</v>
      </c>
      <c r="I1448">
        <f t="shared" si="45"/>
        <v>2021</v>
      </c>
    </row>
    <row r="1449" spans="1:9" x14ac:dyDescent="0.15">
      <c r="A1449" t="s">
        <v>1553</v>
      </c>
      <c r="B1449" t="s">
        <v>20</v>
      </c>
      <c r="C1449" s="3">
        <v>0.1</v>
      </c>
      <c r="D1449" s="2">
        <v>44370.726883096911</v>
      </c>
      <c r="E1449" s="8">
        <f>(SUMIF(Invoice_Line_Items!B:B,Invoices!A1449,Invoice_Line_Items!G:G))</f>
        <v>211.95</v>
      </c>
      <c r="F1449" s="8">
        <f>(SUMIF(Invoice_Line_Items!B:B,Invoices!A1449,Invoice_Line_Items!G:G))*(1-C1449)</f>
        <v>190.755</v>
      </c>
      <c r="G1449" s="8">
        <f>SUMIF(Invoice_Line_Items!B:B,Invoices!A1449,Invoice_Line_Items!I:I)-(E1449-F1449)</f>
        <v>57.055000000000007</v>
      </c>
      <c r="H1449" s="8">
        <f t="shared" si="44"/>
        <v>6</v>
      </c>
      <c r="I1449">
        <f t="shared" si="45"/>
        <v>2021</v>
      </c>
    </row>
    <row r="1450" spans="1:9" x14ac:dyDescent="0.15">
      <c r="A1450" t="s">
        <v>1554</v>
      </c>
      <c r="B1450" t="s">
        <v>21</v>
      </c>
      <c r="C1450" s="3">
        <v>0.1</v>
      </c>
      <c r="D1450" s="2">
        <v>44371.093574094288</v>
      </c>
      <c r="E1450" s="8">
        <f>(SUMIF(Invoice_Line_Items!B:B,Invoices!A1450,Invoice_Line_Items!G:G))</f>
        <v>261.59999999999997</v>
      </c>
      <c r="F1450" s="8">
        <f>(SUMIF(Invoice_Line_Items!B:B,Invoices!A1450,Invoice_Line_Items!G:G))*(1-C1450)</f>
        <v>235.43999999999997</v>
      </c>
      <c r="G1450" s="8">
        <f>SUMIF(Invoice_Line_Items!B:B,Invoices!A1450,Invoice_Line_Items!I:I)-(E1450-F1450)</f>
        <v>72.689999999999984</v>
      </c>
      <c r="H1450" s="8">
        <f t="shared" si="44"/>
        <v>6</v>
      </c>
      <c r="I1450">
        <f t="shared" si="45"/>
        <v>2021</v>
      </c>
    </row>
    <row r="1451" spans="1:9" x14ac:dyDescent="0.15">
      <c r="A1451" t="s">
        <v>1555</v>
      </c>
      <c r="B1451" t="s">
        <v>17</v>
      </c>
      <c r="C1451" s="3">
        <v>0</v>
      </c>
      <c r="D1451" s="2">
        <v>44371.538753854504</v>
      </c>
      <c r="E1451" s="8">
        <f>(SUMIF(Invoice_Line_Items!B:B,Invoices!A1451,Invoice_Line_Items!G:G))</f>
        <v>69.649999999999991</v>
      </c>
      <c r="F1451" s="8">
        <f>(SUMIF(Invoice_Line_Items!B:B,Invoices!A1451,Invoice_Line_Items!G:G))*(1-C1451)</f>
        <v>69.649999999999991</v>
      </c>
      <c r="G1451" s="8">
        <f>SUMIF(Invoice_Line_Items!B:B,Invoices!A1451,Invoice_Line_Items!I:I)-(E1451-F1451)</f>
        <v>40.199999999999996</v>
      </c>
      <c r="H1451" s="8">
        <f t="shared" si="44"/>
        <v>6</v>
      </c>
      <c r="I1451">
        <f t="shared" si="45"/>
        <v>2021</v>
      </c>
    </row>
    <row r="1452" spans="1:9" x14ac:dyDescent="0.15">
      <c r="A1452" t="s">
        <v>1556</v>
      </c>
      <c r="B1452" t="s">
        <v>19</v>
      </c>
      <c r="C1452" s="3">
        <v>0</v>
      </c>
      <c r="D1452" s="2">
        <v>44371.563567674748</v>
      </c>
      <c r="E1452" s="8">
        <f>(SUMIF(Invoice_Line_Items!B:B,Invoices!A1452,Invoice_Line_Items!G:G))</f>
        <v>86.95</v>
      </c>
      <c r="F1452" s="8">
        <f>(SUMIF(Invoice_Line_Items!B:B,Invoices!A1452,Invoice_Line_Items!G:G))*(1-C1452)</f>
        <v>86.95</v>
      </c>
      <c r="G1452" s="8">
        <f>SUMIF(Invoice_Line_Items!B:B,Invoices!A1452,Invoice_Line_Items!I:I)-(E1452-F1452)</f>
        <v>29.050000000000004</v>
      </c>
      <c r="H1452" s="8">
        <f t="shared" si="44"/>
        <v>6</v>
      </c>
      <c r="I1452">
        <f t="shared" si="45"/>
        <v>2021</v>
      </c>
    </row>
    <row r="1453" spans="1:9" x14ac:dyDescent="0.15">
      <c r="A1453" t="s">
        <v>1557</v>
      </c>
      <c r="B1453" t="s">
        <v>19</v>
      </c>
      <c r="C1453" s="3">
        <v>0</v>
      </c>
      <c r="D1453" s="2">
        <v>44371.853124758338</v>
      </c>
      <c r="E1453" s="8">
        <f>(SUMIF(Invoice_Line_Items!B:B,Invoices!A1453,Invoice_Line_Items!G:G))</f>
        <v>777.2</v>
      </c>
      <c r="F1453" s="8">
        <f>(SUMIF(Invoice_Line_Items!B:B,Invoices!A1453,Invoice_Line_Items!G:G))*(1-C1453)</f>
        <v>777.2</v>
      </c>
      <c r="G1453" s="8">
        <f>SUMIF(Invoice_Line_Items!B:B,Invoices!A1453,Invoice_Line_Items!I:I)-(E1453-F1453)</f>
        <v>270.95000000000005</v>
      </c>
      <c r="H1453" s="8">
        <f t="shared" si="44"/>
        <v>6</v>
      </c>
      <c r="I1453">
        <f t="shared" si="45"/>
        <v>2021</v>
      </c>
    </row>
    <row r="1454" spans="1:9" x14ac:dyDescent="0.15">
      <c r="A1454" t="s">
        <v>1558</v>
      </c>
      <c r="B1454" t="s">
        <v>17</v>
      </c>
      <c r="C1454" s="3">
        <v>0</v>
      </c>
      <c r="D1454" s="2">
        <v>44372.234172016273</v>
      </c>
      <c r="E1454" s="8">
        <f>(SUMIF(Invoice_Line_Items!B:B,Invoices!A1454,Invoice_Line_Items!G:G))</f>
        <v>56.3</v>
      </c>
      <c r="F1454" s="8">
        <f>(SUMIF(Invoice_Line_Items!B:B,Invoices!A1454,Invoice_Line_Items!G:G))*(1-C1454)</f>
        <v>56.3</v>
      </c>
      <c r="G1454" s="8">
        <f>SUMIF(Invoice_Line_Items!B:B,Invoices!A1454,Invoice_Line_Items!I:I)-(E1454-F1454)</f>
        <v>19.949999999999996</v>
      </c>
      <c r="H1454" s="8">
        <f t="shared" si="44"/>
        <v>6</v>
      </c>
      <c r="I1454">
        <f t="shared" si="45"/>
        <v>2021</v>
      </c>
    </row>
    <row r="1455" spans="1:9" x14ac:dyDescent="0.15">
      <c r="A1455" t="s">
        <v>1559</v>
      </c>
      <c r="B1455" t="s">
        <v>19</v>
      </c>
      <c r="C1455" s="3">
        <v>0</v>
      </c>
      <c r="D1455" s="2">
        <v>44372.61995156826</v>
      </c>
      <c r="E1455" s="8">
        <f>(SUMIF(Invoice_Line_Items!B:B,Invoices!A1455,Invoice_Line_Items!G:G))</f>
        <v>434.55</v>
      </c>
      <c r="F1455" s="8">
        <f>(SUMIF(Invoice_Line_Items!B:B,Invoices!A1455,Invoice_Line_Items!G:G))*(1-C1455)</f>
        <v>434.55</v>
      </c>
      <c r="G1455" s="8">
        <f>SUMIF(Invoice_Line_Items!B:B,Invoices!A1455,Invoice_Line_Items!I:I)-(E1455-F1455)</f>
        <v>141.30000000000001</v>
      </c>
      <c r="H1455" s="8">
        <f t="shared" si="44"/>
        <v>6</v>
      </c>
      <c r="I1455">
        <f t="shared" si="45"/>
        <v>2021</v>
      </c>
    </row>
    <row r="1456" spans="1:9" x14ac:dyDescent="0.15">
      <c r="A1456" t="s">
        <v>1560</v>
      </c>
      <c r="B1456" t="s">
        <v>19</v>
      </c>
      <c r="C1456" s="3">
        <v>0</v>
      </c>
      <c r="D1456" s="2">
        <v>44373.022917715207</v>
      </c>
      <c r="E1456" s="8">
        <f>(SUMIF(Invoice_Line_Items!B:B,Invoices!A1456,Invoice_Line_Items!G:G))</f>
        <v>89.5</v>
      </c>
      <c r="F1456" s="8">
        <f>(SUMIF(Invoice_Line_Items!B:B,Invoices!A1456,Invoice_Line_Items!G:G))*(1-C1456)</f>
        <v>89.5</v>
      </c>
      <c r="G1456" s="8">
        <f>SUMIF(Invoice_Line_Items!B:B,Invoices!A1456,Invoice_Line_Items!I:I)-(E1456-F1456)</f>
        <v>56.999999999999993</v>
      </c>
      <c r="H1456" s="8">
        <f t="shared" si="44"/>
        <v>6</v>
      </c>
      <c r="I1456">
        <f t="shared" si="45"/>
        <v>2021</v>
      </c>
    </row>
    <row r="1457" spans="1:9" x14ac:dyDescent="0.15">
      <c r="A1457" t="s">
        <v>1561</v>
      </c>
      <c r="B1457" t="s">
        <v>25</v>
      </c>
      <c r="C1457" s="3">
        <v>0</v>
      </c>
      <c r="D1457" s="2">
        <v>44373.439063982514</v>
      </c>
      <c r="E1457" s="8">
        <f>(SUMIF(Invoice_Line_Items!B:B,Invoices!A1457,Invoice_Line_Items!G:G))</f>
        <v>475.5</v>
      </c>
      <c r="F1457" s="8">
        <f>(SUMIF(Invoice_Line_Items!B:B,Invoices!A1457,Invoice_Line_Items!G:G))*(1-C1457)</f>
        <v>475.5</v>
      </c>
      <c r="G1457" s="8">
        <f>SUMIF(Invoice_Line_Items!B:B,Invoices!A1457,Invoice_Line_Items!I:I)-(E1457-F1457)</f>
        <v>167</v>
      </c>
      <c r="H1457" s="8">
        <f t="shared" si="44"/>
        <v>6</v>
      </c>
      <c r="I1457">
        <f t="shared" si="45"/>
        <v>2021</v>
      </c>
    </row>
    <row r="1458" spans="1:9" x14ac:dyDescent="0.15">
      <c r="A1458" t="s">
        <v>1562</v>
      </c>
      <c r="B1458" t="s">
        <v>20</v>
      </c>
      <c r="C1458" s="3">
        <v>0</v>
      </c>
      <c r="D1458" s="2">
        <v>44373.934192281609</v>
      </c>
      <c r="E1458" s="8">
        <f>(SUMIF(Invoice_Line_Items!B:B,Invoices!A1458,Invoice_Line_Items!G:G))</f>
        <v>17.899999999999999</v>
      </c>
      <c r="F1458" s="8">
        <f>(SUMIF(Invoice_Line_Items!B:B,Invoices!A1458,Invoice_Line_Items!G:G))*(1-C1458)</f>
        <v>17.899999999999999</v>
      </c>
      <c r="G1458" s="8">
        <f>SUMIF(Invoice_Line_Items!B:B,Invoices!A1458,Invoice_Line_Items!I:I)-(E1458-F1458)</f>
        <v>6.3999999999999986</v>
      </c>
      <c r="H1458" s="8">
        <f t="shared" si="44"/>
        <v>6</v>
      </c>
      <c r="I1458">
        <f t="shared" si="45"/>
        <v>2021</v>
      </c>
    </row>
    <row r="1459" spans="1:9" x14ac:dyDescent="0.15">
      <c r="A1459" t="s">
        <v>1563</v>
      </c>
      <c r="B1459" t="s">
        <v>29</v>
      </c>
      <c r="C1459" s="3">
        <v>0</v>
      </c>
      <c r="D1459" s="2">
        <v>44374.106425060192</v>
      </c>
      <c r="E1459" s="8">
        <f>(SUMIF(Invoice_Line_Items!B:B,Invoices!A1459,Invoice_Line_Items!G:G))</f>
        <v>572.1</v>
      </c>
      <c r="F1459" s="8">
        <f>(SUMIF(Invoice_Line_Items!B:B,Invoices!A1459,Invoice_Line_Items!G:G))*(1-C1459)</f>
        <v>572.1</v>
      </c>
      <c r="G1459" s="8">
        <f>SUMIF(Invoice_Line_Items!B:B,Invoices!A1459,Invoice_Line_Items!I:I)-(E1459-F1459)</f>
        <v>189.94999999999996</v>
      </c>
      <c r="H1459" s="8">
        <f t="shared" si="44"/>
        <v>6</v>
      </c>
      <c r="I1459">
        <f t="shared" si="45"/>
        <v>2021</v>
      </c>
    </row>
    <row r="1460" spans="1:9" x14ac:dyDescent="0.15">
      <c r="A1460" t="s">
        <v>1564</v>
      </c>
      <c r="B1460" t="s">
        <v>29</v>
      </c>
      <c r="C1460" s="3">
        <v>0</v>
      </c>
      <c r="D1460" s="2">
        <v>44374.322751945663</v>
      </c>
      <c r="E1460" s="8">
        <f>(SUMIF(Invoice_Line_Items!B:B,Invoices!A1460,Invoice_Line_Items!G:G))</f>
        <v>157.79999999999998</v>
      </c>
      <c r="F1460" s="8">
        <f>(SUMIF(Invoice_Line_Items!B:B,Invoices!A1460,Invoice_Line_Items!G:G))*(1-C1460)</f>
        <v>157.79999999999998</v>
      </c>
      <c r="G1460" s="8">
        <f>SUMIF(Invoice_Line_Items!B:B,Invoices!A1460,Invoice_Line_Items!I:I)-(E1460-F1460)</f>
        <v>51.299999999999983</v>
      </c>
      <c r="H1460" s="8">
        <f t="shared" si="44"/>
        <v>6</v>
      </c>
      <c r="I1460">
        <f t="shared" si="45"/>
        <v>2021</v>
      </c>
    </row>
    <row r="1461" spans="1:9" x14ac:dyDescent="0.15">
      <c r="A1461" t="s">
        <v>1565</v>
      </c>
      <c r="B1461" t="s">
        <v>25</v>
      </c>
      <c r="C1461" s="3">
        <v>0.1</v>
      </c>
      <c r="D1461" s="2">
        <v>44374.466730027627</v>
      </c>
      <c r="E1461" s="8">
        <f>(SUMIF(Invoice_Line_Items!B:B,Invoices!A1461,Invoice_Line_Items!G:G))</f>
        <v>85.850000000000009</v>
      </c>
      <c r="F1461" s="8">
        <f>(SUMIF(Invoice_Line_Items!B:B,Invoices!A1461,Invoice_Line_Items!G:G))*(1-C1461)</f>
        <v>77.265000000000015</v>
      </c>
      <c r="G1461" s="8">
        <f>SUMIF(Invoice_Line_Items!B:B,Invoices!A1461,Invoice_Line_Items!I:I)-(E1461-F1461)</f>
        <v>21.66500000000001</v>
      </c>
      <c r="H1461" s="8">
        <f t="shared" si="44"/>
        <v>6</v>
      </c>
      <c r="I1461">
        <f t="shared" si="45"/>
        <v>2021</v>
      </c>
    </row>
    <row r="1462" spans="1:9" x14ac:dyDescent="0.15">
      <c r="A1462" t="s">
        <v>1566</v>
      </c>
      <c r="B1462" t="s">
        <v>19</v>
      </c>
      <c r="C1462" s="3">
        <v>0</v>
      </c>
      <c r="D1462" s="2">
        <v>44374.65063862496</v>
      </c>
      <c r="E1462" s="8">
        <f>(SUMIF(Invoice_Line_Items!B:B,Invoices!A1462,Invoice_Line_Items!G:G))</f>
        <v>39.799999999999997</v>
      </c>
      <c r="F1462" s="8">
        <f>(SUMIF(Invoice_Line_Items!B:B,Invoices!A1462,Invoice_Line_Items!G:G))*(1-C1462)</f>
        <v>39.799999999999997</v>
      </c>
      <c r="G1462" s="8">
        <f>SUMIF(Invoice_Line_Items!B:B,Invoices!A1462,Invoice_Line_Items!I:I)-(E1462-F1462)</f>
        <v>9</v>
      </c>
      <c r="H1462" s="8">
        <f t="shared" si="44"/>
        <v>6</v>
      </c>
      <c r="I1462">
        <f t="shared" si="45"/>
        <v>2021</v>
      </c>
    </row>
    <row r="1463" spans="1:9" x14ac:dyDescent="0.15">
      <c r="A1463" t="s">
        <v>1567</v>
      </c>
      <c r="B1463" t="s">
        <v>18</v>
      </c>
      <c r="C1463" s="3">
        <v>0.1</v>
      </c>
      <c r="D1463" s="2">
        <v>44374.679101702437</v>
      </c>
      <c r="E1463" s="8">
        <f>(SUMIF(Invoice_Line_Items!B:B,Invoices!A1463,Invoice_Line_Items!G:G))</f>
        <v>139.89999999999998</v>
      </c>
      <c r="F1463" s="8">
        <f>(SUMIF(Invoice_Line_Items!B:B,Invoices!A1463,Invoice_Line_Items!G:G))*(1-C1463)</f>
        <v>125.90999999999998</v>
      </c>
      <c r="G1463" s="8">
        <f>SUMIF(Invoice_Line_Items!B:B,Invoices!A1463,Invoice_Line_Items!I:I)-(E1463-F1463)</f>
        <v>28.409999999999997</v>
      </c>
      <c r="H1463" s="8">
        <f t="shared" si="44"/>
        <v>6</v>
      </c>
      <c r="I1463">
        <f t="shared" si="45"/>
        <v>2021</v>
      </c>
    </row>
    <row r="1464" spans="1:9" x14ac:dyDescent="0.15">
      <c r="A1464" t="s">
        <v>1568</v>
      </c>
      <c r="B1464" t="s">
        <v>21</v>
      </c>
      <c r="C1464" s="3">
        <v>0.1</v>
      </c>
      <c r="D1464" s="2">
        <v>44375.035960602661</v>
      </c>
      <c r="E1464" s="8">
        <f>(SUMIF(Invoice_Line_Items!B:B,Invoices!A1464,Invoice_Line_Items!G:G))</f>
        <v>322.14999999999998</v>
      </c>
      <c r="F1464" s="8">
        <f>(SUMIF(Invoice_Line_Items!B:B,Invoices!A1464,Invoice_Line_Items!G:G))*(1-C1464)</f>
        <v>289.935</v>
      </c>
      <c r="G1464" s="8">
        <f>SUMIF(Invoice_Line_Items!B:B,Invoices!A1464,Invoice_Line_Items!I:I)-(E1464-F1464)</f>
        <v>111.23500000000001</v>
      </c>
      <c r="H1464" s="8">
        <f t="shared" si="44"/>
        <v>6</v>
      </c>
      <c r="I1464">
        <f t="shared" si="45"/>
        <v>2021</v>
      </c>
    </row>
    <row r="1465" spans="1:9" x14ac:dyDescent="0.15">
      <c r="A1465" t="s">
        <v>1569</v>
      </c>
      <c r="B1465" t="s">
        <v>17</v>
      </c>
      <c r="C1465" s="3">
        <v>0</v>
      </c>
      <c r="D1465" s="2">
        <v>44375.268119382636</v>
      </c>
      <c r="E1465" s="8">
        <f>(SUMIF(Invoice_Line_Items!B:B,Invoices!A1465,Invoice_Line_Items!G:G))</f>
        <v>159.39999999999998</v>
      </c>
      <c r="F1465" s="8">
        <f>(SUMIF(Invoice_Line_Items!B:B,Invoices!A1465,Invoice_Line_Items!G:G))*(1-C1465)</f>
        <v>159.39999999999998</v>
      </c>
      <c r="G1465" s="8">
        <f>SUMIF(Invoice_Line_Items!B:B,Invoices!A1465,Invoice_Line_Items!I:I)-(E1465-F1465)</f>
        <v>45.399999999999991</v>
      </c>
      <c r="H1465" s="8">
        <f t="shared" si="44"/>
        <v>6</v>
      </c>
      <c r="I1465">
        <f t="shared" si="45"/>
        <v>2021</v>
      </c>
    </row>
    <row r="1466" spans="1:9" x14ac:dyDescent="0.15">
      <c r="A1466" t="s">
        <v>1570</v>
      </c>
      <c r="B1466" t="s">
        <v>19</v>
      </c>
      <c r="C1466" s="3">
        <v>0</v>
      </c>
      <c r="D1466" s="2">
        <v>44375.292366859721</v>
      </c>
      <c r="E1466" s="8">
        <f>(SUMIF(Invoice_Line_Items!B:B,Invoices!A1466,Invoice_Line_Items!G:G))</f>
        <v>3.5</v>
      </c>
      <c r="F1466" s="8">
        <f>(SUMIF(Invoice_Line_Items!B:B,Invoices!A1466,Invoice_Line_Items!G:G))*(1-C1466)</f>
        <v>3.5</v>
      </c>
      <c r="G1466" s="8">
        <f>SUMIF(Invoice_Line_Items!B:B,Invoices!A1466,Invoice_Line_Items!I:I)-(E1466-F1466)</f>
        <v>0.54999999999999982</v>
      </c>
      <c r="H1466" s="8">
        <f t="shared" si="44"/>
        <v>6</v>
      </c>
      <c r="I1466">
        <f t="shared" si="45"/>
        <v>2021</v>
      </c>
    </row>
    <row r="1467" spans="1:9" x14ac:dyDescent="0.15">
      <c r="A1467" t="s">
        <v>1571</v>
      </c>
      <c r="B1467" t="s">
        <v>20</v>
      </c>
      <c r="C1467" s="3">
        <v>0</v>
      </c>
      <c r="D1467" s="2">
        <v>44375.754619482199</v>
      </c>
      <c r="E1467" s="8">
        <f>(SUMIF(Invoice_Line_Items!B:B,Invoices!A1467,Invoice_Line_Items!G:G))</f>
        <v>2195.1</v>
      </c>
      <c r="F1467" s="8">
        <f>(SUMIF(Invoice_Line_Items!B:B,Invoices!A1467,Invoice_Line_Items!G:G))*(1-C1467)</f>
        <v>2195.1</v>
      </c>
      <c r="G1467" s="8">
        <f>SUMIF(Invoice_Line_Items!B:B,Invoices!A1467,Invoice_Line_Items!I:I)-(E1467-F1467)</f>
        <v>731.85</v>
      </c>
      <c r="H1467" s="8">
        <f t="shared" si="44"/>
        <v>6</v>
      </c>
      <c r="I1467">
        <f t="shared" si="45"/>
        <v>2021</v>
      </c>
    </row>
    <row r="1468" spans="1:9" x14ac:dyDescent="0.15">
      <c r="A1468" t="s">
        <v>1572</v>
      </c>
      <c r="B1468" t="s">
        <v>24</v>
      </c>
      <c r="C1468" s="3">
        <v>0</v>
      </c>
      <c r="D1468" s="2">
        <v>44375.850483698283</v>
      </c>
      <c r="E1468" s="8">
        <f>(SUMIF(Invoice_Line_Items!B:B,Invoices!A1468,Invoice_Line_Items!G:G))</f>
        <v>412.04999999999995</v>
      </c>
      <c r="F1468" s="8">
        <f>(SUMIF(Invoice_Line_Items!B:B,Invoices!A1468,Invoice_Line_Items!G:G))*(1-C1468)</f>
        <v>412.04999999999995</v>
      </c>
      <c r="G1468" s="8">
        <f>SUMIF(Invoice_Line_Items!B:B,Invoices!A1468,Invoice_Line_Items!I:I)-(E1468-F1468)</f>
        <v>152.79999999999995</v>
      </c>
      <c r="H1468" s="8">
        <f t="shared" si="44"/>
        <v>6</v>
      </c>
      <c r="I1468">
        <f t="shared" si="45"/>
        <v>2021</v>
      </c>
    </row>
    <row r="1469" spans="1:9" x14ac:dyDescent="0.15">
      <c r="A1469" t="s">
        <v>1573</v>
      </c>
      <c r="B1469" t="s">
        <v>25</v>
      </c>
      <c r="C1469" s="3">
        <v>0</v>
      </c>
      <c r="D1469" s="2">
        <v>44375.87791334818</v>
      </c>
      <c r="E1469" s="8">
        <f>(SUMIF(Invoice_Line_Items!B:B,Invoices!A1469,Invoice_Line_Items!G:G))</f>
        <v>525.9</v>
      </c>
      <c r="F1469" s="8">
        <f>(SUMIF(Invoice_Line_Items!B:B,Invoices!A1469,Invoice_Line_Items!G:G))*(1-C1469)</f>
        <v>525.9</v>
      </c>
      <c r="G1469" s="8">
        <f>SUMIF(Invoice_Line_Items!B:B,Invoices!A1469,Invoice_Line_Items!I:I)-(E1469-F1469)</f>
        <v>189.79999999999995</v>
      </c>
      <c r="H1469" s="8">
        <f t="shared" si="44"/>
        <v>6</v>
      </c>
      <c r="I1469">
        <f t="shared" si="45"/>
        <v>2021</v>
      </c>
    </row>
    <row r="1470" spans="1:9" x14ac:dyDescent="0.15">
      <c r="A1470" t="s">
        <v>1574</v>
      </c>
      <c r="B1470" t="s">
        <v>25</v>
      </c>
      <c r="C1470" s="3">
        <v>0.1</v>
      </c>
      <c r="D1470" s="2">
        <v>44376.080168193461</v>
      </c>
      <c r="E1470" s="8">
        <f>(SUMIF(Invoice_Line_Items!B:B,Invoices!A1470,Invoice_Line_Items!G:G))</f>
        <v>439.55</v>
      </c>
      <c r="F1470" s="8">
        <f>(SUMIF(Invoice_Line_Items!B:B,Invoices!A1470,Invoice_Line_Items!G:G))*(1-C1470)</f>
        <v>395.59500000000003</v>
      </c>
      <c r="G1470" s="8">
        <f>SUMIF(Invoice_Line_Items!B:B,Invoices!A1470,Invoice_Line_Items!I:I)-(E1470-F1470)</f>
        <v>88.595000000000027</v>
      </c>
      <c r="H1470" s="8">
        <f t="shared" si="44"/>
        <v>6</v>
      </c>
      <c r="I1470">
        <f t="shared" si="45"/>
        <v>2021</v>
      </c>
    </row>
    <row r="1471" spans="1:9" x14ac:dyDescent="0.15">
      <c r="A1471" t="s">
        <v>1575</v>
      </c>
      <c r="B1471" t="s">
        <v>17</v>
      </c>
      <c r="C1471" s="3">
        <v>0</v>
      </c>
      <c r="D1471" s="2">
        <v>44376.162972850761</v>
      </c>
      <c r="E1471" s="8">
        <f>(SUMIF(Invoice_Line_Items!B:B,Invoices!A1471,Invoice_Line_Items!G:G))</f>
        <v>86.95</v>
      </c>
      <c r="F1471" s="8">
        <f>(SUMIF(Invoice_Line_Items!B:B,Invoices!A1471,Invoice_Line_Items!G:G))*(1-C1471)</f>
        <v>86.95</v>
      </c>
      <c r="G1471" s="8">
        <f>SUMIF(Invoice_Line_Items!B:B,Invoices!A1471,Invoice_Line_Items!I:I)-(E1471-F1471)</f>
        <v>29.050000000000004</v>
      </c>
      <c r="H1471" s="8">
        <f t="shared" si="44"/>
        <v>6</v>
      </c>
      <c r="I1471">
        <f t="shared" si="45"/>
        <v>2021</v>
      </c>
    </row>
    <row r="1472" spans="1:9" x14ac:dyDescent="0.15">
      <c r="A1472" t="s">
        <v>1576</v>
      </c>
      <c r="B1472" t="s">
        <v>22</v>
      </c>
      <c r="C1472" s="3">
        <v>0.1</v>
      </c>
      <c r="D1472" s="2">
        <v>44376.653717077912</v>
      </c>
      <c r="E1472" s="8">
        <f>(SUMIF(Invoice_Line_Items!B:B,Invoices!A1472,Invoice_Line_Items!G:G))</f>
        <v>1860.35</v>
      </c>
      <c r="F1472" s="8">
        <f>(SUMIF(Invoice_Line_Items!B:B,Invoices!A1472,Invoice_Line_Items!G:G))*(1-C1472)</f>
        <v>1674.3150000000001</v>
      </c>
      <c r="G1472" s="8">
        <f>SUMIF(Invoice_Line_Items!B:B,Invoices!A1472,Invoice_Line_Items!I:I)-(E1472-F1472)</f>
        <v>432.2650000000001</v>
      </c>
      <c r="H1472" s="8">
        <f t="shared" si="44"/>
        <v>6</v>
      </c>
      <c r="I1472">
        <f t="shared" si="45"/>
        <v>2021</v>
      </c>
    </row>
    <row r="1473" spans="1:9" x14ac:dyDescent="0.15">
      <c r="A1473" t="s">
        <v>1577</v>
      </c>
      <c r="B1473" t="s">
        <v>20</v>
      </c>
      <c r="C1473" s="3">
        <v>0.1</v>
      </c>
      <c r="D1473" s="2">
        <v>44376.867746183794</v>
      </c>
      <c r="E1473" s="8">
        <f>(SUMIF(Invoice_Line_Items!B:B,Invoices!A1473,Invoice_Line_Items!G:G))</f>
        <v>2605.65</v>
      </c>
      <c r="F1473" s="8">
        <f>(SUMIF(Invoice_Line_Items!B:B,Invoices!A1473,Invoice_Line_Items!G:G))*(1-C1473)</f>
        <v>2345.085</v>
      </c>
      <c r="G1473" s="8">
        <f>SUMIF(Invoice_Line_Items!B:B,Invoices!A1473,Invoice_Line_Items!I:I)-(E1473-F1473)</f>
        <v>653.58500000000004</v>
      </c>
      <c r="H1473" s="8">
        <f t="shared" si="44"/>
        <v>6</v>
      </c>
      <c r="I1473">
        <f t="shared" si="45"/>
        <v>2021</v>
      </c>
    </row>
    <row r="1474" spans="1:9" x14ac:dyDescent="0.15">
      <c r="A1474" t="s">
        <v>1578</v>
      </c>
      <c r="B1474" t="s">
        <v>21</v>
      </c>
      <c r="C1474" s="3">
        <v>0</v>
      </c>
      <c r="D1474" s="2">
        <v>44377.252249689271</v>
      </c>
      <c r="E1474" s="8">
        <f>(SUMIF(Invoice_Line_Items!B:B,Invoices!A1474,Invoice_Line_Items!G:G))</f>
        <v>2967.0000000000005</v>
      </c>
      <c r="F1474" s="8">
        <f>(SUMIF(Invoice_Line_Items!B:B,Invoices!A1474,Invoice_Line_Items!G:G))*(1-C1474)</f>
        <v>2967.0000000000005</v>
      </c>
      <c r="G1474" s="8">
        <f>SUMIF(Invoice_Line_Items!B:B,Invoices!A1474,Invoice_Line_Items!I:I)-(E1474-F1474)</f>
        <v>1076.05</v>
      </c>
      <c r="H1474" s="8">
        <f t="shared" si="44"/>
        <v>6</v>
      </c>
      <c r="I1474">
        <f t="shared" si="45"/>
        <v>2021</v>
      </c>
    </row>
    <row r="1475" spans="1:9" x14ac:dyDescent="0.15">
      <c r="A1475" t="s">
        <v>1579</v>
      </c>
      <c r="B1475" t="s">
        <v>22</v>
      </c>
      <c r="C1475" s="3">
        <v>0</v>
      </c>
      <c r="D1475" s="2">
        <v>44377.491900922534</v>
      </c>
      <c r="E1475" s="8">
        <f>(SUMIF(Invoice_Line_Items!B:B,Invoices!A1475,Invoice_Line_Items!G:G))</f>
        <v>2012.4000000000003</v>
      </c>
      <c r="F1475" s="8">
        <f>(SUMIF(Invoice_Line_Items!B:B,Invoices!A1475,Invoice_Line_Items!G:G))*(1-C1475)</f>
        <v>2012.4000000000003</v>
      </c>
      <c r="G1475" s="8">
        <f>SUMIF(Invoice_Line_Items!B:B,Invoices!A1475,Invoice_Line_Items!I:I)-(E1475-F1475)</f>
        <v>725.7</v>
      </c>
      <c r="H1475" s="8">
        <f t="shared" ref="H1475:H1538" si="46">MONTH(D1475)</f>
        <v>6</v>
      </c>
      <c r="I1475">
        <f t="shared" ref="I1475:I1538" si="47">YEAR(D1475)</f>
        <v>2021</v>
      </c>
    </row>
    <row r="1476" spans="1:9" x14ac:dyDescent="0.15">
      <c r="A1476" t="s">
        <v>1580</v>
      </c>
      <c r="B1476" t="s">
        <v>17</v>
      </c>
      <c r="C1476" s="3">
        <v>0</v>
      </c>
      <c r="D1476" s="2">
        <v>44377.641425420647</v>
      </c>
      <c r="E1476" s="8">
        <f>(SUMIF(Invoice_Line_Items!B:B,Invoices!A1476,Invoice_Line_Items!G:G))</f>
        <v>10.5</v>
      </c>
      <c r="F1476" s="8">
        <f>(SUMIF(Invoice_Line_Items!B:B,Invoices!A1476,Invoice_Line_Items!G:G))*(1-C1476)</f>
        <v>10.5</v>
      </c>
      <c r="G1476" s="8">
        <f>SUMIF(Invoice_Line_Items!B:B,Invoices!A1476,Invoice_Line_Items!I:I)-(E1476-F1476)</f>
        <v>1.6499999999999995</v>
      </c>
      <c r="H1476" s="8">
        <f t="shared" si="46"/>
        <v>6</v>
      </c>
      <c r="I1476">
        <f t="shared" si="47"/>
        <v>2021</v>
      </c>
    </row>
    <row r="1477" spans="1:9" x14ac:dyDescent="0.15">
      <c r="A1477" t="s">
        <v>1581</v>
      </c>
      <c r="B1477" t="s">
        <v>24</v>
      </c>
      <c r="C1477" s="3">
        <v>0</v>
      </c>
      <c r="D1477" s="2">
        <v>44377.832731360664</v>
      </c>
      <c r="E1477" s="8">
        <f>(SUMIF(Invoice_Line_Items!B:B,Invoices!A1477,Invoice_Line_Items!G:G))</f>
        <v>84</v>
      </c>
      <c r="F1477" s="8">
        <f>(SUMIF(Invoice_Line_Items!B:B,Invoices!A1477,Invoice_Line_Items!G:G))*(1-C1477)</f>
        <v>84</v>
      </c>
      <c r="G1477" s="8">
        <f>SUMIF(Invoice_Line_Items!B:B,Invoices!A1477,Invoice_Line_Items!I:I)-(E1477-F1477)</f>
        <v>13.199999999999996</v>
      </c>
      <c r="H1477" s="8">
        <f t="shared" si="46"/>
        <v>6</v>
      </c>
      <c r="I1477">
        <f t="shared" si="47"/>
        <v>2021</v>
      </c>
    </row>
    <row r="1478" spans="1:9" x14ac:dyDescent="0.15">
      <c r="A1478" t="s">
        <v>1582</v>
      </c>
      <c r="B1478" t="s">
        <v>25</v>
      </c>
      <c r="C1478" s="3">
        <v>0</v>
      </c>
      <c r="D1478" s="2">
        <v>44378.240343012803</v>
      </c>
      <c r="E1478" s="8">
        <f>(SUMIF(Invoice_Line_Items!B:B,Invoices!A1478,Invoice_Line_Items!G:G))</f>
        <v>120.5</v>
      </c>
      <c r="F1478" s="8">
        <f>(SUMIF(Invoice_Line_Items!B:B,Invoices!A1478,Invoice_Line_Items!G:G))*(1-C1478)</f>
        <v>120.5</v>
      </c>
      <c r="G1478" s="8">
        <f>SUMIF(Invoice_Line_Items!B:B,Invoices!A1478,Invoice_Line_Items!I:I)-(E1478-F1478)</f>
        <v>46.249999999999993</v>
      </c>
      <c r="H1478" s="8">
        <f t="shared" si="46"/>
        <v>7</v>
      </c>
      <c r="I1478">
        <f t="shared" si="47"/>
        <v>2021</v>
      </c>
    </row>
    <row r="1479" spans="1:9" x14ac:dyDescent="0.15">
      <c r="A1479" t="s">
        <v>1583</v>
      </c>
      <c r="B1479" t="s">
        <v>18</v>
      </c>
      <c r="C1479" s="3">
        <v>0.1</v>
      </c>
      <c r="D1479" s="2">
        <v>44378.462218874287</v>
      </c>
      <c r="E1479" s="8">
        <f>(SUMIF(Invoice_Line_Items!B:B,Invoices!A1479,Invoice_Line_Items!G:G))</f>
        <v>1026.45</v>
      </c>
      <c r="F1479" s="8">
        <f>(SUMIF(Invoice_Line_Items!B:B,Invoices!A1479,Invoice_Line_Items!G:G))*(1-C1479)</f>
        <v>923.80500000000006</v>
      </c>
      <c r="G1479" s="8">
        <f>SUMIF(Invoice_Line_Items!B:B,Invoices!A1479,Invoice_Line_Items!I:I)-(E1479-F1479)</f>
        <v>267.20499999999998</v>
      </c>
      <c r="H1479" s="8">
        <f t="shared" si="46"/>
        <v>7</v>
      </c>
      <c r="I1479">
        <f t="shared" si="47"/>
        <v>2021</v>
      </c>
    </row>
    <row r="1480" spans="1:9" x14ac:dyDescent="0.15">
      <c r="A1480" t="s">
        <v>1584</v>
      </c>
      <c r="B1480" t="s">
        <v>17</v>
      </c>
      <c r="C1480" s="3">
        <v>0</v>
      </c>
      <c r="D1480" s="2">
        <v>44378.906930399906</v>
      </c>
      <c r="E1480" s="8">
        <f>(SUMIF(Invoice_Line_Items!B:B,Invoices!A1480,Invoice_Line_Items!G:G))</f>
        <v>1257.4000000000001</v>
      </c>
      <c r="F1480" s="8">
        <f>(SUMIF(Invoice_Line_Items!B:B,Invoices!A1480,Invoice_Line_Items!G:G))*(1-C1480)</f>
        <v>1257.4000000000001</v>
      </c>
      <c r="G1480" s="8">
        <f>SUMIF(Invoice_Line_Items!B:B,Invoices!A1480,Invoice_Line_Items!I:I)-(E1480-F1480)</f>
        <v>497.4</v>
      </c>
      <c r="H1480" s="8">
        <f t="shared" si="46"/>
        <v>7</v>
      </c>
      <c r="I1480">
        <f t="shared" si="47"/>
        <v>2021</v>
      </c>
    </row>
    <row r="1481" spans="1:9" x14ac:dyDescent="0.15">
      <c r="A1481" t="s">
        <v>1585</v>
      </c>
      <c r="B1481" t="s">
        <v>25</v>
      </c>
      <c r="C1481" s="3">
        <v>0</v>
      </c>
      <c r="D1481" s="2">
        <v>44378.913939686514</v>
      </c>
      <c r="E1481" s="8">
        <f>(SUMIF(Invoice_Line_Items!B:B,Invoices!A1481,Invoice_Line_Items!G:G))</f>
        <v>187.64999999999998</v>
      </c>
      <c r="F1481" s="8">
        <f>(SUMIF(Invoice_Line_Items!B:B,Invoices!A1481,Invoice_Line_Items!G:G))*(1-C1481)</f>
        <v>187.64999999999998</v>
      </c>
      <c r="G1481" s="8">
        <f>SUMIF(Invoice_Line_Items!B:B,Invoices!A1481,Invoice_Line_Items!I:I)-(E1481-F1481)</f>
        <v>67.349999999999994</v>
      </c>
      <c r="H1481" s="8">
        <f t="shared" si="46"/>
        <v>7</v>
      </c>
      <c r="I1481">
        <f t="shared" si="47"/>
        <v>2021</v>
      </c>
    </row>
    <row r="1482" spans="1:9" x14ac:dyDescent="0.15">
      <c r="A1482" t="s">
        <v>1586</v>
      </c>
      <c r="B1482" t="s">
        <v>19</v>
      </c>
      <c r="C1482" s="3">
        <v>0</v>
      </c>
      <c r="D1482" s="2">
        <v>44379.245517931224</v>
      </c>
      <c r="E1482" s="8">
        <f>(SUMIF(Invoice_Line_Items!B:B,Invoices!A1482,Invoice_Line_Items!G:G))</f>
        <v>89.5</v>
      </c>
      <c r="F1482" s="8">
        <f>(SUMIF(Invoice_Line_Items!B:B,Invoices!A1482,Invoice_Line_Items!G:G))*(1-C1482)</f>
        <v>89.5</v>
      </c>
      <c r="G1482" s="8">
        <f>SUMIF(Invoice_Line_Items!B:B,Invoices!A1482,Invoice_Line_Items!I:I)-(E1482-F1482)</f>
        <v>31.999999999999993</v>
      </c>
      <c r="H1482" s="8">
        <f t="shared" si="46"/>
        <v>7</v>
      </c>
      <c r="I1482">
        <f t="shared" si="47"/>
        <v>2021</v>
      </c>
    </row>
    <row r="1483" spans="1:9" x14ac:dyDescent="0.15">
      <c r="A1483" t="s">
        <v>1587</v>
      </c>
      <c r="B1483" t="s">
        <v>20</v>
      </c>
      <c r="C1483" s="3">
        <v>0</v>
      </c>
      <c r="D1483" s="2">
        <v>44379.343838879664</v>
      </c>
      <c r="E1483" s="8">
        <f>(SUMIF(Invoice_Line_Items!B:B,Invoices!A1483,Invoice_Line_Items!G:G))</f>
        <v>3390.8</v>
      </c>
      <c r="F1483" s="8">
        <f>(SUMIF(Invoice_Line_Items!B:B,Invoices!A1483,Invoice_Line_Items!G:G))*(1-C1483)</f>
        <v>3390.8</v>
      </c>
      <c r="G1483" s="8">
        <f>SUMIF(Invoice_Line_Items!B:B,Invoices!A1483,Invoice_Line_Items!I:I)-(E1483-F1483)</f>
        <v>1212.1499999999999</v>
      </c>
      <c r="H1483" s="8">
        <f t="shared" si="46"/>
        <v>7</v>
      </c>
      <c r="I1483">
        <f t="shared" si="47"/>
        <v>2021</v>
      </c>
    </row>
    <row r="1484" spans="1:9" x14ac:dyDescent="0.15">
      <c r="A1484" t="s">
        <v>1588</v>
      </c>
      <c r="B1484" t="s">
        <v>21</v>
      </c>
      <c r="C1484" s="3">
        <v>0</v>
      </c>
      <c r="D1484" s="2">
        <v>44379.597173606271</v>
      </c>
      <c r="E1484" s="8">
        <f>(SUMIF(Invoice_Line_Items!B:B,Invoices!A1484,Invoice_Line_Items!G:G))</f>
        <v>266.35000000000002</v>
      </c>
      <c r="F1484" s="8">
        <f>(SUMIF(Invoice_Line_Items!B:B,Invoices!A1484,Invoice_Line_Items!G:G))*(1-C1484)</f>
        <v>266.35000000000002</v>
      </c>
      <c r="G1484" s="8">
        <f>SUMIF(Invoice_Line_Items!B:B,Invoices!A1484,Invoice_Line_Items!I:I)-(E1484-F1484)</f>
        <v>106.6</v>
      </c>
      <c r="H1484" s="8">
        <f t="shared" si="46"/>
        <v>7</v>
      </c>
      <c r="I1484">
        <f t="shared" si="47"/>
        <v>2021</v>
      </c>
    </row>
    <row r="1485" spans="1:9" x14ac:dyDescent="0.15">
      <c r="A1485" t="s">
        <v>1589</v>
      </c>
      <c r="B1485" t="s">
        <v>18</v>
      </c>
      <c r="C1485" s="3">
        <v>0</v>
      </c>
      <c r="D1485" s="2">
        <v>44379.874283202829</v>
      </c>
      <c r="E1485" s="8">
        <f>(SUMIF(Invoice_Line_Items!B:B,Invoices!A1485,Invoice_Line_Items!G:G))</f>
        <v>1275.4000000000001</v>
      </c>
      <c r="F1485" s="8">
        <f>(SUMIF(Invoice_Line_Items!B:B,Invoices!A1485,Invoice_Line_Items!G:G))*(1-C1485)</f>
        <v>1275.4000000000001</v>
      </c>
      <c r="G1485" s="8">
        <f>SUMIF(Invoice_Line_Items!B:B,Invoices!A1485,Invoice_Line_Items!I:I)-(E1485-F1485)</f>
        <v>461.3</v>
      </c>
      <c r="H1485" s="8">
        <f t="shared" si="46"/>
        <v>7</v>
      </c>
      <c r="I1485">
        <f t="shared" si="47"/>
        <v>2021</v>
      </c>
    </row>
    <row r="1486" spans="1:9" x14ac:dyDescent="0.15">
      <c r="A1486" t="s">
        <v>1590</v>
      </c>
      <c r="B1486" t="s">
        <v>18</v>
      </c>
      <c r="C1486" s="3">
        <v>0.1</v>
      </c>
      <c r="D1486" s="2">
        <v>44380.343037509738</v>
      </c>
      <c r="E1486" s="8">
        <f>(SUMIF(Invoice_Line_Items!B:B,Invoices!A1486,Invoice_Line_Items!G:G))</f>
        <v>1066.95</v>
      </c>
      <c r="F1486" s="8">
        <f>(SUMIF(Invoice_Line_Items!B:B,Invoices!A1486,Invoice_Line_Items!G:G))*(1-C1486)</f>
        <v>960.25500000000011</v>
      </c>
      <c r="G1486" s="8">
        <f>SUMIF(Invoice_Line_Items!B:B,Invoices!A1486,Invoice_Line_Items!I:I)-(E1486-F1486)</f>
        <v>269.05500000000006</v>
      </c>
      <c r="H1486" s="8">
        <f t="shared" si="46"/>
        <v>7</v>
      </c>
      <c r="I1486">
        <f t="shared" si="47"/>
        <v>2021</v>
      </c>
    </row>
    <row r="1487" spans="1:9" x14ac:dyDescent="0.15">
      <c r="A1487" t="s">
        <v>1591</v>
      </c>
      <c r="B1487" t="s">
        <v>18</v>
      </c>
      <c r="C1487" s="3">
        <v>0.1</v>
      </c>
      <c r="D1487" s="2">
        <v>44380.440062258902</v>
      </c>
      <c r="E1487" s="8">
        <f>(SUMIF(Invoice_Line_Items!B:B,Invoices!A1487,Invoice_Line_Items!G:G))</f>
        <v>493.70000000000005</v>
      </c>
      <c r="F1487" s="8">
        <f>(SUMIF(Invoice_Line_Items!B:B,Invoices!A1487,Invoice_Line_Items!G:G))*(1-C1487)</f>
        <v>444.33000000000004</v>
      </c>
      <c r="G1487" s="8">
        <f>SUMIF(Invoice_Line_Items!B:B,Invoices!A1487,Invoice_Line_Items!I:I)-(E1487-F1487)</f>
        <v>139.23000000000002</v>
      </c>
      <c r="H1487" s="8">
        <f t="shared" si="46"/>
        <v>7</v>
      </c>
      <c r="I1487">
        <f t="shared" si="47"/>
        <v>2021</v>
      </c>
    </row>
    <row r="1488" spans="1:9" x14ac:dyDescent="0.15">
      <c r="A1488" t="s">
        <v>1592</v>
      </c>
      <c r="B1488" t="s">
        <v>29</v>
      </c>
      <c r="C1488" s="3">
        <v>0.1</v>
      </c>
      <c r="D1488" s="2">
        <v>44380.627037209641</v>
      </c>
      <c r="E1488" s="8">
        <f>(SUMIF(Invoice_Line_Items!B:B,Invoices!A1488,Invoice_Line_Items!G:G))</f>
        <v>74.699999999999989</v>
      </c>
      <c r="F1488" s="8">
        <f>(SUMIF(Invoice_Line_Items!B:B,Invoices!A1488,Invoice_Line_Items!G:G))*(1-C1488)</f>
        <v>67.22999999999999</v>
      </c>
      <c r="G1488" s="8">
        <f>SUMIF(Invoice_Line_Items!B:B,Invoices!A1488,Invoice_Line_Items!I:I)-(E1488-F1488)</f>
        <v>20.13</v>
      </c>
      <c r="H1488" s="8">
        <f t="shared" si="46"/>
        <v>7</v>
      </c>
      <c r="I1488">
        <f t="shared" si="47"/>
        <v>2021</v>
      </c>
    </row>
    <row r="1489" spans="1:9" x14ac:dyDescent="0.15">
      <c r="A1489" t="s">
        <v>1593</v>
      </c>
      <c r="B1489" t="s">
        <v>22</v>
      </c>
      <c r="C1489" s="3">
        <v>0.1</v>
      </c>
      <c r="D1489" s="2">
        <v>44380.794123838685</v>
      </c>
      <c r="E1489" s="8">
        <f>(SUMIF(Invoice_Line_Items!B:B,Invoices!A1489,Invoice_Line_Items!G:G))</f>
        <v>77.849999999999994</v>
      </c>
      <c r="F1489" s="8">
        <f>(SUMIF(Invoice_Line_Items!B:B,Invoices!A1489,Invoice_Line_Items!G:G))*(1-C1489)</f>
        <v>70.064999999999998</v>
      </c>
      <c r="G1489" s="8">
        <f>SUMIF(Invoice_Line_Items!B:B,Invoices!A1489,Invoice_Line_Items!I:I)-(E1489-F1489)</f>
        <v>23.615000000000002</v>
      </c>
      <c r="H1489" s="8">
        <f t="shared" si="46"/>
        <v>7</v>
      </c>
      <c r="I1489">
        <f t="shared" si="47"/>
        <v>2021</v>
      </c>
    </row>
    <row r="1490" spans="1:9" x14ac:dyDescent="0.15">
      <c r="A1490" t="s">
        <v>1594</v>
      </c>
      <c r="B1490" t="s">
        <v>23</v>
      </c>
      <c r="C1490" s="3">
        <v>0.1</v>
      </c>
      <c r="D1490" s="2">
        <v>44381.231166850768</v>
      </c>
      <c r="E1490" s="8">
        <f>(SUMIF(Invoice_Line_Items!B:B,Invoices!A1490,Invoice_Line_Items!G:G))</f>
        <v>114.39999999999999</v>
      </c>
      <c r="F1490" s="8">
        <f>(SUMIF(Invoice_Line_Items!B:B,Invoices!A1490,Invoice_Line_Items!G:G))*(1-C1490)</f>
        <v>102.96</v>
      </c>
      <c r="G1490" s="8">
        <f>SUMIF(Invoice_Line_Items!B:B,Invoices!A1490,Invoice_Line_Items!I:I)-(E1490-F1490)</f>
        <v>28.059999999999995</v>
      </c>
      <c r="H1490" s="8">
        <f t="shared" si="46"/>
        <v>7</v>
      </c>
      <c r="I1490">
        <f t="shared" si="47"/>
        <v>2021</v>
      </c>
    </row>
    <row r="1491" spans="1:9" x14ac:dyDescent="0.15">
      <c r="A1491" t="s">
        <v>1595</v>
      </c>
      <c r="B1491" t="s">
        <v>29</v>
      </c>
      <c r="C1491" s="3">
        <v>0.2</v>
      </c>
      <c r="D1491" s="2">
        <v>44381.241031151352</v>
      </c>
      <c r="E1491" s="8">
        <f>(SUMIF(Invoice_Line_Items!B:B,Invoices!A1491,Invoice_Line_Items!G:G))</f>
        <v>149.25</v>
      </c>
      <c r="F1491" s="8">
        <f>(SUMIF(Invoice_Line_Items!B:B,Invoices!A1491,Invoice_Line_Items!G:G))*(1-C1491)</f>
        <v>119.4</v>
      </c>
      <c r="G1491" s="8">
        <f>SUMIF(Invoice_Line_Items!B:B,Invoices!A1491,Invoice_Line_Items!I:I)-(E1491-F1491)</f>
        <v>-0.60000000000000497</v>
      </c>
      <c r="H1491" s="8">
        <f t="shared" si="46"/>
        <v>7</v>
      </c>
      <c r="I1491">
        <f t="shared" si="47"/>
        <v>2021</v>
      </c>
    </row>
    <row r="1492" spans="1:9" x14ac:dyDescent="0.15">
      <c r="A1492" t="s">
        <v>1596</v>
      </c>
      <c r="B1492" t="s">
        <v>19</v>
      </c>
      <c r="C1492" s="3">
        <v>0.1</v>
      </c>
      <c r="D1492" s="2">
        <v>44381.451220129296</v>
      </c>
      <c r="E1492" s="8">
        <f>(SUMIF(Invoice_Line_Items!B:B,Invoices!A1492,Invoice_Line_Items!G:G))</f>
        <v>878.55000000000007</v>
      </c>
      <c r="F1492" s="8">
        <f>(SUMIF(Invoice_Line_Items!B:B,Invoices!A1492,Invoice_Line_Items!G:G))*(1-C1492)</f>
        <v>790.69500000000005</v>
      </c>
      <c r="G1492" s="8">
        <f>SUMIF(Invoice_Line_Items!B:B,Invoices!A1492,Invoice_Line_Items!I:I)-(E1492-F1492)</f>
        <v>247.54499999999996</v>
      </c>
      <c r="H1492" s="8">
        <f t="shared" si="46"/>
        <v>7</v>
      </c>
      <c r="I1492">
        <f t="shared" si="47"/>
        <v>2021</v>
      </c>
    </row>
    <row r="1493" spans="1:9" x14ac:dyDescent="0.15">
      <c r="A1493" t="s">
        <v>1597</v>
      </c>
      <c r="B1493" t="s">
        <v>20</v>
      </c>
      <c r="C1493" s="3">
        <v>0.1</v>
      </c>
      <c r="D1493" s="2">
        <v>44381.789273062641</v>
      </c>
      <c r="E1493" s="8">
        <f>(SUMIF(Invoice_Line_Items!B:B,Invoices!A1493,Invoice_Line_Items!G:G))</f>
        <v>910.65000000000009</v>
      </c>
      <c r="F1493" s="8">
        <f>(SUMIF(Invoice_Line_Items!B:B,Invoices!A1493,Invoice_Line_Items!G:G))*(1-C1493)</f>
        <v>819.58500000000015</v>
      </c>
      <c r="G1493" s="8">
        <f>SUMIF(Invoice_Line_Items!B:B,Invoices!A1493,Invoice_Line_Items!I:I)-(E1493-F1493)</f>
        <v>357.88499999999999</v>
      </c>
      <c r="H1493" s="8">
        <f t="shared" si="46"/>
        <v>7</v>
      </c>
      <c r="I1493">
        <f t="shared" si="47"/>
        <v>2021</v>
      </c>
    </row>
    <row r="1494" spans="1:9" x14ac:dyDescent="0.15">
      <c r="A1494" t="s">
        <v>1598</v>
      </c>
      <c r="B1494" t="s">
        <v>22</v>
      </c>
      <c r="C1494" s="3">
        <v>0</v>
      </c>
      <c r="D1494" s="2">
        <v>44381.871464620315</v>
      </c>
      <c r="E1494" s="8">
        <f>(SUMIF(Invoice_Line_Items!B:B,Invoices!A1494,Invoice_Line_Items!G:G))</f>
        <v>264.5</v>
      </c>
      <c r="F1494" s="8">
        <f>(SUMIF(Invoice_Line_Items!B:B,Invoices!A1494,Invoice_Line_Items!G:G))*(1-C1494)</f>
        <v>264.5</v>
      </c>
      <c r="G1494" s="8">
        <f>SUMIF(Invoice_Line_Items!B:B,Invoices!A1494,Invoice_Line_Items!I:I)-(E1494-F1494)</f>
        <v>59.499999999999986</v>
      </c>
      <c r="H1494" s="8">
        <f t="shared" si="46"/>
        <v>7</v>
      </c>
      <c r="I1494">
        <f t="shared" si="47"/>
        <v>2021</v>
      </c>
    </row>
    <row r="1495" spans="1:9" x14ac:dyDescent="0.15">
      <c r="A1495" t="s">
        <v>1599</v>
      </c>
      <c r="B1495" t="s">
        <v>20</v>
      </c>
      <c r="C1495" s="3">
        <v>0.1</v>
      </c>
      <c r="D1495" s="2">
        <v>44381.978327109173</v>
      </c>
      <c r="E1495" s="8">
        <f>(SUMIF(Invoice_Line_Items!B:B,Invoices!A1495,Invoice_Line_Items!G:G))</f>
        <v>870.5</v>
      </c>
      <c r="F1495" s="8">
        <f>(SUMIF(Invoice_Line_Items!B:B,Invoices!A1495,Invoice_Line_Items!G:G))*(1-C1495)</f>
        <v>783.45</v>
      </c>
      <c r="G1495" s="8">
        <f>SUMIF(Invoice_Line_Items!B:B,Invoices!A1495,Invoice_Line_Items!I:I)-(E1495-F1495)</f>
        <v>197.45</v>
      </c>
      <c r="H1495" s="8">
        <f t="shared" si="46"/>
        <v>7</v>
      </c>
      <c r="I1495">
        <f t="shared" si="47"/>
        <v>2021</v>
      </c>
    </row>
    <row r="1496" spans="1:9" x14ac:dyDescent="0.15">
      <c r="A1496" t="s">
        <v>1600</v>
      </c>
      <c r="B1496" t="s">
        <v>17</v>
      </c>
      <c r="C1496" s="3">
        <v>0</v>
      </c>
      <c r="D1496" s="2">
        <v>44382.174838783671</v>
      </c>
      <c r="E1496" s="8">
        <f>(SUMIF(Invoice_Line_Items!B:B,Invoices!A1496,Invoice_Line_Items!G:G))</f>
        <v>17.899999999999999</v>
      </c>
      <c r="F1496" s="8">
        <f>(SUMIF(Invoice_Line_Items!B:B,Invoices!A1496,Invoice_Line_Items!G:G))*(1-C1496)</f>
        <v>17.899999999999999</v>
      </c>
      <c r="G1496" s="8">
        <f>SUMIF(Invoice_Line_Items!B:B,Invoices!A1496,Invoice_Line_Items!I:I)-(E1496-F1496)</f>
        <v>11.399999999999999</v>
      </c>
      <c r="H1496" s="8">
        <f t="shared" si="46"/>
        <v>7</v>
      </c>
      <c r="I1496">
        <f t="shared" si="47"/>
        <v>2021</v>
      </c>
    </row>
    <row r="1497" spans="1:9" x14ac:dyDescent="0.15">
      <c r="A1497" t="s">
        <v>1601</v>
      </c>
      <c r="B1497" t="s">
        <v>21</v>
      </c>
      <c r="C1497" s="3">
        <v>0.1</v>
      </c>
      <c r="D1497" s="2">
        <v>44382.456879279693</v>
      </c>
      <c r="E1497" s="8">
        <f>(SUMIF(Invoice_Line_Items!B:B,Invoices!A1497,Invoice_Line_Items!G:G))</f>
        <v>243.04999999999998</v>
      </c>
      <c r="F1497" s="8">
        <f>(SUMIF(Invoice_Line_Items!B:B,Invoices!A1497,Invoice_Line_Items!G:G))*(1-C1497)</f>
        <v>218.74499999999998</v>
      </c>
      <c r="G1497" s="8">
        <f>SUMIF(Invoice_Line_Items!B:B,Invoices!A1497,Invoice_Line_Items!I:I)-(E1497-F1497)</f>
        <v>88.09499999999997</v>
      </c>
      <c r="H1497" s="8">
        <f t="shared" si="46"/>
        <v>7</v>
      </c>
      <c r="I1497">
        <f t="shared" si="47"/>
        <v>2021</v>
      </c>
    </row>
    <row r="1498" spans="1:9" x14ac:dyDescent="0.15">
      <c r="A1498" t="s">
        <v>1602</v>
      </c>
      <c r="B1498" t="s">
        <v>24</v>
      </c>
      <c r="C1498" s="3">
        <v>0</v>
      </c>
      <c r="D1498" s="2">
        <v>44382.743987950205</v>
      </c>
      <c r="E1498" s="8">
        <f>(SUMIF(Invoice_Line_Items!B:B,Invoices!A1498,Invoice_Line_Items!G:G))</f>
        <v>4926.3999999999996</v>
      </c>
      <c r="F1498" s="8">
        <f>(SUMIF(Invoice_Line_Items!B:B,Invoices!A1498,Invoice_Line_Items!G:G))*(1-C1498)</f>
        <v>4926.3999999999996</v>
      </c>
      <c r="G1498" s="8">
        <f>SUMIF(Invoice_Line_Items!B:B,Invoices!A1498,Invoice_Line_Items!I:I)-(E1498-F1498)</f>
        <v>1661.4</v>
      </c>
      <c r="H1498" s="8">
        <f t="shared" si="46"/>
        <v>7</v>
      </c>
      <c r="I1498">
        <f t="shared" si="47"/>
        <v>2021</v>
      </c>
    </row>
    <row r="1499" spans="1:9" x14ac:dyDescent="0.15">
      <c r="A1499" t="s">
        <v>1603</v>
      </c>
      <c r="B1499" t="s">
        <v>22</v>
      </c>
      <c r="C1499" s="3">
        <v>0</v>
      </c>
      <c r="D1499" s="2">
        <v>44383.155746156051</v>
      </c>
      <c r="E1499" s="8">
        <f>(SUMIF(Invoice_Line_Items!B:B,Invoices!A1499,Invoice_Line_Items!G:G))</f>
        <v>607.95000000000005</v>
      </c>
      <c r="F1499" s="8">
        <f>(SUMIF(Invoice_Line_Items!B:B,Invoices!A1499,Invoice_Line_Items!G:G))*(1-C1499)</f>
        <v>607.95000000000005</v>
      </c>
      <c r="G1499" s="8">
        <f>SUMIF(Invoice_Line_Items!B:B,Invoices!A1499,Invoice_Line_Items!I:I)-(E1499-F1499)</f>
        <v>305.7</v>
      </c>
      <c r="H1499" s="8">
        <f t="shared" si="46"/>
        <v>7</v>
      </c>
      <c r="I1499">
        <f t="shared" si="47"/>
        <v>2021</v>
      </c>
    </row>
    <row r="1500" spans="1:9" x14ac:dyDescent="0.15">
      <c r="A1500" t="s">
        <v>1604</v>
      </c>
      <c r="B1500" t="s">
        <v>21</v>
      </c>
      <c r="C1500" s="3">
        <v>0.2</v>
      </c>
      <c r="D1500" s="2">
        <v>44383.42404876979</v>
      </c>
      <c r="E1500" s="8">
        <f>(SUMIF(Invoice_Line_Items!B:B,Invoices!A1500,Invoice_Line_Items!G:G))</f>
        <v>2655.7</v>
      </c>
      <c r="F1500" s="8">
        <f>(SUMIF(Invoice_Line_Items!B:B,Invoices!A1500,Invoice_Line_Items!G:G))*(1-C1500)</f>
        <v>2124.56</v>
      </c>
      <c r="G1500" s="8">
        <f>SUMIF(Invoice_Line_Items!B:B,Invoices!A1500,Invoice_Line_Items!I:I)-(E1500-F1500)</f>
        <v>452.9100000000002</v>
      </c>
      <c r="H1500" s="8">
        <f t="shared" si="46"/>
        <v>7</v>
      </c>
      <c r="I1500">
        <f t="shared" si="47"/>
        <v>2021</v>
      </c>
    </row>
    <row r="1501" spans="1:9" x14ac:dyDescent="0.15">
      <c r="A1501" t="s">
        <v>1605</v>
      </c>
      <c r="B1501" t="s">
        <v>21</v>
      </c>
      <c r="C1501" s="3">
        <v>0</v>
      </c>
      <c r="D1501" s="2">
        <v>44383.690501543366</v>
      </c>
      <c r="E1501" s="8">
        <f>(SUMIF(Invoice_Line_Items!B:B,Invoices!A1501,Invoice_Line_Items!G:G))</f>
        <v>1245.3999999999999</v>
      </c>
      <c r="F1501" s="8">
        <f>(SUMIF(Invoice_Line_Items!B:B,Invoices!A1501,Invoice_Line_Items!G:G))*(1-C1501)</f>
        <v>1245.3999999999999</v>
      </c>
      <c r="G1501" s="8">
        <f>SUMIF(Invoice_Line_Items!B:B,Invoices!A1501,Invoice_Line_Items!I:I)-(E1501-F1501)</f>
        <v>473.75</v>
      </c>
      <c r="H1501" s="8">
        <f t="shared" si="46"/>
        <v>7</v>
      </c>
      <c r="I1501">
        <f t="shared" si="47"/>
        <v>2021</v>
      </c>
    </row>
    <row r="1502" spans="1:9" x14ac:dyDescent="0.15">
      <c r="A1502" t="s">
        <v>1606</v>
      </c>
      <c r="B1502" t="s">
        <v>18</v>
      </c>
      <c r="C1502" s="3">
        <v>0.1</v>
      </c>
      <c r="D1502" s="2">
        <v>44384.092523774809</v>
      </c>
      <c r="E1502" s="8">
        <f>(SUMIF(Invoice_Line_Items!B:B,Invoices!A1502,Invoice_Line_Items!G:G))</f>
        <v>31.9</v>
      </c>
      <c r="F1502" s="8">
        <f>(SUMIF(Invoice_Line_Items!B:B,Invoices!A1502,Invoice_Line_Items!G:G))*(1-C1502)</f>
        <v>28.71</v>
      </c>
      <c r="G1502" s="8">
        <f>SUMIF(Invoice_Line_Items!B:B,Invoices!A1502,Invoice_Line_Items!I:I)-(E1502-F1502)</f>
        <v>8.8100000000000023</v>
      </c>
      <c r="H1502" s="8">
        <f t="shared" si="46"/>
        <v>7</v>
      </c>
      <c r="I1502">
        <f t="shared" si="47"/>
        <v>2021</v>
      </c>
    </row>
    <row r="1503" spans="1:9" x14ac:dyDescent="0.15">
      <c r="A1503" t="s">
        <v>1607</v>
      </c>
      <c r="B1503" t="s">
        <v>24</v>
      </c>
      <c r="C1503" s="3">
        <v>0</v>
      </c>
      <c r="D1503" s="2">
        <v>44384.150497707968</v>
      </c>
      <c r="E1503" s="8">
        <f>(SUMIF(Invoice_Line_Items!B:B,Invoices!A1503,Invoice_Line_Items!G:G))</f>
        <v>967.00000000000011</v>
      </c>
      <c r="F1503" s="8">
        <f>(SUMIF(Invoice_Line_Items!B:B,Invoices!A1503,Invoice_Line_Items!G:G))*(1-C1503)</f>
        <v>967.00000000000011</v>
      </c>
      <c r="G1503" s="8">
        <f>SUMIF(Invoice_Line_Items!B:B,Invoices!A1503,Invoice_Line_Items!I:I)-(E1503-F1503)</f>
        <v>317.49999999999989</v>
      </c>
      <c r="H1503" s="8">
        <f t="shared" si="46"/>
        <v>7</v>
      </c>
      <c r="I1503">
        <f t="shared" si="47"/>
        <v>2021</v>
      </c>
    </row>
    <row r="1504" spans="1:9" x14ac:dyDescent="0.15">
      <c r="A1504" t="s">
        <v>1608</v>
      </c>
      <c r="B1504" t="s">
        <v>25</v>
      </c>
      <c r="C1504" s="3">
        <v>0</v>
      </c>
      <c r="D1504" s="2">
        <v>44384.419165196887</v>
      </c>
      <c r="E1504" s="8">
        <f>(SUMIF(Invoice_Line_Items!B:B,Invoices!A1504,Invoice_Line_Items!G:G))</f>
        <v>8.9499999999999993</v>
      </c>
      <c r="F1504" s="8">
        <f>(SUMIF(Invoice_Line_Items!B:B,Invoices!A1504,Invoice_Line_Items!G:G))*(1-C1504)</f>
        <v>8.9499999999999993</v>
      </c>
      <c r="G1504" s="8">
        <f>SUMIF(Invoice_Line_Items!B:B,Invoices!A1504,Invoice_Line_Items!I:I)-(E1504-F1504)</f>
        <v>5.6999999999999993</v>
      </c>
      <c r="H1504" s="8">
        <f t="shared" si="46"/>
        <v>7</v>
      </c>
      <c r="I1504">
        <f t="shared" si="47"/>
        <v>2021</v>
      </c>
    </row>
    <row r="1505" spans="1:9" x14ac:dyDescent="0.15">
      <c r="A1505" t="s">
        <v>1609</v>
      </c>
      <c r="B1505" t="s">
        <v>19</v>
      </c>
      <c r="C1505" s="3">
        <v>0</v>
      </c>
      <c r="D1505" s="2">
        <v>44384.420381056603</v>
      </c>
      <c r="E1505" s="8">
        <f>(SUMIF(Invoice_Line_Items!B:B,Invoices!A1505,Invoice_Line_Items!G:G))</f>
        <v>386.09999999999997</v>
      </c>
      <c r="F1505" s="8">
        <f>(SUMIF(Invoice_Line_Items!B:B,Invoices!A1505,Invoice_Line_Items!G:G))*(1-C1505)</f>
        <v>386.09999999999997</v>
      </c>
      <c r="G1505" s="8">
        <f>SUMIF(Invoice_Line_Items!B:B,Invoices!A1505,Invoice_Line_Items!I:I)-(E1505-F1505)</f>
        <v>120.94999999999997</v>
      </c>
      <c r="H1505" s="8">
        <f t="shared" si="46"/>
        <v>7</v>
      </c>
      <c r="I1505">
        <f t="shared" si="47"/>
        <v>2021</v>
      </c>
    </row>
    <row r="1506" spans="1:9" x14ac:dyDescent="0.15">
      <c r="A1506" t="s">
        <v>1610</v>
      </c>
      <c r="B1506" t="s">
        <v>24</v>
      </c>
      <c r="C1506" s="3">
        <v>0</v>
      </c>
      <c r="D1506" s="2">
        <v>44384.749345571086</v>
      </c>
      <c r="E1506" s="8">
        <f>(SUMIF(Invoice_Line_Items!B:B,Invoices!A1506,Invoice_Line_Items!G:G))</f>
        <v>107.39999999999999</v>
      </c>
      <c r="F1506" s="8">
        <f>(SUMIF(Invoice_Line_Items!B:B,Invoices!A1506,Invoice_Line_Items!G:G))*(1-C1506)</f>
        <v>107.39999999999999</v>
      </c>
      <c r="G1506" s="8">
        <f>SUMIF(Invoice_Line_Items!B:B,Invoices!A1506,Invoice_Line_Items!I:I)-(E1506-F1506)</f>
        <v>68.399999999999991</v>
      </c>
      <c r="H1506" s="8">
        <f t="shared" si="46"/>
        <v>7</v>
      </c>
      <c r="I1506">
        <f t="shared" si="47"/>
        <v>2021</v>
      </c>
    </row>
    <row r="1507" spans="1:9" x14ac:dyDescent="0.15">
      <c r="A1507" t="s">
        <v>1611</v>
      </c>
      <c r="B1507" t="s">
        <v>21</v>
      </c>
      <c r="C1507" s="3">
        <v>0</v>
      </c>
      <c r="D1507" s="2">
        <v>44385.164161873057</v>
      </c>
      <c r="E1507" s="8">
        <f>(SUMIF(Invoice_Line_Items!B:B,Invoices!A1507,Invoice_Line_Items!G:G))</f>
        <v>99.6</v>
      </c>
      <c r="F1507" s="8">
        <f>(SUMIF(Invoice_Line_Items!B:B,Invoices!A1507,Invoice_Line_Items!G:G))*(1-C1507)</f>
        <v>99.6</v>
      </c>
      <c r="G1507" s="8">
        <f>SUMIF(Invoice_Line_Items!B:B,Invoices!A1507,Invoice_Line_Items!I:I)-(E1507-F1507)</f>
        <v>40.399999999999991</v>
      </c>
      <c r="H1507" s="8">
        <f t="shared" si="46"/>
        <v>7</v>
      </c>
      <c r="I1507">
        <f t="shared" si="47"/>
        <v>2021</v>
      </c>
    </row>
    <row r="1508" spans="1:9" x14ac:dyDescent="0.15">
      <c r="A1508" t="s">
        <v>1612</v>
      </c>
      <c r="B1508" t="s">
        <v>20</v>
      </c>
      <c r="C1508" s="3">
        <v>0</v>
      </c>
      <c r="D1508" s="2">
        <v>44385.271507832898</v>
      </c>
      <c r="E1508" s="8">
        <f>(SUMIF(Invoice_Line_Items!B:B,Invoices!A1508,Invoice_Line_Items!G:G))</f>
        <v>1463.4</v>
      </c>
      <c r="F1508" s="8">
        <f>(SUMIF(Invoice_Line_Items!B:B,Invoices!A1508,Invoice_Line_Items!G:G))*(1-C1508)</f>
        <v>1463.4</v>
      </c>
      <c r="G1508" s="8">
        <f>SUMIF(Invoice_Line_Items!B:B,Invoices!A1508,Invoice_Line_Items!I:I)-(E1508-F1508)</f>
        <v>492.9</v>
      </c>
      <c r="H1508" s="8">
        <f t="shared" si="46"/>
        <v>7</v>
      </c>
      <c r="I1508">
        <f t="shared" si="47"/>
        <v>2021</v>
      </c>
    </row>
    <row r="1509" spans="1:9" x14ac:dyDescent="0.15">
      <c r="A1509" t="s">
        <v>1613</v>
      </c>
      <c r="B1509" t="s">
        <v>21</v>
      </c>
      <c r="C1509" s="3">
        <v>0</v>
      </c>
      <c r="D1509" s="2">
        <v>44385.612680962411</v>
      </c>
      <c r="E1509" s="8">
        <f>(SUMIF(Invoice_Line_Items!B:B,Invoices!A1509,Invoice_Line_Items!G:G))</f>
        <v>2527.4499999999998</v>
      </c>
      <c r="F1509" s="8">
        <f>(SUMIF(Invoice_Line_Items!B:B,Invoices!A1509,Invoice_Line_Items!G:G))*(1-C1509)</f>
        <v>2527.4499999999998</v>
      </c>
      <c r="G1509" s="8">
        <f>SUMIF(Invoice_Line_Items!B:B,Invoices!A1509,Invoice_Line_Items!I:I)-(E1509-F1509)</f>
        <v>1075.0000000000002</v>
      </c>
      <c r="H1509" s="8">
        <f t="shared" si="46"/>
        <v>7</v>
      </c>
      <c r="I1509">
        <f t="shared" si="47"/>
        <v>2021</v>
      </c>
    </row>
    <row r="1510" spans="1:9" x14ac:dyDescent="0.15">
      <c r="A1510" t="s">
        <v>1614</v>
      </c>
      <c r="B1510" t="s">
        <v>24</v>
      </c>
      <c r="C1510" s="3">
        <v>0</v>
      </c>
      <c r="D1510" s="2">
        <v>44386.055197663336</v>
      </c>
      <c r="E1510" s="8">
        <f>(SUMIF(Invoice_Line_Items!B:B,Invoices!A1510,Invoice_Line_Items!G:G))</f>
        <v>4339.8499999999995</v>
      </c>
      <c r="F1510" s="8">
        <f>(SUMIF(Invoice_Line_Items!B:B,Invoices!A1510,Invoice_Line_Items!G:G))*(1-C1510)</f>
        <v>4339.8499999999995</v>
      </c>
      <c r="G1510" s="8">
        <f>SUMIF(Invoice_Line_Items!B:B,Invoices!A1510,Invoice_Line_Items!I:I)-(E1510-F1510)</f>
        <v>1511.55</v>
      </c>
      <c r="H1510" s="8">
        <f t="shared" si="46"/>
        <v>7</v>
      </c>
      <c r="I1510">
        <f t="shared" si="47"/>
        <v>2021</v>
      </c>
    </row>
    <row r="1511" spans="1:9" x14ac:dyDescent="0.15">
      <c r="A1511" t="s">
        <v>1615</v>
      </c>
      <c r="B1511" t="s">
        <v>19</v>
      </c>
      <c r="C1511" s="3">
        <v>0.1</v>
      </c>
      <c r="D1511" s="2">
        <v>44386.095275396299</v>
      </c>
      <c r="E1511" s="8">
        <f>(SUMIF(Invoice_Line_Items!B:B,Invoices!A1511,Invoice_Line_Items!G:G))</f>
        <v>3359.55</v>
      </c>
      <c r="F1511" s="8">
        <f>(SUMIF(Invoice_Line_Items!B:B,Invoices!A1511,Invoice_Line_Items!G:G))*(1-C1511)</f>
        <v>3023.5950000000003</v>
      </c>
      <c r="G1511" s="8">
        <f>SUMIF(Invoice_Line_Items!B:B,Invoices!A1511,Invoice_Line_Items!I:I)-(E1511-F1511)</f>
        <v>926.94500000000016</v>
      </c>
      <c r="H1511" s="8">
        <f t="shared" si="46"/>
        <v>7</v>
      </c>
      <c r="I1511">
        <f t="shared" si="47"/>
        <v>2021</v>
      </c>
    </row>
    <row r="1512" spans="1:9" x14ac:dyDescent="0.15">
      <c r="A1512" t="s">
        <v>1616</v>
      </c>
      <c r="B1512" t="s">
        <v>17</v>
      </c>
      <c r="C1512" s="3">
        <v>0.1</v>
      </c>
      <c r="D1512" s="2">
        <v>44386.196517138036</v>
      </c>
      <c r="E1512" s="8">
        <f>(SUMIF(Invoice_Line_Items!B:B,Invoices!A1512,Invoice_Line_Items!G:G))</f>
        <v>536.75</v>
      </c>
      <c r="F1512" s="8">
        <f>(SUMIF(Invoice_Line_Items!B:B,Invoices!A1512,Invoice_Line_Items!G:G))*(1-C1512)</f>
        <v>483.07499999999999</v>
      </c>
      <c r="G1512" s="8">
        <f>SUMIF(Invoice_Line_Items!B:B,Invoices!A1512,Invoice_Line_Items!I:I)-(E1512-F1512)</f>
        <v>175.57499999999993</v>
      </c>
      <c r="H1512" s="8">
        <f t="shared" si="46"/>
        <v>7</v>
      </c>
      <c r="I1512">
        <f t="shared" si="47"/>
        <v>2021</v>
      </c>
    </row>
    <row r="1513" spans="1:9" x14ac:dyDescent="0.15">
      <c r="A1513" t="s">
        <v>1617</v>
      </c>
      <c r="B1513" t="s">
        <v>17</v>
      </c>
      <c r="C1513" s="3">
        <v>0</v>
      </c>
      <c r="D1513" s="2">
        <v>44386.404007415738</v>
      </c>
      <c r="E1513" s="8">
        <f>(SUMIF(Invoice_Line_Items!B:B,Invoices!A1513,Invoice_Line_Items!G:G))</f>
        <v>35.799999999999997</v>
      </c>
      <c r="F1513" s="8">
        <f>(SUMIF(Invoice_Line_Items!B:B,Invoices!A1513,Invoice_Line_Items!G:G))*(1-C1513)</f>
        <v>35.799999999999997</v>
      </c>
      <c r="G1513" s="8">
        <f>SUMIF(Invoice_Line_Items!B:B,Invoices!A1513,Invoice_Line_Items!I:I)-(E1513-F1513)</f>
        <v>20.299999999999997</v>
      </c>
      <c r="H1513" s="8">
        <f t="shared" si="46"/>
        <v>7</v>
      </c>
      <c r="I1513">
        <f t="shared" si="47"/>
        <v>2021</v>
      </c>
    </row>
    <row r="1514" spans="1:9" x14ac:dyDescent="0.15">
      <c r="A1514" t="s">
        <v>1618</v>
      </c>
      <c r="B1514" t="s">
        <v>24</v>
      </c>
      <c r="C1514" s="3">
        <v>0</v>
      </c>
      <c r="D1514" s="2">
        <v>44386.506126782813</v>
      </c>
      <c r="E1514" s="8">
        <f>(SUMIF(Invoice_Line_Items!B:B,Invoices!A1514,Invoice_Line_Items!G:G))</f>
        <v>218.45</v>
      </c>
      <c r="F1514" s="8">
        <f>(SUMIF(Invoice_Line_Items!B:B,Invoices!A1514,Invoice_Line_Items!G:G))*(1-C1514)</f>
        <v>218.45</v>
      </c>
      <c r="G1514" s="8">
        <f>SUMIF(Invoice_Line_Items!B:B,Invoices!A1514,Invoice_Line_Items!I:I)-(E1514-F1514)</f>
        <v>108.95000000000002</v>
      </c>
      <c r="H1514" s="8">
        <f t="shared" si="46"/>
        <v>7</v>
      </c>
      <c r="I1514">
        <f t="shared" si="47"/>
        <v>2021</v>
      </c>
    </row>
    <row r="1515" spans="1:9" x14ac:dyDescent="0.15">
      <c r="A1515" t="s">
        <v>1619</v>
      </c>
      <c r="B1515" t="s">
        <v>24</v>
      </c>
      <c r="C1515" s="3">
        <v>0.1</v>
      </c>
      <c r="D1515" s="2">
        <v>44386.738572022172</v>
      </c>
      <c r="E1515" s="8">
        <f>(SUMIF(Invoice_Line_Items!B:B,Invoices!A1515,Invoice_Line_Items!G:G))</f>
        <v>230.14999999999998</v>
      </c>
      <c r="F1515" s="8">
        <f>(SUMIF(Invoice_Line_Items!B:B,Invoices!A1515,Invoice_Line_Items!G:G))*(1-C1515)</f>
        <v>207.13499999999999</v>
      </c>
      <c r="G1515" s="8">
        <f>SUMIF(Invoice_Line_Items!B:B,Invoices!A1515,Invoice_Line_Items!I:I)-(E1515-F1515)</f>
        <v>89.034999999999997</v>
      </c>
      <c r="H1515" s="8">
        <f t="shared" si="46"/>
        <v>7</v>
      </c>
      <c r="I1515">
        <f t="shared" si="47"/>
        <v>2021</v>
      </c>
    </row>
    <row r="1516" spans="1:9" x14ac:dyDescent="0.15">
      <c r="A1516" t="s">
        <v>1620</v>
      </c>
      <c r="B1516" t="s">
        <v>25</v>
      </c>
      <c r="C1516" s="3">
        <v>0.1</v>
      </c>
      <c r="D1516" s="2">
        <v>44386.913428185107</v>
      </c>
      <c r="E1516" s="8">
        <f>(SUMIF(Invoice_Line_Items!B:B,Invoices!A1516,Invoice_Line_Items!G:G))</f>
        <v>1742.3500000000001</v>
      </c>
      <c r="F1516" s="8">
        <f>(SUMIF(Invoice_Line_Items!B:B,Invoices!A1516,Invoice_Line_Items!G:G))*(1-C1516)</f>
        <v>1568.1150000000002</v>
      </c>
      <c r="G1516" s="8">
        <f>SUMIF(Invoice_Line_Items!B:B,Invoices!A1516,Invoice_Line_Items!I:I)-(E1516-F1516)</f>
        <v>496.36500000000024</v>
      </c>
      <c r="H1516" s="8">
        <f t="shared" si="46"/>
        <v>7</v>
      </c>
      <c r="I1516">
        <f t="shared" si="47"/>
        <v>2021</v>
      </c>
    </row>
    <row r="1517" spans="1:9" x14ac:dyDescent="0.15">
      <c r="A1517" t="s">
        <v>1621</v>
      </c>
      <c r="B1517" t="s">
        <v>24</v>
      </c>
      <c r="C1517" s="3">
        <v>0</v>
      </c>
      <c r="D1517" s="2">
        <v>44387.357434579098</v>
      </c>
      <c r="E1517" s="8">
        <f>(SUMIF(Invoice_Line_Items!B:B,Invoices!A1517,Invoice_Line_Items!G:G))</f>
        <v>548.15000000000009</v>
      </c>
      <c r="F1517" s="8">
        <f>(SUMIF(Invoice_Line_Items!B:B,Invoices!A1517,Invoice_Line_Items!G:G))*(1-C1517)</f>
        <v>548.15000000000009</v>
      </c>
      <c r="G1517" s="8">
        <f>SUMIF(Invoice_Line_Items!B:B,Invoices!A1517,Invoice_Line_Items!I:I)-(E1517-F1517)</f>
        <v>297.8</v>
      </c>
      <c r="H1517" s="8">
        <f t="shared" si="46"/>
        <v>7</v>
      </c>
      <c r="I1517">
        <f t="shared" si="47"/>
        <v>2021</v>
      </c>
    </row>
    <row r="1518" spans="1:9" x14ac:dyDescent="0.15">
      <c r="A1518" t="s">
        <v>1622</v>
      </c>
      <c r="B1518" t="s">
        <v>24</v>
      </c>
      <c r="C1518" s="3">
        <v>0.1</v>
      </c>
      <c r="D1518" s="2">
        <v>44387.440814031172</v>
      </c>
      <c r="E1518" s="8">
        <f>(SUMIF(Invoice_Line_Items!B:B,Invoices!A1518,Invoice_Line_Items!G:G))</f>
        <v>752.14999999999986</v>
      </c>
      <c r="F1518" s="8">
        <f>(SUMIF(Invoice_Line_Items!B:B,Invoices!A1518,Invoice_Line_Items!G:G))*(1-C1518)</f>
        <v>676.93499999999995</v>
      </c>
      <c r="G1518" s="8">
        <f>SUMIF(Invoice_Line_Items!B:B,Invoices!A1518,Invoice_Line_Items!I:I)-(E1518-F1518)</f>
        <v>319.185</v>
      </c>
      <c r="H1518" s="8">
        <f t="shared" si="46"/>
        <v>7</v>
      </c>
      <c r="I1518">
        <f t="shared" si="47"/>
        <v>2021</v>
      </c>
    </row>
    <row r="1519" spans="1:9" x14ac:dyDescent="0.15">
      <c r="A1519" t="s">
        <v>1623</v>
      </c>
      <c r="B1519" t="s">
        <v>24</v>
      </c>
      <c r="C1519" s="3">
        <v>0.1</v>
      </c>
      <c r="D1519" s="2">
        <v>44387.682514696782</v>
      </c>
      <c r="E1519" s="8">
        <f>(SUMIF(Invoice_Line_Items!B:B,Invoices!A1519,Invoice_Line_Items!G:G))</f>
        <v>862.15</v>
      </c>
      <c r="F1519" s="8">
        <f>(SUMIF(Invoice_Line_Items!B:B,Invoices!A1519,Invoice_Line_Items!G:G))*(1-C1519)</f>
        <v>775.93499999999995</v>
      </c>
      <c r="G1519" s="8">
        <f>SUMIF(Invoice_Line_Items!B:B,Invoices!A1519,Invoice_Line_Items!I:I)-(E1519-F1519)</f>
        <v>218.18499999999995</v>
      </c>
      <c r="H1519" s="8">
        <f t="shared" si="46"/>
        <v>7</v>
      </c>
      <c r="I1519">
        <f t="shared" si="47"/>
        <v>2021</v>
      </c>
    </row>
    <row r="1520" spans="1:9" x14ac:dyDescent="0.15">
      <c r="A1520" t="s">
        <v>1624</v>
      </c>
      <c r="B1520" t="s">
        <v>19</v>
      </c>
      <c r="C1520" s="3">
        <v>0</v>
      </c>
      <c r="D1520" s="2">
        <v>44387.787856873467</v>
      </c>
      <c r="E1520" s="8">
        <f>(SUMIF(Invoice_Line_Items!B:B,Invoices!A1520,Invoice_Line_Items!G:G))</f>
        <v>26.849999999999998</v>
      </c>
      <c r="F1520" s="8">
        <f>(SUMIF(Invoice_Line_Items!B:B,Invoices!A1520,Invoice_Line_Items!G:G))*(1-C1520)</f>
        <v>26.849999999999998</v>
      </c>
      <c r="G1520" s="8">
        <f>SUMIF(Invoice_Line_Items!B:B,Invoices!A1520,Invoice_Line_Items!I:I)-(E1520-F1520)</f>
        <v>9.5999999999999979</v>
      </c>
      <c r="H1520" s="8">
        <f t="shared" si="46"/>
        <v>7</v>
      </c>
      <c r="I1520">
        <f t="shared" si="47"/>
        <v>2021</v>
      </c>
    </row>
    <row r="1521" spans="1:9" x14ac:dyDescent="0.15">
      <c r="A1521" t="s">
        <v>1625</v>
      </c>
      <c r="B1521" t="s">
        <v>18</v>
      </c>
      <c r="C1521" s="3">
        <v>0</v>
      </c>
      <c r="D1521" s="2">
        <v>44388.173916895634</v>
      </c>
      <c r="E1521" s="8">
        <f>(SUMIF(Invoice_Line_Items!B:B,Invoices!A1521,Invoice_Line_Items!G:G))</f>
        <v>191.25</v>
      </c>
      <c r="F1521" s="8">
        <f>(SUMIF(Invoice_Line_Items!B:B,Invoices!A1521,Invoice_Line_Items!G:G))*(1-C1521)</f>
        <v>191.25</v>
      </c>
      <c r="G1521" s="8">
        <f>SUMIF(Invoice_Line_Items!B:B,Invoices!A1521,Invoice_Line_Items!I:I)-(E1521-F1521)</f>
        <v>71.149999999999991</v>
      </c>
      <c r="H1521" s="8">
        <f t="shared" si="46"/>
        <v>7</v>
      </c>
      <c r="I1521">
        <f t="shared" si="47"/>
        <v>2021</v>
      </c>
    </row>
    <row r="1522" spans="1:9" x14ac:dyDescent="0.15">
      <c r="A1522" t="s">
        <v>1626</v>
      </c>
      <c r="B1522" t="s">
        <v>23</v>
      </c>
      <c r="C1522" s="3">
        <v>0</v>
      </c>
      <c r="D1522" s="2">
        <v>44388.363101375704</v>
      </c>
      <c r="E1522" s="8">
        <f>(SUMIF(Invoice_Line_Items!B:B,Invoices!A1522,Invoice_Line_Items!G:G))</f>
        <v>14026.499999999998</v>
      </c>
      <c r="F1522" s="8">
        <f>(SUMIF(Invoice_Line_Items!B:B,Invoices!A1522,Invoice_Line_Items!G:G))*(1-C1522)</f>
        <v>14026.499999999998</v>
      </c>
      <c r="G1522" s="8">
        <f>SUMIF(Invoice_Line_Items!B:B,Invoices!A1522,Invoice_Line_Items!I:I)-(E1522-F1522)</f>
        <v>4466.3999999999987</v>
      </c>
      <c r="H1522" s="8">
        <f t="shared" si="46"/>
        <v>7</v>
      </c>
      <c r="I1522">
        <f t="shared" si="47"/>
        <v>2021</v>
      </c>
    </row>
    <row r="1523" spans="1:9" x14ac:dyDescent="0.15">
      <c r="A1523" t="s">
        <v>1627</v>
      </c>
      <c r="B1523" t="s">
        <v>25</v>
      </c>
      <c r="C1523" s="3">
        <v>0.1</v>
      </c>
      <c r="D1523" s="2">
        <v>44388.388421572716</v>
      </c>
      <c r="E1523" s="8">
        <f>(SUMIF(Invoice_Line_Items!B:B,Invoices!A1523,Invoice_Line_Items!G:G))</f>
        <v>14.85</v>
      </c>
      <c r="F1523" s="8">
        <f>(SUMIF(Invoice_Line_Items!B:B,Invoices!A1523,Invoice_Line_Items!G:G))*(1-C1523)</f>
        <v>13.365</v>
      </c>
      <c r="G1523" s="8">
        <f>SUMIF(Invoice_Line_Items!B:B,Invoices!A1523,Invoice_Line_Items!I:I)-(E1523-F1523)</f>
        <v>6.5150000000000006</v>
      </c>
      <c r="H1523" s="8">
        <f t="shared" si="46"/>
        <v>7</v>
      </c>
      <c r="I1523">
        <f t="shared" si="47"/>
        <v>2021</v>
      </c>
    </row>
    <row r="1524" spans="1:9" x14ac:dyDescent="0.15">
      <c r="A1524" t="s">
        <v>1628</v>
      </c>
      <c r="B1524" t="s">
        <v>23</v>
      </c>
      <c r="C1524" s="3">
        <v>0.1</v>
      </c>
      <c r="D1524" s="2">
        <v>44388.554342531679</v>
      </c>
      <c r="E1524" s="8">
        <f>(SUMIF(Invoice_Line_Items!B:B,Invoices!A1524,Invoice_Line_Items!G:G))</f>
        <v>814.75</v>
      </c>
      <c r="F1524" s="8">
        <f>(SUMIF(Invoice_Line_Items!B:B,Invoices!A1524,Invoice_Line_Items!G:G))*(1-C1524)</f>
        <v>733.27499999999998</v>
      </c>
      <c r="G1524" s="8">
        <f>SUMIF(Invoice_Line_Items!B:B,Invoices!A1524,Invoice_Line_Items!I:I)-(E1524-F1524)</f>
        <v>268.625</v>
      </c>
      <c r="H1524" s="8">
        <f t="shared" si="46"/>
        <v>7</v>
      </c>
      <c r="I1524">
        <f t="shared" si="47"/>
        <v>2021</v>
      </c>
    </row>
    <row r="1525" spans="1:9" x14ac:dyDescent="0.15">
      <c r="A1525" t="s">
        <v>1629</v>
      </c>
      <c r="B1525" t="s">
        <v>18</v>
      </c>
      <c r="C1525" s="3">
        <v>0</v>
      </c>
      <c r="D1525" s="2">
        <v>44388.990335114904</v>
      </c>
      <c r="E1525" s="8">
        <f>(SUMIF(Invoice_Line_Items!B:B,Invoices!A1525,Invoice_Line_Items!G:G))</f>
        <v>25.9</v>
      </c>
      <c r="F1525" s="8">
        <f>(SUMIF(Invoice_Line_Items!B:B,Invoices!A1525,Invoice_Line_Items!G:G))*(1-C1525)</f>
        <v>25.9</v>
      </c>
      <c r="G1525" s="8">
        <f>SUMIF(Invoice_Line_Items!B:B,Invoices!A1525,Invoice_Line_Items!I:I)-(E1525-F1525)</f>
        <v>8.3999999999999986</v>
      </c>
      <c r="H1525" s="8">
        <f t="shared" si="46"/>
        <v>7</v>
      </c>
      <c r="I1525">
        <f t="shared" si="47"/>
        <v>2021</v>
      </c>
    </row>
    <row r="1526" spans="1:9" x14ac:dyDescent="0.15">
      <c r="A1526" t="s">
        <v>1630</v>
      </c>
      <c r="B1526" t="s">
        <v>24</v>
      </c>
      <c r="C1526" s="3">
        <v>0</v>
      </c>
      <c r="D1526" s="2">
        <v>44389.470482134813</v>
      </c>
      <c r="E1526" s="8">
        <f>(SUMIF(Invoice_Line_Items!B:B,Invoices!A1526,Invoice_Line_Items!G:G))</f>
        <v>1256.4000000000003</v>
      </c>
      <c r="F1526" s="8">
        <f>(SUMIF(Invoice_Line_Items!B:B,Invoices!A1526,Invoice_Line_Items!G:G))*(1-C1526)</f>
        <v>1256.4000000000003</v>
      </c>
      <c r="G1526" s="8">
        <f>SUMIF(Invoice_Line_Items!B:B,Invoices!A1526,Invoice_Line_Items!I:I)-(E1526-F1526)</f>
        <v>425.94999999999993</v>
      </c>
      <c r="H1526" s="8">
        <f t="shared" si="46"/>
        <v>7</v>
      </c>
      <c r="I1526">
        <f t="shared" si="47"/>
        <v>2021</v>
      </c>
    </row>
    <row r="1527" spans="1:9" x14ac:dyDescent="0.15">
      <c r="A1527" t="s">
        <v>1631</v>
      </c>
      <c r="B1527" t="s">
        <v>19</v>
      </c>
      <c r="C1527" s="3">
        <v>0.1</v>
      </c>
      <c r="D1527" s="2">
        <v>44389.741282931194</v>
      </c>
      <c r="E1527" s="8">
        <f>(SUMIF(Invoice_Line_Items!B:B,Invoices!A1527,Invoice_Line_Items!G:G))</f>
        <v>192.8</v>
      </c>
      <c r="F1527" s="8">
        <f>(SUMIF(Invoice_Line_Items!B:B,Invoices!A1527,Invoice_Line_Items!G:G))*(1-C1527)</f>
        <v>173.52</v>
      </c>
      <c r="G1527" s="8">
        <f>SUMIF(Invoice_Line_Items!B:B,Invoices!A1527,Invoice_Line_Items!I:I)-(E1527-F1527)</f>
        <v>70.27</v>
      </c>
      <c r="H1527" s="8">
        <f t="shared" si="46"/>
        <v>7</v>
      </c>
      <c r="I1527">
        <f t="shared" si="47"/>
        <v>2021</v>
      </c>
    </row>
    <row r="1528" spans="1:9" x14ac:dyDescent="0.15">
      <c r="A1528" t="s">
        <v>1632</v>
      </c>
      <c r="B1528" t="s">
        <v>29</v>
      </c>
      <c r="C1528" s="3">
        <v>0</v>
      </c>
      <c r="D1528" s="2">
        <v>44389.860491716936</v>
      </c>
      <c r="E1528" s="8">
        <f>(SUMIF(Invoice_Line_Items!B:B,Invoices!A1528,Invoice_Line_Items!G:G))</f>
        <v>804.55000000000018</v>
      </c>
      <c r="F1528" s="8">
        <f>(SUMIF(Invoice_Line_Items!B:B,Invoices!A1528,Invoice_Line_Items!G:G))*(1-C1528)</f>
        <v>804.55000000000018</v>
      </c>
      <c r="G1528" s="8">
        <f>SUMIF(Invoice_Line_Items!B:B,Invoices!A1528,Invoice_Line_Items!I:I)-(E1528-F1528)</f>
        <v>305.89999999999998</v>
      </c>
      <c r="H1528" s="8">
        <f t="shared" si="46"/>
        <v>7</v>
      </c>
      <c r="I1528">
        <f t="shared" si="47"/>
        <v>2021</v>
      </c>
    </row>
    <row r="1529" spans="1:9" x14ac:dyDescent="0.15">
      <c r="A1529" t="s">
        <v>1633</v>
      </c>
      <c r="B1529" t="s">
        <v>17</v>
      </c>
      <c r="C1529" s="3">
        <v>0.1</v>
      </c>
      <c r="D1529" s="2">
        <v>44390.335077234246</v>
      </c>
      <c r="E1529" s="8">
        <f>(SUMIF(Invoice_Line_Items!B:B,Invoices!A1529,Invoice_Line_Items!G:G))</f>
        <v>1400.75</v>
      </c>
      <c r="F1529" s="8">
        <f>(SUMIF(Invoice_Line_Items!B:B,Invoices!A1529,Invoice_Line_Items!G:G))*(1-C1529)</f>
        <v>1260.675</v>
      </c>
      <c r="G1529" s="8">
        <f>SUMIF(Invoice_Line_Items!B:B,Invoices!A1529,Invoice_Line_Items!I:I)-(E1529-F1529)</f>
        <v>301.82499999999982</v>
      </c>
      <c r="H1529" s="8">
        <f t="shared" si="46"/>
        <v>7</v>
      </c>
      <c r="I1529">
        <f t="shared" si="47"/>
        <v>2021</v>
      </c>
    </row>
    <row r="1530" spans="1:9" x14ac:dyDescent="0.15">
      <c r="A1530" t="s">
        <v>1634</v>
      </c>
      <c r="B1530" t="s">
        <v>23</v>
      </c>
      <c r="C1530" s="3">
        <v>0</v>
      </c>
      <c r="D1530" s="2">
        <v>44390.469209896466</v>
      </c>
      <c r="E1530" s="8">
        <f>(SUMIF(Invoice_Line_Items!B:B,Invoices!A1530,Invoice_Line_Items!G:G))</f>
        <v>492.05000000000007</v>
      </c>
      <c r="F1530" s="8">
        <f>(SUMIF(Invoice_Line_Items!B:B,Invoices!A1530,Invoice_Line_Items!G:G))*(1-C1530)</f>
        <v>492.05000000000007</v>
      </c>
      <c r="G1530" s="8">
        <f>SUMIF(Invoice_Line_Items!B:B,Invoices!A1530,Invoice_Line_Items!I:I)-(E1530-F1530)</f>
        <v>171.70000000000002</v>
      </c>
      <c r="H1530" s="8">
        <f t="shared" si="46"/>
        <v>7</v>
      </c>
      <c r="I1530">
        <f t="shared" si="47"/>
        <v>2021</v>
      </c>
    </row>
    <row r="1531" spans="1:9" x14ac:dyDescent="0.15">
      <c r="A1531" t="s">
        <v>1635</v>
      </c>
      <c r="B1531" t="s">
        <v>19</v>
      </c>
      <c r="C1531" s="3">
        <v>0.1</v>
      </c>
      <c r="D1531" s="2">
        <v>44390.948933370615</v>
      </c>
      <c r="E1531" s="8">
        <f>(SUMIF(Invoice_Line_Items!B:B,Invoices!A1531,Invoice_Line_Items!G:G))</f>
        <v>35.799999999999997</v>
      </c>
      <c r="F1531" s="8">
        <f>(SUMIF(Invoice_Line_Items!B:B,Invoices!A1531,Invoice_Line_Items!G:G))*(1-C1531)</f>
        <v>32.22</v>
      </c>
      <c r="G1531" s="8">
        <f>SUMIF(Invoice_Line_Items!B:B,Invoices!A1531,Invoice_Line_Items!I:I)-(E1531-F1531)</f>
        <v>19.22</v>
      </c>
      <c r="H1531" s="8">
        <f t="shared" si="46"/>
        <v>7</v>
      </c>
      <c r="I1531">
        <f t="shared" si="47"/>
        <v>2021</v>
      </c>
    </row>
    <row r="1532" spans="1:9" x14ac:dyDescent="0.15">
      <c r="A1532" t="s">
        <v>1636</v>
      </c>
      <c r="B1532" t="s">
        <v>20</v>
      </c>
      <c r="C1532" s="3">
        <v>0</v>
      </c>
      <c r="D1532" s="2">
        <v>44391.271749851898</v>
      </c>
      <c r="E1532" s="8">
        <f>(SUMIF(Invoice_Line_Items!B:B,Invoices!A1532,Invoice_Line_Items!G:G))</f>
        <v>34.849999999999994</v>
      </c>
      <c r="F1532" s="8">
        <f>(SUMIF(Invoice_Line_Items!B:B,Invoices!A1532,Invoice_Line_Items!G:G))*(1-C1532)</f>
        <v>34.849999999999994</v>
      </c>
      <c r="G1532" s="8">
        <f>SUMIF(Invoice_Line_Items!B:B,Invoices!A1532,Invoice_Line_Items!I:I)-(E1532-F1532)</f>
        <v>14.099999999999998</v>
      </c>
      <c r="H1532" s="8">
        <f t="shared" si="46"/>
        <v>7</v>
      </c>
      <c r="I1532">
        <f t="shared" si="47"/>
        <v>2021</v>
      </c>
    </row>
    <row r="1533" spans="1:9" x14ac:dyDescent="0.15">
      <c r="A1533" t="s">
        <v>1637</v>
      </c>
      <c r="B1533" t="s">
        <v>24</v>
      </c>
      <c r="C1533" s="3">
        <v>0</v>
      </c>
      <c r="D1533" s="2">
        <v>44391.305553673323</v>
      </c>
      <c r="E1533" s="8">
        <f>(SUMIF(Invoice_Line_Items!B:B,Invoices!A1533,Invoice_Line_Items!G:G))</f>
        <v>10.5</v>
      </c>
      <c r="F1533" s="8">
        <f>(SUMIF(Invoice_Line_Items!B:B,Invoices!A1533,Invoice_Line_Items!G:G))*(1-C1533)</f>
        <v>10.5</v>
      </c>
      <c r="G1533" s="8">
        <f>SUMIF(Invoice_Line_Items!B:B,Invoices!A1533,Invoice_Line_Items!I:I)-(E1533-F1533)</f>
        <v>1.6499999999999995</v>
      </c>
      <c r="H1533" s="8">
        <f t="shared" si="46"/>
        <v>7</v>
      </c>
      <c r="I1533">
        <f t="shared" si="47"/>
        <v>2021</v>
      </c>
    </row>
    <row r="1534" spans="1:9" x14ac:dyDescent="0.15">
      <c r="A1534" t="s">
        <v>1638</v>
      </c>
      <c r="B1534" t="s">
        <v>24</v>
      </c>
      <c r="C1534" s="3">
        <v>0</v>
      </c>
      <c r="D1534" s="2">
        <v>44391.601885010634</v>
      </c>
      <c r="E1534" s="8">
        <f>(SUMIF(Invoice_Line_Items!B:B,Invoices!A1534,Invoice_Line_Items!G:G))</f>
        <v>1037.1500000000001</v>
      </c>
      <c r="F1534" s="8">
        <f>(SUMIF(Invoice_Line_Items!B:B,Invoices!A1534,Invoice_Line_Items!G:G))*(1-C1534)</f>
        <v>1037.1500000000001</v>
      </c>
      <c r="G1534" s="8">
        <f>SUMIF(Invoice_Line_Items!B:B,Invoices!A1534,Invoice_Line_Items!I:I)-(E1534-F1534)</f>
        <v>366.65000000000003</v>
      </c>
      <c r="H1534" s="8">
        <f t="shared" si="46"/>
        <v>7</v>
      </c>
      <c r="I1534">
        <f t="shared" si="47"/>
        <v>2021</v>
      </c>
    </row>
    <row r="1535" spans="1:9" x14ac:dyDescent="0.15">
      <c r="A1535" t="s">
        <v>1639</v>
      </c>
      <c r="B1535" t="s">
        <v>18</v>
      </c>
      <c r="C1535" s="3">
        <v>0</v>
      </c>
      <c r="D1535" s="2">
        <v>44391.651546849855</v>
      </c>
      <c r="E1535" s="8">
        <f>(SUMIF(Invoice_Line_Items!B:B,Invoices!A1535,Invoice_Line_Items!G:G))</f>
        <v>174.7</v>
      </c>
      <c r="F1535" s="8">
        <f>(SUMIF(Invoice_Line_Items!B:B,Invoices!A1535,Invoice_Line_Items!G:G))*(1-C1535)</f>
        <v>174.7</v>
      </c>
      <c r="G1535" s="8">
        <f>SUMIF(Invoice_Line_Items!B:B,Invoices!A1535,Invoice_Line_Items!I:I)-(E1535-F1535)</f>
        <v>58.949999999999982</v>
      </c>
      <c r="H1535" s="8">
        <f t="shared" si="46"/>
        <v>7</v>
      </c>
      <c r="I1535">
        <f t="shared" si="47"/>
        <v>2021</v>
      </c>
    </row>
    <row r="1536" spans="1:9" x14ac:dyDescent="0.15">
      <c r="A1536" t="s">
        <v>1640</v>
      </c>
      <c r="B1536" t="s">
        <v>17</v>
      </c>
      <c r="C1536" s="3">
        <v>0</v>
      </c>
      <c r="D1536" s="2">
        <v>44391.790509459373</v>
      </c>
      <c r="E1536" s="8">
        <f>(SUMIF(Invoice_Line_Items!B:B,Invoices!A1536,Invoice_Line_Items!G:G))</f>
        <v>3478.1</v>
      </c>
      <c r="F1536" s="8">
        <f>(SUMIF(Invoice_Line_Items!B:B,Invoices!A1536,Invoice_Line_Items!G:G))*(1-C1536)</f>
        <v>3478.1</v>
      </c>
      <c r="G1536" s="8">
        <f>SUMIF(Invoice_Line_Items!B:B,Invoices!A1536,Invoice_Line_Items!I:I)-(E1536-F1536)</f>
        <v>1365.3500000000001</v>
      </c>
      <c r="H1536" s="8">
        <f t="shared" si="46"/>
        <v>7</v>
      </c>
      <c r="I1536">
        <f t="shared" si="47"/>
        <v>2021</v>
      </c>
    </row>
    <row r="1537" spans="1:9" x14ac:dyDescent="0.15">
      <c r="A1537" t="s">
        <v>1641</v>
      </c>
      <c r="B1537" t="s">
        <v>25</v>
      </c>
      <c r="C1537" s="3">
        <v>0</v>
      </c>
      <c r="D1537" s="2">
        <v>44391.959143152912</v>
      </c>
      <c r="E1537" s="8">
        <f>(SUMIF(Invoice_Line_Items!B:B,Invoices!A1537,Invoice_Line_Items!G:G))</f>
        <v>1033.8</v>
      </c>
      <c r="F1537" s="8">
        <f>(SUMIF(Invoice_Line_Items!B:B,Invoices!A1537,Invoice_Line_Items!G:G))*(1-C1537)</f>
        <v>1033.8</v>
      </c>
      <c r="G1537" s="8">
        <f>SUMIF(Invoice_Line_Items!B:B,Invoices!A1537,Invoice_Line_Items!I:I)-(E1537-F1537)</f>
        <v>359.95000000000005</v>
      </c>
      <c r="H1537" s="8">
        <f t="shared" si="46"/>
        <v>7</v>
      </c>
      <c r="I1537">
        <f t="shared" si="47"/>
        <v>2021</v>
      </c>
    </row>
    <row r="1538" spans="1:9" x14ac:dyDescent="0.15">
      <c r="A1538" t="s">
        <v>1642</v>
      </c>
      <c r="B1538" t="s">
        <v>17</v>
      </c>
      <c r="C1538" s="3">
        <v>0</v>
      </c>
      <c r="D1538" s="2">
        <v>44392.099409668583</v>
      </c>
      <c r="E1538" s="8">
        <f>(SUMIF(Invoice_Line_Items!B:B,Invoices!A1538,Invoice_Line_Items!G:G))</f>
        <v>1106.3000000000002</v>
      </c>
      <c r="F1538" s="8">
        <f>(SUMIF(Invoice_Line_Items!B:B,Invoices!A1538,Invoice_Line_Items!G:G))*(1-C1538)</f>
        <v>1106.3000000000002</v>
      </c>
      <c r="G1538" s="8">
        <f>SUMIF(Invoice_Line_Items!B:B,Invoices!A1538,Invoice_Line_Items!I:I)-(E1538-F1538)</f>
        <v>389.05</v>
      </c>
      <c r="H1538" s="8">
        <f t="shared" si="46"/>
        <v>7</v>
      </c>
      <c r="I1538">
        <f t="shared" si="47"/>
        <v>2021</v>
      </c>
    </row>
    <row r="1539" spans="1:9" x14ac:dyDescent="0.15">
      <c r="A1539" t="s">
        <v>1643</v>
      </c>
      <c r="B1539" t="s">
        <v>21</v>
      </c>
      <c r="C1539" s="3">
        <v>0.1</v>
      </c>
      <c r="D1539" s="2">
        <v>44392.329430480611</v>
      </c>
      <c r="E1539" s="8">
        <f>(SUMIF(Invoice_Line_Items!B:B,Invoices!A1539,Invoice_Line_Items!G:G))</f>
        <v>3418.1</v>
      </c>
      <c r="F1539" s="8">
        <f>(SUMIF(Invoice_Line_Items!B:B,Invoices!A1539,Invoice_Line_Items!G:G))*(1-C1539)</f>
        <v>3076.29</v>
      </c>
      <c r="G1539" s="8">
        <f>SUMIF(Invoice_Line_Items!B:B,Invoices!A1539,Invoice_Line_Items!I:I)-(E1539-F1539)</f>
        <v>748.38999999999987</v>
      </c>
      <c r="H1539" s="8">
        <f t="shared" ref="H1539:H1602" si="48">MONTH(D1539)</f>
        <v>7</v>
      </c>
      <c r="I1539">
        <f t="shared" ref="I1539:I1602" si="49">YEAR(D1539)</f>
        <v>2021</v>
      </c>
    </row>
    <row r="1540" spans="1:9" x14ac:dyDescent="0.15">
      <c r="A1540" t="s">
        <v>1644</v>
      </c>
      <c r="B1540" t="s">
        <v>21</v>
      </c>
      <c r="C1540" s="3">
        <v>0</v>
      </c>
      <c r="D1540" s="2">
        <v>44392.359351317406</v>
      </c>
      <c r="E1540" s="8">
        <f>(SUMIF(Invoice_Line_Items!B:B,Invoices!A1540,Invoice_Line_Items!G:G))</f>
        <v>1591.45</v>
      </c>
      <c r="F1540" s="8">
        <f>(SUMIF(Invoice_Line_Items!B:B,Invoices!A1540,Invoice_Line_Items!G:G))*(1-C1540)</f>
        <v>1591.45</v>
      </c>
      <c r="G1540" s="8">
        <f>SUMIF(Invoice_Line_Items!B:B,Invoices!A1540,Invoice_Line_Items!I:I)-(E1540-F1540)</f>
        <v>581.5</v>
      </c>
      <c r="H1540" s="8">
        <f t="shared" si="48"/>
        <v>7</v>
      </c>
      <c r="I1540">
        <f t="shared" si="49"/>
        <v>2021</v>
      </c>
    </row>
    <row r="1541" spans="1:9" x14ac:dyDescent="0.15">
      <c r="A1541" t="s">
        <v>1645</v>
      </c>
      <c r="B1541" t="s">
        <v>25</v>
      </c>
      <c r="C1541" s="3">
        <v>0.1</v>
      </c>
      <c r="D1541" s="2">
        <v>44392.630979536356</v>
      </c>
      <c r="E1541" s="8">
        <f>(SUMIF(Invoice_Line_Items!B:B,Invoices!A1541,Invoice_Line_Items!G:G))</f>
        <v>2321.1</v>
      </c>
      <c r="F1541" s="8">
        <f>(SUMIF(Invoice_Line_Items!B:B,Invoices!A1541,Invoice_Line_Items!G:G))*(1-C1541)</f>
        <v>2088.9899999999998</v>
      </c>
      <c r="G1541" s="8">
        <f>SUMIF(Invoice_Line_Items!B:B,Invoices!A1541,Invoice_Line_Items!I:I)-(E1541-F1541)</f>
        <v>746.38999999999987</v>
      </c>
      <c r="H1541" s="8">
        <f t="shared" si="48"/>
        <v>7</v>
      </c>
      <c r="I1541">
        <f t="shared" si="49"/>
        <v>2021</v>
      </c>
    </row>
    <row r="1542" spans="1:9" x14ac:dyDescent="0.15">
      <c r="A1542" t="s">
        <v>1646</v>
      </c>
      <c r="B1542" t="s">
        <v>19</v>
      </c>
      <c r="C1542" s="3">
        <v>0</v>
      </c>
      <c r="D1542" s="2">
        <v>44392.77246824382</v>
      </c>
      <c r="E1542" s="8">
        <f>(SUMIF(Invoice_Line_Items!B:B,Invoices!A1542,Invoice_Line_Items!G:G))</f>
        <v>997.5</v>
      </c>
      <c r="F1542" s="8">
        <f>(SUMIF(Invoice_Line_Items!B:B,Invoices!A1542,Invoice_Line_Items!G:G))*(1-C1542)</f>
        <v>997.5</v>
      </c>
      <c r="G1542" s="8">
        <f>SUMIF(Invoice_Line_Items!B:B,Invoices!A1542,Invoice_Line_Items!I:I)-(E1542-F1542)</f>
        <v>372.49999999999994</v>
      </c>
      <c r="H1542" s="8">
        <f t="shared" si="48"/>
        <v>7</v>
      </c>
      <c r="I1542">
        <f t="shared" si="49"/>
        <v>2021</v>
      </c>
    </row>
    <row r="1543" spans="1:9" x14ac:dyDescent="0.15">
      <c r="A1543" t="s">
        <v>1647</v>
      </c>
      <c r="B1543" t="s">
        <v>22</v>
      </c>
      <c r="C1543" s="3">
        <v>0</v>
      </c>
      <c r="D1543" s="2">
        <v>44392.903175326341</v>
      </c>
      <c r="E1543" s="8">
        <f>(SUMIF(Invoice_Line_Items!B:B,Invoices!A1543,Invoice_Line_Items!G:G))</f>
        <v>2582.2999999999997</v>
      </c>
      <c r="F1543" s="8">
        <f>(SUMIF(Invoice_Line_Items!B:B,Invoices!A1543,Invoice_Line_Items!G:G))*(1-C1543)</f>
        <v>2582.2999999999997</v>
      </c>
      <c r="G1543" s="8">
        <f>SUMIF(Invoice_Line_Items!B:B,Invoices!A1543,Invoice_Line_Items!I:I)-(E1543-F1543)</f>
        <v>910.65000000000009</v>
      </c>
      <c r="H1543" s="8">
        <f t="shared" si="48"/>
        <v>7</v>
      </c>
      <c r="I1543">
        <f t="shared" si="49"/>
        <v>2021</v>
      </c>
    </row>
    <row r="1544" spans="1:9" x14ac:dyDescent="0.15">
      <c r="A1544" t="s">
        <v>1648</v>
      </c>
      <c r="B1544" t="s">
        <v>24</v>
      </c>
      <c r="C1544" s="3">
        <v>0</v>
      </c>
      <c r="D1544" s="2">
        <v>44392.906085620321</v>
      </c>
      <c r="E1544" s="8">
        <f>(SUMIF(Invoice_Line_Items!B:B,Invoices!A1544,Invoice_Line_Items!G:G))</f>
        <v>1205.3</v>
      </c>
      <c r="F1544" s="8">
        <f>(SUMIF(Invoice_Line_Items!B:B,Invoices!A1544,Invoice_Line_Items!G:G))*(1-C1544)</f>
        <v>1205.3</v>
      </c>
      <c r="G1544" s="8">
        <f>SUMIF(Invoice_Line_Items!B:B,Invoices!A1544,Invoice_Line_Items!I:I)-(E1544-F1544)</f>
        <v>407.65</v>
      </c>
      <c r="H1544" s="8">
        <f t="shared" si="48"/>
        <v>7</v>
      </c>
      <c r="I1544">
        <f t="shared" si="49"/>
        <v>2021</v>
      </c>
    </row>
    <row r="1545" spans="1:9" x14ac:dyDescent="0.15">
      <c r="A1545" t="s">
        <v>1649</v>
      </c>
      <c r="B1545" t="s">
        <v>19</v>
      </c>
      <c r="C1545" s="3">
        <v>0.1</v>
      </c>
      <c r="D1545" s="2">
        <v>44393.310236566482</v>
      </c>
      <c r="E1545" s="8">
        <f>(SUMIF(Invoice_Line_Items!B:B,Invoices!A1545,Invoice_Line_Items!G:G))</f>
        <v>168.45000000000002</v>
      </c>
      <c r="F1545" s="8">
        <f>(SUMIF(Invoice_Line_Items!B:B,Invoices!A1545,Invoice_Line_Items!G:G))*(1-C1545)</f>
        <v>151.60500000000002</v>
      </c>
      <c r="G1545" s="8">
        <f>SUMIF(Invoice_Line_Items!B:B,Invoices!A1545,Invoice_Line_Items!I:I)-(E1545-F1545)</f>
        <v>52.155000000000001</v>
      </c>
      <c r="H1545" s="8">
        <f t="shared" si="48"/>
        <v>7</v>
      </c>
      <c r="I1545">
        <f t="shared" si="49"/>
        <v>2021</v>
      </c>
    </row>
    <row r="1546" spans="1:9" x14ac:dyDescent="0.15">
      <c r="A1546" t="s">
        <v>1650</v>
      </c>
      <c r="B1546" t="s">
        <v>20</v>
      </c>
      <c r="C1546" s="3">
        <v>0.1</v>
      </c>
      <c r="D1546" s="2">
        <v>44393.617496405284</v>
      </c>
      <c r="E1546" s="8">
        <f>(SUMIF(Invoice_Line_Items!B:B,Invoices!A1546,Invoice_Line_Items!G:G))</f>
        <v>187.85</v>
      </c>
      <c r="F1546" s="8">
        <f>(SUMIF(Invoice_Line_Items!B:B,Invoices!A1546,Invoice_Line_Items!G:G))*(1-C1546)</f>
        <v>169.065</v>
      </c>
      <c r="G1546" s="8">
        <f>SUMIF(Invoice_Line_Items!B:B,Invoices!A1546,Invoice_Line_Items!I:I)-(E1546-F1546)</f>
        <v>48.664999999999992</v>
      </c>
      <c r="H1546" s="8">
        <f t="shared" si="48"/>
        <v>7</v>
      </c>
      <c r="I1546">
        <f t="shared" si="49"/>
        <v>2021</v>
      </c>
    </row>
    <row r="1547" spans="1:9" x14ac:dyDescent="0.15">
      <c r="A1547" t="s">
        <v>1651</v>
      </c>
      <c r="B1547" t="s">
        <v>18</v>
      </c>
      <c r="C1547" s="3">
        <v>0.2</v>
      </c>
      <c r="D1547" s="2">
        <v>44393.645678868583</v>
      </c>
      <c r="E1547" s="8">
        <f>(SUMIF(Invoice_Line_Items!B:B,Invoices!A1547,Invoice_Line_Items!G:G))</f>
        <v>410.75</v>
      </c>
      <c r="F1547" s="8">
        <f>(SUMIF(Invoice_Line_Items!B:B,Invoices!A1547,Invoice_Line_Items!G:G))*(1-C1547)</f>
        <v>328.6</v>
      </c>
      <c r="G1547" s="8">
        <f>SUMIF(Invoice_Line_Items!B:B,Invoices!A1547,Invoice_Line_Items!I:I)-(E1547-F1547)</f>
        <v>104.15</v>
      </c>
      <c r="H1547" s="8">
        <f t="shared" si="48"/>
        <v>7</v>
      </c>
      <c r="I1547">
        <f t="shared" si="49"/>
        <v>2021</v>
      </c>
    </row>
    <row r="1548" spans="1:9" x14ac:dyDescent="0.15">
      <c r="A1548" t="s">
        <v>1652</v>
      </c>
      <c r="B1548" t="s">
        <v>21</v>
      </c>
      <c r="C1548" s="3">
        <v>0</v>
      </c>
      <c r="D1548" s="2">
        <v>44393.905078955599</v>
      </c>
      <c r="E1548" s="8">
        <f>(SUMIF(Invoice_Line_Items!B:B,Invoices!A1548,Invoice_Line_Items!G:G))</f>
        <v>216.7</v>
      </c>
      <c r="F1548" s="8">
        <f>(SUMIF(Invoice_Line_Items!B:B,Invoices!A1548,Invoice_Line_Items!G:G))*(1-C1548)</f>
        <v>216.7</v>
      </c>
      <c r="G1548" s="8">
        <f>SUMIF(Invoice_Line_Items!B:B,Invoices!A1548,Invoice_Line_Items!I:I)-(E1548-F1548)</f>
        <v>88</v>
      </c>
      <c r="H1548" s="8">
        <f t="shared" si="48"/>
        <v>7</v>
      </c>
      <c r="I1548">
        <f t="shared" si="49"/>
        <v>2021</v>
      </c>
    </row>
    <row r="1549" spans="1:9" x14ac:dyDescent="0.15">
      <c r="A1549" t="s">
        <v>1653</v>
      </c>
      <c r="B1549" t="s">
        <v>17</v>
      </c>
      <c r="C1549" s="3">
        <v>0.1</v>
      </c>
      <c r="D1549" s="2">
        <v>44394.163717316973</v>
      </c>
      <c r="E1549" s="8">
        <f>(SUMIF(Invoice_Line_Items!B:B,Invoices!A1549,Invoice_Line_Items!G:G))</f>
        <v>14540.349999999999</v>
      </c>
      <c r="F1549" s="8">
        <f>(SUMIF(Invoice_Line_Items!B:B,Invoices!A1549,Invoice_Line_Items!G:G))*(1-C1549)</f>
        <v>13086.314999999999</v>
      </c>
      <c r="G1549" s="8">
        <f>SUMIF(Invoice_Line_Items!B:B,Invoices!A1549,Invoice_Line_Items!I:I)-(E1549-F1549)</f>
        <v>3387.3649999999998</v>
      </c>
      <c r="H1549" s="8">
        <f t="shared" si="48"/>
        <v>7</v>
      </c>
      <c r="I1549">
        <f t="shared" si="49"/>
        <v>2021</v>
      </c>
    </row>
    <row r="1550" spans="1:9" x14ac:dyDescent="0.15">
      <c r="A1550" t="s">
        <v>1654</v>
      </c>
      <c r="B1550" t="s">
        <v>29</v>
      </c>
      <c r="C1550" s="3">
        <v>0</v>
      </c>
      <c r="D1550" s="2">
        <v>44394.432638257204</v>
      </c>
      <c r="E1550" s="8">
        <f>(SUMIF(Invoice_Line_Items!B:B,Invoices!A1550,Invoice_Line_Items!G:G))</f>
        <v>165.8</v>
      </c>
      <c r="F1550" s="8">
        <f>(SUMIF(Invoice_Line_Items!B:B,Invoices!A1550,Invoice_Line_Items!G:G))*(1-C1550)</f>
        <v>165.8</v>
      </c>
      <c r="G1550" s="8">
        <f>SUMIF(Invoice_Line_Items!B:B,Invoices!A1550,Invoice_Line_Items!I:I)-(E1550-F1550)</f>
        <v>66.650000000000006</v>
      </c>
      <c r="H1550" s="8">
        <f t="shared" si="48"/>
        <v>7</v>
      </c>
      <c r="I1550">
        <f t="shared" si="49"/>
        <v>2021</v>
      </c>
    </row>
    <row r="1551" spans="1:9" x14ac:dyDescent="0.15">
      <c r="A1551" t="s">
        <v>1655</v>
      </c>
      <c r="B1551" t="s">
        <v>25</v>
      </c>
      <c r="C1551" s="3">
        <v>0</v>
      </c>
      <c r="D1551" s="2">
        <v>44394.557814035863</v>
      </c>
      <c r="E1551" s="8">
        <f>(SUMIF(Invoice_Line_Items!B:B,Invoices!A1551,Invoice_Line_Items!G:G))</f>
        <v>2700.3</v>
      </c>
      <c r="F1551" s="8">
        <f>(SUMIF(Invoice_Line_Items!B:B,Invoices!A1551,Invoice_Line_Items!G:G))*(1-C1551)</f>
        <v>2700.3</v>
      </c>
      <c r="G1551" s="8">
        <f>SUMIF(Invoice_Line_Items!B:B,Invoices!A1551,Invoice_Line_Items!I:I)-(E1551-F1551)</f>
        <v>902.39999999999975</v>
      </c>
      <c r="H1551" s="8">
        <f t="shared" si="48"/>
        <v>7</v>
      </c>
      <c r="I1551">
        <f t="shared" si="49"/>
        <v>2021</v>
      </c>
    </row>
    <row r="1552" spans="1:9" x14ac:dyDescent="0.15">
      <c r="A1552" t="s">
        <v>1656</v>
      </c>
      <c r="B1552" t="s">
        <v>20</v>
      </c>
      <c r="C1552" s="3">
        <v>0.1</v>
      </c>
      <c r="D1552" s="2">
        <v>44394.612696514618</v>
      </c>
      <c r="E1552" s="8">
        <f>(SUMIF(Invoice_Line_Items!B:B,Invoices!A1552,Invoice_Line_Items!G:G))</f>
        <v>613.79999999999995</v>
      </c>
      <c r="F1552" s="8">
        <f>(SUMIF(Invoice_Line_Items!B:B,Invoices!A1552,Invoice_Line_Items!G:G))*(1-C1552)</f>
        <v>552.41999999999996</v>
      </c>
      <c r="G1552" s="8">
        <f>SUMIF(Invoice_Line_Items!B:B,Invoices!A1552,Invoice_Line_Items!I:I)-(E1552-F1552)</f>
        <v>164.42</v>
      </c>
      <c r="H1552" s="8">
        <f t="shared" si="48"/>
        <v>7</v>
      </c>
      <c r="I1552">
        <f t="shared" si="49"/>
        <v>2021</v>
      </c>
    </row>
    <row r="1553" spans="1:9" x14ac:dyDescent="0.15">
      <c r="A1553" t="s">
        <v>1657</v>
      </c>
      <c r="B1553" t="s">
        <v>17</v>
      </c>
      <c r="C1553" s="3">
        <v>0</v>
      </c>
      <c r="D1553" s="2">
        <v>44395.111400002737</v>
      </c>
      <c r="E1553" s="8">
        <f>(SUMIF(Invoice_Line_Items!B:B,Invoices!A1553,Invoice_Line_Items!G:G))</f>
        <v>12.45</v>
      </c>
      <c r="F1553" s="8">
        <f>(SUMIF(Invoice_Line_Items!B:B,Invoices!A1553,Invoice_Line_Items!G:G))*(1-C1553)</f>
        <v>12.45</v>
      </c>
      <c r="G1553" s="8">
        <f>SUMIF(Invoice_Line_Items!B:B,Invoices!A1553,Invoice_Line_Items!I:I)-(E1553-F1553)</f>
        <v>3.7499999999999991</v>
      </c>
      <c r="H1553" s="8">
        <f t="shared" si="48"/>
        <v>7</v>
      </c>
      <c r="I1553">
        <f t="shared" si="49"/>
        <v>2021</v>
      </c>
    </row>
    <row r="1554" spans="1:9" x14ac:dyDescent="0.15">
      <c r="A1554" t="s">
        <v>1658</v>
      </c>
      <c r="B1554" t="s">
        <v>20</v>
      </c>
      <c r="C1554" s="3">
        <v>0</v>
      </c>
      <c r="D1554" s="2">
        <v>44395.602105278718</v>
      </c>
      <c r="E1554" s="8">
        <f>(SUMIF(Invoice_Line_Items!B:B,Invoices!A1554,Invoice_Line_Items!G:G))</f>
        <v>360.7</v>
      </c>
      <c r="F1554" s="8">
        <f>(SUMIF(Invoice_Line_Items!B:B,Invoices!A1554,Invoice_Line_Items!G:G))*(1-C1554)</f>
        <v>360.7</v>
      </c>
      <c r="G1554" s="8">
        <f>SUMIF(Invoice_Line_Items!B:B,Invoices!A1554,Invoice_Line_Items!I:I)-(E1554-F1554)</f>
        <v>125.69999999999999</v>
      </c>
      <c r="H1554" s="8">
        <f t="shared" si="48"/>
        <v>7</v>
      </c>
      <c r="I1554">
        <f t="shared" si="49"/>
        <v>2021</v>
      </c>
    </row>
    <row r="1555" spans="1:9" x14ac:dyDescent="0.15">
      <c r="A1555" t="s">
        <v>1659</v>
      </c>
      <c r="B1555" t="s">
        <v>18</v>
      </c>
      <c r="C1555" s="3">
        <v>0.1</v>
      </c>
      <c r="D1555" s="2">
        <v>44395.618570472834</v>
      </c>
      <c r="E1555" s="8">
        <f>(SUMIF(Invoice_Line_Items!B:B,Invoices!A1555,Invoice_Line_Items!G:G))</f>
        <v>3.5</v>
      </c>
      <c r="F1555" s="8">
        <f>(SUMIF(Invoice_Line_Items!B:B,Invoices!A1555,Invoice_Line_Items!G:G))*(1-C1555)</f>
        <v>3.15</v>
      </c>
      <c r="G1555" s="8">
        <f>SUMIF(Invoice_Line_Items!B:B,Invoices!A1555,Invoice_Line_Items!I:I)-(E1555-F1555)</f>
        <v>0.19999999999999973</v>
      </c>
      <c r="H1555" s="8">
        <f t="shared" si="48"/>
        <v>7</v>
      </c>
      <c r="I1555">
        <f t="shared" si="49"/>
        <v>2021</v>
      </c>
    </row>
    <row r="1556" spans="1:9" x14ac:dyDescent="0.15">
      <c r="A1556" t="s">
        <v>1660</v>
      </c>
      <c r="B1556" t="s">
        <v>23</v>
      </c>
      <c r="C1556" s="3">
        <v>0</v>
      </c>
      <c r="D1556" s="2">
        <v>44395.629016160034</v>
      </c>
      <c r="E1556" s="8">
        <f>(SUMIF(Invoice_Line_Items!B:B,Invoices!A1556,Invoice_Line_Items!G:G))</f>
        <v>164.7</v>
      </c>
      <c r="F1556" s="8">
        <f>(SUMIF(Invoice_Line_Items!B:B,Invoices!A1556,Invoice_Line_Items!G:G))*(1-C1556)</f>
        <v>164.7</v>
      </c>
      <c r="G1556" s="8">
        <f>SUMIF(Invoice_Line_Items!B:B,Invoices!A1556,Invoice_Line_Items!I:I)-(E1556-F1556)</f>
        <v>66.150000000000006</v>
      </c>
      <c r="H1556" s="8">
        <f t="shared" si="48"/>
        <v>7</v>
      </c>
      <c r="I1556">
        <f t="shared" si="49"/>
        <v>2021</v>
      </c>
    </row>
    <row r="1557" spans="1:9" x14ac:dyDescent="0.15">
      <c r="A1557" t="s">
        <v>1661</v>
      </c>
      <c r="B1557" t="s">
        <v>17</v>
      </c>
      <c r="C1557" s="3">
        <v>0</v>
      </c>
      <c r="D1557" s="2">
        <v>44395.760061185043</v>
      </c>
      <c r="E1557" s="8">
        <f>(SUMIF(Invoice_Line_Items!B:B,Invoices!A1557,Invoice_Line_Items!G:G))</f>
        <v>3904.7</v>
      </c>
      <c r="F1557" s="8">
        <f>(SUMIF(Invoice_Line_Items!B:B,Invoices!A1557,Invoice_Line_Items!G:G))*(1-C1557)</f>
        <v>3904.7</v>
      </c>
      <c r="G1557" s="8">
        <f>SUMIF(Invoice_Line_Items!B:B,Invoices!A1557,Invoice_Line_Items!I:I)-(E1557-F1557)</f>
        <v>1443.95</v>
      </c>
      <c r="H1557" s="8">
        <f t="shared" si="48"/>
        <v>7</v>
      </c>
      <c r="I1557">
        <f t="shared" si="49"/>
        <v>2021</v>
      </c>
    </row>
    <row r="1558" spans="1:9" x14ac:dyDescent="0.15">
      <c r="A1558" t="s">
        <v>1662</v>
      </c>
      <c r="B1558" t="s">
        <v>17</v>
      </c>
      <c r="C1558" s="3">
        <v>0.2</v>
      </c>
      <c r="D1558" s="2">
        <v>44396.043083815784</v>
      </c>
      <c r="E1558" s="8">
        <f>(SUMIF(Invoice_Line_Items!B:B,Invoices!A1558,Invoice_Line_Items!G:G))</f>
        <v>486.74999999999994</v>
      </c>
      <c r="F1558" s="8">
        <f>(SUMIF(Invoice_Line_Items!B:B,Invoices!A1558,Invoice_Line_Items!G:G))*(1-C1558)</f>
        <v>389.4</v>
      </c>
      <c r="G1558" s="8">
        <f>SUMIF(Invoice_Line_Items!B:B,Invoices!A1558,Invoice_Line_Items!I:I)-(E1558-F1558)</f>
        <v>158.5</v>
      </c>
      <c r="H1558" s="8">
        <f t="shared" si="48"/>
        <v>7</v>
      </c>
      <c r="I1558">
        <f t="shared" si="49"/>
        <v>2021</v>
      </c>
    </row>
    <row r="1559" spans="1:9" x14ac:dyDescent="0.15">
      <c r="A1559" t="s">
        <v>1663</v>
      </c>
      <c r="B1559" t="s">
        <v>23</v>
      </c>
      <c r="C1559" s="3">
        <v>0</v>
      </c>
      <c r="D1559" s="2">
        <v>44396.238308454915</v>
      </c>
      <c r="E1559" s="8">
        <f>(SUMIF(Invoice_Line_Items!B:B,Invoices!A1559,Invoice_Line_Items!G:G))</f>
        <v>802.94999999999993</v>
      </c>
      <c r="F1559" s="8">
        <f>(SUMIF(Invoice_Line_Items!B:B,Invoices!A1559,Invoice_Line_Items!G:G))*(1-C1559)</f>
        <v>802.94999999999993</v>
      </c>
      <c r="G1559" s="8">
        <f>SUMIF(Invoice_Line_Items!B:B,Invoices!A1559,Invoice_Line_Items!I:I)-(E1559-F1559)</f>
        <v>326.89999999999998</v>
      </c>
      <c r="H1559" s="8">
        <f t="shared" si="48"/>
        <v>7</v>
      </c>
      <c r="I1559">
        <f t="shared" si="49"/>
        <v>2021</v>
      </c>
    </row>
    <row r="1560" spans="1:9" x14ac:dyDescent="0.15">
      <c r="A1560" t="s">
        <v>1664</v>
      </c>
      <c r="B1560" t="s">
        <v>25</v>
      </c>
      <c r="C1560" s="3">
        <v>0.1</v>
      </c>
      <c r="D1560" s="2">
        <v>44396.632575354335</v>
      </c>
      <c r="E1560" s="8">
        <f>(SUMIF(Invoice_Line_Items!B:B,Invoices!A1560,Invoice_Line_Items!G:G))</f>
        <v>274.7</v>
      </c>
      <c r="F1560" s="8">
        <f>(SUMIF(Invoice_Line_Items!B:B,Invoices!A1560,Invoice_Line_Items!G:G))*(1-C1560)</f>
        <v>247.23</v>
      </c>
      <c r="G1560" s="8">
        <f>SUMIF(Invoice_Line_Items!B:B,Invoices!A1560,Invoice_Line_Items!I:I)-(E1560-F1560)</f>
        <v>132.47999999999999</v>
      </c>
      <c r="H1560" s="8">
        <f t="shared" si="48"/>
        <v>7</v>
      </c>
      <c r="I1560">
        <f t="shared" si="49"/>
        <v>2021</v>
      </c>
    </row>
    <row r="1561" spans="1:9" x14ac:dyDescent="0.15">
      <c r="A1561" t="s">
        <v>1665</v>
      </c>
      <c r="B1561" t="s">
        <v>19</v>
      </c>
      <c r="C1561" s="3">
        <v>0</v>
      </c>
      <c r="D1561" s="2">
        <v>44396.798666286282</v>
      </c>
      <c r="E1561" s="8">
        <f>(SUMIF(Invoice_Line_Items!B:B,Invoices!A1561,Invoice_Line_Items!G:G))</f>
        <v>894.99999999999989</v>
      </c>
      <c r="F1561" s="8">
        <f>(SUMIF(Invoice_Line_Items!B:B,Invoices!A1561,Invoice_Line_Items!G:G))*(1-C1561)</f>
        <v>894.99999999999989</v>
      </c>
      <c r="G1561" s="8">
        <f>SUMIF(Invoice_Line_Items!B:B,Invoices!A1561,Invoice_Line_Items!I:I)-(E1561-F1561)</f>
        <v>569.99999999999989</v>
      </c>
      <c r="H1561" s="8">
        <f t="shared" si="48"/>
        <v>7</v>
      </c>
      <c r="I1561">
        <f t="shared" si="49"/>
        <v>2021</v>
      </c>
    </row>
    <row r="1562" spans="1:9" x14ac:dyDescent="0.15">
      <c r="A1562" t="s">
        <v>1666</v>
      </c>
      <c r="B1562" t="s">
        <v>23</v>
      </c>
      <c r="C1562" s="3">
        <v>0.1</v>
      </c>
      <c r="D1562" s="2">
        <v>44396.857578435287</v>
      </c>
      <c r="E1562" s="8">
        <f>(SUMIF(Invoice_Line_Items!B:B,Invoices!A1562,Invoice_Line_Items!G:G))</f>
        <v>36.6</v>
      </c>
      <c r="F1562" s="8">
        <f>(SUMIF(Invoice_Line_Items!B:B,Invoices!A1562,Invoice_Line_Items!G:G))*(1-C1562)</f>
        <v>32.940000000000005</v>
      </c>
      <c r="G1562" s="8">
        <f>SUMIF(Invoice_Line_Items!B:B,Invoices!A1562,Invoice_Line_Items!I:I)-(E1562-F1562)</f>
        <v>10.890000000000002</v>
      </c>
      <c r="H1562" s="8">
        <f t="shared" si="48"/>
        <v>7</v>
      </c>
      <c r="I1562">
        <f t="shared" si="49"/>
        <v>2021</v>
      </c>
    </row>
    <row r="1563" spans="1:9" x14ac:dyDescent="0.15">
      <c r="A1563" t="s">
        <v>1667</v>
      </c>
      <c r="B1563" t="s">
        <v>22</v>
      </c>
      <c r="C1563" s="3">
        <v>0</v>
      </c>
      <c r="D1563" s="2">
        <v>44397.14056650782</v>
      </c>
      <c r="E1563" s="8">
        <f>(SUMIF(Invoice_Line_Items!B:B,Invoices!A1563,Invoice_Line_Items!G:G))</f>
        <v>264.7</v>
      </c>
      <c r="F1563" s="8">
        <f>(SUMIF(Invoice_Line_Items!B:B,Invoices!A1563,Invoice_Line_Items!G:G))*(1-C1563)</f>
        <v>264.7</v>
      </c>
      <c r="G1563" s="8">
        <f>SUMIF(Invoice_Line_Items!B:B,Invoices!A1563,Invoice_Line_Items!I:I)-(E1563-F1563)</f>
        <v>102.80000000000001</v>
      </c>
      <c r="H1563" s="8">
        <f t="shared" si="48"/>
        <v>7</v>
      </c>
      <c r="I1563">
        <f t="shared" si="49"/>
        <v>2021</v>
      </c>
    </row>
    <row r="1564" spans="1:9" x14ac:dyDescent="0.15">
      <c r="A1564" t="s">
        <v>1668</v>
      </c>
      <c r="B1564" t="s">
        <v>29</v>
      </c>
      <c r="C1564" s="3">
        <v>0</v>
      </c>
      <c r="D1564" s="2">
        <v>44397.375001919063</v>
      </c>
      <c r="E1564" s="8">
        <f>(SUMIF(Invoice_Line_Items!B:B,Invoices!A1564,Invoice_Line_Items!G:G))</f>
        <v>2119.1499999999996</v>
      </c>
      <c r="F1564" s="8">
        <f>(SUMIF(Invoice_Line_Items!B:B,Invoices!A1564,Invoice_Line_Items!G:G))*(1-C1564)</f>
        <v>2119.1499999999996</v>
      </c>
      <c r="G1564" s="8">
        <f>SUMIF(Invoice_Line_Items!B:B,Invoices!A1564,Invoice_Line_Items!I:I)-(E1564-F1564)</f>
        <v>746.80000000000007</v>
      </c>
      <c r="H1564" s="8">
        <f t="shared" si="48"/>
        <v>7</v>
      </c>
      <c r="I1564">
        <f t="shared" si="49"/>
        <v>2021</v>
      </c>
    </row>
    <row r="1565" spans="1:9" x14ac:dyDescent="0.15">
      <c r="A1565" t="s">
        <v>1669</v>
      </c>
      <c r="B1565" t="s">
        <v>17</v>
      </c>
      <c r="C1565" s="3">
        <v>0.1</v>
      </c>
      <c r="D1565" s="2">
        <v>44397.520020451229</v>
      </c>
      <c r="E1565" s="8">
        <f>(SUMIF(Invoice_Line_Items!B:B,Invoices!A1565,Invoice_Line_Items!G:G))</f>
        <v>2011.2</v>
      </c>
      <c r="F1565" s="8">
        <f>(SUMIF(Invoice_Line_Items!B:B,Invoices!A1565,Invoice_Line_Items!G:G))*(1-C1565)</f>
        <v>1810.0800000000002</v>
      </c>
      <c r="G1565" s="8">
        <f>SUMIF(Invoice_Line_Items!B:B,Invoices!A1565,Invoice_Line_Items!I:I)-(E1565-F1565)</f>
        <v>501.38000000000022</v>
      </c>
      <c r="H1565" s="8">
        <f t="shared" si="48"/>
        <v>7</v>
      </c>
      <c r="I1565">
        <f t="shared" si="49"/>
        <v>2021</v>
      </c>
    </row>
    <row r="1566" spans="1:9" x14ac:dyDescent="0.15">
      <c r="A1566" t="s">
        <v>1670</v>
      </c>
      <c r="B1566" t="s">
        <v>29</v>
      </c>
      <c r="C1566" s="3">
        <v>0.1</v>
      </c>
      <c r="D1566" s="2">
        <v>44397.886245445894</v>
      </c>
      <c r="E1566" s="8">
        <f>(SUMIF(Invoice_Line_Items!B:B,Invoices!A1566,Invoice_Line_Items!G:G))</f>
        <v>223.74999999999997</v>
      </c>
      <c r="F1566" s="8">
        <f>(SUMIF(Invoice_Line_Items!B:B,Invoices!A1566,Invoice_Line_Items!G:G))*(1-C1566)</f>
        <v>201.37499999999997</v>
      </c>
      <c r="G1566" s="8">
        <f>SUMIF(Invoice_Line_Items!B:B,Invoices!A1566,Invoice_Line_Items!I:I)-(E1566-F1566)</f>
        <v>120.12499999999997</v>
      </c>
      <c r="H1566" s="8">
        <f t="shared" si="48"/>
        <v>7</v>
      </c>
      <c r="I1566">
        <f t="shared" si="49"/>
        <v>2021</v>
      </c>
    </row>
    <row r="1567" spans="1:9" x14ac:dyDescent="0.15">
      <c r="A1567" t="s">
        <v>1671</v>
      </c>
      <c r="B1567" t="s">
        <v>23</v>
      </c>
      <c r="C1567" s="3">
        <v>0</v>
      </c>
      <c r="D1567" s="2">
        <v>44397.970624936665</v>
      </c>
      <c r="E1567" s="8">
        <f>(SUMIF(Invoice_Line_Items!B:B,Invoices!A1567,Invoice_Line_Items!G:G))</f>
        <v>1852.1500000000003</v>
      </c>
      <c r="F1567" s="8">
        <f>(SUMIF(Invoice_Line_Items!B:B,Invoices!A1567,Invoice_Line_Items!G:G))*(1-C1567)</f>
        <v>1852.1500000000003</v>
      </c>
      <c r="G1567" s="8">
        <f>SUMIF(Invoice_Line_Items!B:B,Invoices!A1567,Invoice_Line_Items!I:I)-(E1567-F1567)</f>
        <v>628.19999999999993</v>
      </c>
      <c r="H1567" s="8">
        <f t="shared" si="48"/>
        <v>7</v>
      </c>
      <c r="I1567">
        <f t="shared" si="49"/>
        <v>2021</v>
      </c>
    </row>
    <row r="1568" spans="1:9" x14ac:dyDescent="0.15">
      <c r="A1568" t="s">
        <v>1672</v>
      </c>
      <c r="B1568" t="s">
        <v>19</v>
      </c>
      <c r="C1568" s="3">
        <v>0.2</v>
      </c>
      <c r="D1568" s="2">
        <v>44397.98131419062</v>
      </c>
      <c r="E1568" s="8">
        <f>(SUMIF(Invoice_Line_Items!B:B,Invoices!A1568,Invoice_Line_Items!G:G))</f>
        <v>224</v>
      </c>
      <c r="F1568" s="8">
        <f>(SUMIF(Invoice_Line_Items!B:B,Invoices!A1568,Invoice_Line_Items!G:G))*(1-C1568)</f>
        <v>179.20000000000002</v>
      </c>
      <c r="G1568" s="8">
        <f>SUMIF(Invoice_Line_Items!B:B,Invoices!A1568,Invoice_Line_Items!I:I)-(E1568-F1568)</f>
        <v>21.650000000000006</v>
      </c>
      <c r="H1568" s="8">
        <f t="shared" si="48"/>
        <v>7</v>
      </c>
      <c r="I1568">
        <f t="shared" si="49"/>
        <v>2021</v>
      </c>
    </row>
    <row r="1569" spans="1:9" x14ac:dyDescent="0.15">
      <c r="A1569" t="s">
        <v>1673</v>
      </c>
      <c r="B1569" t="s">
        <v>17</v>
      </c>
      <c r="C1569" s="3">
        <v>0.1</v>
      </c>
      <c r="D1569" s="2">
        <v>44398.215176346035</v>
      </c>
      <c r="E1569" s="8">
        <f>(SUMIF(Invoice_Line_Items!B:B,Invoices!A1569,Invoice_Line_Items!G:G))</f>
        <v>233.69999999999996</v>
      </c>
      <c r="F1569" s="8">
        <f>(SUMIF(Invoice_Line_Items!B:B,Invoices!A1569,Invoice_Line_Items!G:G))*(1-C1569)</f>
        <v>210.32999999999996</v>
      </c>
      <c r="G1569" s="8">
        <f>SUMIF(Invoice_Line_Items!B:B,Invoices!A1569,Invoice_Line_Items!I:I)-(E1569-F1569)</f>
        <v>120.57999999999998</v>
      </c>
      <c r="H1569" s="8">
        <f t="shared" si="48"/>
        <v>7</v>
      </c>
      <c r="I1569">
        <f t="shared" si="49"/>
        <v>2021</v>
      </c>
    </row>
    <row r="1570" spans="1:9" x14ac:dyDescent="0.15">
      <c r="A1570" t="s">
        <v>1674</v>
      </c>
      <c r="B1570" t="s">
        <v>24</v>
      </c>
      <c r="C1570" s="3">
        <v>0</v>
      </c>
      <c r="D1570" s="2">
        <v>44398.357810389025</v>
      </c>
      <c r="E1570" s="8">
        <f>(SUMIF(Invoice_Line_Items!B:B,Invoices!A1570,Invoice_Line_Items!G:G))</f>
        <v>1833.1999999999998</v>
      </c>
      <c r="F1570" s="8">
        <f>(SUMIF(Invoice_Line_Items!B:B,Invoices!A1570,Invoice_Line_Items!G:G))*(1-C1570)</f>
        <v>1833.1999999999998</v>
      </c>
      <c r="G1570" s="8">
        <f>SUMIF(Invoice_Line_Items!B:B,Invoices!A1570,Invoice_Line_Items!I:I)-(E1570-F1570)</f>
        <v>877.45</v>
      </c>
      <c r="H1570" s="8">
        <f t="shared" si="48"/>
        <v>7</v>
      </c>
      <c r="I1570">
        <f t="shared" si="49"/>
        <v>2021</v>
      </c>
    </row>
    <row r="1571" spans="1:9" x14ac:dyDescent="0.15">
      <c r="A1571" t="s">
        <v>1675</v>
      </c>
      <c r="B1571" t="s">
        <v>29</v>
      </c>
      <c r="C1571" s="3">
        <v>0</v>
      </c>
      <c r="D1571" s="2">
        <v>44398.841042603613</v>
      </c>
      <c r="E1571" s="8">
        <f>(SUMIF(Invoice_Line_Items!B:B,Invoices!A1571,Invoice_Line_Items!G:G))</f>
        <v>529.15</v>
      </c>
      <c r="F1571" s="8">
        <f>(SUMIF(Invoice_Line_Items!B:B,Invoices!A1571,Invoice_Line_Items!G:G))*(1-C1571)</f>
        <v>529.15</v>
      </c>
      <c r="G1571" s="8">
        <f>SUMIF(Invoice_Line_Items!B:B,Invoices!A1571,Invoice_Line_Items!I:I)-(E1571-F1571)</f>
        <v>192.10000000000002</v>
      </c>
      <c r="H1571" s="8">
        <f t="shared" si="48"/>
        <v>7</v>
      </c>
      <c r="I1571">
        <f t="shared" si="49"/>
        <v>2021</v>
      </c>
    </row>
    <row r="1572" spans="1:9" x14ac:dyDescent="0.15">
      <c r="A1572" t="s">
        <v>1676</v>
      </c>
      <c r="B1572" t="s">
        <v>23</v>
      </c>
      <c r="C1572" s="3">
        <v>0</v>
      </c>
      <c r="D1572" s="2">
        <v>44398.916354918416</v>
      </c>
      <c r="E1572" s="8">
        <f>(SUMIF(Invoice_Line_Items!B:B,Invoices!A1572,Invoice_Line_Items!G:G))</f>
        <v>65.5</v>
      </c>
      <c r="F1572" s="8">
        <f>(SUMIF(Invoice_Line_Items!B:B,Invoices!A1572,Invoice_Line_Items!G:G))*(1-C1572)</f>
        <v>65.5</v>
      </c>
      <c r="G1572" s="8">
        <f>SUMIF(Invoice_Line_Items!B:B,Invoices!A1572,Invoice_Line_Items!I:I)-(E1572-F1572)</f>
        <v>23.799999999999997</v>
      </c>
      <c r="H1572" s="8">
        <f t="shared" si="48"/>
        <v>7</v>
      </c>
      <c r="I1572">
        <f t="shared" si="49"/>
        <v>2021</v>
      </c>
    </row>
    <row r="1573" spans="1:9" x14ac:dyDescent="0.15">
      <c r="A1573" t="s">
        <v>1677</v>
      </c>
      <c r="B1573" t="s">
        <v>25</v>
      </c>
      <c r="C1573" s="3">
        <v>0.1</v>
      </c>
      <c r="D1573" s="2">
        <v>44399.104574476158</v>
      </c>
      <c r="E1573" s="8">
        <f>(SUMIF(Invoice_Line_Items!B:B,Invoices!A1573,Invoice_Line_Items!G:G))</f>
        <v>92.45</v>
      </c>
      <c r="F1573" s="8">
        <f>(SUMIF(Invoice_Line_Items!B:B,Invoices!A1573,Invoice_Line_Items!G:G))*(1-C1573)</f>
        <v>83.204999999999998</v>
      </c>
      <c r="G1573" s="8">
        <f>SUMIF(Invoice_Line_Items!B:B,Invoices!A1573,Invoice_Line_Items!I:I)-(E1573-F1573)</f>
        <v>25.304999999999993</v>
      </c>
      <c r="H1573" s="8">
        <f t="shared" si="48"/>
        <v>7</v>
      </c>
      <c r="I1573">
        <f t="shared" si="49"/>
        <v>2021</v>
      </c>
    </row>
    <row r="1574" spans="1:9" x14ac:dyDescent="0.15">
      <c r="A1574" t="s">
        <v>1678</v>
      </c>
      <c r="B1574" t="s">
        <v>24</v>
      </c>
      <c r="C1574" s="3">
        <v>0</v>
      </c>
      <c r="D1574" s="2">
        <v>44399.409691926368</v>
      </c>
      <c r="E1574" s="8">
        <f>(SUMIF(Invoice_Line_Items!B:B,Invoices!A1574,Invoice_Line_Items!G:G))</f>
        <v>7133.5499999999993</v>
      </c>
      <c r="F1574" s="8">
        <f>(SUMIF(Invoice_Line_Items!B:B,Invoices!A1574,Invoice_Line_Items!G:G))*(1-C1574)</f>
        <v>7133.5499999999993</v>
      </c>
      <c r="G1574" s="8">
        <f>SUMIF(Invoice_Line_Items!B:B,Invoices!A1574,Invoice_Line_Items!I:I)-(E1574-F1574)</f>
        <v>2337.9499999999994</v>
      </c>
      <c r="H1574" s="8">
        <f t="shared" si="48"/>
        <v>7</v>
      </c>
      <c r="I1574">
        <f t="shared" si="49"/>
        <v>2021</v>
      </c>
    </row>
    <row r="1575" spans="1:9" x14ac:dyDescent="0.15">
      <c r="A1575" t="s">
        <v>1679</v>
      </c>
      <c r="B1575" t="s">
        <v>17</v>
      </c>
      <c r="C1575" s="3">
        <v>0</v>
      </c>
      <c r="D1575" s="2">
        <v>44399.480397988016</v>
      </c>
      <c r="E1575" s="8">
        <f>(SUMIF(Invoice_Line_Items!B:B,Invoices!A1575,Invoice_Line_Items!G:G))</f>
        <v>1629.15</v>
      </c>
      <c r="F1575" s="8">
        <f>(SUMIF(Invoice_Line_Items!B:B,Invoices!A1575,Invoice_Line_Items!G:G))*(1-C1575)</f>
        <v>1629.15</v>
      </c>
      <c r="G1575" s="8">
        <f>SUMIF(Invoice_Line_Items!B:B,Invoices!A1575,Invoice_Line_Items!I:I)-(E1575-F1575)</f>
        <v>555.69999999999993</v>
      </c>
      <c r="H1575" s="8">
        <f t="shared" si="48"/>
        <v>7</v>
      </c>
      <c r="I1575">
        <f t="shared" si="49"/>
        <v>2021</v>
      </c>
    </row>
    <row r="1576" spans="1:9" x14ac:dyDescent="0.15">
      <c r="A1576" t="s">
        <v>1680</v>
      </c>
      <c r="B1576" t="s">
        <v>29</v>
      </c>
      <c r="C1576" s="3">
        <v>0</v>
      </c>
      <c r="D1576" s="2">
        <v>44399.954121763942</v>
      </c>
      <c r="E1576" s="8">
        <f>(SUMIF(Invoice_Line_Items!B:B,Invoices!A1576,Invoice_Line_Items!G:G))</f>
        <v>88.5</v>
      </c>
      <c r="F1576" s="8">
        <f>(SUMIF(Invoice_Line_Items!B:B,Invoices!A1576,Invoice_Line_Items!G:G))*(1-C1576)</f>
        <v>88.5</v>
      </c>
      <c r="G1576" s="8">
        <f>SUMIF(Invoice_Line_Items!B:B,Invoices!A1576,Invoice_Line_Items!I:I)-(E1576-F1576)</f>
        <v>34.500000000000007</v>
      </c>
      <c r="H1576" s="8">
        <f t="shared" si="48"/>
        <v>7</v>
      </c>
      <c r="I1576">
        <f t="shared" si="49"/>
        <v>2021</v>
      </c>
    </row>
    <row r="1577" spans="1:9" x14ac:dyDescent="0.15">
      <c r="A1577" t="s">
        <v>1681</v>
      </c>
      <c r="B1577" t="s">
        <v>23</v>
      </c>
      <c r="C1577" s="3">
        <v>0</v>
      </c>
      <c r="D1577" s="2">
        <v>44400.281725733315</v>
      </c>
      <c r="E1577" s="8">
        <f>(SUMIF(Invoice_Line_Items!B:B,Invoices!A1577,Invoice_Line_Items!G:G))</f>
        <v>518.6</v>
      </c>
      <c r="F1577" s="8">
        <f>(SUMIF(Invoice_Line_Items!B:B,Invoices!A1577,Invoice_Line_Items!G:G))*(1-C1577)</f>
        <v>518.6</v>
      </c>
      <c r="G1577" s="8">
        <f>SUMIF(Invoice_Line_Items!B:B,Invoices!A1577,Invoice_Line_Items!I:I)-(E1577-F1577)</f>
        <v>182.04999999999998</v>
      </c>
      <c r="H1577" s="8">
        <f t="shared" si="48"/>
        <v>7</v>
      </c>
      <c r="I1577">
        <f t="shared" si="49"/>
        <v>2021</v>
      </c>
    </row>
    <row r="1578" spans="1:9" x14ac:dyDescent="0.15">
      <c r="A1578" t="s">
        <v>1682</v>
      </c>
      <c r="B1578" t="s">
        <v>17</v>
      </c>
      <c r="C1578" s="3">
        <v>0.1</v>
      </c>
      <c r="D1578" s="2">
        <v>44400.319858705792</v>
      </c>
      <c r="E1578" s="8">
        <f>(SUMIF(Invoice_Line_Items!B:B,Invoices!A1578,Invoice_Line_Items!G:G))</f>
        <v>73.099999999999994</v>
      </c>
      <c r="F1578" s="8">
        <f>(SUMIF(Invoice_Line_Items!B:B,Invoices!A1578,Invoice_Line_Items!G:G))*(1-C1578)</f>
        <v>65.789999999999992</v>
      </c>
      <c r="G1578" s="8">
        <f>SUMIF(Invoice_Line_Items!B:B,Invoices!A1578,Invoice_Line_Items!I:I)-(E1578-F1578)</f>
        <v>18.789999999999992</v>
      </c>
      <c r="H1578" s="8">
        <f t="shared" si="48"/>
        <v>7</v>
      </c>
      <c r="I1578">
        <f t="shared" si="49"/>
        <v>2021</v>
      </c>
    </row>
    <row r="1579" spans="1:9" x14ac:dyDescent="0.15">
      <c r="A1579" t="s">
        <v>1683</v>
      </c>
      <c r="B1579" t="s">
        <v>23</v>
      </c>
      <c r="C1579" s="3">
        <v>0</v>
      </c>
      <c r="D1579" s="2">
        <v>44400.571911010622</v>
      </c>
      <c r="E1579" s="8">
        <f>(SUMIF(Invoice_Line_Items!B:B,Invoices!A1579,Invoice_Line_Items!G:G))</f>
        <v>19.95</v>
      </c>
      <c r="F1579" s="8">
        <f>(SUMIF(Invoice_Line_Items!B:B,Invoices!A1579,Invoice_Line_Items!G:G))*(1-C1579)</f>
        <v>19.95</v>
      </c>
      <c r="G1579" s="8">
        <f>SUMIF(Invoice_Line_Items!B:B,Invoices!A1579,Invoice_Line_Items!I:I)-(E1579-F1579)</f>
        <v>7.4499999999999993</v>
      </c>
      <c r="H1579" s="8">
        <f t="shared" si="48"/>
        <v>7</v>
      </c>
      <c r="I1579">
        <f t="shared" si="49"/>
        <v>2021</v>
      </c>
    </row>
    <row r="1580" spans="1:9" x14ac:dyDescent="0.15">
      <c r="A1580" t="s">
        <v>1684</v>
      </c>
      <c r="B1580" t="s">
        <v>23</v>
      </c>
      <c r="C1580" s="3">
        <v>0</v>
      </c>
      <c r="D1580" s="2">
        <v>44400.879787090307</v>
      </c>
      <c r="E1580" s="8">
        <f>(SUMIF(Invoice_Line_Items!B:B,Invoices!A1580,Invoice_Line_Items!G:G))</f>
        <v>342.5</v>
      </c>
      <c r="F1580" s="8">
        <f>(SUMIF(Invoice_Line_Items!B:B,Invoices!A1580,Invoice_Line_Items!G:G))*(1-C1580)</f>
        <v>342.5</v>
      </c>
      <c r="G1580" s="8">
        <f>SUMIF(Invoice_Line_Items!B:B,Invoices!A1580,Invoice_Line_Items!I:I)-(E1580-F1580)</f>
        <v>169.79999999999998</v>
      </c>
      <c r="H1580" s="8">
        <f t="shared" si="48"/>
        <v>7</v>
      </c>
      <c r="I1580">
        <f t="shared" si="49"/>
        <v>2021</v>
      </c>
    </row>
    <row r="1581" spans="1:9" x14ac:dyDescent="0.15">
      <c r="A1581" t="s">
        <v>1685</v>
      </c>
      <c r="B1581" t="s">
        <v>19</v>
      </c>
      <c r="C1581" s="3">
        <v>0.1</v>
      </c>
      <c r="D1581" s="2">
        <v>44401.112285041425</v>
      </c>
      <c r="E1581" s="8">
        <f>(SUMIF(Invoice_Line_Items!B:B,Invoices!A1581,Invoice_Line_Items!G:G))</f>
        <v>3202.3</v>
      </c>
      <c r="F1581" s="8">
        <f>(SUMIF(Invoice_Line_Items!B:B,Invoices!A1581,Invoice_Line_Items!G:G))*(1-C1581)</f>
        <v>2882.07</v>
      </c>
      <c r="G1581" s="8">
        <f>SUMIF(Invoice_Line_Items!B:B,Invoices!A1581,Invoice_Line_Items!I:I)-(E1581-F1581)</f>
        <v>1032.6199999999997</v>
      </c>
      <c r="H1581" s="8">
        <f t="shared" si="48"/>
        <v>7</v>
      </c>
      <c r="I1581">
        <f t="shared" si="49"/>
        <v>2021</v>
      </c>
    </row>
    <row r="1582" spans="1:9" x14ac:dyDescent="0.15">
      <c r="A1582" t="s">
        <v>1686</v>
      </c>
      <c r="B1582" t="s">
        <v>17</v>
      </c>
      <c r="C1582" s="3">
        <v>0</v>
      </c>
      <c r="D1582" s="2">
        <v>44401.376004902049</v>
      </c>
      <c r="E1582" s="8">
        <f>(SUMIF(Invoice_Line_Items!B:B,Invoices!A1582,Invoice_Line_Items!G:G))</f>
        <v>318.25</v>
      </c>
      <c r="F1582" s="8">
        <f>(SUMIF(Invoice_Line_Items!B:B,Invoices!A1582,Invoice_Line_Items!G:G))*(1-C1582)</f>
        <v>318.25</v>
      </c>
      <c r="G1582" s="8">
        <f>SUMIF(Invoice_Line_Items!B:B,Invoices!A1582,Invoice_Line_Items!I:I)-(E1582-F1582)</f>
        <v>180.74999999999997</v>
      </c>
      <c r="H1582" s="8">
        <f t="shared" si="48"/>
        <v>7</v>
      </c>
      <c r="I1582">
        <f t="shared" si="49"/>
        <v>2021</v>
      </c>
    </row>
    <row r="1583" spans="1:9" x14ac:dyDescent="0.15">
      <c r="A1583" t="s">
        <v>1687</v>
      </c>
      <c r="B1583" t="s">
        <v>17</v>
      </c>
      <c r="C1583" s="3">
        <v>0</v>
      </c>
      <c r="D1583" s="2">
        <v>44401.848826061381</v>
      </c>
      <c r="E1583" s="8">
        <f>(SUMIF(Invoice_Line_Items!B:B,Invoices!A1583,Invoice_Line_Items!G:G))</f>
        <v>8.9499999999999993</v>
      </c>
      <c r="F1583" s="8">
        <f>(SUMIF(Invoice_Line_Items!B:B,Invoices!A1583,Invoice_Line_Items!G:G))*(1-C1583)</f>
        <v>8.9499999999999993</v>
      </c>
      <c r="G1583" s="8">
        <f>SUMIF(Invoice_Line_Items!B:B,Invoices!A1583,Invoice_Line_Items!I:I)-(E1583-F1583)</f>
        <v>3.1999999999999993</v>
      </c>
      <c r="H1583" s="8">
        <f t="shared" si="48"/>
        <v>7</v>
      </c>
      <c r="I1583">
        <f t="shared" si="49"/>
        <v>2021</v>
      </c>
    </row>
    <row r="1584" spans="1:9" x14ac:dyDescent="0.15">
      <c r="A1584" t="s">
        <v>1688</v>
      </c>
      <c r="B1584" t="s">
        <v>19</v>
      </c>
      <c r="C1584" s="3">
        <v>0</v>
      </c>
      <c r="D1584" s="2">
        <v>44402.040393835036</v>
      </c>
      <c r="E1584" s="8">
        <f>(SUMIF(Invoice_Line_Items!B:B,Invoices!A1584,Invoice_Line_Items!G:G))</f>
        <v>755.69999999999993</v>
      </c>
      <c r="F1584" s="8">
        <f>(SUMIF(Invoice_Line_Items!B:B,Invoices!A1584,Invoice_Line_Items!G:G))*(1-C1584)</f>
        <v>755.69999999999993</v>
      </c>
      <c r="G1584" s="8">
        <f>SUMIF(Invoice_Line_Items!B:B,Invoices!A1584,Invoice_Line_Items!I:I)-(E1584-F1584)</f>
        <v>247.54999999999995</v>
      </c>
      <c r="H1584" s="8">
        <f t="shared" si="48"/>
        <v>7</v>
      </c>
      <c r="I1584">
        <f t="shared" si="49"/>
        <v>2021</v>
      </c>
    </row>
    <row r="1585" spans="1:9" x14ac:dyDescent="0.15">
      <c r="A1585" t="s">
        <v>1689</v>
      </c>
      <c r="B1585" t="s">
        <v>17</v>
      </c>
      <c r="C1585" s="3">
        <v>0</v>
      </c>
      <c r="D1585" s="2">
        <v>44402.37099897486</v>
      </c>
      <c r="E1585" s="8">
        <f>(SUMIF(Invoice_Line_Items!B:B,Invoices!A1585,Invoice_Line_Items!G:G))</f>
        <v>1449.25</v>
      </c>
      <c r="F1585" s="8">
        <f>(SUMIF(Invoice_Line_Items!B:B,Invoices!A1585,Invoice_Line_Items!G:G))*(1-C1585)</f>
        <v>1449.25</v>
      </c>
      <c r="G1585" s="8">
        <f>SUMIF(Invoice_Line_Items!B:B,Invoices!A1585,Invoice_Line_Items!I:I)-(E1585-F1585)</f>
        <v>479.49999999999989</v>
      </c>
      <c r="H1585" s="8">
        <f t="shared" si="48"/>
        <v>7</v>
      </c>
      <c r="I1585">
        <f t="shared" si="49"/>
        <v>2021</v>
      </c>
    </row>
    <row r="1586" spans="1:9" x14ac:dyDescent="0.15">
      <c r="A1586" t="s">
        <v>1690</v>
      </c>
      <c r="B1586" t="s">
        <v>20</v>
      </c>
      <c r="C1586" s="3">
        <v>0</v>
      </c>
      <c r="D1586" s="2">
        <v>44402.564910742673</v>
      </c>
      <c r="E1586" s="8">
        <f>(SUMIF(Invoice_Line_Items!B:B,Invoices!A1586,Invoice_Line_Items!G:G))</f>
        <v>189.85</v>
      </c>
      <c r="F1586" s="8">
        <f>(SUMIF(Invoice_Line_Items!B:B,Invoices!A1586,Invoice_Line_Items!G:G))*(1-C1586)</f>
        <v>189.85</v>
      </c>
      <c r="G1586" s="8">
        <f>SUMIF(Invoice_Line_Items!B:B,Invoices!A1586,Invoice_Line_Items!I:I)-(E1586-F1586)</f>
        <v>70.900000000000006</v>
      </c>
      <c r="H1586" s="8">
        <f t="shared" si="48"/>
        <v>7</v>
      </c>
      <c r="I1586">
        <f t="shared" si="49"/>
        <v>2021</v>
      </c>
    </row>
    <row r="1587" spans="1:9" x14ac:dyDescent="0.15">
      <c r="A1587" t="s">
        <v>1691</v>
      </c>
      <c r="B1587" t="s">
        <v>17</v>
      </c>
      <c r="C1587" s="3">
        <v>0</v>
      </c>
      <c r="D1587" s="2">
        <v>44402.791756041377</v>
      </c>
      <c r="E1587" s="8">
        <f>(SUMIF(Invoice_Line_Items!B:B,Invoices!A1587,Invoice_Line_Items!G:G))</f>
        <v>29.5</v>
      </c>
      <c r="F1587" s="8">
        <f>(SUMIF(Invoice_Line_Items!B:B,Invoices!A1587,Invoice_Line_Items!G:G))*(1-C1587)</f>
        <v>29.5</v>
      </c>
      <c r="G1587" s="8">
        <f>SUMIF(Invoice_Line_Items!B:B,Invoices!A1587,Invoice_Line_Items!I:I)-(E1587-F1587)</f>
        <v>11.500000000000002</v>
      </c>
      <c r="H1587" s="8">
        <f t="shared" si="48"/>
        <v>7</v>
      </c>
      <c r="I1587">
        <f t="shared" si="49"/>
        <v>2021</v>
      </c>
    </row>
    <row r="1588" spans="1:9" x14ac:dyDescent="0.15">
      <c r="A1588" t="s">
        <v>1692</v>
      </c>
      <c r="B1588" t="s">
        <v>18</v>
      </c>
      <c r="C1588" s="3">
        <v>0</v>
      </c>
      <c r="D1588" s="2">
        <v>44403.259121309202</v>
      </c>
      <c r="E1588" s="8">
        <f>(SUMIF(Invoice_Line_Items!B:B,Invoices!A1588,Invoice_Line_Items!G:G))</f>
        <v>158.65</v>
      </c>
      <c r="F1588" s="8">
        <f>(SUMIF(Invoice_Line_Items!B:B,Invoices!A1588,Invoice_Line_Items!G:G))*(1-C1588)</f>
        <v>158.65</v>
      </c>
      <c r="G1588" s="8">
        <f>SUMIF(Invoice_Line_Items!B:B,Invoices!A1588,Invoice_Line_Items!I:I)-(E1588-F1588)</f>
        <v>42.349999999999987</v>
      </c>
      <c r="H1588" s="8">
        <f t="shared" si="48"/>
        <v>7</v>
      </c>
      <c r="I1588">
        <f t="shared" si="49"/>
        <v>2021</v>
      </c>
    </row>
    <row r="1589" spans="1:9" x14ac:dyDescent="0.15">
      <c r="A1589" t="s">
        <v>1693</v>
      </c>
      <c r="B1589" t="s">
        <v>29</v>
      </c>
      <c r="C1589" s="3">
        <v>0</v>
      </c>
      <c r="D1589" s="2">
        <v>44403.280658243282</v>
      </c>
      <c r="E1589" s="8">
        <f>(SUMIF(Invoice_Line_Items!B:B,Invoices!A1589,Invoice_Line_Items!G:G))</f>
        <v>549.65</v>
      </c>
      <c r="F1589" s="8">
        <f>(SUMIF(Invoice_Line_Items!B:B,Invoices!A1589,Invoice_Line_Items!G:G))*(1-C1589)</f>
        <v>549.65</v>
      </c>
      <c r="G1589" s="8">
        <f>SUMIF(Invoice_Line_Items!B:B,Invoices!A1589,Invoice_Line_Items!I:I)-(E1589-F1589)</f>
        <v>234.95</v>
      </c>
      <c r="H1589" s="8">
        <f t="shared" si="48"/>
        <v>7</v>
      </c>
      <c r="I1589">
        <f t="shared" si="49"/>
        <v>2021</v>
      </c>
    </row>
    <row r="1590" spans="1:9" x14ac:dyDescent="0.15">
      <c r="A1590" t="s">
        <v>1694</v>
      </c>
      <c r="B1590" t="s">
        <v>29</v>
      </c>
      <c r="C1590" s="3">
        <v>0</v>
      </c>
      <c r="D1590" s="2">
        <v>44403.599827589904</v>
      </c>
      <c r="E1590" s="8">
        <f>(SUMIF(Invoice_Line_Items!B:B,Invoices!A1590,Invoice_Line_Items!G:G))</f>
        <v>149.85000000000002</v>
      </c>
      <c r="F1590" s="8">
        <f>(SUMIF(Invoice_Line_Items!B:B,Invoices!A1590,Invoice_Line_Items!G:G))*(1-C1590)</f>
        <v>149.85000000000002</v>
      </c>
      <c r="G1590" s="8">
        <f>SUMIF(Invoice_Line_Items!B:B,Invoices!A1590,Invoice_Line_Items!I:I)-(E1590-F1590)</f>
        <v>59.850000000000009</v>
      </c>
      <c r="H1590" s="8">
        <f t="shared" si="48"/>
        <v>7</v>
      </c>
      <c r="I1590">
        <f t="shared" si="49"/>
        <v>2021</v>
      </c>
    </row>
    <row r="1591" spans="1:9" x14ac:dyDescent="0.15">
      <c r="A1591" t="s">
        <v>1695</v>
      </c>
      <c r="B1591" t="s">
        <v>29</v>
      </c>
      <c r="C1591" s="3">
        <v>0.1</v>
      </c>
      <c r="D1591" s="2">
        <v>44403.685408247118</v>
      </c>
      <c r="E1591" s="8">
        <f>(SUMIF(Invoice_Line_Items!B:B,Invoices!A1591,Invoice_Line_Items!G:G))</f>
        <v>393.75</v>
      </c>
      <c r="F1591" s="8">
        <f>(SUMIF(Invoice_Line_Items!B:B,Invoices!A1591,Invoice_Line_Items!G:G))*(1-C1591)</f>
        <v>354.375</v>
      </c>
      <c r="G1591" s="8">
        <f>SUMIF(Invoice_Line_Items!B:B,Invoices!A1591,Invoice_Line_Items!I:I)-(E1591-F1591)</f>
        <v>114.625</v>
      </c>
      <c r="H1591" s="8">
        <f t="shared" si="48"/>
        <v>7</v>
      </c>
      <c r="I1591">
        <f t="shared" si="49"/>
        <v>2021</v>
      </c>
    </row>
    <row r="1592" spans="1:9" x14ac:dyDescent="0.15">
      <c r="A1592" t="s">
        <v>1696</v>
      </c>
      <c r="B1592" t="s">
        <v>23</v>
      </c>
      <c r="C1592" s="3">
        <v>0</v>
      </c>
      <c r="D1592" s="2">
        <v>44403.697110518209</v>
      </c>
      <c r="E1592" s="8">
        <f>(SUMIF(Invoice_Line_Items!B:B,Invoices!A1592,Invoice_Line_Items!G:G))</f>
        <v>354.9</v>
      </c>
      <c r="F1592" s="8">
        <f>(SUMIF(Invoice_Line_Items!B:B,Invoices!A1592,Invoice_Line_Items!G:G))*(1-C1592)</f>
        <v>354.9</v>
      </c>
      <c r="G1592" s="8">
        <f>SUMIF(Invoice_Line_Items!B:B,Invoices!A1592,Invoice_Line_Items!I:I)-(E1592-F1592)</f>
        <v>136.9</v>
      </c>
      <c r="H1592" s="8">
        <f t="shared" si="48"/>
        <v>7</v>
      </c>
      <c r="I1592">
        <f t="shared" si="49"/>
        <v>2021</v>
      </c>
    </row>
    <row r="1593" spans="1:9" x14ac:dyDescent="0.15">
      <c r="A1593" t="s">
        <v>1697</v>
      </c>
      <c r="B1593" t="s">
        <v>17</v>
      </c>
      <c r="C1593" s="3">
        <v>0</v>
      </c>
      <c r="D1593" s="2">
        <v>44404.067479595571</v>
      </c>
      <c r="E1593" s="8">
        <f>(SUMIF(Invoice_Line_Items!B:B,Invoices!A1593,Invoice_Line_Items!G:G))</f>
        <v>93</v>
      </c>
      <c r="F1593" s="8">
        <f>(SUMIF(Invoice_Line_Items!B:B,Invoices!A1593,Invoice_Line_Items!G:G))*(1-C1593)</f>
        <v>93</v>
      </c>
      <c r="G1593" s="8">
        <f>SUMIF(Invoice_Line_Items!B:B,Invoices!A1593,Invoice_Line_Items!I:I)-(E1593-F1593)</f>
        <v>32.54999999999999</v>
      </c>
      <c r="H1593" s="8">
        <f t="shared" si="48"/>
        <v>7</v>
      </c>
      <c r="I1593">
        <f t="shared" si="49"/>
        <v>2021</v>
      </c>
    </row>
    <row r="1594" spans="1:9" x14ac:dyDescent="0.15">
      <c r="A1594" t="s">
        <v>1698</v>
      </c>
      <c r="B1594" t="s">
        <v>24</v>
      </c>
      <c r="C1594" s="3">
        <v>0</v>
      </c>
      <c r="D1594" s="2">
        <v>44404.205139020814</v>
      </c>
      <c r="E1594" s="8">
        <f>(SUMIF(Invoice_Line_Items!B:B,Invoices!A1594,Invoice_Line_Items!G:G))</f>
        <v>204.95</v>
      </c>
      <c r="F1594" s="8">
        <f>(SUMIF(Invoice_Line_Items!B:B,Invoices!A1594,Invoice_Line_Items!G:G))*(1-C1594)</f>
        <v>204.95</v>
      </c>
      <c r="G1594" s="8">
        <f>SUMIF(Invoice_Line_Items!B:B,Invoices!A1594,Invoice_Line_Items!I:I)-(E1594-F1594)</f>
        <v>42.499999999999993</v>
      </c>
      <c r="H1594" s="8">
        <f t="shared" si="48"/>
        <v>7</v>
      </c>
      <c r="I1594">
        <f t="shared" si="49"/>
        <v>2021</v>
      </c>
    </row>
    <row r="1595" spans="1:9" x14ac:dyDescent="0.15">
      <c r="A1595" t="s">
        <v>1699</v>
      </c>
      <c r="B1595" t="s">
        <v>17</v>
      </c>
      <c r="C1595" s="3">
        <v>0</v>
      </c>
      <c r="D1595" s="2">
        <v>44404.267567356954</v>
      </c>
      <c r="E1595" s="8">
        <f>(SUMIF(Invoice_Line_Items!B:B,Invoices!A1595,Invoice_Line_Items!G:G))</f>
        <v>1385.3</v>
      </c>
      <c r="F1595" s="8">
        <f>(SUMIF(Invoice_Line_Items!B:B,Invoices!A1595,Invoice_Line_Items!G:G))*(1-C1595)</f>
        <v>1385.3</v>
      </c>
      <c r="G1595" s="8">
        <f>SUMIF(Invoice_Line_Items!B:B,Invoices!A1595,Invoice_Line_Items!I:I)-(E1595-F1595)</f>
        <v>517.79999999999995</v>
      </c>
      <c r="H1595" s="8">
        <f t="shared" si="48"/>
        <v>7</v>
      </c>
      <c r="I1595">
        <f t="shared" si="49"/>
        <v>2021</v>
      </c>
    </row>
    <row r="1596" spans="1:9" x14ac:dyDescent="0.15">
      <c r="A1596" t="s">
        <v>1700</v>
      </c>
      <c r="B1596" t="s">
        <v>17</v>
      </c>
      <c r="C1596" s="3">
        <v>0.1</v>
      </c>
      <c r="D1596" s="2">
        <v>44404.597436457298</v>
      </c>
      <c r="E1596" s="8">
        <f>(SUMIF(Invoice_Line_Items!B:B,Invoices!A1596,Invoice_Line_Items!G:G))</f>
        <v>8.9499999999999993</v>
      </c>
      <c r="F1596" s="8">
        <f>(SUMIF(Invoice_Line_Items!B:B,Invoices!A1596,Invoice_Line_Items!G:G))*(1-C1596)</f>
        <v>8.0549999999999997</v>
      </c>
      <c r="G1596" s="8">
        <f>SUMIF(Invoice_Line_Items!B:B,Invoices!A1596,Invoice_Line_Items!I:I)-(E1596-F1596)</f>
        <v>2.3049999999999997</v>
      </c>
      <c r="H1596" s="8">
        <f t="shared" si="48"/>
        <v>7</v>
      </c>
      <c r="I1596">
        <f t="shared" si="49"/>
        <v>2021</v>
      </c>
    </row>
    <row r="1597" spans="1:9" x14ac:dyDescent="0.15">
      <c r="A1597" t="s">
        <v>1701</v>
      </c>
      <c r="B1597" t="s">
        <v>19</v>
      </c>
      <c r="C1597" s="3">
        <v>0</v>
      </c>
      <c r="D1597" s="2">
        <v>44405.04181811602</v>
      </c>
      <c r="E1597" s="8">
        <f>(SUMIF(Invoice_Line_Items!B:B,Invoices!A1597,Invoice_Line_Items!G:G))</f>
        <v>101.25</v>
      </c>
      <c r="F1597" s="8">
        <f>(SUMIF(Invoice_Line_Items!B:B,Invoices!A1597,Invoice_Line_Items!G:G))*(1-C1597)</f>
        <v>101.25</v>
      </c>
      <c r="G1597" s="8">
        <f>SUMIF(Invoice_Line_Items!B:B,Invoices!A1597,Invoice_Line_Items!I:I)-(E1597-F1597)</f>
        <v>37.650000000000006</v>
      </c>
      <c r="H1597" s="8">
        <f t="shared" si="48"/>
        <v>7</v>
      </c>
      <c r="I1597">
        <f t="shared" si="49"/>
        <v>2021</v>
      </c>
    </row>
    <row r="1598" spans="1:9" x14ac:dyDescent="0.15">
      <c r="A1598" t="s">
        <v>1702</v>
      </c>
      <c r="B1598" t="s">
        <v>17</v>
      </c>
      <c r="C1598" s="3">
        <v>0</v>
      </c>
      <c r="D1598" s="2">
        <v>44405.191630570363</v>
      </c>
      <c r="E1598" s="8">
        <f>(SUMIF(Invoice_Line_Items!B:B,Invoices!A1598,Invoice_Line_Items!G:G))</f>
        <v>29.95</v>
      </c>
      <c r="F1598" s="8">
        <f>(SUMIF(Invoice_Line_Items!B:B,Invoices!A1598,Invoice_Line_Items!G:G))*(1-C1598)</f>
        <v>29.95</v>
      </c>
      <c r="G1598" s="8">
        <f>SUMIF(Invoice_Line_Items!B:B,Invoices!A1598,Invoice_Line_Items!I:I)-(E1598-F1598)</f>
        <v>15</v>
      </c>
      <c r="H1598" s="8">
        <f t="shared" si="48"/>
        <v>7</v>
      </c>
      <c r="I1598">
        <f t="shared" si="49"/>
        <v>2021</v>
      </c>
    </row>
    <row r="1599" spans="1:9" x14ac:dyDescent="0.15">
      <c r="A1599" t="s">
        <v>1703</v>
      </c>
      <c r="B1599" t="s">
        <v>29</v>
      </c>
      <c r="C1599" s="3">
        <v>0.2</v>
      </c>
      <c r="D1599" s="2">
        <v>44405.446765626293</v>
      </c>
      <c r="E1599" s="8">
        <f>(SUMIF(Invoice_Line_Items!B:B,Invoices!A1599,Invoice_Line_Items!G:G))</f>
        <v>151.44999999999996</v>
      </c>
      <c r="F1599" s="8">
        <f>(SUMIF(Invoice_Line_Items!B:B,Invoices!A1599,Invoice_Line_Items!G:G))*(1-C1599)</f>
        <v>121.15999999999997</v>
      </c>
      <c r="G1599" s="8">
        <f>SUMIF(Invoice_Line_Items!B:B,Invoices!A1599,Invoice_Line_Items!I:I)-(E1599-F1599)</f>
        <v>28.460000000000008</v>
      </c>
      <c r="H1599" s="8">
        <f t="shared" si="48"/>
        <v>7</v>
      </c>
      <c r="I1599">
        <f t="shared" si="49"/>
        <v>2021</v>
      </c>
    </row>
    <row r="1600" spans="1:9" x14ac:dyDescent="0.15">
      <c r="A1600" t="s">
        <v>1704</v>
      </c>
      <c r="B1600" t="s">
        <v>19</v>
      </c>
      <c r="C1600" s="3">
        <v>0</v>
      </c>
      <c r="D1600" s="2">
        <v>44405.873921517777</v>
      </c>
      <c r="E1600" s="8">
        <f>(SUMIF(Invoice_Line_Items!B:B,Invoices!A1600,Invoice_Line_Items!G:G))</f>
        <v>8.9499999999999993</v>
      </c>
      <c r="F1600" s="8">
        <f>(SUMIF(Invoice_Line_Items!B:B,Invoices!A1600,Invoice_Line_Items!G:G))*(1-C1600)</f>
        <v>8.9499999999999993</v>
      </c>
      <c r="G1600" s="8">
        <f>SUMIF(Invoice_Line_Items!B:B,Invoices!A1600,Invoice_Line_Items!I:I)-(E1600-F1600)</f>
        <v>5.6999999999999993</v>
      </c>
      <c r="H1600" s="8">
        <f t="shared" si="48"/>
        <v>7</v>
      </c>
      <c r="I1600">
        <f t="shared" si="49"/>
        <v>2021</v>
      </c>
    </row>
    <row r="1601" spans="1:9" x14ac:dyDescent="0.15">
      <c r="A1601" t="s">
        <v>1705</v>
      </c>
      <c r="B1601" t="s">
        <v>19</v>
      </c>
      <c r="C1601" s="3">
        <v>0</v>
      </c>
      <c r="D1601" s="2">
        <v>44405.88551468723</v>
      </c>
      <c r="E1601" s="8">
        <f>(SUMIF(Invoice_Line_Items!B:B,Invoices!A1601,Invoice_Line_Items!G:G))</f>
        <v>17.899999999999999</v>
      </c>
      <c r="F1601" s="8">
        <f>(SUMIF(Invoice_Line_Items!B:B,Invoices!A1601,Invoice_Line_Items!G:G))*(1-C1601)</f>
        <v>17.899999999999999</v>
      </c>
      <c r="G1601" s="8">
        <f>SUMIF(Invoice_Line_Items!B:B,Invoices!A1601,Invoice_Line_Items!I:I)-(E1601-F1601)</f>
        <v>11.399999999999999</v>
      </c>
      <c r="H1601" s="8">
        <f t="shared" si="48"/>
        <v>7</v>
      </c>
      <c r="I1601">
        <f t="shared" si="49"/>
        <v>2021</v>
      </c>
    </row>
    <row r="1602" spans="1:9" x14ac:dyDescent="0.15">
      <c r="A1602" t="s">
        <v>1706</v>
      </c>
      <c r="B1602" t="s">
        <v>23</v>
      </c>
      <c r="C1602" s="3">
        <v>0</v>
      </c>
      <c r="D1602" s="2">
        <v>44405.903989448525</v>
      </c>
      <c r="E1602" s="8">
        <f>(SUMIF(Invoice_Line_Items!B:B,Invoices!A1602,Invoice_Line_Items!G:G))</f>
        <v>13.95</v>
      </c>
      <c r="F1602" s="8">
        <f>(SUMIF(Invoice_Line_Items!B:B,Invoices!A1602,Invoice_Line_Items!G:G))*(1-C1602)</f>
        <v>13.95</v>
      </c>
      <c r="G1602" s="8">
        <f>SUMIF(Invoice_Line_Items!B:B,Invoices!A1602,Invoice_Line_Items!I:I)-(E1602-F1602)</f>
        <v>6.7499999999999991</v>
      </c>
      <c r="H1602" s="8">
        <f t="shared" si="48"/>
        <v>7</v>
      </c>
      <c r="I1602">
        <f t="shared" si="49"/>
        <v>2021</v>
      </c>
    </row>
    <row r="1603" spans="1:9" x14ac:dyDescent="0.15">
      <c r="A1603" t="s">
        <v>1707</v>
      </c>
      <c r="B1603" t="s">
        <v>23</v>
      </c>
      <c r="C1603" s="3">
        <v>0</v>
      </c>
      <c r="D1603" s="2">
        <v>44406.05727203541</v>
      </c>
      <c r="E1603" s="8">
        <f>(SUMIF(Invoice_Line_Items!B:B,Invoices!A1603,Invoice_Line_Items!G:G))</f>
        <v>955.8</v>
      </c>
      <c r="F1603" s="8">
        <f>(SUMIF(Invoice_Line_Items!B:B,Invoices!A1603,Invoice_Line_Items!G:G))*(1-C1603)</f>
        <v>955.8</v>
      </c>
      <c r="G1603" s="8">
        <f>SUMIF(Invoice_Line_Items!B:B,Invoices!A1603,Invoice_Line_Items!I:I)-(E1603-F1603)</f>
        <v>588.79999999999984</v>
      </c>
      <c r="H1603" s="8">
        <f t="shared" ref="H1603:H1666" si="50">MONTH(D1603)</f>
        <v>7</v>
      </c>
      <c r="I1603">
        <f t="shared" ref="I1603:I1666" si="51">YEAR(D1603)</f>
        <v>2021</v>
      </c>
    </row>
    <row r="1604" spans="1:9" x14ac:dyDescent="0.15">
      <c r="A1604" t="s">
        <v>1708</v>
      </c>
      <c r="B1604" t="s">
        <v>20</v>
      </c>
      <c r="C1604" s="3">
        <v>0</v>
      </c>
      <c r="D1604" s="2">
        <v>44406.549329389592</v>
      </c>
      <c r="E1604" s="8">
        <f>(SUMIF(Invoice_Line_Items!B:B,Invoices!A1604,Invoice_Line_Items!G:G))</f>
        <v>2511.6999999999998</v>
      </c>
      <c r="F1604" s="8">
        <f>(SUMIF(Invoice_Line_Items!B:B,Invoices!A1604,Invoice_Line_Items!G:G))*(1-C1604)</f>
        <v>2511.6999999999998</v>
      </c>
      <c r="G1604" s="8">
        <f>SUMIF(Invoice_Line_Items!B:B,Invoices!A1604,Invoice_Line_Items!I:I)-(E1604-F1604)</f>
        <v>816.79999999999984</v>
      </c>
      <c r="H1604" s="8">
        <f t="shared" si="50"/>
        <v>7</v>
      </c>
      <c r="I1604">
        <f t="shared" si="51"/>
        <v>2021</v>
      </c>
    </row>
    <row r="1605" spans="1:9" x14ac:dyDescent="0.15">
      <c r="A1605" t="s">
        <v>1709</v>
      </c>
      <c r="B1605" t="s">
        <v>18</v>
      </c>
      <c r="C1605" s="3">
        <v>0.1</v>
      </c>
      <c r="D1605" s="2">
        <v>44406.643626070196</v>
      </c>
      <c r="E1605" s="8">
        <f>(SUMIF(Invoice_Line_Items!B:B,Invoices!A1605,Invoice_Line_Items!G:G))</f>
        <v>98.45</v>
      </c>
      <c r="F1605" s="8">
        <f>(SUMIF(Invoice_Line_Items!B:B,Invoices!A1605,Invoice_Line_Items!G:G))*(1-C1605)</f>
        <v>88.605000000000004</v>
      </c>
      <c r="G1605" s="8">
        <f>SUMIF(Invoice_Line_Items!B:B,Invoices!A1605,Invoice_Line_Items!I:I)-(E1605-F1605)</f>
        <v>27.85499999999999</v>
      </c>
      <c r="H1605" s="8">
        <f t="shared" si="50"/>
        <v>7</v>
      </c>
      <c r="I1605">
        <f t="shared" si="51"/>
        <v>2021</v>
      </c>
    </row>
    <row r="1606" spans="1:9" x14ac:dyDescent="0.15">
      <c r="A1606" t="s">
        <v>1710</v>
      </c>
      <c r="B1606" t="s">
        <v>20</v>
      </c>
      <c r="C1606" s="3">
        <v>0.1</v>
      </c>
      <c r="D1606" s="2">
        <v>44406.843707945874</v>
      </c>
      <c r="E1606" s="8">
        <f>(SUMIF(Invoice_Line_Items!B:B,Invoices!A1606,Invoice_Line_Items!G:G))</f>
        <v>712.89999999999986</v>
      </c>
      <c r="F1606" s="8">
        <f>(SUMIF(Invoice_Line_Items!B:B,Invoices!A1606,Invoice_Line_Items!G:G))*(1-C1606)</f>
        <v>641.6099999999999</v>
      </c>
      <c r="G1606" s="8">
        <f>SUMIF(Invoice_Line_Items!B:B,Invoices!A1606,Invoice_Line_Items!I:I)-(E1606-F1606)</f>
        <v>189.36</v>
      </c>
      <c r="H1606" s="8">
        <f t="shared" si="50"/>
        <v>7</v>
      </c>
      <c r="I1606">
        <f t="shared" si="51"/>
        <v>2021</v>
      </c>
    </row>
    <row r="1607" spans="1:9" x14ac:dyDescent="0.15">
      <c r="A1607" t="s">
        <v>1711</v>
      </c>
      <c r="B1607" t="s">
        <v>17</v>
      </c>
      <c r="C1607" s="3">
        <v>0</v>
      </c>
      <c r="D1607" s="2">
        <v>44406.878470511547</v>
      </c>
      <c r="E1607" s="8">
        <f>(SUMIF(Invoice_Line_Items!B:B,Invoices!A1607,Invoice_Line_Items!G:G))</f>
        <v>3967.6499999999996</v>
      </c>
      <c r="F1607" s="8">
        <f>(SUMIF(Invoice_Line_Items!B:B,Invoices!A1607,Invoice_Line_Items!G:G))*(1-C1607)</f>
        <v>3967.6499999999996</v>
      </c>
      <c r="G1607" s="8">
        <f>SUMIF(Invoice_Line_Items!B:B,Invoices!A1607,Invoice_Line_Items!I:I)-(E1607-F1607)</f>
        <v>1499.9999999999998</v>
      </c>
      <c r="H1607" s="8">
        <f t="shared" si="50"/>
        <v>7</v>
      </c>
      <c r="I1607">
        <f t="shared" si="51"/>
        <v>2021</v>
      </c>
    </row>
    <row r="1608" spans="1:9" x14ac:dyDescent="0.15">
      <c r="A1608" t="s">
        <v>1712</v>
      </c>
      <c r="B1608" t="s">
        <v>17</v>
      </c>
      <c r="C1608" s="3">
        <v>0</v>
      </c>
      <c r="D1608" s="2">
        <v>44407.030287737172</v>
      </c>
      <c r="E1608" s="8">
        <f>(SUMIF(Invoice_Line_Items!B:B,Invoices!A1608,Invoice_Line_Items!G:G))</f>
        <v>270</v>
      </c>
      <c r="F1608" s="8">
        <f>(SUMIF(Invoice_Line_Items!B:B,Invoices!A1608,Invoice_Line_Items!G:G))*(1-C1608)</f>
        <v>270</v>
      </c>
      <c r="G1608" s="8">
        <f>SUMIF(Invoice_Line_Items!B:B,Invoices!A1608,Invoice_Line_Items!I:I)-(E1608-F1608)</f>
        <v>99.250000000000014</v>
      </c>
      <c r="H1608" s="8">
        <f t="shared" si="50"/>
        <v>7</v>
      </c>
      <c r="I1608">
        <f t="shared" si="51"/>
        <v>2021</v>
      </c>
    </row>
    <row r="1609" spans="1:9" x14ac:dyDescent="0.15">
      <c r="A1609" t="s">
        <v>1713</v>
      </c>
      <c r="B1609" t="s">
        <v>17</v>
      </c>
      <c r="C1609" s="3">
        <v>0</v>
      </c>
      <c r="D1609" s="2">
        <v>44407.095116249904</v>
      </c>
      <c r="E1609" s="8">
        <f>(SUMIF(Invoice_Line_Items!B:B,Invoices!A1609,Invoice_Line_Items!G:G))</f>
        <v>220.35</v>
      </c>
      <c r="F1609" s="8">
        <f>(SUMIF(Invoice_Line_Items!B:B,Invoices!A1609,Invoice_Line_Items!G:G))*(1-C1609)</f>
        <v>220.35</v>
      </c>
      <c r="G1609" s="8">
        <f>SUMIF(Invoice_Line_Items!B:B,Invoices!A1609,Invoice_Line_Items!I:I)-(E1609-F1609)</f>
        <v>108.39999999999999</v>
      </c>
      <c r="H1609" s="8">
        <f t="shared" si="50"/>
        <v>7</v>
      </c>
      <c r="I1609">
        <f t="shared" si="51"/>
        <v>2021</v>
      </c>
    </row>
    <row r="1610" spans="1:9" x14ac:dyDescent="0.15">
      <c r="A1610" t="s">
        <v>1714</v>
      </c>
      <c r="B1610" t="s">
        <v>20</v>
      </c>
      <c r="C1610" s="3">
        <v>0</v>
      </c>
      <c r="D1610" s="2">
        <v>44407.112975860153</v>
      </c>
      <c r="E1610" s="8">
        <f>(SUMIF(Invoice_Line_Items!B:B,Invoices!A1610,Invoice_Line_Items!G:G))</f>
        <v>974.79999999999984</v>
      </c>
      <c r="F1610" s="8">
        <f>(SUMIF(Invoice_Line_Items!B:B,Invoices!A1610,Invoice_Line_Items!G:G))*(1-C1610)</f>
        <v>974.79999999999984</v>
      </c>
      <c r="G1610" s="8">
        <f>SUMIF(Invoice_Line_Items!B:B,Invoices!A1610,Invoice_Line_Items!I:I)-(E1610-F1610)</f>
        <v>599.79999999999984</v>
      </c>
      <c r="H1610" s="8">
        <f t="shared" si="50"/>
        <v>7</v>
      </c>
      <c r="I1610">
        <f t="shared" si="51"/>
        <v>2021</v>
      </c>
    </row>
    <row r="1611" spans="1:9" x14ac:dyDescent="0.15">
      <c r="A1611" t="s">
        <v>1715</v>
      </c>
      <c r="B1611" t="s">
        <v>25</v>
      </c>
      <c r="C1611" s="3">
        <v>0</v>
      </c>
      <c r="D1611" s="2">
        <v>44407.582919355264</v>
      </c>
      <c r="E1611" s="8">
        <f>(SUMIF(Invoice_Line_Items!B:B,Invoices!A1611,Invoice_Line_Items!G:G))</f>
        <v>2221.2999999999997</v>
      </c>
      <c r="F1611" s="8">
        <f>(SUMIF(Invoice_Line_Items!B:B,Invoices!A1611,Invoice_Line_Items!G:G))*(1-C1611)</f>
        <v>2221.2999999999997</v>
      </c>
      <c r="G1611" s="8">
        <f>SUMIF(Invoice_Line_Items!B:B,Invoices!A1611,Invoice_Line_Items!I:I)-(E1611-F1611)</f>
        <v>799.60000000000014</v>
      </c>
      <c r="H1611" s="8">
        <f t="shared" si="50"/>
        <v>7</v>
      </c>
      <c r="I1611">
        <f t="shared" si="51"/>
        <v>2021</v>
      </c>
    </row>
    <row r="1612" spans="1:9" x14ac:dyDescent="0.15">
      <c r="A1612" t="s">
        <v>1716</v>
      </c>
      <c r="B1612" t="s">
        <v>22</v>
      </c>
      <c r="C1612" s="3">
        <v>0.1</v>
      </c>
      <c r="D1612" s="2">
        <v>44407.883180630983</v>
      </c>
      <c r="E1612" s="8">
        <f>(SUMIF(Invoice_Line_Items!B:B,Invoices!A1612,Invoice_Line_Items!G:G))</f>
        <v>44.75</v>
      </c>
      <c r="F1612" s="8">
        <f>(SUMIF(Invoice_Line_Items!B:B,Invoices!A1612,Invoice_Line_Items!G:G))*(1-C1612)</f>
        <v>40.274999999999999</v>
      </c>
      <c r="G1612" s="8">
        <f>SUMIF(Invoice_Line_Items!B:B,Invoices!A1612,Invoice_Line_Items!I:I)-(E1612-F1612)</f>
        <v>14.024999999999995</v>
      </c>
      <c r="H1612" s="8">
        <f t="shared" si="50"/>
        <v>7</v>
      </c>
      <c r="I1612">
        <f t="shared" si="51"/>
        <v>2021</v>
      </c>
    </row>
    <row r="1613" spans="1:9" x14ac:dyDescent="0.15">
      <c r="A1613" t="s">
        <v>1717</v>
      </c>
      <c r="B1613" t="s">
        <v>20</v>
      </c>
      <c r="C1613" s="3">
        <v>0</v>
      </c>
      <c r="D1613" s="2">
        <v>44408.14520578368</v>
      </c>
      <c r="E1613" s="8">
        <f>(SUMIF(Invoice_Line_Items!B:B,Invoices!A1613,Invoice_Line_Items!G:G))</f>
        <v>188.25</v>
      </c>
      <c r="F1613" s="8">
        <f>(SUMIF(Invoice_Line_Items!B:B,Invoices!A1613,Invoice_Line_Items!G:G))*(1-C1613)</f>
        <v>188.25</v>
      </c>
      <c r="G1613" s="8">
        <f>SUMIF(Invoice_Line_Items!B:B,Invoices!A1613,Invoice_Line_Items!I:I)-(E1613-F1613)</f>
        <v>71.75</v>
      </c>
      <c r="H1613" s="8">
        <f t="shared" si="50"/>
        <v>7</v>
      </c>
      <c r="I1613">
        <f t="shared" si="51"/>
        <v>2021</v>
      </c>
    </row>
    <row r="1614" spans="1:9" x14ac:dyDescent="0.15">
      <c r="A1614" t="s">
        <v>1718</v>
      </c>
      <c r="B1614" t="s">
        <v>20</v>
      </c>
      <c r="C1614" s="3">
        <v>0</v>
      </c>
      <c r="D1614" s="2">
        <v>44408.208229004951</v>
      </c>
      <c r="E1614" s="8">
        <f>(SUMIF(Invoice_Line_Items!B:B,Invoices!A1614,Invoice_Line_Items!G:G))</f>
        <v>101.64999999999999</v>
      </c>
      <c r="F1614" s="8">
        <f>(SUMIF(Invoice_Line_Items!B:B,Invoices!A1614,Invoice_Line_Items!G:G))*(1-C1614)</f>
        <v>101.64999999999999</v>
      </c>
      <c r="G1614" s="8">
        <f>SUMIF(Invoice_Line_Items!B:B,Invoices!A1614,Invoice_Line_Items!I:I)-(E1614-F1614)</f>
        <v>36.099999999999994</v>
      </c>
      <c r="H1614" s="8">
        <f t="shared" si="50"/>
        <v>7</v>
      </c>
      <c r="I1614">
        <f t="shared" si="51"/>
        <v>2021</v>
      </c>
    </row>
    <row r="1615" spans="1:9" x14ac:dyDescent="0.15">
      <c r="A1615" t="s">
        <v>1719</v>
      </c>
      <c r="B1615" t="s">
        <v>17</v>
      </c>
      <c r="C1615" s="3">
        <v>0.1</v>
      </c>
      <c r="D1615" s="2">
        <v>44408.23688593819</v>
      </c>
      <c r="E1615" s="8">
        <f>(SUMIF(Invoice_Line_Items!B:B,Invoices!A1615,Invoice_Line_Items!G:G))</f>
        <v>38.849999999999994</v>
      </c>
      <c r="F1615" s="8">
        <f>(SUMIF(Invoice_Line_Items!B:B,Invoices!A1615,Invoice_Line_Items!G:G))*(1-C1615)</f>
        <v>34.964999999999996</v>
      </c>
      <c r="G1615" s="8">
        <f>SUMIF(Invoice_Line_Items!B:B,Invoices!A1615,Invoice_Line_Items!I:I)-(E1615-F1615)</f>
        <v>8.7149999999999999</v>
      </c>
      <c r="H1615" s="8">
        <f t="shared" si="50"/>
        <v>7</v>
      </c>
      <c r="I1615">
        <f t="shared" si="51"/>
        <v>2021</v>
      </c>
    </row>
    <row r="1616" spans="1:9" x14ac:dyDescent="0.15">
      <c r="A1616" t="s">
        <v>1720</v>
      </c>
      <c r="B1616" t="s">
        <v>21</v>
      </c>
      <c r="C1616" s="3">
        <v>0</v>
      </c>
      <c r="D1616" s="2">
        <v>44408.648640025116</v>
      </c>
      <c r="E1616" s="8">
        <f>(SUMIF(Invoice_Line_Items!B:B,Invoices!A1616,Invoice_Line_Items!G:G))</f>
        <v>2.95</v>
      </c>
      <c r="F1616" s="8">
        <f>(SUMIF(Invoice_Line_Items!B:B,Invoices!A1616,Invoice_Line_Items!G:G))*(1-C1616)</f>
        <v>2.95</v>
      </c>
      <c r="G1616" s="8">
        <f>SUMIF(Invoice_Line_Items!B:B,Invoices!A1616,Invoice_Line_Items!I:I)-(E1616-F1616)</f>
        <v>1.1500000000000001</v>
      </c>
      <c r="H1616" s="8">
        <f t="shared" si="50"/>
        <v>7</v>
      </c>
      <c r="I1616">
        <f t="shared" si="51"/>
        <v>2021</v>
      </c>
    </row>
    <row r="1617" spans="1:9" x14ac:dyDescent="0.15">
      <c r="A1617" t="s">
        <v>1721</v>
      </c>
      <c r="B1617" t="s">
        <v>29</v>
      </c>
      <c r="C1617" s="3">
        <v>0</v>
      </c>
      <c r="D1617" s="2">
        <v>44408.793487991024</v>
      </c>
      <c r="E1617" s="8">
        <f>(SUMIF(Invoice_Line_Items!B:B,Invoices!A1617,Invoice_Line_Items!G:G))</f>
        <v>204.14999999999998</v>
      </c>
      <c r="F1617" s="8">
        <f>(SUMIF(Invoice_Line_Items!B:B,Invoices!A1617,Invoice_Line_Items!G:G))*(1-C1617)</f>
        <v>204.14999999999998</v>
      </c>
      <c r="G1617" s="8">
        <f>SUMIF(Invoice_Line_Items!B:B,Invoices!A1617,Invoice_Line_Items!I:I)-(E1617-F1617)</f>
        <v>79.399999999999991</v>
      </c>
      <c r="H1617" s="8">
        <f t="shared" si="50"/>
        <v>7</v>
      </c>
      <c r="I1617">
        <f t="shared" si="51"/>
        <v>2021</v>
      </c>
    </row>
    <row r="1618" spans="1:9" x14ac:dyDescent="0.15">
      <c r="A1618" t="s">
        <v>1722</v>
      </c>
      <c r="B1618" t="s">
        <v>25</v>
      </c>
      <c r="C1618" s="3">
        <v>0.1</v>
      </c>
      <c r="D1618" s="2">
        <v>44409.249754779652</v>
      </c>
      <c r="E1618" s="8">
        <f>(SUMIF(Invoice_Line_Items!B:B,Invoices!A1618,Invoice_Line_Items!G:G))</f>
        <v>89.5</v>
      </c>
      <c r="F1618" s="8">
        <f>(SUMIF(Invoice_Line_Items!B:B,Invoices!A1618,Invoice_Line_Items!G:G))*(1-C1618)</f>
        <v>80.55</v>
      </c>
      <c r="G1618" s="8">
        <f>SUMIF(Invoice_Line_Items!B:B,Invoices!A1618,Invoice_Line_Items!I:I)-(E1618-F1618)</f>
        <v>48.04999999999999</v>
      </c>
      <c r="H1618" s="8">
        <f t="shared" si="50"/>
        <v>8</v>
      </c>
      <c r="I1618">
        <f t="shared" si="51"/>
        <v>2021</v>
      </c>
    </row>
    <row r="1619" spans="1:9" x14ac:dyDescent="0.15">
      <c r="A1619" t="s">
        <v>1723</v>
      </c>
      <c r="B1619" t="s">
        <v>19</v>
      </c>
      <c r="C1619" s="3">
        <v>0</v>
      </c>
      <c r="D1619" s="2">
        <v>44409.35893685872</v>
      </c>
      <c r="E1619" s="8">
        <f>(SUMIF(Invoice_Line_Items!B:B,Invoices!A1619,Invoice_Line_Items!G:G))</f>
        <v>2341.6999999999998</v>
      </c>
      <c r="F1619" s="8">
        <f>(SUMIF(Invoice_Line_Items!B:B,Invoices!A1619,Invoice_Line_Items!G:G))*(1-C1619)</f>
        <v>2341.6999999999998</v>
      </c>
      <c r="G1619" s="8">
        <f>SUMIF(Invoice_Line_Items!B:B,Invoices!A1619,Invoice_Line_Items!I:I)-(E1619-F1619)</f>
        <v>892.64999999999986</v>
      </c>
      <c r="H1619" s="8">
        <f t="shared" si="50"/>
        <v>8</v>
      </c>
      <c r="I1619">
        <f t="shared" si="51"/>
        <v>2021</v>
      </c>
    </row>
    <row r="1620" spans="1:9" x14ac:dyDescent="0.15">
      <c r="A1620" t="s">
        <v>1724</v>
      </c>
      <c r="B1620" t="s">
        <v>19</v>
      </c>
      <c r="C1620" s="3">
        <v>0.1</v>
      </c>
      <c r="D1620" s="2">
        <v>44409.443632426068</v>
      </c>
      <c r="E1620" s="8">
        <f>(SUMIF(Invoice_Line_Items!B:B,Invoices!A1620,Invoice_Line_Items!G:G))</f>
        <v>17.5</v>
      </c>
      <c r="F1620" s="8">
        <f>(SUMIF(Invoice_Line_Items!B:B,Invoices!A1620,Invoice_Line_Items!G:G))*(1-C1620)</f>
        <v>15.75</v>
      </c>
      <c r="G1620" s="8">
        <f>SUMIF(Invoice_Line_Items!B:B,Invoices!A1620,Invoice_Line_Items!I:I)-(E1620-F1620)</f>
        <v>0.99999999999999911</v>
      </c>
      <c r="H1620" s="8">
        <f t="shared" si="50"/>
        <v>8</v>
      </c>
      <c r="I1620">
        <f t="shared" si="51"/>
        <v>2021</v>
      </c>
    </row>
    <row r="1621" spans="1:9" x14ac:dyDescent="0.15">
      <c r="A1621" t="s">
        <v>1725</v>
      </c>
      <c r="B1621" t="s">
        <v>19</v>
      </c>
      <c r="C1621" s="3">
        <v>0</v>
      </c>
      <c r="D1621" s="2">
        <v>44409.930365421103</v>
      </c>
      <c r="E1621" s="8">
        <f>(SUMIF(Invoice_Line_Items!B:B,Invoices!A1621,Invoice_Line_Items!G:G))</f>
        <v>847.05</v>
      </c>
      <c r="F1621" s="8">
        <f>(SUMIF(Invoice_Line_Items!B:B,Invoices!A1621,Invoice_Line_Items!G:G))*(1-C1621)</f>
        <v>847.05</v>
      </c>
      <c r="G1621" s="8">
        <f>SUMIF(Invoice_Line_Items!B:B,Invoices!A1621,Invoice_Line_Items!I:I)-(E1621-F1621)</f>
        <v>337.04999999999995</v>
      </c>
      <c r="H1621" s="8">
        <f t="shared" si="50"/>
        <v>8</v>
      </c>
      <c r="I1621">
        <f t="shared" si="51"/>
        <v>2021</v>
      </c>
    </row>
    <row r="1622" spans="1:9" x14ac:dyDescent="0.15">
      <c r="A1622" t="s">
        <v>1726</v>
      </c>
      <c r="B1622" t="s">
        <v>17</v>
      </c>
      <c r="C1622" s="3">
        <v>0</v>
      </c>
      <c r="D1622" s="2">
        <v>44410.062627502775</v>
      </c>
      <c r="E1622" s="8">
        <f>(SUMIF(Invoice_Line_Items!B:B,Invoices!A1622,Invoice_Line_Items!G:G))</f>
        <v>87.55</v>
      </c>
      <c r="F1622" s="8">
        <f>(SUMIF(Invoice_Line_Items!B:B,Invoices!A1622,Invoice_Line_Items!G:G))*(1-C1622)</f>
        <v>87.55</v>
      </c>
      <c r="G1622" s="8">
        <f>SUMIF(Invoice_Line_Items!B:B,Invoices!A1622,Invoice_Line_Items!I:I)-(E1622-F1622)</f>
        <v>51.599999999999994</v>
      </c>
      <c r="H1622" s="8">
        <f t="shared" si="50"/>
        <v>8</v>
      </c>
      <c r="I1622">
        <f t="shared" si="51"/>
        <v>2021</v>
      </c>
    </row>
    <row r="1623" spans="1:9" x14ac:dyDescent="0.15">
      <c r="A1623" t="s">
        <v>1727</v>
      </c>
      <c r="B1623" t="s">
        <v>25</v>
      </c>
      <c r="C1623" s="3">
        <v>0</v>
      </c>
      <c r="D1623" s="2">
        <v>44410.341208316604</v>
      </c>
      <c r="E1623" s="8">
        <f>(SUMIF(Invoice_Line_Items!B:B,Invoices!A1623,Invoice_Line_Items!G:G))</f>
        <v>5495.2</v>
      </c>
      <c r="F1623" s="8">
        <f>(SUMIF(Invoice_Line_Items!B:B,Invoices!A1623,Invoice_Line_Items!G:G))*(1-C1623)</f>
        <v>5495.2</v>
      </c>
      <c r="G1623" s="8">
        <f>SUMIF(Invoice_Line_Items!B:B,Invoices!A1623,Invoice_Line_Items!I:I)-(E1623-F1623)</f>
        <v>2183.8000000000002</v>
      </c>
      <c r="H1623" s="8">
        <f t="shared" si="50"/>
        <v>8</v>
      </c>
      <c r="I1623">
        <f t="shared" si="51"/>
        <v>2021</v>
      </c>
    </row>
    <row r="1624" spans="1:9" x14ac:dyDescent="0.15">
      <c r="A1624" t="s">
        <v>1728</v>
      </c>
      <c r="B1624" t="s">
        <v>20</v>
      </c>
      <c r="C1624" s="3">
        <v>0</v>
      </c>
      <c r="D1624" s="2">
        <v>44410.536188978476</v>
      </c>
      <c r="E1624" s="8">
        <f>(SUMIF(Invoice_Line_Items!B:B,Invoices!A1624,Invoice_Line_Items!G:G))</f>
        <v>778.25</v>
      </c>
      <c r="F1624" s="8">
        <f>(SUMIF(Invoice_Line_Items!B:B,Invoices!A1624,Invoice_Line_Items!G:G))*(1-C1624)</f>
        <v>778.25</v>
      </c>
      <c r="G1624" s="8">
        <f>SUMIF(Invoice_Line_Items!B:B,Invoices!A1624,Invoice_Line_Items!I:I)-(E1624-F1624)</f>
        <v>267.5</v>
      </c>
      <c r="H1624" s="8">
        <f t="shared" si="50"/>
        <v>8</v>
      </c>
      <c r="I1624">
        <f t="shared" si="51"/>
        <v>2021</v>
      </c>
    </row>
    <row r="1625" spans="1:9" x14ac:dyDescent="0.15">
      <c r="A1625" t="s">
        <v>1729</v>
      </c>
      <c r="B1625" t="s">
        <v>19</v>
      </c>
      <c r="C1625" s="3">
        <v>0</v>
      </c>
      <c r="D1625" s="2">
        <v>44411.016905369353</v>
      </c>
      <c r="E1625" s="8">
        <f>(SUMIF(Invoice_Line_Items!B:B,Invoices!A1625,Invoice_Line_Items!G:G))</f>
        <v>613.9</v>
      </c>
      <c r="F1625" s="8">
        <f>(SUMIF(Invoice_Line_Items!B:B,Invoices!A1625,Invoice_Line_Items!G:G))*(1-C1625)</f>
        <v>613.9</v>
      </c>
      <c r="G1625" s="8">
        <f>SUMIF(Invoice_Line_Items!B:B,Invoices!A1625,Invoice_Line_Items!I:I)-(E1625-F1625)</f>
        <v>347.19999999999987</v>
      </c>
      <c r="H1625" s="8">
        <f t="shared" si="50"/>
        <v>8</v>
      </c>
      <c r="I1625">
        <f t="shared" si="51"/>
        <v>2021</v>
      </c>
    </row>
    <row r="1626" spans="1:9" x14ac:dyDescent="0.15">
      <c r="A1626" t="s">
        <v>1730</v>
      </c>
      <c r="B1626" t="s">
        <v>19</v>
      </c>
      <c r="C1626" s="3">
        <v>0.2</v>
      </c>
      <c r="D1626" s="2">
        <v>44411.334775085321</v>
      </c>
      <c r="E1626" s="8">
        <f>(SUMIF(Invoice_Line_Items!B:B,Invoices!A1626,Invoice_Line_Items!G:G))</f>
        <v>319</v>
      </c>
      <c r="F1626" s="8">
        <f>(SUMIF(Invoice_Line_Items!B:B,Invoices!A1626,Invoice_Line_Items!G:G))*(1-C1626)</f>
        <v>255.20000000000002</v>
      </c>
      <c r="G1626" s="8">
        <f>SUMIF(Invoice_Line_Items!B:B,Invoices!A1626,Invoice_Line_Items!I:I)-(E1626-F1626)</f>
        <v>56.200000000000017</v>
      </c>
      <c r="H1626" s="8">
        <f t="shared" si="50"/>
        <v>8</v>
      </c>
      <c r="I1626">
        <f t="shared" si="51"/>
        <v>2021</v>
      </c>
    </row>
    <row r="1627" spans="1:9" x14ac:dyDescent="0.15">
      <c r="A1627" t="s">
        <v>1731</v>
      </c>
      <c r="B1627" t="s">
        <v>21</v>
      </c>
      <c r="C1627" s="3">
        <v>0</v>
      </c>
      <c r="D1627" s="2">
        <v>44411.692400910688</v>
      </c>
      <c r="E1627" s="8">
        <f>(SUMIF(Invoice_Line_Items!B:B,Invoices!A1627,Invoice_Line_Items!G:G))</f>
        <v>967.6</v>
      </c>
      <c r="F1627" s="8">
        <f>(SUMIF(Invoice_Line_Items!B:B,Invoices!A1627,Invoice_Line_Items!G:G))*(1-C1627)</f>
        <v>967.6</v>
      </c>
      <c r="G1627" s="8">
        <f>SUMIF(Invoice_Line_Items!B:B,Invoices!A1627,Invoice_Line_Items!I:I)-(E1627-F1627)</f>
        <v>343.2</v>
      </c>
      <c r="H1627" s="8">
        <f t="shared" si="50"/>
        <v>8</v>
      </c>
      <c r="I1627">
        <f t="shared" si="51"/>
        <v>2021</v>
      </c>
    </row>
    <row r="1628" spans="1:9" x14ac:dyDescent="0.15">
      <c r="A1628" t="s">
        <v>1732</v>
      </c>
      <c r="B1628" t="s">
        <v>17</v>
      </c>
      <c r="C1628" s="3">
        <v>0</v>
      </c>
      <c r="D1628" s="2">
        <v>44412.139775802178</v>
      </c>
      <c r="E1628" s="8">
        <f>(SUMIF(Invoice_Line_Items!B:B,Invoices!A1628,Invoice_Line_Items!G:G))</f>
        <v>13755.849999999999</v>
      </c>
      <c r="F1628" s="8">
        <f>(SUMIF(Invoice_Line_Items!B:B,Invoices!A1628,Invoice_Line_Items!G:G))*(1-C1628)</f>
        <v>13755.849999999999</v>
      </c>
      <c r="G1628" s="8">
        <f>SUMIF(Invoice_Line_Items!B:B,Invoices!A1628,Invoice_Line_Items!I:I)-(E1628-F1628)</f>
        <v>4377.4499999999989</v>
      </c>
      <c r="H1628" s="8">
        <f t="shared" si="50"/>
        <v>8</v>
      </c>
      <c r="I1628">
        <f t="shared" si="51"/>
        <v>2021</v>
      </c>
    </row>
    <row r="1629" spans="1:9" x14ac:dyDescent="0.15">
      <c r="A1629" t="s">
        <v>1733</v>
      </c>
      <c r="B1629" t="s">
        <v>17</v>
      </c>
      <c r="C1629" s="3">
        <v>0.1</v>
      </c>
      <c r="D1629" s="2">
        <v>44412.385737797253</v>
      </c>
      <c r="E1629" s="8">
        <f>(SUMIF(Invoice_Line_Items!B:B,Invoices!A1629,Invoice_Line_Items!G:G))</f>
        <v>531.79999999999995</v>
      </c>
      <c r="F1629" s="8">
        <f>(SUMIF(Invoice_Line_Items!B:B,Invoices!A1629,Invoice_Line_Items!G:G))*(1-C1629)</f>
        <v>478.61999999999995</v>
      </c>
      <c r="G1629" s="8">
        <f>SUMIF(Invoice_Line_Items!B:B,Invoices!A1629,Invoice_Line_Items!I:I)-(E1629-F1629)</f>
        <v>135.61999999999995</v>
      </c>
      <c r="H1629" s="8">
        <f t="shared" si="50"/>
        <v>8</v>
      </c>
      <c r="I1629">
        <f t="shared" si="51"/>
        <v>2021</v>
      </c>
    </row>
    <row r="1630" spans="1:9" x14ac:dyDescent="0.15">
      <c r="A1630" t="s">
        <v>1734</v>
      </c>
      <c r="B1630" t="s">
        <v>20</v>
      </c>
      <c r="C1630" s="3">
        <v>0.2</v>
      </c>
      <c r="D1630" s="2">
        <v>44412.848176575557</v>
      </c>
      <c r="E1630" s="8">
        <f>(SUMIF(Invoice_Line_Items!B:B,Invoices!A1630,Invoice_Line_Items!G:G))</f>
        <v>298.35000000000002</v>
      </c>
      <c r="F1630" s="8">
        <f>(SUMIF(Invoice_Line_Items!B:B,Invoices!A1630,Invoice_Line_Items!G:G))*(1-C1630)</f>
        <v>238.68000000000004</v>
      </c>
      <c r="G1630" s="8">
        <f>SUMIF(Invoice_Line_Items!B:B,Invoices!A1630,Invoice_Line_Items!I:I)-(E1630-F1630)</f>
        <v>117.17999999999998</v>
      </c>
      <c r="H1630" s="8">
        <f t="shared" si="50"/>
        <v>8</v>
      </c>
      <c r="I1630">
        <f t="shared" si="51"/>
        <v>2021</v>
      </c>
    </row>
    <row r="1631" spans="1:9" x14ac:dyDescent="0.15">
      <c r="A1631" t="s">
        <v>1735</v>
      </c>
      <c r="B1631" t="s">
        <v>29</v>
      </c>
      <c r="C1631" s="3">
        <v>0.1</v>
      </c>
      <c r="D1631" s="2">
        <v>44413.013762615366</v>
      </c>
      <c r="E1631" s="8">
        <f>(SUMIF(Invoice_Line_Items!B:B,Invoices!A1631,Invoice_Line_Items!G:G))</f>
        <v>658.7</v>
      </c>
      <c r="F1631" s="8">
        <f>(SUMIF(Invoice_Line_Items!B:B,Invoices!A1631,Invoice_Line_Items!G:G))*(1-C1631)</f>
        <v>592.83000000000004</v>
      </c>
      <c r="G1631" s="8">
        <f>SUMIF(Invoice_Line_Items!B:B,Invoices!A1631,Invoice_Line_Items!I:I)-(E1631-F1631)</f>
        <v>142.07999999999993</v>
      </c>
      <c r="H1631" s="8">
        <f t="shared" si="50"/>
        <v>8</v>
      </c>
      <c r="I1631">
        <f t="shared" si="51"/>
        <v>2021</v>
      </c>
    </row>
    <row r="1632" spans="1:9" x14ac:dyDescent="0.15">
      <c r="A1632" t="s">
        <v>1736</v>
      </c>
      <c r="B1632" t="s">
        <v>29</v>
      </c>
      <c r="C1632" s="3">
        <v>0</v>
      </c>
      <c r="D1632" s="2">
        <v>44413.315292354739</v>
      </c>
      <c r="E1632" s="8">
        <f>(SUMIF(Invoice_Line_Items!B:B,Invoices!A1632,Invoice_Line_Items!G:G))</f>
        <v>56.65</v>
      </c>
      <c r="F1632" s="8">
        <f>(SUMIF(Invoice_Line_Items!B:B,Invoices!A1632,Invoice_Line_Items!G:G))*(1-C1632)</f>
        <v>56.65</v>
      </c>
      <c r="G1632" s="8">
        <f>SUMIF(Invoice_Line_Items!B:B,Invoices!A1632,Invoice_Line_Items!I:I)-(E1632-F1632)</f>
        <v>20.349999999999994</v>
      </c>
      <c r="H1632" s="8">
        <f t="shared" si="50"/>
        <v>8</v>
      </c>
      <c r="I1632">
        <f t="shared" si="51"/>
        <v>2021</v>
      </c>
    </row>
    <row r="1633" spans="1:9" x14ac:dyDescent="0.15">
      <c r="A1633" t="s">
        <v>1737</v>
      </c>
      <c r="B1633" t="s">
        <v>20</v>
      </c>
      <c r="C1633" s="3">
        <v>0.1</v>
      </c>
      <c r="D1633" s="2">
        <v>44413.605631727354</v>
      </c>
      <c r="E1633" s="8">
        <f>(SUMIF(Invoice_Line_Items!B:B,Invoices!A1633,Invoice_Line_Items!G:G))</f>
        <v>353</v>
      </c>
      <c r="F1633" s="8">
        <f>(SUMIF(Invoice_Line_Items!B:B,Invoices!A1633,Invoice_Line_Items!G:G))*(1-C1633)</f>
        <v>317.7</v>
      </c>
      <c r="G1633" s="8">
        <f>SUMIF(Invoice_Line_Items!B:B,Invoices!A1633,Invoice_Line_Items!I:I)-(E1633-F1633)</f>
        <v>123.34999999999997</v>
      </c>
      <c r="H1633" s="8">
        <f t="shared" si="50"/>
        <v>8</v>
      </c>
      <c r="I1633">
        <f t="shared" si="51"/>
        <v>2021</v>
      </c>
    </row>
    <row r="1634" spans="1:9" x14ac:dyDescent="0.15">
      <c r="A1634" t="s">
        <v>1738</v>
      </c>
      <c r="B1634" t="s">
        <v>23</v>
      </c>
      <c r="C1634" s="3">
        <v>0</v>
      </c>
      <c r="D1634" s="2">
        <v>44413.644913816526</v>
      </c>
      <c r="E1634" s="8">
        <f>(SUMIF(Invoice_Line_Items!B:B,Invoices!A1634,Invoice_Line_Items!G:G))</f>
        <v>147.5</v>
      </c>
      <c r="F1634" s="8">
        <f>(SUMIF(Invoice_Line_Items!B:B,Invoices!A1634,Invoice_Line_Items!G:G))*(1-C1634)</f>
        <v>147.5</v>
      </c>
      <c r="G1634" s="8">
        <f>SUMIF(Invoice_Line_Items!B:B,Invoices!A1634,Invoice_Line_Items!I:I)-(E1634-F1634)</f>
        <v>57.500000000000007</v>
      </c>
      <c r="H1634" s="8">
        <f t="shared" si="50"/>
        <v>8</v>
      </c>
      <c r="I1634">
        <f t="shared" si="51"/>
        <v>2021</v>
      </c>
    </row>
    <row r="1635" spans="1:9" x14ac:dyDescent="0.15">
      <c r="A1635" t="s">
        <v>1739</v>
      </c>
      <c r="B1635" t="s">
        <v>17</v>
      </c>
      <c r="C1635" s="3">
        <v>0.1</v>
      </c>
      <c r="D1635" s="2">
        <v>44413.833192061735</v>
      </c>
      <c r="E1635" s="8">
        <f>(SUMIF(Invoice_Line_Items!B:B,Invoices!A1635,Invoice_Line_Items!G:G))</f>
        <v>59.849999999999994</v>
      </c>
      <c r="F1635" s="8">
        <f>(SUMIF(Invoice_Line_Items!B:B,Invoices!A1635,Invoice_Line_Items!G:G))*(1-C1635)</f>
        <v>53.864999999999995</v>
      </c>
      <c r="G1635" s="8">
        <f>SUMIF(Invoice_Line_Items!B:B,Invoices!A1635,Invoice_Line_Items!I:I)-(E1635-F1635)</f>
        <v>16.364999999999998</v>
      </c>
      <c r="H1635" s="8">
        <f t="shared" si="50"/>
        <v>8</v>
      </c>
      <c r="I1635">
        <f t="shared" si="51"/>
        <v>2021</v>
      </c>
    </row>
    <row r="1636" spans="1:9" x14ac:dyDescent="0.15">
      <c r="A1636" t="s">
        <v>1740</v>
      </c>
      <c r="B1636" t="s">
        <v>23</v>
      </c>
      <c r="C1636" s="3">
        <v>0</v>
      </c>
      <c r="D1636" s="2">
        <v>44413.978965600327</v>
      </c>
      <c r="E1636" s="8">
        <f>(SUMIF(Invoice_Line_Items!B:B,Invoices!A1636,Invoice_Line_Items!G:G))</f>
        <v>82.9</v>
      </c>
      <c r="F1636" s="8">
        <f>(SUMIF(Invoice_Line_Items!B:B,Invoices!A1636,Invoice_Line_Items!G:G))*(1-C1636)</f>
        <v>82.9</v>
      </c>
      <c r="G1636" s="8">
        <f>SUMIF(Invoice_Line_Items!B:B,Invoices!A1636,Invoice_Line_Items!I:I)-(E1636-F1636)</f>
        <v>29.1</v>
      </c>
      <c r="H1636" s="8">
        <f t="shared" si="50"/>
        <v>8</v>
      </c>
      <c r="I1636">
        <f t="shared" si="51"/>
        <v>2021</v>
      </c>
    </row>
    <row r="1637" spans="1:9" x14ac:dyDescent="0.15">
      <c r="A1637" t="s">
        <v>1741</v>
      </c>
      <c r="B1637" t="s">
        <v>19</v>
      </c>
      <c r="C1637" s="3">
        <v>0</v>
      </c>
      <c r="D1637" s="2">
        <v>44414.070440637639</v>
      </c>
      <c r="E1637" s="8">
        <f>(SUMIF(Invoice_Line_Items!B:B,Invoices!A1637,Invoice_Line_Items!G:G))</f>
        <v>180.54999999999998</v>
      </c>
      <c r="F1637" s="8">
        <f>(SUMIF(Invoice_Line_Items!B:B,Invoices!A1637,Invoice_Line_Items!G:G))*(1-C1637)</f>
        <v>180.54999999999998</v>
      </c>
      <c r="G1637" s="8">
        <f>SUMIF(Invoice_Line_Items!B:B,Invoices!A1637,Invoice_Line_Items!I:I)-(E1637-F1637)</f>
        <v>64.949999999999989</v>
      </c>
      <c r="H1637" s="8">
        <f t="shared" si="50"/>
        <v>8</v>
      </c>
      <c r="I1637">
        <f t="shared" si="51"/>
        <v>2021</v>
      </c>
    </row>
    <row r="1638" spans="1:9" x14ac:dyDescent="0.15">
      <c r="A1638" t="s">
        <v>1742</v>
      </c>
      <c r="B1638" t="s">
        <v>22</v>
      </c>
      <c r="C1638" s="3">
        <v>0</v>
      </c>
      <c r="D1638" s="2">
        <v>44414.196314602261</v>
      </c>
      <c r="E1638" s="8">
        <f>(SUMIF(Invoice_Line_Items!B:B,Invoices!A1638,Invoice_Line_Items!G:G))</f>
        <v>234.7</v>
      </c>
      <c r="F1638" s="8">
        <f>(SUMIF(Invoice_Line_Items!B:B,Invoices!A1638,Invoice_Line_Items!G:G))*(1-C1638)</f>
        <v>234.7</v>
      </c>
      <c r="G1638" s="8">
        <f>SUMIF(Invoice_Line_Items!B:B,Invoices!A1638,Invoice_Line_Items!I:I)-(E1638-F1638)</f>
        <v>140.69999999999999</v>
      </c>
      <c r="H1638" s="8">
        <f t="shared" si="50"/>
        <v>8</v>
      </c>
      <c r="I1638">
        <f t="shared" si="51"/>
        <v>2021</v>
      </c>
    </row>
    <row r="1639" spans="1:9" x14ac:dyDescent="0.15">
      <c r="A1639" t="s">
        <v>1743</v>
      </c>
      <c r="B1639" t="s">
        <v>21</v>
      </c>
      <c r="C1639" s="3">
        <v>0</v>
      </c>
      <c r="D1639" s="2">
        <v>44414.540966351939</v>
      </c>
      <c r="E1639" s="8">
        <f>(SUMIF(Invoice_Line_Items!B:B,Invoices!A1639,Invoice_Line_Items!G:G))</f>
        <v>1096.05</v>
      </c>
      <c r="F1639" s="8">
        <f>(SUMIF(Invoice_Line_Items!B:B,Invoices!A1639,Invoice_Line_Items!G:G))*(1-C1639)</f>
        <v>1096.05</v>
      </c>
      <c r="G1639" s="8">
        <f>SUMIF(Invoice_Line_Items!B:B,Invoices!A1639,Invoice_Line_Items!I:I)-(E1639-F1639)</f>
        <v>347.39999999999986</v>
      </c>
      <c r="H1639" s="8">
        <f t="shared" si="50"/>
        <v>8</v>
      </c>
      <c r="I1639">
        <f t="shared" si="51"/>
        <v>2021</v>
      </c>
    </row>
    <row r="1640" spans="1:9" x14ac:dyDescent="0.15">
      <c r="A1640" t="s">
        <v>1744</v>
      </c>
      <c r="B1640" t="s">
        <v>25</v>
      </c>
      <c r="C1640" s="3">
        <v>0.1</v>
      </c>
      <c r="D1640" s="2">
        <v>44415.010612258651</v>
      </c>
      <c r="E1640" s="8">
        <f>(SUMIF(Invoice_Line_Items!B:B,Invoices!A1640,Invoice_Line_Items!G:G))</f>
        <v>1507.45</v>
      </c>
      <c r="F1640" s="8">
        <f>(SUMIF(Invoice_Line_Items!B:B,Invoices!A1640,Invoice_Line_Items!G:G))*(1-C1640)</f>
        <v>1356.7050000000002</v>
      </c>
      <c r="G1640" s="8">
        <f>SUMIF(Invoice_Line_Items!B:B,Invoices!A1640,Invoice_Line_Items!I:I)-(E1640-F1640)</f>
        <v>488.45500000000027</v>
      </c>
      <c r="H1640" s="8">
        <f t="shared" si="50"/>
        <v>8</v>
      </c>
      <c r="I1640">
        <f t="shared" si="51"/>
        <v>2021</v>
      </c>
    </row>
    <row r="1641" spans="1:9" x14ac:dyDescent="0.15">
      <c r="A1641" t="s">
        <v>1745</v>
      </c>
      <c r="B1641" t="s">
        <v>25</v>
      </c>
      <c r="C1641" s="3">
        <v>0</v>
      </c>
      <c r="D1641" s="2">
        <v>44415.13975290567</v>
      </c>
      <c r="E1641" s="8">
        <f>(SUMIF(Invoice_Line_Items!B:B,Invoices!A1641,Invoice_Line_Items!G:G))</f>
        <v>2542.9499999999998</v>
      </c>
      <c r="F1641" s="8">
        <f>(SUMIF(Invoice_Line_Items!B:B,Invoices!A1641,Invoice_Line_Items!G:G))*(1-C1641)</f>
        <v>2542.9499999999998</v>
      </c>
      <c r="G1641" s="8">
        <f>SUMIF(Invoice_Line_Items!B:B,Invoices!A1641,Invoice_Line_Items!I:I)-(E1641-F1641)</f>
        <v>930.3000000000003</v>
      </c>
      <c r="H1641" s="8">
        <f t="shared" si="50"/>
        <v>8</v>
      </c>
      <c r="I1641">
        <f t="shared" si="51"/>
        <v>2021</v>
      </c>
    </row>
    <row r="1642" spans="1:9" x14ac:dyDescent="0.15">
      <c r="A1642" t="s">
        <v>1746</v>
      </c>
      <c r="B1642" t="s">
        <v>17</v>
      </c>
      <c r="C1642" s="3">
        <v>0</v>
      </c>
      <c r="D1642" s="2">
        <v>44415.51381389513</v>
      </c>
      <c r="E1642" s="8">
        <f>(SUMIF(Invoice_Line_Items!B:B,Invoices!A1642,Invoice_Line_Items!G:G))</f>
        <v>603.94999999999993</v>
      </c>
      <c r="F1642" s="8">
        <f>(SUMIF(Invoice_Line_Items!B:B,Invoices!A1642,Invoice_Line_Items!G:G))*(1-C1642)</f>
        <v>603.94999999999993</v>
      </c>
      <c r="G1642" s="8">
        <f>SUMIF(Invoice_Line_Items!B:B,Invoices!A1642,Invoice_Line_Items!I:I)-(E1642-F1642)</f>
        <v>227.29999999999995</v>
      </c>
      <c r="H1642" s="8">
        <f t="shared" si="50"/>
        <v>8</v>
      </c>
      <c r="I1642">
        <f t="shared" si="51"/>
        <v>2021</v>
      </c>
    </row>
    <row r="1643" spans="1:9" x14ac:dyDescent="0.15">
      <c r="A1643" t="s">
        <v>1747</v>
      </c>
      <c r="B1643" t="s">
        <v>23</v>
      </c>
      <c r="C1643" s="3">
        <v>0</v>
      </c>
      <c r="D1643" s="2">
        <v>44415.623016928621</v>
      </c>
      <c r="E1643" s="8">
        <f>(SUMIF(Invoice_Line_Items!B:B,Invoices!A1643,Invoice_Line_Items!G:G))</f>
        <v>120.6</v>
      </c>
      <c r="F1643" s="8">
        <f>(SUMIF(Invoice_Line_Items!B:B,Invoices!A1643,Invoice_Line_Items!G:G))*(1-C1643)</f>
        <v>120.6</v>
      </c>
      <c r="G1643" s="8">
        <f>SUMIF(Invoice_Line_Items!B:B,Invoices!A1643,Invoice_Line_Items!I:I)-(E1643-F1643)</f>
        <v>56.849999999999994</v>
      </c>
      <c r="H1643" s="8">
        <f t="shared" si="50"/>
        <v>8</v>
      </c>
      <c r="I1643">
        <f t="shared" si="51"/>
        <v>2021</v>
      </c>
    </row>
    <row r="1644" spans="1:9" x14ac:dyDescent="0.15">
      <c r="A1644" t="s">
        <v>1748</v>
      </c>
      <c r="B1644" t="s">
        <v>20</v>
      </c>
      <c r="C1644" s="3">
        <v>0</v>
      </c>
      <c r="D1644" s="2">
        <v>44415.776578441946</v>
      </c>
      <c r="E1644" s="8">
        <f>(SUMIF(Invoice_Line_Items!B:B,Invoices!A1644,Invoice_Line_Items!G:G))</f>
        <v>961.10000000000014</v>
      </c>
      <c r="F1644" s="8">
        <f>(SUMIF(Invoice_Line_Items!B:B,Invoices!A1644,Invoice_Line_Items!G:G))*(1-C1644)</f>
        <v>961.10000000000014</v>
      </c>
      <c r="G1644" s="8">
        <f>SUMIF(Invoice_Line_Items!B:B,Invoices!A1644,Invoice_Line_Items!I:I)-(E1644-F1644)</f>
        <v>353.04999999999995</v>
      </c>
      <c r="H1644" s="8">
        <f t="shared" si="50"/>
        <v>8</v>
      </c>
      <c r="I1644">
        <f t="shared" si="51"/>
        <v>2021</v>
      </c>
    </row>
    <row r="1645" spans="1:9" x14ac:dyDescent="0.15">
      <c r="A1645" t="s">
        <v>1749</v>
      </c>
      <c r="B1645" t="s">
        <v>18</v>
      </c>
      <c r="C1645" s="3">
        <v>0</v>
      </c>
      <c r="D1645" s="2">
        <v>44416.107181892272</v>
      </c>
      <c r="E1645" s="8">
        <f>(SUMIF(Invoice_Line_Items!B:B,Invoices!A1645,Invoice_Line_Items!G:G))</f>
        <v>1333.7</v>
      </c>
      <c r="F1645" s="8">
        <f>(SUMIF(Invoice_Line_Items!B:B,Invoices!A1645,Invoice_Line_Items!G:G))*(1-C1645)</f>
        <v>1333.7</v>
      </c>
      <c r="G1645" s="8">
        <f>SUMIF(Invoice_Line_Items!B:B,Invoices!A1645,Invoice_Line_Items!I:I)-(E1645-F1645)</f>
        <v>500.89999999999992</v>
      </c>
      <c r="H1645" s="8">
        <f t="shared" si="50"/>
        <v>8</v>
      </c>
      <c r="I1645">
        <f t="shared" si="51"/>
        <v>2021</v>
      </c>
    </row>
    <row r="1646" spans="1:9" x14ac:dyDescent="0.15">
      <c r="A1646" t="s">
        <v>1750</v>
      </c>
      <c r="B1646" t="s">
        <v>19</v>
      </c>
      <c r="C1646" s="3">
        <v>0</v>
      </c>
      <c r="D1646" s="2">
        <v>44416.19477409916</v>
      </c>
      <c r="E1646" s="8">
        <f>(SUMIF(Invoice_Line_Items!B:B,Invoices!A1646,Invoice_Line_Items!G:G))</f>
        <v>267.3</v>
      </c>
      <c r="F1646" s="8">
        <f>(SUMIF(Invoice_Line_Items!B:B,Invoices!A1646,Invoice_Line_Items!G:G))*(1-C1646)</f>
        <v>267.3</v>
      </c>
      <c r="G1646" s="8">
        <f>SUMIF(Invoice_Line_Items!B:B,Invoices!A1646,Invoice_Line_Items!I:I)-(E1646-F1646)</f>
        <v>94.3</v>
      </c>
      <c r="H1646" s="8">
        <f t="shared" si="50"/>
        <v>8</v>
      </c>
      <c r="I1646">
        <f t="shared" si="51"/>
        <v>2021</v>
      </c>
    </row>
    <row r="1647" spans="1:9" x14ac:dyDescent="0.15">
      <c r="A1647" t="s">
        <v>1751</v>
      </c>
      <c r="B1647" t="s">
        <v>24</v>
      </c>
      <c r="C1647" s="3">
        <v>0</v>
      </c>
      <c r="D1647" s="2">
        <v>44416.310796772479</v>
      </c>
      <c r="E1647" s="8">
        <f>(SUMIF(Invoice_Line_Items!B:B,Invoices!A1647,Invoice_Line_Items!G:G))</f>
        <v>59.4</v>
      </c>
      <c r="F1647" s="8">
        <f>(SUMIF(Invoice_Line_Items!B:B,Invoices!A1647,Invoice_Line_Items!G:G))*(1-C1647)</f>
        <v>59.4</v>
      </c>
      <c r="G1647" s="8">
        <f>SUMIF(Invoice_Line_Items!B:B,Invoices!A1647,Invoice_Line_Items!I:I)-(E1647-F1647)</f>
        <v>17.600000000000001</v>
      </c>
      <c r="H1647" s="8">
        <f t="shared" si="50"/>
        <v>8</v>
      </c>
      <c r="I1647">
        <f t="shared" si="51"/>
        <v>2021</v>
      </c>
    </row>
    <row r="1648" spans="1:9" x14ac:dyDescent="0.15">
      <c r="A1648" t="s">
        <v>1752</v>
      </c>
      <c r="B1648" t="s">
        <v>21</v>
      </c>
      <c r="C1648" s="3">
        <v>0.1</v>
      </c>
      <c r="D1648" s="2">
        <v>44416.610753967136</v>
      </c>
      <c r="E1648" s="8">
        <f>(SUMIF(Invoice_Line_Items!B:B,Invoices!A1648,Invoice_Line_Items!G:G))</f>
        <v>714.8</v>
      </c>
      <c r="F1648" s="8">
        <f>(SUMIF(Invoice_Line_Items!B:B,Invoices!A1648,Invoice_Line_Items!G:G))*(1-C1648)</f>
        <v>643.31999999999994</v>
      </c>
      <c r="G1648" s="8">
        <f>SUMIF(Invoice_Line_Items!B:B,Invoices!A1648,Invoice_Line_Items!I:I)-(E1648-F1648)</f>
        <v>200.06999999999994</v>
      </c>
      <c r="H1648" s="8">
        <f t="shared" si="50"/>
        <v>8</v>
      </c>
      <c r="I1648">
        <f t="shared" si="51"/>
        <v>2021</v>
      </c>
    </row>
    <row r="1649" spans="1:9" x14ac:dyDescent="0.15">
      <c r="A1649" t="s">
        <v>1753</v>
      </c>
      <c r="B1649" t="s">
        <v>17</v>
      </c>
      <c r="C1649" s="3">
        <v>0.1</v>
      </c>
      <c r="D1649" s="2">
        <v>44416.97790093653</v>
      </c>
      <c r="E1649" s="8">
        <f>(SUMIF(Invoice_Line_Items!B:B,Invoices!A1649,Invoice_Line_Items!G:G))</f>
        <v>2.95</v>
      </c>
      <c r="F1649" s="8">
        <f>(SUMIF(Invoice_Line_Items!B:B,Invoices!A1649,Invoice_Line_Items!G:G))*(1-C1649)</f>
        <v>2.6550000000000002</v>
      </c>
      <c r="G1649" s="8">
        <f>SUMIF(Invoice_Line_Items!B:B,Invoices!A1649,Invoice_Line_Items!I:I)-(E1649-F1649)</f>
        <v>0.8550000000000002</v>
      </c>
      <c r="H1649" s="8">
        <f t="shared" si="50"/>
        <v>8</v>
      </c>
      <c r="I1649">
        <f t="shared" si="51"/>
        <v>2021</v>
      </c>
    </row>
    <row r="1650" spans="1:9" x14ac:dyDescent="0.15">
      <c r="A1650" t="s">
        <v>1754</v>
      </c>
      <c r="B1650" t="s">
        <v>21</v>
      </c>
      <c r="C1650" s="3">
        <v>0</v>
      </c>
      <c r="D1650" s="2">
        <v>44417.397245495966</v>
      </c>
      <c r="E1650" s="8">
        <f>(SUMIF(Invoice_Line_Items!B:B,Invoices!A1650,Invoice_Line_Items!G:G))</f>
        <v>3856.8500000000004</v>
      </c>
      <c r="F1650" s="8">
        <f>(SUMIF(Invoice_Line_Items!B:B,Invoices!A1650,Invoice_Line_Items!G:G))*(1-C1650)</f>
        <v>3856.8500000000004</v>
      </c>
      <c r="G1650" s="8">
        <f>SUMIF(Invoice_Line_Items!B:B,Invoices!A1650,Invoice_Line_Items!I:I)-(E1650-F1650)</f>
        <v>1419.3000000000002</v>
      </c>
      <c r="H1650" s="8">
        <f t="shared" si="50"/>
        <v>8</v>
      </c>
      <c r="I1650">
        <f t="shared" si="51"/>
        <v>2021</v>
      </c>
    </row>
    <row r="1651" spans="1:9" x14ac:dyDescent="0.15">
      <c r="A1651" t="s">
        <v>1755</v>
      </c>
      <c r="B1651" t="s">
        <v>17</v>
      </c>
      <c r="C1651" s="3">
        <v>0.1</v>
      </c>
      <c r="D1651" s="2">
        <v>44417.596650082553</v>
      </c>
      <c r="E1651" s="8">
        <f>(SUMIF(Invoice_Line_Items!B:B,Invoices!A1651,Invoice_Line_Items!G:G))</f>
        <v>817.35</v>
      </c>
      <c r="F1651" s="8">
        <f>(SUMIF(Invoice_Line_Items!B:B,Invoices!A1651,Invoice_Line_Items!G:G))*(1-C1651)</f>
        <v>735.61500000000001</v>
      </c>
      <c r="G1651" s="8">
        <f>SUMIF(Invoice_Line_Items!B:B,Invoices!A1651,Invoice_Line_Items!I:I)-(E1651-F1651)</f>
        <v>202.61500000000001</v>
      </c>
      <c r="H1651" s="8">
        <f t="shared" si="50"/>
        <v>8</v>
      </c>
      <c r="I1651">
        <f t="shared" si="51"/>
        <v>2021</v>
      </c>
    </row>
    <row r="1652" spans="1:9" x14ac:dyDescent="0.15">
      <c r="A1652" t="s">
        <v>1756</v>
      </c>
      <c r="B1652" t="s">
        <v>18</v>
      </c>
      <c r="C1652" s="3">
        <v>0</v>
      </c>
      <c r="D1652" s="2">
        <v>44417.895961450798</v>
      </c>
      <c r="E1652" s="8">
        <f>(SUMIF(Invoice_Line_Items!B:B,Invoices!A1652,Invoice_Line_Items!G:G))</f>
        <v>1431.7000000000003</v>
      </c>
      <c r="F1652" s="8">
        <f>(SUMIF(Invoice_Line_Items!B:B,Invoices!A1652,Invoice_Line_Items!G:G))*(1-C1652)</f>
        <v>1431.7000000000003</v>
      </c>
      <c r="G1652" s="8">
        <f>SUMIF(Invoice_Line_Items!B:B,Invoices!A1652,Invoice_Line_Items!I:I)-(E1652-F1652)</f>
        <v>523.39999999999986</v>
      </c>
      <c r="H1652" s="8">
        <f t="shared" si="50"/>
        <v>8</v>
      </c>
      <c r="I1652">
        <f t="shared" si="51"/>
        <v>2021</v>
      </c>
    </row>
    <row r="1653" spans="1:9" x14ac:dyDescent="0.15">
      <c r="A1653" t="s">
        <v>1757</v>
      </c>
      <c r="B1653" t="s">
        <v>19</v>
      </c>
      <c r="C1653" s="3">
        <v>0</v>
      </c>
      <c r="D1653" s="2">
        <v>44418.055011848272</v>
      </c>
      <c r="E1653" s="8">
        <f>(SUMIF(Invoice_Line_Items!B:B,Invoices!A1653,Invoice_Line_Items!G:G))</f>
        <v>1222.75</v>
      </c>
      <c r="F1653" s="8">
        <f>(SUMIF(Invoice_Line_Items!B:B,Invoices!A1653,Invoice_Line_Items!G:G))*(1-C1653)</f>
        <v>1222.75</v>
      </c>
      <c r="G1653" s="8">
        <f>SUMIF(Invoice_Line_Items!B:B,Invoices!A1653,Invoice_Line_Items!I:I)-(E1653-F1653)</f>
        <v>387.24999999999989</v>
      </c>
      <c r="H1653" s="8">
        <f t="shared" si="50"/>
        <v>8</v>
      </c>
      <c r="I1653">
        <f t="shared" si="51"/>
        <v>2021</v>
      </c>
    </row>
    <row r="1654" spans="1:9" x14ac:dyDescent="0.15">
      <c r="A1654" t="s">
        <v>1758</v>
      </c>
      <c r="B1654" t="s">
        <v>19</v>
      </c>
      <c r="C1654" s="3">
        <v>0</v>
      </c>
      <c r="D1654" s="2">
        <v>44418.351824207704</v>
      </c>
      <c r="E1654" s="8">
        <f>(SUMIF(Invoice_Line_Items!B:B,Invoices!A1654,Invoice_Line_Items!G:G))</f>
        <v>89.699999999999989</v>
      </c>
      <c r="F1654" s="8">
        <f>(SUMIF(Invoice_Line_Items!B:B,Invoices!A1654,Invoice_Line_Items!G:G))*(1-C1654)</f>
        <v>89.699999999999989</v>
      </c>
      <c r="G1654" s="8">
        <f>SUMIF(Invoice_Line_Items!B:B,Invoices!A1654,Invoice_Line_Items!I:I)-(E1654-F1654)</f>
        <v>22.649999999999995</v>
      </c>
      <c r="H1654" s="8">
        <f t="shared" si="50"/>
        <v>8</v>
      </c>
      <c r="I1654">
        <f t="shared" si="51"/>
        <v>2021</v>
      </c>
    </row>
    <row r="1655" spans="1:9" x14ac:dyDescent="0.15">
      <c r="A1655" t="s">
        <v>1759</v>
      </c>
      <c r="B1655" t="s">
        <v>23</v>
      </c>
      <c r="C1655" s="3">
        <v>0</v>
      </c>
      <c r="D1655" s="2">
        <v>44418.453217743299</v>
      </c>
      <c r="E1655" s="8">
        <f>(SUMIF(Invoice_Line_Items!B:B,Invoices!A1655,Invoice_Line_Items!G:G))</f>
        <v>248.8</v>
      </c>
      <c r="F1655" s="8">
        <f>(SUMIF(Invoice_Line_Items!B:B,Invoices!A1655,Invoice_Line_Items!G:G))*(1-C1655)</f>
        <v>248.8</v>
      </c>
      <c r="G1655" s="8">
        <f>SUMIF(Invoice_Line_Items!B:B,Invoices!A1655,Invoice_Line_Items!I:I)-(E1655-F1655)</f>
        <v>87.050000000000011</v>
      </c>
      <c r="H1655" s="8">
        <f t="shared" si="50"/>
        <v>8</v>
      </c>
      <c r="I1655">
        <f t="shared" si="51"/>
        <v>2021</v>
      </c>
    </row>
    <row r="1656" spans="1:9" x14ac:dyDescent="0.15">
      <c r="A1656" t="s">
        <v>1760</v>
      </c>
      <c r="B1656" t="s">
        <v>25</v>
      </c>
      <c r="C1656" s="3">
        <v>0.1</v>
      </c>
      <c r="D1656" s="2">
        <v>44418.619972427587</v>
      </c>
      <c r="E1656" s="8">
        <f>(SUMIF(Invoice_Line_Items!B:B,Invoices!A1656,Invoice_Line_Items!G:G))</f>
        <v>915.84999999999991</v>
      </c>
      <c r="F1656" s="8">
        <f>(SUMIF(Invoice_Line_Items!B:B,Invoices!A1656,Invoice_Line_Items!G:G))*(1-C1656)</f>
        <v>824.26499999999999</v>
      </c>
      <c r="G1656" s="8">
        <f>SUMIF(Invoice_Line_Items!B:B,Invoices!A1656,Invoice_Line_Items!I:I)-(E1656-F1656)</f>
        <v>245.2650000000001</v>
      </c>
      <c r="H1656" s="8">
        <f t="shared" si="50"/>
        <v>8</v>
      </c>
      <c r="I1656">
        <f t="shared" si="51"/>
        <v>2021</v>
      </c>
    </row>
    <row r="1657" spans="1:9" x14ac:dyDescent="0.15">
      <c r="A1657" t="s">
        <v>1761</v>
      </c>
      <c r="B1657" t="s">
        <v>23</v>
      </c>
      <c r="C1657" s="3">
        <v>0</v>
      </c>
      <c r="D1657" s="2">
        <v>44418.94642833031</v>
      </c>
      <c r="E1657" s="8">
        <f>(SUMIF(Invoice_Line_Items!B:B,Invoices!A1657,Invoice_Line_Items!G:G))</f>
        <v>5300.75</v>
      </c>
      <c r="F1657" s="8">
        <f>(SUMIF(Invoice_Line_Items!B:B,Invoices!A1657,Invoice_Line_Items!G:G))*(1-C1657)</f>
        <v>5300.75</v>
      </c>
      <c r="G1657" s="8">
        <f>SUMIF(Invoice_Line_Items!B:B,Invoices!A1657,Invoice_Line_Items!I:I)-(E1657-F1657)</f>
        <v>2143.8000000000002</v>
      </c>
      <c r="H1657" s="8">
        <f t="shared" si="50"/>
        <v>8</v>
      </c>
      <c r="I1657">
        <f t="shared" si="51"/>
        <v>2021</v>
      </c>
    </row>
    <row r="1658" spans="1:9" x14ac:dyDescent="0.15">
      <c r="A1658" t="s">
        <v>1762</v>
      </c>
      <c r="B1658" t="s">
        <v>29</v>
      </c>
      <c r="C1658" s="3">
        <v>0</v>
      </c>
      <c r="D1658" s="2">
        <v>44419.392292098797</v>
      </c>
      <c r="E1658" s="8">
        <f>(SUMIF(Invoice_Line_Items!B:B,Invoices!A1658,Invoice_Line_Items!G:G))</f>
        <v>232.69999999999996</v>
      </c>
      <c r="F1658" s="8">
        <f>(SUMIF(Invoice_Line_Items!B:B,Invoices!A1658,Invoice_Line_Items!G:G))*(1-C1658)</f>
        <v>232.69999999999996</v>
      </c>
      <c r="G1658" s="8">
        <f>SUMIF(Invoice_Line_Items!B:B,Invoices!A1658,Invoice_Line_Items!I:I)-(E1658-F1658)</f>
        <v>85.699999999999989</v>
      </c>
      <c r="H1658" s="8">
        <f t="shared" si="50"/>
        <v>8</v>
      </c>
      <c r="I1658">
        <f t="shared" si="51"/>
        <v>2021</v>
      </c>
    </row>
    <row r="1659" spans="1:9" x14ac:dyDescent="0.15">
      <c r="A1659" t="s">
        <v>1763</v>
      </c>
      <c r="B1659" t="s">
        <v>17</v>
      </c>
      <c r="C1659" s="3">
        <v>0</v>
      </c>
      <c r="D1659" s="2">
        <v>44419.447092577757</v>
      </c>
      <c r="E1659" s="8">
        <f>(SUMIF(Invoice_Line_Items!B:B,Invoices!A1659,Invoice_Line_Items!G:G))</f>
        <v>566</v>
      </c>
      <c r="F1659" s="8">
        <f>(SUMIF(Invoice_Line_Items!B:B,Invoices!A1659,Invoice_Line_Items!G:G))*(1-C1659)</f>
        <v>566</v>
      </c>
      <c r="G1659" s="8">
        <f>SUMIF(Invoice_Line_Items!B:B,Invoices!A1659,Invoice_Line_Items!I:I)-(E1659-F1659)</f>
        <v>195.54999999999998</v>
      </c>
      <c r="H1659" s="8">
        <f t="shared" si="50"/>
        <v>8</v>
      </c>
      <c r="I1659">
        <f t="shared" si="51"/>
        <v>2021</v>
      </c>
    </row>
    <row r="1660" spans="1:9" x14ac:dyDescent="0.15">
      <c r="A1660" t="s">
        <v>1764</v>
      </c>
      <c r="B1660" t="s">
        <v>17</v>
      </c>
      <c r="C1660" s="3">
        <v>0.1</v>
      </c>
      <c r="D1660" s="2">
        <v>44419.670164191251</v>
      </c>
      <c r="E1660" s="8">
        <f>(SUMIF(Invoice_Line_Items!B:B,Invoices!A1660,Invoice_Line_Items!G:G))</f>
        <v>1721.7500000000005</v>
      </c>
      <c r="F1660" s="8">
        <f>(SUMIF(Invoice_Line_Items!B:B,Invoices!A1660,Invoice_Line_Items!G:G))*(1-C1660)</f>
        <v>1549.5750000000005</v>
      </c>
      <c r="G1660" s="8">
        <f>SUMIF(Invoice_Line_Items!B:B,Invoices!A1660,Invoice_Line_Items!I:I)-(E1660-F1660)</f>
        <v>546.37500000000023</v>
      </c>
      <c r="H1660" s="8">
        <f t="shared" si="50"/>
        <v>8</v>
      </c>
      <c r="I1660">
        <f t="shared" si="51"/>
        <v>2021</v>
      </c>
    </row>
    <row r="1661" spans="1:9" x14ac:dyDescent="0.15">
      <c r="A1661" t="s">
        <v>1765</v>
      </c>
      <c r="B1661" t="s">
        <v>17</v>
      </c>
      <c r="C1661" s="3">
        <v>0</v>
      </c>
      <c r="D1661" s="2">
        <v>44419.956647573606</v>
      </c>
      <c r="E1661" s="8">
        <f>(SUMIF(Invoice_Line_Items!B:B,Invoices!A1661,Invoice_Line_Items!G:G))</f>
        <v>90.25</v>
      </c>
      <c r="F1661" s="8">
        <f>(SUMIF(Invoice_Line_Items!B:B,Invoices!A1661,Invoice_Line_Items!G:G))*(1-C1661)</f>
        <v>90.25</v>
      </c>
      <c r="G1661" s="8">
        <f>SUMIF(Invoice_Line_Items!B:B,Invoices!A1661,Invoice_Line_Items!I:I)-(E1661-F1661)</f>
        <v>32.450000000000003</v>
      </c>
      <c r="H1661" s="8">
        <f t="shared" si="50"/>
        <v>8</v>
      </c>
      <c r="I1661">
        <f t="shared" si="51"/>
        <v>2021</v>
      </c>
    </row>
    <row r="1662" spans="1:9" x14ac:dyDescent="0.15">
      <c r="A1662" t="s">
        <v>1766</v>
      </c>
      <c r="B1662" t="s">
        <v>17</v>
      </c>
      <c r="C1662" s="3">
        <v>0</v>
      </c>
      <c r="D1662" s="2">
        <v>44420.089372705283</v>
      </c>
      <c r="E1662" s="8">
        <f>(SUMIF(Invoice_Line_Items!B:B,Invoices!A1662,Invoice_Line_Items!G:G))</f>
        <v>445.75</v>
      </c>
      <c r="F1662" s="8">
        <f>(SUMIF(Invoice_Line_Items!B:B,Invoices!A1662,Invoice_Line_Items!G:G))*(1-C1662)</f>
        <v>445.75</v>
      </c>
      <c r="G1662" s="8">
        <f>SUMIF(Invoice_Line_Items!B:B,Invoices!A1662,Invoice_Line_Items!I:I)-(E1662-F1662)</f>
        <v>159.49999999999997</v>
      </c>
      <c r="H1662" s="8">
        <f t="shared" si="50"/>
        <v>8</v>
      </c>
      <c r="I1662">
        <f t="shared" si="51"/>
        <v>2021</v>
      </c>
    </row>
    <row r="1663" spans="1:9" x14ac:dyDescent="0.15">
      <c r="A1663" t="s">
        <v>1767</v>
      </c>
      <c r="B1663" t="s">
        <v>21</v>
      </c>
      <c r="C1663" s="3">
        <v>0.2</v>
      </c>
      <c r="D1663" s="2">
        <v>44420.301881925836</v>
      </c>
      <c r="E1663" s="8">
        <f>(SUMIF(Invoice_Line_Items!B:B,Invoices!A1663,Invoice_Line_Items!G:G))</f>
        <v>2738.2500000000005</v>
      </c>
      <c r="F1663" s="8">
        <f>(SUMIF(Invoice_Line_Items!B:B,Invoices!A1663,Invoice_Line_Items!G:G))*(1-C1663)</f>
        <v>2190.6000000000004</v>
      </c>
      <c r="G1663" s="8">
        <f>SUMIF(Invoice_Line_Items!B:B,Invoices!A1663,Invoice_Line_Items!I:I)-(E1663-F1663)</f>
        <v>320.74999999999955</v>
      </c>
      <c r="H1663" s="8">
        <f t="shared" si="50"/>
        <v>8</v>
      </c>
      <c r="I1663">
        <f t="shared" si="51"/>
        <v>2021</v>
      </c>
    </row>
    <row r="1664" spans="1:9" x14ac:dyDescent="0.15">
      <c r="A1664" t="s">
        <v>1768</v>
      </c>
      <c r="B1664" t="s">
        <v>20</v>
      </c>
      <c r="C1664" s="3">
        <v>0</v>
      </c>
      <c r="D1664" s="2">
        <v>44420.760927284035</v>
      </c>
      <c r="E1664" s="8">
        <f>(SUMIF(Invoice_Line_Items!B:B,Invoices!A1664,Invoice_Line_Items!G:G))</f>
        <v>203.45</v>
      </c>
      <c r="F1664" s="8">
        <f>(SUMIF(Invoice_Line_Items!B:B,Invoices!A1664,Invoice_Line_Items!G:G))*(1-C1664)</f>
        <v>203.45</v>
      </c>
      <c r="G1664" s="8">
        <f>SUMIF(Invoice_Line_Items!B:B,Invoices!A1664,Invoice_Line_Items!I:I)-(E1664-F1664)</f>
        <v>109.19999999999999</v>
      </c>
      <c r="H1664" s="8">
        <f t="shared" si="50"/>
        <v>8</v>
      </c>
      <c r="I1664">
        <f t="shared" si="51"/>
        <v>2021</v>
      </c>
    </row>
    <row r="1665" spans="1:9" x14ac:dyDescent="0.15">
      <c r="A1665" t="s">
        <v>1769</v>
      </c>
      <c r="B1665" t="s">
        <v>24</v>
      </c>
      <c r="C1665" s="3">
        <v>0</v>
      </c>
      <c r="D1665" s="2">
        <v>44421.093348124668</v>
      </c>
      <c r="E1665" s="8">
        <f>(SUMIF(Invoice_Line_Items!B:B,Invoices!A1665,Invoice_Line_Items!G:G))</f>
        <v>307.95</v>
      </c>
      <c r="F1665" s="8">
        <f>(SUMIF(Invoice_Line_Items!B:B,Invoices!A1665,Invoice_Line_Items!G:G))*(1-C1665)</f>
        <v>307.95</v>
      </c>
      <c r="G1665" s="8">
        <f>SUMIF(Invoice_Line_Items!B:B,Invoices!A1665,Invoice_Line_Items!I:I)-(E1665-F1665)</f>
        <v>64.199999999999974</v>
      </c>
      <c r="H1665" s="8">
        <f t="shared" si="50"/>
        <v>8</v>
      </c>
      <c r="I1665">
        <f t="shared" si="51"/>
        <v>2021</v>
      </c>
    </row>
    <row r="1666" spans="1:9" x14ac:dyDescent="0.15">
      <c r="A1666" t="s">
        <v>1770</v>
      </c>
      <c r="B1666" t="s">
        <v>20</v>
      </c>
      <c r="C1666" s="3">
        <v>0</v>
      </c>
      <c r="D1666" s="2">
        <v>44421.518987108051</v>
      </c>
      <c r="E1666" s="8">
        <f>(SUMIF(Invoice_Line_Items!B:B,Invoices!A1666,Invoice_Line_Items!G:G))</f>
        <v>647.5</v>
      </c>
      <c r="F1666" s="8">
        <f>(SUMIF(Invoice_Line_Items!B:B,Invoices!A1666,Invoice_Line_Items!G:G))*(1-C1666)</f>
        <v>647.5</v>
      </c>
      <c r="G1666" s="8">
        <f>SUMIF(Invoice_Line_Items!B:B,Invoices!A1666,Invoice_Line_Items!I:I)-(E1666-F1666)</f>
        <v>209.99999999999997</v>
      </c>
      <c r="H1666" s="8">
        <f t="shared" si="50"/>
        <v>8</v>
      </c>
      <c r="I1666">
        <f t="shared" si="51"/>
        <v>2021</v>
      </c>
    </row>
    <row r="1667" spans="1:9" x14ac:dyDescent="0.15">
      <c r="A1667" t="s">
        <v>1771</v>
      </c>
      <c r="B1667" t="s">
        <v>17</v>
      </c>
      <c r="C1667" s="3">
        <v>0</v>
      </c>
      <c r="D1667" s="2">
        <v>44421.57981025317</v>
      </c>
      <c r="E1667" s="8">
        <f>(SUMIF(Invoice_Line_Items!B:B,Invoices!A1667,Invoice_Line_Items!G:G))</f>
        <v>1495.9499999999998</v>
      </c>
      <c r="F1667" s="8">
        <f>(SUMIF(Invoice_Line_Items!B:B,Invoices!A1667,Invoice_Line_Items!G:G))*(1-C1667)</f>
        <v>1495.9499999999998</v>
      </c>
      <c r="G1667" s="8">
        <f>SUMIF(Invoice_Line_Items!B:B,Invoices!A1667,Invoice_Line_Items!I:I)-(E1667-F1667)</f>
        <v>480.64999999999992</v>
      </c>
      <c r="H1667" s="8">
        <f t="shared" ref="H1667:H1730" si="52">MONTH(D1667)</f>
        <v>8</v>
      </c>
      <c r="I1667">
        <f t="shared" ref="I1667:I1730" si="53">YEAR(D1667)</f>
        <v>2021</v>
      </c>
    </row>
    <row r="1668" spans="1:9" x14ac:dyDescent="0.15">
      <c r="A1668" t="s">
        <v>1772</v>
      </c>
      <c r="B1668" t="s">
        <v>20</v>
      </c>
      <c r="C1668" s="3">
        <v>0</v>
      </c>
      <c r="D1668" s="2">
        <v>44421.724232987101</v>
      </c>
      <c r="E1668" s="8">
        <f>(SUMIF(Invoice_Line_Items!B:B,Invoices!A1668,Invoice_Line_Items!G:G))</f>
        <v>587.54999999999995</v>
      </c>
      <c r="F1668" s="8">
        <f>(SUMIF(Invoice_Line_Items!B:B,Invoices!A1668,Invoice_Line_Items!G:G))*(1-C1668)</f>
        <v>587.54999999999995</v>
      </c>
      <c r="G1668" s="8">
        <f>SUMIF(Invoice_Line_Items!B:B,Invoices!A1668,Invoice_Line_Items!I:I)-(E1668-F1668)</f>
        <v>270.89999999999998</v>
      </c>
      <c r="H1668" s="8">
        <f t="shared" si="52"/>
        <v>8</v>
      </c>
      <c r="I1668">
        <f t="shared" si="53"/>
        <v>2021</v>
      </c>
    </row>
    <row r="1669" spans="1:9" x14ac:dyDescent="0.15">
      <c r="A1669" t="s">
        <v>1773</v>
      </c>
      <c r="B1669" t="s">
        <v>21</v>
      </c>
      <c r="C1669" s="3">
        <v>0</v>
      </c>
      <c r="D1669" s="2">
        <v>44422.120679144551</v>
      </c>
      <c r="E1669" s="8">
        <f>(SUMIF(Invoice_Line_Items!B:B,Invoices!A1669,Invoice_Line_Items!G:G))</f>
        <v>475.25</v>
      </c>
      <c r="F1669" s="8">
        <f>(SUMIF(Invoice_Line_Items!B:B,Invoices!A1669,Invoice_Line_Items!G:G))*(1-C1669)</f>
        <v>475.25</v>
      </c>
      <c r="G1669" s="8">
        <f>SUMIF(Invoice_Line_Items!B:B,Invoices!A1669,Invoice_Line_Items!I:I)-(E1669-F1669)</f>
        <v>189.4</v>
      </c>
      <c r="H1669" s="8">
        <f t="shared" si="52"/>
        <v>8</v>
      </c>
      <c r="I1669">
        <f t="shared" si="53"/>
        <v>2021</v>
      </c>
    </row>
    <row r="1670" spans="1:9" x14ac:dyDescent="0.15">
      <c r="A1670" t="s">
        <v>1774</v>
      </c>
      <c r="B1670" t="s">
        <v>17</v>
      </c>
      <c r="C1670" s="3">
        <v>0.1</v>
      </c>
      <c r="D1670" s="2">
        <v>44422.486962617091</v>
      </c>
      <c r="E1670" s="8">
        <f>(SUMIF(Invoice_Line_Items!B:B,Invoices!A1670,Invoice_Line_Items!G:G))</f>
        <v>479.45</v>
      </c>
      <c r="F1670" s="8">
        <f>(SUMIF(Invoice_Line_Items!B:B,Invoices!A1670,Invoice_Line_Items!G:G))*(1-C1670)</f>
        <v>431.505</v>
      </c>
      <c r="G1670" s="8">
        <f>SUMIF(Invoice_Line_Items!B:B,Invoices!A1670,Invoice_Line_Items!I:I)-(E1670-F1670)</f>
        <v>135.95499999999998</v>
      </c>
      <c r="H1670" s="8">
        <f t="shared" si="52"/>
        <v>8</v>
      </c>
      <c r="I1670">
        <f t="shared" si="53"/>
        <v>2021</v>
      </c>
    </row>
    <row r="1671" spans="1:9" x14ac:dyDescent="0.15">
      <c r="A1671" t="s">
        <v>1775</v>
      </c>
      <c r="B1671" t="s">
        <v>29</v>
      </c>
      <c r="C1671" s="3">
        <v>0</v>
      </c>
      <c r="D1671" s="2">
        <v>44422.782151952044</v>
      </c>
      <c r="E1671" s="8">
        <f>(SUMIF(Invoice_Line_Items!B:B,Invoices!A1671,Invoice_Line_Items!G:G))</f>
        <v>1480.15</v>
      </c>
      <c r="F1671" s="8">
        <f>(SUMIF(Invoice_Line_Items!B:B,Invoices!A1671,Invoice_Line_Items!G:G))*(1-C1671)</f>
        <v>1480.15</v>
      </c>
      <c r="G1671" s="8">
        <f>SUMIF(Invoice_Line_Items!B:B,Invoices!A1671,Invoice_Line_Items!I:I)-(E1671-F1671)</f>
        <v>484.34999999999997</v>
      </c>
      <c r="H1671" s="8">
        <f t="shared" si="52"/>
        <v>8</v>
      </c>
      <c r="I1671">
        <f t="shared" si="53"/>
        <v>2021</v>
      </c>
    </row>
    <row r="1672" spans="1:9" x14ac:dyDescent="0.15">
      <c r="A1672" t="s">
        <v>1776</v>
      </c>
      <c r="B1672" t="s">
        <v>19</v>
      </c>
      <c r="C1672" s="3">
        <v>0.2</v>
      </c>
      <c r="D1672" s="2">
        <v>44423.025522297634</v>
      </c>
      <c r="E1672" s="8">
        <f>(SUMIF(Invoice_Line_Items!B:B,Invoices!A1672,Invoice_Line_Items!G:G))</f>
        <v>949.75</v>
      </c>
      <c r="F1672" s="8">
        <f>(SUMIF(Invoice_Line_Items!B:B,Invoices!A1672,Invoice_Line_Items!G:G))*(1-C1672)</f>
        <v>759.80000000000007</v>
      </c>
      <c r="G1672" s="8">
        <f>SUMIF(Invoice_Line_Items!B:B,Invoices!A1672,Invoice_Line_Items!I:I)-(E1672-F1672)</f>
        <v>255.55</v>
      </c>
      <c r="H1672" s="8">
        <f t="shared" si="52"/>
        <v>8</v>
      </c>
      <c r="I1672">
        <f t="shared" si="53"/>
        <v>2021</v>
      </c>
    </row>
    <row r="1673" spans="1:9" x14ac:dyDescent="0.15">
      <c r="A1673" t="s">
        <v>1777</v>
      </c>
      <c r="B1673" t="s">
        <v>24</v>
      </c>
      <c r="C1673" s="3">
        <v>0.2</v>
      </c>
      <c r="D1673" s="2">
        <v>44423.442203186452</v>
      </c>
      <c r="E1673" s="8">
        <f>(SUMIF(Invoice_Line_Items!B:B,Invoices!A1673,Invoice_Line_Items!G:G))</f>
        <v>99.75</v>
      </c>
      <c r="F1673" s="8">
        <f>(SUMIF(Invoice_Line_Items!B:B,Invoices!A1673,Invoice_Line_Items!G:G))*(1-C1673)</f>
        <v>79.800000000000011</v>
      </c>
      <c r="G1673" s="8">
        <f>SUMIF(Invoice_Line_Items!B:B,Invoices!A1673,Invoice_Line_Items!I:I)-(E1673-F1673)</f>
        <v>17.300000000000011</v>
      </c>
      <c r="H1673" s="8">
        <f t="shared" si="52"/>
        <v>8</v>
      </c>
      <c r="I1673">
        <f t="shared" si="53"/>
        <v>2021</v>
      </c>
    </row>
    <row r="1674" spans="1:9" x14ac:dyDescent="0.15">
      <c r="A1674" t="s">
        <v>1778</v>
      </c>
      <c r="B1674" t="s">
        <v>17</v>
      </c>
      <c r="C1674" s="3">
        <v>0</v>
      </c>
      <c r="D1674" s="2">
        <v>44423.477848217095</v>
      </c>
      <c r="E1674" s="8">
        <f>(SUMIF(Invoice_Line_Items!B:B,Invoices!A1674,Invoice_Line_Items!G:G))</f>
        <v>115.6</v>
      </c>
      <c r="F1674" s="8">
        <f>(SUMIF(Invoice_Line_Items!B:B,Invoices!A1674,Invoice_Line_Items!G:G))*(1-C1674)</f>
        <v>115.6</v>
      </c>
      <c r="G1674" s="8">
        <f>SUMIF(Invoice_Line_Items!B:B,Invoices!A1674,Invoice_Line_Items!I:I)-(E1674-F1674)</f>
        <v>42.599999999999994</v>
      </c>
      <c r="H1674" s="8">
        <f t="shared" si="52"/>
        <v>8</v>
      </c>
      <c r="I1674">
        <f t="shared" si="53"/>
        <v>2021</v>
      </c>
    </row>
    <row r="1675" spans="1:9" x14ac:dyDescent="0.15">
      <c r="A1675" t="s">
        <v>1779</v>
      </c>
      <c r="B1675" t="s">
        <v>29</v>
      </c>
      <c r="C1675" s="3">
        <v>0</v>
      </c>
      <c r="D1675" s="2">
        <v>44423.682370388487</v>
      </c>
      <c r="E1675" s="8">
        <f>(SUMIF(Invoice_Line_Items!B:B,Invoices!A1675,Invoice_Line_Items!G:G))</f>
        <v>49.95</v>
      </c>
      <c r="F1675" s="8">
        <f>(SUMIF(Invoice_Line_Items!B:B,Invoices!A1675,Invoice_Line_Items!G:G))*(1-C1675)</f>
        <v>49.95</v>
      </c>
      <c r="G1675" s="8">
        <f>SUMIF(Invoice_Line_Items!B:B,Invoices!A1675,Invoice_Line_Items!I:I)-(E1675-F1675)</f>
        <v>21.200000000000003</v>
      </c>
      <c r="H1675" s="8">
        <f t="shared" si="52"/>
        <v>8</v>
      </c>
      <c r="I1675">
        <f t="shared" si="53"/>
        <v>2021</v>
      </c>
    </row>
    <row r="1676" spans="1:9" x14ac:dyDescent="0.15">
      <c r="A1676" t="s">
        <v>1780</v>
      </c>
      <c r="B1676" t="s">
        <v>23</v>
      </c>
      <c r="C1676" s="3">
        <v>0.1</v>
      </c>
      <c r="D1676" s="2">
        <v>44424.04909773785</v>
      </c>
      <c r="E1676" s="8">
        <f>(SUMIF(Invoice_Line_Items!B:B,Invoices!A1676,Invoice_Line_Items!G:G))</f>
        <v>2.95</v>
      </c>
      <c r="F1676" s="8">
        <f>(SUMIF(Invoice_Line_Items!B:B,Invoices!A1676,Invoice_Line_Items!G:G))*(1-C1676)</f>
        <v>2.6550000000000002</v>
      </c>
      <c r="G1676" s="8">
        <f>SUMIF(Invoice_Line_Items!B:B,Invoices!A1676,Invoice_Line_Items!I:I)-(E1676-F1676)</f>
        <v>0.8550000000000002</v>
      </c>
      <c r="H1676" s="8">
        <f t="shared" si="52"/>
        <v>8</v>
      </c>
      <c r="I1676">
        <f t="shared" si="53"/>
        <v>2021</v>
      </c>
    </row>
    <row r="1677" spans="1:9" x14ac:dyDescent="0.15">
      <c r="A1677" t="s">
        <v>1781</v>
      </c>
      <c r="B1677" t="s">
        <v>23</v>
      </c>
      <c r="C1677" s="3">
        <v>0.1</v>
      </c>
      <c r="D1677" s="2">
        <v>44424.187051365436</v>
      </c>
      <c r="E1677" s="8">
        <f>(SUMIF(Invoice_Line_Items!B:B,Invoices!A1677,Invoice_Line_Items!G:G))</f>
        <v>342.4</v>
      </c>
      <c r="F1677" s="8">
        <f>(SUMIF(Invoice_Line_Items!B:B,Invoices!A1677,Invoice_Line_Items!G:G))*(1-C1677)</f>
        <v>308.15999999999997</v>
      </c>
      <c r="G1677" s="8">
        <f>SUMIF(Invoice_Line_Items!B:B,Invoices!A1677,Invoice_Line_Items!I:I)-(E1677-F1677)</f>
        <v>84.66</v>
      </c>
      <c r="H1677" s="8">
        <f t="shared" si="52"/>
        <v>8</v>
      </c>
      <c r="I1677">
        <f t="shared" si="53"/>
        <v>2021</v>
      </c>
    </row>
    <row r="1678" spans="1:9" x14ac:dyDescent="0.15">
      <c r="A1678" t="s">
        <v>1782</v>
      </c>
      <c r="B1678" t="s">
        <v>20</v>
      </c>
      <c r="C1678" s="3">
        <v>0.1</v>
      </c>
      <c r="D1678" s="2">
        <v>44424.187739027468</v>
      </c>
      <c r="E1678" s="8">
        <f>(SUMIF(Invoice_Line_Items!B:B,Invoices!A1678,Invoice_Line_Items!G:G))</f>
        <v>7220.6499999999978</v>
      </c>
      <c r="F1678" s="8">
        <f>(SUMIF(Invoice_Line_Items!B:B,Invoices!A1678,Invoice_Line_Items!G:G))*(1-C1678)</f>
        <v>6498.5849999999982</v>
      </c>
      <c r="G1678" s="8">
        <f>SUMIF(Invoice_Line_Items!B:B,Invoices!A1678,Invoice_Line_Items!I:I)-(E1678-F1678)</f>
        <v>1597.4349999999999</v>
      </c>
      <c r="H1678" s="8">
        <f t="shared" si="52"/>
        <v>8</v>
      </c>
      <c r="I1678">
        <f t="shared" si="53"/>
        <v>2021</v>
      </c>
    </row>
    <row r="1679" spans="1:9" x14ac:dyDescent="0.15">
      <c r="A1679" t="s">
        <v>1783</v>
      </c>
      <c r="B1679" t="s">
        <v>23</v>
      </c>
      <c r="C1679" s="3">
        <v>0.1</v>
      </c>
      <c r="D1679" s="2">
        <v>44424.622429419869</v>
      </c>
      <c r="E1679" s="8">
        <f>(SUMIF(Invoice_Line_Items!B:B,Invoices!A1679,Invoice_Line_Items!G:G))</f>
        <v>1222.0000000000002</v>
      </c>
      <c r="F1679" s="8">
        <f>(SUMIF(Invoice_Line_Items!B:B,Invoices!A1679,Invoice_Line_Items!G:G))*(1-C1679)</f>
        <v>1099.8000000000002</v>
      </c>
      <c r="G1679" s="8">
        <f>SUMIF(Invoice_Line_Items!B:B,Invoices!A1679,Invoice_Line_Items!I:I)-(E1679-F1679)</f>
        <v>302.04999999999995</v>
      </c>
      <c r="H1679" s="8">
        <f t="shared" si="52"/>
        <v>8</v>
      </c>
      <c r="I1679">
        <f t="shared" si="53"/>
        <v>2021</v>
      </c>
    </row>
    <row r="1680" spans="1:9" x14ac:dyDescent="0.15">
      <c r="A1680" t="s">
        <v>1784</v>
      </c>
      <c r="B1680" t="s">
        <v>19</v>
      </c>
      <c r="C1680" s="3">
        <v>0.2</v>
      </c>
      <c r="D1680" s="2">
        <v>44424.650149354871</v>
      </c>
      <c r="E1680" s="8">
        <f>(SUMIF(Invoice_Line_Items!B:B,Invoices!A1680,Invoice_Line_Items!G:G))</f>
        <v>59.849999999999994</v>
      </c>
      <c r="F1680" s="8">
        <f>(SUMIF(Invoice_Line_Items!B:B,Invoices!A1680,Invoice_Line_Items!G:G))*(1-C1680)</f>
        <v>47.879999999999995</v>
      </c>
      <c r="G1680" s="8">
        <f>SUMIF(Invoice_Line_Items!B:B,Invoices!A1680,Invoice_Line_Items!I:I)-(E1680-F1680)</f>
        <v>10.379999999999999</v>
      </c>
      <c r="H1680" s="8">
        <f t="shared" si="52"/>
        <v>8</v>
      </c>
      <c r="I1680">
        <f t="shared" si="53"/>
        <v>2021</v>
      </c>
    </row>
    <row r="1681" spans="1:9" x14ac:dyDescent="0.15">
      <c r="A1681" t="s">
        <v>1785</v>
      </c>
      <c r="B1681" t="s">
        <v>20</v>
      </c>
      <c r="C1681" s="3">
        <v>0</v>
      </c>
      <c r="D1681" s="2">
        <v>44424.852256015976</v>
      </c>
      <c r="E1681" s="8">
        <f>(SUMIF(Invoice_Line_Items!B:B,Invoices!A1681,Invoice_Line_Items!G:G))</f>
        <v>2032.9499999999998</v>
      </c>
      <c r="F1681" s="8">
        <f>(SUMIF(Invoice_Line_Items!B:B,Invoices!A1681,Invoice_Line_Items!G:G))*(1-C1681)</f>
        <v>2032.9499999999998</v>
      </c>
      <c r="G1681" s="8">
        <f>SUMIF(Invoice_Line_Items!B:B,Invoices!A1681,Invoice_Line_Items!I:I)-(E1681-F1681)</f>
        <v>671.64999999999986</v>
      </c>
      <c r="H1681" s="8">
        <f t="shared" si="52"/>
        <v>8</v>
      </c>
      <c r="I1681">
        <f t="shared" si="53"/>
        <v>2021</v>
      </c>
    </row>
    <row r="1682" spans="1:9" x14ac:dyDescent="0.15">
      <c r="A1682" t="s">
        <v>1786</v>
      </c>
      <c r="B1682" t="s">
        <v>20</v>
      </c>
      <c r="C1682" s="3">
        <v>0</v>
      </c>
      <c r="D1682" s="2">
        <v>44425.108207726931</v>
      </c>
      <c r="E1682" s="8">
        <f>(SUMIF(Invoice_Line_Items!B:B,Invoices!A1682,Invoice_Line_Items!G:G))</f>
        <v>103.65</v>
      </c>
      <c r="F1682" s="8">
        <f>(SUMIF(Invoice_Line_Items!B:B,Invoices!A1682,Invoice_Line_Items!G:G))*(1-C1682)</f>
        <v>103.65</v>
      </c>
      <c r="G1682" s="8">
        <f>SUMIF(Invoice_Line_Items!B:B,Invoices!A1682,Invoice_Line_Items!I:I)-(E1682-F1682)</f>
        <v>55.4</v>
      </c>
      <c r="H1682" s="8">
        <f t="shared" si="52"/>
        <v>8</v>
      </c>
      <c r="I1682">
        <f t="shared" si="53"/>
        <v>2021</v>
      </c>
    </row>
    <row r="1683" spans="1:9" x14ac:dyDescent="0.15">
      <c r="A1683" t="s">
        <v>1787</v>
      </c>
      <c r="B1683" t="s">
        <v>23</v>
      </c>
      <c r="C1683" s="3">
        <v>0</v>
      </c>
      <c r="D1683" s="2">
        <v>44425.601891287297</v>
      </c>
      <c r="E1683" s="8">
        <f>(SUMIF(Invoice_Line_Items!B:B,Invoices!A1683,Invoice_Line_Items!G:G))</f>
        <v>48.849999999999994</v>
      </c>
      <c r="F1683" s="8">
        <f>(SUMIF(Invoice_Line_Items!B:B,Invoices!A1683,Invoice_Line_Items!G:G))*(1-C1683)</f>
        <v>48.849999999999994</v>
      </c>
      <c r="G1683" s="8">
        <f>SUMIF(Invoice_Line_Items!B:B,Invoices!A1683,Invoice_Line_Items!I:I)-(E1683-F1683)</f>
        <v>18.449999999999996</v>
      </c>
      <c r="H1683" s="8">
        <f t="shared" si="52"/>
        <v>8</v>
      </c>
      <c r="I1683">
        <f t="shared" si="53"/>
        <v>2021</v>
      </c>
    </row>
    <row r="1684" spans="1:9" x14ac:dyDescent="0.15">
      <c r="A1684" t="s">
        <v>1788</v>
      </c>
      <c r="B1684" t="s">
        <v>19</v>
      </c>
      <c r="C1684" s="3">
        <v>0</v>
      </c>
      <c r="D1684" s="2">
        <v>44425.698014870293</v>
      </c>
      <c r="E1684" s="8">
        <f>(SUMIF(Invoice_Line_Items!B:B,Invoices!A1684,Invoice_Line_Items!G:G))</f>
        <v>214.45</v>
      </c>
      <c r="F1684" s="8">
        <f>(SUMIF(Invoice_Line_Items!B:B,Invoices!A1684,Invoice_Line_Items!G:G))*(1-C1684)</f>
        <v>214.45</v>
      </c>
      <c r="G1684" s="8">
        <f>SUMIF(Invoice_Line_Items!B:B,Invoices!A1684,Invoice_Line_Items!I:I)-(E1684-F1684)</f>
        <v>110.95</v>
      </c>
      <c r="H1684" s="8">
        <f t="shared" si="52"/>
        <v>8</v>
      </c>
      <c r="I1684">
        <f t="shared" si="53"/>
        <v>2021</v>
      </c>
    </row>
    <row r="1685" spans="1:9" x14ac:dyDescent="0.15">
      <c r="A1685" t="s">
        <v>1789</v>
      </c>
      <c r="B1685" t="s">
        <v>19</v>
      </c>
      <c r="C1685" s="3">
        <v>0</v>
      </c>
      <c r="D1685" s="2">
        <v>44425.71666530292</v>
      </c>
      <c r="E1685" s="8">
        <f>(SUMIF(Invoice_Line_Items!B:B,Invoices!A1685,Invoice_Line_Items!G:G))</f>
        <v>12.95</v>
      </c>
      <c r="F1685" s="8">
        <f>(SUMIF(Invoice_Line_Items!B:B,Invoices!A1685,Invoice_Line_Items!G:G))*(1-C1685)</f>
        <v>12.95</v>
      </c>
      <c r="G1685" s="8">
        <f>SUMIF(Invoice_Line_Items!B:B,Invoices!A1685,Invoice_Line_Items!I:I)-(E1685-F1685)</f>
        <v>4.1999999999999993</v>
      </c>
      <c r="H1685" s="8">
        <f t="shared" si="52"/>
        <v>8</v>
      </c>
      <c r="I1685">
        <f t="shared" si="53"/>
        <v>2021</v>
      </c>
    </row>
    <row r="1686" spans="1:9" x14ac:dyDescent="0.15">
      <c r="A1686" t="s">
        <v>1790</v>
      </c>
      <c r="B1686" t="s">
        <v>22</v>
      </c>
      <c r="C1686" s="3">
        <v>0</v>
      </c>
      <c r="D1686" s="2">
        <v>44425.734436830615</v>
      </c>
      <c r="E1686" s="8">
        <f>(SUMIF(Invoice_Line_Items!B:B,Invoices!A1686,Invoice_Line_Items!G:G))</f>
        <v>1161.6000000000001</v>
      </c>
      <c r="F1686" s="8">
        <f>(SUMIF(Invoice_Line_Items!B:B,Invoices!A1686,Invoice_Line_Items!G:G))*(1-C1686)</f>
        <v>1161.6000000000001</v>
      </c>
      <c r="G1686" s="8">
        <f>SUMIF(Invoice_Line_Items!B:B,Invoices!A1686,Invoice_Line_Items!I:I)-(E1686-F1686)</f>
        <v>427.34999999999991</v>
      </c>
      <c r="H1686" s="8">
        <f t="shared" si="52"/>
        <v>8</v>
      </c>
      <c r="I1686">
        <f t="shared" si="53"/>
        <v>2021</v>
      </c>
    </row>
    <row r="1687" spans="1:9" x14ac:dyDescent="0.15">
      <c r="A1687" t="s">
        <v>1791</v>
      </c>
      <c r="B1687" t="s">
        <v>17</v>
      </c>
      <c r="C1687" s="3">
        <v>0.1</v>
      </c>
      <c r="D1687" s="2">
        <v>44425.769754699817</v>
      </c>
      <c r="E1687" s="8">
        <f>(SUMIF(Invoice_Line_Items!B:B,Invoices!A1687,Invoice_Line_Items!G:G))</f>
        <v>1034.0500000000002</v>
      </c>
      <c r="F1687" s="8">
        <f>(SUMIF(Invoice_Line_Items!B:B,Invoices!A1687,Invoice_Line_Items!G:G))*(1-C1687)</f>
        <v>930.64500000000021</v>
      </c>
      <c r="G1687" s="8">
        <f>SUMIF(Invoice_Line_Items!B:B,Invoices!A1687,Invoice_Line_Items!I:I)-(E1687-F1687)</f>
        <v>239.64499999999998</v>
      </c>
      <c r="H1687" s="8">
        <f t="shared" si="52"/>
        <v>8</v>
      </c>
      <c r="I1687">
        <f t="shared" si="53"/>
        <v>2021</v>
      </c>
    </row>
    <row r="1688" spans="1:9" x14ac:dyDescent="0.15">
      <c r="A1688" t="s">
        <v>1792</v>
      </c>
      <c r="B1688" t="s">
        <v>24</v>
      </c>
      <c r="C1688" s="3">
        <v>0.2</v>
      </c>
      <c r="D1688" s="2">
        <v>44425.782102052246</v>
      </c>
      <c r="E1688" s="8">
        <f>(SUMIF(Invoice_Line_Items!B:B,Invoices!A1688,Invoice_Line_Items!G:G))</f>
        <v>657.15</v>
      </c>
      <c r="F1688" s="8">
        <f>(SUMIF(Invoice_Line_Items!B:B,Invoices!A1688,Invoice_Line_Items!G:G))*(1-C1688)</f>
        <v>525.72</v>
      </c>
      <c r="G1688" s="8">
        <f>SUMIF(Invoice_Line_Items!B:B,Invoices!A1688,Invoice_Line_Items!I:I)-(E1688-F1688)</f>
        <v>93.77000000000001</v>
      </c>
      <c r="H1688" s="8">
        <f t="shared" si="52"/>
        <v>8</v>
      </c>
      <c r="I1688">
        <f t="shared" si="53"/>
        <v>2021</v>
      </c>
    </row>
    <row r="1689" spans="1:9" x14ac:dyDescent="0.15">
      <c r="A1689" t="s">
        <v>1793</v>
      </c>
      <c r="B1689" t="s">
        <v>23</v>
      </c>
      <c r="C1689" s="3">
        <v>0</v>
      </c>
      <c r="D1689" s="2">
        <v>44425.942274600784</v>
      </c>
      <c r="E1689" s="8">
        <f>(SUMIF(Invoice_Line_Items!B:B,Invoices!A1689,Invoice_Line_Items!G:G))</f>
        <v>1483.3</v>
      </c>
      <c r="F1689" s="8">
        <f>(SUMIF(Invoice_Line_Items!B:B,Invoices!A1689,Invoice_Line_Items!G:G))*(1-C1689)</f>
        <v>1483.3</v>
      </c>
      <c r="G1689" s="8">
        <f>SUMIF(Invoice_Line_Items!B:B,Invoices!A1689,Invoice_Line_Items!I:I)-(E1689-F1689)</f>
        <v>670.4</v>
      </c>
      <c r="H1689" s="8">
        <f t="shared" si="52"/>
        <v>8</v>
      </c>
      <c r="I1689">
        <f t="shared" si="53"/>
        <v>2021</v>
      </c>
    </row>
    <row r="1690" spans="1:9" x14ac:dyDescent="0.15">
      <c r="A1690" t="s">
        <v>1794</v>
      </c>
      <c r="B1690" t="s">
        <v>17</v>
      </c>
      <c r="C1690" s="3">
        <v>0</v>
      </c>
      <c r="D1690" s="2">
        <v>44426.049366356914</v>
      </c>
      <c r="E1690" s="8">
        <f>(SUMIF(Invoice_Line_Items!B:B,Invoices!A1690,Invoice_Line_Items!G:G))</f>
        <v>490.9</v>
      </c>
      <c r="F1690" s="8">
        <f>(SUMIF(Invoice_Line_Items!B:B,Invoices!A1690,Invoice_Line_Items!G:G))*(1-C1690)</f>
        <v>490.9</v>
      </c>
      <c r="G1690" s="8">
        <f>SUMIF(Invoice_Line_Items!B:B,Invoices!A1690,Invoice_Line_Items!I:I)-(E1690-F1690)</f>
        <v>175.44999999999993</v>
      </c>
      <c r="H1690" s="8">
        <f t="shared" si="52"/>
        <v>8</v>
      </c>
      <c r="I1690">
        <f t="shared" si="53"/>
        <v>2021</v>
      </c>
    </row>
    <row r="1691" spans="1:9" x14ac:dyDescent="0.15">
      <c r="A1691" t="s">
        <v>1795</v>
      </c>
      <c r="B1691" t="s">
        <v>20</v>
      </c>
      <c r="C1691" s="3">
        <v>0</v>
      </c>
      <c r="D1691" s="2">
        <v>44426.141654038773</v>
      </c>
      <c r="E1691" s="8">
        <f>(SUMIF(Invoice_Line_Items!B:B,Invoices!A1691,Invoice_Line_Items!G:G))</f>
        <v>447.49999999999994</v>
      </c>
      <c r="F1691" s="8">
        <f>(SUMIF(Invoice_Line_Items!B:B,Invoices!A1691,Invoice_Line_Items!G:G))*(1-C1691)</f>
        <v>447.49999999999994</v>
      </c>
      <c r="G1691" s="8">
        <f>SUMIF(Invoice_Line_Items!B:B,Invoices!A1691,Invoice_Line_Items!I:I)-(E1691-F1691)</f>
        <v>159.99999999999997</v>
      </c>
      <c r="H1691" s="8">
        <f t="shared" si="52"/>
        <v>8</v>
      </c>
      <c r="I1691">
        <f t="shared" si="53"/>
        <v>2021</v>
      </c>
    </row>
    <row r="1692" spans="1:9" x14ac:dyDescent="0.15">
      <c r="A1692" t="s">
        <v>1796</v>
      </c>
      <c r="B1692" t="s">
        <v>17</v>
      </c>
      <c r="C1692" s="3">
        <v>0</v>
      </c>
      <c r="D1692" s="2">
        <v>44426.163294310005</v>
      </c>
      <c r="E1692" s="8">
        <f>(SUMIF(Invoice_Line_Items!B:B,Invoices!A1692,Invoice_Line_Items!G:G))</f>
        <v>35</v>
      </c>
      <c r="F1692" s="8">
        <f>(SUMIF(Invoice_Line_Items!B:B,Invoices!A1692,Invoice_Line_Items!G:G))*(1-C1692)</f>
        <v>35</v>
      </c>
      <c r="G1692" s="8">
        <f>SUMIF(Invoice_Line_Items!B:B,Invoices!A1692,Invoice_Line_Items!I:I)-(E1692-F1692)</f>
        <v>5.4999999999999982</v>
      </c>
      <c r="H1692" s="8">
        <f t="shared" si="52"/>
        <v>8</v>
      </c>
      <c r="I1692">
        <f t="shared" si="53"/>
        <v>2021</v>
      </c>
    </row>
    <row r="1693" spans="1:9" x14ac:dyDescent="0.15">
      <c r="A1693" t="s">
        <v>1797</v>
      </c>
      <c r="B1693" t="s">
        <v>29</v>
      </c>
      <c r="C1693" s="3">
        <v>0.2</v>
      </c>
      <c r="D1693" s="2">
        <v>44426.239063947178</v>
      </c>
      <c r="E1693" s="8">
        <f>(SUMIF(Invoice_Line_Items!B:B,Invoices!A1693,Invoice_Line_Items!G:G))</f>
        <v>122.64999999999999</v>
      </c>
      <c r="F1693" s="8">
        <f>(SUMIF(Invoice_Line_Items!B:B,Invoices!A1693,Invoice_Line_Items!G:G))*(1-C1693)</f>
        <v>98.12</v>
      </c>
      <c r="G1693" s="8">
        <f>SUMIF(Invoice_Line_Items!B:B,Invoices!A1693,Invoice_Line_Items!I:I)-(E1693-F1693)</f>
        <v>21.320000000000007</v>
      </c>
      <c r="H1693" s="8">
        <f t="shared" si="52"/>
        <v>8</v>
      </c>
      <c r="I1693">
        <f t="shared" si="53"/>
        <v>2021</v>
      </c>
    </row>
    <row r="1694" spans="1:9" x14ac:dyDescent="0.15">
      <c r="A1694" t="s">
        <v>1798</v>
      </c>
      <c r="B1694" t="s">
        <v>19</v>
      </c>
      <c r="C1694" s="3">
        <v>0.1</v>
      </c>
      <c r="D1694" s="2">
        <v>44426.473589649613</v>
      </c>
      <c r="E1694" s="8">
        <f>(SUMIF(Invoice_Line_Items!B:B,Invoices!A1694,Invoice_Line_Items!G:G))</f>
        <v>799.5</v>
      </c>
      <c r="F1694" s="8">
        <f>(SUMIF(Invoice_Line_Items!B:B,Invoices!A1694,Invoice_Line_Items!G:G))*(1-C1694)</f>
        <v>719.55000000000007</v>
      </c>
      <c r="G1694" s="8">
        <f>SUMIF(Invoice_Line_Items!B:B,Invoices!A1694,Invoice_Line_Items!I:I)-(E1694-F1694)</f>
        <v>199.55000000000007</v>
      </c>
      <c r="H1694" s="8">
        <f t="shared" si="52"/>
        <v>8</v>
      </c>
      <c r="I1694">
        <f t="shared" si="53"/>
        <v>2021</v>
      </c>
    </row>
    <row r="1695" spans="1:9" x14ac:dyDescent="0.15">
      <c r="A1695" t="s">
        <v>1799</v>
      </c>
      <c r="B1695" t="s">
        <v>24</v>
      </c>
      <c r="C1695" s="3">
        <v>0</v>
      </c>
      <c r="D1695" s="2">
        <v>44426.940354944098</v>
      </c>
      <c r="E1695" s="8">
        <f>(SUMIF(Invoice_Line_Items!B:B,Invoices!A1695,Invoice_Line_Items!G:G))</f>
        <v>129.75</v>
      </c>
      <c r="F1695" s="8">
        <f>(SUMIF(Invoice_Line_Items!B:B,Invoices!A1695,Invoice_Line_Items!G:G))*(1-C1695)</f>
        <v>129.75</v>
      </c>
      <c r="G1695" s="8">
        <f>SUMIF(Invoice_Line_Items!B:B,Invoices!A1695,Invoice_Line_Items!I:I)-(E1695-F1695)</f>
        <v>49.75</v>
      </c>
      <c r="H1695" s="8">
        <f t="shared" si="52"/>
        <v>8</v>
      </c>
      <c r="I1695">
        <f t="shared" si="53"/>
        <v>2021</v>
      </c>
    </row>
    <row r="1696" spans="1:9" x14ac:dyDescent="0.15">
      <c r="A1696" t="s">
        <v>1800</v>
      </c>
      <c r="B1696" t="s">
        <v>17</v>
      </c>
      <c r="C1696" s="3">
        <v>0.1</v>
      </c>
      <c r="D1696" s="2">
        <v>44427.196147533119</v>
      </c>
      <c r="E1696" s="8">
        <f>(SUMIF(Invoice_Line_Items!B:B,Invoices!A1696,Invoice_Line_Items!G:G))</f>
        <v>399</v>
      </c>
      <c r="F1696" s="8">
        <f>(SUMIF(Invoice_Line_Items!B:B,Invoices!A1696,Invoice_Line_Items!G:G))*(1-C1696)</f>
        <v>359.1</v>
      </c>
      <c r="G1696" s="8">
        <f>SUMIF(Invoice_Line_Items!B:B,Invoices!A1696,Invoice_Line_Items!I:I)-(E1696-F1696)</f>
        <v>109.10000000000002</v>
      </c>
      <c r="H1696" s="8">
        <f t="shared" si="52"/>
        <v>8</v>
      </c>
      <c r="I1696">
        <f t="shared" si="53"/>
        <v>2021</v>
      </c>
    </row>
    <row r="1697" spans="1:9" x14ac:dyDescent="0.15">
      <c r="A1697" t="s">
        <v>1801</v>
      </c>
      <c r="B1697" t="s">
        <v>22</v>
      </c>
      <c r="C1697" s="3">
        <v>0</v>
      </c>
      <c r="D1697" s="2">
        <v>44427.559953865239</v>
      </c>
      <c r="E1697" s="8">
        <f>(SUMIF(Invoice_Line_Items!B:B,Invoices!A1697,Invoice_Line_Items!G:G))</f>
        <v>477.49999999999994</v>
      </c>
      <c r="F1697" s="8">
        <f>(SUMIF(Invoice_Line_Items!B:B,Invoices!A1697,Invoice_Line_Items!G:G))*(1-C1697)</f>
        <v>477.49999999999994</v>
      </c>
      <c r="G1697" s="8">
        <f>SUMIF(Invoice_Line_Items!B:B,Invoices!A1697,Invoice_Line_Items!I:I)-(E1697-F1697)</f>
        <v>107.84999999999998</v>
      </c>
      <c r="H1697" s="8">
        <f t="shared" si="52"/>
        <v>8</v>
      </c>
      <c r="I1697">
        <f t="shared" si="53"/>
        <v>2021</v>
      </c>
    </row>
    <row r="1698" spans="1:9" x14ac:dyDescent="0.15">
      <c r="A1698" t="s">
        <v>1802</v>
      </c>
      <c r="B1698" t="s">
        <v>29</v>
      </c>
      <c r="C1698" s="3">
        <v>0</v>
      </c>
      <c r="D1698" s="2">
        <v>44427.642612515578</v>
      </c>
      <c r="E1698" s="8">
        <f>(SUMIF(Invoice_Line_Items!B:B,Invoices!A1698,Invoice_Line_Items!G:G))</f>
        <v>907.5</v>
      </c>
      <c r="F1698" s="8">
        <f>(SUMIF(Invoice_Line_Items!B:B,Invoices!A1698,Invoice_Line_Items!G:G))*(1-C1698)</f>
        <v>907.5</v>
      </c>
      <c r="G1698" s="8">
        <f>SUMIF(Invoice_Line_Items!B:B,Invoices!A1698,Invoice_Line_Items!I:I)-(E1698-F1698)</f>
        <v>288.64999999999992</v>
      </c>
      <c r="H1698" s="8">
        <f t="shared" si="52"/>
        <v>8</v>
      </c>
      <c r="I1698">
        <f t="shared" si="53"/>
        <v>2021</v>
      </c>
    </row>
    <row r="1699" spans="1:9" x14ac:dyDescent="0.15">
      <c r="A1699" t="s">
        <v>1803</v>
      </c>
      <c r="B1699" t="s">
        <v>24</v>
      </c>
      <c r="C1699" s="3">
        <v>0.2</v>
      </c>
      <c r="D1699" s="2">
        <v>44428.089256552965</v>
      </c>
      <c r="E1699" s="8">
        <f>(SUMIF(Invoice_Line_Items!B:B,Invoices!A1699,Invoice_Line_Items!G:G))</f>
        <v>255.39999999999998</v>
      </c>
      <c r="F1699" s="8">
        <f>(SUMIF(Invoice_Line_Items!B:B,Invoices!A1699,Invoice_Line_Items!G:G))*(1-C1699)</f>
        <v>204.32</v>
      </c>
      <c r="G1699" s="8">
        <f>SUMIF(Invoice_Line_Items!B:B,Invoices!A1699,Invoice_Line_Items!I:I)-(E1699-F1699)</f>
        <v>51.820000000000022</v>
      </c>
      <c r="H1699" s="8">
        <f t="shared" si="52"/>
        <v>8</v>
      </c>
      <c r="I1699">
        <f t="shared" si="53"/>
        <v>2021</v>
      </c>
    </row>
    <row r="1700" spans="1:9" x14ac:dyDescent="0.15">
      <c r="A1700" t="s">
        <v>1804</v>
      </c>
      <c r="B1700" t="s">
        <v>21</v>
      </c>
      <c r="C1700" s="3">
        <v>0</v>
      </c>
      <c r="D1700" s="2">
        <v>44428.504629891599</v>
      </c>
      <c r="E1700" s="8">
        <f>(SUMIF(Invoice_Line_Items!B:B,Invoices!A1700,Invoice_Line_Items!G:G))</f>
        <v>3474.7999999999997</v>
      </c>
      <c r="F1700" s="8">
        <f>(SUMIF(Invoice_Line_Items!B:B,Invoices!A1700,Invoice_Line_Items!G:G))*(1-C1700)</f>
        <v>3474.7999999999997</v>
      </c>
      <c r="G1700" s="8">
        <f>SUMIF(Invoice_Line_Items!B:B,Invoices!A1700,Invoice_Line_Items!I:I)-(E1700-F1700)</f>
        <v>1362.0000000000002</v>
      </c>
      <c r="H1700" s="8">
        <f t="shared" si="52"/>
        <v>8</v>
      </c>
      <c r="I1700">
        <f t="shared" si="53"/>
        <v>2021</v>
      </c>
    </row>
    <row r="1701" spans="1:9" x14ac:dyDescent="0.15">
      <c r="A1701" t="s">
        <v>1805</v>
      </c>
      <c r="B1701" t="s">
        <v>20</v>
      </c>
      <c r="C1701" s="3">
        <v>0.2</v>
      </c>
      <c r="D1701" s="2">
        <v>44428.998751791296</v>
      </c>
      <c r="E1701" s="8">
        <f>(SUMIF(Invoice_Line_Items!B:B,Invoices!A1701,Invoice_Line_Items!G:G))</f>
        <v>2774.9499999999994</v>
      </c>
      <c r="F1701" s="8">
        <f>(SUMIF(Invoice_Line_Items!B:B,Invoices!A1701,Invoice_Line_Items!G:G))*(1-C1701)</f>
        <v>2219.9599999999996</v>
      </c>
      <c r="G1701" s="8">
        <f>SUMIF(Invoice_Line_Items!B:B,Invoices!A1701,Invoice_Line_Items!I:I)-(E1701-F1701)</f>
        <v>449.36000000000024</v>
      </c>
      <c r="H1701" s="8">
        <f t="shared" si="52"/>
        <v>8</v>
      </c>
      <c r="I1701">
        <f t="shared" si="53"/>
        <v>2021</v>
      </c>
    </row>
    <row r="1702" spans="1:9" x14ac:dyDescent="0.15">
      <c r="A1702" t="s">
        <v>1806</v>
      </c>
      <c r="B1702" t="s">
        <v>19</v>
      </c>
      <c r="C1702" s="3">
        <v>0</v>
      </c>
      <c r="D1702" s="2">
        <v>44429.208927116379</v>
      </c>
      <c r="E1702" s="8">
        <f>(SUMIF(Invoice_Line_Items!B:B,Invoices!A1702,Invoice_Line_Items!G:G))</f>
        <v>17.899999999999999</v>
      </c>
      <c r="F1702" s="8">
        <f>(SUMIF(Invoice_Line_Items!B:B,Invoices!A1702,Invoice_Line_Items!G:G))*(1-C1702)</f>
        <v>17.899999999999999</v>
      </c>
      <c r="G1702" s="8">
        <f>SUMIF(Invoice_Line_Items!B:B,Invoices!A1702,Invoice_Line_Items!I:I)-(E1702-F1702)</f>
        <v>4.1999999999999993</v>
      </c>
      <c r="H1702" s="8">
        <f t="shared" si="52"/>
        <v>8</v>
      </c>
      <c r="I1702">
        <f t="shared" si="53"/>
        <v>2021</v>
      </c>
    </row>
    <row r="1703" spans="1:9" x14ac:dyDescent="0.15">
      <c r="A1703" t="s">
        <v>1807</v>
      </c>
      <c r="B1703" t="s">
        <v>20</v>
      </c>
      <c r="C1703" s="3">
        <v>0</v>
      </c>
      <c r="D1703" s="2">
        <v>44429.306395003317</v>
      </c>
      <c r="E1703" s="8">
        <f>(SUMIF(Invoice_Line_Items!B:B,Invoices!A1703,Invoice_Line_Items!G:G))</f>
        <v>976.80000000000007</v>
      </c>
      <c r="F1703" s="8">
        <f>(SUMIF(Invoice_Line_Items!B:B,Invoices!A1703,Invoice_Line_Items!G:G))*(1-C1703)</f>
        <v>976.80000000000007</v>
      </c>
      <c r="G1703" s="8">
        <f>SUMIF(Invoice_Line_Items!B:B,Invoices!A1703,Invoice_Line_Items!I:I)-(E1703-F1703)</f>
        <v>467.69999999999993</v>
      </c>
      <c r="H1703" s="8">
        <f t="shared" si="52"/>
        <v>8</v>
      </c>
      <c r="I1703">
        <f t="shared" si="53"/>
        <v>2021</v>
      </c>
    </row>
    <row r="1704" spans="1:9" x14ac:dyDescent="0.15">
      <c r="A1704" t="s">
        <v>1808</v>
      </c>
      <c r="B1704" t="s">
        <v>21</v>
      </c>
      <c r="C1704" s="3">
        <v>0</v>
      </c>
      <c r="D1704" s="2">
        <v>44429.381885561757</v>
      </c>
      <c r="E1704" s="8">
        <f>(SUMIF(Invoice_Line_Items!B:B,Invoices!A1704,Invoice_Line_Items!G:G))</f>
        <v>23.95</v>
      </c>
      <c r="F1704" s="8">
        <f>(SUMIF(Invoice_Line_Items!B:B,Invoices!A1704,Invoice_Line_Items!G:G))*(1-C1704)</f>
        <v>23.95</v>
      </c>
      <c r="G1704" s="8">
        <f>SUMIF(Invoice_Line_Items!B:B,Invoices!A1704,Invoice_Line_Items!I:I)-(E1704-F1704)</f>
        <v>10.7</v>
      </c>
      <c r="H1704" s="8">
        <f t="shared" si="52"/>
        <v>8</v>
      </c>
      <c r="I1704">
        <f t="shared" si="53"/>
        <v>2021</v>
      </c>
    </row>
    <row r="1705" spans="1:9" x14ac:dyDescent="0.15">
      <c r="A1705" t="s">
        <v>1809</v>
      </c>
      <c r="B1705" t="s">
        <v>20</v>
      </c>
      <c r="C1705" s="3">
        <v>0</v>
      </c>
      <c r="D1705" s="2">
        <v>44429.503777935097</v>
      </c>
      <c r="E1705" s="8">
        <f>(SUMIF(Invoice_Line_Items!B:B,Invoices!A1705,Invoice_Line_Items!G:G))</f>
        <v>399.75</v>
      </c>
      <c r="F1705" s="8">
        <f>(SUMIF(Invoice_Line_Items!B:B,Invoices!A1705,Invoice_Line_Items!G:G))*(1-C1705)</f>
        <v>399.75</v>
      </c>
      <c r="G1705" s="8">
        <f>SUMIF(Invoice_Line_Items!B:B,Invoices!A1705,Invoice_Line_Items!I:I)-(E1705-F1705)</f>
        <v>139.75</v>
      </c>
      <c r="H1705" s="8">
        <f t="shared" si="52"/>
        <v>8</v>
      </c>
      <c r="I1705">
        <f t="shared" si="53"/>
        <v>2021</v>
      </c>
    </row>
    <row r="1706" spans="1:9" x14ac:dyDescent="0.15">
      <c r="A1706" t="s">
        <v>1810</v>
      </c>
      <c r="B1706" t="s">
        <v>20</v>
      </c>
      <c r="C1706" s="3">
        <v>0.2</v>
      </c>
      <c r="D1706" s="2">
        <v>44429.68545971522</v>
      </c>
      <c r="E1706" s="8">
        <f>(SUMIF(Invoice_Line_Items!B:B,Invoices!A1706,Invoice_Line_Items!G:G))</f>
        <v>746.15</v>
      </c>
      <c r="F1706" s="8">
        <f>(SUMIF(Invoice_Line_Items!B:B,Invoices!A1706,Invoice_Line_Items!G:G))*(1-C1706)</f>
        <v>596.91999999999996</v>
      </c>
      <c r="G1706" s="8">
        <f>SUMIF(Invoice_Line_Items!B:B,Invoices!A1706,Invoice_Line_Items!I:I)-(E1706-F1706)</f>
        <v>118.32</v>
      </c>
      <c r="H1706" s="8">
        <f t="shared" si="52"/>
        <v>8</v>
      </c>
      <c r="I1706">
        <f t="shared" si="53"/>
        <v>2021</v>
      </c>
    </row>
    <row r="1707" spans="1:9" x14ac:dyDescent="0.15">
      <c r="A1707" t="s">
        <v>1811</v>
      </c>
      <c r="B1707" t="s">
        <v>21</v>
      </c>
      <c r="C1707" s="3">
        <v>0</v>
      </c>
      <c r="D1707" s="2">
        <v>44429.837160337273</v>
      </c>
      <c r="E1707" s="8">
        <f>(SUMIF(Invoice_Line_Items!B:B,Invoices!A1707,Invoice_Line_Items!G:G))</f>
        <v>17.899999999999999</v>
      </c>
      <c r="F1707" s="8">
        <f>(SUMIF(Invoice_Line_Items!B:B,Invoices!A1707,Invoice_Line_Items!G:G))*(1-C1707)</f>
        <v>17.899999999999999</v>
      </c>
      <c r="G1707" s="8">
        <f>SUMIF(Invoice_Line_Items!B:B,Invoices!A1707,Invoice_Line_Items!I:I)-(E1707-F1707)</f>
        <v>6.3999999999999986</v>
      </c>
      <c r="H1707" s="8">
        <f t="shared" si="52"/>
        <v>8</v>
      </c>
      <c r="I1707">
        <f t="shared" si="53"/>
        <v>2021</v>
      </c>
    </row>
    <row r="1708" spans="1:9" x14ac:dyDescent="0.15">
      <c r="A1708" t="s">
        <v>1812</v>
      </c>
      <c r="B1708" t="s">
        <v>19</v>
      </c>
      <c r="C1708" s="3">
        <v>0</v>
      </c>
      <c r="D1708" s="2">
        <v>44430.127295015045</v>
      </c>
      <c r="E1708" s="8">
        <f>(SUMIF(Invoice_Line_Items!B:B,Invoices!A1708,Invoice_Line_Items!G:G))</f>
        <v>286.2</v>
      </c>
      <c r="F1708" s="8">
        <f>(SUMIF(Invoice_Line_Items!B:B,Invoices!A1708,Invoice_Line_Items!G:G))*(1-C1708)</f>
        <v>286.2</v>
      </c>
      <c r="G1708" s="8">
        <f>SUMIF(Invoice_Line_Items!B:B,Invoices!A1708,Invoice_Line_Items!I:I)-(E1708-F1708)</f>
        <v>99.499999999999986</v>
      </c>
      <c r="H1708" s="8">
        <f t="shared" si="52"/>
        <v>8</v>
      </c>
      <c r="I1708">
        <f t="shared" si="53"/>
        <v>2021</v>
      </c>
    </row>
    <row r="1709" spans="1:9" x14ac:dyDescent="0.15">
      <c r="A1709" t="s">
        <v>1813</v>
      </c>
      <c r="B1709" t="s">
        <v>20</v>
      </c>
      <c r="C1709" s="3">
        <v>0</v>
      </c>
      <c r="D1709" s="2">
        <v>44430.371509279859</v>
      </c>
      <c r="E1709" s="8">
        <f>(SUMIF(Invoice_Line_Items!B:B,Invoices!A1709,Invoice_Line_Items!G:G))</f>
        <v>2412.75</v>
      </c>
      <c r="F1709" s="8">
        <f>(SUMIF(Invoice_Line_Items!B:B,Invoices!A1709,Invoice_Line_Items!G:G))*(1-C1709)</f>
        <v>2412.75</v>
      </c>
      <c r="G1709" s="8">
        <f>SUMIF(Invoice_Line_Items!B:B,Invoices!A1709,Invoice_Line_Items!I:I)-(E1709-F1709)</f>
        <v>842.1</v>
      </c>
      <c r="H1709" s="8">
        <f t="shared" si="52"/>
        <v>8</v>
      </c>
      <c r="I1709">
        <f t="shared" si="53"/>
        <v>2021</v>
      </c>
    </row>
    <row r="1710" spans="1:9" x14ac:dyDescent="0.15">
      <c r="A1710" t="s">
        <v>1814</v>
      </c>
      <c r="B1710" t="s">
        <v>29</v>
      </c>
      <c r="C1710" s="3">
        <v>0.1</v>
      </c>
      <c r="D1710" s="2">
        <v>44430.834698372761</v>
      </c>
      <c r="E1710" s="8">
        <f>(SUMIF(Invoice_Line_Items!B:B,Invoices!A1710,Invoice_Line_Items!G:G))</f>
        <v>617.15</v>
      </c>
      <c r="F1710" s="8">
        <f>(SUMIF(Invoice_Line_Items!B:B,Invoices!A1710,Invoice_Line_Items!G:G))*(1-C1710)</f>
        <v>555.43499999999995</v>
      </c>
      <c r="G1710" s="8">
        <f>SUMIF(Invoice_Line_Items!B:B,Invoices!A1710,Invoice_Line_Items!I:I)-(E1710-F1710)</f>
        <v>164.08499999999998</v>
      </c>
      <c r="H1710" s="8">
        <f t="shared" si="52"/>
        <v>8</v>
      </c>
      <c r="I1710">
        <f t="shared" si="53"/>
        <v>2021</v>
      </c>
    </row>
    <row r="1711" spans="1:9" x14ac:dyDescent="0.15">
      <c r="A1711" t="s">
        <v>1815</v>
      </c>
      <c r="B1711" t="s">
        <v>17</v>
      </c>
      <c r="C1711" s="3">
        <v>0</v>
      </c>
      <c r="D1711" s="2">
        <v>44431.17154884497</v>
      </c>
      <c r="E1711" s="8">
        <f>(SUMIF(Invoice_Line_Items!B:B,Invoices!A1711,Invoice_Line_Items!G:G))</f>
        <v>2259.4</v>
      </c>
      <c r="F1711" s="8">
        <f>(SUMIF(Invoice_Line_Items!B:B,Invoices!A1711,Invoice_Line_Items!G:G))*(1-C1711)</f>
        <v>2259.4</v>
      </c>
      <c r="G1711" s="8">
        <f>SUMIF(Invoice_Line_Items!B:B,Invoices!A1711,Invoice_Line_Items!I:I)-(E1711-F1711)</f>
        <v>879.85</v>
      </c>
      <c r="H1711" s="8">
        <f t="shared" si="52"/>
        <v>8</v>
      </c>
      <c r="I1711">
        <f t="shared" si="53"/>
        <v>2021</v>
      </c>
    </row>
    <row r="1712" spans="1:9" x14ac:dyDescent="0.15">
      <c r="A1712" t="s">
        <v>1816</v>
      </c>
      <c r="B1712" t="s">
        <v>20</v>
      </c>
      <c r="C1712" s="3">
        <v>0</v>
      </c>
      <c r="D1712" s="2">
        <v>44431.473985389523</v>
      </c>
      <c r="E1712" s="8">
        <f>(SUMIF(Invoice_Line_Items!B:B,Invoices!A1712,Invoice_Line_Items!G:G))</f>
        <v>905.10000000000014</v>
      </c>
      <c r="F1712" s="8">
        <f>(SUMIF(Invoice_Line_Items!B:B,Invoices!A1712,Invoice_Line_Items!G:G))*(1-C1712)</f>
        <v>905.10000000000014</v>
      </c>
      <c r="G1712" s="8">
        <f>SUMIF(Invoice_Line_Items!B:B,Invoices!A1712,Invoice_Line_Items!I:I)-(E1712-F1712)</f>
        <v>364.54999999999995</v>
      </c>
      <c r="H1712" s="8">
        <f t="shared" si="52"/>
        <v>8</v>
      </c>
      <c r="I1712">
        <f t="shared" si="53"/>
        <v>2021</v>
      </c>
    </row>
    <row r="1713" spans="1:9" x14ac:dyDescent="0.15">
      <c r="A1713" t="s">
        <v>1817</v>
      </c>
      <c r="B1713" t="s">
        <v>19</v>
      </c>
      <c r="C1713" s="3">
        <v>0.2</v>
      </c>
      <c r="D1713" s="2">
        <v>44431.783348819066</v>
      </c>
      <c r="E1713" s="8">
        <f>(SUMIF(Invoice_Line_Items!B:B,Invoices!A1713,Invoice_Line_Items!G:G))</f>
        <v>170.35</v>
      </c>
      <c r="F1713" s="8">
        <f>(SUMIF(Invoice_Line_Items!B:B,Invoices!A1713,Invoice_Line_Items!G:G))*(1-C1713)</f>
        <v>136.28</v>
      </c>
      <c r="G1713" s="8">
        <f>SUMIF(Invoice_Line_Items!B:B,Invoices!A1713,Invoice_Line_Items!I:I)-(E1713-F1713)</f>
        <v>24.88000000000001</v>
      </c>
      <c r="H1713" s="8">
        <f t="shared" si="52"/>
        <v>8</v>
      </c>
      <c r="I1713">
        <f t="shared" si="53"/>
        <v>2021</v>
      </c>
    </row>
    <row r="1714" spans="1:9" x14ac:dyDescent="0.15">
      <c r="A1714" t="s">
        <v>1818</v>
      </c>
      <c r="B1714" t="s">
        <v>29</v>
      </c>
      <c r="C1714" s="3">
        <v>0</v>
      </c>
      <c r="D1714" s="2">
        <v>44432.050153946358</v>
      </c>
      <c r="E1714" s="8">
        <f>(SUMIF(Invoice_Line_Items!B:B,Invoices!A1714,Invoice_Line_Items!G:G))</f>
        <v>1371.45</v>
      </c>
      <c r="F1714" s="8">
        <f>(SUMIF(Invoice_Line_Items!B:B,Invoices!A1714,Invoice_Line_Items!G:G))*(1-C1714)</f>
        <v>1371.45</v>
      </c>
      <c r="G1714" s="8">
        <f>SUMIF(Invoice_Line_Items!B:B,Invoices!A1714,Invoice_Line_Items!I:I)-(E1714-F1714)</f>
        <v>426.09999999999991</v>
      </c>
      <c r="H1714" s="8">
        <f t="shared" si="52"/>
        <v>8</v>
      </c>
      <c r="I1714">
        <f t="shared" si="53"/>
        <v>2021</v>
      </c>
    </row>
    <row r="1715" spans="1:9" x14ac:dyDescent="0.15">
      <c r="A1715" t="s">
        <v>1819</v>
      </c>
      <c r="B1715" t="s">
        <v>21</v>
      </c>
      <c r="C1715" s="3">
        <v>0</v>
      </c>
      <c r="D1715" s="2">
        <v>44432.280705185236</v>
      </c>
      <c r="E1715" s="8">
        <f>(SUMIF(Invoice_Line_Items!B:B,Invoices!A1715,Invoice_Line_Items!G:G))</f>
        <v>1828.6</v>
      </c>
      <c r="F1715" s="8">
        <f>(SUMIF(Invoice_Line_Items!B:B,Invoices!A1715,Invoice_Line_Items!G:G))*(1-C1715)</f>
        <v>1828.6</v>
      </c>
      <c r="G1715" s="8">
        <f>SUMIF(Invoice_Line_Items!B:B,Invoices!A1715,Invoice_Line_Items!I:I)-(E1715-F1715)</f>
        <v>565</v>
      </c>
      <c r="H1715" s="8">
        <f t="shared" si="52"/>
        <v>8</v>
      </c>
      <c r="I1715">
        <f t="shared" si="53"/>
        <v>2021</v>
      </c>
    </row>
    <row r="1716" spans="1:9" x14ac:dyDescent="0.15">
      <c r="A1716" t="s">
        <v>1820</v>
      </c>
      <c r="B1716" t="s">
        <v>17</v>
      </c>
      <c r="C1716" s="3">
        <v>0.1</v>
      </c>
      <c r="D1716" s="2">
        <v>44432.593403321858</v>
      </c>
      <c r="E1716" s="8">
        <f>(SUMIF(Invoice_Line_Items!B:B,Invoices!A1716,Invoice_Line_Items!G:G))</f>
        <v>309.85000000000002</v>
      </c>
      <c r="F1716" s="8">
        <f>(SUMIF(Invoice_Line_Items!B:B,Invoices!A1716,Invoice_Line_Items!G:G))*(1-C1716)</f>
        <v>278.86500000000001</v>
      </c>
      <c r="G1716" s="8">
        <f>SUMIF(Invoice_Line_Items!B:B,Invoices!A1716,Invoice_Line_Items!I:I)-(E1716-F1716)</f>
        <v>88.064999999999998</v>
      </c>
      <c r="H1716" s="8">
        <f t="shared" si="52"/>
        <v>8</v>
      </c>
      <c r="I1716">
        <f t="shared" si="53"/>
        <v>2021</v>
      </c>
    </row>
    <row r="1717" spans="1:9" x14ac:dyDescent="0.15">
      <c r="A1717" t="s">
        <v>1821</v>
      </c>
      <c r="B1717" t="s">
        <v>17</v>
      </c>
      <c r="C1717" s="3">
        <v>0</v>
      </c>
      <c r="D1717" s="2">
        <v>44433.090465043533</v>
      </c>
      <c r="E1717" s="8">
        <f>(SUMIF(Invoice_Line_Items!B:B,Invoices!A1717,Invoice_Line_Items!G:G))</f>
        <v>524.34999999999991</v>
      </c>
      <c r="F1717" s="8">
        <f>(SUMIF(Invoice_Line_Items!B:B,Invoices!A1717,Invoice_Line_Items!G:G))*(1-C1717)</f>
        <v>524.34999999999991</v>
      </c>
      <c r="G1717" s="8">
        <f>SUMIF(Invoice_Line_Items!B:B,Invoices!A1717,Invoice_Line_Items!I:I)-(E1717-F1717)</f>
        <v>194.19999999999996</v>
      </c>
      <c r="H1717" s="8">
        <f t="shared" si="52"/>
        <v>8</v>
      </c>
      <c r="I1717">
        <f t="shared" si="53"/>
        <v>2021</v>
      </c>
    </row>
    <row r="1718" spans="1:9" x14ac:dyDescent="0.15">
      <c r="A1718" t="s">
        <v>1822</v>
      </c>
      <c r="B1718" t="s">
        <v>24</v>
      </c>
      <c r="C1718" s="3">
        <v>0</v>
      </c>
      <c r="D1718" s="2">
        <v>44433.467914623427</v>
      </c>
      <c r="E1718" s="8">
        <f>(SUMIF(Invoice_Line_Items!B:B,Invoices!A1718,Invoice_Line_Items!G:G))</f>
        <v>138.89999999999998</v>
      </c>
      <c r="F1718" s="8">
        <f>(SUMIF(Invoice_Line_Items!B:B,Invoices!A1718,Invoice_Line_Items!G:G))*(1-C1718)</f>
        <v>138.89999999999998</v>
      </c>
      <c r="G1718" s="8">
        <f>SUMIF(Invoice_Line_Items!B:B,Invoices!A1718,Invoice_Line_Items!I:I)-(E1718-F1718)</f>
        <v>46.149999999999991</v>
      </c>
      <c r="H1718" s="8">
        <f t="shared" si="52"/>
        <v>8</v>
      </c>
      <c r="I1718">
        <f t="shared" si="53"/>
        <v>2021</v>
      </c>
    </row>
    <row r="1719" spans="1:9" x14ac:dyDescent="0.15">
      <c r="A1719" t="s">
        <v>1823</v>
      </c>
      <c r="B1719" t="s">
        <v>20</v>
      </c>
      <c r="C1719" s="3">
        <v>0</v>
      </c>
      <c r="D1719" s="2">
        <v>44433.756989357782</v>
      </c>
      <c r="E1719" s="8">
        <f>(SUMIF(Invoice_Line_Items!B:B,Invoices!A1719,Invoice_Line_Items!G:G))</f>
        <v>10.5</v>
      </c>
      <c r="F1719" s="8">
        <f>(SUMIF(Invoice_Line_Items!B:B,Invoices!A1719,Invoice_Line_Items!G:G))*(1-C1719)</f>
        <v>10.5</v>
      </c>
      <c r="G1719" s="8">
        <f>SUMIF(Invoice_Line_Items!B:B,Invoices!A1719,Invoice_Line_Items!I:I)-(E1719-F1719)</f>
        <v>1.6499999999999995</v>
      </c>
      <c r="H1719" s="8">
        <f t="shared" si="52"/>
        <v>8</v>
      </c>
      <c r="I1719">
        <f t="shared" si="53"/>
        <v>2021</v>
      </c>
    </row>
    <row r="1720" spans="1:9" x14ac:dyDescent="0.15">
      <c r="A1720" t="s">
        <v>1824</v>
      </c>
      <c r="B1720" t="s">
        <v>19</v>
      </c>
      <c r="C1720" s="3">
        <v>0.1</v>
      </c>
      <c r="D1720" s="2">
        <v>44433.853114710117</v>
      </c>
      <c r="E1720" s="8">
        <f>(SUMIF(Invoice_Line_Items!B:B,Invoices!A1720,Invoice_Line_Items!G:G))</f>
        <v>3800.7</v>
      </c>
      <c r="F1720" s="8">
        <f>(SUMIF(Invoice_Line_Items!B:B,Invoices!A1720,Invoice_Line_Items!G:G))*(1-C1720)</f>
        <v>3420.63</v>
      </c>
      <c r="G1720" s="8">
        <f>SUMIF(Invoice_Line_Items!B:B,Invoices!A1720,Invoice_Line_Items!I:I)-(E1720-F1720)</f>
        <v>855.33000000000015</v>
      </c>
      <c r="H1720" s="8">
        <f t="shared" si="52"/>
        <v>8</v>
      </c>
      <c r="I1720">
        <f t="shared" si="53"/>
        <v>2021</v>
      </c>
    </row>
    <row r="1721" spans="1:9" x14ac:dyDescent="0.15">
      <c r="A1721" t="s">
        <v>1825</v>
      </c>
      <c r="B1721" t="s">
        <v>29</v>
      </c>
      <c r="C1721" s="3">
        <v>0</v>
      </c>
      <c r="D1721" s="2">
        <v>44434.252449281441</v>
      </c>
      <c r="E1721" s="8">
        <f>(SUMIF(Invoice_Line_Items!B:B,Invoices!A1721,Invoice_Line_Items!G:G))</f>
        <v>8.8500000000000014</v>
      </c>
      <c r="F1721" s="8">
        <f>(SUMIF(Invoice_Line_Items!B:B,Invoices!A1721,Invoice_Line_Items!G:G))*(1-C1721)</f>
        <v>8.8500000000000014</v>
      </c>
      <c r="G1721" s="8">
        <f>SUMIF(Invoice_Line_Items!B:B,Invoices!A1721,Invoice_Line_Items!I:I)-(E1721-F1721)</f>
        <v>3.45</v>
      </c>
      <c r="H1721" s="8">
        <f t="shared" si="52"/>
        <v>8</v>
      </c>
      <c r="I1721">
        <f t="shared" si="53"/>
        <v>2021</v>
      </c>
    </row>
    <row r="1722" spans="1:9" x14ac:dyDescent="0.15">
      <c r="A1722" t="s">
        <v>1826</v>
      </c>
      <c r="B1722" t="s">
        <v>3356</v>
      </c>
      <c r="C1722" s="3">
        <v>0</v>
      </c>
      <c r="D1722" s="2">
        <v>44434.30043461133</v>
      </c>
      <c r="E1722" s="8">
        <f>(SUMIF(Invoice_Line_Items!B:B,Invoices!A1722,Invoice_Line_Items!G:G))</f>
        <v>969.35000000000014</v>
      </c>
      <c r="F1722" s="8">
        <f>(SUMIF(Invoice_Line_Items!B:B,Invoices!A1722,Invoice_Line_Items!G:G))*(1-C1722)</f>
        <v>969.35000000000014</v>
      </c>
      <c r="G1722" s="8">
        <f>SUMIF(Invoice_Line_Items!B:B,Invoices!A1722,Invoice_Line_Items!I:I)-(E1722-F1722)</f>
        <v>337.35</v>
      </c>
      <c r="H1722" s="8">
        <f t="shared" si="52"/>
        <v>8</v>
      </c>
      <c r="I1722">
        <f t="shared" si="53"/>
        <v>2021</v>
      </c>
    </row>
    <row r="1723" spans="1:9" x14ac:dyDescent="0.15">
      <c r="A1723" t="s">
        <v>1827</v>
      </c>
      <c r="B1723" t="s">
        <v>17</v>
      </c>
      <c r="C1723" s="3">
        <v>0</v>
      </c>
      <c r="D1723" s="2">
        <v>44434.709885110366</v>
      </c>
      <c r="E1723" s="8">
        <f>(SUMIF(Invoice_Line_Items!B:B,Invoices!A1723,Invoice_Line_Items!G:G))</f>
        <v>642.25</v>
      </c>
      <c r="F1723" s="8">
        <f>(SUMIF(Invoice_Line_Items!B:B,Invoices!A1723,Invoice_Line_Items!G:G))*(1-C1723)</f>
        <v>642.25</v>
      </c>
      <c r="G1723" s="8">
        <f>SUMIF(Invoice_Line_Items!B:B,Invoices!A1723,Invoice_Line_Items!I:I)-(E1723-F1723)</f>
        <v>246.45000000000002</v>
      </c>
      <c r="H1723" s="8">
        <f t="shared" si="52"/>
        <v>8</v>
      </c>
      <c r="I1723">
        <f t="shared" si="53"/>
        <v>2021</v>
      </c>
    </row>
    <row r="1724" spans="1:9" x14ac:dyDescent="0.15">
      <c r="A1724" t="s">
        <v>1828</v>
      </c>
      <c r="B1724" t="s">
        <v>23</v>
      </c>
      <c r="C1724" s="3">
        <v>0.1</v>
      </c>
      <c r="D1724" s="2">
        <v>44434.974171308932</v>
      </c>
      <c r="E1724" s="8">
        <f>(SUMIF(Invoice_Line_Items!B:B,Invoices!A1724,Invoice_Line_Items!G:G))</f>
        <v>1787.95</v>
      </c>
      <c r="F1724" s="8">
        <f>(SUMIF(Invoice_Line_Items!B:B,Invoices!A1724,Invoice_Line_Items!G:G))*(1-C1724)</f>
        <v>1609.155</v>
      </c>
      <c r="G1724" s="8">
        <f>SUMIF(Invoice_Line_Items!B:B,Invoices!A1724,Invoice_Line_Items!I:I)-(E1724-F1724)</f>
        <v>714.20500000000004</v>
      </c>
      <c r="H1724" s="8">
        <f t="shared" si="52"/>
        <v>8</v>
      </c>
      <c r="I1724">
        <f t="shared" si="53"/>
        <v>2021</v>
      </c>
    </row>
    <row r="1725" spans="1:9" x14ac:dyDescent="0.15">
      <c r="A1725" t="s">
        <v>1829</v>
      </c>
      <c r="B1725" t="s">
        <v>21</v>
      </c>
      <c r="C1725" s="3">
        <v>0</v>
      </c>
      <c r="D1725" s="2">
        <v>44435.154549272978</v>
      </c>
      <c r="E1725" s="8">
        <f>(SUMIF(Invoice_Line_Items!B:B,Invoices!A1725,Invoice_Line_Items!G:G))</f>
        <v>53.699999999999996</v>
      </c>
      <c r="F1725" s="8">
        <f>(SUMIF(Invoice_Line_Items!B:B,Invoices!A1725,Invoice_Line_Items!G:G))*(1-C1725)</f>
        <v>53.699999999999996</v>
      </c>
      <c r="G1725" s="8">
        <f>SUMIF(Invoice_Line_Items!B:B,Invoices!A1725,Invoice_Line_Items!I:I)-(E1725-F1725)</f>
        <v>19.199999999999996</v>
      </c>
      <c r="H1725" s="8">
        <f t="shared" si="52"/>
        <v>8</v>
      </c>
      <c r="I1725">
        <f t="shared" si="53"/>
        <v>2021</v>
      </c>
    </row>
    <row r="1726" spans="1:9" x14ac:dyDescent="0.15">
      <c r="A1726" t="s">
        <v>1830</v>
      </c>
      <c r="B1726" t="s">
        <v>17</v>
      </c>
      <c r="C1726" s="3">
        <v>0</v>
      </c>
      <c r="D1726" s="2">
        <v>44435.31497316109</v>
      </c>
      <c r="E1726" s="8">
        <f>(SUMIF(Invoice_Line_Items!B:B,Invoices!A1726,Invoice_Line_Items!G:G))</f>
        <v>8.9499999999999993</v>
      </c>
      <c r="F1726" s="8">
        <f>(SUMIF(Invoice_Line_Items!B:B,Invoices!A1726,Invoice_Line_Items!G:G))*(1-C1726)</f>
        <v>8.9499999999999993</v>
      </c>
      <c r="G1726" s="8">
        <f>SUMIF(Invoice_Line_Items!B:B,Invoices!A1726,Invoice_Line_Items!I:I)-(E1726-F1726)</f>
        <v>5.6999999999999993</v>
      </c>
      <c r="H1726" s="8">
        <f t="shared" si="52"/>
        <v>8</v>
      </c>
      <c r="I1726">
        <f t="shared" si="53"/>
        <v>2021</v>
      </c>
    </row>
    <row r="1727" spans="1:9" x14ac:dyDescent="0.15">
      <c r="A1727" t="s">
        <v>1831</v>
      </c>
      <c r="B1727" t="s">
        <v>18</v>
      </c>
      <c r="C1727" s="3">
        <v>0</v>
      </c>
      <c r="D1727" s="2">
        <v>44435.799885784458</v>
      </c>
      <c r="E1727" s="8">
        <f>(SUMIF(Invoice_Line_Items!B:B,Invoices!A1727,Invoice_Line_Items!G:G))</f>
        <v>1083.55</v>
      </c>
      <c r="F1727" s="8">
        <f>(SUMIF(Invoice_Line_Items!B:B,Invoices!A1727,Invoice_Line_Items!G:G))*(1-C1727)</f>
        <v>1083.55</v>
      </c>
      <c r="G1727" s="8">
        <f>SUMIF(Invoice_Line_Items!B:B,Invoices!A1727,Invoice_Line_Items!I:I)-(E1727-F1727)</f>
        <v>340.7999999999999</v>
      </c>
      <c r="H1727" s="8">
        <f t="shared" si="52"/>
        <v>8</v>
      </c>
      <c r="I1727">
        <f t="shared" si="53"/>
        <v>2021</v>
      </c>
    </row>
    <row r="1728" spans="1:9" x14ac:dyDescent="0.15">
      <c r="A1728" t="s">
        <v>1832</v>
      </c>
      <c r="B1728" t="s">
        <v>23</v>
      </c>
      <c r="C1728" s="3">
        <v>0</v>
      </c>
      <c r="D1728" s="2">
        <v>44435.881561370283</v>
      </c>
      <c r="E1728" s="8">
        <f>(SUMIF(Invoice_Line_Items!B:B,Invoices!A1728,Invoice_Line_Items!G:G))</f>
        <v>424.49999999999994</v>
      </c>
      <c r="F1728" s="8">
        <f>(SUMIF(Invoice_Line_Items!B:B,Invoices!A1728,Invoice_Line_Items!G:G))*(1-C1728)</f>
        <v>424.49999999999994</v>
      </c>
      <c r="G1728" s="8">
        <f>SUMIF(Invoice_Line_Items!B:B,Invoices!A1728,Invoice_Line_Items!I:I)-(E1728-F1728)</f>
        <v>179.34999999999997</v>
      </c>
      <c r="H1728" s="8">
        <f t="shared" si="52"/>
        <v>8</v>
      </c>
      <c r="I1728">
        <f t="shared" si="53"/>
        <v>2021</v>
      </c>
    </row>
    <row r="1729" spans="1:9" x14ac:dyDescent="0.15">
      <c r="A1729" t="s">
        <v>1833</v>
      </c>
      <c r="B1729" t="s">
        <v>23</v>
      </c>
      <c r="C1729" s="3">
        <v>0</v>
      </c>
      <c r="D1729" s="2">
        <v>44436.293310612979</v>
      </c>
      <c r="E1729" s="8">
        <f>(SUMIF(Invoice_Line_Items!B:B,Invoices!A1729,Invoice_Line_Items!G:G))</f>
        <v>35.6</v>
      </c>
      <c r="F1729" s="8">
        <f>(SUMIF(Invoice_Line_Items!B:B,Invoices!A1729,Invoice_Line_Items!G:G))*(1-C1729)</f>
        <v>35.6</v>
      </c>
      <c r="G1729" s="8">
        <f>SUMIF(Invoice_Line_Items!B:B,Invoices!A1729,Invoice_Line_Items!I:I)-(E1729-F1729)</f>
        <v>13.299999999999999</v>
      </c>
      <c r="H1729" s="8">
        <f t="shared" si="52"/>
        <v>8</v>
      </c>
      <c r="I1729">
        <f t="shared" si="53"/>
        <v>2021</v>
      </c>
    </row>
    <row r="1730" spans="1:9" x14ac:dyDescent="0.15">
      <c r="A1730" t="s">
        <v>1834</v>
      </c>
      <c r="B1730" t="s">
        <v>24</v>
      </c>
      <c r="C1730" s="3">
        <v>0</v>
      </c>
      <c r="D1730" s="2">
        <v>44436.723554658245</v>
      </c>
      <c r="E1730" s="8">
        <f>(SUMIF(Invoice_Line_Items!B:B,Invoices!A1730,Invoice_Line_Items!G:G))</f>
        <v>2283.4499999999998</v>
      </c>
      <c r="F1730" s="8">
        <f>(SUMIF(Invoice_Line_Items!B:B,Invoices!A1730,Invoice_Line_Items!G:G))*(1-C1730)</f>
        <v>2283.4499999999998</v>
      </c>
      <c r="G1730" s="8">
        <f>SUMIF(Invoice_Line_Items!B:B,Invoices!A1730,Invoice_Line_Items!I:I)-(E1730-F1730)</f>
        <v>898.44999999999993</v>
      </c>
      <c r="H1730" s="8">
        <f t="shared" si="52"/>
        <v>8</v>
      </c>
      <c r="I1730">
        <f t="shared" si="53"/>
        <v>2021</v>
      </c>
    </row>
    <row r="1731" spans="1:9" x14ac:dyDescent="0.15">
      <c r="A1731" t="s">
        <v>1835</v>
      </c>
      <c r="B1731" t="s">
        <v>20</v>
      </c>
      <c r="C1731" s="3">
        <v>0</v>
      </c>
      <c r="D1731" s="2">
        <v>44436.758683930457</v>
      </c>
      <c r="E1731" s="8">
        <f>(SUMIF(Invoice_Line_Items!B:B,Invoices!A1731,Invoice_Line_Items!G:G))</f>
        <v>868.40000000000009</v>
      </c>
      <c r="F1731" s="8">
        <f>(SUMIF(Invoice_Line_Items!B:B,Invoices!A1731,Invoice_Line_Items!G:G))*(1-C1731)</f>
        <v>868.40000000000009</v>
      </c>
      <c r="G1731" s="8">
        <f>SUMIF(Invoice_Line_Items!B:B,Invoices!A1731,Invoice_Line_Items!I:I)-(E1731-F1731)</f>
        <v>296.24999999999994</v>
      </c>
      <c r="H1731" s="8">
        <f t="shared" ref="H1731:H1794" si="54">MONTH(D1731)</f>
        <v>8</v>
      </c>
      <c r="I1731">
        <f t="shared" ref="I1731:I1794" si="55">YEAR(D1731)</f>
        <v>2021</v>
      </c>
    </row>
    <row r="1732" spans="1:9" x14ac:dyDescent="0.15">
      <c r="A1732" t="s">
        <v>1836</v>
      </c>
      <c r="B1732" t="s">
        <v>29</v>
      </c>
      <c r="C1732" s="3">
        <v>0</v>
      </c>
      <c r="D1732" s="2">
        <v>44437.247751587165</v>
      </c>
      <c r="E1732" s="8">
        <f>(SUMIF(Invoice_Line_Items!B:B,Invoices!A1732,Invoice_Line_Items!G:G))</f>
        <v>5569.25</v>
      </c>
      <c r="F1732" s="8">
        <f>(SUMIF(Invoice_Line_Items!B:B,Invoices!A1732,Invoice_Line_Items!G:G))*(1-C1732)</f>
        <v>5569.25</v>
      </c>
      <c r="G1732" s="8">
        <f>SUMIF(Invoice_Line_Items!B:B,Invoices!A1732,Invoice_Line_Items!I:I)-(E1732-F1732)</f>
        <v>1960.0000000000002</v>
      </c>
      <c r="H1732" s="8">
        <f t="shared" si="54"/>
        <v>8</v>
      </c>
      <c r="I1732">
        <f t="shared" si="55"/>
        <v>2021</v>
      </c>
    </row>
    <row r="1733" spans="1:9" x14ac:dyDescent="0.15">
      <c r="A1733" t="s">
        <v>1837</v>
      </c>
      <c r="B1733" t="s">
        <v>19</v>
      </c>
      <c r="C1733" s="3">
        <v>0</v>
      </c>
      <c r="D1733" s="2">
        <v>44437.635818967065</v>
      </c>
      <c r="E1733" s="8">
        <f>(SUMIF(Invoice_Line_Items!B:B,Invoices!A1733,Invoice_Line_Items!G:G))</f>
        <v>836.5</v>
      </c>
      <c r="F1733" s="8">
        <f>(SUMIF(Invoice_Line_Items!B:B,Invoices!A1733,Invoice_Line_Items!G:G))*(1-C1733)</f>
        <v>836.5</v>
      </c>
      <c r="G1733" s="8">
        <f>SUMIF(Invoice_Line_Items!B:B,Invoices!A1733,Invoice_Line_Items!I:I)-(E1733-F1733)</f>
        <v>265.94999999999993</v>
      </c>
      <c r="H1733" s="8">
        <f t="shared" si="54"/>
        <v>8</v>
      </c>
      <c r="I1733">
        <f t="shared" si="55"/>
        <v>2021</v>
      </c>
    </row>
    <row r="1734" spans="1:9" x14ac:dyDescent="0.15">
      <c r="A1734" t="s">
        <v>1838</v>
      </c>
      <c r="B1734" t="s">
        <v>17</v>
      </c>
      <c r="C1734" s="3">
        <v>0</v>
      </c>
      <c r="D1734" s="2">
        <v>44437.768186716014</v>
      </c>
      <c r="E1734" s="8">
        <f>(SUMIF(Invoice_Line_Items!B:B,Invoices!A1734,Invoice_Line_Items!G:G))</f>
        <v>343.9</v>
      </c>
      <c r="F1734" s="8">
        <f>(SUMIF(Invoice_Line_Items!B:B,Invoices!A1734,Invoice_Line_Items!G:G))*(1-C1734)</f>
        <v>343.9</v>
      </c>
      <c r="G1734" s="8">
        <f>SUMIF(Invoice_Line_Items!B:B,Invoices!A1734,Invoice_Line_Items!I:I)-(E1734-F1734)</f>
        <v>190.5</v>
      </c>
      <c r="H1734" s="8">
        <f t="shared" si="54"/>
        <v>8</v>
      </c>
      <c r="I1734">
        <f t="shared" si="55"/>
        <v>2021</v>
      </c>
    </row>
    <row r="1735" spans="1:9" x14ac:dyDescent="0.15">
      <c r="A1735" t="s">
        <v>1839</v>
      </c>
      <c r="B1735" t="s">
        <v>17</v>
      </c>
      <c r="C1735" s="3">
        <v>0</v>
      </c>
      <c r="D1735" s="2">
        <v>44438.222891215461</v>
      </c>
      <c r="E1735" s="8">
        <f>(SUMIF(Invoice_Line_Items!B:B,Invoices!A1735,Invoice_Line_Items!G:G))</f>
        <v>1525.5</v>
      </c>
      <c r="F1735" s="8">
        <f>(SUMIF(Invoice_Line_Items!B:B,Invoices!A1735,Invoice_Line_Items!G:G))*(1-C1735)</f>
        <v>1525.5</v>
      </c>
      <c r="G1735" s="8">
        <f>SUMIF(Invoice_Line_Items!B:B,Invoices!A1735,Invoice_Line_Items!I:I)-(E1735-F1735)</f>
        <v>770.24999999999989</v>
      </c>
      <c r="H1735" s="8">
        <f t="shared" si="54"/>
        <v>8</v>
      </c>
      <c r="I1735">
        <f t="shared" si="55"/>
        <v>2021</v>
      </c>
    </row>
    <row r="1736" spans="1:9" x14ac:dyDescent="0.15">
      <c r="A1736" t="s">
        <v>1840</v>
      </c>
      <c r="B1736" t="s">
        <v>20</v>
      </c>
      <c r="C1736" s="3">
        <v>0.2</v>
      </c>
      <c r="D1736" s="2">
        <v>44438.372103098889</v>
      </c>
      <c r="E1736" s="8">
        <f>(SUMIF(Invoice_Line_Items!B:B,Invoices!A1736,Invoice_Line_Items!G:G))</f>
        <v>39.9</v>
      </c>
      <c r="F1736" s="8">
        <f>(SUMIF(Invoice_Line_Items!B:B,Invoices!A1736,Invoice_Line_Items!G:G))*(1-C1736)</f>
        <v>31.92</v>
      </c>
      <c r="G1736" s="8">
        <f>SUMIF(Invoice_Line_Items!B:B,Invoices!A1736,Invoice_Line_Items!I:I)-(E1736-F1736)</f>
        <v>6.9200000000000017</v>
      </c>
      <c r="H1736" s="8">
        <f t="shared" si="54"/>
        <v>8</v>
      </c>
      <c r="I1736">
        <f t="shared" si="55"/>
        <v>2021</v>
      </c>
    </row>
    <row r="1737" spans="1:9" x14ac:dyDescent="0.15">
      <c r="A1737" t="s">
        <v>1841</v>
      </c>
      <c r="B1737" t="s">
        <v>24</v>
      </c>
      <c r="C1737" s="3">
        <v>0</v>
      </c>
      <c r="D1737" s="2">
        <v>44438.530562841464</v>
      </c>
      <c r="E1737" s="8">
        <f>(SUMIF(Invoice_Line_Items!B:B,Invoices!A1737,Invoice_Line_Items!G:G))</f>
        <v>954.35</v>
      </c>
      <c r="F1737" s="8">
        <f>(SUMIF(Invoice_Line_Items!B:B,Invoices!A1737,Invoice_Line_Items!G:G))*(1-C1737)</f>
        <v>954.35</v>
      </c>
      <c r="G1737" s="8">
        <f>SUMIF(Invoice_Line_Items!B:B,Invoices!A1737,Invoice_Line_Items!I:I)-(E1737-F1737)</f>
        <v>314.14999999999992</v>
      </c>
      <c r="H1737" s="8">
        <f t="shared" si="54"/>
        <v>8</v>
      </c>
      <c r="I1737">
        <f t="shared" si="55"/>
        <v>2021</v>
      </c>
    </row>
    <row r="1738" spans="1:9" x14ac:dyDescent="0.15">
      <c r="A1738" t="s">
        <v>1842</v>
      </c>
      <c r="B1738" t="s">
        <v>18</v>
      </c>
      <c r="C1738" s="3">
        <v>0.1</v>
      </c>
      <c r="D1738" s="2">
        <v>44438.81489105324</v>
      </c>
      <c r="E1738" s="8">
        <f>(SUMIF(Invoice_Line_Items!B:B,Invoices!A1738,Invoice_Line_Items!G:G))</f>
        <v>35.75</v>
      </c>
      <c r="F1738" s="8">
        <f>(SUMIF(Invoice_Line_Items!B:B,Invoices!A1738,Invoice_Line_Items!G:G))*(1-C1738)</f>
        <v>32.175000000000004</v>
      </c>
      <c r="G1738" s="8">
        <f>SUMIF(Invoice_Line_Items!B:B,Invoices!A1738,Invoice_Line_Items!I:I)-(E1738-F1738)</f>
        <v>4.5750000000000028</v>
      </c>
      <c r="H1738" s="8">
        <f t="shared" si="54"/>
        <v>8</v>
      </c>
      <c r="I1738">
        <f t="shared" si="55"/>
        <v>2021</v>
      </c>
    </row>
    <row r="1739" spans="1:9" x14ac:dyDescent="0.15">
      <c r="A1739" t="s">
        <v>1843</v>
      </c>
      <c r="B1739" t="s">
        <v>29</v>
      </c>
      <c r="C1739" s="3">
        <v>0.1</v>
      </c>
      <c r="D1739" s="2">
        <v>44438.909158587172</v>
      </c>
      <c r="E1739" s="8">
        <f>(SUMIF(Invoice_Line_Items!B:B,Invoices!A1739,Invoice_Line_Items!G:G))</f>
        <v>8.9499999999999993</v>
      </c>
      <c r="F1739" s="8">
        <f>(SUMIF(Invoice_Line_Items!B:B,Invoices!A1739,Invoice_Line_Items!G:G))*(1-C1739)</f>
        <v>8.0549999999999997</v>
      </c>
      <c r="G1739" s="8">
        <f>SUMIF(Invoice_Line_Items!B:B,Invoices!A1739,Invoice_Line_Items!I:I)-(E1739-F1739)</f>
        <v>4.8049999999999997</v>
      </c>
      <c r="H1739" s="8">
        <f t="shared" si="54"/>
        <v>8</v>
      </c>
      <c r="I1739">
        <f t="shared" si="55"/>
        <v>2021</v>
      </c>
    </row>
    <row r="1740" spans="1:9" x14ac:dyDescent="0.15">
      <c r="A1740" t="s">
        <v>1844</v>
      </c>
      <c r="B1740" t="s">
        <v>18</v>
      </c>
      <c r="C1740" s="3">
        <v>0</v>
      </c>
      <c r="D1740" s="2">
        <v>44438.94789813683</v>
      </c>
      <c r="E1740" s="8">
        <f>(SUMIF(Invoice_Line_Items!B:B,Invoices!A1740,Invoice_Line_Items!G:G))</f>
        <v>475.79999999999995</v>
      </c>
      <c r="F1740" s="8">
        <f>(SUMIF(Invoice_Line_Items!B:B,Invoices!A1740,Invoice_Line_Items!G:G))*(1-C1740)</f>
        <v>475.79999999999995</v>
      </c>
      <c r="G1740" s="8">
        <f>SUMIF(Invoice_Line_Items!B:B,Invoices!A1740,Invoice_Line_Items!I:I)-(E1740-F1740)</f>
        <v>170.04999999999998</v>
      </c>
      <c r="H1740" s="8">
        <f t="shared" si="54"/>
        <v>8</v>
      </c>
      <c r="I1740">
        <f t="shared" si="55"/>
        <v>2021</v>
      </c>
    </row>
    <row r="1741" spans="1:9" x14ac:dyDescent="0.15">
      <c r="A1741" t="s">
        <v>1845</v>
      </c>
      <c r="B1741" t="s">
        <v>19</v>
      </c>
      <c r="C1741" s="3">
        <v>0</v>
      </c>
      <c r="D1741" s="2">
        <v>44439.078538043868</v>
      </c>
      <c r="E1741" s="8">
        <f>(SUMIF(Invoice_Line_Items!B:B,Invoices!A1741,Invoice_Line_Items!G:G))</f>
        <v>2814.1</v>
      </c>
      <c r="F1741" s="8">
        <f>(SUMIF(Invoice_Line_Items!B:B,Invoices!A1741,Invoice_Line_Items!G:G))*(1-C1741)</f>
        <v>2814.1</v>
      </c>
      <c r="G1741" s="8">
        <f>SUMIF(Invoice_Line_Items!B:B,Invoices!A1741,Invoice_Line_Items!I:I)-(E1741-F1741)</f>
        <v>1051.1500000000001</v>
      </c>
      <c r="H1741" s="8">
        <f t="shared" si="54"/>
        <v>8</v>
      </c>
      <c r="I1741">
        <f t="shared" si="55"/>
        <v>2021</v>
      </c>
    </row>
    <row r="1742" spans="1:9" x14ac:dyDescent="0.15">
      <c r="A1742" t="s">
        <v>1846</v>
      </c>
      <c r="B1742" t="s">
        <v>21</v>
      </c>
      <c r="C1742" s="3">
        <v>0</v>
      </c>
      <c r="D1742" s="2">
        <v>44439.139735897021</v>
      </c>
      <c r="E1742" s="8">
        <f>(SUMIF(Invoice_Line_Items!B:B,Invoices!A1742,Invoice_Line_Items!G:G))</f>
        <v>70</v>
      </c>
      <c r="F1742" s="8">
        <f>(SUMIF(Invoice_Line_Items!B:B,Invoices!A1742,Invoice_Line_Items!G:G))*(1-C1742)</f>
        <v>70</v>
      </c>
      <c r="G1742" s="8">
        <f>SUMIF(Invoice_Line_Items!B:B,Invoices!A1742,Invoice_Line_Items!I:I)-(E1742-F1742)</f>
        <v>10.999999999999996</v>
      </c>
      <c r="H1742" s="8">
        <f t="shared" si="54"/>
        <v>8</v>
      </c>
      <c r="I1742">
        <f t="shared" si="55"/>
        <v>2021</v>
      </c>
    </row>
    <row r="1743" spans="1:9" x14ac:dyDescent="0.15">
      <c r="A1743" t="s">
        <v>1847</v>
      </c>
      <c r="B1743" t="s">
        <v>19</v>
      </c>
      <c r="C1743" s="3">
        <v>0</v>
      </c>
      <c r="D1743" s="2">
        <v>44439.621945500068</v>
      </c>
      <c r="E1743" s="8">
        <f>(SUMIF(Invoice_Line_Items!B:B,Invoices!A1743,Invoice_Line_Items!G:G))</f>
        <v>179</v>
      </c>
      <c r="F1743" s="8">
        <f>(SUMIF(Invoice_Line_Items!B:B,Invoices!A1743,Invoice_Line_Items!G:G))*(1-C1743)</f>
        <v>179</v>
      </c>
      <c r="G1743" s="8">
        <f>SUMIF(Invoice_Line_Items!B:B,Invoices!A1743,Invoice_Line_Items!I:I)-(E1743-F1743)</f>
        <v>113.99999999999999</v>
      </c>
      <c r="H1743" s="8">
        <f t="shared" si="54"/>
        <v>8</v>
      </c>
      <c r="I1743">
        <f t="shared" si="55"/>
        <v>2021</v>
      </c>
    </row>
    <row r="1744" spans="1:9" x14ac:dyDescent="0.15">
      <c r="A1744" t="s">
        <v>1848</v>
      </c>
      <c r="B1744" t="s">
        <v>25</v>
      </c>
      <c r="C1744" s="3">
        <v>0</v>
      </c>
      <c r="D1744" s="2">
        <v>44439.887649395314</v>
      </c>
      <c r="E1744" s="8">
        <f>(SUMIF(Invoice_Line_Items!B:B,Invoices!A1744,Invoice_Line_Items!G:G))</f>
        <v>83.65</v>
      </c>
      <c r="F1744" s="8">
        <f>(SUMIF(Invoice_Line_Items!B:B,Invoices!A1744,Invoice_Line_Items!G:G))*(1-C1744)</f>
        <v>83.65</v>
      </c>
      <c r="G1744" s="8">
        <f>SUMIF(Invoice_Line_Items!B:B,Invoices!A1744,Invoice_Line_Items!I:I)-(E1744-F1744)</f>
        <v>36.699999999999996</v>
      </c>
      <c r="H1744" s="8">
        <f t="shared" si="54"/>
        <v>8</v>
      </c>
      <c r="I1744">
        <f t="shared" si="55"/>
        <v>2021</v>
      </c>
    </row>
    <row r="1745" spans="1:9" x14ac:dyDescent="0.15">
      <c r="A1745" t="s">
        <v>1849</v>
      </c>
      <c r="B1745" t="s">
        <v>17</v>
      </c>
      <c r="C1745" s="3">
        <v>0</v>
      </c>
      <c r="D1745" s="2">
        <v>44440.080288543126</v>
      </c>
      <c r="E1745" s="8">
        <f>(SUMIF(Invoice_Line_Items!B:B,Invoices!A1745,Invoice_Line_Items!G:G))</f>
        <v>302.39999999999998</v>
      </c>
      <c r="F1745" s="8">
        <f>(SUMIF(Invoice_Line_Items!B:B,Invoices!A1745,Invoice_Line_Items!G:G))*(1-C1745)</f>
        <v>302.39999999999998</v>
      </c>
      <c r="G1745" s="8">
        <f>SUMIF(Invoice_Line_Items!B:B,Invoices!A1745,Invoice_Line_Items!I:I)-(E1745-F1745)</f>
        <v>77.999999999999986</v>
      </c>
      <c r="H1745" s="8">
        <f t="shared" si="54"/>
        <v>9</v>
      </c>
      <c r="I1745">
        <f t="shared" si="55"/>
        <v>2021</v>
      </c>
    </row>
    <row r="1746" spans="1:9" x14ac:dyDescent="0.15">
      <c r="A1746" t="s">
        <v>1850</v>
      </c>
      <c r="B1746" t="s">
        <v>17</v>
      </c>
      <c r="C1746" s="3">
        <v>0</v>
      </c>
      <c r="D1746" s="2">
        <v>44440.409614316268</v>
      </c>
      <c r="E1746" s="8">
        <f>(SUMIF(Invoice_Line_Items!B:B,Invoices!A1746,Invoice_Line_Items!G:G))</f>
        <v>2148.3999999999996</v>
      </c>
      <c r="F1746" s="8">
        <f>(SUMIF(Invoice_Line_Items!B:B,Invoices!A1746,Invoice_Line_Items!G:G))*(1-C1746)</f>
        <v>2148.3999999999996</v>
      </c>
      <c r="G1746" s="8">
        <f>SUMIF(Invoice_Line_Items!B:B,Invoices!A1746,Invoice_Line_Items!I:I)-(E1746-F1746)</f>
        <v>1030.0999999999999</v>
      </c>
      <c r="H1746" s="8">
        <f t="shared" si="54"/>
        <v>9</v>
      </c>
      <c r="I1746">
        <f t="shared" si="55"/>
        <v>2021</v>
      </c>
    </row>
    <row r="1747" spans="1:9" x14ac:dyDescent="0.15">
      <c r="A1747" t="s">
        <v>1851</v>
      </c>
      <c r="B1747" t="s">
        <v>21</v>
      </c>
      <c r="C1747" s="3">
        <v>0</v>
      </c>
      <c r="D1747" s="2">
        <v>44440.455370506796</v>
      </c>
      <c r="E1747" s="8">
        <f>(SUMIF(Invoice_Line_Items!B:B,Invoices!A1747,Invoice_Line_Items!G:G))</f>
        <v>202.45</v>
      </c>
      <c r="F1747" s="8">
        <f>(SUMIF(Invoice_Line_Items!B:B,Invoices!A1747,Invoice_Line_Items!G:G))*(1-C1747)</f>
        <v>202.45</v>
      </c>
      <c r="G1747" s="8">
        <f>SUMIF(Invoice_Line_Items!B:B,Invoices!A1747,Invoice_Line_Items!I:I)-(E1747-F1747)</f>
        <v>104.85</v>
      </c>
      <c r="H1747" s="8">
        <f t="shared" si="54"/>
        <v>9</v>
      </c>
      <c r="I1747">
        <f t="shared" si="55"/>
        <v>2021</v>
      </c>
    </row>
    <row r="1748" spans="1:9" x14ac:dyDescent="0.15">
      <c r="A1748" t="s">
        <v>1852</v>
      </c>
      <c r="B1748" t="s">
        <v>21</v>
      </c>
      <c r="C1748" s="3">
        <v>0</v>
      </c>
      <c r="D1748" s="2">
        <v>44440.907184374359</v>
      </c>
      <c r="E1748" s="8">
        <f>(SUMIF(Invoice_Line_Items!B:B,Invoices!A1748,Invoice_Line_Items!G:G))</f>
        <v>369.2</v>
      </c>
      <c r="F1748" s="8">
        <f>(SUMIF(Invoice_Line_Items!B:B,Invoices!A1748,Invoice_Line_Items!G:G))*(1-C1748)</f>
        <v>369.2</v>
      </c>
      <c r="G1748" s="8">
        <f>SUMIF(Invoice_Line_Items!B:B,Invoices!A1748,Invoice_Line_Items!I:I)-(E1748-F1748)</f>
        <v>126.55000000000001</v>
      </c>
      <c r="H1748" s="8">
        <f t="shared" si="54"/>
        <v>9</v>
      </c>
      <c r="I1748">
        <f t="shared" si="55"/>
        <v>2021</v>
      </c>
    </row>
    <row r="1749" spans="1:9" x14ac:dyDescent="0.15">
      <c r="A1749" t="s">
        <v>1853</v>
      </c>
      <c r="B1749" t="s">
        <v>20</v>
      </c>
      <c r="C1749" s="3">
        <v>0</v>
      </c>
      <c r="D1749" s="2">
        <v>44441.228011797022</v>
      </c>
      <c r="E1749" s="8">
        <f>(SUMIF(Invoice_Line_Items!B:B,Invoices!A1749,Invoice_Line_Items!G:G))</f>
        <v>422.65</v>
      </c>
      <c r="F1749" s="8">
        <f>(SUMIF(Invoice_Line_Items!B:B,Invoices!A1749,Invoice_Line_Items!G:G))*(1-C1749)</f>
        <v>422.65</v>
      </c>
      <c r="G1749" s="8">
        <f>SUMIF(Invoice_Line_Items!B:B,Invoices!A1749,Invoice_Line_Items!I:I)-(E1749-F1749)</f>
        <v>148.35</v>
      </c>
      <c r="H1749" s="8">
        <f t="shared" si="54"/>
        <v>9</v>
      </c>
      <c r="I1749">
        <f t="shared" si="55"/>
        <v>2021</v>
      </c>
    </row>
    <row r="1750" spans="1:9" x14ac:dyDescent="0.15">
      <c r="A1750" t="s">
        <v>1854</v>
      </c>
      <c r="B1750" t="s">
        <v>47</v>
      </c>
      <c r="C1750" s="3">
        <v>0.1</v>
      </c>
      <c r="D1750" s="2">
        <v>44441.351114518977</v>
      </c>
      <c r="E1750" s="8">
        <f>(SUMIF(Invoice_Line_Items!B:B,Invoices!A1750,Invoice_Line_Items!G:G))</f>
        <v>89.5</v>
      </c>
      <c r="F1750" s="8">
        <f>(SUMIF(Invoice_Line_Items!B:B,Invoices!A1750,Invoice_Line_Items!G:G))*(1-C1750)</f>
        <v>80.55</v>
      </c>
      <c r="G1750" s="8">
        <f>SUMIF(Invoice_Line_Items!B:B,Invoices!A1750,Invoice_Line_Items!I:I)-(E1750-F1750)</f>
        <v>48.04999999999999</v>
      </c>
      <c r="H1750" s="8">
        <f t="shared" si="54"/>
        <v>9</v>
      </c>
      <c r="I1750">
        <f t="shared" si="55"/>
        <v>2021</v>
      </c>
    </row>
    <row r="1751" spans="1:9" x14ac:dyDescent="0.15">
      <c r="A1751" t="s">
        <v>1855</v>
      </c>
      <c r="B1751" t="s">
        <v>25</v>
      </c>
      <c r="C1751" s="3">
        <v>0.1</v>
      </c>
      <c r="D1751" s="2">
        <v>44441.476282567019</v>
      </c>
      <c r="E1751" s="8">
        <f>(SUMIF(Invoice_Line_Items!B:B,Invoices!A1751,Invoice_Line_Items!G:G))</f>
        <v>1666.3999999999999</v>
      </c>
      <c r="F1751" s="8">
        <f>(SUMIF(Invoice_Line_Items!B:B,Invoices!A1751,Invoice_Line_Items!G:G))*(1-C1751)</f>
        <v>1499.76</v>
      </c>
      <c r="G1751" s="8">
        <f>SUMIF(Invoice_Line_Items!B:B,Invoices!A1751,Invoice_Line_Items!I:I)-(E1751-F1751)</f>
        <v>442.36</v>
      </c>
      <c r="H1751" s="8">
        <f t="shared" si="54"/>
        <v>9</v>
      </c>
      <c r="I1751">
        <f t="shared" si="55"/>
        <v>2021</v>
      </c>
    </row>
    <row r="1752" spans="1:9" x14ac:dyDescent="0.15">
      <c r="A1752" t="s">
        <v>1856</v>
      </c>
      <c r="B1752" t="s">
        <v>17</v>
      </c>
      <c r="C1752" s="3">
        <v>0</v>
      </c>
      <c r="D1752" s="2">
        <v>44441.639379966095</v>
      </c>
      <c r="E1752" s="8">
        <f>(SUMIF(Invoice_Line_Items!B:B,Invoices!A1752,Invoice_Line_Items!G:G))</f>
        <v>2596.1</v>
      </c>
      <c r="F1752" s="8">
        <f>(SUMIF(Invoice_Line_Items!B:B,Invoices!A1752,Invoice_Line_Items!G:G))*(1-C1752)</f>
        <v>2596.1</v>
      </c>
      <c r="G1752" s="8">
        <f>SUMIF(Invoice_Line_Items!B:B,Invoices!A1752,Invoice_Line_Items!I:I)-(E1752-F1752)</f>
        <v>1095.0500000000002</v>
      </c>
      <c r="H1752" s="8">
        <f t="shared" si="54"/>
        <v>9</v>
      </c>
      <c r="I1752">
        <f t="shared" si="55"/>
        <v>2021</v>
      </c>
    </row>
    <row r="1753" spans="1:9" x14ac:dyDescent="0.15">
      <c r="A1753" t="s">
        <v>1857</v>
      </c>
      <c r="B1753" t="s">
        <v>21</v>
      </c>
      <c r="C1753" s="3">
        <v>0.1</v>
      </c>
      <c r="D1753" s="2">
        <v>44441.685249516522</v>
      </c>
      <c r="E1753" s="8">
        <f>(SUMIF(Invoice_Line_Items!B:B,Invoices!A1753,Invoice_Line_Items!G:G))</f>
        <v>239.60000000000002</v>
      </c>
      <c r="F1753" s="8">
        <f>(SUMIF(Invoice_Line_Items!B:B,Invoices!A1753,Invoice_Line_Items!G:G))*(1-C1753)</f>
        <v>215.64000000000001</v>
      </c>
      <c r="G1753" s="8">
        <f>SUMIF(Invoice_Line_Items!B:B,Invoices!A1753,Invoice_Line_Items!I:I)-(E1753-F1753)</f>
        <v>71.239999999999995</v>
      </c>
      <c r="H1753" s="8">
        <f t="shared" si="54"/>
        <v>9</v>
      </c>
      <c r="I1753">
        <f t="shared" si="55"/>
        <v>2021</v>
      </c>
    </row>
    <row r="1754" spans="1:9" x14ac:dyDescent="0.15">
      <c r="A1754" t="s">
        <v>1858</v>
      </c>
      <c r="B1754" t="s">
        <v>24</v>
      </c>
      <c r="C1754" s="3">
        <v>0.1</v>
      </c>
      <c r="D1754" s="2">
        <v>44442.088878704082</v>
      </c>
      <c r="E1754" s="8">
        <f>(SUMIF(Invoice_Line_Items!B:B,Invoices!A1754,Invoice_Line_Items!G:G))</f>
        <v>8.9499999999999993</v>
      </c>
      <c r="F1754" s="8">
        <f>(SUMIF(Invoice_Line_Items!B:B,Invoices!A1754,Invoice_Line_Items!G:G))*(1-C1754)</f>
        <v>8.0549999999999997</v>
      </c>
      <c r="G1754" s="8">
        <f>SUMIF(Invoice_Line_Items!B:B,Invoices!A1754,Invoice_Line_Items!I:I)-(E1754-F1754)</f>
        <v>4.8049999999999997</v>
      </c>
      <c r="H1754" s="8">
        <f t="shared" si="54"/>
        <v>9</v>
      </c>
      <c r="I1754">
        <f t="shared" si="55"/>
        <v>2021</v>
      </c>
    </row>
    <row r="1755" spans="1:9" x14ac:dyDescent="0.15">
      <c r="A1755" t="s">
        <v>1859</v>
      </c>
      <c r="B1755" t="s">
        <v>18</v>
      </c>
      <c r="C1755" s="3">
        <v>0.1</v>
      </c>
      <c r="D1755" s="2">
        <v>44442.439097819704</v>
      </c>
      <c r="E1755" s="8">
        <f>(SUMIF(Invoice_Line_Items!B:B,Invoices!A1755,Invoice_Line_Items!G:G))</f>
        <v>2912.5</v>
      </c>
      <c r="F1755" s="8">
        <f>(SUMIF(Invoice_Line_Items!B:B,Invoices!A1755,Invoice_Line_Items!G:G))*(1-C1755)</f>
        <v>2621.25</v>
      </c>
      <c r="G1755" s="8">
        <f>SUMIF(Invoice_Line_Items!B:B,Invoices!A1755,Invoice_Line_Items!I:I)-(E1755-F1755)</f>
        <v>803.40000000000009</v>
      </c>
      <c r="H1755" s="8">
        <f t="shared" si="54"/>
        <v>9</v>
      </c>
      <c r="I1755">
        <f t="shared" si="55"/>
        <v>2021</v>
      </c>
    </row>
    <row r="1756" spans="1:9" x14ac:dyDescent="0.15">
      <c r="A1756" t="s">
        <v>1860</v>
      </c>
      <c r="B1756" t="s">
        <v>23</v>
      </c>
      <c r="C1756" s="3">
        <v>0</v>
      </c>
      <c r="D1756" s="2">
        <v>44442.498117188923</v>
      </c>
      <c r="E1756" s="8">
        <f>(SUMIF(Invoice_Line_Items!B:B,Invoices!A1756,Invoice_Line_Items!G:G))</f>
        <v>800.34999999999991</v>
      </c>
      <c r="F1756" s="8">
        <f>(SUMIF(Invoice_Line_Items!B:B,Invoices!A1756,Invoice_Line_Items!G:G))*(1-C1756)</f>
        <v>800.34999999999991</v>
      </c>
      <c r="G1756" s="8">
        <f>SUMIF(Invoice_Line_Items!B:B,Invoices!A1756,Invoice_Line_Items!I:I)-(E1756-F1756)</f>
        <v>259.59999999999991</v>
      </c>
      <c r="H1756" s="8">
        <f t="shared" si="54"/>
        <v>9</v>
      </c>
      <c r="I1756">
        <f t="shared" si="55"/>
        <v>2021</v>
      </c>
    </row>
    <row r="1757" spans="1:9" x14ac:dyDescent="0.15">
      <c r="A1757" t="s">
        <v>1861</v>
      </c>
      <c r="B1757" t="s">
        <v>21</v>
      </c>
      <c r="C1757" s="3">
        <v>0</v>
      </c>
      <c r="D1757" s="2">
        <v>44442.89322522052</v>
      </c>
      <c r="E1757" s="8">
        <f>(SUMIF(Invoice_Line_Items!B:B,Invoices!A1757,Invoice_Line_Items!G:G))</f>
        <v>735.10000000000014</v>
      </c>
      <c r="F1757" s="8">
        <f>(SUMIF(Invoice_Line_Items!B:B,Invoices!A1757,Invoice_Line_Items!G:G))*(1-C1757)</f>
        <v>735.10000000000014</v>
      </c>
      <c r="G1757" s="8">
        <f>SUMIF(Invoice_Line_Items!B:B,Invoices!A1757,Invoice_Line_Items!I:I)-(E1757-F1757)</f>
        <v>291.7</v>
      </c>
      <c r="H1757" s="8">
        <f t="shared" si="54"/>
        <v>9</v>
      </c>
      <c r="I1757">
        <f t="shared" si="55"/>
        <v>2021</v>
      </c>
    </row>
    <row r="1758" spans="1:9" x14ac:dyDescent="0.15">
      <c r="A1758" t="s">
        <v>1862</v>
      </c>
      <c r="B1758" t="s">
        <v>20</v>
      </c>
      <c r="C1758" s="3">
        <v>0</v>
      </c>
      <c r="D1758" s="2">
        <v>44443.186384205546</v>
      </c>
      <c r="E1758" s="8">
        <f>(SUMIF(Invoice_Line_Items!B:B,Invoices!A1758,Invoice_Line_Items!G:G))</f>
        <v>285.75</v>
      </c>
      <c r="F1758" s="8">
        <f>(SUMIF(Invoice_Line_Items!B:B,Invoices!A1758,Invoice_Line_Items!G:G))*(1-C1758)</f>
        <v>285.75</v>
      </c>
      <c r="G1758" s="8">
        <f>SUMIF(Invoice_Line_Items!B:B,Invoices!A1758,Invoice_Line_Items!I:I)-(E1758-F1758)</f>
        <v>104.85000000000001</v>
      </c>
      <c r="H1758" s="8">
        <f t="shared" si="54"/>
        <v>9</v>
      </c>
      <c r="I1758">
        <f t="shared" si="55"/>
        <v>2021</v>
      </c>
    </row>
    <row r="1759" spans="1:9" x14ac:dyDescent="0.15">
      <c r="A1759" t="s">
        <v>1863</v>
      </c>
      <c r="B1759" t="s">
        <v>23</v>
      </c>
      <c r="C1759" s="3">
        <v>0.2</v>
      </c>
      <c r="D1759" s="2">
        <v>44443.504127713291</v>
      </c>
      <c r="E1759" s="8">
        <f>(SUMIF(Invoice_Line_Items!B:B,Invoices!A1759,Invoice_Line_Items!G:G))</f>
        <v>539.55000000000007</v>
      </c>
      <c r="F1759" s="8">
        <f>(SUMIF(Invoice_Line_Items!B:B,Invoices!A1759,Invoice_Line_Items!G:G))*(1-C1759)</f>
        <v>431.6400000000001</v>
      </c>
      <c r="G1759" s="8">
        <f>SUMIF(Invoice_Line_Items!B:B,Invoices!A1759,Invoice_Line_Items!I:I)-(E1759-F1759)</f>
        <v>82.140000000000043</v>
      </c>
      <c r="H1759" s="8">
        <f t="shared" si="54"/>
        <v>9</v>
      </c>
      <c r="I1759">
        <f t="shared" si="55"/>
        <v>2021</v>
      </c>
    </row>
    <row r="1760" spans="1:9" x14ac:dyDescent="0.15">
      <c r="A1760" t="s">
        <v>1864</v>
      </c>
      <c r="B1760" t="s">
        <v>23</v>
      </c>
      <c r="C1760" s="3">
        <v>0.1</v>
      </c>
      <c r="D1760" s="2">
        <v>44443.991883101822</v>
      </c>
      <c r="E1760" s="8">
        <f>(SUMIF(Invoice_Line_Items!B:B,Invoices!A1760,Invoice_Line_Items!G:G))</f>
        <v>143.30000000000001</v>
      </c>
      <c r="F1760" s="8">
        <f>(SUMIF(Invoice_Line_Items!B:B,Invoices!A1760,Invoice_Line_Items!G:G))*(1-C1760)</f>
        <v>128.97000000000003</v>
      </c>
      <c r="G1760" s="8">
        <f>SUMIF(Invoice_Line_Items!B:B,Invoices!A1760,Invoice_Line_Items!I:I)-(E1760-F1760)</f>
        <v>41.72000000000002</v>
      </c>
      <c r="H1760" s="8">
        <f t="shared" si="54"/>
        <v>9</v>
      </c>
      <c r="I1760">
        <f t="shared" si="55"/>
        <v>2021</v>
      </c>
    </row>
    <row r="1761" spans="1:9" x14ac:dyDescent="0.15">
      <c r="A1761" t="s">
        <v>1865</v>
      </c>
      <c r="B1761" t="s">
        <v>17</v>
      </c>
      <c r="C1761" s="3">
        <v>0</v>
      </c>
      <c r="D1761" s="2">
        <v>44444.193714191279</v>
      </c>
      <c r="E1761" s="8">
        <f>(SUMIF(Invoice_Line_Items!B:B,Invoices!A1761,Invoice_Line_Items!G:G))</f>
        <v>8091.25</v>
      </c>
      <c r="F1761" s="8">
        <f>(SUMIF(Invoice_Line_Items!B:B,Invoices!A1761,Invoice_Line_Items!G:G))*(1-C1761)</f>
        <v>8091.25</v>
      </c>
      <c r="G1761" s="8">
        <f>SUMIF(Invoice_Line_Items!B:B,Invoices!A1761,Invoice_Line_Items!I:I)-(E1761-F1761)</f>
        <v>2831.0500000000006</v>
      </c>
      <c r="H1761" s="8">
        <f t="shared" si="54"/>
        <v>9</v>
      </c>
      <c r="I1761">
        <f t="shared" si="55"/>
        <v>2021</v>
      </c>
    </row>
    <row r="1762" spans="1:9" x14ac:dyDescent="0.15">
      <c r="A1762" t="s">
        <v>1866</v>
      </c>
      <c r="B1762" t="s">
        <v>23</v>
      </c>
      <c r="C1762" s="3">
        <v>0</v>
      </c>
      <c r="D1762" s="2">
        <v>44444.527974420555</v>
      </c>
      <c r="E1762" s="8">
        <f>(SUMIF(Invoice_Line_Items!B:B,Invoices!A1762,Invoice_Line_Items!G:G))</f>
        <v>409.99999999999994</v>
      </c>
      <c r="F1762" s="8">
        <f>(SUMIF(Invoice_Line_Items!B:B,Invoices!A1762,Invoice_Line_Items!G:G))*(1-C1762)</f>
        <v>409.99999999999994</v>
      </c>
      <c r="G1762" s="8">
        <f>SUMIF(Invoice_Line_Items!B:B,Invoices!A1762,Invoice_Line_Items!I:I)-(E1762-F1762)</f>
        <v>175.85</v>
      </c>
      <c r="H1762" s="8">
        <f t="shared" si="54"/>
        <v>9</v>
      </c>
      <c r="I1762">
        <f t="shared" si="55"/>
        <v>2021</v>
      </c>
    </row>
    <row r="1763" spans="1:9" x14ac:dyDescent="0.15">
      <c r="A1763" t="s">
        <v>1867</v>
      </c>
      <c r="B1763" t="s">
        <v>22</v>
      </c>
      <c r="C1763" s="3">
        <v>0</v>
      </c>
      <c r="D1763" s="2">
        <v>44444.648119451034</v>
      </c>
      <c r="E1763" s="8">
        <f>(SUMIF(Invoice_Line_Items!B:B,Invoices!A1763,Invoice_Line_Items!G:G))</f>
        <v>1257.7</v>
      </c>
      <c r="F1763" s="8">
        <f>(SUMIF(Invoice_Line_Items!B:B,Invoices!A1763,Invoice_Line_Items!G:G))*(1-C1763)</f>
        <v>1257.7</v>
      </c>
      <c r="G1763" s="8">
        <f>SUMIF(Invoice_Line_Items!B:B,Invoices!A1763,Invoice_Line_Items!I:I)-(E1763-F1763)</f>
        <v>501.95000000000005</v>
      </c>
      <c r="H1763" s="8">
        <f t="shared" si="54"/>
        <v>9</v>
      </c>
      <c r="I1763">
        <f t="shared" si="55"/>
        <v>2021</v>
      </c>
    </row>
    <row r="1764" spans="1:9" x14ac:dyDescent="0.15">
      <c r="A1764" t="s">
        <v>1868</v>
      </c>
      <c r="B1764" t="s">
        <v>19</v>
      </c>
      <c r="C1764" s="3">
        <v>0</v>
      </c>
      <c r="D1764" s="2">
        <v>44445.079970307721</v>
      </c>
      <c r="E1764" s="8">
        <f>(SUMIF(Invoice_Line_Items!B:B,Invoices!A1764,Invoice_Line_Items!G:G))</f>
        <v>1128.8500000000001</v>
      </c>
      <c r="F1764" s="8">
        <f>(SUMIF(Invoice_Line_Items!B:B,Invoices!A1764,Invoice_Line_Items!G:G))*(1-C1764)</f>
        <v>1128.8500000000001</v>
      </c>
      <c r="G1764" s="8">
        <f>SUMIF(Invoice_Line_Items!B:B,Invoices!A1764,Invoice_Line_Items!I:I)-(E1764-F1764)</f>
        <v>439.19999999999993</v>
      </c>
      <c r="H1764" s="8">
        <f t="shared" si="54"/>
        <v>9</v>
      </c>
      <c r="I1764">
        <f t="shared" si="55"/>
        <v>2021</v>
      </c>
    </row>
    <row r="1765" spans="1:9" x14ac:dyDescent="0.15">
      <c r="A1765" t="s">
        <v>1869</v>
      </c>
      <c r="B1765" t="s">
        <v>17</v>
      </c>
      <c r="C1765" s="3">
        <v>0</v>
      </c>
      <c r="D1765" s="2">
        <v>44445.112298456042</v>
      </c>
      <c r="E1765" s="8">
        <f>(SUMIF(Invoice_Line_Items!B:B,Invoices!A1765,Invoice_Line_Items!G:G))</f>
        <v>17.899999999999999</v>
      </c>
      <c r="F1765" s="8">
        <f>(SUMIF(Invoice_Line_Items!B:B,Invoices!A1765,Invoice_Line_Items!G:G))*(1-C1765)</f>
        <v>17.899999999999999</v>
      </c>
      <c r="G1765" s="8">
        <f>SUMIF(Invoice_Line_Items!B:B,Invoices!A1765,Invoice_Line_Items!I:I)-(E1765-F1765)</f>
        <v>11.399999999999999</v>
      </c>
      <c r="H1765" s="8">
        <f t="shared" si="54"/>
        <v>9</v>
      </c>
      <c r="I1765">
        <f t="shared" si="55"/>
        <v>2021</v>
      </c>
    </row>
    <row r="1766" spans="1:9" x14ac:dyDescent="0.15">
      <c r="A1766" t="s">
        <v>1870</v>
      </c>
      <c r="B1766" t="s">
        <v>23</v>
      </c>
      <c r="C1766" s="3">
        <v>0</v>
      </c>
      <c r="D1766" s="2">
        <v>44445.21318564166</v>
      </c>
      <c r="E1766" s="8">
        <f>(SUMIF(Invoice_Line_Items!B:B,Invoices!A1766,Invoice_Line_Items!G:G))</f>
        <v>1736.85</v>
      </c>
      <c r="F1766" s="8">
        <f>(SUMIF(Invoice_Line_Items!B:B,Invoices!A1766,Invoice_Line_Items!G:G))*(1-C1766)</f>
        <v>1736.85</v>
      </c>
      <c r="G1766" s="8">
        <f>SUMIF(Invoice_Line_Items!B:B,Invoices!A1766,Invoice_Line_Items!I:I)-(E1766-F1766)</f>
        <v>633.34999999999991</v>
      </c>
      <c r="H1766" s="8">
        <f t="shared" si="54"/>
        <v>9</v>
      </c>
      <c r="I1766">
        <f t="shared" si="55"/>
        <v>2021</v>
      </c>
    </row>
    <row r="1767" spans="1:9" x14ac:dyDescent="0.15">
      <c r="A1767" t="s">
        <v>1871</v>
      </c>
      <c r="B1767" t="s">
        <v>24</v>
      </c>
      <c r="C1767" s="3">
        <v>0</v>
      </c>
      <c r="D1767" s="2">
        <v>44445.669827128986</v>
      </c>
      <c r="E1767" s="8">
        <f>(SUMIF(Invoice_Line_Items!B:B,Invoices!A1767,Invoice_Line_Items!G:G))</f>
        <v>28.9</v>
      </c>
      <c r="F1767" s="8">
        <f>(SUMIF(Invoice_Line_Items!B:B,Invoices!A1767,Invoice_Line_Items!G:G))*(1-C1767)</f>
        <v>28.9</v>
      </c>
      <c r="G1767" s="8">
        <f>SUMIF(Invoice_Line_Items!B:B,Invoices!A1767,Invoice_Line_Items!I:I)-(E1767-F1767)</f>
        <v>10.649999999999999</v>
      </c>
      <c r="H1767" s="8">
        <f t="shared" si="54"/>
        <v>9</v>
      </c>
      <c r="I1767">
        <f t="shared" si="55"/>
        <v>2021</v>
      </c>
    </row>
    <row r="1768" spans="1:9" x14ac:dyDescent="0.15">
      <c r="A1768" t="s">
        <v>1872</v>
      </c>
      <c r="B1768" t="s">
        <v>21</v>
      </c>
      <c r="C1768" s="3">
        <v>0</v>
      </c>
      <c r="D1768" s="2">
        <v>44445.94189956678</v>
      </c>
      <c r="E1768" s="8">
        <f>(SUMIF(Invoice_Line_Items!B:B,Invoices!A1768,Invoice_Line_Items!G:G))</f>
        <v>59.849999999999994</v>
      </c>
      <c r="F1768" s="8">
        <f>(SUMIF(Invoice_Line_Items!B:B,Invoices!A1768,Invoice_Line_Items!G:G))*(1-C1768)</f>
        <v>59.849999999999994</v>
      </c>
      <c r="G1768" s="8">
        <f>SUMIF(Invoice_Line_Items!B:B,Invoices!A1768,Invoice_Line_Items!I:I)-(E1768-F1768)</f>
        <v>22.349999999999998</v>
      </c>
      <c r="H1768" s="8">
        <f t="shared" si="54"/>
        <v>9</v>
      </c>
      <c r="I1768">
        <f t="shared" si="55"/>
        <v>2021</v>
      </c>
    </row>
    <row r="1769" spans="1:9" x14ac:dyDescent="0.15">
      <c r="A1769" t="s">
        <v>1873</v>
      </c>
      <c r="B1769" t="s">
        <v>19</v>
      </c>
      <c r="C1769" s="3">
        <v>0</v>
      </c>
      <c r="D1769" s="2">
        <v>44446.196633602041</v>
      </c>
      <c r="E1769" s="8">
        <f>(SUMIF(Invoice_Line_Items!B:B,Invoices!A1769,Invoice_Line_Items!G:G))</f>
        <v>1271.5500000000002</v>
      </c>
      <c r="F1769" s="8">
        <f>(SUMIF(Invoice_Line_Items!B:B,Invoices!A1769,Invoice_Line_Items!G:G))*(1-C1769)</f>
        <v>1271.5500000000002</v>
      </c>
      <c r="G1769" s="8">
        <f>SUMIF(Invoice_Line_Items!B:B,Invoices!A1769,Invoice_Line_Items!I:I)-(E1769-F1769)</f>
        <v>512.5</v>
      </c>
      <c r="H1769" s="8">
        <f t="shared" si="54"/>
        <v>9</v>
      </c>
      <c r="I1769">
        <f t="shared" si="55"/>
        <v>2021</v>
      </c>
    </row>
    <row r="1770" spans="1:9" x14ac:dyDescent="0.15">
      <c r="A1770" t="s">
        <v>1874</v>
      </c>
      <c r="B1770" t="s">
        <v>18</v>
      </c>
      <c r="C1770" s="3">
        <v>0</v>
      </c>
      <c r="D1770" s="2">
        <v>44446.218440365657</v>
      </c>
      <c r="E1770" s="8">
        <f>(SUMIF(Invoice_Line_Items!B:B,Invoices!A1770,Invoice_Line_Items!G:G))</f>
        <v>149.5</v>
      </c>
      <c r="F1770" s="8">
        <f>(SUMIF(Invoice_Line_Items!B:B,Invoices!A1770,Invoice_Line_Items!G:G))*(1-C1770)</f>
        <v>149.5</v>
      </c>
      <c r="G1770" s="8">
        <f>SUMIF(Invoice_Line_Items!B:B,Invoices!A1770,Invoice_Line_Items!I:I)-(E1770-F1770)</f>
        <v>30.499999999999989</v>
      </c>
      <c r="H1770" s="8">
        <f t="shared" si="54"/>
        <v>9</v>
      </c>
      <c r="I1770">
        <f t="shared" si="55"/>
        <v>2021</v>
      </c>
    </row>
    <row r="1771" spans="1:9" x14ac:dyDescent="0.15">
      <c r="A1771" t="s">
        <v>1875</v>
      </c>
      <c r="B1771" t="s">
        <v>17</v>
      </c>
      <c r="C1771" s="3">
        <v>0</v>
      </c>
      <c r="D1771" s="2">
        <v>44446.581186565592</v>
      </c>
      <c r="E1771" s="8">
        <f>(SUMIF(Invoice_Line_Items!B:B,Invoices!A1771,Invoice_Line_Items!G:G))</f>
        <v>834.64999999999986</v>
      </c>
      <c r="F1771" s="8">
        <f>(SUMIF(Invoice_Line_Items!B:B,Invoices!A1771,Invoice_Line_Items!G:G))*(1-C1771)</f>
        <v>834.64999999999986</v>
      </c>
      <c r="G1771" s="8">
        <f>SUMIF(Invoice_Line_Items!B:B,Invoices!A1771,Invoice_Line_Items!I:I)-(E1771-F1771)</f>
        <v>354.79999999999995</v>
      </c>
      <c r="H1771" s="8">
        <f t="shared" si="54"/>
        <v>9</v>
      </c>
      <c r="I1771">
        <f t="shared" si="55"/>
        <v>2021</v>
      </c>
    </row>
    <row r="1772" spans="1:9" x14ac:dyDescent="0.15">
      <c r="A1772" t="s">
        <v>1876</v>
      </c>
      <c r="B1772" t="s">
        <v>25</v>
      </c>
      <c r="C1772" s="3">
        <v>0</v>
      </c>
      <c r="D1772" s="2">
        <v>44446.915370229835</v>
      </c>
      <c r="E1772" s="8">
        <f>(SUMIF(Invoice_Line_Items!B:B,Invoices!A1772,Invoice_Line_Items!G:G))</f>
        <v>6571.1499999999987</v>
      </c>
      <c r="F1772" s="8">
        <f>(SUMIF(Invoice_Line_Items!B:B,Invoices!A1772,Invoice_Line_Items!G:G))*(1-C1772)</f>
        <v>6571.1499999999987</v>
      </c>
      <c r="G1772" s="8">
        <f>SUMIF(Invoice_Line_Items!B:B,Invoices!A1772,Invoice_Line_Items!I:I)-(E1772-F1772)</f>
        <v>2064.1499999999992</v>
      </c>
      <c r="H1772" s="8">
        <f t="shared" si="54"/>
        <v>9</v>
      </c>
      <c r="I1772">
        <f t="shared" si="55"/>
        <v>2021</v>
      </c>
    </row>
    <row r="1773" spans="1:9" x14ac:dyDescent="0.15">
      <c r="A1773" t="s">
        <v>1877</v>
      </c>
      <c r="B1773" t="s">
        <v>24</v>
      </c>
      <c r="C1773" s="3">
        <v>0.1</v>
      </c>
      <c r="D1773" s="2">
        <v>44447.319289037405</v>
      </c>
      <c r="E1773" s="8">
        <f>(SUMIF(Invoice_Line_Items!B:B,Invoices!A1773,Invoice_Line_Items!G:G))</f>
        <v>262.75</v>
      </c>
      <c r="F1773" s="8">
        <f>(SUMIF(Invoice_Line_Items!B:B,Invoices!A1773,Invoice_Line_Items!G:G))*(1-C1773)</f>
        <v>236.47499999999999</v>
      </c>
      <c r="G1773" s="8">
        <f>SUMIF(Invoice_Line_Items!B:B,Invoices!A1773,Invoice_Line_Items!I:I)-(E1773-F1773)</f>
        <v>63.724999999999994</v>
      </c>
      <c r="H1773" s="8">
        <f t="shared" si="54"/>
        <v>9</v>
      </c>
      <c r="I1773">
        <f t="shared" si="55"/>
        <v>2021</v>
      </c>
    </row>
    <row r="1774" spans="1:9" x14ac:dyDescent="0.15">
      <c r="A1774" t="s">
        <v>1878</v>
      </c>
      <c r="B1774" t="s">
        <v>19</v>
      </c>
      <c r="C1774" s="3">
        <v>0</v>
      </c>
      <c r="D1774" s="2">
        <v>44447.461834261085</v>
      </c>
      <c r="E1774" s="8">
        <f>(SUMIF(Invoice_Line_Items!B:B,Invoices!A1774,Invoice_Line_Items!G:G))</f>
        <v>581.19999999999993</v>
      </c>
      <c r="F1774" s="8">
        <f>(SUMIF(Invoice_Line_Items!B:B,Invoices!A1774,Invoice_Line_Items!G:G))*(1-C1774)</f>
        <v>581.19999999999993</v>
      </c>
      <c r="G1774" s="8">
        <f>SUMIF(Invoice_Line_Items!B:B,Invoices!A1774,Invoice_Line_Items!I:I)-(E1774-F1774)</f>
        <v>273.2</v>
      </c>
      <c r="H1774" s="8">
        <f t="shared" si="54"/>
        <v>9</v>
      </c>
      <c r="I1774">
        <f t="shared" si="55"/>
        <v>2021</v>
      </c>
    </row>
    <row r="1775" spans="1:9" x14ac:dyDescent="0.15">
      <c r="A1775" t="s">
        <v>1879</v>
      </c>
      <c r="B1775" t="s">
        <v>24</v>
      </c>
      <c r="C1775" s="3">
        <v>0.2</v>
      </c>
      <c r="D1775" s="2">
        <v>44447.945871193355</v>
      </c>
      <c r="E1775" s="8">
        <f>(SUMIF(Invoice_Line_Items!B:B,Invoices!A1775,Invoice_Line_Items!G:G))</f>
        <v>57.8</v>
      </c>
      <c r="F1775" s="8">
        <f>(SUMIF(Invoice_Line_Items!B:B,Invoices!A1775,Invoice_Line_Items!G:G))*(1-C1775)</f>
        <v>46.24</v>
      </c>
      <c r="G1775" s="8">
        <f>SUMIF(Invoice_Line_Items!B:B,Invoices!A1775,Invoice_Line_Items!I:I)-(E1775-F1775)</f>
        <v>9.740000000000002</v>
      </c>
      <c r="H1775" s="8">
        <f t="shared" si="54"/>
        <v>9</v>
      </c>
      <c r="I1775">
        <f t="shared" si="55"/>
        <v>2021</v>
      </c>
    </row>
    <row r="1776" spans="1:9" x14ac:dyDescent="0.15">
      <c r="A1776" t="s">
        <v>1880</v>
      </c>
      <c r="B1776" t="s">
        <v>24</v>
      </c>
      <c r="C1776" s="3">
        <v>0</v>
      </c>
      <c r="D1776" s="2">
        <v>44448.209899890862</v>
      </c>
      <c r="E1776" s="8">
        <f>(SUMIF(Invoice_Line_Items!B:B,Invoices!A1776,Invoice_Line_Items!G:G))</f>
        <v>931.45</v>
      </c>
      <c r="F1776" s="8">
        <f>(SUMIF(Invoice_Line_Items!B:B,Invoices!A1776,Invoice_Line_Items!G:G))*(1-C1776)</f>
        <v>931.45</v>
      </c>
      <c r="G1776" s="8">
        <f>SUMIF(Invoice_Line_Items!B:B,Invoices!A1776,Invoice_Line_Items!I:I)-(E1776-F1776)</f>
        <v>308.39999999999998</v>
      </c>
      <c r="H1776" s="8">
        <f t="shared" si="54"/>
        <v>9</v>
      </c>
      <c r="I1776">
        <f t="shared" si="55"/>
        <v>2021</v>
      </c>
    </row>
    <row r="1777" spans="1:9" x14ac:dyDescent="0.15">
      <c r="A1777" t="s">
        <v>1881</v>
      </c>
      <c r="B1777" t="s">
        <v>25</v>
      </c>
      <c r="C1777" s="3">
        <v>0.2</v>
      </c>
      <c r="D1777" s="2">
        <v>44448.543345819744</v>
      </c>
      <c r="E1777" s="8">
        <f>(SUMIF(Invoice_Line_Items!B:B,Invoices!A1777,Invoice_Line_Items!G:G))</f>
        <v>6307.65</v>
      </c>
      <c r="F1777" s="8">
        <f>(SUMIF(Invoice_Line_Items!B:B,Invoices!A1777,Invoice_Line_Items!G:G))*(1-C1777)</f>
        <v>5046.12</v>
      </c>
      <c r="G1777" s="8">
        <f>SUMIF(Invoice_Line_Items!B:B,Invoices!A1777,Invoice_Line_Items!I:I)-(E1777-F1777)</f>
        <v>1332.4200000000005</v>
      </c>
      <c r="H1777" s="8">
        <f t="shared" si="54"/>
        <v>9</v>
      </c>
      <c r="I1777">
        <f t="shared" si="55"/>
        <v>2021</v>
      </c>
    </row>
    <row r="1778" spans="1:9" x14ac:dyDescent="0.15">
      <c r="A1778" t="s">
        <v>1882</v>
      </c>
      <c r="B1778" t="s">
        <v>22</v>
      </c>
      <c r="C1778" s="3">
        <v>0.1</v>
      </c>
      <c r="D1778" s="2">
        <v>44448.735925365996</v>
      </c>
      <c r="E1778" s="8">
        <f>(SUMIF(Invoice_Line_Items!B:B,Invoices!A1778,Invoice_Line_Items!G:G))</f>
        <v>1697.4</v>
      </c>
      <c r="F1778" s="8">
        <f>(SUMIF(Invoice_Line_Items!B:B,Invoices!A1778,Invoice_Line_Items!G:G))*(1-C1778)</f>
        <v>1527.66</v>
      </c>
      <c r="G1778" s="8">
        <f>SUMIF(Invoice_Line_Items!B:B,Invoices!A1778,Invoice_Line_Items!I:I)-(E1778-F1778)</f>
        <v>294.20999999999998</v>
      </c>
      <c r="H1778" s="8">
        <f t="shared" si="54"/>
        <v>9</v>
      </c>
      <c r="I1778">
        <f t="shared" si="55"/>
        <v>2021</v>
      </c>
    </row>
    <row r="1779" spans="1:9" x14ac:dyDescent="0.15">
      <c r="A1779" t="s">
        <v>1883</v>
      </c>
      <c r="B1779" t="s">
        <v>17</v>
      </c>
      <c r="C1779" s="3">
        <v>0</v>
      </c>
      <c r="D1779" s="2">
        <v>44448.840700922061</v>
      </c>
      <c r="E1779" s="8">
        <f>(SUMIF(Invoice_Line_Items!B:B,Invoices!A1779,Invoice_Line_Items!G:G))</f>
        <v>130.6</v>
      </c>
      <c r="F1779" s="8">
        <f>(SUMIF(Invoice_Line_Items!B:B,Invoices!A1779,Invoice_Line_Items!G:G))*(1-C1779)</f>
        <v>130.6</v>
      </c>
      <c r="G1779" s="8">
        <f>SUMIF(Invoice_Line_Items!B:B,Invoices!A1779,Invoice_Line_Items!I:I)-(E1779-F1779)</f>
        <v>52.85</v>
      </c>
      <c r="H1779" s="8">
        <f t="shared" si="54"/>
        <v>9</v>
      </c>
      <c r="I1779">
        <f t="shared" si="55"/>
        <v>2021</v>
      </c>
    </row>
    <row r="1780" spans="1:9" x14ac:dyDescent="0.15">
      <c r="A1780" t="s">
        <v>1884</v>
      </c>
      <c r="B1780" t="s">
        <v>17</v>
      </c>
      <c r="C1780" s="3">
        <v>0</v>
      </c>
      <c r="D1780" s="2">
        <v>44449.13272379616</v>
      </c>
      <c r="E1780" s="8">
        <f>(SUMIF(Invoice_Line_Items!B:B,Invoices!A1780,Invoice_Line_Items!G:G))</f>
        <v>337.7</v>
      </c>
      <c r="F1780" s="8">
        <f>(SUMIF(Invoice_Line_Items!B:B,Invoices!A1780,Invoice_Line_Items!G:G))*(1-C1780)</f>
        <v>337.7</v>
      </c>
      <c r="G1780" s="8">
        <f>SUMIF(Invoice_Line_Items!B:B,Invoices!A1780,Invoice_Line_Items!I:I)-(E1780-F1780)</f>
        <v>120.70000000000002</v>
      </c>
      <c r="H1780" s="8">
        <f t="shared" si="54"/>
        <v>9</v>
      </c>
      <c r="I1780">
        <f t="shared" si="55"/>
        <v>2021</v>
      </c>
    </row>
    <row r="1781" spans="1:9" x14ac:dyDescent="0.15">
      <c r="A1781" t="s">
        <v>1885</v>
      </c>
      <c r="B1781" t="s">
        <v>17</v>
      </c>
      <c r="C1781" s="3">
        <v>0.1</v>
      </c>
      <c r="D1781" s="2">
        <v>44449.156156805104</v>
      </c>
      <c r="E1781" s="8">
        <f>(SUMIF(Invoice_Line_Items!B:B,Invoices!A1781,Invoice_Line_Items!G:G))</f>
        <v>1340.4</v>
      </c>
      <c r="F1781" s="8">
        <f>(SUMIF(Invoice_Line_Items!B:B,Invoices!A1781,Invoice_Line_Items!G:G))*(1-C1781)</f>
        <v>1206.3600000000001</v>
      </c>
      <c r="G1781" s="8">
        <f>SUMIF(Invoice_Line_Items!B:B,Invoices!A1781,Invoice_Line_Items!I:I)-(E1781-F1781)</f>
        <v>410.7600000000001</v>
      </c>
      <c r="H1781" s="8">
        <f t="shared" si="54"/>
        <v>9</v>
      </c>
      <c r="I1781">
        <f t="shared" si="55"/>
        <v>2021</v>
      </c>
    </row>
    <row r="1782" spans="1:9" x14ac:dyDescent="0.15">
      <c r="A1782" t="s">
        <v>1886</v>
      </c>
      <c r="B1782" t="s">
        <v>25</v>
      </c>
      <c r="C1782" s="3">
        <v>0.1</v>
      </c>
      <c r="D1782" s="2">
        <v>44449.339675572133</v>
      </c>
      <c r="E1782" s="8">
        <f>(SUMIF(Invoice_Line_Items!B:B,Invoices!A1782,Invoice_Line_Items!G:G))</f>
        <v>604.54999999999995</v>
      </c>
      <c r="F1782" s="8">
        <f>(SUMIF(Invoice_Line_Items!B:B,Invoices!A1782,Invoice_Line_Items!G:G))*(1-C1782)</f>
        <v>544.09500000000003</v>
      </c>
      <c r="G1782" s="8">
        <f>SUMIF(Invoice_Line_Items!B:B,Invoices!A1782,Invoice_Line_Items!I:I)-(E1782-F1782)</f>
        <v>162.84500000000008</v>
      </c>
      <c r="H1782" s="8">
        <f t="shared" si="54"/>
        <v>9</v>
      </c>
      <c r="I1782">
        <f t="shared" si="55"/>
        <v>2021</v>
      </c>
    </row>
    <row r="1783" spans="1:9" x14ac:dyDescent="0.15">
      <c r="A1783" t="s">
        <v>1887</v>
      </c>
      <c r="B1783" t="s">
        <v>20</v>
      </c>
      <c r="C1783" s="3">
        <v>0</v>
      </c>
      <c r="D1783" s="2">
        <v>44449.596955388966</v>
      </c>
      <c r="E1783" s="8">
        <f>(SUMIF(Invoice_Line_Items!B:B,Invoices!A1783,Invoice_Line_Items!G:G))</f>
        <v>799.5</v>
      </c>
      <c r="F1783" s="8">
        <f>(SUMIF(Invoice_Line_Items!B:B,Invoices!A1783,Invoice_Line_Items!G:G))*(1-C1783)</f>
        <v>799.5</v>
      </c>
      <c r="G1783" s="8">
        <f>SUMIF(Invoice_Line_Items!B:B,Invoices!A1783,Invoice_Line_Items!I:I)-(E1783-F1783)</f>
        <v>279.5</v>
      </c>
      <c r="H1783" s="8">
        <f t="shared" si="54"/>
        <v>9</v>
      </c>
      <c r="I1783">
        <f t="shared" si="55"/>
        <v>2021</v>
      </c>
    </row>
    <row r="1784" spans="1:9" x14ac:dyDescent="0.15">
      <c r="A1784" t="s">
        <v>1888</v>
      </c>
      <c r="B1784" t="s">
        <v>25</v>
      </c>
      <c r="C1784" s="3">
        <v>0.1</v>
      </c>
      <c r="D1784" s="2">
        <v>44449.725576959776</v>
      </c>
      <c r="E1784" s="8">
        <f>(SUMIF(Invoice_Line_Items!B:B,Invoices!A1784,Invoice_Line_Items!G:G))</f>
        <v>404.9</v>
      </c>
      <c r="F1784" s="8">
        <f>(SUMIF(Invoice_Line_Items!B:B,Invoices!A1784,Invoice_Line_Items!G:G))*(1-C1784)</f>
        <v>364.40999999999997</v>
      </c>
      <c r="G1784" s="8">
        <f>SUMIF(Invoice_Line_Items!B:B,Invoices!A1784,Invoice_Line_Items!I:I)-(E1784-F1784)</f>
        <v>110.81</v>
      </c>
      <c r="H1784" s="8">
        <f t="shared" si="54"/>
        <v>9</v>
      </c>
      <c r="I1784">
        <f t="shared" si="55"/>
        <v>2021</v>
      </c>
    </row>
    <row r="1785" spans="1:9" x14ac:dyDescent="0.15">
      <c r="A1785" t="s">
        <v>1889</v>
      </c>
      <c r="B1785" t="s">
        <v>24</v>
      </c>
      <c r="C1785" s="3">
        <v>0</v>
      </c>
      <c r="D1785" s="2">
        <v>44450.024626288243</v>
      </c>
      <c r="E1785" s="8">
        <f>(SUMIF(Invoice_Line_Items!B:B,Invoices!A1785,Invoice_Line_Items!G:G))</f>
        <v>2627.1</v>
      </c>
      <c r="F1785" s="8">
        <f>(SUMIF(Invoice_Line_Items!B:B,Invoices!A1785,Invoice_Line_Items!G:G))*(1-C1785)</f>
        <v>2627.1</v>
      </c>
      <c r="G1785" s="8">
        <f>SUMIF(Invoice_Line_Items!B:B,Invoices!A1785,Invoice_Line_Items!I:I)-(E1785-F1785)</f>
        <v>1036.6500000000001</v>
      </c>
      <c r="H1785" s="8">
        <f t="shared" si="54"/>
        <v>9</v>
      </c>
      <c r="I1785">
        <f t="shared" si="55"/>
        <v>2021</v>
      </c>
    </row>
    <row r="1786" spans="1:9" x14ac:dyDescent="0.15">
      <c r="A1786" t="s">
        <v>1890</v>
      </c>
      <c r="B1786" t="s">
        <v>29</v>
      </c>
      <c r="C1786" s="3">
        <v>0</v>
      </c>
      <c r="D1786" s="2">
        <v>44450.161715172639</v>
      </c>
      <c r="E1786" s="8">
        <f>(SUMIF(Invoice_Line_Items!B:B,Invoices!A1786,Invoice_Line_Items!G:G))</f>
        <v>248.29999999999998</v>
      </c>
      <c r="F1786" s="8">
        <f>(SUMIF(Invoice_Line_Items!B:B,Invoices!A1786,Invoice_Line_Items!G:G))*(1-C1786)</f>
        <v>248.29999999999998</v>
      </c>
      <c r="G1786" s="8">
        <f>SUMIF(Invoice_Line_Items!B:B,Invoices!A1786,Invoice_Line_Items!I:I)-(E1786-F1786)</f>
        <v>118.9</v>
      </c>
      <c r="H1786" s="8">
        <f t="shared" si="54"/>
        <v>9</v>
      </c>
      <c r="I1786">
        <f t="shared" si="55"/>
        <v>2021</v>
      </c>
    </row>
    <row r="1787" spans="1:9" x14ac:dyDescent="0.15">
      <c r="A1787" t="s">
        <v>1891</v>
      </c>
      <c r="B1787" t="s">
        <v>17</v>
      </c>
      <c r="C1787" s="3">
        <v>0</v>
      </c>
      <c r="D1787" s="2">
        <v>44450.339301022992</v>
      </c>
      <c r="E1787" s="8">
        <f>(SUMIF(Invoice_Line_Items!B:B,Invoices!A1787,Invoice_Line_Items!G:G))</f>
        <v>8.9499999999999993</v>
      </c>
      <c r="F1787" s="8">
        <f>(SUMIF(Invoice_Line_Items!B:B,Invoices!A1787,Invoice_Line_Items!G:G))*(1-C1787)</f>
        <v>8.9499999999999993</v>
      </c>
      <c r="G1787" s="8">
        <f>SUMIF(Invoice_Line_Items!B:B,Invoices!A1787,Invoice_Line_Items!I:I)-(E1787-F1787)</f>
        <v>3.1999999999999993</v>
      </c>
      <c r="H1787" s="8">
        <f t="shared" si="54"/>
        <v>9</v>
      </c>
      <c r="I1787">
        <f t="shared" si="55"/>
        <v>2021</v>
      </c>
    </row>
    <row r="1788" spans="1:9" x14ac:dyDescent="0.15">
      <c r="A1788" t="s">
        <v>1892</v>
      </c>
      <c r="B1788" t="s">
        <v>22</v>
      </c>
      <c r="C1788" s="3">
        <v>0</v>
      </c>
      <c r="D1788" s="2">
        <v>44450.61511276204</v>
      </c>
      <c r="E1788" s="8">
        <f>(SUMIF(Invoice_Line_Items!B:B,Invoices!A1788,Invoice_Line_Items!G:G))</f>
        <v>141.80000000000001</v>
      </c>
      <c r="F1788" s="8">
        <f>(SUMIF(Invoice_Line_Items!B:B,Invoices!A1788,Invoice_Line_Items!G:G))*(1-C1788)</f>
        <v>141.80000000000001</v>
      </c>
      <c r="G1788" s="8">
        <f>SUMIF(Invoice_Line_Items!B:B,Invoices!A1788,Invoice_Line_Items!I:I)-(E1788-F1788)</f>
        <v>51.500000000000007</v>
      </c>
      <c r="H1788" s="8">
        <f t="shared" si="54"/>
        <v>9</v>
      </c>
      <c r="I1788">
        <f t="shared" si="55"/>
        <v>2021</v>
      </c>
    </row>
    <row r="1789" spans="1:9" x14ac:dyDescent="0.15">
      <c r="A1789" t="s">
        <v>1893</v>
      </c>
      <c r="B1789" t="s">
        <v>17</v>
      </c>
      <c r="C1789" s="3">
        <v>0.1</v>
      </c>
      <c r="D1789" s="2">
        <v>44451.041906409169</v>
      </c>
      <c r="E1789" s="8">
        <f>(SUMIF(Invoice_Line_Items!B:B,Invoices!A1789,Invoice_Line_Items!G:G))</f>
        <v>41.85</v>
      </c>
      <c r="F1789" s="8">
        <f>(SUMIF(Invoice_Line_Items!B:B,Invoices!A1789,Invoice_Line_Items!G:G))*(1-C1789)</f>
        <v>37.664999999999999</v>
      </c>
      <c r="G1789" s="8">
        <f>SUMIF(Invoice_Line_Items!B:B,Invoices!A1789,Invoice_Line_Items!I:I)-(E1789-F1789)</f>
        <v>9.1649999999999956</v>
      </c>
      <c r="H1789" s="8">
        <f t="shared" si="54"/>
        <v>9</v>
      </c>
      <c r="I1789">
        <f t="shared" si="55"/>
        <v>2021</v>
      </c>
    </row>
    <row r="1790" spans="1:9" x14ac:dyDescent="0.15">
      <c r="A1790" t="s">
        <v>1894</v>
      </c>
      <c r="B1790" t="s">
        <v>17</v>
      </c>
      <c r="C1790" s="3">
        <v>0.1</v>
      </c>
      <c r="D1790" s="2">
        <v>44451.40913929321</v>
      </c>
      <c r="E1790" s="8">
        <f>(SUMIF(Invoice_Line_Items!B:B,Invoices!A1790,Invoice_Line_Items!G:G))</f>
        <v>205.64999999999998</v>
      </c>
      <c r="F1790" s="8">
        <f>(SUMIF(Invoice_Line_Items!B:B,Invoices!A1790,Invoice_Line_Items!G:G))*(1-C1790)</f>
        <v>185.08499999999998</v>
      </c>
      <c r="G1790" s="8">
        <f>SUMIF(Invoice_Line_Items!B:B,Invoices!A1790,Invoice_Line_Items!I:I)-(E1790-F1790)</f>
        <v>83.534999999999997</v>
      </c>
      <c r="H1790" s="8">
        <f t="shared" si="54"/>
        <v>9</v>
      </c>
      <c r="I1790">
        <f t="shared" si="55"/>
        <v>2021</v>
      </c>
    </row>
    <row r="1791" spans="1:9" x14ac:dyDescent="0.15">
      <c r="A1791" t="s">
        <v>1895</v>
      </c>
      <c r="B1791" t="s">
        <v>21</v>
      </c>
      <c r="C1791" s="3">
        <v>0.1</v>
      </c>
      <c r="D1791" s="2">
        <v>44451.758134495933</v>
      </c>
      <c r="E1791" s="8">
        <f>(SUMIF(Invoice_Line_Items!B:B,Invoices!A1791,Invoice_Line_Items!G:G))</f>
        <v>99.9</v>
      </c>
      <c r="F1791" s="8">
        <f>(SUMIF(Invoice_Line_Items!B:B,Invoices!A1791,Invoice_Line_Items!G:G))*(1-C1791)</f>
        <v>89.910000000000011</v>
      </c>
      <c r="G1791" s="8">
        <f>SUMIF(Invoice_Line_Items!B:B,Invoices!A1791,Invoice_Line_Items!I:I)-(E1791-F1791)</f>
        <v>25.410000000000011</v>
      </c>
      <c r="H1791" s="8">
        <f t="shared" si="54"/>
        <v>9</v>
      </c>
      <c r="I1791">
        <f t="shared" si="55"/>
        <v>2021</v>
      </c>
    </row>
    <row r="1792" spans="1:9" x14ac:dyDescent="0.15">
      <c r="A1792" t="s">
        <v>1896</v>
      </c>
      <c r="B1792" t="s">
        <v>17</v>
      </c>
      <c r="C1792" s="3">
        <v>0</v>
      </c>
      <c r="D1792" s="2">
        <v>44451.773742761463</v>
      </c>
      <c r="E1792" s="8">
        <f>(SUMIF(Invoice_Line_Items!B:B,Invoices!A1792,Invoice_Line_Items!G:G))</f>
        <v>830.3</v>
      </c>
      <c r="F1792" s="8">
        <f>(SUMIF(Invoice_Line_Items!B:B,Invoices!A1792,Invoice_Line_Items!G:G))*(1-C1792)</f>
        <v>830.3</v>
      </c>
      <c r="G1792" s="8">
        <f>SUMIF(Invoice_Line_Items!B:B,Invoices!A1792,Invoice_Line_Items!I:I)-(E1792-F1792)</f>
        <v>304</v>
      </c>
      <c r="H1792" s="8">
        <f t="shared" si="54"/>
        <v>9</v>
      </c>
      <c r="I1792">
        <f t="shared" si="55"/>
        <v>2021</v>
      </c>
    </row>
    <row r="1793" spans="1:9" x14ac:dyDescent="0.15">
      <c r="A1793" t="s">
        <v>1897</v>
      </c>
      <c r="B1793" t="s">
        <v>23</v>
      </c>
      <c r="C1793" s="3">
        <v>0.1</v>
      </c>
      <c r="D1793" s="2">
        <v>44452.096171132558</v>
      </c>
      <c r="E1793" s="8">
        <f>(SUMIF(Invoice_Line_Items!B:B,Invoices!A1793,Invoice_Line_Items!G:G))</f>
        <v>16.95</v>
      </c>
      <c r="F1793" s="8">
        <f>(SUMIF(Invoice_Line_Items!B:B,Invoices!A1793,Invoice_Line_Items!G:G))*(1-C1793)</f>
        <v>15.254999999999999</v>
      </c>
      <c r="G1793" s="8">
        <f>SUMIF(Invoice_Line_Items!B:B,Invoices!A1793,Invoice_Line_Items!I:I)-(E1793-F1793)</f>
        <v>1.6549999999999994</v>
      </c>
      <c r="H1793" s="8">
        <f t="shared" si="54"/>
        <v>9</v>
      </c>
      <c r="I1793">
        <f t="shared" si="55"/>
        <v>2021</v>
      </c>
    </row>
    <row r="1794" spans="1:9" x14ac:dyDescent="0.15">
      <c r="A1794" t="s">
        <v>1898</v>
      </c>
      <c r="B1794" t="s">
        <v>17</v>
      </c>
      <c r="C1794" s="3">
        <v>0.1</v>
      </c>
      <c r="D1794" s="2">
        <v>44452.16495029434</v>
      </c>
      <c r="E1794" s="8">
        <f>(SUMIF(Invoice_Line_Items!B:B,Invoices!A1794,Invoice_Line_Items!G:G))</f>
        <v>35.799999999999997</v>
      </c>
      <c r="F1794" s="8">
        <f>(SUMIF(Invoice_Line_Items!B:B,Invoices!A1794,Invoice_Line_Items!G:G))*(1-C1794)</f>
        <v>32.22</v>
      </c>
      <c r="G1794" s="8">
        <f>SUMIF(Invoice_Line_Items!B:B,Invoices!A1794,Invoice_Line_Items!I:I)-(E1794-F1794)</f>
        <v>9.2199999999999989</v>
      </c>
      <c r="H1794" s="8">
        <f t="shared" si="54"/>
        <v>9</v>
      </c>
      <c r="I1794">
        <f t="shared" si="55"/>
        <v>2021</v>
      </c>
    </row>
    <row r="1795" spans="1:9" x14ac:dyDescent="0.15">
      <c r="A1795" t="s">
        <v>1899</v>
      </c>
      <c r="B1795" t="s">
        <v>24</v>
      </c>
      <c r="C1795" s="3">
        <v>0</v>
      </c>
      <c r="D1795" s="2">
        <v>44452.36447022076</v>
      </c>
      <c r="E1795" s="8">
        <f>(SUMIF(Invoice_Line_Items!B:B,Invoices!A1795,Invoice_Line_Items!G:G))</f>
        <v>844.70000000000027</v>
      </c>
      <c r="F1795" s="8">
        <f>(SUMIF(Invoice_Line_Items!B:B,Invoices!A1795,Invoice_Line_Items!G:G))*(1-C1795)</f>
        <v>844.70000000000027</v>
      </c>
      <c r="G1795" s="8">
        <f>SUMIF(Invoice_Line_Items!B:B,Invoices!A1795,Invoice_Line_Items!I:I)-(E1795-F1795)</f>
        <v>370.45</v>
      </c>
      <c r="H1795" s="8">
        <f t="shared" ref="H1795:H1858" si="56">MONTH(D1795)</f>
        <v>9</v>
      </c>
      <c r="I1795">
        <f t="shared" ref="I1795:I1858" si="57">YEAR(D1795)</f>
        <v>2021</v>
      </c>
    </row>
    <row r="1796" spans="1:9" x14ac:dyDescent="0.15">
      <c r="A1796" t="s">
        <v>1900</v>
      </c>
      <c r="B1796" t="s">
        <v>19</v>
      </c>
      <c r="C1796" s="3">
        <v>0</v>
      </c>
      <c r="D1796" s="2">
        <v>44452.425621712791</v>
      </c>
      <c r="E1796" s="8">
        <f>(SUMIF(Invoice_Line_Items!B:B,Invoices!A1796,Invoice_Line_Items!G:G))</f>
        <v>811.65</v>
      </c>
      <c r="F1796" s="8">
        <f>(SUMIF(Invoice_Line_Items!B:B,Invoices!A1796,Invoice_Line_Items!G:G))*(1-C1796)</f>
        <v>811.65</v>
      </c>
      <c r="G1796" s="8">
        <f>SUMIF(Invoice_Line_Items!B:B,Invoices!A1796,Invoice_Line_Items!I:I)-(E1796-F1796)</f>
        <v>294.7</v>
      </c>
      <c r="H1796" s="8">
        <f t="shared" si="56"/>
        <v>9</v>
      </c>
      <c r="I1796">
        <f t="shared" si="57"/>
        <v>2021</v>
      </c>
    </row>
    <row r="1797" spans="1:9" x14ac:dyDescent="0.15">
      <c r="A1797" t="s">
        <v>1901</v>
      </c>
      <c r="B1797" t="s">
        <v>17</v>
      </c>
      <c r="C1797" s="3">
        <v>0</v>
      </c>
      <c r="D1797" s="2">
        <v>44452.677089960765</v>
      </c>
      <c r="E1797" s="8">
        <f>(SUMIF(Invoice_Line_Items!B:B,Invoices!A1797,Invoice_Line_Items!G:G))</f>
        <v>27.849999999999998</v>
      </c>
      <c r="F1797" s="8">
        <f>(SUMIF(Invoice_Line_Items!B:B,Invoices!A1797,Invoice_Line_Items!G:G))*(1-C1797)</f>
        <v>27.849999999999998</v>
      </c>
      <c r="G1797" s="8">
        <f>SUMIF(Invoice_Line_Items!B:B,Invoices!A1797,Invoice_Line_Items!I:I)-(E1797-F1797)</f>
        <v>11.149999999999999</v>
      </c>
      <c r="H1797" s="8">
        <f t="shared" si="56"/>
        <v>9</v>
      </c>
      <c r="I1797">
        <f t="shared" si="57"/>
        <v>2021</v>
      </c>
    </row>
    <row r="1798" spans="1:9" x14ac:dyDescent="0.15">
      <c r="A1798" t="s">
        <v>1902</v>
      </c>
      <c r="B1798" t="s">
        <v>20</v>
      </c>
      <c r="C1798" s="3">
        <v>0</v>
      </c>
      <c r="D1798" s="2">
        <v>44452.90204492076</v>
      </c>
      <c r="E1798" s="8">
        <f>(SUMIF(Invoice_Line_Items!B:B,Invoices!A1798,Invoice_Line_Items!G:G))</f>
        <v>149.85000000000002</v>
      </c>
      <c r="F1798" s="8">
        <f>(SUMIF(Invoice_Line_Items!B:B,Invoices!A1798,Invoice_Line_Items!G:G))*(1-C1798)</f>
        <v>149.85000000000002</v>
      </c>
      <c r="G1798" s="8">
        <f>SUMIF(Invoice_Line_Items!B:B,Invoices!A1798,Invoice_Line_Items!I:I)-(E1798-F1798)</f>
        <v>59.850000000000009</v>
      </c>
      <c r="H1798" s="8">
        <f t="shared" si="56"/>
        <v>9</v>
      </c>
      <c r="I1798">
        <f t="shared" si="57"/>
        <v>2021</v>
      </c>
    </row>
    <row r="1799" spans="1:9" x14ac:dyDescent="0.15">
      <c r="A1799" t="s">
        <v>1903</v>
      </c>
      <c r="B1799" t="s">
        <v>25</v>
      </c>
      <c r="C1799" s="3">
        <v>0</v>
      </c>
      <c r="D1799" s="2">
        <v>44452.911513424246</v>
      </c>
      <c r="E1799" s="8">
        <f>(SUMIF(Invoice_Line_Items!B:B,Invoices!A1799,Invoice_Line_Items!G:G))</f>
        <v>1206.8500000000001</v>
      </c>
      <c r="F1799" s="8">
        <f>(SUMIF(Invoice_Line_Items!B:B,Invoices!A1799,Invoice_Line_Items!G:G))*(1-C1799)</f>
        <v>1206.8500000000001</v>
      </c>
      <c r="G1799" s="8">
        <f>SUMIF(Invoice_Line_Items!B:B,Invoices!A1799,Invoice_Line_Items!I:I)-(E1799-F1799)</f>
        <v>406.84999999999997</v>
      </c>
      <c r="H1799" s="8">
        <f t="shared" si="56"/>
        <v>9</v>
      </c>
      <c r="I1799">
        <f t="shared" si="57"/>
        <v>2021</v>
      </c>
    </row>
    <row r="1800" spans="1:9" x14ac:dyDescent="0.15">
      <c r="A1800" t="s">
        <v>1904</v>
      </c>
      <c r="B1800" t="s">
        <v>17</v>
      </c>
      <c r="C1800" s="3">
        <v>0</v>
      </c>
      <c r="D1800" s="2">
        <v>44453.092013756977</v>
      </c>
      <c r="E1800" s="8">
        <f>(SUMIF(Invoice_Line_Items!B:B,Invoices!A1800,Invoice_Line_Items!G:G))</f>
        <v>395.1</v>
      </c>
      <c r="F1800" s="8">
        <f>(SUMIF(Invoice_Line_Items!B:B,Invoices!A1800,Invoice_Line_Items!G:G))*(1-C1800)</f>
        <v>395.1</v>
      </c>
      <c r="G1800" s="8">
        <f>SUMIF(Invoice_Line_Items!B:B,Invoices!A1800,Invoice_Line_Items!I:I)-(E1800-F1800)</f>
        <v>167.60000000000002</v>
      </c>
      <c r="H1800" s="8">
        <f t="shared" si="56"/>
        <v>9</v>
      </c>
      <c r="I1800">
        <f t="shared" si="57"/>
        <v>2021</v>
      </c>
    </row>
    <row r="1801" spans="1:9" x14ac:dyDescent="0.15">
      <c r="A1801" t="s">
        <v>1905</v>
      </c>
      <c r="B1801" t="s">
        <v>17</v>
      </c>
      <c r="C1801" s="3">
        <v>0</v>
      </c>
      <c r="D1801" s="2">
        <v>44453.103168417321</v>
      </c>
      <c r="E1801" s="8">
        <f>(SUMIF(Invoice_Line_Items!B:B,Invoices!A1801,Invoice_Line_Items!G:G))</f>
        <v>306.64999999999998</v>
      </c>
      <c r="F1801" s="8">
        <f>(SUMIF(Invoice_Line_Items!B:B,Invoices!A1801,Invoice_Line_Items!G:G))*(1-C1801)</f>
        <v>306.64999999999998</v>
      </c>
      <c r="G1801" s="8">
        <f>SUMIF(Invoice_Line_Items!B:B,Invoices!A1801,Invoice_Line_Items!I:I)-(E1801-F1801)</f>
        <v>169.09999999999997</v>
      </c>
      <c r="H1801" s="8">
        <f t="shared" si="56"/>
        <v>9</v>
      </c>
      <c r="I1801">
        <f t="shared" si="57"/>
        <v>2021</v>
      </c>
    </row>
    <row r="1802" spans="1:9" x14ac:dyDescent="0.15">
      <c r="A1802" t="s">
        <v>1906</v>
      </c>
      <c r="B1802" t="s">
        <v>20</v>
      </c>
      <c r="C1802" s="3">
        <v>0.1</v>
      </c>
      <c r="D1802" s="2">
        <v>44453.422851750387</v>
      </c>
      <c r="E1802" s="8">
        <f>(SUMIF(Invoice_Line_Items!B:B,Invoices!A1802,Invoice_Line_Items!G:G))</f>
        <v>18.899999999999999</v>
      </c>
      <c r="F1802" s="8">
        <f>(SUMIF(Invoice_Line_Items!B:B,Invoices!A1802,Invoice_Line_Items!G:G))*(1-C1802)</f>
        <v>17.009999999999998</v>
      </c>
      <c r="G1802" s="8">
        <f>SUMIF(Invoice_Line_Items!B:B,Invoices!A1802,Invoice_Line_Items!I:I)-(E1802-F1802)</f>
        <v>5.759999999999998</v>
      </c>
      <c r="H1802" s="8">
        <f t="shared" si="56"/>
        <v>9</v>
      </c>
      <c r="I1802">
        <f t="shared" si="57"/>
        <v>2021</v>
      </c>
    </row>
    <row r="1803" spans="1:9" x14ac:dyDescent="0.15">
      <c r="A1803" t="s">
        <v>1907</v>
      </c>
      <c r="B1803" t="s">
        <v>21</v>
      </c>
      <c r="C1803" s="3">
        <v>0.1</v>
      </c>
      <c r="D1803" s="2">
        <v>44453.462226637756</v>
      </c>
      <c r="E1803" s="8">
        <f>(SUMIF(Invoice_Line_Items!B:B,Invoices!A1803,Invoice_Line_Items!G:G))</f>
        <v>8.9499999999999993</v>
      </c>
      <c r="F1803" s="8">
        <f>(SUMIF(Invoice_Line_Items!B:B,Invoices!A1803,Invoice_Line_Items!G:G))*(1-C1803)</f>
        <v>8.0549999999999997</v>
      </c>
      <c r="G1803" s="8">
        <f>SUMIF(Invoice_Line_Items!B:B,Invoices!A1803,Invoice_Line_Items!I:I)-(E1803-F1803)</f>
        <v>4.8049999999999997</v>
      </c>
      <c r="H1803" s="8">
        <f t="shared" si="56"/>
        <v>9</v>
      </c>
      <c r="I1803">
        <f t="shared" si="57"/>
        <v>2021</v>
      </c>
    </row>
    <row r="1804" spans="1:9" x14ac:dyDescent="0.15">
      <c r="A1804" t="s">
        <v>1908</v>
      </c>
      <c r="B1804" t="s">
        <v>17</v>
      </c>
      <c r="C1804" s="3">
        <v>0</v>
      </c>
      <c r="D1804" s="2">
        <v>44453.608365722685</v>
      </c>
      <c r="E1804" s="8">
        <f>(SUMIF(Invoice_Line_Items!B:B,Invoices!A1804,Invoice_Line_Items!G:G))</f>
        <v>3.5</v>
      </c>
      <c r="F1804" s="8">
        <f>(SUMIF(Invoice_Line_Items!B:B,Invoices!A1804,Invoice_Line_Items!G:G))*(1-C1804)</f>
        <v>3.5</v>
      </c>
      <c r="G1804" s="8">
        <f>SUMIF(Invoice_Line_Items!B:B,Invoices!A1804,Invoice_Line_Items!I:I)-(E1804-F1804)</f>
        <v>0.54999999999999982</v>
      </c>
      <c r="H1804" s="8">
        <f t="shared" si="56"/>
        <v>9</v>
      </c>
      <c r="I1804">
        <f t="shared" si="57"/>
        <v>2021</v>
      </c>
    </row>
    <row r="1805" spans="1:9" x14ac:dyDescent="0.15">
      <c r="A1805" t="s">
        <v>1909</v>
      </c>
      <c r="B1805" t="s">
        <v>17</v>
      </c>
      <c r="C1805" s="3">
        <v>0</v>
      </c>
      <c r="D1805" s="2">
        <v>44453.628754020574</v>
      </c>
      <c r="E1805" s="8">
        <f>(SUMIF(Invoice_Line_Items!B:B,Invoices!A1805,Invoice_Line_Items!G:G))</f>
        <v>2483.25</v>
      </c>
      <c r="F1805" s="8">
        <f>(SUMIF(Invoice_Line_Items!B:B,Invoices!A1805,Invoice_Line_Items!G:G))*(1-C1805)</f>
        <v>2483.25</v>
      </c>
      <c r="G1805" s="8">
        <f>SUMIF(Invoice_Line_Items!B:B,Invoices!A1805,Invoice_Line_Items!I:I)-(E1805-F1805)</f>
        <v>760.69999999999982</v>
      </c>
      <c r="H1805" s="8">
        <f t="shared" si="56"/>
        <v>9</v>
      </c>
      <c r="I1805">
        <f t="shared" si="57"/>
        <v>2021</v>
      </c>
    </row>
    <row r="1806" spans="1:9" x14ac:dyDescent="0.15">
      <c r="A1806" t="s">
        <v>1910</v>
      </c>
      <c r="B1806" t="s">
        <v>23</v>
      </c>
      <c r="C1806" s="3">
        <v>0</v>
      </c>
      <c r="D1806" s="2">
        <v>44453.724860577997</v>
      </c>
      <c r="E1806" s="8">
        <f>(SUMIF(Invoice_Line_Items!B:B,Invoices!A1806,Invoice_Line_Items!G:G))</f>
        <v>5944.5999999999995</v>
      </c>
      <c r="F1806" s="8">
        <f>(SUMIF(Invoice_Line_Items!B:B,Invoices!A1806,Invoice_Line_Items!G:G))*(1-C1806)</f>
        <v>5944.5999999999995</v>
      </c>
      <c r="G1806" s="8">
        <f>SUMIF(Invoice_Line_Items!B:B,Invoices!A1806,Invoice_Line_Items!I:I)-(E1806-F1806)</f>
        <v>2119.6</v>
      </c>
      <c r="H1806" s="8">
        <f t="shared" si="56"/>
        <v>9</v>
      </c>
      <c r="I1806">
        <f t="shared" si="57"/>
        <v>2021</v>
      </c>
    </row>
    <row r="1807" spans="1:9" x14ac:dyDescent="0.15">
      <c r="A1807" t="s">
        <v>1911</v>
      </c>
      <c r="B1807" t="s">
        <v>25</v>
      </c>
      <c r="C1807" s="3">
        <v>0</v>
      </c>
      <c r="D1807" s="2">
        <v>44453.924954542483</v>
      </c>
      <c r="E1807" s="8">
        <f>(SUMIF(Invoice_Line_Items!B:B,Invoices!A1807,Invoice_Line_Items!G:G))</f>
        <v>663.00000000000011</v>
      </c>
      <c r="F1807" s="8">
        <f>(SUMIF(Invoice_Line_Items!B:B,Invoices!A1807,Invoice_Line_Items!G:G))*(1-C1807)</f>
        <v>663.00000000000011</v>
      </c>
      <c r="G1807" s="8">
        <f>SUMIF(Invoice_Line_Items!B:B,Invoices!A1807,Invoice_Line_Items!I:I)-(E1807-F1807)</f>
        <v>239.05000000000004</v>
      </c>
      <c r="H1807" s="8">
        <f t="shared" si="56"/>
        <v>9</v>
      </c>
      <c r="I1807">
        <f t="shared" si="57"/>
        <v>2021</v>
      </c>
    </row>
    <row r="1808" spans="1:9" x14ac:dyDescent="0.15">
      <c r="A1808" t="s">
        <v>1912</v>
      </c>
      <c r="B1808" t="s">
        <v>19</v>
      </c>
      <c r="C1808" s="3">
        <v>0</v>
      </c>
      <c r="D1808" s="2">
        <v>44454.147612279819</v>
      </c>
      <c r="E1808" s="8">
        <f>(SUMIF(Invoice_Line_Items!B:B,Invoices!A1808,Invoice_Line_Items!G:G))</f>
        <v>23.7</v>
      </c>
      <c r="F1808" s="8">
        <f>(SUMIF(Invoice_Line_Items!B:B,Invoices!A1808,Invoice_Line_Items!G:G))*(1-C1808)</f>
        <v>23.7</v>
      </c>
      <c r="G1808" s="8">
        <f>SUMIF(Invoice_Line_Items!B:B,Invoices!A1808,Invoice_Line_Items!I:I)-(E1808-F1808)</f>
        <v>11.45</v>
      </c>
      <c r="H1808" s="8">
        <f t="shared" si="56"/>
        <v>9</v>
      </c>
      <c r="I1808">
        <f t="shared" si="57"/>
        <v>2021</v>
      </c>
    </row>
    <row r="1809" spans="1:9" x14ac:dyDescent="0.15">
      <c r="A1809" t="s">
        <v>1913</v>
      </c>
      <c r="B1809" t="s">
        <v>17</v>
      </c>
      <c r="C1809" s="3">
        <v>0.1</v>
      </c>
      <c r="D1809" s="2">
        <v>44454.626893841698</v>
      </c>
      <c r="E1809" s="8">
        <f>(SUMIF(Invoice_Line_Items!B:B,Invoices!A1809,Invoice_Line_Items!G:G))</f>
        <v>484.79999999999995</v>
      </c>
      <c r="F1809" s="8">
        <f>(SUMIF(Invoice_Line_Items!B:B,Invoices!A1809,Invoice_Line_Items!G:G))*(1-C1809)</f>
        <v>436.32</v>
      </c>
      <c r="G1809" s="8">
        <f>SUMIF(Invoice_Line_Items!B:B,Invoices!A1809,Invoice_Line_Items!I:I)-(E1809-F1809)</f>
        <v>131.72000000000006</v>
      </c>
      <c r="H1809" s="8">
        <f t="shared" si="56"/>
        <v>9</v>
      </c>
      <c r="I1809">
        <f t="shared" si="57"/>
        <v>2021</v>
      </c>
    </row>
    <row r="1810" spans="1:9" x14ac:dyDescent="0.15">
      <c r="A1810" t="s">
        <v>1914</v>
      </c>
      <c r="B1810" t="s">
        <v>17</v>
      </c>
      <c r="C1810" s="3">
        <v>0.1</v>
      </c>
      <c r="D1810" s="2">
        <v>44454.883935287755</v>
      </c>
      <c r="E1810" s="8">
        <f>(SUMIF(Invoice_Line_Items!B:B,Invoices!A1810,Invoice_Line_Items!G:G))</f>
        <v>115.75</v>
      </c>
      <c r="F1810" s="8">
        <f>(SUMIF(Invoice_Line_Items!B:B,Invoices!A1810,Invoice_Line_Items!G:G))*(1-C1810)</f>
        <v>104.175</v>
      </c>
      <c r="G1810" s="8">
        <f>SUMIF(Invoice_Line_Items!B:B,Invoices!A1810,Invoice_Line_Items!I:I)-(E1810-F1810)</f>
        <v>39.174999999999997</v>
      </c>
      <c r="H1810" s="8">
        <f t="shared" si="56"/>
        <v>9</v>
      </c>
      <c r="I1810">
        <f t="shared" si="57"/>
        <v>2021</v>
      </c>
    </row>
    <row r="1811" spans="1:9" x14ac:dyDescent="0.15">
      <c r="A1811" t="s">
        <v>1915</v>
      </c>
      <c r="B1811" t="s">
        <v>19</v>
      </c>
      <c r="C1811" s="3">
        <v>0.1</v>
      </c>
      <c r="D1811" s="2">
        <v>44455.376969899102</v>
      </c>
      <c r="E1811" s="8">
        <f>(SUMIF(Invoice_Line_Items!B:B,Invoices!A1811,Invoice_Line_Items!G:G))</f>
        <v>8.9499999999999993</v>
      </c>
      <c r="F1811" s="8">
        <f>(SUMIF(Invoice_Line_Items!B:B,Invoices!A1811,Invoice_Line_Items!G:G))*(1-C1811)</f>
        <v>8.0549999999999997</v>
      </c>
      <c r="G1811" s="8">
        <f>SUMIF(Invoice_Line_Items!B:B,Invoices!A1811,Invoice_Line_Items!I:I)-(E1811-F1811)</f>
        <v>2.3049999999999997</v>
      </c>
      <c r="H1811" s="8">
        <f t="shared" si="56"/>
        <v>9</v>
      </c>
      <c r="I1811">
        <f t="shared" si="57"/>
        <v>2021</v>
      </c>
    </row>
    <row r="1812" spans="1:9" x14ac:dyDescent="0.15">
      <c r="A1812" t="s">
        <v>1916</v>
      </c>
      <c r="B1812" t="s">
        <v>24</v>
      </c>
      <c r="C1812" s="3">
        <v>0</v>
      </c>
      <c r="D1812" s="2">
        <v>44455.682456677969</v>
      </c>
      <c r="E1812" s="8">
        <f>(SUMIF(Invoice_Line_Items!B:B,Invoices!A1812,Invoice_Line_Items!G:G))</f>
        <v>4286.3499999999995</v>
      </c>
      <c r="F1812" s="8">
        <f>(SUMIF(Invoice_Line_Items!B:B,Invoices!A1812,Invoice_Line_Items!G:G))*(1-C1812)</f>
        <v>4286.3499999999995</v>
      </c>
      <c r="G1812" s="8">
        <f>SUMIF(Invoice_Line_Items!B:B,Invoices!A1812,Invoice_Line_Items!I:I)-(E1812-F1812)</f>
        <v>1456.6499999999999</v>
      </c>
      <c r="H1812" s="8">
        <f t="shared" si="56"/>
        <v>9</v>
      </c>
      <c r="I1812">
        <f t="shared" si="57"/>
        <v>2021</v>
      </c>
    </row>
    <row r="1813" spans="1:9" x14ac:dyDescent="0.15">
      <c r="A1813" t="s">
        <v>1917</v>
      </c>
      <c r="B1813" t="s">
        <v>24</v>
      </c>
      <c r="C1813" s="3">
        <v>0</v>
      </c>
      <c r="D1813" s="2">
        <v>44455.912046095138</v>
      </c>
      <c r="E1813" s="8">
        <f>(SUMIF(Invoice_Line_Items!B:B,Invoices!A1813,Invoice_Line_Items!G:G))</f>
        <v>5171.3999999999987</v>
      </c>
      <c r="F1813" s="8">
        <f>(SUMIF(Invoice_Line_Items!B:B,Invoices!A1813,Invoice_Line_Items!G:G))*(1-C1813)</f>
        <v>5171.3999999999987</v>
      </c>
      <c r="G1813" s="8">
        <f>SUMIF(Invoice_Line_Items!B:B,Invoices!A1813,Invoice_Line_Items!I:I)-(E1813-F1813)</f>
        <v>1838.4000000000005</v>
      </c>
      <c r="H1813" s="8">
        <f t="shared" si="56"/>
        <v>9</v>
      </c>
      <c r="I1813">
        <f t="shared" si="57"/>
        <v>2021</v>
      </c>
    </row>
    <row r="1814" spans="1:9" x14ac:dyDescent="0.15">
      <c r="A1814" t="s">
        <v>1918</v>
      </c>
      <c r="B1814" t="s">
        <v>20</v>
      </c>
      <c r="C1814" s="3">
        <v>0</v>
      </c>
      <c r="D1814" s="2">
        <v>44456.053570982331</v>
      </c>
      <c r="E1814" s="8">
        <f>(SUMIF(Invoice_Line_Items!B:B,Invoices!A1814,Invoice_Line_Items!G:G))</f>
        <v>32.75</v>
      </c>
      <c r="F1814" s="8">
        <f>(SUMIF(Invoice_Line_Items!B:B,Invoices!A1814,Invoice_Line_Items!G:G))*(1-C1814)</f>
        <v>32.75</v>
      </c>
      <c r="G1814" s="8">
        <f>SUMIF(Invoice_Line_Items!B:B,Invoices!A1814,Invoice_Line_Items!I:I)-(E1814-F1814)</f>
        <v>19.399999999999999</v>
      </c>
      <c r="H1814" s="8">
        <f t="shared" si="56"/>
        <v>9</v>
      </c>
      <c r="I1814">
        <f t="shared" si="57"/>
        <v>2021</v>
      </c>
    </row>
    <row r="1815" spans="1:9" x14ac:dyDescent="0.15">
      <c r="A1815" t="s">
        <v>1919</v>
      </c>
      <c r="B1815" t="s">
        <v>25</v>
      </c>
      <c r="C1815" s="3">
        <v>0</v>
      </c>
      <c r="D1815" s="2">
        <v>44456.516440305</v>
      </c>
      <c r="E1815" s="8">
        <f>(SUMIF(Invoice_Line_Items!B:B,Invoices!A1815,Invoice_Line_Items!G:G))</f>
        <v>68.8</v>
      </c>
      <c r="F1815" s="8">
        <f>(SUMIF(Invoice_Line_Items!B:B,Invoices!A1815,Invoice_Line_Items!G:G))*(1-C1815)</f>
        <v>68.8</v>
      </c>
      <c r="G1815" s="8">
        <f>SUMIF(Invoice_Line_Items!B:B,Invoices!A1815,Invoice_Line_Items!I:I)-(E1815-F1815)</f>
        <v>33.299999999999997</v>
      </c>
      <c r="H1815" s="8">
        <f t="shared" si="56"/>
        <v>9</v>
      </c>
      <c r="I1815">
        <f t="shared" si="57"/>
        <v>2021</v>
      </c>
    </row>
    <row r="1816" spans="1:9" x14ac:dyDescent="0.15">
      <c r="A1816" t="s">
        <v>1920</v>
      </c>
      <c r="B1816" t="s">
        <v>24</v>
      </c>
      <c r="C1816" s="3">
        <v>0.1</v>
      </c>
      <c r="D1816" s="2">
        <v>44456.90974454378</v>
      </c>
      <c r="E1816" s="8">
        <f>(SUMIF(Invoice_Line_Items!B:B,Invoices!A1816,Invoice_Line_Items!G:G))</f>
        <v>995.44999999999993</v>
      </c>
      <c r="F1816" s="8">
        <f>(SUMIF(Invoice_Line_Items!B:B,Invoices!A1816,Invoice_Line_Items!G:G))*(1-C1816)</f>
        <v>895.90499999999997</v>
      </c>
      <c r="G1816" s="8">
        <f>SUMIF(Invoice_Line_Items!B:B,Invoices!A1816,Invoice_Line_Items!I:I)-(E1816-F1816)</f>
        <v>225.65499999999997</v>
      </c>
      <c r="H1816" s="8">
        <f t="shared" si="56"/>
        <v>9</v>
      </c>
      <c r="I1816">
        <f t="shared" si="57"/>
        <v>2021</v>
      </c>
    </row>
    <row r="1817" spans="1:9" x14ac:dyDescent="0.15">
      <c r="A1817" t="s">
        <v>1921</v>
      </c>
      <c r="B1817" t="s">
        <v>23</v>
      </c>
      <c r="C1817" s="3">
        <v>0</v>
      </c>
      <c r="D1817" s="2">
        <v>44457.090226187203</v>
      </c>
      <c r="E1817" s="8">
        <f>(SUMIF(Invoice_Line_Items!B:B,Invoices!A1817,Invoice_Line_Items!G:G))</f>
        <v>229.85</v>
      </c>
      <c r="F1817" s="8">
        <f>(SUMIF(Invoice_Line_Items!B:B,Invoices!A1817,Invoice_Line_Items!G:G))*(1-C1817)</f>
        <v>229.85</v>
      </c>
      <c r="G1817" s="8">
        <f>SUMIF(Invoice_Line_Items!B:B,Invoices!A1817,Invoice_Line_Items!I:I)-(E1817-F1817)</f>
        <v>92.899999999999991</v>
      </c>
      <c r="H1817" s="8">
        <f t="shared" si="56"/>
        <v>9</v>
      </c>
      <c r="I1817">
        <f t="shared" si="57"/>
        <v>2021</v>
      </c>
    </row>
    <row r="1818" spans="1:9" x14ac:dyDescent="0.15">
      <c r="A1818" t="s">
        <v>1922</v>
      </c>
      <c r="B1818" t="s">
        <v>17</v>
      </c>
      <c r="C1818" s="3">
        <v>0</v>
      </c>
      <c r="D1818" s="2">
        <v>44457.48281675559</v>
      </c>
      <c r="E1818" s="8">
        <f>(SUMIF(Invoice_Line_Items!B:B,Invoices!A1818,Invoice_Line_Items!G:G))</f>
        <v>426</v>
      </c>
      <c r="F1818" s="8">
        <f>(SUMIF(Invoice_Line_Items!B:B,Invoices!A1818,Invoice_Line_Items!G:G))*(1-C1818)</f>
        <v>426</v>
      </c>
      <c r="G1818" s="8">
        <f>SUMIF(Invoice_Line_Items!B:B,Invoices!A1818,Invoice_Line_Items!I:I)-(E1818-F1818)</f>
        <v>213.85</v>
      </c>
      <c r="H1818" s="8">
        <f t="shared" si="56"/>
        <v>9</v>
      </c>
      <c r="I1818">
        <f t="shared" si="57"/>
        <v>2021</v>
      </c>
    </row>
    <row r="1819" spans="1:9" x14ac:dyDescent="0.15">
      <c r="A1819" t="s">
        <v>1923</v>
      </c>
      <c r="B1819" t="s">
        <v>19</v>
      </c>
      <c r="C1819" s="3">
        <v>0.1</v>
      </c>
      <c r="D1819" s="2">
        <v>44457.776998443158</v>
      </c>
      <c r="E1819" s="8">
        <f>(SUMIF(Invoice_Line_Items!B:B,Invoices!A1819,Invoice_Line_Items!G:G))</f>
        <v>777.45</v>
      </c>
      <c r="F1819" s="8">
        <f>(SUMIF(Invoice_Line_Items!B:B,Invoices!A1819,Invoice_Line_Items!G:G))*(1-C1819)</f>
        <v>699.70500000000004</v>
      </c>
      <c r="G1819" s="8">
        <f>SUMIF(Invoice_Line_Items!B:B,Invoices!A1819,Invoice_Line_Items!I:I)-(E1819-F1819)</f>
        <v>229.60499999999996</v>
      </c>
      <c r="H1819" s="8">
        <f t="shared" si="56"/>
        <v>9</v>
      </c>
      <c r="I1819">
        <f t="shared" si="57"/>
        <v>2021</v>
      </c>
    </row>
    <row r="1820" spans="1:9" x14ac:dyDescent="0.15">
      <c r="A1820" t="s">
        <v>1924</v>
      </c>
      <c r="B1820" t="s">
        <v>18</v>
      </c>
      <c r="C1820" s="3">
        <v>0</v>
      </c>
      <c r="D1820" s="2">
        <v>44458.105767000656</v>
      </c>
      <c r="E1820" s="8">
        <f>(SUMIF(Invoice_Line_Items!B:B,Invoices!A1820,Invoice_Line_Items!G:G))</f>
        <v>540.04999999999995</v>
      </c>
      <c r="F1820" s="8">
        <f>(SUMIF(Invoice_Line_Items!B:B,Invoices!A1820,Invoice_Line_Items!G:G))*(1-C1820)</f>
        <v>540.04999999999995</v>
      </c>
      <c r="G1820" s="8">
        <f>SUMIF(Invoice_Line_Items!B:B,Invoices!A1820,Invoice_Line_Items!I:I)-(E1820-F1820)</f>
        <v>194.35</v>
      </c>
      <c r="H1820" s="8">
        <f t="shared" si="56"/>
        <v>9</v>
      </c>
      <c r="I1820">
        <f t="shared" si="57"/>
        <v>2021</v>
      </c>
    </row>
    <row r="1821" spans="1:9" x14ac:dyDescent="0.15">
      <c r="A1821" t="s">
        <v>1925</v>
      </c>
      <c r="B1821" t="s">
        <v>29</v>
      </c>
      <c r="C1821" s="3">
        <v>0</v>
      </c>
      <c r="D1821" s="2">
        <v>44458.575089947466</v>
      </c>
      <c r="E1821" s="8">
        <f>(SUMIF(Invoice_Line_Items!B:B,Invoices!A1821,Invoice_Line_Items!G:G))</f>
        <v>8664.6</v>
      </c>
      <c r="F1821" s="8">
        <f>(SUMIF(Invoice_Line_Items!B:B,Invoices!A1821,Invoice_Line_Items!G:G))*(1-C1821)</f>
        <v>8664.6</v>
      </c>
      <c r="G1821" s="8">
        <f>SUMIF(Invoice_Line_Items!B:B,Invoices!A1821,Invoice_Line_Items!I:I)-(E1821-F1821)</f>
        <v>3045.0500000000006</v>
      </c>
      <c r="H1821" s="8">
        <f t="shared" si="56"/>
        <v>9</v>
      </c>
      <c r="I1821">
        <f t="shared" si="57"/>
        <v>2021</v>
      </c>
    </row>
    <row r="1822" spans="1:9" x14ac:dyDescent="0.15">
      <c r="A1822" t="s">
        <v>1926</v>
      </c>
      <c r="B1822" t="s">
        <v>21</v>
      </c>
      <c r="C1822" s="3">
        <v>0.1</v>
      </c>
      <c r="D1822" s="2">
        <v>44458.817253868372</v>
      </c>
      <c r="E1822" s="8">
        <f>(SUMIF(Invoice_Line_Items!B:B,Invoices!A1822,Invoice_Line_Items!G:G))</f>
        <v>105.55</v>
      </c>
      <c r="F1822" s="8">
        <f>(SUMIF(Invoice_Line_Items!B:B,Invoices!A1822,Invoice_Line_Items!G:G))*(1-C1822)</f>
        <v>94.995000000000005</v>
      </c>
      <c r="G1822" s="8">
        <f>SUMIF(Invoice_Line_Items!B:B,Invoices!A1822,Invoice_Line_Items!I:I)-(E1822-F1822)</f>
        <v>37.64500000000001</v>
      </c>
      <c r="H1822" s="8">
        <f t="shared" si="56"/>
        <v>9</v>
      </c>
      <c r="I1822">
        <f t="shared" si="57"/>
        <v>2021</v>
      </c>
    </row>
    <row r="1823" spans="1:9" x14ac:dyDescent="0.15">
      <c r="A1823" t="s">
        <v>1927</v>
      </c>
      <c r="B1823" t="s">
        <v>17</v>
      </c>
      <c r="C1823" s="3">
        <v>0</v>
      </c>
      <c r="D1823" s="2">
        <v>44458.845979512444</v>
      </c>
      <c r="E1823" s="8">
        <f>(SUMIF(Invoice_Line_Items!B:B,Invoices!A1823,Invoice_Line_Items!G:G))</f>
        <v>2179.4500000000003</v>
      </c>
      <c r="F1823" s="8">
        <f>(SUMIF(Invoice_Line_Items!B:B,Invoices!A1823,Invoice_Line_Items!G:G))*(1-C1823)</f>
        <v>2179.4500000000003</v>
      </c>
      <c r="G1823" s="8">
        <f>SUMIF(Invoice_Line_Items!B:B,Invoices!A1823,Invoice_Line_Items!I:I)-(E1823-F1823)</f>
        <v>818.7</v>
      </c>
      <c r="H1823" s="8">
        <f t="shared" si="56"/>
        <v>9</v>
      </c>
      <c r="I1823">
        <f t="shared" si="57"/>
        <v>2021</v>
      </c>
    </row>
    <row r="1824" spans="1:9" x14ac:dyDescent="0.15">
      <c r="A1824" t="s">
        <v>1928</v>
      </c>
      <c r="B1824" t="s">
        <v>23</v>
      </c>
      <c r="C1824" s="3">
        <v>0</v>
      </c>
      <c r="D1824" s="2">
        <v>44458.92930460388</v>
      </c>
      <c r="E1824" s="8">
        <f>(SUMIF(Invoice_Line_Items!B:B,Invoices!A1824,Invoice_Line_Items!G:G))</f>
        <v>1093.75</v>
      </c>
      <c r="F1824" s="8">
        <f>(SUMIF(Invoice_Line_Items!B:B,Invoices!A1824,Invoice_Line_Items!G:G))*(1-C1824)</f>
        <v>1093.75</v>
      </c>
      <c r="G1824" s="8">
        <f>SUMIF(Invoice_Line_Items!B:B,Invoices!A1824,Invoice_Line_Items!I:I)-(E1824-F1824)</f>
        <v>641</v>
      </c>
      <c r="H1824" s="8">
        <f t="shared" si="56"/>
        <v>9</v>
      </c>
      <c r="I1824">
        <f t="shared" si="57"/>
        <v>2021</v>
      </c>
    </row>
    <row r="1825" spans="1:9" x14ac:dyDescent="0.15">
      <c r="A1825" t="s">
        <v>1929</v>
      </c>
      <c r="B1825" t="s">
        <v>22</v>
      </c>
      <c r="C1825" s="3">
        <v>0.1</v>
      </c>
      <c r="D1825" s="2">
        <v>44459.063476291529</v>
      </c>
      <c r="E1825" s="8">
        <f>(SUMIF(Invoice_Line_Items!B:B,Invoices!A1825,Invoice_Line_Items!G:G))</f>
        <v>11.8</v>
      </c>
      <c r="F1825" s="8">
        <f>(SUMIF(Invoice_Line_Items!B:B,Invoices!A1825,Invoice_Line_Items!G:G))*(1-C1825)</f>
        <v>10.620000000000001</v>
      </c>
      <c r="G1825" s="8">
        <f>SUMIF(Invoice_Line_Items!B:B,Invoices!A1825,Invoice_Line_Items!I:I)-(E1825-F1825)</f>
        <v>3.4200000000000008</v>
      </c>
      <c r="H1825" s="8">
        <f t="shared" si="56"/>
        <v>9</v>
      </c>
      <c r="I1825">
        <f t="shared" si="57"/>
        <v>2021</v>
      </c>
    </row>
    <row r="1826" spans="1:9" x14ac:dyDescent="0.15">
      <c r="A1826" t="s">
        <v>1930</v>
      </c>
      <c r="B1826" t="s">
        <v>17</v>
      </c>
      <c r="C1826" s="3">
        <v>0</v>
      </c>
      <c r="D1826" s="2">
        <v>44459.095995478492</v>
      </c>
      <c r="E1826" s="8">
        <f>(SUMIF(Invoice_Line_Items!B:B,Invoices!A1826,Invoice_Line_Items!G:G))</f>
        <v>4644.75</v>
      </c>
      <c r="F1826" s="8">
        <f>(SUMIF(Invoice_Line_Items!B:B,Invoices!A1826,Invoice_Line_Items!G:G))*(1-C1826)</f>
        <v>4644.75</v>
      </c>
      <c r="G1826" s="8">
        <f>SUMIF(Invoice_Line_Items!B:B,Invoices!A1826,Invoice_Line_Items!I:I)-(E1826-F1826)</f>
        <v>1659.4999999999998</v>
      </c>
      <c r="H1826" s="8">
        <f t="shared" si="56"/>
        <v>9</v>
      </c>
      <c r="I1826">
        <f t="shared" si="57"/>
        <v>2021</v>
      </c>
    </row>
    <row r="1827" spans="1:9" x14ac:dyDescent="0.15">
      <c r="A1827" t="s">
        <v>1931</v>
      </c>
      <c r="B1827" t="s">
        <v>24</v>
      </c>
      <c r="C1827" s="3">
        <v>0</v>
      </c>
      <c r="D1827" s="2">
        <v>44459.315675109938</v>
      </c>
      <c r="E1827" s="8">
        <f>(SUMIF(Invoice_Line_Items!B:B,Invoices!A1827,Invoice_Line_Items!G:G))</f>
        <v>1801.55</v>
      </c>
      <c r="F1827" s="8">
        <f>(SUMIF(Invoice_Line_Items!B:B,Invoices!A1827,Invoice_Line_Items!G:G))*(1-C1827)</f>
        <v>1801.55</v>
      </c>
      <c r="G1827" s="8">
        <f>SUMIF(Invoice_Line_Items!B:B,Invoices!A1827,Invoice_Line_Items!I:I)-(E1827-F1827)</f>
        <v>583.54999999999984</v>
      </c>
      <c r="H1827" s="8">
        <f t="shared" si="56"/>
        <v>9</v>
      </c>
      <c r="I1827">
        <f t="shared" si="57"/>
        <v>2021</v>
      </c>
    </row>
    <row r="1828" spans="1:9" x14ac:dyDescent="0.15">
      <c r="A1828" t="s">
        <v>1932</v>
      </c>
      <c r="B1828" t="s">
        <v>21</v>
      </c>
      <c r="C1828" s="3">
        <v>0</v>
      </c>
      <c r="D1828" s="2">
        <v>44459.521797295572</v>
      </c>
      <c r="E1828" s="8">
        <f>(SUMIF(Invoice_Line_Items!B:B,Invoices!A1828,Invoice_Line_Items!G:G))</f>
        <v>3545.5999999999995</v>
      </c>
      <c r="F1828" s="8">
        <f>(SUMIF(Invoice_Line_Items!B:B,Invoices!A1828,Invoice_Line_Items!G:G))*(1-C1828)</f>
        <v>3545.5999999999995</v>
      </c>
      <c r="G1828" s="8">
        <f>SUMIF(Invoice_Line_Items!B:B,Invoices!A1828,Invoice_Line_Items!I:I)-(E1828-F1828)</f>
        <v>1328.2000000000003</v>
      </c>
      <c r="H1828" s="8">
        <f t="shared" si="56"/>
        <v>9</v>
      </c>
      <c r="I1828">
        <f t="shared" si="57"/>
        <v>2021</v>
      </c>
    </row>
    <row r="1829" spans="1:9" x14ac:dyDescent="0.15">
      <c r="A1829" t="s">
        <v>1933</v>
      </c>
      <c r="B1829" t="s">
        <v>22</v>
      </c>
      <c r="C1829" s="3">
        <v>0</v>
      </c>
      <c r="D1829" s="2">
        <v>44459.978891703169</v>
      </c>
      <c r="E1829" s="8">
        <f>(SUMIF(Invoice_Line_Items!B:B,Invoices!A1829,Invoice_Line_Items!G:G))</f>
        <v>2573.7499999999991</v>
      </c>
      <c r="F1829" s="8">
        <f>(SUMIF(Invoice_Line_Items!B:B,Invoices!A1829,Invoice_Line_Items!G:G))*(1-C1829)</f>
        <v>2573.7499999999991</v>
      </c>
      <c r="G1829" s="8">
        <f>SUMIF(Invoice_Line_Items!B:B,Invoices!A1829,Invoice_Line_Items!I:I)-(E1829-F1829)</f>
        <v>970.69999999999993</v>
      </c>
      <c r="H1829" s="8">
        <f t="shared" si="56"/>
        <v>9</v>
      </c>
      <c r="I1829">
        <f t="shared" si="57"/>
        <v>2021</v>
      </c>
    </row>
    <row r="1830" spans="1:9" x14ac:dyDescent="0.15">
      <c r="A1830" t="s">
        <v>1934</v>
      </c>
      <c r="B1830" t="s">
        <v>17</v>
      </c>
      <c r="C1830" s="3">
        <v>0</v>
      </c>
      <c r="D1830" s="2">
        <v>44460.407989233863</v>
      </c>
      <c r="E1830" s="8">
        <f>(SUMIF(Invoice_Line_Items!B:B,Invoices!A1830,Invoice_Line_Items!G:G))</f>
        <v>1363.15</v>
      </c>
      <c r="F1830" s="8">
        <f>(SUMIF(Invoice_Line_Items!B:B,Invoices!A1830,Invoice_Line_Items!G:G))*(1-C1830)</f>
        <v>1363.15</v>
      </c>
      <c r="G1830" s="8">
        <f>SUMIF(Invoice_Line_Items!B:B,Invoices!A1830,Invoice_Line_Items!I:I)-(E1830-F1830)</f>
        <v>457.49999999999994</v>
      </c>
      <c r="H1830" s="8">
        <f t="shared" si="56"/>
        <v>9</v>
      </c>
      <c r="I1830">
        <f t="shared" si="57"/>
        <v>2021</v>
      </c>
    </row>
    <row r="1831" spans="1:9" x14ac:dyDescent="0.15">
      <c r="A1831" t="s">
        <v>1935</v>
      </c>
      <c r="B1831" t="s">
        <v>21</v>
      </c>
      <c r="C1831" s="3">
        <v>0</v>
      </c>
      <c r="D1831" s="2">
        <v>44460.755335854308</v>
      </c>
      <c r="E1831" s="8">
        <f>(SUMIF(Invoice_Line_Items!B:B,Invoices!A1831,Invoice_Line_Items!G:G))</f>
        <v>268.5</v>
      </c>
      <c r="F1831" s="8">
        <f>(SUMIF(Invoice_Line_Items!B:B,Invoices!A1831,Invoice_Line_Items!G:G))*(1-C1831)</f>
        <v>268.5</v>
      </c>
      <c r="G1831" s="8">
        <f>SUMIF(Invoice_Line_Items!B:B,Invoices!A1831,Invoice_Line_Items!I:I)-(E1831-F1831)</f>
        <v>170.99999999999997</v>
      </c>
      <c r="H1831" s="8">
        <f t="shared" si="56"/>
        <v>9</v>
      </c>
      <c r="I1831">
        <f t="shared" si="57"/>
        <v>2021</v>
      </c>
    </row>
    <row r="1832" spans="1:9" x14ac:dyDescent="0.15">
      <c r="A1832" t="s">
        <v>1936</v>
      </c>
      <c r="B1832" t="s">
        <v>25</v>
      </c>
      <c r="C1832" s="3">
        <v>0</v>
      </c>
      <c r="D1832" s="2">
        <v>44460.793794157333</v>
      </c>
      <c r="E1832" s="8">
        <f>(SUMIF(Invoice_Line_Items!B:B,Invoices!A1832,Invoice_Line_Items!G:G))</f>
        <v>307</v>
      </c>
      <c r="F1832" s="8">
        <f>(SUMIF(Invoice_Line_Items!B:B,Invoices!A1832,Invoice_Line_Items!G:G))*(1-C1832)</f>
        <v>307</v>
      </c>
      <c r="G1832" s="8">
        <f>SUMIF(Invoice_Line_Items!B:B,Invoices!A1832,Invoice_Line_Items!I:I)-(E1832-F1832)</f>
        <v>134</v>
      </c>
      <c r="H1832" s="8">
        <f t="shared" si="56"/>
        <v>9</v>
      </c>
      <c r="I1832">
        <f t="shared" si="57"/>
        <v>2021</v>
      </c>
    </row>
    <row r="1833" spans="1:9" x14ac:dyDescent="0.15">
      <c r="A1833" t="s">
        <v>1937</v>
      </c>
      <c r="B1833" t="s">
        <v>23</v>
      </c>
      <c r="C1833" s="3">
        <v>0</v>
      </c>
      <c r="D1833" s="2">
        <v>44461.1995501864</v>
      </c>
      <c r="E1833" s="8">
        <f>(SUMIF(Invoice_Line_Items!B:B,Invoices!A1833,Invoice_Line_Items!G:G))</f>
        <v>460.44999999999993</v>
      </c>
      <c r="F1833" s="8">
        <f>(SUMIF(Invoice_Line_Items!B:B,Invoices!A1833,Invoice_Line_Items!G:G))*(1-C1833)</f>
        <v>460.44999999999993</v>
      </c>
      <c r="G1833" s="8">
        <f>SUMIF(Invoice_Line_Items!B:B,Invoices!A1833,Invoice_Line_Items!I:I)-(E1833-F1833)</f>
        <v>164.19999999999996</v>
      </c>
      <c r="H1833" s="8">
        <f t="shared" si="56"/>
        <v>9</v>
      </c>
      <c r="I1833">
        <f t="shared" si="57"/>
        <v>2021</v>
      </c>
    </row>
    <row r="1834" spans="1:9" x14ac:dyDescent="0.15">
      <c r="A1834" t="s">
        <v>1938</v>
      </c>
      <c r="B1834" t="s">
        <v>29</v>
      </c>
      <c r="C1834" s="3">
        <v>0</v>
      </c>
      <c r="D1834" s="2">
        <v>44461.679722686815</v>
      </c>
      <c r="E1834" s="8">
        <f>(SUMIF(Invoice_Line_Items!B:B,Invoices!A1834,Invoice_Line_Items!G:G))</f>
        <v>2033.7</v>
      </c>
      <c r="F1834" s="8">
        <f>(SUMIF(Invoice_Line_Items!B:B,Invoices!A1834,Invoice_Line_Items!G:G))*(1-C1834)</f>
        <v>2033.7</v>
      </c>
      <c r="G1834" s="8">
        <f>SUMIF(Invoice_Line_Items!B:B,Invoices!A1834,Invoice_Line_Items!I:I)-(E1834-F1834)</f>
        <v>730.6</v>
      </c>
      <c r="H1834" s="8">
        <f t="shared" si="56"/>
        <v>9</v>
      </c>
      <c r="I1834">
        <f t="shared" si="57"/>
        <v>2021</v>
      </c>
    </row>
    <row r="1835" spans="1:9" x14ac:dyDescent="0.15">
      <c r="A1835" t="s">
        <v>1939</v>
      </c>
      <c r="B1835" t="s">
        <v>19</v>
      </c>
      <c r="C1835" s="3">
        <v>0.1</v>
      </c>
      <c r="D1835" s="2">
        <v>44462.050546324375</v>
      </c>
      <c r="E1835" s="8">
        <f>(SUMIF(Invoice_Line_Items!B:B,Invoices!A1835,Invoice_Line_Items!G:G))</f>
        <v>1335.45</v>
      </c>
      <c r="F1835" s="8">
        <f>(SUMIF(Invoice_Line_Items!B:B,Invoices!A1835,Invoice_Line_Items!G:G))*(1-C1835)</f>
        <v>1201.905</v>
      </c>
      <c r="G1835" s="8">
        <f>SUMIF(Invoice_Line_Items!B:B,Invoices!A1835,Invoice_Line_Items!I:I)-(E1835-F1835)</f>
        <v>353.60499999999996</v>
      </c>
      <c r="H1835" s="8">
        <f t="shared" si="56"/>
        <v>9</v>
      </c>
      <c r="I1835">
        <f t="shared" si="57"/>
        <v>2021</v>
      </c>
    </row>
    <row r="1836" spans="1:9" x14ac:dyDescent="0.15">
      <c r="A1836" t="s">
        <v>1940</v>
      </c>
      <c r="B1836" t="s">
        <v>19</v>
      </c>
      <c r="C1836" s="3">
        <v>0</v>
      </c>
      <c r="D1836" s="2">
        <v>44462.302215071453</v>
      </c>
      <c r="E1836" s="8">
        <f>(SUMIF(Invoice_Line_Items!B:B,Invoices!A1836,Invoice_Line_Items!G:G))</f>
        <v>35.799999999999997</v>
      </c>
      <c r="F1836" s="8">
        <f>(SUMIF(Invoice_Line_Items!B:B,Invoices!A1836,Invoice_Line_Items!G:G))*(1-C1836)</f>
        <v>35.799999999999997</v>
      </c>
      <c r="G1836" s="8">
        <f>SUMIF(Invoice_Line_Items!B:B,Invoices!A1836,Invoice_Line_Items!I:I)-(E1836-F1836)</f>
        <v>22.799999999999997</v>
      </c>
      <c r="H1836" s="8">
        <f t="shared" si="56"/>
        <v>9</v>
      </c>
      <c r="I1836">
        <f t="shared" si="57"/>
        <v>2021</v>
      </c>
    </row>
    <row r="1837" spans="1:9" x14ac:dyDescent="0.15">
      <c r="A1837" t="s">
        <v>1941</v>
      </c>
      <c r="B1837" t="s">
        <v>23</v>
      </c>
      <c r="C1837" s="3">
        <v>0</v>
      </c>
      <c r="D1837" s="2">
        <v>44462.584320624934</v>
      </c>
      <c r="E1837" s="8">
        <f>(SUMIF(Invoice_Line_Items!B:B,Invoices!A1837,Invoice_Line_Items!G:G))</f>
        <v>118.39999999999999</v>
      </c>
      <c r="F1837" s="8">
        <f>(SUMIF(Invoice_Line_Items!B:B,Invoices!A1837,Invoice_Line_Items!G:G))*(1-C1837)</f>
        <v>118.39999999999999</v>
      </c>
      <c r="G1837" s="8">
        <f>SUMIF(Invoice_Line_Items!B:B,Invoices!A1837,Invoice_Line_Items!I:I)-(E1837-F1837)</f>
        <v>70.149999999999991</v>
      </c>
      <c r="H1837" s="8">
        <f t="shared" si="56"/>
        <v>9</v>
      </c>
      <c r="I1837">
        <f t="shared" si="57"/>
        <v>2021</v>
      </c>
    </row>
    <row r="1838" spans="1:9" x14ac:dyDescent="0.15">
      <c r="A1838" t="s">
        <v>1942</v>
      </c>
      <c r="B1838" t="s">
        <v>19</v>
      </c>
      <c r="C1838" s="3">
        <v>0</v>
      </c>
      <c r="D1838" s="2">
        <v>44462.871934400711</v>
      </c>
      <c r="E1838" s="8">
        <f>(SUMIF(Invoice_Line_Items!B:B,Invoices!A1838,Invoice_Line_Items!G:G))</f>
        <v>2655.2499999999995</v>
      </c>
      <c r="F1838" s="8">
        <f>(SUMIF(Invoice_Line_Items!B:B,Invoices!A1838,Invoice_Line_Items!G:G))*(1-C1838)</f>
        <v>2655.2499999999995</v>
      </c>
      <c r="G1838" s="8">
        <f>SUMIF(Invoice_Line_Items!B:B,Invoices!A1838,Invoice_Line_Items!I:I)-(E1838-F1838)</f>
        <v>1026.05</v>
      </c>
      <c r="H1838" s="8">
        <f t="shared" si="56"/>
        <v>9</v>
      </c>
      <c r="I1838">
        <f t="shared" si="57"/>
        <v>2021</v>
      </c>
    </row>
    <row r="1839" spans="1:9" x14ac:dyDescent="0.15">
      <c r="A1839" t="s">
        <v>1943</v>
      </c>
      <c r="B1839" t="s">
        <v>19</v>
      </c>
      <c r="C1839" s="3">
        <v>0.2</v>
      </c>
      <c r="D1839" s="2">
        <v>44463.205638207881</v>
      </c>
      <c r="E1839" s="8">
        <f>(SUMIF(Invoice_Line_Items!B:B,Invoices!A1839,Invoice_Line_Items!G:G))</f>
        <v>254.29999999999998</v>
      </c>
      <c r="F1839" s="8">
        <f>(SUMIF(Invoice_Line_Items!B:B,Invoices!A1839,Invoice_Line_Items!G:G))*(1-C1839)</f>
        <v>203.44</v>
      </c>
      <c r="G1839" s="8">
        <f>SUMIF(Invoice_Line_Items!B:B,Invoices!A1839,Invoice_Line_Items!I:I)-(E1839-F1839)</f>
        <v>36.44</v>
      </c>
      <c r="H1839" s="8">
        <f t="shared" si="56"/>
        <v>9</v>
      </c>
      <c r="I1839">
        <f t="shared" si="57"/>
        <v>2021</v>
      </c>
    </row>
    <row r="1840" spans="1:9" x14ac:dyDescent="0.15">
      <c r="A1840" t="s">
        <v>1944</v>
      </c>
      <c r="B1840" t="s">
        <v>29</v>
      </c>
      <c r="C1840" s="3">
        <v>0</v>
      </c>
      <c r="D1840" s="2">
        <v>44463.518740036823</v>
      </c>
      <c r="E1840" s="8">
        <f>(SUMIF(Invoice_Line_Items!B:B,Invoices!A1840,Invoice_Line_Items!G:G))</f>
        <v>18336.899999999998</v>
      </c>
      <c r="F1840" s="8">
        <f>(SUMIF(Invoice_Line_Items!B:B,Invoices!A1840,Invoice_Line_Items!G:G))*(1-C1840)</f>
        <v>18336.899999999998</v>
      </c>
      <c r="G1840" s="8">
        <f>SUMIF(Invoice_Line_Items!B:B,Invoices!A1840,Invoice_Line_Items!I:I)-(E1840-F1840)</f>
        <v>5977.6999999999989</v>
      </c>
      <c r="H1840" s="8">
        <f t="shared" si="56"/>
        <v>9</v>
      </c>
      <c r="I1840">
        <f t="shared" si="57"/>
        <v>2021</v>
      </c>
    </row>
    <row r="1841" spans="1:9" x14ac:dyDescent="0.15">
      <c r="A1841" t="s">
        <v>1945</v>
      </c>
      <c r="B1841" t="s">
        <v>25</v>
      </c>
      <c r="C1841" s="3">
        <v>0.1</v>
      </c>
      <c r="D1841" s="2">
        <v>44463.914250144458</v>
      </c>
      <c r="E1841" s="8">
        <f>(SUMIF(Invoice_Line_Items!B:B,Invoices!A1841,Invoice_Line_Items!G:G))</f>
        <v>97.65</v>
      </c>
      <c r="F1841" s="8">
        <f>(SUMIF(Invoice_Line_Items!B:B,Invoices!A1841,Invoice_Line_Items!G:G))*(1-C1841)</f>
        <v>87.885000000000005</v>
      </c>
      <c r="G1841" s="8">
        <f>SUMIF(Invoice_Line_Items!B:B,Invoices!A1841,Invoice_Line_Items!I:I)-(E1841-F1841)</f>
        <v>34.935000000000002</v>
      </c>
      <c r="H1841" s="8">
        <f t="shared" si="56"/>
        <v>9</v>
      </c>
      <c r="I1841">
        <f t="shared" si="57"/>
        <v>2021</v>
      </c>
    </row>
    <row r="1842" spans="1:9" x14ac:dyDescent="0.15">
      <c r="A1842" t="s">
        <v>1946</v>
      </c>
      <c r="B1842" t="s">
        <v>23</v>
      </c>
      <c r="C1842" s="3">
        <v>0</v>
      </c>
      <c r="D1842" s="2">
        <v>44463.957333113627</v>
      </c>
      <c r="E1842" s="8">
        <f>(SUMIF(Invoice_Line_Items!B:B,Invoices!A1842,Invoice_Line_Items!G:G))</f>
        <v>861.15</v>
      </c>
      <c r="F1842" s="8">
        <f>(SUMIF(Invoice_Line_Items!B:B,Invoices!A1842,Invoice_Line_Items!G:G))*(1-C1842)</f>
        <v>861.15</v>
      </c>
      <c r="G1842" s="8">
        <f>SUMIF(Invoice_Line_Items!B:B,Invoices!A1842,Invoice_Line_Items!I:I)-(E1842-F1842)</f>
        <v>321.39999999999998</v>
      </c>
      <c r="H1842" s="8">
        <f t="shared" si="56"/>
        <v>9</v>
      </c>
      <c r="I1842">
        <f t="shared" si="57"/>
        <v>2021</v>
      </c>
    </row>
    <row r="1843" spans="1:9" x14ac:dyDescent="0.15">
      <c r="A1843" t="s">
        <v>1947</v>
      </c>
      <c r="B1843" t="s">
        <v>18</v>
      </c>
      <c r="C1843" s="3">
        <v>0</v>
      </c>
      <c r="D1843" s="2">
        <v>44464.267587089787</v>
      </c>
      <c r="E1843" s="8">
        <f>(SUMIF(Invoice_Line_Items!B:B,Invoices!A1843,Invoice_Line_Items!G:G))</f>
        <v>284.7</v>
      </c>
      <c r="F1843" s="8">
        <f>(SUMIF(Invoice_Line_Items!B:B,Invoices!A1843,Invoice_Line_Items!G:G))*(1-C1843)</f>
        <v>284.7</v>
      </c>
      <c r="G1843" s="8">
        <f>SUMIF(Invoice_Line_Items!B:B,Invoices!A1843,Invoice_Line_Items!I:I)-(E1843-F1843)</f>
        <v>115.19999999999997</v>
      </c>
      <c r="H1843" s="8">
        <f t="shared" si="56"/>
        <v>9</v>
      </c>
      <c r="I1843">
        <f t="shared" si="57"/>
        <v>2021</v>
      </c>
    </row>
    <row r="1844" spans="1:9" x14ac:dyDescent="0.15">
      <c r="A1844" t="s">
        <v>1948</v>
      </c>
      <c r="B1844" t="s">
        <v>19</v>
      </c>
      <c r="C1844" s="3">
        <v>0</v>
      </c>
      <c r="D1844" s="2">
        <v>44464.541086844183</v>
      </c>
      <c r="E1844" s="8">
        <f>(SUMIF(Invoice_Line_Items!B:B,Invoices!A1844,Invoice_Line_Items!G:G))</f>
        <v>1794.6000000000001</v>
      </c>
      <c r="F1844" s="8">
        <f>(SUMIF(Invoice_Line_Items!B:B,Invoices!A1844,Invoice_Line_Items!G:G))*(1-C1844)</f>
        <v>1794.6000000000001</v>
      </c>
      <c r="G1844" s="8">
        <f>SUMIF(Invoice_Line_Items!B:B,Invoices!A1844,Invoice_Line_Items!I:I)-(E1844-F1844)</f>
        <v>619.69999999999982</v>
      </c>
      <c r="H1844" s="8">
        <f t="shared" si="56"/>
        <v>9</v>
      </c>
      <c r="I1844">
        <f t="shared" si="57"/>
        <v>2021</v>
      </c>
    </row>
    <row r="1845" spans="1:9" x14ac:dyDescent="0.15">
      <c r="A1845" t="s">
        <v>1949</v>
      </c>
      <c r="B1845" t="s">
        <v>17</v>
      </c>
      <c r="C1845" s="3">
        <v>0.1</v>
      </c>
      <c r="D1845" s="2">
        <v>44464.793698937843</v>
      </c>
      <c r="E1845" s="8">
        <f>(SUMIF(Invoice_Line_Items!B:B,Invoices!A1845,Invoice_Line_Items!G:G))</f>
        <v>29.5</v>
      </c>
      <c r="F1845" s="8">
        <f>(SUMIF(Invoice_Line_Items!B:B,Invoices!A1845,Invoice_Line_Items!G:G))*(1-C1845)</f>
        <v>26.55</v>
      </c>
      <c r="G1845" s="8">
        <f>SUMIF(Invoice_Line_Items!B:B,Invoices!A1845,Invoice_Line_Items!I:I)-(E1845-F1845)</f>
        <v>8.5500000000000025</v>
      </c>
      <c r="H1845" s="8">
        <f t="shared" si="56"/>
        <v>9</v>
      </c>
      <c r="I1845">
        <f t="shared" si="57"/>
        <v>2021</v>
      </c>
    </row>
    <row r="1846" spans="1:9" x14ac:dyDescent="0.15">
      <c r="A1846" t="s">
        <v>1950</v>
      </c>
      <c r="B1846" t="s">
        <v>17</v>
      </c>
      <c r="C1846" s="3">
        <v>0</v>
      </c>
      <c r="D1846" s="2">
        <v>44464.845955246084</v>
      </c>
      <c r="E1846" s="8">
        <f>(SUMIF(Invoice_Line_Items!B:B,Invoices!A1846,Invoice_Line_Items!G:G))</f>
        <v>201</v>
      </c>
      <c r="F1846" s="8">
        <f>(SUMIF(Invoice_Line_Items!B:B,Invoices!A1846,Invoice_Line_Items!G:G))*(1-C1846)</f>
        <v>201</v>
      </c>
      <c r="G1846" s="8">
        <f>SUMIF(Invoice_Line_Items!B:B,Invoices!A1846,Invoice_Line_Items!I:I)-(E1846-F1846)</f>
        <v>75</v>
      </c>
      <c r="H1846" s="8">
        <f t="shared" si="56"/>
        <v>9</v>
      </c>
      <c r="I1846">
        <f t="shared" si="57"/>
        <v>2021</v>
      </c>
    </row>
    <row r="1847" spans="1:9" x14ac:dyDescent="0.15">
      <c r="A1847" t="s">
        <v>1951</v>
      </c>
      <c r="B1847" t="s">
        <v>17</v>
      </c>
      <c r="C1847" s="3">
        <v>0</v>
      </c>
      <c r="D1847" s="2">
        <v>44465.234045276782</v>
      </c>
      <c r="E1847" s="8">
        <f>(SUMIF(Invoice_Line_Items!B:B,Invoices!A1847,Invoice_Line_Items!G:G))</f>
        <v>3053.7</v>
      </c>
      <c r="F1847" s="8">
        <f>(SUMIF(Invoice_Line_Items!B:B,Invoices!A1847,Invoice_Line_Items!G:G))*(1-C1847)</f>
        <v>3053.7</v>
      </c>
      <c r="G1847" s="8">
        <f>SUMIF(Invoice_Line_Items!B:B,Invoices!A1847,Invoice_Line_Items!I:I)-(E1847-F1847)</f>
        <v>1084.9499999999998</v>
      </c>
      <c r="H1847" s="8">
        <f t="shared" si="56"/>
        <v>9</v>
      </c>
      <c r="I1847">
        <f t="shared" si="57"/>
        <v>2021</v>
      </c>
    </row>
    <row r="1848" spans="1:9" x14ac:dyDescent="0.15">
      <c r="A1848" t="s">
        <v>1952</v>
      </c>
      <c r="B1848" t="s">
        <v>18</v>
      </c>
      <c r="C1848" s="3">
        <v>0</v>
      </c>
      <c r="D1848" s="2">
        <v>44465.631392300194</v>
      </c>
      <c r="E1848" s="8">
        <f>(SUMIF(Invoice_Line_Items!B:B,Invoices!A1848,Invoice_Line_Items!G:G))</f>
        <v>1211</v>
      </c>
      <c r="F1848" s="8">
        <f>(SUMIF(Invoice_Line_Items!B:B,Invoices!A1848,Invoice_Line_Items!G:G))*(1-C1848)</f>
        <v>1211</v>
      </c>
      <c r="G1848" s="8">
        <f>SUMIF(Invoice_Line_Items!B:B,Invoices!A1848,Invoice_Line_Items!I:I)-(E1848-F1848)</f>
        <v>527.40000000000009</v>
      </c>
      <c r="H1848" s="8">
        <f t="shared" si="56"/>
        <v>9</v>
      </c>
      <c r="I1848">
        <f t="shared" si="57"/>
        <v>2021</v>
      </c>
    </row>
    <row r="1849" spans="1:9" x14ac:dyDescent="0.15">
      <c r="A1849" t="s">
        <v>1953</v>
      </c>
      <c r="B1849" t="s">
        <v>25</v>
      </c>
      <c r="C1849" s="3">
        <v>0</v>
      </c>
      <c r="D1849" s="2">
        <v>44465.680777056623</v>
      </c>
      <c r="E1849" s="8">
        <f>(SUMIF(Invoice_Line_Items!B:B,Invoices!A1849,Invoice_Line_Items!G:G))</f>
        <v>153.6</v>
      </c>
      <c r="F1849" s="8">
        <f>(SUMIF(Invoice_Line_Items!B:B,Invoices!A1849,Invoice_Line_Items!G:G))*(1-C1849)</f>
        <v>153.6</v>
      </c>
      <c r="G1849" s="8">
        <f>SUMIF(Invoice_Line_Items!B:B,Invoices!A1849,Invoice_Line_Items!I:I)-(E1849-F1849)</f>
        <v>69.599999999999994</v>
      </c>
      <c r="H1849" s="8">
        <f t="shared" si="56"/>
        <v>9</v>
      </c>
      <c r="I1849">
        <f t="shared" si="57"/>
        <v>2021</v>
      </c>
    </row>
    <row r="1850" spans="1:9" x14ac:dyDescent="0.15">
      <c r="A1850" t="s">
        <v>1954</v>
      </c>
      <c r="B1850" t="s">
        <v>23</v>
      </c>
      <c r="C1850" s="3">
        <v>0.1</v>
      </c>
      <c r="D1850" s="2">
        <v>44465.68226001296</v>
      </c>
      <c r="E1850" s="8">
        <f>(SUMIF(Invoice_Line_Items!B:B,Invoices!A1850,Invoice_Line_Items!G:G))</f>
        <v>7283.4</v>
      </c>
      <c r="F1850" s="8">
        <f>(SUMIF(Invoice_Line_Items!B:B,Invoices!A1850,Invoice_Line_Items!G:G))*(1-C1850)</f>
        <v>6555.0599999999995</v>
      </c>
      <c r="G1850" s="8">
        <f>SUMIF(Invoice_Line_Items!B:B,Invoices!A1850,Invoice_Line_Items!I:I)-(E1850-F1850)</f>
        <v>2292.8100000000004</v>
      </c>
      <c r="H1850" s="8">
        <f t="shared" si="56"/>
        <v>9</v>
      </c>
      <c r="I1850">
        <f t="shared" si="57"/>
        <v>2021</v>
      </c>
    </row>
    <row r="1851" spans="1:9" x14ac:dyDescent="0.15">
      <c r="A1851" t="s">
        <v>1955</v>
      </c>
      <c r="B1851" t="s">
        <v>25</v>
      </c>
      <c r="C1851" s="3">
        <v>0</v>
      </c>
      <c r="D1851" s="2">
        <v>44466.152163860555</v>
      </c>
      <c r="E1851" s="8">
        <f>(SUMIF(Invoice_Line_Items!B:B,Invoices!A1851,Invoice_Line_Items!G:G))</f>
        <v>493.2</v>
      </c>
      <c r="F1851" s="8">
        <f>(SUMIF(Invoice_Line_Items!B:B,Invoices!A1851,Invoice_Line_Items!G:G))*(1-C1851)</f>
        <v>493.2</v>
      </c>
      <c r="G1851" s="8">
        <f>SUMIF(Invoice_Line_Items!B:B,Invoices!A1851,Invoice_Line_Items!I:I)-(E1851-F1851)</f>
        <v>249.44999999999993</v>
      </c>
      <c r="H1851" s="8">
        <f t="shared" si="56"/>
        <v>9</v>
      </c>
      <c r="I1851">
        <f t="shared" si="57"/>
        <v>2021</v>
      </c>
    </row>
    <row r="1852" spans="1:9" x14ac:dyDescent="0.15">
      <c r="A1852" t="s">
        <v>1956</v>
      </c>
      <c r="B1852" t="s">
        <v>17</v>
      </c>
      <c r="C1852" s="3">
        <v>0</v>
      </c>
      <c r="D1852" s="2">
        <v>44466.291684241776</v>
      </c>
      <c r="E1852" s="8">
        <f>(SUMIF(Invoice_Line_Items!B:B,Invoices!A1852,Invoice_Line_Items!G:G))</f>
        <v>579.54999999999995</v>
      </c>
      <c r="F1852" s="8">
        <f>(SUMIF(Invoice_Line_Items!B:B,Invoices!A1852,Invoice_Line_Items!G:G))*(1-C1852)</f>
        <v>579.54999999999995</v>
      </c>
      <c r="G1852" s="8">
        <f>SUMIF(Invoice_Line_Items!B:B,Invoices!A1852,Invoice_Line_Items!I:I)-(E1852-F1852)</f>
        <v>235.09999999999997</v>
      </c>
      <c r="H1852" s="8">
        <f t="shared" si="56"/>
        <v>9</v>
      </c>
      <c r="I1852">
        <f t="shared" si="57"/>
        <v>2021</v>
      </c>
    </row>
    <row r="1853" spans="1:9" x14ac:dyDescent="0.15">
      <c r="A1853" t="s">
        <v>1957</v>
      </c>
      <c r="B1853" t="s">
        <v>19</v>
      </c>
      <c r="C1853" s="3">
        <v>0</v>
      </c>
      <c r="D1853" s="2">
        <v>44466.297032592927</v>
      </c>
      <c r="E1853" s="8">
        <f>(SUMIF(Invoice_Line_Items!B:B,Invoices!A1853,Invoice_Line_Items!G:G))</f>
        <v>62.65</v>
      </c>
      <c r="F1853" s="8">
        <f>(SUMIF(Invoice_Line_Items!B:B,Invoices!A1853,Invoice_Line_Items!G:G))*(1-C1853)</f>
        <v>62.65</v>
      </c>
      <c r="G1853" s="8">
        <f>SUMIF(Invoice_Line_Items!B:B,Invoices!A1853,Invoice_Line_Items!I:I)-(E1853-F1853)</f>
        <v>34.899999999999991</v>
      </c>
      <c r="H1853" s="8">
        <f t="shared" si="56"/>
        <v>9</v>
      </c>
      <c r="I1853">
        <f t="shared" si="57"/>
        <v>2021</v>
      </c>
    </row>
    <row r="1854" spans="1:9" x14ac:dyDescent="0.15">
      <c r="A1854" t="s">
        <v>1958</v>
      </c>
      <c r="B1854" t="s">
        <v>23</v>
      </c>
      <c r="C1854" s="3">
        <v>0</v>
      </c>
      <c r="D1854" s="2">
        <v>44466.475259068502</v>
      </c>
      <c r="E1854" s="8">
        <f>(SUMIF(Invoice_Line_Items!B:B,Invoices!A1854,Invoice_Line_Items!G:G))</f>
        <v>603.95000000000005</v>
      </c>
      <c r="F1854" s="8">
        <f>(SUMIF(Invoice_Line_Items!B:B,Invoices!A1854,Invoice_Line_Items!G:G))*(1-C1854)</f>
        <v>603.95000000000005</v>
      </c>
      <c r="G1854" s="8">
        <f>SUMIF(Invoice_Line_Items!B:B,Invoices!A1854,Invoice_Line_Items!I:I)-(E1854-F1854)</f>
        <v>234.34999999999994</v>
      </c>
      <c r="H1854" s="8">
        <f t="shared" si="56"/>
        <v>9</v>
      </c>
      <c r="I1854">
        <f t="shared" si="57"/>
        <v>2021</v>
      </c>
    </row>
    <row r="1855" spans="1:9" x14ac:dyDescent="0.15">
      <c r="A1855" t="s">
        <v>1959</v>
      </c>
      <c r="B1855" t="s">
        <v>25</v>
      </c>
      <c r="C1855" s="3">
        <v>0</v>
      </c>
      <c r="D1855" s="2">
        <v>44466.630847766079</v>
      </c>
      <c r="E1855" s="8">
        <f>(SUMIF(Invoice_Line_Items!B:B,Invoices!A1855,Invoice_Line_Items!G:G))</f>
        <v>1622.6000000000001</v>
      </c>
      <c r="F1855" s="8">
        <f>(SUMIF(Invoice_Line_Items!B:B,Invoices!A1855,Invoice_Line_Items!G:G))*(1-C1855)</f>
        <v>1622.6000000000001</v>
      </c>
      <c r="G1855" s="8">
        <f>SUMIF(Invoice_Line_Items!B:B,Invoices!A1855,Invoice_Line_Items!I:I)-(E1855-F1855)</f>
        <v>502.34999999999985</v>
      </c>
      <c r="H1855" s="8">
        <f t="shared" si="56"/>
        <v>9</v>
      </c>
      <c r="I1855">
        <f t="shared" si="57"/>
        <v>2021</v>
      </c>
    </row>
    <row r="1856" spans="1:9" x14ac:dyDescent="0.15">
      <c r="A1856" t="s">
        <v>1960</v>
      </c>
      <c r="B1856" t="s">
        <v>17</v>
      </c>
      <c r="C1856" s="3">
        <v>0</v>
      </c>
      <c r="D1856" s="2">
        <v>44467.022079451643</v>
      </c>
      <c r="E1856" s="8">
        <f>(SUMIF(Invoice_Line_Items!B:B,Invoices!A1856,Invoice_Line_Items!G:G))</f>
        <v>894.99999999999989</v>
      </c>
      <c r="F1856" s="8">
        <f>(SUMIF(Invoice_Line_Items!B:B,Invoices!A1856,Invoice_Line_Items!G:G))*(1-C1856)</f>
        <v>894.99999999999989</v>
      </c>
      <c r="G1856" s="8">
        <f>SUMIF(Invoice_Line_Items!B:B,Invoices!A1856,Invoice_Line_Items!I:I)-(E1856-F1856)</f>
        <v>319.99999999999994</v>
      </c>
      <c r="H1856" s="8">
        <f t="shared" si="56"/>
        <v>9</v>
      </c>
      <c r="I1856">
        <f t="shared" si="57"/>
        <v>2021</v>
      </c>
    </row>
    <row r="1857" spans="1:9" x14ac:dyDescent="0.15">
      <c r="A1857" t="s">
        <v>1961</v>
      </c>
      <c r="B1857" t="s">
        <v>23</v>
      </c>
      <c r="C1857" s="3">
        <v>0</v>
      </c>
      <c r="D1857" s="2">
        <v>44467.223780281987</v>
      </c>
      <c r="E1857" s="8">
        <f>(SUMIF(Invoice_Line_Items!B:B,Invoices!A1857,Invoice_Line_Items!G:G))</f>
        <v>79.95</v>
      </c>
      <c r="F1857" s="8">
        <f>(SUMIF(Invoice_Line_Items!B:B,Invoices!A1857,Invoice_Line_Items!G:G))*(1-C1857)</f>
        <v>79.95</v>
      </c>
      <c r="G1857" s="8">
        <f>SUMIF(Invoice_Line_Items!B:B,Invoices!A1857,Invoice_Line_Items!I:I)-(E1857-F1857)</f>
        <v>27.950000000000003</v>
      </c>
      <c r="H1857" s="8">
        <f t="shared" si="56"/>
        <v>9</v>
      </c>
      <c r="I1857">
        <f t="shared" si="57"/>
        <v>2021</v>
      </c>
    </row>
    <row r="1858" spans="1:9" x14ac:dyDescent="0.15">
      <c r="A1858" t="s">
        <v>1962</v>
      </c>
      <c r="B1858" t="s">
        <v>24</v>
      </c>
      <c r="C1858" s="3">
        <v>0.1</v>
      </c>
      <c r="D1858" s="2">
        <v>44467.271456383613</v>
      </c>
      <c r="E1858" s="8">
        <f>(SUMIF(Invoice_Line_Items!B:B,Invoices!A1858,Invoice_Line_Items!G:G))</f>
        <v>1079.7500000000002</v>
      </c>
      <c r="F1858" s="8">
        <f>(SUMIF(Invoice_Line_Items!B:B,Invoices!A1858,Invoice_Line_Items!G:G))*(1-C1858)</f>
        <v>971.7750000000002</v>
      </c>
      <c r="G1858" s="8">
        <f>SUMIF(Invoice_Line_Items!B:B,Invoices!A1858,Invoice_Line_Items!I:I)-(E1858-F1858)</f>
        <v>311.77499999999992</v>
      </c>
      <c r="H1858" s="8">
        <f t="shared" si="56"/>
        <v>9</v>
      </c>
      <c r="I1858">
        <f t="shared" si="57"/>
        <v>2021</v>
      </c>
    </row>
    <row r="1859" spans="1:9" x14ac:dyDescent="0.15">
      <c r="A1859" t="s">
        <v>1963</v>
      </c>
      <c r="B1859" t="s">
        <v>21</v>
      </c>
      <c r="C1859" s="3">
        <v>0</v>
      </c>
      <c r="D1859" s="2">
        <v>44467.667994082105</v>
      </c>
      <c r="E1859" s="8">
        <f>(SUMIF(Invoice_Line_Items!B:B,Invoices!A1859,Invoice_Line_Items!G:G))</f>
        <v>959.15</v>
      </c>
      <c r="F1859" s="8">
        <f>(SUMIF(Invoice_Line_Items!B:B,Invoices!A1859,Invoice_Line_Items!G:G))*(1-C1859)</f>
        <v>959.15</v>
      </c>
      <c r="G1859" s="8">
        <f>SUMIF(Invoice_Line_Items!B:B,Invoices!A1859,Invoice_Line_Items!I:I)-(E1859-F1859)</f>
        <v>370.65</v>
      </c>
      <c r="H1859" s="8">
        <f t="shared" ref="H1859:H1922" si="58">MONTH(D1859)</f>
        <v>9</v>
      </c>
      <c r="I1859">
        <f t="shared" ref="I1859:I1922" si="59">YEAR(D1859)</f>
        <v>2021</v>
      </c>
    </row>
    <row r="1860" spans="1:9" x14ac:dyDescent="0.15">
      <c r="A1860" t="s">
        <v>1964</v>
      </c>
      <c r="B1860" t="s">
        <v>17</v>
      </c>
      <c r="C1860" s="3">
        <v>0</v>
      </c>
      <c r="D1860" s="2">
        <v>44467.788806095334</v>
      </c>
      <c r="E1860" s="8">
        <f>(SUMIF(Invoice_Line_Items!B:B,Invoices!A1860,Invoice_Line_Items!G:G))</f>
        <v>1033.4499999999998</v>
      </c>
      <c r="F1860" s="8">
        <f>(SUMIF(Invoice_Line_Items!B:B,Invoices!A1860,Invoice_Line_Items!G:G))*(1-C1860)</f>
        <v>1033.4499999999998</v>
      </c>
      <c r="G1860" s="8">
        <f>SUMIF(Invoice_Line_Items!B:B,Invoices!A1860,Invoice_Line_Items!I:I)-(E1860-F1860)</f>
        <v>390.59999999999997</v>
      </c>
      <c r="H1860" s="8">
        <f t="shared" si="58"/>
        <v>9</v>
      </c>
      <c r="I1860">
        <f t="shared" si="59"/>
        <v>2021</v>
      </c>
    </row>
    <row r="1861" spans="1:9" x14ac:dyDescent="0.15">
      <c r="A1861" t="s">
        <v>1965</v>
      </c>
      <c r="B1861" t="s">
        <v>29</v>
      </c>
      <c r="C1861" s="3">
        <v>0</v>
      </c>
      <c r="D1861" s="2">
        <v>44468.210960914766</v>
      </c>
      <c r="E1861" s="8">
        <f>(SUMIF(Invoice_Line_Items!B:B,Invoices!A1861,Invoice_Line_Items!G:G))</f>
        <v>996.7</v>
      </c>
      <c r="F1861" s="8">
        <f>(SUMIF(Invoice_Line_Items!B:B,Invoices!A1861,Invoice_Line_Items!G:G))*(1-C1861)</f>
        <v>996.7</v>
      </c>
      <c r="G1861" s="8">
        <f>SUMIF(Invoice_Line_Items!B:B,Invoices!A1861,Invoice_Line_Items!I:I)-(E1861-F1861)</f>
        <v>349.2</v>
      </c>
      <c r="H1861" s="8">
        <f t="shared" si="58"/>
        <v>9</v>
      </c>
      <c r="I1861">
        <f t="shared" si="59"/>
        <v>2021</v>
      </c>
    </row>
    <row r="1862" spans="1:9" x14ac:dyDescent="0.15">
      <c r="A1862" t="s">
        <v>1966</v>
      </c>
      <c r="B1862" t="s">
        <v>17</v>
      </c>
      <c r="C1862" s="3">
        <v>0.1</v>
      </c>
      <c r="D1862" s="2">
        <v>44468.486702515314</v>
      </c>
      <c r="E1862" s="8">
        <f>(SUMIF(Invoice_Line_Items!B:B,Invoices!A1862,Invoice_Line_Items!G:G))</f>
        <v>217.89999999999998</v>
      </c>
      <c r="F1862" s="8">
        <f>(SUMIF(Invoice_Line_Items!B:B,Invoices!A1862,Invoice_Line_Items!G:G))*(1-C1862)</f>
        <v>196.10999999999999</v>
      </c>
      <c r="G1862" s="8">
        <f>SUMIF(Invoice_Line_Items!B:B,Invoices!A1862,Invoice_Line_Items!I:I)-(E1862-F1862)</f>
        <v>60.56</v>
      </c>
      <c r="H1862" s="8">
        <f t="shared" si="58"/>
        <v>9</v>
      </c>
      <c r="I1862">
        <f t="shared" si="59"/>
        <v>2021</v>
      </c>
    </row>
    <row r="1863" spans="1:9" x14ac:dyDescent="0.15">
      <c r="A1863" t="s">
        <v>1967</v>
      </c>
      <c r="B1863" t="s">
        <v>24</v>
      </c>
      <c r="C1863" s="3">
        <v>0.1</v>
      </c>
      <c r="D1863" s="2">
        <v>44468.945763598604</v>
      </c>
      <c r="E1863" s="8">
        <f>(SUMIF(Invoice_Line_Items!B:B,Invoices!A1863,Invoice_Line_Items!G:G))</f>
        <v>704.2</v>
      </c>
      <c r="F1863" s="8">
        <f>(SUMIF(Invoice_Line_Items!B:B,Invoices!A1863,Invoice_Line_Items!G:G))*(1-C1863)</f>
        <v>633.78000000000009</v>
      </c>
      <c r="G1863" s="8">
        <f>SUMIF(Invoice_Line_Items!B:B,Invoices!A1863,Invoice_Line_Items!I:I)-(E1863-F1863)</f>
        <v>197.08000000000004</v>
      </c>
      <c r="H1863" s="8">
        <f t="shared" si="58"/>
        <v>9</v>
      </c>
      <c r="I1863">
        <f t="shared" si="59"/>
        <v>2021</v>
      </c>
    </row>
    <row r="1864" spans="1:9" x14ac:dyDescent="0.15">
      <c r="A1864" t="s">
        <v>1968</v>
      </c>
      <c r="B1864" t="s">
        <v>17</v>
      </c>
      <c r="C1864" s="3">
        <v>0</v>
      </c>
      <c r="D1864" s="2">
        <v>44469.024409291196</v>
      </c>
      <c r="E1864" s="8">
        <f>(SUMIF(Invoice_Line_Items!B:B,Invoices!A1864,Invoice_Line_Items!G:G))</f>
        <v>271.45</v>
      </c>
      <c r="F1864" s="8">
        <f>(SUMIF(Invoice_Line_Items!B:B,Invoices!A1864,Invoice_Line_Items!G:G))*(1-C1864)</f>
        <v>271.45</v>
      </c>
      <c r="G1864" s="8">
        <f>SUMIF(Invoice_Line_Items!B:B,Invoices!A1864,Invoice_Line_Items!I:I)-(E1864-F1864)</f>
        <v>97.149999999999977</v>
      </c>
      <c r="H1864" s="8">
        <f t="shared" si="58"/>
        <v>9</v>
      </c>
      <c r="I1864">
        <f t="shared" si="59"/>
        <v>2021</v>
      </c>
    </row>
    <row r="1865" spans="1:9" x14ac:dyDescent="0.15">
      <c r="A1865" t="s">
        <v>1969</v>
      </c>
      <c r="B1865" t="s">
        <v>22</v>
      </c>
      <c r="C1865" s="3">
        <v>0.1</v>
      </c>
      <c r="D1865" s="2">
        <v>44469.051745613615</v>
      </c>
      <c r="E1865" s="8">
        <f>(SUMIF(Invoice_Line_Items!B:B,Invoices!A1865,Invoice_Line_Items!G:G))</f>
        <v>259.89999999999998</v>
      </c>
      <c r="F1865" s="8">
        <f>(SUMIF(Invoice_Line_Items!B:B,Invoices!A1865,Invoice_Line_Items!G:G))*(1-C1865)</f>
        <v>233.91</v>
      </c>
      <c r="G1865" s="8">
        <f>SUMIF(Invoice_Line_Items!B:B,Invoices!A1865,Invoice_Line_Items!I:I)-(E1865-F1865)</f>
        <v>54.91</v>
      </c>
      <c r="H1865" s="8">
        <f t="shared" si="58"/>
        <v>9</v>
      </c>
      <c r="I1865">
        <f t="shared" si="59"/>
        <v>2021</v>
      </c>
    </row>
    <row r="1866" spans="1:9" x14ac:dyDescent="0.15">
      <c r="A1866" t="s">
        <v>1970</v>
      </c>
      <c r="B1866" t="s">
        <v>20</v>
      </c>
      <c r="C1866" s="3">
        <v>0</v>
      </c>
      <c r="D1866" s="2">
        <v>44469.394211806371</v>
      </c>
      <c r="E1866" s="8">
        <f>(SUMIF(Invoice_Line_Items!B:B,Invoices!A1866,Invoice_Line_Items!G:G))</f>
        <v>52.349999999999994</v>
      </c>
      <c r="F1866" s="8">
        <f>(SUMIF(Invoice_Line_Items!B:B,Invoices!A1866,Invoice_Line_Items!G:G))*(1-C1866)</f>
        <v>52.349999999999994</v>
      </c>
      <c r="G1866" s="8">
        <f>SUMIF(Invoice_Line_Items!B:B,Invoices!A1866,Invoice_Line_Items!I:I)-(E1866-F1866)</f>
        <v>22.7</v>
      </c>
      <c r="H1866" s="8">
        <f t="shared" si="58"/>
        <v>9</v>
      </c>
      <c r="I1866">
        <f t="shared" si="59"/>
        <v>2021</v>
      </c>
    </row>
    <row r="1867" spans="1:9" x14ac:dyDescent="0.15">
      <c r="A1867" t="s">
        <v>1971</v>
      </c>
      <c r="B1867" t="s">
        <v>20</v>
      </c>
      <c r="C1867" s="3">
        <v>0</v>
      </c>
      <c r="D1867" s="2">
        <v>44469.552481556442</v>
      </c>
      <c r="E1867" s="8">
        <f>(SUMIF(Invoice_Line_Items!B:B,Invoices!A1867,Invoice_Line_Items!G:G))</f>
        <v>688.55</v>
      </c>
      <c r="F1867" s="8">
        <f>(SUMIF(Invoice_Line_Items!B:B,Invoices!A1867,Invoice_Line_Items!G:G))*(1-C1867)</f>
        <v>688.55</v>
      </c>
      <c r="G1867" s="8">
        <f>SUMIF(Invoice_Line_Items!B:B,Invoices!A1867,Invoice_Line_Items!I:I)-(E1867-F1867)</f>
        <v>242</v>
      </c>
      <c r="H1867" s="8">
        <f t="shared" si="58"/>
        <v>9</v>
      </c>
      <c r="I1867">
        <f t="shared" si="59"/>
        <v>2021</v>
      </c>
    </row>
    <row r="1868" spans="1:9" x14ac:dyDescent="0.15">
      <c r="A1868" t="s">
        <v>1972</v>
      </c>
      <c r="B1868" t="s">
        <v>23</v>
      </c>
      <c r="C1868" s="3">
        <v>0</v>
      </c>
      <c r="D1868" s="2">
        <v>44469.648449178014</v>
      </c>
      <c r="E1868" s="8">
        <f>(SUMIF(Invoice_Line_Items!B:B,Invoices!A1868,Invoice_Line_Items!G:G))</f>
        <v>295.5</v>
      </c>
      <c r="F1868" s="8">
        <f>(SUMIF(Invoice_Line_Items!B:B,Invoices!A1868,Invoice_Line_Items!G:G))*(1-C1868)</f>
        <v>295.5</v>
      </c>
      <c r="G1868" s="8">
        <f>SUMIF(Invoice_Line_Items!B:B,Invoices!A1868,Invoice_Line_Items!I:I)-(E1868-F1868)</f>
        <v>121.7</v>
      </c>
      <c r="H1868" s="8">
        <f t="shared" si="58"/>
        <v>9</v>
      </c>
      <c r="I1868">
        <f t="shared" si="59"/>
        <v>2021</v>
      </c>
    </row>
    <row r="1869" spans="1:9" x14ac:dyDescent="0.15">
      <c r="A1869" t="s">
        <v>1973</v>
      </c>
      <c r="B1869" t="s">
        <v>21</v>
      </c>
      <c r="C1869" s="3">
        <v>0</v>
      </c>
      <c r="D1869" s="2">
        <v>44470.11266825971</v>
      </c>
      <c r="E1869" s="8">
        <f>(SUMIF(Invoice_Line_Items!B:B,Invoices!A1869,Invoice_Line_Items!G:G))</f>
        <v>6008.4500000000007</v>
      </c>
      <c r="F1869" s="8">
        <f>(SUMIF(Invoice_Line_Items!B:B,Invoices!A1869,Invoice_Line_Items!G:G))*(1-C1869)</f>
        <v>6008.4500000000007</v>
      </c>
      <c r="G1869" s="8">
        <f>SUMIF(Invoice_Line_Items!B:B,Invoices!A1869,Invoice_Line_Items!I:I)-(E1869-F1869)</f>
        <v>2164.1499999999996</v>
      </c>
      <c r="H1869" s="8">
        <f t="shared" si="58"/>
        <v>10</v>
      </c>
      <c r="I1869">
        <f t="shared" si="59"/>
        <v>2021</v>
      </c>
    </row>
    <row r="1870" spans="1:9" x14ac:dyDescent="0.15">
      <c r="A1870" t="s">
        <v>1974</v>
      </c>
      <c r="B1870" t="s">
        <v>22</v>
      </c>
      <c r="C1870" s="3">
        <v>0</v>
      </c>
      <c r="D1870" s="2">
        <v>44470.562646353319</v>
      </c>
      <c r="E1870" s="8">
        <f>(SUMIF(Invoice_Line_Items!B:B,Invoices!A1870,Invoice_Line_Items!G:G))</f>
        <v>14.95</v>
      </c>
      <c r="F1870" s="8">
        <f>(SUMIF(Invoice_Line_Items!B:B,Invoices!A1870,Invoice_Line_Items!G:G))*(1-C1870)</f>
        <v>14.95</v>
      </c>
      <c r="G1870" s="8">
        <f>SUMIF(Invoice_Line_Items!B:B,Invoices!A1870,Invoice_Line_Items!I:I)-(E1870-F1870)</f>
        <v>3.0499999999999989</v>
      </c>
      <c r="H1870" s="8">
        <f t="shared" si="58"/>
        <v>10</v>
      </c>
      <c r="I1870">
        <f t="shared" si="59"/>
        <v>2021</v>
      </c>
    </row>
    <row r="1871" spans="1:9" x14ac:dyDescent="0.15">
      <c r="A1871" t="s">
        <v>1975</v>
      </c>
      <c r="B1871" t="s">
        <v>25</v>
      </c>
      <c r="C1871" s="3">
        <v>0</v>
      </c>
      <c r="D1871" s="2">
        <v>44470.687722957671</v>
      </c>
      <c r="E1871" s="8">
        <f>(SUMIF(Invoice_Line_Items!B:B,Invoices!A1871,Invoice_Line_Items!G:G))</f>
        <v>298.5</v>
      </c>
      <c r="F1871" s="8">
        <f>(SUMIF(Invoice_Line_Items!B:B,Invoices!A1871,Invoice_Line_Items!G:G))*(1-C1871)</f>
        <v>298.5</v>
      </c>
      <c r="G1871" s="8">
        <f>SUMIF(Invoice_Line_Items!B:B,Invoices!A1871,Invoice_Line_Items!I:I)-(E1871-F1871)</f>
        <v>58.499999999999979</v>
      </c>
      <c r="H1871" s="8">
        <f t="shared" si="58"/>
        <v>10</v>
      </c>
      <c r="I1871">
        <f t="shared" si="59"/>
        <v>2021</v>
      </c>
    </row>
    <row r="1872" spans="1:9" x14ac:dyDescent="0.15">
      <c r="A1872" t="s">
        <v>1976</v>
      </c>
      <c r="B1872" t="s">
        <v>17</v>
      </c>
      <c r="C1872" s="3">
        <v>0</v>
      </c>
      <c r="D1872" s="2">
        <v>44470.829261096085</v>
      </c>
      <c r="E1872" s="8">
        <f>(SUMIF(Invoice_Line_Items!B:B,Invoices!A1872,Invoice_Line_Items!G:G))</f>
        <v>228.75</v>
      </c>
      <c r="F1872" s="8">
        <f>(SUMIF(Invoice_Line_Items!B:B,Invoices!A1872,Invoice_Line_Items!G:G))*(1-C1872)</f>
        <v>228.75</v>
      </c>
      <c r="G1872" s="8">
        <f>SUMIF(Invoice_Line_Items!B:B,Invoices!A1872,Invoice_Line_Items!I:I)-(E1872-F1872)</f>
        <v>91.600000000000009</v>
      </c>
      <c r="H1872" s="8">
        <f t="shared" si="58"/>
        <v>10</v>
      </c>
      <c r="I1872">
        <f t="shared" si="59"/>
        <v>2021</v>
      </c>
    </row>
    <row r="1873" spans="1:9" x14ac:dyDescent="0.15">
      <c r="A1873" t="s">
        <v>1977</v>
      </c>
      <c r="B1873" t="s">
        <v>18</v>
      </c>
      <c r="C1873" s="3">
        <v>0</v>
      </c>
      <c r="D1873" s="2">
        <v>44471.101733816809</v>
      </c>
      <c r="E1873" s="8">
        <f>(SUMIF(Invoice_Line_Items!B:B,Invoices!A1873,Invoice_Line_Items!G:G))</f>
        <v>1777.0500000000002</v>
      </c>
      <c r="F1873" s="8">
        <f>(SUMIF(Invoice_Line_Items!B:B,Invoices!A1873,Invoice_Line_Items!G:G))*(1-C1873)</f>
        <v>1777.0500000000002</v>
      </c>
      <c r="G1873" s="8">
        <f>SUMIF(Invoice_Line_Items!B:B,Invoices!A1873,Invoice_Line_Items!I:I)-(E1873-F1873)</f>
        <v>644.25</v>
      </c>
      <c r="H1873" s="8">
        <f t="shared" si="58"/>
        <v>10</v>
      </c>
      <c r="I1873">
        <f t="shared" si="59"/>
        <v>2021</v>
      </c>
    </row>
    <row r="1874" spans="1:9" x14ac:dyDescent="0.15">
      <c r="A1874" t="s">
        <v>1978</v>
      </c>
      <c r="B1874" t="s">
        <v>17</v>
      </c>
      <c r="C1874" s="3">
        <v>0</v>
      </c>
      <c r="D1874" s="2">
        <v>44471.334331659571</v>
      </c>
      <c r="E1874" s="8">
        <f>(SUMIF(Invoice_Line_Items!B:B,Invoices!A1874,Invoice_Line_Items!G:G))</f>
        <v>993.69999999999993</v>
      </c>
      <c r="F1874" s="8">
        <f>(SUMIF(Invoice_Line_Items!B:B,Invoices!A1874,Invoice_Line_Items!G:G))*(1-C1874)</f>
        <v>993.69999999999993</v>
      </c>
      <c r="G1874" s="8">
        <f>SUMIF(Invoice_Line_Items!B:B,Invoices!A1874,Invoice_Line_Items!I:I)-(E1874-F1874)</f>
        <v>608.29999999999995</v>
      </c>
      <c r="H1874" s="8">
        <f t="shared" si="58"/>
        <v>10</v>
      </c>
      <c r="I1874">
        <f t="shared" si="59"/>
        <v>2021</v>
      </c>
    </row>
    <row r="1875" spans="1:9" x14ac:dyDescent="0.15">
      <c r="A1875" t="s">
        <v>1979</v>
      </c>
      <c r="B1875" t="s">
        <v>21</v>
      </c>
      <c r="C1875" s="3">
        <v>0</v>
      </c>
      <c r="D1875" s="2">
        <v>44471.601619597335</v>
      </c>
      <c r="E1875" s="8">
        <f>(SUMIF(Invoice_Line_Items!B:B,Invoices!A1875,Invoice_Line_Items!G:G))</f>
        <v>1198.05</v>
      </c>
      <c r="F1875" s="8">
        <f>(SUMIF(Invoice_Line_Items!B:B,Invoices!A1875,Invoice_Line_Items!G:G))*(1-C1875)</f>
        <v>1198.05</v>
      </c>
      <c r="G1875" s="8">
        <f>SUMIF(Invoice_Line_Items!B:B,Invoices!A1875,Invoice_Line_Items!I:I)-(E1875-F1875)</f>
        <v>359.7999999999999</v>
      </c>
      <c r="H1875" s="8">
        <f t="shared" si="58"/>
        <v>10</v>
      </c>
      <c r="I1875">
        <f t="shared" si="59"/>
        <v>2021</v>
      </c>
    </row>
    <row r="1876" spans="1:9" x14ac:dyDescent="0.15">
      <c r="A1876" t="s">
        <v>1980</v>
      </c>
      <c r="B1876" t="s">
        <v>24</v>
      </c>
      <c r="C1876" s="3">
        <v>0.1</v>
      </c>
      <c r="D1876" s="2">
        <v>44471.71957000994</v>
      </c>
      <c r="E1876" s="8">
        <f>(SUMIF(Invoice_Line_Items!B:B,Invoices!A1876,Invoice_Line_Items!G:G))</f>
        <v>149.39999999999998</v>
      </c>
      <c r="F1876" s="8">
        <f>(SUMIF(Invoice_Line_Items!B:B,Invoices!A1876,Invoice_Line_Items!G:G))*(1-C1876)</f>
        <v>134.45999999999998</v>
      </c>
      <c r="G1876" s="8">
        <f>SUMIF(Invoice_Line_Items!B:B,Invoices!A1876,Invoice_Line_Items!I:I)-(E1876-F1876)</f>
        <v>53.06</v>
      </c>
      <c r="H1876" s="8">
        <f t="shared" si="58"/>
        <v>10</v>
      </c>
      <c r="I1876">
        <f t="shared" si="59"/>
        <v>2021</v>
      </c>
    </row>
    <row r="1877" spans="1:9" x14ac:dyDescent="0.15">
      <c r="A1877" t="s">
        <v>1981</v>
      </c>
      <c r="B1877" t="s">
        <v>19</v>
      </c>
      <c r="C1877" s="3">
        <v>0</v>
      </c>
      <c r="D1877" s="2">
        <v>44471.7697863996</v>
      </c>
      <c r="E1877" s="8">
        <f>(SUMIF(Invoice_Line_Items!B:B,Invoices!A1877,Invoice_Line_Items!G:G))</f>
        <v>3079.7</v>
      </c>
      <c r="F1877" s="8">
        <f>(SUMIF(Invoice_Line_Items!B:B,Invoices!A1877,Invoice_Line_Items!G:G))*(1-C1877)</f>
        <v>3079.7</v>
      </c>
      <c r="G1877" s="8">
        <f>SUMIF(Invoice_Line_Items!B:B,Invoices!A1877,Invoice_Line_Items!I:I)-(E1877-F1877)</f>
        <v>1033.7499999999998</v>
      </c>
      <c r="H1877" s="8">
        <f t="shared" si="58"/>
        <v>10</v>
      </c>
      <c r="I1877">
        <f t="shared" si="59"/>
        <v>2021</v>
      </c>
    </row>
    <row r="1878" spans="1:9" x14ac:dyDescent="0.15">
      <c r="A1878" t="s">
        <v>1982</v>
      </c>
      <c r="B1878" t="s">
        <v>25</v>
      </c>
      <c r="C1878" s="3">
        <v>0</v>
      </c>
      <c r="D1878" s="2">
        <v>44472.201454424125</v>
      </c>
      <c r="E1878" s="8">
        <f>(SUMIF(Invoice_Line_Items!B:B,Invoices!A1878,Invoice_Line_Items!G:G))</f>
        <v>1435.15</v>
      </c>
      <c r="F1878" s="8">
        <f>(SUMIF(Invoice_Line_Items!B:B,Invoices!A1878,Invoice_Line_Items!G:G))*(1-C1878)</f>
        <v>1435.15</v>
      </c>
      <c r="G1878" s="8">
        <f>SUMIF(Invoice_Line_Items!B:B,Invoices!A1878,Invoice_Line_Items!I:I)-(E1878-F1878)</f>
        <v>531.24999999999989</v>
      </c>
      <c r="H1878" s="8">
        <f t="shared" si="58"/>
        <v>10</v>
      </c>
      <c r="I1878">
        <f t="shared" si="59"/>
        <v>2021</v>
      </c>
    </row>
    <row r="1879" spans="1:9" x14ac:dyDescent="0.15">
      <c r="A1879" t="s">
        <v>1983</v>
      </c>
      <c r="B1879" t="s">
        <v>18</v>
      </c>
      <c r="C1879" s="3">
        <v>0.1</v>
      </c>
      <c r="D1879" s="2">
        <v>44472.695481738861</v>
      </c>
      <c r="E1879" s="8">
        <f>(SUMIF(Invoice_Line_Items!B:B,Invoices!A1879,Invoice_Line_Items!G:G))</f>
        <v>2225.25</v>
      </c>
      <c r="F1879" s="8">
        <f>(SUMIF(Invoice_Line_Items!B:B,Invoices!A1879,Invoice_Line_Items!G:G))*(1-C1879)</f>
        <v>2002.7250000000001</v>
      </c>
      <c r="G1879" s="8">
        <f>SUMIF(Invoice_Line_Items!B:B,Invoices!A1879,Invoice_Line_Items!I:I)-(E1879-F1879)</f>
        <v>561.875</v>
      </c>
      <c r="H1879" s="8">
        <f t="shared" si="58"/>
        <v>10</v>
      </c>
      <c r="I1879">
        <f t="shared" si="59"/>
        <v>2021</v>
      </c>
    </row>
    <row r="1880" spans="1:9" x14ac:dyDescent="0.15">
      <c r="A1880" t="s">
        <v>1984</v>
      </c>
      <c r="B1880" t="s">
        <v>17</v>
      </c>
      <c r="C1880" s="3">
        <v>0</v>
      </c>
      <c r="D1880" s="2">
        <v>44473.080470926478</v>
      </c>
      <c r="E1880" s="8">
        <f>(SUMIF(Invoice_Line_Items!B:B,Invoices!A1880,Invoice_Line_Items!G:G))</f>
        <v>2561.5499999999993</v>
      </c>
      <c r="F1880" s="8">
        <f>(SUMIF(Invoice_Line_Items!B:B,Invoices!A1880,Invoice_Line_Items!G:G))*(1-C1880)</f>
        <v>2561.5499999999993</v>
      </c>
      <c r="G1880" s="8">
        <f>SUMIF(Invoice_Line_Items!B:B,Invoices!A1880,Invoice_Line_Items!I:I)-(E1880-F1880)</f>
        <v>982.15</v>
      </c>
      <c r="H1880" s="8">
        <f t="shared" si="58"/>
        <v>10</v>
      </c>
      <c r="I1880">
        <f t="shared" si="59"/>
        <v>2021</v>
      </c>
    </row>
    <row r="1881" spans="1:9" x14ac:dyDescent="0.15">
      <c r="A1881" t="s">
        <v>1985</v>
      </c>
      <c r="B1881" t="s">
        <v>17</v>
      </c>
      <c r="C1881" s="3">
        <v>0.1</v>
      </c>
      <c r="D1881" s="2">
        <v>44473.124740184612</v>
      </c>
      <c r="E1881" s="8">
        <f>(SUMIF(Invoice_Line_Items!B:B,Invoices!A1881,Invoice_Line_Items!G:G))</f>
        <v>201.85</v>
      </c>
      <c r="F1881" s="8">
        <f>(SUMIF(Invoice_Line_Items!B:B,Invoices!A1881,Invoice_Line_Items!G:G))*(1-C1881)</f>
        <v>181.66499999999999</v>
      </c>
      <c r="G1881" s="8">
        <f>SUMIF(Invoice_Line_Items!B:B,Invoices!A1881,Invoice_Line_Items!I:I)-(E1881-F1881)</f>
        <v>24.414999999999992</v>
      </c>
      <c r="H1881" s="8">
        <f t="shared" si="58"/>
        <v>10</v>
      </c>
      <c r="I1881">
        <f t="shared" si="59"/>
        <v>2021</v>
      </c>
    </row>
    <row r="1882" spans="1:9" x14ac:dyDescent="0.15">
      <c r="A1882" t="s">
        <v>1986</v>
      </c>
      <c r="B1882" t="s">
        <v>19</v>
      </c>
      <c r="C1882" s="3">
        <v>0</v>
      </c>
      <c r="D1882" s="2">
        <v>44473.312395155786</v>
      </c>
      <c r="E1882" s="8">
        <f>(SUMIF(Invoice_Line_Items!B:B,Invoices!A1882,Invoice_Line_Items!G:G))</f>
        <v>87.5</v>
      </c>
      <c r="F1882" s="8">
        <f>(SUMIF(Invoice_Line_Items!B:B,Invoices!A1882,Invoice_Line_Items!G:G))*(1-C1882)</f>
        <v>87.5</v>
      </c>
      <c r="G1882" s="8">
        <f>SUMIF(Invoice_Line_Items!B:B,Invoices!A1882,Invoice_Line_Items!I:I)-(E1882-F1882)</f>
        <v>13.749999999999996</v>
      </c>
      <c r="H1882" s="8">
        <f t="shared" si="58"/>
        <v>10</v>
      </c>
      <c r="I1882">
        <f t="shared" si="59"/>
        <v>2021</v>
      </c>
    </row>
    <row r="1883" spans="1:9" x14ac:dyDescent="0.15">
      <c r="A1883" t="s">
        <v>1987</v>
      </c>
      <c r="B1883" t="s">
        <v>24</v>
      </c>
      <c r="C1883" s="3">
        <v>0</v>
      </c>
      <c r="D1883" s="2">
        <v>44473.545364018333</v>
      </c>
      <c r="E1883" s="8">
        <f>(SUMIF(Invoice_Line_Items!B:B,Invoices!A1883,Invoice_Line_Items!G:G))</f>
        <v>58</v>
      </c>
      <c r="F1883" s="8">
        <f>(SUMIF(Invoice_Line_Items!B:B,Invoices!A1883,Invoice_Line_Items!G:G))*(1-C1883)</f>
        <v>58</v>
      </c>
      <c r="G1883" s="8">
        <f>SUMIF(Invoice_Line_Items!B:B,Invoices!A1883,Invoice_Line_Items!I:I)-(E1883-F1883)</f>
        <v>21.799999999999997</v>
      </c>
      <c r="H1883" s="8">
        <f t="shared" si="58"/>
        <v>10</v>
      </c>
      <c r="I1883">
        <f t="shared" si="59"/>
        <v>2021</v>
      </c>
    </row>
    <row r="1884" spans="1:9" x14ac:dyDescent="0.15">
      <c r="A1884" t="s">
        <v>1988</v>
      </c>
      <c r="B1884" t="s">
        <v>29</v>
      </c>
      <c r="C1884" s="3">
        <v>0</v>
      </c>
      <c r="D1884" s="2">
        <v>44473.989756697425</v>
      </c>
      <c r="E1884" s="8">
        <f>(SUMIF(Invoice_Line_Items!B:B,Invoices!A1884,Invoice_Line_Items!G:G))</f>
        <v>19.899999999999999</v>
      </c>
      <c r="F1884" s="8">
        <f>(SUMIF(Invoice_Line_Items!B:B,Invoices!A1884,Invoice_Line_Items!G:G))*(1-C1884)</f>
        <v>19.899999999999999</v>
      </c>
      <c r="G1884" s="8">
        <f>SUMIF(Invoice_Line_Items!B:B,Invoices!A1884,Invoice_Line_Items!I:I)-(E1884-F1884)</f>
        <v>3.8999999999999986</v>
      </c>
      <c r="H1884" s="8">
        <f t="shared" si="58"/>
        <v>10</v>
      </c>
      <c r="I1884">
        <f t="shared" si="59"/>
        <v>2021</v>
      </c>
    </row>
    <row r="1885" spans="1:9" x14ac:dyDescent="0.15">
      <c r="A1885" t="s">
        <v>1989</v>
      </c>
      <c r="B1885" t="s">
        <v>24</v>
      </c>
      <c r="C1885" s="3">
        <v>0.1</v>
      </c>
      <c r="D1885" s="2">
        <v>44474.097686803951</v>
      </c>
      <c r="E1885" s="8">
        <f>(SUMIF(Invoice_Line_Items!B:B,Invoices!A1885,Invoice_Line_Items!G:G))</f>
        <v>1084.45</v>
      </c>
      <c r="F1885" s="8">
        <f>(SUMIF(Invoice_Line_Items!B:B,Invoices!A1885,Invoice_Line_Items!G:G))*(1-C1885)</f>
        <v>976.00500000000011</v>
      </c>
      <c r="G1885" s="8">
        <f>SUMIF(Invoice_Line_Items!B:B,Invoices!A1885,Invoice_Line_Items!I:I)-(E1885-F1885)</f>
        <v>221.90499999999997</v>
      </c>
      <c r="H1885" s="8">
        <f t="shared" si="58"/>
        <v>10</v>
      </c>
      <c r="I1885">
        <f t="shared" si="59"/>
        <v>2021</v>
      </c>
    </row>
    <row r="1886" spans="1:9" x14ac:dyDescent="0.15">
      <c r="A1886" t="s">
        <v>1990</v>
      </c>
      <c r="B1886" t="s">
        <v>22</v>
      </c>
      <c r="C1886" s="3">
        <v>0.2</v>
      </c>
      <c r="D1886" s="2">
        <v>44474.180474881578</v>
      </c>
      <c r="E1886" s="8">
        <f>(SUMIF(Invoice_Line_Items!B:B,Invoices!A1886,Invoice_Line_Items!G:G))</f>
        <v>159.9</v>
      </c>
      <c r="F1886" s="8">
        <f>(SUMIF(Invoice_Line_Items!B:B,Invoices!A1886,Invoice_Line_Items!G:G))*(1-C1886)</f>
        <v>127.92000000000002</v>
      </c>
      <c r="G1886" s="8">
        <f>SUMIF(Invoice_Line_Items!B:B,Invoices!A1886,Invoice_Line_Items!I:I)-(E1886-F1886)</f>
        <v>23.920000000000016</v>
      </c>
      <c r="H1886" s="8">
        <f t="shared" si="58"/>
        <v>10</v>
      </c>
      <c r="I1886">
        <f t="shared" si="59"/>
        <v>2021</v>
      </c>
    </row>
    <row r="1887" spans="1:9" x14ac:dyDescent="0.15">
      <c r="A1887" t="s">
        <v>1991</v>
      </c>
      <c r="B1887" t="s">
        <v>3361</v>
      </c>
      <c r="C1887" s="3">
        <v>0</v>
      </c>
      <c r="D1887" s="2">
        <v>44474.350881680373</v>
      </c>
      <c r="E1887" s="8">
        <f>(SUMIF(Invoice_Line_Items!B:B,Invoices!A1887,Invoice_Line_Items!G:G))</f>
        <v>152.19999999999999</v>
      </c>
      <c r="F1887" s="8">
        <f>(SUMIF(Invoice_Line_Items!B:B,Invoices!A1887,Invoice_Line_Items!G:G))*(1-C1887)</f>
        <v>152.19999999999999</v>
      </c>
      <c r="G1887" s="8">
        <f>SUMIF(Invoice_Line_Items!B:B,Invoices!A1887,Invoice_Line_Items!I:I)-(E1887-F1887)</f>
        <v>30.399999999999988</v>
      </c>
      <c r="H1887" s="8">
        <f t="shared" si="58"/>
        <v>10</v>
      </c>
      <c r="I1887">
        <f t="shared" si="59"/>
        <v>2021</v>
      </c>
    </row>
    <row r="1888" spans="1:9" x14ac:dyDescent="0.15">
      <c r="A1888" t="s">
        <v>1992</v>
      </c>
      <c r="B1888" t="s">
        <v>20</v>
      </c>
      <c r="C1888" s="3">
        <v>0</v>
      </c>
      <c r="D1888" s="2">
        <v>44474.663147455889</v>
      </c>
      <c r="E1888" s="8">
        <f>(SUMIF(Invoice_Line_Items!B:B,Invoices!A1888,Invoice_Line_Items!G:G))</f>
        <v>3107.75</v>
      </c>
      <c r="F1888" s="8">
        <f>(SUMIF(Invoice_Line_Items!B:B,Invoices!A1888,Invoice_Line_Items!G:G))*(1-C1888)</f>
        <v>3107.75</v>
      </c>
      <c r="G1888" s="8">
        <f>SUMIF(Invoice_Line_Items!B:B,Invoices!A1888,Invoice_Line_Items!I:I)-(E1888-F1888)</f>
        <v>987.79999999999973</v>
      </c>
      <c r="H1888" s="8">
        <f t="shared" si="58"/>
        <v>10</v>
      </c>
      <c r="I1888">
        <f t="shared" si="59"/>
        <v>2021</v>
      </c>
    </row>
    <row r="1889" spans="1:9" x14ac:dyDescent="0.15">
      <c r="A1889" t="s">
        <v>1993</v>
      </c>
      <c r="B1889" t="s">
        <v>17</v>
      </c>
      <c r="C1889" s="3">
        <v>0</v>
      </c>
      <c r="D1889" s="2">
        <v>44475.090394932638</v>
      </c>
      <c r="E1889" s="8">
        <f>(SUMIF(Invoice_Line_Items!B:B,Invoices!A1889,Invoice_Line_Items!G:G))</f>
        <v>445.2</v>
      </c>
      <c r="F1889" s="8">
        <f>(SUMIF(Invoice_Line_Items!B:B,Invoices!A1889,Invoice_Line_Items!G:G))*(1-C1889)</f>
        <v>445.2</v>
      </c>
      <c r="G1889" s="8">
        <f>SUMIF(Invoice_Line_Items!B:B,Invoices!A1889,Invoice_Line_Items!I:I)-(E1889-F1889)</f>
        <v>155.69999999999999</v>
      </c>
      <c r="H1889" s="8">
        <f t="shared" si="58"/>
        <v>10</v>
      </c>
      <c r="I1889">
        <f t="shared" si="59"/>
        <v>2021</v>
      </c>
    </row>
    <row r="1890" spans="1:9" x14ac:dyDescent="0.15">
      <c r="A1890" t="s">
        <v>1994</v>
      </c>
      <c r="B1890" t="s">
        <v>23</v>
      </c>
      <c r="C1890" s="3">
        <v>0</v>
      </c>
      <c r="D1890" s="2">
        <v>44475.514217418633</v>
      </c>
      <c r="E1890" s="8">
        <f>(SUMIF(Invoice_Line_Items!B:B,Invoices!A1890,Invoice_Line_Items!G:G))</f>
        <v>428.9</v>
      </c>
      <c r="F1890" s="8">
        <f>(SUMIF(Invoice_Line_Items!B:B,Invoices!A1890,Invoice_Line_Items!G:G))*(1-C1890)</f>
        <v>428.9</v>
      </c>
      <c r="G1890" s="8">
        <f>SUMIF(Invoice_Line_Items!B:B,Invoices!A1890,Invoice_Line_Items!I:I)-(E1890-F1890)</f>
        <v>191.9</v>
      </c>
      <c r="H1890" s="8">
        <f t="shared" si="58"/>
        <v>10</v>
      </c>
      <c r="I1890">
        <f t="shared" si="59"/>
        <v>2021</v>
      </c>
    </row>
    <row r="1891" spans="1:9" x14ac:dyDescent="0.15">
      <c r="A1891" t="s">
        <v>1995</v>
      </c>
      <c r="B1891" t="s">
        <v>21</v>
      </c>
      <c r="C1891" s="3">
        <v>0</v>
      </c>
      <c r="D1891" s="2">
        <v>44475.826354706689</v>
      </c>
      <c r="E1891" s="8">
        <f>(SUMIF(Invoice_Line_Items!B:B,Invoices!A1891,Invoice_Line_Items!G:G))</f>
        <v>1454.3500000000001</v>
      </c>
      <c r="F1891" s="8">
        <f>(SUMIF(Invoice_Line_Items!B:B,Invoices!A1891,Invoice_Line_Items!G:G))*(1-C1891)</f>
        <v>1454.3500000000001</v>
      </c>
      <c r="G1891" s="8">
        <f>SUMIF(Invoice_Line_Items!B:B,Invoices!A1891,Invoice_Line_Items!I:I)-(E1891-F1891)</f>
        <v>567.90000000000009</v>
      </c>
      <c r="H1891" s="8">
        <f t="shared" si="58"/>
        <v>10</v>
      </c>
      <c r="I1891">
        <f t="shared" si="59"/>
        <v>2021</v>
      </c>
    </row>
    <row r="1892" spans="1:9" x14ac:dyDescent="0.15">
      <c r="A1892" t="s">
        <v>1996</v>
      </c>
      <c r="B1892" t="s">
        <v>25</v>
      </c>
      <c r="C1892" s="3">
        <v>0.1</v>
      </c>
      <c r="D1892" s="2">
        <v>44476.0968301088</v>
      </c>
      <c r="E1892" s="8">
        <f>(SUMIF(Invoice_Line_Items!B:B,Invoices!A1892,Invoice_Line_Items!G:G))</f>
        <v>386.9</v>
      </c>
      <c r="F1892" s="8">
        <f>(SUMIF(Invoice_Line_Items!B:B,Invoices!A1892,Invoice_Line_Items!G:G))*(1-C1892)</f>
        <v>348.21</v>
      </c>
      <c r="G1892" s="8">
        <f>SUMIF(Invoice_Line_Items!B:B,Invoices!A1892,Invoice_Line_Items!I:I)-(E1892-F1892)</f>
        <v>105.86000000000001</v>
      </c>
      <c r="H1892" s="8">
        <f t="shared" si="58"/>
        <v>10</v>
      </c>
      <c r="I1892">
        <f t="shared" si="59"/>
        <v>2021</v>
      </c>
    </row>
    <row r="1893" spans="1:9" x14ac:dyDescent="0.15">
      <c r="A1893" t="s">
        <v>1997</v>
      </c>
      <c r="B1893" t="s">
        <v>23</v>
      </c>
      <c r="C1893" s="3">
        <v>0</v>
      </c>
      <c r="D1893" s="2">
        <v>44476.580990930619</v>
      </c>
      <c r="E1893" s="8">
        <f>(SUMIF(Invoice_Line_Items!B:B,Invoices!A1893,Invoice_Line_Items!G:G))</f>
        <v>1975.15</v>
      </c>
      <c r="F1893" s="8">
        <f>(SUMIF(Invoice_Line_Items!B:B,Invoices!A1893,Invoice_Line_Items!G:G))*(1-C1893)</f>
        <v>1975.15</v>
      </c>
      <c r="G1893" s="8">
        <f>SUMIF(Invoice_Line_Items!B:B,Invoices!A1893,Invoice_Line_Items!I:I)-(E1893-F1893)</f>
        <v>814.3</v>
      </c>
      <c r="H1893" s="8">
        <f t="shared" si="58"/>
        <v>10</v>
      </c>
      <c r="I1893">
        <f t="shared" si="59"/>
        <v>2021</v>
      </c>
    </row>
    <row r="1894" spans="1:9" x14ac:dyDescent="0.15">
      <c r="A1894" t="s">
        <v>1998</v>
      </c>
      <c r="B1894" t="s">
        <v>19</v>
      </c>
      <c r="C1894" s="3">
        <v>0.1</v>
      </c>
      <c r="D1894" s="2">
        <v>44476.840915702029</v>
      </c>
      <c r="E1894" s="8">
        <f>(SUMIF(Invoice_Line_Items!B:B,Invoices!A1894,Invoice_Line_Items!G:G))</f>
        <v>187.95</v>
      </c>
      <c r="F1894" s="8">
        <f>(SUMIF(Invoice_Line_Items!B:B,Invoices!A1894,Invoice_Line_Items!G:G))*(1-C1894)</f>
        <v>169.155</v>
      </c>
      <c r="G1894" s="8">
        <f>SUMIF(Invoice_Line_Items!B:B,Invoices!A1894,Invoice_Line_Items!I:I)-(E1894-F1894)</f>
        <v>100.905</v>
      </c>
      <c r="H1894" s="8">
        <f t="shared" si="58"/>
        <v>10</v>
      </c>
      <c r="I1894">
        <f t="shared" si="59"/>
        <v>2021</v>
      </c>
    </row>
    <row r="1895" spans="1:9" x14ac:dyDescent="0.15">
      <c r="A1895" t="s">
        <v>1999</v>
      </c>
      <c r="B1895" t="s">
        <v>20</v>
      </c>
      <c r="C1895" s="3">
        <v>0</v>
      </c>
      <c r="D1895" s="2">
        <v>44476.908609467187</v>
      </c>
      <c r="E1895" s="8">
        <f>(SUMIF(Invoice_Line_Items!B:B,Invoices!A1895,Invoice_Line_Items!G:G))</f>
        <v>227.74999999999997</v>
      </c>
      <c r="F1895" s="8">
        <f>(SUMIF(Invoice_Line_Items!B:B,Invoices!A1895,Invoice_Line_Items!G:G))*(1-C1895)</f>
        <v>227.74999999999997</v>
      </c>
      <c r="G1895" s="8">
        <f>SUMIF(Invoice_Line_Items!B:B,Invoices!A1895,Invoice_Line_Items!I:I)-(E1895-F1895)</f>
        <v>140.99999999999997</v>
      </c>
      <c r="H1895" s="8">
        <f t="shared" si="58"/>
        <v>10</v>
      </c>
      <c r="I1895">
        <f t="shared" si="59"/>
        <v>2021</v>
      </c>
    </row>
    <row r="1896" spans="1:9" x14ac:dyDescent="0.15">
      <c r="A1896" t="s">
        <v>2000</v>
      </c>
      <c r="B1896" t="s">
        <v>22</v>
      </c>
      <c r="C1896" s="3">
        <v>0.1</v>
      </c>
      <c r="D1896" s="2">
        <v>44476.998729827465</v>
      </c>
      <c r="E1896" s="8">
        <f>(SUMIF(Invoice_Line_Items!B:B,Invoices!A1896,Invoice_Line_Items!G:G))</f>
        <v>592.20000000000016</v>
      </c>
      <c r="F1896" s="8">
        <f>(SUMIF(Invoice_Line_Items!B:B,Invoices!A1896,Invoice_Line_Items!G:G))*(1-C1896)</f>
        <v>532.98000000000013</v>
      </c>
      <c r="G1896" s="8">
        <f>SUMIF(Invoice_Line_Items!B:B,Invoices!A1896,Invoice_Line_Items!I:I)-(E1896-F1896)</f>
        <v>157.32999999999996</v>
      </c>
      <c r="H1896" s="8">
        <f t="shared" si="58"/>
        <v>10</v>
      </c>
      <c r="I1896">
        <f t="shared" si="59"/>
        <v>2021</v>
      </c>
    </row>
    <row r="1897" spans="1:9" x14ac:dyDescent="0.15">
      <c r="A1897" t="s">
        <v>2001</v>
      </c>
      <c r="B1897" t="s">
        <v>17</v>
      </c>
      <c r="C1897" s="3">
        <v>0</v>
      </c>
      <c r="D1897" s="2">
        <v>44477.431256576434</v>
      </c>
      <c r="E1897" s="8">
        <f>(SUMIF(Invoice_Line_Items!B:B,Invoices!A1897,Invoice_Line_Items!G:G))</f>
        <v>934.85</v>
      </c>
      <c r="F1897" s="8">
        <f>(SUMIF(Invoice_Line_Items!B:B,Invoices!A1897,Invoice_Line_Items!G:G))*(1-C1897)</f>
        <v>934.85</v>
      </c>
      <c r="G1897" s="8">
        <f>SUMIF(Invoice_Line_Items!B:B,Invoices!A1897,Invoice_Line_Items!I:I)-(E1897-F1897)</f>
        <v>348.6</v>
      </c>
      <c r="H1897" s="8">
        <f t="shared" si="58"/>
        <v>10</v>
      </c>
      <c r="I1897">
        <f t="shared" si="59"/>
        <v>2021</v>
      </c>
    </row>
    <row r="1898" spans="1:9" x14ac:dyDescent="0.15">
      <c r="A1898" t="s">
        <v>2002</v>
      </c>
      <c r="B1898" t="s">
        <v>17</v>
      </c>
      <c r="C1898" s="3">
        <v>0.1</v>
      </c>
      <c r="D1898" s="2">
        <v>44477.556229005662</v>
      </c>
      <c r="E1898" s="8">
        <f>(SUMIF(Invoice_Line_Items!B:B,Invoices!A1898,Invoice_Line_Items!G:G))</f>
        <v>158.19999999999999</v>
      </c>
      <c r="F1898" s="8">
        <f>(SUMIF(Invoice_Line_Items!B:B,Invoices!A1898,Invoice_Line_Items!G:G))*(1-C1898)</f>
        <v>142.38</v>
      </c>
      <c r="G1898" s="8">
        <f>SUMIF(Invoice_Line_Items!B:B,Invoices!A1898,Invoice_Line_Items!I:I)-(E1898-F1898)</f>
        <v>34.629999999999995</v>
      </c>
      <c r="H1898" s="8">
        <f t="shared" si="58"/>
        <v>10</v>
      </c>
      <c r="I1898">
        <f t="shared" si="59"/>
        <v>2021</v>
      </c>
    </row>
    <row r="1899" spans="1:9" x14ac:dyDescent="0.15">
      <c r="A1899" t="s">
        <v>2003</v>
      </c>
      <c r="B1899" t="s">
        <v>17</v>
      </c>
      <c r="C1899" s="3">
        <v>0</v>
      </c>
      <c r="D1899" s="2">
        <v>44477.678886981608</v>
      </c>
      <c r="E1899" s="8">
        <f>(SUMIF(Invoice_Line_Items!B:B,Invoices!A1899,Invoice_Line_Items!G:G))</f>
        <v>338.95000000000005</v>
      </c>
      <c r="F1899" s="8">
        <f>(SUMIF(Invoice_Line_Items!B:B,Invoices!A1899,Invoice_Line_Items!G:G))*(1-C1899)</f>
        <v>338.95000000000005</v>
      </c>
      <c r="G1899" s="8">
        <f>SUMIF(Invoice_Line_Items!B:B,Invoices!A1899,Invoice_Line_Items!I:I)-(E1899-F1899)</f>
        <v>118.95000000000002</v>
      </c>
      <c r="H1899" s="8">
        <f t="shared" si="58"/>
        <v>10</v>
      </c>
      <c r="I1899">
        <f t="shared" si="59"/>
        <v>2021</v>
      </c>
    </row>
    <row r="1900" spans="1:9" x14ac:dyDescent="0.15">
      <c r="A1900" t="s">
        <v>2004</v>
      </c>
      <c r="B1900" t="s">
        <v>20</v>
      </c>
      <c r="C1900" s="3">
        <v>0</v>
      </c>
      <c r="D1900" s="2">
        <v>44477.71676925059</v>
      </c>
      <c r="E1900" s="8">
        <f>(SUMIF(Invoice_Line_Items!B:B,Invoices!A1900,Invoice_Line_Items!G:G))</f>
        <v>116.35</v>
      </c>
      <c r="F1900" s="8">
        <f>(SUMIF(Invoice_Line_Items!B:B,Invoices!A1900,Invoice_Line_Items!G:G))*(1-C1900)</f>
        <v>116.35</v>
      </c>
      <c r="G1900" s="8">
        <f>SUMIF(Invoice_Line_Items!B:B,Invoices!A1900,Invoice_Line_Items!I:I)-(E1900-F1900)</f>
        <v>74.099999999999994</v>
      </c>
      <c r="H1900" s="8">
        <f t="shared" si="58"/>
        <v>10</v>
      </c>
      <c r="I1900">
        <f t="shared" si="59"/>
        <v>2021</v>
      </c>
    </row>
    <row r="1901" spans="1:9" x14ac:dyDescent="0.15">
      <c r="A1901" t="s">
        <v>2005</v>
      </c>
      <c r="B1901" t="s">
        <v>17</v>
      </c>
      <c r="C1901" s="3">
        <v>0.1</v>
      </c>
      <c r="D1901" s="2">
        <v>44477.791575378993</v>
      </c>
      <c r="E1901" s="8">
        <f>(SUMIF(Invoice_Line_Items!B:B,Invoices!A1901,Invoice_Line_Items!G:G))</f>
        <v>35.799999999999997</v>
      </c>
      <c r="F1901" s="8">
        <f>(SUMIF(Invoice_Line_Items!B:B,Invoices!A1901,Invoice_Line_Items!G:G))*(1-C1901)</f>
        <v>32.22</v>
      </c>
      <c r="G1901" s="8">
        <f>SUMIF(Invoice_Line_Items!B:B,Invoices!A1901,Invoice_Line_Items!I:I)-(E1901-F1901)</f>
        <v>9.2199999999999989</v>
      </c>
      <c r="H1901" s="8">
        <f t="shared" si="58"/>
        <v>10</v>
      </c>
      <c r="I1901">
        <f t="shared" si="59"/>
        <v>2021</v>
      </c>
    </row>
    <row r="1902" spans="1:9" x14ac:dyDescent="0.15">
      <c r="A1902" t="s">
        <v>2006</v>
      </c>
      <c r="B1902" t="s">
        <v>19</v>
      </c>
      <c r="C1902" s="3">
        <v>0.1</v>
      </c>
      <c r="D1902" s="2">
        <v>44478.287239092359</v>
      </c>
      <c r="E1902" s="8">
        <f>(SUMIF(Invoice_Line_Items!B:B,Invoices!A1902,Invoice_Line_Items!G:G))</f>
        <v>2611.4</v>
      </c>
      <c r="F1902" s="8">
        <f>(SUMIF(Invoice_Line_Items!B:B,Invoices!A1902,Invoice_Line_Items!G:G))*(1-C1902)</f>
        <v>2350.2600000000002</v>
      </c>
      <c r="G1902" s="8">
        <f>SUMIF(Invoice_Line_Items!B:B,Invoices!A1902,Invoice_Line_Items!I:I)-(E1902-F1902)</f>
        <v>780.96000000000026</v>
      </c>
      <c r="H1902" s="8">
        <f t="shared" si="58"/>
        <v>10</v>
      </c>
      <c r="I1902">
        <f t="shared" si="59"/>
        <v>2021</v>
      </c>
    </row>
    <row r="1903" spans="1:9" x14ac:dyDescent="0.15">
      <c r="A1903" t="s">
        <v>2007</v>
      </c>
      <c r="B1903" t="s">
        <v>19</v>
      </c>
      <c r="C1903" s="3">
        <v>0.1</v>
      </c>
      <c r="D1903" s="2">
        <v>44478.444927791417</v>
      </c>
      <c r="E1903" s="8">
        <f>(SUMIF(Invoice_Line_Items!B:B,Invoices!A1903,Invoice_Line_Items!G:G))</f>
        <v>1522.45</v>
      </c>
      <c r="F1903" s="8">
        <f>(SUMIF(Invoice_Line_Items!B:B,Invoices!A1903,Invoice_Line_Items!G:G))*(1-C1903)</f>
        <v>1370.2050000000002</v>
      </c>
      <c r="G1903" s="8">
        <f>SUMIF(Invoice_Line_Items!B:B,Invoices!A1903,Invoice_Line_Items!I:I)-(E1903-F1903)</f>
        <v>472.45500000000015</v>
      </c>
      <c r="H1903" s="8">
        <f t="shared" si="58"/>
        <v>10</v>
      </c>
      <c r="I1903">
        <f t="shared" si="59"/>
        <v>2021</v>
      </c>
    </row>
    <row r="1904" spans="1:9" x14ac:dyDescent="0.15">
      <c r="A1904" t="s">
        <v>2008</v>
      </c>
      <c r="B1904" t="s">
        <v>25</v>
      </c>
      <c r="C1904" s="3">
        <v>0</v>
      </c>
      <c r="D1904" s="2">
        <v>44478.584680993743</v>
      </c>
      <c r="E1904" s="8">
        <f>(SUMIF(Invoice_Line_Items!B:B,Invoices!A1904,Invoice_Line_Items!G:G))</f>
        <v>1288.7</v>
      </c>
      <c r="F1904" s="8">
        <f>(SUMIF(Invoice_Line_Items!B:B,Invoices!A1904,Invoice_Line_Items!G:G))*(1-C1904)</f>
        <v>1288.7</v>
      </c>
      <c r="G1904" s="8">
        <f>SUMIF(Invoice_Line_Items!B:B,Invoices!A1904,Invoice_Line_Items!I:I)-(E1904-F1904)</f>
        <v>398.84999999999991</v>
      </c>
      <c r="H1904" s="8">
        <f t="shared" si="58"/>
        <v>10</v>
      </c>
      <c r="I1904">
        <f t="shared" si="59"/>
        <v>2021</v>
      </c>
    </row>
    <row r="1905" spans="1:9" x14ac:dyDescent="0.15">
      <c r="A1905" t="s">
        <v>2009</v>
      </c>
      <c r="B1905" t="s">
        <v>21</v>
      </c>
      <c r="C1905" s="3">
        <v>0</v>
      </c>
      <c r="D1905" s="2">
        <v>44478.99571787336</v>
      </c>
      <c r="E1905" s="8">
        <f>(SUMIF(Invoice_Line_Items!B:B,Invoices!A1905,Invoice_Line_Items!G:G))</f>
        <v>1979.6499999999999</v>
      </c>
      <c r="F1905" s="8">
        <f>(SUMIF(Invoice_Line_Items!B:B,Invoices!A1905,Invoice_Line_Items!G:G))*(1-C1905)</f>
        <v>1979.6499999999999</v>
      </c>
      <c r="G1905" s="8">
        <f>SUMIF(Invoice_Line_Items!B:B,Invoices!A1905,Invoice_Line_Items!I:I)-(E1905-F1905)</f>
        <v>621.94999999999993</v>
      </c>
      <c r="H1905" s="8">
        <f t="shared" si="58"/>
        <v>10</v>
      </c>
      <c r="I1905">
        <f t="shared" si="59"/>
        <v>2021</v>
      </c>
    </row>
    <row r="1906" spans="1:9" x14ac:dyDescent="0.15">
      <c r="A1906" t="s">
        <v>2010</v>
      </c>
      <c r="B1906" t="s">
        <v>17</v>
      </c>
      <c r="C1906" s="3">
        <v>0</v>
      </c>
      <c r="D1906" s="2">
        <v>44479.458696103444</v>
      </c>
      <c r="E1906" s="8">
        <f>(SUMIF(Invoice_Line_Items!B:B,Invoices!A1906,Invoice_Line_Items!G:G))</f>
        <v>1249.25</v>
      </c>
      <c r="F1906" s="8">
        <f>(SUMIF(Invoice_Line_Items!B:B,Invoices!A1906,Invoice_Line_Items!G:G))*(1-C1906)</f>
        <v>1249.25</v>
      </c>
      <c r="G1906" s="8">
        <f>SUMIF(Invoice_Line_Items!B:B,Invoices!A1906,Invoice_Line_Items!I:I)-(E1906-F1906)</f>
        <v>490.04999999999995</v>
      </c>
      <c r="H1906" s="8">
        <f t="shared" si="58"/>
        <v>10</v>
      </c>
      <c r="I1906">
        <f t="shared" si="59"/>
        <v>2021</v>
      </c>
    </row>
    <row r="1907" spans="1:9" x14ac:dyDescent="0.15">
      <c r="A1907" t="s">
        <v>2011</v>
      </c>
      <c r="B1907" t="s">
        <v>23</v>
      </c>
      <c r="C1907" s="3">
        <v>0</v>
      </c>
      <c r="D1907" s="2">
        <v>44479.880229288399</v>
      </c>
      <c r="E1907" s="8">
        <f>(SUMIF(Invoice_Line_Items!B:B,Invoices!A1907,Invoice_Line_Items!G:G))</f>
        <v>688.84999999999991</v>
      </c>
      <c r="F1907" s="8">
        <f>(SUMIF(Invoice_Line_Items!B:B,Invoices!A1907,Invoice_Line_Items!G:G))*(1-C1907)</f>
        <v>688.84999999999991</v>
      </c>
      <c r="G1907" s="8">
        <f>SUMIF(Invoice_Line_Items!B:B,Invoices!A1907,Invoice_Line_Items!I:I)-(E1907-F1907)</f>
        <v>182.34999999999994</v>
      </c>
      <c r="H1907" s="8">
        <f t="shared" si="58"/>
        <v>10</v>
      </c>
      <c r="I1907">
        <f t="shared" si="59"/>
        <v>2021</v>
      </c>
    </row>
    <row r="1908" spans="1:9" x14ac:dyDescent="0.15">
      <c r="A1908" t="s">
        <v>2012</v>
      </c>
      <c r="B1908" t="s">
        <v>29</v>
      </c>
      <c r="C1908" s="3">
        <v>0.1</v>
      </c>
      <c r="D1908" s="2">
        <v>44479.930181705284</v>
      </c>
      <c r="E1908" s="8">
        <f>(SUMIF(Invoice_Line_Items!B:B,Invoices!A1908,Invoice_Line_Items!G:G))</f>
        <v>65.3</v>
      </c>
      <c r="F1908" s="8">
        <f>(SUMIF(Invoice_Line_Items!B:B,Invoices!A1908,Invoice_Line_Items!G:G))*(1-C1908)</f>
        <v>58.769999999999996</v>
      </c>
      <c r="G1908" s="8">
        <f>SUMIF(Invoice_Line_Items!B:B,Invoices!A1908,Invoice_Line_Items!I:I)-(E1908-F1908)</f>
        <v>25.269999999999996</v>
      </c>
      <c r="H1908" s="8">
        <f t="shared" si="58"/>
        <v>10</v>
      </c>
      <c r="I1908">
        <f t="shared" si="59"/>
        <v>2021</v>
      </c>
    </row>
    <row r="1909" spans="1:9" x14ac:dyDescent="0.15">
      <c r="A1909" t="s">
        <v>2013</v>
      </c>
      <c r="B1909" t="s">
        <v>19</v>
      </c>
      <c r="C1909" s="3">
        <v>0.1</v>
      </c>
      <c r="D1909" s="2">
        <v>44480.039749422496</v>
      </c>
      <c r="E1909" s="8">
        <f>(SUMIF(Invoice_Line_Items!B:B,Invoices!A1909,Invoice_Line_Items!G:G))</f>
        <v>4101.25</v>
      </c>
      <c r="F1909" s="8">
        <f>(SUMIF(Invoice_Line_Items!B:B,Invoices!A1909,Invoice_Line_Items!G:G))*(1-C1909)</f>
        <v>3691.125</v>
      </c>
      <c r="G1909" s="8">
        <f>SUMIF(Invoice_Line_Items!B:B,Invoices!A1909,Invoice_Line_Items!I:I)-(E1909-F1909)</f>
        <v>1190.125</v>
      </c>
      <c r="H1909" s="8">
        <f t="shared" si="58"/>
        <v>10</v>
      </c>
      <c r="I1909">
        <f t="shared" si="59"/>
        <v>2021</v>
      </c>
    </row>
    <row r="1910" spans="1:9" x14ac:dyDescent="0.15">
      <c r="A1910" t="s">
        <v>2014</v>
      </c>
      <c r="B1910" t="s">
        <v>23</v>
      </c>
      <c r="C1910" s="3">
        <v>0</v>
      </c>
      <c r="D1910" s="2">
        <v>44480.23130220134</v>
      </c>
      <c r="E1910" s="8">
        <f>(SUMIF(Invoice_Line_Items!B:B,Invoices!A1910,Invoice_Line_Items!G:G))</f>
        <v>2574.6</v>
      </c>
      <c r="F1910" s="8">
        <f>(SUMIF(Invoice_Line_Items!B:B,Invoices!A1910,Invoice_Line_Items!G:G))*(1-C1910)</f>
        <v>2574.6</v>
      </c>
      <c r="G1910" s="8">
        <f>SUMIF(Invoice_Line_Items!B:B,Invoices!A1910,Invoice_Line_Items!I:I)-(E1910-F1910)</f>
        <v>1031.8499999999999</v>
      </c>
      <c r="H1910" s="8">
        <f t="shared" si="58"/>
        <v>10</v>
      </c>
      <c r="I1910">
        <f t="shared" si="59"/>
        <v>2021</v>
      </c>
    </row>
    <row r="1911" spans="1:9" x14ac:dyDescent="0.15">
      <c r="A1911" t="s">
        <v>2015</v>
      </c>
      <c r="B1911" t="s">
        <v>18</v>
      </c>
      <c r="C1911" s="3">
        <v>0.1</v>
      </c>
      <c r="D1911" s="2">
        <v>44480.406281360541</v>
      </c>
      <c r="E1911" s="8">
        <f>(SUMIF(Invoice_Line_Items!B:B,Invoices!A1911,Invoice_Line_Items!G:G))</f>
        <v>236.54999999999998</v>
      </c>
      <c r="F1911" s="8">
        <f>(SUMIF(Invoice_Line_Items!B:B,Invoices!A1911,Invoice_Line_Items!G:G))*(1-C1911)</f>
        <v>212.89499999999998</v>
      </c>
      <c r="G1911" s="8">
        <f>SUMIF(Invoice_Line_Items!B:B,Invoices!A1911,Invoice_Line_Items!I:I)-(E1911-F1911)</f>
        <v>68.894999999999982</v>
      </c>
      <c r="H1911" s="8">
        <f t="shared" si="58"/>
        <v>10</v>
      </c>
      <c r="I1911">
        <f t="shared" si="59"/>
        <v>2021</v>
      </c>
    </row>
    <row r="1912" spans="1:9" x14ac:dyDescent="0.15">
      <c r="A1912" t="s">
        <v>2016</v>
      </c>
      <c r="B1912" t="s">
        <v>17</v>
      </c>
      <c r="C1912" s="3">
        <v>0</v>
      </c>
      <c r="D1912" s="2">
        <v>44480.461081370107</v>
      </c>
      <c r="E1912" s="8">
        <f>(SUMIF(Invoice_Line_Items!B:B,Invoices!A1912,Invoice_Line_Items!G:G))</f>
        <v>870.55000000000007</v>
      </c>
      <c r="F1912" s="8">
        <f>(SUMIF(Invoice_Line_Items!B:B,Invoices!A1912,Invoice_Line_Items!G:G))*(1-C1912)</f>
        <v>870.55000000000007</v>
      </c>
      <c r="G1912" s="8">
        <f>SUMIF(Invoice_Line_Items!B:B,Invoices!A1912,Invoice_Line_Items!I:I)-(E1912-F1912)</f>
        <v>293.2999999999999</v>
      </c>
      <c r="H1912" s="8">
        <f t="shared" si="58"/>
        <v>10</v>
      </c>
      <c r="I1912">
        <f t="shared" si="59"/>
        <v>2021</v>
      </c>
    </row>
    <row r="1913" spans="1:9" x14ac:dyDescent="0.15">
      <c r="A1913" t="s">
        <v>2017</v>
      </c>
      <c r="B1913" t="s">
        <v>17</v>
      </c>
      <c r="C1913" s="3">
        <v>0.1</v>
      </c>
      <c r="D1913" s="2">
        <v>44480.943277655555</v>
      </c>
      <c r="E1913" s="8">
        <f>(SUMIF(Invoice_Line_Items!B:B,Invoices!A1913,Invoice_Line_Items!G:G))</f>
        <v>607.45000000000005</v>
      </c>
      <c r="F1913" s="8">
        <f>(SUMIF(Invoice_Line_Items!B:B,Invoices!A1913,Invoice_Line_Items!G:G))*(1-C1913)</f>
        <v>546.70500000000004</v>
      </c>
      <c r="G1913" s="8">
        <f>SUMIF(Invoice_Line_Items!B:B,Invoices!A1913,Invoice_Line_Items!I:I)-(E1913-F1913)</f>
        <v>168.45499999999996</v>
      </c>
      <c r="H1913" s="8">
        <f t="shared" si="58"/>
        <v>10</v>
      </c>
      <c r="I1913">
        <f t="shared" si="59"/>
        <v>2021</v>
      </c>
    </row>
    <row r="1914" spans="1:9" x14ac:dyDescent="0.15">
      <c r="A1914" t="s">
        <v>2018</v>
      </c>
      <c r="B1914" t="s">
        <v>23</v>
      </c>
      <c r="C1914" s="3">
        <v>0</v>
      </c>
      <c r="D1914" s="2">
        <v>44481.004973097588</v>
      </c>
      <c r="E1914" s="8">
        <f>(SUMIF(Invoice_Line_Items!B:B,Invoices!A1914,Invoice_Line_Items!G:G))</f>
        <v>151.5</v>
      </c>
      <c r="F1914" s="8">
        <f>(SUMIF(Invoice_Line_Items!B:B,Invoices!A1914,Invoice_Line_Items!G:G))*(1-C1914)</f>
        <v>151.5</v>
      </c>
      <c r="G1914" s="8">
        <f>SUMIF(Invoice_Line_Items!B:B,Invoices!A1914,Invoice_Line_Items!I:I)-(E1914-F1914)</f>
        <v>56.05</v>
      </c>
      <c r="H1914" s="8">
        <f t="shared" si="58"/>
        <v>10</v>
      </c>
      <c r="I1914">
        <f t="shared" si="59"/>
        <v>2021</v>
      </c>
    </row>
    <row r="1915" spans="1:9" x14ac:dyDescent="0.15">
      <c r="A1915" t="s">
        <v>2019</v>
      </c>
      <c r="B1915" t="s">
        <v>18</v>
      </c>
      <c r="C1915" s="3">
        <v>0</v>
      </c>
      <c r="D1915" s="2">
        <v>44481.157990779684</v>
      </c>
      <c r="E1915" s="8">
        <f>(SUMIF(Invoice_Line_Items!B:B,Invoices!A1915,Invoice_Line_Items!G:G))</f>
        <v>765.94999999999993</v>
      </c>
      <c r="F1915" s="8">
        <f>(SUMIF(Invoice_Line_Items!B:B,Invoices!A1915,Invoice_Line_Items!G:G))*(1-C1915)</f>
        <v>765.94999999999993</v>
      </c>
      <c r="G1915" s="8">
        <f>SUMIF(Invoice_Line_Items!B:B,Invoices!A1915,Invoice_Line_Items!I:I)-(E1915-F1915)</f>
        <v>298.94999999999993</v>
      </c>
      <c r="H1915" s="8">
        <f t="shared" si="58"/>
        <v>10</v>
      </c>
      <c r="I1915">
        <f t="shared" si="59"/>
        <v>2021</v>
      </c>
    </row>
    <row r="1916" spans="1:9" x14ac:dyDescent="0.15">
      <c r="A1916" t="s">
        <v>2020</v>
      </c>
      <c r="B1916" t="s">
        <v>20</v>
      </c>
      <c r="C1916" s="3">
        <v>0</v>
      </c>
      <c r="D1916" s="2">
        <v>44481.439389378196</v>
      </c>
      <c r="E1916" s="8">
        <f>(SUMIF(Invoice_Line_Items!B:B,Invoices!A1916,Invoice_Line_Items!G:G))</f>
        <v>1862.65</v>
      </c>
      <c r="F1916" s="8">
        <f>(SUMIF(Invoice_Line_Items!B:B,Invoices!A1916,Invoice_Line_Items!G:G))*(1-C1916)</f>
        <v>1862.65</v>
      </c>
      <c r="G1916" s="8">
        <f>SUMIF(Invoice_Line_Items!B:B,Invoices!A1916,Invoice_Line_Items!I:I)-(E1916-F1916)</f>
        <v>789.55</v>
      </c>
      <c r="H1916" s="8">
        <f t="shared" si="58"/>
        <v>10</v>
      </c>
      <c r="I1916">
        <f t="shared" si="59"/>
        <v>2021</v>
      </c>
    </row>
    <row r="1917" spans="1:9" x14ac:dyDescent="0.15">
      <c r="A1917" t="s">
        <v>2021</v>
      </c>
      <c r="B1917" t="s">
        <v>19</v>
      </c>
      <c r="C1917" s="3">
        <v>0</v>
      </c>
      <c r="D1917" s="2">
        <v>44481.782085326711</v>
      </c>
      <c r="E1917" s="8">
        <f>(SUMIF(Invoice_Line_Items!B:B,Invoices!A1917,Invoice_Line_Items!G:G))</f>
        <v>189.45</v>
      </c>
      <c r="F1917" s="8">
        <f>(SUMIF(Invoice_Line_Items!B:B,Invoices!A1917,Invoice_Line_Items!G:G))*(1-C1917)</f>
        <v>189.45</v>
      </c>
      <c r="G1917" s="8">
        <f>SUMIF(Invoice_Line_Items!B:B,Invoices!A1917,Invoice_Line_Items!I:I)-(E1917-F1917)</f>
        <v>65.449999999999989</v>
      </c>
      <c r="H1917" s="8">
        <f t="shared" si="58"/>
        <v>10</v>
      </c>
      <c r="I1917">
        <f t="shared" si="59"/>
        <v>2021</v>
      </c>
    </row>
    <row r="1918" spans="1:9" x14ac:dyDescent="0.15">
      <c r="A1918" t="s">
        <v>2022</v>
      </c>
      <c r="B1918" t="s">
        <v>21</v>
      </c>
      <c r="C1918" s="3">
        <v>0</v>
      </c>
      <c r="D1918" s="2">
        <v>44482.109396821077</v>
      </c>
      <c r="E1918" s="8">
        <f>(SUMIF(Invoice_Line_Items!B:B,Invoices!A1918,Invoice_Line_Items!G:G))</f>
        <v>23.6</v>
      </c>
      <c r="F1918" s="8">
        <f>(SUMIF(Invoice_Line_Items!B:B,Invoices!A1918,Invoice_Line_Items!G:G))*(1-C1918)</f>
        <v>23.6</v>
      </c>
      <c r="G1918" s="8">
        <f>SUMIF(Invoice_Line_Items!B:B,Invoices!A1918,Invoice_Line_Items!I:I)-(E1918-F1918)</f>
        <v>9.2000000000000011</v>
      </c>
      <c r="H1918" s="8">
        <f t="shared" si="58"/>
        <v>10</v>
      </c>
      <c r="I1918">
        <f t="shared" si="59"/>
        <v>2021</v>
      </c>
    </row>
    <row r="1919" spans="1:9" x14ac:dyDescent="0.15">
      <c r="A1919" t="s">
        <v>2023</v>
      </c>
      <c r="B1919" t="s">
        <v>18</v>
      </c>
      <c r="C1919" s="3">
        <v>0.1</v>
      </c>
      <c r="D1919" s="2">
        <v>44482.604115551701</v>
      </c>
      <c r="E1919" s="8">
        <f>(SUMIF(Invoice_Line_Items!B:B,Invoices!A1919,Invoice_Line_Items!G:G))</f>
        <v>797.5</v>
      </c>
      <c r="F1919" s="8">
        <f>(SUMIF(Invoice_Line_Items!B:B,Invoices!A1919,Invoice_Line_Items!G:G))*(1-C1919)</f>
        <v>717.75</v>
      </c>
      <c r="G1919" s="8">
        <f>SUMIF(Invoice_Line_Items!B:B,Invoices!A1919,Invoice_Line_Items!I:I)-(E1919-F1919)</f>
        <v>220.25</v>
      </c>
      <c r="H1919" s="8">
        <f t="shared" si="58"/>
        <v>10</v>
      </c>
      <c r="I1919">
        <f t="shared" si="59"/>
        <v>2021</v>
      </c>
    </row>
    <row r="1920" spans="1:9" x14ac:dyDescent="0.15">
      <c r="A1920" t="s">
        <v>2024</v>
      </c>
      <c r="B1920" t="s">
        <v>25</v>
      </c>
      <c r="C1920" s="3">
        <v>0.1</v>
      </c>
      <c r="D1920" s="2">
        <v>44483.079205060225</v>
      </c>
      <c r="E1920" s="8">
        <f>(SUMIF(Invoice_Line_Items!B:B,Invoices!A1920,Invoice_Line_Items!G:G))</f>
        <v>9821.3000000000011</v>
      </c>
      <c r="F1920" s="8">
        <f>(SUMIF(Invoice_Line_Items!B:B,Invoices!A1920,Invoice_Line_Items!G:G))*(1-C1920)</f>
        <v>8839.1700000000019</v>
      </c>
      <c r="G1920" s="8">
        <f>SUMIF(Invoice_Line_Items!B:B,Invoices!A1920,Invoice_Line_Items!I:I)-(E1920-F1920)</f>
        <v>2252.4200000000005</v>
      </c>
      <c r="H1920" s="8">
        <f t="shared" si="58"/>
        <v>10</v>
      </c>
      <c r="I1920">
        <f t="shared" si="59"/>
        <v>2021</v>
      </c>
    </row>
    <row r="1921" spans="1:9" x14ac:dyDescent="0.15">
      <c r="A1921" t="s">
        <v>2025</v>
      </c>
      <c r="B1921" t="s">
        <v>19</v>
      </c>
      <c r="C1921" s="3">
        <v>0.1</v>
      </c>
      <c r="D1921" s="2">
        <v>44483.528733909945</v>
      </c>
      <c r="E1921" s="8">
        <f>(SUMIF(Invoice_Line_Items!B:B,Invoices!A1921,Invoice_Line_Items!G:G))</f>
        <v>1982.1500000000003</v>
      </c>
      <c r="F1921" s="8">
        <f>(SUMIF(Invoice_Line_Items!B:B,Invoices!A1921,Invoice_Line_Items!G:G))*(1-C1921)</f>
        <v>1783.9350000000004</v>
      </c>
      <c r="G1921" s="8">
        <f>SUMIF(Invoice_Line_Items!B:B,Invoices!A1921,Invoice_Line_Items!I:I)-(E1921-F1921)</f>
        <v>767.73500000000013</v>
      </c>
      <c r="H1921" s="8">
        <f t="shared" si="58"/>
        <v>10</v>
      </c>
      <c r="I1921">
        <f t="shared" si="59"/>
        <v>2021</v>
      </c>
    </row>
    <row r="1922" spans="1:9" x14ac:dyDescent="0.15">
      <c r="A1922" t="s">
        <v>2026</v>
      </c>
      <c r="B1922" t="s">
        <v>19</v>
      </c>
      <c r="C1922" s="3">
        <v>0</v>
      </c>
      <c r="D1922" s="2">
        <v>44483.680290406883</v>
      </c>
      <c r="E1922" s="8">
        <f>(SUMIF(Invoice_Line_Items!B:B,Invoices!A1922,Invoice_Line_Items!G:G))</f>
        <v>266.89999999999998</v>
      </c>
      <c r="F1922" s="8">
        <f>(SUMIF(Invoice_Line_Items!B:B,Invoices!A1922,Invoice_Line_Items!G:G))*(1-C1922)</f>
        <v>266.89999999999998</v>
      </c>
      <c r="G1922" s="8">
        <f>SUMIF(Invoice_Line_Items!B:B,Invoices!A1922,Invoice_Line_Items!I:I)-(E1922-F1922)</f>
        <v>86.25</v>
      </c>
      <c r="H1922" s="8">
        <f t="shared" si="58"/>
        <v>10</v>
      </c>
      <c r="I1922">
        <f t="shared" si="59"/>
        <v>2021</v>
      </c>
    </row>
    <row r="1923" spans="1:9" x14ac:dyDescent="0.15">
      <c r="A1923" t="s">
        <v>2027</v>
      </c>
      <c r="B1923" t="s">
        <v>21</v>
      </c>
      <c r="C1923" s="3">
        <v>0.1</v>
      </c>
      <c r="D1923" s="2">
        <v>44483.893398627857</v>
      </c>
      <c r="E1923" s="8">
        <f>(SUMIF(Invoice_Line_Items!B:B,Invoices!A1923,Invoice_Line_Items!G:G))</f>
        <v>1061.1499999999999</v>
      </c>
      <c r="F1923" s="8">
        <f>(SUMIF(Invoice_Line_Items!B:B,Invoices!A1923,Invoice_Line_Items!G:G))*(1-C1923)</f>
        <v>955.03499999999985</v>
      </c>
      <c r="G1923" s="8">
        <f>SUMIF(Invoice_Line_Items!B:B,Invoices!A1923,Invoice_Line_Items!I:I)-(E1923-F1923)</f>
        <v>235.58499999999992</v>
      </c>
      <c r="H1923" s="8">
        <f t="shared" ref="H1923:H1986" si="60">MONTH(D1923)</f>
        <v>10</v>
      </c>
      <c r="I1923">
        <f t="shared" ref="I1923:I1986" si="61">YEAR(D1923)</f>
        <v>2021</v>
      </c>
    </row>
    <row r="1924" spans="1:9" x14ac:dyDescent="0.15">
      <c r="A1924" t="s">
        <v>2028</v>
      </c>
      <c r="B1924" t="s">
        <v>20</v>
      </c>
      <c r="C1924" s="3">
        <v>0</v>
      </c>
      <c r="D1924" s="2">
        <v>44484.054193091863</v>
      </c>
      <c r="E1924" s="8">
        <f>(SUMIF(Invoice_Line_Items!B:B,Invoices!A1924,Invoice_Line_Items!G:G))</f>
        <v>29.95</v>
      </c>
      <c r="F1924" s="8">
        <f>(SUMIF(Invoice_Line_Items!B:B,Invoices!A1924,Invoice_Line_Items!G:G))*(1-C1924)</f>
        <v>29.95</v>
      </c>
      <c r="G1924" s="8">
        <f>SUMIF(Invoice_Line_Items!B:B,Invoices!A1924,Invoice_Line_Items!I:I)-(E1924-F1924)</f>
        <v>15</v>
      </c>
      <c r="H1924" s="8">
        <f t="shared" si="60"/>
        <v>10</v>
      </c>
      <c r="I1924">
        <f t="shared" si="61"/>
        <v>2021</v>
      </c>
    </row>
    <row r="1925" spans="1:9" x14ac:dyDescent="0.15">
      <c r="A1925" t="s">
        <v>2029</v>
      </c>
      <c r="B1925" t="s">
        <v>24</v>
      </c>
      <c r="C1925" s="3">
        <v>0</v>
      </c>
      <c r="D1925" s="2">
        <v>44484.144715490365</v>
      </c>
      <c r="E1925" s="8">
        <f>(SUMIF(Invoice_Line_Items!B:B,Invoices!A1925,Invoice_Line_Items!G:G))</f>
        <v>11.899999999999999</v>
      </c>
      <c r="F1925" s="8">
        <f>(SUMIF(Invoice_Line_Items!B:B,Invoices!A1925,Invoice_Line_Items!G:G))*(1-C1925)</f>
        <v>11.899999999999999</v>
      </c>
      <c r="G1925" s="8">
        <f>SUMIF(Invoice_Line_Items!B:B,Invoices!A1925,Invoice_Line_Items!I:I)-(E1925-F1925)</f>
        <v>6.85</v>
      </c>
      <c r="H1925" s="8">
        <f t="shared" si="60"/>
        <v>10</v>
      </c>
      <c r="I1925">
        <f t="shared" si="61"/>
        <v>2021</v>
      </c>
    </row>
    <row r="1926" spans="1:9" x14ac:dyDescent="0.15">
      <c r="A1926" t="s">
        <v>2030</v>
      </c>
      <c r="B1926" t="s">
        <v>18</v>
      </c>
      <c r="C1926" s="3">
        <v>0</v>
      </c>
      <c r="D1926" s="2">
        <v>44484.172046536507</v>
      </c>
      <c r="E1926" s="8">
        <f>(SUMIF(Invoice_Line_Items!B:B,Invoices!A1926,Invoice_Line_Items!G:G))</f>
        <v>2698.7999999999997</v>
      </c>
      <c r="F1926" s="8">
        <f>(SUMIF(Invoice_Line_Items!B:B,Invoices!A1926,Invoice_Line_Items!G:G))*(1-C1926)</f>
        <v>2698.7999999999997</v>
      </c>
      <c r="G1926" s="8">
        <f>SUMIF(Invoice_Line_Items!B:B,Invoices!A1926,Invoice_Line_Items!I:I)-(E1926-F1926)</f>
        <v>1125.3999999999999</v>
      </c>
      <c r="H1926" s="8">
        <f t="shared" si="60"/>
        <v>10</v>
      </c>
      <c r="I1926">
        <f t="shared" si="61"/>
        <v>2021</v>
      </c>
    </row>
    <row r="1927" spans="1:9" x14ac:dyDescent="0.15">
      <c r="A1927" t="s">
        <v>2031</v>
      </c>
      <c r="B1927" t="s">
        <v>21</v>
      </c>
      <c r="C1927" s="3">
        <v>0</v>
      </c>
      <c r="D1927" s="2">
        <v>44484.57875746263</v>
      </c>
      <c r="E1927" s="8">
        <f>(SUMIF(Invoice_Line_Items!B:B,Invoices!A1927,Invoice_Line_Items!G:G))</f>
        <v>14.45</v>
      </c>
      <c r="F1927" s="8">
        <f>(SUMIF(Invoice_Line_Items!B:B,Invoices!A1927,Invoice_Line_Items!G:G))*(1-C1927)</f>
        <v>14.45</v>
      </c>
      <c r="G1927" s="8">
        <f>SUMIF(Invoice_Line_Items!B:B,Invoices!A1927,Invoice_Line_Items!I:I)-(E1927-F1927)</f>
        <v>3.4499999999999993</v>
      </c>
      <c r="H1927" s="8">
        <f t="shared" si="60"/>
        <v>10</v>
      </c>
      <c r="I1927">
        <f t="shared" si="61"/>
        <v>2021</v>
      </c>
    </row>
    <row r="1928" spans="1:9" x14ac:dyDescent="0.15">
      <c r="A1928" t="s">
        <v>2032</v>
      </c>
      <c r="B1928" t="s">
        <v>20</v>
      </c>
      <c r="C1928" s="3">
        <v>0</v>
      </c>
      <c r="D1928" s="2">
        <v>44484.636162304785</v>
      </c>
      <c r="E1928" s="8">
        <f>(SUMIF(Invoice_Line_Items!B:B,Invoices!A1928,Invoice_Line_Items!G:G))</f>
        <v>5753.2</v>
      </c>
      <c r="F1928" s="8">
        <f>(SUMIF(Invoice_Line_Items!B:B,Invoices!A1928,Invoice_Line_Items!G:G))*(1-C1928)</f>
        <v>5753.2</v>
      </c>
      <c r="G1928" s="8">
        <f>SUMIF(Invoice_Line_Items!B:B,Invoices!A1928,Invoice_Line_Items!I:I)-(E1928-F1928)</f>
        <v>2426.9500000000003</v>
      </c>
      <c r="H1928" s="8">
        <f t="shared" si="60"/>
        <v>10</v>
      </c>
      <c r="I1928">
        <f t="shared" si="61"/>
        <v>2021</v>
      </c>
    </row>
    <row r="1929" spans="1:9" x14ac:dyDescent="0.15">
      <c r="A1929" t="s">
        <v>2033</v>
      </c>
      <c r="B1929" t="s">
        <v>17</v>
      </c>
      <c r="C1929" s="3">
        <v>0</v>
      </c>
      <c r="D1929" s="2">
        <v>44484.818730908126</v>
      </c>
      <c r="E1929" s="8">
        <f>(SUMIF(Invoice_Line_Items!B:B,Invoices!A1929,Invoice_Line_Items!G:G))</f>
        <v>203.54999999999995</v>
      </c>
      <c r="F1929" s="8">
        <f>(SUMIF(Invoice_Line_Items!B:B,Invoices!A1929,Invoice_Line_Items!G:G))*(1-C1929)</f>
        <v>203.54999999999995</v>
      </c>
      <c r="G1929" s="8">
        <f>SUMIF(Invoice_Line_Items!B:B,Invoices!A1929,Invoice_Line_Items!I:I)-(E1929-F1929)</f>
        <v>79.399999999999977</v>
      </c>
      <c r="H1929" s="8">
        <f t="shared" si="60"/>
        <v>10</v>
      </c>
      <c r="I1929">
        <f t="shared" si="61"/>
        <v>2021</v>
      </c>
    </row>
    <row r="1930" spans="1:9" x14ac:dyDescent="0.15">
      <c r="A1930" t="s">
        <v>2034</v>
      </c>
      <c r="B1930" t="s">
        <v>17</v>
      </c>
      <c r="C1930" s="3">
        <v>0</v>
      </c>
      <c r="D1930" s="2">
        <v>44484.852356193551</v>
      </c>
      <c r="E1930" s="8">
        <f>(SUMIF(Invoice_Line_Items!B:B,Invoices!A1930,Invoice_Line_Items!G:G))</f>
        <v>3592.8499999999995</v>
      </c>
      <c r="F1930" s="8">
        <f>(SUMIF(Invoice_Line_Items!B:B,Invoices!A1930,Invoice_Line_Items!G:G))*(1-C1930)</f>
        <v>3592.8499999999995</v>
      </c>
      <c r="G1930" s="8">
        <f>SUMIF(Invoice_Line_Items!B:B,Invoices!A1930,Invoice_Line_Items!I:I)-(E1930-F1930)</f>
        <v>1445.0000000000005</v>
      </c>
      <c r="H1930" s="8">
        <f t="shared" si="60"/>
        <v>10</v>
      </c>
      <c r="I1930">
        <f t="shared" si="61"/>
        <v>2021</v>
      </c>
    </row>
    <row r="1931" spans="1:9" x14ac:dyDescent="0.15">
      <c r="A1931" t="s">
        <v>2035</v>
      </c>
      <c r="B1931" t="s">
        <v>19</v>
      </c>
      <c r="C1931" s="3">
        <v>0.2</v>
      </c>
      <c r="D1931" s="2">
        <v>44485.230338417408</v>
      </c>
      <c r="E1931" s="8">
        <f>(SUMIF(Invoice_Line_Items!B:B,Invoices!A1931,Invoice_Line_Items!G:G))</f>
        <v>667.05</v>
      </c>
      <c r="F1931" s="8">
        <f>(SUMIF(Invoice_Line_Items!B:B,Invoices!A1931,Invoice_Line_Items!G:G))*(1-C1931)</f>
        <v>533.64</v>
      </c>
      <c r="G1931" s="8">
        <f>SUMIF(Invoice_Line_Items!B:B,Invoices!A1931,Invoice_Line_Items!I:I)-(E1931-F1931)</f>
        <v>85.989999999999981</v>
      </c>
      <c r="H1931" s="8">
        <f t="shared" si="60"/>
        <v>10</v>
      </c>
      <c r="I1931">
        <f t="shared" si="61"/>
        <v>2021</v>
      </c>
    </row>
    <row r="1932" spans="1:9" x14ac:dyDescent="0.15">
      <c r="A1932" t="s">
        <v>2036</v>
      </c>
      <c r="B1932" t="s">
        <v>19</v>
      </c>
      <c r="C1932" s="3">
        <v>0</v>
      </c>
      <c r="D1932" s="2">
        <v>44485.651771571225</v>
      </c>
      <c r="E1932" s="8">
        <f>(SUMIF(Invoice_Line_Items!B:B,Invoices!A1932,Invoice_Line_Items!G:G))</f>
        <v>3422.4999999999995</v>
      </c>
      <c r="F1932" s="8">
        <f>(SUMIF(Invoice_Line_Items!B:B,Invoices!A1932,Invoice_Line_Items!G:G))*(1-C1932)</f>
        <v>3422.4999999999995</v>
      </c>
      <c r="G1932" s="8">
        <f>SUMIF(Invoice_Line_Items!B:B,Invoices!A1932,Invoice_Line_Items!I:I)-(E1932-F1932)</f>
        <v>1066.1499999999996</v>
      </c>
      <c r="H1932" s="8">
        <f t="shared" si="60"/>
        <v>10</v>
      </c>
      <c r="I1932">
        <f t="shared" si="61"/>
        <v>2021</v>
      </c>
    </row>
    <row r="1933" spans="1:9" x14ac:dyDescent="0.15">
      <c r="A1933" t="s">
        <v>2037</v>
      </c>
      <c r="B1933" t="s">
        <v>23</v>
      </c>
      <c r="C1933" s="3">
        <v>0</v>
      </c>
      <c r="D1933" s="2">
        <v>44485.721002184851</v>
      </c>
      <c r="E1933" s="8">
        <f>(SUMIF(Invoice_Line_Items!B:B,Invoices!A1933,Invoice_Line_Items!G:G))</f>
        <v>592.5</v>
      </c>
      <c r="F1933" s="8">
        <f>(SUMIF(Invoice_Line_Items!B:B,Invoices!A1933,Invoice_Line_Items!G:G))*(1-C1933)</f>
        <v>592.5</v>
      </c>
      <c r="G1933" s="8">
        <f>SUMIF(Invoice_Line_Items!B:B,Invoices!A1933,Invoice_Line_Items!I:I)-(E1933-F1933)</f>
        <v>269.55</v>
      </c>
      <c r="H1933" s="8">
        <f t="shared" si="60"/>
        <v>10</v>
      </c>
      <c r="I1933">
        <f t="shared" si="61"/>
        <v>2021</v>
      </c>
    </row>
    <row r="1934" spans="1:9" x14ac:dyDescent="0.15">
      <c r="A1934" t="s">
        <v>2038</v>
      </c>
      <c r="B1934" t="s">
        <v>19</v>
      </c>
      <c r="C1934" s="3">
        <v>0.1</v>
      </c>
      <c r="D1934" s="2">
        <v>44485.886182005386</v>
      </c>
      <c r="E1934" s="8">
        <f>(SUMIF(Invoice_Line_Items!B:B,Invoices!A1934,Invoice_Line_Items!G:G))</f>
        <v>225.64999999999998</v>
      </c>
      <c r="F1934" s="8">
        <f>(SUMIF(Invoice_Line_Items!B:B,Invoices!A1934,Invoice_Line_Items!G:G))*(1-C1934)</f>
        <v>203.08499999999998</v>
      </c>
      <c r="G1934" s="8">
        <f>SUMIF(Invoice_Line_Items!B:B,Invoices!A1934,Invoice_Line_Items!I:I)-(E1934-F1934)</f>
        <v>53.884999999999991</v>
      </c>
      <c r="H1934" s="8">
        <f t="shared" si="60"/>
        <v>10</v>
      </c>
      <c r="I1934">
        <f t="shared" si="61"/>
        <v>2021</v>
      </c>
    </row>
    <row r="1935" spans="1:9" x14ac:dyDescent="0.15">
      <c r="A1935" t="s">
        <v>2039</v>
      </c>
      <c r="B1935" t="s">
        <v>21</v>
      </c>
      <c r="C1935" s="3">
        <v>0</v>
      </c>
      <c r="D1935" s="2">
        <v>44486.013583232932</v>
      </c>
      <c r="E1935" s="8">
        <f>(SUMIF(Invoice_Line_Items!B:B,Invoices!A1935,Invoice_Line_Items!G:G))</f>
        <v>339.69999999999993</v>
      </c>
      <c r="F1935" s="8">
        <f>(SUMIF(Invoice_Line_Items!B:B,Invoices!A1935,Invoice_Line_Items!G:G))*(1-C1935)</f>
        <v>339.69999999999993</v>
      </c>
      <c r="G1935" s="8">
        <f>SUMIF(Invoice_Line_Items!B:B,Invoices!A1935,Invoice_Line_Items!I:I)-(E1935-F1935)</f>
        <v>110.69999999999999</v>
      </c>
      <c r="H1935" s="8">
        <f t="shared" si="60"/>
        <v>10</v>
      </c>
      <c r="I1935">
        <f t="shared" si="61"/>
        <v>2021</v>
      </c>
    </row>
    <row r="1936" spans="1:9" x14ac:dyDescent="0.15">
      <c r="A1936" t="s">
        <v>2040</v>
      </c>
      <c r="B1936" t="s">
        <v>24</v>
      </c>
      <c r="C1936" s="3">
        <v>0</v>
      </c>
      <c r="D1936" s="2">
        <v>44486.057667084133</v>
      </c>
      <c r="E1936" s="8">
        <f>(SUMIF(Invoice_Line_Items!B:B,Invoices!A1936,Invoice_Line_Items!G:G))</f>
        <v>4034.05</v>
      </c>
      <c r="F1936" s="8">
        <f>(SUMIF(Invoice_Line_Items!B:B,Invoices!A1936,Invoice_Line_Items!G:G))*(1-C1936)</f>
        <v>4034.05</v>
      </c>
      <c r="G1936" s="8">
        <f>SUMIF(Invoice_Line_Items!B:B,Invoices!A1936,Invoice_Line_Items!I:I)-(E1936-F1936)</f>
        <v>1670.1000000000004</v>
      </c>
      <c r="H1936" s="8">
        <f t="shared" si="60"/>
        <v>10</v>
      </c>
      <c r="I1936">
        <f t="shared" si="61"/>
        <v>2021</v>
      </c>
    </row>
    <row r="1937" spans="1:9" x14ac:dyDescent="0.15">
      <c r="A1937" t="s">
        <v>2041</v>
      </c>
      <c r="B1937" t="s">
        <v>21</v>
      </c>
      <c r="C1937" s="3">
        <v>0</v>
      </c>
      <c r="D1937" s="2">
        <v>44486.148499172028</v>
      </c>
      <c r="E1937" s="8">
        <f>(SUMIF(Invoice_Line_Items!B:B,Invoices!A1937,Invoice_Line_Items!G:G))</f>
        <v>266.64999999999998</v>
      </c>
      <c r="F1937" s="8">
        <f>(SUMIF(Invoice_Line_Items!B:B,Invoices!A1937,Invoice_Line_Items!G:G))*(1-C1937)</f>
        <v>266.64999999999998</v>
      </c>
      <c r="G1937" s="8">
        <f>SUMIF(Invoice_Line_Items!B:B,Invoices!A1937,Invoice_Line_Items!I:I)-(E1937-F1937)</f>
        <v>57.649999999999991</v>
      </c>
      <c r="H1937" s="8">
        <f t="shared" si="60"/>
        <v>10</v>
      </c>
      <c r="I1937">
        <f t="shared" si="61"/>
        <v>2021</v>
      </c>
    </row>
    <row r="1938" spans="1:9" x14ac:dyDescent="0.15">
      <c r="A1938" t="s">
        <v>2042</v>
      </c>
      <c r="B1938" t="s">
        <v>22</v>
      </c>
      <c r="C1938" s="3">
        <v>0</v>
      </c>
      <c r="D1938" s="2">
        <v>44486.466382838589</v>
      </c>
      <c r="E1938" s="8">
        <f>(SUMIF(Invoice_Line_Items!B:B,Invoices!A1938,Invoice_Line_Items!G:G))</f>
        <v>609.74999999999989</v>
      </c>
      <c r="F1938" s="8">
        <f>(SUMIF(Invoice_Line_Items!B:B,Invoices!A1938,Invoice_Line_Items!G:G))*(1-C1938)</f>
        <v>609.74999999999989</v>
      </c>
      <c r="G1938" s="8">
        <f>SUMIF(Invoice_Line_Items!B:B,Invoices!A1938,Invoice_Line_Items!I:I)-(E1938-F1938)</f>
        <v>234.99999999999997</v>
      </c>
      <c r="H1938" s="8">
        <f t="shared" si="60"/>
        <v>10</v>
      </c>
      <c r="I1938">
        <f t="shared" si="61"/>
        <v>2021</v>
      </c>
    </row>
    <row r="1939" spans="1:9" x14ac:dyDescent="0.15">
      <c r="A1939" t="s">
        <v>2043</v>
      </c>
      <c r="B1939" t="s">
        <v>21</v>
      </c>
      <c r="C1939" s="3">
        <v>0</v>
      </c>
      <c r="D1939" s="2">
        <v>44486.682122417318</v>
      </c>
      <c r="E1939" s="8">
        <f>(SUMIF(Invoice_Line_Items!B:B,Invoices!A1939,Invoice_Line_Items!G:G))</f>
        <v>3379.65</v>
      </c>
      <c r="F1939" s="8">
        <f>(SUMIF(Invoice_Line_Items!B:B,Invoices!A1939,Invoice_Line_Items!G:G))*(1-C1939)</f>
        <v>3379.65</v>
      </c>
      <c r="G1939" s="8">
        <f>SUMIF(Invoice_Line_Items!B:B,Invoices!A1939,Invoice_Line_Items!I:I)-(E1939-F1939)</f>
        <v>1376.2000000000003</v>
      </c>
      <c r="H1939" s="8">
        <f t="shared" si="60"/>
        <v>10</v>
      </c>
      <c r="I1939">
        <f t="shared" si="61"/>
        <v>2021</v>
      </c>
    </row>
    <row r="1940" spans="1:9" x14ac:dyDescent="0.15">
      <c r="A1940" t="s">
        <v>2044</v>
      </c>
      <c r="B1940" t="s">
        <v>17</v>
      </c>
      <c r="C1940" s="3">
        <v>0</v>
      </c>
      <c r="D1940" s="2">
        <v>44486.745257084774</v>
      </c>
      <c r="E1940" s="8">
        <f>(SUMIF(Invoice_Line_Items!B:B,Invoices!A1940,Invoice_Line_Items!G:G))</f>
        <v>521.6</v>
      </c>
      <c r="F1940" s="8">
        <f>(SUMIF(Invoice_Line_Items!B:B,Invoices!A1940,Invoice_Line_Items!G:G))*(1-C1940)</f>
        <v>521.6</v>
      </c>
      <c r="G1940" s="8">
        <f>SUMIF(Invoice_Line_Items!B:B,Invoices!A1940,Invoice_Line_Items!I:I)-(E1940-F1940)</f>
        <v>176.54999999999995</v>
      </c>
      <c r="H1940" s="8">
        <f t="shared" si="60"/>
        <v>10</v>
      </c>
      <c r="I1940">
        <f t="shared" si="61"/>
        <v>2021</v>
      </c>
    </row>
    <row r="1941" spans="1:9" x14ac:dyDescent="0.15">
      <c r="A1941" t="s">
        <v>2045</v>
      </c>
      <c r="B1941" t="s">
        <v>17</v>
      </c>
      <c r="C1941" s="3">
        <v>0</v>
      </c>
      <c r="D1941" s="2">
        <v>44487.08322028946</v>
      </c>
      <c r="E1941" s="8">
        <f>(SUMIF(Invoice_Line_Items!B:B,Invoices!A1941,Invoice_Line_Items!G:G))</f>
        <v>624.55000000000007</v>
      </c>
      <c r="F1941" s="8">
        <f>(SUMIF(Invoice_Line_Items!B:B,Invoices!A1941,Invoice_Line_Items!G:G))*(1-C1941)</f>
        <v>624.55000000000007</v>
      </c>
      <c r="G1941" s="8">
        <f>SUMIF(Invoice_Line_Items!B:B,Invoices!A1941,Invoice_Line_Items!I:I)-(E1941-F1941)</f>
        <v>242.95</v>
      </c>
      <c r="H1941" s="8">
        <f t="shared" si="60"/>
        <v>10</v>
      </c>
      <c r="I1941">
        <f t="shared" si="61"/>
        <v>2021</v>
      </c>
    </row>
    <row r="1942" spans="1:9" x14ac:dyDescent="0.15">
      <c r="A1942" t="s">
        <v>2046</v>
      </c>
      <c r="B1942" t="s">
        <v>23</v>
      </c>
      <c r="C1942" s="3">
        <v>0.1</v>
      </c>
      <c r="D1942" s="2">
        <v>44487.333119251118</v>
      </c>
      <c r="E1942" s="8">
        <f>(SUMIF(Invoice_Line_Items!B:B,Invoices!A1942,Invoice_Line_Items!G:G))</f>
        <v>1021.8500000000001</v>
      </c>
      <c r="F1942" s="8">
        <f>(SUMIF(Invoice_Line_Items!B:B,Invoices!A1942,Invoice_Line_Items!G:G))*(1-C1942)</f>
        <v>919.66500000000019</v>
      </c>
      <c r="G1942" s="8">
        <f>SUMIF(Invoice_Line_Items!B:B,Invoices!A1942,Invoice_Line_Items!I:I)-(E1942-F1942)</f>
        <v>268.61500000000007</v>
      </c>
      <c r="H1942" s="8">
        <f t="shared" si="60"/>
        <v>10</v>
      </c>
      <c r="I1942">
        <f t="shared" si="61"/>
        <v>2021</v>
      </c>
    </row>
    <row r="1943" spans="1:9" x14ac:dyDescent="0.15">
      <c r="A1943" t="s">
        <v>2047</v>
      </c>
      <c r="B1943" t="s">
        <v>19</v>
      </c>
      <c r="C1943" s="3">
        <v>0.1</v>
      </c>
      <c r="D1943" s="2">
        <v>44487.365791528769</v>
      </c>
      <c r="E1943" s="8">
        <f>(SUMIF(Invoice_Line_Items!B:B,Invoices!A1943,Invoice_Line_Items!G:G))</f>
        <v>38.150000000000006</v>
      </c>
      <c r="F1943" s="8">
        <f>(SUMIF(Invoice_Line_Items!B:B,Invoices!A1943,Invoice_Line_Items!G:G))*(1-C1943)</f>
        <v>34.335000000000008</v>
      </c>
      <c r="G1943" s="8">
        <f>SUMIF(Invoice_Line_Items!B:B,Invoices!A1943,Invoice_Line_Items!I:I)-(E1943-F1943)</f>
        <v>6.985000000000003</v>
      </c>
      <c r="H1943" s="8">
        <f t="shared" si="60"/>
        <v>10</v>
      </c>
      <c r="I1943">
        <f t="shared" si="61"/>
        <v>2021</v>
      </c>
    </row>
    <row r="1944" spans="1:9" x14ac:dyDescent="0.15">
      <c r="A1944" t="s">
        <v>2048</v>
      </c>
      <c r="B1944" t="s">
        <v>24</v>
      </c>
      <c r="C1944" s="3">
        <v>0</v>
      </c>
      <c r="D1944" s="2">
        <v>44487.740704769407</v>
      </c>
      <c r="E1944" s="8">
        <f>(SUMIF(Invoice_Line_Items!B:B,Invoices!A1944,Invoice_Line_Items!G:G))</f>
        <v>553.25</v>
      </c>
      <c r="F1944" s="8">
        <f>(SUMIF(Invoice_Line_Items!B:B,Invoices!A1944,Invoice_Line_Items!G:G))*(1-C1944)</f>
        <v>553.25</v>
      </c>
      <c r="G1944" s="8">
        <f>SUMIF(Invoice_Line_Items!B:B,Invoices!A1944,Invoice_Line_Items!I:I)-(E1944-F1944)</f>
        <v>223.4</v>
      </c>
      <c r="H1944" s="8">
        <f t="shared" si="60"/>
        <v>10</v>
      </c>
      <c r="I1944">
        <f t="shared" si="61"/>
        <v>2021</v>
      </c>
    </row>
    <row r="1945" spans="1:9" x14ac:dyDescent="0.15">
      <c r="A1945" t="s">
        <v>2049</v>
      </c>
      <c r="B1945" t="s">
        <v>19</v>
      </c>
      <c r="C1945" s="3">
        <v>0.2</v>
      </c>
      <c r="D1945" s="2">
        <v>44488.216623590539</v>
      </c>
      <c r="E1945" s="8">
        <f>(SUMIF(Invoice_Line_Items!B:B,Invoices!A1945,Invoice_Line_Items!G:G))</f>
        <v>37.849999999999994</v>
      </c>
      <c r="F1945" s="8">
        <f>(SUMIF(Invoice_Line_Items!B:B,Invoices!A1945,Invoice_Line_Items!G:G))*(1-C1945)</f>
        <v>30.279999999999998</v>
      </c>
      <c r="G1945" s="8">
        <f>SUMIF(Invoice_Line_Items!B:B,Invoices!A1945,Invoice_Line_Items!I:I)-(E1945-F1945)</f>
        <v>11.280000000000001</v>
      </c>
      <c r="H1945" s="8">
        <f t="shared" si="60"/>
        <v>10</v>
      </c>
      <c r="I1945">
        <f t="shared" si="61"/>
        <v>2021</v>
      </c>
    </row>
    <row r="1946" spans="1:9" x14ac:dyDescent="0.15">
      <c r="A1946" t="s">
        <v>2050</v>
      </c>
      <c r="B1946" t="s">
        <v>19</v>
      </c>
      <c r="C1946" s="3">
        <v>0.1</v>
      </c>
      <c r="D1946" s="2">
        <v>44488.417858020155</v>
      </c>
      <c r="E1946" s="8">
        <f>(SUMIF(Invoice_Line_Items!B:B,Invoices!A1946,Invoice_Line_Items!G:G))</f>
        <v>236.95</v>
      </c>
      <c r="F1946" s="8">
        <f>(SUMIF(Invoice_Line_Items!B:B,Invoices!A1946,Invoice_Line_Items!G:G))*(1-C1946)</f>
        <v>213.255</v>
      </c>
      <c r="G1946" s="8">
        <f>SUMIF(Invoice_Line_Items!B:B,Invoices!A1946,Invoice_Line_Items!I:I)-(E1946-F1946)</f>
        <v>76.154999999999987</v>
      </c>
      <c r="H1946" s="8">
        <f t="shared" si="60"/>
        <v>10</v>
      </c>
      <c r="I1946">
        <f t="shared" si="61"/>
        <v>2021</v>
      </c>
    </row>
    <row r="1947" spans="1:9" x14ac:dyDescent="0.15">
      <c r="A1947" t="s">
        <v>2051</v>
      </c>
      <c r="B1947" t="s">
        <v>19</v>
      </c>
      <c r="C1947" s="3">
        <v>0.1</v>
      </c>
      <c r="D1947" s="2">
        <v>44488.816868793088</v>
      </c>
      <c r="E1947" s="8">
        <f>(SUMIF(Invoice_Line_Items!B:B,Invoices!A1947,Invoice_Line_Items!G:G))</f>
        <v>259</v>
      </c>
      <c r="F1947" s="8">
        <f>(SUMIF(Invoice_Line_Items!B:B,Invoices!A1947,Invoice_Line_Items!G:G))*(1-C1947)</f>
        <v>233.1</v>
      </c>
      <c r="G1947" s="8">
        <f>SUMIF(Invoice_Line_Items!B:B,Invoices!A1947,Invoice_Line_Items!I:I)-(E1947-F1947)</f>
        <v>58.09999999999998</v>
      </c>
      <c r="H1947" s="8">
        <f t="shared" si="60"/>
        <v>10</v>
      </c>
      <c r="I1947">
        <f t="shared" si="61"/>
        <v>2021</v>
      </c>
    </row>
    <row r="1948" spans="1:9" x14ac:dyDescent="0.15">
      <c r="A1948" t="s">
        <v>2052</v>
      </c>
      <c r="B1948" t="s">
        <v>19</v>
      </c>
      <c r="C1948" s="3">
        <v>0.1</v>
      </c>
      <c r="D1948" s="2">
        <v>44489.026001005244</v>
      </c>
      <c r="E1948" s="8">
        <f>(SUMIF(Invoice_Line_Items!B:B,Invoices!A1948,Invoice_Line_Items!G:G))</f>
        <v>17.8</v>
      </c>
      <c r="F1948" s="8">
        <f>(SUMIF(Invoice_Line_Items!B:B,Invoices!A1948,Invoice_Line_Items!G:G))*(1-C1948)</f>
        <v>16.02</v>
      </c>
      <c r="G1948" s="8">
        <f>SUMIF(Invoice_Line_Items!B:B,Invoices!A1948,Invoice_Line_Items!I:I)-(E1948-F1948)</f>
        <v>7.3699999999999974</v>
      </c>
      <c r="H1948" s="8">
        <f t="shared" si="60"/>
        <v>10</v>
      </c>
      <c r="I1948">
        <f t="shared" si="61"/>
        <v>2021</v>
      </c>
    </row>
    <row r="1949" spans="1:9" x14ac:dyDescent="0.15">
      <c r="A1949" t="s">
        <v>2053</v>
      </c>
      <c r="B1949" t="s">
        <v>21</v>
      </c>
      <c r="C1949" s="3">
        <v>0</v>
      </c>
      <c r="D1949" s="2">
        <v>44489.158106939161</v>
      </c>
      <c r="E1949" s="8">
        <f>(SUMIF(Invoice_Line_Items!B:B,Invoices!A1949,Invoice_Line_Items!G:G))</f>
        <v>4162.75</v>
      </c>
      <c r="F1949" s="8">
        <f>(SUMIF(Invoice_Line_Items!B:B,Invoices!A1949,Invoice_Line_Items!G:G))*(1-C1949)</f>
        <v>4162.75</v>
      </c>
      <c r="G1949" s="8">
        <f>SUMIF(Invoice_Line_Items!B:B,Invoices!A1949,Invoice_Line_Items!I:I)-(E1949-F1949)</f>
        <v>1655.95</v>
      </c>
      <c r="H1949" s="8">
        <f t="shared" si="60"/>
        <v>10</v>
      </c>
      <c r="I1949">
        <f t="shared" si="61"/>
        <v>2021</v>
      </c>
    </row>
    <row r="1950" spans="1:9" x14ac:dyDescent="0.15">
      <c r="A1950" t="s">
        <v>2054</v>
      </c>
      <c r="B1950" t="s">
        <v>24</v>
      </c>
      <c r="C1950" s="3">
        <v>0</v>
      </c>
      <c r="D1950" s="2">
        <v>44489.28523336348</v>
      </c>
      <c r="E1950" s="8">
        <f>(SUMIF(Invoice_Line_Items!B:B,Invoices!A1950,Invoice_Line_Items!G:G))</f>
        <v>487.65</v>
      </c>
      <c r="F1950" s="8">
        <f>(SUMIF(Invoice_Line_Items!B:B,Invoices!A1950,Invoice_Line_Items!G:G))*(1-C1950)</f>
        <v>487.65</v>
      </c>
      <c r="G1950" s="8">
        <f>SUMIF(Invoice_Line_Items!B:B,Invoices!A1950,Invoice_Line_Items!I:I)-(E1950-F1950)</f>
        <v>177.19999999999996</v>
      </c>
      <c r="H1950" s="8">
        <f t="shared" si="60"/>
        <v>10</v>
      </c>
      <c r="I1950">
        <f t="shared" si="61"/>
        <v>2021</v>
      </c>
    </row>
    <row r="1951" spans="1:9" x14ac:dyDescent="0.15">
      <c r="A1951" t="s">
        <v>2055</v>
      </c>
      <c r="B1951" t="s">
        <v>19</v>
      </c>
      <c r="C1951" s="3">
        <v>0</v>
      </c>
      <c r="D1951" s="2">
        <v>44489.755120518508</v>
      </c>
      <c r="E1951" s="8">
        <f>(SUMIF(Invoice_Line_Items!B:B,Invoices!A1951,Invoice_Line_Items!G:G))</f>
        <v>457.35</v>
      </c>
      <c r="F1951" s="8">
        <f>(SUMIF(Invoice_Line_Items!B:B,Invoices!A1951,Invoice_Line_Items!G:G))*(1-C1951)</f>
        <v>457.35</v>
      </c>
      <c r="G1951" s="8">
        <f>SUMIF(Invoice_Line_Items!B:B,Invoices!A1951,Invoice_Line_Items!I:I)-(E1951-F1951)</f>
        <v>185.3</v>
      </c>
      <c r="H1951" s="8">
        <f t="shared" si="60"/>
        <v>10</v>
      </c>
      <c r="I1951">
        <f t="shared" si="61"/>
        <v>2021</v>
      </c>
    </row>
    <row r="1952" spans="1:9" x14ac:dyDescent="0.15">
      <c r="A1952" t="s">
        <v>2056</v>
      </c>
      <c r="B1952" t="s">
        <v>17</v>
      </c>
      <c r="C1952" s="3">
        <v>0.2</v>
      </c>
      <c r="D1952" s="2">
        <v>44489.873285450369</v>
      </c>
      <c r="E1952" s="8">
        <f>(SUMIF(Invoice_Line_Items!B:B,Invoices!A1952,Invoice_Line_Items!G:G))</f>
        <v>8.9499999999999993</v>
      </c>
      <c r="F1952" s="8">
        <f>(SUMIF(Invoice_Line_Items!B:B,Invoices!A1952,Invoice_Line_Items!G:G))*(1-C1952)</f>
        <v>7.16</v>
      </c>
      <c r="G1952" s="8">
        <f>SUMIF(Invoice_Line_Items!B:B,Invoices!A1952,Invoice_Line_Items!I:I)-(E1952-F1952)</f>
        <v>3.91</v>
      </c>
      <c r="H1952" s="8">
        <f t="shared" si="60"/>
        <v>10</v>
      </c>
      <c r="I1952">
        <f t="shared" si="61"/>
        <v>2021</v>
      </c>
    </row>
    <row r="1953" spans="1:9" x14ac:dyDescent="0.15">
      <c r="A1953" t="s">
        <v>2057</v>
      </c>
      <c r="B1953" t="s">
        <v>17</v>
      </c>
      <c r="C1953" s="3">
        <v>0.1</v>
      </c>
      <c r="D1953" s="2">
        <v>44490.122851489672</v>
      </c>
      <c r="E1953" s="8">
        <f>(SUMIF(Invoice_Line_Items!B:B,Invoices!A1953,Invoice_Line_Items!G:G))</f>
        <v>2123.65</v>
      </c>
      <c r="F1953" s="8">
        <f>(SUMIF(Invoice_Line_Items!B:B,Invoices!A1953,Invoice_Line_Items!G:G))*(1-C1953)</f>
        <v>1911.2850000000001</v>
      </c>
      <c r="G1953" s="8">
        <f>SUMIF(Invoice_Line_Items!B:B,Invoices!A1953,Invoice_Line_Items!I:I)-(E1953-F1953)</f>
        <v>540.18499999999995</v>
      </c>
      <c r="H1953" s="8">
        <f t="shared" si="60"/>
        <v>10</v>
      </c>
      <c r="I1953">
        <f t="shared" si="61"/>
        <v>2021</v>
      </c>
    </row>
    <row r="1954" spans="1:9" x14ac:dyDescent="0.15">
      <c r="A1954" t="s">
        <v>2058</v>
      </c>
      <c r="B1954" t="s">
        <v>29</v>
      </c>
      <c r="C1954" s="3">
        <v>0</v>
      </c>
      <c r="D1954" s="2">
        <v>44490.29932394722</v>
      </c>
      <c r="E1954" s="8">
        <f>(SUMIF(Invoice_Line_Items!B:B,Invoices!A1954,Invoice_Line_Items!G:G))</f>
        <v>97.85</v>
      </c>
      <c r="F1954" s="8">
        <f>(SUMIF(Invoice_Line_Items!B:B,Invoices!A1954,Invoice_Line_Items!G:G))*(1-C1954)</f>
        <v>97.85</v>
      </c>
      <c r="G1954" s="8">
        <f>SUMIF(Invoice_Line_Items!B:B,Invoices!A1954,Invoice_Line_Items!I:I)-(E1954-F1954)</f>
        <v>34.35</v>
      </c>
      <c r="H1954" s="8">
        <f t="shared" si="60"/>
        <v>10</v>
      </c>
      <c r="I1954">
        <f t="shared" si="61"/>
        <v>2021</v>
      </c>
    </row>
    <row r="1955" spans="1:9" x14ac:dyDescent="0.15">
      <c r="A1955" t="s">
        <v>2059</v>
      </c>
      <c r="B1955" t="s">
        <v>29</v>
      </c>
      <c r="C1955" s="3">
        <v>0</v>
      </c>
      <c r="D1955" s="2">
        <v>44490.474886273048</v>
      </c>
      <c r="E1955" s="8">
        <f>(SUMIF(Invoice_Line_Items!B:B,Invoices!A1955,Invoice_Line_Items!G:G))</f>
        <v>229.54999999999998</v>
      </c>
      <c r="F1955" s="8">
        <f>(SUMIF(Invoice_Line_Items!B:B,Invoices!A1955,Invoice_Line_Items!G:G))*(1-C1955)</f>
        <v>229.54999999999998</v>
      </c>
      <c r="G1955" s="8">
        <f>SUMIF(Invoice_Line_Items!B:B,Invoices!A1955,Invoice_Line_Items!I:I)-(E1955-F1955)</f>
        <v>82.549999999999983</v>
      </c>
      <c r="H1955" s="8">
        <f t="shared" si="60"/>
        <v>10</v>
      </c>
      <c r="I1955">
        <f t="shared" si="61"/>
        <v>2021</v>
      </c>
    </row>
    <row r="1956" spans="1:9" x14ac:dyDescent="0.15">
      <c r="A1956" t="s">
        <v>2060</v>
      </c>
      <c r="B1956" t="s">
        <v>23</v>
      </c>
      <c r="C1956" s="3">
        <v>0</v>
      </c>
      <c r="D1956" s="2">
        <v>44490.783571344626</v>
      </c>
      <c r="E1956" s="8">
        <f>(SUMIF(Invoice_Line_Items!B:B,Invoices!A1956,Invoice_Line_Items!G:G))</f>
        <v>182.09999999999997</v>
      </c>
      <c r="F1956" s="8">
        <f>(SUMIF(Invoice_Line_Items!B:B,Invoices!A1956,Invoice_Line_Items!G:G))*(1-C1956)</f>
        <v>182.09999999999997</v>
      </c>
      <c r="G1956" s="8">
        <f>SUMIF(Invoice_Line_Items!B:B,Invoices!A1956,Invoice_Line_Items!I:I)-(E1956-F1956)</f>
        <v>81</v>
      </c>
      <c r="H1956" s="8">
        <f t="shared" si="60"/>
        <v>10</v>
      </c>
      <c r="I1956">
        <f t="shared" si="61"/>
        <v>2021</v>
      </c>
    </row>
    <row r="1957" spans="1:9" x14ac:dyDescent="0.15">
      <c r="A1957" t="s">
        <v>2061</v>
      </c>
      <c r="B1957" t="s">
        <v>20</v>
      </c>
      <c r="C1957" s="3">
        <v>0</v>
      </c>
      <c r="D1957" s="2">
        <v>44491.250291186239</v>
      </c>
      <c r="E1957" s="8">
        <f>(SUMIF(Invoice_Line_Items!B:B,Invoices!A1957,Invoice_Line_Items!G:G))</f>
        <v>39.9</v>
      </c>
      <c r="F1957" s="8">
        <f>(SUMIF(Invoice_Line_Items!B:B,Invoices!A1957,Invoice_Line_Items!G:G))*(1-C1957)</f>
        <v>39.9</v>
      </c>
      <c r="G1957" s="8">
        <f>SUMIF(Invoice_Line_Items!B:B,Invoices!A1957,Invoice_Line_Items!I:I)-(E1957-F1957)</f>
        <v>14.899999999999999</v>
      </c>
      <c r="H1957" s="8">
        <f t="shared" si="60"/>
        <v>10</v>
      </c>
      <c r="I1957">
        <f t="shared" si="61"/>
        <v>2021</v>
      </c>
    </row>
    <row r="1958" spans="1:9" x14ac:dyDescent="0.15">
      <c r="A1958" t="s">
        <v>2062</v>
      </c>
      <c r="B1958" t="s">
        <v>21</v>
      </c>
      <c r="C1958" s="3">
        <v>0</v>
      </c>
      <c r="D1958" s="2">
        <v>44491.257404040327</v>
      </c>
      <c r="E1958" s="8">
        <f>(SUMIF(Invoice_Line_Items!B:B,Invoices!A1958,Invoice_Line_Items!G:G))</f>
        <v>298.55</v>
      </c>
      <c r="F1958" s="8">
        <f>(SUMIF(Invoice_Line_Items!B:B,Invoices!A1958,Invoice_Line_Items!G:G))*(1-C1958)</f>
        <v>298.55</v>
      </c>
      <c r="G1958" s="8">
        <f>SUMIF(Invoice_Line_Items!B:B,Invoices!A1958,Invoice_Line_Items!I:I)-(E1958-F1958)</f>
        <v>99.300000000000011</v>
      </c>
      <c r="H1958" s="8">
        <f t="shared" si="60"/>
        <v>10</v>
      </c>
      <c r="I1958">
        <f t="shared" si="61"/>
        <v>2021</v>
      </c>
    </row>
    <row r="1959" spans="1:9" x14ac:dyDescent="0.15">
      <c r="A1959" t="s">
        <v>2063</v>
      </c>
      <c r="B1959" t="s">
        <v>19</v>
      </c>
      <c r="C1959" s="3">
        <v>0</v>
      </c>
      <c r="D1959" s="2">
        <v>44491.258996167693</v>
      </c>
      <c r="E1959" s="8">
        <f>(SUMIF(Invoice_Line_Items!B:B,Invoices!A1959,Invoice_Line_Items!G:G))</f>
        <v>74.75</v>
      </c>
      <c r="F1959" s="8">
        <f>(SUMIF(Invoice_Line_Items!B:B,Invoices!A1959,Invoice_Line_Items!G:G))*(1-C1959)</f>
        <v>74.75</v>
      </c>
      <c r="G1959" s="8">
        <f>SUMIF(Invoice_Line_Items!B:B,Invoices!A1959,Invoice_Line_Items!I:I)-(E1959-F1959)</f>
        <v>15.249999999999995</v>
      </c>
      <c r="H1959" s="8">
        <f t="shared" si="60"/>
        <v>10</v>
      </c>
      <c r="I1959">
        <f t="shared" si="61"/>
        <v>2021</v>
      </c>
    </row>
    <row r="1960" spans="1:9" x14ac:dyDescent="0.15">
      <c r="A1960" t="s">
        <v>2064</v>
      </c>
      <c r="B1960" t="s">
        <v>17</v>
      </c>
      <c r="C1960" s="3">
        <v>0</v>
      </c>
      <c r="D1960" s="2">
        <v>44491.368310801437</v>
      </c>
      <c r="E1960" s="8">
        <f>(SUMIF(Invoice_Line_Items!B:B,Invoices!A1960,Invoice_Line_Items!G:G))</f>
        <v>305.35000000000002</v>
      </c>
      <c r="F1960" s="8">
        <f>(SUMIF(Invoice_Line_Items!B:B,Invoices!A1960,Invoice_Line_Items!G:G))*(1-C1960)</f>
        <v>305.35000000000002</v>
      </c>
      <c r="G1960" s="8">
        <f>SUMIF(Invoice_Line_Items!B:B,Invoices!A1960,Invoice_Line_Items!I:I)-(E1960-F1960)</f>
        <v>147.80000000000001</v>
      </c>
      <c r="H1960" s="8">
        <f t="shared" si="60"/>
        <v>10</v>
      </c>
      <c r="I1960">
        <f t="shared" si="61"/>
        <v>2021</v>
      </c>
    </row>
    <row r="1961" spans="1:9" x14ac:dyDescent="0.15">
      <c r="A1961" t="s">
        <v>2065</v>
      </c>
      <c r="B1961" t="s">
        <v>25</v>
      </c>
      <c r="C1961" s="3">
        <v>0.1</v>
      </c>
      <c r="D1961" s="2">
        <v>44491.587222062211</v>
      </c>
      <c r="E1961" s="8">
        <f>(SUMIF(Invoice_Line_Items!B:B,Invoices!A1961,Invoice_Line_Items!G:G))</f>
        <v>19.95</v>
      </c>
      <c r="F1961" s="8">
        <f>(SUMIF(Invoice_Line_Items!B:B,Invoices!A1961,Invoice_Line_Items!G:G))*(1-C1961)</f>
        <v>17.954999999999998</v>
      </c>
      <c r="G1961" s="8">
        <f>SUMIF(Invoice_Line_Items!B:B,Invoices!A1961,Invoice_Line_Items!I:I)-(E1961-F1961)</f>
        <v>5.4549999999999983</v>
      </c>
      <c r="H1961" s="8">
        <f t="shared" si="60"/>
        <v>10</v>
      </c>
      <c r="I1961">
        <f t="shared" si="61"/>
        <v>2021</v>
      </c>
    </row>
    <row r="1962" spans="1:9" x14ac:dyDescent="0.15">
      <c r="A1962" t="s">
        <v>2066</v>
      </c>
      <c r="B1962" t="s">
        <v>21</v>
      </c>
      <c r="C1962" s="3">
        <v>0</v>
      </c>
      <c r="D1962" s="2">
        <v>44491.831768014301</v>
      </c>
      <c r="E1962" s="8">
        <f>(SUMIF(Invoice_Line_Items!B:B,Invoices!A1962,Invoice_Line_Items!G:G))</f>
        <v>64.95</v>
      </c>
      <c r="F1962" s="8">
        <f>(SUMIF(Invoice_Line_Items!B:B,Invoices!A1962,Invoice_Line_Items!G:G))*(1-C1962)</f>
        <v>64.95</v>
      </c>
      <c r="G1962" s="8">
        <f>SUMIF(Invoice_Line_Items!B:B,Invoices!A1962,Invoice_Line_Items!I:I)-(E1962-F1962)</f>
        <v>24.950000000000003</v>
      </c>
      <c r="H1962" s="8">
        <f t="shared" si="60"/>
        <v>10</v>
      </c>
      <c r="I1962">
        <f t="shared" si="61"/>
        <v>2021</v>
      </c>
    </row>
    <row r="1963" spans="1:9" x14ac:dyDescent="0.15">
      <c r="A1963" t="s">
        <v>2067</v>
      </c>
      <c r="B1963" t="s">
        <v>22</v>
      </c>
      <c r="C1963" s="3">
        <v>0</v>
      </c>
      <c r="D1963" s="2">
        <v>44492.064581173312</v>
      </c>
      <c r="E1963" s="8">
        <f>(SUMIF(Invoice_Line_Items!B:B,Invoices!A1963,Invoice_Line_Items!G:G))</f>
        <v>191.79999999999998</v>
      </c>
      <c r="F1963" s="8">
        <f>(SUMIF(Invoice_Line_Items!B:B,Invoices!A1963,Invoice_Line_Items!G:G))*(1-C1963)</f>
        <v>191.79999999999998</v>
      </c>
      <c r="G1963" s="8">
        <f>SUMIF(Invoice_Line_Items!B:B,Invoices!A1963,Invoice_Line_Items!I:I)-(E1963-F1963)</f>
        <v>63.049999999999983</v>
      </c>
      <c r="H1963" s="8">
        <f t="shared" si="60"/>
        <v>10</v>
      </c>
      <c r="I1963">
        <f t="shared" si="61"/>
        <v>2021</v>
      </c>
    </row>
    <row r="1964" spans="1:9" x14ac:dyDescent="0.15">
      <c r="A1964" t="s">
        <v>2068</v>
      </c>
      <c r="B1964" t="s">
        <v>23</v>
      </c>
      <c r="C1964" s="3">
        <v>0.2</v>
      </c>
      <c r="D1964" s="2">
        <v>44492.116388350398</v>
      </c>
      <c r="E1964" s="8">
        <f>(SUMIF(Invoice_Line_Items!B:B,Invoices!A1964,Invoice_Line_Items!G:G))</f>
        <v>1668.7500000000002</v>
      </c>
      <c r="F1964" s="8">
        <f>(SUMIF(Invoice_Line_Items!B:B,Invoices!A1964,Invoice_Line_Items!G:G))*(1-C1964)</f>
        <v>1335.0000000000002</v>
      </c>
      <c r="G1964" s="8">
        <f>SUMIF(Invoice_Line_Items!B:B,Invoices!A1964,Invoice_Line_Items!I:I)-(E1964-F1964)</f>
        <v>208.09999999999991</v>
      </c>
      <c r="H1964" s="8">
        <f t="shared" si="60"/>
        <v>10</v>
      </c>
      <c r="I1964">
        <f t="shared" si="61"/>
        <v>2021</v>
      </c>
    </row>
    <row r="1965" spans="1:9" x14ac:dyDescent="0.15">
      <c r="A1965" t="s">
        <v>2069</v>
      </c>
      <c r="B1965" t="s">
        <v>24</v>
      </c>
      <c r="C1965" s="3">
        <v>0</v>
      </c>
      <c r="D1965" s="2">
        <v>44492.231889608433</v>
      </c>
      <c r="E1965" s="8">
        <f>(SUMIF(Invoice_Line_Items!B:B,Invoices!A1965,Invoice_Line_Items!G:G))</f>
        <v>551.4</v>
      </c>
      <c r="F1965" s="8">
        <f>(SUMIF(Invoice_Line_Items!B:B,Invoices!A1965,Invoice_Line_Items!G:G))*(1-C1965)</f>
        <v>551.4</v>
      </c>
      <c r="G1965" s="8">
        <f>SUMIF(Invoice_Line_Items!B:B,Invoices!A1965,Invoice_Line_Items!I:I)-(E1965-F1965)</f>
        <v>312.84999999999997</v>
      </c>
      <c r="H1965" s="8">
        <f t="shared" si="60"/>
        <v>10</v>
      </c>
      <c r="I1965">
        <f t="shared" si="61"/>
        <v>2021</v>
      </c>
    </row>
    <row r="1966" spans="1:9" x14ac:dyDescent="0.15">
      <c r="A1966" t="s">
        <v>2070</v>
      </c>
      <c r="B1966" t="s">
        <v>20</v>
      </c>
      <c r="C1966" s="3">
        <v>0</v>
      </c>
      <c r="D1966" s="2">
        <v>44492.416067458042</v>
      </c>
      <c r="E1966" s="8">
        <f>(SUMIF(Invoice_Line_Items!B:B,Invoices!A1966,Invoice_Line_Items!G:G))</f>
        <v>199.5</v>
      </c>
      <c r="F1966" s="8">
        <f>(SUMIF(Invoice_Line_Items!B:B,Invoices!A1966,Invoice_Line_Items!G:G))*(1-C1966)</f>
        <v>199.5</v>
      </c>
      <c r="G1966" s="8">
        <f>SUMIF(Invoice_Line_Items!B:B,Invoices!A1966,Invoice_Line_Items!I:I)-(E1966-F1966)</f>
        <v>74.5</v>
      </c>
      <c r="H1966" s="8">
        <f t="shared" si="60"/>
        <v>10</v>
      </c>
      <c r="I1966">
        <f t="shared" si="61"/>
        <v>2021</v>
      </c>
    </row>
    <row r="1967" spans="1:9" x14ac:dyDescent="0.15">
      <c r="A1967" t="s">
        <v>2071</v>
      </c>
      <c r="B1967" t="s">
        <v>23</v>
      </c>
      <c r="C1967" s="3">
        <v>0</v>
      </c>
      <c r="D1967" s="2">
        <v>44492.598716656197</v>
      </c>
      <c r="E1967" s="8">
        <f>(SUMIF(Invoice_Line_Items!B:B,Invoices!A1967,Invoice_Line_Items!G:G))</f>
        <v>2260.6</v>
      </c>
      <c r="F1967" s="8">
        <f>(SUMIF(Invoice_Line_Items!B:B,Invoices!A1967,Invoice_Line_Items!G:G))*(1-C1967)</f>
        <v>2260.6</v>
      </c>
      <c r="G1967" s="8">
        <f>SUMIF(Invoice_Line_Items!B:B,Invoices!A1967,Invoice_Line_Items!I:I)-(E1967-F1967)</f>
        <v>870.00000000000011</v>
      </c>
      <c r="H1967" s="8">
        <f t="shared" si="60"/>
        <v>10</v>
      </c>
      <c r="I1967">
        <f t="shared" si="61"/>
        <v>2021</v>
      </c>
    </row>
    <row r="1968" spans="1:9" x14ac:dyDescent="0.15">
      <c r="A1968" t="s">
        <v>2072</v>
      </c>
      <c r="B1968" t="s">
        <v>19</v>
      </c>
      <c r="C1968" s="3">
        <v>0.1</v>
      </c>
      <c r="D1968" s="2">
        <v>44492.879630849544</v>
      </c>
      <c r="E1968" s="8">
        <f>(SUMIF(Invoice_Line_Items!B:B,Invoices!A1968,Invoice_Line_Items!G:G))</f>
        <v>1638.4499999999998</v>
      </c>
      <c r="F1968" s="8">
        <f>(SUMIF(Invoice_Line_Items!B:B,Invoices!A1968,Invoice_Line_Items!G:G))*(1-C1968)</f>
        <v>1474.6049999999998</v>
      </c>
      <c r="G1968" s="8">
        <f>SUMIF(Invoice_Line_Items!B:B,Invoices!A1968,Invoice_Line_Items!I:I)-(E1968-F1968)</f>
        <v>401.15499999999986</v>
      </c>
      <c r="H1968" s="8">
        <f t="shared" si="60"/>
        <v>10</v>
      </c>
      <c r="I1968">
        <f t="shared" si="61"/>
        <v>2021</v>
      </c>
    </row>
    <row r="1969" spans="1:9" x14ac:dyDescent="0.15">
      <c r="A1969" t="s">
        <v>2073</v>
      </c>
      <c r="B1969" t="s">
        <v>19</v>
      </c>
      <c r="C1969" s="3">
        <v>0.2</v>
      </c>
      <c r="D1969" s="2">
        <v>44493.302138721287</v>
      </c>
      <c r="E1969" s="8">
        <f>(SUMIF(Invoice_Line_Items!B:B,Invoices!A1969,Invoice_Line_Items!G:G))</f>
        <v>79.95</v>
      </c>
      <c r="F1969" s="8">
        <f>(SUMIF(Invoice_Line_Items!B:B,Invoices!A1969,Invoice_Line_Items!G:G))*(1-C1969)</f>
        <v>63.960000000000008</v>
      </c>
      <c r="G1969" s="8">
        <f>SUMIF(Invoice_Line_Items!B:B,Invoices!A1969,Invoice_Line_Items!I:I)-(E1969-F1969)</f>
        <v>11.960000000000008</v>
      </c>
      <c r="H1969" s="8">
        <f t="shared" si="60"/>
        <v>10</v>
      </c>
      <c r="I1969">
        <f t="shared" si="61"/>
        <v>2021</v>
      </c>
    </row>
    <row r="1970" spans="1:9" x14ac:dyDescent="0.15">
      <c r="A1970" t="s">
        <v>2074</v>
      </c>
      <c r="B1970" t="s">
        <v>23</v>
      </c>
      <c r="C1970" s="3">
        <v>0.1</v>
      </c>
      <c r="D1970" s="2">
        <v>44493.561059860076</v>
      </c>
      <c r="E1970" s="8">
        <f>(SUMIF(Invoice_Line_Items!B:B,Invoices!A1970,Invoice_Line_Items!G:G))</f>
        <v>14.75</v>
      </c>
      <c r="F1970" s="8">
        <f>(SUMIF(Invoice_Line_Items!B:B,Invoices!A1970,Invoice_Line_Items!G:G))*(1-C1970)</f>
        <v>13.275</v>
      </c>
      <c r="G1970" s="8">
        <f>SUMIF(Invoice_Line_Items!B:B,Invoices!A1970,Invoice_Line_Items!I:I)-(E1970-F1970)</f>
        <v>4.2750000000000012</v>
      </c>
      <c r="H1970" s="8">
        <f t="shared" si="60"/>
        <v>10</v>
      </c>
      <c r="I1970">
        <f t="shared" si="61"/>
        <v>2021</v>
      </c>
    </row>
    <row r="1971" spans="1:9" x14ac:dyDescent="0.15">
      <c r="A1971" t="s">
        <v>2075</v>
      </c>
      <c r="B1971" t="s">
        <v>19</v>
      </c>
      <c r="C1971" s="3">
        <v>0</v>
      </c>
      <c r="D1971" s="2">
        <v>44493.780337788994</v>
      </c>
      <c r="E1971" s="8">
        <f>(SUMIF(Invoice_Line_Items!B:B,Invoices!A1971,Invoice_Line_Items!G:G))</f>
        <v>1071.2</v>
      </c>
      <c r="F1971" s="8">
        <f>(SUMIF(Invoice_Line_Items!B:B,Invoices!A1971,Invoice_Line_Items!G:G))*(1-C1971)</f>
        <v>1071.2</v>
      </c>
      <c r="G1971" s="8">
        <f>SUMIF(Invoice_Line_Items!B:B,Invoices!A1971,Invoice_Line_Items!I:I)-(E1971-F1971)</f>
        <v>392.84999999999997</v>
      </c>
      <c r="H1971" s="8">
        <f t="shared" si="60"/>
        <v>10</v>
      </c>
      <c r="I1971">
        <f t="shared" si="61"/>
        <v>2021</v>
      </c>
    </row>
    <row r="1972" spans="1:9" x14ac:dyDescent="0.15">
      <c r="A1972" t="s">
        <v>2076</v>
      </c>
      <c r="B1972" t="s">
        <v>17</v>
      </c>
      <c r="C1972" s="3">
        <v>0</v>
      </c>
      <c r="D1972" s="2">
        <v>44493.938529510269</v>
      </c>
      <c r="E1972" s="8">
        <f>(SUMIF(Invoice_Line_Items!B:B,Invoices!A1972,Invoice_Line_Items!G:G))</f>
        <v>17.8</v>
      </c>
      <c r="F1972" s="8">
        <f>(SUMIF(Invoice_Line_Items!B:B,Invoices!A1972,Invoice_Line_Items!G:G))*(1-C1972)</f>
        <v>17.8</v>
      </c>
      <c r="G1972" s="8">
        <f>SUMIF(Invoice_Line_Items!B:B,Invoices!A1972,Invoice_Line_Items!I:I)-(E1972-F1972)</f>
        <v>6.6499999999999995</v>
      </c>
      <c r="H1972" s="8">
        <f t="shared" si="60"/>
        <v>10</v>
      </c>
      <c r="I1972">
        <f t="shared" si="61"/>
        <v>2021</v>
      </c>
    </row>
    <row r="1973" spans="1:9" x14ac:dyDescent="0.15">
      <c r="A1973" t="s">
        <v>2077</v>
      </c>
      <c r="B1973" t="s">
        <v>18</v>
      </c>
      <c r="C1973" s="3">
        <v>0</v>
      </c>
      <c r="D1973" s="2">
        <v>44494.176751016115</v>
      </c>
      <c r="E1973" s="8">
        <f>(SUMIF(Invoice_Line_Items!B:B,Invoices!A1973,Invoice_Line_Items!G:G))</f>
        <v>271.45</v>
      </c>
      <c r="F1973" s="8">
        <f>(SUMIF(Invoice_Line_Items!B:B,Invoices!A1973,Invoice_Line_Items!G:G))*(1-C1973)</f>
        <v>271.45</v>
      </c>
      <c r="G1973" s="8">
        <f>SUMIF(Invoice_Line_Items!B:B,Invoices!A1973,Invoice_Line_Items!I:I)-(E1973-F1973)</f>
        <v>97.149999999999977</v>
      </c>
      <c r="H1973" s="8">
        <f t="shared" si="60"/>
        <v>10</v>
      </c>
      <c r="I1973">
        <f t="shared" si="61"/>
        <v>2021</v>
      </c>
    </row>
    <row r="1974" spans="1:9" x14ac:dyDescent="0.15">
      <c r="A1974" t="s">
        <v>2078</v>
      </c>
      <c r="B1974" t="s">
        <v>20</v>
      </c>
      <c r="C1974" s="3">
        <v>0</v>
      </c>
      <c r="D1974" s="2">
        <v>44494.528240489723</v>
      </c>
      <c r="E1974" s="8">
        <f>(SUMIF(Invoice_Line_Items!B:B,Invoices!A1974,Invoice_Line_Items!G:G))</f>
        <v>451.54999999999995</v>
      </c>
      <c r="F1974" s="8">
        <f>(SUMIF(Invoice_Line_Items!B:B,Invoices!A1974,Invoice_Line_Items!G:G))*(1-C1974)</f>
        <v>451.54999999999995</v>
      </c>
      <c r="G1974" s="8">
        <f>SUMIF(Invoice_Line_Items!B:B,Invoices!A1974,Invoice_Line_Items!I:I)-(E1974-F1974)</f>
        <v>167.4</v>
      </c>
      <c r="H1974" s="8">
        <f t="shared" si="60"/>
        <v>10</v>
      </c>
      <c r="I1974">
        <f t="shared" si="61"/>
        <v>2021</v>
      </c>
    </row>
    <row r="1975" spans="1:9" x14ac:dyDescent="0.15">
      <c r="A1975" t="s">
        <v>2079</v>
      </c>
      <c r="B1975" t="s">
        <v>19</v>
      </c>
      <c r="C1975" s="3">
        <v>0.1</v>
      </c>
      <c r="D1975" s="2">
        <v>44494.974323010742</v>
      </c>
      <c r="E1975" s="8">
        <f>(SUMIF(Invoice_Line_Items!B:B,Invoices!A1975,Invoice_Line_Items!G:G))</f>
        <v>576.94999999999993</v>
      </c>
      <c r="F1975" s="8">
        <f>(SUMIF(Invoice_Line_Items!B:B,Invoices!A1975,Invoice_Line_Items!G:G))*(1-C1975)</f>
        <v>519.255</v>
      </c>
      <c r="G1975" s="8">
        <f>SUMIF(Invoice_Line_Items!B:B,Invoices!A1975,Invoice_Line_Items!I:I)-(E1975-F1975)</f>
        <v>144.55500000000004</v>
      </c>
      <c r="H1975" s="8">
        <f t="shared" si="60"/>
        <v>10</v>
      </c>
      <c r="I1975">
        <f t="shared" si="61"/>
        <v>2021</v>
      </c>
    </row>
    <row r="1976" spans="1:9" x14ac:dyDescent="0.15">
      <c r="A1976" t="s">
        <v>2080</v>
      </c>
      <c r="B1976" t="s">
        <v>22</v>
      </c>
      <c r="C1976" s="3">
        <v>0</v>
      </c>
      <c r="D1976" s="2">
        <v>44495.216070861199</v>
      </c>
      <c r="E1976" s="8">
        <f>(SUMIF(Invoice_Line_Items!B:B,Invoices!A1976,Invoice_Line_Items!G:G))</f>
        <v>201.34999999999997</v>
      </c>
      <c r="F1976" s="8">
        <f>(SUMIF(Invoice_Line_Items!B:B,Invoices!A1976,Invoice_Line_Items!G:G))*(1-C1976)</f>
        <v>201.34999999999997</v>
      </c>
      <c r="G1976" s="8">
        <f>SUMIF(Invoice_Line_Items!B:B,Invoices!A1976,Invoice_Line_Items!I:I)-(E1976-F1976)</f>
        <v>73.95</v>
      </c>
      <c r="H1976" s="8">
        <f t="shared" si="60"/>
        <v>10</v>
      </c>
      <c r="I1976">
        <f t="shared" si="61"/>
        <v>2021</v>
      </c>
    </row>
    <row r="1977" spans="1:9" x14ac:dyDescent="0.15">
      <c r="A1977" t="s">
        <v>2081</v>
      </c>
      <c r="B1977" t="s">
        <v>19</v>
      </c>
      <c r="C1977" s="3">
        <v>0.1</v>
      </c>
      <c r="D1977" s="2">
        <v>44495.22856772611</v>
      </c>
      <c r="E1977" s="8">
        <f>(SUMIF(Invoice_Line_Items!B:B,Invoices!A1977,Invoice_Line_Items!G:G))</f>
        <v>239.39999999999998</v>
      </c>
      <c r="F1977" s="8">
        <f>(SUMIF(Invoice_Line_Items!B:B,Invoices!A1977,Invoice_Line_Items!G:G))*(1-C1977)</f>
        <v>215.45999999999998</v>
      </c>
      <c r="G1977" s="8">
        <f>SUMIF(Invoice_Line_Items!B:B,Invoices!A1977,Invoice_Line_Items!I:I)-(E1977-F1977)</f>
        <v>65.459999999999994</v>
      </c>
      <c r="H1977" s="8">
        <f t="shared" si="60"/>
        <v>10</v>
      </c>
      <c r="I1977">
        <f t="shared" si="61"/>
        <v>2021</v>
      </c>
    </row>
    <row r="1978" spans="1:9" x14ac:dyDescent="0.15">
      <c r="A1978" t="s">
        <v>2082</v>
      </c>
      <c r="B1978" t="s">
        <v>20</v>
      </c>
      <c r="C1978" s="3">
        <v>0.1</v>
      </c>
      <c r="D1978" s="2">
        <v>44495.639570160318</v>
      </c>
      <c r="E1978" s="8">
        <f>(SUMIF(Invoice_Line_Items!B:B,Invoices!A1978,Invoice_Line_Items!G:G))</f>
        <v>68.8</v>
      </c>
      <c r="F1978" s="8">
        <f>(SUMIF(Invoice_Line_Items!B:B,Invoices!A1978,Invoice_Line_Items!G:G))*(1-C1978)</f>
        <v>61.92</v>
      </c>
      <c r="G1978" s="8">
        <f>SUMIF(Invoice_Line_Items!B:B,Invoices!A1978,Invoice_Line_Items!I:I)-(E1978-F1978)</f>
        <v>18.670000000000002</v>
      </c>
      <c r="H1978" s="8">
        <f t="shared" si="60"/>
        <v>10</v>
      </c>
      <c r="I1978">
        <f t="shared" si="61"/>
        <v>2021</v>
      </c>
    </row>
    <row r="1979" spans="1:9" x14ac:dyDescent="0.15">
      <c r="A1979" t="s">
        <v>2083</v>
      </c>
      <c r="B1979" t="s">
        <v>21</v>
      </c>
      <c r="C1979" s="3">
        <v>0</v>
      </c>
      <c r="D1979" s="2">
        <v>44495.859737971739</v>
      </c>
      <c r="E1979" s="8">
        <f>(SUMIF(Invoice_Line_Items!B:B,Invoices!A1979,Invoice_Line_Items!G:G))</f>
        <v>718.8</v>
      </c>
      <c r="F1979" s="8">
        <f>(SUMIF(Invoice_Line_Items!B:B,Invoices!A1979,Invoice_Line_Items!G:G))*(1-C1979)</f>
        <v>718.8</v>
      </c>
      <c r="G1979" s="8">
        <f>SUMIF(Invoice_Line_Items!B:B,Invoices!A1979,Invoice_Line_Items!I:I)-(E1979-F1979)</f>
        <v>360</v>
      </c>
      <c r="H1979" s="8">
        <f t="shared" si="60"/>
        <v>10</v>
      </c>
      <c r="I1979">
        <f t="shared" si="61"/>
        <v>2021</v>
      </c>
    </row>
    <row r="1980" spans="1:9" x14ac:dyDescent="0.15">
      <c r="A1980" t="s">
        <v>2084</v>
      </c>
      <c r="B1980" t="s">
        <v>25</v>
      </c>
      <c r="C1980" s="3">
        <v>0</v>
      </c>
      <c r="D1980" s="2">
        <v>44496.272532357507</v>
      </c>
      <c r="E1980" s="8">
        <f>(SUMIF(Invoice_Line_Items!B:B,Invoices!A1980,Invoice_Line_Items!G:G))</f>
        <v>950.9</v>
      </c>
      <c r="F1980" s="8">
        <f>(SUMIF(Invoice_Line_Items!B:B,Invoices!A1980,Invoice_Line_Items!G:G))*(1-C1980)</f>
        <v>950.9</v>
      </c>
      <c r="G1980" s="8">
        <f>SUMIF(Invoice_Line_Items!B:B,Invoices!A1980,Invoice_Line_Items!I:I)-(E1980-F1980)</f>
        <v>464.75</v>
      </c>
      <c r="H1980" s="8">
        <f t="shared" si="60"/>
        <v>10</v>
      </c>
      <c r="I1980">
        <f t="shared" si="61"/>
        <v>2021</v>
      </c>
    </row>
    <row r="1981" spans="1:9" x14ac:dyDescent="0.15">
      <c r="A1981" t="s">
        <v>2085</v>
      </c>
      <c r="B1981" t="s">
        <v>17</v>
      </c>
      <c r="C1981" s="3">
        <v>0.1</v>
      </c>
      <c r="D1981" s="2">
        <v>44496.498502351671</v>
      </c>
      <c r="E1981" s="8">
        <f>(SUMIF(Invoice_Line_Items!B:B,Invoices!A1981,Invoice_Line_Items!G:G))</f>
        <v>5133.0499999999975</v>
      </c>
      <c r="F1981" s="8">
        <f>(SUMIF(Invoice_Line_Items!B:B,Invoices!A1981,Invoice_Line_Items!G:G))*(1-C1981)</f>
        <v>4619.7449999999981</v>
      </c>
      <c r="G1981" s="8">
        <f>SUMIF(Invoice_Line_Items!B:B,Invoices!A1981,Invoice_Line_Items!I:I)-(E1981-F1981)</f>
        <v>1285.2950000000008</v>
      </c>
      <c r="H1981" s="8">
        <f t="shared" si="60"/>
        <v>10</v>
      </c>
      <c r="I1981">
        <f t="shared" si="61"/>
        <v>2021</v>
      </c>
    </row>
    <row r="1982" spans="1:9" x14ac:dyDescent="0.15">
      <c r="A1982" t="s">
        <v>2086</v>
      </c>
      <c r="B1982" t="s">
        <v>20</v>
      </c>
      <c r="C1982" s="3">
        <v>0.1</v>
      </c>
      <c r="D1982" s="2">
        <v>44496.936083011096</v>
      </c>
      <c r="E1982" s="8">
        <f>(SUMIF(Invoice_Line_Items!B:B,Invoices!A1982,Invoice_Line_Items!G:G))</f>
        <v>3470.95</v>
      </c>
      <c r="F1982" s="8">
        <f>(SUMIF(Invoice_Line_Items!B:B,Invoices!A1982,Invoice_Line_Items!G:G))*(1-C1982)</f>
        <v>3123.855</v>
      </c>
      <c r="G1982" s="8">
        <f>SUMIF(Invoice_Line_Items!B:B,Invoices!A1982,Invoice_Line_Items!I:I)-(E1982-F1982)</f>
        <v>833.00499999999988</v>
      </c>
      <c r="H1982" s="8">
        <f t="shared" si="60"/>
        <v>10</v>
      </c>
      <c r="I1982">
        <f t="shared" si="61"/>
        <v>2021</v>
      </c>
    </row>
    <row r="1983" spans="1:9" x14ac:dyDescent="0.15">
      <c r="A1983" t="s">
        <v>2087</v>
      </c>
      <c r="B1983" t="s">
        <v>19</v>
      </c>
      <c r="C1983" s="3">
        <v>0</v>
      </c>
      <c r="D1983" s="2">
        <v>44497.118664007132</v>
      </c>
      <c r="E1983" s="8">
        <f>(SUMIF(Invoice_Line_Items!B:B,Invoices!A1983,Invoice_Line_Items!G:G))</f>
        <v>272.95</v>
      </c>
      <c r="F1983" s="8">
        <f>(SUMIF(Invoice_Line_Items!B:B,Invoices!A1983,Invoice_Line_Items!G:G))*(1-C1983)</f>
        <v>272.95</v>
      </c>
      <c r="G1983" s="8">
        <f>SUMIF(Invoice_Line_Items!B:B,Invoices!A1983,Invoice_Line_Items!I:I)-(E1983-F1983)</f>
        <v>126.1</v>
      </c>
      <c r="H1983" s="8">
        <f t="shared" si="60"/>
        <v>10</v>
      </c>
      <c r="I1983">
        <f t="shared" si="61"/>
        <v>2021</v>
      </c>
    </row>
    <row r="1984" spans="1:9" x14ac:dyDescent="0.15">
      <c r="A1984" t="s">
        <v>2088</v>
      </c>
      <c r="B1984" t="s">
        <v>23</v>
      </c>
      <c r="C1984" s="3">
        <v>0</v>
      </c>
      <c r="D1984" s="2">
        <v>44497.241705613575</v>
      </c>
      <c r="E1984" s="8">
        <f>(SUMIF(Invoice_Line_Items!B:B,Invoices!A1984,Invoice_Line_Items!G:G))</f>
        <v>5000.7999999999993</v>
      </c>
      <c r="F1984" s="8">
        <f>(SUMIF(Invoice_Line_Items!B:B,Invoices!A1984,Invoice_Line_Items!G:G))*(1-C1984)</f>
        <v>5000.7999999999993</v>
      </c>
      <c r="G1984" s="8">
        <f>SUMIF(Invoice_Line_Items!B:B,Invoices!A1984,Invoice_Line_Items!I:I)-(E1984-F1984)</f>
        <v>1641.7999999999995</v>
      </c>
      <c r="H1984" s="8">
        <f t="shared" si="60"/>
        <v>10</v>
      </c>
      <c r="I1984">
        <f t="shared" si="61"/>
        <v>2021</v>
      </c>
    </row>
    <row r="1985" spans="1:9" x14ac:dyDescent="0.15">
      <c r="A1985" t="s">
        <v>2089</v>
      </c>
      <c r="B1985" t="s">
        <v>18</v>
      </c>
      <c r="C1985" s="3">
        <v>0</v>
      </c>
      <c r="D1985" s="2">
        <v>44497.39415394672</v>
      </c>
      <c r="E1985" s="8">
        <f>(SUMIF(Invoice_Line_Items!B:B,Invoices!A1985,Invoice_Line_Items!G:G))</f>
        <v>1591.6000000000001</v>
      </c>
      <c r="F1985" s="8">
        <f>(SUMIF(Invoice_Line_Items!B:B,Invoices!A1985,Invoice_Line_Items!G:G))*(1-C1985)</f>
        <v>1591.6000000000001</v>
      </c>
      <c r="G1985" s="8">
        <f>SUMIF(Invoice_Line_Items!B:B,Invoices!A1985,Invoice_Line_Items!I:I)-(E1985-F1985)</f>
        <v>810.19999999999982</v>
      </c>
      <c r="H1985" s="8">
        <f t="shared" si="60"/>
        <v>10</v>
      </c>
      <c r="I1985">
        <f t="shared" si="61"/>
        <v>2021</v>
      </c>
    </row>
    <row r="1986" spans="1:9" x14ac:dyDescent="0.15">
      <c r="A1986" t="s">
        <v>2090</v>
      </c>
      <c r="B1986" t="s">
        <v>20</v>
      </c>
      <c r="C1986" s="3">
        <v>0</v>
      </c>
      <c r="D1986" s="2">
        <v>44497.467403990551</v>
      </c>
      <c r="E1986" s="8">
        <f>(SUMIF(Invoice_Line_Items!B:B,Invoices!A1986,Invoice_Line_Items!G:G))</f>
        <v>4649.3999999999996</v>
      </c>
      <c r="F1986" s="8">
        <f>(SUMIF(Invoice_Line_Items!B:B,Invoices!A1986,Invoice_Line_Items!G:G))*(1-C1986)</f>
        <v>4649.3999999999996</v>
      </c>
      <c r="G1986" s="8">
        <f>SUMIF(Invoice_Line_Items!B:B,Invoices!A1986,Invoice_Line_Items!I:I)-(E1986-F1986)</f>
        <v>1578.7499999999995</v>
      </c>
      <c r="H1986" s="8">
        <f t="shared" si="60"/>
        <v>10</v>
      </c>
      <c r="I1986">
        <f t="shared" si="61"/>
        <v>2021</v>
      </c>
    </row>
    <row r="1987" spans="1:9" x14ac:dyDescent="0.15">
      <c r="A1987" t="s">
        <v>2091</v>
      </c>
      <c r="B1987" t="s">
        <v>22</v>
      </c>
      <c r="C1987" s="3">
        <v>0</v>
      </c>
      <c r="D1987" s="2">
        <v>44497.647721889596</v>
      </c>
      <c r="E1987" s="8">
        <f>(SUMIF(Invoice_Line_Items!B:B,Invoices!A1987,Invoice_Line_Items!G:G))</f>
        <v>154.80000000000001</v>
      </c>
      <c r="F1987" s="8">
        <f>(SUMIF(Invoice_Line_Items!B:B,Invoices!A1987,Invoice_Line_Items!G:G))*(1-C1987)</f>
        <v>154.80000000000001</v>
      </c>
      <c r="G1987" s="8">
        <f>SUMIF(Invoice_Line_Items!B:B,Invoices!A1987,Invoice_Line_Items!I:I)-(E1987-F1987)</f>
        <v>59.5</v>
      </c>
      <c r="H1987" s="8">
        <f t="shared" ref="H1987:H2050" si="62">MONTH(D1987)</f>
        <v>10</v>
      </c>
      <c r="I1987">
        <f t="shared" ref="I1987:I2050" si="63">YEAR(D1987)</f>
        <v>2021</v>
      </c>
    </row>
    <row r="1988" spans="1:9" x14ac:dyDescent="0.15">
      <c r="A1988" t="s">
        <v>2092</v>
      </c>
      <c r="B1988" t="s">
        <v>20</v>
      </c>
      <c r="C1988" s="3">
        <v>0</v>
      </c>
      <c r="D1988" s="2">
        <v>44498.026563252111</v>
      </c>
      <c r="E1988" s="8">
        <f>(SUMIF(Invoice_Line_Items!B:B,Invoices!A1988,Invoice_Line_Items!G:G))</f>
        <v>2461.1</v>
      </c>
      <c r="F1988" s="8">
        <f>(SUMIF(Invoice_Line_Items!B:B,Invoices!A1988,Invoice_Line_Items!G:G))*(1-C1988)</f>
        <v>2461.1</v>
      </c>
      <c r="G1988" s="8">
        <f>SUMIF(Invoice_Line_Items!B:B,Invoices!A1988,Invoice_Line_Items!I:I)-(E1988-F1988)</f>
        <v>908.94999999999982</v>
      </c>
      <c r="H1988" s="8">
        <f t="shared" si="62"/>
        <v>10</v>
      </c>
      <c r="I1988">
        <f t="shared" si="63"/>
        <v>2021</v>
      </c>
    </row>
    <row r="1989" spans="1:9" x14ac:dyDescent="0.15">
      <c r="A1989" t="s">
        <v>2093</v>
      </c>
      <c r="B1989" t="s">
        <v>17</v>
      </c>
      <c r="C1989" s="3">
        <v>0</v>
      </c>
      <c r="D1989" s="2">
        <v>44498.285578477859</v>
      </c>
      <c r="E1989" s="8">
        <f>(SUMIF(Invoice_Line_Items!B:B,Invoices!A1989,Invoice_Line_Items!G:G))</f>
        <v>1253.1000000000004</v>
      </c>
      <c r="F1989" s="8">
        <f>(SUMIF(Invoice_Line_Items!B:B,Invoices!A1989,Invoice_Line_Items!G:G))*(1-C1989)</f>
        <v>1253.1000000000004</v>
      </c>
      <c r="G1989" s="8">
        <f>SUMIF(Invoice_Line_Items!B:B,Invoices!A1989,Invoice_Line_Items!I:I)-(E1989-F1989)</f>
        <v>530.25000000000011</v>
      </c>
      <c r="H1989" s="8">
        <f t="shared" si="62"/>
        <v>10</v>
      </c>
      <c r="I1989">
        <f t="shared" si="63"/>
        <v>2021</v>
      </c>
    </row>
    <row r="1990" spans="1:9" x14ac:dyDescent="0.15">
      <c r="A1990" t="s">
        <v>2094</v>
      </c>
      <c r="B1990" t="s">
        <v>22</v>
      </c>
      <c r="C1990" s="3">
        <v>0</v>
      </c>
      <c r="D1990" s="2">
        <v>44498.296478329721</v>
      </c>
      <c r="E1990" s="8">
        <f>(SUMIF(Invoice_Line_Items!B:B,Invoices!A1990,Invoice_Line_Items!G:G))</f>
        <v>326.7</v>
      </c>
      <c r="F1990" s="8">
        <f>(SUMIF(Invoice_Line_Items!B:B,Invoices!A1990,Invoice_Line_Items!G:G))*(1-C1990)</f>
        <v>326.7</v>
      </c>
      <c r="G1990" s="8">
        <f>SUMIF(Invoice_Line_Items!B:B,Invoices!A1990,Invoice_Line_Items!I:I)-(E1990-F1990)</f>
        <v>79.699999999999989</v>
      </c>
      <c r="H1990" s="8">
        <f t="shared" si="62"/>
        <v>10</v>
      </c>
      <c r="I1990">
        <f t="shared" si="63"/>
        <v>2021</v>
      </c>
    </row>
    <row r="1991" spans="1:9" x14ac:dyDescent="0.15">
      <c r="A1991" t="s">
        <v>2095</v>
      </c>
      <c r="B1991" t="s">
        <v>22</v>
      </c>
      <c r="C1991" s="3">
        <v>0</v>
      </c>
      <c r="D1991" s="2">
        <v>44498.564828652532</v>
      </c>
      <c r="E1991" s="8">
        <f>(SUMIF(Invoice_Line_Items!B:B,Invoices!A1991,Invoice_Line_Items!G:G))</f>
        <v>26.849999999999998</v>
      </c>
      <c r="F1991" s="8">
        <f>(SUMIF(Invoice_Line_Items!B:B,Invoices!A1991,Invoice_Line_Items!G:G))*(1-C1991)</f>
        <v>26.849999999999998</v>
      </c>
      <c r="G1991" s="8">
        <f>SUMIF(Invoice_Line_Items!B:B,Invoices!A1991,Invoice_Line_Items!I:I)-(E1991-F1991)</f>
        <v>9.5999999999999979</v>
      </c>
      <c r="H1991" s="8">
        <f t="shared" si="62"/>
        <v>10</v>
      </c>
      <c r="I1991">
        <f t="shared" si="63"/>
        <v>2021</v>
      </c>
    </row>
    <row r="1992" spans="1:9" x14ac:dyDescent="0.15">
      <c r="A1992" t="s">
        <v>2096</v>
      </c>
      <c r="B1992" t="s">
        <v>20</v>
      </c>
      <c r="C1992" s="3">
        <v>0</v>
      </c>
      <c r="D1992" s="2">
        <v>44498.595955979647</v>
      </c>
      <c r="E1992" s="8">
        <f>(SUMIF(Invoice_Line_Items!B:B,Invoices!A1992,Invoice_Line_Items!G:G))</f>
        <v>87.8</v>
      </c>
      <c r="F1992" s="8">
        <f>(SUMIF(Invoice_Line_Items!B:B,Invoices!A1992,Invoice_Line_Items!G:G))*(1-C1992)</f>
        <v>87.8</v>
      </c>
      <c r="G1992" s="8">
        <f>SUMIF(Invoice_Line_Items!B:B,Invoices!A1992,Invoice_Line_Items!I:I)-(E1992-F1992)</f>
        <v>35.049999999999997</v>
      </c>
      <c r="H1992" s="8">
        <f t="shared" si="62"/>
        <v>10</v>
      </c>
      <c r="I1992">
        <f t="shared" si="63"/>
        <v>2021</v>
      </c>
    </row>
    <row r="1993" spans="1:9" x14ac:dyDescent="0.15">
      <c r="A1993" t="s">
        <v>2097</v>
      </c>
      <c r="B1993" t="s">
        <v>17</v>
      </c>
      <c r="C1993" s="3">
        <v>0.1</v>
      </c>
      <c r="D1993" s="2">
        <v>44499.082526432961</v>
      </c>
      <c r="E1993" s="8">
        <f>(SUMIF(Invoice_Line_Items!B:B,Invoices!A1993,Invoice_Line_Items!G:G))</f>
        <v>1229.1999999999998</v>
      </c>
      <c r="F1993" s="8">
        <f>(SUMIF(Invoice_Line_Items!B:B,Invoices!A1993,Invoice_Line_Items!G:G))*(1-C1993)</f>
        <v>1106.28</v>
      </c>
      <c r="G1993" s="8">
        <f>SUMIF(Invoice_Line_Items!B:B,Invoices!A1993,Invoice_Line_Items!I:I)-(E1993-F1993)</f>
        <v>339.68000000000018</v>
      </c>
      <c r="H1993" s="8">
        <f t="shared" si="62"/>
        <v>10</v>
      </c>
      <c r="I1993">
        <f t="shared" si="63"/>
        <v>2021</v>
      </c>
    </row>
    <row r="1994" spans="1:9" x14ac:dyDescent="0.15">
      <c r="A1994" t="s">
        <v>2098</v>
      </c>
      <c r="B1994" t="s">
        <v>24</v>
      </c>
      <c r="C1994" s="3">
        <v>0</v>
      </c>
      <c r="D1994" s="2">
        <v>44499.377088661749</v>
      </c>
      <c r="E1994" s="8">
        <f>(SUMIF(Invoice_Line_Items!B:B,Invoices!A1994,Invoice_Line_Items!G:G))</f>
        <v>1499.9499999999998</v>
      </c>
      <c r="F1994" s="8">
        <f>(SUMIF(Invoice_Line_Items!B:B,Invoices!A1994,Invoice_Line_Items!G:G))*(1-C1994)</f>
        <v>1499.9499999999998</v>
      </c>
      <c r="G1994" s="8">
        <f>SUMIF(Invoice_Line_Items!B:B,Invoices!A1994,Invoice_Line_Items!I:I)-(E1994-F1994)</f>
        <v>914.44999999999982</v>
      </c>
      <c r="H1994" s="8">
        <f t="shared" si="62"/>
        <v>10</v>
      </c>
      <c r="I1994">
        <f t="shared" si="63"/>
        <v>2021</v>
      </c>
    </row>
    <row r="1995" spans="1:9" x14ac:dyDescent="0.15">
      <c r="A1995" t="s">
        <v>2099</v>
      </c>
      <c r="B1995" t="s">
        <v>23</v>
      </c>
      <c r="C1995" s="3">
        <v>0.1</v>
      </c>
      <c r="D1995" s="2">
        <v>44499.518722007102</v>
      </c>
      <c r="E1995" s="8">
        <f>(SUMIF(Invoice_Line_Items!B:B,Invoices!A1995,Invoice_Line_Items!G:G))</f>
        <v>1702.1499999999999</v>
      </c>
      <c r="F1995" s="8">
        <f>(SUMIF(Invoice_Line_Items!B:B,Invoices!A1995,Invoice_Line_Items!G:G))*(1-C1995)</f>
        <v>1531.9349999999999</v>
      </c>
      <c r="G1995" s="8">
        <f>SUMIF(Invoice_Line_Items!B:B,Invoices!A1995,Invoice_Line_Items!I:I)-(E1995-F1995)</f>
        <v>470.3850000000001</v>
      </c>
      <c r="H1995" s="8">
        <f t="shared" si="62"/>
        <v>10</v>
      </c>
      <c r="I1995">
        <f t="shared" si="63"/>
        <v>2021</v>
      </c>
    </row>
    <row r="1996" spans="1:9" x14ac:dyDescent="0.15">
      <c r="A1996" t="s">
        <v>2100</v>
      </c>
      <c r="B1996" t="s">
        <v>21</v>
      </c>
      <c r="C1996" s="3">
        <v>0</v>
      </c>
      <c r="D1996" s="2">
        <v>44499.856770349725</v>
      </c>
      <c r="E1996" s="8">
        <f>(SUMIF(Invoice_Line_Items!B:B,Invoices!A1996,Invoice_Line_Items!G:G))</f>
        <v>1366.3500000000001</v>
      </c>
      <c r="F1996" s="8">
        <f>(SUMIF(Invoice_Line_Items!B:B,Invoices!A1996,Invoice_Line_Items!G:G))*(1-C1996)</f>
        <v>1366.3500000000001</v>
      </c>
      <c r="G1996" s="8">
        <f>SUMIF(Invoice_Line_Items!B:B,Invoices!A1996,Invoice_Line_Items!I:I)-(E1996-F1996)</f>
        <v>451.90000000000003</v>
      </c>
      <c r="H1996" s="8">
        <f t="shared" si="62"/>
        <v>10</v>
      </c>
      <c r="I1996">
        <f t="shared" si="63"/>
        <v>2021</v>
      </c>
    </row>
    <row r="1997" spans="1:9" x14ac:dyDescent="0.15">
      <c r="A1997" t="s">
        <v>2101</v>
      </c>
      <c r="B1997" t="s">
        <v>23</v>
      </c>
      <c r="C1997" s="3">
        <v>0</v>
      </c>
      <c r="D1997" s="2">
        <v>44500.156170112678</v>
      </c>
      <c r="E1997" s="8">
        <f>(SUMIF(Invoice_Line_Items!B:B,Invoices!A1997,Invoice_Line_Items!G:G))</f>
        <v>515.5</v>
      </c>
      <c r="F1997" s="8">
        <f>(SUMIF(Invoice_Line_Items!B:B,Invoices!A1997,Invoice_Line_Items!G:G))*(1-C1997)</f>
        <v>515.5</v>
      </c>
      <c r="G1997" s="8">
        <f>SUMIF(Invoice_Line_Items!B:B,Invoices!A1997,Invoice_Line_Items!I:I)-(E1997-F1997)</f>
        <v>175.59999999999997</v>
      </c>
      <c r="H1997" s="8">
        <f t="shared" si="62"/>
        <v>10</v>
      </c>
      <c r="I1997">
        <f t="shared" si="63"/>
        <v>2021</v>
      </c>
    </row>
    <row r="1998" spans="1:9" x14ac:dyDescent="0.15">
      <c r="A1998" t="s">
        <v>2102</v>
      </c>
      <c r="B1998" t="s">
        <v>19</v>
      </c>
      <c r="C1998" s="3">
        <v>0</v>
      </c>
      <c r="D1998" s="2">
        <v>44500.248036931429</v>
      </c>
      <c r="E1998" s="8">
        <f>(SUMIF(Invoice_Line_Items!B:B,Invoices!A1998,Invoice_Line_Items!G:G))</f>
        <v>21.9</v>
      </c>
      <c r="F1998" s="8">
        <f>(SUMIF(Invoice_Line_Items!B:B,Invoices!A1998,Invoice_Line_Items!G:G))*(1-C1998)</f>
        <v>21.9</v>
      </c>
      <c r="G1998" s="8">
        <f>SUMIF(Invoice_Line_Items!B:B,Invoices!A1998,Invoice_Line_Items!I:I)-(E1998-F1998)</f>
        <v>9.8999999999999986</v>
      </c>
      <c r="H1998" s="8">
        <f t="shared" si="62"/>
        <v>10</v>
      </c>
      <c r="I1998">
        <f t="shared" si="63"/>
        <v>2021</v>
      </c>
    </row>
    <row r="1999" spans="1:9" x14ac:dyDescent="0.15">
      <c r="A1999" t="s">
        <v>2103</v>
      </c>
      <c r="B1999" t="s">
        <v>25</v>
      </c>
      <c r="C1999" s="3">
        <v>0.1</v>
      </c>
      <c r="D1999" s="2">
        <v>44500.34081143263</v>
      </c>
      <c r="E1999" s="8">
        <f>(SUMIF(Invoice_Line_Items!B:B,Invoices!A1999,Invoice_Line_Items!G:G))</f>
        <v>199.5</v>
      </c>
      <c r="F1999" s="8">
        <f>(SUMIF(Invoice_Line_Items!B:B,Invoices!A1999,Invoice_Line_Items!G:G))*(1-C1999)</f>
        <v>179.55</v>
      </c>
      <c r="G1999" s="8">
        <f>SUMIF(Invoice_Line_Items!B:B,Invoices!A1999,Invoice_Line_Items!I:I)-(E1999-F1999)</f>
        <v>54.550000000000011</v>
      </c>
      <c r="H1999" s="8">
        <f t="shared" si="62"/>
        <v>10</v>
      </c>
      <c r="I1999">
        <f t="shared" si="63"/>
        <v>2021</v>
      </c>
    </row>
    <row r="2000" spans="1:9" x14ac:dyDescent="0.15">
      <c r="A2000" t="s">
        <v>2104</v>
      </c>
      <c r="B2000" t="s">
        <v>22</v>
      </c>
      <c r="C2000" s="3">
        <v>0</v>
      </c>
      <c r="D2000" s="2">
        <v>44500.557172377783</v>
      </c>
      <c r="E2000" s="8">
        <f>(SUMIF(Invoice_Line_Items!B:B,Invoices!A2000,Invoice_Line_Items!G:G))</f>
        <v>8.8500000000000014</v>
      </c>
      <c r="F2000" s="8">
        <f>(SUMIF(Invoice_Line_Items!B:B,Invoices!A2000,Invoice_Line_Items!G:G))*(1-C2000)</f>
        <v>8.8500000000000014</v>
      </c>
      <c r="G2000" s="8">
        <f>SUMIF(Invoice_Line_Items!B:B,Invoices!A2000,Invoice_Line_Items!I:I)-(E2000-F2000)</f>
        <v>3.45</v>
      </c>
      <c r="H2000" s="8">
        <f t="shared" si="62"/>
        <v>10</v>
      </c>
      <c r="I2000">
        <f t="shared" si="63"/>
        <v>2021</v>
      </c>
    </row>
    <row r="2001" spans="1:9" x14ac:dyDescent="0.15">
      <c r="A2001" t="s">
        <v>2105</v>
      </c>
      <c r="B2001" t="s">
        <v>17</v>
      </c>
      <c r="C2001" s="3">
        <v>0</v>
      </c>
      <c r="D2001" s="2">
        <v>44500.929304722828</v>
      </c>
      <c r="E2001" s="8">
        <f>(SUMIF(Invoice_Line_Items!B:B,Invoices!A2001,Invoice_Line_Items!G:G))</f>
        <v>24.349999999999998</v>
      </c>
      <c r="F2001" s="8">
        <f>(SUMIF(Invoice_Line_Items!B:B,Invoices!A2001,Invoice_Line_Items!G:G))*(1-C2001)</f>
        <v>24.349999999999998</v>
      </c>
      <c r="G2001" s="8">
        <f>SUMIF(Invoice_Line_Items!B:B,Invoices!A2001,Invoice_Line_Items!I:I)-(E2001-F2001)</f>
        <v>10.599999999999998</v>
      </c>
      <c r="H2001" s="8">
        <f t="shared" si="62"/>
        <v>10</v>
      </c>
      <c r="I2001">
        <f t="shared" si="63"/>
        <v>2021</v>
      </c>
    </row>
    <row r="2002" spans="1:9" x14ac:dyDescent="0.15">
      <c r="A2002" t="s">
        <v>2106</v>
      </c>
      <c r="B2002" t="s">
        <v>20</v>
      </c>
      <c r="C2002" s="3">
        <v>0</v>
      </c>
      <c r="D2002" s="2">
        <v>44501.030634571413</v>
      </c>
      <c r="E2002" s="8">
        <f>(SUMIF(Invoice_Line_Items!B:B,Invoices!A2002,Invoice_Line_Items!G:G))</f>
        <v>7</v>
      </c>
      <c r="F2002" s="8">
        <f>(SUMIF(Invoice_Line_Items!B:B,Invoices!A2002,Invoice_Line_Items!G:G))*(1-C2002)</f>
        <v>7</v>
      </c>
      <c r="G2002" s="8">
        <f>SUMIF(Invoice_Line_Items!B:B,Invoices!A2002,Invoice_Line_Items!I:I)-(E2002-F2002)</f>
        <v>1.0999999999999996</v>
      </c>
      <c r="H2002" s="8">
        <f t="shared" si="62"/>
        <v>11</v>
      </c>
      <c r="I2002">
        <f t="shared" si="63"/>
        <v>2021</v>
      </c>
    </row>
    <row r="2003" spans="1:9" x14ac:dyDescent="0.15">
      <c r="A2003" t="s">
        <v>2107</v>
      </c>
      <c r="B2003" t="s">
        <v>19</v>
      </c>
      <c r="C2003" s="3">
        <v>0</v>
      </c>
      <c r="D2003" s="2">
        <v>44501.331204463189</v>
      </c>
      <c r="E2003" s="8">
        <f>(SUMIF(Invoice_Line_Items!B:B,Invoices!A2003,Invoice_Line_Items!G:G))</f>
        <v>793.75</v>
      </c>
      <c r="F2003" s="8">
        <f>(SUMIF(Invoice_Line_Items!B:B,Invoices!A2003,Invoice_Line_Items!G:G))*(1-C2003)</f>
        <v>793.75</v>
      </c>
      <c r="G2003" s="8">
        <f>SUMIF(Invoice_Line_Items!B:B,Invoices!A2003,Invoice_Line_Items!I:I)-(E2003-F2003)</f>
        <v>304.14999999999992</v>
      </c>
      <c r="H2003" s="8">
        <f t="shared" si="62"/>
        <v>11</v>
      </c>
      <c r="I2003">
        <f t="shared" si="63"/>
        <v>2021</v>
      </c>
    </row>
    <row r="2004" spans="1:9" x14ac:dyDescent="0.15">
      <c r="A2004" t="s">
        <v>2108</v>
      </c>
      <c r="B2004" t="s">
        <v>18</v>
      </c>
      <c r="C2004" s="3">
        <v>0</v>
      </c>
      <c r="D2004" s="2">
        <v>44501.719331455788</v>
      </c>
      <c r="E2004" s="8">
        <f>(SUMIF(Invoice_Line_Items!B:B,Invoices!A2004,Invoice_Line_Items!G:G))</f>
        <v>29.95</v>
      </c>
      <c r="F2004" s="8">
        <f>(SUMIF(Invoice_Line_Items!B:B,Invoices!A2004,Invoice_Line_Items!G:G))*(1-C2004)</f>
        <v>29.95</v>
      </c>
      <c r="G2004" s="8">
        <f>SUMIF(Invoice_Line_Items!B:B,Invoices!A2004,Invoice_Line_Items!I:I)-(E2004-F2004)</f>
        <v>15</v>
      </c>
      <c r="H2004" s="8">
        <f t="shared" si="62"/>
        <v>11</v>
      </c>
      <c r="I2004">
        <f t="shared" si="63"/>
        <v>2021</v>
      </c>
    </row>
    <row r="2005" spans="1:9" x14ac:dyDescent="0.15">
      <c r="A2005" t="s">
        <v>2109</v>
      </c>
      <c r="B2005" t="s">
        <v>29</v>
      </c>
      <c r="C2005" s="3">
        <v>0</v>
      </c>
      <c r="D2005" s="2">
        <v>44501.754450856017</v>
      </c>
      <c r="E2005" s="8">
        <f>(SUMIF(Invoice_Line_Items!B:B,Invoices!A2005,Invoice_Line_Items!G:G))</f>
        <v>1518.1000000000001</v>
      </c>
      <c r="F2005" s="8">
        <f>(SUMIF(Invoice_Line_Items!B:B,Invoices!A2005,Invoice_Line_Items!G:G))*(1-C2005)</f>
        <v>1518.1000000000001</v>
      </c>
      <c r="G2005" s="8">
        <f>SUMIF(Invoice_Line_Items!B:B,Invoices!A2005,Invoice_Line_Items!I:I)-(E2005-F2005)</f>
        <v>528.20000000000005</v>
      </c>
      <c r="H2005" s="8">
        <f t="shared" si="62"/>
        <v>11</v>
      </c>
      <c r="I2005">
        <f t="shared" si="63"/>
        <v>2021</v>
      </c>
    </row>
    <row r="2006" spans="1:9" x14ac:dyDescent="0.15">
      <c r="A2006" t="s">
        <v>2110</v>
      </c>
      <c r="B2006" t="s">
        <v>20</v>
      </c>
      <c r="C2006" s="3">
        <v>0</v>
      </c>
      <c r="D2006" s="2">
        <v>44502.157147657868</v>
      </c>
      <c r="E2006" s="8">
        <f>(SUMIF(Invoice_Line_Items!B:B,Invoices!A2006,Invoice_Line_Items!G:G))</f>
        <v>559.65</v>
      </c>
      <c r="F2006" s="8">
        <f>(SUMIF(Invoice_Line_Items!B:B,Invoices!A2006,Invoice_Line_Items!G:G))*(1-C2006)</f>
        <v>559.65</v>
      </c>
      <c r="G2006" s="8">
        <f>SUMIF(Invoice_Line_Items!B:B,Invoices!A2006,Invoice_Line_Items!I:I)-(E2006-F2006)</f>
        <v>195.65000000000003</v>
      </c>
      <c r="H2006" s="8">
        <f t="shared" si="62"/>
        <v>11</v>
      </c>
      <c r="I2006">
        <f t="shared" si="63"/>
        <v>2021</v>
      </c>
    </row>
    <row r="2007" spans="1:9" x14ac:dyDescent="0.15">
      <c r="A2007" t="s">
        <v>2111</v>
      </c>
      <c r="B2007" t="s">
        <v>24</v>
      </c>
      <c r="C2007" s="3">
        <v>0</v>
      </c>
      <c r="D2007" s="2">
        <v>44502.198929768987</v>
      </c>
      <c r="E2007" s="8">
        <f>(SUMIF(Invoice_Line_Items!B:B,Invoices!A2007,Invoice_Line_Items!G:G))</f>
        <v>903.94999999999993</v>
      </c>
      <c r="F2007" s="8">
        <f>(SUMIF(Invoice_Line_Items!B:B,Invoices!A2007,Invoice_Line_Items!G:G))*(1-C2007)</f>
        <v>903.94999999999993</v>
      </c>
      <c r="G2007" s="8">
        <f>SUMIF(Invoice_Line_Items!B:B,Invoices!A2007,Invoice_Line_Items!I:I)-(E2007-F2007)</f>
        <v>325.69999999999993</v>
      </c>
      <c r="H2007" s="8">
        <f t="shared" si="62"/>
        <v>11</v>
      </c>
      <c r="I2007">
        <f t="shared" si="63"/>
        <v>2021</v>
      </c>
    </row>
    <row r="2008" spans="1:9" x14ac:dyDescent="0.15">
      <c r="A2008" t="s">
        <v>2112</v>
      </c>
      <c r="B2008" t="s">
        <v>21</v>
      </c>
      <c r="C2008" s="3">
        <v>0.1</v>
      </c>
      <c r="D2008" s="2">
        <v>44502.635959891413</v>
      </c>
      <c r="E2008" s="8">
        <f>(SUMIF(Invoice_Line_Items!B:B,Invoices!A2008,Invoice_Line_Items!G:G))</f>
        <v>997.5</v>
      </c>
      <c r="F2008" s="8">
        <f>(SUMIF(Invoice_Line_Items!B:B,Invoices!A2008,Invoice_Line_Items!G:G))*(1-C2008)</f>
        <v>897.75</v>
      </c>
      <c r="G2008" s="8">
        <f>SUMIF(Invoice_Line_Items!B:B,Invoices!A2008,Invoice_Line_Items!I:I)-(E2008-F2008)</f>
        <v>272.74999999999994</v>
      </c>
      <c r="H2008" s="8">
        <f t="shared" si="62"/>
        <v>11</v>
      </c>
      <c r="I2008">
        <f t="shared" si="63"/>
        <v>2021</v>
      </c>
    </row>
    <row r="2009" spans="1:9" x14ac:dyDescent="0.15">
      <c r="A2009" t="s">
        <v>2113</v>
      </c>
      <c r="B2009" t="s">
        <v>19</v>
      </c>
      <c r="C2009" s="3">
        <v>0</v>
      </c>
      <c r="D2009" s="2">
        <v>44502.995973357276</v>
      </c>
      <c r="E2009" s="8">
        <f>(SUMIF(Invoice_Line_Items!B:B,Invoices!A2009,Invoice_Line_Items!G:G))</f>
        <v>79.95</v>
      </c>
      <c r="F2009" s="8">
        <f>(SUMIF(Invoice_Line_Items!B:B,Invoices!A2009,Invoice_Line_Items!G:G))*(1-C2009)</f>
        <v>79.95</v>
      </c>
      <c r="G2009" s="8">
        <f>SUMIF(Invoice_Line_Items!B:B,Invoices!A2009,Invoice_Line_Items!I:I)-(E2009-F2009)</f>
        <v>27.950000000000003</v>
      </c>
      <c r="H2009" s="8">
        <f t="shared" si="62"/>
        <v>11</v>
      </c>
      <c r="I2009">
        <f t="shared" si="63"/>
        <v>2021</v>
      </c>
    </row>
    <row r="2010" spans="1:9" x14ac:dyDescent="0.15">
      <c r="A2010" t="s">
        <v>2114</v>
      </c>
      <c r="B2010" t="s">
        <v>17</v>
      </c>
      <c r="C2010" s="3">
        <v>0</v>
      </c>
      <c r="D2010" s="2">
        <v>44503.049463652889</v>
      </c>
      <c r="E2010" s="8">
        <f>(SUMIF(Invoice_Line_Items!B:B,Invoices!A2010,Invoice_Line_Items!G:G))</f>
        <v>394.75</v>
      </c>
      <c r="F2010" s="8">
        <f>(SUMIF(Invoice_Line_Items!B:B,Invoices!A2010,Invoice_Line_Items!G:G))*(1-C2010)</f>
        <v>394.75</v>
      </c>
      <c r="G2010" s="8">
        <f>SUMIF(Invoice_Line_Items!B:B,Invoices!A2010,Invoice_Line_Items!I:I)-(E2010-F2010)</f>
        <v>70.999999999999986</v>
      </c>
      <c r="H2010" s="8">
        <f t="shared" si="62"/>
        <v>11</v>
      </c>
      <c r="I2010">
        <f t="shared" si="63"/>
        <v>2021</v>
      </c>
    </row>
    <row r="2011" spans="1:9" x14ac:dyDescent="0.15">
      <c r="A2011" t="s">
        <v>2115</v>
      </c>
      <c r="B2011" t="s">
        <v>18</v>
      </c>
      <c r="C2011" s="3">
        <v>0</v>
      </c>
      <c r="D2011" s="2">
        <v>44503.4057662165</v>
      </c>
      <c r="E2011" s="8">
        <f>(SUMIF(Invoice_Line_Items!B:B,Invoices!A2011,Invoice_Line_Items!G:G))</f>
        <v>934.2</v>
      </c>
      <c r="F2011" s="8">
        <f>(SUMIF(Invoice_Line_Items!B:B,Invoices!A2011,Invoice_Line_Items!G:G))*(1-C2011)</f>
        <v>934.2</v>
      </c>
      <c r="G2011" s="8">
        <f>SUMIF(Invoice_Line_Items!B:B,Invoices!A2011,Invoice_Line_Items!I:I)-(E2011-F2011)</f>
        <v>371.9</v>
      </c>
      <c r="H2011" s="8">
        <f t="shared" si="62"/>
        <v>11</v>
      </c>
      <c r="I2011">
        <f t="shared" si="63"/>
        <v>2021</v>
      </c>
    </row>
    <row r="2012" spans="1:9" x14ac:dyDescent="0.15">
      <c r="A2012" t="s">
        <v>2116</v>
      </c>
      <c r="B2012" t="s">
        <v>24</v>
      </c>
      <c r="C2012" s="3">
        <v>0</v>
      </c>
      <c r="D2012" s="2">
        <v>44503.433160101675</v>
      </c>
      <c r="E2012" s="8">
        <f>(SUMIF(Invoice_Line_Items!B:B,Invoices!A2012,Invoice_Line_Items!G:G))</f>
        <v>841.9</v>
      </c>
      <c r="F2012" s="8">
        <f>(SUMIF(Invoice_Line_Items!B:B,Invoices!A2012,Invoice_Line_Items!G:G))*(1-C2012)</f>
        <v>841.9</v>
      </c>
      <c r="G2012" s="8">
        <f>SUMIF(Invoice_Line_Items!B:B,Invoices!A2012,Invoice_Line_Items!I:I)-(E2012-F2012)</f>
        <v>327.14999999999998</v>
      </c>
      <c r="H2012" s="8">
        <f t="shared" si="62"/>
        <v>11</v>
      </c>
      <c r="I2012">
        <f t="shared" si="63"/>
        <v>2021</v>
      </c>
    </row>
    <row r="2013" spans="1:9" x14ac:dyDescent="0.15">
      <c r="A2013" t="s">
        <v>2117</v>
      </c>
      <c r="B2013" t="s">
        <v>24</v>
      </c>
      <c r="C2013" s="3">
        <v>0</v>
      </c>
      <c r="D2013" s="2">
        <v>44503.797739937552</v>
      </c>
      <c r="E2013" s="8">
        <f>(SUMIF(Invoice_Line_Items!B:B,Invoices!A2013,Invoice_Line_Items!G:G))</f>
        <v>1543.75</v>
      </c>
      <c r="F2013" s="8">
        <f>(SUMIF(Invoice_Line_Items!B:B,Invoices!A2013,Invoice_Line_Items!G:G))*(1-C2013)</f>
        <v>1543.75</v>
      </c>
      <c r="G2013" s="8">
        <f>SUMIF(Invoice_Line_Items!B:B,Invoices!A2013,Invoice_Line_Items!I:I)-(E2013-F2013)</f>
        <v>507.49999999999989</v>
      </c>
      <c r="H2013" s="8">
        <f t="shared" si="62"/>
        <v>11</v>
      </c>
      <c r="I2013">
        <f t="shared" si="63"/>
        <v>2021</v>
      </c>
    </row>
    <row r="2014" spans="1:9" x14ac:dyDescent="0.15">
      <c r="A2014" t="s">
        <v>2118</v>
      </c>
      <c r="B2014" t="s">
        <v>21</v>
      </c>
      <c r="C2014" s="3">
        <v>0</v>
      </c>
      <c r="D2014" s="2">
        <v>44503.97175373046</v>
      </c>
      <c r="E2014" s="8">
        <f>(SUMIF(Invoice_Line_Items!B:B,Invoices!A2014,Invoice_Line_Items!G:G))</f>
        <v>35.400000000000006</v>
      </c>
      <c r="F2014" s="8">
        <f>(SUMIF(Invoice_Line_Items!B:B,Invoices!A2014,Invoice_Line_Items!G:G))*(1-C2014)</f>
        <v>35.400000000000006</v>
      </c>
      <c r="G2014" s="8">
        <f>SUMIF(Invoice_Line_Items!B:B,Invoices!A2014,Invoice_Line_Items!I:I)-(E2014-F2014)</f>
        <v>13.8</v>
      </c>
      <c r="H2014" s="8">
        <f t="shared" si="62"/>
        <v>11</v>
      </c>
      <c r="I2014">
        <f t="shared" si="63"/>
        <v>2021</v>
      </c>
    </row>
    <row r="2015" spans="1:9" x14ac:dyDescent="0.15">
      <c r="A2015" t="s">
        <v>2119</v>
      </c>
      <c r="B2015" t="s">
        <v>19</v>
      </c>
      <c r="C2015" s="3">
        <v>0</v>
      </c>
      <c r="D2015" s="2">
        <v>44504.282419140654</v>
      </c>
      <c r="E2015" s="8">
        <f>(SUMIF(Invoice_Line_Items!B:B,Invoices!A2015,Invoice_Line_Items!G:G))</f>
        <v>56.75</v>
      </c>
      <c r="F2015" s="8">
        <f>(SUMIF(Invoice_Line_Items!B:B,Invoices!A2015,Invoice_Line_Items!G:G))*(1-C2015)</f>
        <v>56.75</v>
      </c>
      <c r="G2015" s="8">
        <f>SUMIF(Invoice_Line_Items!B:B,Invoices!A2015,Invoice_Line_Items!I:I)-(E2015-F2015)</f>
        <v>20.299999999999997</v>
      </c>
      <c r="H2015" s="8">
        <f t="shared" si="62"/>
        <v>11</v>
      </c>
      <c r="I2015">
        <f t="shared" si="63"/>
        <v>2021</v>
      </c>
    </row>
    <row r="2016" spans="1:9" x14ac:dyDescent="0.15">
      <c r="A2016" t="s">
        <v>2120</v>
      </c>
      <c r="B2016" t="s">
        <v>29</v>
      </c>
      <c r="C2016" s="3">
        <v>0.1</v>
      </c>
      <c r="D2016" s="2">
        <v>44504.463909689825</v>
      </c>
      <c r="E2016" s="8">
        <f>(SUMIF(Invoice_Line_Items!B:B,Invoices!A2016,Invoice_Line_Items!G:G))</f>
        <v>2673.1</v>
      </c>
      <c r="F2016" s="8">
        <f>(SUMIF(Invoice_Line_Items!B:B,Invoices!A2016,Invoice_Line_Items!G:G))*(1-C2016)</f>
        <v>2405.79</v>
      </c>
      <c r="G2016" s="8">
        <f>SUMIF(Invoice_Line_Items!B:B,Invoices!A2016,Invoice_Line_Items!I:I)-(E2016-F2016)</f>
        <v>714.64</v>
      </c>
      <c r="H2016" s="8">
        <f t="shared" si="62"/>
        <v>11</v>
      </c>
      <c r="I2016">
        <f t="shared" si="63"/>
        <v>2021</v>
      </c>
    </row>
    <row r="2017" spans="1:9" x14ac:dyDescent="0.15">
      <c r="A2017" t="s">
        <v>2121</v>
      </c>
      <c r="B2017" t="s">
        <v>25</v>
      </c>
      <c r="C2017" s="3">
        <v>0</v>
      </c>
      <c r="D2017" s="2">
        <v>44504.902985901048</v>
      </c>
      <c r="E2017" s="8">
        <f>(SUMIF(Invoice_Line_Items!B:B,Invoices!A2017,Invoice_Line_Items!G:G))</f>
        <v>2313.15</v>
      </c>
      <c r="F2017" s="8">
        <f>(SUMIF(Invoice_Line_Items!B:B,Invoices!A2017,Invoice_Line_Items!G:G))*(1-C2017)</f>
        <v>2313.15</v>
      </c>
      <c r="G2017" s="8">
        <f>SUMIF(Invoice_Line_Items!B:B,Invoices!A2017,Invoice_Line_Items!I:I)-(E2017-F2017)</f>
        <v>884.2</v>
      </c>
      <c r="H2017" s="8">
        <f t="shared" si="62"/>
        <v>11</v>
      </c>
      <c r="I2017">
        <f t="shared" si="63"/>
        <v>2021</v>
      </c>
    </row>
    <row r="2018" spans="1:9" x14ac:dyDescent="0.15">
      <c r="A2018" t="s">
        <v>2122</v>
      </c>
      <c r="B2018" t="s">
        <v>23</v>
      </c>
      <c r="C2018" s="3">
        <v>0</v>
      </c>
      <c r="D2018" s="2">
        <v>44505.262849263279</v>
      </c>
      <c r="E2018" s="8">
        <f>(SUMIF(Invoice_Line_Items!B:B,Invoices!A2018,Invoice_Line_Items!G:G))</f>
        <v>729.65</v>
      </c>
      <c r="F2018" s="8">
        <f>(SUMIF(Invoice_Line_Items!B:B,Invoices!A2018,Invoice_Line_Items!G:G))*(1-C2018)</f>
        <v>729.65</v>
      </c>
      <c r="G2018" s="8">
        <f>SUMIF(Invoice_Line_Items!B:B,Invoices!A2018,Invoice_Line_Items!I:I)-(E2018-F2018)</f>
        <v>271.8</v>
      </c>
      <c r="H2018" s="8">
        <f t="shared" si="62"/>
        <v>11</v>
      </c>
      <c r="I2018">
        <f t="shared" si="63"/>
        <v>2021</v>
      </c>
    </row>
    <row r="2019" spans="1:9" x14ac:dyDescent="0.15">
      <c r="A2019" t="s">
        <v>2123</v>
      </c>
      <c r="B2019" t="s">
        <v>17</v>
      </c>
      <c r="C2019" s="3">
        <v>0</v>
      </c>
      <c r="D2019" s="2">
        <v>44505.668161625785</v>
      </c>
      <c r="E2019" s="8">
        <f>(SUMIF(Invoice_Line_Items!B:B,Invoices!A2019,Invoice_Line_Items!G:G))</f>
        <v>79.95</v>
      </c>
      <c r="F2019" s="8">
        <f>(SUMIF(Invoice_Line_Items!B:B,Invoices!A2019,Invoice_Line_Items!G:G))*(1-C2019)</f>
        <v>79.95</v>
      </c>
      <c r="G2019" s="8">
        <f>SUMIF(Invoice_Line_Items!B:B,Invoices!A2019,Invoice_Line_Items!I:I)-(E2019-F2019)</f>
        <v>27.950000000000003</v>
      </c>
      <c r="H2019" s="8">
        <f t="shared" si="62"/>
        <v>11</v>
      </c>
      <c r="I2019">
        <f t="shared" si="63"/>
        <v>2021</v>
      </c>
    </row>
    <row r="2020" spans="1:9" x14ac:dyDescent="0.15">
      <c r="A2020" t="s">
        <v>2124</v>
      </c>
      <c r="B2020" t="s">
        <v>17</v>
      </c>
      <c r="C2020" s="3">
        <v>0.1</v>
      </c>
      <c r="D2020" s="2">
        <v>44506.002682405022</v>
      </c>
      <c r="E2020" s="8">
        <f>(SUMIF(Invoice_Line_Items!B:B,Invoices!A2020,Invoice_Line_Items!G:G))</f>
        <v>1117.8499999999997</v>
      </c>
      <c r="F2020" s="8">
        <f>(SUMIF(Invoice_Line_Items!B:B,Invoices!A2020,Invoice_Line_Items!G:G))*(1-C2020)</f>
        <v>1006.0649999999997</v>
      </c>
      <c r="G2020" s="8">
        <f>SUMIF(Invoice_Line_Items!B:B,Invoices!A2020,Invoice_Line_Items!I:I)-(E2020-F2020)</f>
        <v>302.61500000000001</v>
      </c>
      <c r="H2020" s="8">
        <f t="shared" si="62"/>
        <v>11</v>
      </c>
      <c r="I2020">
        <f t="shared" si="63"/>
        <v>2021</v>
      </c>
    </row>
    <row r="2021" spans="1:9" x14ac:dyDescent="0.15">
      <c r="A2021" t="s">
        <v>2125</v>
      </c>
      <c r="B2021" t="s">
        <v>20</v>
      </c>
      <c r="C2021" s="3">
        <v>0</v>
      </c>
      <c r="D2021" s="2">
        <v>44506.45272282901</v>
      </c>
      <c r="E2021" s="8">
        <f>(SUMIF(Invoice_Line_Items!B:B,Invoices!A2021,Invoice_Line_Items!G:G))</f>
        <v>8.9499999999999993</v>
      </c>
      <c r="F2021" s="8">
        <f>(SUMIF(Invoice_Line_Items!B:B,Invoices!A2021,Invoice_Line_Items!G:G))*(1-C2021)</f>
        <v>8.9499999999999993</v>
      </c>
      <c r="G2021" s="8">
        <f>SUMIF(Invoice_Line_Items!B:B,Invoices!A2021,Invoice_Line_Items!I:I)-(E2021-F2021)</f>
        <v>5.6999999999999993</v>
      </c>
      <c r="H2021" s="8">
        <f t="shared" si="62"/>
        <v>11</v>
      </c>
      <c r="I2021">
        <f t="shared" si="63"/>
        <v>2021</v>
      </c>
    </row>
    <row r="2022" spans="1:9" x14ac:dyDescent="0.15">
      <c r="A2022" t="s">
        <v>2126</v>
      </c>
      <c r="B2022" t="s">
        <v>22</v>
      </c>
      <c r="C2022" s="3">
        <v>0</v>
      </c>
      <c r="D2022" s="2">
        <v>44506.454435997279</v>
      </c>
      <c r="E2022" s="8">
        <f>(SUMIF(Invoice_Line_Items!B:B,Invoices!A2022,Invoice_Line_Items!G:G))</f>
        <v>970.3</v>
      </c>
      <c r="F2022" s="8">
        <f>(SUMIF(Invoice_Line_Items!B:B,Invoices!A2022,Invoice_Line_Items!G:G))*(1-C2022)</f>
        <v>970.3</v>
      </c>
      <c r="G2022" s="8">
        <f>SUMIF(Invoice_Line_Items!B:B,Invoices!A2022,Invoice_Line_Items!I:I)-(E2022-F2022)</f>
        <v>371.5</v>
      </c>
      <c r="H2022" s="8">
        <f t="shared" si="62"/>
        <v>11</v>
      </c>
      <c r="I2022">
        <f t="shared" si="63"/>
        <v>2021</v>
      </c>
    </row>
    <row r="2023" spans="1:9" x14ac:dyDescent="0.15">
      <c r="A2023" t="s">
        <v>2127</v>
      </c>
      <c r="B2023" t="s">
        <v>23</v>
      </c>
      <c r="C2023" s="3">
        <v>0.1</v>
      </c>
      <c r="D2023" s="2">
        <v>44506.931494182689</v>
      </c>
      <c r="E2023" s="8">
        <f>(SUMIF(Invoice_Line_Items!B:B,Invoices!A2023,Invoice_Line_Items!G:G))</f>
        <v>15.95</v>
      </c>
      <c r="F2023" s="8">
        <f>(SUMIF(Invoice_Line_Items!B:B,Invoices!A2023,Invoice_Line_Items!G:G))*(1-C2023)</f>
        <v>14.355</v>
      </c>
      <c r="G2023" s="8">
        <f>SUMIF(Invoice_Line_Items!B:B,Invoices!A2023,Invoice_Line_Items!I:I)-(E2023-F2023)</f>
        <v>4.4050000000000011</v>
      </c>
      <c r="H2023" s="8">
        <f t="shared" si="62"/>
        <v>11</v>
      </c>
      <c r="I2023">
        <f t="shared" si="63"/>
        <v>2021</v>
      </c>
    </row>
    <row r="2024" spans="1:9" x14ac:dyDescent="0.15">
      <c r="A2024" t="s">
        <v>2128</v>
      </c>
      <c r="B2024" t="s">
        <v>29</v>
      </c>
      <c r="C2024" s="3">
        <v>0</v>
      </c>
      <c r="D2024" s="2">
        <v>44507.174513950202</v>
      </c>
      <c r="E2024" s="8">
        <f>(SUMIF(Invoice_Line_Items!B:B,Invoices!A2024,Invoice_Line_Items!G:G))</f>
        <v>1549.15</v>
      </c>
      <c r="F2024" s="8">
        <f>(SUMIF(Invoice_Line_Items!B:B,Invoices!A2024,Invoice_Line_Items!G:G))*(1-C2024)</f>
        <v>1549.15</v>
      </c>
      <c r="G2024" s="8">
        <f>SUMIF(Invoice_Line_Items!B:B,Invoices!A2024,Invoice_Line_Items!I:I)-(E2024-F2024)</f>
        <v>618.60000000000014</v>
      </c>
      <c r="H2024" s="8">
        <f t="shared" si="62"/>
        <v>11</v>
      </c>
      <c r="I2024">
        <f t="shared" si="63"/>
        <v>2021</v>
      </c>
    </row>
    <row r="2025" spans="1:9" x14ac:dyDescent="0.15">
      <c r="A2025" t="s">
        <v>2129</v>
      </c>
      <c r="B2025" t="s">
        <v>25</v>
      </c>
      <c r="C2025" s="3">
        <v>0.1</v>
      </c>
      <c r="D2025" s="2">
        <v>44507.182835820146</v>
      </c>
      <c r="E2025" s="8">
        <f>(SUMIF(Invoice_Line_Items!B:B,Invoices!A2025,Invoice_Line_Items!G:G))</f>
        <v>364.94999999999993</v>
      </c>
      <c r="F2025" s="8">
        <f>(SUMIF(Invoice_Line_Items!B:B,Invoices!A2025,Invoice_Line_Items!G:G))*(1-C2025)</f>
        <v>328.45499999999993</v>
      </c>
      <c r="G2025" s="8">
        <f>SUMIF(Invoice_Line_Items!B:B,Invoices!A2025,Invoice_Line_Items!I:I)-(E2025-F2025)</f>
        <v>120.35499999999996</v>
      </c>
      <c r="H2025" s="8">
        <f t="shared" si="62"/>
        <v>11</v>
      </c>
      <c r="I2025">
        <f t="shared" si="63"/>
        <v>2021</v>
      </c>
    </row>
    <row r="2026" spans="1:9" x14ac:dyDescent="0.15">
      <c r="A2026" t="s">
        <v>2130</v>
      </c>
      <c r="B2026" t="s">
        <v>19</v>
      </c>
      <c r="C2026" s="3">
        <v>0</v>
      </c>
      <c r="D2026" s="2">
        <v>44507.495642289548</v>
      </c>
      <c r="E2026" s="8">
        <f>(SUMIF(Invoice_Line_Items!B:B,Invoices!A2026,Invoice_Line_Items!G:G))</f>
        <v>185.14999999999998</v>
      </c>
      <c r="F2026" s="8">
        <f>(SUMIF(Invoice_Line_Items!B:B,Invoices!A2026,Invoice_Line_Items!G:G))*(1-C2026)</f>
        <v>185.14999999999998</v>
      </c>
      <c r="G2026" s="8">
        <f>SUMIF(Invoice_Line_Items!B:B,Invoices!A2026,Invoice_Line_Items!I:I)-(E2026-F2026)</f>
        <v>60.149999999999984</v>
      </c>
      <c r="H2026" s="8">
        <f t="shared" si="62"/>
        <v>11</v>
      </c>
      <c r="I2026">
        <f t="shared" si="63"/>
        <v>2021</v>
      </c>
    </row>
    <row r="2027" spans="1:9" x14ac:dyDescent="0.15">
      <c r="A2027" t="s">
        <v>2131</v>
      </c>
      <c r="B2027" t="s">
        <v>17</v>
      </c>
      <c r="C2027" s="3">
        <v>0.2</v>
      </c>
      <c r="D2027" s="2">
        <v>44507.711276612172</v>
      </c>
      <c r="E2027" s="8">
        <f>(SUMIF(Invoice_Line_Items!B:B,Invoices!A2027,Invoice_Line_Items!G:G))</f>
        <v>2.95</v>
      </c>
      <c r="F2027" s="8">
        <f>(SUMIF(Invoice_Line_Items!B:B,Invoices!A2027,Invoice_Line_Items!G:G))*(1-C2027)</f>
        <v>2.3600000000000003</v>
      </c>
      <c r="G2027" s="8">
        <f>SUMIF(Invoice_Line_Items!B:B,Invoices!A2027,Invoice_Line_Items!I:I)-(E2027-F2027)</f>
        <v>0.56000000000000028</v>
      </c>
      <c r="H2027" s="8">
        <f t="shared" si="62"/>
        <v>11</v>
      </c>
      <c r="I2027">
        <f t="shared" si="63"/>
        <v>2021</v>
      </c>
    </row>
    <row r="2028" spans="1:9" x14ac:dyDescent="0.15">
      <c r="A2028" t="s">
        <v>2132</v>
      </c>
      <c r="B2028" t="s">
        <v>21</v>
      </c>
      <c r="C2028" s="3">
        <v>0</v>
      </c>
      <c r="D2028" s="2">
        <v>44507.961367813892</v>
      </c>
      <c r="E2028" s="8">
        <f>(SUMIF(Invoice_Line_Items!B:B,Invoices!A2028,Invoice_Line_Items!G:G))</f>
        <v>407.64999999999992</v>
      </c>
      <c r="F2028" s="8">
        <f>(SUMIF(Invoice_Line_Items!B:B,Invoices!A2028,Invoice_Line_Items!G:G))*(1-C2028)</f>
        <v>407.64999999999992</v>
      </c>
      <c r="G2028" s="8">
        <f>SUMIF(Invoice_Line_Items!B:B,Invoices!A2028,Invoice_Line_Items!I:I)-(E2028-F2028)</f>
        <v>91.299999999999969</v>
      </c>
      <c r="H2028" s="8">
        <f t="shared" si="62"/>
        <v>11</v>
      </c>
      <c r="I2028">
        <f t="shared" si="63"/>
        <v>2021</v>
      </c>
    </row>
    <row r="2029" spans="1:9" x14ac:dyDescent="0.15">
      <c r="A2029" t="s">
        <v>2133</v>
      </c>
      <c r="B2029" t="s">
        <v>19</v>
      </c>
      <c r="C2029" s="3">
        <v>0</v>
      </c>
      <c r="D2029" s="2">
        <v>44508.317326009426</v>
      </c>
      <c r="E2029" s="8">
        <f>(SUMIF(Invoice_Line_Items!B:B,Invoices!A2029,Invoice_Line_Items!G:G))</f>
        <v>1551.1499999999999</v>
      </c>
      <c r="F2029" s="8">
        <f>(SUMIF(Invoice_Line_Items!B:B,Invoices!A2029,Invoice_Line_Items!G:G))*(1-C2029)</f>
        <v>1551.1499999999999</v>
      </c>
      <c r="G2029" s="8">
        <f>SUMIF(Invoice_Line_Items!B:B,Invoices!A2029,Invoice_Line_Items!I:I)-(E2029-F2029)</f>
        <v>659.9</v>
      </c>
      <c r="H2029" s="8">
        <f t="shared" si="62"/>
        <v>11</v>
      </c>
      <c r="I2029">
        <f t="shared" si="63"/>
        <v>2021</v>
      </c>
    </row>
    <row r="2030" spans="1:9" x14ac:dyDescent="0.15">
      <c r="A2030" t="s">
        <v>2134</v>
      </c>
      <c r="B2030" t="s">
        <v>29</v>
      </c>
      <c r="C2030" s="3">
        <v>0.1</v>
      </c>
      <c r="D2030" s="2">
        <v>44508.644552599566</v>
      </c>
      <c r="E2030" s="8">
        <f>(SUMIF(Invoice_Line_Items!B:B,Invoices!A2030,Invoice_Line_Items!G:G))</f>
        <v>2195.2000000000003</v>
      </c>
      <c r="F2030" s="8">
        <f>(SUMIF(Invoice_Line_Items!B:B,Invoices!A2030,Invoice_Line_Items!G:G))*(1-C2030)</f>
        <v>1975.6800000000003</v>
      </c>
      <c r="G2030" s="8">
        <f>SUMIF(Invoice_Line_Items!B:B,Invoices!A2030,Invoice_Line_Items!I:I)-(E2030-F2030)</f>
        <v>681.53</v>
      </c>
      <c r="H2030" s="8">
        <f t="shared" si="62"/>
        <v>11</v>
      </c>
      <c r="I2030">
        <f t="shared" si="63"/>
        <v>2021</v>
      </c>
    </row>
    <row r="2031" spans="1:9" x14ac:dyDescent="0.15">
      <c r="A2031" t="s">
        <v>2135</v>
      </c>
      <c r="B2031" t="s">
        <v>24</v>
      </c>
      <c r="C2031" s="3">
        <v>0.1</v>
      </c>
      <c r="D2031" s="2">
        <v>44508.873127714913</v>
      </c>
      <c r="E2031" s="8">
        <f>(SUMIF(Invoice_Line_Items!B:B,Invoices!A2031,Invoice_Line_Items!G:G))</f>
        <v>92.8</v>
      </c>
      <c r="F2031" s="8">
        <f>(SUMIF(Invoice_Line_Items!B:B,Invoices!A2031,Invoice_Line_Items!G:G))*(1-C2031)</f>
        <v>83.52</v>
      </c>
      <c r="G2031" s="8">
        <f>SUMIF(Invoice_Line_Items!B:B,Invoices!A2031,Invoice_Line_Items!I:I)-(E2031-F2031)</f>
        <v>36.869999999999997</v>
      </c>
      <c r="H2031" s="8">
        <f t="shared" si="62"/>
        <v>11</v>
      </c>
      <c r="I2031">
        <f t="shared" si="63"/>
        <v>2021</v>
      </c>
    </row>
    <row r="2032" spans="1:9" x14ac:dyDescent="0.15">
      <c r="A2032" t="s">
        <v>2136</v>
      </c>
      <c r="B2032" t="s">
        <v>23</v>
      </c>
      <c r="C2032" s="3">
        <v>0.1</v>
      </c>
      <c r="D2032" s="2">
        <v>44509.156428906681</v>
      </c>
      <c r="E2032" s="8">
        <f>(SUMIF(Invoice_Line_Items!B:B,Invoices!A2032,Invoice_Line_Items!G:G))</f>
        <v>204.6</v>
      </c>
      <c r="F2032" s="8">
        <f>(SUMIF(Invoice_Line_Items!B:B,Invoices!A2032,Invoice_Line_Items!G:G))*(1-C2032)</f>
        <v>184.14</v>
      </c>
      <c r="G2032" s="8">
        <f>SUMIF(Invoice_Line_Items!B:B,Invoices!A2032,Invoice_Line_Items!I:I)-(E2032-F2032)</f>
        <v>51.539999999999978</v>
      </c>
      <c r="H2032" s="8">
        <f t="shared" si="62"/>
        <v>11</v>
      </c>
      <c r="I2032">
        <f t="shared" si="63"/>
        <v>2021</v>
      </c>
    </row>
    <row r="2033" spans="1:9" x14ac:dyDescent="0.15">
      <c r="A2033" t="s">
        <v>2137</v>
      </c>
      <c r="B2033" t="s">
        <v>22</v>
      </c>
      <c r="C2033" s="3">
        <v>0</v>
      </c>
      <c r="D2033" s="2">
        <v>44509.344895017908</v>
      </c>
      <c r="E2033" s="8">
        <f>(SUMIF(Invoice_Line_Items!B:B,Invoices!A2033,Invoice_Line_Items!G:G))</f>
        <v>239.45</v>
      </c>
      <c r="F2033" s="8">
        <f>(SUMIF(Invoice_Line_Items!B:B,Invoices!A2033,Invoice_Line_Items!G:G))*(1-C2033)</f>
        <v>239.45</v>
      </c>
      <c r="G2033" s="8">
        <f>SUMIF(Invoice_Line_Items!B:B,Invoices!A2033,Invoice_Line_Items!I:I)-(E2033-F2033)</f>
        <v>97.05</v>
      </c>
      <c r="H2033" s="8">
        <f t="shared" si="62"/>
        <v>11</v>
      </c>
      <c r="I2033">
        <f t="shared" si="63"/>
        <v>2021</v>
      </c>
    </row>
    <row r="2034" spans="1:9" x14ac:dyDescent="0.15">
      <c r="A2034" t="s">
        <v>2138</v>
      </c>
      <c r="B2034" t="s">
        <v>25</v>
      </c>
      <c r="C2034" s="3">
        <v>0</v>
      </c>
      <c r="D2034" s="2">
        <v>44509.556972455823</v>
      </c>
      <c r="E2034" s="8">
        <f>(SUMIF(Invoice_Line_Items!B:B,Invoices!A2034,Invoice_Line_Items!G:G))</f>
        <v>59.849999999999994</v>
      </c>
      <c r="F2034" s="8">
        <f>(SUMIF(Invoice_Line_Items!B:B,Invoices!A2034,Invoice_Line_Items!G:G))*(1-C2034)</f>
        <v>59.849999999999994</v>
      </c>
      <c r="G2034" s="8">
        <f>SUMIF(Invoice_Line_Items!B:B,Invoices!A2034,Invoice_Line_Items!I:I)-(E2034-F2034)</f>
        <v>22.349999999999998</v>
      </c>
      <c r="H2034" s="8">
        <f t="shared" si="62"/>
        <v>11</v>
      </c>
      <c r="I2034">
        <f t="shared" si="63"/>
        <v>2021</v>
      </c>
    </row>
    <row r="2035" spans="1:9" x14ac:dyDescent="0.15">
      <c r="A2035" t="s">
        <v>2139</v>
      </c>
      <c r="B2035" t="s">
        <v>20</v>
      </c>
      <c r="C2035" s="3">
        <v>0.2</v>
      </c>
      <c r="D2035" s="2">
        <v>44509.968196995324</v>
      </c>
      <c r="E2035" s="8">
        <f>(SUMIF(Invoice_Line_Items!B:B,Invoices!A2035,Invoice_Line_Items!G:G))</f>
        <v>389.84999999999997</v>
      </c>
      <c r="F2035" s="8">
        <f>(SUMIF(Invoice_Line_Items!B:B,Invoices!A2035,Invoice_Line_Items!G:G))*(1-C2035)</f>
        <v>311.88</v>
      </c>
      <c r="G2035" s="8">
        <f>SUMIF(Invoice_Line_Items!B:B,Invoices!A2035,Invoice_Line_Items!I:I)-(E2035-F2035)</f>
        <v>43.379999999999995</v>
      </c>
      <c r="H2035" s="8">
        <f t="shared" si="62"/>
        <v>11</v>
      </c>
      <c r="I2035">
        <f t="shared" si="63"/>
        <v>2021</v>
      </c>
    </row>
    <row r="2036" spans="1:9" x14ac:dyDescent="0.15">
      <c r="A2036" t="s">
        <v>2140</v>
      </c>
      <c r="B2036" t="s">
        <v>17</v>
      </c>
      <c r="C2036" s="3">
        <v>0</v>
      </c>
      <c r="D2036" s="2">
        <v>44510.059800913936</v>
      </c>
      <c r="E2036" s="8">
        <f>(SUMIF(Invoice_Line_Items!B:B,Invoices!A2036,Invoice_Line_Items!G:G))</f>
        <v>509.85</v>
      </c>
      <c r="F2036" s="8">
        <f>(SUMIF(Invoice_Line_Items!B:B,Invoices!A2036,Invoice_Line_Items!G:G))*(1-C2036)</f>
        <v>509.85</v>
      </c>
      <c r="G2036" s="8">
        <f>SUMIF(Invoice_Line_Items!B:B,Invoices!A2036,Invoice_Line_Items!I:I)-(E2036-F2036)</f>
        <v>189.45</v>
      </c>
      <c r="H2036" s="8">
        <f t="shared" si="62"/>
        <v>11</v>
      </c>
      <c r="I2036">
        <f t="shared" si="63"/>
        <v>2021</v>
      </c>
    </row>
    <row r="2037" spans="1:9" x14ac:dyDescent="0.15">
      <c r="A2037" t="s">
        <v>2141</v>
      </c>
      <c r="B2037" t="s">
        <v>24</v>
      </c>
      <c r="C2037" s="3">
        <v>0</v>
      </c>
      <c r="D2037" s="2">
        <v>44510.081934605783</v>
      </c>
      <c r="E2037" s="8">
        <f>(SUMIF(Invoice_Line_Items!B:B,Invoices!A2037,Invoice_Line_Items!G:G))</f>
        <v>860.15</v>
      </c>
      <c r="F2037" s="8">
        <f>(SUMIF(Invoice_Line_Items!B:B,Invoices!A2037,Invoice_Line_Items!G:G))*(1-C2037)</f>
        <v>860.15</v>
      </c>
      <c r="G2037" s="8">
        <f>SUMIF(Invoice_Line_Items!B:B,Invoices!A2037,Invoice_Line_Items!I:I)-(E2037-F2037)</f>
        <v>265.74999999999994</v>
      </c>
      <c r="H2037" s="8">
        <f t="shared" si="62"/>
        <v>11</v>
      </c>
      <c r="I2037">
        <f t="shared" si="63"/>
        <v>2021</v>
      </c>
    </row>
    <row r="2038" spans="1:9" x14ac:dyDescent="0.15">
      <c r="A2038" t="s">
        <v>2142</v>
      </c>
      <c r="B2038" t="s">
        <v>22</v>
      </c>
      <c r="C2038" s="3">
        <v>0.1</v>
      </c>
      <c r="D2038" s="2">
        <v>44510.21171343157</v>
      </c>
      <c r="E2038" s="8">
        <f>(SUMIF(Invoice_Line_Items!B:B,Invoices!A2038,Invoice_Line_Items!G:G))</f>
        <v>3469.0999999999995</v>
      </c>
      <c r="F2038" s="8">
        <f>(SUMIF(Invoice_Line_Items!B:B,Invoices!A2038,Invoice_Line_Items!G:G))*(1-C2038)</f>
        <v>3122.1899999999996</v>
      </c>
      <c r="G2038" s="8">
        <f>SUMIF(Invoice_Line_Items!B:B,Invoices!A2038,Invoice_Line_Items!I:I)-(E2038-F2038)</f>
        <v>765.93999999999983</v>
      </c>
      <c r="H2038" s="8">
        <f t="shared" si="62"/>
        <v>11</v>
      </c>
      <c r="I2038">
        <f t="shared" si="63"/>
        <v>2021</v>
      </c>
    </row>
    <row r="2039" spans="1:9" x14ac:dyDescent="0.15">
      <c r="A2039" t="s">
        <v>2143</v>
      </c>
      <c r="B2039" t="s">
        <v>19</v>
      </c>
      <c r="C2039" s="3">
        <v>0</v>
      </c>
      <c r="D2039" s="2">
        <v>44510.229607728812</v>
      </c>
      <c r="E2039" s="8">
        <f>(SUMIF(Invoice_Line_Items!B:B,Invoices!A2039,Invoice_Line_Items!G:G))</f>
        <v>19.45</v>
      </c>
      <c r="F2039" s="8">
        <f>(SUMIF(Invoice_Line_Items!B:B,Invoices!A2039,Invoice_Line_Items!G:G))*(1-C2039)</f>
        <v>19.45</v>
      </c>
      <c r="G2039" s="8">
        <f>SUMIF(Invoice_Line_Items!B:B,Invoices!A2039,Invoice_Line_Items!I:I)-(E2039-F2039)</f>
        <v>6.55</v>
      </c>
      <c r="H2039" s="8">
        <f t="shared" si="62"/>
        <v>11</v>
      </c>
      <c r="I2039">
        <f t="shared" si="63"/>
        <v>2021</v>
      </c>
    </row>
    <row r="2040" spans="1:9" x14ac:dyDescent="0.15">
      <c r="A2040" t="s">
        <v>2144</v>
      </c>
      <c r="B2040" t="s">
        <v>24</v>
      </c>
      <c r="C2040" s="3">
        <v>0</v>
      </c>
      <c r="D2040" s="2">
        <v>44510.446381794965</v>
      </c>
      <c r="E2040" s="8">
        <f>(SUMIF(Invoice_Line_Items!B:B,Invoices!A2040,Invoice_Line_Items!G:G))</f>
        <v>2.95</v>
      </c>
      <c r="F2040" s="8">
        <f>(SUMIF(Invoice_Line_Items!B:B,Invoices!A2040,Invoice_Line_Items!G:G))*(1-C2040)</f>
        <v>2.95</v>
      </c>
      <c r="G2040" s="8">
        <f>SUMIF(Invoice_Line_Items!B:B,Invoices!A2040,Invoice_Line_Items!I:I)-(E2040-F2040)</f>
        <v>1.1500000000000001</v>
      </c>
      <c r="H2040" s="8">
        <f t="shared" si="62"/>
        <v>11</v>
      </c>
      <c r="I2040">
        <f t="shared" si="63"/>
        <v>2021</v>
      </c>
    </row>
    <row r="2041" spans="1:9" x14ac:dyDescent="0.15">
      <c r="A2041" t="s">
        <v>2145</v>
      </c>
      <c r="B2041" t="s">
        <v>23</v>
      </c>
      <c r="C2041" s="3">
        <v>0</v>
      </c>
      <c r="D2041" s="2">
        <v>44510.861863266662</v>
      </c>
      <c r="E2041" s="8">
        <f>(SUMIF(Invoice_Line_Items!B:B,Invoices!A2041,Invoice_Line_Items!G:G))</f>
        <v>17.899999999999999</v>
      </c>
      <c r="F2041" s="8">
        <f>(SUMIF(Invoice_Line_Items!B:B,Invoices!A2041,Invoice_Line_Items!G:G))*(1-C2041)</f>
        <v>17.899999999999999</v>
      </c>
      <c r="G2041" s="8">
        <f>SUMIF(Invoice_Line_Items!B:B,Invoices!A2041,Invoice_Line_Items!I:I)-(E2041-F2041)</f>
        <v>8.8999999999999986</v>
      </c>
      <c r="H2041" s="8">
        <f t="shared" si="62"/>
        <v>11</v>
      </c>
      <c r="I2041">
        <f t="shared" si="63"/>
        <v>2021</v>
      </c>
    </row>
    <row r="2042" spans="1:9" x14ac:dyDescent="0.15">
      <c r="A2042" t="s">
        <v>2146</v>
      </c>
      <c r="B2042" t="s">
        <v>20</v>
      </c>
      <c r="C2042" s="3">
        <v>0</v>
      </c>
      <c r="D2042" s="2">
        <v>44511.223431514394</v>
      </c>
      <c r="E2042" s="8">
        <f>(SUMIF(Invoice_Line_Items!B:B,Invoices!A2042,Invoice_Line_Items!G:G))</f>
        <v>492.4</v>
      </c>
      <c r="F2042" s="8">
        <f>(SUMIF(Invoice_Line_Items!B:B,Invoices!A2042,Invoice_Line_Items!G:G))*(1-C2042)</f>
        <v>492.4</v>
      </c>
      <c r="G2042" s="8">
        <f>SUMIF(Invoice_Line_Items!B:B,Invoices!A2042,Invoice_Line_Items!I:I)-(E2042-F2042)</f>
        <v>188.9</v>
      </c>
      <c r="H2042" s="8">
        <f t="shared" si="62"/>
        <v>11</v>
      </c>
      <c r="I2042">
        <f t="shared" si="63"/>
        <v>2021</v>
      </c>
    </row>
    <row r="2043" spans="1:9" x14ac:dyDescent="0.15">
      <c r="A2043" t="s">
        <v>2147</v>
      </c>
      <c r="B2043" t="s">
        <v>20</v>
      </c>
      <c r="C2043" s="3">
        <v>0</v>
      </c>
      <c r="D2043" s="2">
        <v>44511.365049331296</v>
      </c>
      <c r="E2043" s="8">
        <f>(SUMIF(Invoice_Line_Items!B:B,Invoices!A2043,Invoice_Line_Items!G:G))</f>
        <v>208.35</v>
      </c>
      <c r="F2043" s="8">
        <f>(SUMIF(Invoice_Line_Items!B:B,Invoices!A2043,Invoice_Line_Items!G:G))*(1-C2043)</f>
        <v>208.35</v>
      </c>
      <c r="G2043" s="8">
        <f>SUMIF(Invoice_Line_Items!B:B,Invoices!A2043,Invoice_Line_Items!I:I)-(E2043-F2043)</f>
        <v>77.95</v>
      </c>
      <c r="H2043" s="8">
        <f t="shared" si="62"/>
        <v>11</v>
      </c>
      <c r="I2043">
        <f t="shared" si="63"/>
        <v>2021</v>
      </c>
    </row>
    <row r="2044" spans="1:9" x14ac:dyDescent="0.15">
      <c r="A2044" t="s">
        <v>2148</v>
      </c>
      <c r="B2044" t="s">
        <v>29</v>
      </c>
      <c r="C2044" s="3">
        <v>0</v>
      </c>
      <c r="D2044" s="2">
        <v>44511.743511579552</v>
      </c>
      <c r="E2044" s="8">
        <f>(SUMIF(Invoice_Line_Items!B:B,Invoices!A2044,Invoice_Line_Items!G:G))</f>
        <v>317.59999999999997</v>
      </c>
      <c r="F2044" s="8">
        <f>(SUMIF(Invoice_Line_Items!B:B,Invoices!A2044,Invoice_Line_Items!G:G))*(1-C2044)</f>
        <v>317.59999999999997</v>
      </c>
      <c r="G2044" s="8">
        <f>SUMIF(Invoice_Line_Items!B:B,Invoices!A2044,Invoice_Line_Items!I:I)-(E2044-F2044)</f>
        <v>115.05000000000001</v>
      </c>
      <c r="H2044" s="8">
        <f t="shared" si="62"/>
        <v>11</v>
      </c>
      <c r="I2044">
        <f t="shared" si="63"/>
        <v>2021</v>
      </c>
    </row>
    <row r="2045" spans="1:9" x14ac:dyDescent="0.15">
      <c r="A2045" t="s">
        <v>2149</v>
      </c>
      <c r="B2045" t="s">
        <v>25</v>
      </c>
      <c r="C2045" s="3">
        <v>0</v>
      </c>
      <c r="D2045" s="2">
        <v>44511.771074795681</v>
      </c>
      <c r="E2045" s="8">
        <f>(SUMIF(Invoice_Line_Items!B:B,Invoices!A2045,Invoice_Line_Items!G:G))</f>
        <v>62.25</v>
      </c>
      <c r="F2045" s="8">
        <f>(SUMIF(Invoice_Line_Items!B:B,Invoices!A2045,Invoice_Line_Items!G:G))*(1-C2045)</f>
        <v>62.25</v>
      </c>
      <c r="G2045" s="8">
        <f>SUMIF(Invoice_Line_Items!B:B,Invoices!A2045,Invoice_Line_Items!I:I)-(E2045-F2045)</f>
        <v>18.749999999999996</v>
      </c>
      <c r="H2045" s="8">
        <f t="shared" si="62"/>
        <v>11</v>
      </c>
      <c r="I2045">
        <f t="shared" si="63"/>
        <v>2021</v>
      </c>
    </row>
    <row r="2046" spans="1:9" x14ac:dyDescent="0.15">
      <c r="A2046" t="s">
        <v>2150</v>
      </c>
      <c r="B2046" t="s">
        <v>19</v>
      </c>
      <c r="C2046" s="3">
        <v>0</v>
      </c>
      <c r="D2046" s="2">
        <v>44511.938854670392</v>
      </c>
      <c r="E2046" s="8">
        <f>(SUMIF(Invoice_Line_Items!B:B,Invoices!A2046,Invoice_Line_Items!G:G))</f>
        <v>48.25</v>
      </c>
      <c r="F2046" s="8">
        <f>(SUMIF(Invoice_Line_Items!B:B,Invoices!A2046,Invoice_Line_Items!G:G))*(1-C2046)</f>
        <v>48.25</v>
      </c>
      <c r="G2046" s="8">
        <f>SUMIF(Invoice_Line_Items!B:B,Invoices!A2046,Invoice_Line_Items!I:I)-(E2046-F2046)</f>
        <v>26.549999999999997</v>
      </c>
      <c r="H2046" s="8">
        <f t="shared" si="62"/>
        <v>11</v>
      </c>
      <c r="I2046">
        <f t="shared" si="63"/>
        <v>2021</v>
      </c>
    </row>
    <row r="2047" spans="1:9" x14ac:dyDescent="0.15">
      <c r="A2047" t="s">
        <v>2151</v>
      </c>
      <c r="B2047" t="s">
        <v>29</v>
      </c>
      <c r="C2047" s="3">
        <v>0.1</v>
      </c>
      <c r="D2047" s="2">
        <v>44512.059733213871</v>
      </c>
      <c r="E2047" s="8">
        <f>(SUMIF(Invoice_Line_Items!B:B,Invoices!A2047,Invoice_Line_Items!G:G))</f>
        <v>655.45</v>
      </c>
      <c r="F2047" s="8">
        <f>(SUMIF(Invoice_Line_Items!B:B,Invoices!A2047,Invoice_Line_Items!G:G))*(1-C2047)</f>
        <v>589.90500000000009</v>
      </c>
      <c r="G2047" s="8">
        <f>SUMIF(Invoice_Line_Items!B:B,Invoices!A2047,Invoice_Line_Items!I:I)-(E2047-F2047)</f>
        <v>154.90500000000003</v>
      </c>
      <c r="H2047" s="8">
        <f t="shared" si="62"/>
        <v>11</v>
      </c>
      <c r="I2047">
        <f t="shared" si="63"/>
        <v>2021</v>
      </c>
    </row>
    <row r="2048" spans="1:9" x14ac:dyDescent="0.15">
      <c r="A2048" t="s">
        <v>2152</v>
      </c>
      <c r="B2048" t="s">
        <v>22</v>
      </c>
      <c r="C2048" s="3">
        <v>0.2</v>
      </c>
      <c r="D2048" s="2">
        <v>44512.147865127612</v>
      </c>
      <c r="E2048" s="8">
        <f>(SUMIF(Invoice_Line_Items!B:B,Invoices!A2048,Invoice_Line_Items!G:G))</f>
        <v>373.95</v>
      </c>
      <c r="F2048" s="8">
        <f>(SUMIF(Invoice_Line_Items!B:B,Invoices!A2048,Invoice_Line_Items!G:G))*(1-C2048)</f>
        <v>299.16000000000003</v>
      </c>
      <c r="G2048" s="8">
        <f>SUMIF(Invoice_Line_Items!B:B,Invoices!A2048,Invoice_Line_Items!I:I)-(E2048-F2048)</f>
        <v>132.51000000000002</v>
      </c>
      <c r="H2048" s="8">
        <f t="shared" si="62"/>
        <v>11</v>
      </c>
      <c r="I2048">
        <f t="shared" si="63"/>
        <v>2021</v>
      </c>
    </row>
    <row r="2049" spans="1:9" x14ac:dyDescent="0.15">
      <c r="A2049" t="s">
        <v>2153</v>
      </c>
      <c r="B2049" t="s">
        <v>19</v>
      </c>
      <c r="C2049" s="3">
        <v>0</v>
      </c>
      <c r="D2049" s="2">
        <v>44512.316379978147</v>
      </c>
      <c r="E2049" s="8">
        <f>(SUMIF(Invoice_Line_Items!B:B,Invoices!A2049,Invoice_Line_Items!G:G))</f>
        <v>36.349999999999994</v>
      </c>
      <c r="F2049" s="8">
        <f>(SUMIF(Invoice_Line_Items!B:B,Invoices!A2049,Invoice_Line_Items!G:G))*(1-C2049)</f>
        <v>36.349999999999994</v>
      </c>
      <c r="G2049" s="8">
        <f>SUMIF(Invoice_Line_Items!B:B,Invoices!A2049,Invoice_Line_Items!I:I)-(E2049-F2049)</f>
        <v>14.599999999999998</v>
      </c>
      <c r="H2049" s="8">
        <f t="shared" si="62"/>
        <v>11</v>
      </c>
      <c r="I2049">
        <f t="shared" si="63"/>
        <v>2021</v>
      </c>
    </row>
    <row r="2050" spans="1:9" x14ac:dyDescent="0.15">
      <c r="A2050" t="s">
        <v>2154</v>
      </c>
      <c r="B2050" t="s">
        <v>17</v>
      </c>
      <c r="C2050" s="3">
        <v>0</v>
      </c>
      <c r="D2050" s="2">
        <v>44512.494485312447</v>
      </c>
      <c r="E2050" s="8">
        <f>(SUMIF(Invoice_Line_Items!B:B,Invoices!A2050,Invoice_Line_Items!G:G))</f>
        <v>482.05</v>
      </c>
      <c r="F2050" s="8">
        <f>(SUMIF(Invoice_Line_Items!B:B,Invoices!A2050,Invoice_Line_Items!G:G))*(1-C2050)</f>
        <v>482.05</v>
      </c>
      <c r="G2050" s="8">
        <f>SUMIF(Invoice_Line_Items!B:B,Invoices!A2050,Invoice_Line_Items!I:I)-(E2050-F2050)</f>
        <v>180.35000000000002</v>
      </c>
      <c r="H2050" s="8">
        <f t="shared" si="62"/>
        <v>11</v>
      </c>
      <c r="I2050">
        <f t="shared" si="63"/>
        <v>2021</v>
      </c>
    </row>
    <row r="2051" spans="1:9" x14ac:dyDescent="0.15">
      <c r="A2051" t="s">
        <v>2155</v>
      </c>
      <c r="B2051" t="s">
        <v>19</v>
      </c>
      <c r="C2051" s="3">
        <v>0</v>
      </c>
      <c r="D2051" s="2">
        <v>44512.946899715484</v>
      </c>
      <c r="E2051" s="8">
        <f>(SUMIF(Invoice_Line_Items!B:B,Invoices!A2051,Invoice_Line_Items!G:G))</f>
        <v>2260.0499999999997</v>
      </c>
      <c r="F2051" s="8">
        <f>(SUMIF(Invoice_Line_Items!B:B,Invoices!A2051,Invoice_Line_Items!G:G))*(1-C2051)</f>
        <v>2260.0499999999997</v>
      </c>
      <c r="G2051" s="8">
        <f>SUMIF(Invoice_Line_Items!B:B,Invoices!A2051,Invoice_Line_Items!I:I)-(E2051-F2051)</f>
        <v>799.65</v>
      </c>
      <c r="H2051" s="8">
        <f t="shared" ref="H2051:H2114" si="64">MONTH(D2051)</f>
        <v>11</v>
      </c>
      <c r="I2051">
        <f t="shared" ref="I2051:I2114" si="65">YEAR(D2051)</f>
        <v>2021</v>
      </c>
    </row>
    <row r="2052" spans="1:9" x14ac:dyDescent="0.15">
      <c r="A2052" t="s">
        <v>2156</v>
      </c>
      <c r="B2052" t="s">
        <v>19</v>
      </c>
      <c r="C2052" s="3">
        <v>0.1</v>
      </c>
      <c r="D2052" s="2">
        <v>44513.060687884477</v>
      </c>
      <c r="E2052" s="8">
        <f>(SUMIF(Invoice_Line_Items!B:B,Invoices!A2052,Invoice_Line_Items!G:G))</f>
        <v>902.4</v>
      </c>
      <c r="F2052" s="8">
        <f>(SUMIF(Invoice_Line_Items!B:B,Invoices!A2052,Invoice_Line_Items!G:G))*(1-C2052)</f>
        <v>812.16</v>
      </c>
      <c r="G2052" s="8">
        <f>SUMIF(Invoice_Line_Items!B:B,Invoices!A2052,Invoice_Line_Items!I:I)-(E2052-F2052)</f>
        <v>245.65999999999997</v>
      </c>
      <c r="H2052" s="8">
        <f t="shared" si="64"/>
        <v>11</v>
      </c>
      <c r="I2052">
        <f t="shared" si="65"/>
        <v>2021</v>
      </c>
    </row>
    <row r="2053" spans="1:9" x14ac:dyDescent="0.15">
      <c r="A2053" t="s">
        <v>2157</v>
      </c>
      <c r="B2053" t="s">
        <v>23</v>
      </c>
      <c r="C2053" s="3">
        <v>0</v>
      </c>
      <c r="D2053" s="2">
        <v>44513.357987639145</v>
      </c>
      <c r="E2053" s="8">
        <f>(SUMIF(Invoice_Line_Items!B:B,Invoices!A2053,Invoice_Line_Items!G:G))</f>
        <v>3017.15</v>
      </c>
      <c r="F2053" s="8">
        <f>(SUMIF(Invoice_Line_Items!B:B,Invoices!A2053,Invoice_Line_Items!G:G))*(1-C2053)</f>
        <v>3017.15</v>
      </c>
      <c r="G2053" s="8">
        <f>SUMIF(Invoice_Line_Items!B:B,Invoices!A2053,Invoice_Line_Items!I:I)-(E2053-F2053)</f>
        <v>1114.4999999999998</v>
      </c>
      <c r="H2053" s="8">
        <f t="shared" si="64"/>
        <v>11</v>
      </c>
      <c r="I2053">
        <f t="shared" si="65"/>
        <v>2021</v>
      </c>
    </row>
    <row r="2054" spans="1:9" x14ac:dyDescent="0.15">
      <c r="A2054" t="s">
        <v>2158</v>
      </c>
      <c r="B2054" t="s">
        <v>19</v>
      </c>
      <c r="C2054" s="3">
        <v>0</v>
      </c>
      <c r="D2054" s="2">
        <v>44513.363655310379</v>
      </c>
      <c r="E2054" s="8">
        <f>(SUMIF(Invoice_Line_Items!B:B,Invoices!A2054,Invoice_Line_Items!G:G))</f>
        <v>2132.4</v>
      </c>
      <c r="F2054" s="8">
        <f>(SUMIF(Invoice_Line_Items!B:B,Invoices!A2054,Invoice_Line_Items!G:G))*(1-C2054)</f>
        <v>2132.4</v>
      </c>
      <c r="G2054" s="8">
        <f>SUMIF(Invoice_Line_Items!B:B,Invoices!A2054,Invoice_Line_Items!I:I)-(E2054-F2054)</f>
        <v>794.69999999999982</v>
      </c>
      <c r="H2054" s="8">
        <f t="shared" si="64"/>
        <v>11</v>
      </c>
      <c r="I2054">
        <f t="shared" si="65"/>
        <v>2021</v>
      </c>
    </row>
    <row r="2055" spans="1:9" x14ac:dyDescent="0.15">
      <c r="A2055" t="s">
        <v>2159</v>
      </c>
      <c r="B2055" t="s">
        <v>24</v>
      </c>
      <c r="C2055" s="3">
        <v>0</v>
      </c>
      <c r="D2055" s="2">
        <v>44513.390754259621</v>
      </c>
      <c r="E2055" s="8">
        <f>(SUMIF(Invoice_Line_Items!B:B,Invoices!A2055,Invoice_Line_Items!G:G))</f>
        <v>1325</v>
      </c>
      <c r="F2055" s="8">
        <f>(SUMIF(Invoice_Line_Items!B:B,Invoices!A2055,Invoice_Line_Items!G:G))*(1-C2055)</f>
        <v>1325</v>
      </c>
      <c r="G2055" s="8">
        <f>SUMIF(Invoice_Line_Items!B:B,Invoices!A2055,Invoice_Line_Items!I:I)-(E2055-F2055)</f>
        <v>451.44999999999993</v>
      </c>
      <c r="H2055" s="8">
        <f t="shared" si="64"/>
        <v>11</v>
      </c>
      <c r="I2055">
        <f t="shared" si="65"/>
        <v>2021</v>
      </c>
    </row>
    <row r="2056" spans="1:9" x14ac:dyDescent="0.15">
      <c r="A2056" t="s">
        <v>2160</v>
      </c>
      <c r="B2056" t="s">
        <v>19</v>
      </c>
      <c r="C2056" s="3">
        <v>0</v>
      </c>
      <c r="D2056" s="2">
        <v>44513.416639267234</v>
      </c>
      <c r="E2056" s="8">
        <f>(SUMIF(Invoice_Line_Items!B:B,Invoices!A2056,Invoice_Line_Items!G:G))</f>
        <v>480.45</v>
      </c>
      <c r="F2056" s="8">
        <f>(SUMIF(Invoice_Line_Items!B:B,Invoices!A2056,Invoice_Line_Items!G:G))*(1-C2056)</f>
        <v>480.45</v>
      </c>
      <c r="G2056" s="8">
        <f>SUMIF(Invoice_Line_Items!B:B,Invoices!A2056,Invoice_Line_Items!I:I)-(E2056-F2056)</f>
        <v>244.55</v>
      </c>
      <c r="H2056" s="8">
        <f t="shared" si="64"/>
        <v>11</v>
      </c>
      <c r="I2056">
        <f t="shared" si="65"/>
        <v>2021</v>
      </c>
    </row>
    <row r="2057" spans="1:9" x14ac:dyDescent="0.15">
      <c r="A2057" t="s">
        <v>2161</v>
      </c>
      <c r="B2057" t="s">
        <v>23</v>
      </c>
      <c r="C2057" s="3">
        <v>0</v>
      </c>
      <c r="D2057" s="2">
        <v>44513.690025779222</v>
      </c>
      <c r="E2057" s="8">
        <f>(SUMIF(Invoice_Line_Items!B:B,Invoices!A2057,Invoice_Line_Items!G:G))</f>
        <v>1944.0500000000002</v>
      </c>
      <c r="F2057" s="8">
        <f>(SUMIF(Invoice_Line_Items!B:B,Invoices!A2057,Invoice_Line_Items!G:G))*(1-C2057)</f>
        <v>1944.0500000000002</v>
      </c>
      <c r="G2057" s="8">
        <f>SUMIF(Invoice_Line_Items!B:B,Invoices!A2057,Invoice_Line_Items!I:I)-(E2057-F2057)</f>
        <v>818.04999999999984</v>
      </c>
      <c r="H2057" s="8">
        <f t="shared" si="64"/>
        <v>11</v>
      </c>
      <c r="I2057">
        <f t="shared" si="65"/>
        <v>2021</v>
      </c>
    </row>
    <row r="2058" spans="1:9" x14ac:dyDescent="0.15">
      <c r="A2058" t="s">
        <v>2162</v>
      </c>
      <c r="B2058" t="s">
        <v>17</v>
      </c>
      <c r="C2058" s="3">
        <v>0</v>
      </c>
      <c r="D2058" s="2">
        <v>44513.719501114239</v>
      </c>
      <c r="E2058" s="8">
        <f>(SUMIF(Invoice_Line_Items!B:B,Invoices!A2058,Invoice_Line_Items!G:G))</f>
        <v>58.2</v>
      </c>
      <c r="F2058" s="8">
        <f>(SUMIF(Invoice_Line_Items!B:B,Invoices!A2058,Invoice_Line_Items!G:G))*(1-C2058)</f>
        <v>58.2</v>
      </c>
      <c r="G2058" s="8">
        <f>SUMIF(Invoice_Line_Items!B:B,Invoices!A2058,Invoice_Line_Items!I:I)-(E2058-F2058)</f>
        <v>18.799999999999994</v>
      </c>
      <c r="H2058" s="8">
        <f t="shared" si="64"/>
        <v>11</v>
      </c>
      <c r="I2058">
        <f t="shared" si="65"/>
        <v>2021</v>
      </c>
    </row>
    <row r="2059" spans="1:9" x14ac:dyDescent="0.15">
      <c r="A2059" t="s">
        <v>2163</v>
      </c>
      <c r="B2059" t="s">
        <v>19</v>
      </c>
      <c r="C2059" s="3">
        <v>0</v>
      </c>
      <c r="D2059" s="2">
        <v>44513.780474920968</v>
      </c>
      <c r="E2059" s="8">
        <f>(SUMIF(Invoice_Line_Items!B:B,Invoices!A2059,Invoice_Line_Items!G:G))</f>
        <v>7384.8999999999987</v>
      </c>
      <c r="F2059" s="8">
        <f>(SUMIF(Invoice_Line_Items!B:B,Invoices!A2059,Invoice_Line_Items!G:G))*(1-C2059)</f>
        <v>7384.8999999999987</v>
      </c>
      <c r="G2059" s="8">
        <f>SUMIF(Invoice_Line_Items!B:B,Invoices!A2059,Invoice_Line_Items!I:I)-(E2059-F2059)</f>
        <v>2345.8999999999992</v>
      </c>
      <c r="H2059" s="8">
        <f t="shared" si="64"/>
        <v>11</v>
      </c>
      <c r="I2059">
        <f t="shared" si="65"/>
        <v>2021</v>
      </c>
    </row>
    <row r="2060" spans="1:9" x14ac:dyDescent="0.15">
      <c r="A2060" t="s">
        <v>2164</v>
      </c>
      <c r="B2060" t="s">
        <v>17</v>
      </c>
      <c r="C2060" s="3">
        <v>0</v>
      </c>
      <c r="D2060" s="2">
        <v>44514.102138119888</v>
      </c>
      <c r="E2060" s="8">
        <f>(SUMIF(Invoice_Line_Items!B:B,Invoices!A2060,Invoice_Line_Items!G:G))</f>
        <v>18.899999999999999</v>
      </c>
      <c r="F2060" s="8">
        <f>(SUMIF(Invoice_Line_Items!B:B,Invoices!A2060,Invoice_Line_Items!G:G))*(1-C2060)</f>
        <v>18.899999999999999</v>
      </c>
      <c r="G2060" s="8">
        <f>SUMIF(Invoice_Line_Items!B:B,Invoices!A2060,Invoice_Line_Items!I:I)-(E2060-F2060)</f>
        <v>5.1499999999999986</v>
      </c>
      <c r="H2060" s="8">
        <f t="shared" si="64"/>
        <v>11</v>
      </c>
      <c r="I2060">
        <f t="shared" si="65"/>
        <v>2021</v>
      </c>
    </row>
    <row r="2061" spans="1:9" x14ac:dyDescent="0.15">
      <c r="A2061" t="s">
        <v>2165</v>
      </c>
      <c r="B2061" t="s">
        <v>19</v>
      </c>
      <c r="C2061" s="3">
        <v>0.1</v>
      </c>
      <c r="D2061" s="2">
        <v>44514.452757640771</v>
      </c>
      <c r="E2061" s="8">
        <f>(SUMIF(Invoice_Line_Items!B:B,Invoices!A2061,Invoice_Line_Items!G:G))</f>
        <v>8.9499999999999993</v>
      </c>
      <c r="F2061" s="8">
        <f>(SUMIF(Invoice_Line_Items!B:B,Invoices!A2061,Invoice_Line_Items!G:G))*(1-C2061)</f>
        <v>8.0549999999999997</v>
      </c>
      <c r="G2061" s="8">
        <f>SUMIF(Invoice_Line_Items!B:B,Invoices!A2061,Invoice_Line_Items!I:I)-(E2061-F2061)</f>
        <v>4.8049999999999997</v>
      </c>
      <c r="H2061" s="8">
        <f t="shared" si="64"/>
        <v>11</v>
      </c>
      <c r="I2061">
        <f t="shared" si="65"/>
        <v>2021</v>
      </c>
    </row>
    <row r="2062" spans="1:9" x14ac:dyDescent="0.15">
      <c r="A2062" t="s">
        <v>2166</v>
      </c>
      <c r="B2062" t="s">
        <v>22</v>
      </c>
      <c r="C2062" s="3">
        <v>0</v>
      </c>
      <c r="D2062" s="2">
        <v>44514.93396436367</v>
      </c>
      <c r="E2062" s="8">
        <f>(SUMIF(Invoice_Line_Items!B:B,Invoices!A2062,Invoice_Line_Items!G:G))</f>
        <v>144.5</v>
      </c>
      <c r="F2062" s="8">
        <f>(SUMIF(Invoice_Line_Items!B:B,Invoices!A2062,Invoice_Line_Items!G:G))*(1-C2062)</f>
        <v>144.5</v>
      </c>
      <c r="G2062" s="8">
        <f>SUMIF(Invoice_Line_Items!B:B,Invoices!A2062,Invoice_Line_Items!I:I)-(E2062-F2062)</f>
        <v>55.75</v>
      </c>
      <c r="H2062" s="8">
        <f t="shared" si="64"/>
        <v>11</v>
      </c>
      <c r="I2062">
        <f t="shared" si="65"/>
        <v>2021</v>
      </c>
    </row>
    <row r="2063" spans="1:9" x14ac:dyDescent="0.15">
      <c r="A2063" t="s">
        <v>2167</v>
      </c>
      <c r="B2063" t="s">
        <v>21</v>
      </c>
      <c r="C2063" s="3">
        <v>0</v>
      </c>
      <c r="D2063" s="2">
        <v>44515.173045216325</v>
      </c>
      <c r="E2063" s="8">
        <f>(SUMIF(Invoice_Line_Items!B:B,Invoices!A2063,Invoice_Line_Items!G:G))</f>
        <v>1616.7</v>
      </c>
      <c r="F2063" s="8">
        <f>(SUMIF(Invoice_Line_Items!B:B,Invoices!A2063,Invoice_Line_Items!G:G))*(1-C2063)</f>
        <v>1616.7</v>
      </c>
      <c r="G2063" s="8">
        <f>SUMIF(Invoice_Line_Items!B:B,Invoices!A2063,Invoice_Line_Items!I:I)-(E2063-F2063)</f>
        <v>565.9</v>
      </c>
      <c r="H2063" s="8">
        <f t="shared" si="64"/>
        <v>11</v>
      </c>
      <c r="I2063">
        <f t="shared" si="65"/>
        <v>2021</v>
      </c>
    </row>
    <row r="2064" spans="1:9" x14ac:dyDescent="0.15">
      <c r="A2064" t="s">
        <v>2168</v>
      </c>
      <c r="B2064" t="s">
        <v>21</v>
      </c>
      <c r="C2064" s="3">
        <v>0</v>
      </c>
      <c r="D2064" s="2">
        <v>44515.314385885649</v>
      </c>
      <c r="E2064" s="8">
        <f>(SUMIF(Invoice_Line_Items!B:B,Invoices!A2064,Invoice_Line_Items!G:G))</f>
        <v>66.650000000000006</v>
      </c>
      <c r="F2064" s="8">
        <f>(SUMIF(Invoice_Line_Items!B:B,Invoices!A2064,Invoice_Line_Items!G:G))*(1-C2064)</f>
        <v>66.650000000000006</v>
      </c>
      <c r="G2064" s="8">
        <f>SUMIF(Invoice_Line_Items!B:B,Invoices!A2064,Invoice_Line_Items!I:I)-(E2064-F2064)</f>
        <v>29.749999999999996</v>
      </c>
      <c r="H2064" s="8">
        <f t="shared" si="64"/>
        <v>11</v>
      </c>
      <c r="I2064">
        <f t="shared" si="65"/>
        <v>2021</v>
      </c>
    </row>
    <row r="2065" spans="1:9" x14ac:dyDescent="0.15">
      <c r="A2065" t="s">
        <v>2169</v>
      </c>
      <c r="B2065" t="s">
        <v>25</v>
      </c>
      <c r="C2065" s="3">
        <v>0.2</v>
      </c>
      <c r="D2065" s="2">
        <v>44515.608505219941</v>
      </c>
      <c r="E2065" s="8">
        <f>(SUMIF(Invoice_Line_Items!B:B,Invoices!A2065,Invoice_Line_Items!G:G))</f>
        <v>61.699999999999996</v>
      </c>
      <c r="F2065" s="8">
        <f>(SUMIF(Invoice_Line_Items!B:B,Invoices!A2065,Invoice_Line_Items!G:G))*(1-C2065)</f>
        <v>49.36</v>
      </c>
      <c r="G2065" s="8">
        <f>SUMIF(Invoice_Line_Items!B:B,Invoices!A2065,Invoice_Line_Items!I:I)-(E2065-F2065)</f>
        <v>18.86</v>
      </c>
      <c r="H2065" s="8">
        <f t="shared" si="64"/>
        <v>11</v>
      </c>
      <c r="I2065">
        <f t="shared" si="65"/>
        <v>2021</v>
      </c>
    </row>
    <row r="2066" spans="1:9" x14ac:dyDescent="0.15">
      <c r="A2066" t="s">
        <v>2170</v>
      </c>
      <c r="B2066" t="s">
        <v>18</v>
      </c>
      <c r="C2066" s="3">
        <v>0</v>
      </c>
      <c r="D2066" s="2">
        <v>44515.922541458393</v>
      </c>
      <c r="E2066" s="8">
        <f>(SUMIF(Invoice_Line_Items!B:B,Invoices!A2066,Invoice_Line_Items!G:G))</f>
        <v>637</v>
      </c>
      <c r="F2066" s="8">
        <f>(SUMIF(Invoice_Line_Items!B:B,Invoices!A2066,Invoice_Line_Items!G:G))*(1-C2066)</f>
        <v>637</v>
      </c>
      <c r="G2066" s="8">
        <f>SUMIF(Invoice_Line_Items!B:B,Invoices!A2066,Invoice_Line_Items!I:I)-(E2066-F2066)</f>
        <v>244.00000000000003</v>
      </c>
      <c r="H2066" s="8">
        <f t="shared" si="64"/>
        <v>11</v>
      </c>
      <c r="I2066">
        <f t="shared" si="65"/>
        <v>2021</v>
      </c>
    </row>
    <row r="2067" spans="1:9" x14ac:dyDescent="0.15">
      <c r="A2067" t="s">
        <v>2171</v>
      </c>
      <c r="B2067" t="s">
        <v>21</v>
      </c>
      <c r="C2067" s="3">
        <v>0.1</v>
      </c>
      <c r="D2067" s="2">
        <v>44515.988967910976</v>
      </c>
      <c r="E2067" s="8">
        <f>(SUMIF(Invoice_Line_Items!B:B,Invoices!A2067,Invoice_Line_Items!G:G))</f>
        <v>203.54999999999995</v>
      </c>
      <c r="F2067" s="8">
        <f>(SUMIF(Invoice_Line_Items!B:B,Invoices!A2067,Invoice_Line_Items!G:G))*(1-C2067)</f>
        <v>183.19499999999996</v>
      </c>
      <c r="G2067" s="8">
        <f>SUMIF(Invoice_Line_Items!B:B,Invoices!A2067,Invoice_Line_Items!I:I)-(E2067-F2067)</f>
        <v>58.144999999999996</v>
      </c>
      <c r="H2067" s="8">
        <f t="shared" si="64"/>
        <v>11</v>
      </c>
      <c r="I2067">
        <f t="shared" si="65"/>
        <v>2021</v>
      </c>
    </row>
    <row r="2068" spans="1:9" x14ac:dyDescent="0.15">
      <c r="A2068" t="s">
        <v>2172</v>
      </c>
      <c r="B2068" t="s">
        <v>24</v>
      </c>
      <c r="C2068" s="3">
        <v>0.2</v>
      </c>
      <c r="D2068" s="2">
        <v>44516.286961416634</v>
      </c>
      <c r="E2068" s="8">
        <f>(SUMIF(Invoice_Line_Items!B:B,Invoices!A2068,Invoice_Line_Items!G:G))</f>
        <v>190.1</v>
      </c>
      <c r="F2068" s="8">
        <f>(SUMIF(Invoice_Line_Items!B:B,Invoices!A2068,Invoice_Line_Items!G:G))*(1-C2068)</f>
        <v>152.08000000000001</v>
      </c>
      <c r="G2068" s="8">
        <f>SUMIF(Invoice_Line_Items!B:B,Invoices!A2068,Invoice_Line_Items!I:I)-(E2068-F2068)</f>
        <v>37.380000000000024</v>
      </c>
      <c r="H2068" s="8">
        <f t="shared" si="64"/>
        <v>11</v>
      </c>
      <c r="I2068">
        <f t="shared" si="65"/>
        <v>2021</v>
      </c>
    </row>
    <row r="2069" spans="1:9" x14ac:dyDescent="0.15">
      <c r="A2069" t="s">
        <v>2173</v>
      </c>
      <c r="B2069" t="s">
        <v>23</v>
      </c>
      <c r="C2069" s="3">
        <v>0</v>
      </c>
      <c r="D2069" s="2">
        <v>44516.297550725678</v>
      </c>
      <c r="E2069" s="8">
        <f>(SUMIF(Invoice_Line_Items!B:B,Invoices!A2069,Invoice_Line_Items!G:G))</f>
        <v>1506.25</v>
      </c>
      <c r="F2069" s="8">
        <f>(SUMIF(Invoice_Line_Items!B:B,Invoices!A2069,Invoice_Line_Items!G:G))*(1-C2069)</f>
        <v>1506.25</v>
      </c>
      <c r="G2069" s="8">
        <f>SUMIF(Invoice_Line_Items!B:B,Invoices!A2069,Invoice_Line_Items!I:I)-(E2069-F2069)</f>
        <v>594.54999999999995</v>
      </c>
      <c r="H2069" s="8">
        <f t="shared" si="64"/>
        <v>11</v>
      </c>
      <c r="I2069">
        <f t="shared" si="65"/>
        <v>2021</v>
      </c>
    </row>
    <row r="2070" spans="1:9" x14ac:dyDescent="0.15">
      <c r="A2070" t="s">
        <v>2174</v>
      </c>
      <c r="B2070" t="s">
        <v>23</v>
      </c>
      <c r="C2070" s="3">
        <v>0.1</v>
      </c>
      <c r="D2070" s="2">
        <v>44516.672765401287</v>
      </c>
      <c r="E2070" s="8">
        <f>(SUMIF(Invoice_Line_Items!B:B,Invoices!A2070,Invoice_Line_Items!G:G))</f>
        <v>3122.2999999999997</v>
      </c>
      <c r="F2070" s="8">
        <f>(SUMIF(Invoice_Line_Items!B:B,Invoices!A2070,Invoice_Line_Items!G:G))*(1-C2070)</f>
        <v>2810.0699999999997</v>
      </c>
      <c r="G2070" s="8">
        <f>SUMIF(Invoice_Line_Items!B:B,Invoices!A2070,Invoice_Line_Items!I:I)-(E2070-F2070)</f>
        <v>659.11999999999966</v>
      </c>
      <c r="H2070" s="8">
        <f t="shared" si="64"/>
        <v>11</v>
      </c>
      <c r="I2070">
        <f t="shared" si="65"/>
        <v>2021</v>
      </c>
    </row>
    <row r="2071" spans="1:9" x14ac:dyDescent="0.15">
      <c r="A2071" t="s">
        <v>2175</v>
      </c>
      <c r="B2071" t="s">
        <v>20</v>
      </c>
      <c r="C2071" s="3">
        <v>0.2</v>
      </c>
      <c r="D2071" s="2">
        <v>44517.109706658463</v>
      </c>
      <c r="E2071" s="8">
        <f>(SUMIF(Invoice_Line_Items!B:B,Invoices!A2071,Invoice_Line_Items!G:G))</f>
        <v>65.849999999999994</v>
      </c>
      <c r="F2071" s="8">
        <f>(SUMIF(Invoice_Line_Items!B:B,Invoices!A2071,Invoice_Line_Items!G:G))*(1-C2071)</f>
        <v>52.68</v>
      </c>
      <c r="G2071" s="8">
        <f>SUMIF(Invoice_Line_Items!B:B,Invoices!A2071,Invoice_Line_Items!I:I)-(E2071-F2071)</f>
        <v>11.180000000000003</v>
      </c>
      <c r="H2071" s="8">
        <f t="shared" si="64"/>
        <v>11</v>
      </c>
      <c r="I2071">
        <f t="shared" si="65"/>
        <v>2021</v>
      </c>
    </row>
    <row r="2072" spans="1:9" x14ac:dyDescent="0.15">
      <c r="A2072" t="s">
        <v>2176</v>
      </c>
      <c r="B2072" t="s">
        <v>23</v>
      </c>
      <c r="C2072" s="3">
        <v>0</v>
      </c>
      <c r="D2072" s="2">
        <v>44517.112461226126</v>
      </c>
      <c r="E2072" s="8">
        <f>(SUMIF(Invoice_Line_Items!B:B,Invoices!A2072,Invoice_Line_Items!G:G))</f>
        <v>151.5</v>
      </c>
      <c r="F2072" s="8">
        <f>(SUMIF(Invoice_Line_Items!B:B,Invoices!A2072,Invoice_Line_Items!G:G))*(1-C2072)</f>
        <v>151.5</v>
      </c>
      <c r="G2072" s="8">
        <f>SUMIF(Invoice_Line_Items!B:B,Invoices!A2072,Invoice_Line_Items!I:I)-(E2072-F2072)</f>
        <v>54.25</v>
      </c>
      <c r="H2072" s="8">
        <f t="shared" si="64"/>
        <v>11</v>
      </c>
      <c r="I2072">
        <f t="shared" si="65"/>
        <v>2021</v>
      </c>
    </row>
    <row r="2073" spans="1:9" x14ac:dyDescent="0.15">
      <c r="A2073" t="s">
        <v>2177</v>
      </c>
      <c r="B2073" t="s">
        <v>24</v>
      </c>
      <c r="C2073" s="3">
        <v>0.1</v>
      </c>
      <c r="D2073" s="2">
        <v>44517.240811837932</v>
      </c>
      <c r="E2073" s="8">
        <f>(SUMIF(Invoice_Line_Items!B:B,Invoices!A2073,Invoice_Line_Items!G:G))</f>
        <v>29.799999999999997</v>
      </c>
      <c r="F2073" s="8">
        <f>(SUMIF(Invoice_Line_Items!B:B,Invoices!A2073,Invoice_Line_Items!G:G))*(1-C2073)</f>
        <v>26.819999999999997</v>
      </c>
      <c r="G2073" s="8">
        <f>SUMIF(Invoice_Line_Items!B:B,Invoices!A2073,Invoice_Line_Items!I:I)-(E2073-F2073)</f>
        <v>12.769999999999998</v>
      </c>
      <c r="H2073" s="8">
        <f t="shared" si="64"/>
        <v>11</v>
      </c>
      <c r="I2073">
        <f t="shared" si="65"/>
        <v>2021</v>
      </c>
    </row>
    <row r="2074" spans="1:9" x14ac:dyDescent="0.15">
      <c r="A2074" t="s">
        <v>2178</v>
      </c>
      <c r="B2074">
        <v>3030</v>
      </c>
      <c r="C2074" s="3">
        <v>0</v>
      </c>
      <c r="D2074" s="2">
        <v>44517.475141938405</v>
      </c>
      <c r="E2074" s="8">
        <f>(SUMIF(Invoice_Line_Items!B:B,Invoices!A2074,Invoice_Line_Items!G:G))</f>
        <v>427.75</v>
      </c>
      <c r="F2074" s="8">
        <f>(SUMIF(Invoice_Line_Items!B:B,Invoices!A2074,Invoice_Line_Items!G:G))*(1-C2074)</f>
        <v>427.75</v>
      </c>
      <c r="G2074" s="8">
        <f>SUMIF(Invoice_Line_Items!B:B,Invoices!A2074,Invoice_Line_Items!I:I)-(E2074-F2074)</f>
        <v>162.74999999999997</v>
      </c>
      <c r="H2074" s="8">
        <f t="shared" si="64"/>
        <v>11</v>
      </c>
      <c r="I2074">
        <f t="shared" si="65"/>
        <v>2021</v>
      </c>
    </row>
    <row r="2075" spans="1:9" x14ac:dyDescent="0.15">
      <c r="A2075" t="s">
        <v>2179</v>
      </c>
      <c r="B2075" t="s">
        <v>21</v>
      </c>
      <c r="C2075" s="3">
        <v>0</v>
      </c>
      <c r="D2075" s="2">
        <v>44517.804258214725</v>
      </c>
      <c r="E2075" s="8">
        <f>(SUMIF(Invoice_Line_Items!B:B,Invoices!A2075,Invoice_Line_Items!G:G))</f>
        <v>400.34999999999997</v>
      </c>
      <c r="F2075" s="8">
        <f>(SUMIF(Invoice_Line_Items!B:B,Invoices!A2075,Invoice_Line_Items!G:G))*(1-C2075)</f>
        <v>400.34999999999997</v>
      </c>
      <c r="G2075" s="8">
        <f>SUMIF(Invoice_Line_Items!B:B,Invoices!A2075,Invoice_Line_Items!I:I)-(E2075-F2075)</f>
        <v>124.94999999999997</v>
      </c>
      <c r="H2075" s="8">
        <f t="shared" si="64"/>
        <v>11</v>
      </c>
      <c r="I2075">
        <f t="shared" si="65"/>
        <v>2021</v>
      </c>
    </row>
    <row r="2076" spans="1:9" x14ac:dyDescent="0.15">
      <c r="A2076" t="s">
        <v>2180</v>
      </c>
      <c r="B2076" t="s">
        <v>17</v>
      </c>
      <c r="C2076" s="3">
        <v>0.2</v>
      </c>
      <c r="D2076" s="2">
        <v>44517.812137569839</v>
      </c>
      <c r="E2076" s="8">
        <f>(SUMIF(Invoice_Line_Items!B:B,Invoices!A2076,Invoice_Line_Items!G:G))</f>
        <v>29.5</v>
      </c>
      <c r="F2076" s="8">
        <f>(SUMIF(Invoice_Line_Items!B:B,Invoices!A2076,Invoice_Line_Items!G:G))*(1-C2076)</f>
        <v>23.6</v>
      </c>
      <c r="G2076" s="8">
        <f>SUMIF(Invoice_Line_Items!B:B,Invoices!A2076,Invoice_Line_Items!I:I)-(E2076-F2076)</f>
        <v>5.6000000000000032</v>
      </c>
      <c r="H2076" s="8">
        <f t="shared" si="64"/>
        <v>11</v>
      </c>
      <c r="I2076">
        <f t="shared" si="65"/>
        <v>2021</v>
      </c>
    </row>
    <row r="2077" spans="1:9" x14ac:dyDescent="0.15">
      <c r="A2077" t="s">
        <v>2181</v>
      </c>
      <c r="B2077" t="s">
        <v>22</v>
      </c>
      <c r="C2077" s="3">
        <v>0</v>
      </c>
      <c r="D2077" s="2">
        <v>44518.263795409068</v>
      </c>
      <c r="E2077" s="8">
        <f>(SUMIF(Invoice_Line_Items!B:B,Invoices!A2077,Invoice_Line_Items!G:G))</f>
        <v>19.95</v>
      </c>
      <c r="F2077" s="8">
        <f>(SUMIF(Invoice_Line_Items!B:B,Invoices!A2077,Invoice_Line_Items!G:G))*(1-C2077)</f>
        <v>19.95</v>
      </c>
      <c r="G2077" s="8">
        <f>SUMIF(Invoice_Line_Items!B:B,Invoices!A2077,Invoice_Line_Items!I:I)-(E2077-F2077)</f>
        <v>7.4499999999999993</v>
      </c>
      <c r="H2077" s="8">
        <f t="shared" si="64"/>
        <v>11</v>
      </c>
      <c r="I2077">
        <f t="shared" si="65"/>
        <v>2021</v>
      </c>
    </row>
    <row r="2078" spans="1:9" x14ac:dyDescent="0.15">
      <c r="A2078" t="s">
        <v>2182</v>
      </c>
      <c r="B2078" t="s">
        <v>21</v>
      </c>
      <c r="C2078" s="3">
        <v>0</v>
      </c>
      <c r="D2078" s="2">
        <v>44518.270026554594</v>
      </c>
      <c r="E2078" s="8">
        <f>(SUMIF(Invoice_Line_Items!B:B,Invoices!A2078,Invoice_Line_Items!G:G))</f>
        <v>923.25</v>
      </c>
      <c r="F2078" s="8">
        <f>(SUMIF(Invoice_Line_Items!B:B,Invoices!A2078,Invoice_Line_Items!G:G))*(1-C2078)</f>
        <v>923.25</v>
      </c>
      <c r="G2078" s="8">
        <f>SUMIF(Invoice_Line_Items!B:B,Invoices!A2078,Invoice_Line_Items!I:I)-(E2078-F2078)</f>
        <v>273.94999999999993</v>
      </c>
      <c r="H2078" s="8">
        <f t="shared" si="64"/>
        <v>11</v>
      </c>
      <c r="I2078">
        <f t="shared" si="65"/>
        <v>2021</v>
      </c>
    </row>
    <row r="2079" spans="1:9" x14ac:dyDescent="0.15">
      <c r="A2079" t="s">
        <v>2183</v>
      </c>
      <c r="B2079" t="s">
        <v>17</v>
      </c>
      <c r="C2079" s="3">
        <v>0</v>
      </c>
      <c r="D2079" s="2">
        <v>44518.540582211383</v>
      </c>
      <c r="E2079" s="8">
        <f>(SUMIF(Invoice_Line_Items!B:B,Invoices!A2079,Invoice_Line_Items!G:G))</f>
        <v>636.5</v>
      </c>
      <c r="F2079" s="8">
        <f>(SUMIF(Invoice_Line_Items!B:B,Invoices!A2079,Invoice_Line_Items!G:G))*(1-C2079)</f>
        <v>636.5</v>
      </c>
      <c r="G2079" s="8">
        <f>SUMIF(Invoice_Line_Items!B:B,Invoices!A2079,Invoice_Line_Items!I:I)-(E2079-F2079)</f>
        <v>233.24999999999997</v>
      </c>
      <c r="H2079" s="8">
        <f t="shared" si="64"/>
        <v>11</v>
      </c>
      <c r="I2079">
        <f t="shared" si="65"/>
        <v>2021</v>
      </c>
    </row>
    <row r="2080" spans="1:9" x14ac:dyDescent="0.15">
      <c r="A2080" t="s">
        <v>2184</v>
      </c>
      <c r="B2080" t="s">
        <v>17</v>
      </c>
      <c r="C2080" s="3">
        <v>0.1</v>
      </c>
      <c r="D2080" s="2">
        <v>44518.849800568518</v>
      </c>
      <c r="E2080" s="8">
        <f>(SUMIF(Invoice_Line_Items!B:B,Invoices!A2080,Invoice_Line_Items!G:G))</f>
        <v>7</v>
      </c>
      <c r="F2080" s="8">
        <f>(SUMIF(Invoice_Line_Items!B:B,Invoices!A2080,Invoice_Line_Items!G:G))*(1-C2080)</f>
        <v>6.3</v>
      </c>
      <c r="G2080" s="8">
        <f>SUMIF(Invoice_Line_Items!B:B,Invoices!A2080,Invoice_Line_Items!I:I)-(E2080-F2080)</f>
        <v>0.39999999999999947</v>
      </c>
      <c r="H2080" s="8">
        <f t="shared" si="64"/>
        <v>11</v>
      </c>
      <c r="I2080">
        <f t="shared" si="65"/>
        <v>2021</v>
      </c>
    </row>
    <row r="2081" spans="1:9" x14ac:dyDescent="0.15">
      <c r="A2081" t="s">
        <v>2185</v>
      </c>
      <c r="B2081" t="s">
        <v>23</v>
      </c>
      <c r="C2081" s="3">
        <v>0</v>
      </c>
      <c r="D2081" s="2">
        <v>44519.24819769078</v>
      </c>
      <c r="E2081" s="8">
        <f>(SUMIF(Invoice_Line_Items!B:B,Invoices!A2081,Invoice_Line_Items!G:G))</f>
        <v>1461.35</v>
      </c>
      <c r="F2081" s="8">
        <f>(SUMIF(Invoice_Line_Items!B:B,Invoices!A2081,Invoice_Line_Items!G:G))*(1-C2081)</f>
        <v>1461.35</v>
      </c>
      <c r="G2081" s="8">
        <f>SUMIF(Invoice_Line_Items!B:B,Invoices!A2081,Invoice_Line_Items!I:I)-(E2081-F2081)</f>
        <v>561.65</v>
      </c>
      <c r="H2081" s="8">
        <f t="shared" si="64"/>
        <v>11</v>
      </c>
      <c r="I2081">
        <f t="shared" si="65"/>
        <v>2021</v>
      </c>
    </row>
    <row r="2082" spans="1:9" x14ac:dyDescent="0.15">
      <c r="A2082" t="s">
        <v>2186</v>
      </c>
      <c r="B2082" t="s">
        <v>20</v>
      </c>
      <c r="C2082" s="3">
        <v>0</v>
      </c>
      <c r="D2082" s="2">
        <v>44519.554840881596</v>
      </c>
      <c r="E2082" s="8">
        <f>(SUMIF(Invoice_Line_Items!B:B,Invoices!A2082,Invoice_Line_Items!G:G))</f>
        <v>14</v>
      </c>
      <c r="F2082" s="8">
        <f>(SUMIF(Invoice_Line_Items!B:B,Invoices!A2082,Invoice_Line_Items!G:G))*(1-C2082)</f>
        <v>14</v>
      </c>
      <c r="G2082" s="8">
        <f>SUMIF(Invoice_Line_Items!B:B,Invoices!A2082,Invoice_Line_Items!I:I)-(E2082-F2082)</f>
        <v>2.1999999999999993</v>
      </c>
      <c r="H2082" s="8">
        <f t="shared" si="64"/>
        <v>11</v>
      </c>
      <c r="I2082">
        <f t="shared" si="65"/>
        <v>2021</v>
      </c>
    </row>
    <row r="2083" spans="1:9" x14ac:dyDescent="0.15">
      <c r="A2083" t="s">
        <v>2187</v>
      </c>
      <c r="B2083" t="s">
        <v>20</v>
      </c>
      <c r="C2083" s="3">
        <v>0</v>
      </c>
      <c r="D2083" s="2">
        <v>44519.74356467637</v>
      </c>
      <c r="E2083" s="8">
        <f>(SUMIF(Invoice_Line_Items!B:B,Invoices!A2083,Invoice_Line_Items!G:G))</f>
        <v>179.49999999999997</v>
      </c>
      <c r="F2083" s="8">
        <f>(SUMIF(Invoice_Line_Items!B:B,Invoices!A2083,Invoice_Line_Items!G:G))*(1-C2083)</f>
        <v>179.49999999999997</v>
      </c>
      <c r="G2083" s="8">
        <f>SUMIF(Invoice_Line_Items!B:B,Invoices!A2083,Invoice_Line_Items!I:I)-(E2083-F2083)</f>
        <v>85.15</v>
      </c>
      <c r="H2083" s="8">
        <f t="shared" si="64"/>
        <v>11</v>
      </c>
      <c r="I2083">
        <f t="shared" si="65"/>
        <v>2021</v>
      </c>
    </row>
    <row r="2084" spans="1:9" x14ac:dyDescent="0.15">
      <c r="A2084" t="s">
        <v>2188</v>
      </c>
      <c r="B2084" t="s">
        <v>20</v>
      </c>
      <c r="C2084" s="3">
        <v>0</v>
      </c>
      <c r="D2084" s="2">
        <v>44519.780747248442</v>
      </c>
      <c r="E2084" s="8">
        <f>(SUMIF(Invoice_Line_Items!B:B,Invoices!A2084,Invoice_Line_Items!G:G))</f>
        <v>333.25</v>
      </c>
      <c r="F2084" s="8">
        <f>(SUMIF(Invoice_Line_Items!B:B,Invoices!A2084,Invoice_Line_Items!G:G))*(1-C2084)</f>
        <v>333.25</v>
      </c>
      <c r="G2084" s="8">
        <f>SUMIF(Invoice_Line_Items!B:B,Invoices!A2084,Invoice_Line_Items!I:I)-(E2084-F2084)</f>
        <v>134.90000000000003</v>
      </c>
      <c r="H2084" s="8">
        <f t="shared" si="64"/>
        <v>11</v>
      </c>
      <c r="I2084">
        <f t="shared" si="65"/>
        <v>2021</v>
      </c>
    </row>
    <row r="2085" spans="1:9" x14ac:dyDescent="0.15">
      <c r="A2085" t="s">
        <v>2189</v>
      </c>
      <c r="B2085" t="s">
        <v>17</v>
      </c>
      <c r="C2085" s="3">
        <v>0</v>
      </c>
      <c r="D2085" s="2">
        <v>44519.829184650029</v>
      </c>
      <c r="E2085" s="8">
        <f>(SUMIF(Invoice_Line_Items!B:B,Invoices!A2085,Invoice_Line_Items!G:G))</f>
        <v>45.75</v>
      </c>
      <c r="F2085" s="8">
        <f>(SUMIF(Invoice_Line_Items!B:B,Invoices!A2085,Invoice_Line_Items!G:G))*(1-C2085)</f>
        <v>45.75</v>
      </c>
      <c r="G2085" s="8">
        <f>SUMIF(Invoice_Line_Items!B:B,Invoices!A2085,Invoice_Line_Items!I:I)-(E2085-F2085)</f>
        <v>25.049999999999997</v>
      </c>
      <c r="H2085" s="8">
        <f t="shared" si="64"/>
        <v>11</v>
      </c>
      <c r="I2085">
        <f t="shared" si="65"/>
        <v>2021</v>
      </c>
    </row>
    <row r="2086" spans="1:9" x14ac:dyDescent="0.15">
      <c r="A2086" t="s">
        <v>2190</v>
      </c>
      <c r="B2086" t="s">
        <v>24</v>
      </c>
      <c r="C2086" s="3">
        <v>0</v>
      </c>
      <c r="D2086" s="2">
        <v>44520.211059877081</v>
      </c>
      <c r="E2086" s="8">
        <f>(SUMIF(Invoice_Line_Items!B:B,Invoices!A2086,Invoice_Line_Items!G:G))</f>
        <v>92.8</v>
      </c>
      <c r="F2086" s="8">
        <f>(SUMIF(Invoice_Line_Items!B:B,Invoices!A2086,Invoice_Line_Items!G:G))*(1-C2086)</f>
        <v>92.8</v>
      </c>
      <c r="G2086" s="8">
        <f>SUMIF(Invoice_Line_Items!B:B,Invoices!A2086,Invoice_Line_Items!I:I)-(E2086-F2086)</f>
        <v>46.15</v>
      </c>
      <c r="H2086" s="8">
        <f t="shared" si="64"/>
        <v>11</v>
      </c>
      <c r="I2086">
        <f t="shared" si="65"/>
        <v>2021</v>
      </c>
    </row>
    <row r="2087" spans="1:9" x14ac:dyDescent="0.15">
      <c r="A2087" t="s">
        <v>2191</v>
      </c>
      <c r="B2087" t="s">
        <v>19</v>
      </c>
      <c r="C2087" s="3">
        <v>0</v>
      </c>
      <c r="D2087" s="2">
        <v>44520.455364581052</v>
      </c>
      <c r="E2087" s="8">
        <f>(SUMIF(Invoice_Line_Items!B:B,Invoices!A2087,Invoice_Line_Items!G:G))</f>
        <v>134.25</v>
      </c>
      <c r="F2087" s="8">
        <f>(SUMIF(Invoice_Line_Items!B:B,Invoices!A2087,Invoice_Line_Items!G:G))*(1-C2087)</f>
        <v>134.25</v>
      </c>
      <c r="G2087" s="8">
        <f>SUMIF(Invoice_Line_Items!B:B,Invoices!A2087,Invoice_Line_Items!I:I)-(E2087-F2087)</f>
        <v>85.499999999999986</v>
      </c>
      <c r="H2087" s="8">
        <f t="shared" si="64"/>
        <v>11</v>
      </c>
      <c r="I2087">
        <f t="shared" si="65"/>
        <v>2021</v>
      </c>
    </row>
    <row r="2088" spans="1:9" x14ac:dyDescent="0.15">
      <c r="A2088" t="s">
        <v>2192</v>
      </c>
      <c r="B2088" t="s">
        <v>17</v>
      </c>
      <c r="C2088" s="3">
        <v>0</v>
      </c>
      <c r="D2088" s="2">
        <v>44520.470029064883</v>
      </c>
      <c r="E2088" s="8">
        <f>(SUMIF(Invoice_Line_Items!B:B,Invoices!A2088,Invoice_Line_Items!G:G))</f>
        <v>29.849999999999998</v>
      </c>
      <c r="F2088" s="8">
        <f>(SUMIF(Invoice_Line_Items!B:B,Invoices!A2088,Invoice_Line_Items!G:G))*(1-C2088)</f>
        <v>29.849999999999998</v>
      </c>
      <c r="G2088" s="8">
        <f>SUMIF(Invoice_Line_Items!B:B,Invoices!A2088,Invoice_Line_Items!I:I)-(E2088-F2088)</f>
        <v>5.8499999999999979</v>
      </c>
      <c r="H2088" s="8">
        <f t="shared" si="64"/>
        <v>11</v>
      </c>
      <c r="I2088">
        <f t="shared" si="65"/>
        <v>2021</v>
      </c>
    </row>
    <row r="2089" spans="1:9" x14ac:dyDescent="0.15">
      <c r="A2089" t="s">
        <v>2193</v>
      </c>
      <c r="B2089" t="s">
        <v>20</v>
      </c>
      <c r="C2089" s="3">
        <v>0</v>
      </c>
      <c r="D2089" s="2">
        <v>44520.742356265771</v>
      </c>
      <c r="E2089" s="8">
        <f>(SUMIF(Invoice_Line_Items!B:B,Invoices!A2089,Invoice_Line_Items!G:G))</f>
        <v>119.8</v>
      </c>
      <c r="F2089" s="8">
        <f>(SUMIF(Invoice_Line_Items!B:B,Invoices!A2089,Invoice_Line_Items!G:G))*(1-C2089)</f>
        <v>119.8</v>
      </c>
      <c r="G2089" s="8">
        <f>SUMIF(Invoice_Line_Items!B:B,Invoices!A2089,Invoice_Line_Items!I:I)-(E2089-F2089)</f>
        <v>60</v>
      </c>
      <c r="H2089" s="8">
        <f t="shared" si="64"/>
        <v>11</v>
      </c>
      <c r="I2089">
        <f t="shared" si="65"/>
        <v>2021</v>
      </c>
    </row>
    <row r="2090" spans="1:9" x14ac:dyDescent="0.15">
      <c r="A2090" t="s">
        <v>2194</v>
      </c>
      <c r="B2090" t="s">
        <v>17</v>
      </c>
      <c r="C2090" s="3">
        <v>0.1</v>
      </c>
      <c r="D2090" s="2">
        <v>44520.892758939088</v>
      </c>
      <c r="E2090" s="8">
        <f>(SUMIF(Invoice_Line_Items!B:B,Invoices!A2090,Invoice_Line_Items!G:G))</f>
        <v>23.799999999999997</v>
      </c>
      <c r="F2090" s="8">
        <f>(SUMIF(Invoice_Line_Items!B:B,Invoices!A2090,Invoice_Line_Items!G:G))*(1-C2090)</f>
        <v>21.419999999999998</v>
      </c>
      <c r="G2090" s="8">
        <f>SUMIF(Invoice_Line_Items!B:B,Invoices!A2090,Invoice_Line_Items!I:I)-(E2090-F2090)</f>
        <v>6.32</v>
      </c>
      <c r="H2090" s="8">
        <f t="shared" si="64"/>
        <v>11</v>
      </c>
      <c r="I2090">
        <f t="shared" si="65"/>
        <v>2021</v>
      </c>
    </row>
    <row r="2091" spans="1:9" x14ac:dyDescent="0.15">
      <c r="A2091" t="s">
        <v>2195</v>
      </c>
      <c r="B2091" t="s">
        <v>19</v>
      </c>
      <c r="C2091" s="3">
        <v>0</v>
      </c>
      <c r="D2091" s="2">
        <v>44521.178751843698</v>
      </c>
      <c r="E2091" s="8">
        <f>(SUMIF(Invoice_Line_Items!B:B,Invoices!A2091,Invoice_Line_Items!G:G))</f>
        <v>149.75</v>
      </c>
      <c r="F2091" s="8">
        <f>(SUMIF(Invoice_Line_Items!B:B,Invoices!A2091,Invoice_Line_Items!G:G))*(1-C2091)</f>
        <v>149.75</v>
      </c>
      <c r="G2091" s="8">
        <f>SUMIF(Invoice_Line_Items!B:B,Invoices!A2091,Invoice_Line_Items!I:I)-(E2091-F2091)</f>
        <v>75</v>
      </c>
      <c r="H2091" s="8">
        <f t="shared" si="64"/>
        <v>11</v>
      </c>
      <c r="I2091">
        <f t="shared" si="65"/>
        <v>2021</v>
      </c>
    </row>
    <row r="2092" spans="1:9" x14ac:dyDescent="0.15">
      <c r="A2092" t="s">
        <v>2196</v>
      </c>
      <c r="B2092" t="s">
        <v>17</v>
      </c>
      <c r="C2092" s="3">
        <v>0.1</v>
      </c>
      <c r="D2092" s="2">
        <v>44521.301113027934</v>
      </c>
      <c r="E2092" s="8">
        <f>(SUMIF(Invoice_Line_Items!B:B,Invoices!A2092,Invoice_Line_Items!G:G))</f>
        <v>92.9</v>
      </c>
      <c r="F2092" s="8">
        <f>(SUMIF(Invoice_Line_Items!B:B,Invoices!A2092,Invoice_Line_Items!G:G))*(1-C2092)</f>
        <v>83.610000000000014</v>
      </c>
      <c r="G2092" s="8">
        <f>SUMIF(Invoice_Line_Items!B:B,Invoices!A2092,Invoice_Line_Items!I:I)-(E2092-F2092)</f>
        <v>22.860000000000014</v>
      </c>
      <c r="H2092" s="8">
        <f t="shared" si="64"/>
        <v>11</v>
      </c>
      <c r="I2092">
        <f t="shared" si="65"/>
        <v>2021</v>
      </c>
    </row>
    <row r="2093" spans="1:9" x14ac:dyDescent="0.15">
      <c r="A2093" t="s">
        <v>2197</v>
      </c>
      <c r="B2093" t="s">
        <v>17</v>
      </c>
      <c r="C2093" s="3">
        <v>0.1</v>
      </c>
      <c r="D2093" s="2">
        <v>44521.76860897486</v>
      </c>
      <c r="E2093" s="8">
        <f>(SUMIF(Invoice_Line_Items!B:B,Invoices!A2093,Invoice_Line_Items!G:G))</f>
        <v>299.39999999999998</v>
      </c>
      <c r="F2093" s="8">
        <f>(SUMIF(Invoice_Line_Items!B:B,Invoices!A2093,Invoice_Line_Items!G:G))*(1-C2093)</f>
        <v>269.45999999999998</v>
      </c>
      <c r="G2093" s="8">
        <f>SUMIF(Invoice_Line_Items!B:B,Invoices!A2093,Invoice_Line_Items!I:I)-(E2093-F2093)</f>
        <v>80.459999999999994</v>
      </c>
      <c r="H2093" s="8">
        <f t="shared" si="64"/>
        <v>11</v>
      </c>
      <c r="I2093">
        <f t="shared" si="65"/>
        <v>2021</v>
      </c>
    </row>
    <row r="2094" spans="1:9" x14ac:dyDescent="0.15">
      <c r="A2094" t="s">
        <v>2198</v>
      </c>
      <c r="B2094" t="s">
        <v>20</v>
      </c>
      <c r="C2094" s="3">
        <v>0</v>
      </c>
      <c r="D2094" s="2">
        <v>44521.953036972336</v>
      </c>
      <c r="E2094" s="8">
        <f>(SUMIF(Invoice_Line_Items!B:B,Invoices!A2094,Invoice_Line_Items!G:G))</f>
        <v>2758.45</v>
      </c>
      <c r="F2094" s="8">
        <f>(SUMIF(Invoice_Line_Items!B:B,Invoices!A2094,Invoice_Line_Items!G:G))*(1-C2094)</f>
        <v>2758.45</v>
      </c>
      <c r="G2094" s="8">
        <f>SUMIF(Invoice_Line_Items!B:B,Invoices!A2094,Invoice_Line_Items!I:I)-(E2094-F2094)</f>
        <v>1003.6499999999999</v>
      </c>
      <c r="H2094" s="8">
        <f t="shared" si="64"/>
        <v>11</v>
      </c>
      <c r="I2094">
        <f t="shared" si="65"/>
        <v>2021</v>
      </c>
    </row>
    <row r="2095" spans="1:9" x14ac:dyDescent="0.15">
      <c r="A2095" t="s">
        <v>2199</v>
      </c>
      <c r="B2095" t="s">
        <v>23</v>
      </c>
      <c r="C2095" s="3">
        <v>0</v>
      </c>
      <c r="D2095" s="2">
        <v>44522.12904838573</v>
      </c>
      <c r="E2095" s="8">
        <f>(SUMIF(Invoice_Line_Items!B:B,Invoices!A2095,Invoice_Line_Items!G:G))</f>
        <v>14348.1</v>
      </c>
      <c r="F2095" s="8">
        <f>(SUMIF(Invoice_Line_Items!B:B,Invoices!A2095,Invoice_Line_Items!G:G))*(1-C2095)</f>
        <v>14348.1</v>
      </c>
      <c r="G2095" s="8">
        <f>SUMIF(Invoice_Line_Items!B:B,Invoices!A2095,Invoice_Line_Items!I:I)-(E2095-F2095)</f>
        <v>4506.949999999998</v>
      </c>
      <c r="H2095" s="8">
        <f t="shared" si="64"/>
        <v>11</v>
      </c>
      <c r="I2095">
        <f t="shared" si="65"/>
        <v>2021</v>
      </c>
    </row>
    <row r="2096" spans="1:9" x14ac:dyDescent="0.15">
      <c r="A2096" t="s">
        <v>2200</v>
      </c>
      <c r="B2096" t="s">
        <v>17</v>
      </c>
      <c r="C2096" s="3">
        <v>0.1</v>
      </c>
      <c r="D2096" s="2">
        <v>44522.442964664755</v>
      </c>
      <c r="E2096" s="8">
        <f>(SUMIF(Invoice_Line_Items!B:B,Invoices!A2096,Invoice_Line_Items!G:G))</f>
        <v>4242.3499999999985</v>
      </c>
      <c r="F2096" s="8">
        <f>(SUMIF(Invoice_Line_Items!B:B,Invoices!A2096,Invoice_Line_Items!G:G))*(1-C2096)</f>
        <v>3818.1149999999989</v>
      </c>
      <c r="G2096" s="8">
        <f>SUMIF(Invoice_Line_Items!B:B,Invoices!A2096,Invoice_Line_Items!I:I)-(E2096-F2096)</f>
        <v>1493.5150000000008</v>
      </c>
      <c r="H2096" s="8">
        <f t="shared" si="64"/>
        <v>11</v>
      </c>
      <c r="I2096">
        <f t="shared" si="65"/>
        <v>2021</v>
      </c>
    </row>
    <row r="2097" spans="1:9" x14ac:dyDescent="0.15">
      <c r="A2097" t="s">
        <v>2201</v>
      </c>
      <c r="B2097" t="s">
        <v>21</v>
      </c>
      <c r="C2097" s="3">
        <v>0.1</v>
      </c>
      <c r="D2097" s="2">
        <v>44522.555680340949</v>
      </c>
      <c r="E2097" s="8">
        <f>(SUMIF(Invoice_Line_Items!B:B,Invoices!A2097,Invoice_Line_Items!G:G))</f>
        <v>358.24999999999994</v>
      </c>
      <c r="F2097" s="8">
        <f>(SUMIF(Invoice_Line_Items!B:B,Invoices!A2097,Invoice_Line_Items!G:G))*(1-C2097)</f>
        <v>322.42499999999995</v>
      </c>
      <c r="G2097" s="8">
        <f>SUMIF(Invoice_Line_Items!B:B,Invoices!A2097,Invoice_Line_Items!I:I)-(E2097-F2097)</f>
        <v>82.675000000000011</v>
      </c>
      <c r="H2097" s="8">
        <f t="shared" si="64"/>
        <v>11</v>
      </c>
      <c r="I2097">
        <f t="shared" si="65"/>
        <v>2021</v>
      </c>
    </row>
    <row r="2098" spans="1:9" x14ac:dyDescent="0.15">
      <c r="A2098" t="s">
        <v>2202</v>
      </c>
      <c r="B2098" t="s">
        <v>19</v>
      </c>
      <c r="C2098" s="3">
        <v>0.1</v>
      </c>
      <c r="D2098" s="2">
        <v>44522.675599341812</v>
      </c>
      <c r="E2098" s="8">
        <f>(SUMIF(Invoice_Line_Items!B:B,Invoices!A2098,Invoice_Line_Items!G:G))</f>
        <v>1782.3000000000002</v>
      </c>
      <c r="F2098" s="8">
        <f>(SUMIF(Invoice_Line_Items!B:B,Invoices!A2098,Invoice_Line_Items!G:G))*(1-C2098)</f>
        <v>1604.0700000000002</v>
      </c>
      <c r="G2098" s="8">
        <f>SUMIF(Invoice_Line_Items!B:B,Invoices!A2098,Invoice_Line_Items!I:I)-(E2098-F2098)</f>
        <v>437.06999999999994</v>
      </c>
      <c r="H2098" s="8">
        <f t="shared" si="64"/>
        <v>11</v>
      </c>
      <c r="I2098">
        <f t="shared" si="65"/>
        <v>2021</v>
      </c>
    </row>
    <row r="2099" spans="1:9" x14ac:dyDescent="0.15">
      <c r="A2099" t="s">
        <v>2203</v>
      </c>
      <c r="B2099" t="s">
        <v>24</v>
      </c>
      <c r="C2099" s="3">
        <v>0.1</v>
      </c>
      <c r="D2099" s="2">
        <v>44523.107420389693</v>
      </c>
      <c r="E2099" s="8">
        <f>(SUMIF(Invoice_Line_Items!B:B,Invoices!A2099,Invoice_Line_Items!G:G))</f>
        <v>748.35</v>
      </c>
      <c r="F2099" s="8">
        <f>(SUMIF(Invoice_Line_Items!B:B,Invoices!A2099,Invoice_Line_Items!G:G))*(1-C2099)</f>
        <v>673.51499999999999</v>
      </c>
      <c r="G2099" s="8">
        <f>SUMIF(Invoice_Line_Items!B:B,Invoices!A2099,Invoice_Line_Items!I:I)-(E2099-F2099)</f>
        <v>254.16499999999996</v>
      </c>
      <c r="H2099" s="8">
        <f t="shared" si="64"/>
        <v>11</v>
      </c>
      <c r="I2099">
        <f t="shared" si="65"/>
        <v>2021</v>
      </c>
    </row>
    <row r="2100" spans="1:9" x14ac:dyDescent="0.15">
      <c r="A2100" t="s">
        <v>2204</v>
      </c>
      <c r="B2100" t="s">
        <v>17</v>
      </c>
      <c r="C2100" s="3">
        <v>0</v>
      </c>
      <c r="D2100" s="2">
        <v>44523.193925571817</v>
      </c>
      <c r="E2100" s="8">
        <f>(SUMIF(Invoice_Line_Items!B:B,Invoices!A2100,Invoice_Line_Items!G:G))</f>
        <v>139</v>
      </c>
      <c r="F2100" s="8">
        <f>(SUMIF(Invoice_Line_Items!B:B,Invoices!A2100,Invoice_Line_Items!G:G))*(1-C2100)</f>
        <v>139</v>
      </c>
      <c r="G2100" s="8">
        <f>SUMIF(Invoice_Line_Items!B:B,Invoices!A2100,Invoice_Line_Items!I:I)-(E2100-F2100)</f>
        <v>36.5</v>
      </c>
      <c r="H2100" s="8">
        <f t="shared" si="64"/>
        <v>11</v>
      </c>
      <c r="I2100">
        <f t="shared" si="65"/>
        <v>2021</v>
      </c>
    </row>
    <row r="2101" spans="1:9" x14ac:dyDescent="0.15">
      <c r="A2101" t="s">
        <v>2205</v>
      </c>
      <c r="B2101" t="s">
        <v>18</v>
      </c>
      <c r="C2101" s="3">
        <v>0</v>
      </c>
      <c r="D2101" s="2">
        <v>44523.256266369499</v>
      </c>
      <c r="E2101" s="8">
        <f>(SUMIF(Invoice_Line_Items!B:B,Invoices!A2101,Invoice_Line_Items!G:G))</f>
        <v>47.7</v>
      </c>
      <c r="F2101" s="8">
        <f>(SUMIF(Invoice_Line_Items!B:B,Invoices!A2101,Invoice_Line_Items!G:G))*(1-C2101)</f>
        <v>47.7</v>
      </c>
      <c r="G2101" s="8">
        <f>SUMIF(Invoice_Line_Items!B:B,Invoices!A2101,Invoice_Line_Items!I:I)-(E2101-F2101)</f>
        <v>29.649999999999995</v>
      </c>
      <c r="H2101" s="8">
        <f t="shared" si="64"/>
        <v>11</v>
      </c>
      <c r="I2101">
        <f t="shared" si="65"/>
        <v>2021</v>
      </c>
    </row>
    <row r="2102" spans="1:9" x14ac:dyDescent="0.15">
      <c r="A2102" t="s">
        <v>2206</v>
      </c>
      <c r="B2102" t="s">
        <v>22</v>
      </c>
      <c r="C2102" s="3">
        <v>0.1</v>
      </c>
      <c r="D2102" s="2">
        <v>44523.293106666599</v>
      </c>
      <c r="E2102" s="8">
        <f>(SUMIF(Invoice_Line_Items!B:B,Invoices!A2102,Invoice_Line_Items!G:G))</f>
        <v>1151.1500000000001</v>
      </c>
      <c r="F2102" s="8">
        <f>(SUMIF(Invoice_Line_Items!B:B,Invoices!A2102,Invoice_Line_Items!G:G))*(1-C2102)</f>
        <v>1036.0350000000001</v>
      </c>
      <c r="G2102" s="8">
        <f>SUMIF(Invoice_Line_Items!B:B,Invoices!A2102,Invoice_Line_Items!I:I)-(E2102-F2102)</f>
        <v>360.2349999999999</v>
      </c>
      <c r="H2102" s="8">
        <f t="shared" si="64"/>
        <v>11</v>
      </c>
      <c r="I2102">
        <f t="shared" si="65"/>
        <v>2021</v>
      </c>
    </row>
    <row r="2103" spans="1:9" x14ac:dyDescent="0.15">
      <c r="A2103" t="s">
        <v>2207</v>
      </c>
      <c r="B2103" t="s">
        <v>21</v>
      </c>
      <c r="C2103" s="3">
        <v>0</v>
      </c>
      <c r="D2103" s="2">
        <v>44523.63675047821</v>
      </c>
      <c r="E2103" s="8">
        <f>(SUMIF(Invoice_Line_Items!B:B,Invoices!A2103,Invoice_Line_Items!G:G))</f>
        <v>190.10000000000002</v>
      </c>
      <c r="F2103" s="8">
        <f>(SUMIF(Invoice_Line_Items!B:B,Invoices!A2103,Invoice_Line_Items!G:G))*(1-C2103)</f>
        <v>190.10000000000002</v>
      </c>
      <c r="G2103" s="8">
        <f>SUMIF(Invoice_Line_Items!B:B,Invoices!A2103,Invoice_Line_Items!I:I)-(E2103-F2103)</f>
        <v>61.150000000000006</v>
      </c>
      <c r="H2103" s="8">
        <f t="shared" si="64"/>
        <v>11</v>
      </c>
      <c r="I2103">
        <f t="shared" si="65"/>
        <v>2021</v>
      </c>
    </row>
    <row r="2104" spans="1:9" x14ac:dyDescent="0.15">
      <c r="A2104" t="s">
        <v>2208</v>
      </c>
      <c r="B2104" t="s">
        <v>19</v>
      </c>
      <c r="C2104" s="3">
        <v>0</v>
      </c>
      <c r="D2104" s="2">
        <v>44524.115028174572</v>
      </c>
      <c r="E2104" s="8">
        <f>(SUMIF(Invoice_Line_Items!B:B,Invoices!A2104,Invoice_Line_Items!G:G))</f>
        <v>77.8</v>
      </c>
      <c r="F2104" s="8">
        <f>(SUMIF(Invoice_Line_Items!B:B,Invoices!A2104,Invoice_Line_Items!G:G))*(1-C2104)</f>
        <v>77.8</v>
      </c>
      <c r="G2104" s="8">
        <f>SUMIF(Invoice_Line_Items!B:B,Invoices!A2104,Invoice_Line_Items!I:I)-(E2104-F2104)</f>
        <v>36.4</v>
      </c>
      <c r="H2104" s="8">
        <f t="shared" si="64"/>
        <v>11</v>
      </c>
      <c r="I2104">
        <f t="shared" si="65"/>
        <v>2021</v>
      </c>
    </row>
    <row r="2105" spans="1:9" x14ac:dyDescent="0.15">
      <c r="A2105" t="s">
        <v>2209</v>
      </c>
      <c r="B2105" t="s">
        <v>18</v>
      </c>
      <c r="C2105" s="3">
        <v>0</v>
      </c>
      <c r="D2105" s="2">
        <v>44524.551152451721</v>
      </c>
      <c r="E2105" s="8">
        <f>(SUMIF(Invoice_Line_Items!B:B,Invoices!A2105,Invoice_Line_Items!G:G))</f>
        <v>1993.7</v>
      </c>
      <c r="F2105" s="8">
        <f>(SUMIF(Invoice_Line_Items!B:B,Invoices!A2105,Invoice_Line_Items!G:G))*(1-C2105)</f>
        <v>1993.7</v>
      </c>
      <c r="G2105" s="8">
        <f>SUMIF(Invoice_Line_Items!B:B,Invoices!A2105,Invoice_Line_Items!I:I)-(E2105-F2105)</f>
        <v>720.09999999999991</v>
      </c>
      <c r="H2105" s="8">
        <f t="shared" si="64"/>
        <v>11</v>
      </c>
      <c r="I2105">
        <f t="shared" si="65"/>
        <v>2021</v>
      </c>
    </row>
    <row r="2106" spans="1:9" x14ac:dyDescent="0.15">
      <c r="A2106" t="s">
        <v>2210</v>
      </c>
      <c r="B2106" t="s">
        <v>17</v>
      </c>
      <c r="C2106" s="3">
        <v>0.1</v>
      </c>
      <c r="D2106" s="2">
        <v>44524.990115777669</v>
      </c>
      <c r="E2106" s="8">
        <f>(SUMIF(Invoice_Line_Items!B:B,Invoices!A2106,Invoice_Line_Items!G:G))</f>
        <v>1218.6000000000001</v>
      </c>
      <c r="F2106" s="8">
        <f>(SUMIF(Invoice_Line_Items!B:B,Invoices!A2106,Invoice_Line_Items!G:G))*(1-C2106)</f>
        <v>1096.7400000000002</v>
      </c>
      <c r="G2106" s="8">
        <f>SUMIF(Invoice_Line_Items!B:B,Invoices!A2106,Invoice_Line_Items!I:I)-(E2106-F2106)</f>
        <v>340.69</v>
      </c>
      <c r="H2106" s="8">
        <f t="shared" si="64"/>
        <v>11</v>
      </c>
      <c r="I2106">
        <f t="shared" si="65"/>
        <v>2021</v>
      </c>
    </row>
    <row r="2107" spans="1:9" x14ac:dyDescent="0.15">
      <c r="A2107" t="s">
        <v>2211</v>
      </c>
      <c r="B2107" t="s">
        <v>21</v>
      </c>
      <c r="C2107" s="3">
        <v>0</v>
      </c>
      <c r="D2107" s="2">
        <v>44525.039604368823</v>
      </c>
      <c r="E2107" s="8">
        <f>(SUMIF(Invoice_Line_Items!B:B,Invoices!A2107,Invoice_Line_Items!G:G))</f>
        <v>1189.5</v>
      </c>
      <c r="F2107" s="8">
        <f>(SUMIF(Invoice_Line_Items!B:B,Invoices!A2107,Invoice_Line_Items!G:G))*(1-C2107)</f>
        <v>1189.5</v>
      </c>
      <c r="G2107" s="8">
        <f>SUMIF(Invoice_Line_Items!B:B,Invoices!A2107,Invoice_Line_Items!I:I)-(E2107-F2107)</f>
        <v>265.09999999999997</v>
      </c>
      <c r="H2107" s="8">
        <f t="shared" si="64"/>
        <v>11</v>
      </c>
      <c r="I2107">
        <f t="shared" si="65"/>
        <v>2021</v>
      </c>
    </row>
    <row r="2108" spans="1:9" x14ac:dyDescent="0.15">
      <c r="A2108" t="s">
        <v>2212</v>
      </c>
      <c r="B2108" t="s">
        <v>24</v>
      </c>
      <c r="C2108" s="3">
        <v>0</v>
      </c>
      <c r="D2108" s="2">
        <v>44525.290798026232</v>
      </c>
      <c r="E2108" s="8">
        <f>(SUMIF(Invoice_Line_Items!B:B,Invoices!A2108,Invoice_Line_Items!G:G))</f>
        <v>3567.4499999999994</v>
      </c>
      <c r="F2108" s="8">
        <f>(SUMIF(Invoice_Line_Items!B:B,Invoices!A2108,Invoice_Line_Items!G:G))*(1-C2108)</f>
        <v>3567.4499999999994</v>
      </c>
      <c r="G2108" s="8">
        <f>SUMIF(Invoice_Line_Items!B:B,Invoices!A2108,Invoice_Line_Items!I:I)-(E2108-F2108)</f>
        <v>1138.3999999999999</v>
      </c>
      <c r="H2108" s="8">
        <f t="shared" si="64"/>
        <v>11</v>
      </c>
      <c r="I2108">
        <f t="shared" si="65"/>
        <v>2021</v>
      </c>
    </row>
    <row r="2109" spans="1:9" x14ac:dyDescent="0.15">
      <c r="A2109" t="s">
        <v>2213</v>
      </c>
      <c r="B2109" t="s">
        <v>23</v>
      </c>
      <c r="C2109" s="3">
        <v>0</v>
      </c>
      <c r="D2109" s="2">
        <v>44525.655127858459</v>
      </c>
      <c r="E2109" s="8">
        <f>(SUMIF(Invoice_Line_Items!B:B,Invoices!A2109,Invoice_Line_Items!G:G))</f>
        <v>1103.6000000000001</v>
      </c>
      <c r="F2109" s="8">
        <f>(SUMIF(Invoice_Line_Items!B:B,Invoices!A2109,Invoice_Line_Items!G:G))*(1-C2109)</f>
        <v>1103.6000000000001</v>
      </c>
      <c r="G2109" s="8">
        <f>SUMIF(Invoice_Line_Items!B:B,Invoices!A2109,Invoice_Line_Items!I:I)-(E2109-F2109)</f>
        <v>398.9</v>
      </c>
      <c r="H2109" s="8">
        <f t="shared" si="64"/>
        <v>11</v>
      </c>
      <c r="I2109">
        <f t="shared" si="65"/>
        <v>2021</v>
      </c>
    </row>
    <row r="2110" spans="1:9" x14ac:dyDescent="0.15">
      <c r="A2110" t="s">
        <v>2214</v>
      </c>
      <c r="B2110" t="s">
        <v>24</v>
      </c>
      <c r="C2110" s="3">
        <v>0</v>
      </c>
      <c r="D2110" s="2">
        <v>44525.795553702228</v>
      </c>
      <c r="E2110" s="8">
        <f>(SUMIF(Invoice_Line_Items!B:B,Invoices!A2110,Invoice_Line_Items!G:G))</f>
        <v>4257.3999999999996</v>
      </c>
      <c r="F2110" s="8">
        <f>(SUMIF(Invoice_Line_Items!B:B,Invoices!A2110,Invoice_Line_Items!G:G))*(1-C2110)</f>
        <v>4257.3999999999996</v>
      </c>
      <c r="G2110" s="8">
        <f>SUMIF(Invoice_Line_Items!B:B,Invoices!A2110,Invoice_Line_Items!I:I)-(E2110-F2110)</f>
        <v>1478.4</v>
      </c>
      <c r="H2110" s="8">
        <f t="shared" si="64"/>
        <v>11</v>
      </c>
      <c r="I2110">
        <f t="shared" si="65"/>
        <v>2021</v>
      </c>
    </row>
    <row r="2111" spans="1:9" x14ac:dyDescent="0.15">
      <c r="A2111" t="s">
        <v>2215</v>
      </c>
      <c r="B2111" t="s">
        <v>19</v>
      </c>
      <c r="C2111" s="3">
        <v>0</v>
      </c>
      <c r="D2111" s="2">
        <v>44526.286177608468</v>
      </c>
      <c r="E2111" s="8">
        <f>(SUMIF(Invoice_Line_Items!B:B,Invoices!A2111,Invoice_Line_Items!G:G))</f>
        <v>26.849999999999998</v>
      </c>
      <c r="F2111" s="8">
        <f>(SUMIF(Invoice_Line_Items!B:B,Invoices!A2111,Invoice_Line_Items!G:G))*(1-C2111)</f>
        <v>26.849999999999998</v>
      </c>
      <c r="G2111" s="8">
        <f>SUMIF(Invoice_Line_Items!B:B,Invoices!A2111,Invoice_Line_Items!I:I)-(E2111-F2111)</f>
        <v>17.099999999999998</v>
      </c>
      <c r="H2111" s="8">
        <f t="shared" si="64"/>
        <v>11</v>
      </c>
      <c r="I2111">
        <f t="shared" si="65"/>
        <v>2021</v>
      </c>
    </row>
    <row r="2112" spans="1:9" x14ac:dyDescent="0.15">
      <c r="A2112" t="s">
        <v>2216</v>
      </c>
      <c r="B2112" t="s">
        <v>22</v>
      </c>
      <c r="C2112" s="3">
        <v>0</v>
      </c>
      <c r="D2112" s="2">
        <v>44526.383259627306</v>
      </c>
      <c r="E2112" s="8">
        <f>(SUMIF(Invoice_Line_Items!B:B,Invoices!A2112,Invoice_Line_Items!G:G))</f>
        <v>63.8</v>
      </c>
      <c r="F2112" s="8">
        <f>(SUMIF(Invoice_Line_Items!B:B,Invoices!A2112,Invoice_Line_Items!G:G))*(1-C2112)</f>
        <v>63.8</v>
      </c>
      <c r="G2112" s="8">
        <f>SUMIF(Invoice_Line_Items!B:B,Invoices!A2112,Invoice_Line_Items!I:I)-(E2112-F2112)</f>
        <v>24</v>
      </c>
      <c r="H2112" s="8">
        <f t="shared" si="64"/>
        <v>11</v>
      </c>
      <c r="I2112">
        <f t="shared" si="65"/>
        <v>2021</v>
      </c>
    </row>
    <row r="2113" spans="1:9" x14ac:dyDescent="0.15">
      <c r="A2113" t="s">
        <v>2217</v>
      </c>
      <c r="B2113" t="s">
        <v>19</v>
      </c>
      <c r="C2113" s="3">
        <v>0</v>
      </c>
      <c r="D2113" s="2">
        <v>44526.831811631615</v>
      </c>
      <c r="E2113" s="8">
        <f>(SUMIF(Invoice_Line_Items!B:B,Invoices!A2113,Invoice_Line_Items!G:G))</f>
        <v>2144.1499999999996</v>
      </c>
      <c r="F2113" s="8">
        <f>(SUMIF(Invoice_Line_Items!B:B,Invoices!A2113,Invoice_Line_Items!G:G))*(1-C2113)</f>
        <v>2144.1499999999996</v>
      </c>
      <c r="G2113" s="8">
        <f>SUMIF(Invoice_Line_Items!B:B,Invoices!A2113,Invoice_Line_Items!I:I)-(E2113-F2113)</f>
        <v>695.69999999999993</v>
      </c>
      <c r="H2113" s="8">
        <f t="shared" si="64"/>
        <v>11</v>
      </c>
      <c r="I2113">
        <f t="shared" si="65"/>
        <v>2021</v>
      </c>
    </row>
    <row r="2114" spans="1:9" x14ac:dyDescent="0.15">
      <c r="A2114" t="s">
        <v>2218</v>
      </c>
      <c r="B2114" t="s">
        <v>17</v>
      </c>
      <c r="C2114" s="3">
        <v>0</v>
      </c>
      <c r="D2114" s="2">
        <v>44527.310599392251</v>
      </c>
      <c r="E2114" s="8">
        <f>(SUMIF(Invoice_Line_Items!B:B,Invoices!A2114,Invoice_Line_Items!G:G))</f>
        <v>160.49999999999997</v>
      </c>
      <c r="F2114" s="8">
        <f>(SUMIF(Invoice_Line_Items!B:B,Invoices!A2114,Invoice_Line_Items!G:G))*(1-C2114)</f>
        <v>160.49999999999997</v>
      </c>
      <c r="G2114" s="8">
        <f>SUMIF(Invoice_Line_Items!B:B,Invoices!A2114,Invoice_Line_Items!I:I)-(E2114-F2114)</f>
        <v>60.099999999999994</v>
      </c>
      <c r="H2114" s="8">
        <f t="shared" si="64"/>
        <v>11</v>
      </c>
      <c r="I2114">
        <f t="shared" si="65"/>
        <v>2021</v>
      </c>
    </row>
    <row r="2115" spans="1:9" x14ac:dyDescent="0.15">
      <c r="A2115" t="s">
        <v>2219</v>
      </c>
      <c r="B2115" t="s">
        <v>23</v>
      </c>
      <c r="C2115" s="3">
        <v>0</v>
      </c>
      <c r="D2115" s="2">
        <v>44527.723419727459</v>
      </c>
      <c r="E2115" s="8">
        <f>(SUMIF(Invoice_Line_Items!B:B,Invoices!A2115,Invoice_Line_Items!G:G))</f>
        <v>974.79999999999984</v>
      </c>
      <c r="F2115" s="8">
        <f>(SUMIF(Invoice_Line_Items!B:B,Invoices!A2115,Invoice_Line_Items!G:G))*(1-C2115)</f>
        <v>974.79999999999984</v>
      </c>
      <c r="G2115" s="8">
        <f>SUMIF(Invoice_Line_Items!B:B,Invoices!A2115,Invoice_Line_Items!I:I)-(E2115-F2115)</f>
        <v>603.89999999999986</v>
      </c>
      <c r="H2115" s="8">
        <f t="shared" ref="H2115:H2178" si="66">MONTH(D2115)</f>
        <v>11</v>
      </c>
      <c r="I2115">
        <f t="shared" ref="I2115:I2178" si="67">YEAR(D2115)</f>
        <v>2021</v>
      </c>
    </row>
    <row r="2116" spans="1:9" x14ac:dyDescent="0.15">
      <c r="A2116" t="s">
        <v>2220</v>
      </c>
      <c r="B2116" t="s">
        <v>17</v>
      </c>
      <c r="C2116" s="3">
        <v>0</v>
      </c>
      <c r="D2116" s="2">
        <v>44527.903858540223</v>
      </c>
      <c r="E2116" s="8">
        <f>(SUMIF(Invoice_Line_Items!B:B,Invoices!A2116,Invoice_Line_Items!G:G))</f>
        <v>799.6</v>
      </c>
      <c r="F2116" s="8">
        <f>(SUMIF(Invoice_Line_Items!B:B,Invoices!A2116,Invoice_Line_Items!G:G))*(1-C2116)</f>
        <v>799.6</v>
      </c>
      <c r="G2116" s="8">
        <f>SUMIF(Invoice_Line_Items!B:B,Invoices!A2116,Invoice_Line_Items!I:I)-(E2116-F2116)</f>
        <v>265.89999999999998</v>
      </c>
      <c r="H2116" s="8">
        <f t="shared" si="66"/>
        <v>11</v>
      </c>
      <c r="I2116">
        <f t="shared" si="67"/>
        <v>2021</v>
      </c>
    </row>
    <row r="2117" spans="1:9" x14ac:dyDescent="0.15">
      <c r="A2117" t="s">
        <v>2221</v>
      </c>
      <c r="B2117" t="s">
        <v>20</v>
      </c>
      <c r="C2117" s="3">
        <v>0</v>
      </c>
      <c r="D2117" s="2">
        <v>44528.049561762447</v>
      </c>
      <c r="E2117" s="8">
        <f>(SUMIF(Invoice_Line_Items!B:B,Invoices!A2117,Invoice_Line_Items!G:G))</f>
        <v>179</v>
      </c>
      <c r="F2117" s="8">
        <f>(SUMIF(Invoice_Line_Items!B:B,Invoices!A2117,Invoice_Line_Items!G:G))*(1-C2117)</f>
        <v>179</v>
      </c>
      <c r="G2117" s="8">
        <f>SUMIF(Invoice_Line_Items!B:B,Invoices!A2117,Invoice_Line_Items!I:I)-(E2117-F2117)</f>
        <v>113.99999999999999</v>
      </c>
      <c r="H2117" s="8">
        <f t="shared" si="66"/>
        <v>11</v>
      </c>
      <c r="I2117">
        <f t="shared" si="67"/>
        <v>2021</v>
      </c>
    </row>
    <row r="2118" spans="1:9" x14ac:dyDescent="0.15">
      <c r="A2118" t="s">
        <v>2222</v>
      </c>
      <c r="B2118" t="s">
        <v>25</v>
      </c>
      <c r="C2118" s="3">
        <v>0.1</v>
      </c>
      <c r="D2118" s="2">
        <v>44528.500229264173</v>
      </c>
      <c r="E2118" s="8">
        <f>(SUMIF(Invoice_Line_Items!B:B,Invoices!A2118,Invoice_Line_Items!G:G))</f>
        <v>836.1</v>
      </c>
      <c r="F2118" s="8">
        <f>(SUMIF(Invoice_Line_Items!B:B,Invoices!A2118,Invoice_Line_Items!G:G))*(1-C2118)</f>
        <v>752.49</v>
      </c>
      <c r="G2118" s="8">
        <f>SUMIF(Invoice_Line_Items!B:B,Invoices!A2118,Invoice_Line_Items!I:I)-(E2118-F2118)</f>
        <v>157.19</v>
      </c>
      <c r="H2118" s="8">
        <f t="shared" si="66"/>
        <v>11</v>
      </c>
      <c r="I2118">
        <f t="shared" si="67"/>
        <v>2021</v>
      </c>
    </row>
    <row r="2119" spans="1:9" x14ac:dyDescent="0.15">
      <c r="A2119" t="s">
        <v>2223</v>
      </c>
      <c r="B2119" t="s">
        <v>17</v>
      </c>
      <c r="C2119" s="3">
        <v>0.1</v>
      </c>
      <c r="D2119" s="2">
        <v>44528.999614304696</v>
      </c>
      <c r="E2119" s="8">
        <f>(SUMIF(Invoice_Line_Items!B:B,Invoices!A2119,Invoice_Line_Items!G:G))</f>
        <v>1227.55</v>
      </c>
      <c r="F2119" s="8">
        <f>(SUMIF(Invoice_Line_Items!B:B,Invoices!A2119,Invoice_Line_Items!G:G))*(1-C2119)</f>
        <v>1104.7950000000001</v>
      </c>
      <c r="G2119" s="8">
        <f>SUMIF(Invoice_Line_Items!B:B,Invoices!A2119,Invoice_Line_Items!I:I)-(E2119-F2119)</f>
        <v>320.54500000000002</v>
      </c>
      <c r="H2119" s="8">
        <f t="shared" si="66"/>
        <v>11</v>
      </c>
      <c r="I2119">
        <f t="shared" si="67"/>
        <v>2021</v>
      </c>
    </row>
    <row r="2120" spans="1:9" x14ac:dyDescent="0.15">
      <c r="A2120" t="s">
        <v>2224</v>
      </c>
      <c r="B2120" t="s">
        <v>19</v>
      </c>
      <c r="C2120" s="3">
        <v>0</v>
      </c>
      <c r="D2120" s="2">
        <v>44529.39379412269</v>
      </c>
      <c r="E2120" s="8">
        <f>(SUMIF(Invoice_Line_Items!B:B,Invoices!A2120,Invoice_Line_Items!G:G))</f>
        <v>1446.5</v>
      </c>
      <c r="F2120" s="8">
        <f>(SUMIF(Invoice_Line_Items!B:B,Invoices!A2120,Invoice_Line_Items!G:G))*(1-C2120)</f>
        <v>1446.5</v>
      </c>
      <c r="G2120" s="8">
        <f>SUMIF(Invoice_Line_Items!B:B,Invoices!A2120,Invoice_Line_Items!I:I)-(E2120-F2120)</f>
        <v>496.64999999999992</v>
      </c>
      <c r="H2120" s="8">
        <f t="shared" si="66"/>
        <v>11</v>
      </c>
      <c r="I2120">
        <f t="shared" si="67"/>
        <v>2021</v>
      </c>
    </row>
    <row r="2121" spans="1:9" x14ac:dyDescent="0.15">
      <c r="A2121" t="s">
        <v>2225</v>
      </c>
      <c r="B2121" t="s">
        <v>23</v>
      </c>
      <c r="C2121" s="3">
        <v>0</v>
      </c>
      <c r="D2121" s="2">
        <v>44529.687503369358</v>
      </c>
      <c r="E2121" s="8">
        <f>(SUMIF(Invoice_Line_Items!B:B,Invoices!A2121,Invoice_Line_Items!G:G))</f>
        <v>730.90000000000009</v>
      </c>
      <c r="F2121" s="8">
        <f>(SUMIF(Invoice_Line_Items!B:B,Invoices!A2121,Invoice_Line_Items!G:G))*(1-C2121)</f>
        <v>730.90000000000009</v>
      </c>
      <c r="G2121" s="8">
        <f>SUMIF(Invoice_Line_Items!B:B,Invoices!A2121,Invoice_Line_Items!I:I)-(E2121-F2121)</f>
        <v>223.89999999999995</v>
      </c>
      <c r="H2121" s="8">
        <f t="shared" si="66"/>
        <v>11</v>
      </c>
      <c r="I2121">
        <f t="shared" si="67"/>
        <v>2021</v>
      </c>
    </row>
    <row r="2122" spans="1:9" x14ac:dyDescent="0.15">
      <c r="A2122" t="s">
        <v>2226</v>
      </c>
      <c r="B2122" t="s">
        <v>29</v>
      </c>
      <c r="C2122" s="3">
        <v>0</v>
      </c>
      <c r="D2122" s="2">
        <v>44530.168959761322</v>
      </c>
      <c r="E2122" s="8">
        <f>(SUMIF(Invoice_Line_Items!B:B,Invoices!A2122,Invoice_Line_Items!G:G))</f>
        <v>927.45</v>
      </c>
      <c r="F2122" s="8">
        <f>(SUMIF(Invoice_Line_Items!B:B,Invoices!A2122,Invoice_Line_Items!G:G))*(1-C2122)</f>
        <v>927.45</v>
      </c>
      <c r="G2122" s="8">
        <f>SUMIF(Invoice_Line_Items!B:B,Invoices!A2122,Invoice_Line_Items!I:I)-(E2122-F2122)</f>
        <v>340.45</v>
      </c>
      <c r="H2122" s="8">
        <f t="shared" si="66"/>
        <v>11</v>
      </c>
      <c r="I2122">
        <f t="shared" si="67"/>
        <v>2021</v>
      </c>
    </row>
    <row r="2123" spans="1:9" x14ac:dyDescent="0.15">
      <c r="A2123" t="s">
        <v>2227</v>
      </c>
      <c r="B2123" t="s">
        <v>18</v>
      </c>
      <c r="C2123" s="3">
        <v>0.1</v>
      </c>
      <c r="D2123" s="2">
        <v>44530.227002590327</v>
      </c>
      <c r="E2123" s="8">
        <f>(SUMIF(Invoice_Line_Items!B:B,Invoices!A2123,Invoice_Line_Items!G:G))</f>
        <v>165.4</v>
      </c>
      <c r="F2123" s="8">
        <f>(SUMIF(Invoice_Line_Items!B:B,Invoices!A2123,Invoice_Line_Items!G:G))*(1-C2123)</f>
        <v>148.86000000000001</v>
      </c>
      <c r="G2123" s="8">
        <f>SUMIF(Invoice_Line_Items!B:B,Invoices!A2123,Invoice_Line_Items!I:I)-(E2123-F2123)</f>
        <v>28.759999999999991</v>
      </c>
      <c r="H2123" s="8">
        <f t="shared" si="66"/>
        <v>11</v>
      </c>
      <c r="I2123">
        <f t="shared" si="67"/>
        <v>2021</v>
      </c>
    </row>
    <row r="2124" spans="1:9" x14ac:dyDescent="0.15">
      <c r="A2124" t="s">
        <v>2228</v>
      </c>
      <c r="B2124" t="s">
        <v>17</v>
      </c>
      <c r="C2124" s="3">
        <v>0</v>
      </c>
      <c r="D2124" s="2">
        <v>44530.426424093377</v>
      </c>
      <c r="E2124" s="8">
        <f>(SUMIF(Invoice_Line_Items!B:B,Invoices!A2124,Invoice_Line_Items!G:G))</f>
        <v>9.9499999999999993</v>
      </c>
      <c r="F2124" s="8">
        <f>(SUMIF(Invoice_Line_Items!B:B,Invoices!A2124,Invoice_Line_Items!G:G))*(1-C2124)</f>
        <v>9.9499999999999993</v>
      </c>
      <c r="G2124" s="8">
        <f>SUMIF(Invoice_Line_Items!B:B,Invoices!A2124,Invoice_Line_Items!I:I)-(E2124-F2124)</f>
        <v>2.25</v>
      </c>
      <c r="H2124" s="8">
        <f t="shared" si="66"/>
        <v>11</v>
      </c>
      <c r="I2124">
        <f t="shared" si="67"/>
        <v>2021</v>
      </c>
    </row>
    <row r="2125" spans="1:9" x14ac:dyDescent="0.15">
      <c r="A2125" t="s">
        <v>2229</v>
      </c>
      <c r="B2125" t="s">
        <v>22</v>
      </c>
      <c r="C2125" s="3">
        <v>0.1</v>
      </c>
      <c r="D2125" s="2">
        <v>44530.529342824026</v>
      </c>
      <c r="E2125" s="8">
        <f>(SUMIF(Invoice_Line_Items!B:B,Invoices!A2125,Invoice_Line_Items!G:G))</f>
        <v>498.75</v>
      </c>
      <c r="F2125" s="8">
        <f>(SUMIF(Invoice_Line_Items!B:B,Invoices!A2125,Invoice_Line_Items!G:G))*(1-C2125)</f>
        <v>448.875</v>
      </c>
      <c r="G2125" s="8">
        <f>SUMIF(Invoice_Line_Items!B:B,Invoices!A2125,Invoice_Line_Items!I:I)-(E2125-F2125)</f>
        <v>136.37499999999997</v>
      </c>
      <c r="H2125" s="8">
        <f t="shared" si="66"/>
        <v>11</v>
      </c>
      <c r="I2125">
        <f t="shared" si="67"/>
        <v>2021</v>
      </c>
    </row>
    <row r="2126" spans="1:9" x14ac:dyDescent="0.15">
      <c r="A2126" t="s">
        <v>2230</v>
      </c>
      <c r="B2126" t="s">
        <v>19</v>
      </c>
      <c r="C2126" s="3">
        <v>0</v>
      </c>
      <c r="D2126" s="2">
        <v>44530.786593932957</v>
      </c>
      <c r="E2126" s="8">
        <f>(SUMIF(Invoice_Line_Items!B:B,Invoices!A2126,Invoice_Line_Items!G:G))</f>
        <v>315.84999999999997</v>
      </c>
      <c r="F2126" s="8">
        <f>(SUMIF(Invoice_Line_Items!B:B,Invoices!A2126,Invoice_Line_Items!G:G))*(1-C2126)</f>
        <v>315.84999999999997</v>
      </c>
      <c r="G2126" s="8">
        <f>SUMIF(Invoice_Line_Items!B:B,Invoices!A2126,Invoice_Line_Items!I:I)-(E2126-F2126)</f>
        <v>160.79999999999995</v>
      </c>
      <c r="H2126" s="8">
        <f t="shared" si="66"/>
        <v>11</v>
      </c>
      <c r="I2126">
        <f t="shared" si="67"/>
        <v>2021</v>
      </c>
    </row>
    <row r="2127" spans="1:9" x14ac:dyDescent="0.15">
      <c r="A2127" t="s">
        <v>2231</v>
      </c>
      <c r="B2127" t="s">
        <v>24</v>
      </c>
      <c r="C2127" s="3">
        <v>0</v>
      </c>
      <c r="D2127" s="2">
        <v>44531.19176361875</v>
      </c>
      <c r="E2127" s="8">
        <f>(SUMIF(Invoice_Line_Items!B:B,Invoices!A2127,Invoice_Line_Items!G:G))</f>
        <v>915.85</v>
      </c>
      <c r="F2127" s="8">
        <f>(SUMIF(Invoice_Line_Items!B:B,Invoices!A2127,Invoice_Line_Items!G:G))*(1-C2127)</f>
        <v>915.85</v>
      </c>
      <c r="G2127" s="8">
        <f>SUMIF(Invoice_Line_Items!B:B,Invoices!A2127,Invoice_Line_Items!I:I)-(E2127-F2127)</f>
        <v>353.19999999999993</v>
      </c>
      <c r="H2127" s="8">
        <f t="shared" si="66"/>
        <v>12</v>
      </c>
      <c r="I2127">
        <f t="shared" si="67"/>
        <v>2021</v>
      </c>
    </row>
    <row r="2128" spans="1:9" x14ac:dyDescent="0.15">
      <c r="A2128" t="s">
        <v>2232</v>
      </c>
      <c r="B2128" t="s">
        <v>17</v>
      </c>
      <c r="C2128" s="3">
        <v>0</v>
      </c>
      <c r="D2128" s="2">
        <v>44531.578788681429</v>
      </c>
      <c r="E2128" s="8">
        <f>(SUMIF(Invoice_Line_Items!B:B,Invoices!A2128,Invoice_Line_Items!G:G))</f>
        <v>5076.3999999999996</v>
      </c>
      <c r="F2128" s="8">
        <f>(SUMIF(Invoice_Line_Items!B:B,Invoices!A2128,Invoice_Line_Items!G:G))*(1-C2128)</f>
        <v>5076.3999999999996</v>
      </c>
      <c r="G2128" s="8">
        <f>SUMIF(Invoice_Line_Items!B:B,Invoices!A2128,Invoice_Line_Items!I:I)-(E2128-F2128)</f>
        <v>1703.4999999999995</v>
      </c>
      <c r="H2128" s="8">
        <f t="shared" si="66"/>
        <v>12</v>
      </c>
      <c r="I2128">
        <f t="shared" si="67"/>
        <v>2021</v>
      </c>
    </row>
    <row r="2129" spans="1:9" x14ac:dyDescent="0.15">
      <c r="A2129" t="s">
        <v>2233</v>
      </c>
      <c r="B2129" t="s">
        <v>20</v>
      </c>
      <c r="C2129" s="3">
        <v>0.2</v>
      </c>
      <c r="D2129" s="2">
        <v>44531.733680711055</v>
      </c>
      <c r="E2129" s="8">
        <f>(SUMIF(Invoice_Line_Items!B:B,Invoices!A2129,Invoice_Line_Items!G:G))</f>
        <v>523.75</v>
      </c>
      <c r="F2129" s="8">
        <f>(SUMIF(Invoice_Line_Items!B:B,Invoices!A2129,Invoice_Line_Items!G:G))*(1-C2129)</f>
        <v>419</v>
      </c>
      <c r="G2129" s="8">
        <f>SUMIF(Invoice_Line_Items!B:B,Invoices!A2129,Invoice_Line_Items!I:I)-(E2129-F2129)</f>
        <v>98.5</v>
      </c>
      <c r="H2129" s="8">
        <f t="shared" si="66"/>
        <v>12</v>
      </c>
      <c r="I2129">
        <f t="shared" si="67"/>
        <v>2021</v>
      </c>
    </row>
    <row r="2130" spans="1:9" x14ac:dyDescent="0.15">
      <c r="A2130" t="s">
        <v>2234</v>
      </c>
      <c r="B2130" t="s">
        <v>24</v>
      </c>
      <c r="C2130" s="3">
        <v>0</v>
      </c>
      <c r="D2130" s="2">
        <v>44532.173572176616</v>
      </c>
      <c r="E2130" s="8">
        <f>(SUMIF(Invoice_Line_Items!B:B,Invoices!A2130,Invoice_Line_Items!G:G))</f>
        <v>7403.9999999999982</v>
      </c>
      <c r="F2130" s="8">
        <f>(SUMIF(Invoice_Line_Items!B:B,Invoices!A2130,Invoice_Line_Items!G:G))*(1-C2130)</f>
        <v>7403.9999999999982</v>
      </c>
      <c r="G2130" s="8">
        <f>SUMIF(Invoice_Line_Items!B:B,Invoices!A2130,Invoice_Line_Items!I:I)-(E2130-F2130)</f>
        <v>2345.1499999999992</v>
      </c>
      <c r="H2130" s="8">
        <f t="shared" si="66"/>
        <v>12</v>
      </c>
      <c r="I2130">
        <f t="shared" si="67"/>
        <v>2021</v>
      </c>
    </row>
    <row r="2131" spans="1:9" x14ac:dyDescent="0.15">
      <c r="A2131" t="s">
        <v>2235</v>
      </c>
      <c r="B2131" t="s">
        <v>17</v>
      </c>
      <c r="C2131" s="3">
        <v>0.1</v>
      </c>
      <c r="D2131" s="2">
        <v>44532.649654877867</v>
      </c>
      <c r="E2131" s="8">
        <f>(SUMIF(Invoice_Line_Items!B:B,Invoices!A2131,Invoice_Line_Items!G:G))</f>
        <v>3.5</v>
      </c>
      <c r="F2131" s="8">
        <f>(SUMIF(Invoice_Line_Items!B:B,Invoices!A2131,Invoice_Line_Items!G:G))*(1-C2131)</f>
        <v>3.15</v>
      </c>
      <c r="G2131" s="8">
        <f>SUMIF(Invoice_Line_Items!B:B,Invoices!A2131,Invoice_Line_Items!I:I)-(E2131-F2131)</f>
        <v>0.19999999999999973</v>
      </c>
      <c r="H2131" s="8">
        <f t="shared" si="66"/>
        <v>12</v>
      </c>
      <c r="I2131">
        <f t="shared" si="67"/>
        <v>2021</v>
      </c>
    </row>
    <row r="2132" spans="1:9" x14ac:dyDescent="0.15">
      <c r="A2132" t="s">
        <v>2236</v>
      </c>
      <c r="B2132" t="s">
        <v>29</v>
      </c>
      <c r="C2132" s="3">
        <v>0</v>
      </c>
      <c r="D2132" s="2">
        <v>44533.047519481821</v>
      </c>
      <c r="E2132" s="8">
        <f>(SUMIF(Invoice_Line_Items!B:B,Invoices!A2132,Invoice_Line_Items!G:G))</f>
        <v>3204.7</v>
      </c>
      <c r="F2132" s="8">
        <f>(SUMIF(Invoice_Line_Items!B:B,Invoices!A2132,Invoice_Line_Items!G:G))*(1-C2132)</f>
        <v>3204.7</v>
      </c>
      <c r="G2132" s="8">
        <f>SUMIF(Invoice_Line_Items!B:B,Invoices!A2132,Invoice_Line_Items!I:I)-(E2132-F2132)</f>
        <v>1570.45</v>
      </c>
      <c r="H2132" s="8">
        <f t="shared" si="66"/>
        <v>12</v>
      </c>
      <c r="I2132">
        <f t="shared" si="67"/>
        <v>2021</v>
      </c>
    </row>
    <row r="2133" spans="1:9" x14ac:dyDescent="0.15">
      <c r="A2133" t="s">
        <v>2237</v>
      </c>
      <c r="B2133" t="s">
        <v>17</v>
      </c>
      <c r="C2133" s="3">
        <v>0</v>
      </c>
      <c r="D2133" s="2">
        <v>44533.051571226977</v>
      </c>
      <c r="E2133" s="8">
        <f>(SUMIF(Invoice_Line_Items!B:B,Invoices!A2133,Invoice_Line_Items!G:G))</f>
        <v>118.2</v>
      </c>
      <c r="F2133" s="8">
        <f>(SUMIF(Invoice_Line_Items!B:B,Invoices!A2133,Invoice_Line_Items!G:G))*(1-C2133)</f>
        <v>118.2</v>
      </c>
      <c r="G2133" s="8">
        <f>SUMIF(Invoice_Line_Items!B:B,Invoices!A2133,Invoice_Line_Items!I:I)-(E2133-F2133)</f>
        <v>44.7</v>
      </c>
      <c r="H2133" s="8">
        <f t="shared" si="66"/>
        <v>12</v>
      </c>
      <c r="I2133">
        <f t="shared" si="67"/>
        <v>2021</v>
      </c>
    </row>
    <row r="2134" spans="1:9" x14ac:dyDescent="0.15">
      <c r="A2134" t="s">
        <v>2238</v>
      </c>
      <c r="B2134" t="s">
        <v>23</v>
      </c>
      <c r="C2134" s="3">
        <v>0.1</v>
      </c>
      <c r="D2134" s="2">
        <v>44533.109219063284</v>
      </c>
      <c r="E2134" s="8">
        <f>(SUMIF(Invoice_Line_Items!B:B,Invoices!A2134,Invoice_Line_Items!G:G))</f>
        <v>1745.8</v>
      </c>
      <c r="F2134" s="8">
        <f>(SUMIF(Invoice_Line_Items!B:B,Invoices!A2134,Invoice_Line_Items!G:G))*(1-C2134)</f>
        <v>1571.22</v>
      </c>
      <c r="G2134" s="8">
        <f>SUMIF(Invoice_Line_Items!B:B,Invoices!A2134,Invoice_Line_Items!I:I)-(E2134-F2134)</f>
        <v>407.12</v>
      </c>
      <c r="H2134" s="8">
        <f t="shared" si="66"/>
        <v>12</v>
      </c>
      <c r="I2134">
        <f t="shared" si="67"/>
        <v>2021</v>
      </c>
    </row>
    <row r="2135" spans="1:9" x14ac:dyDescent="0.15">
      <c r="A2135" t="s">
        <v>2239</v>
      </c>
      <c r="B2135" t="s">
        <v>19</v>
      </c>
      <c r="C2135" s="3">
        <v>0</v>
      </c>
      <c r="D2135" s="2">
        <v>44533.334970695447</v>
      </c>
      <c r="E2135" s="8">
        <f>(SUMIF(Invoice_Line_Items!B:B,Invoices!A2135,Invoice_Line_Items!G:G))</f>
        <v>533.1</v>
      </c>
      <c r="F2135" s="8">
        <f>(SUMIF(Invoice_Line_Items!B:B,Invoices!A2135,Invoice_Line_Items!G:G))*(1-C2135)</f>
        <v>533.1</v>
      </c>
      <c r="G2135" s="8">
        <f>SUMIF(Invoice_Line_Items!B:B,Invoices!A2135,Invoice_Line_Items!I:I)-(E2135-F2135)</f>
        <v>193.25</v>
      </c>
      <c r="H2135" s="8">
        <f t="shared" si="66"/>
        <v>12</v>
      </c>
      <c r="I2135">
        <f t="shared" si="67"/>
        <v>2021</v>
      </c>
    </row>
    <row r="2136" spans="1:9" x14ac:dyDescent="0.15">
      <c r="A2136" t="s">
        <v>2240</v>
      </c>
      <c r="B2136" t="s">
        <v>17</v>
      </c>
      <c r="C2136" s="3">
        <v>0</v>
      </c>
      <c r="D2136" s="2">
        <v>44533.797352538626</v>
      </c>
      <c r="E2136" s="8">
        <f>(SUMIF(Invoice_Line_Items!B:B,Invoices!A2136,Invoice_Line_Items!G:G))</f>
        <v>1267.6500000000001</v>
      </c>
      <c r="F2136" s="8">
        <f>(SUMIF(Invoice_Line_Items!B:B,Invoices!A2136,Invoice_Line_Items!G:G))*(1-C2136)</f>
        <v>1267.6500000000001</v>
      </c>
      <c r="G2136" s="8">
        <f>SUMIF(Invoice_Line_Items!B:B,Invoices!A2136,Invoice_Line_Items!I:I)-(E2136-F2136)</f>
        <v>498.90000000000003</v>
      </c>
      <c r="H2136" s="8">
        <f t="shared" si="66"/>
        <v>12</v>
      </c>
      <c r="I2136">
        <f t="shared" si="67"/>
        <v>2021</v>
      </c>
    </row>
    <row r="2137" spans="1:9" x14ac:dyDescent="0.15">
      <c r="A2137" t="s">
        <v>2241</v>
      </c>
      <c r="B2137" t="s">
        <v>29</v>
      </c>
      <c r="C2137" s="3">
        <v>0.1</v>
      </c>
      <c r="D2137" s="2">
        <v>44534.221865703017</v>
      </c>
      <c r="E2137" s="8">
        <f>(SUMIF(Invoice_Line_Items!B:B,Invoices!A2137,Invoice_Line_Items!G:G))</f>
        <v>44.75</v>
      </c>
      <c r="F2137" s="8">
        <f>(SUMIF(Invoice_Line_Items!B:B,Invoices!A2137,Invoice_Line_Items!G:G))*(1-C2137)</f>
        <v>40.274999999999999</v>
      </c>
      <c r="G2137" s="8">
        <f>SUMIF(Invoice_Line_Items!B:B,Invoices!A2137,Invoice_Line_Items!I:I)-(E2137-F2137)</f>
        <v>24.024999999999995</v>
      </c>
      <c r="H2137" s="8">
        <f t="shared" si="66"/>
        <v>12</v>
      </c>
      <c r="I2137">
        <f t="shared" si="67"/>
        <v>2021</v>
      </c>
    </row>
    <row r="2138" spans="1:9" x14ac:dyDescent="0.15">
      <c r="A2138" t="s">
        <v>2242</v>
      </c>
      <c r="B2138" t="s">
        <v>17</v>
      </c>
      <c r="C2138" s="3">
        <v>0</v>
      </c>
      <c r="D2138" s="2">
        <v>44534.287081144168</v>
      </c>
      <c r="E2138" s="8">
        <f>(SUMIF(Invoice_Line_Items!B:B,Invoices!A2138,Invoice_Line_Items!G:G))</f>
        <v>1671.9000000000003</v>
      </c>
      <c r="F2138" s="8">
        <f>(SUMIF(Invoice_Line_Items!B:B,Invoices!A2138,Invoice_Line_Items!G:G))*(1-C2138)</f>
        <v>1671.9000000000003</v>
      </c>
      <c r="G2138" s="8">
        <f>SUMIF(Invoice_Line_Items!B:B,Invoices!A2138,Invoice_Line_Items!I:I)-(E2138-F2138)</f>
        <v>628.85000000000014</v>
      </c>
      <c r="H2138" s="8">
        <f t="shared" si="66"/>
        <v>12</v>
      </c>
      <c r="I2138">
        <f t="shared" si="67"/>
        <v>2021</v>
      </c>
    </row>
    <row r="2139" spans="1:9" x14ac:dyDescent="0.15">
      <c r="A2139" t="s">
        <v>2243</v>
      </c>
      <c r="B2139" t="s">
        <v>24</v>
      </c>
      <c r="C2139" s="3">
        <v>0</v>
      </c>
      <c r="D2139" s="2">
        <v>44534.413263970782</v>
      </c>
      <c r="E2139" s="8">
        <f>(SUMIF(Invoice_Line_Items!B:B,Invoices!A2139,Invoice_Line_Items!G:G))</f>
        <v>732.55</v>
      </c>
      <c r="F2139" s="8">
        <f>(SUMIF(Invoice_Line_Items!B:B,Invoices!A2139,Invoice_Line_Items!G:G))*(1-C2139)</f>
        <v>732.55</v>
      </c>
      <c r="G2139" s="8">
        <f>SUMIF(Invoice_Line_Items!B:B,Invoices!A2139,Invoice_Line_Items!I:I)-(E2139-F2139)</f>
        <v>274.64999999999998</v>
      </c>
      <c r="H2139" s="8">
        <f t="shared" si="66"/>
        <v>12</v>
      </c>
      <c r="I2139">
        <f t="shared" si="67"/>
        <v>2021</v>
      </c>
    </row>
    <row r="2140" spans="1:9" x14ac:dyDescent="0.15">
      <c r="A2140" t="s">
        <v>2244</v>
      </c>
      <c r="B2140" t="s">
        <v>19</v>
      </c>
      <c r="C2140" s="3">
        <v>0</v>
      </c>
      <c r="D2140" s="2">
        <v>44534.677100911067</v>
      </c>
      <c r="E2140" s="8">
        <f>(SUMIF(Invoice_Line_Items!B:B,Invoices!A2140,Invoice_Line_Items!G:G))</f>
        <v>1522.25</v>
      </c>
      <c r="F2140" s="8">
        <f>(SUMIF(Invoice_Line_Items!B:B,Invoices!A2140,Invoice_Line_Items!G:G))*(1-C2140)</f>
        <v>1522.25</v>
      </c>
      <c r="G2140" s="8">
        <f>SUMIF(Invoice_Line_Items!B:B,Invoices!A2140,Invoice_Line_Items!I:I)-(E2140-F2140)</f>
        <v>535.44999999999993</v>
      </c>
      <c r="H2140" s="8">
        <f t="shared" si="66"/>
        <v>12</v>
      </c>
      <c r="I2140">
        <f t="shared" si="67"/>
        <v>2021</v>
      </c>
    </row>
    <row r="2141" spans="1:9" x14ac:dyDescent="0.15">
      <c r="A2141" t="s">
        <v>2245</v>
      </c>
      <c r="B2141" t="s">
        <v>22</v>
      </c>
      <c r="C2141" s="3">
        <v>0.1</v>
      </c>
      <c r="D2141" s="2">
        <v>44535.134082697514</v>
      </c>
      <c r="E2141" s="8">
        <f>(SUMIF(Invoice_Line_Items!B:B,Invoices!A2141,Invoice_Line_Items!G:G))</f>
        <v>5677.95</v>
      </c>
      <c r="F2141" s="8">
        <f>(SUMIF(Invoice_Line_Items!B:B,Invoices!A2141,Invoice_Line_Items!G:G))*(1-C2141)</f>
        <v>5110.1549999999997</v>
      </c>
      <c r="G2141" s="8">
        <f>SUMIF(Invoice_Line_Items!B:B,Invoices!A2141,Invoice_Line_Items!I:I)-(E2141-F2141)</f>
        <v>1276.1049999999996</v>
      </c>
      <c r="H2141" s="8">
        <f t="shared" si="66"/>
        <v>12</v>
      </c>
      <c r="I2141">
        <f t="shared" si="67"/>
        <v>2021</v>
      </c>
    </row>
    <row r="2142" spans="1:9" x14ac:dyDescent="0.15">
      <c r="A2142" t="s">
        <v>2246</v>
      </c>
      <c r="B2142" t="s">
        <v>17</v>
      </c>
      <c r="C2142" s="3">
        <v>0.1</v>
      </c>
      <c r="D2142" s="2">
        <v>44535.623191841871</v>
      </c>
      <c r="E2142" s="8">
        <f>(SUMIF(Invoice_Line_Items!B:B,Invoices!A2142,Invoice_Line_Items!G:G))</f>
        <v>8.9499999999999993</v>
      </c>
      <c r="F2142" s="8">
        <f>(SUMIF(Invoice_Line_Items!B:B,Invoices!A2142,Invoice_Line_Items!G:G))*(1-C2142)</f>
        <v>8.0549999999999997</v>
      </c>
      <c r="G2142" s="8">
        <f>SUMIF(Invoice_Line_Items!B:B,Invoices!A2142,Invoice_Line_Items!I:I)-(E2142-F2142)</f>
        <v>2.3049999999999997</v>
      </c>
      <c r="H2142" s="8">
        <f t="shared" si="66"/>
        <v>12</v>
      </c>
      <c r="I2142">
        <f t="shared" si="67"/>
        <v>2021</v>
      </c>
    </row>
    <row r="2143" spans="1:9" x14ac:dyDescent="0.15">
      <c r="A2143" t="s">
        <v>2247</v>
      </c>
      <c r="B2143" t="s">
        <v>20</v>
      </c>
      <c r="C2143" s="3">
        <v>0.1</v>
      </c>
      <c r="D2143" s="2">
        <v>44536.04431205045</v>
      </c>
      <c r="E2143" s="8">
        <f>(SUMIF(Invoice_Line_Items!B:B,Invoices!A2143,Invoice_Line_Items!G:G))</f>
        <v>1243.4499999999998</v>
      </c>
      <c r="F2143" s="8">
        <f>(SUMIF(Invoice_Line_Items!B:B,Invoices!A2143,Invoice_Line_Items!G:G))*(1-C2143)</f>
        <v>1119.1049999999998</v>
      </c>
      <c r="G2143" s="8">
        <f>SUMIF(Invoice_Line_Items!B:B,Invoices!A2143,Invoice_Line_Items!I:I)-(E2143-F2143)</f>
        <v>569.60499999999979</v>
      </c>
      <c r="H2143" s="8">
        <f t="shared" si="66"/>
        <v>12</v>
      </c>
      <c r="I2143">
        <f t="shared" si="67"/>
        <v>2021</v>
      </c>
    </row>
    <row r="2144" spans="1:9" x14ac:dyDescent="0.15">
      <c r="A2144" t="s">
        <v>2248</v>
      </c>
      <c r="B2144" t="s">
        <v>20</v>
      </c>
      <c r="C2144" s="3">
        <v>0.1</v>
      </c>
      <c r="D2144" s="2">
        <v>44536.051738783361</v>
      </c>
      <c r="E2144" s="8">
        <f>(SUMIF(Invoice_Line_Items!B:B,Invoices!A2144,Invoice_Line_Items!G:G))</f>
        <v>89.9</v>
      </c>
      <c r="F2144" s="8">
        <f>(SUMIF(Invoice_Line_Items!B:B,Invoices!A2144,Invoice_Line_Items!G:G))*(1-C2144)</f>
        <v>80.910000000000011</v>
      </c>
      <c r="G2144" s="8">
        <f>SUMIF(Invoice_Line_Items!B:B,Invoices!A2144,Invoice_Line_Items!I:I)-(E2144-F2144)</f>
        <v>20.910000000000007</v>
      </c>
      <c r="H2144" s="8">
        <f t="shared" si="66"/>
        <v>12</v>
      </c>
      <c r="I2144">
        <f t="shared" si="67"/>
        <v>2021</v>
      </c>
    </row>
    <row r="2145" spans="1:9" x14ac:dyDescent="0.15">
      <c r="A2145" t="s">
        <v>2249</v>
      </c>
      <c r="B2145" t="s">
        <v>19</v>
      </c>
      <c r="C2145" s="3">
        <v>0.2</v>
      </c>
      <c r="D2145" s="2">
        <v>44536.3219965014</v>
      </c>
      <c r="E2145" s="8">
        <f>(SUMIF(Invoice_Line_Items!B:B,Invoices!A2145,Invoice_Line_Items!G:G))</f>
        <v>398.25</v>
      </c>
      <c r="F2145" s="8">
        <f>(SUMIF(Invoice_Line_Items!B:B,Invoices!A2145,Invoice_Line_Items!G:G))*(1-C2145)</f>
        <v>318.60000000000002</v>
      </c>
      <c r="G2145" s="8">
        <f>SUMIF(Invoice_Line_Items!B:B,Invoices!A2145,Invoice_Line_Items!I:I)-(E2145-F2145)</f>
        <v>61.850000000000023</v>
      </c>
      <c r="H2145" s="8">
        <f t="shared" si="66"/>
        <v>12</v>
      </c>
      <c r="I2145">
        <f t="shared" si="67"/>
        <v>2021</v>
      </c>
    </row>
    <row r="2146" spans="1:9" x14ac:dyDescent="0.15">
      <c r="A2146" t="s">
        <v>2250</v>
      </c>
      <c r="B2146" t="s">
        <v>22</v>
      </c>
      <c r="C2146" s="3">
        <v>0.1</v>
      </c>
      <c r="D2146" s="2">
        <v>44536.618862131159</v>
      </c>
      <c r="E2146" s="8">
        <f>(SUMIF(Invoice_Line_Items!B:B,Invoices!A2146,Invoice_Line_Items!G:G))</f>
        <v>544.25</v>
      </c>
      <c r="F2146" s="8">
        <f>(SUMIF(Invoice_Line_Items!B:B,Invoices!A2146,Invoice_Line_Items!G:G))*(1-C2146)</f>
        <v>489.82499999999999</v>
      </c>
      <c r="G2146" s="8">
        <f>SUMIF(Invoice_Line_Items!B:B,Invoices!A2146,Invoice_Line_Items!I:I)-(E2146-F2146)</f>
        <v>179.82500000000002</v>
      </c>
      <c r="H2146" s="8">
        <f t="shared" si="66"/>
        <v>12</v>
      </c>
      <c r="I2146">
        <f t="shared" si="67"/>
        <v>2021</v>
      </c>
    </row>
    <row r="2147" spans="1:9" x14ac:dyDescent="0.15">
      <c r="A2147" t="s">
        <v>2251</v>
      </c>
      <c r="B2147" t="s">
        <v>19</v>
      </c>
      <c r="C2147" s="3">
        <v>0</v>
      </c>
      <c r="D2147" s="2">
        <v>44536.849773948998</v>
      </c>
      <c r="E2147" s="8">
        <f>(SUMIF(Invoice_Line_Items!B:B,Invoices!A2147,Invoice_Line_Items!G:G))</f>
        <v>17.899999999999999</v>
      </c>
      <c r="F2147" s="8">
        <f>(SUMIF(Invoice_Line_Items!B:B,Invoices!A2147,Invoice_Line_Items!G:G))*(1-C2147)</f>
        <v>17.899999999999999</v>
      </c>
      <c r="G2147" s="8">
        <f>SUMIF(Invoice_Line_Items!B:B,Invoices!A2147,Invoice_Line_Items!I:I)-(E2147-F2147)</f>
        <v>11.399999999999999</v>
      </c>
      <c r="H2147" s="8">
        <f t="shared" si="66"/>
        <v>12</v>
      </c>
      <c r="I2147">
        <f t="shared" si="67"/>
        <v>2021</v>
      </c>
    </row>
    <row r="2148" spans="1:9" x14ac:dyDescent="0.15">
      <c r="A2148" t="s">
        <v>2252</v>
      </c>
      <c r="B2148" t="s">
        <v>21</v>
      </c>
      <c r="C2148" s="3">
        <v>0</v>
      </c>
      <c r="D2148" s="2">
        <v>44537.030166119686</v>
      </c>
      <c r="E2148" s="8">
        <f>(SUMIF(Invoice_Line_Items!B:B,Invoices!A2148,Invoice_Line_Items!G:G))</f>
        <v>732.9</v>
      </c>
      <c r="F2148" s="8">
        <f>(SUMIF(Invoice_Line_Items!B:B,Invoices!A2148,Invoice_Line_Items!G:G))*(1-C2148)</f>
        <v>732.9</v>
      </c>
      <c r="G2148" s="8">
        <f>SUMIF(Invoice_Line_Items!B:B,Invoices!A2148,Invoice_Line_Items!I:I)-(E2148-F2148)</f>
        <v>228.69999999999996</v>
      </c>
      <c r="H2148" s="8">
        <f t="shared" si="66"/>
        <v>12</v>
      </c>
      <c r="I2148">
        <f t="shared" si="67"/>
        <v>2021</v>
      </c>
    </row>
    <row r="2149" spans="1:9" x14ac:dyDescent="0.15">
      <c r="A2149" t="s">
        <v>2253</v>
      </c>
      <c r="B2149" t="s">
        <v>23</v>
      </c>
      <c r="C2149" s="3">
        <v>0</v>
      </c>
      <c r="D2149" s="2">
        <v>44537.401627831525</v>
      </c>
      <c r="E2149" s="8">
        <f>(SUMIF(Invoice_Line_Items!B:B,Invoices!A2149,Invoice_Line_Items!G:G))</f>
        <v>702.25</v>
      </c>
      <c r="F2149" s="8">
        <f>(SUMIF(Invoice_Line_Items!B:B,Invoices!A2149,Invoice_Line_Items!G:G))*(1-C2149)</f>
        <v>702.25</v>
      </c>
      <c r="G2149" s="8">
        <f>SUMIF(Invoice_Line_Items!B:B,Invoices!A2149,Invoice_Line_Items!I:I)-(E2149-F2149)</f>
        <v>264.75</v>
      </c>
      <c r="H2149" s="8">
        <f t="shared" si="66"/>
        <v>12</v>
      </c>
      <c r="I2149">
        <f t="shared" si="67"/>
        <v>2021</v>
      </c>
    </row>
    <row r="2150" spans="1:9" x14ac:dyDescent="0.15">
      <c r="A2150" t="s">
        <v>2254</v>
      </c>
      <c r="B2150" t="s">
        <v>19</v>
      </c>
      <c r="C2150" s="3">
        <v>0</v>
      </c>
      <c r="D2150" s="2">
        <v>44537.530146418263</v>
      </c>
      <c r="E2150" s="8">
        <f>(SUMIF(Invoice_Line_Items!B:B,Invoices!A2150,Invoice_Line_Items!G:G))</f>
        <v>7</v>
      </c>
      <c r="F2150" s="8">
        <f>(SUMIF(Invoice_Line_Items!B:B,Invoices!A2150,Invoice_Line_Items!G:G))*(1-C2150)</f>
        <v>7</v>
      </c>
      <c r="G2150" s="8">
        <f>SUMIF(Invoice_Line_Items!B:B,Invoices!A2150,Invoice_Line_Items!I:I)-(E2150-F2150)</f>
        <v>1.0999999999999996</v>
      </c>
      <c r="H2150" s="8">
        <f t="shared" si="66"/>
        <v>12</v>
      </c>
      <c r="I2150">
        <f t="shared" si="67"/>
        <v>2021</v>
      </c>
    </row>
    <row r="2151" spans="1:9" x14ac:dyDescent="0.15">
      <c r="A2151" t="s">
        <v>2255</v>
      </c>
      <c r="B2151" t="s">
        <v>29</v>
      </c>
      <c r="C2151" s="3">
        <v>0</v>
      </c>
      <c r="D2151" s="2">
        <v>44537.643748988834</v>
      </c>
      <c r="E2151" s="8">
        <f>(SUMIF(Invoice_Line_Items!B:B,Invoices!A2151,Invoice_Line_Items!G:G))</f>
        <v>2602.35</v>
      </c>
      <c r="F2151" s="8">
        <f>(SUMIF(Invoice_Line_Items!B:B,Invoices!A2151,Invoice_Line_Items!G:G))*(1-C2151)</f>
        <v>2602.35</v>
      </c>
      <c r="G2151" s="8">
        <f>SUMIF(Invoice_Line_Items!B:B,Invoices!A2151,Invoice_Line_Items!I:I)-(E2151-F2151)</f>
        <v>1032.95</v>
      </c>
      <c r="H2151" s="8">
        <f t="shared" si="66"/>
        <v>12</v>
      </c>
      <c r="I2151">
        <f t="shared" si="67"/>
        <v>2021</v>
      </c>
    </row>
    <row r="2152" spans="1:9" x14ac:dyDescent="0.15">
      <c r="A2152" t="s">
        <v>2256</v>
      </c>
      <c r="B2152" t="s">
        <v>22</v>
      </c>
      <c r="C2152" s="3">
        <v>0</v>
      </c>
      <c r="D2152" s="2">
        <v>44537.811503346275</v>
      </c>
      <c r="E2152" s="8">
        <f>(SUMIF(Invoice_Line_Items!B:B,Invoices!A2152,Invoice_Line_Items!G:G))</f>
        <v>6848.6999999999989</v>
      </c>
      <c r="F2152" s="8">
        <f>(SUMIF(Invoice_Line_Items!B:B,Invoices!A2152,Invoice_Line_Items!G:G))*(1-C2152)</f>
        <v>6848.6999999999989</v>
      </c>
      <c r="G2152" s="8">
        <f>SUMIF(Invoice_Line_Items!B:B,Invoices!A2152,Invoice_Line_Items!I:I)-(E2152-F2152)</f>
        <v>2142.8499999999995</v>
      </c>
      <c r="H2152" s="8">
        <f t="shared" si="66"/>
        <v>12</v>
      </c>
      <c r="I2152">
        <f t="shared" si="67"/>
        <v>2021</v>
      </c>
    </row>
    <row r="2153" spans="1:9" x14ac:dyDescent="0.15">
      <c r="A2153" t="s">
        <v>2257</v>
      </c>
      <c r="B2153" t="s">
        <v>23</v>
      </c>
      <c r="C2153" s="3">
        <v>0.2</v>
      </c>
      <c r="D2153" s="2">
        <v>44537.988997251276</v>
      </c>
      <c r="E2153" s="8">
        <f>(SUMIF(Invoice_Line_Items!B:B,Invoices!A2153,Invoice_Line_Items!G:G))</f>
        <v>248.70000000000002</v>
      </c>
      <c r="F2153" s="8">
        <f>(SUMIF(Invoice_Line_Items!B:B,Invoices!A2153,Invoice_Line_Items!G:G))*(1-C2153)</f>
        <v>198.96000000000004</v>
      </c>
      <c r="G2153" s="8">
        <f>SUMIF(Invoice_Line_Items!B:B,Invoices!A2153,Invoice_Line_Items!I:I)-(E2153-F2153)</f>
        <v>37.560000000000031</v>
      </c>
      <c r="H2153" s="8">
        <f t="shared" si="66"/>
        <v>12</v>
      </c>
      <c r="I2153">
        <f t="shared" si="67"/>
        <v>2021</v>
      </c>
    </row>
    <row r="2154" spans="1:9" x14ac:dyDescent="0.15">
      <c r="A2154" t="s">
        <v>2258</v>
      </c>
      <c r="B2154" t="s">
        <v>20</v>
      </c>
      <c r="C2154" s="3">
        <v>0</v>
      </c>
      <c r="D2154" s="2">
        <v>44538.468685097316</v>
      </c>
      <c r="E2154" s="8">
        <f>(SUMIF(Invoice_Line_Items!B:B,Invoices!A2154,Invoice_Line_Items!G:G))</f>
        <v>2668.5</v>
      </c>
      <c r="F2154" s="8">
        <f>(SUMIF(Invoice_Line_Items!B:B,Invoices!A2154,Invoice_Line_Items!G:G))*(1-C2154)</f>
        <v>2668.5</v>
      </c>
      <c r="G2154" s="8">
        <f>SUMIF(Invoice_Line_Items!B:B,Invoices!A2154,Invoice_Line_Items!I:I)-(E2154-F2154)</f>
        <v>1244.5999999999999</v>
      </c>
      <c r="H2154" s="8">
        <f t="shared" si="66"/>
        <v>12</v>
      </c>
      <c r="I2154">
        <f t="shared" si="67"/>
        <v>2021</v>
      </c>
    </row>
    <row r="2155" spans="1:9" x14ac:dyDescent="0.15">
      <c r="A2155" t="s">
        <v>2259</v>
      </c>
      <c r="B2155" t="s">
        <v>19</v>
      </c>
      <c r="C2155" s="3">
        <v>0</v>
      </c>
      <c r="D2155" s="2">
        <v>44538.68827828762</v>
      </c>
      <c r="E2155" s="8">
        <f>(SUMIF(Invoice_Line_Items!B:B,Invoices!A2155,Invoice_Line_Items!G:G))</f>
        <v>644.5</v>
      </c>
      <c r="F2155" s="8">
        <f>(SUMIF(Invoice_Line_Items!B:B,Invoices!A2155,Invoice_Line_Items!G:G))*(1-C2155)</f>
        <v>644.5</v>
      </c>
      <c r="G2155" s="8">
        <f>SUMIF(Invoice_Line_Items!B:B,Invoices!A2155,Invoice_Line_Items!I:I)-(E2155-F2155)</f>
        <v>205.74999999999994</v>
      </c>
      <c r="H2155" s="8">
        <f t="shared" si="66"/>
        <v>12</v>
      </c>
      <c r="I2155">
        <f t="shared" si="67"/>
        <v>2021</v>
      </c>
    </row>
    <row r="2156" spans="1:9" x14ac:dyDescent="0.15">
      <c r="A2156" t="s">
        <v>2260</v>
      </c>
      <c r="B2156" t="s">
        <v>17</v>
      </c>
      <c r="C2156" s="3">
        <v>0.2</v>
      </c>
      <c r="D2156" s="2">
        <v>44539.151418293353</v>
      </c>
      <c r="E2156" s="8">
        <f>(SUMIF(Invoice_Line_Items!B:B,Invoices!A2156,Invoice_Line_Items!G:G))</f>
        <v>758.7</v>
      </c>
      <c r="F2156" s="8">
        <f>(SUMIF(Invoice_Line_Items!B:B,Invoices!A2156,Invoice_Line_Items!G:G))*(1-C2156)</f>
        <v>606.96</v>
      </c>
      <c r="G2156" s="8">
        <f>SUMIF(Invoice_Line_Items!B:B,Invoices!A2156,Invoice_Line_Items!I:I)-(E2156-F2156)</f>
        <v>225.20999999999998</v>
      </c>
      <c r="H2156" s="8">
        <f t="shared" si="66"/>
        <v>12</v>
      </c>
      <c r="I2156">
        <f t="shared" si="67"/>
        <v>2021</v>
      </c>
    </row>
    <row r="2157" spans="1:9" x14ac:dyDescent="0.15">
      <c r="A2157" t="s">
        <v>2261</v>
      </c>
      <c r="B2157" t="s">
        <v>19</v>
      </c>
      <c r="C2157" s="3">
        <v>0</v>
      </c>
      <c r="D2157" s="2">
        <v>44539.388785300711</v>
      </c>
      <c r="E2157" s="8">
        <f>(SUMIF(Invoice_Line_Items!B:B,Invoices!A2157,Invoice_Line_Items!G:G))</f>
        <v>3249.9500000000003</v>
      </c>
      <c r="F2157" s="8">
        <f>(SUMIF(Invoice_Line_Items!B:B,Invoices!A2157,Invoice_Line_Items!G:G))*(1-C2157)</f>
        <v>3249.9500000000003</v>
      </c>
      <c r="G2157" s="8">
        <f>SUMIF(Invoice_Line_Items!B:B,Invoices!A2157,Invoice_Line_Items!I:I)-(E2157-F2157)</f>
        <v>1273.3</v>
      </c>
      <c r="H2157" s="8">
        <f t="shared" si="66"/>
        <v>12</v>
      </c>
      <c r="I2157">
        <f t="shared" si="67"/>
        <v>2021</v>
      </c>
    </row>
    <row r="2158" spans="1:9" x14ac:dyDescent="0.15">
      <c r="A2158" t="s">
        <v>2262</v>
      </c>
      <c r="B2158" t="s">
        <v>22</v>
      </c>
      <c r="C2158" s="3">
        <v>0.1</v>
      </c>
      <c r="D2158" s="2">
        <v>44539.765557674458</v>
      </c>
      <c r="E2158" s="8">
        <f>(SUMIF(Invoice_Line_Items!B:B,Invoices!A2158,Invoice_Line_Items!G:G))</f>
        <v>789.59999999999991</v>
      </c>
      <c r="F2158" s="8">
        <f>(SUMIF(Invoice_Line_Items!B:B,Invoices!A2158,Invoice_Line_Items!G:G))*(1-C2158)</f>
        <v>710.64</v>
      </c>
      <c r="G2158" s="8">
        <f>SUMIF(Invoice_Line_Items!B:B,Invoices!A2158,Invoice_Line_Items!I:I)-(E2158-F2158)</f>
        <v>182.14000000000004</v>
      </c>
      <c r="H2158" s="8">
        <f t="shared" si="66"/>
        <v>12</v>
      </c>
      <c r="I2158">
        <f t="shared" si="67"/>
        <v>2021</v>
      </c>
    </row>
    <row r="2159" spans="1:9" x14ac:dyDescent="0.15">
      <c r="A2159" t="s">
        <v>2263</v>
      </c>
      <c r="B2159" t="s">
        <v>25</v>
      </c>
      <c r="C2159" s="3">
        <v>0</v>
      </c>
      <c r="D2159" s="2">
        <v>44539.938847065285</v>
      </c>
      <c r="E2159" s="8">
        <f>(SUMIF(Invoice_Line_Items!B:B,Invoices!A2159,Invoice_Line_Items!G:G))</f>
        <v>3361.3499999999995</v>
      </c>
      <c r="F2159" s="8">
        <f>(SUMIF(Invoice_Line_Items!B:B,Invoices!A2159,Invoice_Line_Items!G:G))*(1-C2159)</f>
        <v>3361.3499999999995</v>
      </c>
      <c r="G2159" s="8">
        <f>SUMIF(Invoice_Line_Items!B:B,Invoices!A2159,Invoice_Line_Items!I:I)-(E2159-F2159)</f>
        <v>1171.1000000000001</v>
      </c>
      <c r="H2159" s="8">
        <f t="shared" si="66"/>
        <v>12</v>
      </c>
      <c r="I2159">
        <f t="shared" si="67"/>
        <v>2021</v>
      </c>
    </row>
    <row r="2160" spans="1:9" x14ac:dyDescent="0.15">
      <c r="A2160" t="s">
        <v>2264</v>
      </c>
      <c r="B2160" t="s">
        <v>19</v>
      </c>
      <c r="C2160" s="3">
        <v>0</v>
      </c>
      <c r="D2160" s="2">
        <v>44540.291336651309</v>
      </c>
      <c r="E2160" s="8">
        <f>(SUMIF(Invoice_Line_Items!B:B,Invoices!A2160,Invoice_Line_Items!G:G))</f>
        <v>581.40000000000009</v>
      </c>
      <c r="F2160" s="8">
        <f>(SUMIF(Invoice_Line_Items!B:B,Invoices!A2160,Invoice_Line_Items!G:G))*(1-C2160)</f>
        <v>581.40000000000009</v>
      </c>
      <c r="G2160" s="8">
        <f>SUMIF(Invoice_Line_Items!B:B,Invoices!A2160,Invoice_Line_Items!I:I)-(E2160-F2160)</f>
        <v>217.7</v>
      </c>
      <c r="H2160" s="8">
        <f t="shared" si="66"/>
        <v>12</v>
      </c>
      <c r="I2160">
        <f t="shared" si="67"/>
        <v>2021</v>
      </c>
    </row>
    <row r="2161" spans="1:9" x14ac:dyDescent="0.15">
      <c r="A2161" t="s">
        <v>2265</v>
      </c>
      <c r="B2161" t="s">
        <v>29</v>
      </c>
      <c r="C2161" s="3">
        <v>0.1</v>
      </c>
      <c r="D2161" s="2">
        <v>44540.775841853596</v>
      </c>
      <c r="E2161" s="8">
        <f>(SUMIF(Invoice_Line_Items!B:B,Invoices!A2161,Invoice_Line_Items!G:G))</f>
        <v>3182.5499999999997</v>
      </c>
      <c r="F2161" s="8">
        <f>(SUMIF(Invoice_Line_Items!B:B,Invoices!A2161,Invoice_Line_Items!G:G))*(1-C2161)</f>
        <v>2864.2949999999996</v>
      </c>
      <c r="G2161" s="8">
        <f>SUMIF(Invoice_Line_Items!B:B,Invoices!A2161,Invoice_Line_Items!I:I)-(E2161-F2161)</f>
        <v>1255.2949999999998</v>
      </c>
      <c r="H2161" s="8">
        <f t="shared" si="66"/>
        <v>12</v>
      </c>
      <c r="I2161">
        <f t="shared" si="67"/>
        <v>2021</v>
      </c>
    </row>
    <row r="2162" spans="1:9" x14ac:dyDescent="0.15">
      <c r="A2162" t="s">
        <v>2266</v>
      </c>
      <c r="B2162" t="s">
        <v>18</v>
      </c>
      <c r="C2162" s="3">
        <v>0</v>
      </c>
      <c r="D2162" s="2">
        <v>44541.271840644629</v>
      </c>
      <c r="E2162" s="8">
        <f>(SUMIF(Invoice_Line_Items!B:B,Invoices!A2162,Invoice_Line_Items!G:G))</f>
        <v>323.14999999999998</v>
      </c>
      <c r="F2162" s="8">
        <f>(SUMIF(Invoice_Line_Items!B:B,Invoices!A2162,Invoice_Line_Items!G:G))*(1-C2162)</f>
        <v>323.14999999999998</v>
      </c>
      <c r="G2162" s="8">
        <f>SUMIF(Invoice_Line_Items!B:B,Invoices!A2162,Invoice_Line_Items!I:I)-(E2162-F2162)</f>
        <v>120.39999999999998</v>
      </c>
      <c r="H2162" s="8">
        <f t="shared" si="66"/>
        <v>12</v>
      </c>
      <c r="I2162">
        <f t="shared" si="67"/>
        <v>2021</v>
      </c>
    </row>
    <row r="2163" spans="1:9" x14ac:dyDescent="0.15">
      <c r="A2163" t="s">
        <v>2267</v>
      </c>
      <c r="B2163" t="s">
        <v>18</v>
      </c>
      <c r="C2163" s="3">
        <v>0</v>
      </c>
      <c r="D2163" s="2">
        <v>44541.687898013639</v>
      </c>
      <c r="E2163" s="8">
        <f>(SUMIF(Invoice_Line_Items!B:B,Invoices!A2163,Invoice_Line_Items!G:G))</f>
        <v>4234</v>
      </c>
      <c r="F2163" s="8">
        <f>(SUMIF(Invoice_Line_Items!B:B,Invoices!A2163,Invoice_Line_Items!G:G))*(1-C2163)</f>
        <v>4234</v>
      </c>
      <c r="G2163" s="8">
        <f>SUMIF(Invoice_Line_Items!B:B,Invoices!A2163,Invoice_Line_Items!I:I)-(E2163-F2163)</f>
        <v>1488.9000000000003</v>
      </c>
      <c r="H2163" s="8">
        <f t="shared" si="66"/>
        <v>12</v>
      </c>
      <c r="I2163">
        <f t="shared" si="67"/>
        <v>2021</v>
      </c>
    </row>
    <row r="2164" spans="1:9" x14ac:dyDescent="0.15">
      <c r="A2164" t="s">
        <v>2268</v>
      </c>
      <c r="B2164" t="s">
        <v>21</v>
      </c>
      <c r="C2164" s="3">
        <v>0</v>
      </c>
      <c r="D2164" s="2">
        <v>44542.040475870956</v>
      </c>
      <c r="E2164" s="8">
        <f>(SUMIF(Invoice_Line_Items!B:B,Invoices!A2164,Invoice_Line_Items!G:G))</f>
        <v>62.300000000000004</v>
      </c>
      <c r="F2164" s="8">
        <f>(SUMIF(Invoice_Line_Items!B:B,Invoices!A2164,Invoice_Line_Items!G:G))*(1-C2164)</f>
        <v>62.300000000000004</v>
      </c>
      <c r="G2164" s="8">
        <f>SUMIF(Invoice_Line_Items!B:B,Invoices!A2164,Invoice_Line_Items!I:I)-(E2164-F2164)</f>
        <v>16.449999999999996</v>
      </c>
      <c r="H2164" s="8">
        <f t="shared" si="66"/>
        <v>12</v>
      </c>
      <c r="I2164">
        <f t="shared" si="67"/>
        <v>2021</v>
      </c>
    </row>
    <row r="2165" spans="1:9" x14ac:dyDescent="0.15">
      <c r="A2165" t="s">
        <v>2269</v>
      </c>
      <c r="B2165" t="s">
        <v>19</v>
      </c>
      <c r="C2165" s="3">
        <v>0</v>
      </c>
      <c r="D2165" s="2">
        <v>44542.16835134045</v>
      </c>
      <c r="E2165" s="8">
        <f>(SUMIF(Invoice_Line_Items!B:B,Invoices!A2165,Invoice_Line_Items!G:G))</f>
        <v>253.04999999999995</v>
      </c>
      <c r="F2165" s="8">
        <f>(SUMIF(Invoice_Line_Items!B:B,Invoices!A2165,Invoice_Line_Items!G:G))*(1-C2165)</f>
        <v>253.04999999999995</v>
      </c>
      <c r="G2165" s="8">
        <f>SUMIF(Invoice_Line_Items!B:B,Invoices!A2165,Invoice_Line_Items!I:I)-(E2165-F2165)</f>
        <v>78.249999999999986</v>
      </c>
      <c r="H2165" s="8">
        <f t="shared" si="66"/>
        <v>12</v>
      </c>
      <c r="I2165">
        <f t="shared" si="67"/>
        <v>2021</v>
      </c>
    </row>
    <row r="2166" spans="1:9" x14ac:dyDescent="0.15">
      <c r="A2166" t="s">
        <v>2270</v>
      </c>
      <c r="B2166" t="s">
        <v>17</v>
      </c>
      <c r="C2166" s="3">
        <v>0</v>
      </c>
      <c r="D2166" s="2">
        <v>44542.581138488495</v>
      </c>
      <c r="E2166" s="8">
        <f>(SUMIF(Invoice_Line_Items!B:B,Invoices!A2166,Invoice_Line_Items!G:G))</f>
        <v>469.9</v>
      </c>
      <c r="F2166" s="8">
        <f>(SUMIF(Invoice_Line_Items!B:B,Invoices!A2166,Invoice_Line_Items!G:G))*(1-C2166)</f>
        <v>469.9</v>
      </c>
      <c r="G2166" s="8">
        <f>SUMIF(Invoice_Line_Items!B:B,Invoices!A2166,Invoice_Line_Items!I:I)-(E2166-F2166)</f>
        <v>189.34999999999997</v>
      </c>
      <c r="H2166" s="8">
        <f t="shared" si="66"/>
        <v>12</v>
      </c>
      <c r="I2166">
        <f t="shared" si="67"/>
        <v>2021</v>
      </c>
    </row>
    <row r="2167" spans="1:9" x14ac:dyDescent="0.15">
      <c r="A2167" t="s">
        <v>2271</v>
      </c>
      <c r="B2167" t="s">
        <v>21</v>
      </c>
      <c r="C2167" s="3">
        <v>0</v>
      </c>
      <c r="D2167" s="2">
        <v>44542.750855810737</v>
      </c>
      <c r="E2167" s="8">
        <f>(SUMIF(Invoice_Line_Items!B:B,Invoices!A2167,Invoice_Line_Items!G:G))</f>
        <v>2.95</v>
      </c>
      <c r="F2167" s="8">
        <f>(SUMIF(Invoice_Line_Items!B:B,Invoices!A2167,Invoice_Line_Items!G:G))*(1-C2167)</f>
        <v>2.95</v>
      </c>
      <c r="G2167" s="8">
        <f>SUMIF(Invoice_Line_Items!B:B,Invoices!A2167,Invoice_Line_Items!I:I)-(E2167-F2167)</f>
        <v>1.1500000000000001</v>
      </c>
      <c r="H2167" s="8">
        <f t="shared" si="66"/>
        <v>12</v>
      </c>
      <c r="I2167">
        <f t="shared" si="67"/>
        <v>2021</v>
      </c>
    </row>
    <row r="2168" spans="1:9" x14ac:dyDescent="0.15">
      <c r="A2168" t="s">
        <v>2272</v>
      </c>
      <c r="B2168" t="s">
        <v>18</v>
      </c>
      <c r="C2168" s="3">
        <v>0</v>
      </c>
      <c r="D2168" s="2">
        <v>44543.205136751334</v>
      </c>
      <c r="E2168" s="8">
        <f>(SUMIF(Invoice_Line_Items!B:B,Invoices!A2168,Invoice_Line_Items!G:G))</f>
        <v>6547.2499999999982</v>
      </c>
      <c r="F2168" s="8">
        <f>(SUMIF(Invoice_Line_Items!B:B,Invoices!A2168,Invoice_Line_Items!G:G))*(1-C2168)</f>
        <v>6547.2499999999982</v>
      </c>
      <c r="G2168" s="8">
        <f>SUMIF(Invoice_Line_Items!B:B,Invoices!A2168,Invoice_Line_Items!I:I)-(E2168-F2168)</f>
        <v>2317.5</v>
      </c>
      <c r="H2168" s="8">
        <f t="shared" si="66"/>
        <v>12</v>
      </c>
      <c r="I2168">
        <f t="shared" si="67"/>
        <v>2021</v>
      </c>
    </row>
    <row r="2169" spans="1:9" x14ac:dyDescent="0.15">
      <c r="A2169" t="s">
        <v>2273</v>
      </c>
      <c r="B2169" t="s">
        <v>25</v>
      </c>
      <c r="C2169" s="3">
        <v>0</v>
      </c>
      <c r="D2169" s="2">
        <v>44543.532204553347</v>
      </c>
      <c r="E2169" s="8">
        <f>(SUMIF(Invoice_Line_Items!B:B,Invoices!A2169,Invoice_Line_Items!G:G))</f>
        <v>428.75</v>
      </c>
      <c r="F2169" s="8">
        <f>(SUMIF(Invoice_Line_Items!B:B,Invoices!A2169,Invoice_Line_Items!G:G))*(1-C2169)</f>
        <v>428.75</v>
      </c>
      <c r="G2169" s="8">
        <f>SUMIF(Invoice_Line_Items!B:B,Invoices!A2169,Invoice_Line_Items!I:I)-(E2169-F2169)</f>
        <v>79.649999999999991</v>
      </c>
      <c r="H2169" s="8">
        <f t="shared" si="66"/>
        <v>12</v>
      </c>
      <c r="I2169">
        <f t="shared" si="67"/>
        <v>2021</v>
      </c>
    </row>
    <row r="2170" spans="1:9" x14ac:dyDescent="0.15">
      <c r="A2170" t="s">
        <v>2274</v>
      </c>
      <c r="B2170" t="s">
        <v>25</v>
      </c>
      <c r="C2170" s="3">
        <v>0</v>
      </c>
      <c r="D2170" s="2">
        <v>44543.612509795959</v>
      </c>
      <c r="E2170" s="8">
        <f>(SUMIF(Invoice_Line_Items!B:B,Invoices!A2170,Invoice_Line_Items!G:G))</f>
        <v>14.75</v>
      </c>
      <c r="F2170" s="8">
        <f>(SUMIF(Invoice_Line_Items!B:B,Invoices!A2170,Invoice_Line_Items!G:G))*(1-C2170)</f>
        <v>14.75</v>
      </c>
      <c r="G2170" s="8">
        <f>SUMIF(Invoice_Line_Items!B:B,Invoices!A2170,Invoice_Line_Items!I:I)-(E2170-F2170)</f>
        <v>5.7500000000000009</v>
      </c>
      <c r="H2170" s="8">
        <f t="shared" si="66"/>
        <v>12</v>
      </c>
      <c r="I2170">
        <f t="shared" si="67"/>
        <v>2021</v>
      </c>
    </row>
    <row r="2171" spans="1:9" x14ac:dyDescent="0.15">
      <c r="A2171" t="s">
        <v>2275</v>
      </c>
      <c r="B2171" t="s">
        <v>21</v>
      </c>
      <c r="C2171" s="3">
        <v>0</v>
      </c>
      <c r="D2171" s="2">
        <v>44543.848888578104</v>
      </c>
      <c r="E2171" s="8">
        <f>(SUMIF(Invoice_Line_Items!B:B,Invoices!A2171,Invoice_Line_Items!G:G))</f>
        <v>968.75</v>
      </c>
      <c r="F2171" s="8">
        <f>(SUMIF(Invoice_Line_Items!B:B,Invoices!A2171,Invoice_Line_Items!G:G))*(1-C2171)</f>
        <v>968.75</v>
      </c>
      <c r="G2171" s="8">
        <f>SUMIF(Invoice_Line_Items!B:B,Invoices!A2171,Invoice_Line_Items!I:I)-(E2171-F2171)</f>
        <v>373.29999999999995</v>
      </c>
      <c r="H2171" s="8">
        <f t="shared" si="66"/>
        <v>12</v>
      </c>
      <c r="I2171">
        <f t="shared" si="67"/>
        <v>2021</v>
      </c>
    </row>
    <row r="2172" spans="1:9" x14ac:dyDescent="0.15">
      <c r="A2172" t="s">
        <v>2276</v>
      </c>
      <c r="B2172" t="s">
        <v>17</v>
      </c>
      <c r="C2172" s="3">
        <v>0.1</v>
      </c>
      <c r="D2172" s="2">
        <v>44544.291189214673</v>
      </c>
      <c r="E2172" s="8">
        <f>(SUMIF(Invoice_Line_Items!B:B,Invoices!A2172,Invoice_Line_Items!G:G))</f>
        <v>919.80000000000007</v>
      </c>
      <c r="F2172" s="8">
        <f>(SUMIF(Invoice_Line_Items!B:B,Invoices!A2172,Invoice_Line_Items!G:G))*(1-C2172)</f>
        <v>827.82</v>
      </c>
      <c r="G2172" s="8">
        <f>SUMIF(Invoice_Line_Items!B:B,Invoices!A2172,Invoice_Line_Items!I:I)-(E2172-F2172)</f>
        <v>252.37</v>
      </c>
      <c r="H2172" s="8">
        <f t="shared" si="66"/>
        <v>12</v>
      </c>
      <c r="I2172">
        <f t="shared" si="67"/>
        <v>2021</v>
      </c>
    </row>
    <row r="2173" spans="1:9" x14ac:dyDescent="0.15">
      <c r="A2173" t="s">
        <v>2277</v>
      </c>
      <c r="B2173" t="s">
        <v>17</v>
      </c>
      <c r="C2173" s="3">
        <v>0</v>
      </c>
      <c r="D2173" s="2">
        <v>44544.508832087246</v>
      </c>
      <c r="E2173" s="8">
        <f>(SUMIF(Invoice_Line_Items!B:B,Invoices!A2173,Invoice_Line_Items!G:G))</f>
        <v>205.45</v>
      </c>
      <c r="F2173" s="8">
        <f>(SUMIF(Invoice_Line_Items!B:B,Invoices!A2173,Invoice_Line_Items!G:G))*(1-C2173)</f>
        <v>205.45</v>
      </c>
      <c r="G2173" s="8">
        <f>SUMIF(Invoice_Line_Items!B:B,Invoices!A2173,Invoice_Line_Items!I:I)-(E2173-F2173)</f>
        <v>72.449999999999989</v>
      </c>
      <c r="H2173" s="8">
        <f t="shared" si="66"/>
        <v>12</v>
      </c>
      <c r="I2173">
        <f t="shared" si="67"/>
        <v>2021</v>
      </c>
    </row>
    <row r="2174" spans="1:9" x14ac:dyDescent="0.15">
      <c r="A2174" t="s">
        <v>2278</v>
      </c>
      <c r="B2174" t="s">
        <v>23</v>
      </c>
      <c r="C2174" s="3">
        <v>0</v>
      </c>
      <c r="D2174" s="2">
        <v>44544.927258937059</v>
      </c>
      <c r="E2174" s="8">
        <f>(SUMIF(Invoice_Line_Items!B:B,Invoices!A2174,Invoice_Line_Items!G:G))</f>
        <v>750.15000000000009</v>
      </c>
      <c r="F2174" s="8">
        <f>(SUMIF(Invoice_Line_Items!B:B,Invoices!A2174,Invoice_Line_Items!G:G))*(1-C2174)</f>
        <v>750.15000000000009</v>
      </c>
      <c r="G2174" s="8">
        <f>SUMIF(Invoice_Line_Items!B:B,Invoices!A2174,Invoice_Line_Items!I:I)-(E2174-F2174)</f>
        <v>263.60000000000002</v>
      </c>
      <c r="H2174" s="8">
        <f t="shared" si="66"/>
        <v>12</v>
      </c>
      <c r="I2174">
        <f t="shared" si="67"/>
        <v>2021</v>
      </c>
    </row>
    <row r="2175" spans="1:9" x14ac:dyDescent="0.15">
      <c r="A2175" t="s">
        <v>2279</v>
      </c>
      <c r="B2175" t="s">
        <v>29</v>
      </c>
      <c r="C2175" s="3">
        <v>0</v>
      </c>
      <c r="D2175" s="2">
        <v>44544.950034899804</v>
      </c>
      <c r="E2175" s="8">
        <f>(SUMIF(Invoice_Line_Items!B:B,Invoices!A2175,Invoice_Line_Items!G:G))</f>
        <v>134.25</v>
      </c>
      <c r="F2175" s="8">
        <f>(SUMIF(Invoice_Line_Items!B:B,Invoices!A2175,Invoice_Line_Items!G:G))*(1-C2175)</f>
        <v>134.25</v>
      </c>
      <c r="G2175" s="8">
        <f>SUMIF(Invoice_Line_Items!B:B,Invoices!A2175,Invoice_Line_Items!I:I)-(E2175-F2175)</f>
        <v>47.999999999999986</v>
      </c>
      <c r="H2175" s="8">
        <f t="shared" si="66"/>
        <v>12</v>
      </c>
      <c r="I2175">
        <f t="shared" si="67"/>
        <v>2021</v>
      </c>
    </row>
    <row r="2176" spans="1:9" x14ac:dyDescent="0.15">
      <c r="A2176" t="s">
        <v>2280</v>
      </c>
      <c r="B2176" t="s">
        <v>17</v>
      </c>
      <c r="C2176" s="3">
        <v>0</v>
      </c>
      <c r="D2176" s="2">
        <v>44544.992142439602</v>
      </c>
      <c r="E2176" s="8">
        <f>(SUMIF(Invoice_Line_Items!B:B,Invoices!A2176,Invoice_Line_Items!G:G))</f>
        <v>236.9</v>
      </c>
      <c r="F2176" s="8">
        <f>(SUMIF(Invoice_Line_Items!B:B,Invoices!A2176,Invoice_Line_Items!G:G))*(1-C2176)</f>
        <v>236.9</v>
      </c>
      <c r="G2176" s="8">
        <f>SUMIF(Invoice_Line_Items!B:B,Invoices!A2176,Invoice_Line_Items!I:I)-(E2176-F2176)</f>
        <v>84.9</v>
      </c>
      <c r="H2176" s="8">
        <f t="shared" si="66"/>
        <v>12</v>
      </c>
      <c r="I2176">
        <f t="shared" si="67"/>
        <v>2021</v>
      </c>
    </row>
    <row r="2177" spans="1:9" x14ac:dyDescent="0.15">
      <c r="A2177" t="s">
        <v>2281</v>
      </c>
      <c r="B2177" t="s">
        <v>29</v>
      </c>
      <c r="C2177" s="3">
        <v>0.1</v>
      </c>
      <c r="D2177" s="2">
        <v>44545.13516671813</v>
      </c>
      <c r="E2177" s="8">
        <f>(SUMIF(Invoice_Line_Items!B:B,Invoices!A2177,Invoice_Line_Items!G:G))</f>
        <v>26.849999999999998</v>
      </c>
      <c r="F2177" s="8">
        <f>(SUMIF(Invoice_Line_Items!B:B,Invoices!A2177,Invoice_Line_Items!G:G))*(1-C2177)</f>
        <v>24.164999999999999</v>
      </c>
      <c r="G2177" s="8">
        <f>SUMIF(Invoice_Line_Items!B:B,Invoices!A2177,Invoice_Line_Items!I:I)-(E2177-F2177)</f>
        <v>14.414999999999999</v>
      </c>
      <c r="H2177" s="8">
        <f t="shared" si="66"/>
        <v>12</v>
      </c>
      <c r="I2177">
        <f t="shared" si="67"/>
        <v>2021</v>
      </c>
    </row>
    <row r="2178" spans="1:9" x14ac:dyDescent="0.15">
      <c r="A2178" t="s">
        <v>2282</v>
      </c>
      <c r="B2178" t="s">
        <v>20</v>
      </c>
      <c r="C2178" s="3">
        <v>0</v>
      </c>
      <c r="D2178" s="2">
        <v>44545.461004358323</v>
      </c>
      <c r="E2178" s="8">
        <f>(SUMIF(Invoice_Line_Items!B:B,Invoices!A2178,Invoice_Line_Items!G:G))</f>
        <v>4028.15</v>
      </c>
      <c r="F2178" s="8">
        <f>(SUMIF(Invoice_Line_Items!B:B,Invoices!A2178,Invoice_Line_Items!G:G))*(1-C2178)</f>
        <v>4028.15</v>
      </c>
      <c r="G2178" s="8">
        <f>SUMIF(Invoice_Line_Items!B:B,Invoices!A2178,Invoice_Line_Items!I:I)-(E2178-F2178)</f>
        <v>1466.2999999999997</v>
      </c>
      <c r="H2178" s="8">
        <f t="shared" si="66"/>
        <v>12</v>
      </c>
      <c r="I2178">
        <f t="shared" si="67"/>
        <v>2021</v>
      </c>
    </row>
    <row r="2179" spans="1:9" x14ac:dyDescent="0.15">
      <c r="A2179" t="s">
        <v>2283</v>
      </c>
      <c r="B2179" t="s">
        <v>24</v>
      </c>
      <c r="C2179" s="3">
        <v>0</v>
      </c>
      <c r="D2179" s="2">
        <v>44545.835826309944</v>
      </c>
      <c r="E2179" s="8">
        <f>(SUMIF(Invoice_Line_Items!B:B,Invoices!A2179,Invoice_Line_Items!G:G))</f>
        <v>8298</v>
      </c>
      <c r="F2179" s="8">
        <f>(SUMIF(Invoice_Line_Items!B:B,Invoices!A2179,Invoice_Line_Items!G:G))*(1-C2179)</f>
        <v>8298</v>
      </c>
      <c r="G2179" s="8">
        <f>SUMIF(Invoice_Line_Items!B:B,Invoices!A2179,Invoice_Line_Items!I:I)-(E2179-F2179)</f>
        <v>2945.5500000000006</v>
      </c>
      <c r="H2179" s="8">
        <f t="shared" ref="H2179:H2242" si="68">MONTH(D2179)</f>
        <v>12</v>
      </c>
      <c r="I2179">
        <f t="shared" ref="I2179:I2242" si="69">YEAR(D2179)</f>
        <v>2021</v>
      </c>
    </row>
    <row r="2180" spans="1:9" x14ac:dyDescent="0.15">
      <c r="A2180" t="s">
        <v>2284</v>
      </c>
      <c r="B2180" t="s">
        <v>21</v>
      </c>
      <c r="C2180" s="3">
        <v>0</v>
      </c>
      <c r="D2180" s="2">
        <v>44546.147916914677</v>
      </c>
      <c r="E2180" s="8">
        <f>(SUMIF(Invoice_Line_Items!B:B,Invoices!A2180,Invoice_Line_Items!G:G))</f>
        <v>3571.4999999999995</v>
      </c>
      <c r="F2180" s="8">
        <f>(SUMIF(Invoice_Line_Items!B:B,Invoices!A2180,Invoice_Line_Items!G:G))*(1-C2180)</f>
        <v>3571.4999999999995</v>
      </c>
      <c r="G2180" s="8">
        <f>SUMIF(Invoice_Line_Items!B:B,Invoices!A2180,Invoice_Line_Items!I:I)-(E2180-F2180)</f>
        <v>1165.9999999999998</v>
      </c>
      <c r="H2180" s="8">
        <f t="shared" si="68"/>
        <v>12</v>
      </c>
      <c r="I2180">
        <f t="shared" si="69"/>
        <v>2021</v>
      </c>
    </row>
    <row r="2181" spans="1:9" x14ac:dyDescent="0.15">
      <c r="A2181" t="s">
        <v>2285</v>
      </c>
      <c r="B2181" t="s">
        <v>20</v>
      </c>
      <c r="C2181" s="3">
        <v>0.2</v>
      </c>
      <c r="D2181" s="2">
        <v>44546.393962509021</v>
      </c>
      <c r="E2181" s="8">
        <f>(SUMIF(Invoice_Line_Items!B:B,Invoices!A2181,Invoice_Line_Items!G:G))</f>
        <v>14.85</v>
      </c>
      <c r="F2181" s="8">
        <f>(SUMIF(Invoice_Line_Items!B:B,Invoices!A2181,Invoice_Line_Items!G:G))*(1-C2181)</f>
        <v>11.88</v>
      </c>
      <c r="G2181" s="8">
        <f>SUMIF(Invoice_Line_Items!B:B,Invoices!A2181,Invoice_Line_Items!I:I)-(E2181-F2181)</f>
        <v>2.5300000000000011</v>
      </c>
      <c r="H2181" s="8">
        <f t="shared" si="68"/>
        <v>12</v>
      </c>
      <c r="I2181">
        <f t="shared" si="69"/>
        <v>2021</v>
      </c>
    </row>
    <row r="2182" spans="1:9" x14ac:dyDescent="0.15">
      <c r="A2182" t="s">
        <v>2286</v>
      </c>
      <c r="B2182" t="s">
        <v>19</v>
      </c>
      <c r="C2182" s="3">
        <v>0</v>
      </c>
      <c r="D2182" s="2">
        <v>44546.432372391566</v>
      </c>
      <c r="E2182" s="8">
        <f>(SUMIF(Invoice_Line_Items!B:B,Invoices!A2182,Invoice_Line_Items!G:G))</f>
        <v>53.9</v>
      </c>
      <c r="F2182" s="8">
        <f>(SUMIF(Invoice_Line_Items!B:B,Invoices!A2182,Invoice_Line_Items!G:G))*(1-C2182)</f>
        <v>53.9</v>
      </c>
      <c r="G2182" s="8">
        <f>SUMIF(Invoice_Line_Items!B:B,Invoices!A2182,Invoice_Line_Items!I:I)-(E2182-F2182)</f>
        <v>13.149999999999997</v>
      </c>
      <c r="H2182" s="8">
        <f t="shared" si="68"/>
        <v>12</v>
      </c>
      <c r="I2182">
        <f t="shared" si="69"/>
        <v>2021</v>
      </c>
    </row>
    <row r="2183" spans="1:9" x14ac:dyDescent="0.15">
      <c r="A2183" t="s">
        <v>2287</v>
      </c>
      <c r="B2183" t="s">
        <v>23</v>
      </c>
      <c r="C2183" s="3">
        <v>0</v>
      </c>
      <c r="D2183" s="2">
        <v>44546.755114585074</v>
      </c>
      <c r="E2183" s="8">
        <f>(SUMIF(Invoice_Line_Items!B:B,Invoices!A2183,Invoice_Line_Items!G:G))</f>
        <v>179.25</v>
      </c>
      <c r="F2183" s="8">
        <f>(SUMIF(Invoice_Line_Items!B:B,Invoices!A2183,Invoice_Line_Items!G:G))*(1-C2183)</f>
        <v>179.25</v>
      </c>
      <c r="G2183" s="8">
        <f>SUMIF(Invoice_Line_Items!B:B,Invoices!A2183,Invoice_Line_Items!I:I)-(E2183-F2183)</f>
        <v>45.749999999999986</v>
      </c>
      <c r="H2183" s="8">
        <f t="shared" si="68"/>
        <v>12</v>
      </c>
      <c r="I2183">
        <f t="shared" si="69"/>
        <v>2021</v>
      </c>
    </row>
    <row r="2184" spans="1:9" x14ac:dyDescent="0.15">
      <c r="A2184" t="s">
        <v>2288</v>
      </c>
      <c r="B2184" t="s">
        <v>23</v>
      </c>
      <c r="C2184" s="3">
        <v>0</v>
      </c>
      <c r="D2184" s="2">
        <v>44546.941843468419</v>
      </c>
      <c r="E2184" s="8">
        <f>(SUMIF(Invoice_Line_Items!B:B,Invoices!A2184,Invoice_Line_Items!G:G))</f>
        <v>948.69999999999993</v>
      </c>
      <c r="F2184" s="8">
        <f>(SUMIF(Invoice_Line_Items!B:B,Invoices!A2184,Invoice_Line_Items!G:G))*(1-C2184)</f>
        <v>948.69999999999993</v>
      </c>
      <c r="G2184" s="8">
        <f>SUMIF(Invoice_Line_Items!B:B,Invoices!A2184,Invoice_Line_Items!I:I)-(E2184-F2184)</f>
        <v>589.19999999999993</v>
      </c>
      <c r="H2184" s="8">
        <f t="shared" si="68"/>
        <v>12</v>
      </c>
      <c r="I2184">
        <f t="shared" si="69"/>
        <v>2021</v>
      </c>
    </row>
    <row r="2185" spans="1:9" x14ac:dyDescent="0.15">
      <c r="A2185" t="s">
        <v>2289</v>
      </c>
      <c r="B2185" t="s">
        <v>20</v>
      </c>
      <c r="C2185" s="3">
        <v>0</v>
      </c>
      <c r="D2185" s="2">
        <v>44546.962026162466</v>
      </c>
      <c r="E2185" s="8">
        <f>(SUMIF(Invoice_Line_Items!B:B,Invoices!A2185,Invoice_Line_Items!G:G))</f>
        <v>53.7</v>
      </c>
      <c r="F2185" s="8">
        <f>(SUMIF(Invoice_Line_Items!B:B,Invoices!A2185,Invoice_Line_Items!G:G))*(1-C2185)</f>
        <v>53.7</v>
      </c>
      <c r="G2185" s="8">
        <f>SUMIF(Invoice_Line_Items!B:B,Invoices!A2185,Invoice_Line_Items!I:I)-(E2185-F2185)</f>
        <v>34.199999999999996</v>
      </c>
      <c r="H2185" s="8">
        <f t="shared" si="68"/>
        <v>12</v>
      </c>
      <c r="I2185">
        <f t="shared" si="69"/>
        <v>2021</v>
      </c>
    </row>
    <row r="2186" spans="1:9" x14ac:dyDescent="0.15">
      <c r="A2186" t="s">
        <v>2290</v>
      </c>
      <c r="B2186" t="s">
        <v>20</v>
      </c>
      <c r="C2186" s="3">
        <v>0</v>
      </c>
      <c r="D2186" s="2">
        <v>44547.221379354072</v>
      </c>
      <c r="E2186" s="8">
        <f>(SUMIF(Invoice_Line_Items!B:B,Invoices!A2186,Invoice_Line_Items!G:G))</f>
        <v>745.3</v>
      </c>
      <c r="F2186" s="8">
        <f>(SUMIF(Invoice_Line_Items!B:B,Invoices!A2186,Invoice_Line_Items!G:G))*(1-C2186)</f>
        <v>745.3</v>
      </c>
      <c r="G2186" s="8">
        <f>SUMIF(Invoice_Line_Items!B:B,Invoices!A2186,Invoice_Line_Items!I:I)-(E2186-F2186)</f>
        <v>233.14999999999998</v>
      </c>
      <c r="H2186" s="8">
        <f t="shared" si="68"/>
        <v>12</v>
      </c>
      <c r="I2186">
        <f t="shared" si="69"/>
        <v>2021</v>
      </c>
    </row>
    <row r="2187" spans="1:9" x14ac:dyDescent="0.15">
      <c r="A2187" t="s">
        <v>2291</v>
      </c>
      <c r="B2187" t="s">
        <v>17</v>
      </c>
      <c r="C2187" s="3">
        <v>0.1</v>
      </c>
      <c r="D2187" s="2">
        <v>44547.360565982082</v>
      </c>
      <c r="E2187" s="8">
        <f>(SUMIF(Invoice_Line_Items!B:B,Invoices!A2187,Invoice_Line_Items!G:G))</f>
        <v>26.849999999999998</v>
      </c>
      <c r="F2187" s="8">
        <f>(SUMIF(Invoice_Line_Items!B:B,Invoices!A2187,Invoice_Line_Items!G:G))*(1-C2187)</f>
        <v>24.164999999999999</v>
      </c>
      <c r="G2187" s="8">
        <f>SUMIF(Invoice_Line_Items!B:B,Invoices!A2187,Invoice_Line_Items!I:I)-(E2187-F2187)</f>
        <v>14.414999999999999</v>
      </c>
      <c r="H2187" s="8">
        <f t="shared" si="68"/>
        <v>12</v>
      </c>
      <c r="I2187">
        <f t="shared" si="69"/>
        <v>2021</v>
      </c>
    </row>
    <row r="2188" spans="1:9" x14ac:dyDescent="0.15">
      <c r="A2188" t="s">
        <v>2292</v>
      </c>
      <c r="B2188" t="s">
        <v>21</v>
      </c>
      <c r="C2188" s="3">
        <v>0</v>
      </c>
      <c r="D2188" s="2">
        <v>44547.419075344216</v>
      </c>
      <c r="E2188" s="8">
        <f>(SUMIF(Invoice_Line_Items!B:B,Invoices!A2188,Invoice_Line_Items!G:G))</f>
        <v>950</v>
      </c>
      <c r="F2188" s="8">
        <f>(SUMIF(Invoice_Line_Items!B:B,Invoices!A2188,Invoice_Line_Items!G:G))*(1-C2188)</f>
        <v>950</v>
      </c>
      <c r="G2188" s="8">
        <f>SUMIF(Invoice_Line_Items!B:B,Invoices!A2188,Invoice_Line_Items!I:I)-(E2188-F2188)</f>
        <v>339.64999999999992</v>
      </c>
      <c r="H2188" s="8">
        <f t="shared" si="68"/>
        <v>12</v>
      </c>
      <c r="I2188">
        <f t="shared" si="69"/>
        <v>2021</v>
      </c>
    </row>
    <row r="2189" spans="1:9" x14ac:dyDescent="0.15">
      <c r="A2189" t="s">
        <v>2293</v>
      </c>
      <c r="B2189" t="s">
        <v>21</v>
      </c>
      <c r="C2189" s="3">
        <v>0</v>
      </c>
      <c r="D2189" s="2">
        <v>44547.649319623881</v>
      </c>
      <c r="E2189" s="8">
        <f>(SUMIF(Invoice_Line_Items!B:B,Invoices!A2189,Invoice_Line_Items!G:G))</f>
        <v>1304.6500000000001</v>
      </c>
      <c r="F2189" s="8">
        <f>(SUMIF(Invoice_Line_Items!B:B,Invoices!A2189,Invoice_Line_Items!G:G))*(1-C2189)</f>
        <v>1304.6500000000001</v>
      </c>
      <c r="G2189" s="8">
        <f>SUMIF(Invoice_Line_Items!B:B,Invoices!A2189,Invoice_Line_Items!I:I)-(E2189-F2189)</f>
        <v>575.45000000000005</v>
      </c>
      <c r="H2189" s="8">
        <f t="shared" si="68"/>
        <v>12</v>
      </c>
      <c r="I2189">
        <f t="shared" si="69"/>
        <v>2021</v>
      </c>
    </row>
    <row r="2190" spans="1:9" x14ac:dyDescent="0.15">
      <c r="A2190" t="s">
        <v>2294</v>
      </c>
      <c r="B2190" t="s">
        <v>20</v>
      </c>
      <c r="C2190" s="3">
        <v>0</v>
      </c>
      <c r="D2190" s="2">
        <v>44547.948404761642</v>
      </c>
      <c r="E2190" s="8">
        <f>(SUMIF(Invoice_Line_Items!B:B,Invoices!A2190,Invoice_Line_Items!G:G))</f>
        <v>42.9</v>
      </c>
      <c r="F2190" s="8">
        <f>(SUMIF(Invoice_Line_Items!B:B,Invoices!A2190,Invoice_Line_Items!G:G))*(1-C2190)</f>
        <v>42.9</v>
      </c>
      <c r="G2190" s="8">
        <f>SUMIF(Invoice_Line_Items!B:B,Invoices!A2190,Invoice_Line_Items!I:I)-(E2190-F2190)</f>
        <v>15.899999999999999</v>
      </c>
      <c r="H2190" s="8">
        <f t="shared" si="68"/>
        <v>12</v>
      </c>
      <c r="I2190">
        <f t="shared" si="69"/>
        <v>2021</v>
      </c>
    </row>
    <row r="2191" spans="1:9" x14ac:dyDescent="0.15">
      <c r="A2191" t="s">
        <v>2295</v>
      </c>
      <c r="B2191" t="s">
        <v>20</v>
      </c>
      <c r="C2191" s="3">
        <v>0</v>
      </c>
      <c r="D2191" s="2">
        <v>44548.014696468228</v>
      </c>
      <c r="E2191" s="8">
        <f>(SUMIF(Invoice_Line_Items!B:B,Invoices!A2191,Invoice_Line_Items!G:G))</f>
        <v>11256.25</v>
      </c>
      <c r="F2191" s="8">
        <f>(SUMIF(Invoice_Line_Items!B:B,Invoices!A2191,Invoice_Line_Items!G:G))*(1-C2191)</f>
        <v>11256.25</v>
      </c>
      <c r="G2191" s="8">
        <f>SUMIF(Invoice_Line_Items!B:B,Invoices!A2191,Invoice_Line_Items!I:I)-(E2191-F2191)</f>
        <v>3691.35</v>
      </c>
      <c r="H2191" s="8">
        <f t="shared" si="68"/>
        <v>12</v>
      </c>
      <c r="I2191">
        <f t="shared" si="69"/>
        <v>2021</v>
      </c>
    </row>
    <row r="2192" spans="1:9" x14ac:dyDescent="0.15">
      <c r="A2192" t="s">
        <v>2296</v>
      </c>
      <c r="B2192" t="s">
        <v>17</v>
      </c>
      <c r="C2192" s="3">
        <v>0</v>
      </c>
      <c r="D2192" s="2">
        <v>44548.41476150637</v>
      </c>
      <c r="E2192" s="8">
        <f>(SUMIF(Invoice_Line_Items!B:B,Invoices!A2192,Invoice_Line_Items!G:G))</f>
        <v>408.9</v>
      </c>
      <c r="F2192" s="8">
        <f>(SUMIF(Invoice_Line_Items!B:B,Invoices!A2192,Invoice_Line_Items!G:G))*(1-C2192)</f>
        <v>408.9</v>
      </c>
      <c r="G2192" s="8">
        <f>SUMIF(Invoice_Line_Items!B:B,Invoices!A2192,Invoice_Line_Items!I:I)-(E2192-F2192)</f>
        <v>80.649999999999991</v>
      </c>
      <c r="H2192" s="8">
        <f t="shared" si="68"/>
        <v>12</v>
      </c>
      <c r="I2192">
        <f t="shared" si="69"/>
        <v>2021</v>
      </c>
    </row>
    <row r="2193" spans="1:9" x14ac:dyDescent="0.15">
      <c r="A2193" t="s">
        <v>2297</v>
      </c>
      <c r="B2193" t="s">
        <v>18</v>
      </c>
      <c r="C2193" s="3">
        <v>0.1</v>
      </c>
      <c r="D2193" s="2">
        <v>44548.815761215366</v>
      </c>
      <c r="E2193" s="8">
        <f>(SUMIF(Invoice_Line_Items!B:B,Invoices!A2193,Invoice_Line_Items!G:G))</f>
        <v>463.84999999999997</v>
      </c>
      <c r="F2193" s="8">
        <f>(SUMIF(Invoice_Line_Items!B:B,Invoices!A2193,Invoice_Line_Items!G:G))*(1-C2193)</f>
        <v>417.46499999999997</v>
      </c>
      <c r="G2193" s="8">
        <f>SUMIF(Invoice_Line_Items!B:B,Invoices!A2193,Invoice_Line_Items!I:I)-(E2193-F2193)</f>
        <v>175.315</v>
      </c>
      <c r="H2193" s="8">
        <f t="shared" si="68"/>
        <v>12</v>
      </c>
      <c r="I2193">
        <f t="shared" si="69"/>
        <v>2021</v>
      </c>
    </row>
    <row r="2194" spans="1:9" x14ac:dyDescent="0.15">
      <c r="A2194" t="s">
        <v>2298</v>
      </c>
      <c r="B2194" t="s">
        <v>17</v>
      </c>
      <c r="C2194" s="3">
        <v>0</v>
      </c>
      <c r="D2194" s="2">
        <v>44548.996973342575</v>
      </c>
      <c r="E2194" s="8">
        <f>(SUMIF(Invoice_Line_Items!B:B,Invoices!A2194,Invoice_Line_Items!G:G))</f>
        <v>19.899999999999999</v>
      </c>
      <c r="F2194" s="8">
        <f>(SUMIF(Invoice_Line_Items!B:B,Invoices!A2194,Invoice_Line_Items!G:G))*(1-C2194)</f>
        <v>19.899999999999999</v>
      </c>
      <c r="G2194" s="8">
        <f>SUMIF(Invoice_Line_Items!B:B,Invoices!A2194,Invoice_Line_Items!I:I)-(E2194-F2194)</f>
        <v>3.8999999999999986</v>
      </c>
      <c r="H2194" s="8">
        <f t="shared" si="68"/>
        <v>12</v>
      </c>
      <c r="I2194">
        <f t="shared" si="69"/>
        <v>2021</v>
      </c>
    </row>
    <row r="2195" spans="1:9" x14ac:dyDescent="0.15">
      <c r="A2195" t="s">
        <v>2299</v>
      </c>
      <c r="B2195" t="s">
        <v>21</v>
      </c>
      <c r="C2195" s="3">
        <v>0</v>
      </c>
      <c r="D2195" s="2">
        <v>44549.271824032679</v>
      </c>
      <c r="E2195" s="8">
        <f>(SUMIF(Invoice_Line_Items!B:B,Invoices!A2195,Invoice_Line_Items!G:G))</f>
        <v>1046.3</v>
      </c>
      <c r="F2195" s="8">
        <f>(SUMIF(Invoice_Line_Items!B:B,Invoices!A2195,Invoice_Line_Items!G:G))*(1-C2195)</f>
        <v>1046.3</v>
      </c>
      <c r="G2195" s="8">
        <f>SUMIF(Invoice_Line_Items!B:B,Invoices!A2195,Invoice_Line_Items!I:I)-(E2195-F2195)</f>
        <v>395.35</v>
      </c>
      <c r="H2195" s="8">
        <f t="shared" si="68"/>
        <v>12</v>
      </c>
      <c r="I2195">
        <f t="shared" si="69"/>
        <v>2021</v>
      </c>
    </row>
    <row r="2196" spans="1:9" x14ac:dyDescent="0.15">
      <c r="A2196" t="s">
        <v>2300</v>
      </c>
      <c r="B2196" t="s">
        <v>29</v>
      </c>
      <c r="C2196" s="3">
        <v>0</v>
      </c>
      <c r="D2196" s="2">
        <v>44549.307694046343</v>
      </c>
      <c r="E2196" s="8">
        <f>(SUMIF(Invoice_Line_Items!B:B,Invoices!A2196,Invoice_Line_Items!G:G))</f>
        <v>17.899999999999999</v>
      </c>
      <c r="F2196" s="8">
        <f>(SUMIF(Invoice_Line_Items!B:B,Invoices!A2196,Invoice_Line_Items!G:G))*(1-C2196)</f>
        <v>17.899999999999999</v>
      </c>
      <c r="G2196" s="8">
        <f>SUMIF(Invoice_Line_Items!B:B,Invoices!A2196,Invoice_Line_Items!I:I)-(E2196-F2196)</f>
        <v>11.399999999999999</v>
      </c>
      <c r="H2196" s="8">
        <f t="shared" si="68"/>
        <v>12</v>
      </c>
      <c r="I2196">
        <f t="shared" si="69"/>
        <v>2021</v>
      </c>
    </row>
    <row r="2197" spans="1:9" x14ac:dyDescent="0.15">
      <c r="A2197" t="s">
        <v>2301</v>
      </c>
      <c r="B2197" t="s">
        <v>17</v>
      </c>
      <c r="C2197" s="3">
        <v>0</v>
      </c>
      <c r="D2197" s="2">
        <v>44549.380326345847</v>
      </c>
      <c r="E2197" s="8">
        <f>(SUMIF(Invoice_Line_Items!B:B,Invoices!A2197,Invoice_Line_Items!G:G))</f>
        <v>179</v>
      </c>
      <c r="F2197" s="8">
        <f>(SUMIF(Invoice_Line_Items!B:B,Invoices!A2197,Invoice_Line_Items!G:G))*(1-C2197)</f>
        <v>179</v>
      </c>
      <c r="G2197" s="8">
        <f>SUMIF(Invoice_Line_Items!B:B,Invoices!A2197,Invoice_Line_Items!I:I)-(E2197-F2197)</f>
        <v>113.99999999999999</v>
      </c>
      <c r="H2197" s="8">
        <f t="shared" si="68"/>
        <v>12</v>
      </c>
      <c r="I2197">
        <f t="shared" si="69"/>
        <v>2021</v>
      </c>
    </row>
    <row r="2198" spans="1:9" x14ac:dyDescent="0.15">
      <c r="A2198" t="s">
        <v>2302</v>
      </c>
      <c r="B2198" t="s">
        <v>23</v>
      </c>
      <c r="C2198" s="3">
        <v>0</v>
      </c>
      <c r="D2198" s="2">
        <v>44549.843981507729</v>
      </c>
      <c r="E2198" s="8">
        <f>(SUMIF(Invoice_Line_Items!B:B,Invoices!A2198,Invoice_Line_Items!G:G))</f>
        <v>894.99999999999989</v>
      </c>
      <c r="F2198" s="8">
        <f>(SUMIF(Invoice_Line_Items!B:B,Invoices!A2198,Invoice_Line_Items!G:G))*(1-C2198)</f>
        <v>894.99999999999989</v>
      </c>
      <c r="G2198" s="8">
        <f>SUMIF(Invoice_Line_Items!B:B,Invoices!A2198,Invoice_Line_Items!I:I)-(E2198-F2198)</f>
        <v>569.99999999999989</v>
      </c>
      <c r="H2198" s="8">
        <f t="shared" si="68"/>
        <v>12</v>
      </c>
      <c r="I2198">
        <f t="shared" si="69"/>
        <v>2021</v>
      </c>
    </row>
    <row r="2199" spans="1:9" x14ac:dyDescent="0.15">
      <c r="A2199" t="s">
        <v>2303</v>
      </c>
      <c r="B2199" t="s">
        <v>25</v>
      </c>
      <c r="C2199" s="3">
        <v>0</v>
      </c>
      <c r="D2199" s="2">
        <v>44550.138241433371</v>
      </c>
      <c r="E2199" s="8">
        <f>(SUMIF(Invoice_Line_Items!B:B,Invoices!A2199,Invoice_Line_Items!G:G))</f>
        <v>788.65</v>
      </c>
      <c r="F2199" s="8">
        <f>(SUMIF(Invoice_Line_Items!B:B,Invoices!A2199,Invoice_Line_Items!G:G))*(1-C2199)</f>
        <v>788.65</v>
      </c>
      <c r="G2199" s="8">
        <f>SUMIF(Invoice_Line_Items!B:B,Invoices!A2199,Invoice_Line_Items!I:I)-(E2199-F2199)</f>
        <v>245.89999999999992</v>
      </c>
      <c r="H2199" s="8">
        <f t="shared" si="68"/>
        <v>12</v>
      </c>
      <c r="I2199">
        <f t="shared" si="69"/>
        <v>2021</v>
      </c>
    </row>
    <row r="2200" spans="1:9" x14ac:dyDescent="0.15">
      <c r="A2200" t="s">
        <v>2304</v>
      </c>
      <c r="B2200" t="s">
        <v>21</v>
      </c>
      <c r="C2200" s="3">
        <v>0.2</v>
      </c>
      <c r="D2200" s="2">
        <v>44550.199820767055</v>
      </c>
      <c r="E2200" s="8">
        <f>(SUMIF(Invoice_Line_Items!B:B,Invoices!A2200,Invoice_Line_Items!G:G))</f>
        <v>118.69999999999999</v>
      </c>
      <c r="F2200" s="8">
        <f>(SUMIF(Invoice_Line_Items!B:B,Invoices!A2200,Invoice_Line_Items!G:G))*(1-C2200)</f>
        <v>94.96</v>
      </c>
      <c r="G2200" s="8">
        <f>SUMIF(Invoice_Line_Items!B:B,Invoices!A2200,Invoice_Line_Items!I:I)-(E2200-F2200)</f>
        <v>17.560000000000002</v>
      </c>
      <c r="H2200" s="8">
        <f t="shared" si="68"/>
        <v>12</v>
      </c>
      <c r="I2200">
        <f t="shared" si="69"/>
        <v>2021</v>
      </c>
    </row>
    <row r="2201" spans="1:9" x14ac:dyDescent="0.15">
      <c r="A2201" t="s">
        <v>2305</v>
      </c>
      <c r="B2201" t="s">
        <v>19</v>
      </c>
      <c r="C2201" s="3">
        <v>0</v>
      </c>
      <c r="D2201" s="2">
        <v>44550.644155932147</v>
      </c>
      <c r="E2201" s="8">
        <f>(SUMIF(Invoice_Line_Items!B:B,Invoices!A2201,Invoice_Line_Items!G:G))</f>
        <v>8.9499999999999993</v>
      </c>
      <c r="F2201" s="8">
        <f>(SUMIF(Invoice_Line_Items!B:B,Invoices!A2201,Invoice_Line_Items!G:G))*(1-C2201)</f>
        <v>8.9499999999999993</v>
      </c>
      <c r="G2201" s="8">
        <f>SUMIF(Invoice_Line_Items!B:B,Invoices!A2201,Invoice_Line_Items!I:I)-(E2201-F2201)</f>
        <v>5.6999999999999993</v>
      </c>
      <c r="H2201" s="8">
        <f t="shared" si="68"/>
        <v>12</v>
      </c>
      <c r="I2201">
        <f t="shared" si="69"/>
        <v>2021</v>
      </c>
    </row>
    <row r="2202" spans="1:9" x14ac:dyDescent="0.15">
      <c r="A2202" t="s">
        <v>2306</v>
      </c>
      <c r="B2202" t="s">
        <v>21</v>
      </c>
      <c r="C2202" s="3">
        <v>0.1</v>
      </c>
      <c r="D2202" s="2">
        <v>44550.697980813122</v>
      </c>
      <c r="E2202" s="8">
        <f>(SUMIF(Invoice_Line_Items!B:B,Invoices!A2202,Invoice_Line_Items!G:G))</f>
        <v>71.599999999999994</v>
      </c>
      <c r="F2202" s="8">
        <f>(SUMIF(Invoice_Line_Items!B:B,Invoices!A2202,Invoice_Line_Items!G:G))*(1-C2202)</f>
        <v>64.44</v>
      </c>
      <c r="G2202" s="8">
        <f>SUMIF(Invoice_Line_Items!B:B,Invoices!A2202,Invoice_Line_Items!I:I)-(E2202-F2202)</f>
        <v>38.44</v>
      </c>
      <c r="H2202" s="8">
        <f t="shared" si="68"/>
        <v>12</v>
      </c>
      <c r="I2202">
        <f t="shared" si="69"/>
        <v>2021</v>
      </c>
    </row>
    <row r="2203" spans="1:9" x14ac:dyDescent="0.15">
      <c r="A2203" t="s">
        <v>2307</v>
      </c>
      <c r="B2203" t="s">
        <v>19</v>
      </c>
      <c r="C2203" s="3">
        <v>0</v>
      </c>
      <c r="D2203" s="2">
        <v>44550.915290868528</v>
      </c>
      <c r="E2203" s="8">
        <f>(SUMIF(Invoice_Line_Items!B:B,Invoices!A2203,Invoice_Line_Items!G:G))</f>
        <v>64.75</v>
      </c>
      <c r="F2203" s="8">
        <f>(SUMIF(Invoice_Line_Items!B:B,Invoices!A2203,Invoice_Line_Items!G:G))*(1-C2203)</f>
        <v>64.75</v>
      </c>
      <c r="G2203" s="8">
        <f>SUMIF(Invoice_Line_Items!B:B,Invoices!A2203,Invoice_Line_Items!I:I)-(E2203-F2203)</f>
        <v>20.999999999999996</v>
      </c>
      <c r="H2203" s="8">
        <f t="shared" si="68"/>
        <v>12</v>
      </c>
      <c r="I2203">
        <f t="shared" si="69"/>
        <v>2021</v>
      </c>
    </row>
    <row r="2204" spans="1:9" x14ac:dyDescent="0.15">
      <c r="A2204" t="s">
        <v>2308</v>
      </c>
      <c r="B2204" t="s">
        <v>29</v>
      </c>
      <c r="C2204" s="3">
        <v>0</v>
      </c>
      <c r="D2204" s="2">
        <v>44551.26694641864</v>
      </c>
      <c r="E2204" s="8">
        <f>(SUMIF(Invoice_Line_Items!B:B,Invoices!A2204,Invoice_Line_Items!G:G))</f>
        <v>1143.5</v>
      </c>
      <c r="F2204" s="8">
        <f>(SUMIF(Invoice_Line_Items!B:B,Invoices!A2204,Invoice_Line_Items!G:G))*(1-C2204)</f>
        <v>1143.5</v>
      </c>
      <c r="G2204" s="8">
        <f>SUMIF(Invoice_Line_Items!B:B,Invoices!A2204,Invoice_Line_Items!I:I)-(E2204-F2204)</f>
        <v>411.15</v>
      </c>
      <c r="H2204" s="8">
        <f t="shared" si="68"/>
        <v>12</v>
      </c>
      <c r="I2204">
        <f t="shared" si="69"/>
        <v>2021</v>
      </c>
    </row>
    <row r="2205" spans="1:9" x14ac:dyDescent="0.15">
      <c r="A2205" t="s">
        <v>2309</v>
      </c>
      <c r="B2205" t="s">
        <v>25</v>
      </c>
      <c r="C2205" s="3">
        <v>0</v>
      </c>
      <c r="D2205" s="2">
        <v>44551.308272514922</v>
      </c>
      <c r="E2205" s="8">
        <f>(SUMIF(Invoice_Line_Items!B:B,Invoices!A2205,Invoice_Line_Items!G:G))</f>
        <v>1109.25</v>
      </c>
      <c r="F2205" s="8">
        <f>(SUMIF(Invoice_Line_Items!B:B,Invoices!A2205,Invoice_Line_Items!G:G))*(1-C2205)</f>
        <v>1109.25</v>
      </c>
      <c r="G2205" s="8">
        <f>SUMIF(Invoice_Line_Items!B:B,Invoices!A2205,Invoice_Line_Items!I:I)-(E2205-F2205)</f>
        <v>369.7</v>
      </c>
      <c r="H2205" s="8">
        <f t="shared" si="68"/>
        <v>12</v>
      </c>
      <c r="I2205">
        <f t="shared" si="69"/>
        <v>2021</v>
      </c>
    </row>
    <row r="2206" spans="1:9" x14ac:dyDescent="0.15">
      <c r="A2206" t="s">
        <v>2310</v>
      </c>
      <c r="B2206" t="s">
        <v>20</v>
      </c>
      <c r="C2206" s="3">
        <v>0</v>
      </c>
      <c r="D2206" s="2">
        <v>44551.744907815824</v>
      </c>
      <c r="E2206" s="8">
        <f>(SUMIF(Invoice_Line_Items!B:B,Invoices!A2206,Invoice_Line_Items!G:G))</f>
        <v>1175.75</v>
      </c>
      <c r="F2206" s="8">
        <f>(SUMIF(Invoice_Line_Items!B:B,Invoices!A2206,Invoice_Line_Items!G:G))*(1-C2206)</f>
        <v>1175.75</v>
      </c>
      <c r="G2206" s="8">
        <f>SUMIF(Invoice_Line_Items!B:B,Invoices!A2206,Invoice_Line_Items!I:I)-(E2206-F2206)</f>
        <v>533.04999999999984</v>
      </c>
      <c r="H2206" s="8">
        <f t="shared" si="68"/>
        <v>12</v>
      </c>
      <c r="I2206">
        <f t="shared" si="69"/>
        <v>2021</v>
      </c>
    </row>
    <row r="2207" spans="1:9" x14ac:dyDescent="0.15">
      <c r="A2207" t="s">
        <v>2311</v>
      </c>
      <c r="B2207">
        <v>3030</v>
      </c>
      <c r="C2207" s="3">
        <v>0</v>
      </c>
      <c r="D2207" s="2">
        <v>44552.105895146138</v>
      </c>
      <c r="E2207" s="8">
        <f>(SUMIF(Invoice_Line_Items!B:B,Invoices!A2207,Invoice_Line_Items!G:G))</f>
        <v>1779.8500000000004</v>
      </c>
      <c r="F2207" s="8">
        <f>(SUMIF(Invoice_Line_Items!B:B,Invoices!A2207,Invoice_Line_Items!G:G))*(1-C2207)</f>
        <v>1779.8500000000004</v>
      </c>
      <c r="G2207" s="8">
        <f>SUMIF(Invoice_Line_Items!B:B,Invoices!A2207,Invoice_Line_Items!I:I)-(E2207-F2207)</f>
        <v>584.39999999999986</v>
      </c>
      <c r="H2207" s="8">
        <f t="shared" si="68"/>
        <v>12</v>
      </c>
      <c r="I2207">
        <f t="shared" si="69"/>
        <v>2021</v>
      </c>
    </row>
    <row r="2208" spans="1:9" x14ac:dyDescent="0.15">
      <c r="A2208" t="s">
        <v>2312</v>
      </c>
      <c r="B2208" t="s">
        <v>17</v>
      </c>
      <c r="C2208" s="3">
        <v>0.1</v>
      </c>
      <c r="D2208" s="2">
        <v>44552.270908976912</v>
      </c>
      <c r="E2208" s="8">
        <f>(SUMIF(Invoice_Line_Items!B:B,Invoices!A2208,Invoice_Line_Items!G:G))</f>
        <v>513.5</v>
      </c>
      <c r="F2208" s="8">
        <f>(SUMIF(Invoice_Line_Items!B:B,Invoices!A2208,Invoice_Line_Items!G:G))*(1-C2208)</f>
        <v>462.15000000000003</v>
      </c>
      <c r="G2208" s="8">
        <f>SUMIF(Invoice_Line_Items!B:B,Invoices!A2208,Invoice_Line_Items!I:I)-(E2208-F2208)</f>
        <v>151.75</v>
      </c>
      <c r="H2208" s="8">
        <f t="shared" si="68"/>
        <v>12</v>
      </c>
      <c r="I2208">
        <f t="shared" si="69"/>
        <v>2021</v>
      </c>
    </row>
    <row r="2209" spans="1:9" x14ac:dyDescent="0.15">
      <c r="A2209" t="s">
        <v>2313</v>
      </c>
      <c r="B2209" t="s">
        <v>29</v>
      </c>
      <c r="C2209" s="3">
        <v>0</v>
      </c>
      <c r="D2209" s="2">
        <v>44552.422665875085</v>
      </c>
      <c r="E2209" s="8">
        <f>(SUMIF(Invoice_Line_Items!B:B,Invoices!A2209,Invoice_Line_Items!G:G))</f>
        <v>14252.799999999997</v>
      </c>
      <c r="F2209" s="8">
        <f>(SUMIF(Invoice_Line_Items!B:B,Invoices!A2209,Invoice_Line_Items!G:G))*(1-C2209)</f>
        <v>14252.799999999997</v>
      </c>
      <c r="G2209" s="8">
        <f>SUMIF(Invoice_Line_Items!B:B,Invoices!A2209,Invoice_Line_Items!I:I)-(E2209-F2209)</f>
        <v>4841.3500000000004</v>
      </c>
      <c r="H2209" s="8">
        <f t="shared" si="68"/>
        <v>12</v>
      </c>
      <c r="I2209">
        <f t="shared" si="69"/>
        <v>2021</v>
      </c>
    </row>
    <row r="2210" spans="1:9" x14ac:dyDescent="0.15">
      <c r="A2210" t="s">
        <v>2314</v>
      </c>
      <c r="B2210" t="s">
        <v>19</v>
      </c>
      <c r="C2210" s="3">
        <v>0</v>
      </c>
      <c r="D2210" s="2">
        <v>44552.658030120809</v>
      </c>
      <c r="E2210" s="8">
        <f>(SUMIF(Invoice_Line_Items!B:B,Invoices!A2210,Invoice_Line_Items!G:G))</f>
        <v>348.7</v>
      </c>
      <c r="F2210" s="8">
        <f>(SUMIF(Invoice_Line_Items!B:B,Invoices!A2210,Invoice_Line_Items!G:G))*(1-C2210)</f>
        <v>348.7</v>
      </c>
      <c r="G2210" s="8">
        <f>SUMIF(Invoice_Line_Items!B:B,Invoices!A2210,Invoice_Line_Items!I:I)-(E2210-F2210)</f>
        <v>149.20000000000002</v>
      </c>
      <c r="H2210" s="8">
        <f t="shared" si="68"/>
        <v>12</v>
      </c>
      <c r="I2210">
        <f t="shared" si="69"/>
        <v>2021</v>
      </c>
    </row>
    <row r="2211" spans="1:9" x14ac:dyDescent="0.15">
      <c r="A2211" t="s">
        <v>2315</v>
      </c>
      <c r="B2211" t="s">
        <v>17</v>
      </c>
      <c r="C2211" s="3">
        <v>0</v>
      </c>
      <c r="D2211" s="2">
        <v>44552.699153245238</v>
      </c>
      <c r="E2211" s="8">
        <f>(SUMIF(Invoice_Line_Items!B:B,Invoices!A2211,Invoice_Line_Items!G:G))</f>
        <v>2460.4999999999986</v>
      </c>
      <c r="F2211" s="8">
        <f>(SUMIF(Invoice_Line_Items!B:B,Invoices!A2211,Invoice_Line_Items!G:G))*(1-C2211)</f>
        <v>2460.4999999999986</v>
      </c>
      <c r="G2211" s="8">
        <f>SUMIF(Invoice_Line_Items!B:B,Invoices!A2211,Invoice_Line_Items!I:I)-(E2211-F2211)</f>
        <v>833.75</v>
      </c>
      <c r="H2211" s="8">
        <f t="shared" si="68"/>
        <v>12</v>
      </c>
      <c r="I2211">
        <f t="shared" si="69"/>
        <v>2021</v>
      </c>
    </row>
    <row r="2212" spans="1:9" x14ac:dyDescent="0.15">
      <c r="A2212" t="s">
        <v>2316</v>
      </c>
      <c r="B2212" t="s">
        <v>23</v>
      </c>
      <c r="C2212" s="3">
        <v>0</v>
      </c>
      <c r="D2212" s="2">
        <v>44552.700234662218</v>
      </c>
      <c r="E2212" s="8">
        <f>(SUMIF(Invoice_Line_Items!B:B,Invoices!A2212,Invoice_Line_Items!G:G))</f>
        <v>977.75</v>
      </c>
      <c r="F2212" s="8">
        <f>(SUMIF(Invoice_Line_Items!B:B,Invoices!A2212,Invoice_Line_Items!G:G))*(1-C2212)</f>
        <v>977.75</v>
      </c>
      <c r="G2212" s="8">
        <f>SUMIF(Invoice_Line_Items!B:B,Invoices!A2212,Invoice_Line_Items!I:I)-(E2212-F2212)</f>
        <v>349.74999999999994</v>
      </c>
      <c r="H2212" s="8">
        <f t="shared" si="68"/>
        <v>12</v>
      </c>
      <c r="I2212">
        <f t="shared" si="69"/>
        <v>2021</v>
      </c>
    </row>
    <row r="2213" spans="1:9" x14ac:dyDescent="0.15">
      <c r="A2213" t="s">
        <v>2317</v>
      </c>
      <c r="B2213" t="s">
        <v>17</v>
      </c>
      <c r="C2213" s="3">
        <v>0</v>
      </c>
      <c r="D2213" s="2">
        <v>44552.716186859063</v>
      </c>
      <c r="E2213" s="8">
        <f>(SUMIF(Invoice_Line_Items!B:B,Invoices!A2213,Invoice_Line_Items!G:G))</f>
        <v>26.849999999999998</v>
      </c>
      <c r="F2213" s="8">
        <f>(SUMIF(Invoice_Line_Items!B:B,Invoices!A2213,Invoice_Line_Items!G:G))*(1-C2213)</f>
        <v>26.849999999999998</v>
      </c>
      <c r="G2213" s="8">
        <f>SUMIF(Invoice_Line_Items!B:B,Invoices!A2213,Invoice_Line_Items!I:I)-(E2213-F2213)</f>
        <v>9.5999999999999979</v>
      </c>
      <c r="H2213" s="8">
        <f t="shared" si="68"/>
        <v>12</v>
      </c>
      <c r="I2213">
        <f t="shared" si="69"/>
        <v>2021</v>
      </c>
    </row>
    <row r="2214" spans="1:9" x14ac:dyDescent="0.15">
      <c r="A2214" t="s">
        <v>2318</v>
      </c>
      <c r="B2214" t="s">
        <v>25</v>
      </c>
      <c r="C2214" s="3">
        <v>0.1</v>
      </c>
      <c r="D2214" s="2">
        <v>44553.200792740885</v>
      </c>
      <c r="E2214" s="8">
        <f>(SUMIF(Invoice_Line_Items!B:B,Invoices!A2214,Invoice_Line_Items!G:G))</f>
        <v>118.85</v>
      </c>
      <c r="F2214" s="8">
        <f>(SUMIF(Invoice_Line_Items!B:B,Invoices!A2214,Invoice_Line_Items!G:G))*(1-C2214)</f>
        <v>106.965</v>
      </c>
      <c r="G2214" s="8">
        <f>SUMIF(Invoice_Line_Items!B:B,Invoices!A2214,Invoice_Line_Items!I:I)-(E2214-F2214)</f>
        <v>36.765000000000015</v>
      </c>
      <c r="H2214" s="8">
        <f t="shared" si="68"/>
        <v>12</v>
      </c>
      <c r="I2214">
        <f t="shared" si="69"/>
        <v>2021</v>
      </c>
    </row>
    <row r="2215" spans="1:9" x14ac:dyDescent="0.15">
      <c r="A2215" t="s">
        <v>2319</v>
      </c>
      <c r="B2215" t="s">
        <v>19</v>
      </c>
      <c r="C2215" s="3">
        <v>0.1</v>
      </c>
      <c r="D2215" s="2">
        <v>44553.383341916546</v>
      </c>
      <c r="E2215" s="8">
        <f>(SUMIF(Invoice_Line_Items!B:B,Invoices!A2215,Invoice_Line_Items!G:G))</f>
        <v>856.45</v>
      </c>
      <c r="F2215" s="8">
        <f>(SUMIF(Invoice_Line_Items!B:B,Invoices!A2215,Invoice_Line_Items!G:G))*(1-C2215)</f>
        <v>770.80500000000006</v>
      </c>
      <c r="G2215" s="8">
        <f>SUMIF(Invoice_Line_Items!B:B,Invoices!A2215,Invoice_Line_Items!I:I)-(E2215-F2215)</f>
        <v>214.90500000000003</v>
      </c>
      <c r="H2215" s="8">
        <f t="shared" si="68"/>
        <v>12</v>
      </c>
      <c r="I2215">
        <f t="shared" si="69"/>
        <v>2021</v>
      </c>
    </row>
    <row r="2216" spans="1:9" x14ac:dyDescent="0.15">
      <c r="A2216" t="s">
        <v>2320</v>
      </c>
      <c r="B2216" t="s">
        <v>20</v>
      </c>
      <c r="C2216" s="3">
        <v>0</v>
      </c>
      <c r="D2216" s="2">
        <v>44553.67730654226</v>
      </c>
      <c r="E2216" s="8">
        <f>(SUMIF(Invoice_Line_Items!B:B,Invoices!A2216,Invoice_Line_Items!G:G))</f>
        <v>1895.2000000000003</v>
      </c>
      <c r="F2216" s="8">
        <f>(SUMIF(Invoice_Line_Items!B:B,Invoices!A2216,Invoice_Line_Items!G:G))*(1-C2216)</f>
        <v>1895.2000000000003</v>
      </c>
      <c r="G2216" s="8">
        <f>SUMIF(Invoice_Line_Items!B:B,Invoices!A2216,Invoice_Line_Items!I:I)-(E2216-F2216)</f>
        <v>734.49999999999989</v>
      </c>
      <c r="H2216" s="8">
        <f t="shared" si="68"/>
        <v>12</v>
      </c>
      <c r="I2216">
        <f t="shared" si="69"/>
        <v>2021</v>
      </c>
    </row>
    <row r="2217" spans="1:9" x14ac:dyDescent="0.15">
      <c r="A2217" t="s">
        <v>2321</v>
      </c>
      <c r="B2217" t="s">
        <v>24</v>
      </c>
      <c r="C2217" s="3">
        <v>0</v>
      </c>
      <c r="D2217" s="2">
        <v>44553.81356672597</v>
      </c>
      <c r="E2217" s="8">
        <f>(SUMIF(Invoice_Line_Items!B:B,Invoices!A2217,Invoice_Line_Items!G:G))</f>
        <v>1064.9500000000003</v>
      </c>
      <c r="F2217" s="8">
        <f>(SUMIF(Invoice_Line_Items!B:B,Invoices!A2217,Invoice_Line_Items!G:G))*(1-C2217)</f>
        <v>1064.9500000000003</v>
      </c>
      <c r="G2217" s="8">
        <f>SUMIF(Invoice_Line_Items!B:B,Invoices!A2217,Invoice_Line_Items!I:I)-(E2217-F2217)</f>
        <v>427.99999999999994</v>
      </c>
      <c r="H2217" s="8">
        <f t="shared" si="68"/>
        <v>12</v>
      </c>
      <c r="I2217">
        <f t="shared" si="69"/>
        <v>2021</v>
      </c>
    </row>
    <row r="2218" spans="1:9" x14ac:dyDescent="0.15">
      <c r="A2218" t="s">
        <v>2322</v>
      </c>
      <c r="B2218" t="s">
        <v>29</v>
      </c>
      <c r="C2218" s="3">
        <v>0</v>
      </c>
      <c r="D2218" s="2">
        <v>44554.247176396027</v>
      </c>
      <c r="E2218" s="8">
        <f>(SUMIF(Invoice_Line_Items!B:B,Invoices!A2218,Invoice_Line_Items!G:G))</f>
        <v>2.95</v>
      </c>
      <c r="F2218" s="8">
        <f>(SUMIF(Invoice_Line_Items!B:B,Invoices!A2218,Invoice_Line_Items!G:G))*(1-C2218)</f>
        <v>2.95</v>
      </c>
      <c r="G2218" s="8">
        <f>SUMIF(Invoice_Line_Items!B:B,Invoices!A2218,Invoice_Line_Items!I:I)-(E2218-F2218)</f>
        <v>1.1500000000000001</v>
      </c>
      <c r="H2218" s="8">
        <f t="shared" si="68"/>
        <v>12</v>
      </c>
      <c r="I2218">
        <f t="shared" si="69"/>
        <v>2021</v>
      </c>
    </row>
    <row r="2219" spans="1:9" x14ac:dyDescent="0.15">
      <c r="A2219" t="s">
        <v>2323</v>
      </c>
      <c r="B2219" t="s">
        <v>23</v>
      </c>
      <c r="C2219" s="3">
        <v>0</v>
      </c>
      <c r="D2219" s="2">
        <v>44554.466978058823</v>
      </c>
      <c r="E2219" s="8">
        <f>(SUMIF(Invoice_Line_Items!B:B,Invoices!A2219,Invoice_Line_Items!G:G))</f>
        <v>8214.7000000000007</v>
      </c>
      <c r="F2219" s="8">
        <f>(SUMIF(Invoice_Line_Items!B:B,Invoices!A2219,Invoice_Line_Items!G:G))*(1-C2219)</f>
        <v>8214.7000000000007</v>
      </c>
      <c r="G2219" s="8">
        <f>SUMIF(Invoice_Line_Items!B:B,Invoices!A2219,Invoice_Line_Items!I:I)-(E2219-F2219)</f>
        <v>2883.7000000000003</v>
      </c>
      <c r="H2219" s="8">
        <f t="shared" si="68"/>
        <v>12</v>
      </c>
      <c r="I2219">
        <f t="shared" si="69"/>
        <v>2021</v>
      </c>
    </row>
    <row r="2220" spans="1:9" x14ac:dyDescent="0.15">
      <c r="A2220" t="s">
        <v>2324</v>
      </c>
      <c r="B2220" t="s">
        <v>17</v>
      </c>
      <c r="C2220" s="3">
        <v>0</v>
      </c>
      <c r="D2220" s="2">
        <v>44554.94962546548</v>
      </c>
      <c r="E2220" s="8">
        <f>(SUMIF(Invoice_Line_Items!B:B,Invoices!A2220,Invoice_Line_Items!G:G))</f>
        <v>88.9</v>
      </c>
      <c r="F2220" s="8">
        <f>(SUMIF(Invoice_Line_Items!B:B,Invoices!A2220,Invoice_Line_Items!G:G))*(1-C2220)</f>
        <v>88.9</v>
      </c>
      <c r="G2220" s="8">
        <f>SUMIF(Invoice_Line_Items!B:B,Invoices!A2220,Invoice_Line_Items!I:I)-(E2220-F2220)</f>
        <v>31.150000000000002</v>
      </c>
      <c r="H2220" s="8">
        <f t="shared" si="68"/>
        <v>12</v>
      </c>
      <c r="I2220">
        <f t="shared" si="69"/>
        <v>2021</v>
      </c>
    </row>
    <row r="2221" spans="1:9" x14ac:dyDescent="0.15">
      <c r="A2221" t="s">
        <v>2325</v>
      </c>
      <c r="B2221" t="s">
        <v>25</v>
      </c>
      <c r="C2221" s="3">
        <v>0</v>
      </c>
      <c r="D2221" s="2">
        <v>44555.330217926377</v>
      </c>
      <c r="E2221" s="8">
        <f>(SUMIF(Invoice_Line_Items!B:B,Invoices!A2221,Invoice_Line_Items!G:G))</f>
        <v>5516.4999999999982</v>
      </c>
      <c r="F2221" s="8">
        <f>(SUMIF(Invoice_Line_Items!B:B,Invoices!A2221,Invoice_Line_Items!G:G))*(1-C2221)</f>
        <v>5516.4999999999982</v>
      </c>
      <c r="G2221" s="8">
        <f>SUMIF(Invoice_Line_Items!B:B,Invoices!A2221,Invoice_Line_Items!I:I)-(E2221-F2221)</f>
        <v>1906.3999999999996</v>
      </c>
      <c r="H2221" s="8">
        <f t="shared" si="68"/>
        <v>12</v>
      </c>
      <c r="I2221">
        <f t="shared" si="69"/>
        <v>2021</v>
      </c>
    </row>
    <row r="2222" spans="1:9" x14ac:dyDescent="0.15">
      <c r="A2222" t="s">
        <v>2326</v>
      </c>
      <c r="B2222" t="s">
        <v>20</v>
      </c>
      <c r="C2222" s="3">
        <v>0</v>
      </c>
      <c r="D2222" s="2">
        <v>44555.612919504725</v>
      </c>
      <c r="E2222" s="8">
        <f>(SUMIF(Invoice_Line_Items!B:B,Invoices!A2222,Invoice_Line_Items!G:G))</f>
        <v>412.20000000000005</v>
      </c>
      <c r="F2222" s="8">
        <f>(SUMIF(Invoice_Line_Items!B:B,Invoices!A2222,Invoice_Line_Items!G:G))*(1-C2222)</f>
        <v>412.20000000000005</v>
      </c>
      <c r="G2222" s="8">
        <f>SUMIF(Invoice_Line_Items!B:B,Invoices!A2222,Invoice_Line_Items!I:I)-(E2222-F2222)</f>
        <v>180.95</v>
      </c>
      <c r="H2222" s="8">
        <f t="shared" si="68"/>
        <v>12</v>
      </c>
      <c r="I2222">
        <f t="shared" si="69"/>
        <v>2021</v>
      </c>
    </row>
    <row r="2223" spans="1:9" x14ac:dyDescent="0.15">
      <c r="A2223" t="s">
        <v>2327</v>
      </c>
      <c r="B2223" t="s">
        <v>20</v>
      </c>
      <c r="C2223" s="3">
        <v>0</v>
      </c>
      <c r="D2223" s="2">
        <v>44555.916855177151</v>
      </c>
      <c r="E2223" s="8">
        <f>(SUMIF(Invoice_Line_Items!B:B,Invoices!A2223,Invoice_Line_Items!G:G))</f>
        <v>1999.95</v>
      </c>
      <c r="F2223" s="8">
        <f>(SUMIF(Invoice_Line_Items!B:B,Invoices!A2223,Invoice_Line_Items!G:G))*(1-C2223)</f>
        <v>1999.95</v>
      </c>
      <c r="G2223" s="8">
        <f>SUMIF(Invoice_Line_Items!B:B,Invoices!A2223,Invoice_Line_Items!I:I)-(E2223-F2223)</f>
        <v>740.69999999999982</v>
      </c>
      <c r="H2223" s="8">
        <f t="shared" si="68"/>
        <v>12</v>
      </c>
      <c r="I2223">
        <f t="shared" si="69"/>
        <v>2021</v>
      </c>
    </row>
    <row r="2224" spans="1:9" x14ac:dyDescent="0.15">
      <c r="A2224" t="s">
        <v>2328</v>
      </c>
      <c r="B2224" t="s">
        <v>21</v>
      </c>
      <c r="C2224" s="3">
        <v>0</v>
      </c>
      <c r="D2224" s="2">
        <v>44556.181497029895</v>
      </c>
      <c r="E2224" s="8">
        <f>(SUMIF(Invoice_Line_Items!B:B,Invoices!A2224,Invoice_Line_Items!G:G))</f>
        <v>591.04999999999995</v>
      </c>
      <c r="F2224" s="8">
        <f>(SUMIF(Invoice_Line_Items!B:B,Invoices!A2224,Invoice_Line_Items!G:G))*(1-C2224)</f>
        <v>591.04999999999995</v>
      </c>
      <c r="G2224" s="8">
        <f>SUMIF(Invoice_Line_Items!B:B,Invoices!A2224,Invoice_Line_Items!I:I)-(E2224-F2224)</f>
        <v>226.05</v>
      </c>
      <c r="H2224" s="8">
        <f t="shared" si="68"/>
        <v>12</v>
      </c>
      <c r="I2224">
        <f t="shared" si="69"/>
        <v>2021</v>
      </c>
    </row>
    <row r="2225" spans="1:9" x14ac:dyDescent="0.15">
      <c r="A2225" t="s">
        <v>2329</v>
      </c>
      <c r="B2225" t="s">
        <v>20</v>
      </c>
      <c r="C2225" s="3">
        <v>0</v>
      </c>
      <c r="D2225" s="2">
        <v>44556.644562401241</v>
      </c>
      <c r="E2225" s="8">
        <f>(SUMIF(Invoice_Line_Items!B:B,Invoices!A2225,Invoice_Line_Items!G:G))</f>
        <v>394.84999999999997</v>
      </c>
      <c r="F2225" s="8">
        <f>(SUMIF(Invoice_Line_Items!B:B,Invoices!A2225,Invoice_Line_Items!G:G))*(1-C2225)</f>
        <v>394.84999999999997</v>
      </c>
      <c r="G2225" s="8">
        <f>SUMIF(Invoice_Line_Items!B:B,Invoices!A2225,Invoice_Line_Items!I:I)-(E2225-F2225)</f>
        <v>112.39999999999998</v>
      </c>
      <c r="H2225" s="8">
        <f t="shared" si="68"/>
        <v>12</v>
      </c>
      <c r="I2225">
        <f t="shared" si="69"/>
        <v>2021</v>
      </c>
    </row>
    <row r="2226" spans="1:9" x14ac:dyDescent="0.15">
      <c r="A2226" t="s">
        <v>2330</v>
      </c>
      <c r="B2226" t="s">
        <v>18</v>
      </c>
      <c r="C2226" s="3">
        <v>0</v>
      </c>
      <c r="D2226" s="2">
        <v>44557.08114571606</v>
      </c>
      <c r="E2226" s="8">
        <f>(SUMIF(Invoice_Line_Items!B:B,Invoices!A2226,Invoice_Line_Items!G:G))</f>
        <v>289.60000000000002</v>
      </c>
      <c r="F2226" s="8">
        <f>(SUMIF(Invoice_Line_Items!B:B,Invoices!A2226,Invoice_Line_Items!G:G))*(1-C2226)</f>
        <v>289.60000000000002</v>
      </c>
      <c r="G2226" s="8">
        <f>SUMIF(Invoice_Line_Items!B:B,Invoices!A2226,Invoice_Line_Items!I:I)-(E2226-F2226)</f>
        <v>132.94999999999999</v>
      </c>
      <c r="H2226" s="8">
        <f t="shared" si="68"/>
        <v>12</v>
      </c>
      <c r="I2226">
        <f t="shared" si="69"/>
        <v>2021</v>
      </c>
    </row>
    <row r="2227" spans="1:9" x14ac:dyDescent="0.15">
      <c r="A2227" t="s">
        <v>2331</v>
      </c>
      <c r="B2227" t="s">
        <v>17</v>
      </c>
      <c r="C2227" s="3">
        <v>0</v>
      </c>
      <c r="D2227" s="2">
        <v>44557.395426257644</v>
      </c>
      <c r="E2227" s="8">
        <f>(SUMIF(Invoice_Line_Items!B:B,Invoices!A2227,Invoice_Line_Items!G:G))</f>
        <v>199.5</v>
      </c>
      <c r="F2227" s="8">
        <f>(SUMIF(Invoice_Line_Items!B:B,Invoices!A2227,Invoice_Line_Items!G:G))*(1-C2227)</f>
        <v>199.5</v>
      </c>
      <c r="G2227" s="8">
        <f>SUMIF(Invoice_Line_Items!B:B,Invoices!A2227,Invoice_Line_Items!I:I)-(E2227-F2227)</f>
        <v>84.2</v>
      </c>
      <c r="H2227" s="8">
        <f t="shared" si="68"/>
        <v>12</v>
      </c>
      <c r="I2227">
        <f t="shared" si="69"/>
        <v>2021</v>
      </c>
    </row>
    <row r="2228" spans="1:9" x14ac:dyDescent="0.15">
      <c r="A2228" t="s">
        <v>2332</v>
      </c>
      <c r="B2228" t="s">
        <v>23</v>
      </c>
      <c r="C2228" s="3">
        <v>0.1</v>
      </c>
      <c r="D2228" s="2">
        <v>44557.464927248031</v>
      </c>
      <c r="E2228" s="8">
        <f>(SUMIF(Invoice_Line_Items!B:B,Invoices!A2228,Invoice_Line_Items!G:G))</f>
        <v>473.4</v>
      </c>
      <c r="F2228" s="8">
        <f>(SUMIF(Invoice_Line_Items!B:B,Invoices!A2228,Invoice_Line_Items!G:G))*(1-C2228)</f>
        <v>426.06</v>
      </c>
      <c r="G2228" s="8">
        <f>SUMIF(Invoice_Line_Items!B:B,Invoices!A2228,Invoice_Line_Items!I:I)-(E2228-F2228)</f>
        <v>134.06</v>
      </c>
      <c r="H2228" s="8">
        <f t="shared" si="68"/>
        <v>12</v>
      </c>
      <c r="I2228">
        <f t="shared" si="69"/>
        <v>2021</v>
      </c>
    </row>
    <row r="2229" spans="1:9" x14ac:dyDescent="0.15">
      <c r="A2229" t="s">
        <v>2333</v>
      </c>
      <c r="B2229" t="s">
        <v>19</v>
      </c>
      <c r="C2229" s="3">
        <v>0</v>
      </c>
      <c r="D2229" s="2">
        <v>44557.592619998832</v>
      </c>
      <c r="E2229" s="8">
        <f>(SUMIF(Invoice_Line_Items!B:B,Invoices!A2229,Invoice_Line_Items!G:G))</f>
        <v>232.69999999999996</v>
      </c>
      <c r="F2229" s="8">
        <f>(SUMIF(Invoice_Line_Items!B:B,Invoices!A2229,Invoice_Line_Items!G:G))*(1-C2229)</f>
        <v>232.69999999999996</v>
      </c>
      <c r="G2229" s="8">
        <f>SUMIF(Invoice_Line_Items!B:B,Invoices!A2229,Invoice_Line_Items!I:I)-(E2229-F2229)</f>
        <v>128.19999999999999</v>
      </c>
      <c r="H2229" s="8">
        <f t="shared" si="68"/>
        <v>12</v>
      </c>
      <c r="I2229">
        <f t="shared" si="69"/>
        <v>2021</v>
      </c>
    </row>
    <row r="2230" spans="1:9" x14ac:dyDescent="0.15">
      <c r="A2230" t="s">
        <v>2334</v>
      </c>
      <c r="B2230" t="s">
        <v>20</v>
      </c>
      <c r="C2230" s="3">
        <v>0.1</v>
      </c>
      <c r="D2230" s="2">
        <v>44557.640931847047</v>
      </c>
      <c r="E2230" s="8">
        <f>(SUMIF(Invoice_Line_Items!B:B,Invoices!A2230,Invoice_Line_Items!G:G))</f>
        <v>259.89999999999998</v>
      </c>
      <c r="F2230" s="8">
        <f>(SUMIF(Invoice_Line_Items!B:B,Invoices!A2230,Invoice_Line_Items!G:G))*(1-C2230)</f>
        <v>233.91</v>
      </c>
      <c r="G2230" s="8">
        <f>SUMIF(Invoice_Line_Items!B:B,Invoices!A2230,Invoice_Line_Items!I:I)-(E2230-F2230)</f>
        <v>54.91</v>
      </c>
      <c r="H2230" s="8">
        <f t="shared" si="68"/>
        <v>12</v>
      </c>
      <c r="I2230">
        <f t="shared" si="69"/>
        <v>2021</v>
      </c>
    </row>
    <row r="2231" spans="1:9" x14ac:dyDescent="0.15">
      <c r="A2231" t="s">
        <v>2335</v>
      </c>
      <c r="B2231" t="s">
        <v>18</v>
      </c>
      <c r="C2231" s="3">
        <v>0</v>
      </c>
      <c r="D2231" s="2">
        <v>44558.078853808875</v>
      </c>
      <c r="E2231" s="8">
        <f>(SUMIF(Invoice_Line_Items!B:B,Invoices!A2231,Invoice_Line_Items!G:G))</f>
        <v>205.70000000000002</v>
      </c>
      <c r="F2231" s="8">
        <f>(SUMIF(Invoice_Line_Items!B:B,Invoices!A2231,Invoice_Line_Items!G:G))*(1-C2231)</f>
        <v>205.70000000000002</v>
      </c>
      <c r="G2231" s="8">
        <f>SUMIF(Invoice_Line_Items!B:B,Invoices!A2231,Invoice_Line_Items!I:I)-(E2231-F2231)</f>
        <v>87.100000000000009</v>
      </c>
      <c r="H2231" s="8">
        <f t="shared" si="68"/>
        <v>12</v>
      </c>
      <c r="I2231">
        <f t="shared" si="69"/>
        <v>2021</v>
      </c>
    </row>
    <row r="2232" spans="1:9" x14ac:dyDescent="0.15">
      <c r="A2232" t="s">
        <v>2336</v>
      </c>
      <c r="B2232" t="s">
        <v>19</v>
      </c>
      <c r="C2232" s="3">
        <v>0</v>
      </c>
      <c r="D2232" s="2">
        <v>44558.456260062892</v>
      </c>
      <c r="E2232" s="8">
        <f>(SUMIF(Invoice_Line_Items!B:B,Invoices!A2232,Invoice_Line_Items!G:G))</f>
        <v>1337.7</v>
      </c>
      <c r="F2232" s="8">
        <f>(SUMIF(Invoice_Line_Items!B:B,Invoices!A2232,Invoice_Line_Items!G:G))*(1-C2232)</f>
        <v>1337.7</v>
      </c>
      <c r="G2232" s="8">
        <f>SUMIF(Invoice_Line_Items!B:B,Invoices!A2232,Invoice_Line_Items!I:I)-(E2232-F2232)</f>
        <v>589.6</v>
      </c>
      <c r="H2232" s="8">
        <f t="shared" si="68"/>
        <v>12</v>
      </c>
      <c r="I2232">
        <f t="shared" si="69"/>
        <v>2021</v>
      </c>
    </row>
    <row r="2233" spans="1:9" x14ac:dyDescent="0.15">
      <c r="A2233" t="s">
        <v>2337</v>
      </c>
      <c r="B2233" t="s">
        <v>19</v>
      </c>
      <c r="C2233" s="3">
        <v>0</v>
      </c>
      <c r="D2233" s="2">
        <v>44558.854947456464</v>
      </c>
      <c r="E2233" s="8">
        <f>(SUMIF(Invoice_Line_Items!B:B,Invoices!A2233,Invoice_Line_Items!G:G))</f>
        <v>579.29999999999995</v>
      </c>
      <c r="F2233" s="8">
        <f>(SUMIF(Invoice_Line_Items!B:B,Invoices!A2233,Invoice_Line_Items!G:G))*(1-C2233)</f>
        <v>579.29999999999995</v>
      </c>
      <c r="G2233" s="8">
        <f>SUMIF(Invoice_Line_Items!B:B,Invoices!A2233,Invoice_Line_Items!I:I)-(E2233-F2233)</f>
        <v>229.3</v>
      </c>
      <c r="H2233" s="8">
        <f t="shared" si="68"/>
        <v>12</v>
      </c>
      <c r="I2233">
        <f t="shared" si="69"/>
        <v>2021</v>
      </c>
    </row>
    <row r="2234" spans="1:9" x14ac:dyDescent="0.15">
      <c r="A2234" t="s">
        <v>2338</v>
      </c>
      <c r="B2234" t="s">
        <v>19</v>
      </c>
      <c r="C2234" s="3">
        <v>0.1</v>
      </c>
      <c r="D2234" s="2">
        <v>44558.954469363984</v>
      </c>
      <c r="E2234" s="8">
        <f>(SUMIF(Invoice_Line_Items!B:B,Invoices!A2234,Invoice_Line_Items!G:G))</f>
        <v>1988.1000000000001</v>
      </c>
      <c r="F2234" s="8">
        <f>(SUMIF(Invoice_Line_Items!B:B,Invoices!A2234,Invoice_Line_Items!G:G))*(1-C2234)</f>
        <v>1789.2900000000002</v>
      </c>
      <c r="G2234" s="8">
        <f>SUMIF(Invoice_Line_Items!B:B,Invoices!A2234,Invoice_Line_Items!I:I)-(E2234-F2234)</f>
        <v>528.74</v>
      </c>
      <c r="H2234" s="8">
        <f t="shared" si="68"/>
        <v>12</v>
      </c>
      <c r="I2234">
        <f t="shared" si="69"/>
        <v>2021</v>
      </c>
    </row>
    <row r="2235" spans="1:9" x14ac:dyDescent="0.15">
      <c r="A2235" t="s">
        <v>2339</v>
      </c>
      <c r="B2235" t="s">
        <v>17</v>
      </c>
      <c r="C2235" s="3">
        <v>0</v>
      </c>
      <c r="D2235" s="2">
        <v>44559.08477656015</v>
      </c>
      <c r="E2235" s="8">
        <f>(SUMIF(Invoice_Line_Items!B:B,Invoices!A2235,Invoice_Line_Items!G:G))</f>
        <v>1003.1000000000001</v>
      </c>
      <c r="F2235" s="8">
        <f>(SUMIF(Invoice_Line_Items!B:B,Invoices!A2235,Invoice_Line_Items!G:G))*(1-C2235)</f>
        <v>1003.1000000000001</v>
      </c>
      <c r="G2235" s="8">
        <f>SUMIF(Invoice_Line_Items!B:B,Invoices!A2235,Invoice_Line_Items!I:I)-(E2235-F2235)</f>
        <v>396.59999999999997</v>
      </c>
      <c r="H2235" s="8">
        <f t="shared" si="68"/>
        <v>12</v>
      </c>
      <c r="I2235">
        <f t="shared" si="69"/>
        <v>2021</v>
      </c>
    </row>
    <row r="2236" spans="1:9" x14ac:dyDescent="0.15">
      <c r="A2236" t="s">
        <v>2340</v>
      </c>
      <c r="B2236" t="s">
        <v>23</v>
      </c>
      <c r="C2236" s="3">
        <v>0.1</v>
      </c>
      <c r="D2236" s="2">
        <v>44559.166354230423</v>
      </c>
      <c r="E2236" s="8">
        <f>(SUMIF(Invoice_Line_Items!B:B,Invoices!A2236,Invoice_Line_Items!G:G))</f>
        <v>312.64999999999998</v>
      </c>
      <c r="F2236" s="8">
        <f>(SUMIF(Invoice_Line_Items!B:B,Invoices!A2236,Invoice_Line_Items!G:G))*(1-C2236)</f>
        <v>281.38499999999999</v>
      </c>
      <c r="G2236" s="8">
        <f>SUMIF(Invoice_Line_Items!B:B,Invoices!A2236,Invoice_Line_Items!I:I)-(E2236-F2236)</f>
        <v>138.685</v>
      </c>
      <c r="H2236" s="8">
        <f t="shared" si="68"/>
        <v>12</v>
      </c>
      <c r="I2236">
        <f t="shared" si="69"/>
        <v>2021</v>
      </c>
    </row>
    <row r="2237" spans="1:9" x14ac:dyDescent="0.15">
      <c r="A2237" t="s">
        <v>2341</v>
      </c>
      <c r="B2237" t="s">
        <v>19</v>
      </c>
      <c r="C2237" s="3">
        <v>0</v>
      </c>
      <c r="D2237" s="2">
        <v>44559.399317639763</v>
      </c>
      <c r="E2237" s="8">
        <f>(SUMIF(Invoice_Line_Items!B:B,Invoices!A2237,Invoice_Line_Items!G:G))</f>
        <v>8909.75</v>
      </c>
      <c r="F2237" s="8">
        <f>(SUMIF(Invoice_Line_Items!B:B,Invoices!A2237,Invoice_Line_Items!G:G))*(1-C2237)</f>
        <v>8909.75</v>
      </c>
      <c r="G2237" s="8">
        <f>SUMIF(Invoice_Line_Items!B:B,Invoices!A2237,Invoice_Line_Items!I:I)-(E2237-F2237)</f>
        <v>3023.15</v>
      </c>
      <c r="H2237" s="8">
        <f t="shared" si="68"/>
        <v>12</v>
      </c>
      <c r="I2237">
        <f t="shared" si="69"/>
        <v>2021</v>
      </c>
    </row>
    <row r="2238" spans="1:9" x14ac:dyDescent="0.15">
      <c r="A2238" t="s">
        <v>2342</v>
      </c>
      <c r="B2238" t="s">
        <v>24</v>
      </c>
      <c r="C2238" s="3">
        <v>0</v>
      </c>
      <c r="D2238" s="2">
        <v>44559.450368603866</v>
      </c>
      <c r="E2238" s="8">
        <f>(SUMIF(Invoice_Line_Items!B:B,Invoices!A2238,Invoice_Line_Items!G:G))</f>
        <v>3838.6499999999992</v>
      </c>
      <c r="F2238" s="8">
        <f>(SUMIF(Invoice_Line_Items!B:B,Invoices!A2238,Invoice_Line_Items!G:G))*(1-C2238)</f>
        <v>3838.6499999999992</v>
      </c>
      <c r="G2238" s="8">
        <f>SUMIF(Invoice_Line_Items!B:B,Invoices!A2238,Invoice_Line_Items!I:I)-(E2238-F2238)</f>
        <v>1357.5500000000002</v>
      </c>
      <c r="H2238" s="8">
        <f t="shared" si="68"/>
        <v>12</v>
      </c>
      <c r="I2238">
        <f t="shared" si="69"/>
        <v>2021</v>
      </c>
    </row>
    <row r="2239" spans="1:9" x14ac:dyDescent="0.15">
      <c r="A2239" t="s">
        <v>2343</v>
      </c>
      <c r="B2239" t="s">
        <v>21</v>
      </c>
      <c r="C2239" s="3">
        <v>0.1</v>
      </c>
      <c r="D2239" s="2">
        <v>44559.651969772851</v>
      </c>
      <c r="E2239" s="8">
        <f>(SUMIF(Invoice_Line_Items!B:B,Invoices!A2239,Invoice_Line_Items!G:G))</f>
        <v>705.5</v>
      </c>
      <c r="F2239" s="8">
        <f>(SUMIF(Invoice_Line_Items!B:B,Invoices!A2239,Invoice_Line_Items!G:G))*(1-C2239)</f>
        <v>634.95000000000005</v>
      </c>
      <c r="G2239" s="8">
        <f>SUMIF(Invoice_Line_Items!B:B,Invoices!A2239,Invoice_Line_Items!I:I)-(E2239-F2239)</f>
        <v>161.55000000000004</v>
      </c>
      <c r="H2239" s="8">
        <f t="shared" si="68"/>
        <v>12</v>
      </c>
      <c r="I2239">
        <f t="shared" si="69"/>
        <v>2021</v>
      </c>
    </row>
    <row r="2240" spans="1:9" x14ac:dyDescent="0.15">
      <c r="A2240" t="s">
        <v>2344</v>
      </c>
      <c r="B2240" t="s">
        <v>19</v>
      </c>
      <c r="C2240" s="3">
        <v>0.1</v>
      </c>
      <c r="D2240" s="2">
        <v>44559.799314900854</v>
      </c>
      <c r="E2240" s="8">
        <f>(SUMIF(Invoice_Line_Items!B:B,Invoices!A2240,Invoice_Line_Items!G:G))</f>
        <v>1537.4</v>
      </c>
      <c r="F2240" s="8">
        <f>(SUMIF(Invoice_Line_Items!B:B,Invoices!A2240,Invoice_Line_Items!G:G))*(1-C2240)</f>
        <v>1383.66</v>
      </c>
      <c r="G2240" s="8">
        <f>SUMIF(Invoice_Line_Items!B:B,Invoices!A2240,Invoice_Line_Items!I:I)-(E2240-F2240)</f>
        <v>404.26</v>
      </c>
      <c r="H2240" s="8">
        <f t="shared" si="68"/>
        <v>12</v>
      </c>
      <c r="I2240">
        <f t="shared" si="69"/>
        <v>2021</v>
      </c>
    </row>
    <row r="2241" spans="1:9" x14ac:dyDescent="0.15">
      <c r="A2241" t="s">
        <v>2345</v>
      </c>
      <c r="B2241" t="s">
        <v>19</v>
      </c>
      <c r="C2241" s="3">
        <v>0</v>
      </c>
      <c r="D2241" s="2">
        <v>44560.275667006172</v>
      </c>
      <c r="E2241" s="8">
        <f>(SUMIF(Invoice_Line_Items!B:B,Invoices!A2241,Invoice_Line_Items!G:G))</f>
        <v>201.54999999999998</v>
      </c>
      <c r="F2241" s="8">
        <f>(SUMIF(Invoice_Line_Items!B:B,Invoices!A2241,Invoice_Line_Items!G:G))*(1-C2241)</f>
        <v>201.54999999999998</v>
      </c>
      <c r="G2241" s="8">
        <f>SUMIF(Invoice_Line_Items!B:B,Invoices!A2241,Invoice_Line_Items!I:I)-(E2241-F2241)</f>
        <v>66.049999999999983</v>
      </c>
      <c r="H2241" s="8">
        <f t="shared" si="68"/>
        <v>12</v>
      </c>
      <c r="I2241">
        <f t="shared" si="69"/>
        <v>2021</v>
      </c>
    </row>
    <row r="2242" spans="1:9" x14ac:dyDescent="0.15">
      <c r="A2242" t="s">
        <v>2346</v>
      </c>
      <c r="B2242" t="s">
        <v>24</v>
      </c>
      <c r="C2242" s="3">
        <v>0</v>
      </c>
      <c r="D2242" s="2">
        <v>44560.768624669174</v>
      </c>
      <c r="E2242" s="8">
        <f>(SUMIF(Invoice_Line_Items!B:B,Invoices!A2242,Invoice_Line_Items!G:G))</f>
        <v>340.5</v>
      </c>
      <c r="F2242" s="8">
        <f>(SUMIF(Invoice_Line_Items!B:B,Invoices!A2242,Invoice_Line_Items!G:G))*(1-C2242)</f>
        <v>340.5</v>
      </c>
      <c r="G2242" s="8">
        <f>SUMIF(Invoice_Line_Items!B:B,Invoices!A2242,Invoice_Line_Items!I:I)-(E2242-F2242)</f>
        <v>165.25</v>
      </c>
      <c r="H2242" s="8">
        <f t="shared" si="68"/>
        <v>12</v>
      </c>
      <c r="I2242">
        <f t="shared" si="69"/>
        <v>2021</v>
      </c>
    </row>
    <row r="2243" spans="1:9" x14ac:dyDescent="0.15">
      <c r="A2243" t="s">
        <v>2347</v>
      </c>
      <c r="B2243" t="s">
        <v>25</v>
      </c>
      <c r="C2243" s="3">
        <v>0.1</v>
      </c>
      <c r="D2243" s="2">
        <v>44561.011897001168</v>
      </c>
      <c r="E2243" s="8">
        <f>(SUMIF(Invoice_Line_Items!B:B,Invoices!A2243,Invoice_Line_Items!G:G))</f>
        <v>229.89999999999998</v>
      </c>
      <c r="F2243" s="8">
        <f>(SUMIF(Invoice_Line_Items!B:B,Invoices!A2243,Invoice_Line_Items!G:G))*(1-C2243)</f>
        <v>206.91</v>
      </c>
      <c r="G2243" s="8">
        <f>SUMIF(Invoice_Line_Items!B:B,Invoices!A2243,Invoice_Line_Items!I:I)-(E2243-F2243)</f>
        <v>44.210000000000008</v>
      </c>
      <c r="H2243" s="8">
        <f t="shared" ref="H2243:H2306" si="70">MONTH(D2243)</f>
        <v>12</v>
      </c>
      <c r="I2243">
        <f t="shared" ref="I2243:I2306" si="71">YEAR(D2243)</f>
        <v>2021</v>
      </c>
    </row>
    <row r="2244" spans="1:9" x14ac:dyDescent="0.15">
      <c r="A2244" t="s">
        <v>2348</v>
      </c>
      <c r="B2244" t="s">
        <v>19</v>
      </c>
      <c r="C2244" s="3">
        <v>0</v>
      </c>
      <c r="D2244" s="2">
        <v>44561.341885470007</v>
      </c>
      <c r="E2244" s="8">
        <f>(SUMIF(Invoice_Line_Items!B:B,Invoices!A2244,Invoice_Line_Items!G:G))</f>
        <v>299.70000000000005</v>
      </c>
      <c r="F2244" s="8">
        <f>(SUMIF(Invoice_Line_Items!B:B,Invoices!A2244,Invoice_Line_Items!G:G))*(1-C2244)</f>
        <v>299.70000000000005</v>
      </c>
      <c r="G2244" s="8">
        <f>SUMIF(Invoice_Line_Items!B:B,Invoices!A2244,Invoice_Line_Items!I:I)-(E2244-F2244)</f>
        <v>127.20000000000002</v>
      </c>
      <c r="H2244" s="8">
        <f t="shared" si="70"/>
        <v>12</v>
      </c>
      <c r="I2244">
        <f t="shared" si="71"/>
        <v>2021</v>
      </c>
    </row>
    <row r="2245" spans="1:9" x14ac:dyDescent="0.15">
      <c r="A2245" t="s">
        <v>2349</v>
      </c>
      <c r="B2245" t="s">
        <v>21</v>
      </c>
      <c r="C2245" s="3">
        <v>0</v>
      </c>
      <c r="D2245" s="2">
        <v>44561.732293675843</v>
      </c>
      <c r="E2245" s="8">
        <f>(SUMIF(Invoice_Line_Items!B:B,Invoices!A2245,Invoice_Line_Items!G:G))</f>
        <v>152.44999999999999</v>
      </c>
      <c r="F2245" s="8">
        <f>(SUMIF(Invoice_Line_Items!B:B,Invoices!A2245,Invoice_Line_Items!G:G))*(1-C2245)</f>
        <v>152.44999999999999</v>
      </c>
      <c r="G2245" s="8">
        <f>SUMIF(Invoice_Line_Items!B:B,Invoices!A2245,Invoice_Line_Items!I:I)-(E2245-F2245)</f>
        <v>64.75</v>
      </c>
      <c r="H2245" s="8">
        <f t="shared" si="70"/>
        <v>12</v>
      </c>
      <c r="I2245">
        <f t="shared" si="71"/>
        <v>2021</v>
      </c>
    </row>
    <row r="2246" spans="1:9" x14ac:dyDescent="0.15">
      <c r="A2246" t="s">
        <v>2350</v>
      </c>
      <c r="B2246" t="s">
        <v>19</v>
      </c>
      <c r="C2246" s="3">
        <v>0.1</v>
      </c>
      <c r="D2246" s="2">
        <v>44562.122090156248</v>
      </c>
      <c r="E2246" s="8">
        <f>(SUMIF(Invoice_Line_Items!B:B,Invoices!A2246,Invoice_Line_Items!G:G))</f>
        <v>799.5</v>
      </c>
      <c r="F2246" s="8">
        <f>(SUMIF(Invoice_Line_Items!B:B,Invoices!A2246,Invoice_Line_Items!G:G))*(1-C2246)</f>
        <v>719.55000000000007</v>
      </c>
      <c r="G2246" s="8">
        <f>SUMIF(Invoice_Line_Items!B:B,Invoices!A2246,Invoice_Line_Items!I:I)-(E2246-F2246)</f>
        <v>199.55000000000007</v>
      </c>
      <c r="H2246" s="8">
        <f t="shared" si="70"/>
        <v>1</v>
      </c>
      <c r="I2246">
        <f t="shared" si="71"/>
        <v>2022</v>
      </c>
    </row>
    <row r="2247" spans="1:9" x14ac:dyDescent="0.15">
      <c r="A2247" t="s">
        <v>2351</v>
      </c>
      <c r="B2247" t="s">
        <v>17</v>
      </c>
      <c r="C2247" s="3">
        <v>0.1</v>
      </c>
      <c r="D2247" s="2">
        <v>44562.274221667525</v>
      </c>
      <c r="E2247" s="8">
        <f>(SUMIF(Invoice_Line_Items!B:B,Invoices!A2247,Invoice_Line_Items!G:G))</f>
        <v>1040.25</v>
      </c>
      <c r="F2247" s="8">
        <f>(SUMIF(Invoice_Line_Items!B:B,Invoices!A2247,Invoice_Line_Items!G:G))*(1-C2247)</f>
        <v>936.22500000000002</v>
      </c>
      <c r="G2247" s="8">
        <f>SUMIF(Invoice_Line_Items!B:B,Invoices!A2247,Invoice_Line_Items!I:I)-(E2247-F2247)</f>
        <v>286.72500000000002</v>
      </c>
      <c r="H2247" s="8">
        <f t="shared" si="70"/>
        <v>1</v>
      </c>
      <c r="I2247">
        <f t="shared" si="71"/>
        <v>2022</v>
      </c>
    </row>
    <row r="2248" spans="1:9" x14ac:dyDescent="0.15">
      <c r="A2248" t="s">
        <v>2352</v>
      </c>
      <c r="B2248" t="s">
        <v>29</v>
      </c>
      <c r="C2248" s="3">
        <v>0.1</v>
      </c>
      <c r="D2248" s="2">
        <v>44562.654513148889</v>
      </c>
      <c r="E2248" s="8">
        <f>(SUMIF(Invoice_Line_Items!B:B,Invoices!A2248,Invoice_Line_Items!G:G))</f>
        <v>558.29999999999995</v>
      </c>
      <c r="F2248" s="8">
        <f>(SUMIF(Invoice_Line_Items!B:B,Invoices!A2248,Invoice_Line_Items!G:G))*(1-C2248)</f>
        <v>502.46999999999997</v>
      </c>
      <c r="G2248" s="8">
        <f>SUMIF(Invoice_Line_Items!B:B,Invoices!A2248,Invoice_Line_Items!I:I)-(E2248-F2248)</f>
        <v>180.72</v>
      </c>
      <c r="H2248" s="8">
        <f t="shared" si="70"/>
        <v>1</v>
      </c>
      <c r="I2248">
        <f t="shared" si="71"/>
        <v>2022</v>
      </c>
    </row>
    <row r="2249" spans="1:9" x14ac:dyDescent="0.15">
      <c r="A2249" t="s">
        <v>2353</v>
      </c>
      <c r="B2249" t="s">
        <v>23</v>
      </c>
      <c r="C2249" s="3">
        <v>0</v>
      </c>
      <c r="D2249" s="2">
        <v>44562.776612997826</v>
      </c>
      <c r="E2249" s="8">
        <f>(SUMIF(Invoice_Line_Items!B:B,Invoices!A2249,Invoice_Line_Items!G:G))</f>
        <v>261.89999999999998</v>
      </c>
      <c r="F2249" s="8">
        <f>(SUMIF(Invoice_Line_Items!B:B,Invoices!A2249,Invoice_Line_Items!G:G))*(1-C2249)</f>
        <v>261.89999999999998</v>
      </c>
      <c r="G2249" s="8">
        <f>SUMIF(Invoice_Line_Items!B:B,Invoices!A2249,Invoice_Line_Items!I:I)-(E2249-F2249)</f>
        <v>126.2</v>
      </c>
      <c r="H2249" s="8">
        <f t="shared" si="70"/>
        <v>1</v>
      </c>
      <c r="I2249">
        <f t="shared" si="71"/>
        <v>2022</v>
      </c>
    </row>
    <row r="2250" spans="1:9" x14ac:dyDescent="0.15">
      <c r="A2250" t="s">
        <v>2354</v>
      </c>
      <c r="B2250" t="s">
        <v>17</v>
      </c>
      <c r="C2250" s="3">
        <v>0.1</v>
      </c>
      <c r="D2250" s="2">
        <v>44563.181578220574</v>
      </c>
      <c r="E2250" s="8">
        <f>(SUMIF(Invoice_Line_Items!B:B,Invoices!A2250,Invoice_Line_Items!G:G))</f>
        <v>2278.4499999999998</v>
      </c>
      <c r="F2250" s="8">
        <f>(SUMIF(Invoice_Line_Items!B:B,Invoices!A2250,Invoice_Line_Items!G:G))*(1-C2250)</f>
        <v>2050.605</v>
      </c>
      <c r="G2250" s="8">
        <f>SUMIF(Invoice_Line_Items!B:B,Invoices!A2250,Invoice_Line_Items!I:I)-(E2250-F2250)</f>
        <v>604.10500000000002</v>
      </c>
      <c r="H2250" s="8">
        <f t="shared" si="70"/>
        <v>1</v>
      </c>
      <c r="I2250">
        <f t="shared" si="71"/>
        <v>2022</v>
      </c>
    </row>
    <row r="2251" spans="1:9" x14ac:dyDescent="0.15">
      <c r="A2251" t="s">
        <v>2355</v>
      </c>
      <c r="B2251" t="s">
        <v>22</v>
      </c>
      <c r="C2251" s="3">
        <v>0.1</v>
      </c>
      <c r="D2251" s="2">
        <v>44563.413546582931</v>
      </c>
      <c r="E2251" s="8">
        <f>(SUMIF(Invoice_Line_Items!B:B,Invoices!A2251,Invoice_Line_Items!G:G))</f>
        <v>214.79999999999998</v>
      </c>
      <c r="F2251" s="8">
        <f>(SUMIF(Invoice_Line_Items!B:B,Invoices!A2251,Invoice_Line_Items!G:G))*(1-C2251)</f>
        <v>193.32</v>
      </c>
      <c r="G2251" s="8">
        <f>SUMIF(Invoice_Line_Items!B:B,Invoices!A2251,Invoice_Line_Items!I:I)-(E2251-F2251)</f>
        <v>115.32</v>
      </c>
      <c r="H2251" s="8">
        <f t="shared" si="70"/>
        <v>1</v>
      </c>
      <c r="I2251">
        <f t="shared" si="71"/>
        <v>2022</v>
      </c>
    </row>
    <row r="2252" spans="1:9" x14ac:dyDescent="0.15">
      <c r="A2252" t="s">
        <v>2356</v>
      </c>
      <c r="B2252" t="s">
        <v>19</v>
      </c>
      <c r="C2252" s="3">
        <v>0</v>
      </c>
      <c r="D2252" s="2">
        <v>44563.887778114542</v>
      </c>
      <c r="E2252" s="8">
        <f>(SUMIF(Invoice_Line_Items!B:B,Invoices!A2252,Invoice_Line_Items!G:G))</f>
        <v>2745.05</v>
      </c>
      <c r="F2252" s="8">
        <f>(SUMIF(Invoice_Line_Items!B:B,Invoices!A2252,Invoice_Line_Items!G:G))*(1-C2252)</f>
        <v>2745.05</v>
      </c>
      <c r="G2252" s="8">
        <f>SUMIF(Invoice_Line_Items!B:B,Invoices!A2252,Invoice_Line_Items!I:I)-(E2252-F2252)</f>
        <v>1018.9499999999999</v>
      </c>
      <c r="H2252" s="8">
        <f t="shared" si="70"/>
        <v>1</v>
      </c>
      <c r="I2252">
        <f t="shared" si="71"/>
        <v>2022</v>
      </c>
    </row>
    <row r="2253" spans="1:9" x14ac:dyDescent="0.15">
      <c r="A2253" t="s">
        <v>2357</v>
      </c>
      <c r="B2253" t="s">
        <v>25</v>
      </c>
      <c r="C2253" s="3">
        <v>0.1</v>
      </c>
      <c r="D2253" s="2">
        <v>44564.106720020434</v>
      </c>
      <c r="E2253" s="8">
        <f>(SUMIF(Invoice_Line_Items!B:B,Invoices!A2253,Invoice_Line_Items!G:G))</f>
        <v>2547.9</v>
      </c>
      <c r="F2253" s="8">
        <f>(SUMIF(Invoice_Line_Items!B:B,Invoices!A2253,Invoice_Line_Items!G:G))*(1-C2253)</f>
        <v>2293.11</v>
      </c>
      <c r="G2253" s="8">
        <f>SUMIF(Invoice_Line_Items!B:B,Invoices!A2253,Invoice_Line_Items!I:I)-(E2253-F2253)</f>
        <v>647.7600000000001</v>
      </c>
      <c r="H2253" s="8">
        <f t="shared" si="70"/>
        <v>1</v>
      </c>
      <c r="I2253">
        <f t="shared" si="71"/>
        <v>2022</v>
      </c>
    </row>
    <row r="2254" spans="1:9" x14ac:dyDescent="0.15">
      <c r="A2254" t="s">
        <v>2358</v>
      </c>
      <c r="B2254" t="s">
        <v>24</v>
      </c>
      <c r="C2254" s="3">
        <v>0</v>
      </c>
      <c r="D2254" s="2">
        <v>44564.263963011712</v>
      </c>
      <c r="E2254" s="8">
        <f>(SUMIF(Invoice_Line_Items!B:B,Invoices!A2254,Invoice_Line_Items!G:G))</f>
        <v>488.29999999999995</v>
      </c>
      <c r="F2254" s="8">
        <f>(SUMIF(Invoice_Line_Items!B:B,Invoices!A2254,Invoice_Line_Items!G:G))*(1-C2254)</f>
        <v>488.29999999999995</v>
      </c>
      <c r="G2254" s="8">
        <f>SUMIF(Invoice_Line_Items!B:B,Invoices!A2254,Invoice_Line_Items!I:I)-(E2254-F2254)</f>
        <v>181.54999999999995</v>
      </c>
      <c r="H2254" s="8">
        <f t="shared" si="70"/>
        <v>1</v>
      </c>
      <c r="I2254">
        <f t="shared" si="71"/>
        <v>2022</v>
      </c>
    </row>
    <row r="2255" spans="1:9" x14ac:dyDescent="0.15">
      <c r="A2255" t="s">
        <v>2359</v>
      </c>
      <c r="B2255" t="s">
        <v>21</v>
      </c>
      <c r="C2255" s="3">
        <v>0</v>
      </c>
      <c r="D2255" s="2">
        <v>44564.361592220906</v>
      </c>
      <c r="E2255" s="8">
        <f>(SUMIF(Invoice_Line_Items!B:B,Invoices!A2255,Invoice_Line_Items!G:G))</f>
        <v>1492.0000000000002</v>
      </c>
      <c r="F2255" s="8">
        <f>(SUMIF(Invoice_Line_Items!B:B,Invoices!A2255,Invoice_Line_Items!G:G))*(1-C2255)</f>
        <v>1492.0000000000002</v>
      </c>
      <c r="G2255" s="8">
        <f>SUMIF(Invoice_Line_Items!B:B,Invoices!A2255,Invoice_Line_Items!I:I)-(E2255-F2255)</f>
        <v>480.74999999999983</v>
      </c>
      <c r="H2255" s="8">
        <f t="shared" si="70"/>
        <v>1</v>
      </c>
      <c r="I2255">
        <f t="shared" si="71"/>
        <v>2022</v>
      </c>
    </row>
    <row r="2256" spans="1:9" x14ac:dyDescent="0.15">
      <c r="A2256" t="s">
        <v>2360</v>
      </c>
      <c r="B2256" t="s">
        <v>17</v>
      </c>
      <c r="C2256" s="3">
        <v>0</v>
      </c>
      <c r="D2256" s="2">
        <v>44564.3691284042</v>
      </c>
      <c r="E2256" s="8">
        <f>(SUMIF(Invoice_Line_Items!B:B,Invoices!A2256,Invoice_Line_Items!G:G))</f>
        <v>3235.2999999999993</v>
      </c>
      <c r="F2256" s="8">
        <f>(SUMIF(Invoice_Line_Items!B:B,Invoices!A2256,Invoice_Line_Items!G:G))*(1-C2256)</f>
        <v>3235.2999999999993</v>
      </c>
      <c r="G2256" s="8">
        <f>SUMIF(Invoice_Line_Items!B:B,Invoices!A2256,Invoice_Line_Items!I:I)-(E2256-F2256)</f>
        <v>1206.1500000000001</v>
      </c>
      <c r="H2256" s="8">
        <f t="shared" si="70"/>
        <v>1</v>
      </c>
      <c r="I2256">
        <f t="shared" si="71"/>
        <v>2022</v>
      </c>
    </row>
    <row r="2257" spans="1:9" x14ac:dyDescent="0.15">
      <c r="A2257" t="s">
        <v>2361</v>
      </c>
      <c r="B2257" t="s">
        <v>22</v>
      </c>
      <c r="C2257" s="3">
        <v>0</v>
      </c>
      <c r="D2257" s="2">
        <v>44564.811860207548</v>
      </c>
      <c r="E2257" s="8">
        <f>(SUMIF(Invoice_Line_Items!B:B,Invoices!A2257,Invoice_Line_Items!G:G))</f>
        <v>3134.35</v>
      </c>
      <c r="F2257" s="8">
        <f>(SUMIF(Invoice_Line_Items!B:B,Invoices!A2257,Invoice_Line_Items!G:G))*(1-C2257)</f>
        <v>3134.35</v>
      </c>
      <c r="G2257" s="8">
        <f>SUMIF(Invoice_Line_Items!B:B,Invoices!A2257,Invoice_Line_Items!I:I)-(E2257-F2257)</f>
        <v>925.3499999999998</v>
      </c>
      <c r="H2257" s="8">
        <f t="shared" si="70"/>
        <v>1</v>
      </c>
      <c r="I2257">
        <f t="shared" si="71"/>
        <v>2022</v>
      </c>
    </row>
    <row r="2258" spans="1:9" x14ac:dyDescent="0.15">
      <c r="A2258" t="s">
        <v>2362</v>
      </c>
      <c r="B2258" t="s">
        <v>20</v>
      </c>
      <c r="C2258" s="3">
        <v>0.2</v>
      </c>
      <c r="D2258" s="2">
        <v>44565.200515678327</v>
      </c>
      <c r="E2258" s="8">
        <f>(SUMIF(Invoice_Line_Items!B:B,Invoices!A2258,Invoice_Line_Items!G:G))</f>
        <v>1145.1000000000001</v>
      </c>
      <c r="F2258" s="8">
        <f>(SUMIF(Invoice_Line_Items!B:B,Invoices!A2258,Invoice_Line_Items!G:G))*(1-C2258)</f>
        <v>916.08000000000015</v>
      </c>
      <c r="G2258" s="8">
        <f>SUMIF(Invoice_Line_Items!B:B,Invoices!A2258,Invoice_Line_Items!I:I)-(E2258-F2258)</f>
        <v>137.87999999999994</v>
      </c>
      <c r="H2258" s="8">
        <f t="shared" si="70"/>
        <v>1</v>
      </c>
      <c r="I2258">
        <f t="shared" si="71"/>
        <v>2022</v>
      </c>
    </row>
    <row r="2259" spans="1:9" x14ac:dyDescent="0.15">
      <c r="A2259" t="s">
        <v>2363</v>
      </c>
      <c r="B2259" t="s">
        <v>21</v>
      </c>
      <c r="C2259" s="3">
        <v>0</v>
      </c>
      <c r="D2259" s="2">
        <v>44565.649574454947</v>
      </c>
      <c r="E2259" s="8">
        <f>(SUMIF(Invoice_Line_Items!B:B,Invoices!A2259,Invoice_Line_Items!G:G))</f>
        <v>19.95</v>
      </c>
      <c r="F2259" s="8">
        <f>(SUMIF(Invoice_Line_Items!B:B,Invoices!A2259,Invoice_Line_Items!G:G))*(1-C2259)</f>
        <v>19.95</v>
      </c>
      <c r="G2259" s="8">
        <f>SUMIF(Invoice_Line_Items!B:B,Invoices!A2259,Invoice_Line_Items!I:I)-(E2259-F2259)</f>
        <v>7.4499999999999993</v>
      </c>
      <c r="H2259" s="8">
        <f t="shared" si="70"/>
        <v>1</v>
      </c>
      <c r="I2259">
        <f t="shared" si="71"/>
        <v>2022</v>
      </c>
    </row>
    <row r="2260" spans="1:9" x14ac:dyDescent="0.15">
      <c r="A2260" t="s">
        <v>2364</v>
      </c>
      <c r="B2260" t="s">
        <v>29</v>
      </c>
      <c r="C2260" s="3">
        <v>0.1</v>
      </c>
      <c r="D2260" s="2">
        <v>44565.803620485407</v>
      </c>
      <c r="E2260" s="8">
        <f>(SUMIF(Invoice_Line_Items!B:B,Invoices!A2260,Invoice_Line_Items!G:G))</f>
        <v>17.899999999999999</v>
      </c>
      <c r="F2260" s="8">
        <f>(SUMIF(Invoice_Line_Items!B:B,Invoices!A2260,Invoice_Line_Items!G:G))*(1-C2260)</f>
        <v>16.11</v>
      </c>
      <c r="G2260" s="8">
        <f>SUMIF(Invoice_Line_Items!B:B,Invoices!A2260,Invoice_Line_Items!I:I)-(E2260-F2260)</f>
        <v>9.61</v>
      </c>
      <c r="H2260" s="8">
        <f t="shared" si="70"/>
        <v>1</v>
      </c>
      <c r="I2260">
        <f t="shared" si="71"/>
        <v>2022</v>
      </c>
    </row>
    <row r="2261" spans="1:9" x14ac:dyDescent="0.15">
      <c r="A2261" t="s">
        <v>2365</v>
      </c>
      <c r="B2261" t="s">
        <v>22</v>
      </c>
      <c r="C2261" s="3">
        <v>0.2</v>
      </c>
      <c r="D2261" s="2">
        <v>44566.086434024139</v>
      </c>
      <c r="E2261" s="8">
        <f>(SUMIF(Invoice_Line_Items!B:B,Invoices!A2261,Invoice_Line_Items!G:G))</f>
        <v>237.34999999999997</v>
      </c>
      <c r="F2261" s="8">
        <f>(SUMIF(Invoice_Line_Items!B:B,Invoices!A2261,Invoice_Line_Items!G:G))*(1-C2261)</f>
        <v>189.88</v>
      </c>
      <c r="G2261" s="8">
        <f>SUMIF(Invoice_Line_Items!B:B,Invoices!A2261,Invoice_Line_Items!I:I)-(E2261-F2261)</f>
        <v>61.38000000000001</v>
      </c>
      <c r="H2261" s="8">
        <f t="shared" si="70"/>
        <v>1</v>
      </c>
      <c r="I2261">
        <f t="shared" si="71"/>
        <v>2022</v>
      </c>
    </row>
    <row r="2262" spans="1:9" x14ac:dyDescent="0.15">
      <c r="A2262" t="s">
        <v>2366</v>
      </c>
      <c r="B2262" t="s">
        <v>19</v>
      </c>
      <c r="C2262" s="3">
        <v>0</v>
      </c>
      <c r="D2262" s="2">
        <v>44566.524319577351</v>
      </c>
      <c r="E2262" s="8">
        <f>(SUMIF(Invoice_Line_Items!B:B,Invoices!A2262,Invoice_Line_Items!G:G))</f>
        <v>1569.25</v>
      </c>
      <c r="F2262" s="8">
        <f>(SUMIF(Invoice_Line_Items!B:B,Invoices!A2262,Invoice_Line_Items!G:G))*(1-C2262)</f>
        <v>1569.25</v>
      </c>
      <c r="G2262" s="8">
        <f>SUMIF(Invoice_Line_Items!B:B,Invoices!A2262,Invoice_Line_Items!I:I)-(E2262-F2262)</f>
        <v>527.39999999999986</v>
      </c>
      <c r="H2262" s="8">
        <f t="shared" si="70"/>
        <v>1</v>
      </c>
      <c r="I2262">
        <f t="shared" si="71"/>
        <v>2022</v>
      </c>
    </row>
    <row r="2263" spans="1:9" x14ac:dyDescent="0.15">
      <c r="A2263" t="s">
        <v>2367</v>
      </c>
      <c r="B2263" t="s">
        <v>19</v>
      </c>
      <c r="C2263" s="3">
        <v>0</v>
      </c>
      <c r="D2263" s="2">
        <v>44566.692376383828</v>
      </c>
      <c r="E2263" s="8">
        <f>(SUMIF(Invoice_Line_Items!B:B,Invoices!A2263,Invoice_Line_Items!G:G))</f>
        <v>8.9499999999999993</v>
      </c>
      <c r="F2263" s="8">
        <f>(SUMIF(Invoice_Line_Items!B:B,Invoices!A2263,Invoice_Line_Items!G:G))*(1-C2263)</f>
        <v>8.9499999999999993</v>
      </c>
      <c r="G2263" s="8">
        <f>SUMIF(Invoice_Line_Items!B:B,Invoices!A2263,Invoice_Line_Items!I:I)-(E2263-F2263)</f>
        <v>5.6999999999999993</v>
      </c>
      <c r="H2263" s="8">
        <f t="shared" si="70"/>
        <v>1</v>
      </c>
      <c r="I2263">
        <f t="shared" si="71"/>
        <v>2022</v>
      </c>
    </row>
    <row r="2264" spans="1:9" x14ac:dyDescent="0.15">
      <c r="A2264" t="s">
        <v>2368</v>
      </c>
      <c r="B2264" t="s">
        <v>17</v>
      </c>
      <c r="C2264" s="3">
        <v>0</v>
      </c>
      <c r="D2264" s="2">
        <v>44567.143870539599</v>
      </c>
      <c r="E2264" s="8">
        <f>(SUMIF(Invoice_Line_Items!B:B,Invoices!A2264,Invoice_Line_Items!G:G))</f>
        <v>456.44999999999993</v>
      </c>
      <c r="F2264" s="8">
        <f>(SUMIF(Invoice_Line_Items!B:B,Invoices!A2264,Invoice_Line_Items!G:G))*(1-C2264)</f>
        <v>456.44999999999993</v>
      </c>
      <c r="G2264" s="8">
        <f>SUMIF(Invoice_Line_Items!B:B,Invoices!A2264,Invoice_Line_Items!I:I)-(E2264-F2264)</f>
        <v>288.19999999999993</v>
      </c>
      <c r="H2264" s="8">
        <f t="shared" si="70"/>
        <v>1</v>
      </c>
      <c r="I2264">
        <f t="shared" si="71"/>
        <v>2022</v>
      </c>
    </row>
    <row r="2265" spans="1:9" x14ac:dyDescent="0.15">
      <c r="A2265" t="s">
        <v>2369</v>
      </c>
      <c r="B2265" t="s">
        <v>17</v>
      </c>
      <c r="C2265" s="3">
        <v>0.1</v>
      </c>
      <c r="D2265" s="2">
        <v>44567.173335433552</v>
      </c>
      <c r="E2265" s="8">
        <f>(SUMIF(Invoice_Line_Items!B:B,Invoices!A2265,Invoice_Line_Items!G:G))</f>
        <v>234.5</v>
      </c>
      <c r="F2265" s="8">
        <f>(SUMIF(Invoice_Line_Items!B:B,Invoices!A2265,Invoice_Line_Items!G:G))*(1-C2265)</f>
        <v>211.05</v>
      </c>
      <c r="G2265" s="8">
        <f>SUMIF(Invoice_Line_Items!B:B,Invoices!A2265,Invoice_Line_Items!I:I)-(E2265-F2265)</f>
        <v>56.550000000000011</v>
      </c>
      <c r="H2265" s="8">
        <f t="shared" si="70"/>
        <v>1</v>
      </c>
      <c r="I2265">
        <f t="shared" si="71"/>
        <v>2022</v>
      </c>
    </row>
    <row r="2266" spans="1:9" x14ac:dyDescent="0.15">
      <c r="A2266" t="s">
        <v>2370</v>
      </c>
      <c r="B2266" t="s">
        <v>22</v>
      </c>
      <c r="C2266" s="3">
        <v>0</v>
      </c>
      <c r="D2266" s="2">
        <v>44567.352536817452</v>
      </c>
      <c r="E2266" s="8">
        <f>(SUMIF(Invoice_Line_Items!B:B,Invoices!A2266,Invoice_Line_Items!G:G))</f>
        <v>124.30000000000001</v>
      </c>
      <c r="F2266" s="8">
        <f>(SUMIF(Invoice_Line_Items!B:B,Invoices!A2266,Invoice_Line_Items!G:G))*(1-C2266)</f>
        <v>124.30000000000001</v>
      </c>
      <c r="G2266" s="8">
        <f>SUMIF(Invoice_Line_Items!B:B,Invoices!A2266,Invoice_Line_Items!I:I)-(E2266-F2266)</f>
        <v>44.95</v>
      </c>
      <c r="H2266" s="8">
        <f t="shared" si="70"/>
        <v>1</v>
      </c>
      <c r="I2266">
        <f t="shared" si="71"/>
        <v>2022</v>
      </c>
    </row>
    <row r="2267" spans="1:9" x14ac:dyDescent="0.15">
      <c r="A2267" t="s">
        <v>2371</v>
      </c>
      <c r="B2267" t="s">
        <v>29</v>
      </c>
      <c r="C2267" s="3">
        <v>0</v>
      </c>
      <c r="D2267" s="2">
        <v>44567.378618187133</v>
      </c>
      <c r="E2267" s="8">
        <f>(SUMIF(Invoice_Line_Items!B:B,Invoices!A2267,Invoice_Line_Items!G:G))</f>
        <v>1854.3999999999999</v>
      </c>
      <c r="F2267" s="8">
        <f>(SUMIF(Invoice_Line_Items!B:B,Invoices!A2267,Invoice_Line_Items!G:G))*(1-C2267)</f>
        <v>1854.3999999999999</v>
      </c>
      <c r="G2267" s="8">
        <f>SUMIF(Invoice_Line_Items!B:B,Invoices!A2267,Invoice_Line_Items!I:I)-(E2267-F2267)</f>
        <v>600.39999999999986</v>
      </c>
      <c r="H2267" s="8">
        <f t="shared" si="70"/>
        <v>1</v>
      </c>
      <c r="I2267">
        <f t="shared" si="71"/>
        <v>2022</v>
      </c>
    </row>
    <row r="2268" spans="1:9" x14ac:dyDescent="0.15">
      <c r="A2268" t="s">
        <v>2372</v>
      </c>
      <c r="B2268" t="s">
        <v>17</v>
      </c>
      <c r="C2268" s="3">
        <v>0</v>
      </c>
      <c r="D2268" s="2">
        <v>44567.633980541184</v>
      </c>
      <c r="E2268" s="8">
        <f>(SUMIF(Invoice_Line_Items!B:B,Invoices!A2268,Invoice_Line_Items!G:G))</f>
        <v>995.05000000000007</v>
      </c>
      <c r="F2268" s="8">
        <f>(SUMIF(Invoice_Line_Items!B:B,Invoices!A2268,Invoice_Line_Items!G:G))*(1-C2268)</f>
        <v>995.05000000000007</v>
      </c>
      <c r="G2268" s="8">
        <f>SUMIF(Invoice_Line_Items!B:B,Invoices!A2268,Invoice_Line_Items!I:I)-(E2268-F2268)</f>
        <v>391.44999999999993</v>
      </c>
      <c r="H2268" s="8">
        <f t="shared" si="70"/>
        <v>1</v>
      </c>
      <c r="I2268">
        <f t="shared" si="71"/>
        <v>2022</v>
      </c>
    </row>
    <row r="2269" spans="1:9" x14ac:dyDescent="0.15">
      <c r="A2269" t="s">
        <v>2373</v>
      </c>
      <c r="B2269" t="s">
        <v>21</v>
      </c>
      <c r="C2269" s="3">
        <v>0</v>
      </c>
      <c r="D2269" s="2">
        <v>44567.774641363023</v>
      </c>
      <c r="E2269" s="8">
        <f>(SUMIF(Invoice_Line_Items!B:B,Invoices!A2269,Invoice_Line_Items!G:G))</f>
        <v>182.5</v>
      </c>
      <c r="F2269" s="8">
        <f>(SUMIF(Invoice_Line_Items!B:B,Invoices!A2269,Invoice_Line_Items!G:G))*(1-C2269)</f>
        <v>182.5</v>
      </c>
      <c r="G2269" s="8">
        <f>SUMIF(Invoice_Line_Items!B:B,Invoices!A2269,Invoice_Line_Items!I:I)-(E2269-F2269)</f>
        <v>114.54999999999998</v>
      </c>
      <c r="H2269" s="8">
        <f t="shared" si="70"/>
        <v>1</v>
      </c>
      <c r="I2269">
        <f t="shared" si="71"/>
        <v>2022</v>
      </c>
    </row>
    <row r="2270" spans="1:9" x14ac:dyDescent="0.15">
      <c r="A2270" t="s">
        <v>2374</v>
      </c>
      <c r="B2270" t="s">
        <v>19</v>
      </c>
      <c r="C2270" s="3">
        <v>0.2</v>
      </c>
      <c r="D2270" s="2">
        <v>44567.944081448346</v>
      </c>
      <c r="E2270" s="8">
        <f>(SUMIF(Invoice_Line_Items!B:B,Invoices!A2270,Invoice_Line_Items!G:G))</f>
        <v>111.39999999999999</v>
      </c>
      <c r="F2270" s="8">
        <f>(SUMIF(Invoice_Line_Items!B:B,Invoices!A2270,Invoice_Line_Items!G:G))*(1-C2270)</f>
        <v>89.12</v>
      </c>
      <c r="G2270" s="8">
        <f>SUMIF(Invoice_Line_Items!B:B,Invoices!A2270,Invoice_Line_Items!I:I)-(E2270-F2270)</f>
        <v>31.020000000000003</v>
      </c>
      <c r="H2270" s="8">
        <f t="shared" si="70"/>
        <v>1</v>
      </c>
      <c r="I2270">
        <f t="shared" si="71"/>
        <v>2022</v>
      </c>
    </row>
    <row r="2271" spans="1:9" x14ac:dyDescent="0.15">
      <c r="A2271" t="s">
        <v>2375</v>
      </c>
      <c r="B2271" t="s">
        <v>19</v>
      </c>
      <c r="C2271" s="3">
        <v>0</v>
      </c>
      <c r="D2271" s="2">
        <v>44568.431889724699</v>
      </c>
      <c r="E2271" s="8">
        <f>(SUMIF(Invoice_Line_Items!B:B,Invoices!A2271,Invoice_Line_Items!G:G))</f>
        <v>1577.15</v>
      </c>
      <c r="F2271" s="8">
        <f>(SUMIF(Invoice_Line_Items!B:B,Invoices!A2271,Invoice_Line_Items!G:G))*(1-C2271)</f>
        <v>1577.15</v>
      </c>
      <c r="G2271" s="8">
        <f>SUMIF(Invoice_Line_Items!B:B,Invoices!A2271,Invoice_Line_Items!I:I)-(E2271-F2271)</f>
        <v>412.64999999999986</v>
      </c>
      <c r="H2271" s="8">
        <f t="shared" si="70"/>
        <v>1</v>
      </c>
      <c r="I2271">
        <f t="shared" si="71"/>
        <v>2022</v>
      </c>
    </row>
    <row r="2272" spans="1:9" x14ac:dyDescent="0.15">
      <c r="A2272" t="s">
        <v>2376</v>
      </c>
      <c r="B2272" t="s">
        <v>17</v>
      </c>
      <c r="C2272" s="3">
        <v>0</v>
      </c>
      <c r="D2272" s="2">
        <v>44568.551233591876</v>
      </c>
      <c r="E2272" s="8">
        <f>(SUMIF(Invoice_Line_Items!B:B,Invoices!A2272,Invoice_Line_Items!G:G))</f>
        <v>1059.7</v>
      </c>
      <c r="F2272" s="8">
        <f>(SUMIF(Invoice_Line_Items!B:B,Invoices!A2272,Invoice_Line_Items!G:G))*(1-C2272)</f>
        <v>1059.7</v>
      </c>
      <c r="G2272" s="8">
        <f>SUMIF(Invoice_Line_Items!B:B,Invoices!A2272,Invoice_Line_Items!I:I)-(E2272-F2272)</f>
        <v>394.99999999999994</v>
      </c>
      <c r="H2272" s="8">
        <f t="shared" si="70"/>
        <v>1</v>
      </c>
      <c r="I2272">
        <f t="shared" si="71"/>
        <v>2022</v>
      </c>
    </row>
    <row r="2273" spans="1:9" x14ac:dyDescent="0.15">
      <c r="A2273" t="s">
        <v>2377</v>
      </c>
      <c r="B2273" t="s">
        <v>21</v>
      </c>
      <c r="C2273" s="3">
        <v>0</v>
      </c>
      <c r="D2273" s="2">
        <v>44568.833583057742</v>
      </c>
      <c r="E2273" s="8">
        <f>(SUMIF(Invoice_Line_Items!B:B,Invoices!A2273,Invoice_Line_Items!G:G))</f>
        <v>3.5</v>
      </c>
      <c r="F2273" s="8">
        <f>(SUMIF(Invoice_Line_Items!B:B,Invoices!A2273,Invoice_Line_Items!G:G))*(1-C2273)</f>
        <v>3.5</v>
      </c>
      <c r="G2273" s="8">
        <f>SUMIF(Invoice_Line_Items!B:B,Invoices!A2273,Invoice_Line_Items!I:I)-(E2273-F2273)</f>
        <v>0.54999999999999982</v>
      </c>
      <c r="H2273" s="8">
        <f t="shared" si="70"/>
        <v>1</v>
      </c>
      <c r="I2273">
        <f t="shared" si="71"/>
        <v>2022</v>
      </c>
    </row>
    <row r="2274" spans="1:9" x14ac:dyDescent="0.15">
      <c r="A2274" t="s">
        <v>2378</v>
      </c>
      <c r="B2274" t="s">
        <v>18</v>
      </c>
      <c r="C2274" s="3">
        <v>0</v>
      </c>
      <c r="D2274" s="2">
        <v>44569.32456029232</v>
      </c>
      <c r="E2274" s="8">
        <f>(SUMIF(Invoice_Line_Items!B:B,Invoices!A2274,Invoice_Line_Items!G:G))</f>
        <v>4240.6999999999989</v>
      </c>
      <c r="F2274" s="8">
        <f>(SUMIF(Invoice_Line_Items!B:B,Invoices!A2274,Invoice_Line_Items!G:G))*(1-C2274)</f>
        <v>4240.6999999999989</v>
      </c>
      <c r="G2274" s="8">
        <f>SUMIF(Invoice_Line_Items!B:B,Invoices!A2274,Invoice_Line_Items!I:I)-(E2274-F2274)</f>
        <v>1473.1500000000003</v>
      </c>
      <c r="H2274" s="8">
        <f t="shared" si="70"/>
        <v>1</v>
      </c>
      <c r="I2274">
        <f t="shared" si="71"/>
        <v>2022</v>
      </c>
    </row>
    <row r="2275" spans="1:9" x14ac:dyDescent="0.15">
      <c r="A2275" t="s">
        <v>2379</v>
      </c>
      <c r="B2275" t="s">
        <v>21</v>
      </c>
      <c r="C2275" s="3">
        <v>0</v>
      </c>
      <c r="D2275" s="2">
        <v>44569.513968814113</v>
      </c>
      <c r="E2275" s="8">
        <f>(SUMIF(Invoice_Line_Items!B:B,Invoices!A2275,Invoice_Line_Items!G:G))</f>
        <v>409.15</v>
      </c>
      <c r="F2275" s="8">
        <f>(SUMIF(Invoice_Line_Items!B:B,Invoices!A2275,Invoice_Line_Items!G:G))*(1-C2275)</f>
        <v>409.15</v>
      </c>
      <c r="G2275" s="8">
        <f>SUMIF(Invoice_Line_Items!B:B,Invoices!A2275,Invoice_Line_Items!I:I)-(E2275-F2275)</f>
        <v>179.5</v>
      </c>
      <c r="H2275" s="8">
        <f t="shared" si="70"/>
        <v>1</v>
      </c>
      <c r="I2275">
        <f t="shared" si="71"/>
        <v>2022</v>
      </c>
    </row>
    <row r="2276" spans="1:9" x14ac:dyDescent="0.15">
      <c r="A2276" t="s">
        <v>2380</v>
      </c>
      <c r="B2276" t="s">
        <v>19</v>
      </c>
      <c r="C2276" s="3">
        <v>0</v>
      </c>
      <c r="D2276" s="2">
        <v>44569.98103767485</v>
      </c>
      <c r="E2276" s="8">
        <f>(SUMIF(Invoice_Line_Items!B:B,Invoices!A2276,Invoice_Line_Items!G:G))</f>
        <v>96.649999999999991</v>
      </c>
      <c r="F2276" s="8">
        <f>(SUMIF(Invoice_Line_Items!B:B,Invoices!A2276,Invoice_Line_Items!G:G))*(1-C2276)</f>
        <v>96.649999999999991</v>
      </c>
      <c r="G2276" s="8">
        <f>SUMIF(Invoice_Line_Items!B:B,Invoices!A2276,Invoice_Line_Items!I:I)-(E2276-F2276)</f>
        <v>35.9</v>
      </c>
      <c r="H2276" s="8">
        <f t="shared" si="70"/>
        <v>1</v>
      </c>
      <c r="I2276">
        <f t="shared" si="71"/>
        <v>2022</v>
      </c>
    </row>
    <row r="2277" spans="1:9" x14ac:dyDescent="0.15">
      <c r="A2277" t="s">
        <v>2381</v>
      </c>
      <c r="B2277" t="s">
        <v>19</v>
      </c>
      <c r="C2277" s="3">
        <v>0.1</v>
      </c>
      <c r="D2277" s="2">
        <v>44570.289423609349</v>
      </c>
      <c r="E2277" s="8">
        <f>(SUMIF(Invoice_Line_Items!B:B,Invoices!A2277,Invoice_Line_Items!G:G))</f>
        <v>329.85</v>
      </c>
      <c r="F2277" s="8">
        <f>(SUMIF(Invoice_Line_Items!B:B,Invoices!A2277,Invoice_Line_Items!G:G))*(1-C2277)</f>
        <v>296.86500000000001</v>
      </c>
      <c r="G2277" s="8">
        <f>SUMIF(Invoice_Line_Items!B:B,Invoices!A2277,Invoice_Line_Items!I:I)-(E2277-F2277)</f>
        <v>140.76499999999999</v>
      </c>
      <c r="H2277" s="8">
        <f t="shared" si="70"/>
        <v>1</v>
      </c>
      <c r="I2277">
        <f t="shared" si="71"/>
        <v>2022</v>
      </c>
    </row>
    <row r="2278" spans="1:9" x14ac:dyDescent="0.15">
      <c r="A2278" t="s">
        <v>2382</v>
      </c>
      <c r="B2278" t="s">
        <v>21</v>
      </c>
      <c r="C2278" s="3">
        <v>0</v>
      </c>
      <c r="D2278" s="2">
        <v>44570.355246327061</v>
      </c>
      <c r="E2278" s="8">
        <f>(SUMIF(Invoice_Line_Items!B:B,Invoices!A2278,Invoice_Line_Items!G:G))</f>
        <v>6692.4499999999989</v>
      </c>
      <c r="F2278" s="8">
        <f>(SUMIF(Invoice_Line_Items!B:B,Invoices!A2278,Invoice_Line_Items!G:G))*(1-C2278)</f>
        <v>6692.4499999999989</v>
      </c>
      <c r="G2278" s="8">
        <f>SUMIF(Invoice_Line_Items!B:B,Invoices!A2278,Invoice_Line_Items!I:I)-(E2278-F2278)</f>
        <v>2142.4999999999995</v>
      </c>
      <c r="H2278" s="8">
        <f t="shared" si="70"/>
        <v>1</v>
      </c>
      <c r="I2278">
        <f t="shared" si="71"/>
        <v>2022</v>
      </c>
    </row>
    <row r="2279" spans="1:9" x14ac:dyDescent="0.15">
      <c r="A2279" t="s">
        <v>2383</v>
      </c>
      <c r="B2279" t="s">
        <v>17</v>
      </c>
      <c r="C2279" s="3">
        <v>0</v>
      </c>
      <c r="D2279" s="2">
        <v>44570.788303551897</v>
      </c>
      <c r="E2279" s="8">
        <f>(SUMIF(Invoice_Line_Items!B:B,Invoices!A2279,Invoice_Line_Items!G:G))</f>
        <v>6497.4999999999991</v>
      </c>
      <c r="F2279" s="8">
        <f>(SUMIF(Invoice_Line_Items!B:B,Invoices!A2279,Invoice_Line_Items!G:G))*(1-C2279)</f>
        <v>6497.4999999999991</v>
      </c>
      <c r="G2279" s="8">
        <f>SUMIF(Invoice_Line_Items!B:B,Invoices!A2279,Invoice_Line_Items!I:I)-(E2279-F2279)</f>
        <v>2022.4999999999995</v>
      </c>
      <c r="H2279" s="8">
        <f t="shared" si="70"/>
        <v>1</v>
      </c>
      <c r="I2279">
        <f t="shared" si="71"/>
        <v>2022</v>
      </c>
    </row>
    <row r="2280" spans="1:9" x14ac:dyDescent="0.15">
      <c r="A2280" t="s">
        <v>2384</v>
      </c>
      <c r="B2280" t="s">
        <v>24</v>
      </c>
      <c r="C2280" s="3">
        <v>0</v>
      </c>
      <c r="D2280" s="2">
        <v>44571.263849115006</v>
      </c>
      <c r="E2280" s="8">
        <f>(SUMIF(Invoice_Line_Items!B:B,Invoices!A2280,Invoice_Line_Items!G:G))</f>
        <v>881.55</v>
      </c>
      <c r="F2280" s="8">
        <f>(SUMIF(Invoice_Line_Items!B:B,Invoices!A2280,Invoice_Line_Items!G:G))*(1-C2280)</f>
        <v>881.55</v>
      </c>
      <c r="G2280" s="8">
        <f>SUMIF(Invoice_Line_Items!B:B,Invoices!A2280,Invoice_Line_Items!I:I)-(E2280-F2280)</f>
        <v>397.79999999999995</v>
      </c>
      <c r="H2280" s="8">
        <f t="shared" si="70"/>
        <v>1</v>
      </c>
      <c r="I2280">
        <f t="shared" si="71"/>
        <v>2022</v>
      </c>
    </row>
    <row r="2281" spans="1:9" x14ac:dyDescent="0.15">
      <c r="A2281" t="s">
        <v>2385</v>
      </c>
      <c r="B2281" t="s">
        <v>17</v>
      </c>
      <c r="C2281" s="3">
        <v>0.1</v>
      </c>
      <c r="D2281" s="2">
        <v>44571.330254268862</v>
      </c>
      <c r="E2281" s="8">
        <f>(SUMIF(Invoice_Line_Items!B:B,Invoices!A2281,Invoice_Line_Items!G:G))</f>
        <v>1562.3000000000002</v>
      </c>
      <c r="F2281" s="8">
        <f>(SUMIF(Invoice_Line_Items!B:B,Invoices!A2281,Invoice_Line_Items!G:G))*(1-C2281)</f>
        <v>1406.0700000000002</v>
      </c>
      <c r="G2281" s="8">
        <f>SUMIF(Invoice_Line_Items!B:B,Invoices!A2281,Invoice_Line_Items!I:I)-(E2281-F2281)</f>
        <v>423.87</v>
      </c>
      <c r="H2281" s="8">
        <f t="shared" si="70"/>
        <v>1</v>
      </c>
      <c r="I2281">
        <f t="shared" si="71"/>
        <v>2022</v>
      </c>
    </row>
    <row r="2282" spans="1:9" x14ac:dyDescent="0.15">
      <c r="A2282" t="s">
        <v>2386</v>
      </c>
      <c r="B2282" t="s">
        <v>24</v>
      </c>
      <c r="C2282" s="3">
        <v>0.1</v>
      </c>
      <c r="D2282" s="2">
        <v>44571.47630210466</v>
      </c>
      <c r="E2282" s="8">
        <f>(SUMIF(Invoice_Line_Items!B:B,Invoices!A2282,Invoice_Line_Items!G:G))</f>
        <v>6572.2499999999991</v>
      </c>
      <c r="F2282" s="8">
        <f>(SUMIF(Invoice_Line_Items!B:B,Invoices!A2282,Invoice_Line_Items!G:G))*(1-C2282)</f>
        <v>5915.0249999999996</v>
      </c>
      <c r="G2282" s="8">
        <f>SUMIF(Invoice_Line_Items!B:B,Invoices!A2282,Invoice_Line_Items!I:I)-(E2282-F2282)</f>
        <v>1380.5250000000001</v>
      </c>
      <c r="H2282" s="8">
        <f t="shared" si="70"/>
        <v>1</v>
      </c>
      <c r="I2282">
        <f t="shared" si="71"/>
        <v>2022</v>
      </c>
    </row>
    <row r="2283" spans="1:9" x14ac:dyDescent="0.15">
      <c r="A2283" t="s">
        <v>2387</v>
      </c>
      <c r="B2283" t="s">
        <v>23</v>
      </c>
      <c r="C2283" s="3">
        <v>0</v>
      </c>
      <c r="D2283" s="2">
        <v>44571.723553187541</v>
      </c>
      <c r="E2283" s="8">
        <f>(SUMIF(Invoice_Line_Items!B:B,Invoices!A2283,Invoice_Line_Items!G:G))</f>
        <v>171.2</v>
      </c>
      <c r="F2283" s="8">
        <f>(SUMIF(Invoice_Line_Items!B:B,Invoices!A2283,Invoice_Line_Items!G:G))*(1-C2283)</f>
        <v>171.2</v>
      </c>
      <c r="G2283" s="8">
        <f>SUMIF(Invoice_Line_Items!B:B,Invoices!A2283,Invoice_Line_Items!I:I)-(E2283-F2283)</f>
        <v>65.699999999999989</v>
      </c>
      <c r="H2283" s="8">
        <f t="shared" si="70"/>
        <v>1</v>
      </c>
      <c r="I2283">
        <f t="shared" si="71"/>
        <v>2022</v>
      </c>
    </row>
    <row r="2284" spans="1:9" x14ac:dyDescent="0.15">
      <c r="A2284" t="s">
        <v>2388</v>
      </c>
      <c r="B2284" t="s">
        <v>21</v>
      </c>
      <c r="C2284" s="3">
        <v>0.1</v>
      </c>
      <c r="D2284" s="2">
        <v>44571.760908330369</v>
      </c>
      <c r="E2284" s="8">
        <f>(SUMIF(Invoice_Line_Items!B:B,Invoices!A2284,Invoice_Line_Items!G:G))</f>
        <v>2781.6499999999996</v>
      </c>
      <c r="F2284" s="8">
        <f>(SUMIF(Invoice_Line_Items!B:B,Invoices!A2284,Invoice_Line_Items!G:G))*(1-C2284)</f>
        <v>2503.4849999999997</v>
      </c>
      <c r="G2284" s="8">
        <f>SUMIF(Invoice_Line_Items!B:B,Invoices!A2284,Invoice_Line_Items!I:I)-(E2284-F2284)</f>
        <v>660.53500000000008</v>
      </c>
      <c r="H2284" s="8">
        <f t="shared" si="70"/>
        <v>1</v>
      </c>
      <c r="I2284">
        <f t="shared" si="71"/>
        <v>2022</v>
      </c>
    </row>
    <row r="2285" spans="1:9" x14ac:dyDescent="0.15">
      <c r="A2285" t="s">
        <v>2389</v>
      </c>
      <c r="B2285" t="s">
        <v>19</v>
      </c>
      <c r="C2285" s="3">
        <v>0</v>
      </c>
      <c r="D2285" s="2">
        <v>44572.109215516095</v>
      </c>
      <c r="E2285" s="8">
        <f>(SUMIF(Invoice_Line_Items!B:B,Invoices!A2285,Invoice_Line_Items!G:G))</f>
        <v>889.09999999999991</v>
      </c>
      <c r="F2285" s="8">
        <f>(SUMIF(Invoice_Line_Items!B:B,Invoices!A2285,Invoice_Line_Items!G:G))*(1-C2285)</f>
        <v>889.09999999999991</v>
      </c>
      <c r="G2285" s="8">
        <f>SUMIF(Invoice_Line_Items!B:B,Invoices!A2285,Invoice_Line_Items!I:I)-(E2285-F2285)</f>
        <v>354.65000000000003</v>
      </c>
      <c r="H2285" s="8">
        <f t="shared" si="70"/>
        <v>1</v>
      </c>
      <c r="I2285">
        <f t="shared" si="71"/>
        <v>2022</v>
      </c>
    </row>
    <row r="2286" spans="1:9" x14ac:dyDescent="0.15">
      <c r="A2286" t="s">
        <v>2390</v>
      </c>
      <c r="B2286" t="s">
        <v>23</v>
      </c>
      <c r="C2286" s="3">
        <v>0</v>
      </c>
      <c r="D2286" s="2">
        <v>44572.328783370984</v>
      </c>
      <c r="E2286" s="8">
        <f>(SUMIF(Invoice_Line_Items!B:B,Invoices!A2286,Invoice_Line_Items!G:G))</f>
        <v>160.44999999999999</v>
      </c>
      <c r="F2286" s="8">
        <f>(SUMIF(Invoice_Line_Items!B:B,Invoices!A2286,Invoice_Line_Items!G:G))*(1-C2286)</f>
        <v>160.44999999999999</v>
      </c>
      <c r="G2286" s="8">
        <f>SUMIF(Invoice_Line_Items!B:B,Invoices!A2286,Invoice_Line_Items!I:I)-(E2286-F2286)</f>
        <v>80.25</v>
      </c>
      <c r="H2286" s="8">
        <f t="shared" si="70"/>
        <v>1</v>
      </c>
      <c r="I2286">
        <f t="shared" si="71"/>
        <v>2022</v>
      </c>
    </row>
    <row r="2287" spans="1:9" x14ac:dyDescent="0.15">
      <c r="A2287" t="s">
        <v>2391</v>
      </c>
      <c r="B2287" t="s">
        <v>17</v>
      </c>
      <c r="C2287" s="3">
        <v>0.1</v>
      </c>
      <c r="D2287" s="2">
        <v>44572.691227739757</v>
      </c>
      <c r="E2287" s="8">
        <f>(SUMIF(Invoice_Line_Items!B:B,Invoices!A2287,Invoice_Line_Items!G:G))</f>
        <v>140.39999999999998</v>
      </c>
      <c r="F2287" s="8">
        <f>(SUMIF(Invoice_Line_Items!B:B,Invoices!A2287,Invoice_Line_Items!G:G))*(1-C2287)</f>
        <v>126.35999999999999</v>
      </c>
      <c r="G2287" s="8">
        <f>SUMIF(Invoice_Line_Items!B:B,Invoices!A2287,Invoice_Line_Items!I:I)-(E2287-F2287)</f>
        <v>58.91</v>
      </c>
      <c r="H2287" s="8">
        <f t="shared" si="70"/>
        <v>1</v>
      </c>
      <c r="I2287">
        <f t="shared" si="71"/>
        <v>2022</v>
      </c>
    </row>
    <row r="2288" spans="1:9" x14ac:dyDescent="0.15">
      <c r="A2288" t="s">
        <v>2392</v>
      </c>
      <c r="B2288" t="s">
        <v>17</v>
      </c>
      <c r="C2288" s="3">
        <v>0.2</v>
      </c>
      <c r="D2288" s="2">
        <v>44573.176599590333</v>
      </c>
      <c r="E2288" s="8">
        <f>(SUMIF(Invoice_Line_Items!B:B,Invoices!A2288,Invoice_Line_Items!G:G))</f>
        <v>13667.099999999999</v>
      </c>
      <c r="F2288" s="8">
        <f>(SUMIF(Invoice_Line_Items!B:B,Invoices!A2288,Invoice_Line_Items!G:G))*(1-C2288)</f>
        <v>10933.68</v>
      </c>
      <c r="G2288" s="8">
        <f>SUMIF(Invoice_Line_Items!B:B,Invoices!A2288,Invoice_Line_Items!I:I)-(E2288-F2288)</f>
        <v>1564.9300000000012</v>
      </c>
      <c r="H2288" s="8">
        <f t="shared" si="70"/>
        <v>1</v>
      </c>
      <c r="I2288">
        <f t="shared" si="71"/>
        <v>2022</v>
      </c>
    </row>
    <row r="2289" spans="1:9" x14ac:dyDescent="0.15">
      <c r="A2289" t="s">
        <v>2393</v>
      </c>
      <c r="B2289" t="s">
        <v>19</v>
      </c>
      <c r="C2289" s="3">
        <v>0</v>
      </c>
      <c r="D2289" s="2">
        <v>44573.578795366302</v>
      </c>
      <c r="E2289" s="8">
        <f>(SUMIF(Invoice_Line_Items!B:B,Invoices!A2289,Invoice_Line_Items!G:G))</f>
        <v>542.15000000000009</v>
      </c>
      <c r="F2289" s="8">
        <f>(SUMIF(Invoice_Line_Items!B:B,Invoices!A2289,Invoice_Line_Items!G:G))*(1-C2289)</f>
        <v>542.15000000000009</v>
      </c>
      <c r="G2289" s="8">
        <f>SUMIF(Invoice_Line_Items!B:B,Invoices!A2289,Invoice_Line_Items!I:I)-(E2289-F2289)</f>
        <v>194.89999999999998</v>
      </c>
      <c r="H2289" s="8">
        <f t="shared" si="70"/>
        <v>1</v>
      </c>
      <c r="I2289">
        <f t="shared" si="71"/>
        <v>2022</v>
      </c>
    </row>
    <row r="2290" spans="1:9" x14ac:dyDescent="0.15">
      <c r="A2290" t="s">
        <v>2394</v>
      </c>
      <c r="B2290" t="s">
        <v>22</v>
      </c>
      <c r="C2290" s="3">
        <v>0</v>
      </c>
      <c r="D2290" s="2">
        <v>44573.988783809691</v>
      </c>
      <c r="E2290" s="8">
        <f>(SUMIF(Invoice_Line_Items!B:B,Invoices!A2290,Invoice_Line_Items!G:G))</f>
        <v>2605.1499999999996</v>
      </c>
      <c r="F2290" s="8">
        <f>(SUMIF(Invoice_Line_Items!B:B,Invoices!A2290,Invoice_Line_Items!G:G))*(1-C2290)</f>
        <v>2605.1499999999996</v>
      </c>
      <c r="G2290" s="8">
        <f>SUMIF(Invoice_Line_Items!B:B,Invoices!A2290,Invoice_Line_Items!I:I)-(E2290-F2290)</f>
        <v>911.45</v>
      </c>
      <c r="H2290" s="8">
        <f t="shared" si="70"/>
        <v>1</v>
      </c>
      <c r="I2290">
        <f t="shared" si="71"/>
        <v>2022</v>
      </c>
    </row>
    <row r="2291" spans="1:9" x14ac:dyDescent="0.15">
      <c r="A2291" t="s">
        <v>2395</v>
      </c>
      <c r="B2291" t="s">
        <v>29</v>
      </c>
      <c r="C2291" s="3">
        <v>0</v>
      </c>
      <c r="D2291" s="2">
        <v>44574.425105776609</v>
      </c>
      <c r="E2291" s="8">
        <f>(SUMIF(Invoice_Line_Items!B:B,Invoices!A2291,Invoice_Line_Items!G:G))</f>
        <v>259.89999999999998</v>
      </c>
      <c r="F2291" s="8">
        <f>(SUMIF(Invoice_Line_Items!B:B,Invoices!A2291,Invoice_Line_Items!G:G))*(1-C2291)</f>
        <v>259.89999999999998</v>
      </c>
      <c r="G2291" s="8">
        <f>SUMIF(Invoice_Line_Items!B:B,Invoices!A2291,Invoice_Line_Items!I:I)-(E2291-F2291)</f>
        <v>80.899999999999977</v>
      </c>
      <c r="H2291" s="8">
        <f t="shared" si="70"/>
        <v>1</v>
      </c>
      <c r="I2291">
        <f t="shared" si="71"/>
        <v>2022</v>
      </c>
    </row>
    <row r="2292" spans="1:9" x14ac:dyDescent="0.15">
      <c r="A2292" t="s">
        <v>2396</v>
      </c>
      <c r="B2292" t="s">
        <v>19</v>
      </c>
      <c r="C2292" s="3">
        <v>0.1</v>
      </c>
      <c r="D2292" s="2">
        <v>44574.569052544066</v>
      </c>
      <c r="E2292" s="8">
        <f>(SUMIF(Invoice_Line_Items!B:B,Invoices!A2292,Invoice_Line_Items!G:G))</f>
        <v>977.30000000000018</v>
      </c>
      <c r="F2292" s="8">
        <f>(SUMIF(Invoice_Line_Items!B:B,Invoices!A2292,Invoice_Line_Items!G:G))*(1-C2292)</f>
        <v>879.57000000000016</v>
      </c>
      <c r="G2292" s="8">
        <f>SUMIF(Invoice_Line_Items!B:B,Invoices!A2292,Invoice_Line_Items!I:I)-(E2292-F2292)</f>
        <v>258.82</v>
      </c>
      <c r="H2292" s="8">
        <f t="shared" si="70"/>
        <v>1</v>
      </c>
      <c r="I2292">
        <f t="shared" si="71"/>
        <v>2022</v>
      </c>
    </row>
    <row r="2293" spans="1:9" x14ac:dyDescent="0.15">
      <c r="A2293" t="s">
        <v>2397</v>
      </c>
      <c r="B2293" t="s">
        <v>19</v>
      </c>
      <c r="C2293" s="3">
        <v>0</v>
      </c>
      <c r="D2293" s="2">
        <v>44574.592619732721</v>
      </c>
      <c r="E2293" s="8">
        <f>(SUMIF(Invoice_Line_Items!B:B,Invoices!A2293,Invoice_Line_Items!G:G))</f>
        <v>47.9</v>
      </c>
      <c r="F2293" s="8">
        <f>(SUMIF(Invoice_Line_Items!B:B,Invoices!A2293,Invoice_Line_Items!G:G))*(1-C2293)</f>
        <v>47.9</v>
      </c>
      <c r="G2293" s="8">
        <f>SUMIF(Invoice_Line_Items!B:B,Invoices!A2293,Invoice_Line_Items!I:I)-(E2293-F2293)</f>
        <v>16.399999999999999</v>
      </c>
      <c r="H2293" s="8">
        <f t="shared" si="70"/>
        <v>1</v>
      </c>
      <c r="I2293">
        <f t="shared" si="71"/>
        <v>2022</v>
      </c>
    </row>
    <row r="2294" spans="1:9" x14ac:dyDescent="0.15">
      <c r="A2294" t="s">
        <v>2398</v>
      </c>
      <c r="B2294" t="s">
        <v>19</v>
      </c>
      <c r="C2294" s="3">
        <v>0</v>
      </c>
      <c r="D2294" s="2">
        <v>44574.910237352007</v>
      </c>
      <c r="E2294" s="8">
        <f>(SUMIF(Invoice_Line_Items!B:B,Invoices!A2294,Invoice_Line_Items!G:G))</f>
        <v>139.4</v>
      </c>
      <c r="F2294" s="8">
        <f>(SUMIF(Invoice_Line_Items!B:B,Invoices!A2294,Invoice_Line_Items!G:G))*(1-C2294)</f>
        <v>139.4</v>
      </c>
      <c r="G2294" s="8">
        <f>SUMIF(Invoice_Line_Items!B:B,Invoices!A2294,Invoice_Line_Items!I:I)-(E2294-F2294)</f>
        <v>34.399999999999991</v>
      </c>
      <c r="H2294" s="8">
        <f t="shared" si="70"/>
        <v>1</v>
      </c>
      <c r="I2294">
        <f t="shared" si="71"/>
        <v>2022</v>
      </c>
    </row>
    <row r="2295" spans="1:9" x14ac:dyDescent="0.15">
      <c r="A2295" t="s">
        <v>2399</v>
      </c>
      <c r="B2295" t="s">
        <v>19</v>
      </c>
      <c r="C2295" s="3">
        <v>0</v>
      </c>
      <c r="D2295" s="2">
        <v>44575.177333918407</v>
      </c>
      <c r="E2295" s="8">
        <f>(SUMIF(Invoice_Line_Items!B:B,Invoices!A2295,Invoice_Line_Items!G:G))</f>
        <v>1533.75</v>
      </c>
      <c r="F2295" s="8">
        <f>(SUMIF(Invoice_Line_Items!B:B,Invoices!A2295,Invoice_Line_Items!G:G))*(1-C2295)</f>
        <v>1533.75</v>
      </c>
      <c r="G2295" s="8">
        <f>SUMIF(Invoice_Line_Items!B:B,Invoices!A2295,Invoice_Line_Items!I:I)-(E2295-F2295)</f>
        <v>562.64999999999986</v>
      </c>
      <c r="H2295" s="8">
        <f t="shared" si="70"/>
        <v>1</v>
      </c>
      <c r="I2295">
        <f t="shared" si="71"/>
        <v>2022</v>
      </c>
    </row>
    <row r="2296" spans="1:9" x14ac:dyDescent="0.15">
      <c r="A2296" t="s">
        <v>2400</v>
      </c>
      <c r="B2296" t="s">
        <v>29</v>
      </c>
      <c r="C2296" s="3">
        <v>0</v>
      </c>
      <c r="D2296" s="2">
        <v>44575.666431624748</v>
      </c>
      <c r="E2296" s="8">
        <f>(SUMIF(Invoice_Line_Items!B:B,Invoices!A2296,Invoice_Line_Items!G:G))</f>
        <v>938.84999999999991</v>
      </c>
      <c r="F2296" s="8">
        <f>(SUMIF(Invoice_Line_Items!B:B,Invoices!A2296,Invoice_Line_Items!G:G))*(1-C2296)</f>
        <v>938.84999999999991</v>
      </c>
      <c r="G2296" s="8">
        <f>SUMIF(Invoice_Line_Items!B:B,Invoices!A2296,Invoice_Line_Items!I:I)-(E2296-F2296)</f>
        <v>362.65</v>
      </c>
      <c r="H2296" s="8">
        <f t="shared" si="70"/>
        <v>1</v>
      </c>
      <c r="I2296">
        <f t="shared" si="71"/>
        <v>2022</v>
      </c>
    </row>
    <row r="2297" spans="1:9" x14ac:dyDescent="0.15">
      <c r="A2297" t="s">
        <v>2401</v>
      </c>
      <c r="B2297" t="s">
        <v>23</v>
      </c>
      <c r="C2297" s="3">
        <v>0</v>
      </c>
      <c r="D2297" s="2">
        <v>44575.901251488787</v>
      </c>
      <c r="E2297" s="8">
        <f>(SUMIF(Invoice_Line_Items!B:B,Invoices!A2297,Invoice_Line_Items!G:G))</f>
        <v>891.80000000000018</v>
      </c>
      <c r="F2297" s="8">
        <f>(SUMIF(Invoice_Line_Items!B:B,Invoices!A2297,Invoice_Line_Items!G:G))*(1-C2297)</f>
        <v>891.80000000000018</v>
      </c>
      <c r="G2297" s="8">
        <f>SUMIF(Invoice_Line_Items!B:B,Invoices!A2297,Invoice_Line_Items!I:I)-(E2297-F2297)</f>
        <v>300.99999999999994</v>
      </c>
      <c r="H2297" s="8">
        <f t="shared" si="70"/>
        <v>1</v>
      </c>
      <c r="I2297">
        <f t="shared" si="71"/>
        <v>2022</v>
      </c>
    </row>
    <row r="2298" spans="1:9" x14ac:dyDescent="0.15">
      <c r="A2298" t="s">
        <v>2402</v>
      </c>
      <c r="B2298" t="s">
        <v>17</v>
      </c>
      <c r="C2298" s="3">
        <v>0.1</v>
      </c>
      <c r="D2298" s="2">
        <v>44576.046893708932</v>
      </c>
      <c r="E2298" s="8">
        <f>(SUMIF(Invoice_Line_Items!B:B,Invoices!A2298,Invoice_Line_Items!G:G))</f>
        <v>364.49999999999994</v>
      </c>
      <c r="F2298" s="8">
        <f>(SUMIF(Invoice_Line_Items!B:B,Invoices!A2298,Invoice_Line_Items!G:G))*(1-C2298)</f>
        <v>328.04999999999995</v>
      </c>
      <c r="G2298" s="8">
        <f>SUMIF(Invoice_Line_Items!B:B,Invoices!A2298,Invoice_Line_Items!I:I)-(E2298-F2298)</f>
        <v>98.549999999999983</v>
      </c>
      <c r="H2298" s="8">
        <f t="shared" si="70"/>
        <v>1</v>
      </c>
      <c r="I2298">
        <f t="shared" si="71"/>
        <v>2022</v>
      </c>
    </row>
    <row r="2299" spans="1:9" x14ac:dyDescent="0.15">
      <c r="A2299" t="s">
        <v>2403</v>
      </c>
      <c r="B2299" t="s">
        <v>24</v>
      </c>
      <c r="C2299" s="3">
        <v>0</v>
      </c>
      <c r="D2299" s="2">
        <v>44576.194856105212</v>
      </c>
      <c r="E2299" s="8">
        <f>(SUMIF(Invoice_Line_Items!B:B,Invoices!A2299,Invoice_Line_Items!G:G))</f>
        <v>1844.5500000000002</v>
      </c>
      <c r="F2299" s="8">
        <f>(SUMIF(Invoice_Line_Items!B:B,Invoices!A2299,Invoice_Line_Items!G:G))*(1-C2299)</f>
        <v>1844.5500000000002</v>
      </c>
      <c r="G2299" s="8">
        <f>SUMIF(Invoice_Line_Items!B:B,Invoices!A2299,Invoice_Line_Items!I:I)-(E2299-F2299)</f>
        <v>753.1</v>
      </c>
      <c r="H2299" s="8">
        <f t="shared" si="70"/>
        <v>1</v>
      </c>
      <c r="I2299">
        <f t="shared" si="71"/>
        <v>2022</v>
      </c>
    </row>
    <row r="2300" spans="1:9" x14ac:dyDescent="0.15">
      <c r="A2300" t="s">
        <v>2404</v>
      </c>
      <c r="B2300" t="s">
        <v>17</v>
      </c>
      <c r="C2300" s="3">
        <v>0.1</v>
      </c>
      <c r="D2300" s="2">
        <v>44576.643791771079</v>
      </c>
      <c r="E2300" s="8">
        <f>(SUMIF(Invoice_Line_Items!B:B,Invoices!A2300,Invoice_Line_Items!G:G))</f>
        <v>6500.4499999999989</v>
      </c>
      <c r="F2300" s="8">
        <f>(SUMIF(Invoice_Line_Items!B:B,Invoices!A2300,Invoice_Line_Items!G:G))*(1-C2300)</f>
        <v>5850.4049999999988</v>
      </c>
      <c r="G2300" s="8">
        <f>SUMIF(Invoice_Line_Items!B:B,Invoices!A2300,Invoice_Line_Items!I:I)-(E2300-F2300)</f>
        <v>1373.6049999999996</v>
      </c>
      <c r="H2300" s="8">
        <f t="shared" si="70"/>
        <v>1</v>
      </c>
      <c r="I2300">
        <f t="shared" si="71"/>
        <v>2022</v>
      </c>
    </row>
    <row r="2301" spans="1:9" x14ac:dyDescent="0.15">
      <c r="A2301" t="s">
        <v>2405</v>
      </c>
      <c r="B2301" t="s">
        <v>24</v>
      </c>
      <c r="C2301" s="3">
        <v>0</v>
      </c>
      <c r="D2301" s="2">
        <v>44576.88401792245</v>
      </c>
      <c r="E2301" s="8">
        <f>(SUMIF(Invoice_Line_Items!B:B,Invoices!A2301,Invoice_Line_Items!G:G))</f>
        <v>2151.0500000000002</v>
      </c>
      <c r="F2301" s="8">
        <f>(SUMIF(Invoice_Line_Items!B:B,Invoices!A2301,Invoice_Line_Items!G:G))*(1-C2301)</f>
        <v>2151.0500000000002</v>
      </c>
      <c r="G2301" s="8">
        <f>SUMIF(Invoice_Line_Items!B:B,Invoices!A2301,Invoice_Line_Items!I:I)-(E2301-F2301)</f>
        <v>721.55000000000018</v>
      </c>
      <c r="H2301" s="8">
        <f t="shared" si="70"/>
        <v>1</v>
      </c>
      <c r="I2301">
        <f t="shared" si="71"/>
        <v>2022</v>
      </c>
    </row>
    <row r="2302" spans="1:9" x14ac:dyDescent="0.15">
      <c r="A2302" t="s">
        <v>2406</v>
      </c>
      <c r="B2302" t="s">
        <v>29</v>
      </c>
      <c r="C2302" s="3">
        <v>0</v>
      </c>
      <c r="D2302" s="2">
        <v>44577.309325658753</v>
      </c>
      <c r="E2302" s="8">
        <f>(SUMIF(Invoice_Line_Items!B:B,Invoices!A2302,Invoice_Line_Items!G:G))</f>
        <v>44.75</v>
      </c>
      <c r="F2302" s="8">
        <f>(SUMIF(Invoice_Line_Items!B:B,Invoices!A2302,Invoice_Line_Items!G:G))*(1-C2302)</f>
        <v>44.75</v>
      </c>
      <c r="G2302" s="8">
        <f>SUMIF(Invoice_Line_Items!B:B,Invoices!A2302,Invoice_Line_Items!I:I)-(E2302-F2302)</f>
        <v>28.499999999999996</v>
      </c>
      <c r="H2302" s="8">
        <f t="shared" si="70"/>
        <v>1</v>
      </c>
      <c r="I2302">
        <f t="shared" si="71"/>
        <v>2022</v>
      </c>
    </row>
    <row r="2303" spans="1:9" x14ac:dyDescent="0.15">
      <c r="A2303" t="s">
        <v>2407</v>
      </c>
      <c r="B2303" t="s">
        <v>22</v>
      </c>
      <c r="C2303" s="3">
        <v>0.1</v>
      </c>
      <c r="D2303" s="2">
        <v>44577.47753230681</v>
      </c>
      <c r="E2303" s="8">
        <f>(SUMIF(Invoice_Line_Items!B:B,Invoices!A2303,Invoice_Line_Items!G:G))</f>
        <v>450.8</v>
      </c>
      <c r="F2303" s="8">
        <f>(SUMIF(Invoice_Line_Items!B:B,Invoices!A2303,Invoice_Line_Items!G:G))*(1-C2303)</f>
        <v>405.72</v>
      </c>
      <c r="G2303" s="8">
        <f>SUMIF(Invoice_Line_Items!B:B,Invoices!A2303,Invoice_Line_Items!I:I)-(E2303-F2303)</f>
        <v>107.97000000000003</v>
      </c>
      <c r="H2303" s="8">
        <f t="shared" si="70"/>
        <v>1</v>
      </c>
      <c r="I2303">
        <f t="shared" si="71"/>
        <v>2022</v>
      </c>
    </row>
    <row r="2304" spans="1:9" x14ac:dyDescent="0.15">
      <c r="A2304" t="s">
        <v>2408</v>
      </c>
      <c r="B2304" t="s">
        <v>19</v>
      </c>
      <c r="C2304" s="3">
        <v>0</v>
      </c>
      <c r="D2304" s="2">
        <v>44577.555755721878</v>
      </c>
      <c r="E2304" s="8">
        <f>(SUMIF(Invoice_Line_Items!B:B,Invoices!A2304,Invoice_Line_Items!G:G))</f>
        <v>516.30000000000007</v>
      </c>
      <c r="F2304" s="8">
        <f>(SUMIF(Invoice_Line_Items!B:B,Invoices!A2304,Invoice_Line_Items!G:G))*(1-C2304)</f>
        <v>516.30000000000007</v>
      </c>
      <c r="G2304" s="8">
        <f>SUMIF(Invoice_Line_Items!B:B,Invoices!A2304,Invoice_Line_Items!I:I)-(E2304-F2304)</f>
        <v>173.5</v>
      </c>
      <c r="H2304" s="8">
        <f t="shared" si="70"/>
        <v>1</v>
      </c>
      <c r="I2304">
        <f t="shared" si="71"/>
        <v>2022</v>
      </c>
    </row>
    <row r="2305" spans="1:9" x14ac:dyDescent="0.15">
      <c r="A2305" t="s">
        <v>2409</v>
      </c>
      <c r="B2305" t="s">
        <v>22</v>
      </c>
      <c r="C2305" s="3">
        <v>0</v>
      </c>
      <c r="D2305" s="2">
        <v>44577.77731493413</v>
      </c>
      <c r="E2305" s="8">
        <f>(SUMIF(Invoice_Line_Items!B:B,Invoices!A2305,Invoice_Line_Items!G:G))</f>
        <v>150.1</v>
      </c>
      <c r="F2305" s="8">
        <f>(SUMIF(Invoice_Line_Items!B:B,Invoices!A2305,Invoice_Line_Items!G:G))*(1-C2305)</f>
        <v>150.1</v>
      </c>
      <c r="G2305" s="8">
        <f>SUMIF(Invoice_Line_Items!B:B,Invoices!A2305,Invoice_Line_Items!I:I)-(E2305-F2305)</f>
        <v>58.85</v>
      </c>
      <c r="H2305" s="8">
        <f t="shared" si="70"/>
        <v>1</v>
      </c>
      <c r="I2305">
        <f t="shared" si="71"/>
        <v>2022</v>
      </c>
    </row>
    <row r="2306" spans="1:9" x14ac:dyDescent="0.15">
      <c r="A2306" t="s">
        <v>2410</v>
      </c>
      <c r="B2306" t="s">
        <v>23</v>
      </c>
      <c r="C2306" s="3">
        <v>0</v>
      </c>
      <c r="D2306" s="2">
        <v>44577.886877673729</v>
      </c>
      <c r="E2306" s="8">
        <f>(SUMIF(Invoice_Line_Items!B:B,Invoices!A2306,Invoice_Line_Items!G:G))</f>
        <v>1388.0500000000002</v>
      </c>
      <c r="F2306" s="8">
        <f>(SUMIF(Invoice_Line_Items!B:B,Invoices!A2306,Invoice_Line_Items!G:G))*(1-C2306)</f>
        <v>1388.0500000000002</v>
      </c>
      <c r="G2306" s="8">
        <f>SUMIF(Invoice_Line_Items!B:B,Invoices!A2306,Invoice_Line_Items!I:I)-(E2306-F2306)</f>
        <v>455.34999999999991</v>
      </c>
      <c r="H2306" s="8">
        <f t="shared" si="70"/>
        <v>1</v>
      </c>
      <c r="I2306">
        <f t="shared" si="71"/>
        <v>2022</v>
      </c>
    </row>
    <row r="2307" spans="1:9" x14ac:dyDescent="0.15">
      <c r="A2307" t="s">
        <v>2411</v>
      </c>
      <c r="B2307" t="s">
        <v>19</v>
      </c>
      <c r="C2307" s="3">
        <v>0</v>
      </c>
      <c r="D2307" s="2">
        <v>44578.048423109991</v>
      </c>
      <c r="E2307" s="8">
        <f>(SUMIF(Invoice_Line_Items!B:B,Invoices!A2307,Invoice_Line_Items!G:G))</f>
        <v>1440.7</v>
      </c>
      <c r="F2307" s="8">
        <f>(SUMIF(Invoice_Line_Items!B:B,Invoices!A2307,Invoice_Line_Items!G:G))*(1-C2307)</f>
        <v>1440.7</v>
      </c>
      <c r="G2307" s="8">
        <f>SUMIF(Invoice_Line_Items!B:B,Invoices!A2307,Invoice_Line_Items!I:I)-(E2307-F2307)</f>
        <v>484.64999999999992</v>
      </c>
      <c r="H2307" s="8">
        <f t="shared" ref="H2307:H2370" si="72">MONTH(D2307)</f>
        <v>1</v>
      </c>
      <c r="I2307">
        <f t="shared" ref="I2307:I2370" si="73">YEAR(D2307)</f>
        <v>2022</v>
      </c>
    </row>
    <row r="2308" spans="1:9" x14ac:dyDescent="0.15">
      <c r="A2308" t="s">
        <v>2412</v>
      </c>
      <c r="B2308" t="s">
        <v>19</v>
      </c>
      <c r="C2308" s="3">
        <v>0</v>
      </c>
      <c r="D2308" s="2">
        <v>44578.059704035557</v>
      </c>
      <c r="E2308" s="8">
        <f>(SUMIF(Invoice_Line_Items!B:B,Invoices!A2308,Invoice_Line_Items!G:G))</f>
        <v>4431.45</v>
      </c>
      <c r="F2308" s="8">
        <f>(SUMIF(Invoice_Line_Items!B:B,Invoices!A2308,Invoice_Line_Items!G:G))*(1-C2308)</f>
        <v>4431.45</v>
      </c>
      <c r="G2308" s="8">
        <f>SUMIF(Invoice_Line_Items!B:B,Invoices!A2308,Invoice_Line_Items!I:I)-(E2308-F2308)</f>
        <v>1469.9999999999998</v>
      </c>
      <c r="H2308" s="8">
        <f t="shared" si="72"/>
        <v>1</v>
      </c>
      <c r="I2308">
        <f t="shared" si="73"/>
        <v>2022</v>
      </c>
    </row>
    <row r="2309" spans="1:9" x14ac:dyDescent="0.15">
      <c r="A2309" t="s">
        <v>2413</v>
      </c>
      <c r="B2309" t="s">
        <v>19</v>
      </c>
      <c r="C2309" s="3">
        <v>0</v>
      </c>
      <c r="D2309" s="2">
        <v>44578.134197726547</v>
      </c>
      <c r="E2309" s="8">
        <f>(SUMIF(Invoice_Line_Items!B:B,Invoices!A2309,Invoice_Line_Items!G:G))</f>
        <v>105.1</v>
      </c>
      <c r="F2309" s="8">
        <f>(SUMIF(Invoice_Line_Items!B:B,Invoices!A2309,Invoice_Line_Items!G:G))*(1-C2309)</f>
        <v>105.1</v>
      </c>
      <c r="G2309" s="8">
        <f>SUMIF(Invoice_Line_Items!B:B,Invoices!A2309,Invoice_Line_Items!I:I)-(E2309-F2309)</f>
        <v>35.65</v>
      </c>
      <c r="H2309" s="8">
        <f t="shared" si="72"/>
        <v>1</v>
      </c>
      <c r="I2309">
        <f t="shared" si="73"/>
        <v>2022</v>
      </c>
    </row>
    <row r="2310" spans="1:9" x14ac:dyDescent="0.15">
      <c r="A2310" t="s">
        <v>2414</v>
      </c>
      <c r="B2310" t="s">
        <v>29</v>
      </c>
      <c r="C2310" s="3">
        <v>0</v>
      </c>
      <c r="D2310" s="2">
        <v>44578.523320068503</v>
      </c>
      <c r="E2310" s="8">
        <f>(SUMIF(Invoice_Line_Items!B:B,Invoices!A2310,Invoice_Line_Items!G:G))</f>
        <v>129.5</v>
      </c>
      <c r="F2310" s="8">
        <f>(SUMIF(Invoice_Line_Items!B:B,Invoices!A2310,Invoice_Line_Items!G:G))*(1-C2310)</f>
        <v>129.5</v>
      </c>
      <c r="G2310" s="8">
        <f>SUMIF(Invoice_Line_Items!B:B,Invoices!A2310,Invoice_Line_Items!I:I)-(E2310-F2310)</f>
        <v>41.999999999999993</v>
      </c>
      <c r="H2310" s="8">
        <f t="shared" si="72"/>
        <v>1</v>
      </c>
      <c r="I2310">
        <f t="shared" si="73"/>
        <v>2022</v>
      </c>
    </row>
    <row r="2311" spans="1:9" x14ac:dyDescent="0.15">
      <c r="A2311" t="s">
        <v>2415</v>
      </c>
      <c r="B2311" t="s">
        <v>29</v>
      </c>
      <c r="C2311" s="3">
        <v>0</v>
      </c>
      <c r="D2311" s="2">
        <v>44578.916469915173</v>
      </c>
      <c r="E2311" s="8">
        <f>(SUMIF(Invoice_Line_Items!B:B,Invoices!A2311,Invoice_Line_Items!G:G))</f>
        <v>55.400000000000006</v>
      </c>
      <c r="F2311" s="8">
        <f>(SUMIF(Invoice_Line_Items!B:B,Invoices!A2311,Invoice_Line_Items!G:G))*(1-C2311)</f>
        <v>55.400000000000006</v>
      </c>
      <c r="G2311" s="8">
        <f>SUMIF(Invoice_Line_Items!B:B,Invoices!A2311,Invoice_Line_Items!I:I)-(E2311-F2311)</f>
        <v>19.450000000000003</v>
      </c>
      <c r="H2311" s="8">
        <f t="shared" si="72"/>
        <v>1</v>
      </c>
      <c r="I2311">
        <f t="shared" si="73"/>
        <v>2022</v>
      </c>
    </row>
    <row r="2312" spans="1:9" x14ac:dyDescent="0.15">
      <c r="A2312" t="s">
        <v>2416</v>
      </c>
      <c r="B2312" t="s">
        <v>21</v>
      </c>
      <c r="C2312" s="3">
        <v>0</v>
      </c>
      <c r="D2312" s="2">
        <v>44578.959284834091</v>
      </c>
      <c r="E2312" s="8">
        <f>(SUMIF(Invoice_Line_Items!B:B,Invoices!A2312,Invoice_Line_Items!G:G))</f>
        <v>4979.2</v>
      </c>
      <c r="F2312" s="8">
        <f>(SUMIF(Invoice_Line_Items!B:B,Invoices!A2312,Invoice_Line_Items!G:G))*(1-C2312)</f>
        <v>4979.2</v>
      </c>
      <c r="G2312" s="8">
        <f>SUMIF(Invoice_Line_Items!B:B,Invoices!A2312,Invoice_Line_Items!I:I)-(E2312-F2312)</f>
        <v>1745.7</v>
      </c>
      <c r="H2312" s="8">
        <f t="shared" si="72"/>
        <v>1</v>
      </c>
      <c r="I2312">
        <f t="shared" si="73"/>
        <v>2022</v>
      </c>
    </row>
    <row r="2313" spans="1:9" x14ac:dyDescent="0.15">
      <c r="A2313" t="s">
        <v>2417</v>
      </c>
      <c r="B2313" t="s">
        <v>20</v>
      </c>
      <c r="C2313" s="3">
        <v>0.1</v>
      </c>
      <c r="D2313" s="2">
        <v>44579.366882935676</v>
      </c>
      <c r="E2313" s="8">
        <f>(SUMIF(Invoice_Line_Items!B:B,Invoices!A2313,Invoice_Line_Items!G:G))</f>
        <v>3194.85</v>
      </c>
      <c r="F2313" s="8">
        <f>(SUMIF(Invoice_Line_Items!B:B,Invoices!A2313,Invoice_Line_Items!G:G))*(1-C2313)</f>
        <v>2875.3649999999998</v>
      </c>
      <c r="G2313" s="8">
        <f>SUMIF(Invoice_Line_Items!B:B,Invoices!A2313,Invoice_Line_Items!I:I)-(E2313-F2313)</f>
        <v>722.86499999999955</v>
      </c>
      <c r="H2313" s="8">
        <f t="shared" si="72"/>
        <v>1</v>
      </c>
      <c r="I2313">
        <f t="shared" si="73"/>
        <v>2022</v>
      </c>
    </row>
    <row r="2314" spans="1:9" x14ac:dyDescent="0.15">
      <c r="A2314" t="s">
        <v>2418</v>
      </c>
      <c r="B2314" t="s">
        <v>18</v>
      </c>
      <c r="C2314" s="3">
        <v>0.1</v>
      </c>
      <c r="D2314" s="2">
        <v>44579.528877463163</v>
      </c>
      <c r="E2314" s="8">
        <f>(SUMIF(Invoice_Line_Items!B:B,Invoices!A2314,Invoice_Line_Items!G:G))</f>
        <v>1181.55</v>
      </c>
      <c r="F2314" s="8">
        <f>(SUMIF(Invoice_Line_Items!B:B,Invoices!A2314,Invoice_Line_Items!G:G))*(1-C2314)</f>
        <v>1063.395</v>
      </c>
      <c r="G2314" s="8">
        <f>SUMIF(Invoice_Line_Items!B:B,Invoices!A2314,Invoice_Line_Items!I:I)-(E2314-F2314)</f>
        <v>366.44499999999994</v>
      </c>
      <c r="H2314" s="8">
        <f t="shared" si="72"/>
        <v>1</v>
      </c>
      <c r="I2314">
        <f t="shared" si="73"/>
        <v>2022</v>
      </c>
    </row>
    <row r="2315" spans="1:9" x14ac:dyDescent="0.15">
      <c r="A2315" t="s">
        <v>2419</v>
      </c>
      <c r="B2315" t="s">
        <v>22</v>
      </c>
      <c r="C2315" s="3">
        <v>0</v>
      </c>
      <c r="D2315" s="2">
        <v>44579.982965246614</v>
      </c>
      <c r="E2315" s="8">
        <f>(SUMIF(Invoice_Line_Items!B:B,Invoices!A2315,Invoice_Line_Items!G:G))</f>
        <v>17.899999999999999</v>
      </c>
      <c r="F2315" s="8">
        <f>(SUMIF(Invoice_Line_Items!B:B,Invoices!A2315,Invoice_Line_Items!G:G))*(1-C2315)</f>
        <v>17.899999999999999</v>
      </c>
      <c r="G2315" s="8">
        <f>SUMIF(Invoice_Line_Items!B:B,Invoices!A2315,Invoice_Line_Items!I:I)-(E2315-F2315)</f>
        <v>11.399999999999999</v>
      </c>
      <c r="H2315" s="8">
        <f t="shared" si="72"/>
        <v>1</v>
      </c>
      <c r="I2315">
        <f t="shared" si="73"/>
        <v>2022</v>
      </c>
    </row>
    <row r="2316" spans="1:9" x14ac:dyDescent="0.15">
      <c r="A2316" t="s">
        <v>2420</v>
      </c>
      <c r="B2316" t="s">
        <v>21</v>
      </c>
      <c r="C2316" s="3">
        <v>0</v>
      </c>
      <c r="D2316" s="2">
        <v>44580.395784041335</v>
      </c>
      <c r="E2316" s="8">
        <f>(SUMIF(Invoice_Line_Items!B:B,Invoices!A2316,Invoice_Line_Items!G:G))</f>
        <v>78.55</v>
      </c>
      <c r="F2316" s="8">
        <f>(SUMIF(Invoice_Line_Items!B:B,Invoices!A2316,Invoice_Line_Items!G:G))*(1-C2316)</f>
        <v>78.55</v>
      </c>
      <c r="G2316" s="8">
        <f>SUMIF(Invoice_Line_Items!B:B,Invoices!A2316,Invoice_Line_Items!I:I)-(E2316-F2316)</f>
        <v>22.15</v>
      </c>
      <c r="H2316" s="8">
        <f t="shared" si="72"/>
        <v>1</v>
      </c>
      <c r="I2316">
        <f t="shared" si="73"/>
        <v>2022</v>
      </c>
    </row>
    <row r="2317" spans="1:9" x14ac:dyDescent="0.15">
      <c r="A2317" t="s">
        <v>2421</v>
      </c>
      <c r="B2317" t="s">
        <v>19</v>
      </c>
      <c r="C2317" s="3">
        <v>0.2</v>
      </c>
      <c r="D2317" s="2">
        <v>44580.454085455363</v>
      </c>
      <c r="E2317" s="8">
        <f>(SUMIF(Invoice_Line_Items!B:B,Invoices!A2317,Invoice_Line_Items!G:G))</f>
        <v>239.69999999999996</v>
      </c>
      <c r="F2317" s="8">
        <f>(SUMIF(Invoice_Line_Items!B:B,Invoices!A2317,Invoice_Line_Items!G:G))*(1-C2317)</f>
        <v>191.76</v>
      </c>
      <c r="G2317" s="8">
        <f>SUMIF(Invoice_Line_Items!B:B,Invoices!A2317,Invoice_Line_Items!I:I)-(E2317-F2317)</f>
        <v>100.56</v>
      </c>
      <c r="H2317" s="8">
        <f t="shared" si="72"/>
        <v>1</v>
      </c>
      <c r="I2317">
        <f t="shared" si="73"/>
        <v>2022</v>
      </c>
    </row>
    <row r="2318" spans="1:9" x14ac:dyDescent="0.15">
      <c r="A2318" t="s">
        <v>2422</v>
      </c>
      <c r="B2318" t="s">
        <v>21</v>
      </c>
      <c r="C2318" s="3">
        <v>0</v>
      </c>
      <c r="D2318" s="2">
        <v>44580.723011503207</v>
      </c>
      <c r="E2318" s="8">
        <f>(SUMIF(Invoice_Line_Items!B:B,Invoices!A2318,Invoice_Line_Items!G:G))</f>
        <v>717.35</v>
      </c>
      <c r="F2318" s="8">
        <f>(SUMIF(Invoice_Line_Items!B:B,Invoices!A2318,Invoice_Line_Items!G:G))*(1-C2318)</f>
        <v>717.35</v>
      </c>
      <c r="G2318" s="8">
        <f>SUMIF(Invoice_Line_Items!B:B,Invoices!A2318,Invoice_Line_Items!I:I)-(E2318-F2318)</f>
        <v>266.34999999999997</v>
      </c>
      <c r="H2318" s="8">
        <f t="shared" si="72"/>
        <v>1</v>
      </c>
      <c r="I2318">
        <f t="shared" si="73"/>
        <v>2022</v>
      </c>
    </row>
    <row r="2319" spans="1:9" x14ac:dyDescent="0.15">
      <c r="A2319" t="s">
        <v>2423</v>
      </c>
      <c r="B2319" t="s">
        <v>17</v>
      </c>
      <c r="C2319" s="3">
        <v>0.1</v>
      </c>
      <c r="D2319" s="2">
        <v>44580.802978718406</v>
      </c>
      <c r="E2319" s="8">
        <f>(SUMIF(Invoice_Line_Items!B:B,Invoices!A2319,Invoice_Line_Items!G:G))</f>
        <v>478.20000000000005</v>
      </c>
      <c r="F2319" s="8">
        <f>(SUMIF(Invoice_Line_Items!B:B,Invoices!A2319,Invoice_Line_Items!G:G))*(1-C2319)</f>
        <v>430.38000000000005</v>
      </c>
      <c r="G2319" s="8">
        <f>SUMIF(Invoice_Line_Items!B:B,Invoices!A2319,Invoice_Line_Items!I:I)-(E2319-F2319)</f>
        <v>116.87999999999997</v>
      </c>
      <c r="H2319" s="8">
        <f t="shared" si="72"/>
        <v>1</v>
      </c>
      <c r="I2319">
        <f t="shared" si="73"/>
        <v>2022</v>
      </c>
    </row>
    <row r="2320" spans="1:9" x14ac:dyDescent="0.15">
      <c r="A2320" t="s">
        <v>2424</v>
      </c>
      <c r="B2320" t="s">
        <v>17</v>
      </c>
      <c r="C2320" s="3">
        <v>0</v>
      </c>
      <c r="D2320" s="2">
        <v>44580.887480949044</v>
      </c>
      <c r="E2320" s="8">
        <f>(SUMIF(Invoice_Line_Items!B:B,Invoices!A2320,Invoice_Line_Items!G:G))</f>
        <v>10.5</v>
      </c>
      <c r="F2320" s="8">
        <f>(SUMIF(Invoice_Line_Items!B:B,Invoices!A2320,Invoice_Line_Items!G:G))*(1-C2320)</f>
        <v>10.5</v>
      </c>
      <c r="G2320" s="8">
        <f>SUMIF(Invoice_Line_Items!B:B,Invoices!A2320,Invoice_Line_Items!I:I)-(E2320-F2320)</f>
        <v>1.6499999999999995</v>
      </c>
      <c r="H2320" s="8">
        <f t="shared" si="72"/>
        <v>1</v>
      </c>
      <c r="I2320">
        <f t="shared" si="73"/>
        <v>2022</v>
      </c>
    </row>
    <row r="2321" spans="1:9" x14ac:dyDescent="0.15">
      <c r="A2321" t="s">
        <v>2425</v>
      </c>
      <c r="B2321" t="s">
        <v>22</v>
      </c>
      <c r="C2321" s="3">
        <v>0</v>
      </c>
      <c r="D2321" s="2">
        <v>44581.131231770727</v>
      </c>
      <c r="E2321" s="8">
        <f>(SUMIF(Invoice_Line_Items!B:B,Invoices!A2321,Invoice_Line_Items!G:G))</f>
        <v>8713.5499999999993</v>
      </c>
      <c r="F2321" s="8">
        <f>(SUMIF(Invoice_Line_Items!B:B,Invoices!A2321,Invoice_Line_Items!G:G))*(1-C2321)</f>
        <v>8713.5499999999993</v>
      </c>
      <c r="G2321" s="8">
        <f>SUMIF(Invoice_Line_Items!B:B,Invoices!A2321,Invoice_Line_Items!I:I)-(E2321-F2321)</f>
        <v>2812.7999999999993</v>
      </c>
      <c r="H2321" s="8">
        <f t="shared" si="72"/>
        <v>1</v>
      </c>
      <c r="I2321">
        <f t="shared" si="73"/>
        <v>2022</v>
      </c>
    </row>
    <row r="2322" spans="1:9" x14ac:dyDescent="0.15">
      <c r="A2322" t="s">
        <v>2426</v>
      </c>
      <c r="B2322" t="s">
        <v>23</v>
      </c>
      <c r="C2322" s="3">
        <v>0</v>
      </c>
      <c r="D2322" s="2">
        <v>44581.151674642344</v>
      </c>
      <c r="E2322" s="8">
        <f>(SUMIF(Invoice_Line_Items!B:B,Invoices!A2322,Invoice_Line_Items!G:G))</f>
        <v>1049.2</v>
      </c>
      <c r="F2322" s="8">
        <f>(SUMIF(Invoice_Line_Items!B:B,Invoices!A2322,Invoice_Line_Items!G:G))*(1-C2322)</f>
        <v>1049.2</v>
      </c>
      <c r="G2322" s="8">
        <f>SUMIF(Invoice_Line_Items!B:B,Invoices!A2322,Invoice_Line_Items!I:I)-(E2322-F2322)</f>
        <v>366.69999999999993</v>
      </c>
      <c r="H2322" s="8">
        <f t="shared" si="72"/>
        <v>1</v>
      </c>
      <c r="I2322">
        <f t="shared" si="73"/>
        <v>2022</v>
      </c>
    </row>
    <row r="2323" spans="1:9" x14ac:dyDescent="0.15">
      <c r="A2323" t="s">
        <v>2427</v>
      </c>
      <c r="B2323" t="s">
        <v>29</v>
      </c>
      <c r="C2323" s="3">
        <v>0.2</v>
      </c>
      <c r="D2323" s="2">
        <v>44581.288952644478</v>
      </c>
      <c r="E2323" s="8">
        <f>(SUMIF(Invoice_Line_Items!B:B,Invoices!A2323,Invoice_Line_Items!G:G))</f>
        <v>2310.85</v>
      </c>
      <c r="F2323" s="8">
        <f>(SUMIF(Invoice_Line_Items!B:B,Invoices!A2323,Invoice_Line_Items!G:G))*(1-C2323)</f>
        <v>1848.68</v>
      </c>
      <c r="G2323" s="8">
        <f>SUMIF(Invoice_Line_Items!B:B,Invoices!A2323,Invoice_Line_Items!I:I)-(E2323-F2323)</f>
        <v>425.78000000000031</v>
      </c>
      <c r="H2323" s="8">
        <f t="shared" si="72"/>
        <v>1</v>
      </c>
      <c r="I2323">
        <f t="shared" si="73"/>
        <v>2022</v>
      </c>
    </row>
    <row r="2324" spans="1:9" x14ac:dyDescent="0.15">
      <c r="A2324" t="s">
        <v>2428</v>
      </c>
      <c r="B2324" t="s">
        <v>17</v>
      </c>
      <c r="C2324" s="3">
        <v>0</v>
      </c>
      <c r="D2324" s="2">
        <v>44581.395461388922</v>
      </c>
      <c r="E2324" s="8">
        <f>(SUMIF(Invoice_Line_Items!B:B,Invoices!A2324,Invoice_Line_Items!G:G))</f>
        <v>2403.6</v>
      </c>
      <c r="F2324" s="8">
        <f>(SUMIF(Invoice_Line_Items!B:B,Invoices!A2324,Invoice_Line_Items!G:G))*(1-C2324)</f>
        <v>2403.6</v>
      </c>
      <c r="G2324" s="8">
        <f>SUMIF(Invoice_Line_Items!B:B,Invoices!A2324,Invoice_Line_Items!I:I)-(E2324-F2324)</f>
        <v>711.5999999999998</v>
      </c>
      <c r="H2324" s="8">
        <f t="shared" si="72"/>
        <v>1</v>
      </c>
      <c r="I2324">
        <f t="shared" si="73"/>
        <v>2022</v>
      </c>
    </row>
    <row r="2325" spans="1:9" x14ac:dyDescent="0.15">
      <c r="A2325" t="s">
        <v>2429</v>
      </c>
      <c r="B2325" t="s">
        <v>19</v>
      </c>
      <c r="C2325" s="3">
        <v>0</v>
      </c>
      <c r="D2325" s="2">
        <v>44581.827540542625</v>
      </c>
      <c r="E2325" s="8">
        <f>(SUMIF(Invoice_Line_Items!B:B,Invoices!A2325,Invoice_Line_Items!G:G))</f>
        <v>1752.85</v>
      </c>
      <c r="F2325" s="8">
        <f>(SUMIF(Invoice_Line_Items!B:B,Invoices!A2325,Invoice_Line_Items!G:G))*(1-C2325)</f>
        <v>1752.85</v>
      </c>
      <c r="G2325" s="8">
        <f>SUMIF(Invoice_Line_Items!B:B,Invoices!A2325,Invoice_Line_Items!I:I)-(E2325-F2325)</f>
        <v>537.29999999999984</v>
      </c>
      <c r="H2325" s="8">
        <f t="shared" si="72"/>
        <v>1</v>
      </c>
      <c r="I2325">
        <f t="shared" si="73"/>
        <v>2022</v>
      </c>
    </row>
    <row r="2326" spans="1:9" x14ac:dyDescent="0.15">
      <c r="A2326" t="s">
        <v>2430</v>
      </c>
      <c r="B2326" t="s">
        <v>23</v>
      </c>
      <c r="C2326" s="3">
        <v>0</v>
      </c>
      <c r="D2326" s="2">
        <v>44581.881350410782</v>
      </c>
      <c r="E2326" s="8">
        <f>(SUMIF(Invoice_Line_Items!B:B,Invoices!A2326,Invoice_Line_Items!G:G))</f>
        <v>738.25</v>
      </c>
      <c r="F2326" s="8">
        <f>(SUMIF(Invoice_Line_Items!B:B,Invoices!A2326,Invoice_Line_Items!G:G))*(1-C2326)</f>
        <v>738.25</v>
      </c>
      <c r="G2326" s="8">
        <f>SUMIF(Invoice_Line_Items!B:B,Invoices!A2326,Invoice_Line_Items!I:I)-(E2326-F2326)</f>
        <v>244.39999999999995</v>
      </c>
      <c r="H2326" s="8">
        <f t="shared" si="72"/>
        <v>1</v>
      </c>
      <c r="I2326">
        <f t="shared" si="73"/>
        <v>2022</v>
      </c>
    </row>
    <row r="2327" spans="1:9" x14ac:dyDescent="0.15">
      <c r="A2327" t="s">
        <v>2431</v>
      </c>
      <c r="B2327" t="s">
        <v>20</v>
      </c>
      <c r="C2327" s="3">
        <v>0.2</v>
      </c>
      <c r="D2327" s="2">
        <v>44582.023764377853</v>
      </c>
      <c r="E2327" s="8">
        <f>(SUMIF(Invoice_Line_Items!B:B,Invoices!A2327,Invoice_Line_Items!G:G))</f>
        <v>791.80000000000007</v>
      </c>
      <c r="F2327" s="8">
        <f>(SUMIF(Invoice_Line_Items!B:B,Invoices!A2327,Invoice_Line_Items!G:G))*(1-C2327)</f>
        <v>633.44000000000005</v>
      </c>
      <c r="G2327" s="8">
        <f>SUMIF(Invoice_Line_Items!B:B,Invoices!A2327,Invoice_Line_Items!I:I)-(E2327-F2327)</f>
        <v>114.98999999999995</v>
      </c>
      <c r="H2327" s="8">
        <f t="shared" si="72"/>
        <v>1</v>
      </c>
      <c r="I2327">
        <f t="shared" si="73"/>
        <v>2022</v>
      </c>
    </row>
    <row r="2328" spans="1:9" x14ac:dyDescent="0.15">
      <c r="A2328" t="s">
        <v>2432</v>
      </c>
      <c r="B2328" t="s">
        <v>17</v>
      </c>
      <c r="C2328" s="3">
        <v>0</v>
      </c>
      <c r="D2328" s="2">
        <v>44582.299647326879</v>
      </c>
      <c r="E2328" s="8">
        <f>(SUMIF(Invoice_Line_Items!B:B,Invoices!A2328,Invoice_Line_Items!G:G))</f>
        <v>85.55</v>
      </c>
      <c r="F2328" s="8">
        <f>(SUMIF(Invoice_Line_Items!B:B,Invoices!A2328,Invoice_Line_Items!G:G))*(1-C2328)</f>
        <v>85.55</v>
      </c>
      <c r="G2328" s="8">
        <f>SUMIF(Invoice_Line_Items!B:B,Invoices!A2328,Invoice_Line_Items!I:I)-(E2328-F2328)</f>
        <v>49.849999999999994</v>
      </c>
      <c r="H2328" s="8">
        <f t="shared" si="72"/>
        <v>1</v>
      </c>
      <c r="I2328">
        <f t="shared" si="73"/>
        <v>2022</v>
      </c>
    </row>
    <row r="2329" spans="1:9" x14ac:dyDescent="0.15">
      <c r="A2329" t="s">
        <v>2433</v>
      </c>
      <c r="B2329" t="s">
        <v>19</v>
      </c>
      <c r="C2329" s="3">
        <v>0</v>
      </c>
      <c r="D2329" s="2">
        <v>44582.488777621402</v>
      </c>
      <c r="E2329" s="8">
        <f>(SUMIF(Invoice_Line_Items!B:B,Invoices!A2329,Invoice_Line_Items!G:G))</f>
        <v>499.44999999999993</v>
      </c>
      <c r="F2329" s="8">
        <f>(SUMIF(Invoice_Line_Items!B:B,Invoices!A2329,Invoice_Line_Items!G:G))*(1-C2329)</f>
        <v>499.44999999999993</v>
      </c>
      <c r="G2329" s="8">
        <f>SUMIF(Invoice_Line_Items!B:B,Invoices!A2329,Invoice_Line_Items!I:I)-(E2329-F2329)</f>
        <v>168.54999999999995</v>
      </c>
      <c r="H2329" s="8">
        <f t="shared" si="72"/>
        <v>1</v>
      </c>
      <c r="I2329">
        <f t="shared" si="73"/>
        <v>2022</v>
      </c>
    </row>
    <row r="2330" spans="1:9" x14ac:dyDescent="0.15">
      <c r="A2330" t="s">
        <v>2434</v>
      </c>
      <c r="B2330" t="s">
        <v>29</v>
      </c>
      <c r="C2330" s="3">
        <v>0</v>
      </c>
      <c r="D2330" s="2">
        <v>44582.914011542241</v>
      </c>
      <c r="E2330" s="8">
        <f>(SUMIF(Invoice_Line_Items!B:B,Invoices!A2330,Invoice_Line_Items!G:G))</f>
        <v>1146.5500000000002</v>
      </c>
      <c r="F2330" s="8">
        <f>(SUMIF(Invoice_Line_Items!B:B,Invoices!A2330,Invoice_Line_Items!G:G))*(1-C2330)</f>
        <v>1146.5500000000002</v>
      </c>
      <c r="G2330" s="8">
        <f>SUMIF(Invoice_Line_Items!B:B,Invoices!A2330,Invoice_Line_Items!I:I)-(E2330-F2330)</f>
        <v>395.15</v>
      </c>
      <c r="H2330" s="8">
        <f t="shared" si="72"/>
        <v>1</v>
      </c>
      <c r="I2330">
        <f t="shared" si="73"/>
        <v>2022</v>
      </c>
    </row>
    <row r="2331" spans="1:9" x14ac:dyDescent="0.15">
      <c r="A2331" t="s">
        <v>2435</v>
      </c>
      <c r="B2331" t="s">
        <v>17</v>
      </c>
      <c r="C2331" s="3">
        <v>0</v>
      </c>
      <c r="D2331" s="2">
        <v>44583.19833598582</v>
      </c>
      <c r="E2331" s="8">
        <f>(SUMIF(Invoice_Line_Items!B:B,Invoices!A2331,Invoice_Line_Items!G:G))</f>
        <v>1308.45</v>
      </c>
      <c r="F2331" s="8">
        <f>(SUMIF(Invoice_Line_Items!B:B,Invoices!A2331,Invoice_Line_Items!G:G))*(1-C2331)</f>
        <v>1308.45</v>
      </c>
      <c r="G2331" s="8">
        <f>SUMIF(Invoice_Line_Items!B:B,Invoices!A2331,Invoice_Line_Items!I:I)-(E2331-F2331)</f>
        <v>407.69999999999987</v>
      </c>
      <c r="H2331" s="8">
        <f t="shared" si="72"/>
        <v>1</v>
      </c>
      <c r="I2331">
        <f t="shared" si="73"/>
        <v>2022</v>
      </c>
    </row>
    <row r="2332" spans="1:9" x14ac:dyDescent="0.15">
      <c r="A2332" t="s">
        <v>2436</v>
      </c>
      <c r="B2332" t="s">
        <v>29</v>
      </c>
      <c r="C2332" s="3">
        <v>0.1</v>
      </c>
      <c r="D2332" s="2">
        <v>44583.586426727503</v>
      </c>
      <c r="E2332" s="8">
        <f>(SUMIF(Invoice_Line_Items!B:B,Invoices!A2332,Invoice_Line_Items!G:G))</f>
        <v>3.5</v>
      </c>
      <c r="F2332" s="8">
        <f>(SUMIF(Invoice_Line_Items!B:B,Invoices!A2332,Invoice_Line_Items!G:G))*(1-C2332)</f>
        <v>3.15</v>
      </c>
      <c r="G2332" s="8">
        <f>SUMIF(Invoice_Line_Items!B:B,Invoices!A2332,Invoice_Line_Items!I:I)-(E2332-F2332)</f>
        <v>0.19999999999999973</v>
      </c>
      <c r="H2332" s="8">
        <f t="shared" si="72"/>
        <v>1</v>
      </c>
      <c r="I2332">
        <f t="shared" si="73"/>
        <v>2022</v>
      </c>
    </row>
    <row r="2333" spans="1:9" x14ac:dyDescent="0.15">
      <c r="A2333" t="s">
        <v>2437</v>
      </c>
      <c r="B2333" t="s">
        <v>18</v>
      </c>
      <c r="C2333" s="3">
        <v>0</v>
      </c>
      <c r="D2333" s="2">
        <v>44583.954661202813</v>
      </c>
      <c r="E2333" s="8">
        <f>(SUMIF(Invoice_Line_Items!B:B,Invoices!A2333,Invoice_Line_Items!G:G))</f>
        <v>1472.3</v>
      </c>
      <c r="F2333" s="8">
        <f>(SUMIF(Invoice_Line_Items!B:B,Invoices!A2333,Invoice_Line_Items!G:G))*(1-C2333)</f>
        <v>1472.3</v>
      </c>
      <c r="G2333" s="8">
        <f>SUMIF(Invoice_Line_Items!B:B,Invoices!A2333,Invoice_Line_Items!I:I)-(E2333-F2333)</f>
        <v>542.1</v>
      </c>
      <c r="H2333" s="8">
        <f t="shared" si="72"/>
        <v>1</v>
      </c>
      <c r="I2333">
        <f t="shared" si="73"/>
        <v>2022</v>
      </c>
    </row>
    <row r="2334" spans="1:9" x14ac:dyDescent="0.15">
      <c r="A2334" t="s">
        <v>2438</v>
      </c>
      <c r="B2334" t="s">
        <v>19</v>
      </c>
      <c r="C2334" s="3">
        <v>0</v>
      </c>
      <c r="D2334" s="2">
        <v>44584.151590568676</v>
      </c>
      <c r="E2334" s="8">
        <f>(SUMIF(Invoice_Line_Items!B:B,Invoices!A2334,Invoice_Line_Items!G:G))</f>
        <v>87.5</v>
      </c>
      <c r="F2334" s="8">
        <f>(SUMIF(Invoice_Line_Items!B:B,Invoices!A2334,Invoice_Line_Items!G:G))*(1-C2334)</f>
        <v>87.5</v>
      </c>
      <c r="G2334" s="8">
        <f>SUMIF(Invoice_Line_Items!B:B,Invoices!A2334,Invoice_Line_Items!I:I)-(E2334-F2334)</f>
        <v>13.749999999999996</v>
      </c>
      <c r="H2334" s="8">
        <f t="shared" si="72"/>
        <v>1</v>
      </c>
      <c r="I2334">
        <f t="shared" si="73"/>
        <v>2022</v>
      </c>
    </row>
    <row r="2335" spans="1:9" x14ac:dyDescent="0.15">
      <c r="A2335" t="s">
        <v>2439</v>
      </c>
      <c r="B2335" t="s">
        <v>21</v>
      </c>
      <c r="C2335" s="3">
        <v>0</v>
      </c>
      <c r="D2335" s="2">
        <v>44584.29029669935</v>
      </c>
      <c r="E2335" s="8">
        <f>(SUMIF(Invoice_Line_Items!B:B,Invoices!A2335,Invoice_Line_Items!G:G))</f>
        <v>3952.5999999999995</v>
      </c>
      <c r="F2335" s="8">
        <f>(SUMIF(Invoice_Line_Items!B:B,Invoices!A2335,Invoice_Line_Items!G:G))*(1-C2335)</f>
        <v>3952.5999999999995</v>
      </c>
      <c r="G2335" s="8">
        <f>SUMIF(Invoice_Line_Items!B:B,Invoices!A2335,Invoice_Line_Items!I:I)-(E2335-F2335)</f>
        <v>1434.1999999999998</v>
      </c>
      <c r="H2335" s="8">
        <f t="shared" si="72"/>
        <v>1</v>
      </c>
      <c r="I2335">
        <f t="shared" si="73"/>
        <v>2022</v>
      </c>
    </row>
    <row r="2336" spans="1:9" x14ac:dyDescent="0.15">
      <c r="A2336" t="s">
        <v>2440</v>
      </c>
      <c r="B2336" t="s">
        <v>18</v>
      </c>
      <c r="C2336" s="3">
        <v>0</v>
      </c>
      <c r="D2336" s="2">
        <v>44584.361274695621</v>
      </c>
      <c r="E2336" s="8">
        <f>(SUMIF(Invoice_Line_Items!B:B,Invoices!A2336,Invoice_Line_Items!G:G))</f>
        <v>799.5</v>
      </c>
      <c r="F2336" s="8">
        <f>(SUMIF(Invoice_Line_Items!B:B,Invoices!A2336,Invoice_Line_Items!G:G))*(1-C2336)</f>
        <v>799.5</v>
      </c>
      <c r="G2336" s="8">
        <f>SUMIF(Invoice_Line_Items!B:B,Invoices!A2336,Invoice_Line_Items!I:I)-(E2336-F2336)</f>
        <v>279.5</v>
      </c>
      <c r="H2336" s="8">
        <f t="shared" si="72"/>
        <v>1</v>
      </c>
      <c r="I2336">
        <f t="shared" si="73"/>
        <v>2022</v>
      </c>
    </row>
    <row r="2337" spans="1:9" x14ac:dyDescent="0.15">
      <c r="A2337" t="s">
        <v>2441</v>
      </c>
      <c r="B2337" t="s">
        <v>25</v>
      </c>
      <c r="C2337" s="3">
        <v>0.1</v>
      </c>
      <c r="D2337" s="2">
        <v>44584.364416176111</v>
      </c>
      <c r="E2337" s="8">
        <f>(SUMIF(Invoice_Line_Items!B:B,Invoices!A2337,Invoice_Line_Items!G:G))</f>
        <v>2021.8000000000002</v>
      </c>
      <c r="F2337" s="8">
        <f>(SUMIF(Invoice_Line_Items!B:B,Invoices!A2337,Invoice_Line_Items!G:G))*(1-C2337)</f>
        <v>1819.6200000000001</v>
      </c>
      <c r="G2337" s="8">
        <f>SUMIF(Invoice_Line_Items!B:B,Invoices!A2337,Invoice_Line_Items!I:I)-(E2337-F2337)</f>
        <v>455.36999999999978</v>
      </c>
      <c r="H2337" s="8">
        <f t="shared" si="72"/>
        <v>1</v>
      </c>
      <c r="I2337">
        <f t="shared" si="73"/>
        <v>2022</v>
      </c>
    </row>
    <row r="2338" spans="1:9" x14ac:dyDescent="0.15">
      <c r="A2338" t="s">
        <v>2442</v>
      </c>
      <c r="B2338" t="s">
        <v>22</v>
      </c>
      <c r="C2338" s="3">
        <v>0</v>
      </c>
      <c r="D2338" s="2">
        <v>44584.664319234107</v>
      </c>
      <c r="E2338" s="8">
        <f>(SUMIF(Invoice_Line_Items!B:B,Invoices!A2338,Invoice_Line_Items!G:G))</f>
        <v>5806.1999999999989</v>
      </c>
      <c r="F2338" s="8">
        <f>(SUMIF(Invoice_Line_Items!B:B,Invoices!A2338,Invoice_Line_Items!G:G))*(1-C2338)</f>
        <v>5806.1999999999989</v>
      </c>
      <c r="G2338" s="8">
        <f>SUMIF(Invoice_Line_Items!B:B,Invoices!A2338,Invoice_Line_Items!I:I)-(E2338-F2338)</f>
        <v>2061.1999999999998</v>
      </c>
      <c r="H2338" s="8">
        <f t="shared" si="72"/>
        <v>1</v>
      </c>
      <c r="I2338">
        <f t="shared" si="73"/>
        <v>2022</v>
      </c>
    </row>
    <row r="2339" spans="1:9" x14ac:dyDescent="0.15">
      <c r="A2339" t="s">
        <v>2443</v>
      </c>
      <c r="B2339" t="s">
        <v>20</v>
      </c>
      <c r="C2339" s="3">
        <v>0</v>
      </c>
      <c r="D2339" s="2">
        <v>44584.885752820788</v>
      </c>
      <c r="E2339" s="8">
        <f>(SUMIF(Invoice_Line_Items!B:B,Invoices!A2339,Invoice_Line_Items!G:G))</f>
        <v>1525.05</v>
      </c>
      <c r="F2339" s="8">
        <f>(SUMIF(Invoice_Line_Items!B:B,Invoices!A2339,Invoice_Line_Items!G:G))*(1-C2339)</f>
        <v>1525.05</v>
      </c>
      <c r="G2339" s="8">
        <f>SUMIF(Invoice_Line_Items!B:B,Invoices!A2339,Invoice_Line_Items!I:I)-(E2339-F2339)</f>
        <v>666.7</v>
      </c>
      <c r="H2339" s="8">
        <f t="shared" si="72"/>
        <v>1</v>
      </c>
      <c r="I2339">
        <f t="shared" si="73"/>
        <v>2022</v>
      </c>
    </row>
    <row r="2340" spans="1:9" x14ac:dyDescent="0.15">
      <c r="A2340" t="s">
        <v>2444</v>
      </c>
      <c r="B2340" t="s">
        <v>23</v>
      </c>
      <c r="C2340" s="3">
        <v>0</v>
      </c>
      <c r="D2340" s="2">
        <v>44585.049677814837</v>
      </c>
      <c r="E2340" s="8">
        <f>(SUMIF(Invoice_Line_Items!B:B,Invoices!A2340,Invoice_Line_Items!G:G))</f>
        <v>253.7</v>
      </c>
      <c r="F2340" s="8">
        <f>(SUMIF(Invoice_Line_Items!B:B,Invoices!A2340,Invoice_Line_Items!G:G))*(1-C2340)</f>
        <v>253.7</v>
      </c>
      <c r="G2340" s="8">
        <f>SUMIF(Invoice_Line_Items!B:B,Invoices!A2340,Invoice_Line_Items!I:I)-(E2340-F2340)</f>
        <v>75.599999999999994</v>
      </c>
      <c r="H2340" s="8">
        <f t="shared" si="72"/>
        <v>1</v>
      </c>
      <c r="I2340">
        <f t="shared" si="73"/>
        <v>2022</v>
      </c>
    </row>
    <row r="2341" spans="1:9" x14ac:dyDescent="0.15">
      <c r="A2341" t="s">
        <v>2445</v>
      </c>
      <c r="B2341" t="s">
        <v>23</v>
      </c>
      <c r="C2341" s="3">
        <v>0</v>
      </c>
      <c r="D2341" s="2">
        <v>44585.072052525713</v>
      </c>
      <c r="E2341" s="8">
        <f>(SUMIF(Invoice_Line_Items!B:B,Invoices!A2341,Invoice_Line_Items!G:G))</f>
        <v>373.44999999999993</v>
      </c>
      <c r="F2341" s="8">
        <f>(SUMIF(Invoice_Line_Items!B:B,Invoices!A2341,Invoice_Line_Items!G:G))*(1-C2341)</f>
        <v>373.44999999999993</v>
      </c>
      <c r="G2341" s="8">
        <f>SUMIF(Invoice_Line_Items!B:B,Invoices!A2341,Invoice_Line_Items!I:I)-(E2341-F2341)</f>
        <v>162.6</v>
      </c>
      <c r="H2341" s="8">
        <f t="shared" si="72"/>
        <v>1</v>
      </c>
      <c r="I2341">
        <f t="shared" si="73"/>
        <v>2022</v>
      </c>
    </row>
    <row r="2342" spans="1:9" x14ac:dyDescent="0.15">
      <c r="A2342" t="s">
        <v>2446</v>
      </c>
      <c r="B2342" t="s">
        <v>17</v>
      </c>
      <c r="C2342" s="3">
        <v>0.1</v>
      </c>
      <c r="D2342" s="2">
        <v>44585.522430845485</v>
      </c>
      <c r="E2342" s="8">
        <f>(SUMIF(Invoice_Line_Items!B:B,Invoices!A2342,Invoice_Line_Items!G:G))</f>
        <v>185.6</v>
      </c>
      <c r="F2342" s="8">
        <f>(SUMIF(Invoice_Line_Items!B:B,Invoices!A2342,Invoice_Line_Items!G:G))*(1-C2342)</f>
        <v>167.04</v>
      </c>
      <c r="G2342" s="8">
        <f>SUMIF(Invoice_Line_Items!B:B,Invoices!A2342,Invoice_Line_Items!I:I)-(E2342-F2342)</f>
        <v>73.739999999999995</v>
      </c>
      <c r="H2342" s="8">
        <f t="shared" si="72"/>
        <v>1</v>
      </c>
      <c r="I2342">
        <f t="shared" si="73"/>
        <v>2022</v>
      </c>
    </row>
    <row r="2343" spans="1:9" x14ac:dyDescent="0.15">
      <c r="A2343" t="s">
        <v>2447</v>
      </c>
      <c r="B2343" t="s">
        <v>25</v>
      </c>
      <c r="C2343" s="3">
        <v>0</v>
      </c>
      <c r="D2343" s="2">
        <v>44585.980671748424</v>
      </c>
      <c r="E2343" s="8">
        <f>(SUMIF(Invoice_Line_Items!B:B,Invoices!A2343,Invoice_Line_Items!G:G))</f>
        <v>1780.5</v>
      </c>
      <c r="F2343" s="8">
        <f>(SUMIF(Invoice_Line_Items!B:B,Invoices!A2343,Invoice_Line_Items!G:G))*(1-C2343)</f>
        <v>1780.5</v>
      </c>
      <c r="G2343" s="8">
        <f>SUMIF(Invoice_Line_Items!B:B,Invoices!A2343,Invoice_Line_Items!I:I)-(E2343-F2343)</f>
        <v>677.59999999999991</v>
      </c>
      <c r="H2343" s="8">
        <f t="shared" si="72"/>
        <v>1</v>
      </c>
      <c r="I2343">
        <f t="shared" si="73"/>
        <v>2022</v>
      </c>
    </row>
    <row r="2344" spans="1:9" x14ac:dyDescent="0.15">
      <c r="A2344" t="s">
        <v>2448</v>
      </c>
      <c r="B2344" t="s">
        <v>21</v>
      </c>
      <c r="C2344" s="3">
        <v>0</v>
      </c>
      <c r="D2344" s="2">
        <v>44586.380166285526</v>
      </c>
      <c r="E2344" s="8">
        <f>(SUMIF(Invoice_Line_Items!B:B,Invoices!A2344,Invoice_Line_Items!G:G))</f>
        <v>1433.8</v>
      </c>
      <c r="F2344" s="8">
        <f>(SUMIF(Invoice_Line_Items!B:B,Invoices!A2344,Invoice_Line_Items!G:G))*(1-C2344)</f>
        <v>1433.8</v>
      </c>
      <c r="G2344" s="8">
        <f>SUMIF(Invoice_Line_Items!B:B,Invoices!A2344,Invoice_Line_Items!I:I)-(E2344-F2344)</f>
        <v>467.14999999999992</v>
      </c>
      <c r="H2344" s="8">
        <f t="shared" si="72"/>
        <v>1</v>
      </c>
      <c r="I2344">
        <f t="shared" si="73"/>
        <v>2022</v>
      </c>
    </row>
    <row r="2345" spans="1:9" x14ac:dyDescent="0.15">
      <c r="A2345" t="s">
        <v>2449</v>
      </c>
      <c r="B2345" t="s">
        <v>22</v>
      </c>
      <c r="C2345" s="3">
        <v>0</v>
      </c>
      <c r="D2345" s="2">
        <v>44586.493939994296</v>
      </c>
      <c r="E2345" s="8">
        <f>(SUMIF(Invoice_Line_Items!B:B,Invoices!A2345,Invoice_Line_Items!G:G))</f>
        <v>1043.4000000000001</v>
      </c>
      <c r="F2345" s="8">
        <f>(SUMIF(Invoice_Line_Items!B:B,Invoices!A2345,Invoice_Line_Items!G:G))*(1-C2345)</f>
        <v>1043.4000000000001</v>
      </c>
      <c r="G2345" s="8">
        <f>SUMIF(Invoice_Line_Items!B:B,Invoices!A2345,Invoice_Line_Items!I:I)-(E2345-F2345)</f>
        <v>393.49999999999994</v>
      </c>
      <c r="H2345" s="8">
        <f t="shared" si="72"/>
        <v>1</v>
      </c>
      <c r="I2345">
        <f t="shared" si="73"/>
        <v>2022</v>
      </c>
    </row>
    <row r="2346" spans="1:9" x14ac:dyDescent="0.15">
      <c r="A2346" t="s">
        <v>2450</v>
      </c>
      <c r="B2346" t="s">
        <v>23</v>
      </c>
      <c r="C2346" s="3">
        <v>0</v>
      </c>
      <c r="D2346" s="2">
        <v>44586.559924234083</v>
      </c>
      <c r="E2346" s="8">
        <f>(SUMIF(Invoice_Line_Items!B:B,Invoices!A2346,Invoice_Line_Items!G:G))</f>
        <v>9.9499999999999993</v>
      </c>
      <c r="F2346" s="8">
        <f>(SUMIF(Invoice_Line_Items!B:B,Invoices!A2346,Invoice_Line_Items!G:G))*(1-C2346)</f>
        <v>9.9499999999999993</v>
      </c>
      <c r="G2346" s="8">
        <f>SUMIF(Invoice_Line_Items!B:B,Invoices!A2346,Invoice_Line_Items!I:I)-(E2346-F2346)</f>
        <v>1.9499999999999993</v>
      </c>
      <c r="H2346" s="8">
        <f t="shared" si="72"/>
        <v>1</v>
      </c>
      <c r="I2346">
        <f t="shared" si="73"/>
        <v>2022</v>
      </c>
    </row>
    <row r="2347" spans="1:9" x14ac:dyDescent="0.15">
      <c r="A2347" t="s">
        <v>2451</v>
      </c>
      <c r="B2347" t="s">
        <v>19</v>
      </c>
      <c r="C2347" s="3">
        <v>0</v>
      </c>
      <c r="D2347" s="2">
        <v>44586.963693235171</v>
      </c>
      <c r="E2347" s="8">
        <f>(SUMIF(Invoice_Line_Items!B:B,Invoices!A2347,Invoice_Line_Items!G:G))</f>
        <v>8490.75</v>
      </c>
      <c r="F2347" s="8">
        <f>(SUMIF(Invoice_Line_Items!B:B,Invoices!A2347,Invoice_Line_Items!G:G))*(1-C2347)</f>
        <v>8490.75</v>
      </c>
      <c r="G2347" s="8">
        <f>SUMIF(Invoice_Line_Items!B:B,Invoices!A2347,Invoice_Line_Items!I:I)-(E2347-F2347)</f>
        <v>2952.0000000000005</v>
      </c>
      <c r="H2347" s="8">
        <f t="shared" si="72"/>
        <v>1</v>
      </c>
      <c r="I2347">
        <f t="shared" si="73"/>
        <v>2022</v>
      </c>
    </row>
    <row r="2348" spans="1:9" x14ac:dyDescent="0.15">
      <c r="A2348" t="s">
        <v>2452</v>
      </c>
      <c r="B2348" t="s">
        <v>18</v>
      </c>
      <c r="C2348" s="3">
        <v>0</v>
      </c>
      <c r="D2348" s="2">
        <v>44587.44957644659</v>
      </c>
      <c r="E2348" s="8">
        <f>(SUMIF(Invoice_Line_Items!B:B,Invoices!A2348,Invoice_Line_Items!G:G))</f>
        <v>1128.8999999999999</v>
      </c>
      <c r="F2348" s="8">
        <f>(SUMIF(Invoice_Line_Items!B:B,Invoices!A2348,Invoice_Line_Items!G:G))*(1-C2348)</f>
        <v>1128.8999999999999</v>
      </c>
      <c r="G2348" s="8">
        <f>SUMIF(Invoice_Line_Items!B:B,Invoices!A2348,Invoice_Line_Items!I:I)-(E2348-F2348)</f>
        <v>377.15</v>
      </c>
      <c r="H2348" s="8">
        <f t="shared" si="72"/>
        <v>1</v>
      </c>
      <c r="I2348">
        <f t="shared" si="73"/>
        <v>2022</v>
      </c>
    </row>
    <row r="2349" spans="1:9" x14ac:dyDescent="0.15">
      <c r="A2349" t="s">
        <v>2453</v>
      </c>
      <c r="B2349" t="s">
        <v>21</v>
      </c>
      <c r="C2349" s="3">
        <v>0.1</v>
      </c>
      <c r="D2349" s="2">
        <v>44587.482721382716</v>
      </c>
      <c r="E2349" s="8">
        <f>(SUMIF(Invoice_Line_Items!B:B,Invoices!A2349,Invoice_Line_Items!G:G))</f>
        <v>160.64999999999998</v>
      </c>
      <c r="F2349" s="8">
        <f>(SUMIF(Invoice_Line_Items!B:B,Invoices!A2349,Invoice_Line_Items!G:G))*(1-C2349)</f>
        <v>144.58499999999998</v>
      </c>
      <c r="G2349" s="8">
        <f>SUMIF(Invoice_Line_Items!B:B,Invoices!A2349,Invoice_Line_Items!I:I)-(E2349-F2349)</f>
        <v>45.084999999999994</v>
      </c>
      <c r="H2349" s="8">
        <f t="shared" si="72"/>
        <v>1</v>
      </c>
      <c r="I2349">
        <f t="shared" si="73"/>
        <v>2022</v>
      </c>
    </row>
    <row r="2350" spans="1:9" x14ac:dyDescent="0.15">
      <c r="A2350" t="s">
        <v>2454</v>
      </c>
      <c r="B2350" t="s">
        <v>20</v>
      </c>
      <c r="C2350" s="3">
        <v>0</v>
      </c>
      <c r="D2350" s="2">
        <v>44587.563973575721</v>
      </c>
      <c r="E2350" s="8">
        <f>(SUMIF(Invoice_Line_Items!B:B,Invoices!A2350,Invoice_Line_Items!G:G))</f>
        <v>155.39999999999998</v>
      </c>
      <c r="F2350" s="8">
        <f>(SUMIF(Invoice_Line_Items!B:B,Invoices!A2350,Invoice_Line_Items!G:G))*(1-C2350)</f>
        <v>155.39999999999998</v>
      </c>
      <c r="G2350" s="8">
        <f>SUMIF(Invoice_Line_Items!B:B,Invoices!A2350,Invoice_Line_Items!I:I)-(E2350-F2350)</f>
        <v>50.399999999999991</v>
      </c>
      <c r="H2350" s="8">
        <f t="shared" si="72"/>
        <v>1</v>
      </c>
      <c r="I2350">
        <f t="shared" si="73"/>
        <v>2022</v>
      </c>
    </row>
    <row r="2351" spans="1:9" x14ac:dyDescent="0.15">
      <c r="A2351" t="s">
        <v>2455</v>
      </c>
      <c r="B2351" t="s">
        <v>21</v>
      </c>
      <c r="C2351" s="3">
        <v>0</v>
      </c>
      <c r="D2351" s="2">
        <v>44587.658857496957</v>
      </c>
      <c r="E2351" s="8">
        <f>(SUMIF(Invoice_Line_Items!B:B,Invoices!A2351,Invoice_Line_Items!G:G))</f>
        <v>23.9</v>
      </c>
      <c r="F2351" s="8">
        <f>(SUMIF(Invoice_Line_Items!B:B,Invoices!A2351,Invoice_Line_Items!G:G))*(1-C2351)</f>
        <v>23.9</v>
      </c>
      <c r="G2351" s="8">
        <f>SUMIF(Invoice_Line_Items!B:B,Invoices!A2351,Invoice_Line_Items!I:I)-(E2351-F2351)</f>
        <v>8.7499999999999982</v>
      </c>
      <c r="H2351" s="8">
        <f t="shared" si="72"/>
        <v>1</v>
      </c>
      <c r="I2351">
        <f t="shared" si="73"/>
        <v>2022</v>
      </c>
    </row>
    <row r="2352" spans="1:9" x14ac:dyDescent="0.15">
      <c r="A2352" t="s">
        <v>2456</v>
      </c>
      <c r="B2352" t="s">
        <v>19</v>
      </c>
      <c r="C2352" s="3">
        <v>0.1</v>
      </c>
      <c r="D2352" s="2">
        <v>44588.026806825597</v>
      </c>
      <c r="E2352" s="8">
        <f>(SUMIF(Invoice_Line_Items!B:B,Invoices!A2352,Invoice_Line_Items!G:G))</f>
        <v>687.34999999999991</v>
      </c>
      <c r="F2352" s="8">
        <f>(SUMIF(Invoice_Line_Items!B:B,Invoices!A2352,Invoice_Line_Items!G:G))*(1-C2352)</f>
        <v>618.6149999999999</v>
      </c>
      <c r="G2352" s="8">
        <f>SUMIF(Invoice_Line_Items!B:B,Invoices!A2352,Invoice_Line_Items!I:I)-(E2352-F2352)</f>
        <v>300.11499999999995</v>
      </c>
      <c r="H2352" s="8">
        <f t="shared" si="72"/>
        <v>1</v>
      </c>
      <c r="I2352">
        <f t="shared" si="73"/>
        <v>2022</v>
      </c>
    </row>
    <row r="2353" spans="1:9" x14ac:dyDescent="0.15">
      <c r="A2353" t="s">
        <v>2457</v>
      </c>
      <c r="B2353" t="s">
        <v>17</v>
      </c>
      <c r="C2353" s="3">
        <v>0</v>
      </c>
      <c r="D2353" s="2">
        <v>44588.12108473343</v>
      </c>
      <c r="E2353" s="8">
        <f>(SUMIF(Invoice_Line_Items!B:B,Invoices!A2353,Invoice_Line_Items!G:G))</f>
        <v>1.5</v>
      </c>
      <c r="F2353" s="8">
        <f>(SUMIF(Invoice_Line_Items!B:B,Invoices!A2353,Invoice_Line_Items!G:G))*(1-C2353)</f>
        <v>1.5</v>
      </c>
      <c r="G2353" s="8">
        <f>SUMIF(Invoice_Line_Items!B:B,Invoices!A2353,Invoice_Line_Items!I:I)-(E2353-F2353)</f>
        <v>0.5</v>
      </c>
      <c r="H2353" s="8">
        <f t="shared" si="72"/>
        <v>1</v>
      </c>
      <c r="I2353">
        <f t="shared" si="73"/>
        <v>2022</v>
      </c>
    </row>
    <row r="2354" spans="1:9" x14ac:dyDescent="0.15">
      <c r="A2354" t="s">
        <v>2458</v>
      </c>
      <c r="B2354" t="s">
        <v>22</v>
      </c>
      <c r="C2354" s="3">
        <v>0</v>
      </c>
      <c r="D2354" s="2">
        <v>44588.490706595832</v>
      </c>
      <c r="E2354" s="8">
        <f>(SUMIF(Invoice_Line_Items!B:B,Invoices!A2354,Invoice_Line_Items!G:G))</f>
        <v>101.5</v>
      </c>
      <c r="F2354" s="8">
        <f>(SUMIF(Invoice_Line_Items!B:B,Invoices!A2354,Invoice_Line_Items!G:G))*(1-C2354)</f>
        <v>101.5</v>
      </c>
      <c r="G2354" s="8">
        <f>SUMIF(Invoice_Line_Items!B:B,Invoices!A2354,Invoice_Line_Items!I:I)-(E2354-F2354)</f>
        <v>51.699999999999989</v>
      </c>
      <c r="H2354" s="8">
        <f t="shared" si="72"/>
        <v>1</v>
      </c>
      <c r="I2354">
        <f t="shared" si="73"/>
        <v>2022</v>
      </c>
    </row>
    <row r="2355" spans="1:9" x14ac:dyDescent="0.15">
      <c r="A2355" t="s">
        <v>2459</v>
      </c>
      <c r="B2355" t="s">
        <v>19</v>
      </c>
      <c r="C2355" s="3">
        <v>0</v>
      </c>
      <c r="D2355" s="2">
        <v>44588.604906750268</v>
      </c>
      <c r="E2355" s="8">
        <f>(SUMIF(Invoice_Line_Items!B:B,Invoices!A2355,Invoice_Line_Items!G:G))</f>
        <v>708.80000000000007</v>
      </c>
      <c r="F2355" s="8">
        <f>(SUMIF(Invoice_Line_Items!B:B,Invoices!A2355,Invoice_Line_Items!G:G))*(1-C2355)</f>
        <v>708.80000000000007</v>
      </c>
      <c r="G2355" s="8">
        <f>SUMIF(Invoice_Line_Items!B:B,Invoices!A2355,Invoice_Line_Items!I:I)-(E2355-F2355)</f>
        <v>265.2</v>
      </c>
      <c r="H2355" s="8">
        <f t="shared" si="72"/>
        <v>1</v>
      </c>
      <c r="I2355">
        <f t="shared" si="73"/>
        <v>2022</v>
      </c>
    </row>
    <row r="2356" spans="1:9" x14ac:dyDescent="0.15">
      <c r="A2356" t="s">
        <v>2460</v>
      </c>
      <c r="B2356" t="s">
        <v>22</v>
      </c>
      <c r="C2356" s="3">
        <v>0.1</v>
      </c>
      <c r="D2356" s="2">
        <v>44589.009332984009</v>
      </c>
      <c r="E2356" s="8">
        <f>(SUMIF(Invoice_Line_Items!B:B,Invoices!A2356,Invoice_Line_Items!G:G))</f>
        <v>7164.05</v>
      </c>
      <c r="F2356" s="8">
        <f>(SUMIF(Invoice_Line_Items!B:B,Invoices!A2356,Invoice_Line_Items!G:G))*(1-C2356)</f>
        <v>6447.6450000000004</v>
      </c>
      <c r="G2356" s="8">
        <f>SUMIF(Invoice_Line_Items!B:B,Invoices!A2356,Invoice_Line_Items!I:I)-(E2356-F2356)</f>
        <v>2229.3950000000009</v>
      </c>
      <c r="H2356" s="8">
        <f t="shared" si="72"/>
        <v>1</v>
      </c>
      <c r="I2356">
        <f t="shared" si="73"/>
        <v>2022</v>
      </c>
    </row>
    <row r="2357" spans="1:9" x14ac:dyDescent="0.15">
      <c r="A2357" t="s">
        <v>2461</v>
      </c>
      <c r="B2357" t="s">
        <v>17</v>
      </c>
      <c r="C2357" s="3">
        <v>0</v>
      </c>
      <c r="D2357" s="2">
        <v>44589.136034389296</v>
      </c>
      <c r="E2357" s="8">
        <f>(SUMIF(Invoice_Line_Items!B:B,Invoices!A2357,Invoice_Line_Items!G:G))</f>
        <v>21.85</v>
      </c>
      <c r="F2357" s="8">
        <f>(SUMIF(Invoice_Line_Items!B:B,Invoices!A2357,Invoice_Line_Items!G:G))*(1-C2357)</f>
        <v>21.85</v>
      </c>
      <c r="G2357" s="8">
        <f>SUMIF(Invoice_Line_Items!B:B,Invoices!A2357,Invoice_Line_Items!I:I)-(E2357-F2357)</f>
        <v>8.3000000000000007</v>
      </c>
      <c r="H2357" s="8">
        <f t="shared" si="72"/>
        <v>1</v>
      </c>
      <c r="I2357">
        <f t="shared" si="73"/>
        <v>2022</v>
      </c>
    </row>
    <row r="2358" spans="1:9" x14ac:dyDescent="0.15">
      <c r="A2358" t="s">
        <v>2462</v>
      </c>
      <c r="B2358" t="s">
        <v>24</v>
      </c>
      <c r="C2358" s="3">
        <v>0</v>
      </c>
      <c r="D2358" s="2">
        <v>44589.250306550028</v>
      </c>
      <c r="E2358" s="8">
        <f>(SUMIF(Invoice_Line_Items!B:B,Invoices!A2358,Invoice_Line_Items!G:G))</f>
        <v>302.25</v>
      </c>
      <c r="F2358" s="8">
        <f>(SUMIF(Invoice_Line_Items!B:B,Invoices!A2358,Invoice_Line_Items!G:G))*(1-C2358)</f>
        <v>302.25</v>
      </c>
      <c r="G2358" s="8">
        <f>SUMIF(Invoice_Line_Items!B:B,Invoices!A2358,Invoice_Line_Items!I:I)-(E2358-F2358)</f>
        <v>125.89999999999999</v>
      </c>
      <c r="H2358" s="8">
        <f t="shared" si="72"/>
        <v>1</v>
      </c>
      <c r="I2358">
        <f t="shared" si="73"/>
        <v>2022</v>
      </c>
    </row>
    <row r="2359" spans="1:9" x14ac:dyDescent="0.15">
      <c r="A2359" t="s">
        <v>2463</v>
      </c>
      <c r="B2359" t="s">
        <v>21</v>
      </c>
      <c r="C2359" s="3">
        <v>0</v>
      </c>
      <c r="D2359" s="2">
        <v>44589.356975407878</v>
      </c>
      <c r="E2359" s="8">
        <f>(SUMIF(Invoice_Line_Items!B:B,Invoices!A2359,Invoice_Line_Items!G:G))</f>
        <v>99.75</v>
      </c>
      <c r="F2359" s="8">
        <f>(SUMIF(Invoice_Line_Items!B:B,Invoices!A2359,Invoice_Line_Items!G:G))*(1-C2359)</f>
        <v>99.75</v>
      </c>
      <c r="G2359" s="8">
        <f>SUMIF(Invoice_Line_Items!B:B,Invoices!A2359,Invoice_Line_Items!I:I)-(E2359-F2359)</f>
        <v>37.25</v>
      </c>
      <c r="H2359" s="8">
        <f t="shared" si="72"/>
        <v>1</v>
      </c>
      <c r="I2359">
        <f t="shared" si="73"/>
        <v>2022</v>
      </c>
    </row>
    <row r="2360" spans="1:9" x14ac:dyDescent="0.15">
      <c r="A2360" t="s">
        <v>2464</v>
      </c>
      <c r="B2360" t="s">
        <v>17</v>
      </c>
      <c r="C2360" s="3">
        <v>0</v>
      </c>
      <c r="D2360" s="2">
        <v>44589.425889810955</v>
      </c>
      <c r="E2360" s="8">
        <f>(SUMIF(Invoice_Line_Items!B:B,Invoices!A2360,Invoice_Line_Items!G:G))</f>
        <v>298.95</v>
      </c>
      <c r="F2360" s="8">
        <f>(SUMIF(Invoice_Line_Items!B:B,Invoices!A2360,Invoice_Line_Items!G:G))*(1-C2360)</f>
        <v>298.95</v>
      </c>
      <c r="G2360" s="8">
        <f>SUMIF(Invoice_Line_Items!B:B,Invoices!A2360,Invoice_Line_Items!I:I)-(E2360-F2360)</f>
        <v>144.14999999999998</v>
      </c>
      <c r="H2360" s="8">
        <f t="shared" si="72"/>
        <v>1</v>
      </c>
      <c r="I2360">
        <f t="shared" si="73"/>
        <v>2022</v>
      </c>
    </row>
    <row r="2361" spans="1:9" x14ac:dyDescent="0.15">
      <c r="A2361" t="s">
        <v>2465</v>
      </c>
      <c r="B2361" t="s">
        <v>24</v>
      </c>
      <c r="C2361" s="3">
        <v>0.1</v>
      </c>
      <c r="D2361" s="2">
        <v>44589.523782246848</v>
      </c>
      <c r="E2361" s="8">
        <f>(SUMIF(Invoice_Line_Items!B:B,Invoices!A2361,Invoice_Line_Items!G:G))</f>
        <v>399</v>
      </c>
      <c r="F2361" s="8">
        <f>(SUMIF(Invoice_Line_Items!B:B,Invoices!A2361,Invoice_Line_Items!G:G))*(1-C2361)</f>
        <v>359.1</v>
      </c>
      <c r="G2361" s="8">
        <f>SUMIF(Invoice_Line_Items!B:B,Invoices!A2361,Invoice_Line_Items!I:I)-(E2361-F2361)</f>
        <v>109.10000000000002</v>
      </c>
      <c r="H2361" s="8">
        <f t="shared" si="72"/>
        <v>1</v>
      </c>
      <c r="I2361">
        <f t="shared" si="73"/>
        <v>2022</v>
      </c>
    </row>
    <row r="2362" spans="1:9" x14ac:dyDescent="0.15">
      <c r="A2362" t="s">
        <v>2466</v>
      </c>
      <c r="B2362" t="s">
        <v>19</v>
      </c>
      <c r="C2362" s="3">
        <v>0</v>
      </c>
      <c r="D2362" s="2">
        <v>44589.654104274006</v>
      </c>
      <c r="E2362" s="8">
        <f>(SUMIF(Invoice_Line_Items!B:B,Invoices!A2362,Invoice_Line_Items!G:G))</f>
        <v>1257.2</v>
      </c>
      <c r="F2362" s="8">
        <f>(SUMIF(Invoice_Line_Items!B:B,Invoices!A2362,Invoice_Line_Items!G:G))*(1-C2362)</f>
        <v>1257.2</v>
      </c>
      <c r="G2362" s="8">
        <f>SUMIF(Invoice_Line_Items!B:B,Invoices!A2362,Invoice_Line_Items!I:I)-(E2362-F2362)</f>
        <v>408.99999999999989</v>
      </c>
      <c r="H2362" s="8">
        <f t="shared" si="72"/>
        <v>1</v>
      </c>
      <c r="I2362">
        <f t="shared" si="73"/>
        <v>2022</v>
      </c>
    </row>
    <row r="2363" spans="1:9" x14ac:dyDescent="0.15">
      <c r="A2363" t="s">
        <v>2467</v>
      </c>
      <c r="B2363" t="s">
        <v>21</v>
      </c>
      <c r="C2363" s="3">
        <v>0.1</v>
      </c>
      <c r="D2363" s="2">
        <v>44589.907495039952</v>
      </c>
      <c r="E2363" s="8">
        <f>(SUMIF(Invoice_Line_Items!B:B,Invoices!A2363,Invoice_Line_Items!G:G))</f>
        <v>198.05</v>
      </c>
      <c r="F2363" s="8">
        <f>(SUMIF(Invoice_Line_Items!B:B,Invoices!A2363,Invoice_Line_Items!G:G))*(1-C2363)</f>
        <v>178.245</v>
      </c>
      <c r="G2363" s="8">
        <f>SUMIF(Invoice_Line_Items!B:B,Invoices!A2363,Invoice_Line_Items!I:I)-(E2363-F2363)</f>
        <v>62.844999999999999</v>
      </c>
      <c r="H2363" s="8">
        <f t="shared" si="72"/>
        <v>1</v>
      </c>
      <c r="I2363">
        <f t="shared" si="73"/>
        <v>2022</v>
      </c>
    </row>
    <row r="2364" spans="1:9" x14ac:dyDescent="0.15">
      <c r="A2364" t="s">
        <v>2468</v>
      </c>
      <c r="B2364" t="s">
        <v>20</v>
      </c>
      <c r="C2364" s="3">
        <v>0</v>
      </c>
      <c r="D2364" s="2">
        <v>44589.930188389881</v>
      </c>
      <c r="E2364" s="8">
        <f>(SUMIF(Invoice_Line_Items!B:B,Invoices!A2364,Invoice_Line_Items!G:G))</f>
        <v>325.94999999999993</v>
      </c>
      <c r="F2364" s="8">
        <f>(SUMIF(Invoice_Line_Items!B:B,Invoices!A2364,Invoice_Line_Items!G:G))*(1-C2364)</f>
        <v>325.94999999999993</v>
      </c>
      <c r="G2364" s="8">
        <f>SUMIF(Invoice_Line_Items!B:B,Invoices!A2364,Invoice_Line_Items!I:I)-(E2364-F2364)</f>
        <v>115.69999999999999</v>
      </c>
      <c r="H2364" s="8">
        <f t="shared" si="72"/>
        <v>1</v>
      </c>
      <c r="I2364">
        <f t="shared" si="73"/>
        <v>2022</v>
      </c>
    </row>
    <row r="2365" spans="1:9" x14ac:dyDescent="0.15">
      <c r="A2365" t="s">
        <v>2469</v>
      </c>
      <c r="B2365" t="s">
        <v>25</v>
      </c>
      <c r="C2365" s="3">
        <v>0.1</v>
      </c>
      <c r="D2365" s="2">
        <v>44590.370631743055</v>
      </c>
      <c r="E2365" s="8">
        <f>(SUMIF(Invoice_Line_Items!B:B,Invoices!A2365,Invoice_Line_Items!G:G))</f>
        <v>7787.3999999999987</v>
      </c>
      <c r="F2365" s="8">
        <f>(SUMIF(Invoice_Line_Items!B:B,Invoices!A2365,Invoice_Line_Items!G:G))*(1-C2365)</f>
        <v>7008.6599999999989</v>
      </c>
      <c r="G2365" s="8">
        <f>SUMIF(Invoice_Line_Items!B:B,Invoices!A2365,Invoice_Line_Items!I:I)-(E2365-F2365)</f>
        <v>1776.6599999999999</v>
      </c>
      <c r="H2365" s="8">
        <f t="shared" si="72"/>
        <v>1</v>
      </c>
      <c r="I2365">
        <f t="shared" si="73"/>
        <v>2022</v>
      </c>
    </row>
    <row r="2366" spans="1:9" x14ac:dyDescent="0.15">
      <c r="A2366" t="s">
        <v>2470</v>
      </c>
      <c r="B2366" t="s">
        <v>24</v>
      </c>
      <c r="C2366" s="3">
        <v>0.1</v>
      </c>
      <c r="D2366" s="2">
        <v>44590.436209288535</v>
      </c>
      <c r="E2366" s="8">
        <f>(SUMIF(Invoice_Line_Items!B:B,Invoices!A2366,Invoice_Line_Items!G:G))</f>
        <v>752.7</v>
      </c>
      <c r="F2366" s="8">
        <f>(SUMIF(Invoice_Line_Items!B:B,Invoices!A2366,Invoice_Line_Items!G:G))*(1-C2366)</f>
        <v>677.43000000000006</v>
      </c>
      <c r="G2366" s="8">
        <f>SUMIF(Invoice_Line_Items!B:B,Invoices!A2366,Invoice_Line_Items!I:I)-(E2366-F2366)</f>
        <v>220.13000000000005</v>
      </c>
      <c r="H2366" s="8">
        <f t="shared" si="72"/>
        <v>1</v>
      </c>
      <c r="I2366">
        <f t="shared" si="73"/>
        <v>2022</v>
      </c>
    </row>
    <row r="2367" spans="1:9" x14ac:dyDescent="0.15">
      <c r="A2367" t="s">
        <v>2471</v>
      </c>
      <c r="B2367" t="s">
        <v>17</v>
      </c>
      <c r="C2367" s="3">
        <v>0</v>
      </c>
      <c r="D2367" s="2">
        <v>44590.849612715741</v>
      </c>
      <c r="E2367" s="8">
        <f>(SUMIF(Invoice_Line_Items!B:B,Invoices!A2367,Invoice_Line_Items!G:G))</f>
        <v>1298.8</v>
      </c>
      <c r="F2367" s="8">
        <f>(SUMIF(Invoice_Line_Items!B:B,Invoices!A2367,Invoice_Line_Items!G:G))*(1-C2367)</f>
        <v>1298.8</v>
      </c>
      <c r="G2367" s="8">
        <f>SUMIF(Invoice_Line_Items!B:B,Invoices!A2367,Invoice_Line_Items!I:I)-(E2367-F2367)</f>
        <v>571.79999999999995</v>
      </c>
      <c r="H2367" s="8">
        <f t="shared" si="72"/>
        <v>1</v>
      </c>
      <c r="I2367">
        <f t="shared" si="73"/>
        <v>2022</v>
      </c>
    </row>
    <row r="2368" spans="1:9" x14ac:dyDescent="0.15">
      <c r="A2368" t="s">
        <v>2472</v>
      </c>
      <c r="B2368" t="s">
        <v>21</v>
      </c>
      <c r="C2368" s="3">
        <v>0</v>
      </c>
      <c r="D2368" s="2">
        <v>44591.216892938413</v>
      </c>
      <c r="E2368" s="8">
        <f>(SUMIF(Invoice_Line_Items!B:B,Invoices!A2368,Invoice_Line_Items!G:G))</f>
        <v>165.75</v>
      </c>
      <c r="F2368" s="8">
        <f>(SUMIF(Invoice_Line_Items!B:B,Invoices!A2368,Invoice_Line_Items!G:G))*(1-C2368)</f>
        <v>165.75</v>
      </c>
      <c r="G2368" s="8">
        <f>SUMIF(Invoice_Line_Items!B:B,Invoices!A2368,Invoice_Line_Items!I:I)-(E2368-F2368)</f>
        <v>53.249999999999986</v>
      </c>
      <c r="H2368" s="8">
        <f t="shared" si="72"/>
        <v>1</v>
      </c>
      <c r="I2368">
        <f t="shared" si="73"/>
        <v>2022</v>
      </c>
    </row>
    <row r="2369" spans="1:9" x14ac:dyDescent="0.15">
      <c r="A2369" t="s">
        <v>2473</v>
      </c>
      <c r="B2369" t="s">
        <v>29</v>
      </c>
      <c r="C2369" s="3">
        <v>0</v>
      </c>
      <c r="D2369" s="2">
        <v>44591.536455046618</v>
      </c>
      <c r="E2369" s="8">
        <f>(SUMIF(Invoice_Line_Items!B:B,Invoices!A2369,Invoice_Line_Items!G:G))</f>
        <v>3265.7999999999993</v>
      </c>
      <c r="F2369" s="8">
        <f>(SUMIF(Invoice_Line_Items!B:B,Invoices!A2369,Invoice_Line_Items!G:G))*(1-C2369)</f>
        <v>3265.7999999999993</v>
      </c>
      <c r="G2369" s="8">
        <f>SUMIF(Invoice_Line_Items!B:B,Invoices!A2369,Invoice_Line_Items!I:I)-(E2369-F2369)</f>
        <v>1164.2</v>
      </c>
      <c r="H2369" s="8">
        <f t="shared" si="72"/>
        <v>1</v>
      </c>
      <c r="I2369">
        <f t="shared" si="73"/>
        <v>2022</v>
      </c>
    </row>
    <row r="2370" spans="1:9" x14ac:dyDescent="0.15">
      <c r="A2370" t="s">
        <v>2474</v>
      </c>
      <c r="B2370" t="s">
        <v>17</v>
      </c>
      <c r="C2370" s="3">
        <v>0</v>
      </c>
      <c r="D2370" s="2">
        <v>44592.016402311303</v>
      </c>
      <c r="E2370" s="8">
        <f>(SUMIF(Invoice_Line_Items!B:B,Invoices!A2370,Invoice_Line_Items!G:G))</f>
        <v>48.25</v>
      </c>
      <c r="F2370" s="8">
        <f>(SUMIF(Invoice_Line_Items!B:B,Invoices!A2370,Invoice_Line_Items!G:G))*(1-C2370)</f>
        <v>48.25</v>
      </c>
      <c r="G2370" s="8">
        <f>SUMIF(Invoice_Line_Items!B:B,Invoices!A2370,Invoice_Line_Items!I:I)-(E2370-F2370)</f>
        <v>29.049999999999997</v>
      </c>
      <c r="H2370" s="8">
        <f t="shared" si="72"/>
        <v>1</v>
      </c>
      <c r="I2370">
        <f t="shared" si="73"/>
        <v>2022</v>
      </c>
    </row>
    <row r="2371" spans="1:9" x14ac:dyDescent="0.15">
      <c r="A2371" t="s">
        <v>2475</v>
      </c>
      <c r="B2371" t="s">
        <v>23</v>
      </c>
      <c r="C2371" s="3">
        <v>0</v>
      </c>
      <c r="D2371" s="2">
        <v>44592.31316643973</v>
      </c>
      <c r="E2371" s="8">
        <f>(SUMIF(Invoice_Line_Items!B:B,Invoices!A2371,Invoice_Line_Items!G:G))</f>
        <v>921.80000000000007</v>
      </c>
      <c r="F2371" s="8">
        <f>(SUMIF(Invoice_Line_Items!B:B,Invoices!A2371,Invoice_Line_Items!G:G))*(1-C2371)</f>
        <v>921.80000000000007</v>
      </c>
      <c r="G2371" s="8">
        <f>SUMIF(Invoice_Line_Items!B:B,Invoices!A2371,Invoice_Line_Items!I:I)-(E2371-F2371)</f>
        <v>322.89999999999998</v>
      </c>
      <c r="H2371" s="8">
        <f t="shared" ref="H2371:H2434" si="74">MONTH(D2371)</f>
        <v>1</v>
      </c>
      <c r="I2371">
        <f t="shared" ref="I2371:I2434" si="75">YEAR(D2371)</f>
        <v>2022</v>
      </c>
    </row>
    <row r="2372" spans="1:9" x14ac:dyDescent="0.15">
      <c r="A2372" t="s">
        <v>2476</v>
      </c>
      <c r="B2372" t="s">
        <v>21</v>
      </c>
      <c r="C2372" s="3">
        <v>0</v>
      </c>
      <c r="D2372" s="2">
        <v>44592.50770701404</v>
      </c>
      <c r="E2372" s="8">
        <f>(SUMIF(Invoice_Line_Items!B:B,Invoices!A2372,Invoice_Line_Items!G:G))</f>
        <v>181.24999999999997</v>
      </c>
      <c r="F2372" s="8">
        <f>(SUMIF(Invoice_Line_Items!B:B,Invoices!A2372,Invoice_Line_Items!G:G))*(1-C2372)</f>
        <v>181.24999999999997</v>
      </c>
      <c r="G2372" s="8">
        <f>SUMIF(Invoice_Line_Items!B:B,Invoices!A2372,Invoice_Line_Items!I:I)-(E2372-F2372)</f>
        <v>64.5</v>
      </c>
      <c r="H2372" s="8">
        <f t="shared" si="74"/>
        <v>1</v>
      </c>
      <c r="I2372">
        <f t="shared" si="75"/>
        <v>2022</v>
      </c>
    </row>
    <row r="2373" spans="1:9" x14ac:dyDescent="0.15">
      <c r="A2373" t="s">
        <v>2477</v>
      </c>
      <c r="B2373" t="s">
        <v>23</v>
      </c>
      <c r="C2373" s="3">
        <v>0.2</v>
      </c>
      <c r="D2373" s="2">
        <v>44592.668228649833</v>
      </c>
      <c r="E2373" s="8">
        <f>(SUMIF(Invoice_Line_Items!B:B,Invoices!A2373,Invoice_Line_Items!G:G))</f>
        <v>450.99999999999994</v>
      </c>
      <c r="F2373" s="8">
        <f>(SUMIF(Invoice_Line_Items!B:B,Invoices!A2373,Invoice_Line_Items!G:G))*(1-C2373)</f>
        <v>360.79999999999995</v>
      </c>
      <c r="G2373" s="8">
        <f>SUMIF(Invoice_Line_Items!B:B,Invoices!A2373,Invoice_Line_Items!I:I)-(E2373-F2373)</f>
        <v>195.34999999999997</v>
      </c>
      <c r="H2373" s="8">
        <f t="shared" si="74"/>
        <v>1</v>
      </c>
      <c r="I2373">
        <f t="shared" si="75"/>
        <v>2022</v>
      </c>
    </row>
    <row r="2374" spans="1:9" x14ac:dyDescent="0.15">
      <c r="A2374" t="s">
        <v>2478</v>
      </c>
      <c r="B2374" t="s">
        <v>24</v>
      </c>
      <c r="C2374" s="3">
        <v>0</v>
      </c>
      <c r="D2374" s="2">
        <v>44592.8013290663</v>
      </c>
      <c r="E2374" s="8">
        <f>(SUMIF(Invoice_Line_Items!B:B,Invoices!A2374,Invoice_Line_Items!G:G))</f>
        <v>8284.65</v>
      </c>
      <c r="F2374" s="8">
        <f>(SUMIF(Invoice_Line_Items!B:B,Invoices!A2374,Invoice_Line_Items!G:G))*(1-C2374)</f>
        <v>8284.65</v>
      </c>
      <c r="G2374" s="8">
        <f>SUMIF(Invoice_Line_Items!B:B,Invoices!A2374,Invoice_Line_Items!I:I)-(E2374-F2374)</f>
        <v>2980.15</v>
      </c>
      <c r="H2374" s="8">
        <f t="shared" si="74"/>
        <v>1</v>
      </c>
      <c r="I2374">
        <f t="shared" si="75"/>
        <v>2022</v>
      </c>
    </row>
    <row r="2375" spans="1:9" x14ac:dyDescent="0.15">
      <c r="A2375" t="s">
        <v>2479</v>
      </c>
      <c r="B2375" t="s">
        <v>18</v>
      </c>
      <c r="C2375" s="3">
        <v>0</v>
      </c>
      <c r="D2375" s="2">
        <v>44592.915810358689</v>
      </c>
      <c r="E2375" s="8">
        <f>(SUMIF(Invoice_Line_Items!B:B,Invoices!A2375,Invoice_Line_Items!G:G))</f>
        <v>1847.25</v>
      </c>
      <c r="F2375" s="8">
        <f>(SUMIF(Invoice_Line_Items!B:B,Invoices!A2375,Invoice_Line_Items!G:G))*(1-C2375)</f>
        <v>1847.25</v>
      </c>
      <c r="G2375" s="8">
        <f>SUMIF(Invoice_Line_Items!B:B,Invoices!A2375,Invoice_Line_Items!I:I)-(E2375-F2375)</f>
        <v>653.94999999999982</v>
      </c>
      <c r="H2375" s="8">
        <f t="shared" si="74"/>
        <v>1</v>
      </c>
      <c r="I2375">
        <f t="shared" si="75"/>
        <v>2022</v>
      </c>
    </row>
    <row r="2376" spans="1:9" x14ac:dyDescent="0.15">
      <c r="A2376" t="s">
        <v>2480</v>
      </c>
      <c r="B2376" t="s">
        <v>25</v>
      </c>
      <c r="C2376" s="3">
        <v>0</v>
      </c>
      <c r="D2376" s="2">
        <v>44592.953914934173</v>
      </c>
      <c r="E2376" s="8">
        <f>(SUMIF(Invoice_Line_Items!B:B,Invoices!A2376,Invoice_Line_Items!G:G))</f>
        <v>34.4</v>
      </c>
      <c r="F2376" s="8">
        <f>(SUMIF(Invoice_Line_Items!B:B,Invoices!A2376,Invoice_Line_Items!G:G))*(1-C2376)</f>
        <v>34.4</v>
      </c>
      <c r="G2376" s="8">
        <f>SUMIF(Invoice_Line_Items!B:B,Invoices!A2376,Invoice_Line_Items!I:I)-(E2376-F2376)</f>
        <v>16.649999999999999</v>
      </c>
      <c r="H2376" s="8">
        <f t="shared" si="74"/>
        <v>1</v>
      </c>
      <c r="I2376">
        <f t="shared" si="75"/>
        <v>2022</v>
      </c>
    </row>
    <row r="2377" spans="1:9" x14ac:dyDescent="0.15">
      <c r="A2377" t="s">
        <v>2481</v>
      </c>
      <c r="B2377" t="s">
        <v>20</v>
      </c>
      <c r="C2377" s="3">
        <v>0.1</v>
      </c>
      <c r="D2377" s="2">
        <v>44593.036695230796</v>
      </c>
      <c r="E2377" s="8">
        <f>(SUMIF(Invoice_Line_Items!B:B,Invoices!A2377,Invoice_Line_Items!G:G))</f>
        <v>30.9</v>
      </c>
      <c r="F2377" s="8">
        <f>(SUMIF(Invoice_Line_Items!B:B,Invoices!A2377,Invoice_Line_Items!G:G))*(1-C2377)</f>
        <v>27.81</v>
      </c>
      <c r="G2377" s="8">
        <f>SUMIF(Invoice_Line_Items!B:B,Invoices!A2377,Invoice_Line_Items!I:I)-(E2377-F2377)</f>
        <v>5.9599999999999991</v>
      </c>
      <c r="H2377" s="8">
        <f t="shared" si="74"/>
        <v>2</v>
      </c>
      <c r="I2377">
        <f t="shared" si="75"/>
        <v>2022</v>
      </c>
    </row>
    <row r="2378" spans="1:9" x14ac:dyDescent="0.15">
      <c r="A2378" t="s">
        <v>2482</v>
      </c>
      <c r="B2378" t="s">
        <v>19</v>
      </c>
      <c r="C2378" s="3">
        <v>0</v>
      </c>
      <c r="D2378" s="2">
        <v>44593.371851657008</v>
      </c>
      <c r="E2378" s="8">
        <f>(SUMIF(Invoice_Line_Items!B:B,Invoices!A2378,Invoice_Line_Items!G:G))</f>
        <v>194.9</v>
      </c>
      <c r="F2378" s="8">
        <f>(SUMIF(Invoice_Line_Items!B:B,Invoices!A2378,Invoice_Line_Items!G:G))*(1-C2378)</f>
        <v>194.9</v>
      </c>
      <c r="G2378" s="8">
        <f>SUMIF(Invoice_Line_Items!B:B,Invoices!A2378,Invoice_Line_Items!I:I)-(E2378-F2378)</f>
        <v>73.8</v>
      </c>
      <c r="H2378" s="8">
        <f t="shared" si="74"/>
        <v>2</v>
      </c>
      <c r="I2378">
        <f t="shared" si="75"/>
        <v>2022</v>
      </c>
    </row>
    <row r="2379" spans="1:9" x14ac:dyDescent="0.15">
      <c r="A2379" t="s">
        <v>2483</v>
      </c>
      <c r="B2379" t="s">
        <v>19</v>
      </c>
      <c r="C2379" s="3">
        <v>0.1</v>
      </c>
      <c r="D2379" s="2">
        <v>44593.602031397109</v>
      </c>
      <c r="E2379" s="8">
        <f>(SUMIF(Invoice_Line_Items!B:B,Invoices!A2379,Invoice_Line_Items!G:G))</f>
        <v>1366.5</v>
      </c>
      <c r="F2379" s="8">
        <f>(SUMIF(Invoice_Line_Items!B:B,Invoices!A2379,Invoice_Line_Items!G:G))*(1-C2379)</f>
        <v>1229.8500000000001</v>
      </c>
      <c r="G2379" s="8">
        <f>SUMIF(Invoice_Line_Items!B:B,Invoices!A2379,Invoice_Line_Items!I:I)-(E2379-F2379)</f>
        <v>306.25</v>
      </c>
      <c r="H2379" s="8">
        <f t="shared" si="74"/>
        <v>2</v>
      </c>
      <c r="I2379">
        <f t="shared" si="75"/>
        <v>2022</v>
      </c>
    </row>
    <row r="2380" spans="1:9" x14ac:dyDescent="0.15">
      <c r="A2380" t="s">
        <v>2484</v>
      </c>
      <c r="B2380" t="s">
        <v>29</v>
      </c>
      <c r="C2380" s="3">
        <v>0</v>
      </c>
      <c r="D2380" s="2">
        <v>44594.064410582956</v>
      </c>
      <c r="E2380" s="8">
        <f>(SUMIF(Invoice_Line_Items!B:B,Invoices!A2380,Invoice_Line_Items!G:G))</f>
        <v>883.2</v>
      </c>
      <c r="F2380" s="8">
        <f>(SUMIF(Invoice_Line_Items!B:B,Invoices!A2380,Invoice_Line_Items!G:G))*(1-C2380)</f>
        <v>883.2</v>
      </c>
      <c r="G2380" s="8">
        <f>SUMIF(Invoice_Line_Items!B:B,Invoices!A2380,Invoice_Line_Items!I:I)-(E2380-F2380)</f>
        <v>364.35</v>
      </c>
      <c r="H2380" s="8">
        <f t="shared" si="74"/>
        <v>2</v>
      </c>
      <c r="I2380">
        <f t="shared" si="75"/>
        <v>2022</v>
      </c>
    </row>
    <row r="2381" spans="1:9" x14ac:dyDescent="0.15">
      <c r="A2381" t="s">
        <v>2485</v>
      </c>
      <c r="B2381" t="s">
        <v>24</v>
      </c>
      <c r="C2381" s="3">
        <v>0</v>
      </c>
      <c r="D2381" s="2">
        <v>44594.175869414947</v>
      </c>
      <c r="E2381" s="8">
        <f>(SUMIF(Invoice_Line_Items!B:B,Invoices!A2381,Invoice_Line_Items!G:G))</f>
        <v>417.1</v>
      </c>
      <c r="F2381" s="8">
        <f>(SUMIF(Invoice_Line_Items!B:B,Invoices!A2381,Invoice_Line_Items!G:G))*(1-C2381)</f>
        <v>417.1</v>
      </c>
      <c r="G2381" s="8">
        <f>SUMIF(Invoice_Line_Items!B:B,Invoices!A2381,Invoice_Line_Items!I:I)-(E2381-F2381)</f>
        <v>155.55000000000001</v>
      </c>
      <c r="H2381" s="8">
        <f t="shared" si="74"/>
        <v>2</v>
      </c>
      <c r="I2381">
        <f t="shared" si="75"/>
        <v>2022</v>
      </c>
    </row>
    <row r="2382" spans="1:9" x14ac:dyDescent="0.15">
      <c r="A2382" t="s">
        <v>2486</v>
      </c>
      <c r="B2382" t="s">
        <v>17</v>
      </c>
      <c r="C2382" s="3">
        <v>0</v>
      </c>
      <c r="D2382" s="2">
        <v>44594.669650936987</v>
      </c>
      <c r="E2382" s="8">
        <f>(SUMIF(Invoice_Line_Items!B:B,Invoices!A2382,Invoice_Line_Items!G:G))</f>
        <v>262.64999999999998</v>
      </c>
      <c r="F2382" s="8">
        <f>(SUMIF(Invoice_Line_Items!B:B,Invoices!A2382,Invoice_Line_Items!G:G))*(1-C2382)</f>
        <v>262.64999999999998</v>
      </c>
      <c r="G2382" s="8">
        <f>SUMIF(Invoice_Line_Items!B:B,Invoices!A2382,Invoice_Line_Items!I:I)-(E2382-F2382)</f>
        <v>124.79999999999998</v>
      </c>
      <c r="H2382" s="8">
        <f t="shared" si="74"/>
        <v>2</v>
      </c>
      <c r="I2382">
        <f t="shared" si="75"/>
        <v>2022</v>
      </c>
    </row>
    <row r="2383" spans="1:9" x14ac:dyDescent="0.15">
      <c r="A2383" t="s">
        <v>2487</v>
      </c>
      <c r="B2383" t="s">
        <v>25</v>
      </c>
      <c r="C2383" s="3">
        <v>0</v>
      </c>
      <c r="D2383" s="2">
        <v>44594.741680003208</v>
      </c>
      <c r="E2383" s="8">
        <f>(SUMIF(Invoice_Line_Items!B:B,Invoices!A2383,Invoice_Line_Items!G:G))</f>
        <v>281.64999999999998</v>
      </c>
      <c r="F2383" s="8">
        <f>(SUMIF(Invoice_Line_Items!B:B,Invoices!A2383,Invoice_Line_Items!G:G))*(1-C2383)</f>
        <v>281.64999999999998</v>
      </c>
      <c r="G2383" s="8">
        <f>SUMIF(Invoice_Line_Items!B:B,Invoices!A2383,Invoice_Line_Items!I:I)-(E2383-F2383)</f>
        <v>119.60000000000001</v>
      </c>
      <c r="H2383" s="8">
        <f t="shared" si="74"/>
        <v>2</v>
      </c>
      <c r="I2383">
        <f t="shared" si="75"/>
        <v>2022</v>
      </c>
    </row>
    <row r="2384" spans="1:9" x14ac:dyDescent="0.15">
      <c r="A2384" t="s">
        <v>2488</v>
      </c>
      <c r="B2384" t="s">
        <v>17</v>
      </c>
      <c r="C2384" s="3">
        <v>0</v>
      </c>
      <c r="D2384" s="2">
        <v>44595.193583736153</v>
      </c>
      <c r="E2384" s="8">
        <f>(SUMIF(Invoice_Line_Items!B:B,Invoices!A2384,Invoice_Line_Items!G:G))</f>
        <v>6286.35</v>
      </c>
      <c r="F2384" s="8">
        <f>(SUMIF(Invoice_Line_Items!B:B,Invoices!A2384,Invoice_Line_Items!G:G))*(1-C2384)</f>
        <v>6286.35</v>
      </c>
      <c r="G2384" s="8">
        <f>SUMIF(Invoice_Line_Items!B:B,Invoices!A2384,Invoice_Line_Items!I:I)-(E2384-F2384)</f>
        <v>2423.75</v>
      </c>
      <c r="H2384" s="8">
        <f t="shared" si="74"/>
        <v>2</v>
      </c>
      <c r="I2384">
        <f t="shared" si="75"/>
        <v>2022</v>
      </c>
    </row>
    <row r="2385" spans="1:9" x14ac:dyDescent="0.15">
      <c r="A2385" t="s">
        <v>2489</v>
      </c>
      <c r="B2385" t="s">
        <v>19</v>
      </c>
      <c r="C2385" s="3">
        <v>0</v>
      </c>
      <c r="D2385" s="2">
        <v>44595.682775832887</v>
      </c>
      <c r="E2385" s="8">
        <f>(SUMIF(Invoice_Line_Items!B:B,Invoices!A2385,Invoice_Line_Items!G:G))</f>
        <v>27.849999999999998</v>
      </c>
      <c r="F2385" s="8">
        <f>(SUMIF(Invoice_Line_Items!B:B,Invoices!A2385,Invoice_Line_Items!G:G))*(1-C2385)</f>
        <v>27.849999999999998</v>
      </c>
      <c r="G2385" s="8">
        <f>SUMIF(Invoice_Line_Items!B:B,Invoices!A2385,Invoice_Line_Items!I:I)-(E2385-F2385)</f>
        <v>13.649999999999999</v>
      </c>
      <c r="H2385" s="8">
        <f t="shared" si="74"/>
        <v>2</v>
      </c>
      <c r="I2385">
        <f t="shared" si="75"/>
        <v>2022</v>
      </c>
    </row>
    <row r="2386" spans="1:9" x14ac:dyDescent="0.15">
      <c r="A2386" t="s">
        <v>2490</v>
      </c>
      <c r="B2386" t="s">
        <v>20</v>
      </c>
      <c r="C2386" s="3">
        <v>0.1</v>
      </c>
      <c r="D2386" s="2">
        <v>44595.724946720693</v>
      </c>
      <c r="E2386" s="8">
        <f>(SUMIF(Invoice_Line_Items!B:B,Invoices!A2386,Invoice_Line_Items!G:G))</f>
        <v>686.45</v>
      </c>
      <c r="F2386" s="8">
        <f>(SUMIF(Invoice_Line_Items!B:B,Invoices!A2386,Invoice_Line_Items!G:G))*(1-C2386)</f>
        <v>617.80500000000006</v>
      </c>
      <c r="G2386" s="8">
        <f>SUMIF(Invoice_Line_Items!B:B,Invoices!A2386,Invoice_Line_Items!I:I)-(E2386-F2386)</f>
        <v>236.30500000000001</v>
      </c>
      <c r="H2386" s="8">
        <f t="shared" si="74"/>
        <v>2</v>
      </c>
      <c r="I2386">
        <f t="shared" si="75"/>
        <v>2022</v>
      </c>
    </row>
    <row r="2387" spans="1:9" x14ac:dyDescent="0.15">
      <c r="A2387" t="s">
        <v>2491</v>
      </c>
      <c r="B2387" t="s">
        <v>17</v>
      </c>
      <c r="C2387" s="3">
        <v>0</v>
      </c>
      <c r="D2387" s="2">
        <v>44595.837539346314</v>
      </c>
      <c r="E2387" s="8">
        <f>(SUMIF(Invoice_Line_Items!B:B,Invoices!A2387,Invoice_Line_Items!G:G))</f>
        <v>15722.6</v>
      </c>
      <c r="F2387" s="8">
        <f>(SUMIF(Invoice_Line_Items!B:B,Invoices!A2387,Invoice_Line_Items!G:G))*(1-C2387)</f>
        <v>15722.6</v>
      </c>
      <c r="G2387" s="8">
        <f>SUMIF(Invoice_Line_Items!B:B,Invoices!A2387,Invoice_Line_Items!I:I)-(E2387-F2387)</f>
        <v>5550.05</v>
      </c>
      <c r="H2387" s="8">
        <f t="shared" si="74"/>
        <v>2</v>
      </c>
      <c r="I2387">
        <f t="shared" si="75"/>
        <v>2022</v>
      </c>
    </row>
    <row r="2388" spans="1:9" x14ac:dyDescent="0.15">
      <c r="A2388" t="s">
        <v>2492</v>
      </c>
      <c r="B2388" t="s">
        <v>17</v>
      </c>
      <c r="C2388" s="3">
        <v>0</v>
      </c>
      <c r="D2388" s="2">
        <v>44596.313833150969</v>
      </c>
      <c r="E2388" s="8">
        <f>(SUMIF(Invoice_Line_Items!B:B,Invoices!A2388,Invoice_Line_Items!G:G))</f>
        <v>93.1</v>
      </c>
      <c r="F2388" s="8">
        <f>(SUMIF(Invoice_Line_Items!B:B,Invoices!A2388,Invoice_Line_Items!G:G))*(1-C2388)</f>
        <v>93.1</v>
      </c>
      <c r="G2388" s="8">
        <f>SUMIF(Invoice_Line_Items!B:B,Invoices!A2388,Invoice_Line_Items!I:I)-(E2388-F2388)</f>
        <v>37.85</v>
      </c>
      <c r="H2388" s="8">
        <f t="shared" si="74"/>
        <v>2</v>
      </c>
      <c r="I2388">
        <f t="shared" si="75"/>
        <v>2022</v>
      </c>
    </row>
    <row r="2389" spans="1:9" x14ac:dyDescent="0.15">
      <c r="A2389" t="s">
        <v>2493</v>
      </c>
      <c r="B2389" t="s">
        <v>21</v>
      </c>
      <c r="C2389" s="3">
        <v>0</v>
      </c>
      <c r="D2389" s="2">
        <v>44596.80081618017</v>
      </c>
      <c r="E2389" s="8">
        <f>(SUMIF(Invoice_Line_Items!B:B,Invoices!A2389,Invoice_Line_Items!G:G))</f>
        <v>1091.9000000000001</v>
      </c>
      <c r="F2389" s="8">
        <f>(SUMIF(Invoice_Line_Items!B:B,Invoices!A2389,Invoice_Line_Items!G:G))*(1-C2389)</f>
        <v>1091.9000000000001</v>
      </c>
      <c r="G2389" s="8">
        <f>SUMIF(Invoice_Line_Items!B:B,Invoices!A2389,Invoice_Line_Items!I:I)-(E2389-F2389)</f>
        <v>437.7</v>
      </c>
      <c r="H2389" s="8">
        <f t="shared" si="74"/>
        <v>2</v>
      </c>
      <c r="I2389">
        <f t="shared" si="75"/>
        <v>2022</v>
      </c>
    </row>
    <row r="2390" spans="1:9" x14ac:dyDescent="0.15">
      <c r="A2390" t="s">
        <v>2494</v>
      </c>
      <c r="B2390" t="s">
        <v>23</v>
      </c>
      <c r="C2390" s="3">
        <v>0.1</v>
      </c>
      <c r="D2390" s="2">
        <v>44597.268730321251</v>
      </c>
      <c r="E2390" s="8">
        <f>(SUMIF(Invoice_Line_Items!B:B,Invoices!A2390,Invoice_Line_Items!G:G))</f>
        <v>1920.0499999999997</v>
      </c>
      <c r="F2390" s="8">
        <f>(SUMIF(Invoice_Line_Items!B:B,Invoices!A2390,Invoice_Line_Items!G:G))*(1-C2390)</f>
        <v>1728.0449999999998</v>
      </c>
      <c r="G2390" s="8">
        <f>SUMIF(Invoice_Line_Items!B:B,Invoices!A2390,Invoice_Line_Items!I:I)-(E2390-F2390)</f>
        <v>353.79499999999996</v>
      </c>
      <c r="H2390" s="8">
        <f t="shared" si="74"/>
        <v>2</v>
      </c>
      <c r="I2390">
        <f t="shared" si="75"/>
        <v>2022</v>
      </c>
    </row>
    <row r="2391" spans="1:9" x14ac:dyDescent="0.15">
      <c r="A2391" t="s">
        <v>2495</v>
      </c>
      <c r="B2391" t="s">
        <v>19</v>
      </c>
      <c r="C2391" s="3">
        <v>0</v>
      </c>
      <c r="D2391" s="2">
        <v>44597.554868525585</v>
      </c>
      <c r="E2391" s="8">
        <f>(SUMIF(Invoice_Line_Items!B:B,Invoices!A2391,Invoice_Line_Items!G:G))</f>
        <v>3218.5500000000006</v>
      </c>
      <c r="F2391" s="8">
        <f>(SUMIF(Invoice_Line_Items!B:B,Invoices!A2391,Invoice_Line_Items!G:G))*(1-C2391)</f>
        <v>3218.5500000000006</v>
      </c>
      <c r="G2391" s="8">
        <f>SUMIF(Invoice_Line_Items!B:B,Invoices!A2391,Invoice_Line_Items!I:I)-(E2391-F2391)</f>
        <v>1218.7000000000003</v>
      </c>
      <c r="H2391" s="8">
        <f t="shared" si="74"/>
        <v>2</v>
      </c>
      <c r="I2391">
        <f t="shared" si="75"/>
        <v>2022</v>
      </c>
    </row>
    <row r="2392" spans="1:9" x14ac:dyDescent="0.15">
      <c r="A2392" t="s">
        <v>2496</v>
      </c>
      <c r="B2392" t="s">
        <v>19</v>
      </c>
      <c r="C2392" s="3">
        <v>0</v>
      </c>
      <c r="D2392" s="2">
        <v>44597.564700314317</v>
      </c>
      <c r="E2392" s="8">
        <f>(SUMIF(Invoice_Line_Items!B:B,Invoices!A2392,Invoice_Line_Items!G:G))</f>
        <v>1625.4500000000003</v>
      </c>
      <c r="F2392" s="8">
        <f>(SUMIF(Invoice_Line_Items!B:B,Invoices!A2392,Invoice_Line_Items!G:G))*(1-C2392)</f>
        <v>1625.4500000000003</v>
      </c>
      <c r="G2392" s="8">
        <f>SUMIF(Invoice_Line_Items!B:B,Invoices!A2392,Invoice_Line_Items!I:I)-(E2392-F2392)</f>
        <v>724.10000000000014</v>
      </c>
      <c r="H2392" s="8">
        <f t="shared" si="74"/>
        <v>2</v>
      </c>
      <c r="I2392">
        <f t="shared" si="75"/>
        <v>2022</v>
      </c>
    </row>
    <row r="2393" spans="1:9" x14ac:dyDescent="0.15">
      <c r="A2393" t="s">
        <v>2497</v>
      </c>
      <c r="B2393" t="s">
        <v>22</v>
      </c>
      <c r="C2393" s="3">
        <v>0</v>
      </c>
      <c r="D2393" s="2">
        <v>44597.851629595425</v>
      </c>
      <c r="E2393" s="8">
        <f>(SUMIF(Invoice_Line_Items!B:B,Invoices!A2393,Invoice_Line_Items!G:G))</f>
        <v>417.25</v>
      </c>
      <c r="F2393" s="8">
        <f>(SUMIF(Invoice_Line_Items!B:B,Invoices!A2393,Invoice_Line_Items!G:G))*(1-C2393)</f>
        <v>417.25</v>
      </c>
      <c r="G2393" s="8">
        <f>SUMIF(Invoice_Line_Items!B:B,Invoices!A2393,Invoice_Line_Items!I:I)-(E2393-F2393)</f>
        <v>142.5</v>
      </c>
      <c r="H2393" s="8">
        <f t="shared" si="74"/>
        <v>2</v>
      </c>
      <c r="I2393">
        <f t="shared" si="75"/>
        <v>2022</v>
      </c>
    </row>
    <row r="2394" spans="1:9" x14ac:dyDescent="0.15">
      <c r="A2394" t="s">
        <v>2498</v>
      </c>
      <c r="B2394" t="s">
        <v>19</v>
      </c>
      <c r="C2394" s="3">
        <v>0.1</v>
      </c>
      <c r="D2394" s="2">
        <v>44598.26442461292</v>
      </c>
      <c r="E2394" s="8">
        <f>(SUMIF(Invoice_Line_Items!B:B,Invoices!A2394,Invoice_Line_Items!G:G))</f>
        <v>38.900000000000006</v>
      </c>
      <c r="F2394" s="8">
        <f>(SUMIF(Invoice_Line_Items!B:B,Invoices!A2394,Invoice_Line_Items!G:G))*(1-C2394)</f>
        <v>35.010000000000005</v>
      </c>
      <c r="G2394" s="8">
        <f>SUMIF(Invoice_Line_Items!B:B,Invoices!A2394,Invoice_Line_Items!I:I)-(E2394-F2394)</f>
        <v>10.46</v>
      </c>
      <c r="H2394" s="8">
        <f t="shared" si="74"/>
        <v>2</v>
      </c>
      <c r="I2394">
        <f t="shared" si="75"/>
        <v>2022</v>
      </c>
    </row>
    <row r="2395" spans="1:9" x14ac:dyDescent="0.15">
      <c r="A2395" t="s">
        <v>2499</v>
      </c>
      <c r="B2395" t="s">
        <v>24</v>
      </c>
      <c r="C2395" s="3">
        <v>0</v>
      </c>
      <c r="D2395" s="2">
        <v>44598.460078509059</v>
      </c>
      <c r="E2395" s="8">
        <f>(SUMIF(Invoice_Line_Items!B:B,Invoices!A2395,Invoice_Line_Items!G:G))</f>
        <v>161.1</v>
      </c>
      <c r="F2395" s="8">
        <f>(SUMIF(Invoice_Line_Items!B:B,Invoices!A2395,Invoice_Line_Items!G:G))*(1-C2395)</f>
        <v>161.1</v>
      </c>
      <c r="G2395" s="8">
        <f>SUMIF(Invoice_Line_Items!B:B,Invoices!A2395,Invoice_Line_Items!I:I)-(E2395-F2395)</f>
        <v>65.09999999999998</v>
      </c>
      <c r="H2395" s="8">
        <f t="shared" si="74"/>
        <v>2</v>
      </c>
      <c r="I2395">
        <f t="shared" si="75"/>
        <v>2022</v>
      </c>
    </row>
    <row r="2396" spans="1:9" x14ac:dyDescent="0.15">
      <c r="A2396" t="s">
        <v>2500</v>
      </c>
      <c r="B2396" t="s">
        <v>25</v>
      </c>
      <c r="C2396" s="3">
        <v>0</v>
      </c>
      <c r="D2396" s="2">
        <v>44598.478254619826</v>
      </c>
      <c r="E2396" s="8">
        <f>(SUMIF(Invoice_Line_Items!B:B,Invoices!A2396,Invoice_Line_Items!G:G))</f>
        <v>152.14999999999998</v>
      </c>
      <c r="F2396" s="8">
        <f>(SUMIF(Invoice_Line_Items!B:B,Invoices!A2396,Invoice_Line_Items!G:G))*(1-C2396)</f>
        <v>152.14999999999998</v>
      </c>
      <c r="G2396" s="8">
        <f>SUMIF(Invoice_Line_Items!B:B,Invoices!A2396,Invoice_Line_Items!I:I)-(E2396-F2396)</f>
        <v>71.899999999999977</v>
      </c>
      <c r="H2396" s="8">
        <f t="shared" si="74"/>
        <v>2</v>
      </c>
      <c r="I2396">
        <f t="shared" si="75"/>
        <v>2022</v>
      </c>
    </row>
    <row r="2397" spans="1:9" x14ac:dyDescent="0.15">
      <c r="A2397" t="s">
        <v>2501</v>
      </c>
      <c r="B2397" t="s">
        <v>19</v>
      </c>
      <c r="C2397" s="3">
        <v>0</v>
      </c>
      <c r="D2397" s="2">
        <v>44598.495201602811</v>
      </c>
      <c r="E2397" s="8">
        <f>(SUMIF(Invoice_Line_Items!B:B,Invoices!A2397,Invoice_Line_Items!G:G))</f>
        <v>710.45</v>
      </c>
      <c r="F2397" s="8">
        <f>(SUMIF(Invoice_Line_Items!B:B,Invoices!A2397,Invoice_Line_Items!G:G))*(1-C2397)</f>
        <v>710.45</v>
      </c>
      <c r="G2397" s="8">
        <f>SUMIF(Invoice_Line_Items!B:B,Invoices!A2397,Invoice_Line_Items!I:I)-(E2397-F2397)</f>
        <v>278.79999999999995</v>
      </c>
      <c r="H2397" s="8">
        <f t="shared" si="74"/>
        <v>2</v>
      </c>
      <c r="I2397">
        <f t="shared" si="75"/>
        <v>2022</v>
      </c>
    </row>
    <row r="2398" spans="1:9" x14ac:dyDescent="0.15">
      <c r="A2398" t="s">
        <v>2502</v>
      </c>
      <c r="B2398" t="s">
        <v>23</v>
      </c>
      <c r="C2398" s="3">
        <v>0.1</v>
      </c>
      <c r="D2398" s="2">
        <v>44598.549595260614</v>
      </c>
      <c r="E2398" s="8">
        <f>(SUMIF(Invoice_Line_Items!B:B,Invoices!A2398,Invoice_Line_Items!G:G))</f>
        <v>921.55</v>
      </c>
      <c r="F2398" s="8">
        <f>(SUMIF(Invoice_Line_Items!B:B,Invoices!A2398,Invoice_Line_Items!G:G))*(1-C2398)</f>
        <v>829.39499999999998</v>
      </c>
      <c r="G2398" s="8">
        <f>SUMIF(Invoice_Line_Items!B:B,Invoices!A2398,Invoice_Line_Items!I:I)-(E2398-F2398)</f>
        <v>339.79499999999996</v>
      </c>
      <c r="H2398" s="8">
        <f t="shared" si="74"/>
        <v>2</v>
      </c>
      <c r="I2398">
        <f t="shared" si="75"/>
        <v>2022</v>
      </c>
    </row>
    <row r="2399" spans="1:9" x14ac:dyDescent="0.15">
      <c r="A2399" t="s">
        <v>2503</v>
      </c>
      <c r="B2399" t="s">
        <v>20</v>
      </c>
      <c r="C2399" s="3">
        <v>0</v>
      </c>
      <c r="D2399" s="2">
        <v>44598.866164981984</v>
      </c>
      <c r="E2399" s="8">
        <f>(SUMIF(Invoice_Line_Items!B:B,Invoices!A2399,Invoice_Line_Items!G:G))</f>
        <v>6807.75</v>
      </c>
      <c r="F2399" s="8">
        <f>(SUMIF(Invoice_Line_Items!B:B,Invoices!A2399,Invoice_Line_Items!G:G))*(1-C2399)</f>
        <v>6807.75</v>
      </c>
      <c r="G2399" s="8">
        <f>SUMIF(Invoice_Line_Items!B:B,Invoices!A2399,Invoice_Line_Items!I:I)-(E2399-F2399)</f>
        <v>2615.85</v>
      </c>
      <c r="H2399" s="8">
        <f t="shared" si="74"/>
        <v>2</v>
      </c>
      <c r="I2399">
        <f t="shared" si="75"/>
        <v>2022</v>
      </c>
    </row>
    <row r="2400" spans="1:9" x14ac:dyDescent="0.15">
      <c r="A2400" t="s">
        <v>2504</v>
      </c>
      <c r="B2400" t="s">
        <v>19</v>
      </c>
      <c r="C2400" s="3">
        <v>0.1</v>
      </c>
      <c r="D2400" s="2">
        <v>44599.010090235548</v>
      </c>
      <c r="E2400" s="8">
        <f>(SUMIF(Invoice_Line_Items!B:B,Invoices!A2400,Invoice_Line_Items!G:G))</f>
        <v>378.04999999999995</v>
      </c>
      <c r="F2400" s="8">
        <f>(SUMIF(Invoice_Line_Items!B:B,Invoices!A2400,Invoice_Line_Items!G:G))*(1-C2400)</f>
        <v>340.24499999999995</v>
      </c>
      <c r="G2400" s="8">
        <f>SUMIF(Invoice_Line_Items!B:B,Invoices!A2400,Invoice_Line_Items!I:I)-(E2400-F2400)</f>
        <v>90.644999999999982</v>
      </c>
      <c r="H2400" s="8">
        <f t="shared" si="74"/>
        <v>2</v>
      </c>
      <c r="I2400">
        <f t="shared" si="75"/>
        <v>2022</v>
      </c>
    </row>
    <row r="2401" spans="1:9" x14ac:dyDescent="0.15">
      <c r="A2401" t="s">
        <v>2505</v>
      </c>
      <c r="B2401" t="s">
        <v>23</v>
      </c>
      <c r="C2401" s="3">
        <v>0</v>
      </c>
      <c r="D2401" s="2">
        <v>44599.360480998839</v>
      </c>
      <c r="E2401" s="8">
        <f>(SUMIF(Invoice_Line_Items!B:B,Invoices!A2401,Invoice_Line_Items!G:G))</f>
        <v>519.4</v>
      </c>
      <c r="F2401" s="8">
        <f>(SUMIF(Invoice_Line_Items!B:B,Invoices!A2401,Invoice_Line_Items!G:G))*(1-C2401)</f>
        <v>519.4</v>
      </c>
      <c r="G2401" s="8">
        <f>SUMIF(Invoice_Line_Items!B:B,Invoices!A2401,Invoice_Line_Items!I:I)-(E2401-F2401)</f>
        <v>145.39999999999998</v>
      </c>
      <c r="H2401" s="8">
        <f t="shared" si="74"/>
        <v>2</v>
      </c>
      <c r="I2401">
        <f t="shared" si="75"/>
        <v>2022</v>
      </c>
    </row>
    <row r="2402" spans="1:9" x14ac:dyDescent="0.15">
      <c r="A2402" t="s">
        <v>2506</v>
      </c>
      <c r="B2402" t="s">
        <v>19</v>
      </c>
      <c r="C2402" s="3">
        <v>0</v>
      </c>
      <c r="D2402" s="2">
        <v>44599.567659097345</v>
      </c>
      <c r="E2402" s="8">
        <f>(SUMIF(Invoice_Line_Items!B:B,Invoices!A2402,Invoice_Line_Items!G:G))</f>
        <v>1707.7</v>
      </c>
      <c r="F2402" s="8">
        <f>(SUMIF(Invoice_Line_Items!B:B,Invoices!A2402,Invoice_Line_Items!G:G))*(1-C2402)</f>
        <v>1707.7</v>
      </c>
      <c r="G2402" s="8">
        <f>SUMIF(Invoice_Line_Items!B:B,Invoices!A2402,Invoice_Line_Items!I:I)-(E2402-F2402)</f>
        <v>624.45000000000005</v>
      </c>
      <c r="H2402" s="8">
        <f t="shared" si="74"/>
        <v>2</v>
      </c>
      <c r="I2402">
        <f t="shared" si="75"/>
        <v>2022</v>
      </c>
    </row>
    <row r="2403" spans="1:9" x14ac:dyDescent="0.15">
      <c r="A2403" t="s">
        <v>2507</v>
      </c>
      <c r="B2403" t="s">
        <v>22</v>
      </c>
      <c r="C2403" s="3">
        <v>0.1</v>
      </c>
      <c r="D2403" s="2">
        <v>44599.688881812464</v>
      </c>
      <c r="E2403" s="8">
        <f>(SUMIF(Invoice_Line_Items!B:B,Invoices!A2403,Invoice_Line_Items!G:G))</f>
        <v>29.95</v>
      </c>
      <c r="F2403" s="8">
        <f>(SUMIF(Invoice_Line_Items!B:B,Invoices!A2403,Invoice_Line_Items!G:G))*(1-C2403)</f>
        <v>26.954999999999998</v>
      </c>
      <c r="G2403" s="8">
        <f>SUMIF(Invoice_Line_Items!B:B,Invoices!A2403,Invoice_Line_Items!I:I)-(E2403-F2403)</f>
        <v>12.004999999999999</v>
      </c>
      <c r="H2403" s="8">
        <f t="shared" si="74"/>
        <v>2</v>
      </c>
      <c r="I2403">
        <f t="shared" si="75"/>
        <v>2022</v>
      </c>
    </row>
    <row r="2404" spans="1:9" x14ac:dyDescent="0.15">
      <c r="A2404" t="s">
        <v>2508</v>
      </c>
      <c r="B2404" t="s">
        <v>17</v>
      </c>
      <c r="C2404" s="3">
        <v>0</v>
      </c>
      <c r="D2404" s="2">
        <v>44599.929238274184</v>
      </c>
      <c r="E2404" s="8">
        <f>(SUMIF(Invoice_Line_Items!B:B,Invoices!A2404,Invoice_Line_Items!G:G))</f>
        <v>3616.0499999999997</v>
      </c>
      <c r="F2404" s="8">
        <f>(SUMIF(Invoice_Line_Items!B:B,Invoices!A2404,Invoice_Line_Items!G:G))*(1-C2404)</f>
        <v>3616.0499999999997</v>
      </c>
      <c r="G2404" s="8">
        <f>SUMIF(Invoice_Line_Items!B:B,Invoices!A2404,Invoice_Line_Items!I:I)-(E2404-F2404)</f>
        <v>1271.4000000000001</v>
      </c>
      <c r="H2404" s="8">
        <f t="shared" si="74"/>
        <v>2</v>
      </c>
      <c r="I2404">
        <f t="shared" si="75"/>
        <v>2022</v>
      </c>
    </row>
    <row r="2405" spans="1:9" x14ac:dyDescent="0.15">
      <c r="A2405" t="s">
        <v>2509</v>
      </c>
      <c r="B2405" t="s">
        <v>22</v>
      </c>
      <c r="C2405" s="3">
        <v>0</v>
      </c>
      <c r="D2405" s="2">
        <v>44600.10275423983</v>
      </c>
      <c r="E2405" s="8">
        <f>(SUMIF(Invoice_Line_Items!B:B,Invoices!A2405,Invoice_Line_Items!G:G))</f>
        <v>36.799999999999997</v>
      </c>
      <c r="F2405" s="8">
        <f>(SUMIF(Invoice_Line_Items!B:B,Invoices!A2405,Invoice_Line_Items!G:G))*(1-C2405)</f>
        <v>36.799999999999997</v>
      </c>
      <c r="G2405" s="8">
        <f>SUMIF(Invoice_Line_Items!B:B,Invoices!A2405,Invoice_Line_Items!I:I)-(E2405-F2405)</f>
        <v>16.549999999999997</v>
      </c>
      <c r="H2405" s="8">
        <f t="shared" si="74"/>
        <v>2</v>
      </c>
      <c r="I2405">
        <f t="shared" si="75"/>
        <v>2022</v>
      </c>
    </row>
    <row r="2406" spans="1:9" x14ac:dyDescent="0.15">
      <c r="A2406" t="s">
        <v>2510</v>
      </c>
      <c r="B2406" t="s">
        <v>17</v>
      </c>
      <c r="C2406" s="3">
        <v>0</v>
      </c>
      <c r="D2406" s="2">
        <v>44600.156269952204</v>
      </c>
      <c r="E2406" s="8">
        <f>(SUMIF(Invoice_Line_Items!B:B,Invoices!A2406,Invoice_Line_Items!G:G))</f>
        <v>664.99999999999989</v>
      </c>
      <c r="F2406" s="8">
        <f>(SUMIF(Invoice_Line_Items!B:B,Invoices!A2406,Invoice_Line_Items!G:G))*(1-C2406)</f>
        <v>664.99999999999989</v>
      </c>
      <c r="G2406" s="8">
        <f>SUMIF(Invoice_Line_Items!B:B,Invoices!A2406,Invoice_Line_Items!I:I)-(E2406-F2406)</f>
        <v>250.34999999999997</v>
      </c>
      <c r="H2406" s="8">
        <f t="shared" si="74"/>
        <v>2</v>
      </c>
      <c r="I2406">
        <f t="shared" si="75"/>
        <v>2022</v>
      </c>
    </row>
    <row r="2407" spans="1:9" x14ac:dyDescent="0.15">
      <c r="A2407" t="s">
        <v>2511</v>
      </c>
      <c r="B2407" t="s">
        <v>21</v>
      </c>
      <c r="C2407" s="3">
        <v>0.1</v>
      </c>
      <c r="D2407" s="2">
        <v>44600.52499224346</v>
      </c>
      <c r="E2407" s="8">
        <f>(SUMIF(Invoice_Line_Items!B:B,Invoices!A2407,Invoice_Line_Items!G:G))</f>
        <v>979.09999999999991</v>
      </c>
      <c r="F2407" s="8">
        <f>(SUMIF(Invoice_Line_Items!B:B,Invoices!A2407,Invoice_Line_Items!G:G))*(1-C2407)</f>
        <v>881.18999999999994</v>
      </c>
      <c r="G2407" s="8">
        <f>SUMIF(Invoice_Line_Items!B:B,Invoices!A2407,Invoice_Line_Items!I:I)-(E2407-F2407)</f>
        <v>214.39000000000004</v>
      </c>
      <c r="H2407" s="8">
        <f t="shared" si="74"/>
        <v>2</v>
      </c>
      <c r="I2407">
        <f t="shared" si="75"/>
        <v>2022</v>
      </c>
    </row>
    <row r="2408" spans="1:9" x14ac:dyDescent="0.15">
      <c r="A2408" t="s">
        <v>2512</v>
      </c>
      <c r="B2408" t="s">
        <v>17</v>
      </c>
      <c r="C2408" s="3">
        <v>0</v>
      </c>
      <c r="D2408" s="2">
        <v>44600.688082558387</v>
      </c>
      <c r="E2408" s="8">
        <f>(SUMIF(Invoice_Line_Items!B:B,Invoices!A2408,Invoice_Line_Items!G:G))</f>
        <v>2625.3999999999996</v>
      </c>
      <c r="F2408" s="8">
        <f>(SUMIF(Invoice_Line_Items!B:B,Invoices!A2408,Invoice_Line_Items!G:G))*(1-C2408)</f>
        <v>2625.3999999999996</v>
      </c>
      <c r="G2408" s="8">
        <f>SUMIF(Invoice_Line_Items!B:B,Invoices!A2408,Invoice_Line_Items!I:I)-(E2408-F2408)</f>
        <v>963.50000000000011</v>
      </c>
      <c r="H2408" s="8">
        <f t="shared" si="74"/>
        <v>2</v>
      </c>
      <c r="I2408">
        <f t="shared" si="75"/>
        <v>2022</v>
      </c>
    </row>
    <row r="2409" spans="1:9" x14ac:dyDescent="0.15">
      <c r="A2409" t="s">
        <v>2513</v>
      </c>
      <c r="B2409" t="s">
        <v>17</v>
      </c>
      <c r="C2409" s="3">
        <v>0</v>
      </c>
      <c r="D2409" s="2">
        <v>44600.845611890974</v>
      </c>
      <c r="E2409" s="8">
        <f>(SUMIF(Invoice_Line_Items!B:B,Invoices!A2409,Invoice_Line_Items!G:G))</f>
        <v>39.9</v>
      </c>
      <c r="F2409" s="8">
        <f>(SUMIF(Invoice_Line_Items!B:B,Invoices!A2409,Invoice_Line_Items!G:G))*(1-C2409)</f>
        <v>39.9</v>
      </c>
      <c r="G2409" s="8">
        <f>SUMIF(Invoice_Line_Items!B:B,Invoices!A2409,Invoice_Line_Items!I:I)-(E2409-F2409)</f>
        <v>14.899999999999999</v>
      </c>
      <c r="H2409" s="8">
        <f t="shared" si="74"/>
        <v>2</v>
      </c>
      <c r="I2409">
        <f t="shared" si="75"/>
        <v>2022</v>
      </c>
    </row>
    <row r="2410" spans="1:9" x14ac:dyDescent="0.15">
      <c r="A2410" t="s">
        <v>2514</v>
      </c>
      <c r="B2410" t="s">
        <v>22</v>
      </c>
      <c r="C2410" s="3">
        <v>0.1</v>
      </c>
      <c r="D2410" s="2">
        <v>44601.340806449334</v>
      </c>
      <c r="E2410" s="8">
        <f>(SUMIF(Invoice_Line_Items!B:B,Invoices!A2410,Invoice_Line_Items!G:G))</f>
        <v>230.74999999999997</v>
      </c>
      <c r="F2410" s="8">
        <f>(SUMIF(Invoice_Line_Items!B:B,Invoices!A2410,Invoice_Line_Items!G:G))*(1-C2410)</f>
        <v>207.67499999999998</v>
      </c>
      <c r="G2410" s="8">
        <f>SUMIF(Invoice_Line_Items!B:B,Invoices!A2410,Invoice_Line_Items!I:I)-(E2410-F2410)</f>
        <v>59.724999999999994</v>
      </c>
      <c r="H2410" s="8">
        <f t="shared" si="74"/>
        <v>2</v>
      </c>
      <c r="I2410">
        <f t="shared" si="75"/>
        <v>2022</v>
      </c>
    </row>
    <row r="2411" spans="1:9" x14ac:dyDescent="0.15">
      <c r="A2411" t="s">
        <v>2515</v>
      </c>
      <c r="B2411" t="s">
        <v>19</v>
      </c>
      <c r="C2411" s="3">
        <v>0</v>
      </c>
      <c r="D2411" s="2">
        <v>44601.360384113257</v>
      </c>
      <c r="E2411" s="8">
        <f>(SUMIF(Invoice_Line_Items!B:B,Invoices!A2411,Invoice_Line_Items!G:G))</f>
        <v>245.6</v>
      </c>
      <c r="F2411" s="8">
        <f>(SUMIF(Invoice_Line_Items!B:B,Invoices!A2411,Invoice_Line_Items!G:G))*(1-C2411)</f>
        <v>245.6</v>
      </c>
      <c r="G2411" s="8">
        <f>SUMIF(Invoice_Line_Items!B:B,Invoices!A2411,Invoice_Line_Items!I:I)-(E2411-F2411)</f>
        <v>69.099999999999994</v>
      </c>
      <c r="H2411" s="8">
        <f t="shared" si="74"/>
        <v>2</v>
      </c>
      <c r="I2411">
        <f t="shared" si="75"/>
        <v>2022</v>
      </c>
    </row>
    <row r="2412" spans="1:9" x14ac:dyDescent="0.15">
      <c r="A2412" t="s">
        <v>2516</v>
      </c>
      <c r="B2412" t="s">
        <v>18</v>
      </c>
      <c r="C2412" s="3">
        <v>0</v>
      </c>
      <c r="D2412" s="2">
        <v>44601.4614951435</v>
      </c>
      <c r="E2412" s="8">
        <f>(SUMIF(Invoice_Line_Items!B:B,Invoices!A2412,Invoice_Line_Items!G:G))</f>
        <v>304.29999999999995</v>
      </c>
      <c r="F2412" s="8">
        <f>(SUMIF(Invoice_Line_Items!B:B,Invoices!A2412,Invoice_Line_Items!G:G))*(1-C2412)</f>
        <v>304.29999999999995</v>
      </c>
      <c r="G2412" s="8">
        <f>SUMIF(Invoice_Line_Items!B:B,Invoices!A2412,Invoice_Line_Items!I:I)-(E2412-F2412)</f>
        <v>128.65</v>
      </c>
      <c r="H2412" s="8">
        <f t="shared" si="74"/>
        <v>2</v>
      </c>
      <c r="I2412">
        <f t="shared" si="75"/>
        <v>2022</v>
      </c>
    </row>
    <row r="2413" spans="1:9" x14ac:dyDescent="0.15">
      <c r="A2413" t="s">
        <v>2517</v>
      </c>
      <c r="B2413" t="s">
        <v>17</v>
      </c>
      <c r="C2413" s="3">
        <v>0.1</v>
      </c>
      <c r="D2413" s="2">
        <v>44601.930661035294</v>
      </c>
      <c r="E2413" s="8">
        <f>(SUMIF(Invoice_Line_Items!B:B,Invoices!A2413,Invoice_Line_Items!G:G))</f>
        <v>2.95</v>
      </c>
      <c r="F2413" s="8">
        <f>(SUMIF(Invoice_Line_Items!B:B,Invoices!A2413,Invoice_Line_Items!G:G))*(1-C2413)</f>
        <v>2.6550000000000002</v>
      </c>
      <c r="G2413" s="8">
        <f>SUMIF(Invoice_Line_Items!B:B,Invoices!A2413,Invoice_Line_Items!I:I)-(E2413-F2413)</f>
        <v>0.8550000000000002</v>
      </c>
      <c r="H2413" s="8">
        <f t="shared" si="74"/>
        <v>2</v>
      </c>
      <c r="I2413">
        <f t="shared" si="75"/>
        <v>2022</v>
      </c>
    </row>
    <row r="2414" spans="1:9" x14ac:dyDescent="0.15">
      <c r="A2414" t="s">
        <v>2518</v>
      </c>
      <c r="B2414" t="s">
        <v>24</v>
      </c>
      <c r="C2414" s="3">
        <v>0</v>
      </c>
      <c r="D2414" s="2">
        <v>44602.400436747463</v>
      </c>
      <c r="E2414" s="8">
        <f>(SUMIF(Invoice_Line_Items!B:B,Invoices!A2414,Invoice_Line_Items!G:G))</f>
        <v>109.55</v>
      </c>
      <c r="F2414" s="8">
        <f>(SUMIF(Invoice_Line_Items!B:B,Invoices!A2414,Invoice_Line_Items!G:G))*(1-C2414)</f>
        <v>109.55</v>
      </c>
      <c r="G2414" s="8">
        <f>SUMIF(Invoice_Line_Items!B:B,Invoices!A2414,Invoice_Line_Items!I:I)-(E2414-F2414)</f>
        <v>53.449999999999996</v>
      </c>
      <c r="H2414" s="8">
        <f t="shared" si="74"/>
        <v>2</v>
      </c>
      <c r="I2414">
        <f t="shared" si="75"/>
        <v>2022</v>
      </c>
    </row>
    <row r="2415" spans="1:9" x14ac:dyDescent="0.15">
      <c r="A2415" t="s">
        <v>2519</v>
      </c>
      <c r="B2415" t="s">
        <v>25</v>
      </c>
      <c r="C2415" s="3">
        <v>0</v>
      </c>
      <c r="D2415" s="2">
        <v>44602.855974793398</v>
      </c>
      <c r="E2415" s="8">
        <f>(SUMIF(Invoice_Line_Items!B:B,Invoices!A2415,Invoice_Line_Items!G:G))</f>
        <v>2374.8500000000004</v>
      </c>
      <c r="F2415" s="8">
        <f>(SUMIF(Invoice_Line_Items!B:B,Invoices!A2415,Invoice_Line_Items!G:G))*(1-C2415)</f>
        <v>2374.8500000000004</v>
      </c>
      <c r="G2415" s="8">
        <f>SUMIF(Invoice_Line_Items!B:B,Invoices!A2415,Invoice_Line_Items!I:I)-(E2415-F2415)</f>
        <v>894.65000000000009</v>
      </c>
      <c r="H2415" s="8">
        <f t="shared" si="74"/>
        <v>2</v>
      </c>
      <c r="I2415">
        <f t="shared" si="75"/>
        <v>2022</v>
      </c>
    </row>
    <row r="2416" spans="1:9" x14ac:dyDescent="0.15">
      <c r="A2416" t="s">
        <v>2520</v>
      </c>
      <c r="B2416" t="s">
        <v>17</v>
      </c>
      <c r="C2416" s="3">
        <v>0.1</v>
      </c>
      <c r="D2416" s="2">
        <v>44603.071001149438</v>
      </c>
      <c r="E2416" s="8">
        <f>(SUMIF(Invoice_Line_Items!B:B,Invoices!A2416,Invoice_Line_Items!G:G))</f>
        <v>59</v>
      </c>
      <c r="F2416" s="8">
        <f>(SUMIF(Invoice_Line_Items!B:B,Invoices!A2416,Invoice_Line_Items!G:G))*(1-C2416)</f>
        <v>53.1</v>
      </c>
      <c r="G2416" s="8">
        <f>SUMIF(Invoice_Line_Items!B:B,Invoices!A2416,Invoice_Line_Items!I:I)-(E2416-F2416)</f>
        <v>17.100000000000005</v>
      </c>
      <c r="H2416" s="8">
        <f t="shared" si="74"/>
        <v>2</v>
      </c>
      <c r="I2416">
        <f t="shared" si="75"/>
        <v>2022</v>
      </c>
    </row>
    <row r="2417" spans="1:9" x14ac:dyDescent="0.15">
      <c r="A2417" t="s">
        <v>2521</v>
      </c>
      <c r="B2417" t="s">
        <v>17</v>
      </c>
      <c r="C2417" s="3">
        <v>0</v>
      </c>
      <c r="D2417" s="2">
        <v>44603.270295796836</v>
      </c>
      <c r="E2417" s="8">
        <f>(SUMIF(Invoice_Line_Items!B:B,Invoices!A2417,Invoice_Line_Items!G:G))</f>
        <v>128.19999999999999</v>
      </c>
      <c r="F2417" s="8">
        <f>(SUMIF(Invoice_Line_Items!B:B,Invoices!A2417,Invoice_Line_Items!G:G))*(1-C2417)</f>
        <v>128.19999999999999</v>
      </c>
      <c r="G2417" s="8">
        <f>SUMIF(Invoice_Line_Items!B:B,Invoices!A2417,Invoice_Line_Items!I:I)-(E2417-F2417)</f>
        <v>57</v>
      </c>
      <c r="H2417" s="8">
        <f t="shared" si="74"/>
        <v>2</v>
      </c>
      <c r="I2417">
        <f t="shared" si="75"/>
        <v>2022</v>
      </c>
    </row>
    <row r="2418" spans="1:9" x14ac:dyDescent="0.15">
      <c r="A2418" t="s">
        <v>2522</v>
      </c>
      <c r="B2418" t="s">
        <v>23</v>
      </c>
      <c r="C2418" s="3">
        <v>0</v>
      </c>
      <c r="D2418" s="2">
        <v>44603.50783455179</v>
      </c>
      <c r="E2418" s="8">
        <f>(SUMIF(Invoice_Line_Items!B:B,Invoices!A2418,Invoice_Line_Items!G:G))</f>
        <v>15.95</v>
      </c>
      <c r="F2418" s="8">
        <f>(SUMIF(Invoice_Line_Items!B:B,Invoices!A2418,Invoice_Line_Items!G:G))*(1-C2418)</f>
        <v>15.95</v>
      </c>
      <c r="G2418" s="8">
        <f>SUMIF(Invoice_Line_Items!B:B,Invoices!A2418,Invoice_Line_Items!I:I)-(E2418-F2418)</f>
        <v>6</v>
      </c>
      <c r="H2418" s="8">
        <f t="shared" si="74"/>
        <v>2</v>
      </c>
      <c r="I2418">
        <f t="shared" si="75"/>
        <v>2022</v>
      </c>
    </row>
    <row r="2419" spans="1:9" x14ac:dyDescent="0.15">
      <c r="A2419" t="s">
        <v>2523</v>
      </c>
      <c r="B2419" t="s">
        <v>29</v>
      </c>
      <c r="C2419" s="3">
        <v>0</v>
      </c>
      <c r="D2419" s="2">
        <v>44603.660361295464</v>
      </c>
      <c r="E2419" s="8">
        <f>(SUMIF(Invoice_Line_Items!B:B,Invoices!A2419,Invoice_Line_Items!G:G))</f>
        <v>28.9</v>
      </c>
      <c r="F2419" s="8">
        <f>(SUMIF(Invoice_Line_Items!B:B,Invoices!A2419,Invoice_Line_Items!G:G))*(1-C2419)</f>
        <v>28.9</v>
      </c>
      <c r="G2419" s="8">
        <f>SUMIF(Invoice_Line_Items!B:B,Invoices!A2419,Invoice_Line_Items!I:I)-(E2419-F2419)</f>
        <v>13.149999999999999</v>
      </c>
      <c r="H2419" s="8">
        <f t="shared" si="74"/>
        <v>2</v>
      </c>
      <c r="I2419">
        <f t="shared" si="75"/>
        <v>2022</v>
      </c>
    </row>
    <row r="2420" spans="1:9" x14ac:dyDescent="0.15">
      <c r="A2420" t="s">
        <v>2524</v>
      </c>
      <c r="B2420" t="s">
        <v>21</v>
      </c>
      <c r="C2420" s="3">
        <v>0</v>
      </c>
      <c r="D2420" s="2">
        <v>44603.70590705904</v>
      </c>
      <c r="E2420" s="8">
        <f>(SUMIF(Invoice_Line_Items!B:B,Invoices!A2420,Invoice_Line_Items!G:G))</f>
        <v>199.35</v>
      </c>
      <c r="F2420" s="8">
        <f>(SUMIF(Invoice_Line_Items!B:B,Invoices!A2420,Invoice_Line_Items!G:G))*(1-C2420)</f>
        <v>199.35</v>
      </c>
      <c r="G2420" s="8">
        <f>SUMIF(Invoice_Line_Items!B:B,Invoices!A2420,Invoice_Line_Items!I:I)-(E2420-F2420)</f>
        <v>69.399999999999991</v>
      </c>
      <c r="H2420" s="8">
        <f t="shared" si="74"/>
        <v>2</v>
      </c>
      <c r="I2420">
        <f t="shared" si="75"/>
        <v>2022</v>
      </c>
    </row>
    <row r="2421" spans="1:9" x14ac:dyDescent="0.15">
      <c r="A2421" t="s">
        <v>2525</v>
      </c>
      <c r="B2421" t="s">
        <v>24</v>
      </c>
      <c r="C2421" s="3">
        <v>0.1</v>
      </c>
      <c r="D2421" s="2">
        <v>44604.130440463465</v>
      </c>
      <c r="E2421" s="8">
        <f>(SUMIF(Invoice_Line_Items!B:B,Invoices!A2421,Invoice_Line_Items!G:G))</f>
        <v>561.20000000000005</v>
      </c>
      <c r="F2421" s="8">
        <f>(SUMIF(Invoice_Line_Items!B:B,Invoices!A2421,Invoice_Line_Items!G:G))*(1-C2421)</f>
        <v>505.08000000000004</v>
      </c>
      <c r="G2421" s="8">
        <f>SUMIF(Invoice_Line_Items!B:B,Invoices!A2421,Invoice_Line_Items!I:I)-(E2421-F2421)</f>
        <v>170.82999999999998</v>
      </c>
      <c r="H2421" s="8">
        <f t="shared" si="74"/>
        <v>2</v>
      </c>
      <c r="I2421">
        <f t="shared" si="75"/>
        <v>2022</v>
      </c>
    </row>
    <row r="2422" spans="1:9" x14ac:dyDescent="0.15">
      <c r="A2422" t="s">
        <v>2526</v>
      </c>
      <c r="B2422" t="s">
        <v>22</v>
      </c>
      <c r="C2422" s="3">
        <v>0.2</v>
      </c>
      <c r="D2422" s="2">
        <v>44604.415117542812</v>
      </c>
      <c r="E2422" s="8">
        <f>(SUMIF(Invoice_Line_Items!B:B,Invoices!A2422,Invoice_Line_Items!G:G))</f>
        <v>3037.7000000000003</v>
      </c>
      <c r="F2422" s="8">
        <f>(SUMIF(Invoice_Line_Items!B:B,Invoices!A2422,Invoice_Line_Items!G:G))*(1-C2422)</f>
        <v>2430.1600000000003</v>
      </c>
      <c r="G2422" s="8">
        <f>SUMIF(Invoice_Line_Items!B:B,Invoices!A2422,Invoice_Line_Items!I:I)-(E2422-F2422)</f>
        <v>542.46</v>
      </c>
      <c r="H2422" s="8">
        <f t="shared" si="74"/>
        <v>2</v>
      </c>
      <c r="I2422">
        <f t="shared" si="75"/>
        <v>2022</v>
      </c>
    </row>
    <row r="2423" spans="1:9" x14ac:dyDescent="0.15">
      <c r="A2423" t="s">
        <v>2527</v>
      </c>
      <c r="B2423" t="s">
        <v>19</v>
      </c>
      <c r="C2423" s="3">
        <v>0</v>
      </c>
      <c r="D2423" s="2">
        <v>44604.483729400417</v>
      </c>
      <c r="E2423" s="8">
        <f>(SUMIF(Invoice_Line_Items!B:B,Invoices!A2423,Invoice_Line_Items!G:G))</f>
        <v>15978.250000000002</v>
      </c>
      <c r="F2423" s="8">
        <f>(SUMIF(Invoice_Line_Items!B:B,Invoices!A2423,Invoice_Line_Items!G:G))*(1-C2423)</f>
        <v>15978.250000000002</v>
      </c>
      <c r="G2423" s="8">
        <f>SUMIF(Invoice_Line_Items!B:B,Invoices!A2423,Invoice_Line_Items!I:I)-(E2423-F2423)</f>
        <v>5355.9999999999982</v>
      </c>
      <c r="H2423" s="8">
        <f t="shared" si="74"/>
        <v>2</v>
      </c>
      <c r="I2423">
        <f t="shared" si="75"/>
        <v>2022</v>
      </c>
    </row>
    <row r="2424" spans="1:9" x14ac:dyDescent="0.15">
      <c r="A2424" t="s">
        <v>2528</v>
      </c>
      <c r="B2424" t="s">
        <v>24</v>
      </c>
      <c r="C2424" s="3">
        <v>0</v>
      </c>
      <c r="D2424" s="2">
        <v>44604.616366415437</v>
      </c>
      <c r="E2424" s="8">
        <f>(SUMIF(Invoice_Line_Items!B:B,Invoices!A2424,Invoice_Line_Items!G:G))</f>
        <v>1187</v>
      </c>
      <c r="F2424" s="8">
        <f>(SUMIF(Invoice_Line_Items!B:B,Invoices!A2424,Invoice_Line_Items!G:G))*(1-C2424)</f>
        <v>1187</v>
      </c>
      <c r="G2424" s="8">
        <f>SUMIF(Invoice_Line_Items!B:B,Invoices!A2424,Invoice_Line_Items!I:I)-(E2424-F2424)</f>
        <v>447.95000000000005</v>
      </c>
      <c r="H2424" s="8">
        <f t="shared" si="74"/>
        <v>2</v>
      </c>
      <c r="I2424">
        <f t="shared" si="75"/>
        <v>2022</v>
      </c>
    </row>
    <row r="2425" spans="1:9" x14ac:dyDescent="0.15">
      <c r="A2425" t="s">
        <v>2529</v>
      </c>
      <c r="B2425" t="s">
        <v>29</v>
      </c>
      <c r="C2425" s="3">
        <v>0</v>
      </c>
      <c r="D2425" s="2">
        <v>44604.626435257531</v>
      </c>
      <c r="E2425" s="8">
        <f>(SUMIF(Invoice_Line_Items!B:B,Invoices!A2425,Invoice_Line_Items!G:G))</f>
        <v>107.39999999999999</v>
      </c>
      <c r="F2425" s="8">
        <f>(SUMIF(Invoice_Line_Items!B:B,Invoices!A2425,Invoice_Line_Items!G:G))*(1-C2425)</f>
        <v>107.39999999999999</v>
      </c>
      <c r="G2425" s="8">
        <f>SUMIF(Invoice_Line_Items!B:B,Invoices!A2425,Invoice_Line_Items!I:I)-(E2425-F2425)</f>
        <v>68.399999999999991</v>
      </c>
      <c r="H2425" s="8">
        <f t="shared" si="74"/>
        <v>2</v>
      </c>
      <c r="I2425">
        <f t="shared" si="75"/>
        <v>2022</v>
      </c>
    </row>
    <row r="2426" spans="1:9" x14ac:dyDescent="0.15">
      <c r="A2426" t="s">
        <v>2530</v>
      </c>
      <c r="B2426" t="s">
        <v>19</v>
      </c>
      <c r="C2426" s="3">
        <v>0.1</v>
      </c>
      <c r="D2426" s="2">
        <v>44605.050610358718</v>
      </c>
      <c r="E2426" s="8">
        <f>(SUMIF(Invoice_Line_Items!B:B,Invoices!A2426,Invoice_Line_Items!G:G))</f>
        <v>1536.3500000000004</v>
      </c>
      <c r="F2426" s="8">
        <f>(SUMIF(Invoice_Line_Items!B:B,Invoices!A2426,Invoice_Line_Items!G:G))*(1-C2426)</f>
        <v>1382.7150000000004</v>
      </c>
      <c r="G2426" s="8">
        <f>SUMIF(Invoice_Line_Items!B:B,Invoices!A2426,Invoice_Line_Items!I:I)-(E2426-F2426)</f>
        <v>427.61500000000001</v>
      </c>
      <c r="H2426" s="8">
        <f t="shared" si="74"/>
        <v>2</v>
      </c>
      <c r="I2426">
        <f t="shared" si="75"/>
        <v>2022</v>
      </c>
    </row>
    <row r="2427" spans="1:9" x14ac:dyDescent="0.15">
      <c r="A2427" t="s">
        <v>2531</v>
      </c>
      <c r="B2427" t="s">
        <v>29</v>
      </c>
      <c r="C2427" s="3">
        <v>0</v>
      </c>
      <c r="D2427" s="2">
        <v>44605.351177723758</v>
      </c>
      <c r="E2427" s="8">
        <f>(SUMIF(Invoice_Line_Items!B:B,Invoices!A2427,Invoice_Line_Items!G:G))</f>
        <v>204</v>
      </c>
      <c r="F2427" s="8">
        <f>(SUMIF(Invoice_Line_Items!B:B,Invoices!A2427,Invoice_Line_Items!G:G))*(1-C2427)</f>
        <v>204</v>
      </c>
      <c r="G2427" s="8">
        <f>SUMIF(Invoice_Line_Items!B:B,Invoices!A2427,Invoice_Line_Items!I:I)-(E2427-F2427)</f>
        <v>55.75</v>
      </c>
      <c r="H2427" s="8">
        <f t="shared" si="74"/>
        <v>2</v>
      </c>
      <c r="I2427">
        <f t="shared" si="75"/>
        <v>2022</v>
      </c>
    </row>
    <row r="2428" spans="1:9" x14ac:dyDescent="0.15">
      <c r="A2428" t="s">
        <v>2532</v>
      </c>
      <c r="B2428" t="s">
        <v>23</v>
      </c>
      <c r="C2428" s="3">
        <v>0</v>
      </c>
      <c r="D2428" s="2">
        <v>44605.617724330841</v>
      </c>
      <c r="E2428" s="8">
        <f>(SUMIF(Invoice_Line_Items!B:B,Invoices!A2428,Invoice_Line_Items!G:G))</f>
        <v>999.19999999999993</v>
      </c>
      <c r="F2428" s="8">
        <f>(SUMIF(Invoice_Line_Items!B:B,Invoices!A2428,Invoice_Line_Items!G:G))*(1-C2428)</f>
        <v>999.19999999999993</v>
      </c>
      <c r="G2428" s="8">
        <f>SUMIF(Invoice_Line_Items!B:B,Invoices!A2428,Invoice_Line_Items!I:I)-(E2428-F2428)</f>
        <v>358.20000000000005</v>
      </c>
      <c r="H2428" s="8">
        <f t="shared" si="74"/>
        <v>2</v>
      </c>
      <c r="I2428">
        <f t="shared" si="75"/>
        <v>2022</v>
      </c>
    </row>
    <row r="2429" spans="1:9" x14ac:dyDescent="0.15">
      <c r="A2429" t="s">
        <v>2533</v>
      </c>
      <c r="B2429" t="s">
        <v>23</v>
      </c>
      <c r="C2429" s="3">
        <v>0</v>
      </c>
      <c r="D2429" s="2">
        <v>44605.866793109562</v>
      </c>
      <c r="E2429" s="8">
        <f>(SUMIF(Invoice_Line_Items!B:B,Invoices!A2429,Invoice_Line_Items!G:G))</f>
        <v>5.9</v>
      </c>
      <c r="F2429" s="8">
        <f>(SUMIF(Invoice_Line_Items!B:B,Invoices!A2429,Invoice_Line_Items!G:G))*(1-C2429)</f>
        <v>5.9</v>
      </c>
      <c r="G2429" s="8">
        <f>SUMIF(Invoice_Line_Items!B:B,Invoices!A2429,Invoice_Line_Items!I:I)-(E2429-F2429)</f>
        <v>2.3000000000000003</v>
      </c>
      <c r="H2429" s="8">
        <f t="shared" si="74"/>
        <v>2</v>
      </c>
      <c r="I2429">
        <f t="shared" si="75"/>
        <v>2022</v>
      </c>
    </row>
    <row r="2430" spans="1:9" x14ac:dyDescent="0.15">
      <c r="A2430" t="s">
        <v>2534</v>
      </c>
      <c r="B2430" t="s">
        <v>17</v>
      </c>
      <c r="C2430" s="3">
        <v>0</v>
      </c>
      <c r="D2430" s="2">
        <v>44605.943225393741</v>
      </c>
      <c r="E2430" s="8">
        <f>(SUMIF(Invoice_Line_Items!B:B,Invoices!A2430,Invoice_Line_Items!G:G))</f>
        <v>1787.8500000000001</v>
      </c>
      <c r="F2430" s="8">
        <f>(SUMIF(Invoice_Line_Items!B:B,Invoices!A2430,Invoice_Line_Items!G:G))*(1-C2430)</f>
        <v>1787.8500000000001</v>
      </c>
      <c r="G2430" s="8">
        <f>SUMIF(Invoice_Line_Items!B:B,Invoices!A2430,Invoice_Line_Items!I:I)-(E2430-F2430)</f>
        <v>567.09999999999991</v>
      </c>
      <c r="H2430" s="8">
        <f t="shared" si="74"/>
        <v>2</v>
      </c>
      <c r="I2430">
        <f t="shared" si="75"/>
        <v>2022</v>
      </c>
    </row>
    <row r="2431" spans="1:9" x14ac:dyDescent="0.15">
      <c r="A2431" t="s">
        <v>2535</v>
      </c>
      <c r="B2431" t="s">
        <v>25</v>
      </c>
      <c r="C2431" s="3">
        <v>0</v>
      </c>
      <c r="D2431" s="2">
        <v>44606.206892069611</v>
      </c>
      <c r="E2431" s="8">
        <f>(SUMIF(Invoice_Line_Items!B:B,Invoices!A2431,Invoice_Line_Items!G:G))</f>
        <v>1157.8</v>
      </c>
      <c r="F2431" s="8">
        <f>(SUMIF(Invoice_Line_Items!B:B,Invoices!A2431,Invoice_Line_Items!G:G))*(1-C2431)</f>
        <v>1157.8</v>
      </c>
      <c r="G2431" s="8">
        <f>SUMIF(Invoice_Line_Items!B:B,Invoices!A2431,Invoice_Line_Items!I:I)-(E2431-F2431)</f>
        <v>689.59999999999991</v>
      </c>
      <c r="H2431" s="8">
        <f t="shared" si="74"/>
        <v>2</v>
      </c>
      <c r="I2431">
        <f t="shared" si="75"/>
        <v>2022</v>
      </c>
    </row>
    <row r="2432" spans="1:9" x14ac:dyDescent="0.15">
      <c r="A2432" t="s">
        <v>2536</v>
      </c>
      <c r="B2432" t="s">
        <v>20</v>
      </c>
      <c r="C2432" s="3">
        <v>0</v>
      </c>
      <c r="D2432" s="2">
        <v>44606.663284802788</v>
      </c>
      <c r="E2432" s="8">
        <f>(SUMIF(Invoice_Line_Items!B:B,Invoices!A2432,Invoice_Line_Items!G:G))</f>
        <v>3.5</v>
      </c>
      <c r="F2432" s="8">
        <f>(SUMIF(Invoice_Line_Items!B:B,Invoices!A2432,Invoice_Line_Items!G:G))*(1-C2432)</f>
        <v>3.5</v>
      </c>
      <c r="G2432" s="8">
        <f>SUMIF(Invoice_Line_Items!B:B,Invoices!A2432,Invoice_Line_Items!I:I)-(E2432-F2432)</f>
        <v>0.54999999999999982</v>
      </c>
      <c r="H2432" s="8">
        <f t="shared" si="74"/>
        <v>2</v>
      </c>
      <c r="I2432">
        <f t="shared" si="75"/>
        <v>2022</v>
      </c>
    </row>
    <row r="2433" spans="1:9" x14ac:dyDescent="0.15">
      <c r="A2433" t="s">
        <v>2537</v>
      </c>
      <c r="B2433" t="s">
        <v>18</v>
      </c>
      <c r="C2433" s="3">
        <v>0.1</v>
      </c>
      <c r="D2433" s="2">
        <v>44606.768140630251</v>
      </c>
      <c r="E2433" s="8">
        <f>(SUMIF(Invoice_Line_Items!B:B,Invoices!A2433,Invoice_Line_Items!G:G))</f>
        <v>187.4</v>
      </c>
      <c r="F2433" s="8">
        <f>(SUMIF(Invoice_Line_Items!B:B,Invoices!A2433,Invoice_Line_Items!G:G))*(1-C2433)</f>
        <v>168.66</v>
      </c>
      <c r="G2433" s="8">
        <f>SUMIF(Invoice_Line_Items!B:B,Invoices!A2433,Invoice_Line_Items!I:I)-(E2433-F2433)</f>
        <v>74.45999999999998</v>
      </c>
      <c r="H2433" s="8">
        <f t="shared" si="74"/>
        <v>2</v>
      </c>
      <c r="I2433">
        <f t="shared" si="75"/>
        <v>2022</v>
      </c>
    </row>
    <row r="2434" spans="1:9" x14ac:dyDescent="0.15">
      <c r="A2434" t="s">
        <v>2538</v>
      </c>
      <c r="B2434" t="s">
        <v>17</v>
      </c>
      <c r="C2434" s="3">
        <v>0</v>
      </c>
      <c r="D2434" s="2">
        <v>44607.019296477447</v>
      </c>
      <c r="E2434" s="8">
        <f>(SUMIF(Invoice_Line_Items!B:B,Invoices!A2434,Invoice_Line_Items!G:G))</f>
        <v>257.29999999999995</v>
      </c>
      <c r="F2434" s="8">
        <f>(SUMIF(Invoice_Line_Items!B:B,Invoices!A2434,Invoice_Line_Items!G:G))*(1-C2434)</f>
        <v>257.29999999999995</v>
      </c>
      <c r="G2434" s="8">
        <f>SUMIF(Invoice_Line_Items!B:B,Invoices!A2434,Invoice_Line_Items!I:I)-(E2434-F2434)</f>
        <v>98.299999999999983</v>
      </c>
      <c r="H2434" s="8">
        <f t="shared" si="74"/>
        <v>2</v>
      </c>
      <c r="I2434">
        <f t="shared" si="75"/>
        <v>2022</v>
      </c>
    </row>
    <row r="2435" spans="1:9" x14ac:dyDescent="0.15">
      <c r="A2435" t="s">
        <v>2539</v>
      </c>
      <c r="B2435" t="s">
        <v>21</v>
      </c>
      <c r="C2435" s="3">
        <v>0</v>
      </c>
      <c r="D2435" s="2">
        <v>44607.376231950046</v>
      </c>
      <c r="E2435" s="8">
        <f>(SUMIF(Invoice_Line_Items!B:B,Invoices!A2435,Invoice_Line_Items!G:G))</f>
        <v>1042.3500000000001</v>
      </c>
      <c r="F2435" s="8">
        <f>(SUMIF(Invoice_Line_Items!B:B,Invoices!A2435,Invoice_Line_Items!G:G))*(1-C2435)</f>
        <v>1042.3500000000001</v>
      </c>
      <c r="G2435" s="8">
        <f>SUMIF(Invoice_Line_Items!B:B,Invoices!A2435,Invoice_Line_Items!I:I)-(E2435-F2435)</f>
        <v>385.15</v>
      </c>
      <c r="H2435" s="8">
        <f t="shared" ref="H2435:H2498" si="76">MONTH(D2435)</f>
        <v>2</v>
      </c>
      <c r="I2435">
        <f t="shared" ref="I2435:I2498" si="77">YEAR(D2435)</f>
        <v>2022</v>
      </c>
    </row>
    <row r="2436" spans="1:9" x14ac:dyDescent="0.15">
      <c r="A2436" t="s">
        <v>2540</v>
      </c>
      <c r="B2436" t="s">
        <v>19</v>
      </c>
      <c r="C2436" s="3">
        <v>0</v>
      </c>
      <c r="D2436" s="2">
        <v>44607.412296160204</v>
      </c>
      <c r="E2436" s="8">
        <f>(SUMIF(Invoice_Line_Items!B:B,Invoices!A2436,Invoice_Line_Items!G:G))</f>
        <v>369.59999999999997</v>
      </c>
      <c r="F2436" s="8">
        <f>(SUMIF(Invoice_Line_Items!B:B,Invoices!A2436,Invoice_Line_Items!G:G))*(1-C2436)</f>
        <v>369.59999999999997</v>
      </c>
      <c r="G2436" s="8">
        <f>SUMIF(Invoice_Line_Items!B:B,Invoices!A2436,Invoice_Line_Items!I:I)-(E2436-F2436)</f>
        <v>148.85000000000002</v>
      </c>
      <c r="H2436" s="8">
        <f t="shared" si="76"/>
        <v>2</v>
      </c>
      <c r="I2436">
        <f t="shared" si="77"/>
        <v>2022</v>
      </c>
    </row>
    <row r="2437" spans="1:9" x14ac:dyDescent="0.15">
      <c r="A2437" t="s">
        <v>2541</v>
      </c>
      <c r="B2437" t="s">
        <v>20</v>
      </c>
      <c r="C2437" s="3">
        <v>0.1</v>
      </c>
      <c r="D2437" s="2">
        <v>44607.413474097404</v>
      </c>
      <c r="E2437" s="8">
        <f>(SUMIF(Invoice_Line_Items!B:B,Invoices!A2437,Invoice_Line_Items!G:G))</f>
        <v>89.5</v>
      </c>
      <c r="F2437" s="8">
        <f>(SUMIF(Invoice_Line_Items!B:B,Invoices!A2437,Invoice_Line_Items!G:G))*(1-C2437)</f>
        <v>80.55</v>
      </c>
      <c r="G2437" s="8">
        <f>SUMIF(Invoice_Line_Items!B:B,Invoices!A2437,Invoice_Line_Items!I:I)-(E2437-F2437)</f>
        <v>48.04999999999999</v>
      </c>
      <c r="H2437" s="8">
        <f t="shared" si="76"/>
        <v>2</v>
      </c>
      <c r="I2437">
        <f t="shared" si="77"/>
        <v>2022</v>
      </c>
    </row>
    <row r="2438" spans="1:9" x14ac:dyDescent="0.15">
      <c r="A2438" t="s">
        <v>2542</v>
      </c>
      <c r="B2438" t="s">
        <v>25</v>
      </c>
      <c r="C2438" s="3">
        <v>0.1</v>
      </c>
      <c r="D2438" s="2">
        <v>44607.506849314697</v>
      </c>
      <c r="E2438" s="8">
        <f>(SUMIF(Invoice_Line_Items!B:B,Invoices!A2438,Invoice_Line_Items!G:G))</f>
        <v>746.59999999999991</v>
      </c>
      <c r="F2438" s="8">
        <f>(SUMIF(Invoice_Line_Items!B:B,Invoices!A2438,Invoice_Line_Items!G:G))*(1-C2438)</f>
        <v>671.93999999999994</v>
      </c>
      <c r="G2438" s="8">
        <f>SUMIF(Invoice_Line_Items!B:B,Invoices!A2438,Invoice_Line_Items!I:I)-(E2438-F2438)</f>
        <v>177.79000000000002</v>
      </c>
      <c r="H2438" s="8">
        <f t="shared" si="76"/>
        <v>2</v>
      </c>
      <c r="I2438">
        <f t="shared" si="77"/>
        <v>2022</v>
      </c>
    </row>
    <row r="2439" spans="1:9" x14ac:dyDescent="0.15">
      <c r="A2439" t="s">
        <v>2543</v>
      </c>
      <c r="B2439" t="s">
        <v>19</v>
      </c>
      <c r="C2439" s="3">
        <v>0</v>
      </c>
      <c r="D2439" s="2">
        <v>44607.760563483513</v>
      </c>
      <c r="E2439" s="8">
        <f>(SUMIF(Invoice_Line_Items!B:B,Invoices!A2439,Invoice_Line_Items!G:G))</f>
        <v>940.55000000000007</v>
      </c>
      <c r="F2439" s="8">
        <f>(SUMIF(Invoice_Line_Items!B:B,Invoices!A2439,Invoice_Line_Items!G:G))*(1-C2439)</f>
        <v>940.55000000000007</v>
      </c>
      <c r="G2439" s="8">
        <f>SUMIF(Invoice_Line_Items!B:B,Invoices!A2439,Invoice_Line_Items!I:I)-(E2439-F2439)</f>
        <v>363.6</v>
      </c>
      <c r="H2439" s="8">
        <f t="shared" si="76"/>
        <v>2</v>
      </c>
      <c r="I2439">
        <f t="shared" si="77"/>
        <v>2022</v>
      </c>
    </row>
    <row r="2440" spans="1:9" x14ac:dyDescent="0.15">
      <c r="A2440" t="s">
        <v>2544</v>
      </c>
      <c r="B2440" t="s">
        <v>19</v>
      </c>
      <c r="C2440" s="3">
        <v>0</v>
      </c>
      <c r="D2440" s="2">
        <v>44607.930077561199</v>
      </c>
      <c r="E2440" s="8">
        <f>(SUMIF(Invoice_Line_Items!B:B,Invoices!A2440,Invoice_Line_Items!G:G))</f>
        <v>1369.4000000000003</v>
      </c>
      <c r="F2440" s="8">
        <f>(SUMIF(Invoice_Line_Items!B:B,Invoices!A2440,Invoice_Line_Items!G:G))*(1-C2440)</f>
        <v>1369.4000000000003</v>
      </c>
      <c r="G2440" s="8">
        <f>SUMIF(Invoice_Line_Items!B:B,Invoices!A2440,Invoice_Line_Items!I:I)-(E2440-F2440)</f>
        <v>518.45000000000005</v>
      </c>
      <c r="H2440" s="8">
        <f t="shared" si="76"/>
        <v>2</v>
      </c>
      <c r="I2440">
        <f t="shared" si="77"/>
        <v>2022</v>
      </c>
    </row>
    <row r="2441" spans="1:9" x14ac:dyDescent="0.15">
      <c r="A2441" t="s">
        <v>2545</v>
      </c>
      <c r="B2441" t="s">
        <v>17</v>
      </c>
      <c r="C2441" s="3">
        <v>0.1</v>
      </c>
      <c r="D2441" s="2">
        <v>44608.357824370905</v>
      </c>
      <c r="E2441" s="8">
        <f>(SUMIF(Invoice_Line_Items!B:B,Invoices!A2441,Invoice_Line_Items!G:G))</f>
        <v>192.1</v>
      </c>
      <c r="F2441" s="8">
        <f>(SUMIF(Invoice_Line_Items!B:B,Invoices!A2441,Invoice_Line_Items!G:G))*(1-C2441)</f>
        <v>172.89</v>
      </c>
      <c r="G2441" s="8">
        <f>SUMIF(Invoice_Line_Items!B:B,Invoices!A2441,Invoice_Line_Items!I:I)-(E2441-F2441)</f>
        <v>69.389999999999986</v>
      </c>
      <c r="H2441" s="8">
        <f t="shared" si="76"/>
        <v>2</v>
      </c>
      <c r="I2441">
        <f t="shared" si="77"/>
        <v>2022</v>
      </c>
    </row>
    <row r="2442" spans="1:9" x14ac:dyDescent="0.15">
      <c r="A2442" t="s">
        <v>2546</v>
      </c>
      <c r="B2442" t="s">
        <v>17</v>
      </c>
      <c r="C2442" s="3">
        <v>0.1</v>
      </c>
      <c r="D2442" s="2">
        <v>44608.489776208975</v>
      </c>
      <c r="E2442" s="8">
        <f>(SUMIF(Invoice_Line_Items!B:B,Invoices!A2442,Invoice_Line_Items!G:G))</f>
        <v>63.85</v>
      </c>
      <c r="F2442" s="8">
        <f>(SUMIF(Invoice_Line_Items!B:B,Invoices!A2442,Invoice_Line_Items!G:G))*(1-C2442)</f>
        <v>57.465000000000003</v>
      </c>
      <c r="G2442" s="8">
        <f>SUMIF(Invoice_Line_Items!B:B,Invoices!A2442,Invoice_Line_Items!I:I)-(E2442-F2442)</f>
        <v>8.7149999999999981</v>
      </c>
      <c r="H2442" s="8">
        <f t="shared" si="76"/>
        <v>2</v>
      </c>
      <c r="I2442">
        <f t="shared" si="77"/>
        <v>2022</v>
      </c>
    </row>
    <row r="2443" spans="1:9" x14ac:dyDescent="0.15">
      <c r="A2443" t="s">
        <v>2547</v>
      </c>
      <c r="B2443" t="s">
        <v>29</v>
      </c>
      <c r="C2443" s="3">
        <v>0</v>
      </c>
      <c r="D2443" s="2">
        <v>44608.559439293364</v>
      </c>
      <c r="E2443" s="8">
        <f>(SUMIF(Invoice_Line_Items!B:B,Invoices!A2443,Invoice_Line_Items!G:G))</f>
        <v>194.95</v>
      </c>
      <c r="F2443" s="8">
        <f>(SUMIF(Invoice_Line_Items!B:B,Invoices!A2443,Invoice_Line_Items!G:G))*(1-C2443)</f>
        <v>194.95</v>
      </c>
      <c r="G2443" s="8">
        <f>SUMIF(Invoice_Line_Items!B:B,Invoices!A2443,Invoice_Line_Items!I:I)-(E2443-F2443)</f>
        <v>68.299999999999983</v>
      </c>
      <c r="H2443" s="8">
        <f t="shared" si="76"/>
        <v>2</v>
      </c>
      <c r="I2443">
        <f t="shared" si="77"/>
        <v>2022</v>
      </c>
    </row>
    <row r="2444" spans="1:9" x14ac:dyDescent="0.15">
      <c r="A2444" t="s">
        <v>2548</v>
      </c>
      <c r="B2444" t="s">
        <v>17</v>
      </c>
      <c r="C2444" s="3">
        <v>0</v>
      </c>
      <c r="D2444" s="2">
        <v>44608.925974675898</v>
      </c>
      <c r="E2444" s="8">
        <f>(SUMIF(Invoice_Line_Items!B:B,Invoices!A2444,Invoice_Line_Items!G:G))</f>
        <v>1240.7000000000003</v>
      </c>
      <c r="F2444" s="8">
        <f>(SUMIF(Invoice_Line_Items!B:B,Invoices!A2444,Invoice_Line_Items!G:G))*(1-C2444)</f>
        <v>1240.7000000000003</v>
      </c>
      <c r="G2444" s="8">
        <f>SUMIF(Invoice_Line_Items!B:B,Invoices!A2444,Invoice_Line_Items!I:I)-(E2444-F2444)</f>
        <v>406.15</v>
      </c>
      <c r="H2444" s="8">
        <f t="shared" si="76"/>
        <v>2</v>
      </c>
      <c r="I2444">
        <f t="shared" si="77"/>
        <v>2022</v>
      </c>
    </row>
    <row r="2445" spans="1:9" x14ac:dyDescent="0.15">
      <c r="A2445" t="s">
        <v>2549</v>
      </c>
      <c r="B2445" t="s">
        <v>20</v>
      </c>
      <c r="C2445" s="3">
        <v>0</v>
      </c>
      <c r="D2445" s="2">
        <v>44609.02170023691</v>
      </c>
      <c r="E2445" s="8">
        <f>(SUMIF(Invoice_Line_Items!B:B,Invoices!A2445,Invoice_Line_Items!G:G))</f>
        <v>5567.4</v>
      </c>
      <c r="F2445" s="8">
        <f>(SUMIF(Invoice_Line_Items!B:B,Invoices!A2445,Invoice_Line_Items!G:G))*(1-C2445)</f>
        <v>5567.4</v>
      </c>
      <c r="G2445" s="8">
        <f>SUMIF(Invoice_Line_Items!B:B,Invoices!A2445,Invoice_Line_Items!I:I)-(E2445-F2445)</f>
        <v>2219.65</v>
      </c>
      <c r="H2445" s="8">
        <f t="shared" si="76"/>
        <v>2</v>
      </c>
      <c r="I2445">
        <f t="shared" si="77"/>
        <v>2022</v>
      </c>
    </row>
    <row r="2446" spans="1:9" x14ac:dyDescent="0.15">
      <c r="A2446" t="s">
        <v>2550</v>
      </c>
      <c r="B2446" t="s">
        <v>17</v>
      </c>
      <c r="C2446" s="3">
        <v>0</v>
      </c>
      <c r="D2446" s="2">
        <v>44609.339632864307</v>
      </c>
      <c r="E2446" s="8">
        <f>(SUMIF(Invoice_Line_Items!B:B,Invoices!A2446,Invoice_Line_Items!G:G))</f>
        <v>249.4</v>
      </c>
      <c r="F2446" s="8">
        <f>(SUMIF(Invoice_Line_Items!B:B,Invoices!A2446,Invoice_Line_Items!G:G))*(1-C2446)</f>
        <v>249.4</v>
      </c>
      <c r="G2446" s="8">
        <f>SUMIF(Invoice_Line_Items!B:B,Invoices!A2446,Invoice_Line_Items!I:I)-(E2446-F2446)</f>
        <v>112.9</v>
      </c>
      <c r="H2446" s="8">
        <f t="shared" si="76"/>
        <v>2</v>
      </c>
      <c r="I2446">
        <f t="shared" si="77"/>
        <v>2022</v>
      </c>
    </row>
    <row r="2447" spans="1:9" x14ac:dyDescent="0.15">
      <c r="A2447" t="s">
        <v>2551</v>
      </c>
      <c r="B2447" t="s">
        <v>18</v>
      </c>
      <c r="C2447" s="3">
        <v>0</v>
      </c>
      <c r="D2447" s="2">
        <v>44609.673151112809</v>
      </c>
      <c r="E2447" s="8">
        <f>(SUMIF(Invoice_Line_Items!B:B,Invoices!A2447,Invoice_Line_Items!G:G))</f>
        <v>179.2</v>
      </c>
      <c r="F2447" s="8">
        <f>(SUMIF(Invoice_Line_Items!B:B,Invoices!A2447,Invoice_Line_Items!G:G))*(1-C2447)</f>
        <v>179.2</v>
      </c>
      <c r="G2447" s="8">
        <f>SUMIF(Invoice_Line_Items!B:B,Invoices!A2447,Invoice_Line_Items!I:I)-(E2447-F2447)</f>
        <v>95.299999999999983</v>
      </c>
      <c r="H2447" s="8">
        <f t="shared" si="76"/>
        <v>2</v>
      </c>
      <c r="I2447">
        <f t="shared" si="77"/>
        <v>2022</v>
      </c>
    </row>
    <row r="2448" spans="1:9" x14ac:dyDescent="0.15">
      <c r="A2448" t="s">
        <v>2552</v>
      </c>
      <c r="B2448" t="s">
        <v>18</v>
      </c>
      <c r="C2448" s="3">
        <v>0</v>
      </c>
      <c r="D2448" s="2">
        <v>44609.884826089772</v>
      </c>
      <c r="E2448" s="8">
        <f>(SUMIF(Invoice_Line_Items!B:B,Invoices!A2448,Invoice_Line_Items!G:G))</f>
        <v>360.54999999999995</v>
      </c>
      <c r="F2448" s="8">
        <f>(SUMIF(Invoice_Line_Items!B:B,Invoices!A2448,Invoice_Line_Items!G:G))*(1-C2448)</f>
        <v>360.54999999999995</v>
      </c>
      <c r="G2448" s="8">
        <f>SUMIF(Invoice_Line_Items!B:B,Invoices!A2448,Invoice_Line_Items!I:I)-(E2448-F2448)</f>
        <v>123.24999999999997</v>
      </c>
      <c r="H2448" s="8">
        <f t="shared" si="76"/>
        <v>2</v>
      </c>
      <c r="I2448">
        <f t="shared" si="77"/>
        <v>2022</v>
      </c>
    </row>
    <row r="2449" spans="1:9" x14ac:dyDescent="0.15">
      <c r="A2449" t="s">
        <v>2553</v>
      </c>
      <c r="B2449" t="s">
        <v>21</v>
      </c>
      <c r="C2449" s="3">
        <v>0</v>
      </c>
      <c r="D2449" s="2">
        <v>44609.932157554147</v>
      </c>
      <c r="E2449" s="8">
        <f>(SUMIF(Invoice_Line_Items!B:B,Invoices!A2449,Invoice_Line_Items!G:G))</f>
        <v>859.75000000000011</v>
      </c>
      <c r="F2449" s="8">
        <f>(SUMIF(Invoice_Line_Items!B:B,Invoices!A2449,Invoice_Line_Items!G:G))*(1-C2449)</f>
        <v>859.75000000000011</v>
      </c>
      <c r="G2449" s="8">
        <f>SUMIF(Invoice_Line_Items!B:B,Invoices!A2449,Invoice_Line_Items!I:I)-(E2449-F2449)</f>
        <v>443.84999999999991</v>
      </c>
      <c r="H2449" s="8">
        <f t="shared" si="76"/>
        <v>2</v>
      </c>
      <c r="I2449">
        <f t="shared" si="77"/>
        <v>2022</v>
      </c>
    </row>
    <row r="2450" spans="1:9" x14ac:dyDescent="0.15">
      <c r="A2450" t="s">
        <v>2554</v>
      </c>
      <c r="B2450" t="s">
        <v>29</v>
      </c>
      <c r="C2450" s="3">
        <v>0.2</v>
      </c>
      <c r="D2450" s="2">
        <v>44610.076806205019</v>
      </c>
      <c r="E2450" s="8">
        <f>(SUMIF(Invoice_Line_Items!B:B,Invoices!A2450,Invoice_Line_Items!G:G))</f>
        <v>135.54999999999998</v>
      </c>
      <c r="F2450" s="8">
        <f>(SUMIF(Invoice_Line_Items!B:B,Invoices!A2450,Invoice_Line_Items!G:G))*(1-C2450)</f>
        <v>108.44</v>
      </c>
      <c r="G2450" s="8">
        <f>SUMIF(Invoice_Line_Items!B:B,Invoices!A2450,Invoice_Line_Items!I:I)-(E2450-F2450)</f>
        <v>27.990000000000009</v>
      </c>
      <c r="H2450" s="8">
        <f t="shared" si="76"/>
        <v>2</v>
      </c>
      <c r="I2450">
        <f t="shared" si="77"/>
        <v>2022</v>
      </c>
    </row>
    <row r="2451" spans="1:9" x14ac:dyDescent="0.15">
      <c r="A2451" t="s">
        <v>2555</v>
      </c>
      <c r="B2451" t="s">
        <v>17</v>
      </c>
      <c r="C2451" s="3">
        <v>0.2</v>
      </c>
      <c r="D2451" s="2">
        <v>44610.274417783243</v>
      </c>
      <c r="E2451" s="8">
        <f>(SUMIF(Invoice_Line_Items!B:B,Invoices!A2451,Invoice_Line_Items!G:G))</f>
        <v>1005.5000000000001</v>
      </c>
      <c r="F2451" s="8">
        <f>(SUMIF(Invoice_Line_Items!B:B,Invoices!A2451,Invoice_Line_Items!G:G))*(1-C2451)</f>
        <v>804.40000000000009</v>
      </c>
      <c r="G2451" s="8">
        <f>SUMIF(Invoice_Line_Items!B:B,Invoices!A2451,Invoice_Line_Items!I:I)-(E2451-F2451)</f>
        <v>191.55</v>
      </c>
      <c r="H2451" s="8">
        <f t="shared" si="76"/>
        <v>2</v>
      </c>
      <c r="I2451">
        <f t="shared" si="77"/>
        <v>2022</v>
      </c>
    </row>
    <row r="2452" spans="1:9" x14ac:dyDescent="0.15">
      <c r="A2452" t="s">
        <v>2556</v>
      </c>
      <c r="B2452" t="s">
        <v>23</v>
      </c>
      <c r="C2452" s="3">
        <v>0</v>
      </c>
      <c r="D2452" s="2">
        <v>44610.614431006281</v>
      </c>
      <c r="E2452" s="8">
        <f>(SUMIF(Invoice_Line_Items!B:B,Invoices!A2452,Invoice_Line_Items!G:G))</f>
        <v>2592.0500000000002</v>
      </c>
      <c r="F2452" s="8">
        <f>(SUMIF(Invoice_Line_Items!B:B,Invoices!A2452,Invoice_Line_Items!G:G))*(1-C2452)</f>
        <v>2592.0500000000002</v>
      </c>
      <c r="G2452" s="8">
        <f>SUMIF(Invoice_Line_Items!B:B,Invoices!A2452,Invoice_Line_Items!I:I)-(E2452-F2452)</f>
        <v>927.84999999999991</v>
      </c>
      <c r="H2452" s="8">
        <f t="shared" si="76"/>
        <v>2</v>
      </c>
      <c r="I2452">
        <f t="shared" si="77"/>
        <v>2022</v>
      </c>
    </row>
    <row r="2453" spans="1:9" x14ac:dyDescent="0.15">
      <c r="A2453" t="s">
        <v>2557</v>
      </c>
      <c r="B2453" t="s">
        <v>19</v>
      </c>
      <c r="C2453" s="3">
        <v>0</v>
      </c>
      <c r="D2453" s="2">
        <v>44611.069862358672</v>
      </c>
      <c r="E2453" s="8">
        <f>(SUMIF(Invoice_Line_Items!B:B,Invoices!A2453,Invoice_Line_Items!G:G))</f>
        <v>123.7</v>
      </c>
      <c r="F2453" s="8">
        <f>(SUMIF(Invoice_Line_Items!B:B,Invoices!A2453,Invoice_Line_Items!G:G))*(1-C2453)</f>
        <v>123.7</v>
      </c>
      <c r="G2453" s="8">
        <f>SUMIF(Invoice_Line_Items!B:B,Invoices!A2453,Invoice_Line_Items!I:I)-(E2453-F2453)</f>
        <v>56.100000000000009</v>
      </c>
      <c r="H2453" s="8">
        <f t="shared" si="76"/>
        <v>2</v>
      </c>
      <c r="I2453">
        <f t="shared" si="77"/>
        <v>2022</v>
      </c>
    </row>
    <row r="2454" spans="1:9" x14ac:dyDescent="0.15">
      <c r="A2454" t="s">
        <v>2558</v>
      </c>
      <c r="B2454" t="s">
        <v>21</v>
      </c>
      <c r="C2454" s="3">
        <v>0.2</v>
      </c>
      <c r="D2454" s="2">
        <v>44611.348699669135</v>
      </c>
      <c r="E2454" s="8">
        <f>(SUMIF(Invoice_Line_Items!B:B,Invoices!A2454,Invoice_Line_Items!G:G))</f>
        <v>403.49999999999994</v>
      </c>
      <c r="F2454" s="8">
        <f>(SUMIF(Invoice_Line_Items!B:B,Invoices!A2454,Invoice_Line_Items!G:G))*(1-C2454)</f>
        <v>322.79999999999995</v>
      </c>
      <c r="G2454" s="8">
        <f>SUMIF(Invoice_Line_Items!B:B,Invoices!A2454,Invoice_Line_Items!I:I)-(E2454-F2454)</f>
        <v>74.950000000000017</v>
      </c>
      <c r="H2454" s="8">
        <f t="shared" si="76"/>
        <v>2</v>
      </c>
      <c r="I2454">
        <f t="shared" si="77"/>
        <v>2022</v>
      </c>
    </row>
    <row r="2455" spans="1:9" x14ac:dyDescent="0.15">
      <c r="A2455" t="s">
        <v>2559</v>
      </c>
      <c r="B2455" t="s">
        <v>24</v>
      </c>
      <c r="C2455" s="3">
        <v>0</v>
      </c>
      <c r="D2455" s="2">
        <v>44611.610430009532</v>
      </c>
      <c r="E2455" s="8">
        <f>(SUMIF(Invoice_Line_Items!B:B,Invoices!A2455,Invoice_Line_Items!G:G))</f>
        <v>35.799999999999997</v>
      </c>
      <c r="F2455" s="8">
        <f>(SUMIF(Invoice_Line_Items!B:B,Invoices!A2455,Invoice_Line_Items!G:G))*(1-C2455)</f>
        <v>35.799999999999997</v>
      </c>
      <c r="G2455" s="8">
        <f>SUMIF(Invoice_Line_Items!B:B,Invoices!A2455,Invoice_Line_Items!I:I)-(E2455-F2455)</f>
        <v>12.799999999999997</v>
      </c>
      <c r="H2455" s="8">
        <f t="shared" si="76"/>
        <v>2</v>
      </c>
      <c r="I2455">
        <f t="shared" si="77"/>
        <v>2022</v>
      </c>
    </row>
    <row r="2456" spans="1:9" x14ac:dyDescent="0.15">
      <c r="A2456" t="s">
        <v>2560</v>
      </c>
      <c r="B2456" t="s">
        <v>25</v>
      </c>
      <c r="C2456" s="3">
        <v>0.2</v>
      </c>
      <c r="D2456" s="2">
        <v>44612.107992353755</v>
      </c>
      <c r="E2456" s="8">
        <f>(SUMIF(Invoice_Line_Items!B:B,Invoices!A2456,Invoice_Line_Items!G:G))</f>
        <v>7173.0499999999975</v>
      </c>
      <c r="F2456" s="8">
        <f>(SUMIF(Invoice_Line_Items!B:B,Invoices!A2456,Invoice_Line_Items!G:G))*(1-C2456)</f>
        <v>5738.4399999999987</v>
      </c>
      <c r="G2456" s="8">
        <f>SUMIF(Invoice_Line_Items!B:B,Invoices!A2456,Invoice_Line_Items!I:I)-(E2456-F2456)</f>
        <v>875.29000000000042</v>
      </c>
      <c r="H2456" s="8">
        <f t="shared" si="76"/>
        <v>2</v>
      </c>
      <c r="I2456">
        <f t="shared" si="77"/>
        <v>2022</v>
      </c>
    </row>
    <row r="2457" spans="1:9" x14ac:dyDescent="0.15">
      <c r="A2457" t="s">
        <v>2561</v>
      </c>
      <c r="B2457" t="s">
        <v>17</v>
      </c>
      <c r="C2457" s="3">
        <v>0</v>
      </c>
      <c r="D2457" s="2">
        <v>44612.385375134028</v>
      </c>
      <c r="E2457" s="8">
        <f>(SUMIF(Invoice_Line_Items!B:B,Invoices!A2457,Invoice_Line_Items!G:G))</f>
        <v>909.4</v>
      </c>
      <c r="F2457" s="8">
        <f>(SUMIF(Invoice_Line_Items!B:B,Invoices!A2457,Invoice_Line_Items!G:G))*(1-C2457)</f>
        <v>909.4</v>
      </c>
      <c r="G2457" s="8">
        <f>SUMIF(Invoice_Line_Items!B:B,Invoices!A2457,Invoice_Line_Items!I:I)-(E2457-F2457)</f>
        <v>352.15000000000003</v>
      </c>
      <c r="H2457" s="8">
        <f t="shared" si="76"/>
        <v>2</v>
      </c>
      <c r="I2457">
        <f t="shared" si="77"/>
        <v>2022</v>
      </c>
    </row>
    <row r="2458" spans="1:9" x14ac:dyDescent="0.15">
      <c r="A2458" t="s">
        <v>2562</v>
      </c>
      <c r="B2458" t="s">
        <v>23</v>
      </c>
      <c r="C2458" s="3">
        <v>0.2</v>
      </c>
      <c r="D2458" s="2">
        <v>44612.853096444465</v>
      </c>
      <c r="E2458" s="8">
        <f>(SUMIF(Invoice_Line_Items!B:B,Invoices!A2458,Invoice_Line_Items!G:G))</f>
        <v>1712.8999999999999</v>
      </c>
      <c r="F2458" s="8">
        <f>(SUMIF(Invoice_Line_Items!B:B,Invoices!A2458,Invoice_Line_Items!G:G))*(1-C2458)</f>
        <v>1370.32</v>
      </c>
      <c r="G2458" s="8">
        <f>SUMIF(Invoice_Line_Items!B:B,Invoices!A2458,Invoice_Line_Items!I:I)-(E2458-F2458)</f>
        <v>274.12000000000012</v>
      </c>
      <c r="H2458" s="8">
        <f t="shared" si="76"/>
        <v>2</v>
      </c>
      <c r="I2458">
        <f t="shared" si="77"/>
        <v>2022</v>
      </c>
    </row>
    <row r="2459" spans="1:9" x14ac:dyDescent="0.15">
      <c r="A2459" t="s">
        <v>2563</v>
      </c>
      <c r="B2459" t="s">
        <v>29</v>
      </c>
      <c r="C2459" s="3">
        <v>0</v>
      </c>
      <c r="D2459" s="2">
        <v>44613.10519850839</v>
      </c>
      <c r="E2459" s="8">
        <f>(SUMIF(Invoice_Line_Items!B:B,Invoices!A2459,Invoice_Line_Items!G:G))</f>
        <v>330.8</v>
      </c>
      <c r="F2459" s="8">
        <f>(SUMIF(Invoice_Line_Items!B:B,Invoices!A2459,Invoice_Line_Items!G:G))*(1-C2459)</f>
        <v>330.8</v>
      </c>
      <c r="G2459" s="8">
        <f>SUMIF(Invoice_Line_Items!B:B,Invoices!A2459,Invoice_Line_Items!I:I)-(E2459-F2459)</f>
        <v>137.80000000000001</v>
      </c>
      <c r="H2459" s="8">
        <f t="shared" si="76"/>
        <v>2</v>
      </c>
      <c r="I2459">
        <f t="shared" si="77"/>
        <v>2022</v>
      </c>
    </row>
    <row r="2460" spans="1:9" x14ac:dyDescent="0.15">
      <c r="A2460" t="s">
        <v>2564</v>
      </c>
      <c r="B2460" t="s">
        <v>21</v>
      </c>
      <c r="C2460" s="3">
        <v>0</v>
      </c>
      <c r="D2460" s="2">
        <v>44613.543024390761</v>
      </c>
      <c r="E2460" s="8">
        <f>(SUMIF(Invoice_Line_Items!B:B,Invoices!A2460,Invoice_Line_Items!G:G))</f>
        <v>976.60000000000014</v>
      </c>
      <c r="F2460" s="8">
        <f>(SUMIF(Invoice_Line_Items!B:B,Invoices!A2460,Invoice_Line_Items!G:G))*(1-C2460)</f>
        <v>976.60000000000014</v>
      </c>
      <c r="G2460" s="8">
        <f>SUMIF(Invoice_Line_Items!B:B,Invoices!A2460,Invoice_Line_Items!I:I)-(E2460-F2460)</f>
        <v>378.9</v>
      </c>
      <c r="H2460" s="8">
        <f t="shared" si="76"/>
        <v>2</v>
      </c>
      <c r="I2460">
        <f t="shared" si="77"/>
        <v>2022</v>
      </c>
    </row>
    <row r="2461" spans="1:9" x14ac:dyDescent="0.15">
      <c r="A2461" t="s">
        <v>2565</v>
      </c>
      <c r="B2461" t="s">
        <v>17</v>
      </c>
      <c r="C2461" s="3">
        <v>0</v>
      </c>
      <c r="D2461" s="2">
        <v>44613.776228386276</v>
      </c>
      <c r="E2461" s="8">
        <f>(SUMIF(Invoice_Line_Items!B:B,Invoices!A2461,Invoice_Line_Items!G:G))</f>
        <v>1737.9499999999998</v>
      </c>
      <c r="F2461" s="8">
        <f>(SUMIF(Invoice_Line_Items!B:B,Invoices!A2461,Invoice_Line_Items!G:G))*(1-C2461)</f>
        <v>1737.9499999999998</v>
      </c>
      <c r="G2461" s="8">
        <f>SUMIF(Invoice_Line_Items!B:B,Invoices!A2461,Invoice_Line_Items!I:I)-(E2461-F2461)</f>
        <v>688.65000000000009</v>
      </c>
      <c r="H2461" s="8">
        <f t="shared" si="76"/>
        <v>2</v>
      </c>
      <c r="I2461">
        <f t="shared" si="77"/>
        <v>2022</v>
      </c>
    </row>
    <row r="2462" spans="1:9" x14ac:dyDescent="0.15">
      <c r="A2462" t="s">
        <v>2566</v>
      </c>
      <c r="B2462" t="s">
        <v>23</v>
      </c>
      <c r="C2462" s="3">
        <v>0</v>
      </c>
      <c r="D2462" s="2">
        <v>44614.137616462896</v>
      </c>
      <c r="E2462" s="8">
        <f>(SUMIF(Invoice_Line_Items!B:B,Invoices!A2462,Invoice_Line_Items!G:G))</f>
        <v>394.15</v>
      </c>
      <c r="F2462" s="8">
        <f>(SUMIF(Invoice_Line_Items!B:B,Invoices!A2462,Invoice_Line_Items!G:G))*(1-C2462)</f>
        <v>394.15</v>
      </c>
      <c r="G2462" s="8">
        <f>SUMIF(Invoice_Line_Items!B:B,Invoices!A2462,Invoice_Line_Items!I:I)-(E2462-F2462)</f>
        <v>139.25</v>
      </c>
      <c r="H2462" s="8">
        <f t="shared" si="76"/>
        <v>2</v>
      </c>
      <c r="I2462">
        <f t="shared" si="77"/>
        <v>2022</v>
      </c>
    </row>
    <row r="2463" spans="1:9" x14ac:dyDescent="0.15">
      <c r="A2463" t="s">
        <v>2567</v>
      </c>
      <c r="B2463" t="s">
        <v>24</v>
      </c>
      <c r="C2463" s="3">
        <v>0.1</v>
      </c>
      <c r="D2463" s="2">
        <v>44614.487897556915</v>
      </c>
      <c r="E2463" s="8">
        <f>(SUMIF(Invoice_Line_Items!B:B,Invoices!A2463,Invoice_Line_Items!G:G))</f>
        <v>175</v>
      </c>
      <c r="F2463" s="8">
        <f>(SUMIF(Invoice_Line_Items!B:B,Invoices!A2463,Invoice_Line_Items!G:G))*(1-C2463)</f>
        <v>157.5</v>
      </c>
      <c r="G2463" s="8">
        <f>SUMIF(Invoice_Line_Items!B:B,Invoices!A2463,Invoice_Line_Items!I:I)-(E2463-F2463)</f>
        <v>9.9999999999999929</v>
      </c>
      <c r="H2463" s="8">
        <f t="shared" si="76"/>
        <v>2</v>
      </c>
      <c r="I2463">
        <f t="shared" si="77"/>
        <v>2022</v>
      </c>
    </row>
    <row r="2464" spans="1:9" x14ac:dyDescent="0.15">
      <c r="A2464" t="s">
        <v>2568</v>
      </c>
      <c r="B2464" t="s">
        <v>19</v>
      </c>
      <c r="C2464" s="3">
        <v>0</v>
      </c>
      <c r="D2464" s="2">
        <v>44614.98098007025</v>
      </c>
      <c r="E2464" s="8">
        <f>(SUMIF(Invoice_Line_Items!B:B,Invoices!A2464,Invoice_Line_Items!G:G))</f>
        <v>780.4</v>
      </c>
      <c r="F2464" s="8">
        <f>(SUMIF(Invoice_Line_Items!B:B,Invoices!A2464,Invoice_Line_Items!G:G))*(1-C2464)</f>
        <v>780.4</v>
      </c>
      <c r="G2464" s="8">
        <f>SUMIF(Invoice_Line_Items!B:B,Invoices!A2464,Invoice_Line_Items!I:I)-(E2464-F2464)</f>
        <v>161.99999999999994</v>
      </c>
      <c r="H2464" s="8">
        <f t="shared" si="76"/>
        <v>2</v>
      </c>
      <c r="I2464">
        <f t="shared" si="77"/>
        <v>2022</v>
      </c>
    </row>
    <row r="2465" spans="1:9" x14ac:dyDescent="0.15">
      <c r="A2465" t="s">
        <v>2569</v>
      </c>
      <c r="B2465" t="s">
        <v>18</v>
      </c>
      <c r="C2465" s="3">
        <v>0</v>
      </c>
      <c r="D2465" s="2">
        <v>44615.209227832078</v>
      </c>
      <c r="E2465" s="8">
        <f>(SUMIF(Invoice_Line_Items!B:B,Invoices!A2465,Invoice_Line_Items!G:G))</f>
        <v>19.95</v>
      </c>
      <c r="F2465" s="8">
        <f>(SUMIF(Invoice_Line_Items!B:B,Invoices!A2465,Invoice_Line_Items!G:G))*(1-C2465)</f>
        <v>19.95</v>
      </c>
      <c r="G2465" s="8">
        <f>SUMIF(Invoice_Line_Items!B:B,Invoices!A2465,Invoice_Line_Items!I:I)-(E2465-F2465)</f>
        <v>7.4499999999999993</v>
      </c>
      <c r="H2465" s="8">
        <f t="shared" si="76"/>
        <v>2</v>
      </c>
      <c r="I2465">
        <f t="shared" si="77"/>
        <v>2022</v>
      </c>
    </row>
    <row r="2466" spans="1:9" x14ac:dyDescent="0.15">
      <c r="A2466" t="s">
        <v>2570</v>
      </c>
      <c r="B2466" t="s">
        <v>21</v>
      </c>
      <c r="C2466" s="3">
        <v>0</v>
      </c>
      <c r="D2466" s="2">
        <v>44615.334508900552</v>
      </c>
      <c r="E2466" s="8">
        <f>(SUMIF(Invoice_Line_Items!B:B,Invoices!A2466,Invoice_Line_Items!G:G))</f>
        <v>3582.25</v>
      </c>
      <c r="F2466" s="8">
        <f>(SUMIF(Invoice_Line_Items!B:B,Invoices!A2466,Invoice_Line_Items!G:G))*(1-C2466)</f>
        <v>3582.25</v>
      </c>
      <c r="G2466" s="8">
        <f>SUMIF(Invoice_Line_Items!B:B,Invoices!A2466,Invoice_Line_Items!I:I)-(E2466-F2466)</f>
        <v>1141.7499999999998</v>
      </c>
      <c r="H2466" s="8">
        <f t="shared" si="76"/>
        <v>2</v>
      </c>
      <c r="I2466">
        <f t="shared" si="77"/>
        <v>2022</v>
      </c>
    </row>
    <row r="2467" spans="1:9" x14ac:dyDescent="0.15">
      <c r="A2467" t="s">
        <v>2571</v>
      </c>
      <c r="B2467" t="s">
        <v>22</v>
      </c>
      <c r="C2467" s="3">
        <v>0.1</v>
      </c>
      <c r="D2467" s="2">
        <v>44615.677350077145</v>
      </c>
      <c r="E2467" s="8">
        <f>(SUMIF(Invoice_Line_Items!B:B,Invoices!A2467,Invoice_Line_Items!G:G))</f>
        <v>478.69999999999993</v>
      </c>
      <c r="F2467" s="8">
        <f>(SUMIF(Invoice_Line_Items!B:B,Invoices!A2467,Invoice_Line_Items!G:G))*(1-C2467)</f>
        <v>430.82999999999993</v>
      </c>
      <c r="G2467" s="8">
        <f>SUMIF(Invoice_Line_Items!B:B,Invoices!A2467,Invoice_Line_Items!I:I)-(E2467-F2467)</f>
        <v>136.88</v>
      </c>
      <c r="H2467" s="8">
        <f t="shared" si="76"/>
        <v>2</v>
      </c>
      <c r="I2467">
        <f t="shared" si="77"/>
        <v>2022</v>
      </c>
    </row>
    <row r="2468" spans="1:9" x14ac:dyDescent="0.15">
      <c r="A2468" t="s">
        <v>2572</v>
      </c>
      <c r="B2468" t="s">
        <v>17</v>
      </c>
      <c r="C2468" s="3">
        <v>0.1</v>
      </c>
      <c r="D2468" s="2">
        <v>44615.963494619442</v>
      </c>
      <c r="E2468" s="8">
        <f>(SUMIF(Invoice_Line_Items!B:B,Invoices!A2468,Invoice_Line_Items!G:G))</f>
        <v>10.5</v>
      </c>
      <c r="F2468" s="8">
        <f>(SUMIF(Invoice_Line_Items!B:B,Invoices!A2468,Invoice_Line_Items!G:G))*(1-C2468)</f>
        <v>9.4500000000000011</v>
      </c>
      <c r="G2468" s="8">
        <f>SUMIF(Invoice_Line_Items!B:B,Invoices!A2468,Invoice_Line_Items!I:I)-(E2468-F2468)</f>
        <v>0.60000000000000053</v>
      </c>
      <c r="H2468" s="8">
        <f t="shared" si="76"/>
        <v>2</v>
      </c>
      <c r="I2468">
        <f t="shared" si="77"/>
        <v>2022</v>
      </c>
    </row>
    <row r="2469" spans="1:9" x14ac:dyDescent="0.15">
      <c r="A2469" t="s">
        <v>2573</v>
      </c>
      <c r="B2469" t="s">
        <v>24</v>
      </c>
      <c r="C2469" s="3">
        <v>0</v>
      </c>
      <c r="D2469" s="2">
        <v>44616.134723665273</v>
      </c>
      <c r="E2469" s="8">
        <f>(SUMIF(Invoice_Line_Items!B:B,Invoices!A2469,Invoice_Line_Items!G:G))</f>
        <v>706.80000000000007</v>
      </c>
      <c r="F2469" s="8">
        <f>(SUMIF(Invoice_Line_Items!B:B,Invoices!A2469,Invoice_Line_Items!G:G))*(1-C2469)</f>
        <v>706.80000000000007</v>
      </c>
      <c r="G2469" s="8">
        <f>SUMIF(Invoice_Line_Items!B:B,Invoices!A2469,Invoice_Line_Items!I:I)-(E2469-F2469)</f>
        <v>322.8</v>
      </c>
      <c r="H2469" s="8">
        <f t="shared" si="76"/>
        <v>2</v>
      </c>
      <c r="I2469">
        <f t="shared" si="77"/>
        <v>2022</v>
      </c>
    </row>
    <row r="2470" spans="1:9" x14ac:dyDescent="0.15">
      <c r="A2470" t="s">
        <v>2574</v>
      </c>
      <c r="B2470" t="s">
        <v>18</v>
      </c>
      <c r="C2470" s="3">
        <v>0.1</v>
      </c>
      <c r="D2470" s="2">
        <v>44616.506964100096</v>
      </c>
      <c r="E2470" s="8">
        <f>(SUMIF(Invoice_Line_Items!B:B,Invoices!A2470,Invoice_Line_Items!G:G))</f>
        <v>227.45</v>
      </c>
      <c r="F2470" s="8">
        <f>(SUMIF(Invoice_Line_Items!B:B,Invoices!A2470,Invoice_Line_Items!G:G))*(1-C2470)</f>
        <v>204.70499999999998</v>
      </c>
      <c r="G2470" s="8">
        <f>SUMIF(Invoice_Line_Items!B:B,Invoices!A2470,Invoice_Line_Items!I:I)-(E2470-F2470)</f>
        <v>62.705000000000013</v>
      </c>
      <c r="H2470" s="8">
        <f t="shared" si="76"/>
        <v>2</v>
      </c>
      <c r="I2470">
        <f t="shared" si="77"/>
        <v>2022</v>
      </c>
    </row>
    <row r="2471" spans="1:9" x14ac:dyDescent="0.15">
      <c r="A2471" t="s">
        <v>2575</v>
      </c>
      <c r="B2471" t="s">
        <v>19</v>
      </c>
      <c r="C2471" s="3">
        <v>0</v>
      </c>
      <c r="D2471" s="2">
        <v>44616.931710043435</v>
      </c>
      <c r="E2471" s="8">
        <f>(SUMIF(Invoice_Line_Items!B:B,Invoices!A2471,Invoice_Line_Items!G:G))</f>
        <v>3157.1000000000004</v>
      </c>
      <c r="F2471" s="8">
        <f>(SUMIF(Invoice_Line_Items!B:B,Invoices!A2471,Invoice_Line_Items!G:G))*(1-C2471)</f>
        <v>3157.1000000000004</v>
      </c>
      <c r="G2471" s="8">
        <f>SUMIF(Invoice_Line_Items!B:B,Invoices!A2471,Invoice_Line_Items!I:I)-(E2471-F2471)</f>
        <v>1057.3999999999999</v>
      </c>
      <c r="H2471" s="8">
        <f t="shared" si="76"/>
        <v>2</v>
      </c>
      <c r="I2471">
        <f t="shared" si="77"/>
        <v>2022</v>
      </c>
    </row>
    <row r="2472" spans="1:9" x14ac:dyDescent="0.15">
      <c r="A2472" t="s">
        <v>2576</v>
      </c>
      <c r="B2472" t="s">
        <v>19</v>
      </c>
      <c r="C2472" s="3">
        <v>0.1</v>
      </c>
      <c r="D2472" s="2">
        <v>44617.397906460952</v>
      </c>
      <c r="E2472" s="8">
        <f>(SUMIF(Invoice_Line_Items!B:B,Invoices!A2472,Invoice_Line_Items!G:G))</f>
        <v>261.3</v>
      </c>
      <c r="F2472" s="8">
        <f>(SUMIF(Invoice_Line_Items!B:B,Invoices!A2472,Invoice_Line_Items!G:G))*(1-C2472)</f>
        <v>235.17000000000002</v>
      </c>
      <c r="G2472" s="8">
        <f>SUMIF(Invoice_Line_Items!B:B,Invoices!A2472,Invoice_Line_Items!I:I)-(E2472-F2472)</f>
        <v>65.670000000000016</v>
      </c>
      <c r="H2472" s="8">
        <f t="shared" si="76"/>
        <v>2</v>
      </c>
      <c r="I2472">
        <f t="shared" si="77"/>
        <v>2022</v>
      </c>
    </row>
    <row r="2473" spans="1:9" x14ac:dyDescent="0.15">
      <c r="A2473" t="s">
        <v>2577</v>
      </c>
      <c r="B2473" t="s">
        <v>21</v>
      </c>
      <c r="C2473" s="3">
        <v>0</v>
      </c>
      <c r="D2473" s="2">
        <v>44617.883117977603</v>
      </c>
      <c r="E2473" s="8">
        <f>(SUMIF(Invoice_Line_Items!B:B,Invoices!A2473,Invoice_Line_Items!G:G))</f>
        <v>459.35</v>
      </c>
      <c r="F2473" s="8">
        <f>(SUMIF(Invoice_Line_Items!B:B,Invoices!A2473,Invoice_Line_Items!G:G))*(1-C2473)</f>
        <v>459.35</v>
      </c>
      <c r="G2473" s="8">
        <f>SUMIF(Invoice_Line_Items!B:B,Invoices!A2473,Invoice_Line_Items!I:I)-(E2473-F2473)</f>
        <v>157.15</v>
      </c>
      <c r="H2473" s="8">
        <f t="shared" si="76"/>
        <v>2</v>
      </c>
      <c r="I2473">
        <f t="shared" si="77"/>
        <v>2022</v>
      </c>
    </row>
    <row r="2474" spans="1:9" x14ac:dyDescent="0.15">
      <c r="A2474" t="s">
        <v>2578</v>
      </c>
      <c r="B2474" t="s">
        <v>19</v>
      </c>
      <c r="C2474" s="3">
        <v>0</v>
      </c>
      <c r="D2474" s="2">
        <v>44618.141000162745</v>
      </c>
      <c r="E2474" s="8">
        <f>(SUMIF(Invoice_Line_Items!B:B,Invoices!A2474,Invoice_Line_Items!G:G))</f>
        <v>766.8</v>
      </c>
      <c r="F2474" s="8">
        <f>(SUMIF(Invoice_Line_Items!B:B,Invoices!A2474,Invoice_Line_Items!G:G))*(1-C2474)</f>
        <v>766.8</v>
      </c>
      <c r="G2474" s="8">
        <f>SUMIF(Invoice_Line_Items!B:B,Invoices!A2474,Invoice_Line_Items!I:I)-(E2474-F2474)</f>
        <v>318.39999999999998</v>
      </c>
      <c r="H2474" s="8">
        <f t="shared" si="76"/>
        <v>2</v>
      </c>
      <c r="I2474">
        <f t="shared" si="77"/>
        <v>2022</v>
      </c>
    </row>
    <row r="2475" spans="1:9" x14ac:dyDescent="0.15">
      <c r="A2475" t="s">
        <v>2579</v>
      </c>
      <c r="B2475" t="s">
        <v>18</v>
      </c>
      <c r="C2475" s="3">
        <v>0</v>
      </c>
      <c r="D2475" s="2">
        <v>44618.333025546483</v>
      </c>
      <c r="E2475" s="8">
        <f>(SUMIF(Invoice_Line_Items!B:B,Invoices!A2475,Invoice_Line_Items!G:G))</f>
        <v>38.849999999999994</v>
      </c>
      <c r="F2475" s="8">
        <f>(SUMIF(Invoice_Line_Items!B:B,Invoices!A2475,Invoice_Line_Items!G:G))*(1-C2475)</f>
        <v>38.849999999999994</v>
      </c>
      <c r="G2475" s="8">
        <f>SUMIF(Invoice_Line_Items!B:B,Invoices!A2475,Invoice_Line_Items!I:I)-(E2475-F2475)</f>
        <v>12.599999999999998</v>
      </c>
      <c r="H2475" s="8">
        <f t="shared" si="76"/>
        <v>2</v>
      </c>
      <c r="I2475">
        <f t="shared" si="77"/>
        <v>2022</v>
      </c>
    </row>
    <row r="2476" spans="1:9" x14ac:dyDescent="0.15">
      <c r="A2476" t="s">
        <v>2580</v>
      </c>
      <c r="B2476" t="s">
        <v>21</v>
      </c>
      <c r="C2476" s="3">
        <v>0</v>
      </c>
      <c r="D2476" s="2">
        <v>44618.822183724449</v>
      </c>
      <c r="E2476" s="8">
        <f>(SUMIF(Invoice_Line_Items!B:B,Invoices!A2476,Invoice_Line_Items!G:G))</f>
        <v>627.04999999999995</v>
      </c>
      <c r="F2476" s="8">
        <f>(SUMIF(Invoice_Line_Items!B:B,Invoices!A2476,Invoice_Line_Items!G:G))*(1-C2476)</f>
        <v>627.04999999999995</v>
      </c>
      <c r="G2476" s="8">
        <f>SUMIF(Invoice_Line_Items!B:B,Invoices!A2476,Invoice_Line_Items!I:I)-(E2476-F2476)</f>
        <v>352.04999999999995</v>
      </c>
      <c r="H2476" s="8">
        <f t="shared" si="76"/>
        <v>2</v>
      </c>
      <c r="I2476">
        <f t="shared" si="77"/>
        <v>2022</v>
      </c>
    </row>
    <row r="2477" spans="1:9" x14ac:dyDescent="0.15">
      <c r="A2477" t="s">
        <v>2581</v>
      </c>
      <c r="B2477" t="s">
        <v>17</v>
      </c>
      <c r="C2477" s="3">
        <v>0</v>
      </c>
      <c r="D2477" s="2">
        <v>44619.012603693554</v>
      </c>
      <c r="E2477" s="8">
        <f>(SUMIF(Invoice_Line_Items!B:B,Invoices!A2477,Invoice_Line_Items!G:G))</f>
        <v>1583.7000000000005</v>
      </c>
      <c r="F2477" s="8">
        <f>(SUMIF(Invoice_Line_Items!B:B,Invoices!A2477,Invoice_Line_Items!G:G))*(1-C2477)</f>
        <v>1583.7000000000005</v>
      </c>
      <c r="G2477" s="8">
        <f>SUMIF(Invoice_Line_Items!B:B,Invoices!A2477,Invoice_Line_Items!I:I)-(E2477-F2477)</f>
        <v>808.15</v>
      </c>
      <c r="H2477" s="8">
        <f t="shared" si="76"/>
        <v>2</v>
      </c>
      <c r="I2477">
        <f t="shared" si="77"/>
        <v>2022</v>
      </c>
    </row>
    <row r="2478" spans="1:9" x14ac:dyDescent="0.15">
      <c r="A2478" t="s">
        <v>2582</v>
      </c>
      <c r="B2478" t="s">
        <v>25</v>
      </c>
      <c r="C2478" s="3">
        <v>0</v>
      </c>
      <c r="D2478" s="2">
        <v>44619.506184984457</v>
      </c>
      <c r="E2478" s="8">
        <f>(SUMIF(Invoice_Line_Items!B:B,Invoices!A2478,Invoice_Line_Items!G:G))</f>
        <v>43.95</v>
      </c>
      <c r="F2478" s="8">
        <f>(SUMIF(Invoice_Line_Items!B:B,Invoices!A2478,Invoice_Line_Items!G:G))*(1-C2478)</f>
        <v>43.95</v>
      </c>
      <c r="G2478" s="8">
        <f>SUMIF(Invoice_Line_Items!B:B,Invoices!A2478,Invoice_Line_Items!I:I)-(E2478-F2478)</f>
        <v>8.6999999999999975</v>
      </c>
      <c r="H2478" s="8">
        <f t="shared" si="76"/>
        <v>2</v>
      </c>
      <c r="I2478">
        <f t="shared" si="77"/>
        <v>2022</v>
      </c>
    </row>
    <row r="2479" spans="1:9" x14ac:dyDescent="0.15">
      <c r="A2479" t="s">
        <v>2583</v>
      </c>
      <c r="B2479" t="s">
        <v>29</v>
      </c>
      <c r="C2479" s="3">
        <v>0</v>
      </c>
      <c r="D2479" s="2">
        <v>44619.836987540948</v>
      </c>
      <c r="E2479" s="8">
        <f>(SUMIF(Invoice_Line_Items!B:B,Invoices!A2479,Invoice_Line_Items!G:G))</f>
        <v>122.75</v>
      </c>
      <c r="F2479" s="8">
        <f>(SUMIF(Invoice_Line_Items!B:B,Invoices!A2479,Invoice_Line_Items!G:G))*(1-C2479)</f>
        <v>122.75</v>
      </c>
      <c r="G2479" s="8">
        <f>SUMIF(Invoice_Line_Items!B:B,Invoices!A2479,Invoice_Line_Items!I:I)-(E2479-F2479)</f>
        <v>41.85</v>
      </c>
      <c r="H2479" s="8">
        <f t="shared" si="76"/>
        <v>2</v>
      </c>
      <c r="I2479">
        <f t="shared" si="77"/>
        <v>2022</v>
      </c>
    </row>
    <row r="2480" spans="1:9" x14ac:dyDescent="0.15">
      <c r="A2480" t="s">
        <v>2584</v>
      </c>
      <c r="B2480" t="s">
        <v>21</v>
      </c>
      <c r="C2480" s="3">
        <v>0.1</v>
      </c>
      <c r="D2480" s="2">
        <v>44619.935931050604</v>
      </c>
      <c r="E2480" s="8">
        <f>(SUMIF(Invoice_Line_Items!B:B,Invoices!A2480,Invoice_Line_Items!G:G))</f>
        <v>525.19999999999993</v>
      </c>
      <c r="F2480" s="8">
        <f>(SUMIF(Invoice_Line_Items!B:B,Invoices!A2480,Invoice_Line_Items!G:G))*(1-C2480)</f>
        <v>472.67999999999995</v>
      </c>
      <c r="G2480" s="8">
        <f>SUMIF(Invoice_Line_Items!B:B,Invoices!A2480,Invoice_Line_Items!I:I)-(E2480-F2480)</f>
        <v>74.679999999999978</v>
      </c>
      <c r="H2480" s="8">
        <f t="shared" si="76"/>
        <v>2</v>
      </c>
      <c r="I2480">
        <f t="shared" si="77"/>
        <v>2022</v>
      </c>
    </row>
    <row r="2481" spans="1:9" x14ac:dyDescent="0.15">
      <c r="A2481" t="s">
        <v>2585</v>
      </c>
      <c r="B2481" t="s">
        <v>22</v>
      </c>
      <c r="C2481" s="3">
        <v>0.1</v>
      </c>
      <c r="D2481" s="2">
        <v>44620.0783037816</v>
      </c>
      <c r="E2481" s="8">
        <f>(SUMIF(Invoice_Line_Items!B:B,Invoices!A2481,Invoice_Line_Items!G:G))</f>
        <v>5994.05</v>
      </c>
      <c r="F2481" s="8">
        <f>(SUMIF(Invoice_Line_Items!B:B,Invoices!A2481,Invoice_Line_Items!G:G))*(1-C2481)</f>
        <v>5394.6450000000004</v>
      </c>
      <c r="G2481" s="8">
        <f>SUMIF(Invoice_Line_Items!B:B,Invoices!A2481,Invoice_Line_Items!I:I)-(E2481-F2481)</f>
        <v>1513.5950000000003</v>
      </c>
      <c r="H2481" s="8">
        <f t="shared" si="76"/>
        <v>2</v>
      </c>
      <c r="I2481">
        <f t="shared" si="77"/>
        <v>2022</v>
      </c>
    </row>
    <row r="2482" spans="1:9" x14ac:dyDescent="0.15">
      <c r="A2482" t="s">
        <v>2586</v>
      </c>
      <c r="B2482" t="s">
        <v>24</v>
      </c>
      <c r="C2482" s="3">
        <v>0.2</v>
      </c>
      <c r="D2482" s="2">
        <v>44620.377333283206</v>
      </c>
      <c r="E2482" s="8">
        <f>(SUMIF(Invoice_Line_Items!B:B,Invoices!A2482,Invoice_Line_Items!G:G))</f>
        <v>1018.45</v>
      </c>
      <c r="F2482" s="8">
        <f>(SUMIF(Invoice_Line_Items!B:B,Invoices!A2482,Invoice_Line_Items!G:G))*(1-C2482)</f>
        <v>814.7600000000001</v>
      </c>
      <c r="G2482" s="8">
        <f>SUMIF(Invoice_Line_Items!B:B,Invoices!A2482,Invoice_Line_Items!I:I)-(E2482-F2482)</f>
        <v>201.86000000000013</v>
      </c>
      <c r="H2482" s="8">
        <f t="shared" si="76"/>
        <v>2</v>
      </c>
      <c r="I2482">
        <f t="shared" si="77"/>
        <v>2022</v>
      </c>
    </row>
    <row r="2483" spans="1:9" x14ac:dyDescent="0.15">
      <c r="A2483" t="s">
        <v>2587</v>
      </c>
      <c r="B2483" t="s">
        <v>17</v>
      </c>
      <c r="C2483" s="3">
        <v>0</v>
      </c>
      <c r="D2483" s="2">
        <v>44620.515690365428</v>
      </c>
      <c r="E2483" s="8">
        <f>(SUMIF(Invoice_Line_Items!B:B,Invoices!A2483,Invoice_Line_Items!G:G))</f>
        <v>319.8</v>
      </c>
      <c r="F2483" s="8">
        <f>(SUMIF(Invoice_Line_Items!B:B,Invoices!A2483,Invoice_Line_Items!G:G))*(1-C2483)</f>
        <v>319.8</v>
      </c>
      <c r="G2483" s="8">
        <f>SUMIF(Invoice_Line_Items!B:B,Invoices!A2483,Invoice_Line_Items!I:I)-(E2483-F2483)</f>
        <v>111.80000000000001</v>
      </c>
      <c r="H2483" s="8">
        <f t="shared" si="76"/>
        <v>2</v>
      </c>
      <c r="I2483">
        <f t="shared" si="77"/>
        <v>2022</v>
      </c>
    </row>
    <row r="2484" spans="1:9" x14ac:dyDescent="0.15">
      <c r="A2484" t="s">
        <v>2588</v>
      </c>
      <c r="B2484" t="s">
        <v>18</v>
      </c>
      <c r="C2484" s="3">
        <v>0</v>
      </c>
      <c r="D2484" s="2">
        <v>44620.813708009002</v>
      </c>
      <c r="E2484" s="8">
        <f>(SUMIF(Invoice_Line_Items!B:B,Invoices!A2484,Invoice_Line_Items!G:G))</f>
        <v>479.70000000000005</v>
      </c>
      <c r="F2484" s="8">
        <f>(SUMIF(Invoice_Line_Items!B:B,Invoices!A2484,Invoice_Line_Items!G:G))*(1-C2484)</f>
        <v>479.70000000000005</v>
      </c>
      <c r="G2484" s="8">
        <f>SUMIF(Invoice_Line_Items!B:B,Invoices!A2484,Invoice_Line_Items!I:I)-(E2484-F2484)</f>
        <v>167.70000000000002</v>
      </c>
      <c r="H2484" s="8">
        <f t="shared" si="76"/>
        <v>2</v>
      </c>
      <c r="I2484">
        <f t="shared" si="77"/>
        <v>2022</v>
      </c>
    </row>
    <row r="2485" spans="1:9" x14ac:dyDescent="0.15">
      <c r="A2485" t="s">
        <v>2589</v>
      </c>
      <c r="B2485" t="s">
        <v>17</v>
      </c>
      <c r="C2485" s="3">
        <v>0</v>
      </c>
      <c r="D2485" s="2">
        <v>44621.305314123107</v>
      </c>
      <c r="E2485" s="8">
        <f>(SUMIF(Invoice_Line_Items!B:B,Invoices!A2485,Invoice_Line_Items!G:G))</f>
        <v>200.39999999999998</v>
      </c>
      <c r="F2485" s="8">
        <f>(SUMIF(Invoice_Line_Items!B:B,Invoices!A2485,Invoice_Line_Items!G:G))*(1-C2485)</f>
        <v>200.39999999999998</v>
      </c>
      <c r="G2485" s="8">
        <f>SUMIF(Invoice_Line_Items!B:B,Invoices!A2485,Invoice_Line_Items!I:I)-(E2485-F2485)</f>
        <v>75</v>
      </c>
      <c r="H2485" s="8">
        <f t="shared" si="76"/>
        <v>3</v>
      </c>
      <c r="I2485">
        <f t="shared" si="77"/>
        <v>2022</v>
      </c>
    </row>
    <row r="2486" spans="1:9" x14ac:dyDescent="0.15">
      <c r="A2486" t="s">
        <v>2590</v>
      </c>
      <c r="B2486" t="s">
        <v>21</v>
      </c>
      <c r="C2486" s="3">
        <v>0</v>
      </c>
      <c r="D2486" s="2">
        <v>44621.641828287553</v>
      </c>
      <c r="E2486" s="8">
        <f>(SUMIF(Invoice_Line_Items!B:B,Invoices!A2486,Invoice_Line_Items!G:G))</f>
        <v>62.649999999999991</v>
      </c>
      <c r="F2486" s="8">
        <f>(SUMIF(Invoice_Line_Items!B:B,Invoices!A2486,Invoice_Line_Items!G:G))*(1-C2486)</f>
        <v>62.649999999999991</v>
      </c>
      <c r="G2486" s="8">
        <f>SUMIF(Invoice_Line_Items!B:B,Invoices!A2486,Invoice_Line_Items!I:I)-(E2486-F2486)</f>
        <v>22.399999999999995</v>
      </c>
      <c r="H2486" s="8">
        <f t="shared" si="76"/>
        <v>3</v>
      </c>
      <c r="I2486">
        <f t="shared" si="77"/>
        <v>2022</v>
      </c>
    </row>
    <row r="2487" spans="1:9" x14ac:dyDescent="0.15">
      <c r="A2487" t="s">
        <v>2591</v>
      </c>
      <c r="B2487" t="s">
        <v>17</v>
      </c>
      <c r="C2487" s="3">
        <v>0</v>
      </c>
      <c r="D2487" s="2">
        <v>44622.045102765507</v>
      </c>
      <c r="E2487" s="8">
        <f>(SUMIF(Invoice_Line_Items!B:B,Invoices!A2487,Invoice_Line_Items!G:G))</f>
        <v>473.8</v>
      </c>
      <c r="F2487" s="8">
        <f>(SUMIF(Invoice_Line_Items!B:B,Invoices!A2487,Invoice_Line_Items!G:G))*(1-C2487)</f>
        <v>473.8</v>
      </c>
      <c r="G2487" s="8">
        <f>SUMIF(Invoice_Line_Items!B:B,Invoices!A2487,Invoice_Line_Items!I:I)-(E2487-F2487)</f>
        <v>174.85</v>
      </c>
      <c r="H2487" s="8">
        <f t="shared" si="76"/>
        <v>3</v>
      </c>
      <c r="I2487">
        <f t="shared" si="77"/>
        <v>2022</v>
      </c>
    </row>
    <row r="2488" spans="1:9" x14ac:dyDescent="0.15">
      <c r="A2488" t="s">
        <v>2592</v>
      </c>
      <c r="B2488" t="s">
        <v>29</v>
      </c>
      <c r="C2488" s="3">
        <v>0.2</v>
      </c>
      <c r="D2488" s="2">
        <v>44622.32758140003</v>
      </c>
      <c r="E2488" s="8">
        <f>(SUMIF(Invoice_Line_Items!B:B,Invoices!A2488,Invoice_Line_Items!G:G))</f>
        <v>10.5</v>
      </c>
      <c r="F2488" s="8">
        <f>(SUMIF(Invoice_Line_Items!B:B,Invoices!A2488,Invoice_Line_Items!G:G))*(1-C2488)</f>
        <v>8.4</v>
      </c>
      <c r="G2488" s="8">
        <f>SUMIF(Invoice_Line_Items!B:B,Invoices!A2488,Invoice_Line_Items!I:I)-(E2488-F2488)</f>
        <v>-0.45000000000000018</v>
      </c>
      <c r="H2488" s="8">
        <f t="shared" si="76"/>
        <v>3</v>
      </c>
      <c r="I2488">
        <f t="shared" si="77"/>
        <v>2022</v>
      </c>
    </row>
    <row r="2489" spans="1:9" x14ac:dyDescent="0.15">
      <c r="A2489" t="s">
        <v>2593</v>
      </c>
      <c r="B2489" t="s">
        <v>17</v>
      </c>
      <c r="C2489" s="3">
        <v>0</v>
      </c>
      <c r="D2489" s="2">
        <v>44622.582725719833</v>
      </c>
      <c r="E2489" s="8">
        <f>(SUMIF(Invoice_Line_Items!B:B,Invoices!A2489,Invoice_Line_Items!G:G))</f>
        <v>84</v>
      </c>
      <c r="F2489" s="8">
        <f>(SUMIF(Invoice_Line_Items!B:B,Invoices!A2489,Invoice_Line_Items!G:G))*(1-C2489)</f>
        <v>84</v>
      </c>
      <c r="G2489" s="8">
        <f>SUMIF(Invoice_Line_Items!B:B,Invoices!A2489,Invoice_Line_Items!I:I)-(E2489-F2489)</f>
        <v>13.199999999999996</v>
      </c>
      <c r="H2489" s="8">
        <f t="shared" si="76"/>
        <v>3</v>
      </c>
      <c r="I2489">
        <f t="shared" si="77"/>
        <v>2022</v>
      </c>
    </row>
    <row r="2490" spans="1:9" x14ac:dyDescent="0.15">
      <c r="A2490" t="s">
        <v>2594</v>
      </c>
      <c r="B2490" t="s">
        <v>29</v>
      </c>
      <c r="C2490" s="3">
        <v>0</v>
      </c>
      <c r="D2490" s="2">
        <v>44622.922840771367</v>
      </c>
      <c r="E2490" s="8">
        <f>(SUMIF(Invoice_Line_Items!B:B,Invoices!A2490,Invoice_Line_Items!G:G))</f>
        <v>447.49999999999994</v>
      </c>
      <c r="F2490" s="8">
        <f>(SUMIF(Invoice_Line_Items!B:B,Invoices!A2490,Invoice_Line_Items!G:G))*(1-C2490)</f>
        <v>447.49999999999994</v>
      </c>
      <c r="G2490" s="8">
        <f>SUMIF(Invoice_Line_Items!B:B,Invoices!A2490,Invoice_Line_Items!I:I)-(E2490-F2490)</f>
        <v>284.99999999999994</v>
      </c>
      <c r="H2490" s="8">
        <f t="shared" si="76"/>
        <v>3</v>
      </c>
      <c r="I2490">
        <f t="shared" si="77"/>
        <v>2022</v>
      </c>
    </row>
    <row r="2491" spans="1:9" x14ac:dyDescent="0.15">
      <c r="A2491" t="s">
        <v>2595</v>
      </c>
      <c r="B2491" t="s">
        <v>20</v>
      </c>
      <c r="C2491" s="3">
        <v>0.2</v>
      </c>
      <c r="D2491" s="2">
        <v>44623.018219967504</v>
      </c>
      <c r="E2491" s="8">
        <f>(SUMIF(Invoice_Line_Items!B:B,Invoices!A2491,Invoice_Line_Items!G:G))</f>
        <v>1349.1499999999999</v>
      </c>
      <c r="F2491" s="8">
        <f>(SUMIF(Invoice_Line_Items!B:B,Invoices!A2491,Invoice_Line_Items!G:G))*(1-C2491)</f>
        <v>1079.32</v>
      </c>
      <c r="G2491" s="8">
        <f>SUMIF(Invoice_Line_Items!B:B,Invoices!A2491,Invoice_Line_Items!I:I)-(E2491-F2491)</f>
        <v>255.97000000000003</v>
      </c>
      <c r="H2491" s="8">
        <f t="shared" si="76"/>
        <v>3</v>
      </c>
      <c r="I2491">
        <f t="shared" si="77"/>
        <v>2022</v>
      </c>
    </row>
    <row r="2492" spans="1:9" x14ac:dyDescent="0.15">
      <c r="A2492" t="s">
        <v>2596</v>
      </c>
      <c r="B2492" t="s">
        <v>17</v>
      </c>
      <c r="C2492" s="3">
        <v>0</v>
      </c>
      <c r="D2492" s="2">
        <v>44623.249600998934</v>
      </c>
      <c r="E2492" s="8">
        <f>(SUMIF(Invoice_Line_Items!B:B,Invoices!A2492,Invoice_Line_Items!G:G))</f>
        <v>144.55000000000001</v>
      </c>
      <c r="F2492" s="8">
        <f>(SUMIF(Invoice_Line_Items!B:B,Invoices!A2492,Invoice_Line_Items!G:G))*(1-C2492)</f>
        <v>144.55000000000001</v>
      </c>
      <c r="G2492" s="8">
        <f>SUMIF(Invoice_Line_Items!B:B,Invoices!A2492,Invoice_Line_Items!I:I)-(E2492-F2492)</f>
        <v>50.8</v>
      </c>
      <c r="H2492" s="8">
        <f t="shared" si="76"/>
        <v>3</v>
      </c>
      <c r="I2492">
        <f t="shared" si="77"/>
        <v>2022</v>
      </c>
    </row>
    <row r="2493" spans="1:9" x14ac:dyDescent="0.15">
      <c r="A2493" t="s">
        <v>2597</v>
      </c>
      <c r="B2493" t="s">
        <v>17</v>
      </c>
      <c r="C2493" s="3">
        <v>0.1</v>
      </c>
      <c r="D2493" s="2">
        <v>44623.593151699395</v>
      </c>
      <c r="E2493" s="8">
        <f>(SUMIF(Invoice_Line_Items!B:B,Invoices!A2493,Invoice_Line_Items!G:G))</f>
        <v>557.45000000000005</v>
      </c>
      <c r="F2493" s="8">
        <f>(SUMIF(Invoice_Line_Items!B:B,Invoices!A2493,Invoice_Line_Items!G:G))*(1-C2493)</f>
        <v>501.70500000000004</v>
      </c>
      <c r="G2493" s="8">
        <f>SUMIF(Invoice_Line_Items!B:B,Invoices!A2493,Invoice_Line_Items!I:I)-(E2493-F2493)</f>
        <v>174.95499999999998</v>
      </c>
      <c r="H2493" s="8">
        <f t="shared" si="76"/>
        <v>3</v>
      </c>
      <c r="I2493">
        <f t="shared" si="77"/>
        <v>2022</v>
      </c>
    </row>
    <row r="2494" spans="1:9" x14ac:dyDescent="0.15">
      <c r="A2494" t="s">
        <v>2598</v>
      </c>
      <c r="B2494" t="s">
        <v>19</v>
      </c>
      <c r="C2494" s="3">
        <v>0</v>
      </c>
      <c r="D2494" s="2">
        <v>44623.912646485129</v>
      </c>
      <c r="E2494" s="8">
        <f>(SUMIF(Invoice_Line_Items!B:B,Invoices!A2494,Invoice_Line_Items!G:G))</f>
        <v>19.95</v>
      </c>
      <c r="F2494" s="8">
        <f>(SUMIF(Invoice_Line_Items!B:B,Invoices!A2494,Invoice_Line_Items!G:G))*(1-C2494)</f>
        <v>19.95</v>
      </c>
      <c r="G2494" s="8">
        <f>SUMIF(Invoice_Line_Items!B:B,Invoices!A2494,Invoice_Line_Items!I:I)-(E2494-F2494)</f>
        <v>7.4499999999999993</v>
      </c>
      <c r="H2494" s="8">
        <f t="shared" si="76"/>
        <v>3</v>
      </c>
      <c r="I2494">
        <f t="shared" si="77"/>
        <v>2022</v>
      </c>
    </row>
    <row r="2495" spans="1:9" x14ac:dyDescent="0.15">
      <c r="A2495" t="s">
        <v>2599</v>
      </c>
      <c r="B2495" t="s">
        <v>29</v>
      </c>
      <c r="C2495" s="3">
        <v>0</v>
      </c>
      <c r="D2495" s="2">
        <v>44624.040790869731</v>
      </c>
      <c r="E2495" s="8">
        <f>(SUMIF(Invoice_Line_Items!B:B,Invoices!A2495,Invoice_Line_Items!G:G))</f>
        <v>461.9</v>
      </c>
      <c r="F2495" s="8">
        <f>(SUMIF(Invoice_Line_Items!B:B,Invoices!A2495,Invoice_Line_Items!G:G))*(1-C2495)</f>
        <v>461.9</v>
      </c>
      <c r="G2495" s="8">
        <f>SUMIF(Invoice_Line_Items!B:B,Invoices!A2495,Invoice_Line_Items!I:I)-(E2495-F2495)</f>
        <v>185.79999999999998</v>
      </c>
      <c r="H2495" s="8">
        <f t="shared" si="76"/>
        <v>3</v>
      </c>
      <c r="I2495">
        <f t="shared" si="77"/>
        <v>2022</v>
      </c>
    </row>
    <row r="2496" spans="1:9" x14ac:dyDescent="0.15">
      <c r="A2496" t="s">
        <v>2600</v>
      </c>
      <c r="B2496" t="s">
        <v>17</v>
      </c>
      <c r="C2496" s="3">
        <v>0.1</v>
      </c>
      <c r="D2496" s="2">
        <v>44624.324518286114</v>
      </c>
      <c r="E2496" s="8">
        <f>(SUMIF(Invoice_Line_Items!B:B,Invoices!A2496,Invoice_Line_Items!G:G))</f>
        <v>52.75</v>
      </c>
      <c r="F2496" s="8">
        <f>(SUMIF(Invoice_Line_Items!B:B,Invoices!A2496,Invoice_Line_Items!G:G))*(1-C2496)</f>
        <v>47.475000000000001</v>
      </c>
      <c r="G2496" s="8">
        <f>SUMIF(Invoice_Line_Items!B:B,Invoices!A2496,Invoice_Line_Items!I:I)-(E2496-F2496)</f>
        <v>20.224999999999998</v>
      </c>
      <c r="H2496" s="8">
        <f t="shared" si="76"/>
        <v>3</v>
      </c>
      <c r="I2496">
        <f t="shared" si="77"/>
        <v>2022</v>
      </c>
    </row>
    <row r="2497" spans="1:9" x14ac:dyDescent="0.15">
      <c r="A2497" t="s">
        <v>2601</v>
      </c>
      <c r="B2497" t="s">
        <v>29</v>
      </c>
      <c r="C2497" s="3">
        <v>0</v>
      </c>
      <c r="D2497" s="2">
        <v>44624.364328706331</v>
      </c>
      <c r="E2497" s="8">
        <f>(SUMIF(Invoice_Line_Items!B:B,Invoices!A2497,Invoice_Line_Items!G:G))</f>
        <v>1260.3</v>
      </c>
      <c r="F2497" s="8">
        <f>(SUMIF(Invoice_Line_Items!B:B,Invoices!A2497,Invoice_Line_Items!G:G))*(1-C2497)</f>
        <v>1260.3</v>
      </c>
      <c r="G2497" s="8">
        <f>SUMIF(Invoice_Line_Items!B:B,Invoices!A2497,Invoice_Line_Items!I:I)-(E2497-F2497)</f>
        <v>503.4</v>
      </c>
      <c r="H2497" s="8">
        <f t="shared" si="76"/>
        <v>3</v>
      </c>
      <c r="I2497">
        <f t="shared" si="77"/>
        <v>2022</v>
      </c>
    </row>
    <row r="2498" spans="1:9" x14ac:dyDescent="0.15">
      <c r="A2498" t="s">
        <v>2602</v>
      </c>
      <c r="B2498" t="s">
        <v>21</v>
      </c>
      <c r="C2498" s="3">
        <v>0</v>
      </c>
      <c r="D2498" s="2">
        <v>44624.79405387002</v>
      </c>
      <c r="E2498" s="8">
        <f>(SUMIF(Invoice_Line_Items!B:B,Invoices!A2498,Invoice_Line_Items!G:G))</f>
        <v>1299.5</v>
      </c>
      <c r="F2498" s="8">
        <f>(SUMIF(Invoice_Line_Items!B:B,Invoices!A2498,Invoice_Line_Items!G:G))*(1-C2498)</f>
        <v>1299.5</v>
      </c>
      <c r="G2498" s="8">
        <f>SUMIF(Invoice_Line_Items!B:B,Invoices!A2498,Invoice_Line_Items!I:I)-(E2498-F2498)</f>
        <v>404.49999999999989</v>
      </c>
      <c r="H2498" s="8">
        <f t="shared" si="76"/>
        <v>3</v>
      </c>
      <c r="I2498">
        <f t="shared" si="77"/>
        <v>2022</v>
      </c>
    </row>
    <row r="2499" spans="1:9" x14ac:dyDescent="0.15">
      <c r="A2499" t="s">
        <v>2603</v>
      </c>
      <c r="B2499" t="s">
        <v>29</v>
      </c>
      <c r="C2499" s="3">
        <v>0</v>
      </c>
      <c r="D2499" s="2">
        <v>44624.803516226988</v>
      </c>
      <c r="E2499" s="8">
        <f>(SUMIF(Invoice_Line_Items!B:B,Invoices!A2499,Invoice_Line_Items!G:G))</f>
        <v>2652.6499999999992</v>
      </c>
      <c r="F2499" s="8">
        <f>(SUMIF(Invoice_Line_Items!B:B,Invoices!A2499,Invoice_Line_Items!G:G))*(1-C2499)</f>
        <v>2652.6499999999992</v>
      </c>
      <c r="G2499" s="8">
        <f>SUMIF(Invoice_Line_Items!B:B,Invoices!A2499,Invoice_Line_Items!I:I)-(E2499-F2499)</f>
        <v>922.6</v>
      </c>
      <c r="H2499" s="8">
        <f t="shared" ref="H2499:H2562" si="78">MONTH(D2499)</f>
        <v>3</v>
      </c>
      <c r="I2499">
        <f t="shared" ref="I2499:I2562" si="79">YEAR(D2499)</f>
        <v>2022</v>
      </c>
    </row>
    <row r="2500" spans="1:9" x14ac:dyDescent="0.15">
      <c r="A2500" t="s">
        <v>2604</v>
      </c>
      <c r="B2500" t="s">
        <v>17</v>
      </c>
      <c r="C2500" s="3">
        <v>0</v>
      </c>
      <c r="D2500" s="2">
        <v>44624.835985283629</v>
      </c>
      <c r="E2500" s="8">
        <f>(SUMIF(Invoice_Line_Items!B:B,Invoices!A2500,Invoice_Line_Items!G:G))</f>
        <v>463.1</v>
      </c>
      <c r="F2500" s="8">
        <f>(SUMIF(Invoice_Line_Items!B:B,Invoices!A2500,Invoice_Line_Items!G:G))*(1-C2500)</f>
        <v>463.1</v>
      </c>
      <c r="G2500" s="8">
        <f>SUMIF(Invoice_Line_Items!B:B,Invoices!A2500,Invoice_Line_Items!I:I)-(E2500-F2500)</f>
        <v>184.1</v>
      </c>
      <c r="H2500" s="8">
        <f t="shared" si="78"/>
        <v>3</v>
      </c>
      <c r="I2500">
        <f t="shared" si="79"/>
        <v>2022</v>
      </c>
    </row>
    <row r="2501" spans="1:9" x14ac:dyDescent="0.15">
      <c r="A2501" t="s">
        <v>2605</v>
      </c>
      <c r="B2501" t="s">
        <v>17</v>
      </c>
      <c r="C2501" s="3">
        <v>0</v>
      </c>
      <c r="D2501" s="2">
        <v>44624.916178762222</v>
      </c>
      <c r="E2501" s="8">
        <f>(SUMIF(Invoice_Line_Items!B:B,Invoices!A2501,Invoice_Line_Items!G:G))</f>
        <v>529.70000000000005</v>
      </c>
      <c r="F2501" s="8">
        <f>(SUMIF(Invoice_Line_Items!B:B,Invoices!A2501,Invoice_Line_Items!G:G))*(1-C2501)</f>
        <v>529.70000000000005</v>
      </c>
      <c r="G2501" s="8">
        <f>SUMIF(Invoice_Line_Items!B:B,Invoices!A2501,Invoice_Line_Items!I:I)-(E2501-F2501)</f>
        <v>180.2</v>
      </c>
      <c r="H2501" s="8">
        <f t="shared" si="78"/>
        <v>3</v>
      </c>
      <c r="I2501">
        <f t="shared" si="79"/>
        <v>2022</v>
      </c>
    </row>
    <row r="2502" spans="1:9" x14ac:dyDescent="0.15">
      <c r="A2502" t="s">
        <v>2606</v>
      </c>
      <c r="B2502" t="s">
        <v>19</v>
      </c>
      <c r="C2502" s="3">
        <v>0.1</v>
      </c>
      <c r="D2502" s="2">
        <v>44625.18880271104</v>
      </c>
      <c r="E2502" s="8">
        <f>(SUMIF(Invoice_Line_Items!B:B,Invoices!A2502,Invoice_Line_Items!G:G))</f>
        <v>779.69999999999993</v>
      </c>
      <c r="F2502" s="8">
        <f>(SUMIF(Invoice_Line_Items!B:B,Invoices!A2502,Invoice_Line_Items!G:G))*(1-C2502)</f>
        <v>701.7299999999999</v>
      </c>
      <c r="G2502" s="8">
        <f>SUMIF(Invoice_Line_Items!B:B,Invoices!A2502,Invoice_Line_Items!I:I)-(E2502-F2502)</f>
        <v>164.7299999999999</v>
      </c>
      <c r="H2502" s="8">
        <f t="shared" si="78"/>
        <v>3</v>
      </c>
      <c r="I2502">
        <f t="shared" si="79"/>
        <v>2022</v>
      </c>
    </row>
    <row r="2503" spans="1:9" x14ac:dyDescent="0.15">
      <c r="A2503" t="s">
        <v>2607</v>
      </c>
      <c r="B2503" t="s">
        <v>23</v>
      </c>
      <c r="C2503" s="3">
        <v>0</v>
      </c>
      <c r="D2503" s="2">
        <v>44625.510394959994</v>
      </c>
      <c r="E2503" s="8">
        <f>(SUMIF(Invoice_Line_Items!B:B,Invoices!A2503,Invoice_Line_Items!G:G))</f>
        <v>445.44999999999993</v>
      </c>
      <c r="F2503" s="8">
        <f>(SUMIF(Invoice_Line_Items!B:B,Invoices!A2503,Invoice_Line_Items!G:G))*(1-C2503)</f>
        <v>445.44999999999993</v>
      </c>
      <c r="G2503" s="8">
        <f>SUMIF(Invoice_Line_Items!B:B,Invoices!A2503,Invoice_Line_Items!I:I)-(E2503-F2503)</f>
        <v>167.75</v>
      </c>
      <c r="H2503" s="8">
        <f t="shared" si="78"/>
        <v>3</v>
      </c>
      <c r="I2503">
        <f t="shared" si="79"/>
        <v>2022</v>
      </c>
    </row>
    <row r="2504" spans="1:9" x14ac:dyDescent="0.15">
      <c r="A2504" t="s">
        <v>2608</v>
      </c>
      <c r="B2504" t="s">
        <v>19</v>
      </c>
      <c r="C2504" s="3">
        <v>0</v>
      </c>
      <c r="D2504" s="2">
        <v>44625.670634135116</v>
      </c>
      <c r="E2504" s="8">
        <f>(SUMIF(Invoice_Line_Items!B:B,Invoices!A2504,Invoice_Line_Items!G:G))</f>
        <v>26.849999999999998</v>
      </c>
      <c r="F2504" s="8">
        <f>(SUMIF(Invoice_Line_Items!B:B,Invoices!A2504,Invoice_Line_Items!G:G))*(1-C2504)</f>
        <v>26.849999999999998</v>
      </c>
      <c r="G2504" s="8">
        <f>SUMIF(Invoice_Line_Items!B:B,Invoices!A2504,Invoice_Line_Items!I:I)-(E2504-F2504)</f>
        <v>17.099999999999998</v>
      </c>
      <c r="H2504" s="8">
        <f t="shared" si="78"/>
        <v>3</v>
      </c>
      <c r="I2504">
        <f t="shared" si="79"/>
        <v>2022</v>
      </c>
    </row>
    <row r="2505" spans="1:9" x14ac:dyDescent="0.15">
      <c r="A2505" t="s">
        <v>2609</v>
      </c>
      <c r="B2505" t="s">
        <v>22</v>
      </c>
      <c r="C2505" s="3">
        <v>0</v>
      </c>
      <c r="D2505" s="2">
        <v>44625.903140911119</v>
      </c>
      <c r="E2505" s="8">
        <f>(SUMIF(Invoice_Line_Items!B:B,Invoices!A2505,Invoice_Line_Items!G:G))</f>
        <v>1080.6999999999998</v>
      </c>
      <c r="F2505" s="8">
        <f>(SUMIF(Invoice_Line_Items!B:B,Invoices!A2505,Invoice_Line_Items!G:G))*(1-C2505)</f>
        <v>1080.6999999999998</v>
      </c>
      <c r="G2505" s="8">
        <f>SUMIF(Invoice_Line_Items!B:B,Invoices!A2505,Invoice_Line_Items!I:I)-(E2505-F2505)</f>
        <v>430.15000000000003</v>
      </c>
      <c r="H2505" s="8">
        <f t="shared" si="78"/>
        <v>3</v>
      </c>
      <c r="I2505">
        <f t="shared" si="79"/>
        <v>2022</v>
      </c>
    </row>
    <row r="2506" spans="1:9" x14ac:dyDescent="0.15">
      <c r="A2506" t="s">
        <v>2610</v>
      </c>
      <c r="B2506" t="s">
        <v>20</v>
      </c>
      <c r="C2506" s="3">
        <v>0</v>
      </c>
      <c r="D2506" s="2">
        <v>44626.305934816875</v>
      </c>
      <c r="E2506" s="8">
        <f>(SUMIF(Invoice_Line_Items!B:B,Invoices!A2506,Invoice_Line_Items!G:G))</f>
        <v>375.9</v>
      </c>
      <c r="F2506" s="8">
        <f>(SUMIF(Invoice_Line_Items!B:B,Invoices!A2506,Invoice_Line_Items!G:G))*(1-C2506)</f>
        <v>375.9</v>
      </c>
      <c r="G2506" s="8">
        <f>SUMIF(Invoice_Line_Items!B:B,Invoices!A2506,Invoice_Line_Items!I:I)-(E2506-F2506)</f>
        <v>175.89999999999998</v>
      </c>
      <c r="H2506" s="8">
        <f t="shared" si="78"/>
        <v>3</v>
      </c>
      <c r="I2506">
        <f t="shared" si="79"/>
        <v>2022</v>
      </c>
    </row>
    <row r="2507" spans="1:9" x14ac:dyDescent="0.15">
      <c r="A2507" t="s">
        <v>2611</v>
      </c>
      <c r="B2507" t="s">
        <v>19</v>
      </c>
      <c r="C2507" s="3">
        <v>0</v>
      </c>
      <c r="D2507" s="2">
        <v>44626.415077276819</v>
      </c>
      <c r="E2507" s="8">
        <f>(SUMIF(Invoice_Line_Items!B:B,Invoices!A2507,Invoice_Line_Items!G:G))</f>
        <v>608.9</v>
      </c>
      <c r="F2507" s="8">
        <f>(SUMIF(Invoice_Line_Items!B:B,Invoices!A2507,Invoice_Line_Items!G:G))*(1-C2507)</f>
        <v>608.9</v>
      </c>
      <c r="G2507" s="8">
        <f>SUMIF(Invoice_Line_Items!B:B,Invoices!A2507,Invoice_Line_Items!I:I)-(E2507-F2507)</f>
        <v>212.79999999999995</v>
      </c>
      <c r="H2507" s="8">
        <f t="shared" si="78"/>
        <v>3</v>
      </c>
      <c r="I2507">
        <f t="shared" si="79"/>
        <v>2022</v>
      </c>
    </row>
    <row r="2508" spans="1:9" x14ac:dyDescent="0.15">
      <c r="A2508" t="s">
        <v>2612</v>
      </c>
      <c r="B2508" t="s">
        <v>17</v>
      </c>
      <c r="C2508" s="3">
        <v>0</v>
      </c>
      <c r="D2508" s="2">
        <v>44626.64511008445</v>
      </c>
      <c r="E2508" s="8">
        <f>(SUMIF(Invoice_Line_Items!B:B,Invoices!A2508,Invoice_Line_Items!G:G))</f>
        <v>233.14999999999998</v>
      </c>
      <c r="F2508" s="8">
        <f>(SUMIF(Invoice_Line_Items!B:B,Invoices!A2508,Invoice_Line_Items!G:G))*(1-C2508)</f>
        <v>233.14999999999998</v>
      </c>
      <c r="G2508" s="8">
        <f>SUMIF(Invoice_Line_Items!B:B,Invoices!A2508,Invoice_Line_Items!I:I)-(E2508-F2508)</f>
        <v>91.649999999999991</v>
      </c>
      <c r="H2508" s="8">
        <f t="shared" si="78"/>
        <v>3</v>
      </c>
      <c r="I2508">
        <f t="shared" si="79"/>
        <v>2022</v>
      </c>
    </row>
    <row r="2509" spans="1:9" x14ac:dyDescent="0.15">
      <c r="A2509" t="s">
        <v>2613</v>
      </c>
      <c r="B2509" t="s">
        <v>23</v>
      </c>
      <c r="C2509" s="3">
        <v>0</v>
      </c>
      <c r="D2509" s="2">
        <v>44626.824010155549</v>
      </c>
      <c r="E2509" s="8">
        <f>(SUMIF(Invoice_Line_Items!B:B,Invoices!A2509,Invoice_Line_Items!G:G))</f>
        <v>4367.55</v>
      </c>
      <c r="F2509" s="8">
        <f>(SUMIF(Invoice_Line_Items!B:B,Invoices!A2509,Invoice_Line_Items!G:G))*(1-C2509)</f>
        <v>4367.55</v>
      </c>
      <c r="G2509" s="8">
        <f>SUMIF(Invoice_Line_Items!B:B,Invoices!A2509,Invoice_Line_Items!I:I)-(E2509-F2509)</f>
        <v>1686.3</v>
      </c>
      <c r="H2509" s="8">
        <f t="shared" si="78"/>
        <v>3</v>
      </c>
      <c r="I2509">
        <f t="shared" si="79"/>
        <v>2022</v>
      </c>
    </row>
    <row r="2510" spans="1:9" x14ac:dyDescent="0.15">
      <c r="A2510" t="s">
        <v>2614</v>
      </c>
      <c r="B2510" t="s">
        <v>22</v>
      </c>
      <c r="C2510" s="3">
        <v>0</v>
      </c>
      <c r="D2510" s="2">
        <v>44627.234799018159</v>
      </c>
      <c r="E2510" s="8">
        <f>(SUMIF(Invoice_Line_Items!B:B,Invoices!A2510,Invoice_Line_Items!G:G))</f>
        <v>528.1</v>
      </c>
      <c r="F2510" s="8">
        <f>(SUMIF(Invoice_Line_Items!B:B,Invoices!A2510,Invoice_Line_Items!G:G))*(1-C2510)</f>
        <v>528.1</v>
      </c>
      <c r="G2510" s="8">
        <f>SUMIF(Invoice_Line_Items!B:B,Invoices!A2510,Invoice_Line_Items!I:I)-(E2510-F2510)</f>
        <v>186.5</v>
      </c>
      <c r="H2510" s="8">
        <f t="shared" si="78"/>
        <v>3</v>
      </c>
      <c r="I2510">
        <f t="shared" si="79"/>
        <v>2022</v>
      </c>
    </row>
    <row r="2511" spans="1:9" x14ac:dyDescent="0.15">
      <c r="A2511" t="s">
        <v>2615</v>
      </c>
      <c r="B2511" t="s">
        <v>23</v>
      </c>
      <c r="C2511" s="3">
        <v>0.2</v>
      </c>
      <c r="D2511" s="2">
        <v>44627.714319887382</v>
      </c>
      <c r="E2511" s="8">
        <f>(SUMIF(Invoice_Line_Items!B:B,Invoices!A2511,Invoice_Line_Items!G:G))</f>
        <v>6098.05</v>
      </c>
      <c r="F2511" s="8">
        <f>(SUMIF(Invoice_Line_Items!B:B,Invoices!A2511,Invoice_Line_Items!G:G))*(1-C2511)</f>
        <v>4878.4400000000005</v>
      </c>
      <c r="G2511" s="8">
        <f>SUMIF(Invoice_Line_Items!B:B,Invoices!A2511,Invoice_Line_Items!I:I)-(E2511-F2511)</f>
        <v>900.04000000000042</v>
      </c>
      <c r="H2511" s="8">
        <f t="shared" si="78"/>
        <v>3</v>
      </c>
      <c r="I2511">
        <f t="shared" si="79"/>
        <v>2022</v>
      </c>
    </row>
    <row r="2512" spans="1:9" x14ac:dyDescent="0.15">
      <c r="A2512" t="s">
        <v>2616</v>
      </c>
      <c r="B2512" t="s">
        <v>19</v>
      </c>
      <c r="C2512" s="3">
        <v>0.1</v>
      </c>
      <c r="D2512" s="2">
        <v>44627.942541274962</v>
      </c>
      <c r="E2512" s="8">
        <f>(SUMIF(Invoice_Line_Items!B:B,Invoices!A2512,Invoice_Line_Items!G:G))</f>
        <v>640.05000000000007</v>
      </c>
      <c r="F2512" s="8">
        <f>(SUMIF(Invoice_Line_Items!B:B,Invoices!A2512,Invoice_Line_Items!G:G))*(1-C2512)</f>
        <v>576.04500000000007</v>
      </c>
      <c r="G2512" s="8">
        <f>SUMIF(Invoice_Line_Items!B:B,Invoices!A2512,Invoice_Line_Items!I:I)-(E2512-F2512)</f>
        <v>163.59500000000003</v>
      </c>
      <c r="H2512" s="8">
        <f t="shared" si="78"/>
        <v>3</v>
      </c>
      <c r="I2512">
        <f t="shared" si="79"/>
        <v>2022</v>
      </c>
    </row>
    <row r="2513" spans="1:9" x14ac:dyDescent="0.15">
      <c r="A2513" t="s">
        <v>2617</v>
      </c>
      <c r="B2513" t="s">
        <v>17</v>
      </c>
      <c r="C2513" s="3">
        <v>0</v>
      </c>
      <c r="D2513" s="2">
        <v>44628.252034684439</v>
      </c>
      <c r="E2513" s="8">
        <f>(SUMIF(Invoice_Line_Items!B:B,Invoices!A2513,Invoice_Line_Items!G:G))</f>
        <v>159.9</v>
      </c>
      <c r="F2513" s="8">
        <f>(SUMIF(Invoice_Line_Items!B:B,Invoices!A2513,Invoice_Line_Items!G:G))*(1-C2513)</f>
        <v>159.9</v>
      </c>
      <c r="G2513" s="8">
        <f>SUMIF(Invoice_Line_Items!B:B,Invoices!A2513,Invoice_Line_Items!I:I)-(E2513-F2513)</f>
        <v>55.900000000000006</v>
      </c>
      <c r="H2513" s="8">
        <f t="shared" si="78"/>
        <v>3</v>
      </c>
      <c r="I2513">
        <f t="shared" si="79"/>
        <v>2022</v>
      </c>
    </row>
    <row r="2514" spans="1:9" x14ac:dyDescent="0.15">
      <c r="A2514" t="s">
        <v>2618</v>
      </c>
      <c r="B2514" t="s">
        <v>17</v>
      </c>
      <c r="C2514" s="3">
        <v>0</v>
      </c>
      <c r="D2514" s="2">
        <v>44628.285846512692</v>
      </c>
      <c r="E2514" s="8">
        <f>(SUMIF(Invoice_Line_Items!B:B,Invoices!A2514,Invoice_Line_Items!G:G))</f>
        <v>2010.7000000000003</v>
      </c>
      <c r="F2514" s="8">
        <f>(SUMIF(Invoice_Line_Items!B:B,Invoices!A2514,Invoice_Line_Items!G:G))*(1-C2514)</f>
        <v>2010.7000000000003</v>
      </c>
      <c r="G2514" s="8">
        <f>SUMIF(Invoice_Line_Items!B:B,Invoices!A2514,Invoice_Line_Items!I:I)-(E2514-F2514)</f>
        <v>725</v>
      </c>
      <c r="H2514" s="8">
        <f t="shared" si="78"/>
        <v>3</v>
      </c>
      <c r="I2514">
        <f t="shared" si="79"/>
        <v>2022</v>
      </c>
    </row>
    <row r="2515" spans="1:9" x14ac:dyDescent="0.15">
      <c r="A2515" t="s">
        <v>2619</v>
      </c>
      <c r="B2515" t="s">
        <v>22</v>
      </c>
      <c r="C2515" s="3">
        <v>0.1</v>
      </c>
      <c r="D2515" s="2">
        <v>44628.747293388791</v>
      </c>
      <c r="E2515" s="8">
        <f>(SUMIF(Invoice_Line_Items!B:B,Invoices!A2515,Invoice_Line_Items!G:G))</f>
        <v>665.4</v>
      </c>
      <c r="F2515" s="8">
        <f>(SUMIF(Invoice_Line_Items!B:B,Invoices!A2515,Invoice_Line_Items!G:G))*(1-C2515)</f>
        <v>598.86</v>
      </c>
      <c r="G2515" s="8">
        <f>SUMIF(Invoice_Line_Items!B:B,Invoices!A2515,Invoice_Line_Items!I:I)-(E2515-F2515)</f>
        <v>154.86000000000001</v>
      </c>
      <c r="H2515" s="8">
        <f t="shared" si="78"/>
        <v>3</v>
      </c>
      <c r="I2515">
        <f t="shared" si="79"/>
        <v>2022</v>
      </c>
    </row>
    <row r="2516" spans="1:9" x14ac:dyDescent="0.15">
      <c r="A2516" t="s">
        <v>2620</v>
      </c>
      <c r="B2516" t="s">
        <v>18</v>
      </c>
      <c r="C2516" s="3">
        <v>0</v>
      </c>
      <c r="D2516" s="2">
        <v>44628.981675621282</v>
      </c>
      <c r="E2516" s="8">
        <f>(SUMIF(Invoice_Line_Items!B:B,Invoices!A2516,Invoice_Line_Items!G:G))</f>
        <v>4363.1499999999996</v>
      </c>
      <c r="F2516" s="8">
        <f>(SUMIF(Invoice_Line_Items!B:B,Invoices!A2516,Invoice_Line_Items!G:G))*(1-C2516)</f>
        <v>4363.1499999999996</v>
      </c>
      <c r="G2516" s="8">
        <f>SUMIF(Invoice_Line_Items!B:B,Invoices!A2516,Invoice_Line_Items!I:I)-(E2516-F2516)</f>
        <v>1394.1499999999996</v>
      </c>
      <c r="H2516" s="8">
        <f t="shared" si="78"/>
        <v>3</v>
      </c>
      <c r="I2516">
        <f t="shared" si="79"/>
        <v>2022</v>
      </c>
    </row>
    <row r="2517" spans="1:9" x14ac:dyDescent="0.15">
      <c r="A2517" t="s">
        <v>2621</v>
      </c>
      <c r="B2517" t="s">
        <v>19</v>
      </c>
      <c r="C2517" s="3">
        <v>0</v>
      </c>
      <c r="D2517" s="2">
        <v>44629.332922781316</v>
      </c>
      <c r="E2517" s="8">
        <f>(SUMIF(Invoice_Line_Items!B:B,Invoices!A2517,Invoice_Line_Items!G:G))</f>
        <v>957.30000000000041</v>
      </c>
      <c r="F2517" s="8">
        <f>(SUMIF(Invoice_Line_Items!B:B,Invoices!A2517,Invoice_Line_Items!G:G))*(1-C2517)</f>
        <v>957.30000000000041</v>
      </c>
      <c r="G2517" s="8">
        <f>SUMIF(Invoice_Line_Items!B:B,Invoices!A2517,Invoice_Line_Items!I:I)-(E2517-F2517)</f>
        <v>350.84999999999991</v>
      </c>
      <c r="H2517" s="8">
        <f t="shared" si="78"/>
        <v>3</v>
      </c>
      <c r="I2517">
        <f t="shared" si="79"/>
        <v>2022</v>
      </c>
    </row>
    <row r="2518" spans="1:9" x14ac:dyDescent="0.15">
      <c r="A2518" t="s">
        <v>2622</v>
      </c>
      <c r="B2518" t="s">
        <v>20</v>
      </c>
      <c r="C2518" s="3">
        <v>0.1</v>
      </c>
      <c r="D2518" s="2">
        <v>44629.380173142701</v>
      </c>
      <c r="E2518" s="8">
        <f>(SUMIF(Invoice_Line_Items!B:B,Invoices!A2518,Invoice_Line_Items!G:G))</f>
        <v>528.30000000000007</v>
      </c>
      <c r="F2518" s="8">
        <f>(SUMIF(Invoice_Line_Items!B:B,Invoices!A2518,Invoice_Line_Items!G:G))*(1-C2518)</f>
        <v>475.47000000000008</v>
      </c>
      <c r="G2518" s="8">
        <f>SUMIF(Invoice_Line_Items!B:B,Invoices!A2518,Invoice_Line_Items!I:I)-(E2518-F2518)</f>
        <v>146.27000000000004</v>
      </c>
      <c r="H2518" s="8">
        <f t="shared" si="78"/>
        <v>3</v>
      </c>
      <c r="I2518">
        <f t="shared" si="79"/>
        <v>2022</v>
      </c>
    </row>
    <row r="2519" spans="1:9" x14ac:dyDescent="0.15">
      <c r="A2519" t="s">
        <v>2623</v>
      </c>
      <c r="B2519" t="s">
        <v>18</v>
      </c>
      <c r="C2519" s="3">
        <v>0</v>
      </c>
      <c r="D2519" s="2">
        <v>44629.847008865261</v>
      </c>
      <c r="E2519" s="8">
        <f>(SUMIF(Invoice_Line_Items!B:B,Invoices!A2519,Invoice_Line_Items!G:G))</f>
        <v>2.95</v>
      </c>
      <c r="F2519" s="8">
        <f>(SUMIF(Invoice_Line_Items!B:B,Invoices!A2519,Invoice_Line_Items!G:G))*(1-C2519)</f>
        <v>2.95</v>
      </c>
      <c r="G2519" s="8">
        <f>SUMIF(Invoice_Line_Items!B:B,Invoices!A2519,Invoice_Line_Items!I:I)-(E2519-F2519)</f>
        <v>1.1500000000000001</v>
      </c>
      <c r="H2519" s="8">
        <f t="shared" si="78"/>
        <v>3</v>
      </c>
      <c r="I2519">
        <f t="shared" si="79"/>
        <v>2022</v>
      </c>
    </row>
    <row r="2520" spans="1:9" x14ac:dyDescent="0.15">
      <c r="A2520" t="s">
        <v>2624</v>
      </c>
      <c r="B2520" t="s">
        <v>17</v>
      </c>
      <c r="C2520" s="3">
        <v>0.1</v>
      </c>
      <c r="D2520" s="2">
        <v>44629.894930832517</v>
      </c>
      <c r="E2520" s="8">
        <f>(SUMIF(Invoice_Line_Items!B:B,Invoices!A2520,Invoice_Line_Items!G:G))</f>
        <v>3.5</v>
      </c>
      <c r="F2520" s="8">
        <f>(SUMIF(Invoice_Line_Items!B:B,Invoices!A2520,Invoice_Line_Items!G:G))*(1-C2520)</f>
        <v>3.15</v>
      </c>
      <c r="G2520" s="8">
        <f>SUMIF(Invoice_Line_Items!B:B,Invoices!A2520,Invoice_Line_Items!I:I)-(E2520-F2520)</f>
        <v>0.19999999999999973</v>
      </c>
      <c r="H2520" s="8">
        <f t="shared" si="78"/>
        <v>3</v>
      </c>
      <c r="I2520">
        <f t="shared" si="79"/>
        <v>2022</v>
      </c>
    </row>
    <row r="2521" spans="1:9" x14ac:dyDescent="0.15">
      <c r="A2521" t="s">
        <v>2625</v>
      </c>
      <c r="B2521" t="s">
        <v>19</v>
      </c>
      <c r="C2521" s="3">
        <v>0</v>
      </c>
      <c r="D2521" s="2">
        <v>44630.205885539661</v>
      </c>
      <c r="E2521" s="8">
        <f>(SUMIF(Invoice_Line_Items!B:B,Invoices!A2521,Invoice_Line_Items!G:G))</f>
        <v>114.4</v>
      </c>
      <c r="F2521" s="8">
        <f>(SUMIF(Invoice_Line_Items!B:B,Invoices!A2521,Invoice_Line_Items!G:G))*(1-C2521)</f>
        <v>114.4</v>
      </c>
      <c r="G2521" s="8">
        <f>SUMIF(Invoice_Line_Items!B:B,Invoices!A2521,Invoice_Line_Items!I:I)-(E2521-F2521)</f>
        <v>68.699999999999989</v>
      </c>
      <c r="H2521" s="8">
        <f t="shared" si="78"/>
        <v>3</v>
      </c>
      <c r="I2521">
        <f t="shared" si="79"/>
        <v>2022</v>
      </c>
    </row>
    <row r="2522" spans="1:9" x14ac:dyDescent="0.15">
      <c r="A2522" t="s">
        <v>2626</v>
      </c>
      <c r="B2522" t="s">
        <v>18</v>
      </c>
      <c r="C2522" s="3">
        <v>0</v>
      </c>
      <c r="D2522" s="2">
        <v>44630.335516293308</v>
      </c>
      <c r="E2522" s="8">
        <f>(SUMIF(Invoice_Line_Items!B:B,Invoices!A2522,Invoice_Line_Items!G:G))</f>
        <v>89.5</v>
      </c>
      <c r="F2522" s="8">
        <f>(SUMIF(Invoice_Line_Items!B:B,Invoices!A2522,Invoice_Line_Items!G:G))*(1-C2522)</f>
        <v>89.5</v>
      </c>
      <c r="G2522" s="8">
        <f>SUMIF(Invoice_Line_Items!B:B,Invoices!A2522,Invoice_Line_Items!I:I)-(E2522-F2522)</f>
        <v>56.999999999999993</v>
      </c>
      <c r="H2522" s="8">
        <f t="shared" si="78"/>
        <v>3</v>
      </c>
      <c r="I2522">
        <f t="shared" si="79"/>
        <v>2022</v>
      </c>
    </row>
    <row r="2523" spans="1:9" x14ac:dyDescent="0.15">
      <c r="A2523" t="s">
        <v>2627</v>
      </c>
      <c r="B2523" t="s">
        <v>18</v>
      </c>
      <c r="C2523" s="3">
        <v>0</v>
      </c>
      <c r="D2523" s="2">
        <v>44630.498038463855</v>
      </c>
      <c r="E2523" s="8">
        <f>(SUMIF(Invoice_Line_Items!B:B,Invoices!A2523,Invoice_Line_Items!G:G))</f>
        <v>307.45</v>
      </c>
      <c r="F2523" s="8">
        <f>(SUMIF(Invoice_Line_Items!B:B,Invoices!A2523,Invoice_Line_Items!G:G))*(1-C2523)</f>
        <v>307.45</v>
      </c>
      <c r="G2523" s="8">
        <f>SUMIF(Invoice_Line_Items!B:B,Invoices!A2523,Invoice_Line_Items!I:I)-(E2523-F2523)</f>
        <v>123.80000000000001</v>
      </c>
      <c r="H2523" s="8">
        <f t="shared" si="78"/>
        <v>3</v>
      </c>
      <c r="I2523">
        <f t="shared" si="79"/>
        <v>2022</v>
      </c>
    </row>
    <row r="2524" spans="1:9" x14ac:dyDescent="0.15">
      <c r="A2524" t="s">
        <v>2628</v>
      </c>
      <c r="B2524" t="s">
        <v>17</v>
      </c>
      <c r="C2524" s="3">
        <v>0</v>
      </c>
      <c r="D2524" s="2">
        <v>44630.753652751438</v>
      </c>
      <c r="E2524" s="8">
        <f>(SUMIF(Invoice_Line_Items!B:B,Invoices!A2524,Invoice_Line_Items!G:G))</f>
        <v>408.45000000000005</v>
      </c>
      <c r="F2524" s="8">
        <f>(SUMIF(Invoice_Line_Items!B:B,Invoices!A2524,Invoice_Line_Items!G:G))*(1-C2524)</f>
        <v>408.45000000000005</v>
      </c>
      <c r="G2524" s="8">
        <f>SUMIF(Invoice_Line_Items!B:B,Invoices!A2524,Invoice_Line_Items!I:I)-(E2524-F2524)</f>
        <v>163.05000000000001</v>
      </c>
      <c r="H2524" s="8">
        <f t="shared" si="78"/>
        <v>3</v>
      </c>
      <c r="I2524">
        <f t="shared" si="79"/>
        <v>2022</v>
      </c>
    </row>
    <row r="2525" spans="1:9" x14ac:dyDescent="0.15">
      <c r="A2525" t="s">
        <v>2629</v>
      </c>
      <c r="B2525" t="s">
        <v>24</v>
      </c>
      <c r="C2525" s="3">
        <v>0</v>
      </c>
      <c r="D2525" s="2">
        <v>44631.213765682667</v>
      </c>
      <c r="E2525" s="8">
        <f>(SUMIF(Invoice_Line_Items!B:B,Invoices!A2525,Invoice_Line_Items!G:G))</f>
        <v>920.24999999999989</v>
      </c>
      <c r="F2525" s="8">
        <f>(SUMIF(Invoice_Line_Items!B:B,Invoices!A2525,Invoice_Line_Items!G:G))*(1-C2525)</f>
        <v>920.24999999999989</v>
      </c>
      <c r="G2525" s="8">
        <f>SUMIF(Invoice_Line_Items!B:B,Invoices!A2525,Invoice_Line_Items!I:I)-(E2525-F2525)</f>
        <v>393.65</v>
      </c>
      <c r="H2525" s="8">
        <f t="shared" si="78"/>
        <v>3</v>
      </c>
      <c r="I2525">
        <f t="shared" si="79"/>
        <v>2022</v>
      </c>
    </row>
    <row r="2526" spans="1:9" x14ac:dyDescent="0.15">
      <c r="A2526" t="s">
        <v>2630</v>
      </c>
      <c r="B2526" t="s">
        <v>19</v>
      </c>
      <c r="C2526" s="3">
        <v>0</v>
      </c>
      <c r="D2526" s="2">
        <v>44631.693012758144</v>
      </c>
      <c r="E2526" s="8">
        <f>(SUMIF(Invoice_Line_Items!B:B,Invoices!A2526,Invoice_Line_Items!G:G))</f>
        <v>3764.45</v>
      </c>
      <c r="F2526" s="8">
        <f>(SUMIF(Invoice_Line_Items!B:B,Invoices!A2526,Invoice_Line_Items!G:G))*(1-C2526)</f>
        <v>3764.45</v>
      </c>
      <c r="G2526" s="8">
        <f>SUMIF(Invoice_Line_Items!B:B,Invoices!A2526,Invoice_Line_Items!I:I)-(E2526-F2526)</f>
        <v>1403.05</v>
      </c>
      <c r="H2526" s="8">
        <f t="shared" si="78"/>
        <v>3</v>
      </c>
      <c r="I2526">
        <f t="shared" si="79"/>
        <v>2022</v>
      </c>
    </row>
    <row r="2527" spans="1:9" x14ac:dyDescent="0.15">
      <c r="A2527" t="s">
        <v>2631</v>
      </c>
      <c r="B2527" t="s">
        <v>29</v>
      </c>
      <c r="C2527" s="3">
        <v>0.1</v>
      </c>
      <c r="D2527" s="2">
        <v>44632.155754889602</v>
      </c>
      <c r="E2527" s="8">
        <f>(SUMIF(Invoice_Line_Items!B:B,Invoices!A2527,Invoice_Line_Items!G:G))</f>
        <v>4978.7</v>
      </c>
      <c r="F2527" s="8">
        <f>(SUMIF(Invoice_Line_Items!B:B,Invoices!A2527,Invoice_Line_Items!G:G))*(1-C2527)</f>
        <v>4480.83</v>
      </c>
      <c r="G2527" s="8">
        <f>SUMIF(Invoice_Line_Items!B:B,Invoices!A2527,Invoice_Line_Items!I:I)-(E2527-F2527)</f>
        <v>1266.2800000000004</v>
      </c>
      <c r="H2527" s="8">
        <f t="shared" si="78"/>
        <v>3</v>
      </c>
      <c r="I2527">
        <f t="shared" si="79"/>
        <v>2022</v>
      </c>
    </row>
    <row r="2528" spans="1:9" x14ac:dyDescent="0.15">
      <c r="A2528" t="s">
        <v>2632</v>
      </c>
      <c r="B2528" t="s">
        <v>20</v>
      </c>
      <c r="C2528" s="3">
        <v>0</v>
      </c>
      <c r="D2528" s="2">
        <v>44632.307175176618</v>
      </c>
      <c r="E2528" s="8">
        <f>(SUMIF(Invoice_Line_Items!B:B,Invoices!A2528,Invoice_Line_Items!G:G))</f>
        <v>385.8</v>
      </c>
      <c r="F2528" s="8">
        <f>(SUMIF(Invoice_Line_Items!B:B,Invoices!A2528,Invoice_Line_Items!G:G))*(1-C2528)</f>
        <v>385.8</v>
      </c>
      <c r="G2528" s="8">
        <f>SUMIF(Invoice_Line_Items!B:B,Invoices!A2528,Invoice_Line_Items!I:I)-(E2528-F2528)</f>
        <v>171.1</v>
      </c>
      <c r="H2528" s="8">
        <f t="shared" si="78"/>
        <v>3</v>
      </c>
      <c r="I2528">
        <f t="shared" si="79"/>
        <v>2022</v>
      </c>
    </row>
    <row r="2529" spans="1:9" x14ac:dyDescent="0.15">
      <c r="A2529" t="s">
        <v>2633</v>
      </c>
      <c r="B2529" t="s">
        <v>19</v>
      </c>
      <c r="C2529" s="3">
        <v>0.1</v>
      </c>
      <c r="D2529" s="2">
        <v>44632.593853477047</v>
      </c>
      <c r="E2529" s="8">
        <f>(SUMIF(Invoice_Line_Items!B:B,Invoices!A2529,Invoice_Line_Items!G:G))</f>
        <v>640.55000000000007</v>
      </c>
      <c r="F2529" s="8">
        <f>(SUMIF(Invoice_Line_Items!B:B,Invoices!A2529,Invoice_Line_Items!G:G))*(1-C2529)</f>
        <v>576.49500000000012</v>
      </c>
      <c r="G2529" s="8">
        <f>SUMIF(Invoice_Line_Items!B:B,Invoices!A2529,Invoice_Line_Items!I:I)-(E2529-F2529)</f>
        <v>207.89500000000004</v>
      </c>
      <c r="H2529" s="8">
        <f t="shared" si="78"/>
        <v>3</v>
      </c>
      <c r="I2529">
        <f t="shared" si="79"/>
        <v>2022</v>
      </c>
    </row>
    <row r="2530" spans="1:9" x14ac:dyDescent="0.15">
      <c r="A2530" t="s">
        <v>2634</v>
      </c>
      <c r="B2530" t="s">
        <v>23</v>
      </c>
      <c r="C2530" s="3">
        <v>0</v>
      </c>
      <c r="D2530" s="2">
        <v>44632.697128634587</v>
      </c>
      <c r="E2530" s="8">
        <f>(SUMIF(Invoice_Line_Items!B:B,Invoices!A2530,Invoice_Line_Items!G:G))</f>
        <v>435.84999999999997</v>
      </c>
      <c r="F2530" s="8">
        <f>(SUMIF(Invoice_Line_Items!B:B,Invoices!A2530,Invoice_Line_Items!G:G))*(1-C2530)</f>
        <v>435.84999999999997</v>
      </c>
      <c r="G2530" s="8">
        <f>SUMIF(Invoice_Line_Items!B:B,Invoices!A2530,Invoice_Line_Items!I:I)-(E2530-F2530)</f>
        <v>136.79999999999995</v>
      </c>
      <c r="H2530" s="8">
        <f t="shared" si="78"/>
        <v>3</v>
      </c>
      <c r="I2530">
        <f t="shared" si="79"/>
        <v>2022</v>
      </c>
    </row>
    <row r="2531" spans="1:9" x14ac:dyDescent="0.15">
      <c r="A2531" t="s">
        <v>2635</v>
      </c>
      <c r="B2531" t="s">
        <v>17</v>
      </c>
      <c r="C2531" s="3">
        <v>0.2</v>
      </c>
      <c r="D2531" s="2">
        <v>44632.825660581126</v>
      </c>
      <c r="E2531" s="8">
        <f>(SUMIF(Invoice_Line_Items!B:B,Invoices!A2531,Invoice_Line_Items!G:G))</f>
        <v>61.699999999999996</v>
      </c>
      <c r="F2531" s="8">
        <f>(SUMIF(Invoice_Line_Items!B:B,Invoices!A2531,Invoice_Line_Items!G:G))*(1-C2531)</f>
        <v>49.36</v>
      </c>
      <c r="G2531" s="8">
        <f>SUMIF(Invoice_Line_Items!B:B,Invoices!A2531,Invoice_Line_Items!I:I)-(E2531-F2531)</f>
        <v>18.86</v>
      </c>
      <c r="H2531" s="8">
        <f t="shared" si="78"/>
        <v>3</v>
      </c>
      <c r="I2531">
        <f t="shared" si="79"/>
        <v>2022</v>
      </c>
    </row>
    <row r="2532" spans="1:9" x14ac:dyDescent="0.15">
      <c r="A2532" t="s">
        <v>2636</v>
      </c>
      <c r="B2532" t="s">
        <v>20</v>
      </c>
      <c r="C2532" s="3">
        <v>0</v>
      </c>
      <c r="D2532" s="2">
        <v>44633.169411131079</v>
      </c>
      <c r="E2532" s="8">
        <f>(SUMIF(Invoice_Line_Items!B:B,Invoices!A2532,Invoice_Line_Items!G:G))</f>
        <v>808.09999999999991</v>
      </c>
      <c r="F2532" s="8">
        <f>(SUMIF(Invoice_Line_Items!B:B,Invoices!A2532,Invoice_Line_Items!G:G))*(1-C2532)</f>
        <v>808.09999999999991</v>
      </c>
      <c r="G2532" s="8">
        <f>SUMIF(Invoice_Line_Items!B:B,Invoices!A2532,Invoice_Line_Items!I:I)-(E2532-F2532)</f>
        <v>431.49999999999994</v>
      </c>
      <c r="H2532" s="8">
        <f t="shared" si="78"/>
        <v>3</v>
      </c>
      <c r="I2532">
        <f t="shared" si="79"/>
        <v>2022</v>
      </c>
    </row>
    <row r="2533" spans="1:9" x14ac:dyDescent="0.15">
      <c r="A2533" t="s">
        <v>2637</v>
      </c>
      <c r="B2533" t="s">
        <v>18</v>
      </c>
      <c r="C2533" s="3">
        <v>0</v>
      </c>
      <c r="D2533" s="2">
        <v>44633.566018431753</v>
      </c>
      <c r="E2533" s="8">
        <f>(SUMIF(Invoice_Line_Items!B:B,Invoices!A2533,Invoice_Line_Items!G:G))</f>
        <v>440.75</v>
      </c>
      <c r="F2533" s="8">
        <f>(SUMIF(Invoice_Line_Items!B:B,Invoices!A2533,Invoice_Line_Items!G:G))*(1-C2533)</f>
        <v>440.75</v>
      </c>
      <c r="G2533" s="8">
        <f>SUMIF(Invoice_Line_Items!B:B,Invoices!A2533,Invoice_Line_Items!I:I)-(E2533-F2533)</f>
        <v>158</v>
      </c>
      <c r="H2533" s="8">
        <f t="shared" si="78"/>
        <v>3</v>
      </c>
      <c r="I2533">
        <f t="shared" si="79"/>
        <v>2022</v>
      </c>
    </row>
    <row r="2534" spans="1:9" x14ac:dyDescent="0.15">
      <c r="A2534" t="s">
        <v>2638</v>
      </c>
      <c r="B2534" t="s">
        <v>19</v>
      </c>
      <c r="C2534" s="3">
        <v>0</v>
      </c>
      <c r="D2534" s="2">
        <v>44633.613601209428</v>
      </c>
      <c r="E2534" s="8">
        <f>(SUMIF(Invoice_Line_Items!B:B,Invoices!A2534,Invoice_Line_Items!G:G))</f>
        <v>687.34999999999991</v>
      </c>
      <c r="F2534" s="8">
        <f>(SUMIF(Invoice_Line_Items!B:B,Invoices!A2534,Invoice_Line_Items!G:G))*(1-C2534)</f>
        <v>687.34999999999991</v>
      </c>
      <c r="G2534" s="8">
        <f>SUMIF(Invoice_Line_Items!B:B,Invoices!A2534,Invoice_Line_Items!I:I)-(E2534-F2534)</f>
        <v>368.84999999999997</v>
      </c>
      <c r="H2534" s="8">
        <f t="shared" si="78"/>
        <v>3</v>
      </c>
      <c r="I2534">
        <f t="shared" si="79"/>
        <v>2022</v>
      </c>
    </row>
    <row r="2535" spans="1:9" x14ac:dyDescent="0.15">
      <c r="A2535" t="s">
        <v>2639</v>
      </c>
      <c r="B2535" t="s">
        <v>19</v>
      </c>
      <c r="C2535" s="3">
        <v>0</v>
      </c>
      <c r="D2535" s="2">
        <v>44633.970700479658</v>
      </c>
      <c r="E2535" s="8">
        <f>(SUMIF(Invoice_Line_Items!B:B,Invoices!A2535,Invoice_Line_Items!G:G))</f>
        <v>89.5</v>
      </c>
      <c r="F2535" s="8">
        <f>(SUMIF(Invoice_Line_Items!B:B,Invoices!A2535,Invoice_Line_Items!G:G))*(1-C2535)</f>
        <v>89.5</v>
      </c>
      <c r="G2535" s="8">
        <f>SUMIF(Invoice_Line_Items!B:B,Invoices!A2535,Invoice_Line_Items!I:I)-(E2535-F2535)</f>
        <v>56.999999999999993</v>
      </c>
      <c r="H2535" s="8">
        <f t="shared" si="78"/>
        <v>3</v>
      </c>
      <c r="I2535">
        <f t="shared" si="79"/>
        <v>2022</v>
      </c>
    </row>
    <row r="2536" spans="1:9" x14ac:dyDescent="0.15">
      <c r="A2536" t="s">
        <v>2640</v>
      </c>
      <c r="B2536" t="s">
        <v>25</v>
      </c>
      <c r="C2536" s="3">
        <v>0.1</v>
      </c>
      <c r="D2536" s="2">
        <v>44634.36714519759</v>
      </c>
      <c r="E2536" s="8">
        <f>(SUMIF(Invoice_Line_Items!B:B,Invoices!A2536,Invoice_Line_Items!G:G))</f>
        <v>217.74999999999997</v>
      </c>
      <c r="F2536" s="8">
        <f>(SUMIF(Invoice_Line_Items!B:B,Invoices!A2536,Invoice_Line_Items!G:G))*(1-C2536)</f>
        <v>195.97499999999997</v>
      </c>
      <c r="G2536" s="8">
        <f>SUMIF(Invoice_Line_Items!B:B,Invoices!A2536,Invoice_Line_Items!I:I)-(E2536-F2536)</f>
        <v>86.174999999999983</v>
      </c>
      <c r="H2536" s="8">
        <f t="shared" si="78"/>
        <v>3</v>
      </c>
      <c r="I2536">
        <f t="shared" si="79"/>
        <v>2022</v>
      </c>
    </row>
    <row r="2537" spans="1:9" x14ac:dyDescent="0.15">
      <c r="A2537" t="s">
        <v>2641</v>
      </c>
      <c r="B2537" t="s">
        <v>24</v>
      </c>
      <c r="C2537" s="3">
        <v>0.2</v>
      </c>
      <c r="D2537" s="2">
        <v>44634.828998571989</v>
      </c>
      <c r="E2537" s="8">
        <f>(SUMIF(Invoice_Line_Items!B:B,Invoices!A2537,Invoice_Line_Items!G:G))</f>
        <v>509.5</v>
      </c>
      <c r="F2537" s="8">
        <f>(SUMIF(Invoice_Line_Items!B:B,Invoices!A2537,Invoice_Line_Items!G:G))*(1-C2537)</f>
        <v>407.6</v>
      </c>
      <c r="G2537" s="8">
        <f>SUMIF(Invoice_Line_Items!B:B,Invoices!A2537,Invoice_Line_Items!I:I)-(E2537-F2537)</f>
        <v>47.150000000000006</v>
      </c>
      <c r="H2537" s="8">
        <f t="shared" si="78"/>
        <v>3</v>
      </c>
      <c r="I2537">
        <f t="shared" si="79"/>
        <v>2022</v>
      </c>
    </row>
    <row r="2538" spans="1:9" x14ac:dyDescent="0.15">
      <c r="A2538" t="s">
        <v>2642</v>
      </c>
      <c r="B2538" t="s">
        <v>17</v>
      </c>
      <c r="C2538" s="3">
        <v>0</v>
      </c>
      <c r="D2538" s="2">
        <v>44635.164605832542</v>
      </c>
      <c r="E2538" s="8">
        <f>(SUMIF(Invoice_Line_Items!B:B,Invoices!A2538,Invoice_Line_Items!G:G))</f>
        <v>677.2</v>
      </c>
      <c r="F2538" s="8">
        <f>(SUMIF(Invoice_Line_Items!B:B,Invoices!A2538,Invoice_Line_Items!G:G))*(1-C2538)</f>
        <v>677.2</v>
      </c>
      <c r="G2538" s="8">
        <f>SUMIF(Invoice_Line_Items!B:B,Invoices!A2538,Invoice_Line_Items!I:I)-(E2538-F2538)</f>
        <v>254.95</v>
      </c>
      <c r="H2538" s="8">
        <f t="shared" si="78"/>
        <v>3</v>
      </c>
      <c r="I2538">
        <f t="shared" si="79"/>
        <v>2022</v>
      </c>
    </row>
    <row r="2539" spans="1:9" x14ac:dyDescent="0.15">
      <c r="A2539" t="s">
        <v>2643</v>
      </c>
      <c r="B2539" t="s">
        <v>17</v>
      </c>
      <c r="C2539" s="3">
        <v>0</v>
      </c>
      <c r="D2539" s="2">
        <v>44635.625299872765</v>
      </c>
      <c r="E2539" s="8">
        <f>(SUMIF(Invoice_Line_Items!B:B,Invoices!A2539,Invoice_Line_Items!G:G))</f>
        <v>181.05</v>
      </c>
      <c r="F2539" s="8">
        <f>(SUMIF(Invoice_Line_Items!B:B,Invoices!A2539,Invoice_Line_Items!G:G))*(1-C2539)</f>
        <v>181.05</v>
      </c>
      <c r="G2539" s="8">
        <f>SUMIF(Invoice_Line_Items!B:B,Invoices!A2539,Invoice_Line_Items!I:I)-(E2539-F2539)</f>
        <v>66.5</v>
      </c>
      <c r="H2539" s="8">
        <f t="shared" si="78"/>
        <v>3</v>
      </c>
      <c r="I2539">
        <f t="shared" si="79"/>
        <v>2022</v>
      </c>
    </row>
    <row r="2540" spans="1:9" x14ac:dyDescent="0.15">
      <c r="A2540" t="s">
        <v>2644</v>
      </c>
      <c r="B2540" t="s">
        <v>19</v>
      </c>
      <c r="C2540" s="3">
        <v>0</v>
      </c>
      <c r="D2540" s="2">
        <v>44636.070869632378</v>
      </c>
      <c r="E2540" s="8">
        <f>(SUMIF(Invoice_Line_Items!B:B,Invoices!A2540,Invoice_Line_Items!G:G))</f>
        <v>360.3</v>
      </c>
      <c r="F2540" s="8">
        <f>(SUMIF(Invoice_Line_Items!B:B,Invoices!A2540,Invoice_Line_Items!G:G))*(1-C2540)</f>
        <v>360.3</v>
      </c>
      <c r="G2540" s="8">
        <f>SUMIF(Invoice_Line_Items!B:B,Invoices!A2540,Invoice_Line_Items!I:I)-(E2540-F2540)</f>
        <v>128.59999999999997</v>
      </c>
      <c r="H2540" s="8">
        <f t="shared" si="78"/>
        <v>3</v>
      </c>
      <c r="I2540">
        <f t="shared" si="79"/>
        <v>2022</v>
      </c>
    </row>
    <row r="2541" spans="1:9" x14ac:dyDescent="0.15">
      <c r="A2541" t="s">
        <v>2645</v>
      </c>
      <c r="B2541" t="s">
        <v>24</v>
      </c>
      <c r="C2541" s="3">
        <v>0</v>
      </c>
      <c r="D2541" s="2">
        <v>44636.455845021883</v>
      </c>
      <c r="E2541" s="8">
        <f>(SUMIF(Invoice_Line_Items!B:B,Invoices!A2541,Invoice_Line_Items!G:G))</f>
        <v>179.54999999999998</v>
      </c>
      <c r="F2541" s="8">
        <f>(SUMIF(Invoice_Line_Items!B:B,Invoices!A2541,Invoice_Line_Items!G:G))*(1-C2541)</f>
        <v>179.54999999999998</v>
      </c>
      <c r="G2541" s="8">
        <f>SUMIF(Invoice_Line_Items!B:B,Invoices!A2541,Invoice_Line_Items!I:I)-(E2541-F2541)</f>
        <v>67.05</v>
      </c>
      <c r="H2541" s="8">
        <f t="shared" si="78"/>
        <v>3</v>
      </c>
      <c r="I2541">
        <f t="shared" si="79"/>
        <v>2022</v>
      </c>
    </row>
    <row r="2542" spans="1:9" x14ac:dyDescent="0.15">
      <c r="A2542" t="s">
        <v>2646</v>
      </c>
      <c r="B2542" t="s">
        <v>17</v>
      </c>
      <c r="C2542" s="3">
        <v>0.1</v>
      </c>
      <c r="D2542" s="2">
        <v>44636.798243807636</v>
      </c>
      <c r="E2542" s="8">
        <f>(SUMIF(Invoice_Line_Items!B:B,Invoices!A2542,Invoice_Line_Items!G:G))</f>
        <v>329.59999999999997</v>
      </c>
      <c r="F2542" s="8">
        <f>(SUMIF(Invoice_Line_Items!B:B,Invoices!A2542,Invoice_Line_Items!G:G))*(1-C2542)</f>
        <v>296.64</v>
      </c>
      <c r="G2542" s="8">
        <f>SUMIF(Invoice_Line_Items!B:B,Invoices!A2542,Invoice_Line_Items!I:I)-(E2542-F2542)</f>
        <v>92.190000000000012</v>
      </c>
      <c r="H2542" s="8">
        <f t="shared" si="78"/>
        <v>3</v>
      </c>
      <c r="I2542">
        <f t="shared" si="79"/>
        <v>2022</v>
      </c>
    </row>
    <row r="2543" spans="1:9" x14ac:dyDescent="0.15">
      <c r="A2543" t="s">
        <v>2647</v>
      </c>
      <c r="B2543" t="s">
        <v>22</v>
      </c>
      <c r="C2543" s="3">
        <v>0.1</v>
      </c>
      <c r="D2543" s="2">
        <v>44637.09437676963</v>
      </c>
      <c r="E2543" s="8">
        <f>(SUMIF(Invoice_Line_Items!B:B,Invoices!A2543,Invoice_Line_Items!G:G))</f>
        <v>648.95000000000005</v>
      </c>
      <c r="F2543" s="8">
        <f>(SUMIF(Invoice_Line_Items!B:B,Invoices!A2543,Invoice_Line_Items!G:G))*(1-C2543)</f>
        <v>584.05500000000006</v>
      </c>
      <c r="G2543" s="8">
        <f>SUMIF(Invoice_Line_Items!B:B,Invoices!A2543,Invoice_Line_Items!I:I)-(E2543-F2543)</f>
        <v>256.30500000000001</v>
      </c>
      <c r="H2543" s="8">
        <f t="shared" si="78"/>
        <v>3</v>
      </c>
      <c r="I2543">
        <f t="shared" si="79"/>
        <v>2022</v>
      </c>
    </row>
    <row r="2544" spans="1:9" x14ac:dyDescent="0.15">
      <c r="A2544" t="s">
        <v>2648</v>
      </c>
      <c r="B2544" t="s">
        <v>17</v>
      </c>
      <c r="C2544" s="3">
        <v>0</v>
      </c>
      <c r="D2544" s="2">
        <v>44637.116193181704</v>
      </c>
      <c r="E2544" s="8">
        <f>(SUMIF(Invoice_Line_Items!B:B,Invoices!A2544,Invoice_Line_Items!G:G))</f>
        <v>311.64999999999998</v>
      </c>
      <c r="F2544" s="8">
        <f>(SUMIF(Invoice_Line_Items!B:B,Invoices!A2544,Invoice_Line_Items!G:G))*(1-C2544)</f>
        <v>311.64999999999998</v>
      </c>
      <c r="G2544" s="8">
        <f>SUMIF(Invoice_Line_Items!B:B,Invoices!A2544,Invoice_Line_Items!I:I)-(E2544-F2544)</f>
        <v>131.89999999999998</v>
      </c>
      <c r="H2544" s="8">
        <f t="shared" si="78"/>
        <v>3</v>
      </c>
      <c r="I2544">
        <f t="shared" si="79"/>
        <v>2022</v>
      </c>
    </row>
    <row r="2545" spans="1:9" x14ac:dyDescent="0.15">
      <c r="A2545" t="s">
        <v>2649</v>
      </c>
      <c r="B2545" t="s">
        <v>19</v>
      </c>
      <c r="C2545" s="3">
        <v>0</v>
      </c>
      <c r="D2545" s="2">
        <v>44637.419452355978</v>
      </c>
      <c r="E2545" s="8">
        <f>(SUMIF(Invoice_Line_Items!B:B,Invoices!A2545,Invoice_Line_Items!G:G))</f>
        <v>237.6</v>
      </c>
      <c r="F2545" s="8">
        <f>(SUMIF(Invoice_Line_Items!B:B,Invoices!A2545,Invoice_Line_Items!G:G))*(1-C2545)</f>
        <v>237.6</v>
      </c>
      <c r="G2545" s="8">
        <f>SUMIF(Invoice_Line_Items!B:B,Invoices!A2545,Invoice_Line_Items!I:I)-(E2545-F2545)</f>
        <v>94.649999999999977</v>
      </c>
      <c r="H2545" s="8">
        <f t="shared" si="78"/>
        <v>3</v>
      </c>
      <c r="I2545">
        <f t="shared" si="79"/>
        <v>2022</v>
      </c>
    </row>
    <row r="2546" spans="1:9" x14ac:dyDescent="0.15">
      <c r="A2546" t="s">
        <v>2650</v>
      </c>
      <c r="B2546" t="s">
        <v>23</v>
      </c>
      <c r="C2546" s="3">
        <v>0</v>
      </c>
      <c r="D2546" s="2">
        <v>44637.854029310292</v>
      </c>
      <c r="E2546" s="8">
        <f>(SUMIF(Invoice_Line_Items!B:B,Invoices!A2546,Invoice_Line_Items!G:G))</f>
        <v>2519.4999999999991</v>
      </c>
      <c r="F2546" s="8">
        <f>(SUMIF(Invoice_Line_Items!B:B,Invoices!A2546,Invoice_Line_Items!G:G))*(1-C2546)</f>
        <v>2519.4999999999991</v>
      </c>
      <c r="G2546" s="8">
        <f>SUMIF(Invoice_Line_Items!B:B,Invoices!A2546,Invoice_Line_Items!I:I)-(E2546-F2546)</f>
        <v>842.5999999999998</v>
      </c>
      <c r="H2546" s="8">
        <f t="shared" si="78"/>
        <v>3</v>
      </c>
      <c r="I2546">
        <f t="shared" si="79"/>
        <v>2022</v>
      </c>
    </row>
    <row r="2547" spans="1:9" x14ac:dyDescent="0.15">
      <c r="A2547" t="s">
        <v>2651</v>
      </c>
      <c r="B2547" t="s">
        <v>17</v>
      </c>
      <c r="C2547" s="3">
        <v>0</v>
      </c>
      <c r="D2547" s="2">
        <v>44638.258147063199</v>
      </c>
      <c r="E2547" s="8">
        <f>(SUMIF(Invoice_Line_Items!B:B,Invoices!A2547,Invoice_Line_Items!G:G))</f>
        <v>107.39999999999999</v>
      </c>
      <c r="F2547" s="8">
        <f>(SUMIF(Invoice_Line_Items!B:B,Invoices!A2547,Invoice_Line_Items!G:G))*(1-C2547)</f>
        <v>107.39999999999999</v>
      </c>
      <c r="G2547" s="8">
        <f>SUMIF(Invoice_Line_Items!B:B,Invoices!A2547,Invoice_Line_Items!I:I)-(E2547-F2547)</f>
        <v>38.399999999999991</v>
      </c>
      <c r="H2547" s="8">
        <f t="shared" si="78"/>
        <v>3</v>
      </c>
      <c r="I2547">
        <f t="shared" si="79"/>
        <v>2022</v>
      </c>
    </row>
    <row r="2548" spans="1:9" x14ac:dyDescent="0.15">
      <c r="A2548" t="s">
        <v>2652</v>
      </c>
      <c r="B2548">
        <v>3030</v>
      </c>
      <c r="C2548" s="3">
        <v>0</v>
      </c>
      <c r="D2548" s="2">
        <v>44638.568732320593</v>
      </c>
      <c r="E2548" s="8">
        <f>(SUMIF(Invoice_Line_Items!B:B,Invoices!A2548,Invoice_Line_Items!G:G))</f>
        <v>44.75</v>
      </c>
      <c r="F2548" s="8">
        <f>(SUMIF(Invoice_Line_Items!B:B,Invoices!A2548,Invoice_Line_Items!G:G))*(1-C2548)</f>
        <v>44.75</v>
      </c>
      <c r="G2548" s="8">
        <f>SUMIF(Invoice_Line_Items!B:B,Invoices!A2548,Invoice_Line_Items!I:I)-(E2548-F2548)</f>
        <v>28.499999999999996</v>
      </c>
      <c r="H2548" s="8">
        <f t="shared" si="78"/>
        <v>3</v>
      </c>
      <c r="I2548">
        <f t="shared" si="79"/>
        <v>2022</v>
      </c>
    </row>
    <row r="2549" spans="1:9" x14ac:dyDescent="0.15">
      <c r="A2549" t="s">
        <v>2653</v>
      </c>
      <c r="B2549" t="s">
        <v>19</v>
      </c>
      <c r="C2549" s="3">
        <v>0</v>
      </c>
      <c r="D2549" s="2">
        <v>44638.75815180588</v>
      </c>
      <c r="E2549" s="8">
        <f>(SUMIF(Invoice_Line_Items!B:B,Invoices!A2549,Invoice_Line_Items!G:G))</f>
        <v>209.8</v>
      </c>
      <c r="F2549" s="8">
        <f>(SUMIF(Invoice_Line_Items!B:B,Invoices!A2549,Invoice_Line_Items!G:G))*(1-C2549)</f>
        <v>209.8</v>
      </c>
      <c r="G2549" s="8">
        <f>SUMIF(Invoice_Line_Items!B:B,Invoices!A2549,Invoice_Line_Items!I:I)-(E2549-F2549)</f>
        <v>82.850000000000009</v>
      </c>
      <c r="H2549" s="8">
        <f t="shared" si="78"/>
        <v>3</v>
      </c>
      <c r="I2549">
        <f t="shared" si="79"/>
        <v>2022</v>
      </c>
    </row>
    <row r="2550" spans="1:9" x14ac:dyDescent="0.15">
      <c r="A2550" t="s">
        <v>2654</v>
      </c>
      <c r="B2550" t="s">
        <v>17</v>
      </c>
      <c r="C2550" s="3">
        <v>0</v>
      </c>
      <c r="D2550" s="2">
        <v>44639.136036869844</v>
      </c>
      <c r="E2550" s="8">
        <f>(SUMIF(Invoice_Line_Items!B:B,Invoices!A2550,Invoice_Line_Items!G:G))</f>
        <v>3563.0499999999997</v>
      </c>
      <c r="F2550" s="8">
        <f>(SUMIF(Invoice_Line_Items!B:B,Invoices!A2550,Invoice_Line_Items!G:G))*(1-C2550)</f>
        <v>3563.0499999999997</v>
      </c>
      <c r="G2550" s="8">
        <f>SUMIF(Invoice_Line_Items!B:B,Invoices!A2550,Invoice_Line_Items!I:I)-(E2550-F2550)</f>
        <v>1390.8500000000001</v>
      </c>
      <c r="H2550" s="8">
        <f t="shared" si="78"/>
        <v>3</v>
      </c>
      <c r="I2550">
        <f t="shared" si="79"/>
        <v>2022</v>
      </c>
    </row>
    <row r="2551" spans="1:9" x14ac:dyDescent="0.15">
      <c r="A2551" t="s">
        <v>2655</v>
      </c>
      <c r="B2551" t="s">
        <v>17</v>
      </c>
      <c r="C2551" s="3">
        <v>0.1</v>
      </c>
      <c r="D2551" s="2">
        <v>44639.282617726996</v>
      </c>
      <c r="E2551" s="8">
        <f>(SUMIF(Invoice_Line_Items!B:B,Invoices!A2551,Invoice_Line_Items!G:G))</f>
        <v>12994.999999999998</v>
      </c>
      <c r="F2551" s="8">
        <f>(SUMIF(Invoice_Line_Items!B:B,Invoices!A2551,Invoice_Line_Items!G:G))*(1-C2551)</f>
        <v>11695.499999999998</v>
      </c>
      <c r="G2551" s="8">
        <f>SUMIF(Invoice_Line_Items!B:B,Invoices!A2551,Invoice_Line_Items!I:I)-(E2551-F2551)</f>
        <v>2745.4999999999991</v>
      </c>
      <c r="H2551" s="8">
        <f t="shared" si="78"/>
        <v>3</v>
      </c>
      <c r="I2551">
        <f t="shared" si="79"/>
        <v>2022</v>
      </c>
    </row>
    <row r="2552" spans="1:9" x14ac:dyDescent="0.15">
      <c r="A2552" t="s">
        <v>2656</v>
      </c>
      <c r="B2552" t="s">
        <v>17</v>
      </c>
      <c r="C2552" s="3">
        <v>0.1</v>
      </c>
      <c r="D2552" s="2">
        <v>44639.681844452141</v>
      </c>
      <c r="E2552" s="8">
        <f>(SUMIF(Invoice_Line_Items!B:B,Invoices!A2552,Invoice_Line_Items!G:G))</f>
        <v>29.5</v>
      </c>
      <c r="F2552" s="8">
        <f>(SUMIF(Invoice_Line_Items!B:B,Invoices!A2552,Invoice_Line_Items!G:G))*(1-C2552)</f>
        <v>26.55</v>
      </c>
      <c r="G2552" s="8">
        <f>SUMIF(Invoice_Line_Items!B:B,Invoices!A2552,Invoice_Line_Items!I:I)-(E2552-F2552)</f>
        <v>8.5500000000000025</v>
      </c>
      <c r="H2552" s="8">
        <f t="shared" si="78"/>
        <v>3</v>
      </c>
      <c r="I2552">
        <f t="shared" si="79"/>
        <v>2022</v>
      </c>
    </row>
    <row r="2553" spans="1:9" x14ac:dyDescent="0.15">
      <c r="A2553" t="s">
        <v>2657</v>
      </c>
      <c r="B2553" t="s">
        <v>18</v>
      </c>
      <c r="C2553" s="3">
        <v>0.1</v>
      </c>
      <c r="D2553" s="2">
        <v>44640.090284276725</v>
      </c>
      <c r="E2553" s="8">
        <f>(SUMIF(Invoice_Line_Items!B:B,Invoices!A2553,Invoice_Line_Items!G:G))</f>
        <v>3948.4499999999994</v>
      </c>
      <c r="F2553" s="8">
        <f>(SUMIF(Invoice_Line_Items!B:B,Invoices!A2553,Invoice_Line_Items!G:G))*(1-C2553)</f>
        <v>3553.6049999999996</v>
      </c>
      <c r="G2553" s="8">
        <f>SUMIF(Invoice_Line_Items!B:B,Invoices!A2553,Invoice_Line_Items!I:I)-(E2553-F2553)</f>
        <v>838.60499999999979</v>
      </c>
      <c r="H2553" s="8">
        <f t="shared" si="78"/>
        <v>3</v>
      </c>
      <c r="I2553">
        <f t="shared" si="79"/>
        <v>2022</v>
      </c>
    </row>
    <row r="2554" spans="1:9" x14ac:dyDescent="0.15">
      <c r="A2554" t="s">
        <v>2658</v>
      </c>
      <c r="B2554" t="s">
        <v>29</v>
      </c>
      <c r="C2554" s="3">
        <v>0.2</v>
      </c>
      <c r="D2554" s="2">
        <v>44640.582222175188</v>
      </c>
      <c r="E2554" s="8">
        <f>(SUMIF(Invoice_Line_Items!B:B,Invoices!A2554,Invoice_Line_Items!G:G))</f>
        <v>44.9</v>
      </c>
      <c r="F2554" s="8">
        <f>(SUMIF(Invoice_Line_Items!B:B,Invoices!A2554,Invoice_Line_Items!G:G))*(1-C2554)</f>
        <v>35.92</v>
      </c>
      <c r="G2554" s="8">
        <f>SUMIF(Invoice_Line_Items!B:B,Invoices!A2554,Invoice_Line_Items!I:I)-(E2554-F2554)</f>
        <v>9.07</v>
      </c>
      <c r="H2554" s="8">
        <f t="shared" si="78"/>
        <v>3</v>
      </c>
      <c r="I2554">
        <f t="shared" si="79"/>
        <v>2022</v>
      </c>
    </row>
    <row r="2555" spans="1:9" x14ac:dyDescent="0.15">
      <c r="A2555" t="s">
        <v>2659</v>
      </c>
      <c r="B2555" t="s">
        <v>17</v>
      </c>
      <c r="C2555" s="3">
        <v>0.1</v>
      </c>
      <c r="D2555" s="2">
        <v>44641.04169848717</v>
      </c>
      <c r="E2555" s="8">
        <f>(SUMIF(Invoice_Line_Items!B:B,Invoices!A2555,Invoice_Line_Items!G:G))</f>
        <v>89.850000000000009</v>
      </c>
      <c r="F2555" s="8">
        <f>(SUMIF(Invoice_Line_Items!B:B,Invoices!A2555,Invoice_Line_Items!G:G))*(1-C2555)</f>
        <v>80.865000000000009</v>
      </c>
      <c r="G2555" s="8">
        <f>SUMIF(Invoice_Line_Items!B:B,Invoices!A2555,Invoice_Line_Items!I:I)-(E2555-F2555)</f>
        <v>27.915000000000006</v>
      </c>
      <c r="H2555" s="8">
        <f t="shared" si="78"/>
        <v>3</v>
      </c>
      <c r="I2555">
        <f t="shared" si="79"/>
        <v>2022</v>
      </c>
    </row>
    <row r="2556" spans="1:9" x14ac:dyDescent="0.15">
      <c r="A2556" t="s">
        <v>2660</v>
      </c>
      <c r="B2556" t="s">
        <v>20</v>
      </c>
      <c r="C2556" s="3">
        <v>0.1</v>
      </c>
      <c r="D2556" s="2">
        <v>44641.520549557885</v>
      </c>
      <c r="E2556" s="8">
        <f>(SUMIF(Invoice_Line_Items!B:B,Invoices!A2556,Invoice_Line_Items!G:G))</f>
        <v>148.64999999999998</v>
      </c>
      <c r="F2556" s="8">
        <f>(SUMIF(Invoice_Line_Items!B:B,Invoices!A2556,Invoice_Line_Items!G:G))*(1-C2556)</f>
        <v>133.785</v>
      </c>
      <c r="G2556" s="8">
        <f>SUMIF(Invoice_Line_Items!B:B,Invoices!A2556,Invoice_Line_Items!I:I)-(E2556-F2556)</f>
        <v>37.835000000000015</v>
      </c>
      <c r="H2556" s="8">
        <f t="shared" si="78"/>
        <v>3</v>
      </c>
      <c r="I2556">
        <f t="shared" si="79"/>
        <v>2022</v>
      </c>
    </row>
    <row r="2557" spans="1:9" x14ac:dyDescent="0.15">
      <c r="A2557" t="s">
        <v>2661</v>
      </c>
      <c r="B2557" t="s">
        <v>17</v>
      </c>
      <c r="C2557" s="3">
        <v>0</v>
      </c>
      <c r="D2557" s="2">
        <v>44642.000982727048</v>
      </c>
      <c r="E2557" s="8">
        <f>(SUMIF(Invoice_Line_Items!B:B,Invoices!A2557,Invoice_Line_Items!G:G))</f>
        <v>17.899999999999999</v>
      </c>
      <c r="F2557" s="8">
        <f>(SUMIF(Invoice_Line_Items!B:B,Invoices!A2557,Invoice_Line_Items!G:G))*(1-C2557)</f>
        <v>17.899999999999999</v>
      </c>
      <c r="G2557" s="8">
        <f>SUMIF(Invoice_Line_Items!B:B,Invoices!A2557,Invoice_Line_Items!I:I)-(E2557-F2557)</f>
        <v>6.3999999999999986</v>
      </c>
      <c r="H2557" s="8">
        <f t="shared" si="78"/>
        <v>3</v>
      </c>
      <c r="I2557">
        <f t="shared" si="79"/>
        <v>2022</v>
      </c>
    </row>
    <row r="2558" spans="1:9" x14ac:dyDescent="0.15">
      <c r="A2558" t="s">
        <v>2662</v>
      </c>
      <c r="B2558" t="s">
        <v>17</v>
      </c>
      <c r="C2558" s="3">
        <v>0.1</v>
      </c>
      <c r="D2558" s="2">
        <v>44642.069422768618</v>
      </c>
      <c r="E2558" s="8">
        <f>(SUMIF(Invoice_Line_Items!B:B,Invoices!A2558,Invoice_Line_Items!G:G))</f>
        <v>725.25</v>
      </c>
      <c r="F2558" s="8">
        <f>(SUMIF(Invoice_Line_Items!B:B,Invoices!A2558,Invoice_Line_Items!G:G))*(1-C2558)</f>
        <v>652.72500000000002</v>
      </c>
      <c r="G2558" s="8">
        <f>SUMIF(Invoice_Line_Items!B:B,Invoices!A2558,Invoice_Line_Items!I:I)-(E2558-F2558)</f>
        <v>179.57499999999999</v>
      </c>
      <c r="H2558" s="8">
        <f t="shared" si="78"/>
        <v>3</v>
      </c>
      <c r="I2558">
        <f t="shared" si="79"/>
        <v>2022</v>
      </c>
    </row>
    <row r="2559" spans="1:9" x14ac:dyDescent="0.15">
      <c r="A2559" t="s">
        <v>2663</v>
      </c>
      <c r="B2559" t="s">
        <v>17</v>
      </c>
      <c r="C2559" s="3">
        <v>0</v>
      </c>
      <c r="D2559" s="2">
        <v>44642.421649531854</v>
      </c>
      <c r="E2559" s="8">
        <f>(SUMIF(Invoice_Line_Items!B:B,Invoices!A2559,Invoice_Line_Items!G:G))</f>
        <v>960.1</v>
      </c>
      <c r="F2559" s="8">
        <f>(SUMIF(Invoice_Line_Items!B:B,Invoices!A2559,Invoice_Line_Items!G:G))*(1-C2559)</f>
        <v>960.1</v>
      </c>
      <c r="G2559" s="8">
        <f>SUMIF(Invoice_Line_Items!B:B,Invoices!A2559,Invoice_Line_Items!I:I)-(E2559-F2559)</f>
        <v>439.64999999999992</v>
      </c>
      <c r="H2559" s="8">
        <f t="shared" si="78"/>
        <v>3</v>
      </c>
      <c r="I2559">
        <f t="shared" si="79"/>
        <v>2022</v>
      </c>
    </row>
    <row r="2560" spans="1:9" x14ac:dyDescent="0.15">
      <c r="A2560" t="s">
        <v>2664</v>
      </c>
      <c r="B2560" t="s">
        <v>17</v>
      </c>
      <c r="C2560" s="3">
        <v>0</v>
      </c>
      <c r="D2560" s="2">
        <v>44642.719718633147</v>
      </c>
      <c r="E2560" s="8">
        <f>(SUMIF(Invoice_Line_Items!B:B,Invoices!A2560,Invoice_Line_Items!G:G))</f>
        <v>438.84999999999997</v>
      </c>
      <c r="F2560" s="8">
        <f>(SUMIF(Invoice_Line_Items!B:B,Invoices!A2560,Invoice_Line_Items!G:G))*(1-C2560)</f>
        <v>438.84999999999997</v>
      </c>
      <c r="G2560" s="8">
        <f>SUMIF(Invoice_Line_Items!B:B,Invoices!A2560,Invoice_Line_Items!I:I)-(E2560-F2560)</f>
        <v>163.45000000000002</v>
      </c>
      <c r="H2560" s="8">
        <f t="shared" si="78"/>
        <v>3</v>
      </c>
      <c r="I2560">
        <f t="shared" si="79"/>
        <v>2022</v>
      </c>
    </row>
    <row r="2561" spans="1:9" x14ac:dyDescent="0.15">
      <c r="A2561" t="s">
        <v>2665</v>
      </c>
      <c r="B2561" t="s">
        <v>29</v>
      </c>
      <c r="C2561" s="3">
        <v>0.1</v>
      </c>
      <c r="D2561" s="2">
        <v>44642.919783737452</v>
      </c>
      <c r="E2561" s="8">
        <f>(SUMIF(Invoice_Line_Items!B:B,Invoices!A2561,Invoice_Line_Items!G:G))</f>
        <v>53.699999999999996</v>
      </c>
      <c r="F2561" s="8">
        <f>(SUMIF(Invoice_Line_Items!B:B,Invoices!A2561,Invoice_Line_Items!G:G))*(1-C2561)</f>
        <v>48.33</v>
      </c>
      <c r="G2561" s="8">
        <f>SUMIF(Invoice_Line_Items!B:B,Invoices!A2561,Invoice_Line_Items!I:I)-(E2561-F2561)</f>
        <v>13.829999999999998</v>
      </c>
      <c r="H2561" s="8">
        <f t="shared" si="78"/>
        <v>3</v>
      </c>
      <c r="I2561">
        <f t="shared" si="79"/>
        <v>2022</v>
      </c>
    </row>
    <row r="2562" spans="1:9" x14ac:dyDescent="0.15">
      <c r="A2562" t="s">
        <v>2666</v>
      </c>
      <c r="B2562" t="s">
        <v>21</v>
      </c>
      <c r="C2562" s="3">
        <v>0</v>
      </c>
      <c r="D2562" s="2">
        <v>44643.239015930332</v>
      </c>
      <c r="E2562" s="8">
        <f>(SUMIF(Invoice_Line_Items!B:B,Invoices!A2562,Invoice_Line_Items!G:G))</f>
        <v>3129.65</v>
      </c>
      <c r="F2562" s="8">
        <f>(SUMIF(Invoice_Line_Items!B:B,Invoices!A2562,Invoice_Line_Items!G:G))*(1-C2562)</f>
        <v>3129.65</v>
      </c>
      <c r="G2562" s="8">
        <f>SUMIF(Invoice_Line_Items!B:B,Invoices!A2562,Invoice_Line_Items!I:I)-(E2562-F2562)</f>
        <v>1558.7</v>
      </c>
      <c r="H2562" s="8">
        <f t="shared" si="78"/>
        <v>3</v>
      </c>
      <c r="I2562">
        <f t="shared" si="79"/>
        <v>2022</v>
      </c>
    </row>
    <row r="2563" spans="1:9" x14ac:dyDescent="0.15">
      <c r="A2563" t="s">
        <v>2667</v>
      </c>
      <c r="B2563" t="s">
        <v>21</v>
      </c>
      <c r="C2563" s="3">
        <v>0.1</v>
      </c>
      <c r="D2563" s="2">
        <v>44643.272969854814</v>
      </c>
      <c r="E2563" s="8">
        <f>(SUMIF(Invoice_Line_Items!B:B,Invoices!A2563,Invoice_Line_Items!G:G))</f>
        <v>149.80000000000001</v>
      </c>
      <c r="F2563" s="8">
        <f>(SUMIF(Invoice_Line_Items!B:B,Invoices!A2563,Invoice_Line_Items!G:G))*(1-C2563)</f>
        <v>134.82000000000002</v>
      </c>
      <c r="G2563" s="8">
        <f>SUMIF(Invoice_Line_Items!B:B,Invoices!A2563,Invoice_Line_Items!I:I)-(E2563-F2563)</f>
        <v>32.620000000000005</v>
      </c>
      <c r="H2563" s="8">
        <f t="shared" ref="H2563:H2626" si="80">MONTH(D2563)</f>
        <v>3</v>
      </c>
      <c r="I2563">
        <f t="shared" ref="I2563:I2626" si="81">YEAR(D2563)</f>
        <v>2022</v>
      </c>
    </row>
    <row r="2564" spans="1:9" x14ac:dyDescent="0.15">
      <c r="A2564" t="s">
        <v>2668</v>
      </c>
      <c r="B2564" t="s">
        <v>22</v>
      </c>
      <c r="C2564" s="3">
        <v>0</v>
      </c>
      <c r="D2564" s="2">
        <v>44643.5447241613</v>
      </c>
      <c r="E2564" s="8">
        <f>(SUMIF(Invoice_Line_Items!B:B,Invoices!A2564,Invoice_Line_Items!G:G))</f>
        <v>399.95</v>
      </c>
      <c r="F2564" s="8">
        <f>(SUMIF(Invoice_Line_Items!B:B,Invoices!A2564,Invoice_Line_Items!G:G))*(1-C2564)</f>
        <v>399.95</v>
      </c>
      <c r="G2564" s="8">
        <f>SUMIF(Invoice_Line_Items!B:B,Invoices!A2564,Invoice_Line_Items!I:I)-(E2564-F2564)</f>
        <v>76.199999999999989</v>
      </c>
      <c r="H2564" s="8">
        <f t="shared" si="80"/>
        <v>3</v>
      </c>
      <c r="I2564">
        <f t="shared" si="81"/>
        <v>2022</v>
      </c>
    </row>
    <row r="2565" spans="1:9" x14ac:dyDescent="0.15">
      <c r="A2565" t="s">
        <v>2669</v>
      </c>
      <c r="B2565" t="s">
        <v>21</v>
      </c>
      <c r="C2565" s="3">
        <v>0</v>
      </c>
      <c r="D2565" s="2">
        <v>44643.831270421935</v>
      </c>
      <c r="E2565" s="8">
        <f>(SUMIF(Invoice_Line_Items!B:B,Invoices!A2565,Invoice_Line_Items!G:G))</f>
        <v>223.74999999999997</v>
      </c>
      <c r="F2565" s="8">
        <f>(SUMIF(Invoice_Line_Items!B:B,Invoices!A2565,Invoice_Line_Items!G:G))*(1-C2565)</f>
        <v>223.74999999999997</v>
      </c>
      <c r="G2565" s="8">
        <f>SUMIF(Invoice_Line_Items!B:B,Invoices!A2565,Invoice_Line_Items!I:I)-(E2565-F2565)</f>
        <v>142.49999999999997</v>
      </c>
      <c r="H2565" s="8">
        <f t="shared" si="80"/>
        <v>3</v>
      </c>
      <c r="I2565">
        <f t="shared" si="81"/>
        <v>2022</v>
      </c>
    </row>
    <row r="2566" spans="1:9" x14ac:dyDescent="0.15">
      <c r="A2566" t="s">
        <v>2670</v>
      </c>
      <c r="B2566" t="s">
        <v>17</v>
      </c>
      <c r="C2566" s="3">
        <v>0</v>
      </c>
      <c r="D2566" s="2">
        <v>44644.174697788818</v>
      </c>
      <c r="E2566" s="8">
        <f>(SUMIF(Invoice_Line_Items!B:B,Invoices!A2566,Invoice_Line_Items!G:G))</f>
        <v>3515.5499999999988</v>
      </c>
      <c r="F2566" s="8">
        <f>(SUMIF(Invoice_Line_Items!B:B,Invoices!A2566,Invoice_Line_Items!G:G))*(1-C2566)</f>
        <v>3515.5499999999988</v>
      </c>
      <c r="G2566" s="8">
        <f>SUMIF(Invoice_Line_Items!B:B,Invoices!A2566,Invoice_Line_Items!I:I)-(E2566-F2566)</f>
        <v>1101.95</v>
      </c>
      <c r="H2566" s="8">
        <f t="shared" si="80"/>
        <v>3</v>
      </c>
      <c r="I2566">
        <f t="shared" si="81"/>
        <v>2022</v>
      </c>
    </row>
    <row r="2567" spans="1:9" x14ac:dyDescent="0.15">
      <c r="A2567" t="s">
        <v>2671</v>
      </c>
      <c r="B2567" t="s">
        <v>23</v>
      </c>
      <c r="C2567" s="3">
        <v>0.1</v>
      </c>
      <c r="D2567" s="2">
        <v>44644.323255483629</v>
      </c>
      <c r="E2567" s="8">
        <f>(SUMIF(Invoice_Line_Items!B:B,Invoices!A2567,Invoice_Line_Items!G:G))</f>
        <v>681.15000000000009</v>
      </c>
      <c r="F2567" s="8">
        <f>(SUMIF(Invoice_Line_Items!B:B,Invoices!A2567,Invoice_Line_Items!G:G))*(1-C2567)</f>
        <v>613.03500000000008</v>
      </c>
      <c r="G2567" s="8">
        <f>SUMIF(Invoice_Line_Items!B:B,Invoices!A2567,Invoice_Line_Items!I:I)-(E2567-F2567)</f>
        <v>235.28499999999997</v>
      </c>
      <c r="H2567" s="8">
        <f t="shared" si="80"/>
        <v>3</v>
      </c>
      <c r="I2567">
        <f t="shared" si="81"/>
        <v>2022</v>
      </c>
    </row>
    <row r="2568" spans="1:9" x14ac:dyDescent="0.15">
      <c r="A2568" t="s">
        <v>2672</v>
      </c>
      <c r="B2568" t="s">
        <v>25</v>
      </c>
      <c r="C2568" s="3">
        <v>0</v>
      </c>
      <c r="D2568" s="2">
        <v>44644.78658091055</v>
      </c>
      <c r="E2568" s="8">
        <f>(SUMIF(Invoice_Line_Items!B:B,Invoices!A2568,Invoice_Line_Items!G:G))</f>
        <v>1782.65</v>
      </c>
      <c r="F2568" s="8">
        <f>(SUMIF(Invoice_Line_Items!B:B,Invoices!A2568,Invoice_Line_Items!G:G))*(1-C2568)</f>
        <v>1782.65</v>
      </c>
      <c r="G2568" s="8">
        <f>SUMIF(Invoice_Line_Items!B:B,Invoices!A2568,Invoice_Line_Items!I:I)-(E2568-F2568)</f>
        <v>554.09999999999991</v>
      </c>
      <c r="H2568" s="8">
        <f t="shared" si="80"/>
        <v>3</v>
      </c>
      <c r="I2568">
        <f t="shared" si="81"/>
        <v>2022</v>
      </c>
    </row>
    <row r="2569" spans="1:9" x14ac:dyDescent="0.15">
      <c r="A2569" t="s">
        <v>2673</v>
      </c>
      <c r="B2569" t="s">
        <v>19</v>
      </c>
      <c r="C2569" s="3">
        <v>0</v>
      </c>
      <c r="D2569" s="2">
        <v>44645.105291430933</v>
      </c>
      <c r="E2569" s="8">
        <f>(SUMIF(Invoice_Line_Items!B:B,Invoices!A2569,Invoice_Line_Items!G:G))</f>
        <v>26.849999999999998</v>
      </c>
      <c r="F2569" s="8">
        <f>(SUMIF(Invoice_Line_Items!B:B,Invoices!A2569,Invoice_Line_Items!G:G))*(1-C2569)</f>
        <v>26.849999999999998</v>
      </c>
      <c r="G2569" s="8">
        <f>SUMIF(Invoice_Line_Items!B:B,Invoices!A2569,Invoice_Line_Items!I:I)-(E2569-F2569)</f>
        <v>12.099999999999998</v>
      </c>
      <c r="H2569" s="8">
        <f t="shared" si="80"/>
        <v>3</v>
      </c>
      <c r="I2569">
        <f t="shared" si="81"/>
        <v>2022</v>
      </c>
    </row>
    <row r="2570" spans="1:9" x14ac:dyDescent="0.15">
      <c r="A2570" t="s">
        <v>2674</v>
      </c>
      <c r="B2570" t="s">
        <v>25</v>
      </c>
      <c r="C2570" s="3">
        <v>0.1</v>
      </c>
      <c r="D2570" s="2">
        <v>44645.370485455009</v>
      </c>
      <c r="E2570" s="8">
        <f>(SUMIF(Invoice_Line_Items!B:B,Invoices!A2570,Invoice_Line_Items!G:G))</f>
        <v>580.04999999999995</v>
      </c>
      <c r="F2570" s="8">
        <f>(SUMIF(Invoice_Line_Items!B:B,Invoices!A2570,Invoice_Line_Items!G:G))*(1-C2570)</f>
        <v>522.04499999999996</v>
      </c>
      <c r="G2570" s="8">
        <f>SUMIF(Invoice_Line_Items!B:B,Invoices!A2570,Invoice_Line_Items!I:I)-(E2570-F2570)</f>
        <v>197.79500000000002</v>
      </c>
      <c r="H2570" s="8">
        <f t="shared" si="80"/>
        <v>3</v>
      </c>
      <c r="I2570">
        <f t="shared" si="81"/>
        <v>2022</v>
      </c>
    </row>
    <row r="2571" spans="1:9" x14ac:dyDescent="0.15">
      <c r="A2571" t="s">
        <v>2675</v>
      </c>
      <c r="B2571" t="s">
        <v>21</v>
      </c>
      <c r="C2571" s="3">
        <v>0.1</v>
      </c>
      <c r="D2571" s="2">
        <v>44645.512367999167</v>
      </c>
      <c r="E2571" s="8">
        <f>(SUMIF(Invoice_Line_Items!B:B,Invoices!A2571,Invoice_Line_Items!G:G))</f>
        <v>1669.25</v>
      </c>
      <c r="F2571" s="8">
        <f>(SUMIF(Invoice_Line_Items!B:B,Invoices!A2571,Invoice_Line_Items!G:G))*(1-C2571)</f>
        <v>1502.325</v>
      </c>
      <c r="G2571" s="8">
        <f>SUMIF(Invoice_Line_Items!B:B,Invoices!A2571,Invoice_Line_Items!I:I)-(E2571-F2571)</f>
        <v>381.875</v>
      </c>
      <c r="H2571" s="8">
        <f t="shared" si="80"/>
        <v>3</v>
      </c>
      <c r="I2571">
        <f t="shared" si="81"/>
        <v>2022</v>
      </c>
    </row>
    <row r="2572" spans="1:9" x14ac:dyDescent="0.15">
      <c r="A2572" t="s">
        <v>2676</v>
      </c>
      <c r="B2572" t="s">
        <v>29</v>
      </c>
      <c r="C2572" s="3">
        <v>0</v>
      </c>
      <c r="D2572" s="2">
        <v>44645.607014145025</v>
      </c>
      <c r="E2572" s="8">
        <f>(SUMIF(Invoice_Line_Items!B:B,Invoices!A2572,Invoice_Line_Items!G:G))</f>
        <v>151.95000000000002</v>
      </c>
      <c r="F2572" s="8">
        <f>(SUMIF(Invoice_Line_Items!B:B,Invoices!A2572,Invoice_Line_Items!G:G))*(1-C2572)</f>
        <v>151.95000000000002</v>
      </c>
      <c r="G2572" s="8">
        <f>SUMIF(Invoice_Line_Items!B:B,Invoices!A2572,Invoice_Line_Items!I:I)-(E2572-F2572)</f>
        <v>53.999999999999993</v>
      </c>
      <c r="H2572" s="8">
        <f t="shared" si="80"/>
        <v>3</v>
      </c>
      <c r="I2572">
        <f t="shared" si="81"/>
        <v>2022</v>
      </c>
    </row>
    <row r="2573" spans="1:9" x14ac:dyDescent="0.15">
      <c r="A2573" t="s">
        <v>2677</v>
      </c>
      <c r="B2573" t="s">
        <v>25</v>
      </c>
      <c r="C2573" s="3">
        <v>0</v>
      </c>
      <c r="D2573" s="2">
        <v>44645.963516572905</v>
      </c>
      <c r="E2573" s="8">
        <f>(SUMIF(Invoice_Line_Items!B:B,Invoices!A2573,Invoice_Line_Items!G:G))</f>
        <v>25.9</v>
      </c>
      <c r="F2573" s="8">
        <f>(SUMIF(Invoice_Line_Items!B:B,Invoices!A2573,Invoice_Line_Items!G:G))*(1-C2573)</f>
        <v>25.9</v>
      </c>
      <c r="G2573" s="8">
        <f>SUMIF(Invoice_Line_Items!B:B,Invoices!A2573,Invoice_Line_Items!I:I)-(E2573-F2573)</f>
        <v>8.3999999999999986</v>
      </c>
      <c r="H2573" s="8">
        <f t="shared" si="80"/>
        <v>3</v>
      </c>
      <c r="I2573">
        <f t="shared" si="81"/>
        <v>2022</v>
      </c>
    </row>
    <row r="2574" spans="1:9" x14ac:dyDescent="0.15">
      <c r="A2574" t="s">
        <v>2678</v>
      </c>
      <c r="B2574" t="s">
        <v>19</v>
      </c>
      <c r="C2574" s="3">
        <v>0.1</v>
      </c>
      <c r="D2574" s="2">
        <v>44645.991473444294</v>
      </c>
      <c r="E2574" s="8">
        <f>(SUMIF(Invoice_Line_Items!B:B,Invoices!A2574,Invoice_Line_Items!G:G))</f>
        <v>1103.4000000000001</v>
      </c>
      <c r="F2574" s="8">
        <f>(SUMIF(Invoice_Line_Items!B:B,Invoices!A2574,Invoice_Line_Items!G:G))*(1-C2574)</f>
        <v>993.06000000000006</v>
      </c>
      <c r="G2574" s="8">
        <f>SUMIF(Invoice_Line_Items!B:B,Invoices!A2574,Invoice_Line_Items!I:I)-(E2574-F2574)</f>
        <v>290.55999999999995</v>
      </c>
      <c r="H2574" s="8">
        <f t="shared" si="80"/>
        <v>3</v>
      </c>
      <c r="I2574">
        <f t="shared" si="81"/>
        <v>2022</v>
      </c>
    </row>
    <row r="2575" spans="1:9" x14ac:dyDescent="0.15">
      <c r="A2575" t="s">
        <v>2679</v>
      </c>
      <c r="B2575" t="s">
        <v>19</v>
      </c>
      <c r="C2575" s="3">
        <v>0</v>
      </c>
      <c r="D2575" s="2">
        <v>44646.107746915251</v>
      </c>
      <c r="E2575" s="8">
        <f>(SUMIF(Invoice_Line_Items!B:B,Invoices!A2575,Invoice_Line_Items!G:G))</f>
        <v>1599</v>
      </c>
      <c r="F2575" s="8">
        <f>(SUMIF(Invoice_Line_Items!B:B,Invoices!A2575,Invoice_Line_Items!G:G))*(1-C2575)</f>
        <v>1599</v>
      </c>
      <c r="G2575" s="8">
        <f>SUMIF(Invoice_Line_Items!B:B,Invoices!A2575,Invoice_Line_Items!I:I)-(E2575-F2575)</f>
        <v>559</v>
      </c>
      <c r="H2575" s="8">
        <f t="shared" si="80"/>
        <v>3</v>
      </c>
      <c r="I2575">
        <f t="shared" si="81"/>
        <v>2022</v>
      </c>
    </row>
    <row r="2576" spans="1:9" x14ac:dyDescent="0.15">
      <c r="A2576" t="s">
        <v>2680</v>
      </c>
      <c r="B2576" t="s">
        <v>18</v>
      </c>
      <c r="C2576" s="3">
        <v>0</v>
      </c>
      <c r="D2576" s="2">
        <v>44646.144909732502</v>
      </c>
      <c r="E2576" s="8">
        <f>(SUMIF(Invoice_Line_Items!B:B,Invoices!A2576,Invoice_Line_Items!G:G))</f>
        <v>3907.4499999999994</v>
      </c>
      <c r="F2576" s="8">
        <f>(SUMIF(Invoice_Line_Items!B:B,Invoices!A2576,Invoice_Line_Items!G:G))*(1-C2576)</f>
        <v>3907.4499999999994</v>
      </c>
      <c r="G2576" s="8">
        <f>SUMIF(Invoice_Line_Items!B:B,Invoices!A2576,Invoice_Line_Items!I:I)-(E2576-F2576)</f>
        <v>1219.1999999999996</v>
      </c>
      <c r="H2576" s="8">
        <f t="shared" si="80"/>
        <v>3</v>
      </c>
      <c r="I2576">
        <f t="shared" si="81"/>
        <v>2022</v>
      </c>
    </row>
    <row r="2577" spans="1:9" x14ac:dyDescent="0.15">
      <c r="A2577" t="s">
        <v>2681</v>
      </c>
      <c r="B2577" t="s">
        <v>22</v>
      </c>
      <c r="C2577" s="3">
        <v>0</v>
      </c>
      <c r="D2577" s="2">
        <v>44646.225440435752</v>
      </c>
      <c r="E2577" s="8">
        <f>(SUMIF(Invoice_Line_Items!B:B,Invoices!A2577,Invoice_Line_Items!G:G))</f>
        <v>998.7</v>
      </c>
      <c r="F2577" s="8">
        <f>(SUMIF(Invoice_Line_Items!B:B,Invoices!A2577,Invoice_Line_Items!G:G))*(1-C2577)</f>
        <v>998.7</v>
      </c>
      <c r="G2577" s="8">
        <f>SUMIF(Invoice_Line_Items!B:B,Invoices!A2577,Invoice_Line_Items!I:I)-(E2577-F2577)</f>
        <v>358.75000000000006</v>
      </c>
      <c r="H2577" s="8">
        <f t="shared" si="80"/>
        <v>3</v>
      </c>
      <c r="I2577">
        <f t="shared" si="81"/>
        <v>2022</v>
      </c>
    </row>
    <row r="2578" spans="1:9" x14ac:dyDescent="0.15">
      <c r="A2578" t="s">
        <v>2682</v>
      </c>
      <c r="B2578" t="s">
        <v>25</v>
      </c>
      <c r="C2578" s="3">
        <v>0</v>
      </c>
      <c r="D2578" s="2">
        <v>44646.526528706578</v>
      </c>
      <c r="E2578" s="8">
        <f>(SUMIF(Invoice_Line_Items!B:B,Invoices!A2578,Invoice_Line_Items!G:G))</f>
        <v>1739.7500000000002</v>
      </c>
      <c r="F2578" s="8">
        <f>(SUMIF(Invoice_Line_Items!B:B,Invoices!A2578,Invoice_Line_Items!G:G))*(1-C2578)</f>
        <v>1739.7500000000002</v>
      </c>
      <c r="G2578" s="8">
        <f>SUMIF(Invoice_Line_Items!B:B,Invoices!A2578,Invoice_Line_Items!I:I)-(E2578-F2578)</f>
        <v>718.00000000000011</v>
      </c>
      <c r="H2578" s="8">
        <f t="shared" si="80"/>
        <v>3</v>
      </c>
      <c r="I2578">
        <f t="shared" si="81"/>
        <v>2022</v>
      </c>
    </row>
    <row r="2579" spans="1:9" x14ac:dyDescent="0.15">
      <c r="A2579" t="s">
        <v>2683</v>
      </c>
      <c r="B2579" t="s">
        <v>18</v>
      </c>
      <c r="C2579" s="3">
        <v>0</v>
      </c>
      <c r="D2579" s="2">
        <v>44647.000156798713</v>
      </c>
      <c r="E2579" s="8">
        <f>(SUMIF(Invoice_Line_Items!B:B,Invoices!A2579,Invoice_Line_Items!G:G))</f>
        <v>449.25</v>
      </c>
      <c r="F2579" s="8">
        <f>(SUMIF(Invoice_Line_Items!B:B,Invoices!A2579,Invoice_Line_Items!G:G))*(1-C2579)</f>
        <v>449.25</v>
      </c>
      <c r="G2579" s="8">
        <f>SUMIF(Invoice_Line_Items!B:B,Invoices!A2579,Invoice_Line_Items!I:I)-(E2579-F2579)</f>
        <v>225</v>
      </c>
      <c r="H2579" s="8">
        <f t="shared" si="80"/>
        <v>3</v>
      </c>
      <c r="I2579">
        <f t="shared" si="81"/>
        <v>2022</v>
      </c>
    </row>
    <row r="2580" spans="1:9" x14ac:dyDescent="0.15">
      <c r="A2580" t="s">
        <v>2684</v>
      </c>
      <c r="B2580" t="s">
        <v>17</v>
      </c>
      <c r="C2580" s="3">
        <v>0.2</v>
      </c>
      <c r="D2580" s="2">
        <v>44647.024882129233</v>
      </c>
      <c r="E2580" s="8">
        <f>(SUMIF(Invoice_Line_Items!B:B,Invoices!A2580,Invoice_Line_Items!G:G))</f>
        <v>19.95</v>
      </c>
      <c r="F2580" s="8">
        <f>(SUMIF(Invoice_Line_Items!B:B,Invoices!A2580,Invoice_Line_Items!G:G))*(1-C2580)</f>
        <v>15.96</v>
      </c>
      <c r="G2580" s="8">
        <f>SUMIF(Invoice_Line_Items!B:B,Invoices!A2580,Invoice_Line_Items!I:I)-(E2580-F2580)</f>
        <v>3.4600000000000009</v>
      </c>
      <c r="H2580" s="8">
        <f t="shared" si="80"/>
        <v>3</v>
      </c>
      <c r="I2580">
        <f t="shared" si="81"/>
        <v>2022</v>
      </c>
    </row>
    <row r="2581" spans="1:9" x14ac:dyDescent="0.15">
      <c r="A2581" t="s">
        <v>2685</v>
      </c>
      <c r="B2581" t="s">
        <v>21</v>
      </c>
      <c r="C2581" s="3">
        <v>0</v>
      </c>
      <c r="D2581" s="2">
        <v>44647.2264065696</v>
      </c>
      <c r="E2581" s="8">
        <f>(SUMIF(Invoice_Line_Items!B:B,Invoices!A2581,Invoice_Line_Items!G:G))</f>
        <v>2257.8000000000002</v>
      </c>
      <c r="F2581" s="8">
        <f>(SUMIF(Invoice_Line_Items!B:B,Invoices!A2581,Invoice_Line_Items!G:G))*(1-C2581)</f>
        <v>2257.8000000000002</v>
      </c>
      <c r="G2581" s="8">
        <f>SUMIF(Invoice_Line_Items!B:B,Invoices!A2581,Invoice_Line_Items!I:I)-(E2581-F2581)</f>
        <v>1076.8499999999999</v>
      </c>
      <c r="H2581" s="8">
        <f t="shared" si="80"/>
        <v>3</v>
      </c>
      <c r="I2581">
        <f t="shared" si="81"/>
        <v>2022</v>
      </c>
    </row>
    <row r="2582" spans="1:9" x14ac:dyDescent="0.15">
      <c r="A2582" t="s">
        <v>2686</v>
      </c>
      <c r="B2582" t="s">
        <v>18</v>
      </c>
      <c r="C2582" s="3">
        <v>0.1</v>
      </c>
      <c r="D2582" s="2">
        <v>44647.372830575536</v>
      </c>
      <c r="E2582" s="8">
        <f>(SUMIF(Invoice_Line_Items!B:B,Invoices!A2582,Invoice_Line_Items!G:G))</f>
        <v>199.95</v>
      </c>
      <c r="F2582" s="8">
        <f>(SUMIF(Invoice_Line_Items!B:B,Invoices!A2582,Invoice_Line_Items!G:G))*(1-C2582)</f>
        <v>179.95499999999998</v>
      </c>
      <c r="G2582" s="8">
        <f>SUMIF(Invoice_Line_Items!B:B,Invoices!A2582,Invoice_Line_Items!I:I)-(E2582-F2582)</f>
        <v>54.454999999999998</v>
      </c>
      <c r="H2582" s="8">
        <f t="shared" si="80"/>
        <v>3</v>
      </c>
      <c r="I2582">
        <f t="shared" si="81"/>
        <v>2022</v>
      </c>
    </row>
    <row r="2583" spans="1:9" x14ac:dyDescent="0.15">
      <c r="A2583" t="s">
        <v>2687</v>
      </c>
      <c r="B2583" t="s">
        <v>23</v>
      </c>
      <c r="C2583" s="3">
        <v>0</v>
      </c>
      <c r="D2583" s="2">
        <v>44647.596261126098</v>
      </c>
      <c r="E2583" s="8">
        <f>(SUMIF(Invoice_Line_Items!B:B,Invoices!A2583,Invoice_Line_Items!G:G))</f>
        <v>98.7</v>
      </c>
      <c r="F2583" s="8">
        <f>(SUMIF(Invoice_Line_Items!B:B,Invoices!A2583,Invoice_Line_Items!G:G))*(1-C2583)</f>
        <v>98.7</v>
      </c>
      <c r="G2583" s="8">
        <f>SUMIF(Invoice_Line_Items!B:B,Invoices!A2583,Invoice_Line_Items!I:I)-(E2583-F2583)</f>
        <v>34.949999999999996</v>
      </c>
      <c r="H2583" s="8">
        <f t="shared" si="80"/>
        <v>3</v>
      </c>
      <c r="I2583">
        <f t="shared" si="81"/>
        <v>2022</v>
      </c>
    </row>
    <row r="2584" spans="1:9" x14ac:dyDescent="0.15">
      <c r="A2584" t="s">
        <v>2688</v>
      </c>
      <c r="B2584" t="s">
        <v>22</v>
      </c>
      <c r="C2584" s="3">
        <v>0.1</v>
      </c>
      <c r="D2584" s="2">
        <v>44647.924317781792</v>
      </c>
      <c r="E2584" s="8">
        <f>(SUMIF(Invoice_Line_Items!B:B,Invoices!A2584,Invoice_Line_Items!G:G))</f>
        <v>70</v>
      </c>
      <c r="F2584" s="8">
        <f>(SUMIF(Invoice_Line_Items!B:B,Invoices!A2584,Invoice_Line_Items!G:G))*(1-C2584)</f>
        <v>63</v>
      </c>
      <c r="G2584" s="8">
        <f>SUMIF(Invoice_Line_Items!B:B,Invoices!A2584,Invoice_Line_Items!I:I)-(E2584-F2584)</f>
        <v>3.9999999999999964</v>
      </c>
      <c r="H2584" s="8">
        <f t="shared" si="80"/>
        <v>3</v>
      </c>
      <c r="I2584">
        <f t="shared" si="81"/>
        <v>2022</v>
      </c>
    </row>
    <row r="2585" spans="1:9" x14ac:dyDescent="0.15">
      <c r="A2585" t="s">
        <v>2689</v>
      </c>
      <c r="B2585" t="s">
        <v>19</v>
      </c>
      <c r="C2585" s="3">
        <v>0</v>
      </c>
      <c r="D2585" s="2">
        <v>44648.148673834155</v>
      </c>
      <c r="E2585" s="8">
        <f>(SUMIF(Invoice_Line_Items!B:B,Invoices!A2585,Invoice_Line_Items!G:G))</f>
        <v>135.85</v>
      </c>
      <c r="F2585" s="8">
        <f>(SUMIF(Invoice_Line_Items!B:B,Invoices!A2585,Invoice_Line_Items!G:G))*(1-C2585)</f>
        <v>135.85</v>
      </c>
      <c r="G2585" s="8">
        <f>SUMIF(Invoice_Line_Items!B:B,Invoices!A2585,Invoice_Line_Items!I:I)-(E2585-F2585)</f>
        <v>42.749999999999986</v>
      </c>
      <c r="H2585" s="8">
        <f t="shared" si="80"/>
        <v>3</v>
      </c>
      <c r="I2585">
        <f t="shared" si="81"/>
        <v>2022</v>
      </c>
    </row>
    <row r="2586" spans="1:9" x14ac:dyDescent="0.15">
      <c r="A2586" t="s">
        <v>2690</v>
      </c>
      <c r="B2586" t="s">
        <v>18</v>
      </c>
      <c r="C2586" s="3">
        <v>0</v>
      </c>
      <c r="D2586" s="2">
        <v>44648.195635711301</v>
      </c>
      <c r="E2586" s="8">
        <f>(SUMIF(Invoice_Line_Items!B:B,Invoices!A2586,Invoice_Line_Items!G:G))</f>
        <v>397.55</v>
      </c>
      <c r="F2586" s="8">
        <f>(SUMIF(Invoice_Line_Items!B:B,Invoices!A2586,Invoice_Line_Items!G:G))*(1-C2586)</f>
        <v>397.55</v>
      </c>
      <c r="G2586" s="8">
        <f>SUMIF(Invoice_Line_Items!B:B,Invoices!A2586,Invoice_Line_Items!I:I)-(E2586-F2586)</f>
        <v>151.79999999999998</v>
      </c>
      <c r="H2586" s="8">
        <f t="shared" si="80"/>
        <v>3</v>
      </c>
      <c r="I2586">
        <f t="shared" si="81"/>
        <v>2022</v>
      </c>
    </row>
    <row r="2587" spans="1:9" x14ac:dyDescent="0.15">
      <c r="A2587" t="s">
        <v>2691</v>
      </c>
      <c r="B2587" t="s">
        <v>24</v>
      </c>
      <c r="C2587" s="3">
        <v>0</v>
      </c>
      <c r="D2587" s="2">
        <v>44648.690677513412</v>
      </c>
      <c r="E2587" s="8">
        <f>(SUMIF(Invoice_Line_Items!B:B,Invoices!A2587,Invoice_Line_Items!G:G))</f>
        <v>1013.45</v>
      </c>
      <c r="F2587" s="8">
        <f>(SUMIF(Invoice_Line_Items!B:B,Invoices!A2587,Invoice_Line_Items!G:G))*(1-C2587)</f>
        <v>1013.45</v>
      </c>
      <c r="G2587" s="8">
        <f>SUMIF(Invoice_Line_Items!B:B,Invoices!A2587,Invoice_Line_Items!I:I)-(E2587-F2587)</f>
        <v>378.49999999999994</v>
      </c>
      <c r="H2587" s="8">
        <f t="shared" si="80"/>
        <v>3</v>
      </c>
      <c r="I2587">
        <f t="shared" si="81"/>
        <v>2022</v>
      </c>
    </row>
    <row r="2588" spans="1:9" x14ac:dyDescent="0.15">
      <c r="A2588" t="s">
        <v>2692</v>
      </c>
      <c r="B2588" t="s">
        <v>24</v>
      </c>
      <c r="C2588" s="3">
        <v>0</v>
      </c>
      <c r="D2588" s="2">
        <v>44649.034581774264</v>
      </c>
      <c r="E2588" s="8">
        <f>(SUMIF(Invoice_Line_Items!B:B,Invoices!A2588,Invoice_Line_Items!G:G))</f>
        <v>2009.25</v>
      </c>
      <c r="F2588" s="8">
        <f>(SUMIF(Invoice_Line_Items!B:B,Invoices!A2588,Invoice_Line_Items!G:G))*(1-C2588)</f>
        <v>2009.25</v>
      </c>
      <c r="G2588" s="8">
        <f>SUMIF(Invoice_Line_Items!B:B,Invoices!A2588,Invoice_Line_Items!I:I)-(E2588-F2588)</f>
        <v>700.40000000000009</v>
      </c>
      <c r="H2588" s="8">
        <f t="shared" si="80"/>
        <v>3</v>
      </c>
      <c r="I2588">
        <f t="shared" si="81"/>
        <v>2022</v>
      </c>
    </row>
    <row r="2589" spans="1:9" x14ac:dyDescent="0.15">
      <c r="A2589" t="s">
        <v>2693</v>
      </c>
      <c r="B2589" t="s">
        <v>18</v>
      </c>
      <c r="C2589" s="3">
        <v>0</v>
      </c>
      <c r="D2589" s="2">
        <v>44649.127193199049</v>
      </c>
      <c r="E2589" s="8">
        <f>(SUMIF(Invoice_Line_Items!B:B,Invoices!A2589,Invoice_Line_Items!G:G))</f>
        <v>1601.1000000000001</v>
      </c>
      <c r="F2589" s="8">
        <f>(SUMIF(Invoice_Line_Items!B:B,Invoices!A2589,Invoice_Line_Items!G:G))*(1-C2589)</f>
        <v>1601.1000000000001</v>
      </c>
      <c r="G2589" s="8">
        <f>SUMIF(Invoice_Line_Items!B:B,Invoices!A2589,Invoice_Line_Items!I:I)-(E2589-F2589)</f>
        <v>450.04999999999995</v>
      </c>
      <c r="H2589" s="8">
        <f t="shared" si="80"/>
        <v>3</v>
      </c>
      <c r="I2589">
        <f t="shared" si="81"/>
        <v>2022</v>
      </c>
    </row>
    <row r="2590" spans="1:9" x14ac:dyDescent="0.15">
      <c r="A2590" t="s">
        <v>2694</v>
      </c>
      <c r="B2590" t="s">
        <v>29</v>
      </c>
      <c r="C2590" s="3">
        <v>0</v>
      </c>
      <c r="D2590" s="2">
        <v>44649.365820488412</v>
      </c>
      <c r="E2590" s="8">
        <f>(SUMIF(Invoice_Line_Items!B:B,Invoices!A2590,Invoice_Line_Items!G:G))</f>
        <v>1677.4</v>
      </c>
      <c r="F2590" s="8">
        <f>(SUMIF(Invoice_Line_Items!B:B,Invoices!A2590,Invoice_Line_Items!G:G))*(1-C2590)</f>
        <v>1677.4</v>
      </c>
      <c r="G2590" s="8">
        <f>SUMIF(Invoice_Line_Items!B:B,Invoices!A2590,Invoice_Line_Items!I:I)-(E2590-F2590)</f>
        <v>695.15000000000009</v>
      </c>
      <c r="H2590" s="8">
        <f t="shared" si="80"/>
        <v>3</v>
      </c>
      <c r="I2590">
        <f t="shared" si="81"/>
        <v>2022</v>
      </c>
    </row>
    <row r="2591" spans="1:9" x14ac:dyDescent="0.15">
      <c r="A2591" t="s">
        <v>2695</v>
      </c>
      <c r="B2591" t="s">
        <v>29</v>
      </c>
      <c r="C2591" s="3">
        <v>0</v>
      </c>
      <c r="D2591" s="2">
        <v>44649.573885260892</v>
      </c>
      <c r="E2591" s="8">
        <f>(SUMIF(Invoice_Line_Items!B:B,Invoices!A2591,Invoice_Line_Items!G:G))</f>
        <v>319</v>
      </c>
      <c r="F2591" s="8">
        <f>(SUMIF(Invoice_Line_Items!B:B,Invoices!A2591,Invoice_Line_Items!G:G))*(1-C2591)</f>
        <v>319</v>
      </c>
      <c r="G2591" s="8">
        <f>SUMIF(Invoice_Line_Items!B:B,Invoices!A2591,Invoice_Line_Items!I:I)-(E2591-F2591)</f>
        <v>120</v>
      </c>
      <c r="H2591" s="8">
        <f t="shared" si="80"/>
        <v>3</v>
      </c>
      <c r="I2591">
        <f t="shared" si="81"/>
        <v>2022</v>
      </c>
    </row>
    <row r="2592" spans="1:9" x14ac:dyDescent="0.15">
      <c r="A2592" t="s">
        <v>2696</v>
      </c>
      <c r="B2592" t="s">
        <v>29</v>
      </c>
      <c r="C2592" s="3">
        <v>0</v>
      </c>
      <c r="D2592" s="2">
        <v>44649.800516275522</v>
      </c>
      <c r="E2592" s="8">
        <f>(SUMIF(Invoice_Line_Items!B:B,Invoices!A2592,Invoice_Line_Items!G:G))</f>
        <v>89.5</v>
      </c>
      <c r="F2592" s="8">
        <f>(SUMIF(Invoice_Line_Items!B:B,Invoices!A2592,Invoice_Line_Items!G:G))*(1-C2592)</f>
        <v>89.5</v>
      </c>
      <c r="G2592" s="8">
        <f>SUMIF(Invoice_Line_Items!B:B,Invoices!A2592,Invoice_Line_Items!I:I)-(E2592-F2592)</f>
        <v>56.999999999999993</v>
      </c>
      <c r="H2592" s="8">
        <f t="shared" si="80"/>
        <v>3</v>
      </c>
      <c r="I2592">
        <f t="shared" si="81"/>
        <v>2022</v>
      </c>
    </row>
    <row r="2593" spans="1:9" x14ac:dyDescent="0.15">
      <c r="A2593" t="s">
        <v>2697</v>
      </c>
      <c r="B2593" t="s">
        <v>23</v>
      </c>
      <c r="C2593" s="3">
        <v>0</v>
      </c>
      <c r="D2593" s="2">
        <v>44650.087123223049</v>
      </c>
      <c r="E2593" s="8">
        <f>(SUMIF(Invoice_Line_Items!B:B,Invoices!A2593,Invoice_Line_Items!G:G))</f>
        <v>1279.7</v>
      </c>
      <c r="F2593" s="8">
        <f>(SUMIF(Invoice_Line_Items!B:B,Invoices!A2593,Invoice_Line_Items!G:G))*(1-C2593)</f>
        <v>1279.7</v>
      </c>
      <c r="G2593" s="8">
        <f>SUMIF(Invoice_Line_Items!B:B,Invoices!A2593,Invoice_Line_Items!I:I)-(E2593-F2593)</f>
        <v>477.75</v>
      </c>
      <c r="H2593" s="8">
        <f t="shared" si="80"/>
        <v>3</v>
      </c>
      <c r="I2593">
        <f t="shared" si="81"/>
        <v>2022</v>
      </c>
    </row>
    <row r="2594" spans="1:9" x14ac:dyDescent="0.15">
      <c r="A2594" t="s">
        <v>2698</v>
      </c>
      <c r="B2594" t="s">
        <v>20</v>
      </c>
      <c r="C2594" s="3">
        <v>0</v>
      </c>
      <c r="D2594" s="2">
        <v>44650.283382091846</v>
      </c>
      <c r="E2594" s="8">
        <f>(SUMIF(Invoice_Line_Items!B:B,Invoices!A2594,Invoice_Line_Items!G:G))</f>
        <v>2308</v>
      </c>
      <c r="F2594" s="8">
        <f>(SUMIF(Invoice_Line_Items!B:B,Invoices!A2594,Invoice_Line_Items!G:G))*(1-C2594)</f>
        <v>2308</v>
      </c>
      <c r="G2594" s="8">
        <f>SUMIF(Invoice_Line_Items!B:B,Invoices!A2594,Invoice_Line_Items!I:I)-(E2594-F2594)</f>
        <v>782.14999999999975</v>
      </c>
      <c r="H2594" s="8">
        <f t="shared" si="80"/>
        <v>3</v>
      </c>
      <c r="I2594">
        <f t="shared" si="81"/>
        <v>2022</v>
      </c>
    </row>
    <row r="2595" spans="1:9" x14ac:dyDescent="0.15">
      <c r="A2595" t="s">
        <v>2699</v>
      </c>
      <c r="B2595" t="s">
        <v>20</v>
      </c>
      <c r="C2595" s="3">
        <v>0</v>
      </c>
      <c r="D2595" s="2">
        <v>44650.351030453661</v>
      </c>
      <c r="E2595" s="8">
        <f>(SUMIF(Invoice_Line_Items!B:B,Invoices!A2595,Invoice_Line_Items!G:G))</f>
        <v>2102.8500000000004</v>
      </c>
      <c r="F2595" s="8">
        <f>(SUMIF(Invoice_Line_Items!B:B,Invoices!A2595,Invoice_Line_Items!G:G))*(1-C2595)</f>
        <v>2102.8500000000004</v>
      </c>
      <c r="G2595" s="8">
        <f>SUMIF(Invoice_Line_Items!B:B,Invoices!A2595,Invoice_Line_Items!I:I)-(E2595-F2595)</f>
        <v>778.44999999999982</v>
      </c>
      <c r="H2595" s="8">
        <f t="shared" si="80"/>
        <v>3</v>
      </c>
      <c r="I2595">
        <f t="shared" si="81"/>
        <v>2022</v>
      </c>
    </row>
    <row r="2596" spans="1:9" x14ac:dyDescent="0.15">
      <c r="A2596" t="s">
        <v>2700</v>
      </c>
      <c r="B2596" t="s">
        <v>20</v>
      </c>
      <c r="C2596" s="3">
        <v>0.1</v>
      </c>
      <c r="D2596" s="2">
        <v>44650.806383058407</v>
      </c>
      <c r="E2596" s="8">
        <f>(SUMIF(Invoice_Line_Items!B:B,Invoices!A2596,Invoice_Line_Items!G:G))</f>
        <v>644.35</v>
      </c>
      <c r="F2596" s="8">
        <f>(SUMIF(Invoice_Line_Items!B:B,Invoices!A2596,Invoice_Line_Items!G:G))*(1-C2596)</f>
        <v>579.91500000000008</v>
      </c>
      <c r="G2596" s="8">
        <f>SUMIF(Invoice_Line_Items!B:B,Invoices!A2596,Invoice_Line_Items!I:I)-(E2596-F2596)</f>
        <v>191.16500000000005</v>
      </c>
      <c r="H2596" s="8">
        <f t="shared" si="80"/>
        <v>3</v>
      </c>
      <c r="I2596">
        <f t="shared" si="81"/>
        <v>2022</v>
      </c>
    </row>
    <row r="2597" spans="1:9" x14ac:dyDescent="0.15">
      <c r="A2597" t="s">
        <v>2701</v>
      </c>
      <c r="B2597" t="s">
        <v>22</v>
      </c>
      <c r="C2597" s="3">
        <v>0</v>
      </c>
      <c r="D2597" s="2">
        <v>44651.056810368114</v>
      </c>
      <c r="E2597" s="8">
        <f>(SUMIF(Invoice_Line_Items!B:B,Invoices!A2597,Invoice_Line_Items!G:G))</f>
        <v>695.50000000000011</v>
      </c>
      <c r="F2597" s="8">
        <f>(SUMIF(Invoice_Line_Items!B:B,Invoices!A2597,Invoice_Line_Items!G:G))*(1-C2597)</f>
        <v>695.50000000000011</v>
      </c>
      <c r="G2597" s="8">
        <f>SUMIF(Invoice_Line_Items!B:B,Invoices!A2597,Invoice_Line_Items!I:I)-(E2597-F2597)</f>
        <v>219.49999999999991</v>
      </c>
      <c r="H2597" s="8">
        <f t="shared" si="80"/>
        <v>3</v>
      </c>
      <c r="I2597">
        <f t="shared" si="81"/>
        <v>2022</v>
      </c>
    </row>
    <row r="2598" spans="1:9" x14ac:dyDescent="0.15">
      <c r="A2598" t="s">
        <v>2702</v>
      </c>
      <c r="B2598" t="s">
        <v>20</v>
      </c>
      <c r="C2598" s="3">
        <v>0</v>
      </c>
      <c r="D2598" s="2">
        <v>44651.139967232812</v>
      </c>
      <c r="E2598" s="8">
        <f>(SUMIF(Invoice_Line_Items!B:B,Invoices!A2598,Invoice_Line_Items!G:G))</f>
        <v>1085.0000000000002</v>
      </c>
      <c r="F2598" s="8">
        <f>(SUMIF(Invoice_Line_Items!B:B,Invoices!A2598,Invoice_Line_Items!G:G))*(1-C2598)</f>
        <v>1085.0000000000002</v>
      </c>
      <c r="G2598" s="8">
        <f>SUMIF(Invoice_Line_Items!B:B,Invoices!A2598,Invoice_Line_Items!I:I)-(E2598-F2598)</f>
        <v>390.79999999999995</v>
      </c>
      <c r="H2598" s="8">
        <f t="shared" si="80"/>
        <v>3</v>
      </c>
      <c r="I2598">
        <f t="shared" si="81"/>
        <v>2022</v>
      </c>
    </row>
    <row r="2599" spans="1:9" x14ac:dyDescent="0.15">
      <c r="A2599" t="s">
        <v>2703</v>
      </c>
      <c r="B2599" t="s">
        <v>19</v>
      </c>
      <c r="C2599" s="3">
        <v>0</v>
      </c>
      <c r="D2599" s="2">
        <v>44651.492813698234</v>
      </c>
      <c r="E2599" s="8">
        <f>(SUMIF(Invoice_Line_Items!B:B,Invoices!A2599,Invoice_Line_Items!G:G))</f>
        <v>980.05</v>
      </c>
      <c r="F2599" s="8">
        <f>(SUMIF(Invoice_Line_Items!B:B,Invoices!A2599,Invoice_Line_Items!G:G))*(1-C2599)</f>
        <v>980.05</v>
      </c>
      <c r="G2599" s="8">
        <f>SUMIF(Invoice_Line_Items!B:B,Invoices!A2599,Invoice_Line_Items!I:I)-(E2599-F2599)</f>
        <v>455.7</v>
      </c>
      <c r="H2599" s="8">
        <f t="shared" si="80"/>
        <v>3</v>
      </c>
      <c r="I2599">
        <f t="shared" si="81"/>
        <v>2022</v>
      </c>
    </row>
    <row r="2600" spans="1:9" x14ac:dyDescent="0.15">
      <c r="A2600" t="s">
        <v>2704</v>
      </c>
      <c r="B2600" t="s">
        <v>22</v>
      </c>
      <c r="C2600" s="3">
        <v>0.1</v>
      </c>
      <c r="D2600" s="2">
        <v>44651.66853697606</v>
      </c>
      <c r="E2600" s="8">
        <f>(SUMIF(Invoice_Line_Items!B:B,Invoices!A2600,Invoice_Line_Items!G:G))</f>
        <v>898.75</v>
      </c>
      <c r="F2600" s="8">
        <f>(SUMIF(Invoice_Line_Items!B:B,Invoices!A2600,Invoice_Line_Items!G:G))*(1-C2600)</f>
        <v>808.875</v>
      </c>
      <c r="G2600" s="8">
        <f>SUMIF(Invoice_Line_Items!B:B,Invoices!A2600,Invoice_Line_Items!I:I)-(E2600-F2600)</f>
        <v>246.12500000000006</v>
      </c>
      <c r="H2600" s="8">
        <f t="shared" si="80"/>
        <v>3</v>
      </c>
      <c r="I2600">
        <f t="shared" si="81"/>
        <v>2022</v>
      </c>
    </row>
    <row r="2601" spans="1:9" x14ac:dyDescent="0.15">
      <c r="A2601" t="s">
        <v>2705</v>
      </c>
      <c r="B2601" t="s">
        <v>19</v>
      </c>
      <c r="C2601" s="3">
        <v>0</v>
      </c>
      <c r="D2601" s="2">
        <v>44651.75145237735</v>
      </c>
      <c r="E2601" s="8">
        <f>(SUMIF(Invoice_Line_Items!B:B,Invoices!A2601,Invoice_Line_Items!G:G))</f>
        <v>351.95</v>
      </c>
      <c r="F2601" s="8">
        <f>(SUMIF(Invoice_Line_Items!B:B,Invoices!A2601,Invoice_Line_Items!G:G))*(1-C2601)</f>
        <v>351.95</v>
      </c>
      <c r="G2601" s="8">
        <f>SUMIF(Invoice_Line_Items!B:B,Invoices!A2601,Invoice_Line_Items!I:I)-(E2601-F2601)</f>
        <v>151.5</v>
      </c>
      <c r="H2601" s="8">
        <f t="shared" si="80"/>
        <v>3</v>
      </c>
      <c r="I2601">
        <f t="shared" si="81"/>
        <v>2022</v>
      </c>
    </row>
    <row r="2602" spans="1:9" x14ac:dyDescent="0.15">
      <c r="A2602" t="s">
        <v>2706</v>
      </c>
      <c r="B2602" t="s">
        <v>23</v>
      </c>
      <c r="C2602" s="3">
        <v>0</v>
      </c>
      <c r="D2602" s="2">
        <v>44652.100743601557</v>
      </c>
      <c r="E2602" s="8">
        <f>(SUMIF(Invoice_Line_Items!B:B,Invoices!A2602,Invoice_Line_Items!G:G))</f>
        <v>147.5</v>
      </c>
      <c r="F2602" s="8">
        <f>(SUMIF(Invoice_Line_Items!B:B,Invoices!A2602,Invoice_Line_Items!G:G))*(1-C2602)</f>
        <v>147.5</v>
      </c>
      <c r="G2602" s="8">
        <f>SUMIF(Invoice_Line_Items!B:B,Invoices!A2602,Invoice_Line_Items!I:I)-(E2602-F2602)</f>
        <v>57.500000000000007</v>
      </c>
      <c r="H2602" s="8">
        <f t="shared" si="80"/>
        <v>4</v>
      </c>
      <c r="I2602">
        <f t="shared" si="81"/>
        <v>2022</v>
      </c>
    </row>
    <row r="2603" spans="1:9" x14ac:dyDescent="0.15">
      <c r="A2603" t="s">
        <v>2707</v>
      </c>
      <c r="B2603" t="s">
        <v>25</v>
      </c>
      <c r="C2603" s="3">
        <v>0</v>
      </c>
      <c r="D2603" s="2">
        <v>44652.18383592576</v>
      </c>
      <c r="E2603" s="8">
        <f>(SUMIF(Invoice_Line_Items!B:B,Invoices!A2603,Invoice_Line_Items!G:G))</f>
        <v>213.84999999999997</v>
      </c>
      <c r="F2603" s="8">
        <f>(SUMIF(Invoice_Line_Items!B:B,Invoices!A2603,Invoice_Line_Items!G:G))*(1-C2603)</f>
        <v>213.84999999999997</v>
      </c>
      <c r="G2603" s="8">
        <f>SUMIF(Invoice_Line_Items!B:B,Invoices!A2603,Invoice_Line_Items!I:I)-(E2603-F2603)</f>
        <v>79.3</v>
      </c>
      <c r="H2603" s="8">
        <f t="shared" si="80"/>
        <v>4</v>
      </c>
      <c r="I2603">
        <f t="shared" si="81"/>
        <v>2022</v>
      </c>
    </row>
    <row r="2604" spans="1:9" x14ac:dyDescent="0.15">
      <c r="A2604" t="s">
        <v>2708</v>
      </c>
      <c r="B2604" t="s">
        <v>29</v>
      </c>
      <c r="C2604" s="3">
        <v>0</v>
      </c>
      <c r="D2604" s="2">
        <v>44652.675905568765</v>
      </c>
      <c r="E2604" s="8">
        <f>(SUMIF(Invoice_Line_Items!B:B,Invoices!A2604,Invoice_Line_Items!G:G))</f>
        <v>129.5</v>
      </c>
      <c r="F2604" s="8">
        <f>(SUMIF(Invoice_Line_Items!B:B,Invoices!A2604,Invoice_Line_Items!G:G))*(1-C2604)</f>
        <v>129.5</v>
      </c>
      <c r="G2604" s="8">
        <f>SUMIF(Invoice_Line_Items!B:B,Invoices!A2604,Invoice_Line_Items!I:I)-(E2604-F2604)</f>
        <v>41.999999999999993</v>
      </c>
      <c r="H2604" s="8">
        <f t="shared" si="80"/>
        <v>4</v>
      </c>
      <c r="I2604">
        <f t="shared" si="81"/>
        <v>2022</v>
      </c>
    </row>
    <row r="2605" spans="1:9" x14ac:dyDescent="0.15">
      <c r="A2605" t="s">
        <v>2709</v>
      </c>
      <c r="B2605" t="s">
        <v>17</v>
      </c>
      <c r="C2605" s="3">
        <v>0</v>
      </c>
      <c r="D2605" s="2">
        <v>44653.090380770336</v>
      </c>
      <c r="E2605" s="8">
        <f>(SUMIF(Invoice_Line_Items!B:B,Invoices!A2605,Invoice_Line_Items!G:G))</f>
        <v>2030</v>
      </c>
      <c r="F2605" s="8">
        <f>(SUMIF(Invoice_Line_Items!B:B,Invoices!A2605,Invoice_Line_Items!G:G))*(1-C2605)</f>
        <v>2030</v>
      </c>
      <c r="G2605" s="8">
        <f>SUMIF(Invoice_Line_Items!B:B,Invoices!A2605,Invoice_Line_Items!I:I)-(E2605-F2605)</f>
        <v>750.49999999999989</v>
      </c>
      <c r="H2605" s="8">
        <f t="shared" si="80"/>
        <v>4</v>
      </c>
      <c r="I2605">
        <f t="shared" si="81"/>
        <v>2022</v>
      </c>
    </row>
    <row r="2606" spans="1:9" x14ac:dyDescent="0.15">
      <c r="A2606" t="s">
        <v>2710</v>
      </c>
      <c r="B2606" t="s">
        <v>29</v>
      </c>
      <c r="C2606" s="3">
        <v>0</v>
      </c>
      <c r="D2606" s="2">
        <v>44653.49863739479</v>
      </c>
      <c r="E2606" s="8">
        <f>(SUMIF(Invoice_Line_Items!B:B,Invoices!A2606,Invoice_Line_Items!G:G))</f>
        <v>1728.75</v>
      </c>
      <c r="F2606" s="8">
        <f>(SUMIF(Invoice_Line_Items!B:B,Invoices!A2606,Invoice_Line_Items!G:G))*(1-C2606)</f>
        <v>1728.75</v>
      </c>
      <c r="G2606" s="8">
        <f>SUMIF(Invoice_Line_Items!B:B,Invoices!A2606,Invoice_Line_Items!I:I)-(E2606-F2606)</f>
        <v>669.94999999999993</v>
      </c>
      <c r="H2606" s="8">
        <f t="shared" si="80"/>
        <v>4</v>
      </c>
      <c r="I2606">
        <f t="shared" si="81"/>
        <v>2022</v>
      </c>
    </row>
    <row r="2607" spans="1:9" x14ac:dyDescent="0.15">
      <c r="A2607" t="s">
        <v>2711</v>
      </c>
      <c r="B2607" t="s">
        <v>22</v>
      </c>
      <c r="C2607" s="3">
        <v>0.2</v>
      </c>
      <c r="D2607" s="2">
        <v>44653.850035363437</v>
      </c>
      <c r="E2607" s="8">
        <f>(SUMIF(Invoice_Line_Items!B:B,Invoices!A2607,Invoice_Line_Items!G:G))</f>
        <v>35.799999999999997</v>
      </c>
      <c r="F2607" s="8">
        <f>(SUMIF(Invoice_Line_Items!B:B,Invoices!A2607,Invoice_Line_Items!G:G))*(1-C2607)</f>
        <v>28.64</v>
      </c>
      <c r="G2607" s="8">
        <f>SUMIF(Invoice_Line_Items!B:B,Invoices!A2607,Invoice_Line_Items!I:I)-(E2607-F2607)</f>
        <v>5.6400000000000006</v>
      </c>
      <c r="H2607" s="8">
        <f t="shared" si="80"/>
        <v>4</v>
      </c>
      <c r="I2607">
        <f t="shared" si="81"/>
        <v>2022</v>
      </c>
    </row>
    <row r="2608" spans="1:9" x14ac:dyDescent="0.15">
      <c r="A2608" t="s">
        <v>2712</v>
      </c>
      <c r="B2608" t="s">
        <v>18</v>
      </c>
      <c r="C2608" s="3">
        <v>0.1</v>
      </c>
      <c r="D2608" s="2">
        <v>44654.20245747127</v>
      </c>
      <c r="E2608" s="8">
        <f>(SUMIF(Invoice_Line_Items!B:B,Invoices!A2608,Invoice_Line_Items!G:G))</f>
        <v>322.45</v>
      </c>
      <c r="F2608" s="8">
        <f>(SUMIF(Invoice_Line_Items!B:B,Invoices!A2608,Invoice_Line_Items!G:G))*(1-C2608)</f>
        <v>290.20499999999998</v>
      </c>
      <c r="G2608" s="8">
        <f>SUMIF(Invoice_Line_Items!B:B,Invoices!A2608,Invoice_Line_Items!I:I)-(E2608-F2608)</f>
        <v>62.45499999999997</v>
      </c>
      <c r="H2608" s="8">
        <f t="shared" si="80"/>
        <v>4</v>
      </c>
      <c r="I2608">
        <f t="shared" si="81"/>
        <v>2022</v>
      </c>
    </row>
    <row r="2609" spans="1:9" x14ac:dyDescent="0.15">
      <c r="A2609" t="s">
        <v>2713</v>
      </c>
      <c r="B2609" t="s">
        <v>20</v>
      </c>
      <c r="C2609" s="3">
        <v>0.1</v>
      </c>
      <c r="D2609" s="2">
        <v>44654.541215844132</v>
      </c>
      <c r="E2609" s="8">
        <f>(SUMIF(Invoice_Line_Items!B:B,Invoices!A2609,Invoice_Line_Items!G:G))</f>
        <v>786.65</v>
      </c>
      <c r="F2609" s="8">
        <f>(SUMIF(Invoice_Line_Items!B:B,Invoices!A2609,Invoice_Line_Items!G:G))*(1-C2609)</f>
        <v>707.98500000000001</v>
      </c>
      <c r="G2609" s="8">
        <f>SUMIF(Invoice_Line_Items!B:B,Invoices!A2609,Invoice_Line_Items!I:I)-(E2609-F2609)</f>
        <v>236.685</v>
      </c>
      <c r="H2609" s="8">
        <f t="shared" si="80"/>
        <v>4</v>
      </c>
      <c r="I2609">
        <f t="shared" si="81"/>
        <v>2022</v>
      </c>
    </row>
    <row r="2610" spans="1:9" x14ac:dyDescent="0.15">
      <c r="A2610" t="s">
        <v>2714</v>
      </c>
      <c r="B2610" t="s">
        <v>29</v>
      </c>
      <c r="C2610" s="3">
        <v>0</v>
      </c>
      <c r="D2610" s="2">
        <v>44654.803703317215</v>
      </c>
      <c r="E2610" s="8">
        <f>(SUMIF(Invoice_Line_Items!B:B,Invoices!A2610,Invoice_Line_Items!G:G))</f>
        <v>543.75</v>
      </c>
      <c r="F2610" s="8">
        <f>(SUMIF(Invoice_Line_Items!B:B,Invoices!A2610,Invoice_Line_Items!G:G))*(1-C2610)</f>
        <v>543.75</v>
      </c>
      <c r="G2610" s="8">
        <f>SUMIF(Invoice_Line_Items!B:B,Invoices!A2610,Invoice_Line_Items!I:I)-(E2610-F2610)</f>
        <v>205.95</v>
      </c>
      <c r="H2610" s="8">
        <f t="shared" si="80"/>
        <v>4</v>
      </c>
      <c r="I2610">
        <f t="shared" si="81"/>
        <v>2022</v>
      </c>
    </row>
    <row r="2611" spans="1:9" x14ac:dyDescent="0.15">
      <c r="A2611" t="s">
        <v>2715</v>
      </c>
      <c r="B2611" t="s">
        <v>19</v>
      </c>
      <c r="C2611" s="3">
        <v>0.1</v>
      </c>
      <c r="D2611" s="2">
        <v>44655.098350673681</v>
      </c>
      <c r="E2611" s="8">
        <f>(SUMIF(Invoice_Line_Items!B:B,Invoices!A2611,Invoice_Line_Items!G:G))</f>
        <v>171.95</v>
      </c>
      <c r="F2611" s="8">
        <f>(SUMIF(Invoice_Line_Items!B:B,Invoices!A2611,Invoice_Line_Items!G:G))*(1-C2611)</f>
        <v>154.755</v>
      </c>
      <c r="G2611" s="8">
        <f>SUMIF(Invoice_Line_Items!B:B,Invoices!A2611,Invoice_Line_Items!I:I)-(E2611-F2611)</f>
        <v>53.355000000000004</v>
      </c>
      <c r="H2611" s="8">
        <f t="shared" si="80"/>
        <v>4</v>
      </c>
      <c r="I2611">
        <f t="shared" si="81"/>
        <v>2022</v>
      </c>
    </row>
    <row r="2612" spans="1:9" x14ac:dyDescent="0.15">
      <c r="A2612" t="s">
        <v>2716</v>
      </c>
      <c r="B2612" t="s">
        <v>25</v>
      </c>
      <c r="C2612" s="3">
        <v>0</v>
      </c>
      <c r="D2612" s="2">
        <v>44655.488687299716</v>
      </c>
      <c r="E2612" s="8">
        <f>(SUMIF(Invoice_Line_Items!B:B,Invoices!A2612,Invoice_Line_Items!G:G))</f>
        <v>3.5</v>
      </c>
      <c r="F2612" s="8">
        <f>(SUMIF(Invoice_Line_Items!B:B,Invoices!A2612,Invoice_Line_Items!G:G))*(1-C2612)</f>
        <v>3.5</v>
      </c>
      <c r="G2612" s="8">
        <f>SUMIF(Invoice_Line_Items!B:B,Invoices!A2612,Invoice_Line_Items!I:I)-(E2612-F2612)</f>
        <v>0.54999999999999982</v>
      </c>
      <c r="H2612" s="8">
        <f t="shared" si="80"/>
        <v>4</v>
      </c>
      <c r="I2612">
        <f t="shared" si="81"/>
        <v>2022</v>
      </c>
    </row>
    <row r="2613" spans="1:9" x14ac:dyDescent="0.15">
      <c r="A2613" t="s">
        <v>2717</v>
      </c>
      <c r="B2613" t="s">
        <v>19</v>
      </c>
      <c r="C2613" s="3">
        <v>0.1</v>
      </c>
      <c r="D2613" s="2">
        <v>44655.864681818341</v>
      </c>
      <c r="E2613" s="8">
        <f>(SUMIF(Invoice_Line_Items!B:B,Invoices!A2613,Invoice_Line_Items!G:G))</f>
        <v>1626.7</v>
      </c>
      <c r="F2613" s="8">
        <f>(SUMIF(Invoice_Line_Items!B:B,Invoices!A2613,Invoice_Line_Items!G:G))*(1-C2613)</f>
        <v>1464.03</v>
      </c>
      <c r="G2613" s="8">
        <f>SUMIF(Invoice_Line_Items!B:B,Invoices!A2613,Invoice_Line_Items!I:I)-(E2613-F2613)</f>
        <v>409.4799999999999</v>
      </c>
      <c r="H2613" s="8">
        <f t="shared" si="80"/>
        <v>4</v>
      </c>
      <c r="I2613">
        <f t="shared" si="81"/>
        <v>2022</v>
      </c>
    </row>
    <row r="2614" spans="1:9" x14ac:dyDescent="0.15">
      <c r="A2614" t="s">
        <v>2718</v>
      </c>
      <c r="B2614" t="s">
        <v>22</v>
      </c>
      <c r="C2614" s="3">
        <v>0.1</v>
      </c>
      <c r="D2614" s="2">
        <v>44656.034109297063</v>
      </c>
      <c r="E2614" s="8">
        <f>(SUMIF(Invoice_Line_Items!B:B,Invoices!A2614,Invoice_Line_Items!G:G))</f>
        <v>2122.5500000000002</v>
      </c>
      <c r="F2614" s="8">
        <f>(SUMIF(Invoice_Line_Items!B:B,Invoices!A2614,Invoice_Line_Items!G:G))*(1-C2614)</f>
        <v>1910.2950000000003</v>
      </c>
      <c r="G2614" s="8">
        <f>SUMIF(Invoice_Line_Items!B:B,Invoices!A2614,Invoice_Line_Items!I:I)-(E2614-F2614)</f>
        <v>479.29500000000007</v>
      </c>
      <c r="H2614" s="8">
        <f t="shared" si="80"/>
        <v>4</v>
      </c>
      <c r="I2614">
        <f t="shared" si="81"/>
        <v>2022</v>
      </c>
    </row>
    <row r="2615" spans="1:9" x14ac:dyDescent="0.15">
      <c r="A2615" t="s">
        <v>2719</v>
      </c>
      <c r="B2615" t="s">
        <v>19</v>
      </c>
      <c r="C2615" s="3">
        <v>0.1</v>
      </c>
      <c r="D2615" s="2">
        <v>44656.342378357993</v>
      </c>
      <c r="E2615" s="8">
        <f>(SUMIF(Invoice_Line_Items!B:B,Invoices!A2615,Invoice_Line_Items!G:G))</f>
        <v>2292.6499999999996</v>
      </c>
      <c r="F2615" s="8">
        <f>(SUMIF(Invoice_Line_Items!B:B,Invoices!A2615,Invoice_Line_Items!G:G))*(1-C2615)</f>
        <v>2063.3849999999998</v>
      </c>
      <c r="G2615" s="8">
        <f>SUMIF(Invoice_Line_Items!B:B,Invoices!A2615,Invoice_Line_Items!I:I)-(E2615-F2615)</f>
        <v>622.83500000000004</v>
      </c>
      <c r="H2615" s="8">
        <f t="shared" si="80"/>
        <v>4</v>
      </c>
      <c r="I2615">
        <f t="shared" si="81"/>
        <v>2022</v>
      </c>
    </row>
    <row r="2616" spans="1:9" x14ac:dyDescent="0.15">
      <c r="A2616" t="s">
        <v>2720</v>
      </c>
      <c r="B2616" t="s">
        <v>19</v>
      </c>
      <c r="C2616" s="3">
        <v>0.1</v>
      </c>
      <c r="D2616" s="2">
        <v>44656.47641333432</v>
      </c>
      <c r="E2616" s="8">
        <f>(SUMIF(Invoice_Line_Items!B:B,Invoices!A2616,Invoice_Line_Items!G:G))</f>
        <v>117.80000000000001</v>
      </c>
      <c r="F2616" s="8">
        <f>(SUMIF(Invoice_Line_Items!B:B,Invoices!A2616,Invoice_Line_Items!G:G))*(1-C2616)</f>
        <v>106.02000000000001</v>
      </c>
      <c r="G2616" s="8">
        <f>SUMIF(Invoice_Line_Items!B:B,Invoices!A2616,Invoice_Line_Items!I:I)-(E2616-F2616)</f>
        <v>39.520000000000003</v>
      </c>
      <c r="H2616" s="8">
        <f t="shared" si="80"/>
        <v>4</v>
      </c>
      <c r="I2616">
        <f t="shared" si="81"/>
        <v>2022</v>
      </c>
    </row>
    <row r="2617" spans="1:9" x14ac:dyDescent="0.15">
      <c r="A2617" t="s">
        <v>2721</v>
      </c>
      <c r="B2617" t="s">
        <v>17</v>
      </c>
      <c r="C2617" s="3">
        <v>0</v>
      </c>
      <c r="D2617" s="2">
        <v>44656.496247105606</v>
      </c>
      <c r="E2617" s="8">
        <f>(SUMIF(Invoice_Line_Items!B:B,Invoices!A2617,Invoice_Line_Items!G:G))</f>
        <v>223.74999999999997</v>
      </c>
      <c r="F2617" s="8">
        <f>(SUMIF(Invoice_Line_Items!B:B,Invoices!A2617,Invoice_Line_Items!G:G))*(1-C2617)</f>
        <v>223.74999999999997</v>
      </c>
      <c r="G2617" s="8">
        <f>SUMIF(Invoice_Line_Items!B:B,Invoices!A2617,Invoice_Line_Items!I:I)-(E2617-F2617)</f>
        <v>142.49999999999997</v>
      </c>
      <c r="H2617" s="8">
        <f t="shared" si="80"/>
        <v>4</v>
      </c>
      <c r="I2617">
        <f t="shared" si="81"/>
        <v>2022</v>
      </c>
    </row>
    <row r="2618" spans="1:9" x14ac:dyDescent="0.15">
      <c r="A2618" t="s">
        <v>2722</v>
      </c>
      <c r="B2618" t="s">
        <v>29</v>
      </c>
      <c r="C2618" s="3">
        <v>0</v>
      </c>
      <c r="D2618" s="2">
        <v>44656.873798849861</v>
      </c>
      <c r="E2618" s="8">
        <f>(SUMIF(Invoice_Line_Items!B:B,Invoices!A2618,Invoice_Line_Items!G:G))</f>
        <v>1467.1</v>
      </c>
      <c r="F2618" s="8">
        <f>(SUMIF(Invoice_Line_Items!B:B,Invoices!A2618,Invoice_Line_Items!G:G))*(1-C2618)</f>
        <v>1467.1</v>
      </c>
      <c r="G2618" s="8">
        <f>SUMIF(Invoice_Line_Items!B:B,Invoices!A2618,Invoice_Line_Items!I:I)-(E2618-F2618)</f>
        <v>553.19999999999993</v>
      </c>
      <c r="H2618" s="8">
        <f t="shared" si="80"/>
        <v>4</v>
      </c>
      <c r="I2618">
        <f t="shared" si="81"/>
        <v>2022</v>
      </c>
    </row>
    <row r="2619" spans="1:9" x14ac:dyDescent="0.15">
      <c r="A2619" t="s">
        <v>2723</v>
      </c>
      <c r="B2619" t="s">
        <v>24</v>
      </c>
      <c r="C2619" s="3">
        <v>0</v>
      </c>
      <c r="D2619" s="2">
        <v>44656.952629822139</v>
      </c>
      <c r="E2619" s="8">
        <f>(SUMIF(Invoice_Line_Items!B:B,Invoices!A2619,Invoice_Line_Items!G:G))</f>
        <v>299.70000000000005</v>
      </c>
      <c r="F2619" s="8">
        <f>(SUMIF(Invoice_Line_Items!B:B,Invoices!A2619,Invoice_Line_Items!G:G))*(1-C2619)</f>
        <v>299.70000000000005</v>
      </c>
      <c r="G2619" s="8">
        <f>SUMIF(Invoice_Line_Items!B:B,Invoices!A2619,Invoice_Line_Items!I:I)-(E2619-F2619)</f>
        <v>119.70000000000002</v>
      </c>
      <c r="H2619" s="8">
        <f t="shared" si="80"/>
        <v>4</v>
      </c>
      <c r="I2619">
        <f t="shared" si="81"/>
        <v>2022</v>
      </c>
    </row>
    <row r="2620" spans="1:9" x14ac:dyDescent="0.15">
      <c r="A2620" t="s">
        <v>2724</v>
      </c>
      <c r="B2620" t="s">
        <v>19</v>
      </c>
      <c r="C2620" s="3">
        <v>0.1</v>
      </c>
      <c r="D2620" s="2">
        <v>44657.313179072982</v>
      </c>
      <c r="E2620" s="8">
        <f>(SUMIF(Invoice_Line_Items!B:B,Invoices!A2620,Invoice_Line_Items!G:G))</f>
        <v>483.05</v>
      </c>
      <c r="F2620" s="8">
        <f>(SUMIF(Invoice_Line_Items!B:B,Invoices!A2620,Invoice_Line_Items!G:G))*(1-C2620)</f>
        <v>434.745</v>
      </c>
      <c r="G2620" s="8">
        <f>SUMIF(Invoice_Line_Items!B:B,Invoices!A2620,Invoice_Line_Items!I:I)-(E2620-F2620)</f>
        <v>117.79500000000002</v>
      </c>
      <c r="H2620" s="8">
        <f t="shared" si="80"/>
        <v>4</v>
      </c>
      <c r="I2620">
        <f t="shared" si="81"/>
        <v>2022</v>
      </c>
    </row>
    <row r="2621" spans="1:9" x14ac:dyDescent="0.15">
      <c r="A2621" t="s">
        <v>2725</v>
      </c>
      <c r="B2621" t="s">
        <v>24</v>
      </c>
      <c r="C2621" s="3">
        <v>0.1</v>
      </c>
      <c r="D2621" s="2">
        <v>44657.348272447394</v>
      </c>
      <c r="E2621" s="8">
        <f>(SUMIF(Invoice_Line_Items!B:B,Invoices!A2621,Invoice_Line_Items!G:G))</f>
        <v>903.19999999999993</v>
      </c>
      <c r="F2621" s="8">
        <f>(SUMIF(Invoice_Line_Items!B:B,Invoices!A2621,Invoice_Line_Items!G:G))*(1-C2621)</f>
        <v>812.88</v>
      </c>
      <c r="G2621" s="8">
        <f>SUMIF(Invoice_Line_Items!B:B,Invoices!A2621,Invoice_Line_Items!I:I)-(E2621-F2621)</f>
        <v>337.83000000000004</v>
      </c>
      <c r="H2621" s="8">
        <f t="shared" si="80"/>
        <v>4</v>
      </c>
      <c r="I2621">
        <f t="shared" si="81"/>
        <v>2022</v>
      </c>
    </row>
    <row r="2622" spans="1:9" x14ac:dyDescent="0.15">
      <c r="A2622" t="s">
        <v>2726</v>
      </c>
      <c r="B2622" t="s">
        <v>19</v>
      </c>
      <c r="C2622" s="3">
        <v>0</v>
      </c>
      <c r="D2622" s="2">
        <v>44657.709163101434</v>
      </c>
      <c r="E2622" s="8">
        <f>(SUMIF(Invoice_Line_Items!B:B,Invoices!A2622,Invoice_Line_Items!G:G))</f>
        <v>819.7</v>
      </c>
      <c r="F2622" s="8">
        <f>(SUMIF(Invoice_Line_Items!B:B,Invoices!A2622,Invoice_Line_Items!G:G))*(1-C2622)</f>
        <v>819.7</v>
      </c>
      <c r="G2622" s="8">
        <f>SUMIF(Invoice_Line_Items!B:B,Invoices!A2622,Invoice_Line_Items!I:I)-(E2622-F2622)</f>
        <v>306.25</v>
      </c>
      <c r="H2622" s="8">
        <f t="shared" si="80"/>
        <v>4</v>
      </c>
      <c r="I2622">
        <f t="shared" si="81"/>
        <v>2022</v>
      </c>
    </row>
    <row r="2623" spans="1:9" x14ac:dyDescent="0.15">
      <c r="A2623" t="s">
        <v>2727</v>
      </c>
      <c r="B2623" t="s">
        <v>22</v>
      </c>
      <c r="C2623" s="3">
        <v>0</v>
      </c>
      <c r="D2623" s="2">
        <v>44658.006330336138</v>
      </c>
      <c r="E2623" s="8">
        <f>(SUMIF(Invoice_Line_Items!B:B,Invoices!A2623,Invoice_Line_Items!G:G))</f>
        <v>942.4</v>
      </c>
      <c r="F2623" s="8">
        <f>(SUMIF(Invoice_Line_Items!B:B,Invoices!A2623,Invoice_Line_Items!G:G))*(1-C2623)</f>
        <v>942.4</v>
      </c>
      <c r="G2623" s="8">
        <f>SUMIF(Invoice_Line_Items!B:B,Invoices!A2623,Invoice_Line_Items!I:I)-(E2623-F2623)</f>
        <v>324.14999999999998</v>
      </c>
      <c r="H2623" s="8">
        <f t="shared" si="80"/>
        <v>4</v>
      </c>
      <c r="I2623">
        <f t="shared" si="81"/>
        <v>2022</v>
      </c>
    </row>
    <row r="2624" spans="1:9" x14ac:dyDescent="0.15">
      <c r="A2624" t="s">
        <v>2728</v>
      </c>
      <c r="B2624" t="s">
        <v>17</v>
      </c>
      <c r="C2624" s="3">
        <v>0</v>
      </c>
      <c r="D2624" s="2">
        <v>44658.236495066012</v>
      </c>
      <c r="E2624" s="8">
        <f>(SUMIF(Invoice_Line_Items!B:B,Invoices!A2624,Invoice_Line_Items!G:G))</f>
        <v>8.9499999999999993</v>
      </c>
      <c r="F2624" s="8">
        <f>(SUMIF(Invoice_Line_Items!B:B,Invoices!A2624,Invoice_Line_Items!G:G))*(1-C2624)</f>
        <v>8.9499999999999993</v>
      </c>
      <c r="G2624" s="8">
        <f>SUMIF(Invoice_Line_Items!B:B,Invoices!A2624,Invoice_Line_Items!I:I)-(E2624-F2624)</f>
        <v>5.6999999999999993</v>
      </c>
      <c r="H2624" s="8">
        <f t="shared" si="80"/>
        <v>4</v>
      </c>
      <c r="I2624">
        <f t="shared" si="81"/>
        <v>2022</v>
      </c>
    </row>
    <row r="2625" spans="1:9" x14ac:dyDescent="0.15">
      <c r="A2625" t="s">
        <v>2729</v>
      </c>
      <c r="B2625" t="s">
        <v>21</v>
      </c>
      <c r="C2625" s="3">
        <v>0</v>
      </c>
      <c r="D2625" s="2">
        <v>44658.699232843908</v>
      </c>
      <c r="E2625" s="8">
        <f>(SUMIF(Invoice_Line_Items!B:B,Invoices!A2625,Invoice_Line_Items!G:G))</f>
        <v>5705.7999999999975</v>
      </c>
      <c r="F2625" s="8">
        <f>(SUMIF(Invoice_Line_Items!B:B,Invoices!A2625,Invoice_Line_Items!G:G))*(1-C2625)</f>
        <v>5705.7999999999975</v>
      </c>
      <c r="G2625" s="8">
        <f>SUMIF(Invoice_Line_Items!B:B,Invoices!A2625,Invoice_Line_Items!I:I)-(E2625-F2625)</f>
        <v>1937.7499999999998</v>
      </c>
      <c r="H2625" s="8">
        <f t="shared" si="80"/>
        <v>4</v>
      </c>
      <c r="I2625">
        <f t="shared" si="81"/>
        <v>2022</v>
      </c>
    </row>
    <row r="2626" spans="1:9" x14ac:dyDescent="0.15">
      <c r="A2626" t="s">
        <v>2730</v>
      </c>
      <c r="B2626" t="s">
        <v>25</v>
      </c>
      <c r="C2626" s="3">
        <v>0</v>
      </c>
      <c r="D2626" s="2">
        <v>44658.990364375357</v>
      </c>
      <c r="E2626" s="8">
        <f>(SUMIF(Invoice_Line_Items!B:B,Invoices!A2626,Invoice_Line_Items!G:G))</f>
        <v>189.79999999999998</v>
      </c>
      <c r="F2626" s="8">
        <f>(SUMIF(Invoice_Line_Items!B:B,Invoices!A2626,Invoice_Line_Items!G:G))*(1-C2626)</f>
        <v>189.79999999999998</v>
      </c>
      <c r="G2626" s="8">
        <f>SUMIF(Invoice_Line_Items!B:B,Invoices!A2626,Invoice_Line_Items!I:I)-(E2626-F2626)</f>
        <v>62.799999999999983</v>
      </c>
      <c r="H2626" s="8">
        <f t="shared" si="80"/>
        <v>4</v>
      </c>
      <c r="I2626">
        <f t="shared" si="81"/>
        <v>2022</v>
      </c>
    </row>
    <row r="2627" spans="1:9" x14ac:dyDescent="0.15">
      <c r="A2627" t="s">
        <v>2731</v>
      </c>
      <c r="B2627" t="s">
        <v>17</v>
      </c>
      <c r="C2627" s="3">
        <v>0.1</v>
      </c>
      <c r="D2627" s="2">
        <v>44659.147268925772</v>
      </c>
      <c r="E2627" s="8">
        <f>(SUMIF(Invoice_Line_Items!B:B,Invoices!A2627,Invoice_Line_Items!G:G))</f>
        <v>894.99999999999989</v>
      </c>
      <c r="F2627" s="8">
        <f>(SUMIF(Invoice_Line_Items!B:B,Invoices!A2627,Invoice_Line_Items!G:G))*(1-C2627)</f>
        <v>805.49999999999989</v>
      </c>
      <c r="G2627" s="8">
        <f>SUMIF(Invoice_Line_Items!B:B,Invoices!A2627,Invoice_Line_Items!I:I)-(E2627-F2627)</f>
        <v>230.49999999999994</v>
      </c>
      <c r="H2627" s="8">
        <f t="shared" ref="H2627:H2690" si="82">MONTH(D2627)</f>
        <v>4</v>
      </c>
      <c r="I2627">
        <f t="shared" ref="I2627:I2690" si="83">YEAR(D2627)</f>
        <v>2022</v>
      </c>
    </row>
    <row r="2628" spans="1:9" x14ac:dyDescent="0.15">
      <c r="A2628" t="s">
        <v>2732</v>
      </c>
      <c r="B2628" t="s">
        <v>17</v>
      </c>
      <c r="C2628" s="3">
        <v>0</v>
      </c>
      <c r="D2628" s="2">
        <v>44659.2512493658</v>
      </c>
      <c r="E2628" s="8">
        <f>(SUMIF(Invoice_Line_Items!B:B,Invoices!A2628,Invoice_Line_Items!G:G))</f>
        <v>319.8</v>
      </c>
      <c r="F2628" s="8">
        <f>(SUMIF(Invoice_Line_Items!B:B,Invoices!A2628,Invoice_Line_Items!G:G))*(1-C2628)</f>
        <v>319.8</v>
      </c>
      <c r="G2628" s="8">
        <f>SUMIF(Invoice_Line_Items!B:B,Invoices!A2628,Invoice_Line_Items!I:I)-(E2628-F2628)</f>
        <v>111.80000000000001</v>
      </c>
      <c r="H2628" s="8">
        <f t="shared" si="82"/>
        <v>4</v>
      </c>
      <c r="I2628">
        <f t="shared" si="83"/>
        <v>2022</v>
      </c>
    </row>
    <row r="2629" spans="1:9" x14ac:dyDescent="0.15">
      <c r="A2629" t="s">
        <v>2733</v>
      </c>
      <c r="B2629" t="s">
        <v>17</v>
      </c>
      <c r="C2629" s="3">
        <v>0</v>
      </c>
      <c r="D2629" s="2">
        <v>44659.288327998329</v>
      </c>
      <c r="E2629" s="8">
        <f>(SUMIF(Invoice_Line_Items!B:B,Invoices!A2629,Invoice_Line_Items!G:G))</f>
        <v>1578</v>
      </c>
      <c r="F2629" s="8">
        <f>(SUMIF(Invoice_Line_Items!B:B,Invoices!A2629,Invoice_Line_Items!G:G))*(1-C2629)</f>
        <v>1578</v>
      </c>
      <c r="G2629" s="8">
        <f>SUMIF(Invoice_Line_Items!B:B,Invoices!A2629,Invoice_Line_Items!I:I)-(E2629-F2629)</f>
        <v>641.54999999999995</v>
      </c>
      <c r="H2629" s="8">
        <f t="shared" si="82"/>
        <v>4</v>
      </c>
      <c r="I2629">
        <f t="shared" si="83"/>
        <v>2022</v>
      </c>
    </row>
    <row r="2630" spans="1:9" x14ac:dyDescent="0.15">
      <c r="A2630" t="s">
        <v>2734</v>
      </c>
      <c r="B2630" t="s">
        <v>23</v>
      </c>
      <c r="C2630" s="3">
        <v>0</v>
      </c>
      <c r="D2630" s="2">
        <v>44659.637380742432</v>
      </c>
      <c r="E2630" s="8">
        <f>(SUMIF(Invoice_Line_Items!B:B,Invoices!A2630,Invoice_Line_Items!G:G))</f>
        <v>1785.6</v>
      </c>
      <c r="F2630" s="8">
        <f>(SUMIF(Invoice_Line_Items!B:B,Invoices!A2630,Invoice_Line_Items!G:G))*(1-C2630)</f>
        <v>1785.6</v>
      </c>
      <c r="G2630" s="8">
        <f>SUMIF(Invoice_Line_Items!B:B,Invoices!A2630,Invoice_Line_Items!I:I)-(E2630-F2630)</f>
        <v>853.6</v>
      </c>
      <c r="H2630" s="8">
        <f t="shared" si="82"/>
        <v>4</v>
      </c>
      <c r="I2630">
        <f t="shared" si="83"/>
        <v>2022</v>
      </c>
    </row>
    <row r="2631" spans="1:9" x14ac:dyDescent="0.15">
      <c r="A2631" t="s">
        <v>2735</v>
      </c>
      <c r="B2631" t="s">
        <v>29</v>
      </c>
      <c r="C2631" s="3">
        <v>0.1</v>
      </c>
      <c r="D2631" s="2">
        <v>44659.639520526725</v>
      </c>
      <c r="E2631" s="8">
        <f>(SUMIF(Invoice_Line_Items!B:B,Invoices!A2631,Invoice_Line_Items!G:G))</f>
        <v>47.849999999999994</v>
      </c>
      <c r="F2631" s="8">
        <f>(SUMIF(Invoice_Line_Items!B:B,Invoices!A2631,Invoice_Line_Items!G:G))*(1-C2631)</f>
        <v>43.064999999999998</v>
      </c>
      <c r="G2631" s="8">
        <f>SUMIF(Invoice_Line_Items!B:B,Invoices!A2631,Invoice_Line_Items!I:I)-(E2631-F2631)</f>
        <v>13.215000000000003</v>
      </c>
      <c r="H2631" s="8">
        <f t="shared" si="82"/>
        <v>4</v>
      </c>
      <c r="I2631">
        <f t="shared" si="83"/>
        <v>2022</v>
      </c>
    </row>
    <row r="2632" spans="1:9" x14ac:dyDescent="0.15">
      <c r="A2632" t="s">
        <v>2736</v>
      </c>
      <c r="B2632" t="s">
        <v>19</v>
      </c>
      <c r="C2632" s="3">
        <v>0.1</v>
      </c>
      <c r="D2632" s="2">
        <v>44659.872787941946</v>
      </c>
      <c r="E2632" s="8">
        <f>(SUMIF(Invoice_Line_Items!B:B,Invoices!A2632,Invoice_Line_Items!G:G))</f>
        <v>691.55</v>
      </c>
      <c r="F2632" s="8">
        <f>(SUMIF(Invoice_Line_Items!B:B,Invoices!A2632,Invoice_Line_Items!G:G))*(1-C2632)</f>
        <v>622.39499999999998</v>
      </c>
      <c r="G2632" s="8">
        <f>SUMIF(Invoice_Line_Items!B:B,Invoices!A2632,Invoice_Line_Items!I:I)-(E2632-F2632)</f>
        <v>219.09500000000003</v>
      </c>
      <c r="H2632" s="8">
        <f t="shared" si="82"/>
        <v>4</v>
      </c>
      <c r="I2632">
        <f t="shared" si="83"/>
        <v>2022</v>
      </c>
    </row>
    <row r="2633" spans="1:9" x14ac:dyDescent="0.15">
      <c r="A2633" t="s">
        <v>2737</v>
      </c>
      <c r="B2633" t="s">
        <v>17</v>
      </c>
      <c r="C2633" s="3">
        <v>0</v>
      </c>
      <c r="D2633" s="2">
        <v>44659.926141462318</v>
      </c>
      <c r="E2633" s="8">
        <f>(SUMIF(Invoice_Line_Items!B:B,Invoices!A2633,Invoice_Line_Items!G:G))</f>
        <v>1490.4</v>
      </c>
      <c r="F2633" s="8">
        <f>(SUMIF(Invoice_Line_Items!B:B,Invoices!A2633,Invoice_Line_Items!G:G))*(1-C2633)</f>
        <v>1490.4</v>
      </c>
      <c r="G2633" s="8">
        <f>SUMIF(Invoice_Line_Items!B:B,Invoices!A2633,Invoice_Line_Items!I:I)-(E2633-F2633)</f>
        <v>558.94999999999993</v>
      </c>
      <c r="H2633" s="8">
        <f t="shared" si="82"/>
        <v>4</v>
      </c>
      <c r="I2633">
        <f t="shared" si="83"/>
        <v>2022</v>
      </c>
    </row>
    <row r="2634" spans="1:9" x14ac:dyDescent="0.15">
      <c r="A2634" t="s">
        <v>2738</v>
      </c>
      <c r="B2634" t="s">
        <v>24</v>
      </c>
      <c r="C2634" s="3">
        <v>0.1</v>
      </c>
      <c r="D2634" s="2">
        <v>44660.148020837012</v>
      </c>
      <c r="E2634" s="8">
        <f>(SUMIF(Invoice_Line_Items!B:B,Invoices!A2634,Invoice_Line_Items!G:G))</f>
        <v>70.75</v>
      </c>
      <c r="F2634" s="8">
        <f>(SUMIF(Invoice_Line_Items!B:B,Invoices!A2634,Invoice_Line_Items!G:G))*(1-C2634)</f>
        <v>63.675000000000004</v>
      </c>
      <c r="G2634" s="8">
        <f>SUMIF(Invoice_Line_Items!B:B,Invoices!A2634,Invoice_Line_Items!I:I)-(E2634-F2634)</f>
        <v>17.525000000000002</v>
      </c>
      <c r="H2634" s="8">
        <f t="shared" si="82"/>
        <v>4</v>
      </c>
      <c r="I2634">
        <f t="shared" si="83"/>
        <v>2022</v>
      </c>
    </row>
    <row r="2635" spans="1:9" x14ac:dyDescent="0.15">
      <c r="A2635" t="s">
        <v>2739</v>
      </c>
      <c r="B2635" t="s">
        <v>23</v>
      </c>
      <c r="C2635" s="3">
        <v>0.1</v>
      </c>
      <c r="D2635" s="2">
        <v>44660.644706749634</v>
      </c>
      <c r="E2635" s="8">
        <f>(SUMIF(Invoice_Line_Items!B:B,Invoices!A2635,Invoice_Line_Items!G:G))</f>
        <v>413.29999999999995</v>
      </c>
      <c r="F2635" s="8">
        <f>(SUMIF(Invoice_Line_Items!B:B,Invoices!A2635,Invoice_Line_Items!G:G))*(1-C2635)</f>
        <v>371.96999999999997</v>
      </c>
      <c r="G2635" s="8">
        <f>SUMIF(Invoice_Line_Items!B:B,Invoices!A2635,Invoice_Line_Items!I:I)-(E2635-F2635)</f>
        <v>88.019999999999982</v>
      </c>
      <c r="H2635" s="8">
        <f t="shared" si="82"/>
        <v>4</v>
      </c>
      <c r="I2635">
        <f t="shared" si="83"/>
        <v>2022</v>
      </c>
    </row>
    <row r="2636" spans="1:9" x14ac:dyDescent="0.15">
      <c r="A2636" t="s">
        <v>2740</v>
      </c>
      <c r="B2636" t="s">
        <v>19</v>
      </c>
      <c r="C2636" s="3">
        <v>0.1</v>
      </c>
      <c r="D2636" s="2">
        <v>44660.887151319796</v>
      </c>
      <c r="E2636" s="8">
        <f>(SUMIF(Invoice_Line_Items!B:B,Invoices!A2636,Invoice_Line_Items!G:G))</f>
        <v>907.55</v>
      </c>
      <c r="F2636" s="8">
        <f>(SUMIF(Invoice_Line_Items!B:B,Invoices!A2636,Invoice_Line_Items!G:G))*(1-C2636)</f>
        <v>816.79499999999996</v>
      </c>
      <c r="G2636" s="8">
        <f>SUMIF(Invoice_Line_Items!B:B,Invoices!A2636,Invoice_Line_Items!I:I)-(E2636-F2636)</f>
        <v>179.09499999999997</v>
      </c>
      <c r="H2636" s="8">
        <f t="shared" si="82"/>
        <v>4</v>
      </c>
      <c r="I2636">
        <f t="shared" si="83"/>
        <v>2022</v>
      </c>
    </row>
    <row r="2637" spans="1:9" x14ac:dyDescent="0.15">
      <c r="A2637" t="s">
        <v>2741</v>
      </c>
      <c r="B2637" t="s">
        <v>25</v>
      </c>
      <c r="C2637" s="3">
        <v>0.2</v>
      </c>
      <c r="D2637" s="2">
        <v>44661.293236767262</v>
      </c>
      <c r="E2637" s="8">
        <f>(SUMIF(Invoice_Line_Items!B:B,Invoices!A2637,Invoice_Line_Items!G:G))</f>
        <v>79.95</v>
      </c>
      <c r="F2637" s="8">
        <f>(SUMIF(Invoice_Line_Items!B:B,Invoices!A2637,Invoice_Line_Items!G:G))*(1-C2637)</f>
        <v>63.960000000000008</v>
      </c>
      <c r="G2637" s="8">
        <f>SUMIF(Invoice_Line_Items!B:B,Invoices!A2637,Invoice_Line_Items!I:I)-(E2637-F2637)</f>
        <v>11.960000000000008</v>
      </c>
      <c r="H2637" s="8">
        <f t="shared" si="82"/>
        <v>4</v>
      </c>
      <c r="I2637">
        <f t="shared" si="83"/>
        <v>2022</v>
      </c>
    </row>
    <row r="2638" spans="1:9" x14ac:dyDescent="0.15">
      <c r="A2638" t="s">
        <v>2742</v>
      </c>
      <c r="B2638" t="s">
        <v>19</v>
      </c>
      <c r="C2638" s="3">
        <v>0.1</v>
      </c>
      <c r="D2638" s="2">
        <v>44661.771439564225</v>
      </c>
      <c r="E2638" s="8">
        <f>(SUMIF(Invoice_Line_Items!B:B,Invoices!A2638,Invoice_Line_Items!G:G))</f>
        <v>345.95</v>
      </c>
      <c r="F2638" s="8">
        <f>(SUMIF(Invoice_Line_Items!B:B,Invoices!A2638,Invoice_Line_Items!G:G))*(1-C2638)</f>
        <v>311.35500000000002</v>
      </c>
      <c r="G2638" s="8">
        <f>SUMIF(Invoice_Line_Items!B:B,Invoices!A2638,Invoice_Line_Items!I:I)-(E2638-F2638)</f>
        <v>77.00500000000001</v>
      </c>
      <c r="H2638" s="8">
        <f t="shared" si="82"/>
        <v>4</v>
      </c>
      <c r="I2638">
        <f t="shared" si="83"/>
        <v>2022</v>
      </c>
    </row>
    <row r="2639" spans="1:9" x14ac:dyDescent="0.15">
      <c r="A2639" t="s">
        <v>2743</v>
      </c>
      <c r="B2639" t="s">
        <v>24</v>
      </c>
      <c r="C2639" s="3">
        <v>0</v>
      </c>
      <c r="D2639" s="2">
        <v>44662.231061166531</v>
      </c>
      <c r="E2639" s="8">
        <f>(SUMIF(Invoice_Line_Items!B:B,Invoices!A2639,Invoice_Line_Items!G:G))</f>
        <v>259.5</v>
      </c>
      <c r="F2639" s="8">
        <f>(SUMIF(Invoice_Line_Items!B:B,Invoices!A2639,Invoice_Line_Items!G:G))*(1-C2639)</f>
        <v>259.5</v>
      </c>
      <c r="G2639" s="8">
        <f>SUMIF(Invoice_Line_Items!B:B,Invoices!A2639,Invoice_Line_Items!I:I)-(E2639-F2639)</f>
        <v>75.099999999999994</v>
      </c>
      <c r="H2639" s="8">
        <f t="shared" si="82"/>
        <v>4</v>
      </c>
      <c r="I2639">
        <f t="shared" si="83"/>
        <v>2022</v>
      </c>
    </row>
    <row r="2640" spans="1:9" x14ac:dyDescent="0.15">
      <c r="A2640" t="s">
        <v>2744</v>
      </c>
      <c r="B2640" t="s">
        <v>20</v>
      </c>
      <c r="C2640" s="3">
        <v>0.1</v>
      </c>
      <c r="D2640" s="2">
        <v>44662.288699416917</v>
      </c>
      <c r="E2640" s="8">
        <f>(SUMIF(Invoice_Line_Items!B:B,Invoices!A2640,Invoice_Line_Items!G:G))</f>
        <v>4325.2</v>
      </c>
      <c r="F2640" s="8">
        <f>(SUMIF(Invoice_Line_Items!B:B,Invoices!A2640,Invoice_Line_Items!G:G))*(1-C2640)</f>
        <v>3892.68</v>
      </c>
      <c r="G2640" s="8">
        <f>SUMIF(Invoice_Line_Items!B:B,Invoices!A2640,Invoice_Line_Items!I:I)-(E2640-F2640)</f>
        <v>1024.4299999999998</v>
      </c>
      <c r="H2640" s="8">
        <f t="shared" si="82"/>
        <v>4</v>
      </c>
      <c r="I2640">
        <f t="shared" si="83"/>
        <v>2022</v>
      </c>
    </row>
    <row r="2641" spans="1:9" x14ac:dyDescent="0.15">
      <c r="A2641" t="s">
        <v>2745</v>
      </c>
      <c r="B2641" t="s">
        <v>17</v>
      </c>
      <c r="C2641" s="3">
        <v>0</v>
      </c>
      <c r="D2641" s="2">
        <v>44662.412328248058</v>
      </c>
      <c r="E2641" s="8">
        <f>(SUMIF(Invoice_Line_Items!B:B,Invoices!A2641,Invoice_Line_Items!G:G))</f>
        <v>2.95</v>
      </c>
      <c r="F2641" s="8">
        <f>(SUMIF(Invoice_Line_Items!B:B,Invoices!A2641,Invoice_Line_Items!G:G))*(1-C2641)</f>
        <v>2.95</v>
      </c>
      <c r="G2641" s="8">
        <f>SUMIF(Invoice_Line_Items!B:B,Invoices!A2641,Invoice_Line_Items!I:I)-(E2641-F2641)</f>
        <v>1.1500000000000001</v>
      </c>
      <c r="H2641" s="8">
        <f t="shared" si="82"/>
        <v>4</v>
      </c>
      <c r="I2641">
        <f t="shared" si="83"/>
        <v>2022</v>
      </c>
    </row>
    <row r="2642" spans="1:9" x14ac:dyDescent="0.15">
      <c r="A2642" t="s">
        <v>2746</v>
      </c>
      <c r="B2642" t="s">
        <v>19</v>
      </c>
      <c r="C2642" s="3">
        <v>0</v>
      </c>
      <c r="D2642" s="2">
        <v>44662.860269309487</v>
      </c>
      <c r="E2642" s="8">
        <f>(SUMIF(Invoice_Line_Items!B:B,Invoices!A2642,Invoice_Line_Items!G:G))</f>
        <v>1134.3</v>
      </c>
      <c r="F2642" s="8">
        <f>(SUMIF(Invoice_Line_Items!B:B,Invoices!A2642,Invoice_Line_Items!G:G))*(1-C2642)</f>
        <v>1134.3</v>
      </c>
      <c r="G2642" s="8">
        <f>SUMIF(Invoice_Line_Items!B:B,Invoices!A2642,Invoice_Line_Items!I:I)-(E2642-F2642)</f>
        <v>533.54999999999995</v>
      </c>
      <c r="H2642" s="8">
        <f t="shared" si="82"/>
        <v>4</v>
      </c>
      <c r="I2642">
        <f t="shared" si="83"/>
        <v>2022</v>
      </c>
    </row>
    <row r="2643" spans="1:9" x14ac:dyDescent="0.15">
      <c r="A2643" t="s">
        <v>2747</v>
      </c>
      <c r="B2643" t="s">
        <v>19</v>
      </c>
      <c r="C2643" s="3">
        <v>0</v>
      </c>
      <c r="D2643" s="2">
        <v>44662.885209035965</v>
      </c>
      <c r="E2643" s="8">
        <f>(SUMIF(Invoice_Line_Items!B:B,Invoices!A2643,Invoice_Line_Items!G:G))</f>
        <v>1488.75</v>
      </c>
      <c r="F2643" s="8">
        <f>(SUMIF(Invoice_Line_Items!B:B,Invoices!A2643,Invoice_Line_Items!G:G))*(1-C2643)</f>
        <v>1488.75</v>
      </c>
      <c r="G2643" s="8">
        <f>SUMIF(Invoice_Line_Items!B:B,Invoices!A2643,Invoice_Line_Items!I:I)-(E2643-F2643)</f>
        <v>527.79999999999995</v>
      </c>
      <c r="H2643" s="8">
        <f t="shared" si="82"/>
        <v>4</v>
      </c>
      <c r="I2643">
        <f t="shared" si="83"/>
        <v>2022</v>
      </c>
    </row>
    <row r="2644" spans="1:9" x14ac:dyDescent="0.15">
      <c r="A2644" t="s">
        <v>2748</v>
      </c>
      <c r="B2644" t="s">
        <v>25</v>
      </c>
      <c r="C2644" s="3">
        <v>0</v>
      </c>
      <c r="D2644" s="2">
        <v>44662.97801942868</v>
      </c>
      <c r="E2644" s="8">
        <f>(SUMIF(Invoice_Line_Items!B:B,Invoices!A2644,Invoice_Line_Items!G:G))</f>
        <v>593.94999999999993</v>
      </c>
      <c r="F2644" s="8">
        <f>(SUMIF(Invoice_Line_Items!B:B,Invoices!A2644,Invoice_Line_Items!G:G))*(1-C2644)</f>
        <v>593.94999999999993</v>
      </c>
      <c r="G2644" s="8">
        <f>SUMIF(Invoice_Line_Items!B:B,Invoices!A2644,Invoice_Line_Items!I:I)-(E2644-F2644)</f>
        <v>219.54999999999995</v>
      </c>
      <c r="H2644" s="8">
        <f t="shared" si="82"/>
        <v>4</v>
      </c>
      <c r="I2644">
        <f t="shared" si="83"/>
        <v>2022</v>
      </c>
    </row>
    <row r="2645" spans="1:9" x14ac:dyDescent="0.15">
      <c r="A2645" t="s">
        <v>2749</v>
      </c>
      <c r="B2645" t="s">
        <v>24</v>
      </c>
      <c r="C2645" s="3">
        <v>0.1</v>
      </c>
      <c r="D2645" s="2">
        <v>44663.071934254614</v>
      </c>
      <c r="E2645" s="8">
        <f>(SUMIF(Invoice_Line_Items!B:B,Invoices!A2645,Invoice_Line_Items!G:G))</f>
        <v>1686.5000000000005</v>
      </c>
      <c r="F2645" s="8">
        <f>(SUMIF(Invoice_Line_Items!B:B,Invoices!A2645,Invoice_Line_Items!G:G))*(1-C2645)</f>
        <v>1517.8500000000004</v>
      </c>
      <c r="G2645" s="8">
        <f>SUMIF(Invoice_Line_Items!B:B,Invoices!A2645,Invoice_Line_Items!I:I)-(E2645-F2645)</f>
        <v>434.79999999999995</v>
      </c>
      <c r="H2645" s="8">
        <f t="shared" si="82"/>
        <v>4</v>
      </c>
      <c r="I2645">
        <f t="shared" si="83"/>
        <v>2022</v>
      </c>
    </row>
    <row r="2646" spans="1:9" x14ac:dyDescent="0.15">
      <c r="A2646" t="s">
        <v>2750</v>
      </c>
      <c r="B2646" t="s">
        <v>17</v>
      </c>
      <c r="C2646" s="3">
        <v>0.1</v>
      </c>
      <c r="D2646" s="2">
        <v>44663.396266981901</v>
      </c>
      <c r="E2646" s="8">
        <f>(SUMIF(Invoice_Line_Items!B:B,Invoices!A2646,Invoice_Line_Items!G:G))</f>
        <v>1571.75</v>
      </c>
      <c r="F2646" s="8">
        <f>(SUMIF(Invoice_Line_Items!B:B,Invoices!A2646,Invoice_Line_Items!G:G))*(1-C2646)</f>
        <v>1414.575</v>
      </c>
      <c r="G2646" s="8">
        <f>SUMIF(Invoice_Line_Items!B:B,Invoices!A2646,Invoice_Line_Items!I:I)-(E2646-F2646)</f>
        <v>622.82500000000005</v>
      </c>
      <c r="H2646" s="8">
        <f t="shared" si="82"/>
        <v>4</v>
      </c>
      <c r="I2646">
        <f t="shared" si="83"/>
        <v>2022</v>
      </c>
    </row>
    <row r="2647" spans="1:9" x14ac:dyDescent="0.15">
      <c r="A2647" t="s">
        <v>2751</v>
      </c>
      <c r="B2647" t="s">
        <v>23</v>
      </c>
      <c r="C2647" s="3">
        <v>0</v>
      </c>
      <c r="D2647" s="2">
        <v>44663.666919229341</v>
      </c>
      <c r="E2647" s="8">
        <f>(SUMIF(Invoice_Line_Items!B:B,Invoices!A2647,Invoice_Line_Items!G:G))</f>
        <v>88.9</v>
      </c>
      <c r="F2647" s="8">
        <f>(SUMIF(Invoice_Line_Items!B:B,Invoices!A2647,Invoice_Line_Items!G:G))*(1-C2647)</f>
        <v>88.9</v>
      </c>
      <c r="G2647" s="8">
        <f>SUMIF(Invoice_Line_Items!B:B,Invoices!A2647,Invoice_Line_Items!I:I)-(E2647-F2647)</f>
        <v>31.150000000000002</v>
      </c>
      <c r="H2647" s="8">
        <f t="shared" si="82"/>
        <v>4</v>
      </c>
      <c r="I2647">
        <f t="shared" si="83"/>
        <v>2022</v>
      </c>
    </row>
    <row r="2648" spans="1:9" x14ac:dyDescent="0.15">
      <c r="A2648" t="s">
        <v>2752</v>
      </c>
      <c r="B2648" t="s">
        <v>24</v>
      </c>
      <c r="C2648" s="3">
        <v>0.1</v>
      </c>
      <c r="D2648" s="2">
        <v>44663.810032785361</v>
      </c>
      <c r="E2648" s="8">
        <f>(SUMIF(Invoice_Line_Items!B:B,Invoices!A2648,Invoice_Line_Items!G:G))</f>
        <v>57.699999999999996</v>
      </c>
      <c r="F2648" s="8">
        <f>(SUMIF(Invoice_Line_Items!B:B,Invoices!A2648,Invoice_Line_Items!G:G))*(1-C2648)</f>
        <v>51.93</v>
      </c>
      <c r="G2648" s="8">
        <f>SUMIF(Invoice_Line_Items!B:B,Invoices!A2648,Invoice_Line_Items!I:I)-(E2648-F2648)</f>
        <v>8.43</v>
      </c>
      <c r="H2648" s="8">
        <f t="shared" si="82"/>
        <v>4</v>
      </c>
      <c r="I2648">
        <f t="shared" si="83"/>
        <v>2022</v>
      </c>
    </row>
    <row r="2649" spans="1:9" x14ac:dyDescent="0.15">
      <c r="A2649" t="s">
        <v>2753</v>
      </c>
      <c r="B2649" t="s">
        <v>24</v>
      </c>
      <c r="C2649" s="3">
        <v>0</v>
      </c>
      <c r="D2649" s="2">
        <v>44664.136698015296</v>
      </c>
      <c r="E2649" s="8">
        <f>(SUMIF(Invoice_Line_Items!B:B,Invoices!A2649,Invoice_Line_Items!G:G))</f>
        <v>2788.4</v>
      </c>
      <c r="F2649" s="8">
        <f>(SUMIF(Invoice_Line_Items!B:B,Invoices!A2649,Invoice_Line_Items!G:G))*(1-C2649)</f>
        <v>2788.4</v>
      </c>
      <c r="G2649" s="8">
        <f>SUMIF(Invoice_Line_Items!B:B,Invoices!A2649,Invoice_Line_Items!I:I)-(E2649-F2649)</f>
        <v>928.59999999999991</v>
      </c>
      <c r="H2649" s="8">
        <f t="shared" si="82"/>
        <v>4</v>
      </c>
      <c r="I2649">
        <f t="shared" si="83"/>
        <v>2022</v>
      </c>
    </row>
    <row r="2650" spans="1:9" x14ac:dyDescent="0.15">
      <c r="A2650" t="s">
        <v>2754</v>
      </c>
      <c r="B2650" t="s">
        <v>25</v>
      </c>
      <c r="C2650" s="3">
        <v>0</v>
      </c>
      <c r="D2650" s="2">
        <v>44664.350563652697</v>
      </c>
      <c r="E2650" s="8">
        <f>(SUMIF(Invoice_Line_Items!B:B,Invoices!A2650,Invoice_Line_Items!G:G))</f>
        <v>452.5</v>
      </c>
      <c r="F2650" s="8">
        <f>(SUMIF(Invoice_Line_Items!B:B,Invoices!A2650,Invoice_Line_Items!G:G))*(1-C2650)</f>
        <v>452.5</v>
      </c>
      <c r="G2650" s="8">
        <f>SUMIF(Invoice_Line_Items!B:B,Invoices!A2650,Invoice_Line_Items!I:I)-(E2650-F2650)</f>
        <v>165.25</v>
      </c>
      <c r="H2650" s="8">
        <f t="shared" si="82"/>
        <v>4</v>
      </c>
      <c r="I2650">
        <f t="shared" si="83"/>
        <v>2022</v>
      </c>
    </row>
    <row r="2651" spans="1:9" x14ac:dyDescent="0.15">
      <c r="A2651" t="s">
        <v>2755</v>
      </c>
      <c r="B2651" t="s">
        <v>19</v>
      </c>
      <c r="C2651" s="3">
        <v>0.1</v>
      </c>
      <c r="D2651" s="2">
        <v>44664.387538918018</v>
      </c>
      <c r="E2651" s="8">
        <f>(SUMIF(Invoice_Line_Items!B:B,Invoices!A2651,Invoice_Line_Items!G:G))</f>
        <v>1653.35</v>
      </c>
      <c r="F2651" s="8">
        <f>(SUMIF(Invoice_Line_Items!B:B,Invoices!A2651,Invoice_Line_Items!G:G))*(1-C2651)</f>
        <v>1488.0149999999999</v>
      </c>
      <c r="G2651" s="8">
        <f>SUMIF(Invoice_Line_Items!B:B,Invoices!A2651,Invoice_Line_Items!I:I)-(E2651-F2651)</f>
        <v>676.26499999999987</v>
      </c>
      <c r="H2651" s="8">
        <f t="shared" si="82"/>
        <v>4</v>
      </c>
      <c r="I2651">
        <f t="shared" si="83"/>
        <v>2022</v>
      </c>
    </row>
    <row r="2652" spans="1:9" x14ac:dyDescent="0.15">
      <c r="A2652" t="s">
        <v>2756</v>
      </c>
      <c r="B2652" t="s">
        <v>24</v>
      </c>
      <c r="C2652" s="3">
        <v>0.1</v>
      </c>
      <c r="D2652" s="2">
        <v>44664.66736469145</v>
      </c>
      <c r="E2652" s="8">
        <f>(SUMIF(Invoice_Line_Items!B:B,Invoices!A2652,Invoice_Line_Items!G:G))</f>
        <v>154.19999999999999</v>
      </c>
      <c r="F2652" s="8">
        <f>(SUMIF(Invoice_Line_Items!B:B,Invoices!A2652,Invoice_Line_Items!G:G))*(1-C2652)</f>
        <v>138.78</v>
      </c>
      <c r="G2652" s="8">
        <f>SUMIF(Invoice_Line_Items!B:B,Invoices!A2652,Invoice_Line_Items!I:I)-(E2652-F2652)</f>
        <v>52.530000000000015</v>
      </c>
      <c r="H2652" s="8">
        <f t="shared" si="82"/>
        <v>4</v>
      </c>
      <c r="I2652">
        <f t="shared" si="83"/>
        <v>2022</v>
      </c>
    </row>
    <row r="2653" spans="1:9" x14ac:dyDescent="0.15">
      <c r="A2653" t="s">
        <v>2757</v>
      </c>
      <c r="B2653" t="s">
        <v>24</v>
      </c>
      <c r="C2653" s="3">
        <v>0.1</v>
      </c>
      <c r="D2653" s="2">
        <v>44665.039772227261</v>
      </c>
      <c r="E2653" s="8">
        <f>(SUMIF(Invoice_Line_Items!B:B,Invoices!A2653,Invoice_Line_Items!G:G))</f>
        <v>833.15000000000009</v>
      </c>
      <c r="F2653" s="8">
        <f>(SUMIF(Invoice_Line_Items!B:B,Invoices!A2653,Invoice_Line_Items!G:G))*(1-C2653)</f>
        <v>749.83500000000015</v>
      </c>
      <c r="G2653" s="8">
        <f>SUMIF(Invoice_Line_Items!B:B,Invoices!A2653,Invoice_Line_Items!I:I)-(E2653-F2653)</f>
        <v>232.43500000000006</v>
      </c>
      <c r="H2653" s="8">
        <f t="shared" si="82"/>
        <v>4</v>
      </c>
      <c r="I2653">
        <f t="shared" si="83"/>
        <v>2022</v>
      </c>
    </row>
    <row r="2654" spans="1:9" x14ac:dyDescent="0.15">
      <c r="A2654" t="s">
        <v>2758</v>
      </c>
      <c r="B2654" t="s">
        <v>18</v>
      </c>
      <c r="C2654" s="3">
        <v>0</v>
      </c>
      <c r="D2654" s="2">
        <v>44665.330629354241</v>
      </c>
      <c r="E2654" s="8">
        <f>(SUMIF(Invoice_Line_Items!B:B,Invoices!A2654,Invoice_Line_Items!G:G))</f>
        <v>5933.7999999999984</v>
      </c>
      <c r="F2654" s="8">
        <f>(SUMIF(Invoice_Line_Items!B:B,Invoices!A2654,Invoice_Line_Items!G:G))*(1-C2654)</f>
        <v>5933.7999999999984</v>
      </c>
      <c r="G2654" s="8">
        <f>SUMIF(Invoice_Line_Items!B:B,Invoices!A2654,Invoice_Line_Items!I:I)-(E2654-F2654)</f>
        <v>2018.3</v>
      </c>
      <c r="H2654" s="8">
        <f t="shared" si="82"/>
        <v>4</v>
      </c>
      <c r="I2654">
        <f t="shared" si="83"/>
        <v>2022</v>
      </c>
    </row>
    <row r="2655" spans="1:9" x14ac:dyDescent="0.15">
      <c r="A2655" t="s">
        <v>2759</v>
      </c>
      <c r="B2655" t="s">
        <v>17</v>
      </c>
      <c r="C2655" s="3">
        <v>0</v>
      </c>
      <c r="D2655" s="2">
        <v>44665.453444650731</v>
      </c>
      <c r="E2655" s="8">
        <f>(SUMIF(Invoice_Line_Items!B:B,Invoices!A2655,Invoice_Line_Items!G:G))</f>
        <v>977.30000000000007</v>
      </c>
      <c r="F2655" s="8">
        <f>(SUMIF(Invoice_Line_Items!B:B,Invoices!A2655,Invoice_Line_Items!G:G))*(1-C2655)</f>
        <v>977.30000000000007</v>
      </c>
      <c r="G2655" s="8">
        <f>SUMIF(Invoice_Line_Items!B:B,Invoices!A2655,Invoice_Line_Items!I:I)-(E2655-F2655)</f>
        <v>341.8</v>
      </c>
      <c r="H2655" s="8">
        <f t="shared" si="82"/>
        <v>4</v>
      </c>
      <c r="I2655">
        <f t="shared" si="83"/>
        <v>2022</v>
      </c>
    </row>
    <row r="2656" spans="1:9" x14ac:dyDescent="0.15">
      <c r="A2656" t="s">
        <v>2760</v>
      </c>
      <c r="B2656" t="s">
        <v>19</v>
      </c>
      <c r="C2656" s="3">
        <v>0</v>
      </c>
      <c r="D2656" s="2">
        <v>44665.914220337007</v>
      </c>
      <c r="E2656" s="8">
        <f>(SUMIF(Invoice_Line_Items!B:B,Invoices!A2656,Invoice_Line_Items!G:G))</f>
        <v>517.85</v>
      </c>
      <c r="F2656" s="8">
        <f>(SUMIF(Invoice_Line_Items!B:B,Invoices!A2656,Invoice_Line_Items!G:G))*(1-C2656)</f>
        <v>517.85</v>
      </c>
      <c r="G2656" s="8">
        <f>SUMIF(Invoice_Line_Items!B:B,Invoices!A2656,Invoice_Line_Items!I:I)-(E2656-F2656)</f>
        <v>194.35</v>
      </c>
      <c r="H2656" s="8">
        <f t="shared" si="82"/>
        <v>4</v>
      </c>
      <c r="I2656">
        <f t="shared" si="83"/>
        <v>2022</v>
      </c>
    </row>
    <row r="2657" spans="1:9" x14ac:dyDescent="0.15">
      <c r="A2657" t="s">
        <v>2761</v>
      </c>
      <c r="B2657" t="s">
        <v>23</v>
      </c>
      <c r="C2657" s="3">
        <v>0</v>
      </c>
      <c r="D2657" s="2">
        <v>44666.21006729365</v>
      </c>
      <c r="E2657" s="8">
        <f>(SUMIF(Invoice_Line_Items!B:B,Invoices!A2657,Invoice_Line_Items!G:G))</f>
        <v>37.849999999999994</v>
      </c>
      <c r="F2657" s="8">
        <f>(SUMIF(Invoice_Line_Items!B:B,Invoices!A2657,Invoice_Line_Items!G:G))*(1-C2657)</f>
        <v>37.849999999999994</v>
      </c>
      <c r="G2657" s="8">
        <f>SUMIF(Invoice_Line_Items!B:B,Invoices!A2657,Invoice_Line_Items!I:I)-(E2657-F2657)</f>
        <v>18.849999999999998</v>
      </c>
      <c r="H2657" s="8">
        <f t="shared" si="82"/>
        <v>4</v>
      </c>
      <c r="I2657">
        <f t="shared" si="83"/>
        <v>2022</v>
      </c>
    </row>
    <row r="2658" spans="1:9" x14ac:dyDescent="0.15">
      <c r="A2658" t="s">
        <v>2762</v>
      </c>
      <c r="B2658" t="s">
        <v>19</v>
      </c>
      <c r="C2658" s="3">
        <v>0.2</v>
      </c>
      <c r="D2658" s="2">
        <v>44666.31895903479</v>
      </c>
      <c r="E2658" s="8">
        <f>(SUMIF(Invoice_Line_Items!B:B,Invoices!A2658,Invoice_Line_Items!G:G))</f>
        <v>83.45</v>
      </c>
      <c r="F2658" s="8">
        <f>(SUMIF(Invoice_Line_Items!B:B,Invoices!A2658,Invoice_Line_Items!G:G))*(1-C2658)</f>
        <v>66.760000000000005</v>
      </c>
      <c r="G2658" s="8">
        <f>SUMIF(Invoice_Line_Items!B:B,Invoices!A2658,Invoice_Line_Items!I:I)-(E2658-F2658)</f>
        <v>11.810000000000006</v>
      </c>
      <c r="H2658" s="8">
        <f t="shared" si="82"/>
        <v>4</v>
      </c>
      <c r="I2658">
        <f t="shared" si="83"/>
        <v>2022</v>
      </c>
    </row>
    <row r="2659" spans="1:9" x14ac:dyDescent="0.15">
      <c r="A2659" t="s">
        <v>2763</v>
      </c>
      <c r="B2659" t="s">
        <v>21</v>
      </c>
      <c r="C2659" s="3">
        <v>0.1</v>
      </c>
      <c r="D2659" s="2">
        <v>44666.472134102733</v>
      </c>
      <c r="E2659" s="8">
        <f>(SUMIF(Invoice_Line_Items!B:B,Invoices!A2659,Invoice_Line_Items!G:G))</f>
        <v>116.9</v>
      </c>
      <c r="F2659" s="8">
        <f>(SUMIF(Invoice_Line_Items!B:B,Invoices!A2659,Invoice_Line_Items!G:G))*(1-C2659)</f>
        <v>105.21000000000001</v>
      </c>
      <c r="G2659" s="8">
        <f>SUMIF(Invoice_Line_Items!B:B,Invoices!A2659,Invoice_Line_Items!I:I)-(E2659-F2659)</f>
        <v>35.860000000000007</v>
      </c>
      <c r="H2659" s="8">
        <f t="shared" si="82"/>
        <v>4</v>
      </c>
      <c r="I2659">
        <f t="shared" si="83"/>
        <v>2022</v>
      </c>
    </row>
    <row r="2660" spans="1:9" x14ac:dyDescent="0.15">
      <c r="A2660" t="s">
        <v>2764</v>
      </c>
      <c r="B2660" t="s">
        <v>24</v>
      </c>
      <c r="C2660" s="3">
        <v>0</v>
      </c>
      <c r="D2660" s="2">
        <v>44666.493731343675</v>
      </c>
      <c r="E2660" s="8">
        <f>(SUMIF(Invoice_Line_Items!B:B,Invoices!A2660,Invoice_Line_Items!G:G))</f>
        <v>5935.75</v>
      </c>
      <c r="F2660" s="8">
        <f>(SUMIF(Invoice_Line_Items!B:B,Invoices!A2660,Invoice_Line_Items!G:G))*(1-C2660)</f>
        <v>5935.75</v>
      </c>
      <c r="G2660" s="8">
        <f>SUMIF(Invoice_Line_Items!B:B,Invoices!A2660,Invoice_Line_Items!I:I)-(E2660-F2660)</f>
        <v>2325.3000000000002</v>
      </c>
      <c r="H2660" s="8">
        <f t="shared" si="82"/>
        <v>4</v>
      </c>
      <c r="I2660">
        <f t="shared" si="83"/>
        <v>2022</v>
      </c>
    </row>
    <row r="2661" spans="1:9" x14ac:dyDescent="0.15">
      <c r="A2661" t="s">
        <v>2765</v>
      </c>
      <c r="B2661" t="s">
        <v>20</v>
      </c>
      <c r="C2661" s="3">
        <v>0</v>
      </c>
      <c r="D2661" s="2">
        <v>44666.647515779361</v>
      </c>
      <c r="E2661" s="8">
        <f>(SUMIF(Invoice_Line_Items!B:B,Invoices!A2661,Invoice_Line_Items!G:G))</f>
        <v>479.70000000000005</v>
      </c>
      <c r="F2661" s="8">
        <f>(SUMIF(Invoice_Line_Items!B:B,Invoices!A2661,Invoice_Line_Items!G:G))*(1-C2661)</f>
        <v>479.70000000000005</v>
      </c>
      <c r="G2661" s="8">
        <f>SUMIF(Invoice_Line_Items!B:B,Invoices!A2661,Invoice_Line_Items!I:I)-(E2661-F2661)</f>
        <v>167.70000000000002</v>
      </c>
      <c r="H2661" s="8">
        <f t="shared" si="82"/>
        <v>4</v>
      </c>
      <c r="I2661">
        <f t="shared" si="83"/>
        <v>2022</v>
      </c>
    </row>
    <row r="2662" spans="1:9" x14ac:dyDescent="0.15">
      <c r="A2662" t="s">
        <v>2766</v>
      </c>
      <c r="B2662" t="s">
        <v>20</v>
      </c>
      <c r="C2662" s="3">
        <v>0</v>
      </c>
      <c r="D2662" s="2">
        <v>44666.693285836809</v>
      </c>
      <c r="E2662" s="8">
        <f>(SUMIF(Invoice_Line_Items!B:B,Invoices!A2662,Invoice_Line_Items!G:G))</f>
        <v>319.8</v>
      </c>
      <c r="F2662" s="8">
        <f>(SUMIF(Invoice_Line_Items!B:B,Invoices!A2662,Invoice_Line_Items!G:G))*(1-C2662)</f>
        <v>319.8</v>
      </c>
      <c r="G2662" s="8">
        <f>SUMIF(Invoice_Line_Items!B:B,Invoices!A2662,Invoice_Line_Items!I:I)-(E2662-F2662)</f>
        <v>111.80000000000001</v>
      </c>
      <c r="H2662" s="8">
        <f t="shared" si="82"/>
        <v>4</v>
      </c>
      <c r="I2662">
        <f t="shared" si="83"/>
        <v>2022</v>
      </c>
    </row>
    <row r="2663" spans="1:9" x14ac:dyDescent="0.15">
      <c r="A2663" t="s">
        <v>2767</v>
      </c>
      <c r="B2663" t="s">
        <v>21</v>
      </c>
      <c r="C2663" s="3">
        <v>0</v>
      </c>
      <c r="D2663" s="2">
        <v>44667.181755567035</v>
      </c>
      <c r="E2663" s="8">
        <f>(SUMIF(Invoice_Line_Items!B:B,Invoices!A2663,Invoice_Line_Items!G:G))</f>
        <v>1520.0500000000002</v>
      </c>
      <c r="F2663" s="8">
        <f>(SUMIF(Invoice_Line_Items!B:B,Invoices!A2663,Invoice_Line_Items!G:G))*(1-C2663)</f>
        <v>1520.0500000000002</v>
      </c>
      <c r="G2663" s="8">
        <f>SUMIF(Invoice_Line_Items!B:B,Invoices!A2663,Invoice_Line_Items!I:I)-(E2663-F2663)</f>
        <v>567.65</v>
      </c>
      <c r="H2663" s="8">
        <f t="shared" si="82"/>
        <v>4</v>
      </c>
      <c r="I2663">
        <f t="shared" si="83"/>
        <v>2022</v>
      </c>
    </row>
    <row r="2664" spans="1:9" x14ac:dyDescent="0.15">
      <c r="A2664" t="s">
        <v>2768</v>
      </c>
      <c r="B2664" t="s">
        <v>24</v>
      </c>
      <c r="C2664" s="3">
        <v>0.1</v>
      </c>
      <c r="D2664" s="2">
        <v>44667.34760927788</v>
      </c>
      <c r="E2664" s="8">
        <f>(SUMIF(Invoice_Line_Items!B:B,Invoices!A2664,Invoice_Line_Items!G:G))</f>
        <v>172.4</v>
      </c>
      <c r="F2664" s="8">
        <f>(SUMIF(Invoice_Line_Items!B:B,Invoices!A2664,Invoice_Line_Items!G:G))*(1-C2664)</f>
        <v>155.16</v>
      </c>
      <c r="G2664" s="8">
        <f>SUMIF(Invoice_Line_Items!B:B,Invoices!A2664,Invoice_Line_Items!I:I)-(E2664-F2664)</f>
        <v>68.859999999999985</v>
      </c>
      <c r="H2664" s="8">
        <f t="shared" si="82"/>
        <v>4</v>
      </c>
      <c r="I2664">
        <f t="shared" si="83"/>
        <v>2022</v>
      </c>
    </row>
    <row r="2665" spans="1:9" x14ac:dyDescent="0.15">
      <c r="A2665" t="s">
        <v>2769</v>
      </c>
      <c r="B2665" t="s">
        <v>22</v>
      </c>
      <c r="C2665" s="3">
        <v>0.1</v>
      </c>
      <c r="D2665" s="2">
        <v>44667.720370504154</v>
      </c>
      <c r="E2665" s="8">
        <f>(SUMIF(Invoice_Line_Items!B:B,Invoices!A2665,Invoice_Line_Items!G:G))</f>
        <v>4268.6499999999996</v>
      </c>
      <c r="F2665" s="8">
        <f>(SUMIF(Invoice_Line_Items!B:B,Invoices!A2665,Invoice_Line_Items!G:G))*(1-C2665)</f>
        <v>3841.7849999999999</v>
      </c>
      <c r="G2665" s="8">
        <f>SUMIF(Invoice_Line_Items!B:B,Invoices!A2665,Invoice_Line_Items!I:I)-(E2665-F2665)</f>
        <v>1087.3850000000004</v>
      </c>
      <c r="H2665" s="8">
        <f t="shared" si="82"/>
        <v>4</v>
      </c>
      <c r="I2665">
        <f t="shared" si="83"/>
        <v>2022</v>
      </c>
    </row>
    <row r="2666" spans="1:9" x14ac:dyDescent="0.15">
      <c r="A2666" t="s">
        <v>2770</v>
      </c>
      <c r="B2666" t="s">
        <v>29</v>
      </c>
      <c r="C2666" s="3">
        <v>0.1</v>
      </c>
      <c r="D2666" s="2">
        <v>44667.882499462212</v>
      </c>
      <c r="E2666" s="8">
        <f>(SUMIF(Invoice_Line_Items!B:B,Invoices!A2666,Invoice_Line_Items!G:G))</f>
        <v>59.849999999999994</v>
      </c>
      <c r="F2666" s="8">
        <f>(SUMIF(Invoice_Line_Items!B:B,Invoices!A2666,Invoice_Line_Items!G:G))*(1-C2666)</f>
        <v>53.864999999999995</v>
      </c>
      <c r="G2666" s="8">
        <f>SUMIF(Invoice_Line_Items!B:B,Invoices!A2666,Invoice_Line_Items!I:I)-(E2666-F2666)</f>
        <v>16.364999999999998</v>
      </c>
      <c r="H2666" s="8">
        <f t="shared" si="82"/>
        <v>4</v>
      </c>
      <c r="I2666">
        <f t="shared" si="83"/>
        <v>2022</v>
      </c>
    </row>
    <row r="2667" spans="1:9" x14ac:dyDescent="0.15">
      <c r="A2667" t="s">
        <v>2771</v>
      </c>
      <c r="B2667" t="s">
        <v>23</v>
      </c>
      <c r="C2667" s="3">
        <v>0</v>
      </c>
      <c r="D2667" s="2">
        <v>44668.225715484376</v>
      </c>
      <c r="E2667" s="8">
        <f>(SUMIF(Invoice_Line_Items!B:B,Invoices!A2667,Invoice_Line_Items!G:G))</f>
        <v>2057.4499999999998</v>
      </c>
      <c r="F2667" s="8">
        <f>(SUMIF(Invoice_Line_Items!B:B,Invoices!A2667,Invoice_Line_Items!G:G))*(1-C2667)</f>
        <v>2057.4499999999998</v>
      </c>
      <c r="G2667" s="8">
        <f>SUMIF(Invoice_Line_Items!B:B,Invoices!A2667,Invoice_Line_Items!I:I)-(E2667-F2667)</f>
        <v>860.45</v>
      </c>
      <c r="H2667" s="8">
        <f t="shared" si="82"/>
        <v>4</v>
      </c>
      <c r="I2667">
        <f t="shared" si="83"/>
        <v>2022</v>
      </c>
    </row>
    <row r="2668" spans="1:9" x14ac:dyDescent="0.15">
      <c r="A2668" t="s">
        <v>2772</v>
      </c>
      <c r="B2668" t="s">
        <v>22</v>
      </c>
      <c r="C2668" s="3">
        <v>0</v>
      </c>
      <c r="D2668" s="2">
        <v>44668.303780253904</v>
      </c>
      <c r="E2668" s="8">
        <f>(SUMIF(Invoice_Line_Items!B:B,Invoices!A2668,Invoice_Line_Items!G:G))</f>
        <v>690.55</v>
      </c>
      <c r="F2668" s="8">
        <f>(SUMIF(Invoice_Line_Items!B:B,Invoices!A2668,Invoice_Line_Items!G:G))*(1-C2668)</f>
        <v>690.55</v>
      </c>
      <c r="G2668" s="8">
        <f>SUMIF(Invoice_Line_Items!B:B,Invoices!A2668,Invoice_Line_Items!I:I)-(E2668-F2668)</f>
        <v>212.79999999999995</v>
      </c>
      <c r="H2668" s="8">
        <f t="shared" si="82"/>
        <v>4</v>
      </c>
      <c r="I2668">
        <f t="shared" si="83"/>
        <v>2022</v>
      </c>
    </row>
    <row r="2669" spans="1:9" x14ac:dyDescent="0.15">
      <c r="A2669" t="s">
        <v>2773</v>
      </c>
      <c r="B2669" t="s">
        <v>20</v>
      </c>
      <c r="C2669" s="3">
        <v>0</v>
      </c>
      <c r="D2669" s="2">
        <v>44668.477151235311</v>
      </c>
      <c r="E2669" s="8">
        <f>(SUMIF(Invoice_Line_Items!B:B,Invoices!A2669,Invoice_Line_Items!G:G))</f>
        <v>474</v>
      </c>
      <c r="F2669" s="8">
        <f>(SUMIF(Invoice_Line_Items!B:B,Invoices!A2669,Invoice_Line_Items!G:G))*(1-C2669)</f>
        <v>474</v>
      </c>
      <c r="G2669" s="8">
        <f>SUMIF(Invoice_Line_Items!B:B,Invoices!A2669,Invoice_Line_Items!I:I)-(E2669-F2669)</f>
        <v>229</v>
      </c>
      <c r="H2669" s="8">
        <f t="shared" si="82"/>
        <v>4</v>
      </c>
      <c r="I2669">
        <f t="shared" si="83"/>
        <v>2022</v>
      </c>
    </row>
    <row r="2670" spans="1:9" x14ac:dyDescent="0.15">
      <c r="A2670" t="s">
        <v>2774</v>
      </c>
      <c r="B2670" t="s">
        <v>20</v>
      </c>
      <c r="C2670" s="3">
        <v>0.1</v>
      </c>
      <c r="D2670" s="2">
        <v>44668.757365291691</v>
      </c>
      <c r="E2670" s="8">
        <f>(SUMIF(Invoice_Line_Items!B:B,Invoices!A2670,Invoice_Line_Items!G:G))</f>
        <v>380.29999999999995</v>
      </c>
      <c r="F2670" s="8">
        <f>(SUMIF(Invoice_Line_Items!B:B,Invoices!A2670,Invoice_Line_Items!G:G))*(1-C2670)</f>
        <v>342.27</v>
      </c>
      <c r="G2670" s="8">
        <f>SUMIF(Invoice_Line_Items!B:B,Invoices!A2670,Invoice_Line_Items!I:I)-(E2670-F2670)</f>
        <v>108.82000000000002</v>
      </c>
      <c r="H2670" s="8">
        <f t="shared" si="82"/>
        <v>4</v>
      </c>
      <c r="I2670">
        <f t="shared" si="83"/>
        <v>2022</v>
      </c>
    </row>
    <row r="2671" spans="1:9" x14ac:dyDescent="0.15">
      <c r="A2671" t="s">
        <v>2775</v>
      </c>
      <c r="B2671" t="s">
        <v>21</v>
      </c>
      <c r="C2671" s="3">
        <v>0.1</v>
      </c>
      <c r="D2671" s="2">
        <v>44669.008607692165</v>
      </c>
      <c r="E2671" s="8">
        <f>(SUMIF(Invoice_Line_Items!B:B,Invoices!A2671,Invoice_Line_Items!G:G))</f>
        <v>2811.95</v>
      </c>
      <c r="F2671" s="8">
        <f>(SUMIF(Invoice_Line_Items!B:B,Invoices!A2671,Invoice_Line_Items!G:G))*(1-C2671)</f>
        <v>2530.7550000000001</v>
      </c>
      <c r="G2671" s="8">
        <f>SUMIF(Invoice_Line_Items!B:B,Invoices!A2671,Invoice_Line_Items!I:I)-(E2671-F2671)</f>
        <v>823.25500000000034</v>
      </c>
      <c r="H2671" s="8">
        <f t="shared" si="82"/>
        <v>4</v>
      </c>
      <c r="I2671">
        <f t="shared" si="83"/>
        <v>2022</v>
      </c>
    </row>
    <row r="2672" spans="1:9" x14ac:dyDescent="0.15">
      <c r="A2672" t="s">
        <v>2776</v>
      </c>
      <c r="B2672" t="s">
        <v>22</v>
      </c>
      <c r="C2672" s="3">
        <v>0</v>
      </c>
      <c r="D2672" s="2">
        <v>44669.400976015364</v>
      </c>
      <c r="E2672" s="8">
        <f>(SUMIF(Invoice_Line_Items!B:B,Invoices!A2672,Invoice_Line_Items!G:G))</f>
        <v>89.5</v>
      </c>
      <c r="F2672" s="8">
        <f>(SUMIF(Invoice_Line_Items!B:B,Invoices!A2672,Invoice_Line_Items!G:G))*(1-C2672)</f>
        <v>89.5</v>
      </c>
      <c r="G2672" s="8">
        <f>SUMIF(Invoice_Line_Items!B:B,Invoices!A2672,Invoice_Line_Items!I:I)-(E2672-F2672)</f>
        <v>31.999999999999993</v>
      </c>
      <c r="H2672" s="8">
        <f t="shared" si="82"/>
        <v>4</v>
      </c>
      <c r="I2672">
        <f t="shared" si="83"/>
        <v>2022</v>
      </c>
    </row>
    <row r="2673" spans="1:9" x14ac:dyDescent="0.15">
      <c r="A2673" t="s">
        <v>2777</v>
      </c>
      <c r="B2673" t="s">
        <v>17</v>
      </c>
      <c r="C2673" s="3">
        <v>0</v>
      </c>
      <c r="D2673" s="2">
        <v>44669.829467924508</v>
      </c>
      <c r="E2673" s="8">
        <f>(SUMIF(Invoice_Line_Items!B:B,Invoices!A2673,Invoice_Line_Items!G:G))</f>
        <v>67.649999999999991</v>
      </c>
      <c r="F2673" s="8">
        <f>(SUMIF(Invoice_Line_Items!B:B,Invoices!A2673,Invoice_Line_Items!G:G))*(1-C2673)</f>
        <v>67.649999999999991</v>
      </c>
      <c r="G2673" s="8">
        <f>SUMIF(Invoice_Line_Items!B:B,Invoices!A2673,Invoice_Line_Items!I:I)-(E2673-F2673)</f>
        <v>37.099999999999994</v>
      </c>
      <c r="H2673" s="8">
        <f t="shared" si="82"/>
        <v>4</v>
      </c>
      <c r="I2673">
        <f t="shared" si="83"/>
        <v>2022</v>
      </c>
    </row>
    <row r="2674" spans="1:9" x14ac:dyDescent="0.15">
      <c r="A2674" t="s">
        <v>2778</v>
      </c>
      <c r="B2674" t="s">
        <v>29</v>
      </c>
      <c r="C2674" s="3">
        <v>0.1</v>
      </c>
      <c r="D2674" s="2">
        <v>44669.906894490516</v>
      </c>
      <c r="E2674" s="8">
        <f>(SUMIF(Invoice_Line_Items!B:B,Invoices!A2674,Invoice_Line_Items!G:G))</f>
        <v>299.5</v>
      </c>
      <c r="F2674" s="8">
        <f>(SUMIF(Invoice_Line_Items!B:B,Invoices!A2674,Invoice_Line_Items!G:G))*(1-C2674)</f>
        <v>269.55</v>
      </c>
      <c r="G2674" s="8">
        <f>SUMIF(Invoice_Line_Items!B:B,Invoices!A2674,Invoice_Line_Items!I:I)-(E2674-F2674)</f>
        <v>120.05000000000001</v>
      </c>
      <c r="H2674" s="8">
        <f t="shared" si="82"/>
        <v>4</v>
      </c>
      <c r="I2674">
        <f t="shared" si="83"/>
        <v>2022</v>
      </c>
    </row>
    <row r="2675" spans="1:9" x14ac:dyDescent="0.15">
      <c r="A2675" t="s">
        <v>2779</v>
      </c>
      <c r="B2675" t="s">
        <v>29</v>
      </c>
      <c r="C2675" s="3">
        <v>0</v>
      </c>
      <c r="D2675" s="2">
        <v>44670.00888540937</v>
      </c>
      <c r="E2675" s="8">
        <f>(SUMIF(Invoice_Line_Items!B:B,Invoices!A2675,Invoice_Line_Items!G:G))</f>
        <v>28</v>
      </c>
      <c r="F2675" s="8">
        <f>(SUMIF(Invoice_Line_Items!B:B,Invoices!A2675,Invoice_Line_Items!G:G))*(1-C2675)</f>
        <v>28</v>
      </c>
      <c r="G2675" s="8">
        <f>SUMIF(Invoice_Line_Items!B:B,Invoices!A2675,Invoice_Line_Items!I:I)-(E2675-F2675)</f>
        <v>4.3999999999999986</v>
      </c>
      <c r="H2675" s="8">
        <f t="shared" si="82"/>
        <v>4</v>
      </c>
      <c r="I2675">
        <f t="shared" si="83"/>
        <v>2022</v>
      </c>
    </row>
    <row r="2676" spans="1:9" x14ac:dyDescent="0.15">
      <c r="A2676" t="s">
        <v>2780</v>
      </c>
      <c r="B2676" t="s">
        <v>29</v>
      </c>
      <c r="C2676" s="3">
        <v>0.1</v>
      </c>
      <c r="D2676" s="2">
        <v>44670.300765346728</v>
      </c>
      <c r="E2676" s="8">
        <f>(SUMIF(Invoice_Line_Items!B:B,Invoices!A2676,Invoice_Line_Items!G:G))</f>
        <v>89.6</v>
      </c>
      <c r="F2676" s="8">
        <f>(SUMIF(Invoice_Line_Items!B:B,Invoices!A2676,Invoice_Line_Items!G:G))*(1-C2676)</f>
        <v>80.64</v>
      </c>
      <c r="G2676" s="8">
        <f>SUMIF(Invoice_Line_Items!B:B,Invoices!A2676,Invoice_Line_Items!I:I)-(E2676-F2676)</f>
        <v>38.69</v>
      </c>
      <c r="H2676" s="8">
        <f t="shared" si="82"/>
        <v>4</v>
      </c>
      <c r="I2676">
        <f t="shared" si="83"/>
        <v>2022</v>
      </c>
    </row>
    <row r="2677" spans="1:9" x14ac:dyDescent="0.15">
      <c r="A2677" t="s">
        <v>2781</v>
      </c>
      <c r="B2677" t="s">
        <v>19</v>
      </c>
      <c r="C2677" s="3">
        <v>0.1</v>
      </c>
      <c r="D2677" s="2">
        <v>44670.785098176028</v>
      </c>
      <c r="E2677" s="8">
        <f>(SUMIF(Invoice_Line_Items!B:B,Invoices!A2677,Invoice_Line_Items!G:G))</f>
        <v>35.6</v>
      </c>
      <c r="F2677" s="8">
        <f>(SUMIF(Invoice_Line_Items!B:B,Invoices!A2677,Invoice_Line_Items!G:G))*(1-C2677)</f>
        <v>32.04</v>
      </c>
      <c r="G2677" s="8">
        <f>SUMIF(Invoice_Line_Items!B:B,Invoices!A2677,Invoice_Line_Items!I:I)-(E2677-F2677)</f>
        <v>14.739999999999995</v>
      </c>
      <c r="H2677" s="8">
        <f t="shared" si="82"/>
        <v>4</v>
      </c>
      <c r="I2677">
        <f t="shared" si="83"/>
        <v>2022</v>
      </c>
    </row>
    <row r="2678" spans="1:9" x14ac:dyDescent="0.15">
      <c r="A2678" t="s">
        <v>2782</v>
      </c>
      <c r="B2678" t="s">
        <v>24</v>
      </c>
      <c r="C2678" s="3">
        <v>0</v>
      </c>
      <c r="D2678" s="2">
        <v>44671.222104408138</v>
      </c>
      <c r="E2678" s="8">
        <f>(SUMIF(Invoice_Line_Items!B:B,Invoices!A2678,Invoice_Line_Items!G:G))</f>
        <v>466.89999999999992</v>
      </c>
      <c r="F2678" s="8">
        <f>(SUMIF(Invoice_Line_Items!B:B,Invoices!A2678,Invoice_Line_Items!G:G))*(1-C2678)</f>
        <v>466.89999999999992</v>
      </c>
      <c r="G2678" s="8">
        <f>SUMIF(Invoice_Line_Items!B:B,Invoices!A2678,Invoice_Line_Items!I:I)-(E2678-F2678)</f>
        <v>291.89999999999992</v>
      </c>
      <c r="H2678" s="8">
        <f t="shared" si="82"/>
        <v>4</v>
      </c>
      <c r="I2678">
        <f t="shared" si="83"/>
        <v>2022</v>
      </c>
    </row>
    <row r="2679" spans="1:9" x14ac:dyDescent="0.15">
      <c r="A2679" t="s">
        <v>2783</v>
      </c>
      <c r="B2679" t="s">
        <v>21</v>
      </c>
      <c r="C2679" s="3">
        <v>0</v>
      </c>
      <c r="D2679" s="2">
        <v>44671.248511562117</v>
      </c>
      <c r="E2679" s="8">
        <f>(SUMIF(Invoice_Line_Items!B:B,Invoices!A2679,Invoice_Line_Items!G:G))</f>
        <v>1123.25</v>
      </c>
      <c r="F2679" s="8">
        <f>(SUMIF(Invoice_Line_Items!B:B,Invoices!A2679,Invoice_Line_Items!G:G))*(1-C2679)</f>
        <v>1123.25</v>
      </c>
      <c r="G2679" s="8">
        <f>SUMIF(Invoice_Line_Items!B:B,Invoices!A2679,Invoice_Line_Items!I:I)-(E2679-F2679)</f>
        <v>509.84999999999991</v>
      </c>
      <c r="H2679" s="8">
        <f t="shared" si="82"/>
        <v>4</v>
      </c>
      <c r="I2679">
        <f t="shared" si="83"/>
        <v>2022</v>
      </c>
    </row>
    <row r="2680" spans="1:9" x14ac:dyDescent="0.15">
      <c r="A2680" t="s">
        <v>2784</v>
      </c>
      <c r="B2680" t="s">
        <v>17</v>
      </c>
      <c r="C2680" s="3">
        <v>0.1</v>
      </c>
      <c r="D2680" s="2">
        <v>44671.673805956561</v>
      </c>
      <c r="E2680" s="8">
        <f>(SUMIF(Invoice_Line_Items!B:B,Invoices!A2680,Invoice_Line_Items!G:G))</f>
        <v>2486.5499999999997</v>
      </c>
      <c r="F2680" s="8">
        <f>(SUMIF(Invoice_Line_Items!B:B,Invoices!A2680,Invoice_Line_Items!G:G))*(1-C2680)</f>
        <v>2237.895</v>
      </c>
      <c r="G2680" s="8">
        <f>SUMIF(Invoice_Line_Items!B:B,Invoices!A2680,Invoice_Line_Items!I:I)-(E2680-F2680)</f>
        <v>575.79500000000007</v>
      </c>
      <c r="H2680" s="8">
        <f t="shared" si="82"/>
        <v>4</v>
      </c>
      <c r="I2680">
        <f t="shared" si="83"/>
        <v>2022</v>
      </c>
    </row>
    <row r="2681" spans="1:9" x14ac:dyDescent="0.15">
      <c r="A2681" t="s">
        <v>2785</v>
      </c>
      <c r="B2681" t="s">
        <v>20</v>
      </c>
      <c r="C2681" s="3">
        <v>0</v>
      </c>
      <c r="D2681" s="2">
        <v>44671.705964859371</v>
      </c>
      <c r="E2681" s="8">
        <f>(SUMIF(Invoice_Line_Items!B:B,Invoices!A2681,Invoice_Line_Items!G:G))</f>
        <v>89.649999999999991</v>
      </c>
      <c r="F2681" s="8">
        <f>(SUMIF(Invoice_Line_Items!B:B,Invoices!A2681,Invoice_Line_Items!G:G))*(1-C2681)</f>
        <v>89.649999999999991</v>
      </c>
      <c r="G2681" s="8">
        <f>SUMIF(Invoice_Line_Items!B:B,Invoices!A2681,Invoice_Line_Items!I:I)-(E2681-F2681)</f>
        <v>25.349999999999994</v>
      </c>
      <c r="H2681" s="8">
        <f t="shared" si="82"/>
        <v>4</v>
      </c>
      <c r="I2681">
        <f t="shared" si="83"/>
        <v>2022</v>
      </c>
    </row>
    <row r="2682" spans="1:9" x14ac:dyDescent="0.15">
      <c r="A2682" t="s">
        <v>2786</v>
      </c>
      <c r="B2682" t="s">
        <v>21</v>
      </c>
      <c r="C2682" s="3">
        <v>0.1</v>
      </c>
      <c r="D2682" s="2">
        <v>44672.053701394267</v>
      </c>
      <c r="E2682" s="8">
        <f>(SUMIF(Invoice_Line_Items!B:B,Invoices!A2682,Invoice_Line_Items!G:G))</f>
        <v>4002.0499999999993</v>
      </c>
      <c r="F2682" s="8">
        <f>(SUMIF(Invoice_Line_Items!B:B,Invoices!A2682,Invoice_Line_Items!G:G))*(1-C2682)</f>
        <v>3601.8449999999993</v>
      </c>
      <c r="G2682" s="8">
        <f>SUMIF(Invoice_Line_Items!B:B,Invoices!A2682,Invoice_Line_Items!I:I)-(E2682-F2682)</f>
        <v>850.44499999999971</v>
      </c>
      <c r="H2682" s="8">
        <f t="shared" si="82"/>
        <v>4</v>
      </c>
      <c r="I2682">
        <f t="shared" si="83"/>
        <v>2022</v>
      </c>
    </row>
    <row r="2683" spans="1:9" x14ac:dyDescent="0.15">
      <c r="A2683" t="s">
        <v>2787</v>
      </c>
      <c r="B2683" t="s">
        <v>29</v>
      </c>
      <c r="C2683" s="3">
        <v>0</v>
      </c>
      <c r="D2683" s="2">
        <v>44672.412453745157</v>
      </c>
      <c r="E2683" s="8">
        <f>(SUMIF(Invoice_Line_Items!B:B,Invoices!A2683,Invoice_Line_Items!G:G))</f>
        <v>8.9499999999999993</v>
      </c>
      <c r="F2683" s="8">
        <f>(SUMIF(Invoice_Line_Items!B:B,Invoices!A2683,Invoice_Line_Items!G:G))*(1-C2683)</f>
        <v>8.9499999999999993</v>
      </c>
      <c r="G2683" s="8">
        <f>SUMIF(Invoice_Line_Items!B:B,Invoices!A2683,Invoice_Line_Items!I:I)-(E2683-F2683)</f>
        <v>5.6999999999999993</v>
      </c>
      <c r="H2683" s="8">
        <f t="shared" si="82"/>
        <v>4</v>
      </c>
      <c r="I2683">
        <f t="shared" si="83"/>
        <v>2022</v>
      </c>
    </row>
    <row r="2684" spans="1:9" x14ac:dyDescent="0.15">
      <c r="A2684" t="s">
        <v>2788</v>
      </c>
      <c r="B2684" t="s">
        <v>19</v>
      </c>
      <c r="C2684" s="3">
        <v>0</v>
      </c>
      <c r="D2684" s="2">
        <v>44672.79052636851</v>
      </c>
      <c r="E2684" s="8">
        <f>(SUMIF(Invoice_Line_Items!B:B,Invoices!A2684,Invoice_Line_Items!G:G))</f>
        <v>86.75</v>
      </c>
      <c r="F2684" s="8">
        <f>(SUMIF(Invoice_Line_Items!B:B,Invoices!A2684,Invoice_Line_Items!G:G))*(1-C2684)</f>
        <v>86.75</v>
      </c>
      <c r="G2684" s="8">
        <f>SUMIF(Invoice_Line_Items!B:B,Invoices!A2684,Invoice_Line_Items!I:I)-(E2684-F2684)</f>
        <v>31.5</v>
      </c>
      <c r="H2684" s="8">
        <f t="shared" si="82"/>
        <v>4</v>
      </c>
      <c r="I2684">
        <f t="shared" si="83"/>
        <v>2022</v>
      </c>
    </row>
    <row r="2685" spans="1:9" x14ac:dyDescent="0.15">
      <c r="A2685" t="s">
        <v>2789</v>
      </c>
      <c r="B2685" t="s">
        <v>20</v>
      </c>
      <c r="C2685" s="3">
        <v>0</v>
      </c>
      <c r="D2685" s="2">
        <v>44672.933944985758</v>
      </c>
      <c r="E2685" s="8">
        <f>(SUMIF(Invoice_Line_Items!B:B,Invoices!A2685,Invoice_Line_Items!G:G))</f>
        <v>1185.2500000000002</v>
      </c>
      <c r="F2685" s="8">
        <f>(SUMIF(Invoice_Line_Items!B:B,Invoices!A2685,Invoice_Line_Items!G:G))*(1-C2685)</f>
        <v>1185.2500000000002</v>
      </c>
      <c r="G2685" s="8">
        <f>SUMIF(Invoice_Line_Items!B:B,Invoices!A2685,Invoice_Line_Items!I:I)-(E2685-F2685)</f>
        <v>437.55</v>
      </c>
      <c r="H2685" s="8">
        <f t="shared" si="82"/>
        <v>4</v>
      </c>
      <c r="I2685">
        <f t="shared" si="83"/>
        <v>2022</v>
      </c>
    </row>
    <row r="2686" spans="1:9" x14ac:dyDescent="0.15">
      <c r="A2686" t="s">
        <v>2790</v>
      </c>
      <c r="B2686" t="s">
        <v>20</v>
      </c>
      <c r="C2686" s="3">
        <v>0</v>
      </c>
      <c r="D2686" s="2">
        <v>44673.181640033159</v>
      </c>
      <c r="E2686" s="8">
        <f>(SUMIF(Invoice_Line_Items!B:B,Invoices!A2686,Invoice_Line_Items!G:G))</f>
        <v>762.44999999999993</v>
      </c>
      <c r="F2686" s="8">
        <f>(SUMIF(Invoice_Line_Items!B:B,Invoices!A2686,Invoice_Line_Items!G:G))*(1-C2686)</f>
        <v>762.44999999999993</v>
      </c>
      <c r="G2686" s="8">
        <f>SUMIF(Invoice_Line_Items!B:B,Invoices!A2686,Invoice_Line_Items!I:I)-(E2686-F2686)</f>
        <v>285.35000000000002</v>
      </c>
      <c r="H2686" s="8">
        <f t="shared" si="82"/>
        <v>4</v>
      </c>
      <c r="I2686">
        <f t="shared" si="83"/>
        <v>2022</v>
      </c>
    </row>
    <row r="2687" spans="1:9" x14ac:dyDescent="0.15">
      <c r="A2687" t="s">
        <v>2791</v>
      </c>
      <c r="B2687" t="s">
        <v>18</v>
      </c>
      <c r="C2687" s="3">
        <v>0</v>
      </c>
      <c r="D2687" s="2">
        <v>44673.283719705054</v>
      </c>
      <c r="E2687" s="8">
        <f>(SUMIF(Invoice_Line_Items!B:B,Invoices!A2687,Invoice_Line_Items!G:G))</f>
        <v>722.3</v>
      </c>
      <c r="F2687" s="8">
        <f>(SUMIF(Invoice_Line_Items!B:B,Invoices!A2687,Invoice_Line_Items!G:G))*(1-C2687)</f>
        <v>722.3</v>
      </c>
      <c r="G2687" s="8">
        <f>SUMIF(Invoice_Line_Items!B:B,Invoices!A2687,Invoice_Line_Items!I:I)-(E2687-F2687)</f>
        <v>234.29999999999995</v>
      </c>
      <c r="H2687" s="8">
        <f t="shared" si="82"/>
        <v>4</v>
      </c>
      <c r="I2687">
        <f t="shared" si="83"/>
        <v>2022</v>
      </c>
    </row>
    <row r="2688" spans="1:9" x14ac:dyDescent="0.15">
      <c r="A2688" t="s">
        <v>2792</v>
      </c>
      <c r="B2688" t="s">
        <v>3358</v>
      </c>
      <c r="C2688" s="3">
        <v>0</v>
      </c>
      <c r="D2688" s="2">
        <v>44673.404309654768</v>
      </c>
      <c r="E2688" s="8">
        <f>(SUMIF(Invoice_Line_Items!B:B,Invoices!A2688,Invoice_Line_Items!G:G))</f>
        <v>986.05</v>
      </c>
      <c r="F2688" s="8">
        <f>(SUMIF(Invoice_Line_Items!B:B,Invoices!A2688,Invoice_Line_Items!G:G))*(1-C2688)</f>
        <v>986.05</v>
      </c>
      <c r="G2688" s="8">
        <f>SUMIF(Invoice_Line_Items!B:B,Invoices!A2688,Invoice_Line_Items!I:I)-(E2688-F2688)</f>
        <v>331.5499999999999</v>
      </c>
      <c r="H2688" s="8">
        <f t="shared" si="82"/>
        <v>4</v>
      </c>
      <c r="I2688">
        <f t="shared" si="83"/>
        <v>2022</v>
      </c>
    </row>
    <row r="2689" spans="1:9" x14ac:dyDescent="0.15">
      <c r="A2689" t="s">
        <v>2793</v>
      </c>
      <c r="B2689" t="s">
        <v>24</v>
      </c>
      <c r="C2689" s="3">
        <v>0.2</v>
      </c>
      <c r="D2689" s="2">
        <v>44673.790488947307</v>
      </c>
      <c r="E2689" s="8">
        <f>(SUMIF(Invoice_Line_Items!B:B,Invoices!A2689,Invoice_Line_Items!G:G))</f>
        <v>2286.0500000000002</v>
      </c>
      <c r="F2689" s="8">
        <f>(SUMIF(Invoice_Line_Items!B:B,Invoices!A2689,Invoice_Line_Items!G:G))*(1-C2689)</f>
        <v>1828.8400000000001</v>
      </c>
      <c r="G2689" s="8">
        <f>SUMIF(Invoice_Line_Items!B:B,Invoices!A2689,Invoice_Line_Items!I:I)-(E2689-F2689)</f>
        <v>361.49</v>
      </c>
      <c r="H2689" s="8">
        <f t="shared" si="82"/>
        <v>4</v>
      </c>
      <c r="I2689">
        <f t="shared" si="83"/>
        <v>2022</v>
      </c>
    </row>
    <row r="2690" spans="1:9" x14ac:dyDescent="0.15">
      <c r="A2690" t="s">
        <v>2794</v>
      </c>
      <c r="B2690" t="s">
        <v>17</v>
      </c>
      <c r="C2690" s="3">
        <v>0</v>
      </c>
      <c r="D2690" s="2">
        <v>44674.287331517087</v>
      </c>
      <c r="E2690" s="8">
        <f>(SUMIF(Invoice_Line_Items!B:B,Invoices!A2690,Invoice_Line_Items!G:G))</f>
        <v>782.65</v>
      </c>
      <c r="F2690" s="8">
        <f>(SUMIF(Invoice_Line_Items!B:B,Invoices!A2690,Invoice_Line_Items!G:G))*(1-C2690)</f>
        <v>782.65</v>
      </c>
      <c r="G2690" s="8">
        <f>SUMIF(Invoice_Line_Items!B:B,Invoices!A2690,Invoice_Line_Items!I:I)-(E2690-F2690)</f>
        <v>242.14999999999998</v>
      </c>
      <c r="H2690" s="8">
        <f t="shared" si="82"/>
        <v>4</v>
      </c>
      <c r="I2690">
        <f t="shared" si="83"/>
        <v>2022</v>
      </c>
    </row>
    <row r="2691" spans="1:9" x14ac:dyDescent="0.15">
      <c r="A2691" t="s">
        <v>2795</v>
      </c>
      <c r="B2691" t="s">
        <v>20</v>
      </c>
      <c r="C2691" s="3">
        <v>0</v>
      </c>
      <c r="D2691" s="2">
        <v>44674.484277565891</v>
      </c>
      <c r="E2691" s="8">
        <f>(SUMIF(Invoice_Line_Items!B:B,Invoices!A2691,Invoice_Line_Items!G:G))</f>
        <v>79.8</v>
      </c>
      <c r="F2691" s="8">
        <f>(SUMIF(Invoice_Line_Items!B:B,Invoices!A2691,Invoice_Line_Items!G:G))*(1-C2691)</f>
        <v>79.8</v>
      </c>
      <c r="G2691" s="8">
        <f>SUMIF(Invoice_Line_Items!B:B,Invoices!A2691,Invoice_Line_Items!I:I)-(E2691-F2691)</f>
        <v>29.799999999999997</v>
      </c>
      <c r="H2691" s="8">
        <f t="shared" ref="H2691:H2754" si="84">MONTH(D2691)</f>
        <v>4</v>
      </c>
      <c r="I2691">
        <f t="shared" ref="I2691:I2754" si="85">YEAR(D2691)</f>
        <v>2022</v>
      </c>
    </row>
    <row r="2692" spans="1:9" x14ac:dyDescent="0.15">
      <c r="A2692" t="s">
        <v>2796</v>
      </c>
      <c r="B2692" t="s">
        <v>19</v>
      </c>
      <c r="C2692" s="3">
        <v>0</v>
      </c>
      <c r="D2692" s="2">
        <v>44674.490603095372</v>
      </c>
      <c r="E2692" s="8">
        <f>(SUMIF(Invoice_Line_Items!B:B,Invoices!A2692,Invoice_Line_Items!G:G))</f>
        <v>176.45000000000002</v>
      </c>
      <c r="F2692" s="8">
        <f>(SUMIF(Invoice_Line_Items!B:B,Invoices!A2692,Invoice_Line_Items!G:G))*(1-C2692)</f>
        <v>176.45000000000002</v>
      </c>
      <c r="G2692" s="8">
        <f>SUMIF(Invoice_Line_Items!B:B,Invoices!A2692,Invoice_Line_Items!I:I)-(E2692-F2692)</f>
        <v>64.8</v>
      </c>
      <c r="H2692" s="8">
        <f t="shared" si="84"/>
        <v>4</v>
      </c>
      <c r="I2692">
        <f t="shared" si="85"/>
        <v>2022</v>
      </c>
    </row>
    <row r="2693" spans="1:9" x14ac:dyDescent="0.15">
      <c r="A2693" t="s">
        <v>2797</v>
      </c>
      <c r="B2693" t="s">
        <v>17</v>
      </c>
      <c r="C2693" s="3">
        <v>0</v>
      </c>
      <c r="D2693" s="2">
        <v>44674.642669730849</v>
      </c>
      <c r="E2693" s="8">
        <f>(SUMIF(Invoice_Line_Items!B:B,Invoices!A2693,Invoice_Line_Items!G:G))</f>
        <v>239.85000000000002</v>
      </c>
      <c r="F2693" s="8">
        <f>(SUMIF(Invoice_Line_Items!B:B,Invoices!A2693,Invoice_Line_Items!G:G))*(1-C2693)</f>
        <v>239.85000000000002</v>
      </c>
      <c r="G2693" s="8">
        <f>SUMIF(Invoice_Line_Items!B:B,Invoices!A2693,Invoice_Line_Items!I:I)-(E2693-F2693)</f>
        <v>83.850000000000009</v>
      </c>
      <c r="H2693" s="8">
        <f t="shared" si="84"/>
        <v>4</v>
      </c>
      <c r="I2693">
        <f t="shared" si="85"/>
        <v>2022</v>
      </c>
    </row>
    <row r="2694" spans="1:9" x14ac:dyDescent="0.15">
      <c r="A2694" t="s">
        <v>2798</v>
      </c>
      <c r="B2694" t="s">
        <v>29</v>
      </c>
      <c r="C2694" s="3">
        <v>0</v>
      </c>
      <c r="D2694" s="2">
        <v>44674.849068887976</v>
      </c>
      <c r="E2694" s="8">
        <f>(SUMIF(Invoice_Line_Items!B:B,Invoices!A2694,Invoice_Line_Items!G:G))</f>
        <v>467.44999999999993</v>
      </c>
      <c r="F2694" s="8">
        <f>(SUMIF(Invoice_Line_Items!B:B,Invoices!A2694,Invoice_Line_Items!G:G))*(1-C2694)</f>
        <v>467.44999999999993</v>
      </c>
      <c r="G2694" s="8">
        <f>SUMIF(Invoice_Line_Items!B:B,Invoices!A2694,Invoice_Line_Items!I:I)-(E2694-F2694)</f>
        <v>292.44999999999993</v>
      </c>
      <c r="H2694" s="8">
        <f t="shared" si="84"/>
        <v>4</v>
      </c>
      <c r="I2694">
        <f t="shared" si="85"/>
        <v>2022</v>
      </c>
    </row>
    <row r="2695" spans="1:9" x14ac:dyDescent="0.15">
      <c r="A2695" t="s">
        <v>2799</v>
      </c>
      <c r="B2695" t="s">
        <v>29</v>
      </c>
      <c r="C2695" s="3">
        <v>0</v>
      </c>
      <c r="D2695" s="2">
        <v>44675.197531571612</v>
      </c>
      <c r="E2695" s="8">
        <f>(SUMIF(Invoice_Line_Items!B:B,Invoices!A2695,Invoice_Line_Items!G:G))</f>
        <v>134.25</v>
      </c>
      <c r="F2695" s="8">
        <f>(SUMIF(Invoice_Line_Items!B:B,Invoices!A2695,Invoice_Line_Items!G:G))*(1-C2695)</f>
        <v>134.25</v>
      </c>
      <c r="G2695" s="8">
        <f>SUMIF(Invoice_Line_Items!B:B,Invoices!A2695,Invoice_Line_Items!I:I)-(E2695-F2695)</f>
        <v>55.499999999999986</v>
      </c>
      <c r="H2695" s="8">
        <f t="shared" si="84"/>
        <v>4</v>
      </c>
      <c r="I2695">
        <f t="shared" si="85"/>
        <v>2022</v>
      </c>
    </row>
    <row r="2696" spans="1:9" x14ac:dyDescent="0.15">
      <c r="A2696" t="s">
        <v>2800</v>
      </c>
      <c r="B2696" t="s">
        <v>22</v>
      </c>
      <c r="C2696" s="3">
        <v>0</v>
      </c>
      <c r="D2696" s="2">
        <v>44675.643348528582</v>
      </c>
      <c r="E2696" s="8">
        <f>(SUMIF(Invoice_Line_Items!B:B,Invoices!A2696,Invoice_Line_Items!G:G))</f>
        <v>1750.0500000000004</v>
      </c>
      <c r="F2696" s="8">
        <f>(SUMIF(Invoice_Line_Items!B:B,Invoices!A2696,Invoice_Line_Items!G:G))*(1-C2696)</f>
        <v>1750.0500000000004</v>
      </c>
      <c r="G2696" s="8">
        <f>SUMIF(Invoice_Line_Items!B:B,Invoices!A2696,Invoice_Line_Items!I:I)-(E2696-F2696)</f>
        <v>624.45000000000016</v>
      </c>
      <c r="H2696" s="8">
        <f t="shared" si="84"/>
        <v>4</v>
      </c>
      <c r="I2696">
        <f t="shared" si="85"/>
        <v>2022</v>
      </c>
    </row>
    <row r="2697" spans="1:9" x14ac:dyDescent="0.15">
      <c r="A2697" t="s">
        <v>2801</v>
      </c>
      <c r="B2697" t="s">
        <v>17</v>
      </c>
      <c r="C2697" s="3">
        <v>0</v>
      </c>
      <c r="D2697" s="2">
        <v>44675.759575138865</v>
      </c>
      <c r="E2697" s="8">
        <f>(SUMIF(Invoice_Line_Items!B:B,Invoices!A2697,Invoice_Line_Items!G:G))</f>
        <v>12.95</v>
      </c>
      <c r="F2697" s="8">
        <f>(SUMIF(Invoice_Line_Items!B:B,Invoices!A2697,Invoice_Line_Items!G:G))*(1-C2697)</f>
        <v>12.95</v>
      </c>
      <c r="G2697" s="8">
        <f>SUMIF(Invoice_Line_Items!B:B,Invoices!A2697,Invoice_Line_Items!I:I)-(E2697-F2697)</f>
        <v>4.1999999999999993</v>
      </c>
      <c r="H2697" s="8">
        <f t="shared" si="84"/>
        <v>4</v>
      </c>
      <c r="I2697">
        <f t="shared" si="85"/>
        <v>2022</v>
      </c>
    </row>
    <row r="2698" spans="1:9" x14ac:dyDescent="0.15">
      <c r="A2698" t="s">
        <v>2802</v>
      </c>
      <c r="B2698" t="s">
        <v>23</v>
      </c>
      <c r="C2698" s="3">
        <v>0</v>
      </c>
      <c r="D2698" s="2">
        <v>44675.92644778009</v>
      </c>
      <c r="E2698" s="8">
        <f>(SUMIF(Invoice_Line_Items!B:B,Invoices!A2698,Invoice_Line_Items!G:G))</f>
        <v>26.650000000000002</v>
      </c>
      <c r="F2698" s="8">
        <f>(SUMIF(Invoice_Line_Items!B:B,Invoices!A2698,Invoice_Line_Items!G:G))*(1-C2698)</f>
        <v>26.650000000000002</v>
      </c>
      <c r="G2698" s="8">
        <f>SUMIF(Invoice_Line_Items!B:B,Invoices!A2698,Invoice_Line_Items!I:I)-(E2698-F2698)</f>
        <v>12.6</v>
      </c>
      <c r="H2698" s="8">
        <f t="shared" si="84"/>
        <v>4</v>
      </c>
      <c r="I2698">
        <f t="shared" si="85"/>
        <v>2022</v>
      </c>
    </row>
    <row r="2699" spans="1:9" x14ac:dyDescent="0.15">
      <c r="A2699" t="s">
        <v>2803</v>
      </c>
      <c r="B2699" t="s">
        <v>18</v>
      </c>
      <c r="C2699" s="3">
        <v>0</v>
      </c>
      <c r="D2699" s="2">
        <v>44676.230208212924</v>
      </c>
      <c r="E2699" s="8">
        <f>(SUMIF(Invoice_Line_Items!B:B,Invoices!A2699,Invoice_Line_Items!G:G))</f>
        <v>196.5</v>
      </c>
      <c r="F2699" s="8">
        <f>(SUMIF(Invoice_Line_Items!B:B,Invoices!A2699,Invoice_Line_Items!G:G))*(1-C2699)</f>
        <v>196.5</v>
      </c>
      <c r="G2699" s="8">
        <f>SUMIF(Invoice_Line_Items!B:B,Invoices!A2699,Invoice_Line_Items!I:I)-(E2699-F2699)</f>
        <v>65.75</v>
      </c>
      <c r="H2699" s="8">
        <f t="shared" si="84"/>
        <v>4</v>
      </c>
      <c r="I2699">
        <f t="shared" si="85"/>
        <v>2022</v>
      </c>
    </row>
    <row r="2700" spans="1:9" x14ac:dyDescent="0.15">
      <c r="A2700" t="s">
        <v>2804</v>
      </c>
      <c r="B2700" t="s">
        <v>24</v>
      </c>
      <c r="C2700" s="3">
        <v>0</v>
      </c>
      <c r="D2700" s="2">
        <v>44676.414664794</v>
      </c>
      <c r="E2700" s="8">
        <f>(SUMIF(Invoice_Line_Items!B:B,Invoices!A2700,Invoice_Line_Items!G:G))</f>
        <v>97.45</v>
      </c>
      <c r="F2700" s="8">
        <f>(SUMIF(Invoice_Line_Items!B:B,Invoices!A2700,Invoice_Line_Items!G:G))*(1-C2700)</f>
        <v>97.45</v>
      </c>
      <c r="G2700" s="8">
        <f>SUMIF(Invoice_Line_Items!B:B,Invoices!A2700,Invoice_Line_Items!I:I)-(E2700-F2700)</f>
        <v>30.700000000000003</v>
      </c>
      <c r="H2700" s="8">
        <f t="shared" si="84"/>
        <v>4</v>
      </c>
      <c r="I2700">
        <f t="shared" si="85"/>
        <v>2022</v>
      </c>
    </row>
    <row r="2701" spans="1:9" x14ac:dyDescent="0.15">
      <c r="A2701" t="s">
        <v>2805</v>
      </c>
      <c r="B2701" t="s">
        <v>20</v>
      </c>
      <c r="C2701" s="3">
        <v>0</v>
      </c>
      <c r="D2701" s="2">
        <v>44676.889444336099</v>
      </c>
      <c r="E2701" s="8">
        <f>(SUMIF(Invoice_Line_Items!B:B,Invoices!A2701,Invoice_Line_Items!G:G))</f>
        <v>4778.1499999999996</v>
      </c>
      <c r="F2701" s="8">
        <f>(SUMIF(Invoice_Line_Items!B:B,Invoices!A2701,Invoice_Line_Items!G:G))*(1-C2701)</f>
        <v>4778.1499999999996</v>
      </c>
      <c r="G2701" s="8">
        <f>SUMIF(Invoice_Line_Items!B:B,Invoices!A2701,Invoice_Line_Items!I:I)-(E2701-F2701)</f>
        <v>1666.4</v>
      </c>
      <c r="H2701" s="8">
        <f t="shared" si="84"/>
        <v>4</v>
      </c>
      <c r="I2701">
        <f t="shared" si="85"/>
        <v>2022</v>
      </c>
    </row>
    <row r="2702" spans="1:9" x14ac:dyDescent="0.15">
      <c r="A2702" t="s">
        <v>2806</v>
      </c>
      <c r="B2702" t="s">
        <v>29</v>
      </c>
      <c r="C2702" s="3">
        <v>0.1</v>
      </c>
      <c r="D2702" s="2">
        <v>44676.894087319299</v>
      </c>
      <c r="E2702" s="8">
        <f>(SUMIF(Invoice_Line_Items!B:B,Invoices!A2702,Invoice_Line_Items!G:G))</f>
        <v>107.39999999999999</v>
      </c>
      <c r="F2702" s="8">
        <f>(SUMIF(Invoice_Line_Items!B:B,Invoices!A2702,Invoice_Line_Items!G:G))*(1-C2702)</f>
        <v>96.66</v>
      </c>
      <c r="G2702" s="8">
        <f>SUMIF(Invoice_Line_Items!B:B,Invoices!A2702,Invoice_Line_Items!I:I)-(E2702-F2702)</f>
        <v>27.659999999999997</v>
      </c>
      <c r="H2702" s="8">
        <f t="shared" si="84"/>
        <v>4</v>
      </c>
      <c r="I2702">
        <f t="shared" si="85"/>
        <v>2022</v>
      </c>
    </row>
    <row r="2703" spans="1:9" x14ac:dyDescent="0.15">
      <c r="A2703" t="s">
        <v>2807</v>
      </c>
      <c r="B2703" t="s">
        <v>20</v>
      </c>
      <c r="C2703" s="3">
        <v>0.1</v>
      </c>
      <c r="D2703" s="2">
        <v>44677.203518232971</v>
      </c>
      <c r="E2703" s="8">
        <f>(SUMIF(Invoice_Line_Items!B:B,Invoices!A2703,Invoice_Line_Items!G:G))</f>
        <v>562.85</v>
      </c>
      <c r="F2703" s="8">
        <f>(SUMIF(Invoice_Line_Items!B:B,Invoices!A2703,Invoice_Line_Items!G:G))*(1-C2703)</f>
        <v>506.56500000000005</v>
      </c>
      <c r="G2703" s="8">
        <f>SUMIF(Invoice_Line_Items!B:B,Invoices!A2703,Invoice_Line_Items!I:I)-(E2703-F2703)</f>
        <v>156.01499999999999</v>
      </c>
      <c r="H2703" s="8">
        <f t="shared" si="84"/>
        <v>4</v>
      </c>
      <c r="I2703">
        <f t="shared" si="85"/>
        <v>2022</v>
      </c>
    </row>
    <row r="2704" spans="1:9" x14ac:dyDescent="0.15">
      <c r="A2704" t="s">
        <v>2808</v>
      </c>
      <c r="B2704" t="s">
        <v>19</v>
      </c>
      <c r="C2704" s="3">
        <v>0.1</v>
      </c>
      <c r="D2704" s="2">
        <v>44677.345047742587</v>
      </c>
      <c r="E2704" s="8">
        <f>(SUMIF(Invoice_Line_Items!B:B,Invoices!A2704,Invoice_Line_Items!G:G))</f>
        <v>479.2999999999999</v>
      </c>
      <c r="F2704" s="8">
        <f>(SUMIF(Invoice_Line_Items!B:B,Invoices!A2704,Invoice_Line_Items!G:G))*(1-C2704)</f>
        <v>431.36999999999989</v>
      </c>
      <c r="G2704" s="8">
        <f>SUMIF(Invoice_Line_Items!B:B,Invoices!A2704,Invoice_Line_Items!I:I)-(E2704-F2704)</f>
        <v>143.61999999999998</v>
      </c>
      <c r="H2704" s="8">
        <f t="shared" si="84"/>
        <v>4</v>
      </c>
      <c r="I2704">
        <f t="shared" si="85"/>
        <v>2022</v>
      </c>
    </row>
    <row r="2705" spans="1:9" x14ac:dyDescent="0.15">
      <c r="A2705" t="s">
        <v>2809</v>
      </c>
      <c r="B2705" t="s">
        <v>17</v>
      </c>
      <c r="C2705" s="3">
        <v>0.2</v>
      </c>
      <c r="D2705" s="2">
        <v>44677.703098361992</v>
      </c>
      <c r="E2705" s="8">
        <f>(SUMIF(Invoice_Line_Items!B:B,Invoices!A2705,Invoice_Line_Items!G:G))</f>
        <v>7983.0499999999993</v>
      </c>
      <c r="F2705" s="8">
        <f>(SUMIF(Invoice_Line_Items!B:B,Invoices!A2705,Invoice_Line_Items!G:G))*(1-C2705)</f>
        <v>6386.44</v>
      </c>
      <c r="G2705" s="8">
        <f>SUMIF(Invoice_Line_Items!B:B,Invoices!A2705,Invoice_Line_Items!I:I)-(E2705-F2705)</f>
        <v>958.03999999999951</v>
      </c>
      <c r="H2705" s="8">
        <f t="shared" si="84"/>
        <v>4</v>
      </c>
      <c r="I2705">
        <f t="shared" si="85"/>
        <v>2022</v>
      </c>
    </row>
    <row r="2706" spans="1:9" x14ac:dyDescent="0.15">
      <c r="A2706" t="s">
        <v>2810</v>
      </c>
      <c r="B2706" t="s">
        <v>17</v>
      </c>
      <c r="C2706" s="3">
        <v>0</v>
      </c>
      <c r="D2706" s="2">
        <v>44678.054116722713</v>
      </c>
      <c r="E2706" s="8">
        <f>(SUMIF(Invoice_Line_Items!B:B,Invoices!A2706,Invoice_Line_Items!G:G))</f>
        <v>49.85</v>
      </c>
      <c r="F2706" s="8">
        <f>(SUMIF(Invoice_Line_Items!B:B,Invoices!A2706,Invoice_Line_Items!G:G))*(1-C2706)</f>
        <v>49.85</v>
      </c>
      <c r="G2706" s="8">
        <f>SUMIF(Invoice_Line_Items!B:B,Invoices!A2706,Invoice_Line_Items!I:I)-(E2706-F2706)</f>
        <v>17.149999999999999</v>
      </c>
      <c r="H2706" s="8">
        <f t="shared" si="84"/>
        <v>4</v>
      </c>
      <c r="I2706">
        <f t="shared" si="85"/>
        <v>2022</v>
      </c>
    </row>
    <row r="2707" spans="1:9" x14ac:dyDescent="0.15">
      <c r="A2707" t="s">
        <v>2811</v>
      </c>
      <c r="B2707" t="s">
        <v>17</v>
      </c>
      <c r="C2707" s="3">
        <v>0.1</v>
      </c>
      <c r="D2707" s="2">
        <v>44678.22872214995</v>
      </c>
      <c r="E2707" s="8">
        <f>(SUMIF(Invoice_Line_Items!B:B,Invoices!A2707,Invoice_Line_Items!G:G))</f>
        <v>859.55</v>
      </c>
      <c r="F2707" s="8">
        <f>(SUMIF(Invoice_Line_Items!B:B,Invoices!A2707,Invoice_Line_Items!G:G))*(1-C2707)</f>
        <v>773.59500000000003</v>
      </c>
      <c r="G2707" s="8">
        <f>SUMIF(Invoice_Line_Items!B:B,Invoices!A2707,Invoice_Line_Items!I:I)-(E2707-F2707)</f>
        <v>228.995</v>
      </c>
      <c r="H2707" s="8">
        <f t="shared" si="84"/>
        <v>4</v>
      </c>
      <c r="I2707">
        <f t="shared" si="85"/>
        <v>2022</v>
      </c>
    </row>
    <row r="2708" spans="1:9" x14ac:dyDescent="0.15">
      <c r="A2708" t="s">
        <v>2812</v>
      </c>
      <c r="B2708" t="s">
        <v>29</v>
      </c>
      <c r="C2708" s="3">
        <v>0</v>
      </c>
      <c r="D2708" s="2">
        <v>44678.347169947359</v>
      </c>
      <c r="E2708" s="8">
        <f>(SUMIF(Invoice_Line_Items!B:B,Invoices!A2708,Invoice_Line_Items!G:G))</f>
        <v>429.7</v>
      </c>
      <c r="F2708" s="8">
        <f>(SUMIF(Invoice_Line_Items!B:B,Invoices!A2708,Invoice_Line_Items!G:G))*(1-C2708)</f>
        <v>429.7</v>
      </c>
      <c r="G2708" s="8">
        <f>SUMIF(Invoice_Line_Items!B:B,Invoices!A2708,Invoice_Line_Items!I:I)-(E2708-F2708)</f>
        <v>154.75</v>
      </c>
      <c r="H2708" s="8">
        <f t="shared" si="84"/>
        <v>4</v>
      </c>
      <c r="I2708">
        <f t="shared" si="85"/>
        <v>2022</v>
      </c>
    </row>
    <row r="2709" spans="1:9" x14ac:dyDescent="0.15">
      <c r="A2709" t="s">
        <v>2813</v>
      </c>
      <c r="B2709" t="s">
        <v>23</v>
      </c>
      <c r="C2709" s="3">
        <v>0</v>
      </c>
      <c r="D2709" s="2">
        <v>44678.509442957911</v>
      </c>
      <c r="E2709" s="8">
        <f>(SUMIF(Invoice_Line_Items!B:B,Invoices!A2709,Invoice_Line_Items!G:G))</f>
        <v>132.85</v>
      </c>
      <c r="F2709" s="8">
        <f>(SUMIF(Invoice_Line_Items!B:B,Invoices!A2709,Invoice_Line_Items!G:G))*(1-C2709)</f>
        <v>132.85</v>
      </c>
      <c r="G2709" s="8">
        <f>SUMIF(Invoice_Line_Items!B:B,Invoices!A2709,Invoice_Line_Items!I:I)-(E2709-F2709)</f>
        <v>30.599999999999991</v>
      </c>
      <c r="H2709" s="8">
        <f t="shared" si="84"/>
        <v>4</v>
      </c>
      <c r="I2709">
        <f t="shared" si="85"/>
        <v>2022</v>
      </c>
    </row>
    <row r="2710" spans="1:9" x14ac:dyDescent="0.15">
      <c r="A2710" t="s">
        <v>2814</v>
      </c>
      <c r="B2710" t="s">
        <v>25</v>
      </c>
      <c r="C2710" s="3">
        <v>0</v>
      </c>
      <c r="D2710" s="2">
        <v>44678.7740301944</v>
      </c>
      <c r="E2710" s="8">
        <f>(SUMIF(Invoice_Line_Items!B:B,Invoices!A2710,Invoice_Line_Items!G:G))</f>
        <v>41.599999999999994</v>
      </c>
      <c r="F2710" s="8">
        <f>(SUMIF(Invoice_Line_Items!B:B,Invoices!A2710,Invoice_Line_Items!G:G))*(1-C2710)</f>
        <v>41.599999999999994</v>
      </c>
      <c r="G2710" s="8">
        <f>SUMIF(Invoice_Line_Items!B:B,Invoices!A2710,Invoice_Line_Items!I:I)-(E2710-F2710)</f>
        <v>22.849999999999998</v>
      </c>
      <c r="H2710" s="8">
        <f t="shared" si="84"/>
        <v>4</v>
      </c>
      <c r="I2710">
        <f t="shared" si="85"/>
        <v>2022</v>
      </c>
    </row>
    <row r="2711" spans="1:9" x14ac:dyDescent="0.15">
      <c r="A2711" t="s">
        <v>2815</v>
      </c>
      <c r="B2711" t="s">
        <v>19</v>
      </c>
      <c r="C2711" s="3">
        <v>0.1</v>
      </c>
      <c r="D2711" s="2">
        <v>44678.907175582026</v>
      </c>
      <c r="E2711" s="8">
        <f>(SUMIF(Invoice_Line_Items!B:B,Invoices!A2711,Invoice_Line_Items!G:G))</f>
        <v>156.25</v>
      </c>
      <c r="F2711" s="8">
        <f>(SUMIF(Invoice_Line_Items!B:B,Invoices!A2711,Invoice_Line_Items!G:G))*(1-C2711)</f>
        <v>140.625</v>
      </c>
      <c r="G2711" s="8">
        <f>SUMIF(Invoice_Line_Items!B:B,Invoices!A2711,Invoice_Line_Items!I:I)-(E2711-F2711)</f>
        <v>14.724999999999987</v>
      </c>
      <c r="H2711" s="8">
        <f t="shared" si="84"/>
        <v>4</v>
      </c>
      <c r="I2711">
        <f t="shared" si="85"/>
        <v>2022</v>
      </c>
    </row>
    <row r="2712" spans="1:9" x14ac:dyDescent="0.15">
      <c r="A2712" t="s">
        <v>2816</v>
      </c>
      <c r="B2712" t="s">
        <v>23</v>
      </c>
      <c r="C2712" s="3">
        <v>0</v>
      </c>
      <c r="D2712" s="2">
        <v>44679.225952359113</v>
      </c>
      <c r="E2712" s="8">
        <f>(SUMIF(Invoice_Line_Items!B:B,Invoices!A2712,Invoice_Line_Items!G:G))</f>
        <v>1572.0500000000002</v>
      </c>
      <c r="F2712" s="8">
        <f>(SUMIF(Invoice_Line_Items!B:B,Invoices!A2712,Invoice_Line_Items!G:G))*(1-C2712)</f>
        <v>1572.0500000000002</v>
      </c>
      <c r="G2712" s="8">
        <f>SUMIF(Invoice_Line_Items!B:B,Invoices!A2712,Invoice_Line_Items!I:I)-(E2712-F2712)</f>
        <v>619.1500000000002</v>
      </c>
      <c r="H2712" s="8">
        <f t="shared" si="84"/>
        <v>4</v>
      </c>
      <c r="I2712">
        <f t="shared" si="85"/>
        <v>2022</v>
      </c>
    </row>
    <row r="2713" spans="1:9" x14ac:dyDescent="0.15">
      <c r="A2713" t="s">
        <v>2817</v>
      </c>
      <c r="B2713" t="s">
        <v>17</v>
      </c>
      <c r="C2713" s="3">
        <v>0</v>
      </c>
      <c r="D2713" s="2">
        <v>44679.498269123353</v>
      </c>
      <c r="E2713" s="8">
        <f>(SUMIF(Invoice_Line_Items!B:B,Invoices!A2713,Invoice_Line_Items!G:G))</f>
        <v>8.9499999999999993</v>
      </c>
      <c r="F2713" s="8">
        <f>(SUMIF(Invoice_Line_Items!B:B,Invoices!A2713,Invoice_Line_Items!G:G))*(1-C2713)</f>
        <v>8.9499999999999993</v>
      </c>
      <c r="G2713" s="8">
        <f>SUMIF(Invoice_Line_Items!B:B,Invoices!A2713,Invoice_Line_Items!I:I)-(E2713-F2713)</f>
        <v>5.6999999999999993</v>
      </c>
      <c r="H2713" s="8">
        <f t="shared" si="84"/>
        <v>4</v>
      </c>
      <c r="I2713">
        <f t="shared" si="85"/>
        <v>2022</v>
      </c>
    </row>
    <row r="2714" spans="1:9" x14ac:dyDescent="0.15">
      <c r="A2714" t="s">
        <v>2818</v>
      </c>
      <c r="B2714" t="s">
        <v>18</v>
      </c>
      <c r="C2714" s="3">
        <v>0.1</v>
      </c>
      <c r="D2714" s="2">
        <v>44679.795371811713</v>
      </c>
      <c r="E2714" s="8">
        <f>(SUMIF(Invoice_Line_Items!B:B,Invoices!A2714,Invoice_Line_Items!G:G))</f>
        <v>8.9499999999999993</v>
      </c>
      <c r="F2714" s="8">
        <f>(SUMIF(Invoice_Line_Items!B:B,Invoices!A2714,Invoice_Line_Items!G:G))*(1-C2714)</f>
        <v>8.0549999999999997</v>
      </c>
      <c r="G2714" s="8">
        <f>SUMIF(Invoice_Line_Items!B:B,Invoices!A2714,Invoice_Line_Items!I:I)-(E2714-F2714)</f>
        <v>4.8049999999999997</v>
      </c>
      <c r="H2714" s="8">
        <f t="shared" si="84"/>
        <v>4</v>
      </c>
      <c r="I2714">
        <f t="shared" si="85"/>
        <v>2022</v>
      </c>
    </row>
    <row r="2715" spans="1:9" x14ac:dyDescent="0.15">
      <c r="A2715" t="s">
        <v>2819</v>
      </c>
      <c r="B2715" t="s">
        <v>20</v>
      </c>
      <c r="C2715" s="3">
        <v>0</v>
      </c>
      <c r="D2715" s="2">
        <v>44679.839359845857</v>
      </c>
      <c r="E2715" s="8">
        <f>(SUMIF(Invoice_Line_Items!B:B,Invoices!A2715,Invoice_Line_Items!G:G))</f>
        <v>7997.95</v>
      </c>
      <c r="F2715" s="8">
        <f>(SUMIF(Invoice_Line_Items!B:B,Invoices!A2715,Invoice_Line_Items!G:G))*(1-C2715)</f>
        <v>7997.95</v>
      </c>
      <c r="G2715" s="8">
        <f>SUMIF(Invoice_Line_Items!B:B,Invoices!A2715,Invoice_Line_Items!I:I)-(E2715-F2715)</f>
        <v>2796.1500000000005</v>
      </c>
      <c r="H2715" s="8">
        <f t="shared" si="84"/>
        <v>4</v>
      </c>
      <c r="I2715">
        <f t="shared" si="85"/>
        <v>2022</v>
      </c>
    </row>
    <row r="2716" spans="1:9" x14ac:dyDescent="0.15">
      <c r="A2716" t="s">
        <v>2820</v>
      </c>
      <c r="B2716" t="s">
        <v>22</v>
      </c>
      <c r="C2716" s="3">
        <v>0</v>
      </c>
      <c r="D2716" s="2">
        <v>44680.099164643572</v>
      </c>
      <c r="E2716" s="8">
        <f>(SUMIF(Invoice_Line_Items!B:B,Invoices!A2716,Invoice_Line_Items!G:G))</f>
        <v>295.89999999999998</v>
      </c>
      <c r="F2716" s="8">
        <f>(SUMIF(Invoice_Line_Items!B:B,Invoices!A2716,Invoice_Line_Items!G:G))*(1-C2716)</f>
        <v>295.89999999999998</v>
      </c>
      <c r="G2716" s="8">
        <f>SUMIF(Invoice_Line_Items!B:B,Invoices!A2716,Invoice_Line_Items!I:I)-(E2716-F2716)</f>
        <v>108.75</v>
      </c>
      <c r="H2716" s="8">
        <f t="shared" si="84"/>
        <v>4</v>
      </c>
      <c r="I2716">
        <f t="shared" si="85"/>
        <v>2022</v>
      </c>
    </row>
    <row r="2717" spans="1:9" x14ac:dyDescent="0.15">
      <c r="A2717" t="s">
        <v>2821</v>
      </c>
      <c r="B2717" t="s">
        <v>24</v>
      </c>
      <c r="C2717" s="3">
        <v>0</v>
      </c>
      <c r="D2717" s="2">
        <v>44680.207372139106</v>
      </c>
      <c r="E2717" s="8">
        <f>(SUMIF(Invoice_Line_Items!B:B,Invoices!A2717,Invoice_Line_Items!G:G))</f>
        <v>17.899999999999999</v>
      </c>
      <c r="F2717" s="8">
        <f>(SUMIF(Invoice_Line_Items!B:B,Invoices!A2717,Invoice_Line_Items!G:G))*(1-C2717)</f>
        <v>17.899999999999999</v>
      </c>
      <c r="G2717" s="8">
        <f>SUMIF(Invoice_Line_Items!B:B,Invoices!A2717,Invoice_Line_Items!I:I)-(E2717-F2717)</f>
        <v>11.399999999999999</v>
      </c>
      <c r="H2717" s="8">
        <f t="shared" si="84"/>
        <v>4</v>
      </c>
      <c r="I2717">
        <f t="shared" si="85"/>
        <v>2022</v>
      </c>
    </row>
    <row r="2718" spans="1:9" x14ac:dyDescent="0.15">
      <c r="A2718" t="s">
        <v>2822</v>
      </c>
      <c r="B2718" t="s">
        <v>19</v>
      </c>
      <c r="C2718" s="3">
        <v>0</v>
      </c>
      <c r="D2718" s="2">
        <v>44680.256896720202</v>
      </c>
      <c r="E2718" s="8">
        <f>(SUMIF(Invoice_Line_Items!B:B,Invoices!A2718,Invoice_Line_Items!G:G))</f>
        <v>359.35</v>
      </c>
      <c r="F2718" s="8">
        <f>(SUMIF(Invoice_Line_Items!B:B,Invoices!A2718,Invoice_Line_Items!G:G))*(1-C2718)</f>
        <v>359.35</v>
      </c>
      <c r="G2718" s="8">
        <f>SUMIF(Invoice_Line_Items!B:B,Invoices!A2718,Invoice_Line_Items!I:I)-(E2718-F2718)</f>
        <v>114.35</v>
      </c>
      <c r="H2718" s="8">
        <f t="shared" si="84"/>
        <v>4</v>
      </c>
      <c r="I2718">
        <f t="shared" si="85"/>
        <v>2022</v>
      </c>
    </row>
    <row r="2719" spans="1:9" x14ac:dyDescent="0.15">
      <c r="A2719" t="s">
        <v>2823</v>
      </c>
      <c r="B2719" t="s">
        <v>19</v>
      </c>
      <c r="C2719" s="3">
        <v>0</v>
      </c>
      <c r="D2719" s="2">
        <v>44680.303844155773</v>
      </c>
      <c r="E2719" s="8">
        <f>(SUMIF(Invoice_Line_Items!B:B,Invoices!A2719,Invoice_Line_Items!G:G))</f>
        <v>4104.8999999999996</v>
      </c>
      <c r="F2719" s="8">
        <f>(SUMIF(Invoice_Line_Items!B:B,Invoices!A2719,Invoice_Line_Items!G:G))*(1-C2719)</f>
        <v>4104.8999999999996</v>
      </c>
      <c r="G2719" s="8">
        <f>SUMIF(Invoice_Line_Items!B:B,Invoices!A2719,Invoice_Line_Items!I:I)-(E2719-F2719)</f>
        <v>1448.4000000000003</v>
      </c>
      <c r="H2719" s="8">
        <f t="shared" si="84"/>
        <v>4</v>
      </c>
      <c r="I2719">
        <f t="shared" si="85"/>
        <v>2022</v>
      </c>
    </row>
    <row r="2720" spans="1:9" x14ac:dyDescent="0.15">
      <c r="A2720" t="s">
        <v>2824</v>
      </c>
      <c r="B2720" t="s">
        <v>17</v>
      </c>
      <c r="C2720" s="3">
        <v>0</v>
      </c>
      <c r="D2720" s="2">
        <v>44680.65650097344</v>
      </c>
      <c r="E2720" s="8">
        <f>(SUMIF(Invoice_Line_Items!B:B,Invoices!A2720,Invoice_Line_Items!G:G))</f>
        <v>128.4</v>
      </c>
      <c r="F2720" s="8">
        <f>(SUMIF(Invoice_Line_Items!B:B,Invoices!A2720,Invoice_Line_Items!G:G))*(1-C2720)</f>
        <v>128.4</v>
      </c>
      <c r="G2720" s="8">
        <f>SUMIF(Invoice_Line_Items!B:B,Invoices!A2720,Invoice_Line_Items!I:I)-(E2720-F2720)</f>
        <v>75.199999999999989</v>
      </c>
      <c r="H2720" s="8">
        <f t="shared" si="84"/>
        <v>4</v>
      </c>
      <c r="I2720">
        <f t="shared" si="85"/>
        <v>2022</v>
      </c>
    </row>
    <row r="2721" spans="1:9" x14ac:dyDescent="0.15">
      <c r="A2721" t="s">
        <v>2825</v>
      </c>
      <c r="B2721" t="s">
        <v>19</v>
      </c>
      <c r="C2721" s="3">
        <v>0.2</v>
      </c>
      <c r="D2721" s="2">
        <v>44680.779603945222</v>
      </c>
      <c r="E2721" s="8">
        <f>(SUMIF(Invoice_Line_Items!B:B,Invoices!A2721,Invoice_Line_Items!G:G))</f>
        <v>29.5</v>
      </c>
      <c r="F2721" s="8">
        <f>(SUMIF(Invoice_Line_Items!B:B,Invoices!A2721,Invoice_Line_Items!G:G))*(1-C2721)</f>
        <v>23.6</v>
      </c>
      <c r="G2721" s="8">
        <f>SUMIF(Invoice_Line_Items!B:B,Invoices!A2721,Invoice_Line_Items!I:I)-(E2721-F2721)</f>
        <v>5.6000000000000032</v>
      </c>
      <c r="H2721" s="8">
        <f t="shared" si="84"/>
        <v>4</v>
      </c>
      <c r="I2721">
        <f t="shared" si="85"/>
        <v>2022</v>
      </c>
    </row>
    <row r="2722" spans="1:9" x14ac:dyDescent="0.15">
      <c r="A2722" t="s">
        <v>2826</v>
      </c>
      <c r="B2722" t="s">
        <v>20</v>
      </c>
      <c r="C2722" s="3">
        <v>0.2</v>
      </c>
      <c r="D2722" s="2">
        <v>44681.232990312143</v>
      </c>
      <c r="E2722" s="8">
        <f>(SUMIF(Invoice_Line_Items!B:B,Invoices!A2722,Invoice_Line_Items!G:G))</f>
        <v>4000.45</v>
      </c>
      <c r="F2722" s="8">
        <f>(SUMIF(Invoice_Line_Items!B:B,Invoices!A2722,Invoice_Line_Items!G:G))*(1-C2722)</f>
        <v>3200.36</v>
      </c>
      <c r="G2722" s="8">
        <f>SUMIF(Invoice_Line_Items!B:B,Invoices!A2722,Invoice_Line_Items!I:I)-(E2722-F2722)</f>
        <v>598.56000000000063</v>
      </c>
      <c r="H2722" s="8">
        <f t="shared" si="84"/>
        <v>4</v>
      </c>
      <c r="I2722">
        <f t="shared" si="85"/>
        <v>2022</v>
      </c>
    </row>
    <row r="2723" spans="1:9" x14ac:dyDescent="0.15">
      <c r="A2723" t="s">
        <v>2827</v>
      </c>
      <c r="B2723" t="s">
        <v>21</v>
      </c>
      <c r="C2723" s="3">
        <v>0</v>
      </c>
      <c r="D2723" s="2">
        <v>44681.649493823708</v>
      </c>
      <c r="E2723" s="8">
        <f>(SUMIF(Invoice_Line_Items!B:B,Invoices!A2723,Invoice_Line_Items!G:G))</f>
        <v>1201.5999999999999</v>
      </c>
      <c r="F2723" s="8">
        <f>(SUMIF(Invoice_Line_Items!B:B,Invoices!A2723,Invoice_Line_Items!G:G))*(1-C2723)</f>
        <v>1201.5999999999999</v>
      </c>
      <c r="G2723" s="8">
        <f>SUMIF(Invoice_Line_Items!B:B,Invoices!A2723,Invoice_Line_Items!I:I)-(E2723-F2723)</f>
        <v>523.19999999999993</v>
      </c>
      <c r="H2723" s="8">
        <f t="shared" si="84"/>
        <v>4</v>
      </c>
      <c r="I2723">
        <f t="shared" si="85"/>
        <v>2022</v>
      </c>
    </row>
    <row r="2724" spans="1:9" x14ac:dyDescent="0.15">
      <c r="A2724" t="s">
        <v>2828</v>
      </c>
      <c r="B2724" t="s">
        <v>21</v>
      </c>
      <c r="C2724" s="3">
        <v>0</v>
      </c>
      <c r="D2724" s="2">
        <v>44681.979376898045</v>
      </c>
      <c r="E2724" s="8">
        <f>(SUMIF(Invoice_Line_Items!B:B,Invoices!A2724,Invoice_Line_Items!G:G))</f>
        <v>1661.15</v>
      </c>
      <c r="F2724" s="8">
        <f>(SUMIF(Invoice_Line_Items!B:B,Invoices!A2724,Invoice_Line_Items!G:G))*(1-C2724)</f>
        <v>1661.15</v>
      </c>
      <c r="G2724" s="8">
        <f>SUMIF(Invoice_Line_Items!B:B,Invoices!A2724,Invoice_Line_Items!I:I)-(E2724-F2724)</f>
        <v>622.94999999999993</v>
      </c>
      <c r="H2724" s="8">
        <f t="shared" si="84"/>
        <v>4</v>
      </c>
      <c r="I2724">
        <f t="shared" si="85"/>
        <v>2022</v>
      </c>
    </row>
    <row r="2725" spans="1:9" x14ac:dyDescent="0.15">
      <c r="A2725" t="s">
        <v>2829</v>
      </c>
      <c r="B2725" t="s">
        <v>21</v>
      </c>
      <c r="C2725" s="3">
        <v>0</v>
      </c>
      <c r="D2725" s="2">
        <v>44682.08879627788</v>
      </c>
      <c r="E2725" s="8">
        <f>(SUMIF(Invoice_Line_Items!B:B,Invoices!A2725,Invoice_Line_Items!G:G))</f>
        <v>257.7</v>
      </c>
      <c r="F2725" s="8">
        <f>(SUMIF(Invoice_Line_Items!B:B,Invoices!A2725,Invoice_Line_Items!G:G))*(1-C2725)</f>
        <v>257.7</v>
      </c>
      <c r="G2725" s="8">
        <f>SUMIF(Invoice_Line_Items!B:B,Invoices!A2725,Invoice_Line_Items!I:I)-(E2725-F2725)</f>
        <v>86.7</v>
      </c>
      <c r="H2725" s="8">
        <f t="shared" si="84"/>
        <v>5</v>
      </c>
      <c r="I2725">
        <f t="shared" si="85"/>
        <v>2022</v>
      </c>
    </row>
    <row r="2726" spans="1:9" x14ac:dyDescent="0.15">
      <c r="A2726" t="s">
        <v>2830</v>
      </c>
      <c r="B2726" t="s">
        <v>24</v>
      </c>
      <c r="C2726" s="3">
        <v>0.1</v>
      </c>
      <c r="D2726" s="2">
        <v>44682.529423633052</v>
      </c>
      <c r="E2726" s="8">
        <f>(SUMIF(Invoice_Line_Items!B:B,Invoices!A2726,Invoice_Line_Items!G:G))</f>
        <v>122.55000000000001</v>
      </c>
      <c r="F2726" s="8">
        <f>(SUMIF(Invoice_Line_Items!B:B,Invoices!A2726,Invoice_Line_Items!G:G))*(1-C2726)</f>
        <v>110.29500000000002</v>
      </c>
      <c r="G2726" s="8">
        <f>SUMIF(Invoice_Line_Items!B:B,Invoices!A2726,Invoice_Line_Items!I:I)-(E2726-F2726)</f>
        <v>45.14500000000001</v>
      </c>
      <c r="H2726" s="8">
        <f t="shared" si="84"/>
        <v>5</v>
      </c>
      <c r="I2726">
        <f t="shared" si="85"/>
        <v>2022</v>
      </c>
    </row>
    <row r="2727" spans="1:9" x14ac:dyDescent="0.15">
      <c r="A2727" t="s">
        <v>2831</v>
      </c>
      <c r="B2727" t="s">
        <v>29</v>
      </c>
      <c r="C2727" s="3">
        <v>0.1</v>
      </c>
      <c r="D2727" s="2">
        <v>44682.797145780227</v>
      </c>
      <c r="E2727" s="8">
        <f>(SUMIF(Invoice_Line_Items!B:B,Invoices!A2727,Invoice_Line_Items!G:G))</f>
        <v>1711.8000000000002</v>
      </c>
      <c r="F2727" s="8">
        <f>(SUMIF(Invoice_Line_Items!B:B,Invoices!A2727,Invoice_Line_Items!G:G))*(1-C2727)</f>
        <v>1540.6200000000001</v>
      </c>
      <c r="G2727" s="8">
        <f>SUMIF(Invoice_Line_Items!B:B,Invoices!A2727,Invoice_Line_Items!I:I)-(E2727-F2727)</f>
        <v>469.16999999999996</v>
      </c>
      <c r="H2727" s="8">
        <f t="shared" si="84"/>
        <v>5</v>
      </c>
      <c r="I2727">
        <f t="shared" si="85"/>
        <v>2022</v>
      </c>
    </row>
    <row r="2728" spans="1:9" x14ac:dyDescent="0.15">
      <c r="A2728" t="s">
        <v>2832</v>
      </c>
      <c r="B2728" t="s">
        <v>21</v>
      </c>
      <c r="C2728" s="3">
        <v>0</v>
      </c>
      <c r="D2728" s="2">
        <v>44683.28304202202</v>
      </c>
      <c r="E2728" s="8">
        <f>(SUMIF(Invoice_Line_Items!B:B,Invoices!A2728,Invoice_Line_Items!G:G))</f>
        <v>1905.4499999999998</v>
      </c>
      <c r="F2728" s="8">
        <f>(SUMIF(Invoice_Line_Items!B:B,Invoices!A2728,Invoice_Line_Items!G:G))*(1-C2728)</f>
        <v>1905.4499999999998</v>
      </c>
      <c r="G2728" s="8">
        <f>SUMIF(Invoice_Line_Items!B:B,Invoices!A2728,Invoice_Line_Items!I:I)-(E2728-F2728)</f>
        <v>718.9</v>
      </c>
      <c r="H2728" s="8">
        <f t="shared" si="84"/>
        <v>5</v>
      </c>
      <c r="I2728">
        <f t="shared" si="85"/>
        <v>2022</v>
      </c>
    </row>
    <row r="2729" spans="1:9" x14ac:dyDescent="0.15">
      <c r="A2729" t="s">
        <v>2833</v>
      </c>
      <c r="B2729" t="s">
        <v>17</v>
      </c>
      <c r="C2729" s="3">
        <v>0</v>
      </c>
      <c r="D2729" s="2">
        <v>44683.370564210578</v>
      </c>
      <c r="E2729" s="8">
        <f>(SUMIF(Invoice_Line_Items!B:B,Invoices!A2729,Invoice_Line_Items!G:G))</f>
        <v>27.849999999999998</v>
      </c>
      <c r="F2729" s="8">
        <f>(SUMIF(Invoice_Line_Items!B:B,Invoices!A2729,Invoice_Line_Items!G:G))*(1-C2729)</f>
        <v>27.849999999999998</v>
      </c>
      <c r="G2729" s="8">
        <f>SUMIF(Invoice_Line_Items!B:B,Invoices!A2729,Invoice_Line_Items!I:I)-(E2729-F2729)</f>
        <v>10.849999999999998</v>
      </c>
      <c r="H2729" s="8">
        <f t="shared" si="84"/>
        <v>5</v>
      </c>
      <c r="I2729">
        <f t="shared" si="85"/>
        <v>2022</v>
      </c>
    </row>
    <row r="2730" spans="1:9" x14ac:dyDescent="0.15">
      <c r="A2730" t="s">
        <v>2834</v>
      </c>
      <c r="B2730" t="s">
        <v>20</v>
      </c>
      <c r="C2730" s="3">
        <v>0.1</v>
      </c>
      <c r="D2730" s="2">
        <v>44683.791679225425</v>
      </c>
      <c r="E2730" s="8">
        <f>(SUMIF(Invoice_Line_Items!B:B,Invoices!A2730,Invoice_Line_Items!G:G))</f>
        <v>282.25</v>
      </c>
      <c r="F2730" s="8">
        <f>(SUMIF(Invoice_Line_Items!B:B,Invoices!A2730,Invoice_Line_Items!G:G))*(1-C2730)</f>
        <v>254.02500000000001</v>
      </c>
      <c r="G2730" s="8">
        <f>SUMIF(Invoice_Line_Items!B:B,Invoices!A2730,Invoice_Line_Items!I:I)-(E2730-F2730)</f>
        <v>93.775000000000006</v>
      </c>
      <c r="H2730" s="8">
        <f t="shared" si="84"/>
        <v>5</v>
      </c>
      <c r="I2730">
        <f t="shared" si="85"/>
        <v>2022</v>
      </c>
    </row>
    <row r="2731" spans="1:9" x14ac:dyDescent="0.15">
      <c r="A2731" t="s">
        <v>2835</v>
      </c>
      <c r="B2731" t="s">
        <v>17</v>
      </c>
      <c r="C2731" s="3">
        <v>0</v>
      </c>
      <c r="D2731" s="2">
        <v>44683.885108728195</v>
      </c>
      <c r="E2731" s="8">
        <f>(SUMIF(Invoice_Line_Items!B:B,Invoices!A2731,Invoice_Line_Items!G:G))</f>
        <v>940.7</v>
      </c>
      <c r="F2731" s="8">
        <f>(SUMIF(Invoice_Line_Items!B:B,Invoices!A2731,Invoice_Line_Items!G:G))*(1-C2731)</f>
        <v>940.7</v>
      </c>
      <c r="G2731" s="8">
        <f>SUMIF(Invoice_Line_Items!B:B,Invoices!A2731,Invoice_Line_Items!I:I)-(E2731-F2731)</f>
        <v>329.89999999999992</v>
      </c>
      <c r="H2731" s="8">
        <f t="shared" si="84"/>
        <v>5</v>
      </c>
      <c r="I2731">
        <f t="shared" si="85"/>
        <v>2022</v>
      </c>
    </row>
    <row r="2732" spans="1:9" x14ac:dyDescent="0.15">
      <c r="A2732" t="s">
        <v>2836</v>
      </c>
      <c r="B2732" t="s">
        <v>22</v>
      </c>
      <c r="C2732" s="3">
        <v>0</v>
      </c>
      <c r="D2732" s="2">
        <v>44684.270811470713</v>
      </c>
      <c r="E2732" s="8">
        <f>(SUMIF(Invoice_Line_Items!B:B,Invoices!A2732,Invoice_Line_Items!G:G))</f>
        <v>19.95</v>
      </c>
      <c r="F2732" s="8">
        <f>(SUMIF(Invoice_Line_Items!B:B,Invoices!A2732,Invoice_Line_Items!G:G))*(1-C2732)</f>
        <v>19.95</v>
      </c>
      <c r="G2732" s="8">
        <f>SUMIF(Invoice_Line_Items!B:B,Invoices!A2732,Invoice_Line_Items!I:I)-(E2732-F2732)</f>
        <v>7.4499999999999993</v>
      </c>
      <c r="H2732" s="8">
        <f t="shared" si="84"/>
        <v>5</v>
      </c>
      <c r="I2732">
        <f t="shared" si="85"/>
        <v>2022</v>
      </c>
    </row>
    <row r="2733" spans="1:9" x14ac:dyDescent="0.15">
      <c r="A2733" t="s">
        <v>2837</v>
      </c>
      <c r="B2733" t="s">
        <v>21</v>
      </c>
      <c r="C2733" s="3">
        <v>0</v>
      </c>
      <c r="D2733" s="2">
        <v>44684.517614565768</v>
      </c>
      <c r="E2733" s="8">
        <f>(SUMIF(Invoice_Line_Items!B:B,Invoices!A2733,Invoice_Line_Items!G:G))</f>
        <v>109.45</v>
      </c>
      <c r="F2733" s="8">
        <f>(SUMIF(Invoice_Line_Items!B:B,Invoices!A2733,Invoice_Line_Items!G:G))*(1-C2733)</f>
        <v>109.45</v>
      </c>
      <c r="G2733" s="8">
        <f>SUMIF(Invoice_Line_Items!B:B,Invoices!A2733,Invoice_Line_Items!I:I)-(E2733-F2733)</f>
        <v>64.449999999999989</v>
      </c>
      <c r="H2733" s="8">
        <f t="shared" si="84"/>
        <v>5</v>
      </c>
      <c r="I2733">
        <f t="shared" si="85"/>
        <v>2022</v>
      </c>
    </row>
    <row r="2734" spans="1:9" x14ac:dyDescent="0.15">
      <c r="A2734" t="s">
        <v>2838</v>
      </c>
      <c r="B2734" t="s">
        <v>17</v>
      </c>
      <c r="C2734" s="3">
        <v>0</v>
      </c>
      <c r="D2734" s="2">
        <v>44684.803012253848</v>
      </c>
      <c r="E2734" s="8">
        <f>(SUMIF(Invoice_Line_Items!B:B,Invoices!A2734,Invoice_Line_Items!G:G))</f>
        <v>1915.6000000000004</v>
      </c>
      <c r="F2734" s="8">
        <f>(SUMIF(Invoice_Line_Items!B:B,Invoices!A2734,Invoice_Line_Items!G:G))*(1-C2734)</f>
        <v>1915.6000000000004</v>
      </c>
      <c r="G2734" s="8">
        <f>SUMIF(Invoice_Line_Items!B:B,Invoices!A2734,Invoice_Line_Items!I:I)-(E2734-F2734)</f>
        <v>755.90000000000009</v>
      </c>
      <c r="H2734" s="8">
        <f t="shared" si="84"/>
        <v>5</v>
      </c>
      <c r="I2734">
        <f t="shared" si="85"/>
        <v>2022</v>
      </c>
    </row>
    <row r="2735" spans="1:9" x14ac:dyDescent="0.15">
      <c r="A2735" t="s">
        <v>2839</v>
      </c>
      <c r="B2735" t="s">
        <v>17</v>
      </c>
      <c r="C2735" s="3">
        <v>0</v>
      </c>
      <c r="D2735" s="2">
        <v>44685.098145305034</v>
      </c>
      <c r="E2735" s="8">
        <f>(SUMIF(Invoice_Line_Items!B:B,Invoices!A2735,Invoice_Line_Items!G:G))</f>
        <v>3898.4999999999995</v>
      </c>
      <c r="F2735" s="8">
        <f>(SUMIF(Invoice_Line_Items!B:B,Invoices!A2735,Invoice_Line_Items!G:G))*(1-C2735)</f>
        <v>3898.4999999999995</v>
      </c>
      <c r="G2735" s="8">
        <f>SUMIF(Invoice_Line_Items!B:B,Invoices!A2735,Invoice_Line_Items!I:I)-(E2735-F2735)</f>
        <v>1213.4999999999995</v>
      </c>
      <c r="H2735" s="8">
        <f t="shared" si="84"/>
        <v>5</v>
      </c>
      <c r="I2735">
        <f t="shared" si="85"/>
        <v>2022</v>
      </c>
    </row>
    <row r="2736" spans="1:9" x14ac:dyDescent="0.15">
      <c r="A2736" t="s">
        <v>2840</v>
      </c>
      <c r="B2736" t="s">
        <v>23</v>
      </c>
      <c r="C2736" s="3">
        <v>0</v>
      </c>
      <c r="D2736" s="2">
        <v>44685.592990139783</v>
      </c>
      <c r="E2736" s="8">
        <f>(SUMIF(Invoice_Line_Items!B:B,Invoices!A2736,Invoice_Line_Items!G:G))</f>
        <v>273.3</v>
      </c>
      <c r="F2736" s="8">
        <f>(SUMIF(Invoice_Line_Items!B:B,Invoices!A2736,Invoice_Line_Items!G:G))*(1-C2736)</f>
        <v>273.3</v>
      </c>
      <c r="G2736" s="8">
        <f>SUMIF(Invoice_Line_Items!B:B,Invoices!A2736,Invoice_Line_Items!I:I)-(E2736-F2736)</f>
        <v>89.350000000000009</v>
      </c>
      <c r="H2736" s="8">
        <f t="shared" si="84"/>
        <v>5</v>
      </c>
      <c r="I2736">
        <f t="shared" si="85"/>
        <v>2022</v>
      </c>
    </row>
    <row r="2737" spans="1:9" x14ac:dyDescent="0.15">
      <c r="A2737" t="s">
        <v>2841</v>
      </c>
      <c r="B2737" t="s">
        <v>29</v>
      </c>
      <c r="C2737" s="3">
        <v>0</v>
      </c>
      <c r="D2737" s="2">
        <v>44685.881449196568</v>
      </c>
      <c r="E2737" s="8">
        <f>(SUMIF(Invoice_Line_Items!B:B,Invoices!A2737,Invoice_Line_Items!G:G))</f>
        <v>53.699999999999996</v>
      </c>
      <c r="F2737" s="8">
        <f>(SUMIF(Invoice_Line_Items!B:B,Invoices!A2737,Invoice_Line_Items!G:G))*(1-C2737)</f>
        <v>53.699999999999996</v>
      </c>
      <c r="G2737" s="8">
        <f>SUMIF(Invoice_Line_Items!B:B,Invoices!A2737,Invoice_Line_Items!I:I)-(E2737-F2737)</f>
        <v>19.199999999999996</v>
      </c>
      <c r="H2737" s="8">
        <f t="shared" si="84"/>
        <v>5</v>
      </c>
      <c r="I2737">
        <f t="shared" si="85"/>
        <v>2022</v>
      </c>
    </row>
    <row r="2738" spans="1:9" x14ac:dyDescent="0.15">
      <c r="A2738" t="s">
        <v>2842</v>
      </c>
      <c r="B2738" t="s">
        <v>20</v>
      </c>
      <c r="C2738" s="3">
        <v>0</v>
      </c>
      <c r="D2738" s="2">
        <v>44685.969152206439</v>
      </c>
      <c r="E2738" s="8">
        <f>(SUMIF(Invoice_Line_Items!B:B,Invoices!A2738,Invoice_Line_Items!G:G))</f>
        <v>599.75000000000011</v>
      </c>
      <c r="F2738" s="8">
        <f>(SUMIF(Invoice_Line_Items!B:B,Invoices!A2738,Invoice_Line_Items!G:G))*(1-C2738)</f>
        <v>599.75000000000011</v>
      </c>
      <c r="G2738" s="8">
        <f>SUMIF(Invoice_Line_Items!B:B,Invoices!A2738,Invoice_Line_Items!I:I)-(E2738-F2738)</f>
        <v>212.95000000000002</v>
      </c>
      <c r="H2738" s="8">
        <f t="shared" si="84"/>
        <v>5</v>
      </c>
      <c r="I2738">
        <f t="shared" si="85"/>
        <v>2022</v>
      </c>
    </row>
    <row r="2739" spans="1:9" x14ac:dyDescent="0.15">
      <c r="A2739" t="s">
        <v>2843</v>
      </c>
      <c r="B2739" t="s">
        <v>17</v>
      </c>
      <c r="C2739" s="3">
        <v>0.1</v>
      </c>
      <c r="D2739" s="2">
        <v>44686.037729492127</v>
      </c>
      <c r="E2739" s="8">
        <f>(SUMIF(Invoice_Line_Items!B:B,Invoices!A2739,Invoice_Line_Items!G:G))</f>
        <v>812.95</v>
      </c>
      <c r="F2739" s="8">
        <f>(SUMIF(Invoice_Line_Items!B:B,Invoices!A2739,Invoice_Line_Items!G:G))*(1-C2739)</f>
        <v>731.65500000000009</v>
      </c>
      <c r="G2739" s="8">
        <f>SUMIF(Invoice_Line_Items!B:B,Invoices!A2739,Invoice_Line_Items!I:I)-(E2739-F2739)</f>
        <v>200.70500000000004</v>
      </c>
      <c r="H2739" s="8">
        <f t="shared" si="84"/>
        <v>5</v>
      </c>
      <c r="I2739">
        <f t="shared" si="85"/>
        <v>2022</v>
      </c>
    </row>
    <row r="2740" spans="1:9" x14ac:dyDescent="0.15">
      <c r="A2740" t="s">
        <v>2844</v>
      </c>
      <c r="B2740" t="s">
        <v>20</v>
      </c>
      <c r="C2740" s="3">
        <v>0</v>
      </c>
      <c r="D2740" s="2">
        <v>44686.087820480432</v>
      </c>
      <c r="E2740" s="8">
        <f>(SUMIF(Invoice_Line_Items!B:B,Invoices!A2740,Invoice_Line_Items!G:G))</f>
        <v>51.8</v>
      </c>
      <c r="F2740" s="8">
        <f>(SUMIF(Invoice_Line_Items!B:B,Invoices!A2740,Invoice_Line_Items!G:G))*(1-C2740)</f>
        <v>51.8</v>
      </c>
      <c r="G2740" s="8">
        <f>SUMIF(Invoice_Line_Items!B:B,Invoices!A2740,Invoice_Line_Items!I:I)-(E2740-F2740)</f>
        <v>21.749999999999996</v>
      </c>
      <c r="H2740" s="8">
        <f t="shared" si="84"/>
        <v>5</v>
      </c>
      <c r="I2740">
        <f t="shared" si="85"/>
        <v>2022</v>
      </c>
    </row>
    <row r="2741" spans="1:9" x14ac:dyDescent="0.15">
      <c r="A2741" t="s">
        <v>2845</v>
      </c>
      <c r="B2741" t="s">
        <v>21</v>
      </c>
      <c r="C2741" s="3">
        <v>0.1</v>
      </c>
      <c r="D2741" s="2">
        <v>44686.20054444635</v>
      </c>
      <c r="E2741" s="8">
        <f>(SUMIF(Invoice_Line_Items!B:B,Invoices!A2741,Invoice_Line_Items!G:G))</f>
        <v>1950.85</v>
      </c>
      <c r="F2741" s="8">
        <f>(SUMIF(Invoice_Line_Items!B:B,Invoices!A2741,Invoice_Line_Items!G:G))*(1-C2741)</f>
        <v>1755.7649999999999</v>
      </c>
      <c r="G2741" s="8">
        <f>SUMIF(Invoice_Line_Items!B:B,Invoices!A2741,Invoice_Line_Items!I:I)-(E2741-F2741)</f>
        <v>443.96499999999992</v>
      </c>
      <c r="H2741" s="8">
        <f t="shared" si="84"/>
        <v>5</v>
      </c>
      <c r="I2741">
        <f t="shared" si="85"/>
        <v>2022</v>
      </c>
    </row>
    <row r="2742" spans="1:9" x14ac:dyDescent="0.15">
      <c r="A2742" t="s">
        <v>2846</v>
      </c>
      <c r="B2742" t="s">
        <v>21</v>
      </c>
      <c r="C2742" s="3">
        <v>0</v>
      </c>
      <c r="D2742" s="2">
        <v>44686.598733241888</v>
      </c>
      <c r="E2742" s="8">
        <f>(SUMIF(Invoice_Line_Items!B:B,Invoices!A2742,Invoice_Line_Items!G:G))</f>
        <v>7783.6999999999989</v>
      </c>
      <c r="F2742" s="8">
        <f>(SUMIF(Invoice_Line_Items!B:B,Invoices!A2742,Invoice_Line_Items!G:G))*(1-C2742)</f>
        <v>7783.6999999999989</v>
      </c>
      <c r="G2742" s="8">
        <f>SUMIF(Invoice_Line_Items!B:B,Invoices!A2742,Invoice_Line_Items!I:I)-(E2742-F2742)</f>
        <v>3094.5499999999997</v>
      </c>
      <c r="H2742" s="8">
        <f t="shared" si="84"/>
        <v>5</v>
      </c>
      <c r="I2742">
        <f t="shared" si="85"/>
        <v>2022</v>
      </c>
    </row>
    <row r="2743" spans="1:9" x14ac:dyDescent="0.15">
      <c r="A2743" t="s">
        <v>2847</v>
      </c>
      <c r="B2743" t="s">
        <v>18</v>
      </c>
      <c r="C2743" s="3">
        <v>0</v>
      </c>
      <c r="D2743" s="2">
        <v>44687.000150499553</v>
      </c>
      <c r="E2743" s="8">
        <f>(SUMIF(Invoice_Line_Items!B:B,Invoices!A2743,Invoice_Line_Items!G:G))</f>
        <v>639.6</v>
      </c>
      <c r="F2743" s="8">
        <f>(SUMIF(Invoice_Line_Items!B:B,Invoices!A2743,Invoice_Line_Items!G:G))*(1-C2743)</f>
        <v>639.6</v>
      </c>
      <c r="G2743" s="8">
        <f>SUMIF(Invoice_Line_Items!B:B,Invoices!A2743,Invoice_Line_Items!I:I)-(E2743-F2743)</f>
        <v>223.60000000000002</v>
      </c>
      <c r="H2743" s="8">
        <f t="shared" si="84"/>
        <v>5</v>
      </c>
      <c r="I2743">
        <f t="shared" si="85"/>
        <v>2022</v>
      </c>
    </row>
    <row r="2744" spans="1:9" x14ac:dyDescent="0.15">
      <c r="A2744" t="s">
        <v>2848</v>
      </c>
      <c r="B2744" t="s">
        <v>17</v>
      </c>
      <c r="C2744" s="3">
        <v>0</v>
      </c>
      <c r="D2744" s="2">
        <v>44687.030473295134</v>
      </c>
      <c r="E2744" s="8">
        <f>(SUMIF(Invoice_Line_Items!B:B,Invoices!A2744,Invoice_Line_Items!G:G))</f>
        <v>746.15000000000009</v>
      </c>
      <c r="F2744" s="8">
        <f>(SUMIF(Invoice_Line_Items!B:B,Invoices!A2744,Invoice_Line_Items!G:G))*(1-C2744)</f>
        <v>746.15000000000009</v>
      </c>
      <c r="G2744" s="8">
        <f>SUMIF(Invoice_Line_Items!B:B,Invoices!A2744,Invoice_Line_Items!I:I)-(E2744-F2744)</f>
        <v>263.49999999999994</v>
      </c>
      <c r="H2744" s="8">
        <f t="shared" si="84"/>
        <v>5</v>
      </c>
      <c r="I2744">
        <f t="shared" si="85"/>
        <v>2022</v>
      </c>
    </row>
    <row r="2745" spans="1:9" x14ac:dyDescent="0.15">
      <c r="A2745" t="s">
        <v>2849</v>
      </c>
      <c r="B2745" t="s">
        <v>21</v>
      </c>
      <c r="C2745" s="3">
        <v>0.1</v>
      </c>
      <c r="D2745" s="2">
        <v>44687.25089375965</v>
      </c>
      <c r="E2745" s="8">
        <f>(SUMIF(Invoice_Line_Items!B:B,Invoices!A2745,Invoice_Line_Items!G:G))</f>
        <v>2140.75</v>
      </c>
      <c r="F2745" s="8">
        <f>(SUMIF(Invoice_Line_Items!B:B,Invoices!A2745,Invoice_Line_Items!G:G))*(1-C2745)</f>
        <v>1926.675</v>
      </c>
      <c r="G2745" s="8">
        <f>SUMIF(Invoice_Line_Items!B:B,Invoices!A2745,Invoice_Line_Items!I:I)-(E2745-F2745)</f>
        <v>633.875</v>
      </c>
      <c r="H2745" s="8">
        <f t="shared" si="84"/>
        <v>5</v>
      </c>
      <c r="I2745">
        <f t="shared" si="85"/>
        <v>2022</v>
      </c>
    </row>
    <row r="2746" spans="1:9" x14ac:dyDescent="0.15">
      <c r="A2746" t="s">
        <v>2850</v>
      </c>
      <c r="B2746" t="s">
        <v>24</v>
      </c>
      <c r="C2746" s="3">
        <v>0</v>
      </c>
      <c r="D2746" s="2">
        <v>44687.274036964263</v>
      </c>
      <c r="E2746" s="8">
        <f>(SUMIF(Invoice_Line_Items!B:B,Invoices!A2746,Invoice_Line_Items!G:G))</f>
        <v>276.89999999999998</v>
      </c>
      <c r="F2746" s="8">
        <f>(SUMIF(Invoice_Line_Items!B:B,Invoices!A2746,Invoice_Line_Items!G:G))*(1-C2746)</f>
        <v>276.89999999999998</v>
      </c>
      <c r="G2746" s="8">
        <f>SUMIF(Invoice_Line_Items!B:B,Invoices!A2746,Invoice_Line_Items!I:I)-(E2746-F2746)</f>
        <v>90.399999999999977</v>
      </c>
      <c r="H2746" s="8">
        <f t="shared" si="84"/>
        <v>5</v>
      </c>
      <c r="I2746">
        <f t="shared" si="85"/>
        <v>2022</v>
      </c>
    </row>
    <row r="2747" spans="1:9" x14ac:dyDescent="0.15">
      <c r="A2747" t="s">
        <v>2851</v>
      </c>
      <c r="B2747" t="s">
        <v>22</v>
      </c>
      <c r="C2747" s="3">
        <v>0.2</v>
      </c>
      <c r="D2747" s="2">
        <v>44687.543310901412</v>
      </c>
      <c r="E2747" s="8">
        <f>(SUMIF(Invoice_Line_Items!B:B,Invoices!A2747,Invoice_Line_Items!G:G))</f>
        <v>1988.65</v>
      </c>
      <c r="F2747" s="8">
        <f>(SUMIF(Invoice_Line_Items!B:B,Invoices!A2747,Invoice_Line_Items!G:G))*(1-C2747)</f>
        <v>1590.92</v>
      </c>
      <c r="G2747" s="8">
        <f>SUMIF(Invoice_Line_Items!B:B,Invoices!A2747,Invoice_Line_Items!I:I)-(E2747-F2747)</f>
        <v>314.17000000000007</v>
      </c>
      <c r="H2747" s="8">
        <f t="shared" si="84"/>
        <v>5</v>
      </c>
      <c r="I2747">
        <f t="shared" si="85"/>
        <v>2022</v>
      </c>
    </row>
    <row r="2748" spans="1:9" x14ac:dyDescent="0.15">
      <c r="A2748" t="s">
        <v>2852</v>
      </c>
      <c r="B2748" t="s">
        <v>21</v>
      </c>
      <c r="C2748" s="3">
        <v>0</v>
      </c>
      <c r="D2748" s="2">
        <v>44687.642930302463</v>
      </c>
      <c r="E2748" s="8">
        <f>(SUMIF(Invoice_Line_Items!B:B,Invoices!A2748,Invoice_Line_Items!G:G))</f>
        <v>720.40000000000009</v>
      </c>
      <c r="F2748" s="8">
        <f>(SUMIF(Invoice_Line_Items!B:B,Invoices!A2748,Invoice_Line_Items!G:G))*(1-C2748)</f>
        <v>720.40000000000009</v>
      </c>
      <c r="G2748" s="8">
        <f>SUMIF(Invoice_Line_Items!B:B,Invoices!A2748,Invoice_Line_Items!I:I)-(E2748-F2748)</f>
        <v>269.89999999999998</v>
      </c>
      <c r="H2748" s="8">
        <f t="shared" si="84"/>
        <v>5</v>
      </c>
      <c r="I2748">
        <f t="shared" si="85"/>
        <v>2022</v>
      </c>
    </row>
    <row r="2749" spans="1:9" x14ac:dyDescent="0.15">
      <c r="A2749" t="s">
        <v>2853</v>
      </c>
      <c r="B2749" t="s">
        <v>17</v>
      </c>
      <c r="C2749" s="3">
        <v>0</v>
      </c>
      <c r="D2749" s="2">
        <v>44687.876588175175</v>
      </c>
      <c r="E2749" s="8">
        <f>(SUMIF(Invoice_Line_Items!B:B,Invoices!A2749,Invoice_Line_Items!G:G))</f>
        <v>261.75</v>
      </c>
      <c r="F2749" s="8">
        <f>(SUMIF(Invoice_Line_Items!B:B,Invoices!A2749,Invoice_Line_Items!G:G))*(1-C2749)</f>
        <v>261.75</v>
      </c>
      <c r="G2749" s="8">
        <f>SUMIF(Invoice_Line_Items!B:B,Invoices!A2749,Invoice_Line_Items!I:I)-(E2749-F2749)</f>
        <v>104.49999999999999</v>
      </c>
      <c r="H2749" s="8">
        <f t="shared" si="84"/>
        <v>5</v>
      </c>
      <c r="I2749">
        <f t="shared" si="85"/>
        <v>2022</v>
      </c>
    </row>
    <row r="2750" spans="1:9" x14ac:dyDescent="0.15">
      <c r="A2750" t="s">
        <v>2854</v>
      </c>
      <c r="B2750" t="s">
        <v>23</v>
      </c>
      <c r="C2750" s="3">
        <v>0</v>
      </c>
      <c r="D2750" s="2">
        <v>44688.164599308395</v>
      </c>
      <c r="E2750" s="8">
        <f>(SUMIF(Invoice_Line_Items!B:B,Invoices!A2750,Invoice_Line_Items!G:G))</f>
        <v>165.4</v>
      </c>
      <c r="F2750" s="8">
        <f>(SUMIF(Invoice_Line_Items!B:B,Invoices!A2750,Invoice_Line_Items!G:G))*(1-C2750)</f>
        <v>165.4</v>
      </c>
      <c r="G2750" s="8">
        <f>SUMIF(Invoice_Line_Items!B:B,Invoices!A2750,Invoice_Line_Items!I:I)-(E2750-F2750)</f>
        <v>63.900000000000006</v>
      </c>
      <c r="H2750" s="8">
        <f t="shared" si="84"/>
        <v>5</v>
      </c>
      <c r="I2750">
        <f t="shared" si="85"/>
        <v>2022</v>
      </c>
    </row>
    <row r="2751" spans="1:9" x14ac:dyDescent="0.15">
      <c r="A2751" t="s">
        <v>2855</v>
      </c>
      <c r="B2751" t="s">
        <v>20</v>
      </c>
      <c r="C2751" s="3">
        <v>0.1</v>
      </c>
      <c r="D2751" s="2">
        <v>44688.414860900863</v>
      </c>
      <c r="E2751" s="8">
        <f>(SUMIF(Invoice_Line_Items!B:B,Invoices!A2751,Invoice_Line_Items!G:G))</f>
        <v>111.80000000000001</v>
      </c>
      <c r="F2751" s="8">
        <f>(SUMIF(Invoice_Line_Items!B:B,Invoices!A2751,Invoice_Line_Items!G:G))*(1-C2751)</f>
        <v>100.62000000000002</v>
      </c>
      <c r="G2751" s="8">
        <f>SUMIF(Invoice_Line_Items!B:B,Invoices!A2751,Invoice_Line_Items!I:I)-(E2751-F2751)</f>
        <v>35.570000000000007</v>
      </c>
      <c r="H2751" s="8">
        <f t="shared" si="84"/>
        <v>5</v>
      </c>
      <c r="I2751">
        <f t="shared" si="85"/>
        <v>2022</v>
      </c>
    </row>
    <row r="2752" spans="1:9" x14ac:dyDescent="0.15">
      <c r="A2752" t="s">
        <v>2856</v>
      </c>
      <c r="B2752" t="s">
        <v>18</v>
      </c>
      <c r="C2752" s="3">
        <v>0</v>
      </c>
      <c r="D2752" s="2">
        <v>44688.826625797585</v>
      </c>
      <c r="E2752" s="8">
        <f>(SUMIF(Invoice_Line_Items!B:B,Invoices!A2752,Invoice_Line_Items!G:G))</f>
        <v>1229.4000000000001</v>
      </c>
      <c r="F2752" s="8">
        <f>(SUMIF(Invoice_Line_Items!B:B,Invoices!A2752,Invoice_Line_Items!G:G))*(1-C2752)</f>
        <v>1229.4000000000001</v>
      </c>
      <c r="G2752" s="8">
        <f>SUMIF(Invoice_Line_Items!B:B,Invoices!A2752,Invoice_Line_Items!I:I)-(E2752-F2752)</f>
        <v>562.64999999999986</v>
      </c>
      <c r="H2752" s="8">
        <f t="shared" si="84"/>
        <v>5</v>
      </c>
      <c r="I2752">
        <f t="shared" si="85"/>
        <v>2022</v>
      </c>
    </row>
    <row r="2753" spans="1:9" x14ac:dyDescent="0.15">
      <c r="A2753" t="s">
        <v>2857</v>
      </c>
      <c r="B2753" t="s">
        <v>17</v>
      </c>
      <c r="C2753" s="3">
        <v>0</v>
      </c>
      <c r="D2753" s="2">
        <v>44688.846596165233</v>
      </c>
      <c r="E2753" s="8">
        <f>(SUMIF(Invoice_Line_Items!B:B,Invoices!A2753,Invoice_Line_Items!G:G))</f>
        <v>2230.9499999999998</v>
      </c>
      <c r="F2753" s="8">
        <f>(SUMIF(Invoice_Line_Items!B:B,Invoices!A2753,Invoice_Line_Items!G:G))*(1-C2753)</f>
        <v>2230.9499999999998</v>
      </c>
      <c r="G2753" s="8">
        <f>SUMIF(Invoice_Line_Items!B:B,Invoices!A2753,Invoice_Line_Items!I:I)-(E2753-F2753)</f>
        <v>664.44999999999993</v>
      </c>
      <c r="H2753" s="8">
        <f t="shared" si="84"/>
        <v>5</v>
      </c>
      <c r="I2753">
        <f t="shared" si="85"/>
        <v>2022</v>
      </c>
    </row>
    <row r="2754" spans="1:9" x14ac:dyDescent="0.15">
      <c r="A2754" t="s">
        <v>2858</v>
      </c>
      <c r="B2754" t="s">
        <v>17</v>
      </c>
      <c r="C2754" s="3">
        <v>0</v>
      </c>
      <c r="D2754" s="2">
        <v>44689.118805702827</v>
      </c>
      <c r="E2754" s="8">
        <f>(SUMIF(Invoice_Line_Items!B:B,Invoices!A2754,Invoice_Line_Items!G:G))</f>
        <v>1017.6</v>
      </c>
      <c r="F2754" s="8">
        <f>(SUMIF(Invoice_Line_Items!B:B,Invoices!A2754,Invoice_Line_Items!G:G))*(1-C2754)</f>
        <v>1017.6</v>
      </c>
      <c r="G2754" s="8">
        <f>SUMIF(Invoice_Line_Items!B:B,Invoices!A2754,Invoice_Line_Items!I:I)-(E2754-F2754)</f>
        <v>459.09999999999997</v>
      </c>
      <c r="H2754" s="8">
        <f t="shared" si="84"/>
        <v>5</v>
      </c>
      <c r="I2754">
        <f t="shared" si="85"/>
        <v>2022</v>
      </c>
    </row>
    <row r="2755" spans="1:9" x14ac:dyDescent="0.15">
      <c r="A2755" t="s">
        <v>2859</v>
      </c>
      <c r="B2755" t="s">
        <v>18</v>
      </c>
      <c r="C2755" s="3">
        <v>0</v>
      </c>
      <c r="D2755" s="2">
        <v>44689.311339756481</v>
      </c>
      <c r="E2755" s="8">
        <f>(SUMIF(Invoice_Line_Items!B:B,Invoices!A2755,Invoice_Line_Items!G:G))</f>
        <v>1019.4499999999998</v>
      </c>
      <c r="F2755" s="8">
        <f>(SUMIF(Invoice_Line_Items!B:B,Invoices!A2755,Invoice_Line_Items!G:G))*(1-C2755)</f>
        <v>1019.4499999999998</v>
      </c>
      <c r="G2755" s="8">
        <f>SUMIF(Invoice_Line_Items!B:B,Invoices!A2755,Invoice_Line_Items!I:I)-(E2755-F2755)</f>
        <v>379.15</v>
      </c>
      <c r="H2755" s="8">
        <f t="shared" ref="H2755:H2818" si="86">MONTH(D2755)</f>
        <v>5</v>
      </c>
      <c r="I2755">
        <f t="shared" ref="I2755:I2818" si="87">YEAR(D2755)</f>
        <v>2022</v>
      </c>
    </row>
    <row r="2756" spans="1:9" x14ac:dyDescent="0.15">
      <c r="A2756" t="s">
        <v>2860</v>
      </c>
      <c r="B2756" t="s">
        <v>23</v>
      </c>
      <c r="C2756" s="3">
        <v>0</v>
      </c>
      <c r="D2756" s="2">
        <v>44689.777157172612</v>
      </c>
      <c r="E2756" s="8">
        <f>(SUMIF(Invoice_Line_Items!B:B,Invoices!A2756,Invoice_Line_Items!G:G))</f>
        <v>1098.3</v>
      </c>
      <c r="F2756" s="8">
        <f>(SUMIF(Invoice_Line_Items!B:B,Invoices!A2756,Invoice_Line_Items!G:G))*(1-C2756)</f>
        <v>1098.3</v>
      </c>
      <c r="G2756" s="8">
        <f>SUMIF(Invoice_Line_Items!B:B,Invoices!A2756,Invoice_Line_Items!I:I)-(E2756-F2756)</f>
        <v>523.39999999999986</v>
      </c>
      <c r="H2756" s="8">
        <f t="shared" si="86"/>
        <v>5</v>
      </c>
      <c r="I2756">
        <f t="shared" si="87"/>
        <v>2022</v>
      </c>
    </row>
    <row r="2757" spans="1:9" x14ac:dyDescent="0.15">
      <c r="A2757" t="s">
        <v>2861</v>
      </c>
      <c r="B2757" t="s">
        <v>23</v>
      </c>
      <c r="C2757" s="3">
        <v>0</v>
      </c>
      <c r="D2757" s="2">
        <v>44690.215519871155</v>
      </c>
      <c r="E2757" s="8">
        <f>(SUMIF(Invoice_Line_Items!B:B,Invoices!A2757,Invoice_Line_Items!G:G))</f>
        <v>1512.85</v>
      </c>
      <c r="F2757" s="8">
        <f>(SUMIF(Invoice_Line_Items!B:B,Invoices!A2757,Invoice_Line_Items!G:G))*(1-C2757)</f>
        <v>1512.85</v>
      </c>
      <c r="G2757" s="8">
        <f>SUMIF(Invoice_Line_Items!B:B,Invoices!A2757,Invoice_Line_Items!I:I)-(E2757-F2757)</f>
        <v>477.09999999999991</v>
      </c>
      <c r="H2757" s="8">
        <f t="shared" si="86"/>
        <v>5</v>
      </c>
      <c r="I2757">
        <f t="shared" si="87"/>
        <v>2022</v>
      </c>
    </row>
    <row r="2758" spans="1:9" x14ac:dyDescent="0.15">
      <c r="A2758" t="s">
        <v>2862</v>
      </c>
      <c r="B2758" t="s">
        <v>17</v>
      </c>
      <c r="C2758" s="3">
        <v>0</v>
      </c>
      <c r="D2758" s="2">
        <v>44690.536477794049</v>
      </c>
      <c r="E2758" s="8">
        <f>(SUMIF(Invoice_Line_Items!B:B,Invoices!A2758,Invoice_Line_Items!G:G))</f>
        <v>1002.05</v>
      </c>
      <c r="F2758" s="8">
        <f>(SUMIF(Invoice_Line_Items!B:B,Invoices!A2758,Invoice_Line_Items!G:G))*(1-C2758)</f>
        <v>1002.05</v>
      </c>
      <c r="G2758" s="8">
        <f>SUMIF(Invoice_Line_Items!B:B,Invoices!A2758,Invoice_Line_Items!I:I)-(E2758-F2758)</f>
        <v>517.89999999999986</v>
      </c>
      <c r="H2758" s="8">
        <f t="shared" si="86"/>
        <v>5</v>
      </c>
      <c r="I2758">
        <f t="shared" si="87"/>
        <v>2022</v>
      </c>
    </row>
    <row r="2759" spans="1:9" x14ac:dyDescent="0.15">
      <c r="A2759" t="s">
        <v>2863</v>
      </c>
      <c r="B2759" t="s">
        <v>19</v>
      </c>
      <c r="C2759" s="3">
        <v>0.1</v>
      </c>
      <c r="D2759" s="2">
        <v>44690.886991019579</v>
      </c>
      <c r="E2759" s="8">
        <f>(SUMIF(Invoice_Line_Items!B:B,Invoices!A2759,Invoice_Line_Items!G:G))</f>
        <v>532.99999999999989</v>
      </c>
      <c r="F2759" s="8">
        <f>(SUMIF(Invoice_Line_Items!B:B,Invoices!A2759,Invoice_Line_Items!G:G))*(1-C2759)</f>
        <v>479.69999999999993</v>
      </c>
      <c r="G2759" s="8">
        <f>SUMIF(Invoice_Line_Items!B:B,Invoices!A2759,Invoice_Line_Items!I:I)-(E2759-F2759)</f>
        <v>141.30000000000004</v>
      </c>
      <c r="H2759" s="8">
        <f t="shared" si="86"/>
        <v>5</v>
      </c>
      <c r="I2759">
        <f t="shared" si="87"/>
        <v>2022</v>
      </c>
    </row>
    <row r="2760" spans="1:9" x14ac:dyDescent="0.15">
      <c r="A2760" t="s">
        <v>2864</v>
      </c>
      <c r="B2760" t="s">
        <v>18</v>
      </c>
      <c r="C2760" s="3">
        <v>0</v>
      </c>
      <c r="D2760" s="2">
        <v>44690.940034744002</v>
      </c>
      <c r="E2760" s="8">
        <f>(SUMIF(Invoice_Line_Items!B:B,Invoices!A2760,Invoice_Line_Items!G:G))</f>
        <v>5739.2999999999993</v>
      </c>
      <c r="F2760" s="8">
        <f>(SUMIF(Invoice_Line_Items!B:B,Invoices!A2760,Invoice_Line_Items!G:G))*(1-C2760)</f>
        <v>5739.2999999999993</v>
      </c>
      <c r="G2760" s="8">
        <f>SUMIF(Invoice_Line_Items!B:B,Invoices!A2760,Invoice_Line_Items!I:I)-(E2760-F2760)</f>
        <v>2098.6499999999996</v>
      </c>
      <c r="H2760" s="8">
        <f t="shared" si="86"/>
        <v>5</v>
      </c>
      <c r="I2760">
        <f t="shared" si="87"/>
        <v>2022</v>
      </c>
    </row>
    <row r="2761" spans="1:9" x14ac:dyDescent="0.15">
      <c r="A2761" t="s">
        <v>2865</v>
      </c>
      <c r="B2761" t="s">
        <v>19</v>
      </c>
      <c r="C2761" s="3">
        <v>0</v>
      </c>
      <c r="D2761" s="2">
        <v>44690.977818797226</v>
      </c>
      <c r="E2761" s="8">
        <f>(SUMIF(Invoice_Line_Items!B:B,Invoices!A2761,Invoice_Line_Items!G:G))</f>
        <v>317.89999999999998</v>
      </c>
      <c r="F2761" s="8">
        <f>(SUMIF(Invoice_Line_Items!B:B,Invoices!A2761,Invoice_Line_Items!G:G))*(1-C2761)</f>
        <v>317.89999999999998</v>
      </c>
      <c r="G2761" s="8">
        <f>SUMIF(Invoice_Line_Items!B:B,Invoices!A2761,Invoice_Line_Items!I:I)-(E2761-F2761)</f>
        <v>142.14999999999998</v>
      </c>
      <c r="H2761" s="8">
        <f t="shared" si="86"/>
        <v>5</v>
      </c>
      <c r="I2761">
        <f t="shared" si="87"/>
        <v>2022</v>
      </c>
    </row>
    <row r="2762" spans="1:9" x14ac:dyDescent="0.15">
      <c r="A2762" t="s">
        <v>2866</v>
      </c>
      <c r="B2762" t="s">
        <v>17</v>
      </c>
      <c r="C2762" s="3">
        <v>0.1</v>
      </c>
      <c r="D2762" s="2">
        <v>44691.165552545812</v>
      </c>
      <c r="E2762" s="8">
        <f>(SUMIF(Invoice_Line_Items!B:B,Invoices!A2762,Invoice_Line_Items!G:G))</f>
        <v>488.15</v>
      </c>
      <c r="F2762" s="8">
        <f>(SUMIF(Invoice_Line_Items!B:B,Invoices!A2762,Invoice_Line_Items!G:G))*(1-C2762)</f>
        <v>439.33499999999998</v>
      </c>
      <c r="G2762" s="8">
        <f>SUMIF(Invoice_Line_Items!B:B,Invoices!A2762,Invoice_Line_Items!I:I)-(E2762-F2762)</f>
        <v>147.28500000000003</v>
      </c>
      <c r="H2762" s="8">
        <f t="shared" si="86"/>
        <v>5</v>
      </c>
      <c r="I2762">
        <f t="shared" si="87"/>
        <v>2022</v>
      </c>
    </row>
    <row r="2763" spans="1:9" x14ac:dyDescent="0.15">
      <c r="A2763" t="s">
        <v>2867</v>
      </c>
      <c r="B2763" t="s">
        <v>24</v>
      </c>
      <c r="C2763" s="3">
        <v>0</v>
      </c>
      <c r="D2763" s="2">
        <v>44691.369985874007</v>
      </c>
      <c r="E2763" s="8">
        <f>(SUMIF(Invoice_Line_Items!B:B,Invoices!A2763,Invoice_Line_Items!G:G))</f>
        <v>147.5</v>
      </c>
      <c r="F2763" s="8">
        <f>(SUMIF(Invoice_Line_Items!B:B,Invoices!A2763,Invoice_Line_Items!G:G))*(1-C2763)</f>
        <v>147.5</v>
      </c>
      <c r="G2763" s="8">
        <f>SUMIF(Invoice_Line_Items!B:B,Invoices!A2763,Invoice_Line_Items!I:I)-(E2763-F2763)</f>
        <v>57.500000000000007</v>
      </c>
      <c r="H2763" s="8">
        <f t="shared" si="86"/>
        <v>5</v>
      </c>
      <c r="I2763">
        <f t="shared" si="87"/>
        <v>2022</v>
      </c>
    </row>
    <row r="2764" spans="1:9" x14ac:dyDescent="0.15">
      <c r="A2764" t="s">
        <v>2868</v>
      </c>
      <c r="B2764" t="s">
        <v>17</v>
      </c>
      <c r="C2764" s="3">
        <v>0</v>
      </c>
      <c r="D2764" s="2">
        <v>44691.463808884182</v>
      </c>
      <c r="E2764" s="8">
        <f>(SUMIF(Invoice_Line_Items!B:B,Invoices!A2764,Invoice_Line_Items!G:G))</f>
        <v>559.20000000000005</v>
      </c>
      <c r="F2764" s="8">
        <f>(SUMIF(Invoice_Line_Items!B:B,Invoices!A2764,Invoice_Line_Items!G:G))*(1-C2764)</f>
        <v>559.20000000000005</v>
      </c>
      <c r="G2764" s="8">
        <f>SUMIF(Invoice_Line_Items!B:B,Invoices!A2764,Invoice_Line_Items!I:I)-(E2764-F2764)</f>
        <v>208.45</v>
      </c>
      <c r="H2764" s="8">
        <f t="shared" si="86"/>
        <v>5</v>
      </c>
      <c r="I2764">
        <f t="shared" si="87"/>
        <v>2022</v>
      </c>
    </row>
    <row r="2765" spans="1:9" x14ac:dyDescent="0.15">
      <c r="A2765" t="s">
        <v>2869</v>
      </c>
      <c r="B2765" t="s">
        <v>22</v>
      </c>
      <c r="C2765" s="3">
        <v>0.1</v>
      </c>
      <c r="D2765" s="2">
        <v>44691.777545882425</v>
      </c>
      <c r="E2765" s="8">
        <f>(SUMIF(Invoice_Line_Items!B:B,Invoices!A2765,Invoice_Line_Items!G:G))</f>
        <v>2066.5500000000002</v>
      </c>
      <c r="F2765" s="8">
        <f>(SUMIF(Invoice_Line_Items!B:B,Invoices!A2765,Invoice_Line_Items!G:G))*(1-C2765)</f>
        <v>1859.8950000000002</v>
      </c>
      <c r="G2765" s="8">
        <f>SUMIF(Invoice_Line_Items!B:B,Invoices!A2765,Invoice_Line_Items!I:I)-(E2765-F2765)</f>
        <v>488.59500000000003</v>
      </c>
      <c r="H2765" s="8">
        <f t="shared" si="86"/>
        <v>5</v>
      </c>
      <c r="I2765">
        <f t="shared" si="87"/>
        <v>2022</v>
      </c>
    </row>
    <row r="2766" spans="1:9" x14ac:dyDescent="0.15">
      <c r="A2766" t="s">
        <v>2870</v>
      </c>
      <c r="B2766" t="s">
        <v>21</v>
      </c>
      <c r="C2766" s="3">
        <v>0</v>
      </c>
      <c r="D2766" s="2">
        <v>44691.982276348193</v>
      </c>
      <c r="E2766" s="8">
        <f>(SUMIF(Invoice_Line_Items!B:B,Invoices!A2766,Invoice_Line_Items!G:G))</f>
        <v>187.95</v>
      </c>
      <c r="F2766" s="8">
        <f>(SUMIF(Invoice_Line_Items!B:B,Invoices!A2766,Invoice_Line_Items!G:G))*(1-C2766)</f>
        <v>187.95</v>
      </c>
      <c r="G2766" s="8">
        <f>SUMIF(Invoice_Line_Items!B:B,Invoices!A2766,Invoice_Line_Items!I:I)-(E2766-F2766)</f>
        <v>119.69999999999999</v>
      </c>
      <c r="H2766" s="8">
        <f t="shared" si="86"/>
        <v>5</v>
      </c>
      <c r="I2766">
        <f t="shared" si="87"/>
        <v>2022</v>
      </c>
    </row>
    <row r="2767" spans="1:9" x14ac:dyDescent="0.15">
      <c r="A2767" t="s">
        <v>2871</v>
      </c>
      <c r="B2767" t="s">
        <v>29</v>
      </c>
      <c r="C2767" s="3">
        <v>0</v>
      </c>
      <c r="D2767" s="2">
        <v>44692.020068010374</v>
      </c>
      <c r="E2767" s="8">
        <f>(SUMIF(Invoice_Line_Items!B:B,Invoices!A2767,Invoice_Line_Items!G:G))</f>
        <v>59.5</v>
      </c>
      <c r="F2767" s="8">
        <f>(SUMIF(Invoice_Line_Items!B:B,Invoices!A2767,Invoice_Line_Items!G:G))*(1-C2767)</f>
        <v>59.5</v>
      </c>
      <c r="G2767" s="8">
        <f>SUMIF(Invoice_Line_Items!B:B,Invoices!A2767,Invoice_Line_Items!I:I)-(E2767-F2767)</f>
        <v>34.25</v>
      </c>
      <c r="H2767" s="8">
        <f t="shared" si="86"/>
        <v>5</v>
      </c>
      <c r="I2767">
        <f t="shared" si="87"/>
        <v>2022</v>
      </c>
    </row>
    <row r="2768" spans="1:9" x14ac:dyDescent="0.15">
      <c r="A2768" t="s">
        <v>2872</v>
      </c>
      <c r="B2768" t="s">
        <v>19</v>
      </c>
      <c r="C2768" s="3">
        <v>0</v>
      </c>
      <c r="D2768" s="2">
        <v>44692.419927163552</v>
      </c>
      <c r="E2768" s="8">
        <f>(SUMIF(Invoice_Line_Items!B:B,Invoices!A2768,Invoice_Line_Items!G:G))</f>
        <v>3694.2</v>
      </c>
      <c r="F2768" s="8">
        <f>(SUMIF(Invoice_Line_Items!B:B,Invoices!A2768,Invoice_Line_Items!G:G))*(1-C2768)</f>
        <v>3694.2</v>
      </c>
      <c r="G2768" s="8">
        <f>SUMIF(Invoice_Line_Items!B:B,Invoices!A2768,Invoice_Line_Items!I:I)-(E2768-F2768)</f>
        <v>1423.9</v>
      </c>
      <c r="H2768" s="8">
        <f t="shared" si="86"/>
        <v>5</v>
      </c>
      <c r="I2768">
        <f t="shared" si="87"/>
        <v>2022</v>
      </c>
    </row>
    <row r="2769" spans="1:9" x14ac:dyDescent="0.15">
      <c r="A2769" t="s">
        <v>2873</v>
      </c>
      <c r="B2769" t="s">
        <v>21</v>
      </c>
      <c r="C2769" s="3">
        <v>0</v>
      </c>
      <c r="D2769" s="2">
        <v>44692.594675682514</v>
      </c>
      <c r="E2769" s="8">
        <f>(SUMIF(Invoice_Line_Items!B:B,Invoices!A2769,Invoice_Line_Items!G:G))</f>
        <v>17.899999999999999</v>
      </c>
      <c r="F2769" s="8">
        <f>(SUMIF(Invoice_Line_Items!B:B,Invoices!A2769,Invoice_Line_Items!G:G))*(1-C2769)</f>
        <v>17.899999999999999</v>
      </c>
      <c r="G2769" s="8">
        <f>SUMIF(Invoice_Line_Items!B:B,Invoices!A2769,Invoice_Line_Items!I:I)-(E2769-F2769)</f>
        <v>11.399999999999999</v>
      </c>
      <c r="H2769" s="8">
        <f t="shared" si="86"/>
        <v>5</v>
      </c>
      <c r="I2769">
        <f t="shared" si="87"/>
        <v>2022</v>
      </c>
    </row>
    <row r="2770" spans="1:9" x14ac:dyDescent="0.15">
      <c r="A2770" t="s">
        <v>2874</v>
      </c>
      <c r="B2770" t="s">
        <v>20</v>
      </c>
      <c r="C2770" s="3">
        <v>0</v>
      </c>
      <c r="D2770" s="2">
        <v>44692.868282260184</v>
      </c>
      <c r="E2770" s="8">
        <f>(SUMIF(Invoice_Line_Items!B:B,Invoices!A2770,Invoice_Line_Items!G:G))</f>
        <v>89.5</v>
      </c>
      <c r="F2770" s="8">
        <f>(SUMIF(Invoice_Line_Items!B:B,Invoices!A2770,Invoice_Line_Items!G:G))*(1-C2770)</f>
        <v>89.5</v>
      </c>
      <c r="G2770" s="8">
        <f>SUMIF(Invoice_Line_Items!B:B,Invoices!A2770,Invoice_Line_Items!I:I)-(E2770-F2770)</f>
        <v>31.999999999999993</v>
      </c>
      <c r="H2770" s="8">
        <f t="shared" si="86"/>
        <v>5</v>
      </c>
      <c r="I2770">
        <f t="shared" si="87"/>
        <v>2022</v>
      </c>
    </row>
    <row r="2771" spans="1:9" x14ac:dyDescent="0.15">
      <c r="A2771" t="s">
        <v>2875</v>
      </c>
      <c r="B2771" t="s">
        <v>25</v>
      </c>
      <c r="C2771" s="3">
        <v>0</v>
      </c>
      <c r="D2771" s="2">
        <v>44693.279252223016</v>
      </c>
      <c r="E2771" s="8">
        <f>(SUMIF(Invoice_Line_Items!B:B,Invoices!A2771,Invoice_Line_Items!G:G))</f>
        <v>7054.4999999999991</v>
      </c>
      <c r="F2771" s="8">
        <f>(SUMIF(Invoice_Line_Items!B:B,Invoices!A2771,Invoice_Line_Items!G:G))*(1-C2771)</f>
        <v>7054.4999999999991</v>
      </c>
      <c r="G2771" s="8">
        <f>SUMIF(Invoice_Line_Items!B:B,Invoices!A2771,Invoice_Line_Items!I:I)-(E2771-F2771)</f>
        <v>2234.7999999999993</v>
      </c>
      <c r="H2771" s="8">
        <f t="shared" si="86"/>
        <v>5</v>
      </c>
      <c r="I2771">
        <f t="shared" si="87"/>
        <v>2022</v>
      </c>
    </row>
    <row r="2772" spans="1:9" x14ac:dyDescent="0.15">
      <c r="A2772" t="s">
        <v>2876</v>
      </c>
      <c r="B2772" t="s">
        <v>17</v>
      </c>
      <c r="C2772" s="3">
        <v>0</v>
      </c>
      <c r="D2772" s="2">
        <v>44693.775626793555</v>
      </c>
      <c r="E2772" s="8">
        <f>(SUMIF(Invoice_Line_Items!B:B,Invoices!A2772,Invoice_Line_Items!G:G))</f>
        <v>709.30000000000007</v>
      </c>
      <c r="F2772" s="8">
        <f>(SUMIF(Invoice_Line_Items!B:B,Invoices!A2772,Invoice_Line_Items!G:G))*(1-C2772)</f>
        <v>709.30000000000007</v>
      </c>
      <c r="G2772" s="8">
        <f>SUMIF(Invoice_Line_Items!B:B,Invoices!A2772,Invoice_Line_Items!I:I)-(E2772-F2772)</f>
        <v>267.84999999999997</v>
      </c>
      <c r="H2772" s="8">
        <f t="shared" si="86"/>
        <v>5</v>
      </c>
      <c r="I2772">
        <f t="shared" si="87"/>
        <v>2022</v>
      </c>
    </row>
    <row r="2773" spans="1:9" x14ac:dyDescent="0.15">
      <c r="A2773" t="s">
        <v>2877</v>
      </c>
      <c r="B2773" t="s">
        <v>19</v>
      </c>
      <c r="C2773" s="3">
        <v>0</v>
      </c>
      <c r="D2773" s="2">
        <v>44694.19479558184</v>
      </c>
      <c r="E2773" s="8">
        <f>(SUMIF(Invoice_Line_Items!B:B,Invoices!A2773,Invoice_Line_Items!G:G))</f>
        <v>418.55</v>
      </c>
      <c r="F2773" s="8">
        <f>(SUMIF(Invoice_Line_Items!B:B,Invoices!A2773,Invoice_Line_Items!G:G))*(1-C2773)</f>
        <v>418.55</v>
      </c>
      <c r="G2773" s="8">
        <f>SUMIF(Invoice_Line_Items!B:B,Invoices!A2773,Invoice_Line_Items!I:I)-(E2773-F2773)</f>
        <v>129.64999999999998</v>
      </c>
      <c r="H2773" s="8">
        <f t="shared" si="86"/>
        <v>5</v>
      </c>
      <c r="I2773">
        <f t="shared" si="87"/>
        <v>2022</v>
      </c>
    </row>
    <row r="2774" spans="1:9" x14ac:dyDescent="0.15">
      <c r="A2774" t="s">
        <v>2878</v>
      </c>
      <c r="B2774" t="s">
        <v>22</v>
      </c>
      <c r="C2774" s="3">
        <v>0</v>
      </c>
      <c r="D2774" s="2">
        <v>44694.421717505516</v>
      </c>
      <c r="E2774" s="8">
        <f>(SUMIF(Invoice_Line_Items!B:B,Invoices!A2774,Invoice_Line_Items!G:G))</f>
        <v>1153.3999999999999</v>
      </c>
      <c r="F2774" s="8">
        <f>(SUMIF(Invoice_Line_Items!B:B,Invoices!A2774,Invoice_Line_Items!G:G))*(1-C2774)</f>
        <v>1153.3999999999999</v>
      </c>
      <c r="G2774" s="8">
        <f>SUMIF(Invoice_Line_Items!B:B,Invoices!A2774,Invoice_Line_Items!I:I)-(E2774-F2774)</f>
        <v>403.2</v>
      </c>
      <c r="H2774" s="8">
        <f t="shared" si="86"/>
        <v>5</v>
      </c>
      <c r="I2774">
        <f t="shared" si="87"/>
        <v>2022</v>
      </c>
    </row>
    <row r="2775" spans="1:9" x14ac:dyDescent="0.15">
      <c r="A2775" t="s">
        <v>2879</v>
      </c>
      <c r="B2775" t="s">
        <v>24</v>
      </c>
      <c r="C2775" s="3">
        <v>0</v>
      </c>
      <c r="D2775" s="2">
        <v>44694.447343603752</v>
      </c>
      <c r="E2775" s="8">
        <f>(SUMIF(Invoice_Line_Items!B:B,Invoices!A2775,Invoice_Line_Items!G:G))</f>
        <v>1625.85</v>
      </c>
      <c r="F2775" s="8">
        <f>(SUMIF(Invoice_Line_Items!B:B,Invoices!A2775,Invoice_Line_Items!G:G))*(1-C2775)</f>
        <v>1625.85</v>
      </c>
      <c r="G2775" s="8">
        <f>SUMIF(Invoice_Line_Items!B:B,Invoices!A2775,Invoice_Line_Items!I:I)-(E2775-F2775)</f>
        <v>568.6</v>
      </c>
      <c r="H2775" s="8">
        <f t="shared" si="86"/>
        <v>5</v>
      </c>
      <c r="I2775">
        <f t="shared" si="87"/>
        <v>2022</v>
      </c>
    </row>
    <row r="2776" spans="1:9" x14ac:dyDescent="0.15">
      <c r="A2776" t="s">
        <v>2880</v>
      </c>
      <c r="B2776" t="s">
        <v>20</v>
      </c>
      <c r="C2776" s="3">
        <v>0</v>
      </c>
      <c r="D2776" s="2">
        <v>44694.848274368094</v>
      </c>
      <c r="E2776" s="8">
        <f>(SUMIF(Invoice_Line_Items!B:B,Invoices!A2776,Invoice_Line_Items!G:G))</f>
        <v>128.39999999999998</v>
      </c>
      <c r="F2776" s="8">
        <f>(SUMIF(Invoice_Line_Items!B:B,Invoices!A2776,Invoice_Line_Items!G:G))*(1-C2776)</f>
        <v>128.39999999999998</v>
      </c>
      <c r="G2776" s="8">
        <f>SUMIF(Invoice_Line_Items!B:B,Invoices!A2776,Invoice_Line_Items!I:I)-(E2776-F2776)</f>
        <v>41.699999999999989</v>
      </c>
      <c r="H2776" s="8">
        <f t="shared" si="86"/>
        <v>5</v>
      </c>
      <c r="I2776">
        <f t="shared" si="87"/>
        <v>2022</v>
      </c>
    </row>
    <row r="2777" spans="1:9" x14ac:dyDescent="0.15">
      <c r="A2777" t="s">
        <v>2881</v>
      </c>
      <c r="B2777" t="s">
        <v>22</v>
      </c>
      <c r="C2777" s="3">
        <v>0</v>
      </c>
      <c r="D2777" s="2">
        <v>44695.296895489213</v>
      </c>
      <c r="E2777" s="8">
        <f>(SUMIF(Invoice_Line_Items!B:B,Invoices!A2777,Invoice_Line_Items!G:G))</f>
        <v>382.4</v>
      </c>
      <c r="F2777" s="8">
        <f>(SUMIF(Invoice_Line_Items!B:B,Invoices!A2777,Invoice_Line_Items!G:G))*(1-C2777)</f>
        <v>382.4</v>
      </c>
      <c r="G2777" s="8">
        <f>SUMIF(Invoice_Line_Items!B:B,Invoices!A2777,Invoice_Line_Items!I:I)-(E2777-F2777)</f>
        <v>131.75</v>
      </c>
      <c r="H2777" s="8">
        <f t="shared" si="86"/>
        <v>5</v>
      </c>
      <c r="I2777">
        <f t="shared" si="87"/>
        <v>2022</v>
      </c>
    </row>
    <row r="2778" spans="1:9" x14ac:dyDescent="0.15">
      <c r="A2778" t="s">
        <v>2882</v>
      </c>
      <c r="B2778" t="s">
        <v>23</v>
      </c>
      <c r="C2778" s="3">
        <v>0</v>
      </c>
      <c r="D2778" s="2">
        <v>44695.510996583675</v>
      </c>
      <c r="E2778" s="8">
        <f>(SUMIF(Invoice_Line_Items!B:B,Invoices!A2778,Invoice_Line_Items!G:G))</f>
        <v>240.2</v>
      </c>
      <c r="F2778" s="8">
        <f>(SUMIF(Invoice_Line_Items!B:B,Invoices!A2778,Invoice_Line_Items!G:G))*(1-C2778)</f>
        <v>240.2</v>
      </c>
      <c r="G2778" s="8">
        <f>SUMIF(Invoice_Line_Items!B:B,Invoices!A2778,Invoice_Line_Items!I:I)-(E2778-F2778)</f>
        <v>83.25</v>
      </c>
      <c r="H2778" s="8">
        <f t="shared" si="86"/>
        <v>5</v>
      </c>
      <c r="I2778">
        <f t="shared" si="87"/>
        <v>2022</v>
      </c>
    </row>
    <row r="2779" spans="1:9" x14ac:dyDescent="0.15">
      <c r="A2779" t="s">
        <v>2883</v>
      </c>
      <c r="B2779" t="s">
        <v>25</v>
      </c>
      <c r="C2779" s="3">
        <v>0.1</v>
      </c>
      <c r="D2779" s="2">
        <v>44695.641729568873</v>
      </c>
      <c r="E2779" s="8">
        <f>(SUMIF(Invoice_Line_Items!B:B,Invoices!A2779,Invoice_Line_Items!G:G))</f>
        <v>1454.95</v>
      </c>
      <c r="F2779" s="8">
        <f>(SUMIF(Invoice_Line_Items!B:B,Invoices!A2779,Invoice_Line_Items!G:G))*(1-C2779)</f>
        <v>1309.4550000000002</v>
      </c>
      <c r="G2779" s="8">
        <f>SUMIF(Invoice_Line_Items!B:B,Invoices!A2779,Invoice_Line_Items!I:I)-(E2779-F2779)</f>
        <v>498.10500000000002</v>
      </c>
      <c r="H2779" s="8">
        <f t="shared" si="86"/>
        <v>5</v>
      </c>
      <c r="I2779">
        <f t="shared" si="87"/>
        <v>2022</v>
      </c>
    </row>
    <row r="2780" spans="1:9" x14ac:dyDescent="0.15">
      <c r="A2780" t="s">
        <v>2884</v>
      </c>
      <c r="B2780" t="s">
        <v>17</v>
      </c>
      <c r="C2780" s="3">
        <v>0</v>
      </c>
      <c r="D2780" s="2">
        <v>44695.992129975821</v>
      </c>
      <c r="E2780" s="8">
        <f>(SUMIF(Invoice_Line_Items!B:B,Invoices!A2780,Invoice_Line_Items!G:G))</f>
        <v>658.7</v>
      </c>
      <c r="F2780" s="8">
        <f>(SUMIF(Invoice_Line_Items!B:B,Invoices!A2780,Invoice_Line_Items!G:G))*(1-C2780)</f>
        <v>658.7</v>
      </c>
      <c r="G2780" s="8">
        <f>SUMIF(Invoice_Line_Items!B:B,Invoices!A2780,Invoice_Line_Items!I:I)-(E2780-F2780)</f>
        <v>207.94999999999993</v>
      </c>
      <c r="H2780" s="8">
        <f t="shared" si="86"/>
        <v>5</v>
      </c>
      <c r="I2780">
        <f t="shared" si="87"/>
        <v>2022</v>
      </c>
    </row>
    <row r="2781" spans="1:9" x14ac:dyDescent="0.15">
      <c r="A2781" t="s">
        <v>2885</v>
      </c>
      <c r="B2781" t="s">
        <v>17</v>
      </c>
      <c r="C2781" s="3">
        <v>0.1</v>
      </c>
      <c r="D2781" s="2">
        <v>44696.069355173619</v>
      </c>
      <c r="E2781" s="8">
        <f>(SUMIF(Invoice_Line_Items!B:B,Invoices!A2781,Invoice_Line_Items!G:G))</f>
        <v>1107.5499999999997</v>
      </c>
      <c r="F2781" s="8">
        <f>(SUMIF(Invoice_Line_Items!B:B,Invoices!A2781,Invoice_Line_Items!G:G))*(1-C2781)</f>
        <v>996.79499999999973</v>
      </c>
      <c r="G2781" s="8">
        <f>SUMIF(Invoice_Line_Items!B:B,Invoices!A2781,Invoice_Line_Items!I:I)-(E2781-F2781)</f>
        <v>267.59500000000003</v>
      </c>
      <c r="H2781" s="8">
        <f t="shared" si="86"/>
        <v>5</v>
      </c>
      <c r="I2781">
        <f t="shared" si="87"/>
        <v>2022</v>
      </c>
    </row>
    <row r="2782" spans="1:9" x14ac:dyDescent="0.15">
      <c r="A2782" t="s">
        <v>2886</v>
      </c>
      <c r="B2782" t="s">
        <v>21</v>
      </c>
      <c r="C2782" s="3">
        <v>0</v>
      </c>
      <c r="D2782" s="2">
        <v>44696.145714111306</v>
      </c>
      <c r="E2782" s="8">
        <f>(SUMIF(Invoice_Line_Items!B:B,Invoices!A2782,Invoice_Line_Items!G:G))</f>
        <v>315.59999999999997</v>
      </c>
      <c r="F2782" s="8">
        <f>(SUMIF(Invoice_Line_Items!B:B,Invoices!A2782,Invoice_Line_Items!G:G))*(1-C2782)</f>
        <v>315.59999999999997</v>
      </c>
      <c r="G2782" s="8">
        <f>SUMIF(Invoice_Line_Items!B:B,Invoices!A2782,Invoice_Line_Items!I:I)-(E2782-F2782)</f>
        <v>174.79999999999995</v>
      </c>
      <c r="H2782" s="8">
        <f t="shared" si="86"/>
        <v>5</v>
      </c>
      <c r="I2782">
        <f t="shared" si="87"/>
        <v>2022</v>
      </c>
    </row>
    <row r="2783" spans="1:9" x14ac:dyDescent="0.15">
      <c r="A2783" t="s">
        <v>2887</v>
      </c>
      <c r="B2783" t="s">
        <v>29</v>
      </c>
      <c r="C2783" s="3">
        <v>0.1</v>
      </c>
      <c r="D2783" s="2">
        <v>44696.23146677552</v>
      </c>
      <c r="E2783" s="8">
        <f>(SUMIF(Invoice_Line_Items!B:B,Invoices!A2783,Invoice_Line_Items!G:G))</f>
        <v>63.75</v>
      </c>
      <c r="F2783" s="8">
        <f>(SUMIF(Invoice_Line_Items!B:B,Invoices!A2783,Invoice_Line_Items!G:G))*(1-C2783)</f>
        <v>57.375</v>
      </c>
      <c r="G2783" s="8">
        <f>SUMIF(Invoice_Line_Items!B:B,Invoices!A2783,Invoice_Line_Items!I:I)-(E2783-F2783)</f>
        <v>16.974999999999998</v>
      </c>
      <c r="H2783" s="8">
        <f t="shared" si="86"/>
        <v>5</v>
      </c>
      <c r="I2783">
        <f t="shared" si="87"/>
        <v>2022</v>
      </c>
    </row>
    <row r="2784" spans="1:9" x14ac:dyDescent="0.15">
      <c r="A2784" t="s">
        <v>2888</v>
      </c>
      <c r="B2784" t="s">
        <v>29</v>
      </c>
      <c r="C2784" s="3">
        <v>0</v>
      </c>
      <c r="D2784" s="2">
        <v>44696.617907888445</v>
      </c>
      <c r="E2784" s="8">
        <f>(SUMIF(Invoice_Line_Items!B:B,Invoices!A2784,Invoice_Line_Items!G:G))</f>
        <v>8066.95</v>
      </c>
      <c r="F2784" s="8">
        <f>(SUMIF(Invoice_Line_Items!B:B,Invoices!A2784,Invoice_Line_Items!G:G))*(1-C2784)</f>
        <v>8066.95</v>
      </c>
      <c r="G2784" s="8">
        <f>SUMIF(Invoice_Line_Items!B:B,Invoices!A2784,Invoice_Line_Items!I:I)-(E2784-F2784)</f>
        <v>3257.4000000000005</v>
      </c>
      <c r="H2784" s="8">
        <f t="shared" si="86"/>
        <v>5</v>
      </c>
      <c r="I2784">
        <f t="shared" si="87"/>
        <v>2022</v>
      </c>
    </row>
    <row r="2785" spans="1:9" x14ac:dyDescent="0.15">
      <c r="A2785" t="s">
        <v>2889</v>
      </c>
      <c r="B2785" t="s">
        <v>17</v>
      </c>
      <c r="C2785" s="3">
        <v>0</v>
      </c>
      <c r="D2785" s="2">
        <v>44696.899019651937</v>
      </c>
      <c r="E2785" s="8">
        <f>(SUMIF(Invoice_Line_Items!B:B,Invoices!A2785,Invoice_Line_Items!G:G))</f>
        <v>69.649999999999991</v>
      </c>
      <c r="F2785" s="8">
        <f>(SUMIF(Invoice_Line_Items!B:B,Invoices!A2785,Invoice_Line_Items!G:G))*(1-C2785)</f>
        <v>69.649999999999991</v>
      </c>
      <c r="G2785" s="8">
        <f>SUMIF(Invoice_Line_Items!B:B,Invoices!A2785,Invoice_Line_Items!I:I)-(E2785-F2785)</f>
        <v>40.999999999999993</v>
      </c>
      <c r="H2785" s="8">
        <f t="shared" si="86"/>
        <v>5</v>
      </c>
      <c r="I2785">
        <f t="shared" si="87"/>
        <v>2022</v>
      </c>
    </row>
    <row r="2786" spans="1:9" x14ac:dyDescent="0.15">
      <c r="A2786" t="s">
        <v>2890</v>
      </c>
      <c r="B2786" t="s">
        <v>18</v>
      </c>
      <c r="C2786" s="3">
        <v>0</v>
      </c>
      <c r="D2786" s="2">
        <v>44697.002632535601</v>
      </c>
      <c r="E2786" s="8">
        <f>(SUMIF(Invoice_Line_Items!B:B,Invoices!A2786,Invoice_Line_Items!G:G))</f>
        <v>898.9</v>
      </c>
      <c r="F2786" s="8">
        <f>(SUMIF(Invoice_Line_Items!B:B,Invoices!A2786,Invoice_Line_Items!G:G))*(1-C2786)</f>
        <v>898.9</v>
      </c>
      <c r="G2786" s="8">
        <f>SUMIF(Invoice_Line_Items!B:B,Invoices!A2786,Invoice_Line_Items!I:I)-(E2786-F2786)</f>
        <v>334.15000000000003</v>
      </c>
      <c r="H2786" s="8">
        <f t="shared" si="86"/>
        <v>5</v>
      </c>
      <c r="I2786">
        <f t="shared" si="87"/>
        <v>2022</v>
      </c>
    </row>
    <row r="2787" spans="1:9" x14ac:dyDescent="0.15">
      <c r="A2787" t="s">
        <v>2891</v>
      </c>
      <c r="B2787" t="s">
        <v>19</v>
      </c>
      <c r="C2787" s="3">
        <v>0</v>
      </c>
      <c r="D2787" s="2">
        <v>44697.286413494534</v>
      </c>
      <c r="E2787" s="8">
        <f>(SUMIF(Invoice_Line_Items!B:B,Invoices!A2787,Invoice_Line_Items!G:G))</f>
        <v>99.9</v>
      </c>
      <c r="F2787" s="8">
        <f>(SUMIF(Invoice_Line_Items!B:B,Invoices!A2787,Invoice_Line_Items!G:G))*(1-C2787)</f>
        <v>99.9</v>
      </c>
      <c r="G2787" s="8">
        <f>SUMIF(Invoice_Line_Items!B:B,Invoices!A2787,Invoice_Line_Items!I:I)-(E2787-F2787)</f>
        <v>35.400000000000006</v>
      </c>
      <c r="H2787" s="8">
        <f t="shared" si="86"/>
        <v>5</v>
      </c>
      <c r="I2787">
        <f t="shared" si="87"/>
        <v>2022</v>
      </c>
    </row>
    <row r="2788" spans="1:9" x14ac:dyDescent="0.15">
      <c r="A2788" t="s">
        <v>2892</v>
      </c>
      <c r="B2788" t="s">
        <v>21</v>
      </c>
      <c r="C2788" s="3">
        <v>0.2</v>
      </c>
      <c r="D2788" s="2">
        <v>44697.301651916336</v>
      </c>
      <c r="E2788" s="8">
        <f>(SUMIF(Invoice_Line_Items!B:B,Invoices!A2788,Invoice_Line_Items!G:G))</f>
        <v>80.150000000000006</v>
      </c>
      <c r="F2788" s="8">
        <f>(SUMIF(Invoice_Line_Items!B:B,Invoices!A2788,Invoice_Line_Items!G:G))*(1-C2788)</f>
        <v>64.12</v>
      </c>
      <c r="G2788" s="8">
        <f>SUMIF(Invoice_Line_Items!B:B,Invoices!A2788,Invoice_Line_Items!I:I)-(E2788-F2788)</f>
        <v>24.61999999999999</v>
      </c>
      <c r="H2788" s="8">
        <f t="shared" si="86"/>
        <v>5</v>
      </c>
      <c r="I2788">
        <f t="shared" si="87"/>
        <v>2022</v>
      </c>
    </row>
    <row r="2789" spans="1:9" x14ac:dyDescent="0.15">
      <c r="A2789" t="s">
        <v>2893</v>
      </c>
      <c r="B2789" t="s">
        <v>29</v>
      </c>
      <c r="C2789" s="3">
        <v>0</v>
      </c>
      <c r="D2789" s="2">
        <v>44697.437392217114</v>
      </c>
      <c r="E2789" s="8">
        <f>(SUMIF(Invoice_Line_Items!B:B,Invoices!A2789,Invoice_Line_Items!G:G))</f>
        <v>349.65</v>
      </c>
      <c r="F2789" s="8">
        <f>(SUMIF(Invoice_Line_Items!B:B,Invoices!A2789,Invoice_Line_Items!G:G))*(1-C2789)</f>
        <v>349.65</v>
      </c>
      <c r="G2789" s="8">
        <f>SUMIF(Invoice_Line_Items!B:B,Invoices!A2789,Invoice_Line_Items!I:I)-(E2789-F2789)</f>
        <v>145.90000000000003</v>
      </c>
      <c r="H2789" s="8">
        <f t="shared" si="86"/>
        <v>5</v>
      </c>
      <c r="I2789">
        <f t="shared" si="87"/>
        <v>2022</v>
      </c>
    </row>
    <row r="2790" spans="1:9" x14ac:dyDescent="0.15">
      <c r="A2790" t="s">
        <v>2894</v>
      </c>
      <c r="B2790" t="s">
        <v>24</v>
      </c>
      <c r="C2790" s="3">
        <v>0.1</v>
      </c>
      <c r="D2790" s="2">
        <v>44697.55112892652</v>
      </c>
      <c r="E2790" s="8">
        <f>(SUMIF(Invoice_Line_Items!B:B,Invoices!A2790,Invoice_Line_Items!G:G))</f>
        <v>42</v>
      </c>
      <c r="F2790" s="8">
        <f>(SUMIF(Invoice_Line_Items!B:B,Invoices!A2790,Invoice_Line_Items!G:G))*(1-C2790)</f>
        <v>37.800000000000004</v>
      </c>
      <c r="G2790" s="8">
        <f>SUMIF(Invoice_Line_Items!B:B,Invoices!A2790,Invoice_Line_Items!I:I)-(E2790-F2790)</f>
        <v>2.4000000000000021</v>
      </c>
      <c r="H2790" s="8">
        <f t="shared" si="86"/>
        <v>5</v>
      </c>
      <c r="I2790">
        <f t="shared" si="87"/>
        <v>2022</v>
      </c>
    </row>
    <row r="2791" spans="1:9" x14ac:dyDescent="0.15">
      <c r="A2791" t="s">
        <v>2895</v>
      </c>
      <c r="B2791" t="s">
        <v>17</v>
      </c>
      <c r="C2791" s="3">
        <v>0</v>
      </c>
      <c r="D2791" s="2">
        <v>44697.946623960226</v>
      </c>
      <c r="E2791" s="8">
        <f>(SUMIF(Invoice_Line_Items!B:B,Invoices!A2791,Invoice_Line_Items!G:G))</f>
        <v>418.85</v>
      </c>
      <c r="F2791" s="8">
        <f>(SUMIF(Invoice_Line_Items!B:B,Invoices!A2791,Invoice_Line_Items!G:G))*(1-C2791)</f>
        <v>418.85</v>
      </c>
      <c r="G2791" s="8">
        <f>SUMIF(Invoice_Line_Items!B:B,Invoices!A2791,Invoice_Line_Items!I:I)-(E2791-F2791)</f>
        <v>150.09999999999997</v>
      </c>
      <c r="H2791" s="8">
        <f t="shared" si="86"/>
        <v>5</v>
      </c>
      <c r="I2791">
        <f t="shared" si="87"/>
        <v>2022</v>
      </c>
    </row>
    <row r="2792" spans="1:9" x14ac:dyDescent="0.15">
      <c r="A2792" t="s">
        <v>2896</v>
      </c>
      <c r="B2792" t="s">
        <v>21</v>
      </c>
      <c r="C2792" s="3">
        <v>0.1</v>
      </c>
      <c r="D2792" s="2">
        <v>44698.094922112934</v>
      </c>
      <c r="E2792" s="8">
        <f>(SUMIF(Invoice_Line_Items!B:B,Invoices!A2792,Invoice_Line_Items!G:G))</f>
        <v>297.79999999999995</v>
      </c>
      <c r="F2792" s="8">
        <f>(SUMIF(Invoice_Line_Items!B:B,Invoices!A2792,Invoice_Line_Items!G:G))*(1-C2792)</f>
        <v>268.02</v>
      </c>
      <c r="G2792" s="8">
        <f>SUMIF(Invoice_Line_Items!B:B,Invoices!A2792,Invoice_Line_Items!I:I)-(E2792-F2792)</f>
        <v>79.270000000000024</v>
      </c>
      <c r="H2792" s="8">
        <f t="shared" si="86"/>
        <v>5</v>
      </c>
      <c r="I2792">
        <f t="shared" si="87"/>
        <v>2022</v>
      </c>
    </row>
    <row r="2793" spans="1:9" x14ac:dyDescent="0.15">
      <c r="A2793" t="s">
        <v>2897</v>
      </c>
      <c r="B2793" t="s">
        <v>24</v>
      </c>
      <c r="C2793" s="3">
        <v>0.1</v>
      </c>
      <c r="D2793" s="2">
        <v>44698.28387865617</v>
      </c>
      <c r="E2793" s="8">
        <f>(SUMIF(Invoice_Line_Items!B:B,Invoices!A2793,Invoice_Line_Items!G:G))</f>
        <v>2169.1499999999996</v>
      </c>
      <c r="F2793" s="8">
        <f>(SUMIF(Invoice_Line_Items!B:B,Invoices!A2793,Invoice_Line_Items!G:G))*(1-C2793)</f>
        <v>1952.2349999999997</v>
      </c>
      <c r="G2793" s="8">
        <f>SUMIF(Invoice_Line_Items!B:B,Invoices!A2793,Invoice_Line_Items!I:I)-(E2793-F2793)</f>
        <v>802.83499999999981</v>
      </c>
      <c r="H2793" s="8">
        <f t="shared" si="86"/>
        <v>5</v>
      </c>
      <c r="I2793">
        <f t="shared" si="87"/>
        <v>2022</v>
      </c>
    </row>
    <row r="2794" spans="1:9" x14ac:dyDescent="0.15">
      <c r="A2794" t="s">
        <v>2898</v>
      </c>
      <c r="B2794" t="s">
        <v>18</v>
      </c>
      <c r="C2794" s="3">
        <v>0</v>
      </c>
      <c r="D2794" s="2">
        <v>44698.582729677255</v>
      </c>
      <c r="E2794" s="8">
        <f>(SUMIF(Invoice_Line_Items!B:B,Invoices!A2794,Invoice_Line_Items!G:G))</f>
        <v>147.5</v>
      </c>
      <c r="F2794" s="8">
        <f>(SUMIF(Invoice_Line_Items!B:B,Invoices!A2794,Invoice_Line_Items!G:G))*(1-C2794)</f>
        <v>147.5</v>
      </c>
      <c r="G2794" s="8">
        <f>SUMIF(Invoice_Line_Items!B:B,Invoices!A2794,Invoice_Line_Items!I:I)-(E2794-F2794)</f>
        <v>57.500000000000007</v>
      </c>
      <c r="H2794" s="8">
        <f t="shared" si="86"/>
        <v>5</v>
      </c>
      <c r="I2794">
        <f t="shared" si="87"/>
        <v>2022</v>
      </c>
    </row>
    <row r="2795" spans="1:9" x14ac:dyDescent="0.15">
      <c r="A2795" t="s">
        <v>2899</v>
      </c>
      <c r="B2795" t="s">
        <v>20</v>
      </c>
      <c r="C2795" s="3">
        <v>0.1</v>
      </c>
      <c r="D2795" s="2">
        <v>44699.006606557632</v>
      </c>
      <c r="E2795" s="8">
        <f>(SUMIF(Invoice_Line_Items!B:B,Invoices!A2795,Invoice_Line_Items!G:G))</f>
        <v>268.5</v>
      </c>
      <c r="F2795" s="8">
        <f>(SUMIF(Invoice_Line_Items!B:B,Invoices!A2795,Invoice_Line_Items!G:G))*(1-C2795)</f>
        <v>241.65</v>
      </c>
      <c r="G2795" s="8">
        <f>SUMIF(Invoice_Line_Items!B:B,Invoices!A2795,Invoice_Line_Items!I:I)-(E2795-F2795)</f>
        <v>144.14999999999998</v>
      </c>
      <c r="H2795" s="8">
        <f t="shared" si="86"/>
        <v>5</v>
      </c>
      <c r="I2795">
        <f t="shared" si="87"/>
        <v>2022</v>
      </c>
    </row>
    <row r="2796" spans="1:9" x14ac:dyDescent="0.15">
      <c r="A2796" t="s">
        <v>2900</v>
      </c>
      <c r="B2796" t="s">
        <v>17</v>
      </c>
      <c r="C2796" s="3">
        <v>0.2</v>
      </c>
      <c r="D2796" s="2">
        <v>44699.129013802907</v>
      </c>
      <c r="E2796" s="8">
        <f>(SUMIF(Invoice_Line_Items!B:B,Invoices!A2796,Invoice_Line_Items!G:G))</f>
        <v>2222.4499999999998</v>
      </c>
      <c r="F2796" s="8">
        <f>(SUMIF(Invoice_Line_Items!B:B,Invoices!A2796,Invoice_Line_Items!G:G))*(1-C2796)</f>
        <v>1777.96</v>
      </c>
      <c r="G2796" s="8">
        <f>SUMIF(Invoice_Line_Items!B:B,Invoices!A2796,Invoice_Line_Items!I:I)-(E2796-F2796)</f>
        <v>362.1600000000002</v>
      </c>
      <c r="H2796" s="8">
        <f t="shared" si="86"/>
        <v>5</v>
      </c>
      <c r="I2796">
        <f t="shared" si="87"/>
        <v>2022</v>
      </c>
    </row>
    <row r="2797" spans="1:9" x14ac:dyDescent="0.15">
      <c r="A2797" t="s">
        <v>2901</v>
      </c>
      <c r="B2797" t="s">
        <v>22</v>
      </c>
      <c r="C2797" s="3">
        <v>0</v>
      </c>
      <c r="D2797" s="2">
        <v>44699.474671074946</v>
      </c>
      <c r="E2797" s="8">
        <f>(SUMIF(Invoice_Line_Items!B:B,Invoices!A2797,Invoice_Line_Items!G:G))</f>
        <v>4775.75</v>
      </c>
      <c r="F2797" s="8">
        <f>(SUMIF(Invoice_Line_Items!B:B,Invoices!A2797,Invoice_Line_Items!G:G))*(1-C2797)</f>
        <v>4775.75</v>
      </c>
      <c r="G2797" s="8">
        <f>SUMIF(Invoice_Line_Items!B:B,Invoices!A2797,Invoice_Line_Items!I:I)-(E2797-F2797)</f>
        <v>1660.9499999999998</v>
      </c>
      <c r="H2797" s="8">
        <f t="shared" si="86"/>
        <v>5</v>
      </c>
      <c r="I2797">
        <f t="shared" si="87"/>
        <v>2022</v>
      </c>
    </row>
    <row r="2798" spans="1:9" x14ac:dyDescent="0.15">
      <c r="A2798" t="s">
        <v>2902</v>
      </c>
      <c r="B2798" t="s">
        <v>19</v>
      </c>
      <c r="C2798" s="3">
        <v>0</v>
      </c>
      <c r="D2798" s="2">
        <v>44699.617848182039</v>
      </c>
      <c r="E2798" s="8">
        <f>(SUMIF(Invoice_Line_Items!B:B,Invoices!A2798,Invoice_Line_Items!G:G))</f>
        <v>17.899999999999999</v>
      </c>
      <c r="F2798" s="8">
        <f>(SUMIF(Invoice_Line_Items!B:B,Invoices!A2798,Invoice_Line_Items!G:G))*(1-C2798)</f>
        <v>17.899999999999999</v>
      </c>
      <c r="G2798" s="8">
        <f>SUMIF(Invoice_Line_Items!B:B,Invoices!A2798,Invoice_Line_Items!I:I)-(E2798-F2798)</f>
        <v>6.3999999999999986</v>
      </c>
      <c r="H2798" s="8">
        <f t="shared" si="86"/>
        <v>5</v>
      </c>
      <c r="I2798">
        <f t="shared" si="87"/>
        <v>2022</v>
      </c>
    </row>
    <row r="2799" spans="1:9" x14ac:dyDescent="0.15">
      <c r="A2799" t="s">
        <v>2903</v>
      </c>
      <c r="B2799" t="s">
        <v>21</v>
      </c>
      <c r="C2799" s="3">
        <v>0.2</v>
      </c>
      <c r="D2799" s="2">
        <v>44699.638688649276</v>
      </c>
      <c r="E2799" s="8">
        <f>(SUMIF(Invoice_Line_Items!B:B,Invoices!A2799,Invoice_Line_Items!G:G))</f>
        <v>256.85000000000002</v>
      </c>
      <c r="F2799" s="8">
        <f>(SUMIF(Invoice_Line_Items!B:B,Invoices!A2799,Invoice_Line_Items!G:G))*(1-C2799)</f>
        <v>205.48000000000002</v>
      </c>
      <c r="G2799" s="8">
        <f>SUMIF(Invoice_Line_Items!B:B,Invoices!A2799,Invoice_Line_Items!I:I)-(E2799-F2799)</f>
        <v>21.929999999999993</v>
      </c>
      <c r="H2799" s="8">
        <f t="shared" si="86"/>
        <v>5</v>
      </c>
      <c r="I2799">
        <f t="shared" si="87"/>
        <v>2022</v>
      </c>
    </row>
    <row r="2800" spans="1:9" x14ac:dyDescent="0.15">
      <c r="A2800" t="s">
        <v>2904</v>
      </c>
      <c r="B2800" t="s">
        <v>21</v>
      </c>
      <c r="C2800" s="3">
        <v>0.1</v>
      </c>
      <c r="D2800" s="2">
        <v>44699.712766163677</v>
      </c>
      <c r="E2800" s="8">
        <f>(SUMIF(Invoice_Line_Items!B:B,Invoices!A2800,Invoice_Line_Items!G:G))</f>
        <v>7</v>
      </c>
      <c r="F2800" s="8">
        <f>(SUMIF(Invoice_Line_Items!B:B,Invoices!A2800,Invoice_Line_Items!G:G))*(1-C2800)</f>
        <v>6.3</v>
      </c>
      <c r="G2800" s="8">
        <f>SUMIF(Invoice_Line_Items!B:B,Invoices!A2800,Invoice_Line_Items!I:I)-(E2800-F2800)</f>
        <v>0.39999999999999947</v>
      </c>
      <c r="H2800" s="8">
        <f t="shared" si="86"/>
        <v>5</v>
      </c>
      <c r="I2800">
        <f t="shared" si="87"/>
        <v>2022</v>
      </c>
    </row>
    <row r="2801" spans="1:9" x14ac:dyDescent="0.15">
      <c r="A2801" t="s">
        <v>2905</v>
      </c>
      <c r="B2801" t="s">
        <v>18</v>
      </c>
      <c r="C2801" s="3">
        <v>0</v>
      </c>
      <c r="D2801" s="2">
        <v>44699.880212143886</v>
      </c>
      <c r="E2801" s="8">
        <f>(SUMIF(Invoice_Line_Items!B:B,Invoices!A2801,Invoice_Line_Items!G:G))</f>
        <v>8.9499999999999993</v>
      </c>
      <c r="F2801" s="8">
        <f>(SUMIF(Invoice_Line_Items!B:B,Invoices!A2801,Invoice_Line_Items!G:G))*(1-C2801)</f>
        <v>8.9499999999999993</v>
      </c>
      <c r="G2801" s="8">
        <f>SUMIF(Invoice_Line_Items!B:B,Invoices!A2801,Invoice_Line_Items!I:I)-(E2801-F2801)</f>
        <v>5.6999999999999993</v>
      </c>
      <c r="H2801" s="8">
        <f t="shared" si="86"/>
        <v>5</v>
      </c>
      <c r="I2801">
        <f t="shared" si="87"/>
        <v>2022</v>
      </c>
    </row>
    <row r="2802" spans="1:9" x14ac:dyDescent="0.15">
      <c r="A2802" t="s">
        <v>2906</v>
      </c>
      <c r="B2802" t="s">
        <v>17</v>
      </c>
      <c r="C2802" s="3">
        <v>0.1</v>
      </c>
      <c r="D2802" s="2">
        <v>44700.310685501201</v>
      </c>
      <c r="E2802" s="8">
        <f>(SUMIF(Invoice_Line_Items!B:B,Invoices!A2802,Invoice_Line_Items!G:G))</f>
        <v>17.899999999999999</v>
      </c>
      <c r="F2802" s="8">
        <f>(SUMIF(Invoice_Line_Items!B:B,Invoices!A2802,Invoice_Line_Items!G:G))*(1-C2802)</f>
        <v>16.11</v>
      </c>
      <c r="G2802" s="8">
        <f>SUMIF(Invoice_Line_Items!B:B,Invoices!A2802,Invoice_Line_Items!I:I)-(E2802-F2802)</f>
        <v>4.6099999999999994</v>
      </c>
      <c r="H2802" s="8">
        <f t="shared" si="86"/>
        <v>5</v>
      </c>
      <c r="I2802">
        <f t="shared" si="87"/>
        <v>2022</v>
      </c>
    </row>
    <row r="2803" spans="1:9" x14ac:dyDescent="0.15">
      <c r="A2803" t="s">
        <v>2907</v>
      </c>
      <c r="B2803" t="s">
        <v>20</v>
      </c>
      <c r="C2803" s="3">
        <v>0.1</v>
      </c>
      <c r="D2803" s="2">
        <v>44700.314609883331</v>
      </c>
      <c r="E2803" s="8">
        <f>(SUMIF(Invoice_Line_Items!B:B,Invoices!A2803,Invoice_Line_Items!G:G))</f>
        <v>526.09999999999991</v>
      </c>
      <c r="F2803" s="8">
        <f>(SUMIF(Invoice_Line_Items!B:B,Invoices!A2803,Invoice_Line_Items!G:G))*(1-C2803)</f>
        <v>473.48999999999995</v>
      </c>
      <c r="G2803" s="8">
        <f>SUMIF(Invoice_Line_Items!B:B,Invoices!A2803,Invoice_Line_Items!I:I)-(E2803-F2803)</f>
        <v>122.04000000000002</v>
      </c>
      <c r="H2803" s="8">
        <f t="shared" si="86"/>
        <v>5</v>
      </c>
      <c r="I2803">
        <f t="shared" si="87"/>
        <v>2022</v>
      </c>
    </row>
    <row r="2804" spans="1:9" x14ac:dyDescent="0.15">
      <c r="A2804" t="s">
        <v>2908</v>
      </c>
      <c r="B2804" t="s">
        <v>19</v>
      </c>
      <c r="C2804" s="3">
        <v>0</v>
      </c>
      <c r="D2804" s="2">
        <v>44700.772352536645</v>
      </c>
      <c r="E2804" s="8">
        <f>(SUMIF(Invoice_Line_Items!B:B,Invoices!A2804,Invoice_Line_Items!G:G))</f>
        <v>7688.95</v>
      </c>
      <c r="F2804" s="8">
        <f>(SUMIF(Invoice_Line_Items!B:B,Invoices!A2804,Invoice_Line_Items!G:G))*(1-C2804)</f>
        <v>7688.95</v>
      </c>
      <c r="G2804" s="8">
        <f>SUMIF(Invoice_Line_Items!B:B,Invoices!A2804,Invoice_Line_Items!I:I)-(E2804-F2804)</f>
        <v>2779.45</v>
      </c>
      <c r="H2804" s="8">
        <f t="shared" si="86"/>
        <v>5</v>
      </c>
      <c r="I2804">
        <f t="shared" si="87"/>
        <v>2022</v>
      </c>
    </row>
    <row r="2805" spans="1:9" x14ac:dyDescent="0.15">
      <c r="A2805" t="s">
        <v>2909</v>
      </c>
      <c r="B2805" t="s">
        <v>29</v>
      </c>
      <c r="C2805" s="3">
        <v>0</v>
      </c>
      <c r="D2805" s="2">
        <v>44701.058503917608</v>
      </c>
      <c r="E2805" s="8">
        <f>(SUMIF(Invoice_Line_Items!B:B,Invoices!A2805,Invoice_Line_Items!G:G))</f>
        <v>258.95</v>
      </c>
      <c r="F2805" s="8">
        <f>(SUMIF(Invoice_Line_Items!B:B,Invoices!A2805,Invoice_Line_Items!G:G))*(1-C2805)</f>
        <v>258.95</v>
      </c>
      <c r="G2805" s="8">
        <f>SUMIF(Invoice_Line_Items!B:B,Invoices!A2805,Invoice_Line_Items!I:I)-(E2805-F2805)</f>
        <v>91.949999999999989</v>
      </c>
      <c r="H2805" s="8">
        <f t="shared" si="86"/>
        <v>5</v>
      </c>
      <c r="I2805">
        <f t="shared" si="87"/>
        <v>2022</v>
      </c>
    </row>
    <row r="2806" spans="1:9" x14ac:dyDescent="0.15">
      <c r="A2806" t="s">
        <v>2910</v>
      </c>
      <c r="B2806" t="s">
        <v>25</v>
      </c>
      <c r="C2806" s="3">
        <v>0</v>
      </c>
      <c r="D2806" s="2">
        <v>44701.065579403563</v>
      </c>
      <c r="E2806" s="8">
        <f>(SUMIF(Invoice_Line_Items!B:B,Invoices!A2806,Invoice_Line_Items!G:G))</f>
        <v>4986.6000000000004</v>
      </c>
      <c r="F2806" s="8">
        <f>(SUMIF(Invoice_Line_Items!B:B,Invoices!A2806,Invoice_Line_Items!G:G))*(1-C2806)</f>
        <v>4986.6000000000004</v>
      </c>
      <c r="G2806" s="8">
        <f>SUMIF(Invoice_Line_Items!B:B,Invoices!A2806,Invoice_Line_Items!I:I)-(E2806-F2806)</f>
        <v>1851.4</v>
      </c>
      <c r="H2806" s="8">
        <f t="shared" si="86"/>
        <v>5</v>
      </c>
      <c r="I2806">
        <f t="shared" si="87"/>
        <v>2022</v>
      </c>
    </row>
    <row r="2807" spans="1:9" x14ac:dyDescent="0.15">
      <c r="A2807" t="s">
        <v>2911</v>
      </c>
      <c r="B2807" t="s">
        <v>19</v>
      </c>
      <c r="C2807" s="3">
        <v>0</v>
      </c>
      <c r="D2807" s="2">
        <v>44701.229862977387</v>
      </c>
      <c r="E2807" s="8">
        <f>(SUMIF(Invoice_Line_Items!B:B,Invoices!A2807,Invoice_Line_Items!G:G))</f>
        <v>248.2</v>
      </c>
      <c r="F2807" s="8">
        <f>(SUMIF(Invoice_Line_Items!B:B,Invoices!A2807,Invoice_Line_Items!G:G))*(1-C2807)</f>
        <v>248.2</v>
      </c>
      <c r="G2807" s="8">
        <f>SUMIF(Invoice_Line_Items!B:B,Invoices!A2807,Invoice_Line_Items!I:I)-(E2807-F2807)</f>
        <v>93.2</v>
      </c>
      <c r="H2807" s="8">
        <f t="shared" si="86"/>
        <v>5</v>
      </c>
      <c r="I2807">
        <f t="shared" si="87"/>
        <v>2022</v>
      </c>
    </row>
    <row r="2808" spans="1:9" x14ac:dyDescent="0.15">
      <c r="A2808" t="s">
        <v>2912</v>
      </c>
      <c r="B2808" t="s">
        <v>29</v>
      </c>
      <c r="C2808" s="3">
        <v>0</v>
      </c>
      <c r="D2808" s="2">
        <v>44701.242044518607</v>
      </c>
      <c r="E2808" s="8">
        <f>(SUMIF(Invoice_Line_Items!B:B,Invoices!A2808,Invoice_Line_Items!G:G))</f>
        <v>47.849999999999994</v>
      </c>
      <c r="F2808" s="8">
        <f>(SUMIF(Invoice_Line_Items!B:B,Invoices!A2808,Invoice_Line_Items!G:G))*(1-C2808)</f>
        <v>47.849999999999994</v>
      </c>
      <c r="G2808" s="8">
        <f>SUMIF(Invoice_Line_Items!B:B,Invoices!A2808,Invoice_Line_Items!I:I)-(E2808-F2808)</f>
        <v>18</v>
      </c>
      <c r="H2808" s="8">
        <f t="shared" si="86"/>
        <v>5</v>
      </c>
      <c r="I2808">
        <f t="shared" si="87"/>
        <v>2022</v>
      </c>
    </row>
    <row r="2809" spans="1:9" x14ac:dyDescent="0.15">
      <c r="A2809" t="s">
        <v>2913</v>
      </c>
      <c r="B2809" t="s">
        <v>18</v>
      </c>
      <c r="C2809" s="3">
        <v>0</v>
      </c>
      <c r="D2809" s="2">
        <v>44701.53294889789</v>
      </c>
      <c r="E2809" s="8">
        <f>(SUMIF(Invoice_Line_Items!B:B,Invoices!A2809,Invoice_Line_Items!G:G))</f>
        <v>239.54999999999998</v>
      </c>
      <c r="F2809" s="8">
        <f>(SUMIF(Invoice_Line_Items!B:B,Invoices!A2809,Invoice_Line_Items!G:G))*(1-C2809)</f>
        <v>239.54999999999998</v>
      </c>
      <c r="G2809" s="8">
        <f>SUMIF(Invoice_Line_Items!B:B,Invoices!A2809,Invoice_Line_Items!I:I)-(E2809-F2809)</f>
        <v>92.05</v>
      </c>
      <c r="H2809" s="8">
        <f t="shared" si="86"/>
        <v>5</v>
      </c>
      <c r="I2809">
        <f t="shared" si="87"/>
        <v>2022</v>
      </c>
    </row>
    <row r="2810" spans="1:9" x14ac:dyDescent="0.15">
      <c r="A2810" t="s">
        <v>2914</v>
      </c>
      <c r="B2810" t="s">
        <v>29</v>
      </c>
      <c r="C2810" s="3">
        <v>0.1</v>
      </c>
      <c r="D2810" s="2">
        <v>44701.860083200037</v>
      </c>
      <c r="E2810" s="8">
        <f>(SUMIF(Invoice_Line_Items!B:B,Invoices!A2810,Invoice_Line_Items!G:G))</f>
        <v>498.2</v>
      </c>
      <c r="F2810" s="8">
        <f>(SUMIF(Invoice_Line_Items!B:B,Invoices!A2810,Invoice_Line_Items!G:G))*(1-C2810)</f>
        <v>448.38</v>
      </c>
      <c r="G2810" s="8">
        <f>SUMIF(Invoice_Line_Items!B:B,Invoices!A2810,Invoice_Line_Items!I:I)-(E2810-F2810)</f>
        <v>150.13</v>
      </c>
      <c r="H2810" s="8">
        <f t="shared" si="86"/>
        <v>5</v>
      </c>
      <c r="I2810">
        <f t="shared" si="87"/>
        <v>2022</v>
      </c>
    </row>
    <row r="2811" spans="1:9" x14ac:dyDescent="0.15">
      <c r="A2811" t="s">
        <v>2915</v>
      </c>
      <c r="B2811" t="s">
        <v>17</v>
      </c>
      <c r="C2811" s="3">
        <v>0</v>
      </c>
      <c r="D2811" s="2">
        <v>44702.279606957462</v>
      </c>
      <c r="E2811" s="8">
        <f>(SUMIF(Invoice_Line_Items!B:B,Invoices!A2811,Invoice_Line_Items!G:G))</f>
        <v>847.85</v>
      </c>
      <c r="F2811" s="8">
        <f>(SUMIF(Invoice_Line_Items!B:B,Invoices!A2811,Invoice_Line_Items!G:G))*(1-C2811)</f>
        <v>847.85</v>
      </c>
      <c r="G2811" s="8">
        <f>SUMIF(Invoice_Line_Items!B:B,Invoices!A2811,Invoice_Line_Items!I:I)-(E2811-F2811)</f>
        <v>339.55</v>
      </c>
      <c r="H2811" s="8">
        <f t="shared" si="86"/>
        <v>5</v>
      </c>
      <c r="I2811">
        <f t="shared" si="87"/>
        <v>2022</v>
      </c>
    </row>
    <row r="2812" spans="1:9" x14ac:dyDescent="0.15">
      <c r="A2812" t="s">
        <v>2916</v>
      </c>
      <c r="B2812" t="s">
        <v>23</v>
      </c>
      <c r="C2812" s="3">
        <v>0</v>
      </c>
      <c r="D2812" s="2">
        <v>44702.583937419993</v>
      </c>
      <c r="E2812" s="8">
        <f>(SUMIF(Invoice_Line_Items!B:B,Invoices!A2812,Invoice_Line_Items!G:G))</f>
        <v>3841.2499999999995</v>
      </c>
      <c r="F2812" s="8">
        <f>(SUMIF(Invoice_Line_Items!B:B,Invoices!A2812,Invoice_Line_Items!G:G))*(1-C2812)</f>
        <v>3841.2499999999995</v>
      </c>
      <c r="G2812" s="8">
        <f>SUMIF(Invoice_Line_Items!B:B,Invoices!A2812,Invoice_Line_Items!I:I)-(E2812-F2812)</f>
        <v>1335.7999999999997</v>
      </c>
      <c r="H2812" s="8">
        <f t="shared" si="86"/>
        <v>5</v>
      </c>
      <c r="I2812">
        <f t="shared" si="87"/>
        <v>2022</v>
      </c>
    </row>
    <row r="2813" spans="1:9" x14ac:dyDescent="0.15">
      <c r="A2813" t="s">
        <v>2917</v>
      </c>
      <c r="B2813" t="s">
        <v>21</v>
      </c>
      <c r="C2813" s="3">
        <v>0.1</v>
      </c>
      <c r="D2813" s="2">
        <v>44703.070833883168</v>
      </c>
      <c r="E2813" s="8">
        <f>(SUMIF(Invoice_Line_Items!B:B,Invoices!A2813,Invoice_Line_Items!G:G))</f>
        <v>1995</v>
      </c>
      <c r="F2813" s="8">
        <f>(SUMIF(Invoice_Line_Items!B:B,Invoices!A2813,Invoice_Line_Items!G:G))*(1-C2813)</f>
        <v>1795.5</v>
      </c>
      <c r="G2813" s="8">
        <f>SUMIF(Invoice_Line_Items!B:B,Invoices!A2813,Invoice_Line_Items!I:I)-(E2813-F2813)</f>
        <v>545.49999999999989</v>
      </c>
      <c r="H2813" s="8">
        <f t="shared" si="86"/>
        <v>5</v>
      </c>
      <c r="I2813">
        <f t="shared" si="87"/>
        <v>2022</v>
      </c>
    </row>
    <row r="2814" spans="1:9" x14ac:dyDescent="0.15">
      <c r="A2814" t="s">
        <v>2918</v>
      </c>
      <c r="B2814" t="s">
        <v>21</v>
      </c>
      <c r="C2814" s="3">
        <v>0</v>
      </c>
      <c r="D2814" s="2">
        <v>44703.367463864408</v>
      </c>
      <c r="E2814" s="8">
        <f>(SUMIF(Invoice_Line_Items!B:B,Invoices!A2814,Invoice_Line_Items!G:G))</f>
        <v>17.899999999999999</v>
      </c>
      <c r="F2814" s="8">
        <f>(SUMIF(Invoice_Line_Items!B:B,Invoices!A2814,Invoice_Line_Items!G:G))*(1-C2814)</f>
        <v>17.899999999999999</v>
      </c>
      <c r="G2814" s="8">
        <f>SUMIF(Invoice_Line_Items!B:B,Invoices!A2814,Invoice_Line_Items!I:I)-(E2814-F2814)</f>
        <v>11.399999999999999</v>
      </c>
      <c r="H2814" s="8">
        <f t="shared" si="86"/>
        <v>5</v>
      </c>
      <c r="I2814">
        <f t="shared" si="87"/>
        <v>2022</v>
      </c>
    </row>
    <row r="2815" spans="1:9" x14ac:dyDescent="0.15">
      <c r="A2815" t="s">
        <v>2919</v>
      </c>
      <c r="B2815" t="s">
        <v>19</v>
      </c>
      <c r="C2815" s="3">
        <v>0</v>
      </c>
      <c r="D2815" s="2">
        <v>44703.529713212913</v>
      </c>
      <c r="E2815" s="8">
        <f>(SUMIF(Invoice_Line_Items!B:B,Invoices!A2815,Invoice_Line_Items!G:G))</f>
        <v>1810.15</v>
      </c>
      <c r="F2815" s="8">
        <f>(SUMIF(Invoice_Line_Items!B:B,Invoices!A2815,Invoice_Line_Items!G:G))*(1-C2815)</f>
        <v>1810.15</v>
      </c>
      <c r="G2815" s="8">
        <f>SUMIF(Invoice_Line_Items!B:B,Invoices!A2815,Invoice_Line_Items!I:I)-(E2815-F2815)</f>
        <v>788.9</v>
      </c>
      <c r="H2815" s="8">
        <f t="shared" si="86"/>
        <v>5</v>
      </c>
      <c r="I2815">
        <f t="shared" si="87"/>
        <v>2022</v>
      </c>
    </row>
    <row r="2816" spans="1:9" x14ac:dyDescent="0.15">
      <c r="A2816" t="s">
        <v>2920</v>
      </c>
      <c r="B2816" t="s">
        <v>19</v>
      </c>
      <c r="C2816" s="3">
        <v>0</v>
      </c>
      <c r="D2816" s="2">
        <v>44704.018412561934</v>
      </c>
      <c r="E2816" s="8">
        <f>(SUMIF(Invoice_Line_Items!B:B,Invoices!A2816,Invoice_Line_Items!G:G))</f>
        <v>19.45</v>
      </c>
      <c r="F2816" s="8">
        <f>(SUMIF(Invoice_Line_Items!B:B,Invoices!A2816,Invoice_Line_Items!G:G))*(1-C2816)</f>
        <v>19.45</v>
      </c>
      <c r="G2816" s="8">
        <f>SUMIF(Invoice_Line_Items!B:B,Invoices!A2816,Invoice_Line_Items!I:I)-(E2816-F2816)</f>
        <v>6.55</v>
      </c>
      <c r="H2816" s="8">
        <f t="shared" si="86"/>
        <v>5</v>
      </c>
      <c r="I2816">
        <f t="shared" si="87"/>
        <v>2022</v>
      </c>
    </row>
    <row r="2817" spans="1:9" x14ac:dyDescent="0.15">
      <c r="A2817" t="s">
        <v>2921</v>
      </c>
      <c r="B2817">
        <v>3175</v>
      </c>
      <c r="C2817" s="3">
        <v>0</v>
      </c>
      <c r="D2817" s="2">
        <v>44704.483053612341</v>
      </c>
      <c r="E2817" s="8">
        <f>(SUMIF(Invoice_Line_Items!B:B,Invoices!A2817,Invoice_Line_Items!G:G))</f>
        <v>2776.85</v>
      </c>
      <c r="F2817" s="8">
        <f>(SUMIF(Invoice_Line_Items!B:B,Invoices!A2817,Invoice_Line_Items!G:G))*(1-C2817)</f>
        <v>2776.85</v>
      </c>
      <c r="G2817" s="8">
        <f>SUMIF(Invoice_Line_Items!B:B,Invoices!A2817,Invoice_Line_Items!I:I)-(E2817-F2817)</f>
        <v>866.49999999999977</v>
      </c>
      <c r="H2817" s="8">
        <f t="shared" si="86"/>
        <v>5</v>
      </c>
      <c r="I2817">
        <f t="shared" si="87"/>
        <v>2022</v>
      </c>
    </row>
    <row r="2818" spans="1:9" x14ac:dyDescent="0.15">
      <c r="A2818" t="s">
        <v>2922</v>
      </c>
      <c r="B2818" t="s">
        <v>25</v>
      </c>
      <c r="C2818" s="3">
        <v>0</v>
      </c>
      <c r="D2818" s="2">
        <v>44704.966417779287</v>
      </c>
      <c r="E2818" s="8">
        <f>(SUMIF(Invoice_Line_Items!B:B,Invoices!A2818,Invoice_Line_Items!G:G))</f>
        <v>530.04999999999995</v>
      </c>
      <c r="F2818" s="8">
        <f>(SUMIF(Invoice_Line_Items!B:B,Invoices!A2818,Invoice_Line_Items!G:G))*(1-C2818)</f>
        <v>530.04999999999995</v>
      </c>
      <c r="G2818" s="8">
        <f>SUMIF(Invoice_Line_Items!B:B,Invoices!A2818,Invoice_Line_Items!I:I)-(E2818-F2818)</f>
        <v>200.8</v>
      </c>
      <c r="H2818" s="8">
        <f t="shared" si="86"/>
        <v>5</v>
      </c>
      <c r="I2818">
        <f t="shared" si="87"/>
        <v>2022</v>
      </c>
    </row>
    <row r="2819" spans="1:9" x14ac:dyDescent="0.15">
      <c r="A2819" t="s">
        <v>2923</v>
      </c>
      <c r="B2819" t="s">
        <v>23</v>
      </c>
      <c r="C2819" s="3">
        <v>0.1</v>
      </c>
      <c r="D2819" s="2">
        <v>44705.099223647063</v>
      </c>
      <c r="E2819" s="8">
        <f>(SUMIF(Invoice_Line_Items!B:B,Invoices!A2819,Invoice_Line_Items!G:G))</f>
        <v>50.95</v>
      </c>
      <c r="F2819" s="8">
        <f>(SUMIF(Invoice_Line_Items!B:B,Invoices!A2819,Invoice_Line_Items!G:G))*(1-C2819)</f>
        <v>45.855000000000004</v>
      </c>
      <c r="G2819" s="8">
        <f>SUMIF(Invoice_Line_Items!B:B,Invoices!A2819,Invoice_Line_Items!I:I)-(E2819-F2819)</f>
        <v>14.355000000000004</v>
      </c>
      <c r="H2819" s="8">
        <f t="shared" ref="H2819:H2882" si="88">MONTH(D2819)</f>
        <v>5</v>
      </c>
      <c r="I2819">
        <f t="shared" ref="I2819:I2882" si="89">YEAR(D2819)</f>
        <v>2022</v>
      </c>
    </row>
    <row r="2820" spans="1:9" x14ac:dyDescent="0.15">
      <c r="A2820" t="s">
        <v>2924</v>
      </c>
      <c r="B2820" t="s">
        <v>25</v>
      </c>
      <c r="C2820" s="3">
        <v>0</v>
      </c>
      <c r="D2820" s="2">
        <v>44705.260141758401</v>
      </c>
      <c r="E2820" s="8">
        <f>(SUMIF(Invoice_Line_Items!B:B,Invoices!A2820,Invoice_Line_Items!G:G))</f>
        <v>129.69999999999999</v>
      </c>
      <c r="F2820" s="8">
        <f>(SUMIF(Invoice_Line_Items!B:B,Invoices!A2820,Invoice_Line_Items!G:G))*(1-C2820)</f>
        <v>129.69999999999999</v>
      </c>
      <c r="G2820" s="8">
        <f>SUMIF(Invoice_Line_Items!B:B,Invoices!A2820,Invoice_Line_Items!I:I)-(E2820-F2820)</f>
        <v>51.2</v>
      </c>
      <c r="H2820" s="8">
        <f t="shared" si="88"/>
        <v>5</v>
      </c>
      <c r="I2820">
        <f t="shared" si="89"/>
        <v>2022</v>
      </c>
    </row>
    <row r="2821" spans="1:9" x14ac:dyDescent="0.15">
      <c r="A2821" t="s">
        <v>2925</v>
      </c>
      <c r="B2821" t="s">
        <v>19</v>
      </c>
      <c r="C2821" s="3">
        <v>0.1</v>
      </c>
      <c r="D2821" s="2">
        <v>44705.651248671798</v>
      </c>
      <c r="E2821" s="8">
        <f>(SUMIF(Invoice_Line_Items!B:B,Invoices!A2821,Invoice_Line_Items!G:G))</f>
        <v>1682.1499999999999</v>
      </c>
      <c r="F2821" s="8">
        <f>(SUMIF(Invoice_Line_Items!B:B,Invoices!A2821,Invoice_Line_Items!G:G))*(1-C2821)</f>
        <v>1513.9349999999999</v>
      </c>
      <c r="G2821" s="8">
        <f>SUMIF(Invoice_Line_Items!B:B,Invoices!A2821,Invoice_Line_Items!I:I)-(E2821-F2821)</f>
        <v>378.33499999999992</v>
      </c>
      <c r="H2821" s="8">
        <f t="shared" si="88"/>
        <v>5</v>
      </c>
      <c r="I2821">
        <f t="shared" si="89"/>
        <v>2022</v>
      </c>
    </row>
    <row r="2822" spans="1:9" x14ac:dyDescent="0.15">
      <c r="A2822" t="s">
        <v>2926</v>
      </c>
      <c r="B2822" t="s">
        <v>21</v>
      </c>
      <c r="C2822" s="3">
        <v>0</v>
      </c>
      <c r="D2822" s="2">
        <v>44705.885653023273</v>
      </c>
      <c r="E2822" s="8">
        <f>(SUMIF(Invoice_Line_Items!B:B,Invoices!A2822,Invoice_Line_Items!G:G))</f>
        <v>1450.6999999999998</v>
      </c>
      <c r="F2822" s="8">
        <f>(SUMIF(Invoice_Line_Items!B:B,Invoices!A2822,Invoice_Line_Items!G:G))*(1-C2822)</f>
        <v>1450.6999999999998</v>
      </c>
      <c r="G2822" s="8">
        <f>SUMIF(Invoice_Line_Items!B:B,Invoices!A2822,Invoice_Line_Items!I:I)-(E2822-F2822)</f>
        <v>536.99999999999989</v>
      </c>
      <c r="H2822" s="8">
        <f t="shared" si="88"/>
        <v>5</v>
      </c>
      <c r="I2822">
        <f t="shared" si="89"/>
        <v>2022</v>
      </c>
    </row>
    <row r="2823" spans="1:9" x14ac:dyDescent="0.15">
      <c r="A2823" t="s">
        <v>2927</v>
      </c>
      <c r="B2823" t="s">
        <v>23</v>
      </c>
      <c r="C2823" s="3">
        <v>0.1</v>
      </c>
      <c r="D2823" s="2">
        <v>44706.057989895759</v>
      </c>
      <c r="E2823" s="8">
        <f>(SUMIF(Invoice_Line_Items!B:B,Invoices!A2823,Invoice_Line_Items!G:G))</f>
        <v>836.05</v>
      </c>
      <c r="F2823" s="8">
        <f>(SUMIF(Invoice_Line_Items!B:B,Invoices!A2823,Invoice_Line_Items!G:G))*(1-C2823)</f>
        <v>752.44499999999994</v>
      </c>
      <c r="G2823" s="8">
        <f>SUMIF(Invoice_Line_Items!B:B,Invoices!A2823,Invoice_Line_Items!I:I)-(E2823-F2823)</f>
        <v>251.49499999999995</v>
      </c>
      <c r="H2823" s="8">
        <f t="shared" si="88"/>
        <v>5</v>
      </c>
      <c r="I2823">
        <f t="shared" si="89"/>
        <v>2022</v>
      </c>
    </row>
    <row r="2824" spans="1:9" x14ac:dyDescent="0.15">
      <c r="A2824" t="s">
        <v>2928</v>
      </c>
      <c r="B2824" t="s">
        <v>24</v>
      </c>
      <c r="C2824" s="3">
        <v>0.1</v>
      </c>
      <c r="D2824" s="2">
        <v>44706.541980217466</v>
      </c>
      <c r="E2824" s="8">
        <f>(SUMIF(Invoice_Line_Items!B:B,Invoices!A2824,Invoice_Line_Items!G:G))</f>
        <v>300</v>
      </c>
      <c r="F2824" s="8">
        <f>(SUMIF(Invoice_Line_Items!B:B,Invoices!A2824,Invoice_Line_Items!G:G))*(1-C2824)</f>
        <v>270</v>
      </c>
      <c r="G2824" s="8">
        <f>SUMIF(Invoice_Line_Items!B:B,Invoices!A2824,Invoice_Line_Items!I:I)-(E2824-F2824)</f>
        <v>72.249999999999986</v>
      </c>
      <c r="H2824" s="8">
        <f t="shared" si="88"/>
        <v>5</v>
      </c>
      <c r="I2824">
        <f t="shared" si="89"/>
        <v>2022</v>
      </c>
    </row>
    <row r="2825" spans="1:9" x14ac:dyDescent="0.15">
      <c r="A2825" t="s">
        <v>2929</v>
      </c>
      <c r="B2825" t="s">
        <v>19</v>
      </c>
      <c r="C2825" s="3">
        <v>0</v>
      </c>
      <c r="D2825" s="2">
        <v>44706.733760883617</v>
      </c>
      <c r="E2825" s="8">
        <f>(SUMIF(Invoice_Line_Items!B:B,Invoices!A2825,Invoice_Line_Items!G:G))</f>
        <v>367.55</v>
      </c>
      <c r="F2825" s="8">
        <f>(SUMIF(Invoice_Line_Items!B:B,Invoices!A2825,Invoice_Line_Items!G:G))*(1-C2825)</f>
        <v>367.55</v>
      </c>
      <c r="G2825" s="8">
        <f>SUMIF(Invoice_Line_Items!B:B,Invoices!A2825,Invoice_Line_Items!I:I)-(E2825-F2825)</f>
        <v>152.30000000000001</v>
      </c>
      <c r="H2825" s="8">
        <f t="shared" si="88"/>
        <v>5</v>
      </c>
      <c r="I2825">
        <f t="shared" si="89"/>
        <v>2022</v>
      </c>
    </row>
    <row r="2826" spans="1:9" x14ac:dyDescent="0.15">
      <c r="A2826" t="s">
        <v>2930</v>
      </c>
      <c r="B2826" t="s">
        <v>19</v>
      </c>
      <c r="C2826" s="3">
        <v>0</v>
      </c>
      <c r="D2826" s="2">
        <v>44706.94714132473</v>
      </c>
      <c r="E2826" s="8">
        <f>(SUMIF(Invoice_Line_Items!B:B,Invoices!A2826,Invoice_Line_Items!G:G))</f>
        <v>626.5</v>
      </c>
      <c r="F2826" s="8">
        <f>(SUMIF(Invoice_Line_Items!B:B,Invoices!A2826,Invoice_Line_Items!G:G))*(1-C2826)</f>
        <v>626.5</v>
      </c>
      <c r="G2826" s="8">
        <f>SUMIF(Invoice_Line_Items!B:B,Invoices!A2826,Invoice_Line_Items!I:I)-(E2826-F2826)</f>
        <v>348.99999999999994</v>
      </c>
      <c r="H2826" s="8">
        <f t="shared" si="88"/>
        <v>5</v>
      </c>
      <c r="I2826">
        <f t="shared" si="89"/>
        <v>2022</v>
      </c>
    </row>
    <row r="2827" spans="1:9" x14ac:dyDescent="0.15">
      <c r="A2827" t="s">
        <v>2931</v>
      </c>
      <c r="B2827" t="s">
        <v>22</v>
      </c>
      <c r="C2827" s="3">
        <v>0.1</v>
      </c>
      <c r="D2827" s="2">
        <v>44707.200632720182</v>
      </c>
      <c r="E2827" s="8">
        <f>(SUMIF(Invoice_Line_Items!B:B,Invoices!A2827,Invoice_Line_Items!G:G))</f>
        <v>44.350000000000009</v>
      </c>
      <c r="F2827" s="8">
        <f>(SUMIF(Invoice_Line_Items!B:B,Invoices!A2827,Invoice_Line_Items!G:G))*(1-C2827)</f>
        <v>39.915000000000006</v>
      </c>
      <c r="G2827" s="8">
        <f>SUMIF(Invoice_Line_Items!B:B,Invoices!A2827,Invoice_Line_Items!I:I)-(E2827-F2827)</f>
        <v>12.564999999999998</v>
      </c>
      <c r="H2827" s="8">
        <f t="shared" si="88"/>
        <v>5</v>
      </c>
      <c r="I2827">
        <f t="shared" si="89"/>
        <v>2022</v>
      </c>
    </row>
    <row r="2828" spans="1:9" x14ac:dyDescent="0.15">
      <c r="A2828" t="s">
        <v>2932</v>
      </c>
      <c r="B2828" t="s">
        <v>19</v>
      </c>
      <c r="C2828" s="3">
        <v>0.1</v>
      </c>
      <c r="D2828" s="2">
        <v>44707.676359342251</v>
      </c>
      <c r="E2828" s="8">
        <f>(SUMIF(Invoice_Line_Items!B:B,Invoices!A2828,Invoice_Line_Items!G:G))</f>
        <v>49.95</v>
      </c>
      <c r="F2828" s="8">
        <f>(SUMIF(Invoice_Line_Items!B:B,Invoices!A2828,Invoice_Line_Items!G:G))*(1-C2828)</f>
        <v>44.955000000000005</v>
      </c>
      <c r="G2828" s="8">
        <f>SUMIF(Invoice_Line_Items!B:B,Invoices!A2828,Invoice_Line_Items!I:I)-(E2828-F2828)</f>
        <v>14.955000000000005</v>
      </c>
      <c r="H2828" s="8">
        <f t="shared" si="88"/>
        <v>5</v>
      </c>
      <c r="I2828">
        <f t="shared" si="89"/>
        <v>2022</v>
      </c>
    </row>
    <row r="2829" spans="1:9" x14ac:dyDescent="0.15">
      <c r="A2829" t="s">
        <v>2933</v>
      </c>
      <c r="B2829" t="s">
        <v>22</v>
      </c>
      <c r="C2829" s="3">
        <v>0.1</v>
      </c>
      <c r="D2829" s="2">
        <v>44707.870508023487</v>
      </c>
      <c r="E2829" s="8">
        <f>(SUMIF(Invoice_Line_Items!B:B,Invoices!A2829,Invoice_Line_Items!G:G))</f>
        <v>1526.7000000000003</v>
      </c>
      <c r="F2829" s="8">
        <f>(SUMIF(Invoice_Line_Items!B:B,Invoices!A2829,Invoice_Line_Items!G:G))*(1-C2829)</f>
        <v>1374.0300000000002</v>
      </c>
      <c r="G2829" s="8">
        <f>SUMIF(Invoice_Line_Items!B:B,Invoices!A2829,Invoice_Line_Items!I:I)-(E2829-F2829)</f>
        <v>432.4799999999999</v>
      </c>
      <c r="H2829" s="8">
        <f t="shared" si="88"/>
        <v>5</v>
      </c>
      <c r="I2829">
        <f t="shared" si="89"/>
        <v>2022</v>
      </c>
    </row>
    <row r="2830" spans="1:9" x14ac:dyDescent="0.15">
      <c r="A2830" t="s">
        <v>2934</v>
      </c>
      <c r="B2830" t="s">
        <v>23</v>
      </c>
      <c r="C2830" s="3">
        <v>0</v>
      </c>
      <c r="D2830" s="2">
        <v>44708.13069797276</v>
      </c>
      <c r="E2830" s="8">
        <f>(SUMIF(Invoice_Line_Items!B:B,Invoices!A2830,Invoice_Line_Items!G:G))</f>
        <v>9.9499999999999993</v>
      </c>
      <c r="F2830" s="8">
        <f>(SUMIF(Invoice_Line_Items!B:B,Invoices!A2830,Invoice_Line_Items!G:G))*(1-C2830)</f>
        <v>9.9499999999999993</v>
      </c>
      <c r="G2830" s="8">
        <f>SUMIF(Invoice_Line_Items!B:B,Invoices!A2830,Invoice_Line_Items!I:I)-(E2830-F2830)</f>
        <v>1.9499999999999993</v>
      </c>
      <c r="H2830" s="8">
        <f t="shared" si="88"/>
        <v>5</v>
      </c>
      <c r="I2830">
        <f t="shared" si="89"/>
        <v>2022</v>
      </c>
    </row>
    <row r="2831" spans="1:9" x14ac:dyDescent="0.15">
      <c r="A2831" t="s">
        <v>2935</v>
      </c>
      <c r="B2831" t="s">
        <v>23</v>
      </c>
      <c r="C2831" s="3">
        <v>0</v>
      </c>
      <c r="D2831" s="2">
        <v>44708.44672661103</v>
      </c>
      <c r="E2831" s="8">
        <f>(SUMIF(Invoice_Line_Items!B:B,Invoices!A2831,Invoice_Line_Items!G:G))</f>
        <v>248.8</v>
      </c>
      <c r="F2831" s="8">
        <f>(SUMIF(Invoice_Line_Items!B:B,Invoices!A2831,Invoice_Line_Items!G:G))*(1-C2831)</f>
        <v>248.8</v>
      </c>
      <c r="G2831" s="8">
        <f>SUMIF(Invoice_Line_Items!B:B,Invoices!A2831,Invoice_Line_Items!I:I)-(E2831-F2831)</f>
        <v>89.550000000000011</v>
      </c>
      <c r="H2831" s="8">
        <f t="shared" si="88"/>
        <v>5</v>
      </c>
      <c r="I2831">
        <f t="shared" si="89"/>
        <v>2022</v>
      </c>
    </row>
    <row r="2832" spans="1:9" x14ac:dyDescent="0.15">
      <c r="A2832" t="s">
        <v>2936</v>
      </c>
      <c r="B2832" t="s">
        <v>19</v>
      </c>
      <c r="C2832" s="3">
        <v>0</v>
      </c>
      <c r="D2832" s="2">
        <v>44708.628558902143</v>
      </c>
      <c r="E2832" s="8">
        <f>(SUMIF(Invoice_Line_Items!B:B,Invoices!A2832,Invoice_Line_Items!G:G))</f>
        <v>2676.65</v>
      </c>
      <c r="F2832" s="8">
        <f>(SUMIF(Invoice_Line_Items!B:B,Invoices!A2832,Invoice_Line_Items!G:G))*(1-C2832)</f>
        <v>2676.65</v>
      </c>
      <c r="G2832" s="8">
        <f>SUMIF(Invoice_Line_Items!B:B,Invoices!A2832,Invoice_Line_Items!I:I)-(E2832-F2832)</f>
        <v>970.1</v>
      </c>
      <c r="H2832" s="8">
        <f t="shared" si="88"/>
        <v>5</v>
      </c>
      <c r="I2832">
        <f t="shared" si="89"/>
        <v>2022</v>
      </c>
    </row>
    <row r="2833" spans="1:9" x14ac:dyDescent="0.15">
      <c r="A2833" t="s">
        <v>2937</v>
      </c>
      <c r="B2833" t="s">
        <v>19</v>
      </c>
      <c r="C2833" s="3">
        <v>0</v>
      </c>
      <c r="D2833" s="2">
        <v>44708.909149881591</v>
      </c>
      <c r="E2833" s="8">
        <f>(SUMIF(Invoice_Line_Items!B:B,Invoices!A2833,Invoice_Line_Items!G:G))</f>
        <v>3.5</v>
      </c>
      <c r="F2833" s="8">
        <f>(SUMIF(Invoice_Line_Items!B:B,Invoices!A2833,Invoice_Line_Items!G:G))*(1-C2833)</f>
        <v>3.5</v>
      </c>
      <c r="G2833" s="8">
        <f>SUMIF(Invoice_Line_Items!B:B,Invoices!A2833,Invoice_Line_Items!I:I)-(E2833-F2833)</f>
        <v>0.54999999999999982</v>
      </c>
      <c r="H2833" s="8">
        <f t="shared" si="88"/>
        <v>5</v>
      </c>
      <c r="I2833">
        <f t="shared" si="89"/>
        <v>2022</v>
      </c>
    </row>
    <row r="2834" spans="1:9" x14ac:dyDescent="0.15">
      <c r="A2834" t="s">
        <v>2938</v>
      </c>
      <c r="B2834" t="s">
        <v>17</v>
      </c>
      <c r="C2834" s="3">
        <v>0</v>
      </c>
      <c r="D2834" s="2">
        <v>44708.988249891845</v>
      </c>
      <c r="E2834" s="8">
        <f>(SUMIF(Invoice_Line_Items!B:B,Invoices!A2834,Invoice_Line_Items!G:G))</f>
        <v>474.29999999999995</v>
      </c>
      <c r="F2834" s="8">
        <f>(SUMIF(Invoice_Line_Items!B:B,Invoices!A2834,Invoice_Line_Items!G:G))*(1-C2834)</f>
        <v>474.29999999999995</v>
      </c>
      <c r="G2834" s="8">
        <f>SUMIF(Invoice_Line_Items!B:B,Invoices!A2834,Invoice_Line_Items!I:I)-(E2834-F2834)</f>
        <v>166.04999999999995</v>
      </c>
      <c r="H2834" s="8">
        <f t="shared" si="88"/>
        <v>5</v>
      </c>
      <c r="I2834">
        <f t="shared" si="89"/>
        <v>2022</v>
      </c>
    </row>
    <row r="2835" spans="1:9" x14ac:dyDescent="0.15">
      <c r="A2835" t="s">
        <v>2939</v>
      </c>
      <c r="B2835" t="s">
        <v>17</v>
      </c>
      <c r="C2835" s="3">
        <v>0.1</v>
      </c>
      <c r="D2835" s="2">
        <v>44709.015776550419</v>
      </c>
      <c r="E2835" s="8">
        <f>(SUMIF(Invoice_Line_Items!B:B,Invoices!A2835,Invoice_Line_Items!G:G))</f>
        <v>26.849999999999998</v>
      </c>
      <c r="F2835" s="8">
        <f>(SUMIF(Invoice_Line_Items!B:B,Invoices!A2835,Invoice_Line_Items!G:G))*(1-C2835)</f>
        <v>24.164999999999999</v>
      </c>
      <c r="G2835" s="8">
        <f>SUMIF(Invoice_Line_Items!B:B,Invoices!A2835,Invoice_Line_Items!I:I)-(E2835-F2835)</f>
        <v>6.9149999999999991</v>
      </c>
      <c r="H2835" s="8">
        <f t="shared" si="88"/>
        <v>5</v>
      </c>
      <c r="I2835">
        <f t="shared" si="89"/>
        <v>2022</v>
      </c>
    </row>
    <row r="2836" spans="1:9" x14ac:dyDescent="0.15">
      <c r="A2836" t="s">
        <v>2940</v>
      </c>
      <c r="B2836" t="s">
        <v>24</v>
      </c>
      <c r="C2836" s="3">
        <v>0</v>
      </c>
      <c r="D2836" s="2">
        <v>44709.078472721099</v>
      </c>
      <c r="E2836" s="8">
        <f>(SUMIF(Invoice_Line_Items!B:B,Invoices!A2836,Invoice_Line_Items!G:G))</f>
        <v>125.29999999999998</v>
      </c>
      <c r="F2836" s="8">
        <f>(SUMIF(Invoice_Line_Items!B:B,Invoices!A2836,Invoice_Line_Items!G:G))*(1-C2836)</f>
        <v>125.29999999999998</v>
      </c>
      <c r="G2836" s="8">
        <f>SUMIF(Invoice_Line_Items!B:B,Invoices!A2836,Invoice_Line_Items!I:I)-(E2836-F2836)</f>
        <v>64.799999999999983</v>
      </c>
      <c r="H2836" s="8">
        <f t="shared" si="88"/>
        <v>5</v>
      </c>
      <c r="I2836">
        <f t="shared" si="89"/>
        <v>2022</v>
      </c>
    </row>
    <row r="2837" spans="1:9" x14ac:dyDescent="0.15">
      <c r="A2837" t="s">
        <v>2941</v>
      </c>
      <c r="B2837" t="s">
        <v>3355</v>
      </c>
      <c r="C2837" s="3">
        <v>0</v>
      </c>
      <c r="D2837" s="2">
        <v>44709.39434974343</v>
      </c>
      <c r="E2837" s="8">
        <f>(SUMIF(Invoice_Line_Items!B:B,Invoices!A2837,Invoice_Line_Items!G:G))</f>
        <v>12.95</v>
      </c>
      <c r="F2837" s="8">
        <f>(SUMIF(Invoice_Line_Items!B:B,Invoices!A2837,Invoice_Line_Items!G:G))*(1-C2837)</f>
        <v>12.95</v>
      </c>
      <c r="G2837" s="8">
        <f>SUMIF(Invoice_Line_Items!B:B,Invoices!A2837,Invoice_Line_Items!I:I)-(E2837-F2837)</f>
        <v>4.1999999999999993</v>
      </c>
      <c r="H2837" s="8">
        <f t="shared" si="88"/>
        <v>5</v>
      </c>
      <c r="I2837">
        <f t="shared" si="89"/>
        <v>2022</v>
      </c>
    </row>
    <row r="2838" spans="1:9" x14ac:dyDescent="0.15">
      <c r="A2838" t="s">
        <v>2942</v>
      </c>
      <c r="B2838" t="s">
        <v>23</v>
      </c>
      <c r="C2838" s="3">
        <v>0</v>
      </c>
      <c r="D2838" s="2">
        <v>44709.653061761215</v>
      </c>
      <c r="E2838" s="8">
        <f>(SUMIF(Invoice_Line_Items!B:B,Invoices!A2838,Invoice_Line_Items!G:G))</f>
        <v>697.24999999999989</v>
      </c>
      <c r="F2838" s="8">
        <f>(SUMIF(Invoice_Line_Items!B:B,Invoices!A2838,Invoice_Line_Items!G:G))*(1-C2838)</f>
        <v>697.24999999999989</v>
      </c>
      <c r="G2838" s="8">
        <f>SUMIF(Invoice_Line_Items!B:B,Invoices!A2838,Invoice_Line_Items!I:I)-(E2838-F2838)</f>
        <v>255.75</v>
      </c>
      <c r="H2838" s="8">
        <f t="shared" si="88"/>
        <v>5</v>
      </c>
      <c r="I2838">
        <f t="shared" si="89"/>
        <v>2022</v>
      </c>
    </row>
    <row r="2839" spans="1:9" x14ac:dyDescent="0.15">
      <c r="A2839" t="s">
        <v>2943</v>
      </c>
      <c r="B2839" t="s">
        <v>22</v>
      </c>
      <c r="C2839" s="3">
        <v>0.1</v>
      </c>
      <c r="D2839" s="2">
        <v>44710.120102364512</v>
      </c>
      <c r="E2839" s="8">
        <f>(SUMIF(Invoice_Line_Items!B:B,Invoices!A2839,Invoice_Line_Items!G:G))</f>
        <v>958.65</v>
      </c>
      <c r="F2839" s="8">
        <f>(SUMIF(Invoice_Line_Items!B:B,Invoices!A2839,Invoice_Line_Items!G:G))*(1-C2839)</f>
        <v>862.78499999999997</v>
      </c>
      <c r="G2839" s="8">
        <f>SUMIF(Invoice_Line_Items!B:B,Invoices!A2839,Invoice_Line_Items!I:I)-(E2839-F2839)</f>
        <v>328.03500000000003</v>
      </c>
      <c r="H2839" s="8">
        <f t="shared" si="88"/>
        <v>5</v>
      </c>
      <c r="I2839">
        <f t="shared" si="89"/>
        <v>2022</v>
      </c>
    </row>
    <row r="2840" spans="1:9" x14ac:dyDescent="0.15">
      <c r="A2840" t="s">
        <v>2944</v>
      </c>
      <c r="B2840" t="s">
        <v>19</v>
      </c>
      <c r="C2840" s="3">
        <v>0</v>
      </c>
      <c r="D2840" s="2">
        <v>44710.127841256035</v>
      </c>
      <c r="E2840" s="8">
        <f>(SUMIF(Invoice_Line_Items!B:B,Invoices!A2840,Invoice_Line_Items!G:G))</f>
        <v>339.04999999999995</v>
      </c>
      <c r="F2840" s="8">
        <f>(SUMIF(Invoice_Line_Items!B:B,Invoices!A2840,Invoice_Line_Items!G:G))*(1-C2840)</f>
        <v>339.04999999999995</v>
      </c>
      <c r="G2840" s="8">
        <f>SUMIF(Invoice_Line_Items!B:B,Invoices!A2840,Invoice_Line_Items!I:I)-(E2840-F2840)</f>
        <v>127.05</v>
      </c>
      <c r="H2840" s="8">
        <f t="shared" si="88"/>
        <v>5</v>
      </c>
      <c r="I2840">
        <f t="shared" si="89"/>
        <v>2022</v>
      </c>
    </row>
    <row r="2841" spans="1:9" x14ac:dyDescent="0.15">
      <c r="A2841" t="s">
        <v>2945</v>
      </c>
      <c r="B2841" t="s">
        <v>19</v>
      </c>
      <c r="C2841" s="3">
        <v>0.2</v>
      </c>
      <c r="D2841" s="2">
        <v>44710.210270709569</v>
      </c>
      <c r="E2841" s="8">
        <f>(SUMIF(Invoice_Line_Items!B:B,Invoices!A2841,Invoice_Line_Items!G:G))</f>
        <v>4029.2499999999991</v>
      </c>
      <c r="F2841" s="8">
        <f>(SUMIF(Invoice_Line_Items!B:B,Invoices!A2841,Invoice_Line_Items!G:G))*(1-C2841)</f>
        <v>3223.3999999999996</v>
      </c>
      <c r="G2841" s="8">
        <f>SUMIF(Invoice_Line_Items!B:B,Invoices!A2841,Invoice_Line_Items!I:I)-(E2841-F2841)</f>
        <v>521.35000000000036</v>
      </c>
      <c r="H2841" s="8">
        <f t="shared" si="88"/>
        <v>5</v>
      </c>
      <c r="I2841">
        <f t="shared" si="89"/>
        <v>2022</v>
      </c>
    </row>
    <row r="2842" spans="1:9" x14ac:dyDescent="0.15">
      <c r="A2842" t="s">
        <v>2946</v>
      </c>
      <c r="B2842" t="s">
        <v>25</v>
      </c>
      <c r="C2842" s="3">
        <v>0</v>
      </c>
      <c r="D2842" s="2">
        <v>44710.518220692313</v>
      </c>
      <c r="E2842" s="8">
        <f>(SUMIF(Invoice_Line_Items!B:B,Invoices!A2842,Invoice_Line_Items!G:G))</f>
        <v>54.7</v>
      </c>
      <c r="F2842" s="8">
        <f>(SUMIF(Invoice_Line_Items!B:B,Invoices!A2842,Invoice_Line_Items!G:G))*(1-C2842)</f>
        <v>54.7</v>
      </c>
      <c r="G2842" s="8">
        <f>SUMIF(Invoice_Line_Items!B:B,Invoices!A2842,Invoice_Line_Items!I:I)-(E2842-F2842)</f>
        <v>30.449999999999996</v>
      </c>
      <c r="H2842" s="8">
        <f t="shared" si="88"/>
        <v>5</v>
      </c>
      <c r="I2842">
        <f t="shared" si="89"/>
        <v>2022</v>
      </c>
    </row>
    <row r="2843" spans="1:9" x14ac:dyDescent="0.15">
      <c r="A2843" t="s">
        <v>2947</v>
      </c>
      <c r="B2843" t="s">
        <v>23</v>
      </c>
      <c r="C2843" s="3">
        <v>0</v>
      </c>
      <c r="D2843" s="2">
        <v>44710.925417600702</v>
      </c>
      <c r="E2843" s="8">
        <f>(SUMIF(Invoice_Line_Items!B:B,Invoices!A2843,Invoice_Line_Items!G:G))</f>
        <v>2022.5</v>
      </c>
      <c r="F2843" s="8">
        <f>(SUMIF(Invoice_Line_Items!B:B,Invoices!A2843,Invoice_Line_Items!G:G))*(1-C2843)</f>
        <v>2022.5</v>
      </c>
      <c r="G2843" s="8">
        <f>SUMIF(Invoice_Line_Items!B:B,Invoices!A2843,Invoice_Line_Items!I:I)-(E2843-F2843)</f>
        <v>952.34999999999991</v>
      </c>
      <c r="H2843" s="8">
        <f t="shared" si="88"/>
        <v>5</v>
      </c>
      <c r="I2843">
        <f t="shared" si="89"/>
        <v>2022</v>
      </c>
    </row>
    <row r="2844" spans="1:9" x14ac:dyDescent="0.15">
      <c r="A2844" t="s">
        <v>2948</v>
      </c>
      <c r="B2844" t="s">
        <v>19</v>
      </c>
      <c r="C2844" s="3">
        <v>0.2</v>
      </c>
      <c r="D2844" s="2">
        <v>44711.108690469264</v>
      </c>
      <c r="E2844" s="8">
        <f>(SUMIF(Invoice_Line_Items!B:B,Invoices!A2844,Invoice_Line_Items!G:G))</f>
        <v>584.95000000000005</v>
      </c>
      <c r="F2844" s="8">
        <f>(SUMIF(Invoice_Line_Items!B:B,Invoices!A2844,Invoice_Line_Items!G:G))*(1-C2844)</f>
        <v>467.96000000000004</v>
      </c>
      <c r="G2844" s="8">
        <f>SUMIF(Invoice_Line_Items!B:B,Invoices!A2844,Invoice_Line_Items!I:I)-(E2844-F2844)</f>
        <v>105.91</v>
      </c>
      <c r="H2844" s="8">
        <f t="shared" si="88"/>
        <v>5</v>
      </c>
      <c r="I2844">
        <f t="shared" si="89"/>
        <v>2022</v>
      </c>
    </row>
    <row r="2845" spans="1:9" x14ac:dyDescent="0.15">
      <c r="A2845" t="s">
        <v>2949</v>
      </c>
      <c r="B2845" t="s">
        <v>17</v>
      </c>
      <c r="C2845" s="3">
        <v>0</v>
      </c>
      <c r="D2845" s="2">
        <v>44711.279418421778</v>
      </c>
      <c r="E2845" s="8">
        <f>(SUMIF(Invoice_Line_Items!B:B,Invoices!A2845,Invoice_Line_Items!G:G))</f>
        <v>80.549999999999983</v>
      </c>
      <c r="F2845" s="8">
        <f>(SUMIF(Invoice_Line_Items!B:B,Invoices!A2845,Invoice_Line_Items!G:G))*(1-C2845)</f>
        <v>80.549999999999983</v>
      </c>
      <c r="G2845" s="8">
        <f>SUMIF(Invoice_Line_Items!B:B,Invoices!A2845,Invoice_Line_Items!I:I)-(E2845-F2845)</f>
        <v>37.699999999999996</v>
      </c>
      <c r="H2845" s="8">
        <f t="shared" si="88"/>
        <v>5</v>
      </c>
      <c r="I2845">
        <f t="shared" si="89"/>
        <v>2022</v>
      </c>
    </row>
    <row r="2846" spans="1:9" x14ac:dyDescent="0.15">
      <c r="A2846" t="s">
        <v>2950</v>
      </c>
      <c r="B2846" t="s">
        <v>17</v>
      </c>
      <c r="C2846" s="3">
        <v>0</v>
      </c>
      <c r="D2846" s="2">
        <v>44711.650570845755</v>
      </c>
      <c r="E2846" s="8">
        <f>(SUMIF(Invoice_Line_Items!B:B,Invoices!A2846,Invoice_Line_Items!G:G))</f>
        <v>3.5</v>
      </c>
      <c r="F2846" s="8">
        <f>(SUMIF(Invoice_Line_Items!B:B,Invoices!A2846,Invoice_Line_Items!G:G))*(1-C2846)</f>
        <v>3.5</v>
      </c>
      <c r="G2846" s="8">
        <f>SUMIF(Invoice_Line_Items!B:B,Invoices!A2846,Invoice_Line_Items!I:I)-(E2846-F2846)</f>
        <v>0.54999999999999982</v>
      </c>
      <c r="H2846" s="8">
        <f t="shared" si="88"/>
        <v>5</v>
      </c>
      <c r="I2846">
        <f t="shared" si="89"/>
        <v>2022</v>
      </c>
    </row>
    <row r="2847" spans="1:9" x14ac:dyDescent="0.15">
      <c r="A2847" t="s">
        <v>2951</v>
      </c>
      <c r="B2847" t="s">
        <v>19</v>
      </c>
      <c r="C2847" s="3">
        <v>0</v>
      </c>
      <c r="D2847" s="2">
        <v>44712.149833258511</v>
      </c>
      <c r="E2847" s="8">
        <f>(SUMIF(Invoice_Line_Items!B:B,Invoices!A2847,Invoice_Line_Items!G:G))</f>
        <v>2107.1999999999998</v>
      </c>
      <c r="F2847" s="8">
        <f>(SUMIF(Invoice_Line_Items!B:B,Invoices!A2847,Invoice_Line_Items!G:G))*(1-C2847)</f>
        <v>2107.1999999999998</v>
      </c>
      <c r="G2847" s="8">
        <f>SUMIF(Invoice_Line_Items!B:B,Invoices!A2847,Invoice_Line_Items!I:I)-(E2847-F2847)</f>
        <v>794.3</v>
      </c>
      <c r="H2847" s="8">
        <f t="shared" si="88"/>
        <v>5</v>
      </c>
      <c r="I2847">
        <f t="shared" si="89"/>
        <v>2022</v>
      </c>
    </row>
    <row r="2848" spans="1:9" x14ac:dyDescent="0.15">
      <c r="A2848" t="s">
        <v>2952</v>
      </c>
      <c r="B2848" t="s">
        <v>25</v>
      </c>
      <c r="C2848" s="3">
        <v>0</v>
      </c>
      <c r="D2848" s="2">
        <v>44712.401512281569</v>
      </c>
      <c r="E2848" s="8">
        <f>(SUMIF(Invoice_Line_Items!B:B,Invoices!A2848,Invoice_Line_Items!G:G))</f>
        <v>1435.05</v>
      </c>
      <c r="F2848" s="8">
        <f>(SUMIF(Invoice_Line_Items!B:B,Invoices!A2848,Invoice_Line_Items!G:G))*(1-C2848)</f>
        <v>1435.05</v>
      </c>
      <c r="G2848" s="8">
        <f>SUMIF(Invoice_Line_Items!B:B,Invoices!A2848,Invoice_Line_Items!I:I)-(E2848-F2848)</f>
        <v>474.34999999999997</v>
      </c>
      <c r="H2848" s="8">
        <f t="shared" si="88"/>
        <v>5</v>
      </c>
      <c r="I2848">
        <f t="shared" si="89"/>
        <v>2022</v>
      </c>
    </row>
    <row r="2849" spans="1:9" x14ac:dyDescent="0.15">
      <c r="A2849" t="s">
        <v>2953</v>
      </c>
      <c r="B2849" t="s">
        <v>23</v>
      </c>
      <c r="C2849" s="3">
        <v>0</v>
      </c>
      <c r="D2849" s="2">
        <v>44712.625216626409</v>
      </c>
      <c r="E2849" s="8">
        <f>(SUMIF(Invoice_Line_Items!B:B,Invoices!A2849,Invoice_Line_Items!G:G))</f>
        <v>340.95</v>
      </c>
      <c r="F2849" s="8">
        <f>(SUMIF(Invoice_Line_Items!B:B,Invoices!A2849,Invoice_Line_Items!G:G))*(1-C2849)</f>
        <v>340.95</v>
      </c>
      <c r="G2849" s="8">
        <f>SUMIF(Invoice_Line_Items!B:B,Invoices!A2849,Invoice_Line_Items!I:I)-(E2849-F2849)</f>
        <v>141.69999999999999</v>
      </c>
      <c r="H2849" s="8">
        <f t="shared" si="88"/>
        <v>5</v>
      </c>
      <c r="I2849">
        <f t="shared" si="89"/>
        <v>2022</v>
      </c>
    </row>
    <row r="2850" spans="1:9" x14ac:dyDescent="0.15">
      <c r="A2850" t="s">
        <v>2954</v>
      </c>
      <c r="B2850" t="s">
        <v>17</v>
      </c>
      <c r="C2850" s="3">
        <v>0</v>
      </c>
      <c r="D2850" s="2">
        <v>44713.061591024867</v>
      </c>
      <c r="E2850" s="8">
        <f>(SUMIF(Invoice_Line_Items!B:B,Invoices!A2850,Invoice_Line_Items!G:G))</f>
        <v>3234.1000000000004</v>
      </c>
      <c r="F2850" s="8">
        <f>(SUMIF(Invoice_Line_Items!B:B,Invoices!A2850,Invoice_Line_Items!G:G))*(1-C2850)</f>
        <v>3234.1000000000004</v>
      </c>
      <c r="G2850" s="8">
        <f>SUMIF(Invoice_Line_Items!B:B,Invoices!A2850,Invoice_Line_Items!I:I)-(E2850-F2850)</f>
        <v>1139.55</v>
      </c>
      <c r="H2850" s="8">
        <f t="shared" si="88"/>
        <v>6</v>
      </c>
      <c r="I2850">
        <f t="shared" si="89"/>
        <v>2022</v>
      </c>
    </row>
    <row r="2851" spans="1:9" x14ac:dyDescent="0.15">
      <c r="A2851" t="s">
        <v>2955</v>
      </c>
      <c r="B2851" t="s">
        <v>24</v>
      </c>
      <c r="C2851" s="3">
        <v>0.1</v>
      </c>
      <c r="D2851" s="2">
        <v>44713.499262338708</v>
      </c>
      <c r="E2851" s="8">
        <f>(SUMIF(Invoice_Line_Items!B:B,Invoices!A2851,Invoice_Line_Items!G:G))</f>
        <v>164.45</v>
      </c>
      <c r="F2851" s="8">
        <f>(SUMIF(Invoice_Line_Items!B:B,Invoices!A2851,Invoice_Line_Items!G:G))*(1-C2851)</f>
        <v>148.005</v>
      </c>
      <c r="G2851" s="8">
        <f>SUMIF(Invoice_Line_Items!B:B,Invoices!A2851,Invoice_Line_Items!I:I)-(E2851-F2851)</f>
        <v>56.754999999999995</v>
      </c>
      <c r="H2851" s="8">
        <f t="shared" si="88"/>
        <v>6</v>
      </c>
      <c r="I2851">
        <f t="shared" si="89"/>
        <v>2022</v>
      </c>
    </row>
    <row r="2852" spans="1:9" x14ac:dyDescent="0.15">
      <c r="A2852" t="s">
        <v>2956</v>
      </c>
      <c r="B2852" t="s">
        <v>17</v>
      </c>
      <c r="C2852" s="3">
        <v>0</v>
      </c>
      <c r="D2852" s="2">
        <v>44713.663106202563</v>
      </c>
      <c r="E2852" s="8">
        <f>(SUMIF(Invoice_Line_Items!B:B,Invoices!A2852,Invoice_Line_Items!G:G))</f>
        <v>5299.95</v>
      </c>
      <c r="F2852" s="8">
        <f>(SUMIF(Invoice_Line_Items!B:B,Invoices!A2852,Invoice_Line_Items!G:G))*(1-C2852)</f>
        <v>5299.95</v>
      </c>
      <c r="G2852" s="8">
        <f>SUMIF(Invoice_Line_Items!B:B,Invoices!A2852,Invoice_Line_Items!I:I)-(E2852-F2852)</f>
        <v>1803.15</v>
      </c>
      <c r="H2852" s="8">
        <f t="shared" si="88"/>
        <v>6</v>
      </c>
      <c r="I2852">
        <f t="shared" si="89"/>
        <v>2022</v>
      </c>
    </row>
    <row r="2853" spans="1:9" x14ac:dyDescent="0.15">
      <c r="A2853" t="s">
        <v>2957</v>
      </c>
      <c r="B2853" t="s">
        <v>17</v>
      </c>
      <c r="C2853" s="3">
        <v>0.1</v>
      </c>
      <c r="D2853" s="2">
        <v>44714.076746446539</v>
      </c>
      <c r="E2853" s="8">
        <f>(SUMIF(Invoice_Line_Items!B:B,Invoices!A2853,Invoice_Line_Items!G:G))</f>
        <v>326.45000000000005</v>
      </c>
      <c r="F2853" s="8">
        <f>(SUMIF(Invoice_Line_Items!B:B,Invoices!A2853,Invoice_Line_Items!G:G))*(1-C2853)</f>
        <v>293.80500000000006</v>
      </c>
      <c r="G2853" s="8">
        <f>SUMIF(Invoice_Line_Items!B:B,Invoices!A2853,Invoice_Line_Items!I:I)-(E2853-F2853)</f>
        <v>101.90500000000003</v>
      </c>
      <c r="H2853" s="8">
        <f t="shared" si="88"/>
        <v>6</v>
      </c>
      <c r="I2853">
        <f t="shared" si="89"/>
        <v>2022</v>
      </c>
    </row>
    <row r="2854" spans="1:9" x14ac:dyDescent="0.15">
      <c r="A2854" t="s">
        <v>2958</v>
      </c>
      <c r="B2854" t="s">
        <v>29</v>
      </c>
      <c r="C2854" s="3">
        <v>0.1</v>
      </c>
      <c r="D2854" s="2">
        <v>44714.557741071178</v>
      </c>
      <c r="E2854" s="8">
        <f>(SUMIF(Invoice_Line_Items!B:B,Invoices!A2854,Invoice_Line_Items!G:G))</f>
        <v>39.9</v>
      </c>
      <c r="F2854" s="8">
        <f>(SUMIF(Invoice_Line_Items!B:B,Invoices!A2854,Invoice_Line_Items!G:G))*(1-C2854)</f>
        <v>35.909999999999997</v>
      </c>
      <c r="G2854" s="8">
        <f>SUMIF(Invoice_Line_Items!B:B,Invoices!A2854,Invoice_Line_Items!I:I)-(E2854-F2854)</f>
        <v>10.909999999999997</v>
      </c>
      <c r="H2854" s="8">
        <f t="shared" si="88"/>
        <v>6</v>
      </c>
      <c r="I2854">
        <f t="shared" si="89"/>
        <v>2022</v>
      </c>
    </row>
    <row r="2855" spans="1:9" x14ac:dyDescent="0.15">
      <c r="A2855" t="s">
        <v>2959</v>
      </c>
      <c r="B2855" t="s">
        <v>20</v>
      </c>
      <c r="C2855" s="3">
        <v>0</v>
      </c>
      <c r="D2855" s="2">
        <v>44714.753586204053</v>
      </c>
      <c r="E2855" s="8">
        <f>(SUMIF(Invoice_Line_Items!B:B,Invoices!A2855,Invoice_Line_Items!G:G))</f>
        <v>1134.8</v>
      </c>
      <c r="F2855" s="8">
        <f>(SUMIF(Invoice_Line_Items!B:B,Invoices!A2855,Invoice_Line_Items!G:G))*(1-C2855)</f>
        <v>1134.8</v>
      </c>
      <c r="G2855" s="8">
        <f>SUMIF(Invoice_Line_Items!B:B,Invoices!A2855,Invoice_Line_Items!I:I)-(E2855-F2855)</f>
        <v>351.5499999999999</v>
      </c>
      <c r="H2855" s="8">
        <f t="shared" si="88"/>
        <v>6</v>
      </c>
      <c r="I2855">
        <f t="shared" si="89"/>
        <v>2022</v>
      </c>
    </row>
    <row r="2856" spans="1:9" x14ac:dyDescent="0.15">
      <c r="A2856" t="s">
        <v>2960</v>
      </c>
      <c r="B2856" t="s">
        <v>20</v>
      </c>
      <c r="C2856" s="3">
        <v>0</v>
      </c>
      <c r="D2856" s="2">
        <v>44715.176207012642</v>
      </c>
      <c r="E2856" s="8">
        <f>(SUMIF(Invoice_Line_Items!B:B,Invoices!A2856,Invoice_Line_Items!G:G))</f>
        <v>199.15</v>
      </c>
      <c r="F2856" s="8">
        <f>(SUMIF(Invoice_Line_Items!B:B,Invoices!A2856,Invoice_Line_Items!G:G))*(1-C2856)</f>
        <v>199.15</v>
      </c>
      <c r="G2856" s="8">
        <f>SUMIF(Invoice_Line_Items!B:B,Invoices!A2856,Invoice_Line_Items!I:I)-(E2856-F2856)</f>
        <v>92.649999999999977</v>
      </c>
      <c r="H2856" s="8">
        <f t="shared" si="88"/>
        <v>6</v>
      </c>
      <c r="I2856">
        <f t="shared" si="89"/>
        <v>2022</v>
      </c>
    </row>
    <row r="2857" spans="1:9" x14ac:dyDescent="0.15">
      <c r="A2857" t="s">
        <v>2961</v>
      </c>
      <c r="B2857" t="s">
        <v>21</v>
      </c>
      <c r="C2857" s="3">
        <v>0</v>
      </c>
      <c r="D2857" s="2">
        <v>44715.505550021466</v>
      </c>
      <c r="E2857" s="8">
        <f>(SUMIF(Invoice_Line_Items!B:B,Invoices!A2857,Invoice_Line_Items!G:G))</f>
        <v>1361.25</v>
      </c>
      <c r="F2857" s="8">
        <f>(SUMIF(Invoice_Line_Items!B:B,Invoices!A2857,Invoice_Line_Items!G:G))*(1-C2857)</f>
        <v>1361.25</v>
      </c>
      <c r="G2857" s="8">
        <f>SUMIF(Invoice_Line_Items!B:B,Invoices!A2857,Invoice_Line_Items!I:I)-(E2857-F2857)</f>
        <v>466.75</v>
      </c>
      <c r="H2857" s="8">
        <f t="shared" si="88"/>
        <v>6</v>
      </c>
      <c r="I2857">
        <f t="shared" si="89"/>
        <v>2022</v>
      </c>
    </row>
    <row r="2858" spans="1:9" x14ac:dyDescent="0.15">
      <c r="A2858" t="s">
        <v>2962</v>
      </c>
      <c r="B2858" t="s">
        <v>17</v>
      </c>
      <c r="C2858" s="3">
        <v>0.1</v>
      </c>
      <c r="D2858" s="2">
        <v>44715.720651466239</v>
      </c>
      <c r="E2858" s="8">
        <f>(SUMIF(Invoice_Line_Items!B:B,Invoices!A2858,Invoice_Line_Items!G:G))</f>
        <v>963</v>
      </c>
      <c r="F2858" s="8">
        <f>(SUMIF(Invoice_Line_Items!B:B,Invoices!A2858,Invoice_Line_Items!G:G))*(1-C2858)</f>
        <v>866.7</v>
      </c>
      <c r="G2858" s="8">
        <f>SUMIF(Invoice_Line_Items!B:B,Invoices!A2858,Invoice_Line_Items!I:I)-(E2858-F2858)</f>
        <v>216.60000000000008</v>
      </c>
      <c r="H2858" s="8">
        <f t="shared" si="88"/>
        <v>6</v>
      </c>
      <c r="I2858">
        <f t="shared" si="89"/>
        <v>2022</v>
      </c>
    </row>
    <row r="2859" spans="1:9" x14ac:dyDescent="0.15">
      <c r="A2859" t="s">
        <v>2963</v>
      </c>
      <c r="B2859" t="s">
        <v>21</v>
      </c>
      <c r="C2859" s="3">
        <v>0</v>
      </c>
      <c r="D2859" s="2">
        <v>44716.088490108858</v>
      </c>
      <c r="E2859" s="8">
        <f>(SUMIF(Invoice_Line_Items!B:B,Invoices!A2859,Invoice_Line_Items!G:G))</f>
        <v>249.75</v>
      </c>
      <c r="F2859" s="8">
        <f>(SUMIF(Invoice_Line_Items!B:B,Invoices!A2859,Invoice_Line_Items!G:G))*(1-C2859)</f>
        <v>249.75</v>
      </c>
      <c r="G2859" s="8">
        <f>SUMIF(Invoice_Line_Items!B:B,Invoices!A2859,Invoice_Line_Items!I:I)-(E2859-F2859)</f>
        <v>106.00000000000001</v>
      </c>
      <c r="H2859" s="8">
        <f t="shared" si="88"/>
        <v>6</v>
      </c>
      <c r="I2859">
        <f t="shared" si="89"/>
        <v>2022</v>
      </c>
    </row>
    <row r="2860" spans="1:9" x14ac:dyDescent="0.15">
      <c r="A2860" t="s">
        <v>2964</v>
      </c>
      <c r="B2860" t="s">
        <v>21</v>
      </c>
      <c r="C2860" s="3">
        <v>0</v>
      </c>
      <c r="D2860" s="2">
        <v>44716.237771767308</v>
      </c>
      <c r="E2860" s="8">
        <f>(SUMIF(Invoice_Line_Items!B:B,Invoices!A2860,Invoice_Line_Items!G:G))</f>
        <v>458</v>
      </c>
      <c r="F2860" s="8">
        <f>(SUMIF(Invoice_Line_Items!B:B,Invoices!A2860,Invoice_Line_Items!G:G))*(1-C2860)</f>
        <v>458</v>
      </c>
      <c r="G2860" s="8">
        <f>SUMIF(Invoice_Line_Items!B:B,Invoices!A2860,Invoice_Line_Items!I:I)-(E2860-F2860)</f>
        <v>172</v>
      </c>
      <c r="H2860" s="8">
        <f t="shared" si="88"/>
        <v>6</v>
      </c>
      <c r="I2860">
        <f t="shared" si="89"/>
        <v>2022</v>
      </c>
    </row>
    <row r="2861" spans="1:9" x14ac:dyDescent="0.15">
      <c r="A2861" t="s">
        <v>2965</v>
      </c>
      <c r="B2861" t="s">
        <v>18</v>
      </c>
      <c r="C2861" s="3">
        <v>0.2</v>
      </c>
      <c r="D2861" s="2">
        <v>44716.685361720447</v>
      </c>
      <c r="E2861" s="8">
        <f>(SUMIF(Invoice_Line_Items!B:B,Invoices!A2861,Invoice_Line_Items!G:G))</f>
        <v>493.95</v>
      </c>
      <c r="F2861" s="8">
        <f>(SUMIF(Invoice_Line_Items!B:B,Invoices!A2861,Invoice_Line_Items!G:G))*(1-C2861)</f>
        <v>395.16</v>
      </c>
      <c r="G2861" s="8">
        <f>SUMIF(Invoice_Line_Items!B:B,Invoices!A2861,Invoice_Line_Items!I:I)-(E2861-F2861)</f>
        <v>69.510000000000019</v>
      </c>
      <c r="H2861" s="8">
        <f t="shared" si="88"/>
        <v>6</v>
      </c>
      <c r="I2861">
        <f t="shared" si="89"/>
        <v>2022</v>
      </c>
    </row>
    <row r="2862" spans="1:9" x14ac:dyDescent="0.15">
      <c r="A2862" t="s">
        <v>2966</v>
      </c>
      <c r="B2862" t="s">
        <v>21</v>
      </c>
      <c r="C2862" s="3">
        <v>0</v>
      </c>
      <c r="D2862" s="2">
        <v>44717.106629486858</v>
      </c>
      <c r="E2862" s="8">
        <f>(SUMIF(Invoice_Line_Items!B:B,Invoices!A2862,Invoice_Line_Items!G:G))</f>
        <v>31.9</v>
      </c>
      <c r="F2862" s="8">
        <f>(SUMIF(Invoice_Line_Items!B:B,Invoices!A2862,Invoice_Line_Items!G:G))*(1-C2862)</f>
        <v>31.9</v>
      </c>
      <c r="G2862" s="8">
        <f>SUMIF(Invoice_Line_Items!B:B,Invoices!A2862,Invoice_Line_Items!I:I)-(E2862-F2862)</f>
        <v>12</v>
      </c>
      <c r="H2862" s="8">
        <f t="shared" si="88"/>
        <v>6</v>
      </c>
      <c r="I2862">
        <f t="shared" si="89"/>
        <v>2022</v>
      </c>
    </row>
    <row r="2863" spans="1:9" x14ac:dyDescent="0.15">
      <c r="A2863" t="s">
        <v>2967</v>
      </c>
      <c r="B2863" t="s">
        <v>17</v>
      </c>
      <c r="C2863" s="3">
        <v>0</v>
      </c>
      <c r="D2863" s="2">
        <v>44717.366319998415</v>
      </c>
      <c r="E2863" s="8">
        <f>(SUMIF(Invoice_Line_Items!B:B,Invoices!A2863,Invoice_Line_Items!G:G))</f>
        <v>4179.75</v>
      </c>
      <c r="F2863" s="8">
        <f>(SUMIF(Invoice_Line_Items!B:B,Invoices!A2863,Invoice_Line_Items!G:G))*(1-C2863)</f>
        <v>4179.75</v>
      </c>
      <c r="G2863" s="8">
        <f>SUMIF(Invoice_Line_Items!B:B,Invoices!A2863,Invoice_Line_Items!I:I)-(E2863-F2863)</f>
        <v>1304.8</v>
      </c>
      <c r="H2863" s="8">
        <f t="shared" si="88"/>
        <v>6</v>
      </c>
      <c r="I2863">
        <f t="shared" si="89"/>
        <v>2022</v>
      </c>
    </row>
    <row r="2864" spans="1:9" x14ac:dyDescent="0.15">
      <c r="A2864" t="s">
        <v>2968</v>
      </c>
      <c r="B2864" t="s">
        <v>19</v>
      </c>
      <c r="C2864" s="3">
        <v>0.1</v>
      </c>
      <c r="D2864" s="2">
        <v>44717.401833192031</v>
      </c>
      <c r="E2864" s="8">
        <f>(SUMIF(Invoice_Line_Items!B:B,Invoices!A2864,Invoice_Line_Items!G:G))</f>
        <v>13089.8</v>
      </c>
      <c r="F2864" s="8">
        <f>(SUMIF(Invoice_Line_Items!B:B,Invoices!A2864,Invoice_Line_Items!G:G))*(1-C2864)</f>
        <v>11780.82</v>
      </c>
      <c r="G2864" s="8">
        <f>SUMIF(Invoice_Line_Items!B:B,Invoices!A2864,Invoice_Line_Items!I:I)-(E2864-F2864)</f>
        <v>2769.4699999999993</v>
      </c>
      <c r="H2864" s="8">
        <f t="shared" si="88"/>
        <v>6</v>
      </c>
      <c r="I2864">
        <f t="shared" si="89"/>
        <v>2022</v>
      </c>
    </row>
    <row r="2865" spans="1:9" x14ac:dyDescent="0.15">
      <c r="A2865" t="s">
        <v>2969</v>
      </c>
      <c r="B2865" t="s">
        <v>20</v>
      </c>
      <c r="C2865" s="3">
        <v>0.1</v>
      </c>
      <c r="D2865" s="2">
        <v>44717.842292921538</v>
      </c>
      <c r="E2865" s="8">
        <f>(SUMIF(Invoice_Line_Items!B:B,Invoices!A2865,Invoice_Line_Items!G:G))</f>
        <v>1184.5500000000002</v>
      </c>
      <c r="F2865" s="8">
        <f>(SUMIF(Invoice_Line_Items!B:B,Invoices!A2865,Invoice_Line_Items!G:G))*(1-C2865)</f>
        <v>1066.0950000000003</v>
      </c>
      <c r="G2865" s="8">
        <f>SUMIF(Invoice_Line_Items!B:B,Invoices!A2865,Invoice_Line_Items!I:I)-(E2865-F2865)</f>
        <v>344.44500000000011</v>
      </c>
      <c r="H2865" s="8">
        <f t="shared" si="88"/>
        <v>6</v>
      </c>
      <c r="I2865">
        <f t="shared" si="89"/>
        <v>2022</v>
      </c>
    </row>
    <row r="2866" spans="1:9" x14ac:dyDescent="0.15">
      <c r="A2866" t="s">
        <v>2970</v>
      </c>
      <c r="B2866" t="s">
        <v>17</v>
      </c>
      <c r="C2866" s="3">
        <v>0.1</v>
      </c>
      <c r="D2866" s="2">
        <v>44718.068965167309</v>
      </c>
      <c r="E2866" s="8">
        <f>(SUMIF(Invoice_Line_Items!B:B,Invoices!A2866,Invoice_Line_Items!G:G))</f>
        <v>8.9499999999999993</v>
      </c>
      <c r="F2866" s="8">
        <f>(SUMIF(Invoice_Line_Items!B:B,Invoices!A2866,Invoice_Line_Items!G:G))*(1-C2866)</f>
        <v>8.0549999999999997</v>
      </c>
      <c r="G2866" s="8">
        <f>SUMIF(Invoice_Line_Items!B:B,Invoices!A2866,Invoice_Line_Items!I:I)-(E2866-F2866)</f>
        <v>4.8049999999999997</v>
      </c>
      <c r="H2866" s="8">
        <f t="shared" si="88"/>
        <v>6</v>
      </c>
      <c r="I2866">
        <f t="shared" si="89"/>
        <v>2022</v>
      </c>
    </row>
    <row r="2867" spans="1:9" x14ac:dyDescent="0.15">
      <c r="A2867" t="s">
        <v>2971</v>
      </c>
      <c r="B2867" t="s">
        <v>20</v>
      </c>
      <c r="C2867" s="3">
        <v>0</v>
      </c>
      <c r="D2867" s="2">
        <v>44718.470177461983</v>
      </c>
      <c r="E2867" s="8">
        <f>(SUMIF(Invoice_Line_Items!B:B,Invoices!A2867,Invoice_Line_Items!G:G))</f>
        <v>49.95</v>
      </c>
      <c r="F2867" s="8">
        <f>(SUMIF(Invoice_Line_Items!B:B,Invoices!A2867,Invoice_Line_Items!G:G))*(1-C2867)</f>
        <v>49.95</v>
      </c>
      <c r="G2867" s="8">
        <f>SUMIF(Invoice_Line_Items!B:B,Invoices!A2867,Invoice_Line_Items!I:I)-(E2867-F2867)</f>
        <v>19.950000000000003</v>
      </c>
      <c r="H2867" s="8">
        <f t="shared" si="88"/>
        <v>6</v>
      </c>
      <c r="I2867">
        <f t="shared" si="89"/>
        <v>2022</v>
      </c>
    </row>
    <row r="2868" spans="1:9" x14ac:dyDescent="0.15">
      <c r="A2868" t="s">
        <v>2972</v>
      </c>
      <c r="B2868" t="s">
        <v>20</v>
      </c>
      <c r="C2868" s="3">
        <v>0</v>
      </c>
      <c r="D2868" s="2">
        <v>44718.7080486247</v>
      </c>
      <c r="E2868" s="8">
        <f>(SUMIF(Invoice_Line_Items!B:B,Invoices!A2868,Invoice_Line_Items!G:G))</f>
        <v>2768.75</v>
      </c>
      <c r="F2868" s="8">
        <f>(SUMIF(Invoice_Line_Items!B:B,Invoices!A2868,Invoice_Line_Items!G:G))*(1-C2868)</f>
        <v>2768.75</v>
      </c>
      <c r="G2868" s="8">
        <f>SUMIF(Invoice_Line_Items!B:B,Invoices!A2868,Invoice_Line_Items!I:I)-(E2868-F2868)</f>
        <v>874.79999999999984</v>
      </c>
      <c r="H2868" s="8">
        <f t="shared" si="88"/>
        <v>6</v>
      </c>
      <c r="I2868">
        <f t="shared" si="89"/>
        <v>2022</v>
      </c>
    </row>
    <row r="2869" spans="1:9" x14ac:dyDescent="0.15">
      <c r="A2869" t="s">
        <v>2973</v>
      </c>
      <c r="B2869" t="s">
        <v>19</v>
      </c>
      <c r="C2869" s="3">
        <v>0</v>
      </c>
      <c r="D2869" s="2">
        <v>44718.879749913816</v>
      </c>
      <c r="E2869" s="8">
        <f>(SUMIF(Invoice_Line_Items!B:B,Invoices!A2869,Invoice_Line_Items!G:G))</f>
        <v>783.65000000000009</v>
      </c>
      <c r="F2869" s="8">
        <f>(SUMIF(Invoice_Line_Items!B:B,Invoices!A2869,Invoice_Line_Items!G:G))*(1-C2869)</f>
        <v>783.65000000000009</v>
      </c>
      <c r="G2869" s="8">
        <f>SUMIF(Invoice_Line_Items!B:B,Invoices!A2869,Invoice_Line_Items!I:I)-(E2869-F2869)</f>
        <v>288.40000000000003</v>
      </c>
      <c r="H2869" s="8">
        <f t="shared" si="88"/>
        <v>6</v>
      </c>
      <c r="I2869">
        <f t="shared" si="89"/>
        <v>2022</v>
      </c>
    </row>
    <row r="2870" spans="1:9" x14ac:dyDescent="0.15">
      <c r="A2870" t="s">
        <v>2974</v>
      </c>
      <c r="B2870" t="s">
        <v>19</v>
      </c>
      <c r="C2870" s="3">
        <v>0</v>
      </c>
      <c r="D2870" s="2">
        <v>44719.305085468506</v>
      </c>
      <c r="E2870" s="8">
        <f>(SUMIF(Invoice_Line_Items!B:B,Invoices!A2870,Invoice_Line_Items!G:G))</f>
        <v>1638.25</v>
      </c>
      <c r="F2870" s="8">
        <f>(SUMIF(Invoice_Line_Items!B:B,Invoices!A2870,Invoice_Line_Items!G:G))*(1-C2870)</f>
        <v>1638.25</v>
      </c>
      <c r="G2870" s="8">
        <f>SUMIF(Invoice_Line_Items!B:B,Invoices!A2870,Invoice_Line_Items!I:I)-(E2870-F2870)</f>
        <v>456.59999999999991</v>
      </c>
      <c r="H2870" s="8">
        <f t="shared" si="88"/>
        <v>6</v>
      </c>
      <c r="I2870">
        <f t="shared" si="89"/>
        <v>2022</v>
      </c>
    </row>
    <row r="2871" spans="1:9" x14ac:dyDescent="0.15">
      <c r="A2871" t="s">
        <v>2975</v>
      </c>
      <c r="B2871" t="s">
        <v>19</v>
      </c>
      <c r="C2871" s="3">
        <v>0.1</v>
      </c>
      <c r="D2871" s="2">
        <v>44719.380116780514</v>
      </c>
      <c r="E2871" s="8">
        <f>(SUMIF(Invoice_Line_Items!B:B,Invoices!A2871,Invoice_Line_Items!G:G))</f>
        <v>207.2</v>
      </c>
      <c r="F2871" s="8">
        <f>(SUMIF(Invoice_Line_Items!B:B,Invoices!A2871,Invoice_Line_Items!G:G))*(1-C2871)</f>
        <v>186.48</v>
      </c>
      <c r="G2871" s="8">
        <f>SUMIF(Invoice_Line_Items!B:B,Invoices!A2871,Invoice_Line_Items!I:I)-(E2871-F2871)</f>
        <v>68.929999999999993</v>
      </c>
      <c r="H2871" s="8">
        <f t="shared" si="88"/>
        <v>6</v>
      </c>
      <c r="I2871">
        <f t="shared" si="89"/>
        <v>2022</v>
      </c>
    </row>
    <row r="2872" spans="1:9" x14ac:dyDescent="0.15">
      <c r="A2872" t="s">
        <v>2976</v>
      </c>
      <c r="B2872" t="s">
        <v>18</v>
      </c>
      <c r="C2872" s="3">
        <v>0.1</v>
      </c>
      <c r="D2872" s="2">
        <v>44719.446673821643</v>
      </c>
      <c r="E2872" s="8">
        <f>(SUMIF(Invoice_Line_Items!B:B,Invoices!A2872,Invoice_Line_Items!G:G))</f>
        <v>3654.5499999999988</v>
      </c>
      <c r="F2872" s="8">
        <f>(SUMIF(Invoice_Line_Items!B:B,Invoices!A2872,Invoice_Line_Items!G:G))*(1-C2872)</f>
        <v>3289.0949999999989</v>
      </c>
      <c r="G2872" s="8">
        <f>SUMIF(Invoice_Line_Items!B:B,Invoices!A2872,Invoice_Line_Items!I:I)-(E2872-F2872)</f>
        <v>789.64499999999998</v>
      </c>
      <c r="H2872" s="8">
        <f t="shared" si="88"/>
        <v>6</v>
      </c>
      <c r="I2872">
        <f t="shared" si="89"/>
        <v>2022</v>
      </c>
    </row>
    <row r="2873" spans="1:9" x14ac:dyDescent="0.15">
      <c r="A2873" t="s">
        <v>2977</v>
      </c>
      <c r="B2873" t="s">
        <v>25</v>
      </c>
      <c r="C2873" s="3">
        <v>0</v>
      </c>
      <c r="D2873" s="2">
        <v>44719.739586583935</v>
      </c>
      <c r="E2873" s="8">
        <f>(SUMIF(Invoice_Line_Items!B:B,Invoices!A2873,Invoice_Line_Items!G:G))</f>
        <v>407.95</v>
      </c>
      <c r="F2873" s="8">
        <f>(SUMIF(Invoice_Line_Items!B:B,Invoices!A2873,Invoice_Line_Items!G:G))*(1-C2873)</f>
        <v>407.95</v>
      </c>
      <c r="G2873" s="8">
        <f>SUMIF(Invoice_Line_Items!B:B,Invoices!A2873,Invoice_Line_Items!I:I)-(E2873-F2873)</f>
        <v>152.19999999999999</v>
      </c>
      <c r="H2873" s="8">
        <f t="shared" si="88"/>
        <v>6</v>
      </c>
      <c r="I2873">
        <f t="shared" si="89"/>
        <v>2022</v>
      </c>
    </row>
    <row r="2874" spans="1:9" x14ac:dyDescent="0.15">
      <c r="A2874" t="s">
        <v>2978</v>
      </c>
      <c r="B2874" t="s">
        <v>21</v>
      </c>
      <c r="C2874" s="3">
        <v>0</v>
      </c>
      <c r="D2874" s="2">
        <v>44720.225771115016</v>
      </c>
      <c r="E2874" s="8">
        <f>(SUMIF(Invoice_Line_Items!B:B,Invoices!A2874,Invoice_Line_Items!G:G))</f>
        <v>1993.7</v>
      </c>
      <c r="F2874" s="8">
        <f>(SUMIF(Invoice_Line_Items!B:B,Invoices!A2874,Invoice_Line_Items!G:G))*(1-C2874)</f>
        <v>1993.7</v>
      </c>
      <c r="G2874" s="8">
        <f>SUMIF(Invoice_Line_Items!B:B,Invoices!A2874,Invoice_Line_Items!I:I)-(E2874-F2874)</f>
        <v>714.39999999999986</v>
      </c>
      <c r="H2874" s="8">
        <f t="shared" si="88"/>
        <v>6</v>
      </c>
      <c r="I2874">
        <f t="shared" si="89"/>
        <v>2022</v>
      </c>
    </row>
    <row r="2875" spans="1:9" x14ac:dyDescent="0.15">
      <c r="A2875" t="s">
        <v>2979</v>
      </c>
      <c r="B2875" t="s">
        <v>23</v>
      </c>
      <c r="C2875" s="3">
        <v>0.1</v>
      </c>
      <c r="D2875" s="2">
        <v>44720.620211844507</v>
      </c>
      <c r="E2875" s="8">
        <f>(SUMIF(Invoice_Line_Items!B:B,Invoices!A2875,Invoice_Line_Items!G:G))</f>
        <v>1134.5</v>
      </c>
      <c r="F2875" s="8">
        <f>(SUMIF(Invoice_Line_Items!B:B,Invoices!A2875,Invoice_Line_Items!G:G))*(1-C2875)</f>
        <v>1021.0500000000001</v>
      </c>
      <c r="G2875" s="8">
        <f>SUMIF(Invoice_Line_Items!B:B,Invoices!A2875,Invoice_Line_Items!I:I)-(E2875-F2875)</f>
        <v>345.05000000000007</v>
      </c>
      <c r="H2875" s="8">
        <f t="shared" si="88"/>
        <v>6</v>
      </c>
      <c r="I2875">
        <f t="shared" si="89"/>
        <v>2022</v>
      </c>
    </row>
    <row r="2876" spans="1:9" x14ac:dyDescent="0.15">
      <c r="A2876" t="s">
        <v>2980</v>
      </c>
      <c r="B2876" t="s">
        <v>23</v>
      </c>
      <c r="C2876" s="3">
        <v>0.1</v>
      </c>
      <c r="D2876" s="2">
        <v>44720.876704857044</v>
      </c>
      <c r="E2876" s="8">
        <f>(SUMIF(Invoice_Line_Items!B:B,Invoices!A2876,Invoice_Line_Items!G:G))</f>
        <v>227.5</v>
      </c>
      <c r="F2876" s="8">
        <f>(SUMIF(Invoice_Line_Items!B:B,Invoices!A2876,Invoice_Line_Items!G:G))*(1-C2876)</f>
        <v>204.75</v>
      </c>
      <c r="G2876" s="8">
        <f>SUMIF(Invoice_Line_Items!B:B,Invoices!A2876,Invoice_Line_Items!I:I)-(E2876-F2876)</f>
        <v>56.150000000000006</v>
      </c>
      <c r="H2876" s="8">
        <f t="shared" si="88"/>
        <v>6</v>
      </c>
      <c r="I2876">
        <f t="shared" si="89"/>
        <v>2022</v>
      </c>
    </row>
    <row r="2877" spans="1:9" x14ac:dyDescent="0.15">
      <c r="A2877" t="s">
        <v>2981</v>
      </c>
      <c r="B2877" t="s">
        <v>17</v>
      </c>
      <c r="C2877" s="3">
        <v>0</v>
      </c>
      <c r="D2877" s="2">
        <v>44721.310164907918</v>
      </c>
      <c r="E2877" s="8">
        <f>(SUMIF(Invoice_Line_Items!B:B,Invoices!A2877,Invoice_Line_Items!G:G))</f>
        <v>39.9</v>
      </c>
      <c r="F2877" s="8">
        <f>(SUMIF(Invoice_Line_Items!B:B,Invoices!A2877,Invoice_Line_Items!G:G))*(1-C2877)</f>
        <v>39.9</v>
      </c>
      <c r="G2877" s="8">
        <f>SUMIF(Invoice_Line_Items!B:B,Invoices!A2877,Invoice_Line_Items!I:I)-(E2877-F2877)</f>
        <v>14.899999999999999</v>
      </c>
      <c r="H2877" s="8">
        <f t="shared" si="88"/>
        <v>6</v>
      </c>
      <c r="I2877">
        <f t="shared" si="89"/>
        <v>2022</v>
      </c>
    </row>
    <row r="2878" spans="1:9" x14ac:dyDescent="0.15">
      <c r="A2878" t="s">
        <v>2982</v>
      </c>
      <c r="B2878" t="s">
        <v>18</v>
      </c>
      <c r="C2878" s="3">
        <v>0.2</v>
      </c>
      <c r="D2878" s="2">
        <v>44721.745137212878</v>
      </c>
      <c r="E2878" s="8">
        <f>(SUMIF(Invoice_Line_Items!B:B,Invoices!A2878,Invoice_Line_Items!G:G))</f>
        <v>256.40000000000003</v>
      </c>
      <c r="F2878" s="8">
        <f>(SUMIF(Invoice_Line_Items!B:B,Invoices!A2878,Invoice_Line_Items!G:G))*(1-C2878)</f>
        <v>205.12000000000003</v>
      </c>
      <c r="G2878" s="8">
        <f>SUMIF(Invoice_Line_Items!B:B,Invoices!A2878,Invoice_Line_Items!I:I)-(E2878-F2878)</f>
        <v>43.370000000000005</v>
      </c>
      <c r="H2878" s="8">
        <f t="shared" si="88"/>
        <v>6</v>
      </c>
      <c r="I2878">
        <f t="shared" si="89"/>
        <v>2022</v>
      </c>
    </row>
    <row r="2879" spans="1:9" x14ac:dyDescent="0.15">
      <c r="A2879" t="s">
        <v>2983</v>
      </c>
      <c r="B2879" t="s">
        <v>23</v>
      </c>
      <c r="C2879" s="3">
        <v>0.1</v>
      </c>
      <c r="D2879" s="2">
        <v>44721.760292302533</v>
      </c>
      <c r="E2879" s="8">
        <f>(SUMIF(Invoice_Line_Items!B:B,Invoices!A2879,Invoice_Line_Items!G:G))</f>
        <v>479.70000000000005</v>
      </c>
      <c r="F2879" s="8">
        <f>(SUMIF(Invoice_Line_Items!B:B,Invoices!A2879,Invoice_Line_Items!G:G))*(1-C2879)</f>
        <v>431.73000000000008</v>
      </c>
      <c r="G2879" s="8">
        <f>SUMIF(Invoice_Line_Items!B:B,Invoices!A2879,Invoice_Line_Items!I:I)-(E2879-F2879)</f>
        <v>119.73000000000005</v>
      </c>
      <c r="H2879" s="8">
        <f t="shared" si="88"/>
        <v>6</v>
      </c>
      <c r="I2879">
        <f t="shared" si="89"/>
        <v>2022</v>
      </c>
    </row>
    <row r="2880" spans="1:9" x14ac:dyDescent="0.15">
      <c r="A2880" t="s">
        <v>2984</v>
      </c>
      <c r="B2880" t="s">
        <v>17</v>
      </c>
      <c r="C2880" s="3">
        <v>0.1</v>
      </c>
      <c r="D2880" s="2">
        <v>44721.957632142621</v>
      </c>
      <c r="E2880" s="8">
        <f>(SUMIF(Invoice_Line_Items!B:B,Invoices!A2880,Invoice_Line_Items!G:G))</f>
        <v>399.6</v>
      </c>
      <c r="F2880" s="8">
        <f>(SUMIF(Invoice_Line_Items!B:B,Invoices!A2880,Invoice_Line_Items!G:G))*(1-C2880)</f>
        <v>359.64000000000004</v>
      </c>
      <c r="G2880" s="8">
        <f>SUMIF(Invoice_Line_Items!B:B,Invoices!A2880,Invoice_Line_Items!I:I)-(E2880-F2880)</f>
        <v>129.64000000000004</v>
      </c>
      <c r="H2880" s="8">
        <f t="shared" si="88"/>
        <v>6</v>
      </c>
      <c r="I2880">
        <f t="shared" si="89"/>
        <v>2022</v>
      </c>
    </row>
    <row r="2881" spans="1:9" x14ac:dyDescent="0.15">
      <c r="A2881" t="s">
        <v>2985</v>
      </c>
      <c r="B2881" t="s">
        <v>17</v>
      </c>
      <c r="C2881" s="3">
        <v>0</v>
      </c>
      <c r="D2881" s="2">
        <v>44722.411993293506</v>
      </c>
      <c r="E2881" s="8">
        <f>(SUMIF(Invoice_Line_Items!B:B,Invoices!A2881,Invoice_Line_Items!G:G))</f>
        <v>263.49999999999994</v>
      </c>
      <c r="F2881" s="8">
        <f>(SUMIF(Invoice_Line_Items!B:B,Invoices!A2881,Invoice_Line_Items!G:G))*(1-C2881)</f>
        <v>263.49999999999994</v>
      </c>
      <c r="G2881" s="8">
        <f>SUMIF(Invoice_Line_Items!B:B,Invoices!A2881,Invoice_Line_Items!I:I)-(E2881-F2881)</f>
        <v>112.7</v>
      </c>
      <c r="H2881" s="8">
        <f t="shared" si="88"/>
        <v>6</v>
      </c>
      <c r="I2881">
        <f t="shared" si="89"/>
        <v>2022</v>
      </c>
    </row>
    <row r="2882" spans="1:9" x14ac:dyDescent="0.15">
      <c r="A2882" t="s">
        <v>2986</v>
      </c>
      <c r="B2882" t="s">
        <v>17</v>
      </c>
      <c r="C2882" s="3">
        <v>0.1</v>
      </c>
      <c r="D2882" s="2">
        <v>44722.816190958169</v>
      </c>
      <c r="E2882" s="8">
        <f>(SUMIF(Invoice_Line_Items!B:B,Invoices!A2882,Invoice_Line_Items!G:G))</f>
        <v>1837.1</v>
      </c>
      <c r="F2882" s="8">
        <f>(SUMIF(Invoice_Line_Items!B:B,Invoices!A2882,Invoice_Line_Items!G:G))*(1-C2882)</f>
        <v>1653.3899999999999</v>
      </c>
      <c r="G2882" s="8">
        <f>SUMIF(Invoice_Line_Items!B:B,Invoices!A2882,Invoice_Line_Items!I:I)-(E2882-F2882)</f>
        <v>712.63999999999987</v>
      </c>
      <c r="H2882" s="8">
        <f t="shared" si="88"/>
        <v>6</v>
      </c>
      <c r="I2882">
        <f t="shared" si="89"/>
        <v>2022</v>
      </c>
    </row>
    <row r="2883" spans="1:9" x14ac:dyDescent="0.15">
      <c r="A2883" t="s">
        <v>2987</v>
      </c>
      <c r="B2883" t="s">
        <v>23</v>
      </c>
      <c r="C2883" s="3">
        <v>0.1</v>
      </c>
      <c r="D2883" s="2">
        <v>44722.897340792719</v>
      </c>
      <c r="E2883" s="8">
        <f>(SUMIF(Invoice_Line_Items!B:B,Invoices!A2883,Invoice_Line_Items!G:G))</f>
        <v>168.64999999999998</v>
      </c>
      <c r="F2883" s="8">
        <f>(SUMIF(Invoice_Line_Items!B:B,Invoices!A2883,Invoice_Line_Items!G:G))*(1-C2883)</f>
        <v>151.785</v>
      </c>
      <c r="G2883" s="8">
        <f>SUMIF(Invoice_Line_Items!B:B,Invoices!A2883,Invoice_Line_Items!I:I)-(E2883-F2883)</f>
        <v>42.785000000000025</v>
      </c>
      <c r="H2883" s="8">
        <f t="shared" ref="H2883:H2946" si="90">MONTH(D2883)</f>
        <v>6</v>
      </c>
      <c r="I2883">
        <f t="shared" ref="I2883:I2946" si="91">YEAR(D2883)</f>
        <v>2022</v>
      </c>
    </row>
    <row r="2884" spans="1:9" x14ac:dyDescent="0.15">
      <c r="A2884" t="s">
        <v>2988</v>
      </c>
      <c r="B2884" t="s">
        <v>29</v>
      </c>
      <c r="C2884" s="3">
        <v>0</v>
      </c>
      <c r="D2884" s="2">
        <v>44722.906014719192</v>
      </c>
      <c r="E2884" s="8">
        <f>(SUMIF(Invoice_Line_Items!B:B,Invoices!A2884,Invoice_Line_Items!G:G))</f>
        <v>21.85</v>
      </c>
      <c r="F2884" s="8">
        <f>(SUMIF(Invoice_Line_Items!B:B,Invoices!A2884,Invoice_Line_Items!G:G))*(1-C2884)</f>
        <v>21.85</v>
      </c>
      <c r="G2884" s="8">
        <f>SUMIF(Invoice_Line_Items!B:B,Invoices!A2884,Invoice_Line_Items!I:I)-(E2884-F2884)</f>
        <v>8.3000000000000007</v>
      </c>
      <c r="H2884" s="8">
        <f t="shared" si="90"/>
        <v>6</v>
      </c>
      <c r="I2884">
        <f t="shared" si="91"/>
        <v>2022</v>
      </c>
    </row>
    <row r="2885" spans="1:9" x14ac:dyDescent="0.15">
      <c r="A2885" t="s">
        <v>2989</v>
      </c>
      <c r="B2885" t="s">
        <v>29</v>
      </c>
      <c r="C2885" s="3">
        <v>0</v>
      </c>
      <c r="D2885" s="2">
        <v>44723.064779894004</v>
      </c>
      <c r="E2885" s="8">
        <f>(SUMIF(Invoice_Line_Items!B:B,Invoices!A2885,Invoice_Line_Items!G:G))</f>
        <v>135.15</v>
      </c>
      <c r="F2885" s="8">
        <f>(SUMIF(Invoice_Line_Items!B:B,Invoices!A2885,Invoice_Line_Items!G:G))*(1-C2885)</f>
        <v>135.15</v>
      </c>
      <c r="G2885" s="8">
        <f>SUMIF(Invoice_Line_Items!B:B,Invoices!A2885,Invoice_Line_Items!I:I)-(E2885-F2885)</f>
        <v>51.05</v>
      </c>
      <c r="H2885" s="8">
        <f t="shared" si="90"/>
        <v>6</v>
      </c>
      <c r="I2885">
        <f t="shared" si="91"/>
        <v>2022</v>
      </c>
    </row>
    <row r="2886" spans="1:9" x14ac:dyDescent="0.15">
      <c r="A2886" t="s">
        <v>2990</v>
      </c>
      <c r="B2886" t="s">
        <v>20</v>
      </c>
      <c r="C2886" s="3">
        <v>0</v>
      </c>
      <c r="D2886" s="2">
        <v>44723.084913494153</v>
      </c>
      <c r="E2886" s="8">
        <f>(SUMIF(Invoice_Line_Items!B:B,Invoices!A2886,Invoice_Line_Items!G:G))</f>
        <v>1583.5500000000002</v>
      </c>
      <c r="F2886" s="8">
        <f>(SUMIF(Invoice_Line_Items!B:B,Invoices!A2886,Invoice_Line_Items!G:G))*(1-C2886)</f>
        <v>1583.5500000000002</v>
      </c>
      <c r="G2886" s="8">
        <f>SUMIF(Invoice_Line_Items!B:B,Invoices!A2886,Invoice_Line_Items!I:I)-(E2886-F2886)</f>
        <v>650.85</v>
      </c>
      <c r="H2886" s="8">
        <f t="shared" si="90"/>
        <v>6</v>
      </c>
      <c r="I2886">
        <f t="shared" si="91"/>
        <v>2022</v>
      </c>
    </row>
    <row r="2887" spans="1:9" x14ac:dyDescent="0.15">
      <c r="A2887" t="s">
        <v>2991</v>
      </c>
      <c r="B2887" t="s">
        <v>18</v>
      </c>
      <c r="C2887" s="3">
        <v>0</v>
      </c>
      <c r="D2887" s="2">
        <v>44723.411851050951</v>
      </c>
      <c r="E2887" s="8">
        <f>(SUMIF(Invoice_Line_Items!B:B,Invoices!A2887,Invoice_Line_Items!G:G))</f>
        <v>369.59999999999997</v>
      </c>
      <c r="F2887" s="8">
        <f>(SUMIF(Invoice_Line_Items!B:B,Invoices!A2887,Invoice_Line_Items!G:G))*(1-C2887)</f>
        <v>369.59999999999997</v>
      </c>
      <c r="G2887" s="8">
        <f>SUMIF(Invoice_Line_Items!B:B,Invoices!A2887,Invoice_Line_Items!I:I)-(E2887-F2887)</f>
        <v>131.19999999999999</v>
      </c>
      <c r="H2887" s="8">
        <f t="shared" si="90"/>
        <v>6</v>
      </c>
      <c r="I2887">
        <f t="shared" si="91"/>
        <v>2022</v>
      </c>
    </row>
    <row r="2888" spans="1:9" x14ac:dyDescent="0.15">
      <c r="A2888" t="s">
        <v>2992</v>
      </c>
      <c r="B2888" t="s">
        <v>22</v>
      </c>
      <c r="C2888" s="3">
        <v>0</v>
      </c>
      <c r="D2888" s="2">
        <v>44723.678184173645</v>
      </c>
      <c r="E2888" s="8">
        <f>(SUMIF(Invoice_Line_Items!B:B,Invoices!A2888,Invoice_Line_Items!G:G))</f>
        <v>3681.6499999999996</v>
      </c>
      <c r="F2888" s="8">
        <f>(SUMIF(Invoice_Line_Items!B:B,Invoices!A2888,Invoice_Line_Items!G:G))*(1-C2888)</f>
        <v>3681.6499999999996</v>
      </c>
      <c r="G2888" s="8">
        <f>SUMIF(Invoice_Line_Items!B:B,Invoices!A2888,Invoice_Line_Items!I:I)-(E2888-F2888)</f>
        <v>1763.0500000000002</v>
      </c>
      <c r="H2888" s="8">
        <f t="shared" si="90"/>
        <v>6</v>
      </c>
      <c r="I2888">
        <f t="shared" si="91"/>
        <v>2022</v>
      </c>
    </row>
    <row r="2889" spans="1:9" x14ac:dyDescent="0.15">
      <c r="A2889" t="s">
        <v>2993</v>
      </c>
      <c r="B2889" t="s">
        <v>19</v>
      </c>
      <c r="C2889" s="3">
        <v>0</v>
      </c>
      <c r="D2889" s="2">
        <v>44724.116529676583</v>
      </c>
      <c r="E2889" s="8">
        <f>(SUMIF(Invoice_Line_Items!B:B,Invoices!A2889,Invoice_Line_Items!G:G))</f>
        <v>236.69999999999996</v>
      </c>
      <c r="F2889" s="8">
        <f>(SUMIF(Invoice_Line_Items!B:B,Invoices!A2889,Invoice_Line_Items!G:G))*(1-C2889)</f>
        <v>236.69999999999996</v>
      </c>
      <c r="G2889" s="8">
        <f>SUMIF(Invoice_Line_Items!B:B,Invoices!A2889,Invoice_Line_Items!I:I)-(E2889-F2889)</f>
        <v>146.69999999999996</v>
      </c>
      <c r="H2889" s="8">
        <f t="shared" si="90"/>
        <v>6</v>
      </c>
      <c r="I2889">
        <f t="shared" si="91"/>
        <v>2022</v>
      </c>
    </row>
    <row r="2890" spans="1:9" x14ac:dyDescent="0.15">
      <c r="A2890" t="s">
        <v>2994</v>
      </c>
      <c r="B2890" t="s">
        <v>19</v>
      </c>
      <c r="C2890" s="3">
        <v>0</v>
      </c>
      <c r="D2890" s="2">
        <v>44724.297133328524</v>
      </c>
      <c r="E2890" s="8">
        <f>(SUMIF(Invoice_Line_Items!B:B,Invoices!A2890,Invoice_Line_Items!G:G))</f>
        <v>1599</v>
      </c>
      <c r="F2890" s="8">
        <f>(SUMIF(Invoice_Line_Items!B:B,Invoices!A2890,Invoice_Line_Items!G:G))*(1-C2890)</f>
        <v>1599</v>
      </c>
      <c r="G2890" s="8">
        <f>SUMIF(Invoice_Line_Items!B:B,Invoices!A2890,Invoice_Line_Items!I:I)-(E2890-F2890)</f>
        <v>559</v>
      </c>
      <c r="H2890" s="8">
        <f t="shared" si="90"/>
        <v>6</v>
      </c>
      <c r="I2890">
        <f t="shared" si="91"/>
        <v>2022</v>
      </c>
    </row>
    <row r="2891" spans="1:9" x14ac:dyDescent="0.15">
      <c r="A2891" t="s">
        <v>2995</v>
      </c>
      <c r="B2891" t="s">
        <v>25</v>
      </c>
      <c r="C2891" s="3">
        <v>0.1</v>
      </c>
      <c r="D2891" s="2">
        <v>44724.405262134744</v>
      </c>
      <c r="E2891" s="8">
        <f>(SUMIF(Invoice_Line_Items!B:B,Invoices!A2891,Invoice_Line_Items!G:G))</f>
        <v>812.4</v>
      </c>
      <c r="F2891" s="8">
        <f>(SUMIF(Invoice_Line_Items!B:B,Invoices!A2891,Invoice_Line_Items!G:G))*(1-C2891)</f>
        <v>731.16</v>
      </c>
      <c r="G2891" s="8">
        <f>SUMIF(Invoice_Line_Items!B:B,Invoices!A2891,Invoice_Line_Items!I:I)-(E2891-F2891)</f>
        <v>273.95999999999992</v>
      </c>
      <c r="H2891" s="8">
        <f t="shared" si="90"/>
        <v>6</v>
      </c>
      <c r="I2891">
        <f t="shared" si="91"/>
        <v>2022</v>
      </c>
    </row>
    <row r="2892" spans="1:9" x14ac:dyDescent="0.15">
      <c r="A2892" t="s">
        <v>2996</v>
      </c>
      <c r="B2892" t="s">
        <v>20</v>
      </c>
      <c r="C2892" s="3">
        <v>0</v>
      </c>
      <c r="D2892" s="2">
        <v>44724.743995271841</v>
      </c>
      <c r="E2892" s="8">
        <f>(SUMIF(Invoice_Line_Items!B:B,Invoices!A2892,Invoice_Line_Items!G:G))</f>
        <v>272.25</v>
      </c>
      <c r="F2892" s="8">
        <f>(SUMIF(Invoice_Line_Items!B:B,Invoices!A2892,Invoice_Line_Items!G:G))*(1-C2892)</f>
        <v>272.25</v>
      </c>
      <c r="G2892" s="8">
        <f>SUMIF(Invoice_Line_Items!B:B,Invoices!A2892,Invoice_Line_Items!I:I)-(E2892-F2892)</f>
        <v>86.049999999999983</v>
      </c>
      <c r="H2892" s="8">
        <f t="shared" si="90"/>
        <v>6</v>
      </c>
      <c r="I2892">
        <f t="shared" si="91"/>
        <v>2022</v>
      </c>
    </row>
    <row r="2893" spans="1:9" x14ac:dyDescent="0.15">
      <c r="A2893" t="s">
        <v>2997</v>
      </c>
      <c r="B2893" t="s">
        <v>20</v>
      </c>
      <c r="C2893" s="3">
        <v>0.1</v>
      </c>
      <c r="D2893" s="2">
        <v>44725.090035134621</v>
      </c>
      <c r="E2893" s="8">
        <f>(SUMIF(Invoice_Line_Items!B:B,Invoices!A2893,Invoice_Line_Items!G:G))</f>
        <v>39.799999999999997</v>
      </c>
      <c r="F2893" s="8">
        <f>(SUMIF(Invoice_Line_Items!B:B,Invoices!A2893,Invoice_Line_Items!G:G))*(1-C2893)</f>
        <v>35.82</v>
      </c>
      <c r="G2893" s="8">
        <f>SUMIF(Invoice_Line_Items!B:B,Invoices!A2893,Invoice_Line_Items!I:I)-(E2893-F2893)</f>
        <v>3.8200000000000003</v>
      </c>
      <c r="H2893" s="8">
        <f t="shared" si="90"/>
        <v>6</v>
      </c>
      <c r="I2893">
        <f t="shared" si="91"/>
        <v>2022</v>
      </c>
    </row>
    <row r="2894" spans="1:9" x14ac:dyDescent="0.15">
      <c r="A2894" t="s">
        <v>2998</v>
      </c>
      <c r="B2894" t="s">
        <v>25</v>
      </c>
      <c r="C2894" s="3">
        <v>0</v>
      </c>
      <c r="D2894" s="2">
        <v>44725.414853515162</v>
      </c>
      <c r="E2894" s="8">
        <f>(SUMIF(Invoice_Line_Items!B:B,Invoices!A2894,Invoice_Line_Items!G:G))</f>
        <v>45.75</v>
      </c>
      <c r="F2894" s="8">
        <f>(SUMIF(Invoice_Line_Items!B:B,Invoices!A2894,Invoice_Line_Items!G:G))*(1-C2894)</f>
        <v>45.75</v>
      </c>
      <c r="G2894" s="8">
        <f>SUMIF(Invoice_Line_Items!B:B,Invoices!A2894,Invoice_Line_Items!I:I)-(E2894-F2894)</f>
        <v>14.749999999999996</v>
      </c>
      <c r="H2894" s="8">
        <f t="shared" si="90"/>
        <v>6</v>
      </c>
      <c r="I2894">
        <f t="shared" si="91"/>
        <v>2022</v>
      </c>
    </row>
    <row r="2895" spans="1:9" x14ac:dyDescent="0.15">
      <c r="A2895" t="s">
        <v>2999</v>
      </c>
      <c r="B2895" t="s">
        <v>20</v>
      </c>
      <c r="C2895" s="3">
        <v>0</v>
      </c>
      <c r="D2895" s="2">
        <v>44725.76119403456</v>
      </c>
      <c r="E2895" s="8">
        <f>(SUMIF(Invoice_Line_Items!B:B,Invoices!A2895,Invoice_Line_Items!G:G))</f>
        <v>555.04999999999995</v>
      </c>
      <c r="F2895" s="8">
        <f>(SUMIF(Invoice_Line_Items!B:B,Invoices!A2895,Invoice_Line_Items!G:G))*(1-C2895)</f>
        <v>555.04999999999995</v>
      </c>
      <c r="G2895" s="8">
        <f>SUMIF(Invoice_Line_Items!B:B,Invoices!A2895,Invoice_Line_Items!I:I)-(E2895-F2895)</f>
        <v>324.49999999999994</v>
      </c>
      <c r="H2895" s="8">
        <f t="shared" si="90"/>
        <v>6</v>
      </c>
      <c r="I2895">
        <f t="shared" si="91"/>
        <v>2022</v>
      </c>
    </row>
    <row r="2896" spans="1:9" x14ac:dyDescent="0.15">
      <c r="A2896" t="s">
        <v>3000</v>
      </c>
      <c r="B2896" t="s">
        <v>22</v>
      </c>
      <c r="C2896" s="3">
        <v>0.1</v>
      </c>
      <c r="D2896" s="2">
        <v>44725.790272066639</v>
      </c>
      <c r="E2896" s="8">
        <f>(SUMIF(Invoice_Line_Items!B:B,Invoices!A2896,Invoice_Line_Items!G:G))</f>
        <v>268.25</v>
      </c>
      <c r="F2896" s="8">
        <f>(SUMIF(Invoice_Line_Items!B:B,Invoices!A2896,Invoice_Line_Items!G:G))*(1-C2896)</f>
        <v>241.42500000000001</v>
      </c>
      <c r="G2896" s="8">
        <f>SUMIF(Invoice_Line_Items!B:B,Invoices!A2896,Invoice_Line_Items!I:I)-(E2896-F2896)</f>
        <v>70.075000000000017</v>
      </c>
      <c r="H2896" s="8">
        <f t="shared" si="90"/>
        <v>6</v>
      </c>
      <c r="I2896">
        <f t="shared" si="91"/>
        <v>2022</v>
      </c>
    </row>
    <row r="2897" spans="1:9" x14ac:dyDescent="0.15">
      <c r="A2897" t="s">
        <v>3001</v>
      </c>
      <c r="B2897" t="s">
        <v>19</v>
      </c>
      <c r="C2897" s="3">
        <v>0</v>
      </c>
      <c r="D2897" s="2">
        <v>44726.067549360887</v>
      </c>
      <c r="E2897" s="8">
        <f>(SUMIF(Invoice_Line_Items!B:B,Invoices!A2897,Invoice_Line_Items!G:G))</f>
        <v>199.8</v>
      </c>
      <c r="F2897" s="8">
        <f>(SUMIF(Invoice_Line_Items!B:B,Invoices!A2897,Invoice_Line_Items!G:G))*(1-C2897)</f>
        <v>199.8</v>
      </c>
      <c r="G2897" s="8">
        <f>SUMIF(Invoice_Line_Items!B:B,Invoices!A2897,Invoice_Line_Items!I:I)-(E2897-F2897)</f>
        <v>79.800000000000011</v>
      </c>
      <c r="H2897" s="8">
        <f t="shared" si="90"/>
        <v>6</v>
      </c>
      <c r="I2897">
        <f t="shared" si="91"/>
        <v>2022</v>
      </c>
    </row>
    <row r="2898" spans="1:9" x14ac:dyDescent="0.15">
      <c r="A2898" t="s">
        <v>3002</v>
      </c>
      <c r="B2898" t="s">
        <v>23</v>
      </c>
      <c r="C2898" s="3">
        <v>0</v>
      </c>
      <c r="D2898" s="2">
        <v>44726.404760332749</v>
      </c>
      <c r="E2898" s="8">
        <f>(SUMIF(Invoice_Line_Items!B:B,Invoices!A2898,Invoice_Line_Items!G:G))</f>
        <v>91.85</v>
      </c>
      <c r="F2898" s="8">
        <f>(SUMIF(Invoice_Line_Items!B:B,Invoices!A2898,Invoice_Line_Items!G:G))*(1-C2898)</f>
        <v>91.85</v>
      </c>
      <c r="G2898" s="8">
        <f>SUMIF(Invoice_Line_Items!B:B,Invoices!A2898,Invoice_Line_Items!I:I)-(E2898-F2898)</f>
        <v>32.300000000000004</v>
      </c>
      <c r="H2898" s="8">
        <f t="shared" si="90"/>
        <v>6</v>
      </c>
      <c r="I2898">
        <f t="shared" si="91"/>
        <v>2022</v>
      </c>
    </row>
    <row r="2899" spans="1:9" x14ac:dyDescent="0.15">
      <c r="A2899" t="s">
        <v>3003</v>
      </c>
      <c r="B2899" t="s">
        <v>20</v>
      </c>
      <c r="C2899" s="3">
        <v>0</v>
      </c>
      <c r="D2899" s="2">
        <v>44726.528147152181</v>
      </c>
      <c r="E2899" s="8">
        <f>(SUMIF(Invoice_Line_Items!B:B,Invoices!A2899,Invoice_Line_Items!G:G))</f>
        <v>232.3</v>
      </c>
      <c r="F2899" s="8">
        <f>(SUMIF(Invoice_Line_Items!B:B,Invoices!A2899,Invoice_Line_Items!G:G))*(1-C2899)</f>
        <v>232.3</v>
      </c>
      <c r="G2899" s="8">
        <f>SUMIF(Invoice_Line_Items!B:B,Invoices!A2899,Invoice_Line_Items!I:I)-(E2899-F2899)</f>
        <v>78.900000000000006</v>
      </c>
      <c r="H2899" s="8">
        <f t="shared" si="90"/>
        <v>6</v>
      </c>
      <c r="I2899">
        <f t="shared" si="91"/>
        <v>2022</v>
      </c>
    </row>
    <row r="2900" spans="1:9" x14ac:dyDescent="0.15">
      <c r="A2900" t="s">
        <v>3004</v>
      </c>
      <c r="B2900" t="s">
        <v>21</v>
      </c>
      <c r="C2900" s="3">
        <v>0</v>
      </c>
      <c r="D2900" s="2">
        <v>44726.825984060015</v>
      </c>
      <c r="E2900" s="8">
        <f>(SUMIF(Invoice_Line_Items!B:B,Invoices!A2900,Invoice_Line_Items!G:G))</f>
        <v>380.29999999999995</v>
      </c>
      <c r="F2900" s="8">
        <f>(SUMIF(Invoice_Line_Items!B:B,Invoices!A2900,Invoice_Line_Items!G:G))*(1-C2900)</f>
        <v>380.29999999999995</v>
      </c>
      <c r="G2900" s="8">
        <f>SUMIF(Invoice_Line_Items!B:B,Invoices!A2900,Invoice_Line_Items!I:I)-(E2900-F2900)</f>
        <v>153.24999999999997</v>
      </c>
      <c r="H2900" s="8">
        <f t="shared" si="90"/>
        <v>6</v>
      </c>
      <c r="I2900">
        <f t="shared" si="91"/>
        <v>2022</v>
      </c>
    </row>
    <row r="2901" spans="1:9" x14ac:dyDescent="0.15">
      <c r="A2901" t="s">
        <v>3005</v>
      </c>
      <c r="B2901" t="s">
        <v>20</v>
      </c>
      <c r="C2901" s="3">
        <v>0</v>
      </c>
      <c r="D2901" s="2">
        <v>44726.959422258296</v>
      </c>
      <c r="E2901" s="8">
        <f>(SUMIF(Invoice_Line_Items!B:B,Invoices!A2901,Invoice_Line_Items!G:G))</f>
        <v>89.5</v>
      </c>
      <c r="F2901" s="8">
        <f>(SUMIF(Invoice_Line_Items!B:B,Invoices!A2901,Invoice_Line_Items!G:G))*(1-C2901)</f>
        <v>89.5</v>
      </c>
      <c r="G2901" s="8">
        <f>SUMIF(Invoice_Line_Items!B:B,Invoices!A2901,Invoice_Line_Items!I:I)-(E2901-F2901)</f>
        <v>56.999999999999993</v>
      </c>
      <c r="H2901" s="8">
        <f t="shared" si="90"/>
        <v>6</v>
      </c>
      <c r="I2901">
        <f t="shared" si="91"/>
        <v>2022</v>
      </c>
    </row>
    <row r="2902" spans="1:9" x14ac:dyDescent="0.15">
      <c r="A2902" t="s">
        <v>3006</v>
      </c>
      <c r="B2902" t="s">
        <v>21</v>
      </c>
      <c r="C2902" s="3">
        <v>0.1</v>
      </c>
      <c r="D2902" s="2">
        <v>44726.980312689877</v>
      </c>
      <c r="E2902" s="8">
        <f>(SUMIF(Invoice_Line_Items!B:B,Invoices!A2902,Invoice_Line_Items!G:G))</f>
        <v>17.899999999999999</v>
      </c>
      <c r="F2902" s="8">
        <f>(SUMIF(Invoice_Line_Items!B:B,Invoices!A2902,Invoice_Line_Items!G:G))*(1-C2902)</f>
        <v>16.11</v>
      </c>
      <c r="G2902" s="8">
        <f>SUMIF(Invoice_Line_Items!B:B,Invoices!A2902,Invoice_Line_Items!I:I)-(E2902-F2902)</f>
        <v>9.61</v>
      </c>
      <c r="H2902" s="8">
        <f t="shared" si="90"/>
        <v>6</v>
      </c>
      <c r="I2902">
        <f t="shared" si="91"/>
        <v>2022</v>
      </c>
    </row>
    <row r="2903" spans="1:9" x14ac:dyDescent="0.15">
      <c r="A2903" t="s">
        <v>3007</v>
      </c>
      <c r="B2903" t="s">
        <v>18</v>
      </c>
      <c r="C2903" s="3">
        <v>0.2</v>
      </c>
      <c r="D2903" s="2">
        <v>44727.330058867061</v>
      </c>
      <c r="E2903" s="8">
        <f>(SUMIF(Invoice_Line_Items!B:B,Invoices!A2903,Invoice_Line_Items!G:G))</f>
        <v>138.80000000000001</v>
      </c>
      <c r="F2903" s="8">
        <f>(SUMIF(Invoice_Line_Items!B:B,Invoices!A2903,Invoice_Line_Items!G:G))*(1-C2903)</f>
        <v>111.04000000000002</v>
      </c>
      <c r="G2903" s="8">
        <f>SUMIF(Invoice_Line_Items!B:B,Invoices!A2903,Invoice_Line_Items!I:I)-(E2903-F2903)</f>
        <v>15.090000000000003</v>
      </c>
      <c r="H2903" s="8">
        <f t="shared" si="90"/>
        <v>6</v>
      </c>
      <c r="I2903">
        <f t="shared" si="91"/>
        <v>2022</v>
      </c>
    </row>
    <row r="2904" spans="1:9" x14ac:dyDescent="0.15">
      <c r="A2904" t="s">
        <v>3008</v>
      </c>
      <c r="B2904" t="s">
        <v>25</v>
      </c>
      <c r="C2904" s="3">
        <v>0.1</v>
      </c>
      <c r="D2904" s="2">
        <v>44727.650716145668</v>
      </c>
      <c r="E2904" s="8">
        <f>(SUMIF(Invoice_Line_Items!B:B,Invoices!A2904,Invoice_Line_Items!G:G))</f>
        <v>8.9499999999999993</v>
      </c>
      <c r="F2904" s="8">
        <f>(SUMIF(Invoice_Line_Items!B:B,Invoices!A2904,Invoice_Line_Items!G:G))*(1-C2904)</f>
        <v>8.0549999999999997</v>
      </c>
      <c r="G2904" s="8">
        <f>SUMIF(Invoice_Line_Items!B:B,Invoices!A2904,Invoice_Line_Items!I:I)-(E2904-F2904)</f>
        <v>4.8049999999999997</v>
      </c>
      <c r="H2904" s="8">
        <f t="shared" si="90"/>
        <v>6</v>
      </c>
      <c r="I2904">
        <f t="shared" si="91"/>
        <v>2022</v>
      </c>
    </row>
    <row r="2905" spans="1:9" x14ac:dyDescent="0.15">
      <c r="A2905" t="s">
        <v>3009</v>
      </c>
      <c r="B2905" t="s">
        <v>29</v>
      </c>
      <c r="C2905" s="3">
        <v>0</v>
      </c>
      <c r="D2905" s="2">
        <v>44728.07895106131</v>
      </c>
      <c r="E2905" s="8">
        <f>(SUMIF(Invoice_Line_Items!B:B,Invoices!A2905,Invoice_Line_Items!G:G))</f>
        <v>341.44999999999993</v>
      </c>
      <c r="F2905" s="8">
        <f>(SUMIF(Invoice_Line_Items!B:B,Invoices!A2905,Invoice_Line_Items!G:G))*(1-C2905)</f>
        <v>341.44999999999993</v>
      </c>
      <c r="G2905" s="8">
        <f>SUMIF(Invoice_Line_Items!B:B,Invoices!A2905,Invoice_Line_Items!I:I)-(E2905-F2905)</f>
        <v>125.24999999999997</v>
      </c>
      <c r="H2905" s="8">
        <f t="shared" si="90"/>
        <v>6</v>
      </c>
      <c r="I2905">
        <f t="shared" si="91"/>
        <v>2022</v>
      </c>
    </row>
    <row r="2906" spans="1:9" x14ac:dyDescent="0.15">
      <c r="A2906" t="s">
        <v>3010</v>
      </c>
      <c r="B2906" t="s">
        <v>24</v>
      </c>
      <c r="C2906" s="3">
        <v>0.1</v>
      </c>
      <c r="D2906" s="2">
        <v>44728.314465089679</v>
      </c>
      <c r="E2906" s="8">
        <f>(SUMIF(Invoice_Line_Items!B:B,Invoices!A2906,Invoice_Line_Items!G:G))</f>
        <v>1976.6</v>
      </c>
      <c r="F2906" s="8">
        <f>(SUMIF(Invoice_Line_Items!B:B,Invoices!A2906,Invoice_Line_Items!G:G))*(1-C2906)</f>
        <v>1778.94</v>
      </c>
      <c r="G2906" s="8">
        <f>SUMIF(Invoice_Line_Items!B:B,Invoices!A2906,Invoice_Line_Items!I:I)-(E2906-F2906)</f>
        <v>522.09000000000026</v>
      </c>
      <c r="H2906" s="8">
        <f t="shared" si="90"/>
        <v>6</v>
      </c>
      <c r="I2906">
        <f t="shared" si="91"/>
        <v>2022</v>
      </c>
    </row>
    <row r="2907" spans="1:9" x14ac:dyDescent="0.15">
      <c r="A2907" t="s">
        <v>3011</v>
      </c>
      <c r="B2907" t="s">
        <v>20</v>
      </c>
      <c r="C2907" s="3">
        <v>0</v>
      </c>
      <c r="D2907" s="2">
        <v>44728.554585786886</v>
      </c>
      <c r="E2907" s="8">
        <f>(SUMIF(Invoice_Line_Items!B:B,Invoices!A2907,Invoice_Line_Items!G:G))</f>
        <v>1244.8</v>
      </c>
      <c r="F2907" s="8">
        <f>(SUMIF(Invoice_Line_Items!B:B,Invoices!A2907,Invoice_Line_Items!G:G))*(1-C2907)</f>
        <v>1244.8</v>
      </c>
      <c r="G2907" s="8">
        <f>SUMIF(Invoice_Line_Items!B:B,Invoices!A2907,Invoice_Line_Items!I:I)-(E2907-F2907)</f>
        <v>439.50000000000006</v>
      </c>
      <c r="H2907" s="8">
        <f t="shared" si="90"/>
        <v>6</v>
      </c>
      <c r="I2907">
        <f t="shared" si="91"/>
        <v>2022</v>
      </c>
    </row>
    <row r="2908" spans="1:9" x14ac:dyDescent="0.15">
      <c r="A2908" t="s">
        <v>3012</v>
      </c>
      <c r="B2908" t="s">
        <v>22</v>
      </c>
      <c r="C2908" s="3">
        <v>0.1</v>
      </c>
      <c r="D2908" s="2">
        <v>44728.6775361541</v>
      </c>
      <c r="E2908" s="8">
        <f>(SUMIF(Invoice_Line_Items!B:B,Invoices!A2908,Invoice_Line_Items!G:G))</f>
        <v>149.85000000000002</v>
      </c>
      <c r="F2908" s="8">
        <f>(SUMIF(Invoice_Line_Items!B:B,Invoices!A2908,Invoice_Line_Items!G:G))*(1-C2908)</f>
        <v>134.86500000000004</v>
      </c>
      <c r="G2908" s="8">
        <f>SUMIF(Invoice_Line_Items!B:B,Invoices!A2908,Invoice_Line_Items!I:I)-(E2908-F2908)</f>
        <v>44.865000000000023</v>
      </c>
      <c r="H2908" s="8">
        <f t="shared" si="90"/>
        <v>6</v>
      </c>
      <c r="I2908">
        <f t="shared" si="91"/>
        <v>2022</v>
      </c>
    </row>
    <row r="2909" spans="1:9" x14ac:dyDescent="0.15">
      <c r="A2909" t="s">
        <v>3013</v>
      </c>
      <c r="B2909" t="s">
        <v>20</v>
      </c>
      <c r="C2909" s="3">
        <v>0</v>
      </c>
      <c r="D2909" s="2">
        <v>44728.769731739761</v>
      </c>
      <c r="E2909" s="8">
        <f>(SUMIF(Invoice_Line_Items!B:B,Invoices!A2909,Invoice_Line_Items!G:G))</f>
        <v>228.29999999999998</v>
      </c>
      <c r="F2909" s="8">
        <f>(SUMIF(Invoice_Line_Items!B:B,Invoices!A2909,Invoice_Line_Items!G:G))*(1-C2909)</f>
        <v>228.29999999999998</v>
      </c>
      <c r="G2909" s="8">
        <f>SUMIF(Invoice_Line_Items!B:B,Invoices!A2909,Invoice_Line_Items!I:I)-(E2909-F2909)</f>
        <v>75.899999999999977</v>
      </c>
      <c r="H2909" s="8">
        <f t="shared" si="90"/>
        <v>6</v>
      </c>
      <c r="I2909">
        <f t="shared" si="91"/>
        <v>2022</v>
      </c>
    </row>
    <row r="2910" spans="1:9" x14ac:dyDescent="0.15">
      <c r="A2910" t="s">
        <v>3014</v>
      </c>
      <c r="B2910" t="s">
        <v>17</v>
      </c>
      <c r="C2910" s="3">
        <v>0</v>
      </c>
      <c r="D2910" s="2">
        <v>44728.909796633467</v>
      </c>
      <c r="E2910" s="8">
        <f>(SUMIF(Invoice_Line_Items!B:B,Invoices!A2910,Invoice_Line_Items!G:G))</f>
        <v>478.35</v>
      </c>
      <c r="F2910" s="8">
        <f>(SUMIF(Invoice_Line_Items!B:B,Invoices!A2910,Invoice_Line_Items!G:G))*(1-C2910)</f>
        <v>478.35</v>
      </c>
      <c r="G2910" s="8">
        <f>SUMIF(Invoice_Line_Items!B:B,Invoices!A2910,Invoice_Line_Items!I:I)-(E2910-F2910)</f>
        <v>200.89999999999998</v>
      </c>
      <c r="H2910" s="8">
        <f t="shared" si="90"/>
        <v>6</v>
      </c>
      <c r="I2910">
        <f t="shared" si="91"/>
        <v>2022</v>
      </c>
    </row>
    <row r="2911" spans="1:9" x14ac:dyDescent="0.15">
      <c r="A2911" t="s">
        <v>3015</v>
      </c>
      <c r="B2911" t="s">
        <v>18</v>
      </c>
      <c r="C2911" s="3">
        <v>0.1</v>
      </c>
      <c r="D2911" s="2">
        <v>44729.188842901756</v>
      </c>
      <c r="E2911" s="8">
        <f>(SUMIF(Invoice_Line_Items!B:B,Invoices!A2911,Invoice_Line_Items!G:G))</f>
        <v>555.35</v>
      </c>
      <c r="F2911" s="8">
        <f>(SUMIF(Invoice_Line_Items!B:B,Invoices!A2911,Invoice_Line_Items!G:G))*(1-C2911)</f>
        <v>499.81500000000005</v>
      </c>
      <c r="G2911" s="8">
        <f>SUMIF(Invoice_Line_Items!B:B,Invoices!A2911,Invoice_Line_Items!I:I)-(E2911-F2911)</f>
        <v>238.51500000000004</v>
      </c>
      <c r="H2911" s="8">
        <f t="shared" si="90"/>
        <v>6</v>
      </c>
      <c r="I2911">
        <f t="shared" si="91"/>
        <v>2022</v>
      </c>
    </row>
    <row r="2912" spans="1:9" x14ac:dyDescent="0.15">
      <c r="A2912" t="s">
        <v>3016</v>
      </c>
      <c r="B2912" t="s">
        <v>25</v>
      </c>
      <c r="C2912" s="3">
        <v>0.1</v>
      </c>
      <c r="D2912" s="2">
        <v>44729.562388120852</v>
      </c>
      <c r="E2912" s="8">
        <f>(SUMIF(Invoice_Line_Items!B:B,Invoices!A2912,Invoice_Line_Items!G:G))</f>
        <v>1122.05</v>
      </c>
      <c r="F2912" s="8">
        <f>(SUMIF(Invoice_Line_Items!B:B,Invoices!A2912,Invoice_Line_Items!G:G))*(1-C2912)</f>
        <v>1009.845</v>
      </c>
      <c r="G2912" s="8">
        <f>SUMIF(Invoice_Line_Items!B:B,Invoices!A2912,Invoice_Line_Items!I:I)-(E2912-F2912)</f>
        <v>278.64499999999998</v>
      </c>
      <c r="H2912" s="8">
        <f t="shared" si="90"/>
        <v>6</v>
      </c>
      <c r="I2912">
        <f t="shared" si="91"/>
        <v>2022</v>
      </c>
    </row>
    <row r="2913" spans="1:9" x14ac:dyDescent="0.15">
      <c r="A2913" t="s">
        <v>3017</v>
      </c>
      <c r="B2913" t="s">
        <v>23</v>
      </c>
      <c r="C2913" s="3">
        <v>0</v>
      </c>
      <c r="D2913" s="2">
        <v>44729.963752226977</v>
      </c>
      <c r="E2913" s="8">
        <f>(SUMIF(Invoice_Line_Items!B:B,Invoices!A2913,Invoice_Line_Items!G:G))</f>
        <v>1371.25</v>
      </c>
      <c r="F2913" s="8">
        <f>(SUMIF(Invoice_Line_Items!B:B,Invoices!A2913,Invoice_Line_Items!G:G))*(1-C2913)</f>
        <v>1371.25</v>
      </c>
      <c r="G2913" s="8">
        <f>SUMIF(Invoice_Line_Items!B:B,Invoices!A2913,Invoice_Line_Items!I:I)-(E2913-F2913)</f>
        <v>517.35</v>
      </c>
      <c r="H2913" s="8">
        <f t="shared" si="90"/>
        <v>6</v>
      </c>
      <c r="I2913">
        <f t="shared" si="91"/>
        <v>2022</v>
      </c>
    </row>
    <row r="2914" spans="1:9" x14ac:dyDescent="0.15">
      <c r="A2914" t="s">
        <v>3018</v>
      </c>
      <c r="B2914" t="s">
        <v>24</v>
      </c>
      <c r="C2914" s="3">
        <v>0.1</v>
      </c>
      <c r="D2914" s="2">
        <v>44730.232944040326</v>
      </c>
      <c r="E2914" s="8">
        <f>(SUMIF(Invoice_Line_Items!B:B,Invoices!A2914,Invoice_Line_Items!G:G))</f>
        <v>802.45</v>
      </c>
      <c r="F2914" s="8">
        <f>(SUMIF(Invoice_Line_Items!B:B,Invoices!A2914,Invoice_Line_Items!G:G))*(1-C2914)</f>
        <v>722.20500000000004</v>
      </c>
      <c r="G2914" s="8">
        <f>SUMIF(Invoice_Line_Items!B:B,Invoices!A2914,Invoice_Line_Items!I:I)-(E2914-F2914)</f>
        <v>200.40499999999997</v>
      </c>
      <c r="H2914" s="8">
        <f t="shared" si="90"/>
        <v>6</v>
      </c>
      <c r="I2914">
        <f t="shared" si="91"/>
        <v>2022</v>
      </c>
    </row>
    <row r="2915" spans="1:9" x14ac:dyDescent="0.15">
      <c r="A2915" t="s">
        <v>3019</v>
      </c>
      <c r="B2915" t="s">
        <v>18</v>
      </c>
      <c r="C2915" s="3">
        <v>0</v>
      </c>
      <c r="D2915" s="2">
        <v>44730.572953005518</v>
      </c>
      <c r="E2915" s="8">
        <f>(SUMIF(Invoice_Line_Items!B:B,Invoices!A2915,Invoice_Line_Items!G:G))</f>
        <v>2550.85</v>
      </c>
      <c r="F2915" s="8">
        <f>(SUMIF(Invoice_Line_Items!B:B,Invoices!A2915,Invoice_Line_Items!G:G))*(1-C2915)</f>
        <v>2550.85</v>
      </c>
      <c r="G2915" s="8">
        <f>SUMIF(Invoice_Line_Items!B:B,Invoices!A2915,Invoice_Line_Items!I:I)-(E2915-F2915)</f>
        <v>915.80000000000018</v>
      </c>
      <c r="H2915" s="8">
        <f t="shared" si="90"/>
        <v>6</v>
      </c>
      <c r="I2915">
        <f t="shared" si="91"/>
        <v>2022</v>
      </c>
    </row>
    <row r="2916" spans="1:9" x14ac:dyDescent="0.15">
      <c r="A2916" t="s">
        <v>3020</v>
      </c>
      <c r="B2916" t="s">
        <v>19</v>
      </c>
      <c r="C2916" s="3">
        <v>0</v>
      </c>
      <c r="D2916" s="2">
        <v>44730.927942512215</v>
      </c>
      <c r="E2916" s="8">
        <f>(SUMIF(Invoice_Line_Items!B:B,Invoices!A2916,Invoice_Line_Items!G:G))</f>
        <v>773</v>
      </c>
      <c r="F2916" s="8">
        <f>(SUMIF(Invoice_Line_Items!B:B,Invoices!A2916,Invoice_Line_Items!G:G))*(1-C2916)</f>
        <v>773</v>
      </c>
      <c r="G2916" s="8">
        <f>SUMIF(Invoice_Line_Items!B:B,Invoices!A2916,Invoice_Line_Items!I:I)-(E2916-F2916)</f>
        <v>256.04999999999995</v>
      </c>
      <c r="H2916" s="8">
        <f t="shared" si="90"/>
        <v>6</v>
      </c>
      <c r="I2916">
        <f t="shared" si="91"/>
        <v>2022</v>
      </c>
    </row>
    <row r="2917" spans="1:9" x14ac:dyDescent="0.15">
      <c r="A2917" t="s">
        <v>3021</v>
      </c>
      <c r="B2917" t="s">
        <v>18</v>
      </c>
      <c r="C2917" s="3">
        <v>0</v>
      </c>
      <c r="D2917" s="2">
        <v>44731.299744740201</v>
      </c>
      <c r="E2917" s="8">
        <f>(SUMIF(Invoice_Line_Items!B:B,Invoices!A2917,Invoice_Line_Items!G:G))</f>
        <v>1810.95</v>
      </c>
      <c r="F2917" s="8">
        <f>(SUMIF(Invoice_Line_Items!B:B,Invoices!A2917,Invoice_Line_Items!G:G))*(1-C2917)</f>
        <v>1810.95</v>
      </c>
      <c r="G2917" s="8">
        <f>SUMIF(Invoice_Line_Items!B:B,Invoices!A2917,Invoice_Line_Items!I:I)-(E2917-F2917)</f>
        <v>641.14999999999986</v>
      </c>
      <c r="H2917" s="8">
        <f t="shared" si="90"/>
        <v>6</v>
      </c>
      <c r="I2917">
        <f t="shared" si="91"/>
        <v>2022</v>
      </c>
    </row>
    <row r="2918" spans="1:9" x14ac:dyDescent="0.15">
      <c r="A2918" t="s">
        <v>3022</v>
      </c>
      <c r="B2918" t="s">
        <v>19</v>
      </c>
      <c r="C2918" s="3">
        <v>0.2</v>
      </c>
      <c r="D2918" s="2">
        <v>44731.451869250501</v>
      </c>
      <c r="E2918" s="8">
        <f>(SUMIF(Invoice_Line_Items!B:B,Invoices!A2918,Invoice_Line_Items!G:G))</f>
        <v>89.5</v>
      </c>
      <c r="F2918" s="8">
        <f>(SUMIF(Invoice_Line_Items!B:B,Invoices!A2918,Invoice_Line_Items!G:G))*(1-C2918)</f>
        <v>71.600000000000009</v>
      </c>
      <c r="G2918" s="8">
        <f>SUMIF(Invoice_Line_Items!B:B,Invoices!A2918,Invoice_Line_Items!I:I)-(E2918-F2918)</f>
        <v>14.100000000000001</v>
      </c>
      <c r="H2918" s="8">
        <f t="shared" si="90"/>
        <v>6</v>
      </c>
      <c r="I2918">
        <f t="shared" si="91"/>
        <v>2022</v>
      </c>
    </row>
    <row r="2919" spans="1:9" x14ac:dyDescent="0.15">
      <c r="A2919" t="s">
        <v>3023</v>
      </c>
      <c r="B2919" t="s">
        <v>24</v>
      </c>
      <c r="C2919" s="3">
        <v>0</v>
      </c>
      <c r="D2919" s="2">
        <v>44731.668277809113</v>
      </c>
      <c r="E2919" s="8">
        <f>(SUMIF(Invoice_Line_Items!B:B,Invoices!A2919,Invoice_Line_Items!G:G))</f>
        <v>8.9499999999999993</v>
      </c>
      <c r="F2919" s="8">
        <f>(SUMIF(Invoice_Line_Items!B:B,Invoices!A2919,Invoice_Line_Items!G:G))*(1-C2919)</f>
        <v>8.9499999999999993</v>
      </c>
      <c r="G2919" s="8">
        <f>SUMIF(Invoice_Line_Items!B:B,Invoices!A2919,Invoice_Line_Items!I:I)-(E2919-F2919)</f>
        <v>5.6999999999999993</v>
      </c>
      <c r="H2919" s="8">
        <f t="shared" si="90"/>
        <v>6</v>
      </c>
      <c r="I2919">
        <f t="shared" si="91"/>
        <v>2022</v>
      </c>
    </row>
    <row r="2920" spans="1:9" x14ac:dyDescent="0.15">
      <c r="A2920" t="s">
        <v>3024</v>
      </c>
      <c r="B2920" t="s">
        <v>20</v>
      </c>
      <c r="C2920" s="3">
        <v>0</v>
      </c>
      <c r="D2920" s="2">
        <v>44731.796997533784</v>
      </c>
      <c r="E2920" s="8">
        <f>(SUMIF(Invoice_Line_Items!B:B,Invoices!A2920,Invoice_Line_Items!G:G))</f>
        <v>103.44999999999999</v>
      </c>
      <c r="F2920" s="8">
        <f>(SUMIF(Invoice_Line_Items!B:B,Invoices!A2920,Invoice_Line_Items!G:G))*(1-C2920)</f>
        <v>103.44999999999999</v>
      </c>
      <c r="G2920" s="8">
        <f>SUMIF(Invoice_Line_Items!B:B,Invoices!A2920,Invoice_Line_Items!I:I)-(E2920-F2920)</f>
        <v>37.15</v>
      </c>
      <c r="H2920" s="8">
        <f t="shared" si="90"/>
        <v>6</v>
      </c>
      <c r="I2920">
        <f t="shared" si="91"/>
        <v>2022</v>
      </c>
    </row>
    <row r="2921" spans="1:9" x14ac:dyDescent="0.15">
      <c r="A2921" t="s">
        <v>3025</v>
      </c>
      <c r="B2921" t="s">
        <v>21</v>
      </c>
      <c r="C2921" s="3">
        <v>0</v>
      </c>
      <c r="D2921" s="2">
        <v>44731.941186332115</v>
      </c>
      <c r="E2921" s="8">
        <f>(SUMIF(Invoice_Line_Items!B:B,Invoices!A2921,Invoice_Line_Items!G:G))</f>
        <v>1849.7</v>
      </c>
      <c r="F2921" s="8">
        <f>(SUMIF(Invoice_Line_Items!B:B,Invoices!A2921,Invoice_Line_Items!G:G))*(1-C2921)</f>
        <v>1849.7</v>
      </c>
      <c r="G2921" s="8">
        <f>SUMIF(Invoice_Line_Items!B:B,Invoices!A2921,Invoice_Line_Items!I:I)-(E2921-F2921)</f>
        <v>699.84999999999991</v>
      </c>
      <c r="H2921" s="8">
        <f t="shared" si="90"/>
        <v>6</v>
      </c>
      <c r="I2921">
        <f t="shared" si="91"/>
        <v>2022</v>
      </c>
    </row>
    <row r="2922" spans="1:9" x14ac:dyDescent="0.15">
      <c r="A2922" t="s">
        <v>3026</v>
      </c>
      <c r="B2922" t="s">
        <v>20</v>
      </c>
      <c r="C2922" s="3">
        <v>0</v>
      </c>
      <c r="D2922" s="2">
        <v>44732.001071464772</v>
      </c>
      <c r="E2922" s="8">
        <f>(SUMIF(Invoice_Line_Items!B:B,Invoices!A2922,Invoice_Line_Items!G:G))</f>
        <v>10518.15</v>
      </c>
      <c r="F2922" s="8">
        <f>(SUMIF(Invoice_Line_Items!B:B,Invoices!A2922,Invoice_Line_Items!G:G))*(1-C2922)</f>
        <v>10518.15</v>
      </c>
      <c r="G2922" s="8">
        <f>SUMIF(Invoice_Line_Items!B:B,Invoices!A2922,Invoice_Line_Items!I:I)-(E2922-F2922)</f>
        <v>3658.8500000000004</v>
      </c>
      <c r="H2922" s="8">
        <f t="shared" si="90"/>
        <v>6</v>
      </c>
      <c r="I2922">
        <f t="shared" si="91"/>
        <v>2022</v>
      </c>
    </row>
    <row r="2923" spans="1:9" x14ac:dyDescent="0.15">
      <c r="A2923" t="s">
        <v>3027</v>
      </c>
      <c r="B2923" t="s">
        <v>21</v>
      </c>
      <c r="C2923" s="3">
        <v>0.1</v>
      </c>
      <c r="D2923" s="2">
        <v>44732.1306205621</v>
      </c>
      <c r="E2923" s="8">
        <f>(SUMIF(Invoice_Line_Items!B:B,Invoices!A2923,Invoice_Line_Items!G:G))</f>
        <v>8.9499999999999993</v>
      </c>
      <c r="F2923" s="8">
        <f>(SUMIF(Invoice_Line_Items!B:B,Invoices!A2923,Invoice_Line_Items!G:G))*(1-C2923)</f>
        <v>8.0549999999999997</v>
      </c>
      <c r="G2923" s="8">
        <f>SUMIF(Invoice_Line_Items!B:B,Invoices!A2923,Invoice_Line_Items!I:I)-(E2923-F2923)</f>
        <v>4.8049999999999997</v>
      </c>
      <c r="H2923" s="8">
        <f t="shared" si="90"/>
        <v>6</v>
      </c>
      <c r="I2923">
        <f t="shared" si="91"/>
        <v>2022</v>
      </c>
    </row>
    <row r="2924" spans="1:9" x14ac:dyDescent="0.15">
      <c r="A2924" t="s">
        <v>3028</v>
      </c>
      <c r="B2924" t="s">
        <v>21</v>
      </c>
      <c r="C2924" s="3">
        <v>0.1</v>
      </c>
      <c r="D2924" s="2">
        <v>44732.194324264812</v>
      </c>
      <c r="E2924" s="8">
        <f>(SUMIF(Invoice_Line_Items!B:B,Invoices!A2924,Invoice_Line_Items!G:G))</f>
        <v>449.85</v>
      </c>
      <c r="F2924" s="8">
        <f>(SUMIF(Invoice_Line_Items!B:B,Invoices!A2924,Invoice_Line_Items!G:G))*(1-C2924)</f>
        <v>404.86500000000001</v>
      </c>
      <c r="G2924" s="8">
        <f>SUMIF(Invoice_Line_Items!B:B,Invoices!A2924,Invoice_Line_Items!I:I)-(E2924-F2924)</f>
        <v>124.11500000000001</v>
      </c>
      <c r="H2924" s="8">
        <f t="shared" si="90"/>
        <v>6</v>
      </c>
      <c r="I2924">
        <f t="shared" si="91"/>
        <v>2022</v>
      </c>
    </row>
    <row r="2925" spans="1:9" x14ac:dyDescent="0.15">
      <c r="A2925" t="s">
        <v>3029</v>
      </c>
      <c r="B2925" t="s">
        <v>21</v>
      </c>
      <c r="C2925" s="3">
        <v>0</v>
      </c>
      <c r="D2925" s="2">
        <v>44732.485160995719</v>
      </c>
      <c r="E2925" s="8">
        <f>(SUMIF(Invoice_Line_Items!B:B,Invoices!A2925,Invoice_Line_Items!G:G))</f>
        <v>8.9499999999999993</v>
      </c>
      <c r="F2925" s="8">
        <f>(SUMIF(Invoice_Line_Items!B:B,Invoices!A2925,Invoice_Line_Items!G:G))*(1-C2925)</f>
        <v>8.9499999999999993</v>
      </c>
      <c r="G2925" s="8">
        <f>SUMIF(Invoice_Line_Items!B:B,Invoices!A2925,Invoice_Line_Items!I:I)-(E2925-F2925)</f>
        <v>5.6999999999999993</v>
      </c>
      <c r="H2925" s="8">
        <f t="shared" si="90"/>
        <v>6</v>
      </c>
      <c r="I2925">
        <f t="shared" si="91"/>
        <v>2022</v>
      </c>
    </row>
    <row r="2926" spans="1:9" x14ac:dyDescent="0.15">
      <c r="A2926" t="s">
        <v>3030</v>
      </c>
      <c r="B2926" t="s">
        <v>25</v>
      </c>
      <c r="C2926" s="3">
        <v>0</v>
      </c>
      <c r="D2926" s="2">
        <v>44732.639003140444</v>
      </c>
      <c r="E2926" s="8">
        <f>(SUMIF(Invoice_Line_Items!B:B,Invoices!A2926,Invoice_Line_Items!G:G))</f>
        <v>1965.8500000000004</v>
      </c>
      <c r="F2926" s="8">
        <f>(SUMIF(Invoice_Line_Items!B:B,Invoices!A2926,Invoice_Line_Items!G:G))*(1-C2926)</f>
        <v>1965.8500000000004</v>
      </c>
      <c r="G2926" s="8">
        <f>SUMIF(Invoice_Line_Items!B:B,Invoices!A2926,Invoice_Line_Items!I:I)-(E2926-F2926)</f>
        <v>724.10000000000025</v>
      </c>
      <c r="H2926" s="8">
        <f t="shared" si="90"/>
        <v>6</v>
      </c>
      <c r="I2926">
        <f t="shared" si="91"/>
        <v>2022</v>
      </c>
    </row>
    <row r="2927" spans="1:9" x14ac:dyDescent="0.15">
      <c r="A2927" t="s">
        <v>3031</v>
      </c>
      <c r="B2927" t="s">
        <v>21</v>
      </c>
      <c r="C2927" s="3">
        <v>0</v>
      </c>
      <c r="D2927" s="2">
        <v>44733.037324608893</v>
      </c>
      <c r="E2927" s="8">
        <f>(SUMIF(Invoice_Line_Items!B:B,Invoices!A2927,Invoice_Line_Items!G:G))</f>
        <v>75</v>
      </c>
      <c r="F2927" s="8">
        <f>(SUMIF(Invoice_Line_Items!B:B,Invoices!A2927,Invoice_Line_Items!G:G))*(1-C2927)</f>
        <v>75</v>
      </c>
      <c r="G2927" s="8">
        <f>SUMIF(Invoice_Line_Items!B:B,Invoices!A2927,Invoice_Line_Items!I:I)-(E2927-F2927)</f>
        <v>25</v>
      </c>
      <c r="H2927" s="8">
        <f t="shared" si="90"/>
        <v>6</v>
      </c>
      <c r="I2927">
        <f t="shared" si="91"/>
        <v>2022</v>
      </c>
    </row>
    <row r="2928" spans="1:9" x14ac:dyDescent="0.15">
      <c r="A2928" t="s">
        <v>3032</v>
      </c>
      <c r="B2928" t="s">
        <v>22</v>
      </c>
      <c r="C2928" s="3">
        <v>0</v>
      </c>
      <c r="D2928" s="2">
        <v>44733.200795662771</v>
      </c>
      <c r="E2928" s="8">
        <f>(SUMIF(Invoice_Line_Items!B:B,Invoices!A2928,Invoice_Line_Items!G:G))</f>
        <v>5034.2999999999993</v>
      </c>
      <c r="F2928" s="8">
        <f>(SUMIF(Invoice_Line_Items!B:B,Invoices!A2928,Invoice_Line_Items!G:G))*(1-C2928)</f>
        <v>5034.2999999999993</v>
      </c>
      <c r="G2928" s="8">
        <f>SUMIF(Invoice_Line_Items!B:B,Invoices!A2928,Invoice_Line_Items!I:I)-(E2928-F2928)</f>
        <v>1624.7999999999997</v>
      </c>
      <c r="H2928" s="8">
        <f t="shared" si="90"/>
        <v>6</v>
      </c>
      <c r="I2928">
        <f t="shared" si="91"/>
        <v>2022</v>
      </c>
    </row>
    <row r="2929" spans="1:9" x14ac:dyDescent="0.15">
      <c r="A2929" t="s">
        <v>3033</v>
      </c>
      <c r="B2929" t="s">
        <v>19</v>
      </c>
      <c r="C2929" s="3">
        <v>0</v>
      </c>
      <c r="D2929" s="2">
        <v>44733.540984923529</v>
      </c>
      <c r="E2929" s="8">
        <f>(SUMIF(Invoice_Line_Items!B:B,Invoices!A2929,Invoice_Line_Items!G:G))</f>
        <v>203.29999999999998</v>
      </c>
      <c r="F2929" s="8">
        <f>(SUMIF(Invoice_Line_Items!B:B,Invoices!A2929,Invoice_Line_Items!G:G))*(1-C2929)</f>
        <v>203.29999999999998</v>
      </c>
      <c r="G2929" s="8">
        <f>SUMIF(Invoice_Line_Items!B:B,Invoices!A2929,Invoice_Line_Items!I:I)-(E2929-F2929)</f>
        <v>76.349999999999994</v>
      </c>
      <c r="H2929" s="8">
        <f t="shared" si="90"/>
        <v>6</v>
      </c>
      <c r="I2929">
        <f t="shared" si="91"/>
        <v>2022</v>
      </c>
    </row>
    <row r="2930" spans="1:9" x14ac:dyDescent="0.15">
      <c r="A2930" t="s">
        <v>3034</v>
      </c>
      <c r="B2930" t="s">
        <v>21</v>
      </c>
      <c r="C2930" s="3">
        <v>0</v>
      </c>
      <c r="D2930" s="2">
        <v>44733.698721954344</v>
      </c>
      <c r="E2930" s="8">
        <f>(SUMIF(Invoice_Line_Items!B:B,Invoices!A2930,Invoice_Line_Items!G:G))</f>
        <v>428.05</v>
      </c>
      <c r="F2930" s="8">
        <f>(SUMIF(Invoice_Line_Items!B:B,Invoices!A2930,Invoice_Line_Items!G:G))*(1-C2930)</f>
        <v>428.05</v>
      </c>
      <c r="G2930" s="8">
        <f>SUMIF(Invoice_Line_Items!B:B,Invoices!A2930,Invoice_Line_Items!I:I)-(E2930-F2930)</f>
        <v>197.75</v>
      </c>
      <c r="H2930" s="8">
        <f t="shared" si="90"/>
        <v>6</v>
      </c>
      <c r="I2930">
        <f t="shared" si="91"/>
        <v>2022</v>
      </c>
    </row>
    <row r="2931" spans="1:9" x14ac:dyDescent="0.15">
      <c r="A2931" t="s">
        <v>3035</v>
      </c>
      <c r="B2931" t="s">
        <v>19</v>
      </c>
      <c r="C2931" s="3">
        <v>0</v>
      </c>
      <c r="D2931" s="2">
        <v>44734.001062423813</v>
      </c>
      <c r="E2931" s="8">
        <f>(SUMIF(Invoice_Line_Items!B:B,Invoices!A2931,Invoice_Line_Items!G:G))</f>
        <v>400.99999999999994</v>
      </c>
      <c r="F2931" s="8">
        <f>(SUMIF(Invoice_Line_Items!B:B,Invoices!A2931,Invoice_Line_Items!G:G))*(1-C2931)</f>
        <v>400.99999999999994</v>
      </c>
      <c r="G2931" s="8">
        <f>SUMIF(Invoice_Line_Items!B:B,Invoices!A2931,Invoice_Line_Items!I:I)-(E2931-F2931)</f>
        <v>182.45</v>
      </c>
      <c r="H2931" s="8">
        <f t="shared" si="90"/>
        <v>6</v>
      </c>
      <c r="I2931">
        <f t="shared" si="91"/>
        <v>2022</v>
      </c>
    </row>
    <row r="2932" spans="1:9" x14ac:dyDescent="0.15">
      <c r="A2932" t="s">
        <v>3036</v>
      </c>
      <c r="B2932" t="s">
        <v>19</v>
      </c>
      <c r="C2932" s="3">
        <v>0.1</v>
      </c>
      <c r="D2932" s="2">
        <v>44734.19675064677</v>
      </c>
      <c r="E2932" s="8">
        <f>(SUMIF(Invoice_Line_Items!B:B,Invoices!A2932,Invoice_Line_Items!G:G))</f>
        <v>1934.5</v>
      </c>
      <c r="F2932" s="8">
        <f>(SUMIF(Invoice_Line_Items!B:B,Invoices!A2932,Invoice_Line_Items!G:G))*(1-C2932)</f>
        <v>1741.05</v>
      </c>
      <c r="G2932" s="8">
        <f>SUMIF(Invoice_Line_Items!B:B,Invoices!A2932,Invoice_Line_Items!I:I)-(E2932-F2932)</f>
        <v>524.19999999999982</v>
      </c>
      <c r="H2932" s="8">
        <f t="shared" si="90"/>
        <v>6</v>
      </c>
      <c r="I2932">
        <f t="shared" si="91"/>
        <v>2022</v>
      </c>
    </row>
    <row r="2933" spans="1:9" x14ac:dyDescent="0.15">
      <c r="A2933" t="s">
        <v>3037</v>
      </c>
      <c r="B2933" t="s">
        <v>19</v>
      </c>
      <c r="C2933" s="3">
        <v>0</v>
      </c>
      <c r="D2933" s="2">
        <v>44734.200449202348</v>
      </c>
      <c r="E2933" s="8">
        <f>(SUMIF(Invoice_Line_Items!B:B,Invoices!A2933,Invoice_Line_Items!G:G))</f>
        <v>9024.5</v>
      </c>
      <c r="F2933" s="8">
        <f>(SUMIF(Invoice_Line_Items!B:B,Invoices!A2933,Invoice_Line_Items!G:G))*(1-C2933)</f>
        <v>9024.5</v>
      </c>
      <c r="G2933" s="8">
        <f>SUMIF(Invoice_Line_Items!B:B,Invoices!A2933,Invoice_Line_Items!I:I)-(E2933-F2933)</f>
        <v>3393.0000000000005</v>
      </c>
      <c r="H2933" s="8">
        <f t="shared" si="90"/>
        <v>6</v>
      </c>
      <c r="I2933">
        <f t="shared" si="91"/>
        <v>2022</v>
      </c>
    </row>
    <row r="2934" spans="1:9" x14ac:dyDescent="0.15">
      <c r="A2934" t="s">
        <v>3038</v>
      </c>
      <c r="B2934" t="s">
        <v>25</v>
      </c>
      <c r="C2934" s="3">
        <v>0</v>
      </c>
      <c r="D2934" s="2">
        <v>44734.302857554314</v>
      </c>
      <c r="E2934" s="8">
        <f>(SUMIF(Invoice_Line_Items!B:B,Invoices!A2934,Invoice_Line_Items!G:G))</f>
        <v>489.34999999999997</v>
      </c>
      <c r="F2934" s="8">
        <f>(SUMIF(Invoice_Line_Items!B:B,Invoices!A2934,Invoice_Line_Items!G:G))*(1-C2934)</f>
        <v>489.34999999999997</v>
      </c>
      <c r="G2934" s="8">
        <f>SUMIF(Invoice_Line_Items!B:B,Invoices!A2934,Invoice_Line_Items!I:I)-(E2934-F2934)</f>
        <v>140.84999999999997</v>
      </c>
      <c r="H2934" s="8">
        <f t="shared" si="90"/>
        <v>6</v>
      </c>
      <c r="I2934">
        <f t="shared" si="91"/>
        <v>2022</v>
      </c>
    </row>
    <row r="2935" spans="1:9" x14ac:dyDescent="0.15">
      <c r="A2935" t="s">
        <v>3039</v>
      </c>
      <c r="B2935" t="s">
        <v>25</v>
      </c>
      <c r="C2935" s="3">
        <v>0</v>
      </c>
      <c r="D2935" s="2">
        <v>44734.704432332961</v>
      </c>
      <c r="E2935" s="8">
        <f>(SUMIF(Invoice_Line_Items!B:B,Invoices!A2935,Invoice_Line_Items!G:G))</f>
        <v>135.30000000000001</v>
      </c>
      <c r="F2935" s="8">
        <f>(SUMIF(Invoice_Line_Items!B:B,Invoices!A2935,Invoice_Line_Items!G:G))*(1-C2935)</f>
        <v>135.30000000000001</v>
      </c>
      <c r="G2935" s="8">
        <f>SUMIF(Invoice_Line_Items!B:B,Invoices!A2935,Invoice_Line_Items!I:I)-(E2935-F2935)</f>
        <v>42.29999999999999</v>
      </c>
      <c r="H2935" s="8">
        <f t="shared" si="90"/>
        <v>6</v>
      </c>
      <c r="I2935">
        <f t="shared" si="91"/>
        <v>2022</v>
      </c>
    </row>
    <row r="2936" spans="1:9" x14ac:dyDescent="0.15">
      <c r="A2936" t="s">
        <v>3040</v>
      </c>
      <c r="B2936" t="s">
        <v>25</v>
      </c>
      <c r="C2936" s="3">
        <v>0.1</v>
      </c>
      <c r="D2936" s="2">
        <v>44734.875379365432</v>
      </c>
      <c r="E2936" s="8">
        <f>(SUMIF(Invoice_Line_Items!B:B,Invoices!A2936,Invoice_Line_Items!G:G))</f>
        <v>839.45</v>
      </c>
      <c r="F2936" s="8">
        <f>(SUMIF(Invoice_Line_Items!B:B,Invoices!A2936,Invoice_Line_Items!G:G))*(1-C2936)</f>
        <v>755.50500000000011</v>
      </c>
      <c r="G2936" s="8">
        <f>SUMIF(Invoice_Line_Items!B:B,Invoices!A2936,Invoice_Line_Items!I:I)-(E2936-F2936)</f>
        <v>237.30500000000006</v>
      </c>
      <c r="H2936" s="8">
        <f t="shared" si="90"/>
        <v>6</v>
      </c>
      <c r="I2936">
        <f t="shared" si="91"/>
        <v>2022</v>
      </c>
    </row>
    <row r="2937" spans="1:9" x14ac:dyDescent="0.15">
      <c r="A2937" t="s">
        <v>3041</v>
      </c>
      <c r="B2937" t="s">
        <v>23</v>
      </c>
      <c r="C2937" s="3">
        <v>0</v>
      </c>
      <c r="D2937" s="2">
        <v>44734.878461729568</v>
      </c>
      <c r="E2937" s="8">
        <f>(SUMIF(Invoice_Line_Items!B:B,Invoices!A2937,Invoice_Line_Items!G:G))</f>
        <v>5.9</v>
      </c>
      <c r="F2937" s="8">
        <f>(SUMIF(Invoice_Line_Items!B:B,Invoices!A2937,Invoice_Line_Items!G:G))*(1-C2937)</f>
        <v>5.9</v>
      </c>
      <c r="G2937" s="8">
        <f>SUMIF(Invoice_Line_Items!B:B,Invoices!A2937,Invoice_Line_Items!I:I)-(E2937-F2937)</f>
        <v>2.3000000000000003</v>
      </c>
      <c r="H2937" s="8">
        <f t="shared" si="90"/>
        <v>6</v>
      </c>
      <c r="I2937">
        <f t="shared" si="91"/>
        <v>2022</v>
      </c>
    </row>
    <row r="2938" spans="1:9" x14ac:dyDescent="0.15">
      <c r="A2938" t="s">
        <v>3042</v>
      </c>
      <c r="B2938" t="s">
        <v>25</v>
      </c>
      <c r="C2938" s="3">
        <v>0</v>
      </c>
      <c r="D2938" s="2">
        <v>44734.889284885692</v>
      </c>
      <c r="E2938" s="8">
        <f>(SUMIF(Invoice_Line_Items!B:B,Invoices!A2938,Invoice_Line_Items!G:G))</f>
        <v>159.9</v>
      </c>
      <c r="F2938" s="8">
        <f>(SUMIF(Invoice_Line_Items!B:B,Invoices!A2938,Invoice_Line_Items!G:G))*(1-C2938)</f>
        <v>159.9</v>
      </c>
      <c r="G2938" s="8">
        <f>SUMIF(Invoice_Line_Items!B:B,Invoices!A2938,Invoice_Line_Items!I:I)-(E2938-F2938)</f>
        <v>55.900000000000006</v>
      </c>
      <c r="H2938" s="8">
        <f t="shared" si="90"/>
        <v>6</v>
      </c>
      <c r="I2938">
        <f t="shared" si="91"/>
        <v>2022</v>
      </c>
    </row>
    <row r="2939" spans="1:9" x14ac:dyDescent="0.15">
      <c r="A2939" t="s">
        <v>3043</v>
      </c>
      <c r="B2939" t="s">
        <v>17</v>
      </c>
      <c r="C2939" s="3">
        <v>0</v>
      </c>
      <c r="D2939" s="2">
        <v>44735.149639222072</v>
      </c>
      <c r="E2939" s="8">
        <f>(SUMIF(Invoice_Line_Items!B:B,Invoices!A2939,Invoice_Line_Items!G:G))</f>
        <v>497.24999999999994</v>
      </c>
      <c r="F2939" s="8">
        <f>(SUMIF(Invoice_Line_Items!B:B,Invoices!A2939,Invoice_Line_Items!G:G))*(1-C2939)</f>
        <v>497.24999999999994</v>
      </c>
      <c r="G2939" s="8">
        <f>SUMIF(Invoice_Line_Items!B:B,Invoices!A2939,Invoice_Line_Items!I:I)-(E2939-F2939)</f>
        <v>169.74999999999997</v>
      </c>
      <c r="H2939" s="8">
        <f t="shared" si="90"/>
        <v>6</v>
      </c>
      <c r="I2939">
        <f t="shared" si="91"/>
        <v>2022</v>
      </c>
    </row>
    <row r="2940" spans="1:9" x14ac:dyDescent="0.15">
      <c r="A2940" t="s">
        <v>3044</v>
      </c>
      <c r="B2940" t="s">
        <v>17</v>
      </c>
      <c r="C2940" s="3">
        <v>0.1</v>
      </c>
      <c r="D2940" s="2">
        <v>44735.312503906018</v>
      </c>
      <c r="E2940" s="8">
        <f>(SUMIF(Invoice_Line_Items!B:B,Invoices!A2940,Invoice_Line_Items!G:G))</f>
        <v>53.699999999999996</v>
      </c>
      <c r="F2940" s="8">
        <f>(SUMIF(Invoice_Line_Items!B:B,Invoices!A2940,Invoice_Line_Items!G:G))*(1-C2940)</f>
        <v>48.33</v>
      </c>
      <c r="G2940" s="8">
        <f>SUMIF(Invoice_Line_Items!B:B,Invoices!A2940,Invoice_Line_Items!I:I)-(E2940-F2940)</f>
        <v>13.829999999999998</v>
      </c>
      <c r="H2940" s="8">
        <f t="shared" si="90"/>
        <v>6</v>
      </c>
      <c r="I2940">
        <f t="shared" si="91"/>
        <v>2022</v>
      </c>
    </row>
    <row r="2941" spans="1:9" x14ac:dyDescent="0.15">
      <c r="A2941" t="s">
        <v>3045</v>
      </c>
      <c r="B2941" t="s">
        <v>19</v>
      </c>
      <c r="C2941" s="3">
        <v>0</v>
      </c>
      <c r="D2941" s="2">
        <v>44735.392679267927</v>
      </c>
      <c r="E2941" s="8">
        <f>(SUMIF(Invoice_Line_Items!B:B,Invoices!A2941,Invoice_Line_Items!G:G))</f>
        <v>190.25</v>
      </c>
      <c r="F2941" s="8">
        <f>(SUMIF(Invoice_Line_Items!B:B,Invoices!A2941,Invoice_Line_Items!G:G))*(1-C2941)</f>
        <v>190.25</v>
      </c>
      <c r="G2941" s="8">
        <f>SUMIF(Invoice_Line_Items!B:B,Invoices!A2941,Invoice_Line_Items!I:I)-(E2941-F2941)</f>
        <v>96.3</v>
      </c>
      <c r="H2941" s="8">
        <f t="shared" si="90"/>
        <v>6</v>
      </c>
      <c r="I2941">
        <f t="shared" si="91"/>
        <v>2022</v>
      </c>
    </row>
    <row r="2942" spans="1:9" x14ac:dyDescent="0.15">
      <c r="A2942" t="s">
        <v>3046</v>
      </c>
      <c r="B2942" t="s">
        <v>19</v>
      </c>
      <c r="C2942" s="3">
        <v>0</v>
      </c>
      <c r="D2942" s="2">
        <v>44735.731770327511</v>
      </c>
      <c r="E2942" s="8">
        <f>(SUMIF(Invoice_Line_Items!B:B,Invoices!A2942,Invoice_Line_Items!G:G))</f>
        <v>98.05</v>
      </c>
      <c r="F2942" s="8">
        <f>(SUMIF(Invoice_Line_Items!B:B,Invoices!A2942,Invoice_Line_Items!G:G))*(1-C2942)</f>
        <v>98.05</v>
      </c>
      <c r="G2942" s="8">
        <f>SUMIF(Invoice_Line_Items!B:B,Invoices!A2942,Invoice_Line_Items!I:I)-(E2942-F2942)</f>
        <v>41.55</v>
      </c>
      <c r="H2942" s="8">
        <f t="shared" si="90"/>
        <v>6</v>
      </c>
      <c r="I2942">
        <f t="shared" si="91"/>
        <v>2022</v>
      </c>
    </row>
    <row r="2943" spans="1:9" x14ac:dyDescent="0.15">
      <c r="A2943" t="s">
        <v>3047</v>
      </c>
      <c r="B2943" t="s">
        <v>29</v>
      </c>
      <c r="C2943" s="3">
        <v>0</v>
      </c>
      <c r="D2943" s="2">
        <v>44735.758325781127</v>
      </c>
      <c r="E2943" s="8">
        <f>(SUMIF(Invoice_Line_Items!B:B,Invoices!A2943,Invoice_Line_Items!G:G))</f>
        <v>8.9499999999999993</v>
      </c>
      <c r="F2943" s="8">
        <f>(SUMIF(Invoice_Line_Items!B:B,Invoices!A2943,Invoice_Line_Items!G:G))*(1-C2943)</f>
        <v>8.9499999999999993</v>
      </c>
      <c r="G2943" s="8">
        <f>SUMIF(Invoice_Line_Items!B:B,Invoices!A2943,Invoice_Line_Items!I:I)-(E2943-F2943)</f>
        <v>5.6999999999999993</v>
      </c>
      <c r="H2943" s="8">
        <f t="shared" si="90"/>
        <v>6</v>
      </c>
      <c r="I2943">
        <f t="shared" si="91"/>
        <v>2022</v>
      </c>
    </row>
    <row r="2944" spans="1:9" x14ac:dyDescent="0.15">
      <c r="A2944" t="s">
        <v>3048</v>
      </c>
      <c r="B2944" t="s">
        <v>25</v>
      </c>
      <c r="C2944" s="3">
        <v>0</v>
      </c>
      <c r="D2944" s="2">
        <v>44736.046602133596</v>
      </c>
      <c r="E2944" s="8">
        <f>(SUMIF(Invoice_Line_Items!B:B,Invoices!A2944,Invoice_Line_Items!G:G))</f>
        <v>513.15000000000009</v>
      </c>
      <c r="F2944" s="8">
        <f>(SUMIF(Invoice_Line_Items!B:B,Invoices!A2944,Invoice_Line_Items!G:G))*(1-C2944)</f>
        <v>513.15000000000009</v>
      </c>
      <c r="G2944" s="8">
        <f>SUMIF(Invoice_Line_Items!B:B,Invoices!A2944,Invoice_Line_Items!I:I)-(E2944-F2944)</f>
        <v>183.25000000000003</v>
      </c>
      <c r="H2944" s="8">
        <f t="shared" si="90"/>
        <v>6</v>
      </c>
      <c r="I2944">
        <f t="shared" si="91"/>
        <v>2022</v>
      </c>
    </row>
    <row r="2945" spans="1:9" x14ac:dyDescent="0.15">
      <c r="A2945" t="s">
        <v>3049</v>
      </c>
      <c r="B2945" t="s">
        <v>22</v>
      </c>
      <c r="C2945" s="3">
        <v>0.2</v>
      </c>
      <c r="D2945" s="2">
        <v>44736.352367327119</v>
      </c>
      <c r="E2945" s="8">
        <f>(SUMIF(Invoice_Line_Items!B:B,Invoices!A2945,Invoice_Line_Items!G:G))</f>
        <v>239.85000000000002</v>
      </c>
      <c r="F2945" s="8">
        <f>(SUMIF(Invoice_Line_Items!B:B,Invoices!A2945,Invoice_Line_Items!G:G))*(1-C2945)</f>
        <v>191.88000000000002</v>
      </c>
      <c r="G2945" s="8">
        <f>SUMIF(Invoice_Line_Items!B:B,Invoices!A2945,Invoice_Line_Items!I:I)-(E2945-F2945)</f>
        <v>35.88000000000001</v>
      </c>
      <c r="H2945" s="8">
        <f t="shared" si="90"/>
        <v>6</v>
      </c>
      <c r="I2945">
        <f t="shared" si="91"/>
        <v>2022</v>
      </c>
    </row>
    <row r="2946" spans="1:9" x14ac:dyDescent="0.15">
      <c r="A2946" t="s">
        <v>3050</v>
      </c>
      <c r="B2946" t="s">
        <v>21</v>
      </c>
      <c r="C2946" s="3">
        <v>0</v>
      </c>
      <c r="D2946" s="2">
        <v>44736.371796610802</v>
      </c>
      <c r="E2946" s="8">
        <f>(SUMIF(Invoice_Line_Items!B:B,Invoices!A2946,Invoice_Line_Items!G:G))</f>
        <v>20.849999999999998</v>
      </c>
      <c r="F2946" s="8">
        <f>(SUMIF(Invoice_Line_Items!B:B,Invoices!A2946,Invoice_Line_Items!G:G))*(1-C2946)</f>
        <v>20.849999999999998</v>
      </c>
      <c r="G2946" s="8">
        <f>SUMIF(Invoice_Line_Items!B:B,Invoices!A2946,Invoice_Line_Items!I:I)-(E2946-F2946)</f>
        <v>12.549999999999999</v>
      </c>
      <c r="H2946" s="8">
        <f t="shared" si="90"/>
        <v>6</v>
      </c>
      <c r="I2946">
        <f t="shared" si="91"/>
        <v>2022</v>
      </c>
    </row>
    <row r="2947" spans="1:9" x14ac:dyDescent="0.15">
      <c r="A2947" t="s">
        <v>3051</v>
      </c>
      <c r="B2947" t="s">
        <v>20</v>
      </c>
      <c r="C2947" s="3">
        <v>0</v>
      </c>
      <c r="D2947" s="2">
        <v>44736.595295116218</v>
      </c>
      <c r="E2947" s="8">
        <f>(SUMIF(Invoice_Line_Items!B:B,Invoices!A2947,Invoice_Line_Items!G:G))</f>
        <v>1559.3999999999999</v>
      </c>
      <c r="F2947" s="8">
        <f>(SUMIF(Invoice_Line_Items!B:B,Invoices!A2947,Invoice_Line_Items!G:G))*(1-C2947)</f>
        <v>1559.3999999999999</v>
      </c>
      <c r="G2947" s="8">
        <f>SUMIF(Invoice_Line_Items!B:B,Invoices!A2947,Invoice_Line_Items!I:I)-(E2947-F2947)</f>
        <v>485.39999999999986</v>
      </c>
      <c r="H2947" s="8">
        <f t="shared" ref="H2947:H3010" si="92">MONTH(D2947)</f>
        <v>6</v>
      </c>
      <c r="I2947">
        <f t="shared" ref="I2947:I3010" si="93">YEAR(D2947)</f>
        <v>2022</v>
      </c>
    </row>
    <row r="2948" spans="1:9" x14ac:dyDescent="0.15">
      <c r="A2948" t="s">
        <v>3052</v>
      </c>
      <c r="B2948" t="s">
        <v>22</v>
      </c>
      <c r="C2948" s="3">
        <v>0</v>
      </c>
      <c r="D2948" s="2">
        <v>44736.808449601253</v>
      </c>
      <c r="E2948" s="8">
        <f>(SUMIF(Invoice_Line_Items!B:B,Invoices!A2948,Invoice_Line_Items!G:G))</f>
        <v>278.7</v>
      </c>
      <c r="F2948" s="8">
        <f>(SUMIF(Invoice_Line_Items!B:B,Invoices!A2948,Invoice_Line_Items!G:G))*(1-C2948)</f>
        <v>278.7</v>
      </c>
      <c r="G2948" s="8">
        <f>SUMIF(Invoice_Line_Items!B:B,Invoices!A2948,Invoice_Line_Items!I:I)-(E2948-F2948)</f>
        <v>96.449999999999989</v>
      </c>
      <c r="H2948" s="8">
        <f t="shared" si="92"/>
        <v>6</v>
      </c>
      <c r="I2948">
        <f t="shared" si="93"/>
        <v>2022</v>
      </c>
    </row>
    <row r="2949" spans="1:9" x14ac:dyDescent="0.15">
      <c r="A2949" t="s">
        <v>3053</v>
      </c>
      <c r="B2949" t="s">
        <v>19</v>
      </c>
      <c r="C2949" s="3">
        <v>0.2</v>
      </c>
      <c r="D2949" s="2">
        <v>44737.232667918062</v>
      </c>
      <c r="E2949" s="8">
        <f>(SUMIF(Invoice_Line_Items!B:B,Invoices!A2949,Invoice_Line_Items!G:G))</f>
        <v>239.14999999999998</v>
      </c>
      <c r="F2949" s="8">
        <f>(SUMIF(Invoice_Line_Items!B:B,Invoices!A2949,Invoice_Line_Items!G:G))*(1-C2949)</f>
        <v>191.32</v>
      </c>
      <c r="G2949" s="8">
        <f>SUMIF(Invoice_Line_Items!B:B,Invoices!A2949,Invoice_Line_Items!I:I)-(E2949-F2949)</f>
        <v>36.570000000000007</v>
      </c>
      <c r="H2949" s="8">
        <f t="shared" si="92"/>
        <v>6</v>
      </c>
      <c r="I2949">
        <f t="shared" si="93"/>
        <v>2022</v>
      </c>
    </row>
    <row r="2950" spans="1:9" x14ac:dyDescent="0.15">
      <c r="A2950" t="s">
        <v>3054</v>
      </c>
      <c r="B2950" t="s">
        <v>24</v>
      </c>
      <c r="C2950" s="3">
        <v>0</v>
      </c>
      <c r="D2950" s="2">
        <v>44737.422589110894</v>
      </c>
      <c r="E2950" s="8">
        <f>(SUMIF(Invoice_Line_Items!B:B,Invoices!A2950,Invoice_Line_Items!G:G))</f>
        <v>476.1</v>
      </c>
      <c r="F2950" s="8">
        <f>(SUMIF(Invoice_Line_Items!B:B,Invoices!A2950,Invoice_Line_Items!G:G))*(1-C2950)</f>
        <v>476.1</v>
      </c>
      <c r="G2950" s="8">
        <f>SUMIF(Invoice_Line_Items!B:B,Invoices!A2950,Invoice_Line_Items!I:I)-(E2950-F2950)</f>
        <v>242.1</v>
      </c>
      <c r="H2950" s="8">
        <f t="shared" si="92"/>
        <v>6</v>
      </c>
      <c r="I2950">
        <f t="shared" si="93"/>
        <v>2022</v>
      </c>
    </row>
    <row r="2951" spans="1:9" x14ac:dyDescent="0.15">
      <c r="A2951" t="s">
        <v>3055</v>
      </c>
      <c r="B2951" t="s">
        <v>20</v>
      </c>
      <c r="C2951" s="3">
        <v>0</v>
      </c>
      <c r="D2951" s="2">
        <v>44737.882659386545</v>
      </c>
      <c r="E2951" s="8">
        <f>(SUMIF(Invoice_Line_Items!B:B,Invoices!A2951,Invoice_Line_Items!G:G))</f>
        <v>6759.1499999999987</v>
      </c>
      <c r="F2951" s="8">
        <f>(SUMIF(Invoice_Line_Items!B:B,Invoices!A2951,Invoice_Line_Items!G:G))*(1-C2951)</f>
        <v>6759.1499999999987</v>
      </c>
      <c r="G2951" s="8">
        <f>SUMIF(Invoice_Line_Items!B:B,Invoices!A2951,Invoice_Line_Items!I:I)-(E2951-F2951)</f>
        <v>2607.5</v>
      </c>
      <c r="H2951" s="8">
        <f t="shared" si="92"/>
        <v>6</v>
      </c>
      <c r="I2951">
        <f t="shared" si="93"/>
        <v>2022</v>
      </c>
    </row>
    <row r="2952" spans="1:9" x14ac:dyDescent="0.15">
      <c r="A2952" t="s">
        <v>3056</v>
      </c>
      <c r="B2952" t="s">
        <v>20</v>
      </c>
      <c r="C2952" s="3">
        <v>0.1</v>
      </c>
      <c r="D2952" s="2">
        <v>44738.109556783507</v>
      </c>
      <c r="E2952" s="8">
        <f>(SUMIF(Invoice_Line_Items!B:B,Invoices!A2952,Invoice_Line_Items!G:G))</f>
        <v>92.6</v>
      </c>
      <c r="F2952" s="8">
        <f>(SUMIF(Invoice_Line_Items!B:B,Invoices!A2952,Invoice_Line_Items!G:G))*(1-C2952)</f>
        <v>83.34</v>
      </c>
      <c r="G2952" s="8">
        <f>SUMIF(Invoice_Line_Items!B:B,Invoices!A2952,Invoice_Line_Items!I:I)-(E2952-F2952)</f>
        <v>39.64</v>
      </c>
      <c r="H2952" s="8">
        <f t="shared" si="92"/>
        <v>6</v>
      </c>
      <c r="I2952">
        <f t="shared" si="93"/>
        <v>2022</v>
      </c>
    </row>
    <row r="2953" spans="1:9" x14ac:dyDescent="0.15">
      <c r="A2953" t="s">
        <v>3057</v>
      </c>
      <c r="B2953" t="s">
        <v>17</v>
      </c>
      <c r="C2953" s="3">
        <v>0.1</v>
      </c>
      <c r="D2953" s="2">
        <v>44738.45219490178</v>
      </c>
      <c r="E2953" s="8">
        <f>(SUMIF(Invoice_Line_Items!B:B,Invoices!A2953,Invoice_Line_Items!G:G))</f>
        <v>597.25</v>
      </c>
      <c r="F2953" s="8">
        <f>(SUMIF(Invoice_Line_Items!B:B,Invoices!A2953,Invoice_Line_Items!G:G))*(1-C2953)</f>
        <v>537.52499999999998</v>
      </c>
      <c r="G2953" s="8">
        <f>SUMIF(Invoice_Line_Items!B:B,Invoices!A2953,Invoice_Line_Items!I:I)-(E2953-F2953)</f>
        <v>142.07499999999999</v>
      </c>
      <c r="H2953" s="8">
        <f t="shared" si="92"/>
        <v>6</v>
      </c>
      <c r="I2953">
        <f t="shared" si="93"/>
        <v>2022</v>
      </c>
    </row>
    <row r="2954" spans="1:9" x14ac:dyDescent="0.15">
      <c r="A2954" t="s">
        <v>3058</v>
      </c>
      <c r="B2954" t="s">
        <v>19</v>
      </c>
      <c r="C2954" s="3">
        <v>0</v>
      </c>
      <c r="D2954" s="2">
        <v>44738.729361902595</v>
      </c>
      <c r="E2954" s="8">
        <f>(SUMIF(Invoice_Line_Items!B:B,Invoices!A2954,Invoice_Line_Items!G:G))</f>
        <v>3328.75</v>
      </c>
      <c r="F2954" s="8">
        <f>(SUMIF(Invoice_Line_Items!B:B,Invoices!A2954,Invoice_Line_Items!G:G))*(1-C2954)</f>
        <v>3328.75</v>
      </c>
      <c r="G2954" s="8">
        <f>SUMIF(Invoice_Line_Items!B:B,Invoices!A2954,Invoice_Line_Items!I:I)-(E2954-F2954)</f>
        <v>1199.9999999999998</v>
      </c>
      <c r="H2954" s="8">
        <f t="shared" si="92"/>
        <v>6</v>
      </c>
      <c r="I2954">
        <f t="shared" si="93"/>
        <v>2022</v>
      </c>
    </row>
    <row r="2955" spans="1:9" x14ac:dyDescent="0.15">
      <c r="A2955" t="s">
        <v>3059</v>
      </c>
      <c r="B2955" t="s">
        <v>20</v>
      </c>
      <c r="C2955" s="3">
        <v>0</v>
      </c>
      <c r="D2955" s="2">
        <v>44739.070725737503</v>
      </c>
      <c r="E2955" s="8">
        <f>(SUMIF(Invoice_Line_Items!B:B,Invoices!A2955,Invoice_Line_Items!G:G))</f>
        <v>1857.3000000000002</v>
      </c>
      <c r="F2955" s="8">
        <f>(SUMIF(Invoice_Line_Items!B:B,Invoices!A2955,Invoice_Line_Items!G:G))*(1-C2955)</f>
        <v>1857.3000000000002</v>
      </c>
      <c r="G2955" s="8">
        <f>SUMIF(Invoice_Line_Items!B:B,Invoices!A2955,Invoice_Line_Items!I:I)-(E2955-F2955)</f>
        <v>708.15</v>
      </c>
      <c r="H2955" s="8">
        <f t="shared" si="92"/>
        <v>6</v>
      </c>
      <c r="I2955">
        <f t="shared" si="93"/>
        <v>2022</v>
      </c>
    </row>
    <row r="2956" spans="1:9" x14ac:dyDescent="0.15">
      <c r="A2956" t="s">
        <v>3060</v>
      </c>
      <c r="B2956" t="s">
        <v>19</v>
      </c>
      <c r="C2956" s="3">
        <v>0</v>
      </c>
      <c r="D2956" s="2">
        <v>44739.333654074915</v>
      </c>
      <c r="E2956" s="8">
        <f>(SUMIF(Invoice_Line_Items!B:B,Invoices!A2956,Invoice_Line_Items!G:G))</f>
        <v>3128.7499999999995</v>
      </c>
      <c r="F2956" s="8">
        <f>(SUMIF(Invoice_Line_Items!B:B,Invoices!A2956,Invoice_Line_Items!G:G))*(1-C2956)</f>
        <v>3128.7499999999995</v>
      </c>
      <c r="G2956" s="8">
        <f>SUMIF(Invoice_Line_Items!B:B,Invoices!A2956,Invoice_Line_Items!I:I)-(E2956-F2956)</f>
        <v>972.74999999999977</v>
      </c>
      <c r="H2956" s="8">
        <f t="shared" si="92"/>
        <v>6</v>
      </c>
      <c r="I2956">
        <f t="shared" si="93"/>
        <v>2022</v>
      </c>
    </row>
    <row r="2957" spans="1:9" x14ac:dyDescent="0.15">
      <c r="A2957" t="s">
        <v>3061</v>
      </c>
      <c r="B2957" t="s">
        <v>24</v>
      </c>
      <c r="C2957" s="3">
        <v>0.1</v>
      </c>
      <c r="D2957" s="2">
        <v>44739.693899483238</v>
      </c>
      <c r="E2957" s="8">
        <f>(SUMIF(Invoice_Line_Items!B:B,Invoices!A2957,Invoice_Line_Items!G:G))</f>
        <v>89.5</v>
      </c>
      <c r="F2957" s="8">
        <f>(SUMIF(Invoice_Line_Items!B:B,Invoices!A2957,Invoice_Line_Items!G:G))*(1-C2957)</f>
        <v>80.55</v>
      </c>
      <c r="G2957" s="8">
        <f>SUMIF(Invoice_Line_Items!B:B,Invoices!A2957,Invoice_Line_Items!I:I)-(E2957-F2957)</f>
        <v>48.04999999999999</v>
      </c>
      <c r="H2957" s="8">
        <f t="shared" si="92"/>
        <v>6</v>
      </c>
      <c r="I2957">
        <f t="shared" si="93"/>
        <v>2022</v>
      </c>
    </row>
    <row r="2958" spans="1:9" x14ac:dyDescent="0.15">
      <c r="A2958" t="s">
        <v>3062</v>
      </c>
      <c r="B2958" t="s">
        <v>20</v>
      </c>
      <c r="C2958" s="3">
        <v>0</v>
      </c>
      <c r="D2958" s="2">
        <v>44740.004475710768</v>
      </c>
      <c r="E2958" s="8">
        <f>(SUMIF(Invoice_Line_Items!B:B,Invoices!A2958,Invoice_Line_Items!G:G))</f>
        <v>103.4</v>
      </c>
      <c r="F2958" s="8">
        <f>(SUMIF(Invoice_Line_Items!B:B,Invoices!A2958,Invoice_Line_Items!G:G))*(1-C2958)</f>
        <v>103.4</v>
      </c>
      <c r="G2958" s="8">
        <f>SUMIF(Invoice_Line_Items!B:B,Invoices!A2958,Invoice_Line_Items!I:I)-(E2958-F2958)</f>
        <v>33.800000000000004</v>
      </c>
      <c r="H2958" s="8">
        <f t="shared" si="92"/>
        <v>6</v>
      </c>
      <c r="I2958">
        <f t="shared" si="93"/>
        <v>2022</v>
      </c>
    </row>
    <row r="2959" spans="1:9" x14ac:dyDescent="0.15">
      <c r="A2959" t="s">
        <v>3063</v>
      </c>
      <c r="B2959" t="s">
        <v>21</v>
      </c>
      <c r="C2959" s="3">
        <v>0</v>
      </c>
      <c r="D2959" s="2">
        <v>44740.389685239752</v>
      </c>
      <c r="E2959" s="8">
        <f>(SUMIF(Invoice_Line_Items!B:B,Invoices!A2959,Invoice_Line_Items!G:G))</f>
        <v>29.849999999999998</v>
      </c>
      <c r="F2959" s="8">
        <f>(SUMIF(Invoice_Line_Items!B:B,Invoices!A2959,Invoice_Line_Items!G:G))*(1-C2959)</f>
        <v>29.849999999999998</v>
      </c>
      <c r="G2959" s="8">
        <f>SUMIF(Invoice_Line_Items!B:B,Invoices!A2959,Invoice_Line_Items!I:I)-(E2959-F2959)</f>
        <v>5.8499999999999979</v>
      </c>
      <c r="H2959" s="8">
        <f t="shared" si="92"/>
        <v>6</v>
      </c>
      <c r="I2959">
        <f t="shared" si="93"/>
        <v>2022</v>
      </c>
    </row>
    <row r="2960" spans="1:9" x14ac:dyDescent="0.15">
      <c r="A2960" t="s">
        <v>3064</v>
      </c>
      <c r="B2960" t="s">
        <v>17</v>
      </c>
      <c r="C2960" s="3">
        <v>0.1</v>
      </c>
      <c r="D2960" s="2">
        <v>44740.852599010286</v>
      </c>
      <c r="E2960" s="8">
        <f>(SUMIF(Invoice_Line_Items!B:B,Invoices!A2960,Invoice_Line_Items!G:G))</f>
        <v>2.95</v>
      </c>
      <c r="F2960" s="8">
        <f>(SUMIF(Invoice_Line_Items!B:B,Invoices!A2960,Invoice_Line_Items!G:G))*(1-C2960)</f>
        <v>2.6550000000000002</v>
      </c>
      <c r="G2960" s="8">
        <f>SUMIF(Invoice_Line_Items!B:B,Invoices!A2960,Invoice_Line_Items!I:I)-(E2960-F2960)</f>
        <v>0.8550000000000002</v>
      </c>
      <c r="H2960" s="8">
        <f t="shared" si="92"/>
        <v>6</v>
      </c>
      <c r="I2960">
        <f t="shared" si="93"/>
        <v>2022</v>
      </c>
    </row>
    <row r="2961" spans="1:9" x14ac:dyDescent="0.15">
      <c r="A2961" t="s">
        <v>3065</v>
      </c>
      <c r="B2961" t="s">
        <v>18</v>
      </c>
      <c r="C2961" s="3">
        <v>0.1</v>
      </c>
      <c r="D2961" s="2">
        <v>44741.302823483129</v>
      </c>
      <c r="E2961" s="8">
        <f>(SUMIF(Invoice_Line_Items!B:B,Invoices!A2961,Invoice_Line_Items!G:G))</f>
        <v>992.95</v>
      </c>
      <c r="F2961" s="8">
        <f>(SUMIF(Invoice_Line_Items!B:B,Invoices!A2961,Invoice_Line_Items!G:G))*(1-C2961)</f>
        <v>893.65500000000009</v>
      </c>
      <c r="G2961" s="8">
        <f>SUMIF(Invoice_Line_Items!B:B,Invoices!A2961,Invoice_Line_Items!I:I)-(E2961-F2961)</f>
        <v>272.50500000000005</v>
      </c>
      <c r="H2961" s="8">
        <f t="shared" si="92"/>
        <v>6</v>
      </c>
      <c r="I2961">
        <f t="shared" si="93"/>
        <v>2022</v>
      </c>
    </row>
    <row r="2962" spans="1:9" x14ac:dyDescent="0.15">
      <c r="A2962" t="s">
        <v>3066</v>
      </c>
      <c r="B2962" t="s">
        <v>20</v>
      </c>
      <c r="C2962" s="3">
        <v>0</v>
      </c>
      <c r="D2962" s="2">
        <v>44741.662126662835</v>
      </c>
      <c r="E2962" s="8">
        <f>(SUMIF(Invoice_Line_Items!B:B,Invoices!A2962,Invoice_Line_Items!G:G))</f>
        <v>129.94999999999999</v>
      </c>
      <c r="F2962" s="8">
        <f>(SUMIF(Invoice_Line_Items!B:B,Invoices!A2962,Invoice_Line_Items!G:G))*(1-C2962)</f>
        <v>129.94999999999999</v>
      </c>
      <c r="G2962" s="8">
        <f>SUMIF(Invoice_Line_Items!B:B,Invoices!A2962,Invoice_Line_Items!I:I)-(E2962-F2962)</f>
        <v>40.449999999999989</v>
      </c>
      <c r="H2962" s="8">
        <f t="shared" si="92"/>
        <v>6</v>
      </c>
      <c r="I2962">
        <f t="shared" si="93"/>
        <v>2022</v>
      </c>
    </row>
    <row r="2963" spans="1:9" x14ac:dyDescent="0.15">
      <c r="A2963" t="s">
        <v>3067</v>
      </c>
      <c r="B2963" t="s">
        <v>20</v>
      </c>
      <c r="C2963" s="3">
        <v>0</v>
      </c>
      <c r="D2963" s="2">
        <v>44741.722462577432</v>
      </c>
      <c r="E2963" s="8">
        <f>(SUMIF(Invoice_Line_Items!B:B,Invoices!A2963,Invoice_Line_Items!G:G))</f>
        <v>650.1</v>
      </c>
      <c r="F2963" s="8">
        <f>(SUMIF(Invoice_Line_Items!B:B,Invoices!A2963,Invoice_Line_Items!G:G))*(1-C2963)</f>
        <v>650.1</v>
      </c>
      <c r="G2963" s="8">
        <f>SUMIF(Invoice_Line_Items!B:B,Invoices!A2963,Invoice_Line_Items!I:I)-(E2963-F2963)</f>
        <v>258.35000000000002</v>
      </c>
      <c r="H2963" s="8">
        <f t="shared" si="92"/>
        <v>6</v>
      </c>
      <c r="I2963">
        <f t="shared" si="93"/>
        <v>2022</v>
      </c>
    </row>
    <row r="2964" spans="1:9" x14ac:dyDescent="0.15">
      <c r="A2964" t="s">
        <v>3068</v>
      </c>
      <c r="B2964" t="s">
        <v>25</v>
      </c>
      <c r="C2964" s="3">
        <v>0.1</v>
      </c>
      <c r="D2964" s="2">
        <v>44742.132635686889</v>
      </c>
      <c r="E2964" s="8">
        <f>(SUMIF(Invoice_Line_Items!B:B,Invoices!A2964,Invoice_Line_Items!G:G))</f>
        <v>41.699999999999996</v>
      </c>
      <c r="F2964" s="8">
        <f>(SUMIF(Invoice_Line_Items!B:B,Invoices!A2964,Invoice_Line_Items!G:G))*(1-C2964)</f>
        <v>37.529999999999994</v>
      </c>
      <c r="G2964" s="8">
        <f>SUMIF(Invoice_Line_Items!B:B,Invoices!A2964,Invoice_Line_Items!I:I)-(E2964-F2964)</f>
        <v>13.429999999999996</v>
      </c>
      <c r="H2964" s="8">
        <f t="shared" si="92"/>
        <v>6</v>
      </c>
      <c r="I2964">
        <f t="shared" si="93"/>
        <v>2022</v>
      </c>
    </row>
    <row r="2965" spans="1:9" x14ac:dyDescent="0.15">
      <c r="A2965" t="s">
        <v>3069</v>
      </c>
      <c r="B2965" t="s">
        <v>21</v>
      </c>
      <c r="C2965" s="3">
        <v>0.1</v>
      </c>
      <c r="D2965" s="2">
        <v>44742.231821105219</v>
      </c>
      <c r="E2965" s="8">
        <f>(SUMIF(Invoice_Line_Items!B:B,Invoices!A2965,Invoice_Line_Items!G:G))</f>
        <v>3728.7</v>
      </c>
      <c r="F2965" s="8">
        <f>(SUMIF(Invoice_Line_Items!B:B,Invoices!A2965,Invoice_Line_Items!G:G))*(1-C2965)</f>
        <v>3355.83</v>
      </c>
      <c r="G2965" s="8">
        <f>SUMIF(Invoice_Line_Items!B:B,Invoices!A2965,Invoice_Line_Items!I:I)-(E2965-F2965)</f>
        <v>961.98000000000025</v>
      </c>
      <c r="H2965" s="8">
        <f t="shared" si="92"/>
        <v>6</v>
      </c>
      <c r="I2965">
        <f t="shared" si="93"/>
        <v>2022</v>
      </c>
    </row>
    <row r="2966" spans="1:9" x14ac:dyDescent="0.15">
      <c r="A2966" t="s">
        <v>3070</v>
      </c>
      <c r="B2966" t="s">
        <v>17</v>
      </c>
      <c r="C2966" s="3">
        <v>0</v>
      </c>
      <c r="D2966" s="2">
        <v>44742.639602329233</v>
      </c>
      <c r="E2966" s="8">
        <f>(SUMIF(Invoice_Line_Items!B:B,Invoices!A2966,Invoice_Line_Items!G:G))</f>
        <v>498.65</v>
      </c>
      <c r="F2966" s="8">
        <f>(SUMIF(Invoice_Line_Items!B:B,Invoices!A2966,Invoice_Line_Items!G:G))*(1-C2966)</f>
        <v>498.65</v>
      </c>
      <c r="G2966" s="8">
        <f>SUMIF(Invoice_Line_Items!B:B,Invoices!A2966,Invoice_Line_Items!I:I)-(E2966-F2966)</f>
        <v>163.89999999999998</v>
      </c>
      <c r="H2966" s="8">
        <f t="shared" si="92"/>
        <v>6</v>
      </c>
      <c r="I2966">
        <f t="shared" si="93"/>
        <v>2022</v>
      </c>
    </row>
    <row r="2967" spans="1:9" x14ac:dyDescent="0.15">
      <c r="A2967" t="s">
        <v>3071</v>
      </c>
      <c r="B2967" t="s">
        <v>25</v>
      </c>
      <c r="C2967" s="3">
        <v>0</v>
      </c>
      <c r="D2967" s="2">
        <v>44742.69936905252</v>
      </c>
      <c r="E2967" s="8">
        <f>(SUMIF(Invoice_Line_Items!B:B,Invoices!A2967,Invoice_Line_Items!G:G))</f>
        <v>757.15</v>
      </c>
      <c r="F2967" s="8">
        <f>(SUMIF(Invoice_Line_Items!B:B,Invoices!A2967,Invoice_Line_Items!G:G))*(1-C2967)</f>
        <v>757.15</v>
      </c>
      <c r="G2967" s="8">
        <f>SUMIF(Invoice_Line_Items!B:B,Invoices!A2967,Invoice_Line_Items!I:I)-(E2967-F2967)</f>
        <v>270.64999999999992</v>
      </c>
      <c r="H2967" s="8">
        <f t="shared" si="92"/>
        <v>6</v>
      </c>
      <c r="I2967">
        <f t="shared" si="93"/>
        <v>2022</v>
      </c>
    </row>
    <row r="2968" spans="1:9" x14ac:dyDescent="0.15">
      <c r="A2968" t="s">
        <v>3072</v>
      </c>
      <c r="B2968" t="s">
        <v>19</v>
      </c>
      <c r="C2968" s="3">
        <v>0.1</v>
      </c>
      <c r="D2968" s="2">
        <v>44742.808610102664</v>
      </c>
      <c r="E2968" s="8">
        <f>(SUMIF(Invoice_Line_Items!B:B,Invoices!A2968,Invoice_Line_Items!G:G))</f>
        <v>528.59999999999991</v>
      </c>
      <c r="F2968" s="8">
        <f>(SUMIF(Invoice_Line_Items!B:B,Invoices!A2968,Invoice_Line_Items!G:G))*(1-C2968)</f>
        <v>475.73999999999995</v>
      </c>
      <c r="G2968" s="8">
        <f>SUMIF(Invoice_Line_Items!B:B,Invoices!A2968,Invoice_Line_Items!I:I)-(E2968-F2968)</f>
        <v>139.24</v>
      </c>
      <c r="H2968" s="8">
        <f t="shared" si="92"/>
        <v>6</v>
      </c>
      <c r="I2968">
        <f t="shared" si="93"/>
        <v>2022</v>
      </c>
    </row>
    <row r="2969" spans="1:9" x14ac:dyDescent="0.15">
      <c r="A2969" t="s">
        <v>3073</v>
      </c>
      <c r="B2969" t="s">
        <v>19</v>
      </c>
      <c r="C2969" s="3">
        <v>0</v>
      </c>
      <c r="D2969" s="2">
        <v>44742.92748993884</v>
      </c>
      <c r="E2969" s="8">
        <f>(SUMIF(Invoice_Line_Items!B:B,Invoices!A2969,Invoice_Line_Items!G:G))</f>
        <v>2785.0999999999995</v>
      </c>
      <c r="F2969" s="8">
        <f>(SUMIF(Invoice_Line_Items!B:B,Invoices!A2969,Invoice_Line_Items!G:G))*(1-C2969)</f>
        <v>2785.0999999999995</v>
      </c>
      <c r="G2969" s="8">
        <f>SUMIF(Invoice_Line_Items!B:B,Invoices!A2969,Invoice_Line_Items!I:I)-(E2969-F2969)</f>
        <v>1017.7000000000002</v>
      </c>
      <c r="H2969" s="8">
        <f t="shared" si="92"/>
        <v>6</v>
      </c>
      <c r="I2969">
        <f t="shared" si="93"/>
        <v>2022</v>
      </c>
    </row>
    <row r="2970" spans="1:9" x14ac:dyDescent="0.15">
      <c r="A2970" t="s">
        <v>3074</v>
      </c>
      <c r="B2970" t="s">
        <v>22</v>
      </c>
      <c r="C2970" s="3">
        <v>0</v>
      </c>
      <c r="D2970" s="2">
        <v>44743.130509203547</v>
      </c>
      <c r="E2970" s="8">
        <f>(SUMIF(Invoice_Line_Items!B:B,Invoices!A2970,Invoice_Line_Items!G:G))</f>
        <v>2006.8999999999999</v>
      </c>
      <c r="F2970" s="8">
        <f>(SUMIF(Invoice_Line_Items!B:B,Invoices!A2970,Invoice_Line_Items!G:G))*(1-C2970)</f>
        <v>2006.8999999999999</v>
      </c>
      <c r="G2970" s="8">
        <f>SUMIF(Invoice_Line_Items!B:B,Invoices!A2970,Invoice_Line_Items!I:I)-(E2970-F2970)</f>
        <v>770.39999999999986</v>
      </c>
      <c r="H2970" s="8">
        <f t="shared" si="92"/>
        <v>7</v>
      </c>
      <c r="I2970">
        <f t="shared" si="93"/>
        <v>2022</v>
      </c>
    </row>
    <row r="2971" spans="1:9" x14ac:dyDescent="0.15">
      <c r="A2971" t="s">
        <v>3075</v>
      </c>
      <c r="B2971" t="s">
        <v>20</v>
      </c>
      <c r="C2971" s="3">
        <v>0</v>
      </c>
      <c r="D2971" s="2">
        <v>44743.386255165766</v>
      </c>
      <c r="E2971" s="8">
        <f>(SUMIF(Invoice_Line_Items!B:B,Invoices!A2971,Invoice_Line_Items!G:G))</f>
        <v>62.649999999999991</v>
      </c>
      <c r="F2971" s="8">
        <f>(SUMIF(Invoice_Line_Items!B:B,Invoices!A2971,Invoice_Line_Items!G:G))*(1-C2971)</f>
        <v>62.649999999999991</v>
      </c>
      <c r="G2971" s="8">
        <f>SUMIF(Invoice_Line_Items!B:B,Invoices!A2971,Invoice_Line_Items!I:I)-(E2971-F2971)</f>
        <v>37.399999999999991</v>
      </c>
      <c r="H2971" s="8">
        <f t="shared" si="92"/>
        <v>7</v>
      </c>
      <c r="I2971">
        <f t="shared" si="93"/>
        <v>2022</v>
      </c>
    </row>
    <row r="2972" spans="1:9" x14ac:dyDescent="0.15">
      <c r="A2972" t="s">
        <v>3076</v>
      </c>
      <c r="B2972" t="s">
        <v>22</v>
      </c>
      <c r="C2972" s="3">
        <v>0</v>
      </c>
      <c r="D2972" s="2">
        <v>44743.629458847929</v>
      </c>
      <c r="E2972" s="8">
        <f>(SUMIF(Invoice_Line_Items!B:B,Invoices!A2972,Invoice_Line_Items!G:G))</f>
        <v>175.25</v>
      </c>
      <c r="F2972" s="8">
        <f>(SUMIF(Invoice_Line_Items!B:B,Invoices!A2972,Invoice_Line_Items!G:G))*(1-C2972)</f>
        <v>175.25</v>
      </c>
      <c r="G2972" s="8">
        <f>SUMIF(Invoice_Line_Items!B:B,Invoices!A2972,Invoice_Line_Items!I:I)-(E2972-F2972)</f>
        <v>99.749999999999986</v>
      </c>
      <c r="H2972" s="8">
        <f t="shared" si="92"/>
        <v>7</v>
      </c>
      <c r="I2972">
        <f t="shared" si="93"/>
        <v>2022</v>
      </c>
    </row>
    <row r="2973" spans="1:9" x14ac:dyDescent="0.15">
      <c r="A2973" t="s">
        <v>3077</v>
      </c>
      <c r="B2973" t="s">
        <v>19</v>
      </c>
      <c r="C2973" s="3">
        <v>0</v>
      </c>
      <c r="D2973" s="2">
        <v>44744.079144439456</v>
      </c>
      <c r="E2973" s="8">
        <f>(SUMIF(Invoice_Line_Items!B:B,Invoices!A2973,Invoice_Line_Items!G:G))</f>
        <v>333.5</v>
      </c>
      <c r="F2973" s="8">
        <f>(SUMIF(Invoice_Line_Items!B:B,Invoices!A2973,Invoice_Line_Items!G:G))*(1-C2973)</f>
        <v>333.5</v>
      </c>
      <c r="G2973" s="8">
        <f>SUMIF(Invoice_Line_Items!B:B,Invoices!A2973,Invoice_Line_Items!I:I)-(E2973-F2973)</f>
        <v>136.94999999999999</v>
      </c>
      <c r="H2973" s="8">
        <f t="shared" si="92"/>
        <v>7</v>
      </c>
      <c r="I2973">
        <f t="shared" si="93"/>
        <v>2022</v>
      </c>
    </row>
    <row r="2974" spans="1:9" x14ac:dyDescent="0.15">
      <c r="A2974" t="s">
        <v>3078</v>
      </c>
      <c r="B2974" t="s">
        <v>19</v>
      </c>
      <c r="C2974" s="3">
        <v>0</v>
      </c>
      <c r="D2974" s="2">
        <v>44744.449373346477</v>
      </c>
      <c r="E2974" s="8">
        <f>(SUMIF(Invoice_Line_Items!B:B,Invoices!A2974,Invoice_Line_Items!G:G))</f>
        <v>845.25</v>
      </c>
      <c r="F2974" s="8">
        <f>(SUMIF(Invoice_Line_Items!B:B,Invoices!A2974,Invoice_Line_Items!G:G))*(1-C2974)</f>
        <v>845.25</v>
      </c>
      <c r="G2974" s="8">
        <f>SUMIF(Invoice_Line_Items!B:B,Invoices!A2974,Invoice_Line_Items!I:I)-(E2974-F2974)</f>
        <v>296.55</v>
      </c>
      <c r="H2974" s="8">
        <f t="shared" si="92"/>
        <v>7</v>
      </c>
      <c r="I2974">
        <f t="shared" si="93"/>
        <v>2022</v>
      </c>
    </row>
    <row r="2975" spans="1:9" x14ac:dyDescent="0.15">
      <c r="A2975" t="s">
        <v>3079</v>
      </c>
      <c r="B2975" t="s">
        <v>29</v>
      </c>
      <c r="C2975" s="3">
        <v>0</v>
      </c>
      <c r="D2975" s="2">
        <v>44744.463290347296</v>
      </c>
      <c r="E2975" s="8">
        <f>(SUMIF(Invoice_Line_Items!B:B,Invoices!A2975,Invoice_Line_Items!G:G))</f>
        <v>452.3</v>
      </c>
      <c r="F2975" s="8">
        <f>(SUMIF(Invoice_Line_Items!B:B,Invoices!A2975,Invoice_Line_Items!G:G))*(1-C2975)</f>
        <v>452.3</v>
      </c>
      <c r="G2975" s="8">
        <f>SUMIF(Invoice_Line_Items!B:B,Invoices!A2975,Invoice_Line_Items!I:I)-(E2975-F2975)</f>
        <v>152.84999999999997</v>
      </c>
      <c r="H2975" s="8">
        <f t="shared" si="92"/>
        <v>7</v>
      </c>
      <c r="I2975">
        <f t="shared" si="93"/>
        <v>2022</v>
      </c>
    </row>
    <row r="2976" spans="1:9" x14ac:dyDescent="0.15">
      <c r="A2976" t="s">
        <v>3080</v>
      </c>
      <c r="B2976" t="s">
        <v>20</v>
      </c>
      <c r="C2976" s="3">
        <v>0</v>
      </c>
      <c r="D2976" s="2">
        <v>44744.801505159805</v>
      </c>
      <c r="E2976" s="8">
        <f>(SUMIF(Invoice_Line_Items!B:B,Invoices!A2976,Invoice_Line_Items!G:G))</f>
        <v>7619.4</v>
      </c>
      <c r="F2976" s="8">
        <f>(SUMIF(Invoice_Line_Items!B:B,Invoices!A2976,Invoice_Line_Items!G:G))*(1-C2976)</f>
        <v>7619.4</v>
      </c>
      <c r="G2976" s="8">
        <f>SUMIF(Invoice_Line_Items!B:B,Invoices!A2976,Invoice_Line_Items!I:I)-(E2976-F2976)</f>
        <v>3143.9</v>
      </c>
      <c r="H2976" s="8">
        <f t="shared" si="92"/>
        <v>7</v>
      </c>
      <c r="I2976">
        <f t="shared" si="93"/>
        <v>2022</v>
      </c>
    </row>
    <row r="2977" spans="1:9" x14ac:dyDescent="0.15">
      <c r="A2977" t="s">
        <v>3081</v>
      </c>
      <c r="B2977" t="s">
        <v>25</v>
      </c>
      <c r="C2977" s="3">
        <v>0</v>
      </c>
      <c r="D2977" s="2">
        <v>44745.223499141241</v>
      </c>
      <c r="E2977" s="8">
        <f>(SUMIF(Invoice_Line_Items!B:B,Invoices!A2977,Invoice_Line_Items!G:G))</f>
        <v>459.75</v>
      </c>
      <c r="F2977" s="8">
        <f>(SUMIF(Invoice_Line_Items!B:B,Invoices!A2977,Invoice_Line_Items!G:G))*(1-C2977)</f>
        <v>459.75</v>
      </c>
      <c r="G2977" s="8">
        <f>SUMIF(Invoice_Line_Items!B:B,Invoices!A2977,Invoice_Line_Items!I:I)-(E2977-F2977)</f>
        <v>226.65</v>
      </c>
      <c r="H2977" s="8">
        <f t="shared" si="92"/>
        <v>7</v>
      </c>
      <c r="I2977">
        <f t="shared" si="93"/>
        <v>2022</v>
      </c>
    </row>
    <row r="2978" spans="1:9" x14ac:dyDescent="0.15">
      <c r="A2978" t="s">
        <v>3082</v>
      </c>
      <c r="B2978" t="s">
        <v>24</v>
      </c>
      <c r="C2978" s="3">
        <v>0</v>
      </c>
      <c r="D2978" s="2">
        <v>44745.651947233564</v>
      </c>
      <c r="E2978" s="8">
        <f>(SUMIF(Invoice_Line_Items!B:B,Invoices!A2978,Invoice_Line_Items!G:G))</f>
        <v>1676.8500000000001</v>
      </c>
      <c r="F2978" s="8">
        <f>(SUMIF(Invoice_Line_Items!B:B,Invoices!A2978,Invoice_Line_Items!G:G))*(1-C2978)</f>
        <v>1676.8500000000001</v>
      </c>
      <c r="G2978" s="8">
        <f>SUMIF(Invoice_Line_Items!B:B,Invoices!A2978,Invoice_Line_Items!I:I)-(E2978-F2978)</f>
        <v>570.65</v>
      </c>
      <c r="H2978" s="8">
        <f t="shared" si="92"/>
        <v>7</v>
      </c>
      <c r="I2978">
        <f t="shared" si="93"/>
        <v>2022</v>
      </c>
    </row>
    <row r="2979" spans="1:9" x14ac:dyDescent="0.15">
      <c r="A2979" t="s">
        <v>3083</v>
      </c>
      <c r="B2979" t="s">
        <v>20</v>
      </c>
      <c r="C2979" s="3">
        <v>0</v>
      </c>
      <c r="D2979" s="2">
        <v>44745.670200907727</v>
      </c>
      <c r="E2979" s="8">
        <f>(SUMIF(Invoice_Line_Items!B:B,Invoices!A2979,Invoice_Line_Items!G:G))</f>
        <v>279.29999999999995</v>
      </c>
      <c r="F2979" s="8">
        <f>(SUMIF(Invoice_Line_Items!B:B,Invoices!A2979,Invoice_Line_Items!G:G))*(1-C2979)</f>
        <v>279.29999999999995</v>
      </c>
      <c r="G2979" s="8">
        <f>SUMIF(Invoice_Line_Items!B:B,Invoices!A2979,Invoice_Line_Items!I:I)-(E2979-F2979)</f>
        <v>104.29999999999998</v>
      </c>
      <c r="H2979" s="8">
        <f t="shared" si="92"/>
        <v>7</v>
      </c>
      <c r="I2979">
        <f t="shared" si="93"/>
        <v>2022</v>
      </c>
    </row>
    <row r="2980" spans="1:9" x14ac:dyDescent="0.15">
      <c r="A2980" t="s">
        <v>3084</v>
      </c>
      <c r="B2980" t="s">
        <v>17</v>
      </c>
      <c r="C2980" s="3">
        <v>0.1</v>
      </c>
      <c r="D2980" s="2">
        <v>44745.754582967827</v>
      </c>
      <c r="E2980" s="8">
        <f>(SUMIF(Invoice_Line_Items!B:B,Invoices!A2980,Invoice_Line_Items!G:G))</f>
        <v>1875.05</v>
      </c>
      <c r="F2980" s="8">
        <f>(SUMIF(Invoice_Line_Items!B:B,Invoices!A2980,Invoice_Line_Items!G:G))*(1-C2980)</f>
        <v>1687.5450000000001</v>
      </c>
      <c r="G2980" s="8">
        <f>SUMIF(Invoice_Line_Items!B:B,Invoices!A2980,Invoice_Line_Items!I:I)-(E2980-F2980)</f>
        <v>521.64500000000021</v>
      </c>
      <c r="H2980" s="8">
        <f t="shared" si="92"/>
        <v>7</v>
      </c>
      <c r="I2980">
        <f t="shared" si="93"/>
        <v>2022</v>
      </c>
    </row>
    <row r="2981" spans="1:9" x14ac:dyDescent="0.15">
      <c r="A2981" t="s">
        <v>3085</v>
      </c>
      <c r="B2981" t="s">
        <v>17</v>
      </c>
      <c r="C2981" s="3">
        <v>0</v>
      </c>
      <c r="D2981" s="2">
        <v>44746.198221869709</v>
      </c>
      <c r="E2981" s="8">
        <f>(SUMIF(Invoice_Line_Items!B:B,Invoices!A2981,Invoice_Line_Items!G:G))</f>
        <v>2357.5</v>
      </c>
      <c r="F2981" s="8">
        <f>(SUMIF(Invoice_Line_Items!B:B,Invoices!A2981,Invoice_Line_Items!G:G))*(1-C2981)</f>
        <v>2357.5</v>
      </c>
      <c r="G2981" s="8">
        <f>SUMIF(Invoice_Line_Items!B:B,Invoices!A2981,Invoice_Line_Items!I:I)-(E2981-F2981)</f>
        <v>820.00000000000011</v>
      </c>
      <c r="H2981" s="8">
        <f t="shared" si="92"/>
        <v>7</v>
      </c>
      <c r="I2981">
        <f t="shared" si="93"/>
        <v>2022</v>
      </c>
    </row>
    <row r="2982" spans="1:9" x14ac:dyDescent="0.15">
      <c r="A2982" t="s">
        <v>3086</v>
      </c>
      <c r="B2982" t="s">
        <v>23</v>
      </c>
      <c r="C2982" s="3">
        <v>0</v>
      </c>
      <c r="D2982" s="2">
        <v>44746.206396539237</v>
      </c>
      <c r="E2982" s="8">
        <f>(SUMIF(Invoice_Line_Items!B:B,Invoices!A2982,Invoice_Line_Items!G:G))</f>
        <v>230.1</v>
      </c>
      <c r="F2982" s="8">
        <f>(SUMIF(Invoice_Line_Items!B:B,Invoices!A2982,Invoice_Line_Items!G:G))*(1-C2982)</f>
        <v>230.1</v>
      </c>
      <c r="G2982" s="8">
        <f>SUMIF(Invoice_Line_Items!B:B,Invoices!A2982,Invoice_Line_Items!I:I)-(E2982-F2982)</f>
        <v>102.1</v>
      </c>
      <c r="H2982" s="8">
        <f t="shared" si="92"/>
        <v>7</v>
      </c>
      <c r="I2982">
        <f t="shared" si="93"/>
        <v>2022</v>
      </c>
    </row>
    <row r="2983" spans="1:9" x14ac:dyDescent="0.15">
      <c r="A2983" t="s">
        <v>3087</v>
      </c>
      <c r="B2983" t="s">
        <v>20</v>
      </c>
      <c r="C2983" s="3">
        <v>0.1</v>
      </c>
      <c r="D2983" s="2">
        <v>44746.521866470102</v>
      </c>
      <c r="E2983" s="8">
        <f>(SUMIF(Invoice_Line_Items!B:B,Invoices!A2983,Invoice_Line_Items!G:G))</f>
        <v>568.75</v>
      </c>
      <c r="F2983" s="8">
        <f>(SUMIF(Invoice_Line_Items!B:B,Invoices!A2983,Invoice_Line_Items!G:G))*(1-C2983)</f>
        <v>511.875</v>
      </c>
      <c r="G2983" s="8">
        <f>SUMIF(Invoice_Line_Items!B:B,Invoices!A2983,Invoice_Line_Items!I:I)-(E2983-F2983)</f>
        <v>153.32500000000002</v>
      </c>
      <c r="H2983" s="8">
        <f t="shared" si="92"/>
        <v>7</v>
      </c>
      <c r="I2983">
        <f t="shared" si="93"/>
        <v>2022</v>
      </c>
    </row>
    <row r="2984" spans="1:9" x14ac:dyDescent="0.15">
      <c r="A2984" t="s">
        <v>3088</v>
      </c>
      <c r="B2984" t="s">
        <v>25</v>
      </c>
      <c r="C2984" s="3">
        <v>0</v>
      </c>
      <c r="D2984" s="2">
        <v>44746.575687539153</v>
      </c>
      <c r="E2984" s="8">
        <f>(SUMIF(Invoice_Line_Items!B:B,Invoices!A2984,Invoice_Line_Items!G:G))</f>
        <v>86.55</v>
      </c>
      <c r="F2984" s="8">
        <f>(SUMIF(Invoice_Line_Items!B:B,Invoices!A2984,Invoice_Line_Items!G:G))*(1-C2984)</f>
        <v>86.55</v>
      </c>
      <c r="G2984" s="8">
        <f>SUMIF(Invoice_Line_Items!B:B,Invoices!A2984,Invoice_Line_Items!I:I)-(E2984-F2984)</f>
        <v>28.799999999999994</v>
      </c>
      <c r="H2984" s="8">
        <f t="shared" si="92"/>
        <v>7</v>
      </c>
      <c r="I2984">
        <f t="shared" si="93"/>
        <v>2022</v>
      </c>
    </row>
    <row r="2985" spans="1:9" x14ac:dyDescent="0.15">
      <c r="A2985" t="s">
        <v>3089</v>
      </c>
      <c r="B2985" t="s">
        <v>17</v>
      </c>
      <c r="C2985" s="3">
        <v>0.2</v>
      </c>
      <c r="D2985" s="2">
        <v>44746.81789908174</v>
      </c>
      <c r="E2985" s="8">
        <f>(SUMIF(Invoice_Line_Items!B:B,Invoices!A2985,Invoice_Line_Items!G:G))</f>
        <v>1067.1500000000001</v>
      </c>
      <c r="F2985" s="8">
        <f>(SUMIF(Invoice_Line_Items!B:B,Invoices!A2985,Invoice_Line_Items!G:G))*(1-C2985)</f>
        <v>853.72000000000014</v>
      </c>
      <c r="G2985" s="8">
        <f>SUMIF(Invoice_Line_Items!B:B,Invoices!A2985,Invoice_Line_Items!I:I)-(E2985-F2985)</f>
        <v>199.26999999999998</v>
      </c>
      <c r="H2985" s="8">
        <f t="shared" si="92"/>
        <v>7</v>
      </c>
      <c r="I2985">
        <f t="shared" si="93"/>
        <v>2022</v>
      </c>
    </row>
    <row r="2986" spans="1:9" x14ac:dyDescent="0.15">
      <c r="A2986" t="s">
        <v>3090</v>
      </c>
      <c r="B2986" t="s">
        <v>19</v>
      </c>
      <c r="C2986" s="3">
        <v>0</v>
      </c>
      <c r="D2986" s="2">
        <v>44747.294198216143</v>
      </c>
      <c r="E2986" s="8">
        <f>(SUMIF(Invoice_Line_Items!B:B,Invoices!A2986,Invoice_Line_Items!G:G))</f>
        <v>361.65</v>
      </c>
      <c r="F2986" s="8">
        <f>(SUMIF(Invoice_Line_Items!B:B,Invoices!A2986,Invoice_Line_Items!G:G))*(1-C2986)</f>
        <v>361.65</v>
      </c>
      <c r="G2986" s="8">
        <f>SUMIF(Invoice_Line_Items!B:B,Invoices!A2986,Invoice_Line_Items!I:I)-(E2986-F2986)</f>
        <v>126.59999999999998</v>
      </c>
      <c r="H2986" s="8">
        <f t="shared" si="92"/>
        <v>7</v>
      </c>
      <c r="I2986">
        <f t="shared" si="93"/>
        <v>2022</v>
      </c>
    </row>
    <row r="2987" spans="1:9" x14ac:dyDescent="0.15">
      <c r="A2987" t="s">
        <v>3091</v>
      </c>
      <c r="B2987" t="s">
        <v>17</v>
      </c>
      <c r="C2987" s="3">
        <v>0</v>
      </c>
      <c r="D2987" s="2">
        <v>44747.530669012107</v>
      </c>
      <c r="E2987" s="8">
        <f>(SUMIF(Invoice_Line_Items!B:B,Invoices!A2987,Invoice_Line_Items!G:G))</f>
        <v>3891.4999999999995</v>
      </c>
      <c r="F2987" s="8">
        <f>(SUMIF(Invoice_Line_Items!B:B,Invoices!A2987,Invoice_Line_Items!G:G))*(1-C2987)</f>
        <v>3891.4999999999995</v>
      </c>
      <c r="G2987" s="8">
        <f>SUMIF(Invoice_Line_Items!B:B,Invoices!A2987,Invoice_Line_Items!I:I)-(E2987-F2987)</f>
        <v>1374.7999999999993</v>
      </c>
      <c r="H2987" s="8">
        <f t="shared" si="92"/>
        <v>7</v>
      </c>
      <c r="I2987">
        <f t="shared" si="93"/>
        <v>2022</v>
      </c>
    </row>
    <row r="2988" spans="1:9" x14ac:dyDescent="0.15">
      <c r="A2988" t="s">
        <v>3092</v>
      </c>
      <c r="B2988" t="s">
        <v>17</v>
      </c>
      <c r="C2988" s="3">
        <v>0.1</v>
      </c>
      <c r="D2988" s="2">
        <v>44747.818110545602</v>
      </c>
      <c r="E2988" s="8">
        <f>(SUMIF(Invoice_Line_Items!B:B,Invoices!A2988,Invoice_Line_Items!G:G))</f>
        <v>8.9499999999999993</v>
      </c>
      <c r="F2988" s="8">
        <f>(SUMIF(Invoice_Line_Items!B:B,Invoices!A2988,Invoice_Line_Items!G:G))*(1-C2988)</f>
        <v>8.0549999999999997</v>
      </c>
      <c r="G2988" s="8">
        <f>SUMIF(Invoice_Line_Items!B:B,Invoices!A2988,Invoice_Line_Items!I:I)-(E2988-F2988)</f>
        <v>4.8049999999999997</v>
      </c>
      <c r="H2988" s="8">
        <f t="shared" si="92"/>
        <v>7</v>
      </c>
      <c r="I2988">
        <f t="shared" si="93"/>
        <v>2022</v>
      </c>
    </row>
    <row r="2989" spans="1:9" x14ac:dyDescent="0.15">
      <c r="A2989" t="s">
        <v>3093</v>
      </c>
      <c r="B2989" t="s">
        <v>19</v>
      </c>
      <c r="C2989" s="3">
        <v>0</v>
      </c>
      <c r="D2989" s="2">
        <v>44747.927382153204</v>
      </c>
      <c r="E2989" s="8">
        <f>(SUMIF(Invoice_Line_Items!B:B,Invoices!A2989,Invoice_Line_Items!G:G))</f>
        <v>2625.85</v>
      </c>
      <c r="F2989" s="8">
        <f>(SUMIF(Invoice_Line_Items!B:B,Invoices!A2989,Invoice_Line_Items!G:G))*(1-C2989)</f>
        <v>2625.85</v>
      </c>
      <c r="G2989" s="8">
        <f>SUMIF(Invoice_Line_Items!B:B,Invoices!A2989,Invoice_Line_Items!I:I)-(E2989-F2989)</f>
        <v>826.0999999999998</v>
      </c>
      <c r="H2989" s="8">
        <f t="shared" si="92"/>
        <v>7</v>
      </c>
      <c r="I2989">
        <f t="shared" si="93"/>
        <v>2022</v>
      </c>
    </row>
    <row r="2990" spans="1:9" x14ac:dyDescent="0.15">
      <c r="A2990" t="s">
        <v>3094</v>
      </c>
      <c r="B2990" t="s">
        <v>17</v>
      </c>
      <c r="C2990" s="3">
        <v>0.1</v>
      </c>
      <c r="D2990" s="2">
        <v>44748.017549947377</v>
      </c>
      <c r="E2990" s="8">
        <f>(SUMIF(Invoice_Line_Items!B:B,Invoices!A2990,Invoice_Line_Items!G:G))</f>
        <v>149.75</v>
      </c>
      <c r="F2990" s="8">
        <f>(SUMIF(Invoice_Line_Items!B:B,Invoices!A2990,Invoice_Line_Items!G:G))*(1-C2990)</f>
        <v>134.77500000000001</v>
      </c>
      <c r="G2990" s="8">
        <f>SUMIF(Invoice_Line_Items!B:B,Invoices!A2990,Invoice_Line_Items!I:I)-(E2990-F2990)</f>
        <v>60.025000000000006</v>
      </c>
      <c r="H2990" s="8">
        <f t="shared" si="92"/>
        <v>7</v>
      </c>
      <c r="I2990">
        <f t="shared" si="93"/>
        <v>2022</v>
      </c>
    </row>
    <row r="2991" spans="1:9" x14ac:dyDescent="0.15">
      <c r="A2991" t="s">
        <v>3095</v>
      </c>
      <c r="B2991" t="s">
        <v>21</v>
      </c>
      <c r="C2991" s="3">
        <v>0.1</v>
      </c>
      <c r="D2991" s="2">
        <v>44748.489607068368</v>
      </c>
      <c r="E2991" s="8">
        <f>(SUMIF(Invoice_Line_Items!B:B,Invoices!A2991,Invoice_Line_Items!G:G))</f>
        <v>3242.85</v>
      </c>
      <c r="F2991" s="8">
        <f>(SUMIF(Invoice_Line_Items!B:B,Invoices!A2991,Invoice_Line_Items!G:G))*(1-C2991)</f>
        <v>2918.5650000000001</v>
      </c>
      <c r="G2991" s="8">
        <f>SUMIF(Invoice_Line_Items!B:B,Invoices!A2991,Invoice_Line_Items!I:I)-(E2991-F2991)</f>
        <v>699.06500000000005</v>
      </c>
      <c r="H2991" s="8">
        <f t="shared" si="92"/>
        <v>7</v>
      </c>
      <c r="I2991">
        <f t="shared" si="93"/>
        <v>2022</v>
      </c>
    </row>
    <row r="2992" spans="1:9" x14ac:dyDescent="0.15">
      <c r="A2992" t="s">
        <v>3096</v>
      </c>
      <c r="B2992" t="s">
        <v>21</v>
      </c>
      <c r="C2992" s="3">
        <v>0</v>
      </c>
      <c r="D2992" s="2">
        <v>44748.93458085051</v>
      </c>
      <c r="E2992" s="8">
        <f>(SUMIF(Invoice_Line_Items!B:B,Invoices!A2992,Invoice_Line_Items!G:G))</f>
        <v>1400.8500000000001</v>
      </c>
      <c r="F2992" s="8">
        <f>(SUMIF(Invoice_Line_Items!B:B,Invoices!A2992,Invoice_Line_Items!G:G))*(1-C2992)</f>
        <v>1400.8500000000001</v>
      </c>
      <c r="G2992" s="8">
        <f>SUMIF(Invoice_Line_Items!B:B,Invoices!A2992,Invoice_Line_Items!I:I)-(E2992-F2992)</f>
        <v>621.70000000000005</v>
      </c>
      <c r="H2992" s="8">
        <f t="shared" si="92"/>
        <v>7</v>
      </c>
      <c r="I2992">
        <f t="shared" si="93"/>
        <v>2022</v>
      </c>
    </row>
    <row r="2993" spans="1:9" x14ac:dyDescent="0.15">
      <c r="A2993" t="s">
        <v>3097</v>
      </c>
      <c r="B2993" t="s">
        <v>22</v>
      </c>
      <c r="C2993" s="3">
        <v>0</v>
      </c>
      <c r="D2993" s="2">
        <v>44749.040968419431</v>
      </c>
      <c r="E2993" s="8">
        <f>(SUMIF(Invoice_Line_Items!B:B,Invoices!A2993,Invoice_Line_Items!G:G))</f>
        <v>568.9</v>
      </c>
      <c r="F2993" s="8">
        <f>(SUMIF(Invoice_Line_Items!B:B,Invoices!A2993,Invoice_Line_Items!G:G))*(1-C2993)</f>
        <v>568.9</v>
      </c>
      <c r="G2993" s="8">
        <f>SUMIF(Invoice_Line_Items!B:B,Invoices!A2993,Invoice_Line_Items!I:I)-(E2993-F2993)</f>
        <v>201.8</v>
      </c>
      <c r="H2993" s="8">
        <f t="shared" si="92"/>
        <v>7</v>
      </c>
      <c r="I2993">
        <f t="shared" si="93"/>
        <v>2022</v>
      </c>
    </row>
    <row r="2994" spans="1:9" x14ac:dyDescent="0.15">
      <c r="A2994" t="s">
        <v>3098</v>
      </c>
      <c r="B2994" t="s">
        <v>25</v>
      </c>
      <c r="C2994" s="3">
        <v>0</v>
      </c>
      <c r="D2994" s="2">
        <v>44749.380265187021</v>
      </c>
      <c r="E2994" s="8">
        <f>(SUMIF(Invoice_Line_Items!B:B,Invoices!A2994,Invoice_Line_Items!G:G))</f>
        <v>4247.6999999999989</v>
      </c>
      <c r="F2994" s="8">
        <f>(SUMIF(Invoice_Line_Items!B:B,Invoices!A2994,Invoice_Line_Items!G:G))*(1-C2994)</f>
        <v>4247.6999999999989</v>
      </c>
      <c r="G2994" s="8">
        <f>SUMIF(Invoice_Line_Items!B:B,Invoices!A2994,Invoice_Line_Items!I:I)-(E2994-F2994)</f>
        <v>1389.3999999999994</v>
      </c>
      <c r="H2994" s="8">
        <f t="shared" si="92"/>
        <v>7</v>
      </c>
      <c r="I2994">
        <f t="shared" si="93"/>
        <v>2022</v>
      </c>
    </row>
    <row r="2995" spans="1:9" x14ac:dyDescent="0.15">
      <c r="A2995" t="s">
        <v>3099</v>
      </c>
      <c r="B2995" t="s">
        <v>17</v>
      </c>
      <c r="C2995" s="3">
        <v>0</v>
      </c>
      <c r="D2995" s="2">
        <v>44749.538063812863</v>
      </c>
      <c r="E2995" s="8">
        <f>(SUMIF(Invoice_Line_Items!B:B,Invoices!A2995,Invoice_Line_Items!G:G))</f>
        <v>1497.5</v>
      </c>
      <c r="F2995" s="8">
        <f>(SUMIF(Invoice_Line_Items!B:B,Invoices!A2995,Invoice_Line_Items!G:G))*(1-C2995)</f>
        <v>1497.5</v>
      </c>
      <c r="G2995" s="8">
        <f>SUMIF(Invoice_Line_Items!B:B,Invoices!A2995,Invoice_Line_Items!I:I)-(E2995-F2995)</f>
        <v>750</v>
      </c>
      <c r="H2995" s="8">
        <f t="shared" si="92"/>
        <v>7</v>
      </c>
      <c r="I2995">
        <f t="shared" si="93"/>
        <v>2022</v>
      </c>
    </row>
    <row r="2996" spans="1:9" x14ac:dyDescent="0.15">
      <c r="A2996" t="s">
        <v>3100</v>
      </c>
      <c r="B2996" t="s">
        <v>29</v>
      </c>
      <c r="C2996" s="3">
        <v>0</v>
      </c>
      <c r="D2996" s="2">
        <v>44749.939532605669</v>
      </c>
      <c r="E2996" s="8">
        <f>(SUMIF(Invoice_Line_Items!B:B,Invoices!A2996,Invoice_Line_Items!G:G))</f>
        <v>1467.5500000000002</v>
      </c>
      <c r="F2996" s="8">
        <f>(SUMIF(Invoice_Line_Items!B:B,Invoices!A2996,Invoice_Line_Items!G:G))*(1-C2996)</f>
        <v>1467.5500000000002</v>
      </c>
      <c r="G2996" s="8">
        <f>SUMIF(Invoice_Line_Items!B:B,Invoices!A2996,Invoice_Line_Items!I:I)-(E2996-F2996)</f>
        <v>608.35</v>
      </c>
      <c r="H2996" s="8">
        <f t="shared" si="92"/>
        <v>7</v>
      </c>
      <c r="I2996">
        <f t="shared" si="93"/>
        <v>2022</v>
      </c>
    </row>
    <row r="2997" spans="1:9" x14ac:dyDescent="0.15">
      <c r="A2997" t="s">
        <v>3101</v>
      </c>
      <c r="B2997" t="s">
        <v>18</v>
      </c>
      <c r="C2997" s="3">
        <v>0</v>
      </c>
      <c r="D2997" s="2">
        <v>44750.26970288789</v>
      </c>
      <c r="E2997" s="8">
        <f>(SUMIF(Invoice_Line_Items!B:B,Invoices!A2997,Invoice_Line_Items!G:G))</f>
        <v>1662.8500000000001</v>
      </c>
      <c r="F2997" s="8">
        <f>(SUMIF(Invoice_Line_Items!B:B,Invoices!A2997,Invoice_Line_Items!G:G))*(1-C2997)</f>
        <v>1662.8500000000001</v>
      </c>
      <c r="G2997" s="8">
        <f>SUMIF(Invoice_Line_Items!B:B,Invoices!A2997,Invoice_Line_Items!I:I)-(E2997-F2997)</f>
        <v>543.54999999999984</v>
      </c>
      <c r="H2997" s="8">
        <f t="shared" si="92"/>
        <v>7</v>
      </c>
      <c r="I2997">
        <f t="shared" si="93"/>
        <v>2022</v>
      </c>
    </row>
    <row r="2998" spans="1:9" x14ac:dyDescent="0.15">
      <c r="A2998" t="s">
        <v>3102</v>
      </c>
      <c r="B2998" t="s">
        <v>17</v>
      </c>
      <c r="C2998" s="3">
        <v>0</v>
      </c>
      <c r="D2998" s="2">
        <v>44750.363424752119</v>
      </c>
      <c r="E2998" s="8">
        <f>(SUMIF(Invoice_Line_Items!B:B,Invoices!A2998,Invoice_Line_Items!G:G))</f>
        <v>1467.8</v>
      </c>
      <c r="F2998" s="8">
        <f>(SUMIF(Invoice_Line_Items!B:B,Invoices!A2998,Invoice_Line_Items!G:G))*(1-C2998)</f>
        <v>1467.8</v>
      </c>
      <c r="G2998" s="8">
        <f>SUMIF(Invoice_Line_Items!B:B,Invoices!A2998,Invoice_Line_Items!I:I)-(E2998-F2998)</f>
        <v>581.4</v>
      </c>
      <c r="H2998" s="8">
        <f t="shared" si="92"/>
        <v>7</v>
      </c>
      <c r="I2998">
        <f t="shared" si="93"/>
        <v>2022</v>
      </c>
    </row>
    <row r="2999" spans="1:9" x14ac:dyDescent="0.15">
      <c r="A2999" t="s">
        <v>3103</v>
      </c>
      <c r="B2999" t="s">
        <v>24</v>
      </c>
      <c r="C2999" s="3">
        <v>0</v>
      </c>
      <c r="D2999" s="2">
        <v>44750.502386796245</v>
      </c>
      <c r="E2999" s="8">
        <f>(SUMIF(Invoice_Line_Items!B:B,Invoices!A2999,Invoice_Line_Items!G:G))</f>
        <v>600.25</v>
      </c>
      <c r="F2999" s="8">
        <f>(SUMIF(Invoice_Line_Items!B:B,Invoices!A2999,Invoice_Line_Items!G:G))*(1-C2999)</f>
        <v>600.25</v>
      </c>
      <c r="G2999" s="8">
        <f>SUMIF(Invoice_Line_Items!B:B,Invoices!A2999,Invoice_Line_Items!I:I)-(E2999-F2999)</f>
        <v>162.64999999999998</v>
      </c>
      <c r="H2999" s="8">
        <f t="shared" si="92"/>
        <v>7</v>
      </c>
      <c r="I2999">
        <f t="shared" si="93"/>
        <v>2022</v>
      </c>
    </row>
    <row r="3000" spans="1:9" x14ac:dyDescent="0.15">
      <c r="A3000" t="s">
        <v>3104</v>
      </c>
      <c r="B3000" t="s">
        <v>19</v>
      </c>
      <c r="C3000" s="3">
        <v>0.2</v>
      </c>
      <c r="D3000" s="2">
        <v>44750.89181677522</v>
      </c>
      <c r="E3000" s="8">
        <f>(SUMIF(Invoice_Line_Items!B:B,Invoices!A3000,Invoice_Line_Items!G:G))</f>
        <v>672.44999999999993</v>
      </c>
      <c r="F3000" s="8">
        <f>(SUMIF(Invoice_Line_Items!B:B,Invoices!A3000,Invoice_Line_Items!G:G))*(1-C3000)</f>
        <v>537.95999999999992</v>
      </c>
      <c r="G3000" s="8">
        <f>SUMIF(Invoice_Line_Items!B:B,Invoices!A3000,Invoice_Line_Items!I:I)-(E3000-F3000)</f>
        <v>124.15999999999997</v>
      </c>
      <c r="H3000" s="8">
        <f t="shared" si="92"/>
        <v>7</v>
      </c>
      <c r="I3000">
        <f t="shared" si="93"/>
        <v>2022</v>
      </c>
    </row>
    <row r="3001" spans="1:9" x14ac:dyDescent="0.15">
      <c r="A3001" t="s">
        <v>3105</v>
      </c>
      <c r="B3001" t="s">
        <v>18</v>
      </c>
      <c r="C3001" s="3">
        <v>0</v>
      </c>
      <c r="D3001" s="2">
        <v>44750.892543197457</v>
      </c>
      <c r="E3001" s="8">
        <f>(SUMIF(Invoice_Line_Items!B:B,Invoices!A3001,Invoice_Line_Items!G:G))</f>
        <v>9.9499999999999993</v>
      </c>
      <c r="F3001" s="8">
        <f>(SUMIF(Invoice_Line_Items!B:B,Invoices!A3001,Invoice_Line_Items!G:G))*(1-C3001)</f>
        <v>9.9499999999999993</v>
      </c>
      <c r="G3001" s="8">
        <f>SUMIF(Invoice_Line_Items!B:B,Invoices!A3001,Invoice_Line_Items!I:I)-(E3001-F3001)</f>
        <v>1.9499999999999993</v>
      </c>
      <c r="H3001" s="8">
        <f t="shared" si="92"/>
        <v>7</v>
      </c>
      <c r="I3001">
        <f t="shared" si="93"/>
        <v>2022</v>
      </c>
    </row>
    <row r="3002" spans="1:9" x14ac:dyDescent="0.15">
      <c r="A3002" t="s">
        <v>3106</v>
      </c>
      <c r="B3002" t="s">
        <v>17</v>
      </c>
      <c r="C3002" s="3">
        <v>0</v>
      </c>
      <c r="D3002" s="2">
        <v>44751.125745256933</v>
      </c>
      <c r="E3002" s="8">
        <f>(SUMIF(Invoice_Line_Items!B:B,Invoices!A3002,Invoice_Line_Items!G:G))</f>
        <v>553.15</v>
      </c>
      <c r="F3002" s="8">
        <f>(SUMIF(Invoice_Line_Items!B:B,Invoices!A3002,Invoice_Line_Items!G:G))*(1-C3002)</f>
        <v>553.15</v>
      </c>
      <c r="G3002" s="8">
        <f>SUMIF(Invoice_Line_Items!B:B,Invoices!A3002,Invoice_Line_Items!I:I)-(E3002-F3002)</f>
        <v>168.19999999999996</v>
      </c>
      <c r="H3002" s="8">
        <f t="shared" si="92"/>
        <v>7</v>
      </c>
      <c r="I3002">
        <f t="shared" si="93"/>
        <v>2022</v>
      </c>
    </row>
    <row r="3003" spans="1:9" x14ac:dyDescent="0.15">
      <c r="A3003" t="s">
        <v>3107</v>
      </c>
      <c r="B3003" t="s">
        <v>29</v>
      </c>
      <c r="C3003" s="3">
        <v>0</v>
      </c>
      <c r="D3003" s="2">
        <v>44751.177512984497</v>
      </c>
      <c r="E3003" s="8">
        <f>(SUMIF(Invoice_Line_Items!B:B,Invoices!A3003,Invoice_Line_Items!G:G))</f>
        <v>622.1</v>
      </c>
      <c r="F3003" s="8">
        <f>(SUMIF(Invoice_Line_Items!B:B,Invoices!A3003,Invoice_Line_Items!G:G))*(1-C3003)</f>
        <v>622.1</v>
      </c>
      <c r="G3003" s="8">
        <f>SUMIF(Invoice_Line_Items!B:B,Invoices!A3003,Invoice_Line_Items!I:I)-(E3003-F3003)</f>
        <v>251.04999999999995</v>
      </c>
      <c r="H3003" s="8">
        <f t="shared" si="92"/>
        <v>7</v>
      </c>
      <c r="I3003">
        <f t="shared" si="93"/>
        <v>2022</v>
      </c>
    </row>
    <row r="3004" spans="1:9" x14ac:dyDescent="0.15">
      <c r="A3004" t="s">
        <v>3108</v>
      </c>
      <c r="B3004" t="s">
        <v>29</v>
      </c>
      <c r="C3004" s="3">
        <v>0</v>
      </c>
      <c r="D3004" s="2">
        <v>44751.377020288041</v>
      </c>
      <c r="E3004" s="8">
        <f>(SUMIF(Invoice_Line_Items!B:B,Invoices!A3004,Invoice_Line_Items!G:G))</f>
        <v>312.54999999999995</v>
      </c>
      <c r="F3004" s="8">
        <f>(SUMIF(Invoice_Line_Items!B:B,Invoices!A3004,Invoice_Line_Items!G:G))*(1-C3004)</f>
        <v>312.54999999999995</v>
      </c>
      <c r="G3004" s="8">
        <f>SUMIF(Invoice_Line_Items!B:B,Invoices!A3004,Invoice_Line_Items!I:I)-(E3004-F3004)</f>
        <v>100.69999999999997</v>
      </c>
      <c r="H3004" s="8">
        <f t="shared" si="92"/>
        <v>7</v>
      </c>
      <c r="I3004">
        <f t="shared" si="93"/>
        <v>2022</v>
      </c>
    </row>
    <row r="3005" spans="1:9" x14ac:dyDescent="0.15">
      <c r="A3005" t="s">
        <v>3109</v>
      </c>
      <c r="B3005" t="s">
        <v>21</v>
      </c>
      <c r="C3005" s="3">
        <v>0.1</v>
      </c>
      <c r="D3005" s="2">
        <v>44751.698337292284</v>
      </c>
      <c r="E3005" s="8">
        <f>(SUMIF(Invoice_Line_Items!B:B,Invoices!A3005,Invoice_Line_Items!G:G))</f>
        <v>1687.65</v>
      </c>
      <c r="F3005" s="8">
        <f>(SUMIF(Invoice_Line_Items!B:B,Invoices!A3005,Invoice_Line_Items!G:G))*(1-C3005)</f>
        <v>1518.8850000000002</v>
      </c>
      <c r="G3005" s="8">
        <f>SUMIF(Invoice_Line_Items!B:B,Invoices!A3005,Invoice_Line_Items!I:I)-(E3005-F3005)</f>
        <v>456.13500000000022</v>
      </c>
      <c r="H3005" s="8">
        <f t="shared" si="92"/>
        <v>7</v>
      </c>
      <c r="I3005">
        <f t="shared" si="93"/>
        <v>2022</v>
      </c>
    </row>
    <row r="3006" spans="1:9" x14ac:dyDescent="0.15">
      <c r="A3006" t="s">
        <v>3110</v>
      </c>
      <c r="B3006" t="s">
        <v>21</v>
      </c>
      <c r="C3006" s="3">
        <v>0</v>
      </c>
      <c r="D3006" s="2">
        <v>44751.768296173388</v>
      </c>
      <c r="E3006" s="8">
        <f>(SUMIF(Invoice_Line_Items!B:B,Invoices!A3006,Invoice_Line_Items!G:G))</f>
        <v>2749.2</v>
      </c>
      <c r="F3006" s="8">
        <f>(SUMIF(Invoice_Line_Items!B:B,Invoices!A3006,Invoice_Line_Items!G:G))*(1-C3006)</f>
        <v>2749.2</v>
      </c>
      <c r="G3006" s="8">
        <f>SUMIF(Invoice_Line_Items!B:B,Invoices!A3006,Invoice_Line_Items!I:I)-(E3006-F3006)</f>
        <v>886.29999999999973</v>
      </c>
      <c r="H3006" s="8">
        <f t="shared" si="92"/>
        <v>7</v>
      </c>
      <c r="I3006">
        <f t="shared" si="93"/>
        <v>2022</v>
      </c>
    </row>
    <row r="3007" spans="1:9" x14ac:dyDescent="0.15">
      <c r="A3007" t="s">
        <v>3111</v>
      </c>
      <c r="B3007" t="s">
        <v>17</v>
      </c>
      <c r="C3007" s="3">
        <v>0</v>
      </c>
      <c r="D3007" s="2">
        <v>44751.902654294448</v>
      </c>
      <c r="E3007" s="8">
        <f>(SUMIF(Invoice_Line_Items!B:B,Invoices!A3007,Invoice_Line_Items!G:G))</f>
        <v>760.65</v>
      </c>
      <c r="F3007" s="8">
        <f>(SUMIF(Invoice_Line_Items!B:B,Invoices!A3007,Invoice_Line_Items!G:G))*(1-C3007)</f>
        <v>760.65</v>
      </c>
      <c r="G3007" s="8">
        <f>SUMIF(Invoice_Line_Items!B:B,Invoices!A3007,Invoice_Line_Items!I:I)-(E3007-F3007)</f>
        <v>258.69999999999993</v>
      </c>
      <c r="H3007" s="8">
        <f t="shared" si="92"/>
        <v>7</v>
      </c>
      <c r="I3007">
        <f t="shared" si="93"/>
        <v>2022</v>
      </c>
    </row>
    <row r="3008" spans="1:9" x14ac:dyDescent="0.15">
      <c r="A3008" t="s">
        <v>3112</v>
      </c>
      <c r="B3008" t="s">
        <v>21</v>
      </c>
      <c r="C3008" s="3">
        <v>0</v>
      </c>
      <c r="D3008" s="2">
        <v>44751.977414204484</v>
      </c>
      <c r="E3008" s="8">
        <f>(SUMIF(Invoice_Line_Items!B:B,Invoices!A3008,Invoice_Line_Items!G:G))</f>
        <v>2231.0500000000002</v>
      </c>
      <c r="F3008" s="8">
        <f>(SUMIF(Invoice_Line_Items!B:B,Invoices!A3008,Invoice_Line_Items!G:G))*(1-C3008)</f>
        <v>2231.0500000000002</v>
      </c>
      <c r="G3008" s="8">
        <f>SUMIF(Invoice_Line_Items!B:B,Invoices!A3008,Invoice_Line_Items!I:I)-(E3008-F3008)</f>
        <v>826.84999999999991</v>
      </c>
      <c r="H3008" s="8">
        <f t="shared" si="92"/>
        <v>7</v>
      </c>
      <c r="I3008">
        <f t="shared" si="93"/>
        <v>2022</v>
      </c>
    </row>
    <row r="3009" spans="1:9" x14ac:dyDescent="0.15">
      <c r="A3009" t="s">
        <v>3113</v>
      </c>
      <c r="B3009" t="s">
        <v>20</v>
      </c>
      <c r="C3009" s="3">
        <v>0</v>
      </c>
      <c r="D3009" s="2">
        <v>44752.051745131306</v>
      </c>
      <c r="E3009" s="8">
        <f>(SUMIF(Invoice_Line_Items!B:B,Invoices!A3009,Invoice_Line_Items!G:G))</f>
        <v>199.8</v>
      </c>
      <c r="F3009" s="8">
        <f>(SUMIF(Invoice_Line_Items!B:B,Invoices!A3009,Invoice_Line_Items!G:G))*(1-C3009)</f>
        <v>199.8</v>
      </c>
      <c r="G3009" s="8">
        <f>SUMIF(Invoice_Line_Items!B:B,Invoices!A3009,Invoice_Line_Items!I:I)-(E3009-F3009)</f>
        <v>83.550000000000011</v>
      </c>
      <c r="H3009" s="8">
        <f t="shared" si="92"/>
        <v>7</v>
      </c>
      <c r="I3009">
        <f t="shared" si="93"/>
        <v>2022</v>
      </c>
    </row>
    <row r="3010" spans="1:9" x14ac:dyDescent="0.15">
      <c r="A3010" t="s">
        <v>3114</v>
      </c>
      <c r="B3010" t="s">
        <v>17</v>
      </c>
      <c r="C3010" s="3">
        <v>0</v>
      </c>
      <c r="D3010" s="2">
        <v>44752.36863763618</v>
      </c>
      <c r="E3010" s="8">
        <f>(SUMIF(Invoice_Line_Items!B:B,Invoices!A3010,Invoice_Line_Items!G:G))</f>
        <v>6532.8999999999987</v>
      </c>
      <c r="F3010" s="8">
        <f>(SUMIF(Invoice_Line_Items!B:B,Invoices!A3010,Invoice_Line_Items!G:G))*(1-C3010)</f>
        <v>6532.8999999999987</v>
      </c>
      <c r="G3010" s="8">
        <f>SUMIF(Invoice_Line_Items!B:B,Invoices!A3010,Invoice_Line_Items!I:I)-(E3010-F3010)</f>
        <v>2035.0499999999995</v>
      </c>
      <c r="H3010" s="8">
        <f t="shared" si="92"/>
        <v>7</v>
      </c>
      <c r="I3010">
        <f t="shared" si="93"/>
        <v>2022</v>
      </c>
    </row>
    <row r="3011" spans="1:9" x14ac:dyDescent="0.15">
      <c r="A3011" t="s">
        <v>3115</v>
      </c>
      <c r="B3011" t="s">
        <v>19</v>
      </c>
      <c r="C3011" s="3">
        <v>0.1</v>
      </c>
      <c r="D3011" s="2">
        <v>44752.793988557714</v>
      </c>
      <c r="E3011" s="8">
        <f>(SUMIF(Invoice_Line_Items!B:B,Invoices!A3011,Invoice_Line_Items!G:G))</f>
        <v>56.8</v>
      </c>
      <c r="F3011" s="8">
        <f>(SUMIF(Invoice_Line_Items!B:B,Invoices!A3011,Invoice_Line_Items!G:G))*(1-C3011)</f>
        <v>51.12</v>
      </c>
      <c r="G3011" s="8">
        <f>SUMIF(Invoice_Line_Items!B:B,Invoices!A3011,Invoice_Line_Items!I:I)-(E3011-F3011)</f>
        <v>18.02</v>
      </c>
      <c r="H3011" s="8">
        <f t="shared" ref="H3011:H3074" si="94">MONTH(D3011)</f>
        <v>7</v>
      </c>
      <c r="I3011">
        <f t="shared" ref="I3011:I3074" si="95">YEAR(D3011)</f>
        <v>2022</v>
      </c>
    </row>
    <row r="3012" spans="1:9" x14ac:dyDescent="0.15">
      <c r="A3012" t="s">
        <v>3116</v>
      </c>
      <c r="B3012" t="s">
        <v>17</v>
      </c>
      <c r="C3012" s="3">
        <v>0</v>
      </c>
      <c r="D3012" s="2">
        <v>44752.936828300866</v>
      </c>
      <c r="E3012" s="8">
        <f>(SUMIF(Invoice_Line_Items!B:B,Invoices!A3012,Invoice_Line_Items!G:G))</f>
        <v>5078.95</v>
      </c>
      <c r="F3012" s="8">
        <f>(SUMIF(Invoice_Line_Items!B:B,Invoices!A3012,Invoice_Line_Items!G:G))*(1-C3012)</f>
        <v>5078.95</v>
      </c>
      <c r="G3012" s="8">
        <f>SUMIF(Invoice_Line_Items!B:B,Invoices!A3012,Invoice_Line_Items!I:I)-(E3012-F3012)</f>
        <v>1854.4500000000003</v>
      </c>
      <c r="H3012" s="8">
        <f t="shared" si="94"/>
        <v>7</v>
      </c>
      <c r="I3012">
        <f t="shared" si="95"/>
        <v>2022</v>
      </c>
    </row>
    <row r="3013" spans="1:9" x14ac:dyDescent="0.15">
      <c r="A3013" t="s">
        <v>3117</v>
      </c>
      <c r="B3013" t="s">
        <v>23</v>
      </c>
      <c r="C3013" s="3">
        <v>0</v>
      </c>
      <c r="D3013" s="2">
        <v>44753.127454701018</v>
      </c>
      <c r="E3013" s="8">
        <f>(SUMIF(Invoice_Line_Items!B:B,Invoices!A3013,Invoice_Line_Items!G:G))</f>
        <v>8.8500000000000014</v>
      </c>
      <c r="F3013" s="8">
        <f>(SUMIF(Invoice_Line_Items!B:B,Invoices!A3013,Invoice_Line_Items!G:G))*(1-C3013)</f>
        <v>8.8500000000000014</v>
      </c>
      <c r="G3013" s="8">
        <f>SUMIF(Invoice_Line_Items!B:B,Invoices!A3013,Invoice_Line_Items!I:I)-(E3013-F3013)</f>
        <v>3.45</v>
      </c>
      <c r="H3013" s="8">
        <f t="shared" si="94"/>
        <v>7</v>
      </c>
      <c r="I3013">
        <f t="shared" si="95"/>
        <v>2022</v>
      </c>
    </row>
    <row r="3014" spans="1:9" x14ac:dyDescent="0.15">
      <c r="A3014" t="s">
        <v>3118</v>
      </c>
      <c r="B3014" t="s">
        <v>17</v>
      </c>
      <c r="C3014" s="3">
        <v>0.1</v>
      </c>
      <c r="D3014" s="2">
        <v>44753.442472024566</v>
      </c>
      <c r="E3014" s="8">
        <f>(SUMIF(Invoice_Line_Items!B:B,Invoices!A3014,Invoice_Line_Items!G:G))</f>
        <v>29.95</v>
      </c>
      <c r="F3014" s="8">
        <f>(SUMIF(Invoice_Line_Items!B:B,Invoices!A3014,Invoice_Line_Items!G:G))*(1-C3014)</f>
        <v>26.954999999999998</v>
      </c>
      <c r="G3014" s="8">
        <f>SUMIF(Invoice_Line_Items!B:B,Invoices!A3014,Invoice_Line_Items!I:I)-(E3014-F3014)</f>
        <v>3.5049999999999972</v>
      </c>
      <c r="H3014" s="8">
        <f t="shared" si="94"/>
        <v>7</v>
      </c>
      <c r="I3014">
        <f t="shared" si="95"/>
        <v>2022</v>
      </c>
    </row>
    <row r="3015" spans="1:9" x14ac:dyDescent="0.15">
      <c r="A3015" t="s">
        <v>3119</v>
      </c>
      <c r="B3015" t="s">
        <v>22</v>
      </c>
      <c r="C3015" s="3">
        <v>0</v>
      </c>
      <c r="D3015" s="2">
        <v>44753.499357573121</v>
      </c>
      <c r="E3015" s="8">
        <f>(SUMIF(Invoice_Line_Items!B:B,Invoices!A3015,Invoice_Line_Items!G:G))</f>
        <v>233.1</v>
      </c>
      <c r="F3015" s="8">
        <f>(SUMIF(Invoice_Line_Items!B:B,Invoices!A3015,Invoice_Line_Items!G:G))*(1-C3015)</f>
        <v>233.1</v>
      </c>
      <c r="G3015" s="8">
        <f>SUMIF(Invoice_Line_Items!B:B,Invoices!A3015,Invoice_Line_Items!I:I)-(E3015-F3015)</f>
        <v>90.300000000000011</v>
      </c>
      <c r="H3015" s="8">
        <f t="shared" si="94"/>
        <v>7</v>
      </c>
      <c r="I3015">
        <f t="shared" si="95"/>
        <v>2022</v>
      </c>
    </row>
    <row r="3016" spans="1:9" x14ac:dyDescent="0.15">
      <c r="A3016" t="s">
        <v>3120</v>
      </c>
      <c r="B3016" t="s">
        <v>18</v>
      </c>
      <c r="C3016" s="3">
        <v>0.1</v>
      </c>
      <c r="D3016" s="2">
        <v>44753.970332243116</v>
      </c>
      <c r="E3016" s="8">
        <f>(SUMIF(Invoice_Line_Items!B:B,Invoices!A3016,Invoice_Line_Items!G:G))</f>
        <v>736.7</v>
      </c>
      <c r="F3016" s="8">
        <f>(SUMIF(Invoice_Line_Items!B:B,Invoices!A3016,Invoice_Line_Items!G:G))*(1-C3016)</f>
        <v>663.03000000000009</v>
      </c>
      <c r="G3016" s="8">
        <f>SUMIF(Invoice_Line_Items!B:B,Invoices!A3016,Invoice_Line_Items!I:I)-(E3016-F3016)</f>
        <v>314.02999999999997</v>
      </c>
      <c r="H3016" s="8">
        <f t="shared" si="94"/>
        <v>7</v>
      </c>
      <c r="I3016">
        <f t="shared" si="95"/>
        <v>2022</v>
      </c>
    </row>
    <row r="3017" spans="1:9" x14ac:dyDescent="0.15">
      <c r="A3017" t="s">
        <v>3121</v>
      </c>
      <c r="B3017" t="s">
        <v>18</v>
      </c>
      <c r="C3017" s="3">
        <v>0</v>
      </c>
      <c r="D3017" s="2">
        <v>44754.428421373006</v>
      </c>
      <c r="E3017" s="8">
        <f>(SUMIF(Invoice_Line_Items!B:B,Invoices!A3017,Invoice_Line_Items!G:G))</f>
        <v>101.85000000000001</v>
      </c>
      <c r="F3017" s="8">
        <f>(SUMIF(Invoice_Line_Items!B:B,Invoices!A3017,Invoice_Line_Items!G:G))*(1-C3017)</f>
        <v>101.85000000000001</v>
      </c>
      <c r="G3017" s="8">
        <f>SUMIF(Invoice_Line_Items!B:B,Invoices!A3017,Invoice_Line_Items!I:I)-(E3017-F3017)</f>
        <v>37.850000000000009</v>
      </c>
      <c r="H3017" s="8">
        <f t="shared" si="94"/>
        <v>7</v>
      </c>
      <c r="I3017">
        <f t="shared" si="95"/>
        <v>2022</v>
      </c>
    </row>
    <row r="3018" spans="1:9" x14ac:dyDescent="0.15">
      <c r="A3018" t="s">
        <v>3122</v>
      </c>
      <c r="B3018" t="s">
        <v>18</v>
      </c>
      <c r="C3018" s="3">
        <v>0.2</v>
      </c>
      <c r="D3018" s="2">
        <v>44754.682393607291</v>
      </c>
      <c r="E3018" s="8">
        <f>(SUMIF(Invoice_Line_Items!B:B,Invoices!A3018,Invoice_Line_Items!G:G))</f>
        <v>425.44999999999993</v>
      </c>
      <c r="F3018" s="8">
        <f>(SUMIF(Invoice_Line_Items!B:B,Invoices!A3018,Invoice_Line_Items!G:G))*(1-C3018)</f>
        <v>340.35999999999996</v>
      </c>
      <c r="G3018" s="8">
        <f>SUMIF(Invoice_Line_Items!B:B,Invoices!A3018,Invoice_Line_Items!I:I)-(E3018-F3018)</f>
        <v>101.75999999999999</v>
      </c>
      <c r="H3018" s="8">
        <f t="shared" si="94"/>
        <v>7</v>
      </c>
      <c r="I3018">
        <f t="shared" si="95"/>
        <v>2022</v>
      </c>
    </row>
    <row r="3019" spans="1:9" x14ac:dyDescent="0.15">
      <c r="A3019" t="s">
        <v>3123</v>
      </c>
      <c r="B3019" t="s">
        <v>25</v>
      </c>
      <c r="C3019" s="3">
        <v>0.1</v>
      </c>
      <c r="D3019" s="2">
        <v>44754.774226979178</v>
      </c>
      <c r="E3019" s="8">
        <f>(SUMIF(Invoice_Line_Items!B:B,Invoices!A3019,Invoice_Line_Items!G:G))</f>
        <v>47.8</v>
      </c>
      <c r="F3019" s="8">
        <f>(SUMIF(Invoice_Line_Items!B:B,Invoices!A3019,Invoice_Line_Items!G:G))*(1-C3019)</f>
        <v>43.019999999999996</v>
      </c>
      <c r="G3019" s="8">
        <f>SUMIF(Invoice_Line_Items!B:B,Invoices!A3019,Invoice_Line_Items!I:I)-(E3019-F3019)</f>
        <v>10.219999999999995</v>
      </c>
      <c r="H3019" s="8">
        <f t="shared" si="94"/>
        <v>7</v>
      </c>
      <c r="I3019">
        <f t="shared" si="95"/>
        <v>2022</v>
      </c>
    </row>
    <row r="3020" spans="1:9" x14ac:dyDescent="0.15">
      <c r="A3020" t="s">
        <v>3124</v>
      </c>
      <c r="B3020" t="s">
        <v>17</v>
      </c>
      <c r="C3020" s="3">
        <v>0.1</v>
      </c>
      <c r="D3020" s="2">
        <v>44754.789817209334</v>
      </c>
      <c r="E3020" s="8">
        <f>(SUMIF(Invoice_Line_Items!B:B,Invoices!A3020,Invoice_Line_Items!G:G))</f>
        <v>5.9</v>
      </c>
      <c r="F3020" s="8">
        <f>(SUMIF(Invoice_Line_Items!B:B,Invoices!A3020,Invoice_Line_Items!G:G))*(1-C3020)</f>
        <v>5.3100000000000005</v>
      </c>
      <c r="G3020" s="8">
        <f>SUMIF(Invoice_Line_Items!B:B,Invoices!A3020,Invoice_Line_Items!I:I)-(E3020-F3020)</f>
        <v>1.7100000000000004</v>
      </c>
      <c r="H3020" s="8">
        <f t="shared" si="94"/>
        <v>7</v>
      </c>
      <c r="I3020">
        <f t="shared" si="95"/>
        <v>2022</v>
      </c>
    </row>
    <row r="3021" spans="1:9" x14ac:dyDescent="0.15">
      <c r="A3021" t="s">
        <v>3125</v>
      </c>
      <c r="B3021" t="s">
        <v>19</v>
      </c>
      <c r="C3021" s="3">
        <v>0</v>
      </c>
      <c r="D3021" s="2">
        <v>44754.822706245162</v>
      </c>
      <c r="E3021" s="8">
        <f>(SUMIF(Invoice_Line_Items!B:B,Invoices!A3021,Invoice_Line_Items!G:G))</f>
        <v>609.6</v>
      </c>
      <c r="F3021" s="8">
        <f>(SUMIF(Invoice_Line_Items!B:B,Invoices!A3021,Invoice_Line_Items!G:G))*(1-C3021)</f>
        <v>609.6</v>
      </c>
      <c r="G3021" s="8">
        <f>SUMIF(Invoice_Line_Items!B:B,Invoices!A3021,Invoice_Line_Items!I:I)-(E3021-F3021)</f>
        <v>221.35</v>
      </c>
      <c r="H3021" s="8">
        <f t="shared" si="94"/>
        <v>7</v>
      </c>
      <c r="I3021">
        <f t="shared" si="95"/>
        <v>2022</v>
      </c>
    </row>
    <row r="3022" spans="1:9" x14ac:dyDescent="0.15">
      <c r="A3022" t="s">
        <v>3126</v>
      </c>
      <c r="B3022" t="s">
        <v>18</v>
      </c>
      <c r="C3022" s="3">
        <v>0</v>
      </c>
      <c r="D3022" s="2">
        <v>44755.107594433561</v>
      </c>
      <c r="E3022" s="8">
        <f>(SUMIF(Invoice_Line_Items!B:B,Invoices!A3022,Invoice_Line_Items!G:G))</f>
        <v>44.849999999999994</v>
      </c>
      <c r="F3022" s="8">
        <f>(SUMIF(Invoice_Line_Items!B:B,Invoices!A3022,Invoice_Line_Items!G:G))*(1-C3022)</f>
        <v>44.849999999999994</v>
      </c>
      <c r="G3022" s="8">
        <f>SUMIF(Invoice_Line_Items!B:B,Invoices!A3022,Invoice_Line_Items!I:I)-(E3022-F3022)</f>
        <v>10.849999999999998</v>
      </c>
      <c r="H3022" s="8">
        <f t="shared" si="94"/>
        <v>7</v>
      </c>
      <c r="I3022">
        <f t="shared" si="95"/>
        <v>2022</v>
      </c>
    </row>
    <row r="3023" spans="1:9" x14ac:dyDescent="0.15">
      <c r="A3023" t="s">
        <v>3127</v>
      </c>
      <c r="B3023" t="s">
        <v>24</v>
      </c>
      <c r="C3023" s="3">
        <v>0</v>
      </c>
      <c r="D3023" s="2">
        <v>44755.328280691509</v>
      </c>
      <c r="E3023" s="8">
        <f>(SUMIF(Invoice_Line_Items!B:B,Invoices!A3023,Invoice_Line_Items!G:G))</f>
        <v>133.69999999999999</v>
      </c>
      <c r="F3023" s="8">
        <f>(SUMIF(Invoice_Line_Items!B:B,Invoices!A3023,Invoice_Line_Items!G:G))*(1-C3023)</f>
        <v>133.69999999999999</v>
      </c>
      <c r="G3023" s="8">
        <f>SUMIF(Invoice_Line_Items!B:B,Invoices!A3023,Invoice_Line_Items!I:I)-(E3023-F3023)</f>
        <v>49.650000000000006</v>
      </c>
      <c r="H3023" s="8">
        <f t="shared" si="94"/>
        <v>7</v>
      </c>
      <c r="I3023">
        <f t="shared" si="95"/>
        <v>2022</v>
      </c>
    </row>
    <row r="3024" spans="1:9" x14ac:dyDescent="0.15">
      <c r="A3024" t="s">
        <v>3128</v>
      </c>
      <c r="B3024" t="s">
        <v>19</v>
      </c>
      <c r="C3024" s="3">
        <v>0.1</v>
      </c>
      <c r="D3024" s="2">
        <v>44755.709898824585</v>
      </c>
      <c r="E3024" s="8">
        <f>(SUMIF(Invoice_Line_Items!B:B,Invoices!A3024,Invoice_Line_Items!G:G))</f>
        <v>1994.1000000000001</v>
      </c>
      <c r="F3024" s="8">
        <f>(SUMIF(Invoice_Line_Items!B:B,Invoices!A3024,Invoice_Line_Items!G:G))*(1-C3024)</f>
        <v>1794.69</v>
      </c>
      <c r="G3024" s="8">
        <f>SUMIF(Invoice_Line_Items!B:B,Invoices!A3024,Invoice_Line_Items!I:I)-(E3024-F3024)</f>
        <v>747.78999999999985</v>
      </c>
      <c r="H3024" s="8">
        <f t="shared" si="94"/>
        <v>7</v>
      </c>
      <c r="I3024">
        <f t="shared" si="95"/>
        <v>2022</v>
      </c>
    </row>
    <row r="3025" spans="1:9" x14ac:dyDescent="0.15">
      <c r="A3025" t="s">
        <v>3129</v>
      </c>
      <c r="B3025" t="s">
        <v>19</v>
      </c>
      <c r="C3025" s="3">
        <v>0</v>
      </c>
      <c r="D3025" s="2">
        <v>44755.892702568359</v>
      </c>
      <c r="E3025" s="8">
        <f>(SUMIF(Invoice_Line_Items!B:B,Invoices!A3025,Invoice_Line_Items!G:G))</f>
        <v>2724.2</v>
      </c>
      <c r="F3025" s="8">
        <f>(SUMIF(Invoice_Line_Items!B:B,Invoices!A3025,Invoice_Line_Items!G:G))*(1-C3025)</f>
        <v>2724.2</v>
      </c>
      <c r="G3025" s="8">
        <f>SUMIF(Invoice_Line_Items!B:B,Invoices!A3025,Invoice_Line_Items!I:I)-(E3025-F3025)</f>
        <v>906.64999999999975</v>
      </c>
      <c r="H3025" s="8">
        <f t="shared" si="94"/>
        <v>7</v>
      </c>
      <c r="I3025">
        <f t="shared" si="95"/>
        <v>2022</v>
      </c>
    </row>
    <row r="3026" spans="1:9" x14ac:dyDescent="0.15">
      <c r="A3026" t="s">
        <v>3130</v>
      </c>
      <c r="B3026" t="s">
        <v>24</v>
      </c>
      <c r="C3026" s="3">
        <v>0</v>
      </c>
      <c r="D3026" s="2">
        <v>44756.045353520269</v>
      </c>
      <c r="E3026" s="8">
        <f>(SUMIF(Invoice_Line_Items!B:B,Invoices!A3026,Invoice_Line_Items!G:G))</f>
        <v>5509.35</v>
      </c>
      <c r="F3026" s="8">
        <f>(SUMIF(Invoice_Line_Items!B:B,Invoices!A3026,Invoice_Line_Items!G:G))*(1-C3026)</f>
        <v>5509.35</v>
      </c>
      <c r="G3026" s="8">
        <f>SUMIF(Invoice_Line_Items!B:B,Invoices!A3026,Invoice_Line_Items!I:I)-(E3026-F3026)</f>
        <v>2407</v>
      </c>
      <c r="H3026" s="8">
        <f t="shared" si="94"/>
        <v>7</v>
      </c>
      <c r="I3026">
        <f t="shared" si="95"/>
        <v>2022</v>
      </c>
    </row>
    <row r="3027" spans="1:9" x14ac:dyDescent="0.15">
      <c r="A3027" t="s">
        <v>3131</v>
      </c>
      <c r="B3027" t="s">
        <v>21</v>
      </c>
      <c r="C3027" s="3">
        <v>0</v>
      </c>
      <c r="D3027" s="2">
        <v>44756.089846075818</v>
      </c>
      <c r="E3027" s="8">
        <f>(SUMIF(Invoice_Line_Items!B:B,Invoices!A3027,Invoice_Line_Items!G:G))</f>
        <v>369.2</v>
      </c>
      <c r="F3027" s="8">
        <f>(SUMIF(Invoice_Line_Items!B:B,Invoices!A3027,Invoice_Line_Items!G:G))*(1-C3027)</f>
        <v>369.2</v>
      </c>
      <c r="G3027" s="8">
        <f>SUMIF(Invoice_Line_Items!B:B,Invoices!A3027,Invoice_Line_Items!I:I)-(E3027-F3027)</f>
        <v>134.19999999999999</v>
      </c>
      <c r="H3027" s="8">
        <f t="shared" si="94"/>
        <v>7</v>
      </c>
      <c r="I3027">
        <f t="shared" si="95"/>
        <v>2022</v>
      </c>
    </row>
    <row r="3028" spans="1:9" x14ac:dyDescent="0.15">
      <c r="A3028" t="s">
        <v>3132</v>
      </c>
      <c r="B3028" t="s">
        <v>25</v>
      </c>
      <c r="C3028" s="3">
        <v>0</v>
      </c>
      <c r="D3028" s="2">
        <v>44756.354095840063</v>
      </c>
      <c r="E3028" s="8">
        <f>(SUMIF(Invoice_Line_Items!B:B,Invoices!A3028,Invoice_Line_Items!G:G))</f>
        <v>93</v>
      </c>
      <c r="F3028" s="8">
        <f>(SUMIF(Invoice_Line_Items!B:B,Invoices!A3028,Invoice_Line_Items!G:G))*(1-C3028)</f>
        <v>93</v>
      </c>
      <c r="G3028" s="8">
        <f>SUMIF(Invoice_Line_Items!B:B,Invoices!A3028,Invoice_Line_Items!I:I)-(E3028-F3028)</f>
        <v>57.54999999999999</v>
      </c>
      <c r="H3028" s="8">
        <f t="shared" si="94"/>
        <v>7</v>
      </c>
      <c r="I3028">
        <f t="shared" si="95"/>
        <v>2022</v>
      </c>
    </row>
    <row r="3029" spans="1:9" x14ac:dyDescent="0.15">
      <c r="A3029" t="s">
        <v>3133</v>
      </c>
      <c r="B3029" t="s">
        <v>17</v>
      </c>
      <c r="C3029" s="3">
        <v>0.1</v>
      </c>
      <c r="D3029" s="2">
        <v>44756.675905534539</v>
      </c>
      <c r="E3029" s="8">
        <f>(SUMIF(Invoice_Line_Items!B:B,Invoices!A3029,Invoice_Line_Items!G:G))</f>
        <v>3446.2500000000005</v>
      </c>
      <c r="F3029" s="8">
        <f>(SUMIF(Invoice_Line_Items!B:B,Invoices!A3029,Invoice_Line_Items!G:G))*(1-C3029)</f>
        <v>3101.6250000000005</v>
      </c>
      <c r="G3029" s="8">
        <f>SUMIF(Invoice_Line_Items!B:B,Invoices!A3029,Invoice_Line_Items!I:I)-(E3029-F3029)</f>
        <v>966.42499999999995</v>
      </c>
      <c r="H3029" s="8">
        <f t="shared" si="94"/>
        <v>7</v>
      </c>
      <c r="I3029">
        <f t="shared" si="95"/>
        <v>2022</v>
      </c>
    </row>
    <row r="3030" spans="1:9" x14ac:dyDescent="0.15">
      <c r="A3030" t="s">
        <v>3134</v>
      </c>
      <c r="B3030" t="s">
        <v>17</v>
      </c>
      <c r="C3030" s="3">
        <v>0</v>
      </c>
      <c r="D3030" s="2">
        <v>44757.149321470417</v>
      </c>
      <c r="E3030" s="8">
        <f>(SUMIF(Invoice_Line_Items!B:B,Invoices!A3030,Invoice_Line_Items!G:G))</f>
        <v>79.95</v>
      </c>
      <c r="F3030" s="8">
        <f>(SUMIF(Invoice_Line_Items!B:B,Invoices!A3030,Invoice_Line_Items!G:G))*(1-C3030)</f>
        <v>79.95</v>
      </c>
      <c r="G3030" s="8">
        <f>SUMIF(Invoice_Line_Items!B:B,Invoices!A3030,Invoice_Line_Items!I:I)-(E3030-F3030)</f>
        <v>27.950000000000003</v>
      </c>
      <c r="H3030" s="8">
        <f t="shared" si="94"/>
        <v>7</v>
      </c>
      <c r="I3030">
        <f t="shared" si="95"/>
        <v>2022</v>
      </c>
    </row>
    <row r="3031" spans="1:9" x14ac:dyDescent="0.15">
      <c r="A3031" t="s">
        <v>3135</v>
      </c>
      <c r="B3031" t="s">
        <v>17</v>
      </c>
      <c r="C3031" s="3">
        <v>0.1</v>
      </c>
      <c r="D3031" s="2">
        <v>44757.221141065675</v>
      </c>
      <c r="E3031" s="8">
        <f>(SUMIF(Invoice_Line_Items!B:B,Invoices!A3031,Invoice_Line_Items!G:G))</f>
        <v>242.34999999999997</v>
      </c>
      <c r="F3031" s="8">
        <f>(SUMIF(Invoice_Line_Items!B:B,Invoices!A3031,Invoice_Line_Items!G:G))*(1-C3031)</f>
        <v>218.11499999999998</v>
      </c>
      <c r="G3031" s="8">
        <f>SUMIF(Invoice_Line_Items!B:B,Invoices!A3031,Invoice_Line_Items!I:I)-(E3031-F3031)</f>
        <v>90.965000000000018</v>
      </c>
      <c r="H3031" s="8">
        <f t="shared" si="94"/>
        <v>7</v>
      </c>
      <c r="I3031">
        <f t="shared" si="95"/>
        <v>2022</v>
      </c>
    </row>
    <row r="3032" spans="1:9" x14ac:dyDescent="0.15">
      <c r="A3032" t="s">
        <v>3136</v>
      </c>
      <c r="B3032" t="s">
        <v>20</v>
      </c>
      <c r="C3032" s="3">
        <v>0.1</v>
      </c>
      <c r="D3032" s="2">
        <v>44757.623911002702</v>
      </c>
      <c r="E3032" s="8">
        <f>(SUMIF(Invoice_Line_Items!B:B,Invoices!A3032,Invoice_Line_Items!G:G))</f>
        <v>83.75</v>
      </c>
      <c r="F3032" s="8">
        <f>(SUMIF(Invoice_Line_Items!B:B,Invoices!A3032,Invoice_Line_Items!G:G))*(1-C3032)</f>
        <v>75.375</v>
      </c>
      <c r="G3032" s="8">
        <f>SUMIF(Invoice_Line_Items!B:B,Invoices!A3032,Invoice_Line_Items!I:I)-(E3032-F3032)</f>
        <v>23.074999999999999</v>
      </c>
      <c r="H3032" s="8">
        <f t="shared" si="94"/>
        <v>7</v>
      </c>
      <c r="I3032">
        <f t="shared" si="95"/>
        <v>2022</v>
      </c>
    </row>
    <row r="3033" spans="1:9" x14ac:dyDescent="0.15">
      <c r="A3033" t="s">
        <v>3137</v>
      </c>
      <c r="B3033" t="s">
        <v>23</v>
      </c>
      <c r="C3033" s="3">
        <v>0</v>
      </c>
      <c r="D3033" s="2">
        <v>44757.66359665717</v>
      </c>
      <c r="E3033" s="8">
        <f>(SUMIF(Invoice_Line_Items!B:B,Invoices!A3033,Invoice_Line_Items!G:G))</f>
        <v>425.85</v>
      </c>
      <c r="F3033" s="8">
        <f>(SUMIF(Invoice_Line_Items!B:B,Invoices!A3033,Invoice_Line_Items!G:G))*(1-C3033)</f>
        <v>425.85</v>
      </c>
      <c r="G3033" s="8">
        <f>SUMIF(Invoice_Line_Items!B:B,Invoices!A3033,Invoice_Line_Items!I:I)-(E3033-F3033)</f>
        <v>166.1</v>
      </c>
      <c r="H3033" s="8">
        <f t="shared" si="94"/>
        <v>7</v>
      </c>
      <c r="I3033">
        <f t="shared" si="95"/>
        <v>2022</v>
      </c>
    </row>
    <row r="3034" spans="1:9" x14ac:dyDescent="0.15">
      <c r="A3034" t="s">
        <v>3138</v>
      </c>
      <c r="B3034" t="s">
        <v>23</v>
      </c>
      <c r="C3034" s="3">
        <v>0</v>
      </c>
      <c r="D3034" s="2">
        <v>44758.136520235923</v>
      </c>
      <c r="E3034" s="8">
        <f>(SUMIF(Invoice_Line_Items!B:B,Invoices!A3034,Invoice_Line_Items!G:G))</f>
        <v>219.34999999999997</v>
      </c>
      <c r="F3034" s="8">
        <f>(SUMIF(Invoice_Line_Items!B:B,Invoices!A3034,Invoice_Line_Items!G:G))*(1-C3034)</f>
        <v>219.34999999999997</v>
      </c>
      <c r="G3034" s="8">
        <f>SUMIF(Invoice_Line_Items!B:B,Invoices!A3034,Invoice_Line_Items!I:I)-(E3034-F3034)</f>
        <v>79.5</v>
      </c>
      <c r="H3034" s="8">
        <f t="shared" si="94"/>
        <v>7</v>
      </c>
      <c r="I3034">
        <f t="shared" si="95"/>
        <v>2022</v>
      </c>
    </row>
    <row r="3035" spans="1:9" x14ac:dyDescent="0.15">
      <c r="A3035" t="s">
        <v>3139</v>
      </c>
      <c r="B3035" t="s">
        <v>18</v>
      </c>
      <c r="C3035" s="3">
        <v>0</v>
      </c>
      <c r="D3035" s="2">
        <v>44758.326310683151</v>
      </c>
      <c r="E3035" s="8">
        <f>(SUMIF(Invoice_Line_Items!B:B,Invoices!A3035,Invoice_Line_Items!G:G))</f>
        <v>135.69999999999999</v>
      </c>
      <c r="F3035" s="8">
        <f>(SUMIF(Invoice_Line_Items!B:B,Invoices!A3035,Invoice_Line_Items!G:G))*(1-C3035)</f>
        <v>135.69999999999999</v>
      </c>
      <c r="G3035" s="8">
        <f>SUMIF(Invoice_Line_Items!B:B,Invoices!A3035,Invoice_Line_Items!I:I)-(E3035-F3035)</f>
        <v>62.7</v>
      </c>
      <c r="H3035" s="8">
        <f t="shared" si="94"/>
        <v>7</v>
      </c>
      <c r="I3035">
        <f t="shared" si="95"/>
        <v>2022</v>
      </c>
    </row>
    <row r="3036" spans="1:9" x14ac:dyDescent="0.15">
      <c r="A3036" t="s">
        <v>3140</v>
      </c>
      <c r="B3036" t="s">
        <v>29</v>
      </c>
      <c r="C3036" s="3">
        <v>0.2</v>
      </c>
      <c r="D3036" s="2">
        <v>44758.526510076692</v>
      </c>
      <c r="E3036" s="8">
        <f>(SUMIF(Invoice_Line_Items!B:B,Invoices!A3036,Invoice_Line_Items!G:G))</f>
        <v>2113.9</v>
      </c>
      <c r="F3036" s="8">
        <f>(SUMIF(Invoice_Line_Items!B:B,Invoices!A3036,Invoice_Line_Items!G:G))*(1-C3036)</f>
        <v>1691.1200000000001</v>
      </c>
      <c r="G3036" s="8">
        <f>SUMIF(Invoice_Line_Items!B:B,Invoices!A3036,Invoice_Line_Items!I:I)-(E3036-F3036)</f>
        <v>387.2700000000001</v>
      </c>
      <c r="H3036" s="8">
        <f t="shared" si="94"/>
        <v>7</v>
      </c>
      <c r="I3036">
        <f t="shared" si="95"/>
        <v>2022</v>
      </c>
    </row>
    <row r="3037" spans="1:9" x14ac:dyDescent="0.15">
      <c r="A3037" t="s">
        <v>3141</v>
      </c>
      <c r="B3037" t="s">
        <v>21</v>
      </c>
      <c r="C3037" s="3">
        <v>0</v>
      </c>
      <c r="D3037" s="2">
        <v>44758.531961844528</v>
      </c>
      <c r="E3037" s="8">
        <f>(SUMIF(Invoice_Line_Items!B:B,Invoices!A3037,Invoice_Line_Items!G:G))</f>
        <v>7398.7999999999993</v>
      </c>
      <c r="F3037" s="8">
        <f>(SUMIF(Invoice_Line_Items!B:B,Invoices!A3037,Invoice_Line_Items!G:G))*(1-C3037)</f>
        <v>7398.7999999999993</v>
      </c>
      <c r="G3037" s="8">
        <f>SUMIF(Invoice_Line_Items!B:B,Invoices!A3037,Invoice_Line_Items!I:I)-(E3037-F3037)</f>
        <v>2967.7999999999993</v>
      </c>
      <c r="H3037" s="8">
        <f t="shared" si="94"/>
        <v>7</v>
      </c>
      <c r="I3037">
        <f t="shared" si="95"/>
        <v>2022</v>
      </c>
    </row>
    <row r="3038" spans="1:9" x14ac:dyDescent="0.15">
      <c r="A3038" t="s">
        <v>3142</v>
      </c>
      <c r="B3038" t="s">
        <v>19</v>
      </c>
      <c r="C3038" s="3">
        <v>0</v>
      </c>
      <c r="D3038" s="2">
        <v>44758.859581046723</v>
      </c>
      <c r="E3038" s="8">
        <f>(SUMIF(Invoice_Line_Items!B:B,Invoices!A3038,Invoice_Line_Items!G:G))</f>
        <v>19.95</v>
      </c>
      <c r="F3038" s="8">
        <f>(SUMIF(Invoice_Line_Items!B:B,Invoices!A3038,Invoice_Line_Items!G:G))*(1-C3038)</f>
        <v>19.95</v>
      </c>
      <c r="G3038" s="8">
        <f>SUMIF(Invoice_Line_Items!B:B,Invoices!A3038,Invoice_Line_Items!I:I)-(E3038-F3038)</f>
        <v>7.4499999999999993</v>
      </c>
      <c r="H3038" s="8">
        <f t="shared" si="94"/>
        <v>7</v>
      </c>
      <c r="I3038">
        <f t="shared" si="95"/>
        <v>2022</v>
      </c>
    </row>
    <row r="3039" spans="1:9" x14ac:dyDescent="0.15">
      <c r="A3039" t="s">
        <v>3143</v>
      </c>
      <c r="B3039" t="s">
        <v>23</v>
      </c>
      <c r="C3039" s="3">
        <v>0</v>
      </c>
      <c r="D3039" s="2">
        <v>44759.334092500343</v>
      </c>
      <c r="E3039" s="8">
        <f>(SUMIF(Invoice_Line_Items!B:B,Invoices!A3039,Invoice_Line_Items!G:G))</f>
        <v>606.35</v>
      </c>
      <c r="F3039" s="8">
        <f>(SUMIF(Invoice_Line_Items!B:B,Invoices!A3039,Invoice_Line_Items!G:G))*(1-C3039)</f>
        <v>606.35</v>
      </c>
      <c r="G3039" s="8">
        <f>SUMIF(Invoice_Line_Items!B:B,Invoices!A3039,Invoice_Line_Items!I:I)-(E3039-F3039)</f>
        <v>213.59999999999994</v>
      </c>
      <c r="H3039" s="8">
        <f t="shared" si="94"/>
        <v>7</v>
      </c>
      <c r="I3039">
        <f t="shared" si="95"/>
        <v>2022</v>
      </c>
    </row>
    <row r="3040" spans="1:9" x14ac:dyDescent="0.15">
      <c r="A3040" t="s">
        <v>3144</v>
      </c>
      <c r="B3040" t="s">
        <v>17</v>
      </c>
      <c r="C3040" s="3">
        <v>0</v>
      </c>
      <c r="D3040" s="2">
        <v>44759.784188898571</v>
      </c>
      <c r="E3040" s="8">
        <f>(SUMIF(Invoice_Line_Items!B:B,Invoices!A3040,Invoice_Line_Items!G:G))</f>
        <v>1523.05</v>
      </c>
      <c r="F3040" s="8">
        <f>(SUMIF(Invoice_Line_Items!B:B,Invoices!A3040,Invoice_Line_Items!G:G))*(1-C3040)</f>
        <v>1523.05</v>
      </c>
      <c r="G3040" s="8">
        <f>SUMIF(Invoice_Line_Items!B:B,Invoices!A3040,Invoice_Line_Items!I:I)-(E3040-F3040)</f>
        <v>619.65000000000009</v>
      </c>
      <c r="H3040" s="8">
        <f t="shared" si="94"/>
        <v>7</v>
      </c>
      <c r="I3040">
        <f t="shared" si="95"/>
        <v>2022</v>
      </c>
    </row>
    <row r="3041" spans="1:9" x14ac:dyDescent="0.15">
      <c r="A3041" t="s">
        <v>3145</v>
      </c>
      <c r="B3041" t="s">
        <v>25</v>
      </c>
      <c r="C3041" s="3">
        <v>0</v>
      </c>
      <c r="D3041" s="2">
        <v>44760.067425074245</v>
      </c>
      <c r="E3041" s="8">
        <f>(SUMIF(Invoice_Line_Items!B:B,Invoices!A3041,Invoice_Line_Items!G:G))</f>
        <v>32.9</v>
      </c>
      <c r="F3041" s="8">
        <f>(SUMIF(Invoice_Line_Items!B:B,Invoices!A3041,Invoice_Line_Items!G:G))*(1-C3041)</f>
        <v>32.9</v>
      </c>
      <c r="G3041" s="8">
        <f>SUMIF(Invoice_Line_Items!B:B,Invoices!A3041,Invoice_Line_Items!I:I)-(E3041-F3041)</f>
        <v>16.149999999999999</v>
      </c>
      <c r="H3041" s="8">
        <f t="shared" si="94"/>
        <v>7</v>
      </c>
      <c r="I3041">
        <f t="shared" si="95"/>
        <v>2022</v>
      </c>
    </row>
    <row r="3042" spans="1:9" x14ac:dyDescent="0.15">
      <c r="A3042" t="s">
        <v>3146</v>
      </c>
      <c r="B3042" t="s">
        <v>20</v>
      </c>
      <c r="C3042" s="3">
        <v>0</v>
      </c>
      <c r="D3042" s="2">
        <v>44760.25884957832</v>
      </c>
      <c r="E3042" s="8">
        <f>(SUMIF(Invoice_Line_Items!B:B,Invoices!A3042,Invoice_Line_Items!G:G))</f>
        <v>51.8</v>
      </c>
      <c r="F3042" s="8">
        <f>(SUMIF(Invoice_Line_Items!B:B,Invoices!A3042,Invoice_Line_Items!G:G))*(1-C3042)</f>
        <v>51.8</v>
      </c>
      <c r="G3042" s="8">
        <f>SUMIF(Invoice_Line_Items!B:B,Invoices!A3042,Invoice_Line_Items!I:I)-(E3042-F3042)</f>
        <v>16.799999999999997</v>
      </c>
      <c r="H3042" s="8">
        <f t="shared" si="94"/>
        <v>7</v>
      </c>
      <c r="I3042">
        <f t="shared" si="95"/>
        <v>2022</v>
      </c>
    </row>
    <row r="3043" spans="1:9" x14ac:dyDescent="0.15">
      <c r="A3043" t="s">
        <v>3147</v>
      </c>
      <c r="B3043" t="s">
        <v>17</v>
      </c>
      <c r="C3043" s="3">
        <v>0</v>
      </c>
      <c r="D3043" s="2">
        <v>44760.721630644039</v>
      </c>
      <c r="E3043" s="8">
        <f>(SUMIF(Invoice_Line_Items!B:B,Invoices!A3043,Invoice_Line_Items!G:G))</f>
        <v>3829.4499999999994</v>
      </c>
      <c r="F3043" s="8">
        <f>(SUMIF(Invoice_Line_Items!B:B,Invoices!A3043,Invoice_Line_Items!G:G))*(1-C3043)</f>
        <v>3829.4499999999994</v>
      </c>
      <c r="G3043" s="8">
        <f>SUMIF(Invoice_Line_Items!B:B,Invoices!A3043,Invoice_Line_Items!I:I)-(E3043-F3043)</f>
        <v>1416.3500000000004</v>
      </c>
      <c r="H3043" s="8">
        <f t="shared" si="94"/>
        <v>7</v>
      </c>
      <c r="I3043">
        <f t="shared" si="95"/>
        <v>2022</v>
      </c>
    </row>
    <row r="3044" spans="1:9" x14ac:dyDescent="0.15">
      <c r="A3044" t="s">
        <v>3148</v>
      </c>
      <c r="B3044" t="s">
        <v>21</v>
      </c>
      <c r="C3044" s="3">
        <v>0</v>
      </c>
      <c r="D3044" s="2">
        <v>44760.839802785937</v>
      </c>
      <c r="E3044" s="8">
        <f>(SUMIF(Invoice_Line_Items!B:B,Invoices!A3044,Invoice_Line_Items!G:G))</f>
        <v>463.1</v>
      </c>
      <c r="F3044" s="8">
        <f>(SUMIF(Invoice_Line_Items!B:B,Invoices!A3044,Invoice_Line_Items!G:G))*(1-C3044)</f>
        <v>463.1</v>
      </c>
      <c r="G3044" s="8">
        <f>SUMIF(Invoice_Line_Items!B:B,Invoices!A3044,Invoice_Line_Items!I:I)-(E3044-F3044)</f>
        <v>165.84999999999997</v>
      </c>
      <c r="H3044" s="8">
        <f t="shared" si="94"/>
        <v>7</v>
      </c>
      <c r="I3044">
        <f t="shared" si="95"/>
        <v>2022</v>
      </c>
    </row>
    <row r="3045" spans="1:9" x14ac:dyDescent="0.15">
      <c r="A3045" t="s">
        <v>3149</v>
      </c>
      <c r="B3045" t="s">
        <v>21</v>
      </c>
      <c r="C3045" s="3">
        <v>0</v>
      </c>
      <c r="D3045" s="2">
        <v>44760.963417071849</v>
      </c>
      <c r="E3045" s="8">
        <f>(SUMIF(Invoice_Line_Items!B:B,Invoices!A3045,Invoice_Line_Items!G:G))</f>
        <v>19.95</v>
      </c>
      <c r="F3045" s="8">
        <f>(SUMIF(Invoice_Line_Items!B:B,Invoices!A3045,Invoice_Line_Items!G:G))*(1-C3045)</f>
        <v>19.95</v>
      </c>
      <c r="G3045" s="8">
        <f>SUMIF(Invoice_Line_Items!B:B,Invoices!A3045,Invoice_Line_Items!I:I)-(E3045-F3045)</f>
        <v>7.4499999999999993</v>
      </c>
      <c r="H3045" s="8">
        <f t="shared" si="94"/>
        <v>7</v>
      </c>
      <c r="I3045">
        <f t="shared" si="95"/>
        <v>2022</v>
      </c>
    </row>
    <row r="3046" spans="1:9" x14ac:dyDescent="0.15">
      <c r="A3046" t="s">
        <v>3150</v>
      </c>
      <c r="B3046" t="s">
        <v>19</v>
      </c>
      <c r="C3046" s="3">
        <v>0</v>
      </c>
      <c r="D3046" s="2">
        <v>44761.313566415956</v>
      </c>
      <c r="E3046" s="8">
        <f>(SUMIF(Invoice_Line_Items!B:B,Invoices!A3046,Invoice_Line_Items!G:G))</f>
        <v>207.95</v>
      </c>
      <c r="F3046" s="8">
        <f>(SUMIF(Invoice_Line_Items!B:B,Invoices!A3046,Invoice_Line_Items!G:G))*(1-C3046)</f>
        <v>207.95</v>
      </c>
      <c r="G3046" s="8">
        <f>SUMIF(Invoice_Line_Items!B:B,Invoices!A3046,Invoice_Line_Items!I:I)-(E3046-F3046)</f>
        <v>44.699999999999989</v>
      </c>
      <c r="H3046" s="8">
        <f t="shared" si="94"/>
        <v>7</v>
      </c>
      <c r="I3046">
        <f t="shared" si="95"/>
        <v>2022</v>
      </c>
    </row>
    <row r="3047" spans="1:9" x14ac:dyDescent="0.15">
      <c r="A3047" t="s">
        <v>3151</v>
      </c>
      <c r="B3047" t="s">
        <v>19</v>
      </c>
      <c r="C3047" s="3">
        <v>0</v>
      </c>
      <c r="D3047" s="2">
        <v>44761.777088605893</v>
      </c>
      <c r="E3047" s="8">
        <f>(SUMIF(Invoice_Line_Items!B:B,Invoices!A3047,Invoice_Line_Items!G:G))</f>
        <v>796.30000000000007</v>
      </c>
      <c r="F3047" s="8">
        <f>(SUMIF(Invoice_Line_Items!B:B,Invoices!A3047,Invoice_Line_Items!G:G))*(1-C3047)</f>
        <v>796.30000000000007</v>
      </c>
      <c r="G3047" s="8">
        <f>SUMIF(Invoice_Line_Items!B:B,Invoices!A3047,Invoice_Line_Items!I:I)-(E3047-F3047)</f>
        <v>314.09999999999997</v>
      </c>
      <c r="H3047" s="8">
        <f t="shared" si="94"/>
        <v>7</v>
      </c>
      <c r="I3047">
        <f t="shared" si="95"/>
        <v>2022</v>
      </c>
    </row>
    <row r="3048" spans="1:9" x14ac:dyDescent="0.15">
      <c r="A3048" t="s">
        <v>3152</v>
      </c>
      <c r="B3048" t="s">
        <v>19</v>
      </c>
      <c r="C3048" s="3">
        <v>0</v>
      </c>
      <c r="D3048" s="2">
        <v>44761.998484066731</v>
      </c>
      <c r="E3048" s="8">
        <f>(SUMIF(Invoice_Line_Items!B:B,Invoices!A3048,Invoice_Line_Items!G:G))</f>
        <v>35.799999999999997</v>
      </c>
      <c r="F3048" s="8">
        <f>(SUMIF(Invoice_Line_Items!B:B,Invoices!A3048,Invoice_Line_Items!G:G))*(1-C3048)</f>
        <v>35.799999999999997</v>
      </c>
      <c r="G3048" s="8">
        <f>SUMIF(Invoice_Line_Items!B:B,Invoices!A3048,Invoice_Line_Items!I:I)-(E3048-F3048)</f>
        <v>22.799999999999997</v>
      </c>
      <c r="H3048" s="8">
        <f t="shared" si="94"/>
        <v>7</v>
      </c>
      <c r="I3048">
        <f t="shared" si="95"/>
        <v>2022</v>
      </c>
    </row>
    <row r="3049" spans="1:9" x14ac:dyDescent="0.15">
      <c r="A3049" t="s">
        <v>3153</v>
      </c>
      <c r="B3049" t="s">
        <v>29</v>
      </c>
      <c r="C3049" s="3">
        <v>0.1</v>
      </c>
      <c r="D3049" s="2">
        <v>44762.423244831843</v>
      </c>
      <c r="E3049" s="8">
        <f>(SUMIF(Invoice_Line_Items!B:B,Invoices!A3049,Invoice_Line_Items!G:G))</f>
        <v>70</v>
      </c>
      <c r="F3049" s="8">
        <f>(SUMIF(Invoice_Line_Items!B:B,Invoices!A3049,Invoice_Line_Items!G:G))*(1-C3049)</f>
        <v>63</v>
      </c>
      <c r="G3049" s="8">
        <f>SUMIF(Invoice_Line_Items!B:B,Invoices!A3049,Invoice_Line_Items!I:I)-(E3049-F3049)</f>
        <v>3.9999999999999964</v>
      </c>
      <c r="H3049" s="8">
        <f t="shared" si="94"/>
        <v>7</v>
      </c>
      <c r="I3049">
        <f t="shared" si="95"/>
        <v>2022</v>
      </c>
    </row>
    <row r="3050" spans="1:9" x14ac:dyDescent="0.15">
      <c r="A3050" t="s">
        <v>3154</v>
      </c>
      <c r="B3050" t="s">
        <v>24</v>
      </c>
      <c r="C3050" s="3">
        <v>0</v>
      </c>
      <c r="D3050" s="2">
        <v>44762.88572425014</v>
      </c>
      <c r="E3050" s="8">
        <f>(SUMIF(Invoice_Line_Items!B:B,Invoices!A3050,Invoice_Line_Items!G:G))</f>
        <v>1221.3</v>
      </c>
      <c r="F3050" s="8">
        <f>(SUMIF(Invoice_Line_Items!B:B,Invoices!A3050,Invoice_Line_Items!G:G))*(1-C3050)</f>
        <v>1221.3</v>
      </c>
      <c r="G3050" s="8">
        <f>SUMIF(Invoice_Line_Items!B:B,Invoices!A3050,Invoice_Line_Items!I:I)-(E3050-F3050)</f>
        <v>398.29999999999995</v>
      </c>
      <c r="H3050" s="8">
        <f t="shared" si="94"/>
        <v>7</v>
      </c>
      <c r="I3050">
        <f t="shared" si="95"/>
        <v>2022</v>
      </c>
    </row>
    <row r="3051" spans="1:9" x14ac:dyDescent="0.15">
      <c r="A3051" t="s">
        <v>3155</v>
      </c>
      <c r="B3051">
        <v>3011</v>
      </c>
      <c r="C3051" s="3">
        <v>0.2</v>
      </c>
      <c r="D3051" s="2">
        <v>44763.101195675925</v>
      </c>
      <c r="E3051" s="8">
        <f>(SUMIF(Invoice_Line_Items!B:B,Invoices!A3051,Invoice_Line_Items!G:G))</f>
        <v>224.29999999999995</v>
      </c>
      <c r="F3051" s="8">
        <f>(SUMIF(Invoice_Line_Items!B:B,Invoices!A3051,Invoice_Line_Items!G:G))*(1-C3051)</f>
        <v>179.43999999999997</v>
      </c>
      <c r="G3051" s="8">
        <f>SUMIF(Invoice_Line_Items!B:B,Invoices!A3051,Invoice_Line_Items!I:I)-(E3051-F3051)</f>
        <v>39.739999999999981</v>
      </c>
      <c r="H3051" s="8">
        <f t="shared" si="94"/>
        <v>7</v>
      </c>
      <c r="I3051">
        <f t="shared" si="95"/>
        <v>2022</v>
      </c>
    </row>
    <row r="3052" spans="1:9" x14ac:dyDescent="0.15">
      <c r="A3052" t="s">
        <v>3156</v>
      </c>
      <c r="B3052" t="s">
        <v>18</v>
      </c>
      <c r="C3052" s="3">
        <v>0</v>
      </c>
      <c r="D3052" s="2">
        <v>44763.138192522056</v>
      </c>
      <c r="E3052" s="8">
        <f>(SUMIF(Invoice_Line_Items!B:B,Invoices!A3052,Invoice_Line_Items!G:G))</f>
        <v>638.20000000000005</v>
      </c>
      <c r="F3052" s="8">
        <f>(SUMIF(Invoice_Line_Items!B:B,Invoices!A3052,Invoice_Line_Items!G:G))*(1-C3052)</f>
        <v>638.20000000000005</v>
      </c>
      <c r="G3052" s="8">
        <f>SUMIF(Invoice_Line_Items!B:B,Invoices!A3052,Invoice_Line_Items!I:I)-(E3052-F3052)</f>
        <v>291.64999999999998</v>
      </c>
      <c r="H3052" s="8">
        <f t="shared" si="94"/>
        <v>7</v>
      </c>
      <c r="I3052">
        <f t="shared" si="95"/>
        <v>2022</v>
      </c>
    </row>
    <row r="3053" spans="1:9" x14ac:dyDescent="0.15">
      <c r="A3053" t="s">
        <v>3157</v>
      </c>
      <c r="B3053" t="s">
        <v>17</v>
      </c>
      <c r="C3053" s="3">
        <v>0</v>
      </c>
      <c r="D3053" s="2">
        <v>44763.470359778759</v>
      </c>
      <c r="E3053" s="8">
        <f>(SUMIF(Invoice_Line_Items!B:B,Invoices!A3053,Invoice_Line_Items!G:G))</f>
        <v>2707</v>
      </c>
      <c r="F3053" s="8">
        <f>(SUMIF(Invoice_Line_Items!B:B,Invoices!A3053,Invoice_Line_Items!G:G))*(1-C3053)</f>
        <v>2707</v>
      </c>
      <c r="G3053" s="8">
        <f>SUMIF(Invoice_Line_Items!B:B,Invoices!A3053,Invoice_Line_Items!I:I)-(E3053-F3053)</f>
        <v>1000.5</v>
      </c>
      <c r="H3053" s="8">
        <f t="shared" si="94"/>
        <v>7</v>
      </c>
      <c r="I3053">
        <f t="shared" si="95"/>
        <v>2022</v>
      </c>
    </row>
    <row r="3054" spans="1:9" x14ac:dyDescent="0.15">
      <c r="A3054" t="s">
        <v>3158</v>
      </c>
      <c r="B3054" t="s">
        <v>19</v>
      </c>
      <c r="C3054" s="3">
        <v>0.1</v>
      </c>
      <c r="D3054" s="2">
        <v>44763.883809432889</v>
      </c>
      <c r="E3054" s="8">
        <f>(SUMIF(Invoice_Line_Items!B:B,Invoices!A3054,Invoice_Line_Items!G:G))</f>
        <v>31.4</v>
      </c>
      <c r="F3054" s="8">
        <f>(SUMIF(Invoice_Line_Items!B:B,Invoices!A3054,Invoice_Line_Items!G:G))*(1-C3054)</f>
        <v>28.259999999999998</v>
      </c>
      <c r="G3054" s="8">
        <f>SUMIF(Invoice_Line_Items!B:B,Invoices!A3054,Invoice_Line_Items!I:I)-(E3054-F3054)</f>
        <v>3.4599999999999973</v>
      </c>
      <c r="H3054" s="8">
        <f t="shared" si="94"/>
        <v>7</v>
      </c>
      <c r="I3054">
        <f t="shared" si="95"/>
        <v>2022</v>
      </c>
    </row>
    <row r="3055" spans="1:9" x14ac:dyDescent="0.15">
      <c r="A3055" t="s">
        <v>3159</v>
      </c>
      <c r="B3055" t="s">
        <v>18</v>
      </c>
      <c r="C3055" s="3">
        <v>0</v>
      </c>
      <c r="D3055" s="2">
        <v>44764.043666110003</v>
      </c>
      <c r="E3055" s="8">
        <f>(SUMIF(Invoice_Line_Items!B:B,Invoices!A3055,Invoice_Line_Items!G:G))</f>
        <v>8514.0499999999993</v>
      </c>
      <c r="F3055" s="8">
        <f>(SUMIF(Invoice_Line_Items!B:B,Invoices!A3055,Invoice_Line_Items!G:G))*(1-C3055)</f>
        <v>8514.0499999999993</v>
      </c>
      <c r="G3055" s="8">
        <f>SUMIF(Invoice_Line_Items!B:B,Invoices!A3055,Invoice_Line_Items!I:I)-(E3055-F3055)</f>
        <v>3026.2000000000007</v>
      </c>
      <c r="H3055" s="8">
        <f t="shared" si="94"/>
        <v>7</v>
      </c>
      <c r="I3055">
        <f t="shared" si="95"/>
        <v>2022</v>
      </c>
    </row>
    <row r="3056" spans="1:9" x14ac:dyDescent="0.15">
      <c r="A3056" t="s">
        <v>3160</v>
      </c>
      <c r="B3056" t="s">
        <v>21</v>
      </c>
      <c r="C3056" s="3">
        <v>0</v>
      </c>
      <c r="D3056" s="2">
        <v>44764.047813178018</v>
      </c>
      <c r="E3056" s="8">
        <f>(SUMIF(Invoice_Line_Items!B:B,Invoices!A3056,Invoice_Line_Items!G:G))</f>
        <v>538.35</v>
      </c>
      <c r="F3056" s="8">
        <f>(SUMIF(Invoice_Line_Items!B:B,Invoices!A3056,Invoice_Line_Items!G:G))*(1-C3056)</f>
        <v>538.35</v>
      </c>
      <c r="G3056" s="8">
        <f>SUMIF(Invoice_Line_Items!B:B,Invoices!A3056,Invoice_Line_Items!I:I)-(E3056-F3056)</f>
        <v>222.6</v>
      </c>
      <c r="H3056" s="8">
        <f t="shared" si="94"/>
        <v>7</v>
      </c>
      <c r="I3056">
        <f t="shared" si="95"/>
        <v>2022</v>
      </c>
    </row>
    <row r="3057" spans="1:9" x14ac:dyDescent="0.15">
      <c r="A3057" t="s">
        <v>3161</v>
      </c>
      <c r="B3057" t="s">
        <v>17</v>
      </c>
      <c r="C3057" s="3">
        <v>0.1</v>
      </c>
      <c r="D3057" s="2">
        <v>44764.368903257593</v>
      </c>
      <c r="E3057" s="8">
        <f>(SUMIF(Invoice_Line_Items!B:B,Invoices!A3057,Invoice_Line_Items!G:G))</f>
        <v>465.49999999999994</v>
      </c>
      <c r="F3057" s="8">
        <f>(SUMIF(Invoice_Line_Items!B:B,Invoices!A3057,Invoice_Line_Items!G:G))*(1-C3057)</f>
        <v>418.94999999999993</v>
      </c>
      <c r="G3057" s="8">
        <f>SUMIF(Invoice_Line_Items!B:B,Invoices!A3057,Invoice_Line_Items!I:I)-(E3057-F3057)</f>
        <v>92.499999999999943</v>
      </c>
      <c r="H3057" s="8">
        <f t="shared" si="94"/>
        <v>7</v>
      </c>
      <c r="I3057">
        <f t="shared" si="95"/>
        <v>2022</v>
      </c>
    </row>
    <row r="3058" spans="1:9" x14ac:dyDescent="0.15">
      <c r="A3058" t="s">
        <v>3162</v>
      </c>
      <c r="B3058" t="s">
        <v>18</v>
      </c>
      <c r="C3058" s="3">
        <v>0</v>
      </c>
      <c r="D3058" s="2">
        <v>44764.813288213903</v>
      </c>
      <c r="E3058" s="8">
        <f>(SUMIF(Invoice_Line_Items!B:B,Invoices!A3058,Invoice_Line_Items!G:G))</f>
        <v>4056.15</v>
      </c>
      <c r="F3058" s="8">
        <f>(SUMIF(Invoice_Line_Items!B:B,Invoices!A3058,Invoice_Line_Items!G:G))*(1-C3058)</f>
        <v>4056.15</v>
      </c>
      <c r="G3058" s="8">
        <f>SUMIF(Invoice_Line_Items!B:B,Invoices!A3058,Invoice_Line_Items!I:I)-(E3058-F3058)</f>
        <v>1417.85</v>
      </c>
      <c r="H3058" s="8">
        <f t="shared" si="94"/>
        <v>7</v>
      </c>
      <c r="I3058">
        <f t="shared" si="95"/>
        <v>2022</v>
      </c>
    </row>
    <row r="3059" spans="1:9" x14ac:dyDescent="0.15">
      <c r="A3059" t="s">
        <v>3163</v>
      </c>
      <c r="B3059" t="s">
        <v>29</v>
      </c>
      <c r="C3059" s="3">
        <v>0.1</v>
      </c>
      <c r="D3059" s="2">
        <v>44764.896953325224</v>
      </c>
      <c r="E3059" s="8">
        <f>(SUMIF(Invoice_Line_Items!B:B,Invoices!A3059,Invoice_Line_Items!G:G))</f>
        <v>9253.8000000000011</v>
      </c>
      <c r="F3059" s="8">
        <f>(SUMIF(Invoice_Line_Items!B:B,Invoices!A3059,Invoice_Line_Items!G:G))*(1-C3059)</f>
        <v>8328.4200000000019</v>
      </c>
      <c r="G3059" s="8">
        <f>SUMIF(Invoice_Line_Items!B:B,Invoices!A3059,Invoice_Line_Items!I:I)-(E3059-F3059)</f>
        <v>2120.92</v>
      </c>
      <c r="H3059" s="8">
        <f t="shared" si="94"/>
        <v>7</v>
      </c>
      <c r="I3059">
        <f t="shared" si="95"/>
        <v>2022</v>
      </c>
    </row>
    <row r="3060" spans="1:9" x14ac:dyDescent="0.15">
      <c r="A3060" t="s">
        <v>3164</v>
      </c>
      <c r="B3060" t="s">
        <v>25</v>
      </c>
      <c r="C3060" s="3">
        <v>0</v>
      </c>
      <c r="D3060" s="2">
        <v>44765.32719981065</v>
      </c>
      <c r="E3060" s="8">
        <f>(SUMIF(Invoice_Line_Items!B:B,Invoices!A3060,Invoice_Line_Items!G:G))</f>
        <v>1586.15</v>
      </c>
      <c r="F3060" s="8">
        <f>(SUMIF(Invoice_Line_Items!B:B,Invoices!A3060,Invoice_Line_Items!G:G))*(1-C3060)</f>
        <v>1586.15</v>
      </c>
      <c r="G3060" s="8">
        <f>SUMIF(Invoice_Line_Items!B:B,Invoices!A3060,Invoice_Line_Items!I:I)-(E3060-F3060)</f>
        <v>495.94999999999993</v>
      </c>
      <c r="H3060" s="8">
        <f t="shared" si="94"/>
        <v>7</v>
      </c>
      <c r="I3060">
        <f t="shared" si="95"/>
        <v>2022</v>
      </c>
    </row>
    <row r="3061" spans="1:9" x14ac:dyDescent="0.15">
      <c r="A3061" t="s">
        <v>3165</v>
      </c>
      <c r="B3061" t="s">
        <v>23</v>
      </c>
      <c r="C3061" s="3">
        <v>0.1</v>
      </c>
      <c r="D3061" s="2">
        <v>44765.360981552374</v>
      </c>
      <c r="E3061" s="8">
        <f>(SUMIF(Invoice_Line_Items!B:B,Invoices!A3061,Invoice_Line_Items!G:G))</f>
        <v>151.35</v>
      </c>
      <c r="F3061" s="8">
        <f>(SUMIF(Invoice_Line_Items!B:B,Invoices!A3061,Invoice_Line_Items!G:G))*(1-C3061)</f>
        <v>136.215</v>
      </c>
      <c r="G3061" s="8">
        <f>SUMIF(Invoice_Line_Items!B:B,Invoices!A3061,Invoice_Line_Items!I:I)-(E3061-F3061)</f>
        <v>23.814999999999998</v>
      </c>
      <c r="H3061" s="8">
        <f t="shared" si="94"/>
        <v>7</v>
      </c>
      <c r="I3061">
        <f t="shared" si="95"/>
        <v>2022</v>
      </c>
    </row>
    <row r="3062" spans="1:9" x14ac:dyDescent="0.15">
      <c r="A3062" t="s">
        <v>3166</v>
      </c>
      <c r="B3062" t="s">
        <v>23</v>
      </c>
      <c r="C3062" s="3">
        <v>0</v>
      </c>
      <c r="D3062" s="2">
        <v>44765.59412503268</v>
      </c>
      <c r="E3062" s="8">
        <f>(SUMIF(Invoice_Line_Items!B:B,Invoices!A3062,Invoice_Line_Items!G:G))</f>
        <v>19.95</v>
      </c>
      <c r="F3062" s="8">
        <f>(SUMIF(Invoice_Line_Items!B:B,Invoices!A3062,Invoice_Line_Items!G:G))*(1-C3062)</f>
        <v>19.95</v>
      </c>
      <c r="G3062" s="8">
        <f>SUMIF(Invoice_Line_Items!B:B,Invoices!A3062,Invoice_Line_Items!I:I)-(E3062-F3062)</f>
        <v>7.4499999999999993</v>
      </c>
      <c r="H3062" s="8">
        <f t="shared" si="94"/>
        <v>7</v>
      </c>
      <c r="I3062">
        <f t="shared" si="95"/>
        <v>2022</v>
      </c>
    </row>
    <row r="3063" spans="1:9" x14ac:dyDescent="0.15">
      <c r="A3063" t="s">
        <v>3167</v>
      </c>
      <c r="B3063" t="s">
        <v>18</v>
      </c>
      <c r="C3063" s="3">
        <v>0</v>
      </c>
      <c r="D3063" s="2">
        <v>44765.933054447967</v>
      </c>
      <c r="E3063" s="8">
        <f>(SUMIF(Invoice_Line_Items!B:B,Invoices!A3063,Invoice_Line_Items!G:G))</f>
        <v>2322.5500000000002</v>
      </c>
      <c r="F3063" s="8">
        <f>(SUMIF(Invoice_Line_Items!B:B,Invoices!A3063,Invoice_Line_Items!G:G))*(1-C3063)</f>
        <v>2322.5500000000002</v>
      </c>
      <c r="G3063" s="8">
        <f>SUMIF(Invoice_Line_Items!B:B,Invoices!A3063,Invoice_Line_Items!I:I)-(E3063-F3063)</f>
        <v>833.15000000000009</v>
      </c>
      <c r="H3063" s="8">
        <f t="shared" si="94"/>
        <v>7</v>
      </c>
      <c r="I3063">
        <f t="shared" si="95"/>
        <v>2022</v>
      </c>
    </row>
    <row r="3064" spans="1:9" x14ac:dyDescent="0.15">
      <c r="A3064" t="s">
        <v>3168</v>
      </c>
      <c r="B3064" t="s">
        <v>18</v>
      </c>
      <c r="C3064" s="3">
        <v>0</v>
      </c>
      <c r="D3064" s="2">
        <v>44766.432850399615</v>
      </c>
      <c r="E3064" s="8">
        <f>(SUMIF(Invoice_Line_Items!B:B,Invoices!A3064,Invoice_Line_Items!G:G))</f>
        <v>87.5</v>
      </c>
      <c r="F3064" s="8">
        <f>(SUMIF(Invoice_Line_Items!B:B,Invoices!A3064,Invoice_Line_Items!G:G))*(1-C3064)</f>
        <v>87.5</v>
      </c>
      <c r="G3064" s="8">
        <f>SUMIF(Invoice_Line_Items!B:B,Invoices!A3064,Invoice_Line_Items!I:I)-(E3064-F3064)</f>
        <v>13.749999999999996</v>
      </c>
      <c r="H3064" s="8">
        <f t="shared" si="94"/>
        <v>7</v>
      </c>
      <c r="I3064">
        <f t="shared" si="95"/>
        <v>2022</v>
      </c>
    </row>
    <row r="3065" spans="1:9" x14ac:dyDescent="0.15">
      <c r="A3065" t="s">
        <v>3169</v>
      </c>
      <c r="B3065" t="s">
        <v>20</v>
      </c>
      <c r="C3065" s="3">
        <v>0.1</v>
      </c>
      <c r="D3065" s="2">
        <v>44766.652378843646</v>
      </c>
      <c r="E3065" s="8">
        <f>(SUMIF(Invoice_Line_Items!B:B,Invoices!A3065,Invoice_Line_Items!G:G))</f>
        <v>88.75</v>
      </c>
      <c r="F3065" s="8">
        <f>(SUMIF(Invoice_Line_Items!B:B,Invoices!A3065,Invoice_Line_Items!G:G))*(1-C3065)</f>
        <v>79.875</v>
      </c>
      <c r="G3065" s="8">
        <f>SUMIF(Invoice_Line_Items!B:B,Invoices!A3065,Invoice_Line_Items!I:I)-(E3065-F3065)</f>
        <v>26.625</v>
      </c>
      <c r="H3065" s="8">
        <f t="shared" si="94"/>
        <v>7</v>
      </c>
      <c r="I3065">
        <f t="shared" si="95"/>
        <v>2022</v>
      </c>
    </row>
    <row r="3066" spans="1:9" x14ac:dyDescent="0.15">
      <c r="A3066" t="s">
        <v>3170</v>
      </c>
      <c r="B3066" t="s">
        <v>19</v>
      </c>
      <c r="C3066" s="3">
        <v>0.2</v>
      </c>
      <c r="D3066" s="2">
        <v>44767.083592936586</v>
      </c>
      <c r="E3066" s="8">
        <f>(SUMIF(Invoice_Line_Items!B:B,Invoices!A3066,Invoice_Line_Items!G:G))</f>
        <v>159.5</v>
      </c>
      <c r="F3066" s="8">
        <f>(SUMIF(Invoice_Line_Items!B:B,Invoices!A3066,Invoice_Line_Items!G:G))*(1-C3066)</f>
        <v>127.60000000000001</v>
      </c>
      <c r="G3066" s="8">
        <f>SUMIF(Invoice_Line_Items!B:B,Invoices!A3066,Invoice_Line_Items!I:I)-(E3066-F3066)</f>
        <v>28.100000000000009</v>
      </c>
      <c r="H3066" s="8">
        <f t="shared" si="94"/>
        <v>7</v>
      </c>
      <c r="I3066">
        <f t="shared" si="95"/>
        <v>2022</v>
      </c>
    </row>
    <row r="3067" spans="1:9" x14ac:dyDescent="0.15">
      <c r="A3067" t="s">
        <v>3171</v>
      </c>
      <c r="B3067" t="s">
        <v>23</v>
      </c>
      <c r="C3067" s="3">
        <v>0</v>
      </c>
      <c r="D3067" s="2">
        <v>44767.361537315206</v>
      </c>
      <c r="E3067" s="8">
        <f>(SUMIF(Invoice_Line_Items!B:B,Invoices!A3067,Invoice_Line_Items!G:G))</f>
        <v>1916.9</v>
      </c>
      <c r="F3067" s="8">
        <f>(SUMIF(Invoice_Line_Items!B:B,Invoices!A3067,Invoice_Line_Items!G:G))*(1-C3067)</f>
        <v>1916.9</v>
      </c>
      <c r="G3067" s="8">
        <f>SUMIF(Invoice_Line_Items!B:B,Invoices!A3067,Invoice_Line_Items!I:I)-(E3067-F3067)</f>
        <v>900.9</v>
      </c>
      <c r="H3067" s="8">
        <f t="shared" si="94"/>
        <v>7</v>
      </c>
      <c r="I3067">
        <f t="shared" si="95"/>
        <v>2022</v>
      </c>
    </row>
    <row r="3068" spans="1:9" x14ac:dyDescent="0.15">
      <c r="A3068" t="s">
        <v>3172</v>
      </c>
      <c r="B3068" t="s">
        <v>18</v>
      </c>
      <c r="C3068" s="3">
        <v>0</v>
      </c>
      <c r="D3068" s="2">
        <v>44767.488160013301</v>
      </c>
      <c r="E3068" s="8">
        <f>(SUMIF(Invoice_Line_Items!B:B,Invoices!A3068,Invoice_Line_Items!G:G))</f>
        <v>64.25</v>
      </c>
      <c r="F3068" s="8">
        <f>(SUMIF(Invoice_Line_Items!B:B,Invoices!A3068,Invoice_Line_Items!G:G))*(1-C3068)</f>
        <v>64.25</v>
      </c>
      <c r="G3068" s="8">
        <f>SUMIF(Invoice_Line_Items!B:B,Invoices!A3068,Invoice_Line_Items!I:I)-(E3068-F3068)</f>
        <v>22.999999999999996</v>
      </c>
      <c r="H3068" s="8">
        <f t="shared" si="94"/>
        <v>7</v>
      </c>
      <c r="I3068">
        <f t="shared" si="95"/>
        <v>2022</v>
      </c>
    </row>
    <row r="3069" spans="1:9" x14ac:dyDescent="0.15">
      <c r="A3069" t="s">
        <v>3173</v>
      </c>
      <c r="B3069" t="s">
        <v>24</v>
      </c>
      <c r="C3069" s="3">
        <v>0.2</v>
      </c>
      <c r="D3069" s="2">
        <v>44767.677961404675</v>
      </c>
      <c r="E3069" s="8">
        <f>(SUMIF(Invoice_Line_Items!B:B,Invoices!A3069,Invoice_Line_Items!G:G))</f>
        <v>4304.3999999999996</v>
      </c>
      <c r="F3069" s="8">
        <f>(SUMIF(Invoice_Line_Items!B:B,Invoices!A3069,Invoice_Line_Items!G:G))*(1-C3069)</f>
        <v>3443.52</v>
      </c>
      <c r="G3069" s="8">
        <f>SUMIF(Invoice_Line_Items!B:B,Invoices!A3069,Invoice_Line_Items!I:I)-(E3069-F3069)</f>
        <v>648.17000000000075</v>
      </c>
      <c r="H3069" s="8">
        <f t="shared" si="94"/>
        <v>7</v>
      </c>
      <c r="I3069">
        <f t="shared" si="95"/>
        <v>2022</v>
      </c>
    </row>
    <row r="3070" spans="1:9" x14ac:dyDescent="0.15">
      <c r="A3070" t="s">
        <v>3174</v>
      </c>
      <c r="B3070" t="s">
        <v>19</v>
      </c>
      <c r="C3070" s="3">
        <v>0</v>
      </c>
      <c r="D3070" s="2">
        <v>44767.847148077337</v>
      </c>
      <c r="E3070" s="8">
        <f>(SUMIF(Invoice_Line_Items!B:B,Invoices!A3070,Invoice_Line_Items!G:G))</f>
        <v>88.800000000000011</v>
      </c>
      <c r="F3070" s="8">
        <f>(SUMIF(Invoice_Line_Items!B:B,Invoices!A3070,Invoice_Line_Items!G:G))*(1-C3070)</f>
        <v>88.800000000000011</v>
      </c>
      <c r="G3070" s="8">
        <f>SUMIF(Invoice_Line_Items!B:B,Invoices!A3070,Invoice_Line_Items!I:I)-(E3070-F3070)</f>
        <v>31.400000000000002</v>
      </c>
      <c r="H3070" s="8">
        <f t="shared" si="94"/>
        <v>7</v>
      </c>
      <c r="I3070">
        <f t="shared" si="95"/>
        <v>2022</v>
      </c>
    </row>
    <row r="3071" spans="1:9" x14ac:dyDescent="0.15">
      <c r="A3071" t="s">
        <v>3175</v>
      </c>
      <c r="B3071" t="s">
        <v>17</v>
      </c>
      <c r="C3071" s="3">
        <v>0</v>
      </c>
      <c r="D3071" s="2">
        <v>44768.305131967565</v>
      </c>
      <c r="E3071" s="8">
        <f>(SUMIF(Invoice_Line_Items!B:B,Invoices!A3071,Invoice_Line_Items!G:G))</f>
        <v>1620.8500000000001</v>
      </c>
      <c r="F3071" s="8">
        <f>(SUMIF(Invoice_Line_Items!B:B,Invoices!A3071,Invoice_Line_Items!G:G))*(1-C3071)</f>
        <v>1620.8500000000001</v>
      </c>
      <c r="G3071" s="8">
        <f>SUMIF(Invoice_Line_Items!B:B,Invoices!A3071,Invoice_Line_Items!I:I)-(E3071-F3071)</f>
        <v>640.10000000000014</v>
      </c>
      <c r="H3071" s="8">
        <f t="shared" si="94"/>
        <v>7</v>
      </c>
      <c r="I3071">
        <f t="shared" si="95"/>
        <v>2022</v>
      </c>
    </row>
    <row r="3072" spans="1:9" x14ac:dyDescent="0.15">
      <c r="A3072" t="s">
        <v>3176</v>
      </c>
      <c r="B3072" t="s">
        <v>24</v>
      </c>
      <c r="C3072" s="3">
        <v>0.1</v>
      </c>
      <c r="D3072" s="2">
        <v>44768.685980507216</v>
      </c>
      <c r="E3072" s="8">
        <f>(SUMIF(Invoice_Line_Items!B:B,Invoices!A3072,Invoice_Line_Items!G:G))</f>
        <v>1027.8</v>
      </c>
      <c r="F3072" s="8">
        <f>(SUMIF(Invoice_Line_Items!B:B,Invoices!A3072,Invoice_Line_Items!G:G))*(1-C3072)</f>
        <v>925.02</v>
      </c>
      <c r="G3072" s="8">
        <f>SUMIF(Invoice_Line_Items!B:B,Invoices!A3072,Invoice_Line_Items!I:I)-(E3072-F3072)</f>
        <v>317.37</v>
      </c>
      <c r="H3072" s="8">
        <f t="shared" si="94"/>
        <v>7</v>
      </c>
      <c r="I3072">
        <f t="shared" si="95"/>
        <v>2022</v>
      </c>
    </row>
    <row r="3073" spans="1:9" x14ac:dyDescent="0.15">
      <c r="A3073" t="s">
        <v>3177</v>
      </c>
      <c r="B3073" t="s">
        <v>18</v>
      </c>
      <c r="C3073" s="3">
        <v>0</v>
      </c>
      <c r="D3073" s="2">
        <v>44768.963033227294</v>
      </c>
      <c r="E3073" s="8">
        <f>(SUMIF(Invoice_Line_Items!B:B,Invoices!A3073,Invoice_Line_Items!G:G))</f>
        <v>128.54999999999998</v>
      </c>
      <c r="F3073" s="8">
        <f>(SUMIF(Invoice_Line_Items!B:B,Invoices!A3073,Invoice_Line_Items!G:G))*(1-C3073)</f>
        <v>128.54999999999998</v>
      </c>
      <c r="G3073" s="8">
        <f>SUMIF(Invoice_Line_Items!B:B,Invoices!A3073,Invoice_Line_Items!I:I)-(E3073-F3073)</f>
        <v>48.15</v>
      </c>
      <c r="H3073" s="8">
        <f t="shared" si="94"/>
        <v>7</v>
      </c>
      <c r="I3073">
        <f t="shared" si="95"/>
        <v>2022</v>
      </c>
    </row>
    <row r="3074" spans="1:9" x14ac:dyDescent="0.15">
      <c r="A3074" t="s">
        <v>3178</v>
      </c>
      <c r="B3074" t="s">
        <v>17</v>
      </c>
      <c r="C3074" s="3">
        <v>0.1</v>
      </c>
      <c r="D3074" s="2">
        <v>44769.19300803879</v>
      </c>
      <c r="E3074" s="8">
        <f>(SUMIF(Invoice_Line_Items!B:B,Invoices!A3074,Invoice_Line_Items!G:G))</f>
        <v>71.599999999999994</v>
      </c>
      <c r="F3074" s="8">
        <f>(SUMIF(Invoice_Line_Items!B:B,Invoices!A3074,Invoice_Line_Items!G:G))*(1-C3074)</f>
        <v>64.44</v>
      </c>
      <c r="G3074" s="8">
        <f>SUMIF(Invoice_Line_Items!B:B,Invoices!A3074,Invoice_Line_Items!I:I)-(E3074-F3074)</f>
        <v>23.439999999999998</v>
      </c>
      <c r="H3074" s="8">
        <f t="shared" si="94"/>
        <v>7</v>
      </c>
      <c r="I3074">
        <f t="shared" si="95"/>
        <v>2022</v>
      </c>
    </row>
    <row r="3075" spans="1:9" x14ac:dyDescent="0.15">
      <c r="A3075" t="s">
        <v>3179</v>
      </c>
      <c r="B3075" t="s">
        <v>23</v>
      </c>
      <c r="C3075" s="3">
        <v>0</v>
      </c>
      <c r="D3075" s="2">
        <v>44769.685343148245</v>
      </c>
      <c r="E3075" s="8">
        <f>(SUMIF(Invoice_Line_Items!B:B,Invoices!A3075,Invoice_Line_Items!G:G))</f>
        <v>213.45</v>
      </c>
      <c r="F3075" s="8">
        <f>(SUMIF(Invoice_Line_Items!B:B,Invoices!A3075,Invoice_Line_Items!G:G))*(1-C3075)</f>
        <v>213.45</v>
      </c>
      <c r="G3075" s="8">
        <f>SUMIF(Invoice_Line_Items!B:B,Invoices!A3075,Invoice_Line_Items!I:I)-(E3075-F3075)</f>
        <v>92.899999999999977</v>
      </c>
      <c r="H3075" s="8">
        <f t="shared" ref="H3075:H3138" si="96">MONTH(D3075)</f>
        <v>7</v>
      </c>
      <c r="I3075">
        <f t="shared" ref="I3075:I3138" si="97">YEAR(D3075)</f>
        <v>2022</v>
      </c>
    </row>
    <row r="3076" spans="1:9" x14ac:dyDescent="0.15">
      <c r="A3076" t="s">
        <v>3180</v>
      </c>
      <c r="B3076" t="s">
        <v>17</v>
      </c>
      <c r="C3076" s="3">
        <v>0</v>
      </c>
      <c r="D3076" s="2">
        <v>44770.026644354322</v>
      </c>
      <c r="E3076" s="8">
        <f>(SUMIF(Invoice_Line_Items!B:B,Invoices!A3076,Invoice_Line_Items!G:G))</f>
        <v>19.95</v>
      </c>
      <c r="F3076" s="8">
        <f>(SUMIF(Invoice_Line_Items!B:B,Invoices!A3076,Invoice_Line_Items!G:G))*(1-C3076)</f>
        <v>19.95</v>
      </c>
      <c r="G3076" s="8">
        <f>SUMIF(Invoice_Line_Items!B:B,Invoices!A3076,Invoice_Line_Items!I:I)-(E3076-F3076)</f>
        <v>7.4499999999999993</v>
      </c>
      <c r="H3076" s="8">
        <f t="shared" si="96"/>
        <v>7</v>
      </c>
      <c r="I3076">
        <f t="shared" si="97"/>
        <v>2022</v>
      </c>
    </row>
    <row r="3077" spans="1:9" x14ac:dyDescent="0.15">
      <c r="A3077" t="s">
        <v>3181</v>
      </c>
      <c r="B3077" t="s">
        <v>19</v>
      </c>
      <c r="C3077" s="3">
        <v>0.1</v>
      </c>
      <c r="D3077" s="2">
        <v>44770.106685873208</v>
      </c>
      <c r="E3077" s="8">
        <f>(SUMIF(Invoice_Line_Items!B:B,Invoices!A3077,Invoice_Line_Items!G:G))</f>
        <v>1428.2</v>
      </c>
      <c r="F3077" s="8">
        <f>(SUMIF(Invoice_Line_Items!B:B,Invoices!A3077,Invoice_Line_Items!G:G))*(1-C3077)</f>
        <v>1285.3800000000001</v>
      </c>
      <c r="G3077" s="8">
        <f>SUMIF(Invoice_Line_Items!B:B,Invoices!A3077,Invoice_Line_Items!I:I)-(E3077-F3077)</f>
        <v>423.38000000000011</v>
      </c>
      <c r="H3077" s="8">
        <f t="shared" si="96"/>
        <v>7</v>
      </c>
      <c r="I3077">
        <f t="shared" si="97"/>
        <v>2022</v>
      </c>
    </row>
    <row r="3078" spans="1:9" x14ac:dyDescent="0.15">
      <c r="A3078" t="s">
        <v>3182</v>
      </c>
      <c r="B3078" t="s">
        <v>20</v>
      </c>
      <c r="C3078" s="3">
        <v>0.1</v>
      </c>
      <c r="D3078" s="2">
        <v>44770.436816108857</v>
      </c>
      <c r="E3078" s="8">
        <f>(SUMIF(Invoice_Line_Items!B:B,Invoices!A3078,Invoice_Line_Items!G:G))</f>
        <v>2.95</v>
      </c>
      <c r="F3078" s="8">
        <f>(SUMIF(Invoice_Line_Items!B:B,Invoices!A3078,Invoice_Line_Items!G:G))*(1-C3078)</f>
        <v>2.6550000000000002</v>
      </c>
      <c r="G3078" s="8">
        <f>SUMIF(Invoice_Line_Items!B:B,Invoices!A3078,Invoice_Line_Items!I:I)-(E3078-F3078)</f>
        <v>0.8550000000000002</v>
      </c>
      <c r="H3078" s="8">
        <f t="shared" si="96"/>
        <v>7</v>
      </c>
      <c r="I3078">
        <f t="shared" si="97"/>
        <v>2022</v>
      </c>
    </row>
    <row r="3079" spans="1:9" x14ac:dyDescent="0.15">
      <c r="A3079" t="s">
        <v>3183</v>
      </c>
      <c r="B3079" t="s">
        <v>19</v>
      </c>
      <c r="C3079" s="3">
        <v>0.1</v>
      </c>
      <c r="D3079" s="2">
        <v>44770.476648841126</v>
      </c>
      <c r="E3079" s="8">
        <f>(SUMIF(Invoice_Line_Items!B:B,Invoices!A3079,Invoice_Line_Items!G:G))</f>
        <v>117.7</v>
      </c>
      <c r="F3079" s="8">
        <f>(SUMIF(Invoice_Line_Items!B:B,Invoices!A3079,Invoice_Line_Items!G:G))*(1-C3079)</f>
        <v>105.93</v>
      </c>
      <c r="G3079" s="8">
        <f>SUMIF(Invoice_Line_Items!B:B,Invoices!A3079,Invoice_Line_Items!I:I)-(E3079-F3079)</f>
        <v>44.38000000000001</v>
      </c>
      <c r="H3079" s="8">
        <f t="shared" si="96"/>
        <v>7</v>
      </c>
      <c r="I3079">
        <f t="shared" si="97"/>
        <v>2022</v>
      </c>
    </row>
    <row r="3080" spans="1:9" x14ac:dyDescent="0.15">
      <c r="A3080" t="s">
        <v>3184</v>
      </c>
      <c r="B3080" t="s">
        <v>18</v>
      </c>
      <c r="C3080" s="3">
        <v>0</v>
      </c>
      <c r="D3080" s="2">
        <v>44770.719298789823</v>
      </c>
      <c r="E3080" s="8">
        <f>(SUMIF(Invoice_Line_Items!B:B,Invoices!A3080,Invoice_Line_Items!G:G))</f>
        <v>266.89999999999998</v>
      </c>
      <c r="F3080" s="8">
        <f>(SUMIF(Invoice_Line_Items!B:B,Invoices!A3080,Invoice_Line_Items!G:G))*(1-C3080)</f>
        <v>266.89999999999998</v>
      </c>
      <c r="G3080" s="8">
        <f>SUMIF(Invoice_Line_Items!B:B,Invoices!A3080,Invoice_Line_Items!I:I)-(E3080-F3080)</f>
        <v>114.84999999999998</v>
      </c>
      <c r="H3080" s="8">
        <f t="shared" si="96"/>
        <v>7</v>
      </c>
      <c r="I3080">
        <f t="shared" si="97"/>
        <v>2022</v>
      </c>
    </row>
    <row r="3081" spans="1:9" x14ac:dyDescent="0.15">
      <c r="A3081" t="s">
        <v>3185</v>
      </c>
      <c r="B3081" t="s">
        <v>23</v>
      </c>
      <c r="C3081" s="3">
        <v>0.1</v>
      </c>
      <c r="D3081" s="2">
        <v>44771.156106680064</v>
      </c>
      <c r="E3081" s="8">
        <f>(SUMIF(Invoice_Line_Items!B:B,Invoices!A3081,Invoice_Line_Items!G:G))</f>
        <v>1887.7000000000003</v>
      </c>
      <c r="F3081" s="8">
        <f>(SUMIF(Invoice_Line_Items!B:B,Invoices!A3081,Invoice_Line_Items!G:G))*(1-C3081)</f>
        <v>1698.9300000000003</v>
      </c>
      <c r="G3081" s="8">
        <f>SUMIF(Invoice_Line_Items!B:B,Invoices!A3081,Invoice_Line_Items!I:I)-(E3081-F3081)</f>
        <v>536.23000000000025</v>
      </c>
      <c r="H3081" s="8">
        <f t="shared" si="96"/>
        <v>7</v>
      </c>
      <c r="I3081">
        <f t="shared" si="97"/>
        <v>2022</v>
      </c>
    </row>
    <row r="3082" spans="1:9" x14ac:dyDescent="0.15">
      <c r="A3082" t="s">
        <v>3186</v>
      </c>
      <c r="B3082" t="s">
        <v>17</v>
      </c>
      <c r="C3082" s="3">
        <v>0</v>
      </c>
      <c r="D3082" s="2">
        <v>44771.508845785836</v>
      </c>
      <c r="E3082" s="8">
        <f>(SUMIF(Invoice_Line_Items!B:B,Invoices!A3082,Invoice_Line_Items!G:G))</f>
        <v>667.8</v>
      </c>
      <c r="F3082" s="8">
        <f>(SUMIF(Invoice_Line_Items!B:B,Invoices!A3082,Invoice_Line_Items!G:G))*(1-C3082)</f>
        <v>667.8</v>
      </c>
      <c r="G3082" s="8">
        <f>SUMIF(Invoice_Line_Items!B:B,Invoices!A3082,Invoice_Line_Items!I:I)-(E3082-F3082)</f>
        <v>178.04999999999995</v>
      </c>
      <c r="H3082" s="8">
        <f t="shared" si="96"/>
        <v>7</v>
      </c>
      <c r="I3082">
        <f t="shared" si="97"/>
        <v>2022</v>
      </c>
    </row>
    <row r="3083" spans="1:9" x14ac:dyDescent="0.15">
      <c r="A3083" t="s">
        <v>3187</v>
      </c>
      <c r="B3083" t="s">
        <v>29</v>
      </c>
      <c r="C3083" s="3">
        <v>0.1</v>
      </c>
      <c r="D3083" s="2">
        <v>44771.99381807664</v>
      </c>
      <c r="E3083" s="8">
        <f>(SUMIF(Invoice_Line_Items!B:B,Invoices!A3083,Invoice_Line_Items!G:G))</f>
        <v>26.849999999999998</v>
      </c>
      <c r="F3083" s="8">
        <f>(SUMIF(Invoice_Line_Items!B:B,Invoices!A3083,Invoice_Line_Items!G:G))*(1-C3083)</f>
        <v>24.164999999999999</v>
      </c>
      <c r="G3083" s="8">
        <f>SUMIF(Invoice_Line_Items!B:B,Invoices!A3083,Invoice_Line_Items!I:I)-(E3083-F3083)</f>
        <v>14.414999999999999</v>
      </c>
      <c r="H3083" s="8">
        <f t="shared" si="96"/>
        <v>7</v>
      </c>
      <c r="I3083">
        <f t="shared" si="97"/>
        <v>2022</v>
      </c>
    </row>
    <row r="3084" spans="1:9" x14ac:dyDescent="0.15">
      <c r="A3084" t="s">
        <v>3188</v>
      </c>
      <c r="B3084" t="s">
        <v>21</v>
      </c>
      <c r="C3084" s="3">
        <v>0</v>
      </c>
      <c r="D3084" s="2">
        <v>44772.47391225418</v>
      </c>
      <c r="E3084" s="8">
        <f>(SUMIF(Invoice_Line_Items!B:B,Invoices!A3084,Invoice_Line_Items!G:G))</f>
        <v>458.95</v>
      </c>
      <c r="F3084" s="8">
        <f>(SUMIF(Invoice_Line_Items!B:B,Invoices!A3084,Invoice_Line_Items!G:G))*(1-C3084)</f>
        <v>458.95</v>
      </c>
      <c r="G3084" s="8">
        <f>SUMIF(Invoice_Line_Items!B:B,Invoices!A3084,Invoice_Line_Items!I:I)-(E3084-F3084)</f>
        <v>207.55</v>
      </c>
      <c r="H3084" s="8">
        <f t="shared" si="96"/>
        <v>7</v>
      </c>
      <c r="I3084">
        <f t="shared" si="97"/>
        <v>2022</v>
      </c>
    </row>
    <row r="3085" spans="1:9" x14ac:dyDescent="0.15">
      <c r="A3085" t="s">
        <v>3189</v>
      </c>
      <c r="B3085" t="s">
        <v>23</v>
      </c>
      <c r="C3085" s="3">
        <v>0.1</v>
      </c>
      <c r="D3085" s="2">
        <v>44772.658277113936</v>
      </c>
      <c r="E3085" s="8">
        <f>(SUMIF(Invoice_Line_Items!B:B,Invoices!A3085,Invoice_Line_Items!G:G))</f>
        <v>955.7</v>
      </c>
      <c r="F3085" s="8">
        <f>(SUMIF(Invoice_Line_Items!B:B,Invoices!A3085,Invoice_Line_Items!G:G))*(1-C3085)</f>
        <v>860.13000000000011</v>
      </c>
      <c r="G3085" s="8">
        <f>SUMIF(Invoice_Line_Items!B:B,Invoices!A3085,Invoice_Line_Items!I:I)-(E3085-F3085)</f>
        <v>389.18000000000006</v>
      </c>
      <c r="H3085" s="8">
        <f t="shared" si="96"/>
        <v>7</v>
      </c>
      <c r="I3085">
        <f t="shared" si="97"/>
        <v>2022</v>
      </c>
    </row>
    <row r="3086" spans="1:9" x14ac:dyDescent="0.15">
      <c r="A3086" t="s">
        <v>3190</v>
      </c>
      <c r="B3086" t="s">
        <v>25</v>
      </c>
      <c r="C3086" s="3">
        <v>0</v>
      </c>
      <c r="D3086" s="2">
        <v>44773.117220982618</v>
      </c>
      <c r="E3086" s="8">
        <f>(SUMIF(Invoice_Line_Items!B:B,Invoices!A3086,Invoice_Line_Items!G:G))</f>
        <v>47.7</v>
      </c>
      <c r="F3086" s="8">
        <f>(SUMIF(Invoice_Line_Items!B:B,Invoices!A3086,Invoice_Line_Items!G:G))*(1-C3086)</f>
        <v>47.7</v>
      </c>
      <c r="G3086" s="8">
        <f>SUMIF(Invoice_Line_Items!B:B,Invoices!A3086,Invoice_Line_Items!I:I)-(E3086-F3086)</f>
        <v>29.649999999999995</v>
      </c>
      <c r="H3086" s="8">
        <f t="shared" si="96"/>
        <v>7</v>
      </c>
      <c r="I3086">
        <f t="shared" si="97"/>
        <v>2022</v>
      </c>
    </row>
    <row r="3087" spans="1:9" x14ac:dyDescent="0.15">
      <c r="A3087" t="s">
        <v>3191</v>
      </c>
      <c r="B3087" t="s">
        <v>25</v>
      </c>
      <c r="C3087" s="3">
        <v>0</v>
      </c>
      <c r="D3087" s="2">
        <v>44773.284637832665</v>
      </c>
      <c r="E3087" s="8">
        <f>(SUMIF(Invoice_Line_Items!B:B,Invoices!A3087,Invoice_Line_Items!G:G))</f>
        <v>6742.2</v>
      </c>
      <c r="F3087" s="8">
        <f>(SUMIF(Invoice_Line_Items!B:B,Invoices!A3087,Invoice_Line_Items!G:G))*(1-C3087)</f>
        <v>6742.2</v>
      </c>
      <c r="G3087" s="8">
        <f>SUMIF(Invoice_Line_Items!B:B,Invoices!A3087,Invoice_Line_Items!I:I)-(E3087-F3087)</f>
        <v>2102.3499999999995</v>
      </c>
      <c r="H3087" s="8">
        <f t="shared" si="96"/>
        <v>7</v>
      </c>
      <c r="I3087">
        <f t="shared" si="97"/>
        <v>2022</v>
      </c>
    </row>
    <row r="3088" spans="1:9" x14ac:dyDescent="0.15">
      <c r="A3088" t="s">
        <v>3192</v>
      </c>
      <c r="B3088" t="s">
        <v>17</v>
      </c>
      <c r="C3088" s="3">
        <v>0</v>
      </c>
      <c r="D3088" s="2">
        <v>44773.605491873604</v>
      </c>
      <c r="E3088" s="8">
        <f>(SUMIF(Invoice_Line_Items!B:B,Invoices!A3088,Invoice_Line_Items!G:G))</f>
        <v>1653.45</v>
      </c>
      <c r="F3088" s="8">
        <f>(SUMIF(Invoice_Line_Items!B:B,Invoices!A3088,Invoice_Line_Items!G:G))*(1-C3088)</f>
        <v>1653.45</v>
      </c>
      <c r="G3088" s="8">
        <f>SUMIF(Invoice_Line_Items!B:B,Invoices!A3088,Invoice_Line_Items!I:I)-(E3088-F3088)</f>
        <v>579.34999999999991</v>
      </c>
      <c r="H3088" s="8">
        <f t="shared" si="96"/>
        <v>7</v>
      </c>
      <c r="I3088">
        <f t="shared" si="97"/>
        <v>2022</v>
      </c>
    </row>
    <row r="3089" spans="1:9" x14ac:dyDescent="0.15">
      <c r="A3089" t="s">
        <v>3193</v>
      </c>
      <c r="B3089" t="s">
        <v>21</v>
      </c>
      <c r="C3089" s="3">
        <v>0</v>
      </c>
      <c r="D3089" s="2">
        <v>44773.969118689143</v>
      </c>
      <c r="E3089" s="8">
        <f>(SUMIF(Invoice_Line_Items!B:B,Invoices!A3089,Invoice_Line_Items!G:G))</f>
        <v>682.2</v>
      </c>
      <c r="F3089" s="8">
        <f>(SUMIF(Invoice_Line_Items!B:B,Invoices!A3089,Invoice_Line_Items!G:G))*(1-C3089)</f>
        <v>682.2</v>
      </c>
      <c r="G3089" s="8">
        <f>SUMIF(Invoice_Line_Items!B:B,Invoices!A3089,Invoice_Line_Items!I:I)-(E3089-F3089)</f>
        <v>297.7</v>
      </c>
      <c r="H3089" s="8">
        <f t="shared" si="96"/>
        <v>7</v>
      </c>
      <c r="I3089">
        <f t="shared" si="97"/>
        <v>2022</v>
      </c>
    </row>
    <row r="3090" spans="1:9" x14ac:dyDescent="0.15">
      <c r="A3090" t="s">
        <v>3194</v>
      </c>
      <c r="B3090" t="s">
        <v>25</v>
      </c>
      <c r="C3090" s="3">
        <v>0.1</v>
      </c>
      <c r="D3090" s="2">
        <v>44774.03173215787</v>
      </c>
      <c r="E3090" s="8">
        <f>(SUMIF(Invoice_Line_Items!B:B,Invoices!A3090,Invoice_Line_Items!G:G))</f>
        <v>3371.15</v>
      </c>
      <c r="F3090" s="8">
        <f>(SUMIF(Invoice_Line_Items!B:B,Invoices!A3090,Invoice_Line_Items!G:G))*(1-C3090)</f>
        <v>3034.0350000000003</v>
      </c>
      <c r="G3090" s="8">
        <f>SUMIF(Invoice_Line_Items!B:B,Invoices!A3090,Invoice_Line_Items!I:I)-(E3090-F3090)</f>
        <v>979.33500000000026</v>
      </c>
      <c r="H3090" s="8">
        <f t="shared" si="96"/>
        <v>8</v>
      </c>
      <c r="I3090">
        <f t="shared" si="97"/>
        <v>2022</v>
      </c>
    </row>
    <row r="3091" spans="1:9" x14ac:dyDescent="0.15">
      <c r="A3091" t="s">
        <v>3195</v>
      </c>
      <c r="B3091" t="s">
        <v>22</v>
      </c>
      <c r="C3091" s="3">
        <v>0</v>
      </c>
      <c r="D3091" s="2">
        <v>44774.44269577747</v>
      </c>
      <c r="E3091" s="8">
        <f>(SUMIF(Invoice_Line_Items!B:B,Invoices!A3091,Invoice_Line_Items!G:G))</f>
        <v>1764.3500000000001</v>
      </c>
      <c r="F3091" s="8">
        <f>(SUMIF(Invoice_Line_Items!B:B,Invoices!A3091,Invoice_Line_Items!G:G))*(1-C3091)</f>
        <v>1764.3500000000001</v>
      </c>
      <c r="G3091" s="8">
        <f>SUMIF(Invoice_Line_Items!B:B,Invoices!A3091,Invoice_Line_Items!I:I)-(E3091-F3091)</f>
        <v>679.90000000000009</v>
      </c>
      <c r="H3091" s="8">
        <f t="shared" si="96"/>
        <v>8</v>
      </c>
      <c r="I3091">
        <f t="shared" si="97"/>
        <v>2022</v>
      </c>
    </row>
    <row r="3092" spans="1:9" x14ac:dyDescent="0.15">
      <c r="A3092" t="s">
        <v>3196</v>
      </c>
      <c r="B3092" t="s">
        <v>29</v>
      </c>
      <c r="C3092" s="3">
        <v>0.1</v>
      </c>
      <c r="D3092" s="2">
        <v>44774.762737871592</v>
      </c>
      <c r="E3092" s="8">
        <f>(SUMIF(Invoice_Line_Items!B:B,Invoices!A3092,Invoice_Line_Items!G:G))</f>
        <v>4897.7499999999982</v>
      </c>
      <c r="F3092" s="8">
        <f>(SUMIF(Invoice_Line_Items!B:B,Invoices!A3092,Invoice_Line_Items!G:G))*(1-C3092)</f>
        <v>4407.9749999999985</v>
      </c>
      <c r="G3092" s="8">
        <f>SUMIF(Invoice_Line_Items!B:B,Invoices!A3092,Invoice_Line_Items!I:I)-(E3092-F3092)</f>
        <v>1644.875</v>
      </c>
      <c r="H3092" s="8">
        <f t="shared" si="96"/>
        <v>8</v>
      </c>
      <c r="I3092">
        <f t="shared" si="97"/>
        <v>2022</v>
      </c>
    </row>
    <row r="3093" spans="1:9" x14ac:dyDescent="0.15">
      <c r="A3093" t="s">
        <v>3197</v>
      </c>
      <c r="B3093" t="s">
        <v>18</v>
      </c>
      <c r="C3093" s="3">
        <v>0.1</v>
      </c>
      <c r="D3093" s="2">
        <v>44774.937309013687</v>
      </c>
      <c r="E3093" s="8">
        <f>(SUMIF(Invoice_Line_Items!B:B,Invoices!A3093,Invoice_Line_Items!G:G))</f>
        <v>88.9</v>
      </c>
      <c r="F3093" s="8">
        <f>(SUMIF(Invoice_Line_Items!B:B,Invoices!A3093,Invoice_Line_Items!G:G))*(1-C3093)</f>
        <v>80.010000000000005</v>
      </c>
      <c r="G3093" s="8">
        <f>SUMIF(Invoice_Line_Items!B:B,Invoices!A3093,Invoice_Line_Items!I:I)-(E3093-F3093)</f>
        <v>22.26</v>
      </c>
      <c r="H3093" s="8">
        <f t="shared" si="96"/>
        <v>8</v>
      </c>
      <c r="I3093">
        <f t="shared" si="97"/>
        <v>2022</v>
      </c>
    </row>
    <row r="3094" spans="1:9" x14ac:dyDescent="0.15">
      <c r="A3094" t="s">
        <v>3198</v>
      </c>
      <c r="B3094" t="s">
        <v>18</v>
      </c>
      <c r="C3094" s="3">
        <v>0</v>
      </c>
      <c r="D3094" s="2">
        <v>44775.125593176315</v>
      </c>
      <c r="E3094" s="8">
        <f>(SUMIF(Invoice_Line_Items!B:B,Invoices!A3094,Invoice_Line_Items!G:G))</f>
        <v>1872.75</v>
      </c>
      <c r="F3094" s="8">
        <f>(SUMIF(Invoice_Line_Items!B:B,Invoices!A3094,Invoice_Line_Items!G:G))*(1-C3094)</f>
        <v>1872.75</v>
      </c>
      <c r="G3094" s="8">
        <f>SUMIF(Invoice_Line_Items!B:B,Invoices!A3094,Invoice_Line_Items!I:I)-(E3094-F3094)</f>
        <v>651.4</v>
      </c>
      <c r="H3094" s="8">
        <f t="shared" si="96"/>
        <v>8</v>
      </c>
      <c r="I3094">
        <f t="shared" si="97"/>
        <v>2022</v>
      </c>
    </row>
    <row r="3095" spans="1:9" x14ac:dyDescent="0.15">
      <c r="A3095" t="s">
        <v>3199</v>
      </c>
      <c r="B3095" t="s">
        <v>17</v>
      </c>
      <c r="C3095" s="3">
        <v>0</v>
      </c>
      <c r="D3095" s="2">
        <v>44775.372987184848</v>
      </c>
      <c r="E3095" s="8">
        <f>(SUMIF(Invoice_Line_Items!B:B,Invoices!A3095,Invoice_Line_Items!G:G))</f>
        <v>332.04999999999995</v>
      </c>
      <c r="F3095" s="8">
        <f>(SUMIF(Invoice_Line_Items!B:B,Invoices!A3095,Invoice_Line_Items!G:G))*(1-C3095)</f>
        <v>332.04999999999995</v>
      </c>
      <c r="G3095" s="8">
        <f>SUMIF(Invoice_Line_Items!B:B,Invoices!A3095,Invoice_Line_Items!I:I)-(E3095-F3095)</f>
        <v>176.79999999999998</v>
      </c>
      <c r="H3095" s="8">
        <f t="shared" si="96"/>
        <v>8</v>
      </c>
      <c r="I3095">
        <f t="shared" si="97"/>
        <v>2022</v>
      </c>
    </row>
    <row r="3096" spans="1:9" x14ac:dyDescent="0.15">
      <c r="A3096" t="s">
        <v>3200</v>
      </c>
      <c r="B3096" t="s">
        <v>17</v>
      </c>
      <c r="C3096" s="3">
        <v>0</v>
      </c>
      <c r="D3096" s="2">
        <v>44775.438830098537</v>
      </c>
      <c r="E3096" s="8">
        <f>(SUMIF(Invoice_Line_Items!B:B,Invoices!A3096,Invoice_Line_Items!G:G))</f>
        <v>251.64999999999998</v>
      </c>
      <c r="F3096" s="8">
        <f>(SUMIF(Invoice_Line_Items!B:B,Invoices!A3096,Invoice_Line_Items!G:G))*(1-C3096)</f>
        <v>251.64999999999998</v>
      </c>
      <c r="G3096" s="8">
        <f>SUMIF(Invoice_Line_Items!B:B,Invoices!A3096,Invoice_Line_Items!I:I)-(E3096-F3096)</f>
        <v>103.89999999999998</v>
      </c>
      <c r="H3096" s="8">
        <f t="shared" si="96"/>
        <v>8</v>
      </c>
      <c r="I3096">
        <f t="shared" si="97"/>
        <v>2022</v>
      </c>
    </row>
    <row r="3097" spans="1:9" x14ac:dyDescent="0.15">
      <c r="A3097" t="s">
        <v>3201</v>
      </c>
      <c r="B3097" t="s">
        <v>23</v>
      </c>
      <c r="C3097" s="3">
        <v>0.1</v>
      </c>
      <c r="D3097" s="2">
        <v>44775.673119004947</v>
      </c>
      <c r="E3097" s="8">
        <f>(SUMIF(Invoice_Line_Items!B:B,Invoices!A3097,Invoice_Line_Items!G:G))</f>
        <v>19.95</v>
      </c>
      <c r="F3097" s="8">
        <f>(SUMIF(Invoice_Line_Items!B:B,Invoices!A3097,Invoice_Line_Items!G:G))*(1-C3097)</f>
        <v>17.954999999999998</v>
      </c>
      <c r="G3097" s="8">
        <f>SUMIF(Invoice_Line_Items!B:B,Invoices!A3097,Invoice_Line_Items!I:I)-(E3097-F3097)</f>
        <v>5.4549999999999983</v>
      </c>
      <c r="H3097" s="8">
        <f t="shared" si="96"/>
        <v>8</v>
      </c>
      <c r="I3097">
        <f t="shared" si="97"/>
        <v>2022</v>
      </c>
    </row>
    <row r="3098" spans="1:9" x14ac:dyDescent="0.15">
      <c r="A3098" t="s">
        <v>3202</v>
      </c>
      <c r="B3098" t="s">
        <v>25</v>
      </c>
      <c r="C3098" s="3">
        <v>0</v>
      </c>
      <c r="D3098" s="2">
        <v>44775.948755064877</v>
      </c>
      <c r="E3098" s="8">
        <f>(SUMIF(Invoice_Line_Items!B:B,Invoices!A3098,Invoice_Line_Items!G:G))</f>
        <v>1063.6000000000001</v>
      </c>
      <c r="F3098" s="8">
        <f>(SUMIF(Invoice_Line_Items!B:B,Invoices!A3098,Invoice_Line_Items!G:G))*(1-C3098)</f>
        <v>1063.6000000000001</v>
      </c>
      <c r="G3098" s="8">
        <f>SUMIF(Invoice_Line_Items!B:B,Invoices!A3098,Invoice_Line_Items!I:I)-(E3098-F3098)</f>
        <v>360.04999999999995</v>
      </c>
      <c r="H3098" s="8">
        <f t="shared" si="96"/>
        <v>8</v>
      </c>
      <c r="I3098">
        <f t="shared" si="97"/>
        <v>2022</v>
      </c>
    </row>
    <row r="3099" spans="1:9" x14ac:dyDescent="0.15">
      <c r="A3099" t="s">
        <v>3203</v>
      </c>
      <c r="B3099" t="s">
        <v>29</v>
      </c>
      <c r="C3099" s="3">
        <v>0.1</v>
      </c>
      <c r="D3099" s="2">
        <v>44776.133842688141</v>
      </c>
      <c r="E3099" s="8">
        <f>(SUMIF(Invoice_Line_Items!B:B,Invoices!A3099,Invoice_Line_Items!G:G))</f>
        <v>1103.7</v>
      </c>
      <c r="F3099" s="8">
        <f>(SUMIF(Invoice_Line_Items!B:B,Invoices!A3099,Invoice_Line_Items!G:G))*(1-C3099)</f>
        <v>993.33</v>
      </c>
      <c r="G3099" s="8">
        <f>SUMIF(Invoice_Line_Items!B:B,Invoices!A3099,Invoice_Line_Items!I:I)-(E3099-F3099)</f>
        <v>127.57999999999993</v>
      </c>
      <c r="H3099" s="8">
        <f t="shared" si="96"/>
        <v>8</v>
      </c>
      <c r="I3099">
        <f t="shared" si="97"/>
        <v>2022</v>
      </c>
    </row>
    <row r="3100" spans="1:9" x14ac:dyDescent="0.15">
      <c r="A3100" t="s">
        <v>3204</v>
      </c>
      <c r="B3100" t="s">
        <v>24</v>
      </c>
      <c r="C3100" s="3">
        <v>0.1</v>
      </c>
      <c r="D3100" s="2">
        <v>44776.525671781746</v>
      </c>
      <c r="E3100" s="8">
        <f>(SUMIF(Invoice_Line_Items!B:B,Invoices!A3100,Invoice_Line_Items!G:G))</f>
        <v>8184.8</v>
      </c>
      <c r="F3100" s="8">
        <f>(SUMIF(Invoice_Line_Items!B:B,Invoices!A3100,Invoice_Line_Items!G:G))*(1-C3100)</f>
        <v>7366.3200000000006</v>
      </c>
      <c r="G3100" s="8">
        <f>SUMIF(Invoice_Line_Items!B:B,Invoices!A3100,Invoice_Line_Items!I:I)-(E3100-F3100)</f>
        <v>2075.2700000000009</v>
      </c>
      <c r="H3100" s="8">
        <f t="shared" si="96"/>
        <v>8</v>
      </c>
      <c r="I3100">
        <f t="shared" si="97"/>
        <v>2022</v>
      </c>
    </row>
    <row r="3101" spans="1:9" x14ac:dyDescent="0.15">
      <c r="A3101" t="s">
        <v>3205</v>
      </c>
      <c r="B3101" t="s">
        <v>17</v>
      </c>
      <c r="C3101" s="3">
        <v>0.1</v>
      </c>
      <c r="D3101" s="2">
        <v>44776.860162698518</v>
      </c>
      <c r="E3101" s="8">
        <f>(SUMIF(Invoice_Line_Items!B:B,Invoices!A3101,Invoice_Line_Items!G:G))</f>
        <v>1558.3500000000001</v>
      </c>
      <c r="F3101" s="8">
        <f>(SUMIF(Invoice_Line_Items!B:B,Invoices!A3101,Invoice_Line_Items!G:G))*(1-C3101)</f>
        <v>1402.5150000000001</v>
      </c>
      <c r="G3101" s="8">
        <f>SUMIF(Invoice_Line_Items!B:B,Invoices!A3101,Invoice_Line_Items!I:I)-(E3101-F3101)</f>
        <v>515.76499999999987</v>
      </c>
      <c r="H3101" s="8">
        <f t="shared" si="96"/>
        <v>8</v>
      </c>
      <c r="I3101">
        <f t="shared" si="97"/>
        <v>2022</v>
      </c>
    </row>
    <row r="3102" spans="1:9" x14ac:dyDescent="0.15">
      <c r="A3102" t="s">
        <v>3206</v>
      </c>
      <c r="B3102" t="s">
        <v>22</v>
      </c>
      <c r="C3102" s="3">
        <v>0</v>
      </c>
      <c r="D3102" s="2">
        <v>44777.290001322239</v>
      </c>
      <c r="E3102" s="8">
        <f>(SUMIF(Invoice_Line_Items!B:B,Invoices!A3102,Invoice_Line_Items!G:G))</f>
        <v>967.59999999999991</v>
      </c>
      <c r="F3102" s="8">
        <f>(SUMIF(Invoice_Line_Items!B:B,Invoices!A3102,Invoice_Line_Items!G:G))*(1-C3102)</f>
        <v>967.59999999999991</v>
      </c>
      <c r="G3102" s="8">
        <f>SUMIF(Invoice_Line_Items!B:B,Invoices!A3102,Invoice_Line_Items!I:I)-(E3102-F3102)</f>
        <v>399.95</v>
      </c>
      <c r="H3102" s="8">
        <f t="shared" si="96"/>
        <v>8</v>
      </c>
      <c r="I3102">
        <f t="shared" si="97"/>
        <v>2022</v>
      </c>
    </row>
    <row r="3103" spans="1:9" x14ac:dyDescent="0.15">
      <c r="A3103" t="s">
        <v>3207</v>
      </c>
      <c r="B3103" t="s">
        <v>19</v>
      </c>
      <c r="C3103" s="3">
        <v>0</v>
      </c>
      <c r="D3103" s="2">
        <v>44777.73687725731</v>
      </c>
      <c r="E3103" s="8">
        <f>(SUMIF(Invoice_Line_Items!B:B,Invoices!A3103,Invoice_Line_Items!G:G))</f>
        <v>621.65</v>
      </c>
      <c r="F3103" s="8">
        <f>(SUMIF(Invoice_Line_Items!B:B,Invoices!A3103,Invoice_Line_Items!G:G))*(1-C3103)</f>
        <v>621.65</v>
      </c>
      <c r="G3103" s="8">
        <f>SUMIF(Invoice_Line_Items!B:B,Invoices!A3103,Invoice_Line_Items!I:I)-(E3103-F3103)</f>
        <v>247.55</v>
      </c>
      <c r="H3103" s="8">
        <f t="shared" si="96"/>
        <v>8</v>
      </c>
      <c r="I3103">
        <f t="shared" si="97"/>
        <v>2022</v>
      </c>
    </row>
    <row r="3104" spans="1:9" x14ac:dyDescent="0.15">
      <c r="A3104" t="s">
        <v>3208</v>
      </c>
      <c r="B3104" t="s">
        <v>17</v>
      </c>
      <c r="C3104" s="3">
        <v>0.1</v>
      </c>
      <c r="D3104" s="2">
        <v>44778.004895448124</v>
      </c>
      <c r="E3104" s="8">
        <f>(SUMIF(Invoice_Line_Items!B:B,Invoices!A3104,Invoice_Line_Items!G:G))</f>
        <v>1464.05</v>
      </c>
      <c r="F3104" s="8">
        <f>(SUMIF(Invoice_Line_Items!B:B,Invoices!A3104,Invoice_Line_Items!G:G))*(1-C3104)</f>
        <v>1317.645</v>
      </c>
      <c r="G3104" s="8">
        <f>SUMIF(Invoice_Line_Items!B:B,Invoices!A3104,Invoice_Line_Items!I:I)-(E3104-F3104)</f>
        <v>337.99499999999989</v>
      </c>
      <c r="H3104" s="8">
        <f t="shared" si="96"/>
        <v>8</v>
      </c>
      <c r="I3104">
        <f t="shared" si="97"/>
        <v>2022</v>
      </c>
    </row>
    <row r="3105" spans="1:9" x14ac:dyDescent="0.15">
      <c r="A3105" t="s">
        <v>3209</v>
      </c>
      <c r="B3105" t="s">
        <v>21</v>
      </c>
      <c r="C3105" s="3">
        <v>0</v>
      </c>
      <c r="D3105" s="2">
        <v>44778.052912601284</v>
      </c>
      <c r="E3105" s="8">
        <f>(SUMIF(Invoice_Line_Items!B:B,Invoices!A3105,Invoice_Line_Items!G:G))</f>
        <v>212.6</v>
      </c>
      <c r="F3105" s="8">
        <f>(SUMIF(Invoice_Line_Items!B:B,Invoices!A3105,Invoice_Line_Items!G:G))*(1-C3105)</f>
        <v>212.6</v>
      </c>
      <c r="G3105" s="8">
        <f>SUMIF(Invoice_Line_Items!B:B,Invoices!A3105,Invoice_Line_Items!I:I)-(E3105-F3105)</f>
        <v>74.550000000000011</v>
      </c>
      <c r="H3105" s="8">
        <f t="shared" si="96"/>
        <v>8</v>
      </c>
      <c r="I3105">
        <f t="shared" si="97"/>
        <v>2022</v>
      </c>
    </row>
    <row r="3106" spans="1:9" x14ac:dyDescent="0.15">
      <c r="A3106" t="s">
        <v>3210</v>
      </c>
      <c r="B3106" t="s">
        <v>23</v>
      </c>
      <c r="C3106" s="3">
        <v>0</v>
      </c>
      <c r="D3106" s="2">
        <v>44778.286889325493</v>
      </c>
      <c r="E3106" s="8">
        <f>(SUMIF(Invoice_Line_Items!B:B,Invoices!A3106,Invoice_Line_Items!G:G))</f>
        <v>3895.5</v>
      </c>
      <c r="F3106" s="8">
        <f>(SUMIF(Invoice_Line_Items!B:B,Invoices!A3106,Invoice_Line_Items!G:G))*(1-C3106)</f>
        <v>3895.5</v>
      </c>
      <c r="G3106" s="8">
        <f>SUMIF(Invoice_Line_Items!B:B,Invoices!A3106,Invoice_Line_Items!I:I)-(E3106-F3106)</f>
        <v>1524.05</v>
      </c>
      <c r="H3106" s="8">
        <f t="shared" si="96"/>
        <v>8</v>
      </c>
      <c r="I3106">
        <f t="shared" si="97"/>
        <v>2022</v>
      </c>
    </row>
    <row r="3107" spans="1:9" x14ac:dyDescent="0.15">
      <c r="A3107" t="s">
        <v>3211</v>
      </c>
      <c r="B3107" t="s">
        <v>19</v>
      </c>
      <c r="C3107" s="3">
        <v>0.1</v>
      </c>
      <c r="D3107" s="2">
        <v>44778.493975004945</v>
      </c>
      <c r="E3107" s="8">
        <f>(SUMIF(Invoice_Line_Items!B:B,Invoices!A3107,Invoice_Line_Items!G:G))</f>
        <v>508.79999999999995</v>
      </c>
      <c r="F3107" s="8">
        <f>(SUMIF(Invoice_Line_Items!B:B,Invoices!A3107,Invoice_Line_Items!G:G))*(1-C3107)</f>
        <v>457.91999999999996</v>
      </c>
      <c r="G3107" s="8">
        <f>SUMIF(Invoice_Line_Items!B:B,Invoices!A3107,Invoice_Line_Items!I:I)-(E3107-F3107)</f>
        <v>176.92</v>
      </c>
      <c r="H3107" s="8">
        <f t="shared" si="96"/>
        <v>8</v>
      </c>
      <c r="I3107">
        <f t="shared" si="97"/>
        <v>2022</v>
      </c>
    </row>
    <row r="3108" spans="1:9" x14ac:dyDescent="0.15">
      <c r="A3108" t="s">
        <v>3212</v>
      </c>
      <c r="B3108" t="s">
        <v>17</v>
      </c>
      <c r="C3108" s="3">
        <v>0</v>
      </c>
      <c r="D3108" s="2">
        <v>44778.972094208148</v>
      </c>
      <c r="E3108" s="8">
        <f>(SUMIF(Invoice_Line_Items!B:B,Invoices!A3108,Invoice_Line_Items!G:G))</f>
        <v>473.94999999999993</v>
      </c>
      <c r="F3108" s="8">
        <f>(SUMIF(Invoice_Line_Items!B:B,Invoices!A3108,Invoice_Line_Items!G:G))*(1-C3108)</f>
        <v>473.94999999999993</v>
      </c>
      <c r="G3108" s="8">
        <f>SUMIF(Invoice_Line_Items!B:B,Invoices!A3108,Invoice_Line_Items!I:I)-(E3108-F3108)</f>
        <v>292.64999999999992</v>
      </c>
      <c r="H3108" s="8">
        <f t="shared" si="96"/>
        <v>8</v>
      </c>
      <c r="I3108">
        <f t="shared" si="97"/>
        <v>2022</v>
      </c>
    </row>
    <row r="3109" spans="1:9" x14ac:dyDescent="0.15">
      <c r="A3109" t="s">
        <v>3213</v>
      </c>
      <c r="B3109" t="s">
        <v>17</v>
      </c>
      <c r="C3109" s="3">
        <v>0</v>
      </c>
      <c r="D3109" s="2">
        <v>44779.418401734118</v>
      </c>
      <c r="E3109" s="8">
        <f>(SUMIF(Invoice_Line_Items!B:B,Invoices!A3109,Invoice_Line_Items!G:G))</f>
        <v>225.64999999999998</v>
      </c>
      <c r="F3109" s="8">
        <f>(SUMIF(Invoice_Line_Items!B:B,Invoices!A3109,Invoice_Line_Items!G:G))*(1-C3109)</f>
        <v>225.64999999999998</v>
      </c>
      <c r="G3109" s="8">
        <f>SUMIF(Invoice_Line_Items!B:B,Invoices!A3109,Invoice_Line_Items!I:I)-(E3109-F3109)</f>
        <v>122.19999999999999</v>
      </c>
      <c r="H3109" s="8">
        <f t="shared" si="96"/>
        <v>8</v>
      </c>
      <c r="I3109">
        <f t="shared" si="97"/>
        <v>2022</v>
      </c>
    </row>
    <row r="3110" spans="1:9" x14ac:dyDescent="0.15">
      <c r="A3110" t="s">
        <v>3214</v>
      </c>
      <c r="B3110" t="s">
        <v>19</v>
      </c>
      <c r="C3110" s="3">
        <v>0.1</v>
      </c>
      <c r="D3110" s="2">
        <v>44779.766836487564</v>
      </c>
      <c r="E3110" s="8">
        <f>(SUMIF(Invoice_Line_Items!B:B,Invoices!A3110,Invoice_Line_Items!G:G))</f>
        <v>1404.1</v>
      </c>
      <c r="F3110" s="8">
        <f>(SUMIF(Invoice_Line_Items!B:B,Invoices!A3110,Invoice_Line_Items!G:G))*(1-C3110)</f>
        <v>1263.69</v>
      </c>
      <c r="G3110" s="8">
        <f>SUMIF(Invoice_Line_Items!B:B,Invoices!A3110,Invoice_Line_Items!I:I)-(E3110-F3110)</f>
        <v>392.79000000000008</v>
      </c>
      <c r="H3110" s="8">
        <f t="shared" si="96"/>
        <v>8</v>
      </c>
      <c r="I3110">
        <f t="shared" si="97"/>
        <v>2022</v>
      </c>
    </row>
    <row r="3111" spans="1:9" x14ac:dyDescent="0.15">
      <c r="A3111" t="s">
        <v>3215</v>
      </c>
      <c r="B3111" t="s">
        <v>19</v>
      </c>
      <c r="C3111" s="3">
        <v>0.1</v>
      </c>
      <c r="D3111" s="2">
        <v>44780.039326877093</v>
      </c>
      <c r="E3111" s="8">
        <f>(SUMIF(Invoice_Line_Items!B:B,Invoices!A3111,Invoice_Line_Items!G:G))</f>
        <v>341.55</v>
      </c>
      <c r="F3111" s="8">
        <f>(SUMIF(Invoice_Line_Items!B:B,Invoices!A3111,Invoice_Line_Items!G:G))*(1-C3111)</f>
        <v>307.39500000000004</v>
      </c>
      <c r="G3111" s="8">
        <f>SUMIF(Invoice_Line_Items!B:B,Invoices!A3111,Invoice_Line_Items!I:I)-(E3111-F3111)</f>
        <v>88.945000000000036</v>
      </c>
      <c r="H3111" s="8">
        <f t="shared" si="96"/>
        <v>8</v>
      </c>
      <c r="I3111">
        <f t="shared" si="97"/>
        <v>2022</v>
      </c>
    </row>
    <row r="3112" spans="1:9" x14ac:dyDescent="0.15">
      <c r="A3112" t="s">
        <v>3216</v>
      </c>
      <c r="B3112" t="s">
        <v>18</v>
      </c>
      <c r="C3112" s="3">
        <v>0.1</v>
      </c>
      <c r="D3112" s="2">
        <v>44780.505372628584</v>
      </c>
      <c r="E3112" s="8">
        <f>(SUMIF(Invoice_Line_Items!B:B,Invoices!A3112,Invoice_Line_Items!G:G))</f>
        <v>1299.5</v>
      </c>
      <c r="F3112" s="8">
        <f>(SUMIF(Invoice_Line_Items!B:B,Invoices!A3112,Invoice_Line_Items!G:G))*(1-C3112)</f>
        <v>1169.55</v>
      </c>
      <c r="G3112" s="8">
        <f>SUMIF(Invoice_Line_Items!B:B,Invoices!A3112,Invoice_Line_Items!I:I)-(E3112-F3112)</f>
        <v>274.54999999999984</v>
      </c>
      <c r="H3112" s="8">
        <f t="shared" si="96"/>
        <v>8</v>
      </c>
      <c r="I3112">
        <f t="shared" si="97"/>
        <v>2022</v>
      </c>
    </row>
    <row r="3113" spans="1:9" x14ac:dyDescent="0.15">
      <c r="A3113" t="s">
        <v>3217</v>
      </c>
      <c r="B3113" t="s">
        <v>17</v>
      </c>
      <c r="C3113" s="3">
        <v>0</v>
      </c>
      <c r="D3113" s="2">
        <v>44780.874717960774</v>
      </c>
      <c r="E3113" s="8">
        <f>(SUMIF(Invoice_Line_Items!B:B,Invoices!A3113,Invoice_Line_Items!G:G))</f>
        <v>293.3</v>
      </c>
      <c r="F3113" s="8">
        <f>(SUMIF(Invoice_Line_Items!B:B,Invoices!A3113,Invoice_Line_Items!G:G))*(1-C3113)</f>
        <v>293.3</v>
      </c>
      <c r="G3113" s="8">
        <f>SUMIF(Invoice_Line_Items!B:B,Invoices!A3113,Invoice_Line_Items!I:I)-(E3113-F3113)</f>
        <v>154.19999999999999</v>
      </c>
      <c r="H3113" s="8">
        <f t="shared" si="96"/>
        <v>8</v>
      </c>
      <c r="I3113">
        <f t="shared" si="97"/>
        <v>2022</v>
      </c>
    </row>
    <row r="3114" spans="1:9" x14ac:dyDescent="0.15">
      <c r="A3114" t="s">
        <v>3218</v>
      </c>
      <c r="B3114" t="s">
        <v>29</v>
      </c>
      <c r="C3114" s="3">
        <v>0</v>
      </c>
      <c r="D3114" s="2">
        <v>44781.279736183533</v>
      </c>
      <c r="E3114" s="8">
        <f>(SUMIF(Invoice_Line_Items!B:B,Invoices!A3114,Invoice_Line_Items!G:G))</f>
        <v>89.5</v>
      </c>
      <c r="F3114" s="8">
        <f>(SUMIF(Invoice_Line_Items!B:B,Invoices!A3114,Invoice_Line_Items!G:G))*(1-C3114)</f>
        <v>89.5</v>
      </c>
      <c r="G3114" s="8">
        <f>SUMIF(Invoice_Line_Items!B:B,Invoices!A3114,Invoice_Line_Items!I:I)-(E3114-F3114)</f>
        <v>56.999999999999993</v>
      </c>
      <c r="H3114" s="8">
        <f t="shared" si="96"/>
        <v>8</v>
      </c>
      <c r="I3114">
        <f t="shared" si="97"/>
        <v>2022</v>
      </c>
    </row>
    <row r="3115" spans="1:9" x14ac:dyDescent="0.15">
      <c r="A3115" t="s">
        <v>3219</v>
      </c>
      <c r="B3115" t="s">
        <v>29</v>
      </c>
      <c r="C3115" s="3">
        <v>0</v>
      </c>
      <c r="D3115" s="2">
        <v>44781.373530765006</v>
      </c>
      <c r="E3115" s="8">
        <f>(SUMIF(Invoice_Line_Items!B:B,Invoices!A3115,Invoice_Line_Items!G:G))</f>
        <v>162.4</v>
      </c>
      <c r="F3115" s="8">
        <f>(SUMIF(Invoice_Line_Items!B:B,Invoices!A3115,Invoice_Line_Items!G:G))*(1-C3115)</f>
        <v>162.4</v>
      </c>
      <c r="G3115" s="8">
        <f>SUMIF(Invoice_Line_Items!B:B,Invoices!A3115,Invoice_Line_Items!I:I)-(E3115-F3115)</f>
        <v>84.85</v>
      </c>
      <c r="H3115" s="8">
        <f t="shared" si="96"/>
        <v>8</v>
      </c>
      <c r="I3115">
        <f t="shared" si="97"/>
        <v>2022</v>
      </c>
    </row>
    <row r="3116" spans="1:9" x14ac:dyDescent="0.15">
      <c r="A3116" t="s">
        <v>3220</v>
      </c>
      <c r="B3116" t="s">
        <v>23</v>
      </c>
      <c r="C3116" s="3">
        <v>0.1</v>
      </c>
      <c r="D3116" s="2">
        <v>44781.735410056652</v>
      </c>
      <c r="E3116" s="8">
        <f>(SUMIF(Invoice_Line_Items!B:B,Invoices!A3116,Invoice_Line_Items!G:G))</f>
        <v>8.9499999999999993</v>
      </c>
      <c r="F3116" s="8">
        <f>(SUMIF(Invoice_Line_Items!B:B,Invoices!A3116,Invoice_Line_Items!G:G))*(1-C3116)</f>
        <v>8.0549999999999997</v>
      </c>
      <c r="G3116" s="8">
        <f>SUMIF(Invoice_Line_Items!B:B,Invoices!A3116,Invoice_Line_Items!I:I)-(E3116-F3116)</f>
        <v>4.8049999999999997</v>
      </c>
      <c r="H3116" s="8">
        <f t="shared" si="96"/>
        <v>8</v>
      </c>
      <c r="I3116">
        <f t="shared" si="97"/>
        <v>2022</v>
      </c>
    </row>
    <row r="3117" spans="1:9" x14ac:dyDescent="0.15">
      <c r="A3117" t="s">
        <v>3221</v>
      </c>
      <c r="B3117" t="s">
        <v>29</v>
      </c>
      <c r="C3117" s="3">
        <v>0.1</v>
      </c>
      <c r="D3117" s="2">
        <v>44782.058517790749</v>
      </c>
      <c r="E3117" s="8">
        <f>(SUMIF(Invoice_Line_Items!B:B,Invoices!A3117,Invoice_Line_Items!G:G))</f>
        <v>1073.75</v>
      </c>
      <c r="F3117" s="8">
        <f>(SUMIF(Invoice_Line_Items!B:B,Invoices!A3117,Invoice_Line_Items!G:G))*(1-C3117)</f>
        <v>966.375</v>
      </c>
      <c r="G3117" s="8">
        <f>SUMIF(Invoice_Line_Items!B:B,Invoices!A3117,Invoice_Line_Items!I:I)-(E3117-F3117)</f>
        <v>288.27500000000003</v>
      </c>
      <c r="H3117" s="8">
        <f t="shared" si="96"/>
        <v>8</v>
      </c>
      <c r="I3117">
        <f t="shared" si="97"/>
        <v>2022</v>
      </c>
    </row>
    <row r="3118" spans="1:9" x14ac:dyDescent="0.15">
      <c r="A3118" t="s">
        <v>3222</v>
      </c>
      <c r="B3118" t="s">
        <v>18</v>
      </c>
      <c r="C3118" s="3">
        <v>0</v>
      </c>
      <c r="D3118" s="2">
        <v>44782.344189736672</v>
      </c>
      <c r="E3118" s="8">
        <f>(SUMIF(Invoice_Line_Items!B:B,Invoices!A3118,Invoice_Line_Items!G:G))</f>
        <v>277.45</v>
      </c>
      <c r="F3118" s="8">
        <f>(SUMIF(Invoice_Line_Items!B:B,Invoices!A3118,Invoice_Line_Items!G:G))*(1-C3118)</f>
        <v>277.45</v>
      </c>
      <c r="G3118" s="8">
        <f>SUMIF(Invoice_Line_Items!B:B,Invoices!A3118,Invoice_Line_Items!I:I)-(E3118-F3118)</f>
        <v>174.19999999999996</v>
      </c>
      <c r="H3118" s="8">
        <f t="shared" si="96"/>
        <v>8</v>
      </c>
      <c r="I3118">
        <f t="shared" si="97"/>
        <v>2022</v>
      </c>
    </row>
    <row r="3119" spans="1:9" x14ac:dyDescent="0.15">
      <c r="A3119" t="s">
        <v>3223</v>
      </c>
      <c r="B3119" t="s">
        <v>24</v>
      </c>
      <c r="C3119" s="3">
        <v>0.1</v>
      </c>
      <c r="D3119" s="2">
        <v>44782.484743463378</v>
      </c>
      <c r="E3119" s="8">
        <f>(SUMIF(Invoice_Line_Items!B:B,Invoices!A3119,Invoice_Line_Items!G:G))</f>
        <v>2120.3000000000002</v>
      </c>
      <c r="F3119" s="8">
        <f>(SUMIF(Invoice_Line_Items!B:B,Invoices!A3119,Invoice_Line_Items!G:G))*(1-C3119)</f>
        <v>1908.2700000000002</v>
      </c>
      <c r="G3119" s="8">
        <f>SUMIF(Invoice_Line_Items!B:B,Invoices!A3119,Invoice_Line_Items!I:I)-(E3119-F3119)</f>
        <v>611.56999999999994</v>
      </c>
      <c r="H3119" s="8">
        <f t="shared" si="96"/>
        <v>8</v>
      </c>
      <c r="I3119">
        <f t="shared" si="97"/>
        <v>2022</v>
      </c>
    </row>
    <row r="3120" spans="1:9" x14ac:dyDescent="0.15">
      <c r="A3120" t="s">
        <v>3224</v>
      </c>
      <c r="B3120" t="s">
        <v>19</v>
      </c>
      <c r="C3120" s="3">
        <v>0.1</v>
      </c>
      <c r="D3120" s="2">
        <v>44782.917231676125</v>
      </c>
      <c r="E3120" s="8">
        <f>(SUMIF(Invoice_Line_Items!B:B,Invoices!A3120,Invoice_Line_Items!G:G))</f>
        <v>1580.5500000000002</v>
      </c>
      <c r="F3120" s="8">
        <f>(SUMIF(Invoice_Line_Items!B:B,Invoices!A3120,Invoice_Line_Items!G:G))*(1-C3120)</f>
        <v>1422.4950000000001</v>
      </c>
      <c r="G3120" s="8">
        <f>SUMIF(Invoice_Line_Items!B:B,Invoices!A3120,Invoice_Line_Items!I:I)-(E3120-F3120)</f>
        <v>489.29499999999996</v>
      </c>
      <c r="H3120" s="8">
        <f t="shared" si="96"/>
        <v>8</v>
      </c>
      <c r="I3120">
        <f t="shared" si="97"/>
        <v>2022</v>
      </c>
    </row>
    <row r="3121" spans="1:9" x14ac:dyDescent="0.15">
      <c r="A3121" t="s">
        <v>3225</v>
      </c>
      <c r="B3121" t="s">
        <v>19</v>
      </c>
      <c r="C3121" s="3">
        <v>0</v>
      </c>
      <c r="D3121" s="2">
        <v>44783.233282456327</v>
      </c>
      <c r="E3121" s="8">
        <f>(SUMIF(Invoice_Line_Items!B:B,Invoices!A3121,Invoice_Line_Items!G:G))</f>
        <v>3322.35</v>
      </c>
      <c r="F3121" s="8">
        <f>(SUMIF(Invoice_Line_Items!B:B,Invoices!A3121,Invoice_Line_Items!G:G))*(1-C3121)</f>
        <v>3322.35</v>
      </c>
      <c r="G3121" s="8">
        <f>SUMIF(Invoice_Line_Items!B:B,Invoices!A3121,Invoice_Line_Items!I:I)-(E3121-F3121)</f>
        <v>1237.2</v>
      </c>
      <c r="H3121" s="8">
        <f t="shared" si="96"/>
        <v>8</v>
      </c>
      <c r="I3121">
        <f t="shared" si="97"/>
        <v>2022</v>
      </c>
    </row>
    <row r="3122" spans="1:9" x14ac:dyDescent="0.15">
      <c r="A3122" t="s">
        <v>3226</v>
      </c>
      <c r="B3122" t="s">
        <v>21</v>
      </c>
      <c r="C3122" s="3">
        <v>0</v>
      </c>
      <c r="D3122" s="2">
        <v>44783.592363218217</v>
      </c>
      <c r="E3122" s="8">
        <f>(SUMIF(Invoice_Line_Items!B:B,Invoices!A3122,Invoice_Line_Items!G:G))</f>
        <v>4138.75</v>
      </c>
      <c r="F3122" s="8">
        <f>(SUMIF(Invoice_Line_Items!B:B,Invoices!A3122,Invoice_Line_Items!G:G))*(1-C3122)</f>
        <v>4138.75</v>
      </c>
      <c r="G3122" s="8">
        <f>SUMIF(Invoice_Line_Items!B:B,Invoices!A3122,Invoice_Line_Items!I:I)-(E3122-F3122)</f>
        <v>1483.3000000000002</v>
      </c>
      <c r="H3122" s="8">
        <f t="shared" si="96"/>
        <v>8</v>
      </c>
      <c r="I3122">
        <f t="shared" si="97"/>
        <v>2022</v>
      </c>
    </row>
    <row r="3123" spans="1:9" x14ac:dyDescent="0.15">
      <c r="A3123" t="s">
        <v>3227</v>
      </c>
      <c r="B3123" t="s">
        <v>19</v>
      </c>
      <c r="C3123" s="3">
        <v>0</v>
      </c>
      <c r="D3123" s="2">
        <v>44783.68502523494</v>
      </c>
      <c r="E3123" s="8">
        <f>(SUMIF(Invoice_Line_Items!B:B,Invoices!A3123,Invoice_Line_Items!G:G))</f>
        <v>177.79999999999998</v>
      </c>
      <c r="F3123" s="8">
        <f>(SUMIF(Invoice_Line_Items!B:B,Invoices!A3123,Invoice_Line_Items!G:G))*(1-C3123)</f>
        <v>177.79999999999998</v>
      </c>
      <c r="G3123" s="8">
        <f>SUMIF(Invoice_Line_Items!B:B,Invoices!A3123,Invoice_Line_Items!I:I)-(E3123-F3123)</f>
        <v>58.449999999999989</v>
      </c>
      <c r="H3123" s="8">
        <f t="shared" si="96"/>
        <v>8</v>
      </c>
      <c r="I3123">
        <f t="shared" si="97"/>
        <v>2022</v>
      </c>
    </row>
    <row r="3124" spans="1:9" x14ac:dyDescent="0.15">
      <c r="A3124" t="s">
        <v>3228</v>
      </c>
      <c r="B3124" t="s">
        <v>18</v>
      </c>
      <c r="C3124" s="3">
        <v>0.1</v>
      </c>
      <c r="D3124" s="2">
        <v>44783.742816287042</v>
      </c>
      <c r="E3124" s="8">
        <f>(SUMIF(Invoice_Line_Items!B:B,Invoices!A3124,Invoice_Line_Items!G:G))</f>
        <v>179</v>
      </c>
      <c r="F3124" s="8">
        <f>(SUMIF(Invoice_Line_Items!B:B,Invoices!A3124,Invoice_Line_Items!G:G))*(1-C3124)</f>
        <v>161.1</v>
      </c>
      <c r="G3124" s="8">
        <f>SUMIF(Invoice_Line_Items!B:B,Invoices!A3124,Invoice_Line_Items!I:I)-(E3124-F3124)</f>
        <v>96.09999999999998</v>
      </c>
      <c r="H3124" s="8">
        <f t="shared" si="96"/>
        <v>8</v>
      </c>
      <c r="I3124">
        <f t="shared" si="97"/>
        <v>2022</v>
      </c>
    </row>
    <row r="3125" spans="1:9" x14ac:dyDescent="0.15">
      <c r="A3125" t="s">
        <v>3229</v>
      </c>
      <c r="B3125" t="s">
        <v>19</v>
      </c>
      <c r="C3125" s="3">
        <v>0.1</v>
      </c>
      <c r="D3125" s="2">
        <v>44784.076426766478</v>
      </c>
      <c r="E3125" s="8">
        <f>(SUMIF(Invoice_Line_Items!B:B,Invoices!A3125,Invoice_Line_Items!G:G))</f>
        <v>79.8</v>
      </c>
      <c r="F3125" s="8">
        <f>(SUMIF(Invoice_Line_Items!B:B,Invoices!A3125,Invoice_Line_Items!G:G))*(1-C3125)</f>
        <v>71.819999999999993</v>
      </c>
      <c r="G3125" s="8">
        <f>SUMIF(Invoice_Line_Items!B:B,Invoices!A3125,Invoice_Line_Items!I:I)-(E3125-F3125)</f>
        <v>21.819999999999993</v>
      </c>
      <c r="H3125" s="8">
        <f t="shared" si="96"/>
        <v>8</v>
      </c>
      <c r="I3125">
        <f t="shared" si="97"/>
        <v>2022</v>
      </c>
    </row>
    <row r="3126" spans="1:9" x14ac:dyDescent="0.15">
      <c r="A3126" t="s">
        <v>3230</v>
      </c>
      <c r="B3126" t="s">
        <v>22</v>
      </c>
      <c r="C3126" s="3">
        <v>0</v>
      </c>
      <c r="D3126" s="2">
        <v>44784.318930933245</v>
      </c>
      <c r="E3126" s="8">
        <f>(SUMIF(Invoice_Line_Items!B:B,Invoices!A3126,Invoice_Line_Items!G:G))</f>
        <v>1233.8000000000002</v>
      </c>
      <c r="F3126" s="8">
        <f>(SUMIF(Invoice_Line_Items!B:B,Invoices!A3126,Invoice_Line_Items!G:G))*(1-C3126)</f>
        <v>1233.8000000000002</v>
      </c>
      <c r="G3126" s="8">
        <f>SUMIF(Invoice_Line_Items!B:B,Invoices!A3126,Invoice_Line_Items!I:I)-(E3126-F3126)</f>
        <v>466.25</v>
      </c>
      <c r="H3126" s="8">
        <f t="shared" si="96"/>
        <v>8</v>
      </c>
      <c r="I3126">
        <f t="shared" si="97"/>
        <v>2022</v>
      </c>
    </row>
    <row r="3127" spans="1:9" x14ac:dyDescent="0.15">
      <c r="A3127" t="s">
        <v>3231</v>
      </c>
      <c r="B3127" t="s">
        <v>18</v>
      </c>
      <c r="C3127" s="3">
        <v>0</v>
      </c>
      <c r="D3127" s="2">
        <v>44784.429966168856</v>
      </c>
      <c r="E3127" s="8">
        <f>(SUMIF(Invoice_Line_Items!B:B,Invoices!A3127,Invoice_Line_Items!G:G))</f>
        <v>402.5</v>
      </c>
      <c r="F3127" s="8">
        <f>(SUMIF(Invoice_Line_Items!B:B,Invoices!A3127,Invoice_Line_Items!G:G))*(1-C3127)</f>
        <v>402.5</v>
      </c>
      <c r="G3127" s="8">
        <f>SUMIF(Invoice_Line_Items!B:B,Invoices!A3127,Invoice_Line_Items!I:I)-(E3127-F3127)</f>
        <v>149.55000000000001</v>
      </c>
      <c r="H3127" s="8">
        <f t="shared" si="96"/>
        <v>8</v>
      </c>
      <c r="I3127">
        <f t="shared" si="97"/>
        <v>2022</v>
      </c>
    </row>
    <row r="3128" spans="1:9" x14ac:dyDescent="0.15">
      <c r="A3128" t="s">
        <v>3232</v>
      </c>
      <c r="B3128" t="s">
        <v>19</v>
      </c>
      <c r="C3128" s="3">
        <v>0.1</v>
      </c>
      <c r="D3128" s="2">
        <v>44784.758938000574</v>
      </c>
      <c r="E3128" s="8">
        <f>(SUMIF(Invoice_Line_Items!B:B,Invoices!A3128,Invoice_Line_Items!G:G))</f>
        <v>309.35000000000002</v>
      </c>
      <c r="F3128" s="8">
        <f>(SUMIF(Invoice_Line_Items!B:B,Invoices!A3128,Invoice_Line_Items!G:G))*(1-C3128)</f>
        <v>278.41500000000002</v>
      </c>
      <c r="G3128" s="8">
        <f>SUMIF(Invoice_Line_Items!B:B,Invoices!A3128,Invoice_Line_Items!I:I)-(E3128-F3128)</f>
        <v>92.665000000000006</v>
      </c>
      <c r="H3128" s="8">
        <f t="shared" si="96"/>
        <v>8</v>
      </c>
      <c r="I3128">
        <f t="shared" si="97"/>
        <v>2022</v>
      </c>
    </row>
    <row r="3129" spans="1:9" x14ac:dyDescent="0.15">
      <c r="A3129" t="s">
        <v>3233</v>
      </c>
      <c r="B3129" t="s">
        <v>22</v>
      </c>
      <c r="C3129" s="3">
        <v>0</v>
      </c>
      <c r="D3129" s="2">
        <v>44784.821864876329</v>
      </c>
      <c r="E3129" s="8">
        <f>(SUMIF(Invoice_Line_Items!B:B,Invoices!A3129,Invoice_Line_Items!G:G))</f>
        <v>813.5</v>
      </c>
      <c r="F3129" s="8">
        <f>(SUMIF(Invoice_Line_Items!B:B,Invoices!A3129,Invoice_Line_Items!G:G))*(1-C3129)</f>
        <v>813.5</v>
      </c>
      <c r="G3129" s="8">
        <f>SUMIF(Invoice_Line_Items!B:B,Invoices!A3129,Invoice_Line_Items!I:I)-(E3129-F3129)</f>
        <v>281.7</v>
      </c>
      <c r="H3129" s="8">
        <f t="shared" si="96"/>
        <v>8</v>
      </c>
      <c r="I3129">
        <f t="shared" si="97"/>
        <v>2022</v>
      </c>
    </row>
    <row r="3130" spans="1:9" x14ac:dyDescent="0.15">
      <c r="A3130" t="s">
        <v>3234</v>
      </c>
      <c r="B3130" t="s">
        <v>18</v>
      </c>
      <c r="C3130" s="3">
        <v>0</v>
      </c>
      <c r="D3130" s="2">
        <v>44785.061602354661</v>
      </c>
      <c r="E3130" s="8">
        <f>(SUMIF(Invoice_Line_Items!B:B,Invoices!A3130,Invoice_Line_Items!G:G))</f>
        <v>391.7</v>
      </c>
      <c r="F3130" s="8">
        <f>(SUMIF(Invoice_Line_Items!B:B,Invoices!A3130,Invoice_Line_Items!G:G))*(1-C3130)</f>
        <v>391.7</v>
      </c>
      <c r="G3130" s="8">
        <f>SUMIF(Invoice_Line_Items!B:B,Invoices!A3130,Invoice_Line_Items!I:I)-(E3130-F3130)</f>
        <v>137.15</v>
      </c>
      <c r="H3130" s="8">
        <f t="shared" si="96"/>
        <v>8</v>
      </c>
      <c r="I3130">
        <f t="shared" si="97"/>
        <v>2022</v>
      </c>
    </row>
    <row r="3131" spans="1:9" x14ac:dyDescent="0.15">
      <c r="A3131" t="s">
        <v>3235</v>
      </c>
      <c r="B3131" t="s">
        <v>29</v>
      </c>
      <c r="C3131" s="3">
        <v>0.1</v>
      </c>
      <c r="D3131" s="2">
        <v>44785.154881633513</v>
      </c>
      <c r="E3131" s="8">
        <f>(SUMIF(Invoice_Line_Items!B:B,Invoices!A3131,Invoice_Line_Items!G:G))</f>
        <v>972.25</v>
      </c>
      <c r="F3131" s="8">
        <f>(SUMIF(Invoice_Line_Items!B:B,Invoices!A3131,Invoice_Line_Items!G:G))*(1-C3131)</f>
        <v>875.02499999999998</v>
      </c>
      <c r="G3131" s="8">
        <f>SUMIF(Invoice_Line_Items!B:B,Invoices!A3131,Invoice_Line_Items!I:I)-(E3131-F3131)</f>
        <v>249.6749999999999</v>
      </c>
      <c r="H3131" s="8">
        <f t="shared" si="96"/>
        <v>8</v>
      </c>
      <c r="I3131">
        <f t="shared" si="97"/>
        <v>2022</v>
      </c>
    </row>
    <row r="3132" spans="1:9" x14ac:dyDescent="0.15">
      <c r="A3132" t="s">
        <v>3236</v>
      </c>
      <c r="B3132" t="s">
        <v>19</v>
      </c>
      <c r="C3132" s="3">
        <v>0</v>
      </c>
      <c r="D3132" s="2">
        <v>44785.373249049058</v>
      </c>
      <c r="E3132" s="8">
        <f>(SUMIF(Invoice_Line_Items!B:B,Invoices!A3132,Invoice_Line_Items!G:G))</f>
        <v>44.9</v>
      </c>
      <c r="F3132" s="8">
        <f>(SUMIF(Invoice_Line_Items!B:B,Invoices!A3132,Invoice_Line_Items!G:G))*(1-C3132)</f>
        <v>44.9</v>
      </c>
      <c r="G3132" s="8">
        <f>SUMIF(Invoice_Line_Items!B:B,Invoices!A3132,Invoice_Line_Items!I:I)-(E3132-F3132)</f>
        <v>18.049999999999997</v>
      </c>
      <c r="H3132" s="8">
        <f t="shared" si="96"/>
        <v>8</v>
      </c>
      <c r="I3132">
        <f t="shared" si="97"/>
        <v>2022</v>
      </c>
    </row>
    <row r="3133" spans="1:9" x14ac:dyDescent="0.15">
      <c r="A3133" t="s">
        <v>3237</v>
      </c>
      <c r="B3133" t="s">
        <v>18</v>
      </c>
      <c r="C3133" s="3">
        <v>0</v>
      </c>
      <c r="D3133" s="2">
        <v>44785.797774569219</v>
      </c>
      <c r="E3133" s="8">
        <f>(SUMIF(Invoice_Line_Items!B:B,Invoices!A3133,Invoice_Line_Items!G:G))</f>
        <v>232.84999999999997</v>
      </c>
      <c r="F3133" s="8">
        <f>(SUMIF(Invoice_Line_Items!B:B,Invoices!A3133,Invoice_Line_Items!G:G))*(1-C3133)</f>
        <v>232.84999999999997</v>
      </c>
      <c r="G3133" s="8">
        <f>SUMIF(Invoice_Line_Items!B:B,Invoices!A3133,Invoice_Line_Items!I:I)-(E3133-F3133)</f>
        <v>75.499999999999986</v>
      </c>
      <c r="H3133" s="8">
        <f t="shared" si="96"/>
        <v>8</v>
      </c>
      <c r="I3133">
        <f t="shared" si="97"/>
        <v>2022</v>
      </c>
    </row>
    <row r="3134" spans="1:9" x14ac:dyDescent="0.15">
      <c r="A3134" t="s">
        <v>3238</v>
      </c>
      <c r="B3134" t="s">
        <v>18</v>
      </c>
      <c r="C3134" s="3">
        <v>0</v>
      </c>
      <c r="D3134" s="2">
        <v>44786.167180249504</v>
      </c>
      <c r="E3134" s="8">
        <f>(SUMIF(Invoice_Line_Items!B:B,Invoices!A3134,Invoice_Line_Items!G:G))</f>
        <v>122.9</v>
      </c>
      <c r="F3134" s="8">
        <f>(SUMIF(Invoice_Line_Items!B:B,Invoices!A3134,Invoice_Line_Items!G:G))*(1-C3134)</f>
        <v>122.9</v>
      </c>
      <c r="G3134" s="8">
        <f>SUMIF(Invoice_Line_Items!B:B,Invoices!A3134,Invoice_Line_Items!I:I)-(E3134-F3134)</f>
        <v>66.949999999999989</v>
      </c>
      <c r="H3134" s="8">
        <f t="shared" si="96"/>
        <v>8</v>
      </c>
      <c r="I3134">
        <f t="shared" si="97"/>
        <v>2022</v>
      </c>
    </row>
    <row r="3135" spans="1:9" x14ac:dyDescent="0.15">
      <c r="A3135" t="s">
        <v>3239</v>
      </c>
      <c r="B3135" t="s">
        <v>17</v>
      </c>
      <c r="C3135" s="3">
        <v>0.1</v>
      </c>
      <c r="D3135" s="2">
        <v>44786.331196409512</v>
      </c>
      <c r="E3135" s="8">
        <f>(SUMIF(Invoice_Line_Items!B:B,Invoices!A3135,Invoice_Line_Items!G:G))</f>
        <v>412.74999999999994</v>
      </c>
      <c r="F3135" s="8">
        <f>(SUMIF(Invoice_Line_Items!B:B,Invoices!A3135,Invoice_Line_Items!G:G))*(1-C3135)</f>
        <v>371.47499999999997</v>
      </c>
      <c r="G3135" s="8">
        <f>SUMIF(Invoice_Line_Items!B:B,Invoices!A3135,Invoice_Line_Items!I:I)-(E3135-F3135)</f>
        <v>117.77500000000003</v>
      </c>
      <c r="H3135" s="8">
        <f t="shared" si="96"/>
        <v>8</v>
      </c>
      <c r="I3135">
        <f t="shared" si="97"/>
        <v>2022</v>
      </c>
    </row>
    <row r="3136" spans="1:9" x14ac:dyDescent="0.15">
      <c r="A3136" t="s">
        <v>3240</v>
      </c>
      <c r="B3136" t="s">
        <v>21</v>
      </c>
      <c r="C3136" s="3">
        <v>0</v>
      </c>
      <c r="D3136" s="2">
        <v>44786.656294175969</v>
      </c>
      <c r="E3136" s="8">
        <f>(SUMIF(Invoice_Line_Items!B:B,Invoices!A3136,Invoice_Line_Items!G:G))</f>
        <v>334.8</v>
      </c>
      <c r="F3136" s="8">
        <f>(SUMIF(Invoice_Line_Items!B:B,Invoices!A3136,Invoice_Line_Items!G:G))*(1-C3136)</f>
        <v>334.8</v>
      </c>
      <c r="G3136" s="8">
        <f>SUMIF(Invoice_Line_Items!B:B,Invoices!A3136,Invoice_Line_Items!I:I)-(E3136-F3136)</f>
        <v>158</v>
      </c>
      <c r="H3136" s="8">
        <f t="shared" si="96"/>
        <v>8</v>
      </c>
      <c r="I3136">
        <f t="shared" si="97"/>
        <v>2022</v>
      </c>
    </row>
    <row r="3137" spans="1:9" x14ac:dyDescent="0.15">
      <c r="A3137" t="s">
        <v>3241</v>
      </c>
      <c r="B3137" t="s">
        <v>23</v>
      </c>
      <c r="C3137" s="3">
        <v>0.1</v>
      </c>
      <c r="D3137" s="2">
        <v>44786.692702432665</v>
      </c>
      <c r="E3137" s="8">
        <f>(SUMIF(Invoice_Line_Items!B:B,Invoices!A3137,Invoice_Line_Items!G:G))</f>
        <v>866.90000000000009</v>
      </c>
      <c r="F3137" s="8">
        <f>(SUMIF(Invoice_Line_Items!B:B,Invoices!A3137,Invoice_Line_Items!G:G))*(1-C3137)</f>
        <v>780.21000000000015</v>
      </c>
      <c r="G3137" s="8">
        <f>SUMIF(Invoice_Line_Items!B:B,Invoices!A3137,Invoice_Line_Items!I:I)-(E3137-F3137)</f>
        <v>226.16000000000003</v>
      </c>
      <c r="H3137" s="8">
        <f t="shared" si="96"/>
        <v>8</v>
      </c>
      <c r="I3137">
        <f t="shared" si="97"/>
        <v>2022</v>
      </c>
    </row>
    <row r="3138" spans="1:9" x14ac:dyDescent="0.15">
      <c r="A3138" t="s">
        <v>3242</v>
      </c>
      <c r="B3138" t="s">
        <v>17</v>
      </c>
      <c r="C3138" s="3">
        <v>0</v>
      </c>
      <c r="D3138" s="2">
        <v>44787.126531651658</v>
      </c>
      <c r="E3138" s="8">
        <f>(SUMIF(Invoice_Line_Items!B:B,Invoices!A3138,Invoice_Line_Items!G:G))</f>
        <v>17.899999999999999</v>
      </c>
      <c r="F3138" s="8">
        <f>(SUMIF(Invoice_Line_Items!B:B,Invoices!A3138,Invoice_Line_Items!G:G))*(1-C3138)</f>
        <v>17.899999999999999</v>
      </c>
      <c r="G3138" s="8">
        <f>SUMIF(Invoice_Line_Items!B:B,Invoices!A3138,Invoice_Line_Items!I:I)-(E3138-F3138)</f>
        <v>6.3999999999999986</v>
      </c>
      <c r="H3138" s="8">
        <f t="shared" si="96"/>
        <v>8</v>
      </c>
      <c r="I3138">
        <f t="shared" si="97"/>
        <v>2022</v>
      </c>
    </row>
    <row r="3139" spans="1:9" x14ac:dyDescent="0.15">
      <c r="A3139" t="s">
        <v>3243</v>
      </c>
      <c r="B3139" t="s">
        <v>23</v>
      </c>
      <c r="C3139" s="3">
        <v>0.2</v>
      </c>
      <c r="D3139" s="2">
        <v>44787.529515581009</v>
      </c>
      <c r="E3139" s="8">
        <f>(SUMIF(Invoice_Line_Items!B:B,Invoices!A3139,Invoice_Line_Items!G:G))</f>
        <v>461.09999999999997</v>
      </c>
      <c r="F3139" s="8">
        <f>(SUMIF(Invoice_Line_Items!B:B,Invoices!A3139,Invoice_Line_Items!G:G))*(1-C3139)</f>
        <v>368.88</v>
      </c>
      <c r="G3139" s="8">
        <f>SUMIF(Invoice_Line_Items!B:B,Invoices!A3139,Invoice_Line_Items!I:I)-(E3139-F3139)</f>
        <v>121.83000000000004</v>
      </c>
      <c r="H3139" s="8">
        <f t="shared" ref="H3139:H3202" si="98">MONTH(D3139)</f>
        <v>8</v>
      </c>
      <c r="I3139">
        <f t="shared" ref="I3139:I3202" si="99">YEAR(D3139)</f>
        <v>2022</v>
      </c>
    </row>
    <row r="3140" spans="1:9" x14ac:dyDescent="0.15">
      <c r="A3140" t="s">
        <v>3244</v>
      </c>
      <c r="B3140" t="s">
        <v>22</v>
      </c>
      <c r="C3140" s="3">
        <v>0</v>
      </c>
      <c r="D3140" s="2">
        <v>44787.861764160603</v>
      </c>
      <c r="E3140" s="8">
        <f>(SUMIF(Invoice_Line_Items!B:B,Invoices!A3140,Invoice_Line_Items!G:G))</f>
        <v>9.9499999999999993</v>
      </c>
      <c r="F3140" s="8">
        <f>(SUMIF(Invoice_Line_Items!B:B,Invoices!A3140,Invoice_Line_Items!G:G))*(1-C3140)</f>
        <v>9.9499999999999993</v>
      </c>
      <c r="G3140" s="8">
        <f>SUMIF(Invoice_Line_Items!B:B,Invoices!A3140,Invoice_Line_Items!I:I)-(E3140-F3140)</f>
        <v>1.9499999999999993</v>
      </c>
      <c r="H3140" s="8">
        <f t="shared" si="98"/>
        <v>8</v>
      </c>
      <c r="I3140">
        <f t="shared" si="99"/>
        <v>2022</v>
      </c>
    </row>
    <row r="3141" spans="1:9" x14ac:dyDescent="0.15">
      <c r="A3141" t="s">
        <v>3245</v>
      </c>
      <c r="B3141" t="s">
        <v>20</v>
      </c>
      <c r="C3141" s="3">
        <v>0.1</v>
      </c>
      <c r="D3141" s="2">
        <v>44788.061293701074</v>
      </c>
      <c r="E3141" s="8">
        <f>(SUMIF(Invoice_Line_Items!B:B,Invoices!A3141,Invoice_Line_Items!G:G))</f>
        <v>401.79999999999995</v>
      </c>
      <c r="F3141" s="8">
        <f>(SUMIF(Invoice_Line_Items!B:B,Invoices!A3141,Invoice_Line_Items!G:G))*(1-C3141)</f>
        <v>361.61999999999995</v>
      </c>
      <c r="G3141" s="8">
        <f>SUMIF(Invoice_Line_Items!B:B,Invoices!A3141,Invoice_Line_Items!I:I)-(E3141-F3141)</f>
        <v>98.369999999999976</v>
      </c>
      <c r="H3141" s="8">
        <f t="shared" si="98"/>
        <v>8</v>
      </c>
      <c r="I3141">
        <f t="shared" si="99"/>
        <v>2022</v>
      </c>
    </row>
    <row r="3142" spans="1:9" x14ac:dyDescent="0.15">
      <c r="A3142" t="s">
        <v>3246</v>
      </c>
      <c r="B3142" t="s">
        <v>23</v>
      </c>
      <c r="C3142" s="3">
        <v>0</v>
      </c>
      <c r="D3142" s="2">
        <v>44788.512809132342</v>
      </c>
      <c r="E3142" s="8">
        <f>(SUMIF(Invoice_Line_Items!B:B,Invoices!A3142,Invoice_Line_Items!G:G))</f>
        <v>44.75</v>
      </c>
      <c r="F3142" s="8">
        <f>(SUMIF(Invoice_Line_Items!B:B,Invoices!A3142,Invoice_Line_Items!G:G))*(1-C3142)</f>
        <v>44.75</v>
      </c>
      <c r="G3142" s="8">
        <f>SUMIF(Invoice_Line_Items!B:B,Invoices!A3142,Invoice_Line_Items!I:I)-(E3142-F3142)</f>
        <v>28.499999999999996</v>
      </c>
      <c r="H3142" s="8">
        <f t="shared" si="98"/>
        <v>8</v>
      </c>
      <c r="I3142">
        <f t="shared" si="99"/>
        <v>2022</v>
      </c>
    </row>
    <row r="3143" spans="1:9" x14ac:dyDescent="0.15">
      <c r="A3143" t="s">
        <v>3247</v>
      </c>
      <c r="B3143" t="s">
        <v>19</v>
      </c>
      <c r="C3143" s="3">
        <v>0.1</v>
      </c>
      <c r="D3143" s="2">
        <v>44788.682806970013</v>
      </c>
      <c r="E3143" s="8">
        <f>(SUMIF(Invoice_Line_Items!B:B,Invoices!A3143,Invoice_Line_Items!G:G))</f>
        <v>35.799999999999997</v>
      </c>
      <c r="F3143" s="8">
        <f>(SUMIF(Invoice_Line_Items!B:B,Invoices!A3143,Invoice_Line_Items!G:G))*(1-C3143)</f>
        <v>32.22</v>
      </c>
      <c r="G3143" s="8">
        <f>SUMIF(Invoice_Line_Items!B:B,Invoices!A3143,Invoice_Line_Items!I:I)-(E3143-F3143)</f>
        <v>19.22</v>
      </c>
      <c r="H3143" s="8">
        <f t="shared" si="98"/>
        <v>8</v>
      </c>
      <c r="I3143">
        <f t="shared" si="99"/>
        <v>2022</v>
      </c>
    </row>
    <row r="3144" spans="1:9" x14ac:dyDescent="0.15">
      <c r="A3144" t="s">
        <v>3248</v>
      </c>
      <c r="B3144" t="s">
        <v>19</v>
      </c>
      <c r="C3144" s="3">
        <v>0</v>
      </c>
      <c r="D3144" s="2">
        <v>44788.867401960189</v>
      </c>
      <c r="E3144" s="8">
        <f>(SUMIF(Invoice_Line_Items!B:B,Invoices!A3144,Invoice_Line_Items!G:G))</f>
        <v>1012.4000000000001</v>
      </c>
      <c r="F3144" s="8">
        <f>(SUMIF(Invoice_Line_Items!B:B,Invoices!A3144,Invoice_Line_Items!G:G))*(1-C3144)</f>
        <v>1012.4000000000001</v>
      </c>
      <c r="G3144" s="8">
        <f>SUMIF(Invoice_Line_Items!B:B,Invoices!A3144,Invoice_Line_Items!I:I)-(E3144-F3144)</f>
        <v>369.69999999999993</v>
      </c>
      <c r="H3144" s="8">
        <f t="shared" si="98"/>
        <v>8</v>
      </c>
      <c r="I3144">
        <f t="shared" si="99"/>
        <v>2022</v>
      </c>
    </row>
    <row r="3145" spans="1:9" x14ac:dyDescent="0.15">
      <c r="A3145" t="s">
        <v>3249</v>
      </c>
      <c r="B3145" t="s">
        <v>25</v>
      </c>
      <c r="C3145" s="3">
        <v>0.2</v>
      </c>
      <c r="D3145" s="2">
        <v>44789.101733977601</v>
      </c>
      <c r="E3145" s="8">
        <f>(SUMIF(Invoice_Line_Items!B:B,Invoices!A3145,Invoice_Line_Items!G:G))</f>
        <v>131.5</v>
      </c>
      <c r="F3145" s="8">
        <f>(SUMIF(Invoice_Line_Items!B:B,Invoices!A3145,Invoice_Line_Items!G:G))*(1-C3145)</f>
        <v>105.2</v>
      </c>
      <c r="G3145" s="8">
        <f>SUMIF(Invoice_Line_Items!B:B,Invoices!A3145,Invoice_Line_Items!I:I)-(E3145-F3145)</f>
        <v>37.299999999999997</v>
      </c>
      <c r="H3145" s="8">
        <f t="shared" si="98"/>
        <v>8</v>
      </c>
      <c r="I3145">
        <f t="shared" si="99"/>
        <v>2022</v>
      </c>
    </row>
    <row r="3146" spans="1:9" x14ac:dyDescent="0.15">
      <c r="A3146" t="s">
        <v>3250</v>
      </c>
      <c r="B3146" t="s">
        <v>19</v>
      </c>
      <c r="C3146" s="3">
        <v>0.1</v>
      </c>
      <c r="D3146" s="2">
        <v>44789.304780758859</v>
      </c>
      <c r="E3146" s="8">
        <f>(SUMIF(Invoice_Line_Items!B:B,Invoices!A3146,Invoice_Line_Items!G:G))</f>
        <v>3763.7</v>
      </c>
      <c r="F3146" s="8">
        <f>(SUMIF(Invoice_Line_Items!B:B,Invoices!A3146,Invoice_Line_Items!G:G))*(1-C3146)</f>
        <v>3387.33</v>
      </c>
      <c r="G3146" s="8">
        <f>SUMIF(Invoice_Line_Items!B:B,Invoices!A3146,Invoice_Line_Items!I:I)-(E3146-F3146)</f>
        <v>1079.3800000000001</v>
      </c>
      <c r="H3146" s="8">
        <f t="shared" si="98"/>
        <v>8</v>
      </c>
      <c r="I3146">
        <f t="shared" si="99"/>
        <v>2022</v>
      </c>
    </row>
    <row r="3147" spans="1:9" x14ac:dyDescent="0.15">
      <c r="A3147" t="s">
        <v>3251</v>
      </c>
      <c r="B3147" t="s">
        <v>21</v>
      </c>
      <c r="C3147" s="3">
        <v>0</v>
      </c>
      <c r="D3147" s="2">
        <v>44789.771276500913</v>
      </c>
      <c r="E3147" s="8">
        <f>(SUMIF(Invoice_Line_Items!B:B,Invoices!A3147,Invoice_Line_Items!G:G))</f>
        <v>175</v>
      </c>
      <c r="F3147" s="8">
        <f>(SUMIF(Invoice_Line_Items!B:B,Invoices!A3147,Invoice_Line_Items!G:G))*(1-C3147)</f>
        <v>175</v>
      </c>
      <c r="G3147" s="8">
        <f>SUMIF(Invoice_Line_Items!B:B,Invoices!A3147,Invoice_Line_Items!I:I)-(E3147-F3147)</f>
        <v>27.499999999999993</v>
      </c>
      <c r="H3147" s="8">
        <f t="shared" si="98"/>
        <v>8</v>
      </c>
      <c r="I3147">
        <f t="shared" si="99"/>
        <v>2022</v>
      </c>
    </row>
    <row r="3148" spans="1:9" x14ac:dyDescent="0.15">
      <c r="A3148" t="s">
        <v>3252</v>
      </c>
      <c r="B3148" t="s">
        <v>19</v>
      </c>
      <c r="C3148" s="3">
        <v>0</v>
      </c>
      <c r="D3148" s="2">
        <v>44790.180296980267</v>
      </c>
      <c r="E3148" s="8">
        <f>(SUMIF(Invoice_Line_Items!B:B,Invoices!A3148,Invoice_Line_Items!G:G))</f>
        <v>135.69999999999999</v>
      </c>
      <c r="F3148" s="8">
        <f>(SUMIF(Invoice_Line_Items!B:B,Invoices!A3148,Invoice_Line_Items!G:G))*(1-C3148)</f>
        <v>135.69999999999999</v>
      </c>
      <c r="G3148" s="8">
        <f>SUMIF(Invoice_Line_Items!B:B,Invoices!A3148,Invoice_Line_Items!I:I)-(E3148-F3148)</f>
        <v>45.699999999999996</v>
      </c>
      <c r="H3148" s="8">
        <f t="shared" si="98"/>
        <v>8</v>
      </c>
      <c r="I3148">
        <f t="shared" si="99"/>
        <v>2022</v>
      </c>
    </row>
    <row r="3149" spans="1:9" x14ac:dyDescent="0.15">
      <c r="A3149" t="s">
        <v>3253</v>
      </c>
      <c r="B3149" t="s">
        <v>20</v>
      </c>
      <c r="C3149" s="3">
        <v>0.1</v>
      </c>
      <c r="D3149" s="2">
        <v>44790.309080822728</v>
      </c>
      <c r="E3149" s="8">
        <f>(SUMIF(Invoice_Line_Items!B:B,Invoices!A3149,Invoice_Line_Items!G:G))</f>
        <v>474.59999999999997</v>
      </c>
      <c r="F3149" s="8">
        <f>(SUMIF(Invoice_Line_Items!B:B,Invoices!A3149,Invoice_Line_Items!G:G))*(1-C3149)</f>
        <v>427.14</v>
      </c>
      <c r="G3149" s="8">
        <f>SUMIF(Invoice_Line_Items!B:B,Invoices!A3149,Invoice_Line_Items!I:I)-(E3149-F3149)</f>
        <v>193.39</v>
      </c>
      <c r="H3149" s="8">
        <f t="shared" si="98"/>
        <v>8</v>
      </c>
      <c r="I3149">
        <f t="shared" si="99"/>
        <v>2022</v>
      </c>
    </row>
    <row r="3150" spans="1:9" x14ac:dyDescent="0.15">
      <c r="A3150" t="s">
        <v>3254</v>
      </c>
      <c r="B3150" t="s">
        <v>24</v>
      </c>
      <c r="C3150" s="3">
        <v>0</v>
      </c>
      <c r="D3150" s="2">
        <v>44790.556348737664</v>
      </c>
      <c r="E3150" s="8">
        <f>(SUMIF(Invoice_Line_Items!B:B,Invoices!A3150,Invoice_Line_Items!G:G))</f>
        <v>399</v>
      </c>
      <c r="F3150" s="8">
        <f>(SUMIF(Invoice_Line_Items!B:B,Invoices!A3150,Invoice_Line_Items!G:G))*(1-C3150)</f>
        <v>399</v>
      </c>
      <c r="G3150" s="8">
        <f>SUMIF(Invoice_Line_Items!B:B,Invoices!A3150,Invoice_Line_Items!I:I)-(E3150-F3150)</f>
        <v>149</v>
      </c>
      <c r="H3150" s="8">
        <f t="shared" si="98"/>
        <v>8</v>
      </c>
      <c r="I3150">
        <f t="shared" si="99"/>
        <v>2022</v>
      </c>
    </row>
    <row r="3151" spans="1:9" x14ac:dyDescent="0.15">
      <c r="A3151" t="s">
        <v>3255</v>
      </c>
      <c r="B3151" t="s">
        <v>18</v>
      </c>
      <c r="C3151" s="3">
        <v>0.1</v>
      </c>
      <c r="D3151" s="2">
        <v>44791.009017044416</v>
      </c>
      <c r="E3151" s="8">
        <f>(SUMIF(Invoice_Line_Items!B:B,Invoices!A3151,Invoice_Line_Items!G:G))</f>
        <v>62.65</v>
      </c>
      <c r="F3151" s="8">
        <f>(SUMIF(Invoice_Line_Items!B:B,Invoices!A3151,Invoice_Line_Items!G:G))*(1-C3151)</f>
        <v>56.384999999999998</v>
      </c>
      <c r="G3151" s="8">
        <f>SUMIF(Invoice_Line_Items!B:B,Invoices!A3151,Invoice_Line_Items!I:I)-(E3151-F3151)</f>
        <v>28.634999999999991</v>
      </c>
      <c r="H3151" s="8">
        <f t="shared" si="98"/>
        <v>8</v>
      </c>
      <c r="I3151">
        <f t="shared" si="99"/>
        <v>2022</v>
      </c>
    </row>
    <row r="3152" spans="1:9" x14ac:dyDescent="0.15">
      <c r="A3152" t="s">
        <v>3256</v>
      </c>
      <c r="B3152" t="s">
        <v>20</v>
      </c>
      <c r="C3152" s="3">
        <v>0.1</v>
      </c>
      <c r="D3152" s="2">
        <v>44791.178295889236</v>
      </c>
      <c r="E3152" s="8">
        <f>(SUMIF(Invoice_Line_Items!B:B,Invoices!A3152,Invoice_Line_Items!G:G))</f>
        <v>896.80000000000007</v>
      </c>
      <c r="F3152" s="8">
        <f>(SUMIF(Invoice_Line_Items!B:B,Invoices!A3152,Invoice_Line_Items!G:G))*(1-C3152)</f>
        <v>807.12000000000012</v>
      </c>
      <c r="G3152" s="8">
        <f>SUMIF(Invoice_Line_Items!B:B,Invoices!A3152,Invoice_Line_Items!I:I)-(E3152-F3152)</f>
        <v>230.27000000000004</v>
      </c>
      <c r="H3152" s="8">
        <f t="shared" si="98"/>
        <v>8</v>
      </c>
      <c r="I3152">
        <f t="shared" si="99"/>
        <v>2022</v>
      </c>
    </row>
    <row r="3153" spans="1:9" x14ac:dyDescent="0.15">
      <c r="A3153" t="s">
        <v>3257</v>
      </c>
      <c r="B3153" t="s">
        <v>23</v>
      </c>
      <c r="C3153" s="3">
        <v>0</v>
      </c>
      <c r="D3153" s="2">
        <v>44791.241978089805</v>
      </c>
      <c r="E3153" s="8">
        <f>(SUMIF(Invoice_Line_Items!B:B,Invoices!A3153,Invoice_Line_Items!G:G))</f>
        <v>88.9</v>
      </c>
      <c r="F3153" s="8">
        <f>(SUMIF(Invoice_Line_Items!B:B,Invoices!A3153,Invoice_Line_Items!G:G))*(1-C3153)</f>
        <v>88.9</v>
      </c>
      <c r="G3153" s="8">
        <f>SUMIF(Invoice_Line_Items!B:B,Invoices!A3153,Invoice_Line_Items!I:I)-(E3153-F3153)</f>
        <v>33.650000000000006</v>
      </c>
      <c r="H3153" s="8">
        <f t="shared" si="98"/>
        <v>8</v>
      </c>
      <c r="I3153">
        <f t="shared" si="99"/>
        <v>2022</v>
      </c>
    </row>
    <row r="3154" spans="1:9" x14ac:dyDescent="0.15">
      <c r="A3154" t="s">
        <v>3258</v>
      </c>
      <c r="B3154" t="s">
        <v>24</v>
      </c>
      <c r="C3154" s="3">
        <v>0</v>
      </c>
      <c r="D3154" s="2">
        <v>44791.723202635694</v>
      </c>
      <c r="E3154" s="8">
        <f>(SUMIF(Invoice_Line_Items!B:B,Invoices!A3154,Invoice_Line_Items!G:G))</f>
        <v>527.6</v>
      </c>
      <c r="F3154" s="8">
        <f>(SUMIF(Invoice_Line_Items!B:B,Invoices!A3154,Invoice_Line_Items!G:G))*(1-C3154)</f>
        <v>527.6</v>
      </c>
      <c r="G3154" s="8">
        <f>SUMIF(Invoice_Line_Items!B:B,Invoices!A3154,Invoice_Line_Items!I:I)-(E3154-F3154)</f>
        <v>175.59999999999997</v>
      </c>
      <c r="H3154" s="8">
        <f t="shared" si="98"/>
        <v>8</v>
      </c>
      <c r="I3154">
        <f t="shared" si="99"/>
        <v>2022</v>
      </c>
    </row>
    <row r="3155" spans="1:9" x14ac:dyDescent="0.15">
      <c r="A3155" t="s">
        <v>3259</v>
      </c>
      <c r="B3155" t="s">
        <v>17</v>
      </c>
      <c r="C3155" s="3">
        <v>0.1</v>
      </c>
      <c r="D3155" s="2">
        <v>44791.758395429453</v>
      </c>
      <c r="E3155" s="8">
        <f>(SUMIF(Invoice_Line_Items!B:B,Invoices!A3155,Invoice_Line_Items!G:G))</f>
        <v>318.89999999999998</v>
      </c>
      <c r="F3155" s="8">
        <f>(SUMIF(Invoice_Line_Items!B:B,Invoices!A3155,Invoice_Line_Items!G:G))*(1-C3155)</f>
        <v>287.01</v>
      </c>
      <c r="G3155" s="8">
        <f>SUMIF(Invoice_Line_Items!B:B,Invoices!A3155,Invoice_Line_Items!I:I)-(E3155-F3155)</f>
        <v>72.009999999999991</v>
      </c>
      <c r="H3155" s="8">
        <f t="shared" si="98"/>
        <v>8</v>
      </c>
      <c r="I3155">
        <f t="shared" si="99"/>
        <v>2022</v>
      </c>
    </row>
    <row r="3156" spans="1:9" x14ac:dyDescent="0.15">
      <c r="A3156" t="s">
        <v>3260</v>
      </c>
      <c r="B3156" t="s">
        <v>21</v>
      </c>
      <c r="C3156" s="3">
        <v>0.1</v>
      </c>
      <c r="D3156" s="2">
        <v>44791.900354535574</v>
      </c>
      <c r="E3156" s="8">
        <f>(SUMIF(Invoice_Line_Items!B:B,Invoices!A3156,Invoice_Line_Items!G:G))</f>
        <v>2156.9000000000005</v>
      </c>
      <c r="F3156" s="8">
        <f>(SUMIF(Invoice_Line_Items!B:B,Invoices!A3156,Invoice_Line_Items!G:G))*(1-C3156)</f>
        <v>1941.2100000000005</v>
      </c>
      <c r="G3156" s="8">
        <f>SUMIF(Invoice_Line_Items!B:B,Invoices!A3156,Invoice_Line_Items!I:I)-(E3156-F3156)</f>
        <v>561.41</v>
      </c>
      <c r="H3156" s="8">
        <f t="shared" si="98"/>
        <v>8</v>
      </c>
      <c r="I3156">
        <f t="shared" si="99"/>
        <v>2022</v>
      </c>
    </row>
    <row r="3157" spans="1:9" x14ac:dyDescent="0.15">
      <c r="A3157" t="s">
        <v>3261</v>
      </c>
      <c r="B3157" t="s">
        <v>17</v>
      </c>
      <c r="C3157" s="3">
        <v>0</v>
      </c>
      <c r="D3157" s="2">
        <v>44792.351951538112</v>
      </c>
      <c r="E3157" s="8">
        <f>(SUMIF(Invoice_Line_Items!B:B,Invoices!A3157,Invoice_Line_Items!G:G))</f>
        <v>322.10000000000002</v>
      </c>
      <c r="F3157" s="8">
        <f>(SUMIF(Invoice_Line_Items!B:B,Invoices!A3157,Invoice_Line_Items!G:G))*(1-C3157)</f>
        <v>322.10000000000002</v>
      </c>
      <c r="G3157" s="8">
        <f>SUMIF(Invoice_Line_Items!B:B,Invoices!A3157,Invoice_Line_Items!I:I)-(E3157-F3157)</f>
        <v>128.29999999999998</v>
      </c>
      <c r="H3157" s="8">
        <f t="shared" si="98"/>
        <v>8</v>
      </c>
      <c r="I3157">
        <f t="shared" si="99"/>
        <v>2022</v>
      </c>
    </row>
    <row r="3158" spans="1:9" x14ac:dyDescent="0.15">
      <c r="A3158" t="s">
        <v>3262</v>
      </c>
      <c r="B3158" t="s">
        <v>25</v>
      </c>
      <c r="C3158" s="3">
        <v>0</v>
      </c>
      <c r="D3158" s="2">
        <v>44792.593350309704</v>
      </c>
      <c r="E3158" s="8">
        <f>(SUMIF(Invoice_Line_Items!B:B,Invoices!A3158,Invoice_Line_Items!G:G))</f>
        <v>944.65</v>
      </c>
      <c r="F3158" s="8">
        <f>(SUMIF(Invoice_Line_Items!B:B,Invoices!A3158,Invoice_Line_Items!G:G))*(1-C3158)</f>
        <v>944.65</v>
      </c>
      <c r="G3158" s="8">
        <f>SUMIF(Invoice_Line_Items!B:B,Invoices!A3158,Invoice_Line_Items!I:I)-(E3158-F3158)</f>
        <v>430</v>
      </c>
      <c r="H3158" s="8">
        <f t="shared" si="98"/>
        <v>8</v>
      </c>
      <c r="I3158">
        <f t="shared" si="99"/>
        <v>2022</v>
      </c>
    </row>
    <row r="3159" spans="1:9" x14ac:dyDescent="0.15">
      <c r="A3159" t="s">
        <v>3263</v>
      </c>
      <c r="B3159" t="s">
        <v>23</v>
      </c>
      <c r="C3159" s="3">
        <v>0</v>
      </c>
      <c r="D3159" s="2">
        <v>44793.069379355133</v>
      </c>
      <c r="E3159" s="8">
        <f>(SUMIF(Invoice_Line_Items!B:B,Invoices!A3159,Invoice_Line_Items!G:G))</f>
        <v>3309.3</v>
      </c>
      <c r="F3159" s="8">
        <f>(SUMIF(Invoice_Line_Items!B:B,Invoices!A3159,Invoice_Line_Items!G:G))*(1-C3159)</f>
        <v>3309.3</v>
      </c>
      <c r="G3159" s="8">
        <f>SUMIF(Invoice_Line_Items!B:B,Invoices!A3159,Invoice_Line_Items!I:I)-(E3159-F3159)</f>
        <v>1118.6499999999996</v>
      </c>
      <c r="H3159" s="8">
        <f t="shared" si="98"/>
        <v>8</v>
      </c>
      <c r="I3159">
        <f t="shared" si="99"/>
        <v>2022</v>
      </c>
    </row>
    <row r="3160" spans="1:9" x14ac:dyDescent="0.15">
      <c r="A3160" t="s">
        <v>3264</v>
      </c>
      <c r="B3160" t="s">
        <v>20</v>
      </c>
      <c r="C3160" s="3">
        <v>0.1</v>
      </c>
      <c r="D3160" s="2">
        <v>44793.108089729642</v>
      </c>
      <c r="E3160" s="8">
        <f>(SUMIF(Invoice_Line_Items!B:B,Invoices!A3160,Invoice_Line_Items!G:G))</f>
        <v>22.9</v>
      </c>
      <c r="F3160" s="8">
        <f>(SUMIF(Invoice_Line_Items!B:B,Invoices!A3160,Invoice_Line_Items!G:G))*(1-C3160)</f>
        <v>20.61</v>
      </c>
      <c r="G3160" s="8">
        <f>SUMIF(Invoice_Line_Items!B:B,Invoices!A3160,Invoice_Line_Items!I:I)-(E3160-F3160)</f>
        <v>6.3100000000000005</v>
      </c>
      <c r="H3160" s="8">
        <f t="shared" si="98"/>
        <v>8</v>
      </c>
      <c r="I3160">
        <f t="shared" si="99"/>
        <v>2022</v>
      </c>
    </row>
    <row r="3161" spans="1:9" x14ac:dyDescent="0.15">
      <c r="A3161" t="s">
        <v>3265</v>
      </c>
      <c r="B3161" t="s">
        <v>24</v>
      </c>
      <c r="C3161" s="3">
        <v>0</v>
      </c>
      <c r="D3161" s="2">
        <v>44793.169354177371</v>
      </c>
      <c r="E3161" s="8">
        <f>(SUMIF(Invoice_Line_Items!B:B,Invoices!A3161,Invoice_Line_Items!G:G))</f>
        <v>457</v>
      </c>
      <c r="F3161" s="8">
        <f>(SUMIF(Invoice_Line_Items!B:B,Invoices!A3161,Invoice_Line_Items!G:G))*(1-C3161)</f>
        <v>457</v>
      </c>
      <c r="G3161" s="8">
        <f>SUMIF(Invoice_Line_Items!B:B,Invoices!A3161,Invoice_Line_Items!I:I)-(E3161-F3161)</f>
        <v>182.20000000000002</v>
      </c>
      <c r="H3161" s="8">
        <f t="shared" si="98"/>
        <v>8</v>
      </c>
      <c r="I3161">
        <f t="shared" si="99"/>
        <v>2022</v>
      </c>
    </row>
    <row r="3162" spans="1:9" x14ac:dyDescent="0.15">
      <c r="A3162" t="s">
        <v>3266</v>
      </c>
      <c r="B3162" t="s">
        <v>29</v>
      </c>
      <c r="C3162" s="3">
        <v>0</v>
      </c>
      <c r="D3162" s="2">
        <v>44793.186196795104</v>
      </c>
      <c r="E3162" s="8">
        <f>(SUMIF(Invoice_Line_Items!B:B,Invoices!A3162,Invoice_Line_Items!G:G))</f>
        <v>213.85</v>
      </c>
      <c r="F3162" s="8">
        <f>(SUMIF(Invoice_Line_Items!B:B,Invoices!A3162,Invoice_Line_Items!G:G))*(1-C3162)</f>
        <v>213.85</v>
      </c>
      <c r="G3162" s="8">
        <f>SUMIF(Invoice_Line_Items!B:B,Invoices!A3162,Invoice_Line_Items!I:I)-(E3162-F3162)</f>
        <v>125.59999999999998</v>
      </c>
      <c r="H3162" s="8">
        <f t="shared" si="98"/>
        <v>8</v>
      </c>
      <c r="I3162">
        <f t="shared" si="99"/>
        <v>2022</v>
      </c>
    </row>
    <row r="3163" spans="1:9" x14ac:dyDescent="0.15">
      <c r="A3163" t="s">
        <v>3267</v>
      </c>
      <c r="B3163" t="s">
        <v>17</v>
      </c>
      <c r="C3163" s="3">
        <v>0</v>
      </c>
      <c r="D3163" s="2">
        <v>44793.3115326474</v>
      </c>
      <c r="E3163" s="8">
        <f>(SUMIF(Invoice_Line_Items!B:B,Invoices!A3163,Invoice_Line_Items!G:G))</f>
        <v>1452.4</v>
      </c>
      <c r="F3163" s="8">
        <f>(SUMIF(Invoice_Line_Items!B:B,Invoices!A3163,Invoice_Line_Items!G:G))*(1-C3163)</f>
        <v>1452.4</v>
      </c>
      <c r="G3163" s="8">
        <f>SUMIF(Invoice_Line_Items!B:B,Invoices!A3163,Invoice_Line_Items!I:I)-(E3163-F3163)</f>
        <v>547.09999999999991</v>
      </c>
      <c r="H3163" s="8">
        <f t="shared" si="98"/>
        <v>8</v>
      </c>
      <c r="I3163">
        <f t="shared" si="99"/>
        <v>2022</v>
      </c>
    </row>
    <row r="3164" spans="1:9" x14ac:dyDescent="0.15">
      <c r="A3164" t="s">
        <v>3268</v>
      </c>
      <c r="B3164" t="s">
        <v>24</v>
      </c>
      <c r="C3164" s="3">
        <v>0</v>
      </c>
      <c r="D3164" s="2">
        <v>44793.430803438416</v>
      </c>
      <c r="E3164" s="8">
        <f>(SUMIF(Invoice_Line_Items!B:B,Invoices!A3164,Invoice_Line_Items!G:G))</f>
        <v>5227.1999999999989</v>
      </c>
      <c r="F3164" s="8">
        <f>(SUMIF(Invoice_Line_Items!B:B,Invoices!A3164,Invoice_Line_Items!G:G))*(1-C3164)</f>
        <v>5227.1999999999989</v>
      </c>
      <c r="G3164" s="8">
        <f>SUMIF(Invoice_Line_Items!B:B,Invoices!A3164,Invoice_Line_Items!I:I)-(E3164-F3164)</f>
        <v>2206.65</v>
      </c>
      <c r="H3164" s="8">
        <f t="shared" si="98"/>
        <v>8</v>
      </c>
      <c r="I3164">
        <f t="shared" si="99"/>
        <v>2022</v>
      </c>
    </row>
    <row r="3165" spans="1:9" x14ac:dyDescent="0.15">
      <c r="A3165" t="s">
        <v>3269</v>
      </c>
      <c r="B3165" t="s">
        <v>19</v>
      </c>
      <c r="C3165" s="3">
        <v>0</v>
      </c>
      <c r="D3165" s="2">
        <v>44793.858804161166</v>
      </c>
      <c r="E3165" s="8">
        <f>(SUMIF(Invoice_Line_Items!B:B,Invoices!A3165,Invoice_Line_Items!G:G))</f>
        <v>1340.8</v>
      </c>
      <c r="F3165" s="8">
        <f>(SUMIF(Invoice_Line_Items!B:B,Invoices!A3165,Invoice_Line_Items!G:G))*(1-C3165)</f>
        <v>1340.8</v>
      </c>
      <c r="G3165" s="8">
        <f>SUMIF(Invoice_Line_Items!B:B,Invoices!A3165,Invoice_Line_Items!I:I)-(E3165-F3165)</f>
        <v>420.84999999999997</v>
      </c>
      <c r="H3165" s="8">
        <f t="shared" si="98"/>
        <v>8</v>
      </c>
      <c r="I3165">
        <f t="shared" si="99"/>
        <v>2022</v>
      </c>
    </row>
    <row r="3166" spans="1:9" x14ac:dyDescent="0.15">
      <c r="A3166" t="s">
        <v>3270</v>
      </c>
      <c r="B3166" t="s">
        <v>21</v>
      </c>
      <c r="C3166" s="3">
        <v>0</v>
      </c>
      <c r="D3166" s="2">
        <v>44793.862810895866</v>
      </c>
      <c r="E3166" s="8">
        <f>(SUMIF(Invoice_Line_Items!B:B,Invoices!A3166,Invoice_Line_Items!G:G))</f>
        <v>428.05</v>
      </c>
      <c r="F3166" s="8">
        <f>(SUMIF(Invoice_Line_Items!B:B,Invoices!A3166,Invoice_Line_Items!G:G))*(1-C3166)</f>
        <v>428.05</v>
      </c>
      <c r="G3166" s="8">
        <f>SUMIF(Invoice_Line_Items!B:B,Invoices!A3166,Invoice_Line_Items!I:I)-(E3166-F3166)</f>
        <v>175.45</v>
      </c>
      <c r="H3166" s="8">
        <f t="shared" si="98"/>
        <v>8</v>
      </c>
      <c r="I3166">
        <f t="shared" si="99"/>
        <v>2022</v>
      </c>
    </row>
    <row r="3167" spans="1:9" x14ac:dyDescent="0.15">
      <c r="A3167" t="s">
        <v>3271</v>
      </c>
      <c r="B3167" t="s">
        <v>18</v>
      </c>
      <c r="C3167" s="3">
        <v>0.1</v>
      </c>
      <c r="D3167" s="2">
        <v>44794.118125384557</v>
      </c>
      <c r="E3167" s="8">
        <f>(SUMIF(Invoice_Line_Items!B:B,Invoices!A3167,Invoice_Line_Items!G:G))</f>
        <v>3500.9500000000003</v>
      </c>
      <c r="F3167" s="8">
        <f>(SUMIF(Invoice_Line_Items!B:B,Invoices!A3167,Invoice_Line_Items!G:G))*(1-C3167)</f>
        <v>3150.8550000000005</v>
      </c>
      <c r="G3167" s="8">
        <f>SUMIF(Invoice_Line_Items!B:B,Invoices!A3167,Invoice_Line_Items!I:I)-(E3167-F3167)</f>
        <v>988.30500000000029</v>
      </c>
      <c r="H3167" s="8">
        <f t="shared" si="98"/>
        <v>8</v>
      </c>
      <c r="I3167">
        <f t="shared" si="99"/>
        <v>2022</v>
      </c>
    </row>
    <row r="3168" spans="1:9" x14ac:dyDescent="0.15">
      <c r="A3168" t="s">
        <v>3272</v>
      </c>
      <c r="B3168" t="s">
        <v>24</v>
      </c>
      <c r="C3168" s="3">
        <v>0.1</v>
      </c>
      <c r="D3168" s="2">
        <v>44794.172586068227</v>
      </c>
      <c r="E3168" s="8">
        <f>(SUMIF(Invoice_Line_Items!B:B,Invoices!A3168,Invoice_Line_Items!G:G))</f>
        <v>7787.8499999999985</v>
      </c>
      <c r="F3168" s="8">
        <f>(SUMIF(Invoice_Line_Items!B:B,Invoices!A3168,Invoice_Line_Items!G:G))*(1-C3168)</f>
        <v>7009.0649999999987</v>
      </c>
      <c r="G3168" s="8">
        <f>SUMIF(Invoice_Line_Items!B:B,Invoices!A3168,Invoice_Line_Items!I:I)-(E3168-F3168)</f>
        <v>1660.8649999999993</v>
      </c>
      <c r="H3168" s="8">
        <f t="shared" si="98"/>
        <v>8</v>
      </c>
      <c r="I3168">
        <f t="shared" si="99"/>
        <v>2022</v>
      </c>
    </row>
    <row r="3169" spans="1:9" x14ac:dyDescent="0.15">
      <c r="A3169" t="s">
        <v>3273</v>
      </c>
      <c r="B3169" t="s">
        <v>23</v>
      </c>
      <c r="C3169" s="3">
        <v>0</v>
      </c>
      <c r="D3169" s="2">
        <v>44794.431647724821</v>
      </c>
      <c r="E3169" s="8">
        <f>(SUMIF(Invoice_Line_Items!B:B,Invoices!A3169,Invoice_Line_Items!G:G))</f>
        <v>611.1</v>
      </c>
      <c r="F3169" s="8">
        <f>(SUMIF(Invoice_Line_Items!B:B,Invoices!A3169,Invoice_Line_Items!G:G))*(1-C3169)</f>
        <v>611.1</v>
      </c>
      <c r="G3169" s="8">
        <f>SUMIF(Invoice_Line_Items!B:B,Invoices!A3169,Invoice_Line_Items!I:I)-(E3169-F3169)</f>
        <v>184.2</v>
      </c>
      <c r="H3169" s="8">
        <f t="shared" si="98"/>
        <v>8</v>
      </c>
      <c r="I3169">
        <f t="shared" si="99"/>
        <v>2022</v>
      </c>
    </row>
    <row r="3170" spans="1:9" x14ac:dyDescent="0.15">
      <c r="A3170" t="s">
        <v>3274</v>
      </c>
      <c r="B3170" t="s">
        <v>20</v>
      </c>
      <c r="C3170" s="3">
        <v>0</v>
      </c>
      <c r="D3170" s="2">
        <v>44794.463060386879</v>
      </c>
      <c r="E3170" s="8">
        <f>(SUMIF(Invoice_Line_Items!B:B,Invoices!A3170,Invoice_Line_Items!G:G))</f>
        <v>122.4</v>
      </c>
      <c r="F3170" s="8">
        <f>(SUMIF(Invoice_Line_Items!B:B,Invoices!A3170,Invoice_Line_Items!G:G))*(1-C3170)</f>
        <v>122.4</v>
      </c>
      <c r="G3170" s="8">
        <f>SUMIF(Invoice_Line_Items!B:B,Invoices!A3170,Invoice_Line_Items!I:I)-(E3170-F3170)</f>
        <v>73.149999999999991</v>
      </c>
      <c r="H3170" s="8">
        <f t="shared" si="98"/>
        <v>8</v>
      </c>
      <c r="I3170">
        <f t="shared" si="99"/>
        <v>2022</v>
      </c>
    </row>
    <row r="3171" spans="1:9" x14ac:dyDescent="0.15">
      <c r="A3171" t="s">
        <v>3275</v>
      </c>
      <c r="B3171" t="s">
        <v>19</v>
      </c>
      <c r="C3171" s="3">
        <v>0</v>
      </c>
      <c r="D3171" s="2">
        <v>44794.653240196822</v>
      </c>
      <c r="E3171" s="8">
        <f>(SUMIF(Invoice_Line_Items!B:B,Invoices!A3171,Invoice_Line_Items!G:G))</f>
        <v>88.5</v>
      </c>
      <c r="F3171" s="8">
        <f>(SUMIF(Invoice_Line_Items!B:B,Invoices!A3171,Invoice_Line_Items!G:G))*(1-C3171)</f>
        <v>88.5</v>
      </c>
      <c r="G3171" s="8">
        <f>SUMIF(Invoice_Line_Items!B:B,Invoices!A3171,Invoice_Line_Items!I:I)-(E3171-F3171)</f>
        <v>34.500000000000007</v>
      </c>
      <c r="H3171" s="8">
        <f t="shared" si="98"/>
        <v>8</v>
      </c>
      <c r="I3171">
        <f t="shared" si="99"/>
        <v>2022</v>
      </c>
    </row>
    <row r="3172" spans="1:9" x14ac:dyDescent="0.15">
      <c r="A3172" t="s">
        <v>3276</v>
      </c>
      <c r="B3172" t="s">
        <v>24</v>
      </c>
      <c r="C3172" s="3">
        <v>0.2</v>
      </c>
      <c r="D3172" s="2">
        <v>44794.852725918441</v>
      </c>
      <c r="E3172" s="8">
        <f>(SUMIF(Invoice_Line_Items!B:B,Invoices!A3172,Invoice_Line_Items!G:G))</f>
        <v>1006.65</v>
      </c>
      <c r="F3172" s="8">
        <f>(SUMIF(Invoice_Line_Items!B:B,Invoices!A3172,Invoice_Line_Items!G:G))*(1-C3172)</f>
        <v>805.32</v>
      </c>
      <c r="G3172" s="8">
        <f>SUMIF(Invoice_Line_Items!B:B,Invoices!A3172,Invoice_Line_Items!I:I)-(E3172-F3172)</f>
        <v>201.82000000000005</v>
      </c>
      <c r="H3172" s="8">
        <f t="shared" si="98"/>
        <v>8</v>
      </c>
      <c r="I3172">
        <f t="shared" si="99"/>
        <v>2022</v>
      </c>
    </row>
    <row r="3173" spans="1:9" x14ac:dyDescent="0.15">
      <c r="A3173" t="s">
        <v>3277</v>
      </c>
      <c r="B3173" t="s">
        <v>20</v>
      </c>
      <c r="C3173" s="3">
        <v>0</v>
      </c>
      <c r="D3173" s="2">
        <v>44795.240214972349</v>
      </c>
      <c r="E3173" s="8">
        <f>(SUMIF(Invoice_Line_Items!B:B,Invoices!A3173,Invoice_Line_Items!G:G))</f>
        <v>2409.0000000000005</v>
      </c>
      <c r="F3173" s="8">
        <f>(SUMIF(Invoice_Line_Items!B:B,Invoices!A3173,Invoice_Line_Items!G:G))*(1-C3173)</f>
        <v>2409.0000000000005</v>
      </c>
      <c r="G3173" s="8">
        <f>SUMIF(Invoice_Line_Items!B:B,Invoices!A3173,Invoice_Line_Items!I:I)-(E3173-F3173)</f>
        <v>955.8</v>
      </c>
      <c r="H3173" s="8">
        <f t="shared" si="98"/>
        <v>8</v>
      </c>
      <c r="I3173">
        <f t="shared" si="99"/>
        <v>2022</v>
      </c>
    </row>
    <row r="3174" spans="1:9" x14ac:dyDescent="0.15">
      <c r="A3174" t="s">
        <v>3278</v>
      </c>
      <c r="B3174" t="s">
        <v>23</v>
      </c>
      <c r="C3174" s="3">
        <v>0.1</v>
      </c>
      <c r="D3174" s="2">
        <v>44795.257978235997</v>
      </c>
      <c r="E3174" s="8">
        <f>(SUMIF(Invoice_Line_Items!B:B,Invoices!A3174,Invoice_Line_Items!G:G))</f>
        <v>16234.999999999998</v>
      </c>
      <c r="F3174" s="8">
        <f>(SUMIF(Invoice_Line_Items!B:B,Invoices!A3174,Invoice_Line_Items!G:G))*(1-C3174)</f>
        <v>14611.499999999998</v>
      </c>
      <c r="G3174" s="8">
        <f>SUMIF(Invoice_Line_Items!B:B,Invoices!A3174,Invoice_Line_Items!I:I)-(E3174-F3174)</f>
        <v>3905.1000000000004</v>
      </c>
      <c r="H3174" s="8">
        <f t="shared" si="98"/>
        <v>8</v>
      </c>
      <c r="I3174">
        <f t="shared" si="99"/>
        <v>2022</v>
      </c>
    </row>
    <row r="3175" spans="1:9" x14ac:dyDescent="0.15">
      <c r="A3175" t="s">
        <v>3279</v>
      </c>
      <c r="B3175" t="s">
        <v>24</v>
      </c>
      <c r="C3175" s="3">
        <v>0</v>
      </c>
      <c r="D3175" s="2">
        <v>44795.625130283399</v>
      </c>
      <c r="E3175" s="8">
        <f>(SUMIF(Invoice_Line_Items!B:B,Invoices!A3175,Invoice_Line_Items!G:G))</f>
        <v>201.04999999999998</v>
      </c>
      <c r="F3175" s="8">
        <f>(SUMIF(Invoice_Line_Items!B:B,Invoices!A3175,Invoice_Line_Items!G:G))*(1-C3175)</f>
        <v>201.04999999999998</v>
      </c>
      <c r="G3175" s="8">
        <f>SUMIF(Invoice_Line_Items!B:B,Invoices!A3175,Invoice_Line_Items!I:I)-(E3175-F3175)</f>
        <v>55.3</v>
      </c>
      <c r="H3175" s="8">
        <f t="shared" si="98"/>
        <v>8</v>
      </c>
      <c r="I3175">
        <f t="shared" si="99"/>
        <v>2022</v>
      </c>
    </row>
    <row r="3176" spans="1:9" x14ac:dyDescent="0.15">
      <c r="A3176" t="s">
        <v>3280</v>
      </c>
      <c r="B3176" t="s">
        <v>19</v>
      </c>
      <c r="C3176" s="3">
        <v>0</v>
      </c>
      <c r="D3176" s="2">
        <v>44795.791510446667</v>
      </c>
      <c r="E3176" s="8">
        <f>(SUMIF(Invoice_Line_Items!B:B,Invoices!A3176,Invoice_Line_Items!G:G))</f>
        <v>362.29999999999995</v>
      </c>
      <c r="F3176" s="8">
        <f>(SUMIF(Invoice_Line_Items!B:B,Invoices!A3176,Invoice_Line_Items!G:G))*(1-C3176)</f>
        <v>362.29999999999995</v>
      </c>
      <c r="G3176" s="8">
        <f>SUMIF(Invoice_Line_Items!B:B,Invoices!A3176,Invoice_Line_Items!I:I)-(E3176-F3176)</f>
        <v>194.29999999999998</v>
      </c>
      <c r="H3176" s="8">
        <f t="shared" si="98"/>
        <v>8</v>
      </c>
      <c r="I3176">
        <f t="shared" si="99"/>
        <v>2022</v>
      </c>
    </row>
    <row r="3177" spans="1:9" x14ac:dyDescent="0.15">
      <c r="A3177" t="s">
        <v>3281</v>
      </c>
      <c r="B3177" t="s">
        <v>17</v>
      </c>
      <c r="C3177" s="3">
        <v>0.1</v>
      </c>
      <c r="D3177" s="2">
        <v>44796.222305422154</v>
      </c>
      <c r="E3177" s="8">
        <f>(SUMIF(Invoice_Line_Items!B:B,Invoices!A3177,Invoice_Line_Items!G:G))</f>
        <v>79.95</v>
      </c>
      <c r="F3177" s="8">
        <f>(SUMIF(Invoice_Line_Items!B:B,Invoices!A3177,Invoice_Line_Items!G:G))*(1-C3177)</f>
        <v>71.954999999999998</v>
      </c>
      <c r="G3177" s="8">
        <f>SUMIF(Invoice_Line_Items!B:B,Invoices!A3177,Invoice_Line_Items!I:I)-(E3177-F3177)</f>
        <v>19.954999999999998</v>
      </c>
      <c r="H3177" s="8">
        <f t="shared" si="98"/>
        <v>8</v>
      </c>
      <c r="I3177">
        <f t="shared" si="99"/>
        <v>2022</v>
      </c>
    </row>
    <row r="3178" spans="1:9" x14ac:dyDescent="0.15">
      <c r="A3178" t="s">
        <v>3282</v>
      </c>
      <c r="B3178" t="s">
        <v>19</v>
      </c>
      <c r="C3178" s="3">
        <v>0.1</v>
      </c>
      <c r="D3178" s="2">
        <v>44796.555704839186</v>
      </c>
      <c r="E3178" s="8">
        <f>(SUMIF(Invoice_Line_Items!B:B,Invoices!A3178,Invoice_Line_Items!G:G))</f>
        <v>755.45000000000016</v>
      </c>
      <c r="F3178" s="8">
        <f>(SUMIF(Invoice_Line_Items!B:B,Invoices!A3178,Invoice_Line_Items!G:G))*(1-C3178)</f>
        <v>679.9050000000002</v>
      </c>
      <c r="G3178" s="8">
        <f>SUMIF(Invoice_Line_Items!B:B,Invoices!A3178,Invoice_Line_Items!I:I)-(E3178-F3178)</f>
        <v>189.45500000000004</v>
      </c>
      <c r="H3178" s="8">
        <f t="shared" si="98"/>
        <v>8</v>
      </c>
      <c r="I3178">
        <f t="shared" si="99"/>
        <v>2022</v>
      </c>
    </row>
    <row r="3179" spans="1:9" x14ac:dyDescent="0.15">
      <c r="A3179" t="s">
        <v>3283</v>
      </c>
      <c r="B3179" t="s">
        <v>21</v>
      </c>
      <c r="C3179" s="3">
        <v>0.2</v>
      </c>
      <c r="D3179" s="2">
        <v>44796.782952456735</v>
      </c>
      <c r="E3179" s="8">
        <f>(SUMIF(Invoice_Line_Items!B:B,Invoices!A3179,Invoice_Line_Items!G:G))</f>
        <v>1234.7</v>
      </c>
      <c r="F3179" s="8">
        <f>(SUMIF(Invoice_Line_Items!B:B,Invoices!A3179,Invoice_Line_Items!G:G))*(1-C3179)</f>
        <v>987.7600000000001</v>
      </c>
      <c r="G3179" s="8">
        <f>SUMIF(Invoice_Line_Items!B:B,Invoices!A3179,Invoice_Line_Items!I:I)-(E3179-F3179)</f>
        <v>55.559999999999945</v>
      </c>
      <c r="H3179" s="8">
        <f t="shared" si="98"/>
        <v>8</v>
      </c>
      <c r="I3179">
        <f t="shared" si="99"/>
        <v>2022</v>
      </c>
    </row>
    <row r="3180" spans="1:9" x14ac:dyDescent="0.15">
      <c r="A3180" t="s">
        <v>3284</v>
      </c>
      <c r="B3180" t="s">
        <v>25</v>
      </c>
      <c r="C3180" s="3">
        <v>0</v>
      </c>
      <c r="D3180" s="2">
        <v>44796.84675844515</v>
      </c>
      <c r="E3180" s="8">
        <f>(SUMIF(Invoice_Line_Items!B:B,Invoices!A3180,Invoice_Line_Items!G:G))</f>
        <v>11568.1</v>
      </c>
      <c r="F3180" s="8">
        <f>(SUMIF(Invoice_Line_Items!B:B,Invoices!A3180,Invoice_Line_Items!G:G))*(1-C3180)</f>
        <v>11568.1</v>
      </c>
      <c r="G3180" s="8">
        <f>SUMIF(Invoice_Line_Items!B:B,Invoices!A3180,Invoice_Line_Items!I:I)-(E3180-F3180)</f>
        <v>4604.7</v>
      </c>
      <c r="H3180" s="8">
        <f t="shared" si="98"/>
        <v>8</v>
      </c>
      <c r="I3180">
        <f t="shared" si="99"/>
        <v>2022</v>
      </c>
    </row>
    <row r="3181" spans="1:9" x14ac:dyDescent="0.15">
      <c r="A3181" t="s">
        <v>3285</v>
      </c>
      <c r="B3181" t="s">
        <v>29</v>
      </c>
      <c r="C3181" s="3">
        <v>0.2</v>
      </c>
      <c r="D3181" s="2">
        <v>44796.94096774736</v>
      </c>
      <c r="E3181" s="8">
        <f>(SUMIF(Invoice_Line_Items!B:B,Invoices!A3181,Invoice_Line_Items!G:G))</f>
        <v>7260.2999999999993</v>
      </c>
      <c r="F3181" s="8">
        <f>(SUMIF(Invoice_Line_Items!B:B,Invoices!A3181,Invoice_Line_Items!G:G))*(1-C3181)</f>
        <v>5808.24</v>
      </c>
      <c r="G3181" s="8">
        <f>SUMIF(Invoice_Line_Items!B:B,Invoices!A3181,Invoice_Line_Items!I:I)-(E3181-F3181)</f>
        <v>849.48999999999978</v>
      </c>
      <c r="H3181" s="8">
        <f t="shared" si="98"/>
        <v>8</v>
      </c>
      <c r="I3181">
        <f t="shared" si="99"/>
        <v>2022</v>
      </c>
    </row>
    <row r="3182" spans="1:9" x14ac:dyDescent="0.15">
      <c r="A3182" t="s">
        <v>3286</v>
      </c>
      <c r="B3182" t="s">
        <v>17</v>
      </c>
      <c r="C3182" s="3">
        <v>0.1</v>
      </c>
      <c r="D3182" s="2">
        <v>44797.129405679414</v>
      </c>
      <c r="E3182" s="8">
        <f>(SUMIF(Invoice_Line_Items!B:B,Invoices!A3182,Invoice_Line_Items!G:G))</f>
        <v>1094.8500000000001</v>
      </c>
      <c r="F3182" s="8">
        <f>(SUMIF(Invoice_Line_Items!B:B,Invoices!A3182,Invoice_Line_Items!G:G))*(1-C3182)</f>
        <v>985.36500000000012</v>
      </c>
      <c r="G3182" s="8">
        <f>SUMIF(Invoice_Line_Items!B:B,Invoices!A3182,Invoice_Line_Items!I:I)-(E3182-F3182)</f>
        <v>297.66499999999996</v>
      </c>
      <c r="H3182" s="8">
        <f t="shared" si="98"/>
        <v>8</v>
      </c>
      <c r="I3182">
        <f t="shared" si="99"/>
        <v>2022</v>
      </c>
    </row>
    <row r="3183" spans="1:9" x14ac:dyDescent="0.15">
      <c r="A3183" t="s">
        <v>3287</v>
      </c>
      <c r="B3183" t="s">
        <v>19</v>
      </c>
      <c r="C3183" s="3">
        <v>0.1</v>
      </c>
      <c r="D3183" s="2">
        <v>44797.169242454453</v>
      </c>
      <c r="E3183" s="8">
        <f>(SUMIF(Invoice_Line_Items!B:B,Invoices!A3183,Invoice_Line_Items!G:G))</f>
        <v>391.99999999999994</v>
      </c>
      <c r="F3183" s="8">
        <f>(SUMIF(Invoice_Line_Items!B:B,Invoices!A3183,Invoice_Line_Items!G:G))*(1-C3183)</f>
        <v>352.79999999999995</v>
      </c>
      <c r="G3183" s="8">
        <f>SUMIF(Invoice_Line_Items!B:B,Invoices!A3183,Invoice_Line_Items!I:I)-(E3183-F3183)</f>
        <v>57.449999999999989</v>
      </c>
      <c r="H3183" s="8">
        <f t="shared" si="98"/>
        <v>8</v>
      </c>
      <c r="I3183">
        <f t="shared" si="99"/>
        <v>2022</v>
      </c>
    </row>
    <row r="3184" spans="1:9" x14ac:dyDescent="0.15">
      <c r="A3184" t="s">
        <v>3288</v>
      </c>
      <c r="B3184" t="s">
        <v>20</v>
      </c>
      <c r="C3184" s="3">
        <v>0</v>
      </c>
      <c r="D3184" s="2">
        <v>44797.45827624212</v>
      </c>
      <c r="E3184" s="8">
        <f>(SUMIF(Invoice_Line_Items!B:B,Invoices!A3184,Invoice_Line_Items!G:G))</f>
        <v>1150.2000000000003</v>
      </c>
      <c r="F3184" s="8">
        <f>(SUMIF(Invoice_Line_Items!B:B,Invoices!A3184,Invoice_Line_Items!G:G))*(1-C3184)</f>
        <v>1150.2000000000003</v>
      </c>
      <c r="G3184" s="8">
        <f>SUMIF(Invoice_Line_Items!B:B,Invoices!A3184,Invoice_Line_Items!I:I)-(E3184-F3184)</f>
        <v>445.95000000000005</v>
      </c>
      <c r="H3184" s="8">
        <f t="shared" si="98"/>
        <v>8</v>
      </c>
      <c r="I3184">
        <f t="shared" si="99"/>
        <v>2022</v>
      </c>
    </row>
    <row r="3185" spans="1:9" x14ac:dyDescent="0.15">
      <c r="A3185" t="s">
        <v>3289</v>
      </c>
      <c r="B3185" t="s">
        <v>23</v>
      </c>
      <c r="C3185" s="3">
        <v>0</v>
      </c>
      <c r="D3185" s="2">
        <v>44797.590944967204</v>
      </c>
      <c r="E3185" s="8">
        <f>(SUMIF(Invoice_Line_Items!B:B,Invoices!A3185,Invoice_Line_Items!G:G))</f>
        <v>1431.65</v>
      </c>
      <c r="F3185" s="8">
        <f>(SUMIF(Invoice_Line_Items!B:B,Invoices!A3185,Invoice_Line_Items!G:G))*(1-C3185)</f>
        <v>1431.65</v>
      </c>
      <c r="G3185" s="8">
        <f>SUMIF(Invoice_Line_Items!B:B,Invoices!A3185,Invoice_Line_Items!I:I)-(E3185-F3185)</f>
        <v>758.24999999999989</v>
      </c>
      <c r="H3185" s="8">
        <f t="shared" si="98"/>
        <v>8</v>
      </c>
      <c r="I3185">
        <f t="shared" si="99"/>
        <v>2022</v>
      </c>
    </row>
    <row r="3186" spans="1:9" x14ac:dyDescent="0.15">
      <c r="A3186" t="s">
        <v>3290</v>
      </c>
      <c r="B3186" t="s">
        <v>24</v>
      </c>
      <c r="C3186" s="3">
        <v>0</v>
      </c>
      <c r="D3186" s="2">
        <v>44797.887461757258</v>
      </c>
      <c r="E3186" s="8">
        <f>(SUMIF(Invoice_Line_Items!B:B,Invoices!A3186,Invoice_Line_Items!G:G))</f>
        <v>409.5</v>
      </c>
      <c r="F3186" s="8">
        <f>(SUMIF(Invoice_Line_Items!B:B,Invoices!A3186,Invoice_Line_Items!G:G))*(1-C3186)</f>
        <v>409.5</v>
      </c>
      <c r="G3186" s="8">
        <f>SUMIF(Invoice_Line_Items!B:B,Invoices!A3186,Invoice_Line_Items!I:I)-(E3186-F3186)</f>
        <v>96.299999999999983</v>
      </c>
      <c r="H3186" s="8">
        <f t="shared" si="98"/>
        <v>8</v>
      </c>
      <c r="I3186">
        <f t="shared" si="99"/>
        <v>2022</v>
      </c>
    </row>
    <row r="3187" spans="1:9" x14ac:dyDescent="0.15">
      <c r="A3187" t="s">
        <v>3291</v>
      </c>
      <c r="B3187" t="s">
        <v>20</v>
      </c>
      <c r="C3187" s="3">
        <v>0</v>
      </c>
      <c r="D3187" s="2">
        <v>44798.079306055479</v>
      </c>
      <c r="E3187" s="8">
        <f>(SUMIF(Invoice_Line_Items!B:B,Invoices!A3187,Invoice_Line_Items!G:G))</f>
        <v>2881.4500000000003</v>
      </c>
      <c r="F3187" s="8">
        <f>(SUMIF(Invoice_Line_Items!B:B,Invoices!A3187,Invoice_Line_Items!G:G))*(1-C3187)</f>
        <v>2881.4500000000003</v>
      </c>
      <c r="G3187" s="8">
        <f>SUMIF(Invoice_Line_Items!B:B,Invoices!A3187,Invoice_Line_Items!I:I)-(E3187-F3187)</f>
        <v>1013.4</v>
      </c>
      <c r="H3187" s="8">
        <f t="shared" si="98"/>
        <v>8</v>
      </c>
      <c r="I3187">
        <f t="shared" si="99"/>
        <v>2022</v>
      </c>
    </row>
    <row r="3188" spans="1:9" x14ac:dyDescent="0.15">
      <c r="A3188" t="s">
        <v>3292</v>
      </c>
      <c r="B3188" t="s">
        <v>17</v>
      </c>
      <c r="C3188" s="3">
        <v>0.1</v>
      </c>
      <c r="D3188" s="2">
        <v>44798.459621657428</v>
      </c>
      <c r="E3188" s="8">
        <f>(SUMIF(Invoice_Line_Items!B:B,Invoices!A3188,Invoice_Line_Items!G:G))</f>
        <v>44.849999999999994</v>
      </c>
      <c r="F3188" s="8">
        <f>(SUMIF(Invoice_Line_Items!B:B,Invoices!A3188,Invoice_Line_Items!G:G))*(1-C3188)</f>
        <v>40.364999999999995</v>
      </c>
      <c r="G3188" s="8">
        <f>SUMIF(Invoice_Line_Items!B:B,Invoices!A3188,Invoice_Line_Items!I:I)-(E3188-F3188)</f>
        <v>11.715</v>
      </c>
      <c r="H3188" s="8">
        <f t="shared" si="98"/>
        <v>8</v>
      </c>
      <c r="I3188">
        <f t="shared" si="99"/>
        <v>2022</v>
      </c>
    </row>
    <row r="3189" spans="1:9" x14ac:dyDescent="0.15">
      <c r="A3189" t="s">
        <v>3293</v>
      </c>
      <c r="B3189" t="s">
        <v>23</v>
      </c>
      <c r="C3189" s="3">
        <v>0.1</v>
      </c>
      <c r="D3189" s="2">
        <v>44798.460792147074</v>
      </c>
      <c r="E3189" s="8">
        <f>(SUMIF(Invoice_Line_Items!B:B,Invoices!A3189,Invoice_Line_Items!G:G))</f>
        <v>32.9</v>
      </c>
      <c r="F3189" s="8">
        <f>(SUMIF(Invoice_Line_Items!B:B,Invoices!A3189,Invoice_Line_Items!G:G))*(1-C3189)</f>
        <v>29.61</v>
      </c>
      <c r="G3189" s="8">
        <f>SUMIF(Invoice_Line_Items!B:B,Invoices!A3189,Invoice_Line_Items!I:I)-(E3189-F3189)</f>
        <v>6.2099999999999991</v>
      </c>
      <c r="H3189" s="8">
        <f t="shared" si="98"/>
        <v>8</v>
      </c>
      <c r="I3189">
        <f t="shared" si="99"/>
        <v>2022</v>
      </c>
    </row>
    <row r="3190" spans="1:9" x14ac:dyDescent="0.15">
      <c r="A3190" t="s">
        <v>3294</v>
      </c>
      <c r="B3190" t="s">
        <v>19</v>
      </c>
      <c r="C3190" s="3">
        <v>0</v>
      </c>
      <c r="D3190" s="2">
        <v>44798.473541045423</v>
      </c>
      <c r="E3190" s="8">
        <f>(SUMIF(Invoice_Line_Items!B:B,Invoices!A3190,Invoice_Line_Items!G:G))</f>
        <v>550.79999999999995</v>
      </c>
      <c r="F3190" s="8">
        <f>(SUMIF(Invoice_Line_Items!B:B,Invoices!A3190,Invoice_Line_Items!G:G))*(1-C3190)</f>
        <v>550.79999999999995</v>
      </c>
      <c r="G3190" s="8">
        <f>SUMIF(Invoice_Line_Items!B:B,Invoices!A3190,Invoice_Line_Items!I:I)-(E3190-F3190)</f>
        <v>207.75</v>
      </c>
      <c r="H3190" s="8">
        <f t="shared" si="98"/>
        <v>8</v>
      </c>
      <c r="I3190">
        <f t="shared" si="99"/>
        <v>2022</v>
      </c>
    </row>
    <row r="3191" spans="1:9" x14ac:dyDescent="0.15">
      <c r="A3191" t="s">
        <v>3295</v>
      </c>
      <c r="B3191" t="s">
        <v>29</v>
      </c>
      <c r="C3191" s="3">
        <v>0</v>
      </c>
      <c r="D3191" s="2">
        <v>44798.96354628526</v>
      </c>
      <c r="E3191" s="8">
        <f>(SUMIF(Invoice_Line_Items!B:B,Invoices!A3191,Invoice_Line_Items!G:G))</f>
        <v>128.15</v>
      </c>
      <c r="F3191" s="8">
        <f>(SUMIF(Invoice_Line_Items!B:B,Invoices!A3191,Invoice_Line_Items!G:G))*(1-C3191)</f>
        <v>128.15</v>
      </c>
      <c r="G3191" s="8">
        <f>SUMIF(Invoice_Line_Items!B:B,Invoices!A3191,Invoice_Line_Items!I:I)-(E3191-F3191)</f>
        <v>78.699999999999989</v>
      </c>
      <c r="H3191" s="8">
        <f t="shared" si="98"/>
        <v>8</v>
      </c>
      <c r="I3191">
        <f t="shared" si="99"/>
        <v>2022</v>
      </c>
    </row>
    <row r="3192" spans="1:9" x14ac:dyDescent="0.15">
      <c r="A3192" t="s">
        <v>3296</v>
      </c>
      <c r="B3192" t="s">
        <v>25</v>
      </c>
      <c r="C3192" s="3">
        <v>0.1</v>
      </c>
      <c r="D3192" s="2">
        <v>44799.215577220493</v>
      </c>
      <c r="E3192" s="8">
        <f>(SUMIF(Invoice_Line_Items!B:B,Invoices!A3192,Invoice_Line_Items!G:G))</f>
        <v>997.5</v>
      </c>
      <c r="F3192" s="8">
        <f>(SUMIF(Invoice_Line_Items!B:B,Invoices!A3192,Invoice_Line_Items!G:G))*(1-C3192)</f>
        <v>897.75</v>
      </c>
      <c r="G3192" s="8">
        <f>SUMIF(Invoice_Line_Items!B:B,Invoices!A3192,Invoice_Line_Items!I:I)-(E3192-F3192)</f>
        <v>272.74999999999994</v>
      </c>
      <c r="H3192" s="8">
        <f t="shared" si="98"/>
        <v>8</v>
      </c>
      <c r="I3192">
        <f t="shared" si="99"/>
        <v>2022</v>
      </c>
    </row>
    <row r="3193" spans="1:9" x14ac:dyDescent="0.15">
      <c r="A3193" t="s">
        <v>3297</v>
      </c>
      <c r="B3193" t="s">
        <v>21</v>
      </c>
      <c r="C3193" s="3">
        <v>0</v>
      </c>
      <c r="D3193" s="2">
        <v>44799.606509615762</v>
      </c>
      <c r="E3193" s="8">
        <f>(SUMIF(Invoice_Line_Items!B:B,Invoices!A3193,Invoice_Line_Items!G:G))</f>
        <v>64.3</v>
      </c>
      <c r="F3193" s="8">
        <f>(SUMIF(Invoice_Line_Items!B:B,Invoices!A3193,Invoice_Line_Items!G:G))*(1-C3193)</f>
        <v>64.3</v>
      </c>
      <c r="G3193" s="8">
        <f>SUMIF(Invoice_Line_Items!B:B,Invoices!A3193,Invoice_Line_Items!I:I)-(E3193-F3193)</f>
        <v>24.799999999999997</v>
      </c>
      <c r="H3193" s="8">
        <f t="shared" si="98"/>
        <v>8</v>
      </c>
      <c r="I3193">
        <f t="shared" si="99"/>
        <v>2022</v>
      </c>
    </row>
    <row r="3194" spans="1:9" x14ac:dyDescent="0.15">
      <c r="A3194" t="s">
        <v>3298</v>
      </c>
      <c r="B3194" t="s">
        <v>22</v>
      </c>
      <c r="C3194" s="3">
        <v>0.1</v>
      </c>
      <c r="D3194" s="2">
        <v>44799.78350879786</v>
      </c>
      <c r="E3194" s="8">
        <f>(SUMIF(Invoice_Line_Items!B:B,Invoices!A3194,Invoice_Line_Items!G:G))</f>
        <v>8.9499999999999993</v>
      </c>
      <c r="F3194" s="8">
        <f>(SUMIF(Invoice_Line_Items!B:B,Invoices!A3194,Invoice_Line_Items!G:G))*(1-C3194)</f>
        <v>8.0549999999999997</v>
      </c>
      <c r="G3194" s="8">
        <f>SUMIF(Invoice_Line_Items!B:B,Invoices!A3194,Invoice_Line_Items!I:I)-(E3194-F3194)</f>
        <v>4.8049999999999997</v>
      </c>
      <c r="H3194" s="8">
        <f t="shared" si="98"/>
        <v>8</v>
      </c>
      <c r="I3194">
        <f t="shared" si="99"/>
        <v>2022</v>
      </c>
    </row>
    <row r="3195" spans="1:9" x14ac:dyDescent="0.15">
      <c r="A3195" t="s">
        <v>3299</v>
      </c>
      <c r="B3195" t="s">
        <v>18</v>
      </c>
      <c r="C3195" s="3">
        <v>0</v>
      </c>
      <c r="D3195" s="2">
        <v>44799.827362528697</v>
      </c>
      <c r="E3195" s="8">
        <f>(SUMIF(Invoice_Line_Items!B:B,Invoices!A3195,Invoice_Line_Items!G:G))</f>
        <v>680.3</v>
      </c>
      <c r="F3195" s="8">
        <f>(SUMIF(Invoice_Line_Items!B:B,Invoices!A3195,Invoice_Line_Items!G:G))*(1-C3195)</f>
        <v>680.3</v>
      </c>
      <c r="G3195" s="8">
        <f>SUMIF(Invoice_Line_Items!B:B,Invoices!A3195,Invoice_Line_Items!I:I)-(E3195-F3195)</f>
        <v>218.54999999999995</v>
      </c>
      <c r="H3195" s="8">
        <f t="shared" si="98"/>
        <v>8</v>
      </c>
      <c r="I3195">
        <f t="shared" si="99"/>
        <v>2022</v>
      </c>
    </row>
    <row r="3196" spans="1:9" x14ac:dyDescent="0.15">
      <c r="A3196" t="s">
        <v>3300</v>
      </c>
      <c r="B3196" t="s">
        <v>23</v>
      </c>
      <c r="C3196" s="3">
        <v>0</v>
      </c>
      <c r="D3196" s="2">
        <v>44800.225456790118</v>
      </c>
      <c r="E3196" s="8">
        <f>(SUMIF(Invoice_Line_Items!B:B,Invoices!A3196,Invoice_Line_Items!G:G))</f>
        <v>302.05</v>
      </c>
      <c r="F3196" s="8">
        <f>(SUMIF(Invoice_Line_Items!B:B,Invoices!A3196,Invoice_Line_Items!G:G))*(1-C3196)</f>
        <v>302.05</v>
      </c>
      <c r="G3196" s="8">
        <f>SUMIF(Invoice_Line_Items!B:B,Invoices!A3196,Invoice_Line_Items!I:I)-(E3196-F3196)</f>
        <v>99.850000000000009</v>
      </c>
      <c r="H3196" s="8">
        <f t="shared" si="98"/>
        <v>8</v>
      </c>
      <c r="I3196">
        <f t="shared" si="99"/>
        <v>2022</v>
      </c>
    </row>
    <row r="3197" spans="1:9" x14ac:dyDescent="0.15">
      <c r="A3197" t="s">
        <v>3301</v>
      </c>
      <c r="B3197" t="s">
        <v>17</v>
      </c>
      <c r="C3197" s="3">
        <v>0</v>
      </c>
      <c r="D3197" s="2">
        <v>44800.58316249324</v>
      </c>
      <c r="E3197" s="8">
        <f>(SUMIF(Invoice_Line_Items!B:B,Invoices!A3197,Invoice_Line_Items!G:G))</f>
        <v>185.7</v>
      </c>
      <c r="F3197" s="8">
        <f>(SUMIF(Invoice_Line_Items!B:B,Invoices!A3197,Invoice_Line_Items!G:G))*(1-C3197)</f>
        <v>185.7</v>
      </c>
      <c r="G3197" s="8">
        <f>SUMIF(Invoice_Line_Items!B:B,Invoices!A3197,Invoice_Line_Items!I:I)-(E3197-F3197)</f>
        <v>67.899999999999991</v>
      </c>
      <c r="H3197" s="8">
        <f t="shared" si="98"/>
        <v>8</v>
      </c>
      <c r="I3197">
        <f t="shared" si="99"/>
        <v>2022</v>
      </c>
    </row>
    <row r="3198" spans="1:9" x14ac:dyDescent="0.15">
      <c r="A3198" t="s">
        <v>3302</v>
      </c>
      <c r="B3198" t="s">
        <v>18</v>
      </c>
      <c r="C3198" s="3">
        <v>0</v>
      </c>
      <c r="D3198" s="2">
        <v>44800.864612177262</v>
      </c>
      <c r="E3198" s="8">
        <f>(SUMIF(Invoice_Line_Items!B:B,Invoices!A3198,Invoice_Line_Items!G:G))</f>
        <v>62.649999999999991</v>
      </c>
      <c r="F3198" s="8">
        <f>(SUMIF(Invoice_Line_Items!B:B,Invoices!A3198,Invoice_Line_Items!G:G))*(1-C3198)</f>
        <v>62.649999999999991</v>
      </c>
      <c r="G3198" s="8">
        <f>SUMIF(Invoice_Line_Items!B:B,Invoices!A3198,Invoice_Line_Items!I:I)-(E3198-F3198)</f>
        <v>39.899999999999991</v>
      </c>
      <c r="H3198" s="8">
        <f t="shared" si="98"/>
        <v>8</v>
      </c>
      <c r="I3198">
        <f t="shared" si="99"/>
        <v>2022</v>
      </c>
    </row>
    <row r="3199" spans="1:9" x14ac:dyDescent="0.15">
      <c r="A3199" t="s">
        <v>3303</v>
      </c>
      <c r="B3199" t="s">
        <v>25</v>
      </c>
      <c r="C3199" s="3">
        <v>0.1</v>
      </c>
      <c r="D3199" s="2">
        <v>44801.265492095699</v>
      </c>
      <c r="E3199" s="8">
        <f>(SUMIF(Invoice_Line_Items!B:B,Invoices!A3199,Invoice_Line_Items!G:G))</f>
        <v>65.5</v>
      </c>
      <c r="F3199" s="8">
        <f>(SUMIF(Invoice_Line_Items!B:B,Invoices!A3199,Invoice_Line_Items!G:G))*(1-C3199)</f>
        <v>58.95</v>
      </c>
      <c r="G3199" s="8">
        <f>SUMIF(Invoice_Line_Items!B:B,Invoices!A3199,Invoice_Line_Items!I:I)-(E3199-F3199)</f>
        <v>32.25</v>
      </c>
      <c r="H3199" s="8">
        <f t="shared" si="98"/>
        <v>8</v>
      </c>
      <c r="I3199">
        <f t="shared" si="99"/>
        <v>2022</v>
      </c>
    </row>
    <row r="3200" spans="1:9" x14ac:dyDescent="0.15">
      <c r="A3200" t="s">
        <v>3304</v>
      </c>
      <c r="B3200" t="s">
        <v>17</v>
      </c>
      <c r="C3200" s="3">
        <v>0.1</v>
      </c>
      <c r="D3200" s="2">
        <v>44801.329634070185</v>
      </c>
      <c r="E3200" s="8">
        <f>(SUMIF(Invoice_Line_Items!B:B,Invoices!A3200,Invoice_Line_Items!G:G))</f>
        <v>2453.1999999999998</v>
      </c>
      <c r="F3200" s="8">
        <f>(SUMIF(Invoice_Line_Items!B:B,Invoices!A3200,Invoice_Line_Items!G:G))*(1-C3200)</f>
        <v>2207.88</v>
      </c>
      <c r="G3200" s="8">
        <f>SUMIF(Invoice_Line_Items!B:B,Invoices!A3200,Invoice_Line_Items!I:I)-(E3200-F3200)</f>
        <v>620.13000000000045</v>
      </c>
      <c r="H3200" s="8">
        <f t="shared" si="98"/>
        <v>8</v>
      </c>
      <c r="I3200">
        <f t="shared" si="99"/>
        <v>2022</v>
      </c>
    </row>
    <row r="3201" spans="1:9" x14ac:dyDescent="0.15">
      <c r="A3201" t="s">
        <v>3305</v>
      </c>
      <c r="B3201" t="s">
        <v>19</v>
      </c>
      <c r="C3201" s="3">
        <v>0.1</v>
      </c>
      <c r="D3201" s="2">
        <v>44801.44610942428</v>
      </c>
      <c r="E3201" s="8">
        <f>(SUMIF(Invoice_Line_Items!B:B,Invoices!A3201,Invoice_Line_Items!G:G))</f>
        <v>8.9499999999999993</v>
      </c>
      <c r="F3201" s="8">
        <f>(SUMIF(Invoice_Line_Items!B:B,Invoices!A3201,Invoice_Line_Items!G:G))*(1-C3201)</f>
        <v>8.0549999999999997</v>
      </c>
      <c r="G3201" s="8">
        <f>SUMIF(Invoice_Line_Items!B:B,Invoices!A3201,Invoice_Line_Items!I:I)-(E3201-F3201)</f>
        <v>4.8049999999999997</v>
      </c>
      <c r="H3201" s="8">
        <f t="shared" si="98"/>
        <v>8</v>
      </c>
      <c r="I3201">
        <f t="shared" si="99"/>
        <v>2022</v>
      </c>
    </row>
    <row r="3202" spans="1:9" x14ac:dyDescent="0.15">
      <c r="A3202" t="s">
        <v>3306</v>
      </c>
      <c r="B3202" t="s">
        <v>25</v>
      </c>
      <c r="C3202" s="3">
        <v>0</v>
      </c>
      <c r="D3202" s="2">
        <v>44801.723204506518</v>
      </c>
      <c r="E3202" s="8">
        <f>(SUMIF(Invoice_Line_Items!B:B,Invoices!A3202,Invoice_Line_Items!G:G))</f>
        <v>851.44999999999993</v>
      </c>
      <c r="F3202" s="8">
        <f>(SUMIF(Invoice_Line_Items!B:B,Invoices!A3202,Invoice_Line_Items!G:G))*(1-C3202)</f>
        <v>851.44999999999993</v>
      </c>
      <c r="G3202" s="8">
        <f>SUMIF(Invoice_Line_Items!B:B,Invoices!A3202,Invoice_Line_Items!I:I)-(E3202-F3202)</f>
        <v>291.89999999999998</v>
      </c>
      <c r="H3202" s="8">
        <f t="shared" si="98"/>
        <v>8</v>
      </c>
      <c r="I3202">
        <f t="shared" si="99"/>
        <v>2022</v>
      </c>
    </row>
    <row r="3203" spans="1:9" x14ac:dyDescent="0.15">
      <c r="A3203" t="s">
        <v>3307</v>
      </c>
      <c r="B3203" t="s">
        <v>20</v>
      </c>
      <c r="C3203" s="3">
        <v>0</v>
      </c>
      <c r="D3203" s="2">
        <v>44801.980682116686</v>
      </c>
      <c r="E3203" s="8">
        <f>(SUMIF(Invoice_Line_Items!B:B,Invoices!A3203,Invoice_Line_Items!G:G))</f>
        <v>309.75</v>
      </c>
      <c r="F3203" s="8">
        <f>(SUMIF(Invoice_Line_Items!B:B,Invoices!A3203,Invoice_Line_Items!G:G))*(1-C3203)</f>
        <v>309.75</v>
      </c>
      <c r="G3203" s="8">
        <f>SUMIF(Invoice_Line_Items!B:B,Invoices!A3203,Invoice_Line_Items!I:I)-(E3203-F3203)</f>
        <v>115.75000000000001</v>
      </c>
      <c r="H3203" s="8">
        <f t="shared" ref="H3203:H3249" si="100">MONTH(D3203)</f>
        <v>8</v>
      </c>
      <c r="I3203">
        <f t="shared" ref="I3203:I3249" si="101">YEAR(D3203)</f>
        <v>2022</v>
      </c>
    </row>
    <row r="3204" spans="1:9" x14ac:dyDescent="0.15">
      <c r="A3204" t="s">
        <v>3308</v>
      </c>
      <c r="B3204" t="s">
        <v>17</v>
      </c>
      <c r="C3204" s="3">
        <v>0.1</v>
      </c>
      <c r="D3204" s="2">
        <v>44802.404704345623</v>
      </c>
      <c r="E3204" s="8">
        <f>(SUMIF(Invoice_Line_Items!B:B,Invoices!A3204,Invoice_Line_Items!G:G))</f>
        <v>154.1</v>
      </c>
      <c r="F3204" s="8">
        <f>(SUMIF(Invoice_Line_Items!B:B,Invoices!A3204,Invoice_Line_Items!G:G))*(1-C3204)</f>
        <v>138.69</v>
      </c>
      <c r="G3204" s="8">
        <f>SUMIF(Invoice_Line_Items!B:B,Invoices!A3204,Invoice_Line_Items!I:I)-(E3204-F3204)</f>
        <v>44.339999999999996</v>
      </c>
      <c r="H3204" s="8">
        <f t="shared" si="100"/>
        <v>8</v>
      </c>
      <c r="I3204">
        <f t="shared" si="101"/>
        <v>2022</v>
      </c>
    </row>
    <row r="3205" spans="1:9" x14ac:dyDescent="0.15">
      <c r="A3205" t="s">
        <v>3309</v>
      </c>
      <c r="B3205" t="s">
        <v>23</v>
      </c>
      <c r="C3205" s="3">
        <v>0.1</v>
      </c>
      <c r="D3205" s="2">
        <v>44802.743319740999</v>
      </c>
      <c r="E3205" s="8">
        <f>(SUMIF(Invoice_Line_Items!B:B,Invoices!A3205,Invoice_Line_Items!G:G))</f>
        <v>1593.7000000000003</v>
      </c>
      <c r="F3205" s="8">
        <f>(SUMIF(Invoice_Line_Items!B:B,Invoices!A3205,Invoice_Line_Items!G:G))*(1-C3205)</f>
        <v>1434.3300000000004</v>
      </c>
      <c r="G3205" s="8">
        <f>SUMIF(Invoice_Line_Items!B:B,Invoices!A3205,Invoice_Line_Items!I:I)-(E3205-F3205)</f>
        <v>409.93000000000006</v>
      </c>
      <c r="H3205" s="8">
        <f t="shared" si="100"/>
        <v>8</v>
      </c>
      <c r="I3205">
        <f t="shared" si="101"/>
        <v>2022</v>
      </c>
    </row>
    <row r="3206" spans="1:9" x14ac:dyDescent="0.15">
      <c r="A3206" t="s">
        <v>3310</v>
      </c>
      <c r="B3206" t="s">
        <v>18</v>
      </c>
      <c r="C3206" s="3">
        <v>0</v>
      </c>
      <c r="D3206" s="2">
        <v>44802.793574114155</v>
      </c>
      <c r="E3206" s="8">
        <f>(SUMIF(Invoice_Line_Items!B:B,Invoices!A3206,Invoice_Line_Items!G:G))</f>
        <v>14.75</v>
      </c>
      <c r="F3206" s="8">
        <f>(SUMIF(Invoice_Line_Items!B:B,Invoices!A3206,Invoice_Line_Items!G:G))*(1-C3206)</f>
        <v>14.75</v>
      </c>
      <c r="G3206" s="8">
        <f>SUMIF(Invoice_Line_Items!B:B,Invoices!A3206,Invoice_Line_Items!I:I)-(E3206-F3206)</f>
        <v>5.7500000000000009</v>
      </c>
      <c r="H3206" s="8">
        <f t="shared" si="100"/>
        <v>8</v>
      </c>
      <c r="I3206">
        <f t="shared" si="101"/>
        <v>2022</v>
      </c>
    </row>
    <row r="3207" spans="1:9" x14ac:dyDescent="0.15">
      <c r="A3207" t="s">
        <v>3311</v>
      </c>
      <c r="B3207" t="s">
        <v>21</v>
      </c>
      <c r="C3207" s="3">
        <v>0.1</v>
      </c>
      <c r="D3207" s="2">
        <v>44803.009010171547</v>
      </c>
      <c r="E3207" s="8">
        <f>(SUMIF(Invoice_Line_Items!B:B,Invoices!A3207,Invoice_Line_Items!G:G))</f>
        <v>107.60000000000001</v>
      </c>
      <c r="F3207" s="8">
        <f>(SUMIF(Invoice_Line_Items!B:B,Invoices!A3207,Invoice_Line_Items!G:G))*(1-C3207)</f>
        <v>96.84</v>
      </c>
      <c r="G3207" s="8">
        <f>SUMIF(Invoice_Line_Items!B:B,Invoices!A3207,Invoice_Line_Items!I:I)-(E3207-F3207)</f>
        <v>27.589999999999989</v>
      </c>
      <c r="H3207" s="8">
        <f t="shared" si="100"/>
        <v>8</v>
      </c>
      <c r="I3207">
        <f t="shared" si="101"/>
        <v>2022</v>
      </c>
    </row>
    <row r="3208" spans="1:9" x14ac:dyDescent="0.15">
      <c r="A3208" t="s">
        <v>3312</v>
      </c>
      <c r="B3208" t="s">
        <v>25</v>
      </c>
      <c r="C3208" s="3">
        <v>0</v>
      </c>
      <c r="D3208" s="2">
        <v>44803.090233709408</v>
      </c>
      <c r="E3208" s="8">
        <f>(SUMIF(Invoice_Line_Items!B:B,Invoices!A3208,Invoice_Line_Items!G:G))</f>
        <v>24.9</v>
      </c>
      <c r="F3208" s="8">
        <f>(SUMIF(Invoice_Line_Items!B:B,Invoices!A3208,Invoice_Line_Items!G:G))*(1-C3208)</f>
        <v>24.9</v>
      </c>
      <c r="G3208" s="8">
        <f>SUMIF(Invoice_Line_Items!B:B,Invoices!A3208,Invoice_Line_Items!I:I)-(E3208-F3208)</f>
        <v>10</v>
      </c>
      <c r="H3208" s="8">
        <f t="shared" si="100"/>
        <v>8</v>
      </c>
      <c r="I3208">
        <f t="shared" si="101"/>
        <v>2022</v>
      </c>
    </row>
    <row r="3209" spans="1:9" x14ac:dyDescent="0.15">
      <c r="A3209" t="s">
        <v>3313</v>
      </c>
      <c r="B3209" t="s">
        <v>19</v>
      </c>
      <c r="C3209" s="3">
        <v>0</v>
      </c>
      <c r="D3209" s="2">
        <v>44803.192818424228</v>
      </c>
      <c r="E3209" s="8">
        <f>(SUMIF(Invoice_Line_Items!B:B,Invoices!A3209,Invoice_Line_Items!G:G))</f>
        <v>1661.05</v>
      </c>
      <c r="F3209" s="8">
        <f>(SUMIF(Invoice_Line_Items!B:B,Invoices!A3209,Invoice_Line_Items!G:G))*(1-C3209)</f>
        <v>1661.05</v>
      </c>
      <c r="G3209" s="8">
        <f>SUMIF(Invoice_Line_Items!B:B,Invoices!A3209,Invoice_Line_Items!I:I)-(E3209-F3209)</f>
        <v>684.75</v>
      </c>
      <c r="H3209" s="8">
        <f t="shared" si="100"/>
        <v>8</v>
      </c>
      <c r="I3209">
        <f t="shared" si="101"/>
        <v>2022</v>
      </c>
    </row>
    <row r="3210" spans="1:9" x14ac:dyDescent="0.15">
      <c r="A3210" t="s">
        <v>3314</v>
      </c>
      <c r="B3210" t="s">
        <v>24</v>
      </c>
      <c r="C3210" s="3">
        <v>0.1</v>
      </c>
      <c r="D3210" s="2">
        <v>44803.51797634644</v>
      </c>
      <c r="E3210" s="8">
        <f>(SUMIF(Invoice_Line_Items!B:B,Invoices!A3210,Invoice_Line_Items!G:G))</f>
        <v>9137.75</v>
      </c>
      <c r="F3210" s="8">
        <f>(SUMIF(Invoice_Line_Items!B:B,Invoices!A3210,Invoice_Line_Items!G:G))*(1-C3210)</f>
        <v>8223.9750000000004</v>
      </c>
      <c r="G3210" s="8">
        <f>SUMIF(Invoice_Line_Items!B:B,Invoices!A3210,Invoice_Line_Items!I:I)-(E3210-F3210)</f>
        <v>2430.7750000000001</v>
      </c>
      <c r="H3210" s="8">
        <f t="shared" si="100"/>
        <v>8</v>
      </c>
      <c r="I3210">
        <f t="shared" si="101"/>
        <v>2022</v>
      </c>
    </row>
    <row r="3211" spans="1:9" x14ac:dyDescent="0.15">
      <c r="A3211" t="s">
        <v>3315</v>
      </c>
      <c r="B3211" t="s">
        <v>20</v>
      </c>
      <c r="C3211" s="3">
        <v>0</v>
      </c>
      <c r="D3211" s="2">
        <v>44803.549725388446</v>
      </c>
      <c r="E3211" s="8">
        <f>(SUMIF(Invoice_Line_Items!B:B,Invoices!A3211,Invoice_Line_Items!G:G))</f>
        <v>3518.15</v>
      </c>
      <c r="F3211" s="8">
        <f>(SUMIF(Invoice_Line_Items!B:B,Invoices!A3211,Invoice_Line_Items!G:G))*(1-C3211)</f>
        <v>3518.15</v>
      </c>
      <c r="G3211" s="8">
        <f>SUMIF(Invoice_Line_Items!B:B,Invoices!A3211,Invoice_Line_Items!I:I)-(E3211-F3211)</f>
        <v>1407.8999999999999</v>
      </c>
      <c r="H3211" s="8">
        <f t="shared" si="100"/>
        <v>8</v>
      </c>
      <c r="I3211">
        <f t="shared" si="101"/>
        <v>2022</v>
      </c>
    </row>
    <row r="3212" spans="1:9" x14ac:dyDescent="0.15">
      <c r="A3212" t="s">
        <v>3316</v>
      </c>
      <c r="B3212" t="s">
        <v>25</v>
      </c>
      <c r="C3212" s="3">
        <v>0.1</v>
      </c>
      <c r="D3212" s="2">
        <v>44803.806852164751</v>
      </c>
      <c r="E3212" s="8">
        <f>(SUMIF(Invoice_Line_Items!B:B,Invoices!A3212,Invoice_Line_Items!G:G))</f>
        <v>301.89999999999998</v>
      </c>
      <c r="F3212" s="8">
        <f>(SUMIF(Invoice_Line_Items!B:B,Invoices!A3212,Invoice_Line_Items!G:G))*(1-C3212)</f>
        <v>271.70999999999998</v>
      </c>
      <c r="G3212" s="8">
        <f>SUMIF(Invoice_Line_Items!B:B,Invoices!A3212,Invoice_Line_Items!I:I)-(E3212-F3212)</f>
        <v>101.00999999999999</v>
      </c>
      <c r="H3212" s="8">
        <f t="shared" si="100"/>
        <v>8</v>
      </c>
      <c r="I3212">
        <f t="shared" si="101"/>
        <v>2022</v>
      </c>
    </row>
    <row r="3213" spans="1:9" x14ac:dyDescent="0.15">
      <c r="A3213" t="s">
        <v>3317</v>
      </c>
      <c r="B3213" t="s">
        <v>19</v>
      </c>
      <c r="C3213" s="3">
        <v>0.1</v>
      </c>
      <c r="D3213" s="2">
        <v>44804.272463440087</v>
      </c>
      <c r="E3213" s="8">
        <f>(SUMIF(Invoice_Line_Items!B:B,Invoices!A3213,Invoice_Line_Items!G:G))</f>
        <v>149.75</v>
      </c>
      <c r="F3213" s="8">
        <f>(SUMIF(Invoice_Line_Items!B:B,Invoices!A3213,Invoice_Line_Items!G:G))*(1-C3213)</f>
        <v>134.77500000000001</v>
      </c>
      <c r="G3213" s="8">
        <f>SUMIF(Invoice_Line_Items!B:B,Invoices!A3213,Invoice_Line_Items!I:I)-(E3213-F3213)</f>
        <v>60.025000000000006</v>
      </c>
      <c r="H3213" s="8">
        <f t="shared" si="100"/>
        <v>8</v>
      </c>
      <c r="I3213">
        <f t="shared" si="101"/>
        <v>2022</v>
      </c>
    </row>
    <row r="3214" spans="1:9" x14ac:dyDescent="0.15">
      <c r="A3214" t="s">
        <v>3318</v>
      </c>
      <c r="B3214" t="s">
        <v>19</v>
      </c>
      <c r="C3214" s="3">
        <v>0.1</v>
      </c>
      <c r="D3214" s="2">
        <v>44804.685779911844</v>
      </c>
      <c r="E3214" s="8">
        <f>(SUMIF(Invoice_Line_Items!B:B,Invoices!A3214,Invoice_Line_Items!G:G))</f>
        <v>89.5</v>
      </c>
      <c r="F3214" s="8">
        <f>(SUMIF(Invoice_Line_Items!B:B,Invoices!A3214,Invoice_Line_Items!G:G))*(1-C3214)</f>
        <v>80.55</v>
      </c>
      <c r="G3214" s="8">
        <f>SUMIF(Invoice_Line_Items!B:B,Invoices!A3214,Invoice_Line_Items!I:I)-(E3214-F3214)</f>
        <v>48.04999999999999</v>
      </c>
      <c r="H3214" s="8">
        <f t="shared" si="100"/>
        <v>8</v>
      </c>
      <c r="I3214">
        <f t="shared" si="101"/>
        <v>2022</v>
      </c>
    </row>
    <row r="3215" spans="1:9" x14ac:dyDescent="0.15">
      <c r="A3215" t="s">
        <v>3319</v>
      </c>
      <c r="B3215" t="s">
        <v>20</v>
      </c>
      <c r="C3215" s="3">
        <v>0</v>
      </c>
      <c r="D3215" s="2">
        <v>44804.870625096672</v>
      </c>
      <c r="E3215" s="8">
        <f>(SUMIF(Invoice_Line_Items!B:B,Invoices!A3215,Invoice_Line_Items!G:G))</f>
        <v>753.80000000000007</v>
      </c>
      <c r="F3215" s="8">
        <f>(SUMIF(Invoice_Line_Items!B:B,Invoices!A3215,Invoice_Line_Items!G:G))*(1-C3215)</f>
        <v>753.80000000000007</v>
      </c>
      <c r="G3215" s="8">
        <f>SUMIF(Invoice_Line_Items!B:B,Invoices!A3215,Invoice_Line_Items!I:I)-(E3215-F3215)</f>
        <v>327.9</v>
      </c>
      <c r="H3215" s="8">
        <f t="shared" si="100"/>
        <v>8</v>
      </c>
      <c r="I3215">
        <f t="shared" si="101"/>
        <v>2022</v>
      </c>
    </row>
    <row r="3216" spans="1:9" x14ac:dyDescent="0.15">
      <c r="A3216" t="s">
        <v>3320</v>
      </c>
      <c r="B3216" t="s">
        <v>25</v>
      </c>
      <c r="C3216" s="3">
        <v>0</v>
      </c>
      <c r="D3216" s="2">
        <v>44805.16650353244</v>
      </c>
      <c r="E3216" s="8">
        <f>(SUMIF(Invoice_Line_Items!B:B,Invoices!A3216,Invoice_Line_Items!G:G))</f>
        <v>159.85</v>
      </c>
      <c r="F3216" s="8">
        <f>(SUMIF(Invoice_Line_Items!B:B,Invoices!A3216,Invoice_Line_Items!G:G))*(1-C3216)</f>
        <v>159.85</v>
      </c>
      <c r="G3216" s="8">
        <f>SUMIF(Invoice_Line_Items!B:B,Invoices!A3216,Invoice_Line_Items!I:I)-(E3216-F3216)</f>
        <v>62.900000000000006</v>
      </c>
      <c r="H3216" s="8">
        <f t="shared" si="100"/>
        <v>9</v>
      </c>
      <c r="I3216">
        <f t="shared" si="101"/>
        <v>2022</v>
      </c>
    </row>
    <row r="3217" spans="1:9" x14ac:dyDescent="0.15">
      <c r="A3217" t="s">
        <v>3321</v>
      </c>
      <c r="B3217" t="s">
        <v>19</v>
      </c>
      <c r="C3217" s="3">
        <v>0.1</v>
      </c>
      <c r="D3217" s="2">
        <v>44805.26040604437</v>
      </c>
      <c r="E3217" s="8">
        <f>(SUMIF(Invoice_Line_Items!B:B,Invoices!A3217,Invoice_Line_Items!G:G))</f>
        <v>124.05</v>
      </c>
      <c r="F3217" s="8">
        <f>(SUMIF(Invoice_Line_Items!B:B,Invoices!A3217,Invoice_Line_Items!G:G))*(1-C3217)</f>
        <v>111.645</v>
      </c>
      <c r="G3217" s="8">
        <f>SUMIF(Invoice_Line_Items!B:B,Invoices!A3217,Invoice_Line_Items!I:I)-(E3217-F3217)</f>
        <v>44.545000000000002</v>
      </c>
      <c r="H3217" s="8">
        <f t="shared" si="100"/>
        <v>9</v>
      </c>
      <c r="I3217">
        <f t="shared" si="101"/>
        <v>2022</v>
      </c>
    </row>
    <row r="3218" spans="1:9" x14ac:dyDescent="0.15">
      <c r="A3218" t="s">
        <v>3322</v>
      </c>
      <c r="B3218" t="s">
        <v>23</v>
      </c>
      <c r="C3218" s="3">
        <v>0</v>
      </c>
      <c r="D3218" s="2">
        <v>44805.548682360721</v>
      </c>
      <c r="E3218" s="8">
        <f>(SUMIF(Invoice_Line_Items!B:B,Invoices!A3218,Invoice_Line_Items!G:G))</f>
        <v>631.79999999999995</v>
      </c>
      <c r="F3218" s="8">
        <f>(SUMIF(Invoice_Line_Items!B:B,Invoices!A3218,Invoice_Line_Items!G:G))*(1-C3218)</f>
        <v>631.79999999999995</v>
      </c>
      <c r="G3218" s="8">
        <f>SUMIF(Invoice_Line_Items!B:B,Invoices!A3218,Invoice_Line_Items!I:I)-(E3218-F3218)</f>
        <v>213.45</v>
      </c>
      <c r="H3218" s="8">
        <f t="shared" si="100"/>
        <v>9</v>
      </c>
      <c r="I3218">
        <f t="shared" si="101"/>
        <v>2022</v>
      </c>
    </row>
    <row r="3219" spans="1:9" x14ac:dyDescent="0.15">
      <c r="A3219" t="s">
        <v>3323</v>
      </c>
      <c r="B3219" t="s">
        <v>29</v>
      </c>
      <c r="C3219" s="3">
        <v>0</v>
      </c>
      <c r="D3219" s="2">
        <v>44805.588979986351</v>
      </c>
      <c r="E3219" s="8">
        <f>(SUMIF(Invoice_Line_Items!B:B,Invoices!A3219,Invoice_Line_Items!G:G))</f>
        <v>12.95</v>
      </c>
      <c r="F3219" s="8">
        <f>(SUMIF(Invoice_Line_Items!B:B,Invoices!A3219,Invoice_Line_Items!G:G))*(1-C3219)</f>
        <v>12.95</v>
      </c>
      <c r="G3219" s="8">
        <f>SUMIF(Invoice_Line_Items!B:B,Invoices!A3219,Invoice_Line_Items!I:I)-(E3219-F3219)</f>
        <v>4.1999999999999993</v>
      </c>
      <c r="H3219" s="8">
        <f t="shared" si="100"/>
        <v>9</v>
      </c>
      <c r="I3219">
        <f t="shared" si="101"/>
        <v>2022</v>
      </c>
    </row>
    <row r="3220" spans="1:9" x14ac:dyDescent="0.15">
      <c r="A3220" t="s">
        <v>3324</v>
      </c>
      <c r="B3220" t="s">
        <v>24</v>
      </c>
      <c r="C3220" s="3">
        <v>0</v>
      </c>
      <c r="D3220" s="2">
        <v>44805.776395224013</v>
      </c>
      <c r="E3220" s="8">
        <f>(SUMIF(Invoice_Line_Items!B:B,Invoices!A3220,Invoice_Line_Items!G:G))</f>
        <v>358.6</v>
      </c>
      <c r="F3220" s="8">
        <f>(SUMIF(Invoice_Line_Items!B:B,Invoices!A3220,Invoice_Line_Items!G:G))*(1-C3220)</f>
        <v>358.6</v>
      </c>
      <c r="G3220" s="8">
        <f>SUMIF(Invoice_Line_Items!B:B,Invoices!A3220,Invoice_Line_Items!I:I)-(E3220-F3220)</f>
        <v>145.35000000000002</v>
      </c>
      <c r="H3220" s="8">
        <f t="shared" si="100"/>
        <v>9</v>
      </c>
      <c r="I3220">
        <f t="shared" si="101"/>
        <v>2022</v>
      </c>
    </row>
    <row r="3221" spans="1:9" x14ac:dyDescent="0.15">
      <c r="A3221" t="s">
        <v>3325</v>
      </c>
      <c r="B3221" t="s">
        <v>18</v>
      </c>
      <c r="C3221" s="3">
        <v>0</v>
      </c>
      <c r="D3221" s="2">
        <v>44806.038408863154</v>
      </c>
      <c r="E3221" s="8">
        <f>(SUMIF(Invoice_Line_Items!B:B,Invoices!A3221,Invoice_Line_Items!G:G))</f>
        <v>273.7</v>
      </c>
      <c r="F3221" s="8">
        <f>(SUMIF(Invoice_Line_Items!B:B,Invoices!A3221,Invoice_Line_Items!G:G))*(1-C3221)</f>
        <v>273.7</v>
      </c>
      <c r="G3221" s="8">
        <f>SUMIF(Invoice_Line_Items!B:B,Invoices!A3221,Invoice_Line_Items!I:I)-(E3221-F3221)</f>
        <v>162.44999999999999</v>
      </c>
      <c r="H3221" s="8">
        <f t="shared" si="100"/>
        <v>9</v>
      </c>
      <c r="I3221">
        <f t="shared" si="101"/>
        <v>2022</v>
      </c>
    </row>
    <row r="3222" spans="1:9" x14ac:dyDescent="0.15">
      <c r="A3222" t="s">
        <v>3326</v>
      </c>
      <c r="B3222" t="s">
        <v>17</v>
      </c>
      <c r="C3222" s="3">
        <v>0.2</v>
      </c>
      <c r="D3222" s="2">
        <v>44806.275641941524</v>
      </c>
      <c r="E3222" s="8">
        <f>(SUMIF(Invoice_Line_Items!B:B,Invoices!A3222,Invoice_Line_Items!G:G))</f>
        <v>3411.7999999999997</v>
      </c>
      <c r="F3222" s="8">
        <f>(SUMIF(Invoice_Line_Items!B:B,Invoices!A3222,Invoice_Line_Items!G:G))*(1-C3222)</f>
        <v>2729.44</v>
      </c>
      <c r="G3222" s="8">
        <f>SUMIF(Invoice_Line_Items!B:B,Invoices!A3222,Invoice_Line_Items!I:I)-(E3222-F3222)</f>
        <v>491.44000000000005</v>
      </c>
      <c r="H3222" s="8">
        <f t="shared" si="100"/>
        <v>9</v>
      </c>
      <c r="I3222">
        <f t="shared" si="101"/>
        <v>2022</v>
      </c>
    </row>
    <row r="3223" spans="1:9" x14ac:dyDescent="0.15">
      <c r="A3223" t="s">
        <v>3327</v>
      </c>
      <c r="B3223" t="s">
        <v>20</v>
      </c>
      <c r="C3223" s="3">
        <v>0</v>
      </c>
      <c r="D3223" s="2">
        <v>44806.370718681464</v>
      </c>
      <c r="E3223" s="8">
        <f>(SUMIF(Invoice_Line_Items!B:B,Invoices!A3223,Invoice_Line_Items!G:G))</f>
        <v>20.849999999999998</v>
      </c>
      <c r="F3223" s="8">
        <f>(SUMIF(Invoice_Line_Items!B:B,Invoices!A3223,Invoice_Line_Items!G:G))*(1-C3223)</f>
        <v>20.849999999999998</v>
      </c>
      <c r="G3223" s="8">
        <f>SUMIF(Invoice_Line_Items!B:B,Invoices!A3223,Invoice_Line_Items!I:I)-(E3223-F3223)</f>
        <v>7.5499999999999989</v>
      </c>
      <c r="H3223" s="8">
        <f t="shared" si="100"/>
        <v>9</v>
      </c>
      <c r="I3223">
        <f t="shared" si="101"/>
        <v>2022</v>
      </c>
    </row>
    <row r="3224" spans="1:9" x14ac:dyDescent="0.15">
      <c r="A3224" t="s">
        <v>3328</v>
      </c>
      <c r="B3224" t="s">
        <v>21</v>
      </c>
      <c r="C3224" s="3">
        <v>0.1</v>
      </c>
      <c r="D3224" s="2">
        <v>44806.415358753373</v>
      </c>
      <c r="E3224" s="8">
        <f>(SUMIF(Invoice_Line_Items!B:B,Invoices!A3224,Invoice_Line_Items!G:G))</f>
        <v>1357.3</v>
      </c>
      <c r="F3224" s="8">
        <f>(SUMIF(Invoice_Line_Items!B:B,Invoices!A3224,Invoice_Line_Items!G:G))*(1-C3224)</f>
        <v>1221.57</v>
      </c>
      <c r="G3224" s="8">
        <f>SUMIF(Invoice_Line_Items!B:B,Invoices!A3224,Invoice_Line_Items!I:I)-(E3224-F3224)</f>
        <v>295.06999999999988</v>
      </c>
      <c r="H3224" s="8">
        <f t="shared" si="100"/>
        <v>9</v>
      </c>
      <c r="I3224">
        <f t="shared" si="101"/>
        <v>2022</v>
      </c>
    </row>
    <row r="3225" spans="1:9" x14ac:dyDescent="0.15">
      <c r="A3225" t="s">
        <v>3329</v>
      </c>
      <c r="B3225" t="s">
        <v>19</v>
      </c>
      <c r="C3225" s="3">
        <v>0.1</v>
      </c>
      <c r="D3225" s="2">
        <v>44806.655044891188</v>
      </c>
      <c r="E3225" s="8">
        <f>(SUMIF(Invoice_Line_Items!B:B,Invoices!A3225,Invoice_Line_Items!G:G))</f>
        <v>222.14999999999998</v>
      </c>
      <c r="F3225" s="8">
        <f>(SUMIF(Invoice_Line_Items!B:B,Invoices!A3225,Invoice_Line_Items!G:G))*(1-C3225)</f>
        <v>199.93499999999997</v>
      </c>
      <c r="G3225" s="8">
        <f>SUMIF(Invoice_Line_Items!B:B,Invoices!A3225,Invoice_Line_Items!I:I)-(E3225-F3225)</f>
        <v>64.134999999999991</v>
      </c>
      <c r="H3225" s="8">
        <f t="shared" si="100"/>
        <v>9</v>
      </c>
      <c r="I3225">
        <f t="shared" si="101"/>
        <v>2022</v>
      </c>
    </row>
    <row r="3226" spans="1:9" x14ac:dyDescent="0.15">
      <c r="A3226" t="s">
        <v>3330</v>
      </c>
      <c r="B3226" t="s">
        <v>20</v>
      </c>
      <c r="C3226" s="3">
        <v>0</v>
      </c>
      <c r="D3226" s="2">
        <v>44807.067706247013</v>
      </c>
      <c r="E3226" s="8">
        <f>(SUMIF(Invoice_Line_Items!B:B,Invoices!A3226,Invoice_Line_Items!G:G))</f>
        <v>14.75</v>
      </c>
      <c r="F3226" s="8">
        <f>(SUMIF(Invoice_Line_Items!B:B,Invoices!A3226,Invoice_Line_Items!G:G))*(1-C3226)</f>
        <v>14.75</v>
      </c>
      <c r="G3226" s="8">
        <f>SUMIF(Invoice_Line_Items!B:B,Invoices!A3226,Invoice_Line_Items!I:I)-(E3226-F3226)</f>
        <v>5.7500000000000009</v>
      </c>
      <c r="H3226" s="8">
        <f t="shared" si="100"/>
        <v>9</v>
      </c>
      <c r="I3226">
        <f t="shared" si="101"/>
        <v>2022</v>
      </c>
    </row>
    <row r="3227" spans="1:9" x14ac:dyDescent="0.15">
      <c r="A3227" t="s">
        <v>3331</v>
      </c>
      <c r="B3227" t="s">
        <v>19</v>
      </c>
      <c r="C3227" s="3">
        <v>0.2</v>
      </c>
      <c r="D3227" s="2">
        <v>44807.216965186773</v>
      </c>
      <c r="E3227" s="8">
        <f>(SUMIF(Invoice_Line_Items!B:B,Invoices!A3227,Invoice_Line_Items!G:G))</f>
        <v>1260.3</v>
      </c>
      <c r="F3227" s="8">
        <f>(SUMIF(Invoice_Line_Items!B:B,Invoices!A3227,Invoice_Line_Items!G:G))*(1-C3227)</f>
        <v>1008.24</v>
      </c>
      <c r="G3227" s="8">
        <f>SUMIF(Invoice_Line_Items!B:B,Invoices!A3227,Invoice_Line_Items!I:I)-(E3227-F3227)</f>
        <v>303.58999999999992</v>
      </c>
      <c r="H3227" s="8">
        <f t="shared" si="100"/>
        <v>9</v>
      </c>
      <c r="I3227">
        <f t="shared" si="101"/>
        <v>2022</v>
      </c>
    </row>
    <row r="3228" spans="1:9" x14ac:dyDescent="0.15">
      <c r="A3228" t="s">
        <v>3332</v>
      </c>
      <c r="B3228" t="s">
        <v>29</v>
      </c>
      <c r="C3228" s="3">
        <v>0.1</v>
      </c>
      <c r="D3228" s="2">
        <v>44807.598234497957</v>
      </c>
      <c r="E3228" s="8">
        <f>(SUMIF(Invoice_Line_Items!B:B,Invoices!A3228,Invoice_Line_Items!G:G))</f>
        <v>1221.5499999999997</v>
      </c>
      <c r="F3228" s="8">
        <f>(SUMIF(Invoice_Line_Items!B:B,Invoices!A3228,Invoice_Line_Items!G:G))*(1-C3228)</f>
        <v>1099.3949999999998</v>
      </c>
      <c r="G3228" s="8">
        <f>SUMIF(Invoice_Line_Items!B:B,Invoices!A3228,Invoice_Line_Items!I:I)-(E3228-F3228)</f>
        <v>339.29500000000002</v>
      </c>
      <c r="H3228" s="8">
        <f t="shared" si="100"/>
        <v>9</v>
      </c>
      <c r="I3228">
        <f t="shared" si="101"/>
        <v>2022</v>
      </c>
    </row>
    <row r="3229" spans="1:9" x14ac:dyDescent="0.15">
      <c r="A3229" t="s">
        <v>3333</v>
      </c>
      <c r="B3229" t="s">
        <v>20</v>
      </c>
      <c r="C3229" s="3">
        <v>0.1</v>
      </c>
      <c r="D3229" s="2">
        <v>44807.762373639176</v>
      </c>
      <c r="E3229" s="8">
        <f>(SUMIF(Invoice_Line_Items!B:B,Invoices!A3229,Invoice_Line_Items!G:G))</f>
        <v>7600.0999999999995</v>
      </c>
      <c r="F3229" s="8">
        <f>(SUMIF(Invoice_Line_Items!B:B,Invoices!A3229,Invoice_Line_Items!G:G))*(1-C3229)</f>
        <v>6840.0899999999992</v>
      </c>
      <c r="G3229" s="8">
        <f>SUMIF(Invoice_Line_Items!B:B,Invoices!A3229,Invoice_Line_Items!I:I)-(E3229-F3229)</f>
        <v>2192.7399999999998</v>
      </c>
      <c r="H3229" s="8">
        <f t="shared" si="100"/>
        <v>9</v>
      </c>
      <c r="I3229">
        <f t="shared" si="101"/>
        <v>2022</v>
      </c>
    </row>
    <row r="3230" spans="1:9" x14ac:dyDescent="0.15">
      <c r="A3230" t="s">
        <v>3334</v>
      </c>
      <c r="B3230" t="s">
        <v>19</v>
      </c>
      <c r="C3230" s="3">
        <v>0</v>
      </c>
      <c r="D3230" s="2">
        <v>44808.145413190789</v>
      </c>
      <c r="E3230" s="8">
        <f>(SUMIF(Invoice_Line_Items!B:B,Invoices!A3230,Invoice_Line_Items!G:G))</f>
        <v>1782.0500000000002</v>
      </c>
      <c r="F3230" s="8">
        <f>(SUMIF(Invoice_Line_Items!B:B,Invoices!A3230,Invoice_Line_Items!G:G))*(1-C3230)</f>
        <v>1782.0500000000002</v>
      </c>
      <c r="G3230" s="8">
        <f>SUMIF(Invoice_Line_Items!B:B,Invoices!A3230,Invoice_Line_Items!I:I)-(E3230-F3230)</f>
        <v>638.95000000000005</v>
      </c>
      <c r="H3230" s="8">
        <f t="shared" si="100"/>
        <v>9</v>
      </c>
      <c r="I3230">
        <f t="shared" si="101"/>
        <v>2022</v>
      </c>
    </row>
    <row r="3231" spans="1:9" x14ac:dyDescent="0.15">
      <c r="A3231" t="s">
        <v>3335</v>
      </c>
      <c r="B3231" t="s">
        <v>20</v>
      </c>
      <c r="C3231" s="3">
        <v>0</v>
      </c>
      <c r="D3231" s="2">
        <v>44808.163701152065</v>
      </c>
      <c r="E3231" s="8">
        <f>(SUMIF(Invoice_Line_Items!B:B,Invoices!A3231,Invoice_Line_Items!G:G))</f>
        <v>6781.5499999999993</v>
      </c>
      <c r="F3231" s="8">
        <f>(SUMIF(Invoice_Line_Items!B:B,Invoices!A3231,Invoice_Line_Items!G:G))*(1-C3231)</f>
        <v>6781.5499999999993</v>
      </c>
      <c r="G3231" s="8">
        <f>SUMIF(Invoice_Line_Items!B:B,Invoices!A3231,Invoice_Line_Items!I:I)-(E3231-F3231)</f>
        <v>2140.7999999999997</v>
      </c>
      <c r="H3231" s="8">
        <f t="shared" si="100"/>
        <v>9</v>
      </c>
      <c r="I3231">
        <f t="shared" si="101"/>
        <v>2022</v>
      </c>
    </row>
    <row r="3232" spans="1:9" x14ac:dyDescent="0.15">
      <c r="A3232" t="s">
        <v>3336</v>
      </c>
      <c r="B3232" t="s">
        <v>19</v>
      </c>
      <c r="C3232" s="3">
        <v>0.2</v>
      </c>
      <c r="D3232" s="2">
        <v>44808.285608383012</v>
      </c>
      <c r="E3232" s="8">
        <f>(SUMIF(Invoice_Line_Items!B:B,Invoices!A3232,Invoice_Line_Items!G:G))</f>
        <v>2354.1999999999998</v>
      </c>
      <c r="F3232" s="8">
        <f>(SUMIF(Invoice_Line_Items!B:B,Invoices!A3232,Invoice_Line_Items!G:G))*(1-C3232)</f>
        <v>1883.36</v>
      </c>
      <c r="G3232" s="8">
        <f>SUMIF(Invoice_Line_Items!B:B,Invoices!A3232,Invoice_Line_Items!I:I)-(E3232-F3232)</f>
        <v>413.41000000000008</v>
      </c>
      <c r="H3232" s="8">
        <f t="shared" si="100"/>
        <v>9</v>
      </c>
      <c r="I3232">
        <f t="shared" si="101"/>
        <v>2022</v>
      </c>
    </row>
    <row r="3233" spans="1:9" x14ac:dyDescent="0.15">
      <c r="A3233" t="s">
        <v>3337</v>
      </c>
      <c r="B3233" t="s">
        <v>17</v>
      </c>
      <c r="C3233" s="3">
        <v>0</v>
      </c>
      <c r="D3233" s="2">
        <v>44808.709094137907</v>
      </c>
      <c r="E3233" s="8">
        <f>(SUMIF(Invoice_Line_Items!B:B,Invoices!A3233,Invoice_Line_Items!G:G))</f>
        <v>72.599999999999994</v>
      </c>
      <c r="F3233" s="8">
        <f>(SUMIF(Invoice_Line_Items!B:B,Invoices!A3233,Invoice_Line_Items!G:G))*(1-C3233)</f>
        <v>72.599999999999994</v>
      </c>
      <c r="G3233" s="8">
        <f>SUMIF(Invoice_Line_Items!B:B,Invoices!A3233,Invoice_Line_Items!I:I)-(E3233-F3233)</f>
        <v>14.799999999999995</v>
      </c>
      <c r="H3233" s="8">
        <f t="shared" si="100"/>
        <v>9</v>
      </c>
      <c r="I3233">
        <f t="shared" si="101"/>
        <v>2022</v>
      </c>
    </row>
    <row r="3234" spans="1:9" x14ac:dyDescent="0.15">
      <c r="A3234" t="s">
        <v>3338</v>
      </c>
      <c r="B3234" t="s">
        <v>21</v>
      </c>
      <c r="C3234" s="3">
        <v>0</v>
      </c>
      <c r="D3234" s="2">
        <v>44809.172487888063</v>
      </c>
      <c r="E3234" s="8">
        <f>(SUMIF(Invoice_Line_Items!B:B,Invoices!A3234,Invoice_Line_Items!G:G))</f>
        <v>3660.7499999999995</v>
      </c>
      <c r="F3234" s="8">
        <f>(SUMIF(Invoice_Line_Items!B:B,Invoices!A3234,Invoice_Line_Items!G:G))*(1-C3234)</f>
        <v>3660.7499999999995</v>
      </c>
      <c r="G3234" s="8">
        <f>SUMIF(Invoice_Line_Items!B:B,Invoices!A3234,Invoice_Line_Items!I:I)-(E3234-F3234)</f>
        <v>1531.0500000000002</v>
      </c>
      <c r="H3234" s="8">
        <f t="shared" si="100"/>
        <v>9</v>
      </c>
      <c r="I3234">
        <f t="shared" si="101"/>
        <v>2022</v>
      </c>
    </row>
    <row r="3235" spans="1:9" x14ac:dyDescent="0.15">
      <c r="A3235" t="s">
        <v>3339</v>
      </c>
      <c r="B3235" t="s">
        <v>17</v>
      </c>
      <c r="C3235" s="3">
        <v>0</v>
      </c>
      <c r="D3235" s="2">
        <v>44809.45157319944</v>
      </c>
      <c r="E3235" s="8">
        <f>(SUMIF(Invoice_Line_Items!B:B,Invoices!A3235,Invoice_Line_Items!G:G))</f>
        <v>970.2</v>
      </c>
      <c r="F3235" s="8">
        <f>(SUMIF(Invoice_Line_Items!B:B,Invoices!A3235,Invoice_Line_Items!G:G))*(1-C3235)</f>
        <v>970.2</v>
      </c>
      <c r="G3235" s="8">
        <f>SUMIF(Invoice_Line_Items!B:B,Invoices!A3235,Invoice_Line_Items!I:I)-(E3235-F3235)</f>
        <v>384.3</v>
      </c>
      <c r="H3235" s="8">
        <f t="shared" si="100"/>
        <v>9</v>
      </c>
      <c r="I3235">
        <f t="shared" si="101"/>
        <v>2022</v>
      </c>
    </row>
    <row r="3236" spans="1:9" x14ac:dyDescent="0.15">
      <c r="A3236" t="s">
        <v>3340</v>
      </c>
      <c r="B3236" t="s">
        <v>29</v>
      </c>
      <c r="C3236" s="3">
        <v>0</v>
      </c>
      <c r="D3236" s="2">
        <v>44809.80524978519</v>
      </c>
      <c r="E3236" s="8">
        <f>(SUMIF(Invoice_Line_Items!B:B,Invoices!A3236,Invoice_Line_Items!G:G))</f>
        <v>136.5</v>
      </c>
      <c r="F3236" s="8">
        <f>(SUMIF(Invoice_Line_Items!B:B,Invoices!A3236,Invoice_Line_Items!G:G))*(1-C3236)</f>
        <v>136.5</v>
      </c>
      <c r="G3236" s="8">
        <f>SUMIF(Invoice_Line_Items!B:B,Invoices!A3236,Invoice_Line_Items!I:I)-(E3236-F3236)</f>
        <v>51.149999999999991</v>
      </c>
      <c r="H3236" s="8">
        <f t="shared" si="100"/>
        <v>9</v>
      </c>
      <c r="I3236">
        <f t="shared" si="101"/>
        <v>2022</v>
      </c>
    </row>
    <row r="3237" spans="1:9" x14ac:dyDescent="0.15">
      <c r="A3237" t="s">
        <v>3341</v>
      </c>
      <c r="B3237" t="s">
        <v>25</v>
      </c>
      <c r="C3237" s="3">
        <v>0</v>
      </c>
      <c r="D3237" s="2">
        <v>44810.083506472052</v>
      </c>
      <c r="E3237" s="8">
        <f>(SUMIF(Invoice_Line_Items!B:B,Invoices!A3237,Invoice_Line_Items!G:G))</f>
        <v>107.39999999999999</v>
      </c>
      <c r="F3237" s="8">
        <f>(SUMIF(Invoice_Line_Items!B:B,Invoices!A3237,Invoice_Line_Items!G:G))*(1-C3237)</f>
        <v>107.39999999999999</v>
      </c>
      <c r="G3237" s="8">
        <f>SUMIF(Invoice_Line_Items!B:B,Invoices!A3237,Invoice_Line_Items!I:I)-(E3237-F3237)</f>
        <v>68.399999999999991</v>
      </c>
      <c r="H3237" s="8">
        <f t="shared" si="100"/>
        <v>9</v>
      </c>
      <c r="I3237">
        <f t="shared" si="101"/>
        <v>2022</v>
      </c>
    </row>
    <row r="3238" spans="1:9" x14ac:dyDescent="0.15">
      <c r="A3238" t="s">
        <v>3342</v>
      </c>
      <c r="B3238" t="s">
        <v>25</v>
      </c>
      <c r="C3238" s="3">
        <v>0</v>
      </c>
      <c r="D3238" s="2">
        <v>44810.114962683729</v>
      </c>
      <c r="E3238" s="8">
        <f>(SUMIF(Invoice_Line_Items!B:B,Invoices!A3238,Invoice_Line_Items!G:G))</f>
        <v>752.39999999999986</v>
      </c>
      <c r="F3238" s="8">
        <f>(SUMIF(Invoice_Line_Items!B:B,Invoices!A3238,Invoice_Line_Items!G:G))*(1-C3238)</f>
        <v>752.39999999999986</v>
      </c>
      <c r="G3238" s="8">
        <f>SUMIF(Invoice_Line_Items!B:B,Invoices!A3238,Invoice_Line_Items!I:I)-(E3238-F3238)</f>
        <v>245.24999999999994</v>
      </c>
      <c r="H3238" s="8">
        <f t="shared" si="100"/>
        <v>9</v>
      </c>
      <c r="I3238">
        <f t="shared" si="101"/>
        <v>2022</v>
      </c>
    </row>
    <row r="3239" spans="1:9" x14ac:dyDescent="0.15">
      <c r="A3239" t="s">
        <v>3343</v>
      </c>
      <c r="B3239" t="s">
        <v>17</v>
      </c>
      <c r="C3239" s="3">
        <v>0.2</v>
      </c>
      <c r="D3239" s="2">
        <v>44810.484410885198</v>
      </c>
      <c r="E3239" s="8">
        <f>(SUMIF(Invoice_Line_Items!B:B,Invoices!A3239,Invoice_Line_Items!G:G))</f>
        <v>219.39999999999998</v>
      </c>
      <c r="F3239" s="8">
        <f>(SUMIF(Invoice_Line_Items!B:B,Invoices!A3239,Invoice_Line_Items!G:G))*(1-C3239)</f>
        <v>175.51999999999998</v>
      </c>
      <c r="G3239" s="8">
        <f>SUMIF(Invoice_Line_Items!B:B,Invoices!A3239,Invoice_Line_Items!I:I)-(E3239-F3239)</f>
        <v>44.769999999999996</v>
      </c>
      <c r="H3239" s="8">
        <f t="shared" si="100"/>
        <v>9</v>
      </c>
      <c r="I3239">
        <f t="shared" si="101"/>
        <v>2022</v>
      </c>
    </row>
    <row r="3240" spans="1:9" x14ac:dyDescent="0.15">
      <c r="A3240" t="s">
        <v>3344</v>
      </c>
      <c r="B3240" t="s">
        <v>21</v>
      </c>
      <c r="C3240" s="3">
        <v>0</v>
      </c>
      <c r="D3240" s="2">
        <v>44810.660917745518</v>
      </c>
      <c r="E3240" s="8">
        <f>(SUMIF(Invoice_Line_Items!B:B,Invoices!A3240,Invoice_Line_Items!G:G))</f>
        <v>1134</v>
      </c>
      <c r="F3240" s="8">
        <f>(SUMIF(Invoice_Line_Items!B:B,Invoices!A3240,Invoice_Line_Items!G:G))*(1-C3240)</f>
        <v>1134</v>
      </c>
      <c r="G3240" s="8">
        <f>SUMIF(Invoice_Line_Items!B:B,Invoices!A3240,Invoice_Line_Items!I:I)-(E3240-F3240)</f>
        <v>365.2999999999999</v>
      </c>
      <c r="H3240" s="8">
        <f t="shared" si="100"/>
        <v>9</v>
      </c>
      <c r="I3240">
        <f t="shared" si="101"/>
        <v>2022</v>
      </c>
    </row>
    <row r="3241" spans="1:9" x14ac:dyDescent="0.15">
      <c r="A3241" t="s">
        <v>3345</v>
      </c>
      <c r="B3241" t="s">
        <v>17</v>
      </c>
      <c r="C3241" s="3">
        <v>0</v>
      </c>
      <c r="D3241" s="2">
        <v>44811.06261768617</v>
      </c>
      <c r="E3241" s="8">
        <f>(SUMIF(Invoice_Line_Items!B:B,Invoices!A3241,Invoice_Line_Items!G:G))</f>
        <v>756.64999999999986</v>
      </c>
      <c r="F3241" s="8">
        <f>(SUMIF(Invoice_Line_Items!B:B,Invoices!A3241,Invoice_Line_Items!G:G))*(1-C3241)</f>
        <v>756.64999999999986</v>
      </c>
      <c r="G3241" s="8">
        <f>SUMIF(Invoice_Line_Items!B:B,Invoices!A3241,Invoice_Line_Items!I:I)-(E3241-F3241)</f>
        <v>260.64999999999992</v>
      </c>
      <c r="H3241" s="8">
        <f t="shared" si="100"/>
        <v>9</v>
      </c>
      <c r="I3241">
        <f t="shared" si="101"/>
        <v>2022</v>
      </c>
    </row>
    <row r="3242" spans="1:9" x14ac:dyDescent="0.15">
      <c r="A3242" t="s">
        <v>3346</v>
      </c>
      <c r="B3242" t="s">
        <v>20</v>
      </c>
      <c r="C3242" s="3">
        <v>0</v>
      </c>
      <c r="D3242" s="2">
        <v>44811.070956307274</v>
      </c>
      <c r="E3242" s="8">
        <f>(SUMIF(Invoice_Line_Items!B:B,Invoices!A3242,Invoice_Line_Items!G:G))</f>
        <v>394.40000000000003</v>
      </c>
      <c r="F3242" s="8">
        <f>(SUMIF(Invoice_Line_Items!B:B,Invoices!A3242,Invoice_Line_Items!G:G))*(1-C3242)</f>
        <v>394.40000000000003</v>
      </c>
      <c r="G3242" s="8">
        <f>SUMIF(Invoice_Line_Items!B:B,Invoices!A3242,Invoice_Line_Items!I:I)-(E3242-F3242)</f>
        <v>176.90000000000003</v>
      </c>
      <c r="H3242" s="8">
        <f t="shared" si="100"/>
        <v>9</v>
      </c>
      <c r="I3242">
        <f t="shared" si="101"/>
        <v>2022</v>
      </c>
    </row>
    <row r="3243" spans="1:9" x14ac:dyDescent="0.15">
      <c r="A3243" t="s">
        <v>3347</v>
      </c>
      <c r="B3243" t="s">
        <v>23</v>
      </c>
      <c r="C3243" s="3">
        <v>0</v>
      </c>
      <c r="D3243" s="2">
        <v>44811.204282764178</v>
      </c>
      <c r="E3243" s="8">
        <f>(SUMIF(Invoice_Line_Items!B:B,Invoices!A3243,Invoice_Line_Items!G:G))</f>
        <v>204.84999999999997</v>
      </c>
      <c r="F3243" s="8">
        <f>(SUMIF(Invoice_Line_Items!B:B,Invoices!A3243,Invoice_Line_Items!G:G))*(1-C3243)</f>
        <v>204.84999999999997</v>
      </c>
      <c r="G3243" s="8">
        <f>SUMIF(Invoice_Line_Items!B:B,Invoices!A3243,Invoice_Line_Items!I:I)-(E3243-F3243)</f>
        <v>79.2</v>
      </c>
      <c r="H3243" s="8">
        <f t="shared" si="100"/>
        <v>9</v>
      </c>
      <c r="I3243">
        <f t="shared" si="101"/>
        <v>2022</v>
      </c>
    </row>
    <row r="3244" spans="1:9" x14ac:dyDescent="0.15">
      <c r="A3244" t="s">
        <v>3348</v>
      </c>
      <c r="B3244" t="s">
        <v>19</v>
      </c>
      <c r="C3244" s="3">
        <v>0.1</v>
      </c>
      <c r="D3244" s="2">
        <v>44811.690386035792</v>
      </c>
      <c r="E3244" s="8">
        <f>(SUMIF(Invoice_Line_Items!B:B,Invoices!A3244,Invoice_Line_Items!G:G))</f>
        <v>418.35</v>
      </c>
      <c r="F3244" s="8">
        <f>(SUMIF(Invoice_Line_Items!B:B,Invoices!A3244,Invoice_Line_Items!G:G))*(1-C3244)</f>
        <v>376.51500000000004</v>
      </c>
      <c r="G3244" s="8">
        <f>SUMIF(Invoice_Line_Items!B:B,Invoices!A3244,Invoice_Line_Items!I:I)-(E3244-F3244)</f>
        <v>67.015000000000015</v>
      </c>
      <c r="H3244" s="8">
        <f t="shared" si="100"/>
        <v>9</v>
      </c>
      <c r="I3244">
        <f t="shared" si="101"/>
        <v>2022</v>
      </c>
    </row>
    <row r="3245" spans="1:9" x14ac:dyDescent="0.15">
      <c r="A3245" t="s">
        <v>3349</v>
      </c>
      <c r="B3245" t="s">
        <v>17</v>
      </c>
      <c r="C3245" s="3">
        <v>0</v>
      </c>
      <c r="D3245" s="2">
        <v>44812.015497243388</v>
      </c>
      <c r="E3245" s="8">
        <f>(SUMIF(Invoice_Line_Items!B:B,Invoices!A3245,Invoice_Line_Items!G:G))</f>
        <v>768.1</v>
      </c>
      <c r="F3245" s="8">
        <f>(SUMIF(Invoice_Line_Items!B:B,Invoices!A3245,Invoice_Line_Items!G:G))*(1-C3245)</f>
        <v>768.1</v>
      </c>
      <c r="G3245" s="8">
        <f>SUMIF(Invoice_Line_Items!B:B,Invoices!A3245,Invoice_Line_Items!I:I)-(E3245-F3245)</f>
        <v>380.1</v>
      </c>
      <c r="H3245" s="8">
        <f t="shared" si="100"/>
        <v>9</v>
      </c>
      <c r="I3245">
        <f t="shared" si="101"/>
        <v>2022</v>
      </c>
    </row>
    <row r="3246" spans="1:9" x14ac:dyDescent="0.15">
      <c r="A3246" t="s">
        <v>3350</v>
      </c>
      <c r="B3246" t="s">
        <v>19</v>
      </c>
      <c r="C3246" s="3">
        <v>0</v>
      </c>
      <c r="D3246" s="2">
        <v>44812.396100219601</v>
      </c>
      <c r="E3246" s="8">
        <f>(SUMIF(Invoice_Line_Items!B:B,Invoices!A3246,Invoice_Line_Items!G:G))</f>
        <v>930.75</v>
      </c>
      <c r="F3246" s="8">
        <f>(SUMIF(Invoice_Line_Items!B:B,Invoices!A3246,Invoice_Line_Items!G:G))*(1-C3246)</f>
        <v>930.75</v>
      </c>
      <c r="G3246" s="8">
        <f>SUMIF(Invoice_Line_Items!B:B,Invoices!A3246,Invoice_Line_Items!I:I)-(E3246-F3246)</f>
        <v>329.75</v>
      </c>
      <c r="H3246" s="8">
        <f t="shared" si="100"/>
        <v>9</v>
      </c>
      <c r="I3246">
        <f t="shared" si="101"/>
        <v>2022</v>
      </c>
    </row>
    <row r="3247" spans="1:9" x14ac:dyDescent="0.15">
      <c r="A3247" t="s">
        <v>3351</v>
      </c>
      <c r="B3247" t="s">
        <v>23</v>
      </c>
      <c r="C3247" s="3">
        <v>0</v>
      </c>
      <c r="D3247" s="2">
        <v>44812.791020741759</v>
      </c>
      <c r="E3247" s="8">
        <f>(SUMIF(Invoice_Line_Items!B:B,Invoices!A3247,Invoice_Line_Items!G:G))</f>
        <v>43.4</v>
      </c>
      <c r="F3247" s="8">
        <f>(SUMIF(Invoice_Line_Items!B:B,Invoices!A3247,Invoice_Line_Items!G:G))*(1-C3247)</f>
        <v>43.4</v>
      </c>
      <c r="G3247" s="8">
        <f>SUMIF(Invoice_Line_Items!B:B,Invoices!A3247,Invoice_Line_Items!I:I)-(E3247-F3247)</f>
        <v>15.45</v>
      </c>
      <c r="H3247" s="8">
        <f t="shared" si="100"/>
        <v>9</v>
      </c>
      <c r="I3247">
        <f t="shared" si="101"/>
        <v>2022</v>
      </c>
    </row>
    <row r="3248" spans="1:9" x14ac:dyDescent="0.15">
      <c r="A3248" t="s">
        <v>3352</v>
      </c>
      <c r="B3248" t="s">
        <v>18</v>
      </c>
      <c r="C3248" s="3">
        <v>0</v>
      </c>
      <c r="D3248" s="2">
        <v>44813.235128722328</v>
      </c>
      <c r="E3248" s="8">
        <f>(SUMIF(Invoice_Line_Items!B:B,Invoices!A3248,Invoice_Line_Items!G:G))</f>
        <v>758.25</v>
      </c>
      <c r="F3248" s="8">
        <f>(SUMIF(Invoice_Line_Items!B:B,Invoices!A3248,Invoice_Line_Items!G:G))*(1-C3248)</f>
        <v>758.25</v>
      </c>
      <c r="G3248" s="8">
        <f>SUMIF(Invoice_Line_Items!B:B,Invoices!A3248,Invoice_Line_Items!I:I)-(E3248-F3248)</f>
        <v>265.20000000000005</v>
      </c>
      <c r="H3248" s="8">
        <f t="shared" si="100"/>
        <v>9</v>
      </c>
      <c r="I3248">
        <f t="shared" si="101"/>
        <v>2022</v>
      </c>
    </row>
    <row r="3249" spans="1:9" x14ac:dyDescent="0.15">
      <c r="A3249" t="s">
        <v>3353</v>
      </c>
      <c r="B3249" t="s">
        <v>19</v>
      </c>
      <c r="C3249" s="3">
        <v>0.1</v>
      </c>
      <c r="D3249" s="2">
        <v>44813.275925996189</v>
      </c>
      <c r="E3249" s="8">
        <f>(SUMIF(Invoice_Line_Items!B:B,Invoices!A3249,Invoice_Line_Items!G:G))</f>
        <v>145.5</v>
      </c>
      <c r="F3249" s="8">
        <f>(SUMIF(Invoice_Line_Items!B:B,Invoices!A3249,Invoice_Line_Items!G:G))*(1-C3249)</f>
        <v>130.95000000000002</v>
      </c>
      <c r="G3249" s="8">
        <f>SUMIF(Invoice_Line_Items!B:B,Invoices!A3249,Invoice_Line_Items!I:I)-(E3249-F3249)</f>
        <v>44.850000000000016</v>
      </c>
      <c r="H3249" s="8">
        <f t="shared" si="100"/>
        <v>9</v>
      </c>
      <c r="I3249">
        <f t="shared" si="101"/>
        <v>2022</v>
      </c>
    </row>
  </sheetData>
  <autoFilter ref="A1:D3249" xr:uid="{28E23F01-9097-4398-B432-8A26F5E9ABE3}"/>
  <phoneticPr fontId="2" type="noConversion"/>
  <pageMargins left="0.7" right="0.7" top="0.75" bottom="0.75" header="0.3" footer="0.3"/>
  <pageSetup paperSize="9" orientation="portrait" r:id="rId1"/>
  <headerFooter>
    <oddHeader>&amp;C&amp;"Arial"&amp;12&amp;K000000OFFICIAL&amp;1#</oddHeader>
    <oddFooter>&amp;C&amp;1#&amp;"Arial"&amp;12&amp;K000000OFFICIAL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BC6D-CD9E-4EB6-8A66-FC72CC9FD2AE}">
  <sheetPr codeName="Sheet4"/>
  <dimension ref="A1:K16501"/>
  <sheetViews>
    <sheetView workbookViewId="0">
      <pane ySplit="1" topLeftCell="A2" activePane="bottomLeft" state="frozen"/>
      <selection pane="bottomLeft" activeCell="H3" sqref="H3"/>
    </sheetView>
  </sheetViews>
  <sheetFormatPr baseColWidth="10" defaultColWidth="8.83203125" defaultRowHeight="13" x14ac:dyDescent="0.15"/>
  <cols>
    <col min="1" max="3" width="20.6640625" customWidth="1"/>
    <col min="4" max="4" width="28.6640625" customWidth="1"/>
    <col min="5" max="5" width="20.6640625" customWidth="1"/>
    <col min="6" max="6" width="14.33203125" style="8" customWidth="1"/>
    <col min="7" max="9" width="16.1640625" style="8" customWidth="1"/>
    <col min="10" max="10" width="16.1640625" style="42" customWidth="1"/>
    <col min="11" max="11" width="34" customWidth="1"/>
  </cols>
  <sheetData>
    <row r="1" spans="1:11" x14ac:dyDescent="0.15">
      <c r="A1" t="s">
        <v>14</v>
      </c>
      <c r="B1" t="s">
        <v>11</v>
      </c>
      <c r="C1" t="s">
        <v>6</v>
      </c>
      <c r="D1" t="s">
        <v>7</v>
      </c>
      <c r="E1" t="s">
        <v>15</v>
      </c>
      <c r="F1" s="8" t="s">
        <v>19904</v>
      </c>
      <c r="G1" s="8" t="s">
        <v>19905</v>
      </c>
      <c r="H1" s="8" t="s">
        <v>19891</v>
      </c>
      <c r="I1" s="8" t="s">
        <v>19892</v>
      </c>
      <c r="J1" s="39" t="s">
        <v>19907</v>
      </c>
      <c r="K1" s="39"/>
    </row>
    <row r="2" spans="1:11" x14ac:dyDescent="0.15">
      <c r="A2" t="s">
        <v>3362</v>
      </c>
      <c r="B2" t="s">
        <v>107</v>
      </c>
      <c r="C2" t="s">
        <v>92</v>
      </c>
      <c r="D2" t="s">
        <v>82</v>
      </c>
      <c r="E2">
        <v>1</v>
      </c>
      <c r="F2" s="8">
        <f>VLOOKUP(C2,Products!$A$2:$E$20,5,TRUE)</f>
        <v>19.95</v>
      </c>
      <c r="G2" s="8">
        <f>F2*E2</f>
        <v>19.95</v>
      </c>
      <c r="H2" s="8">
        <f>VLOOKUP(C2,Products!$A$2:$F$20,6,TRUE)</f>
        <v>7.4499999999999993</v>
      </c>
      <c r="I2" s="8">
        <f>H2*E2</f>
        <v>7.4499999999999993</v>
      </c>
      <c r="J2" s="42">
        <f>VLOOKUP(B2,Invoices!A:I,9,TRUE)</f>
        <v>2020</v>
      </c>
    </row>
    <row r="3" spans="1:11" x14ac:dyDescent="0.15">
      <c r="A3" t="s">
        <v>3363</v>
      </c>
      <c r="B3" t="s">
        <v>107</v>
      </c>
      <c r="C3" t="s">
        <v>103</v>
      </c>
      <c r="D3" t="s">
        <v>77</v>
      </c>
      <c r="E3">
        <v>6</v>
      </c>
      <c r="F3" s="8">
        <f>VLOOKUP(C3,Products!$A$2:$E$20,5,TRUE)</f>
        <v>8.9499999999999993</v>
      </c>
      <c r="G3" s="8">
        <f t="shared" ref="G3:G66" si="0">F3*E3</f>
        <v>53.699999999999996</v>
      </c>
      <c r="H3" s="8">
        <f>VLOOKUP(C3,Products!$A$2:$F$20,6,TRUE)</f>
        <v>3.1999999999999993</v>
      </c>
      <c r="I3" s="8">
        <f t="shared" ref="I3:I66" si="1">H3*E3</f>
        <v>19.199999999999996</v>
      </c>
      <c r="J3" s="42">
        <f>VLOOKUP(B3,Invoices!A:I,9,TRUE)</f>
        <v>2020</v>
      </c>
    </row>
    <row r="4" spans="1:11" x14ac:dyDescent="0.15">
      <c r="A4" t="s">
        <v>3364</v>
      </c>
      <c r="B4" t="s">
        <v>107</v>
      </c>
      <c r="C4" t="s">
        <v>89</v>
      </c>
      <c r="D4" t="s">
        <v>80</v>
      </c>
      <c r="E4">
        <v>6</v>
      </c>
      <c r="F4" s="8">
        <f>VLOOKUP(C4,Products!$A$2:$E$20,5,TRUE)</f>
        <v>15.95</v>
      </c>
      <c r="G4" s="8">
        <f t="shared" si="0"/>
        <v>95.699999999999989</v>
      </c>
      <c r="H4" s="8">
        <f>VLOOKUP(C4,Products!$A$2:$F$20,6,TRUE)</f>
        <v>6</v>
      </c>
      <c r="I4" s="8">
        <f t="shared" si="1"/>
        <v>36</v>
      </c>
      <c r="J4" s="42">
        <f>VLOOKUP(B4,Invoices!A:I,9,TRUE)</f>
        <v>2020</v>
      </c>
    </row>
    <row r="5" spans="1:11" x14ac:dyDescent="0.15">
      <c r="A5" t="s">
        <v>3365</v>
      </c>
      <c r="B5" t="s">
        <v>107</v>
      </c>
      <c r="C5" t="s">
        <v>87</v>
      </c>
      <c r="D5" t="s">
        <v>68</v>
      </c>
      <c r="E5">
        <v>2</v>
      </c>
      <c r="F5" s="8">
        <f>VLOOKUP(C5,Products!$A$2:$E$20,5,TRUE)</f>
        <v>19.95</v>
      </c>
      <c r="G5" s="8">
        <f t="shared" si="0"/>
        <v>39.9</v>
      </c>
      <c r="H5" s="8">
        <f>VLOOKUP(C5,Products!$A$2:$F$20,6,TRUE)</f>
        <v>7.4499999999999993</v>
      </c>
      <c r="I5" s="8">
        <f t="shared" si="1"/>
        <v>14.899999999999999</v>
      </c>
      <c r="J5" s="42">
        <f>VLOOKUP(B5,Invoices!A:I,9,TRUE)</f>
        <v>2020</v>
      </c>
    </row>
    <row r="6" spans="1:11" x14ac:dyDescent="0.15">
      <c r="A6" t="s">
        <v>3366</v>
      </c>
      <c r="B6" t="s">
        <v>107</v>
      </c>
      <c r="C6" t="s">
        <v>94</v>
      </c>
      <c r="D6" t="s">
        <v>86</v>
      </c>
      <c r="E6">
        <v>1</v>
      </c>
      <c r="F6" s="8">
        <f>VLOOKUP(C6,Products!$A$2:$E$20,5,TRUE)</f>
        <v>3.5</v>
      </c>
      <c r="G6" s="8">
        <f t="shared" si="0"/>
        <v>3.5</v>
      </c>
      <c r="H6" s="8">
        <f>VLOOKUP(C6,Products!$A$2:$F$20,6,TRUE)</f>
        <v>0.54999999999999982</v>
      </c>
      <c r="I6" s="8">
        <f t="shared" si="1"/>
        <v>0.54999999999999982</v>
      </c>
      <c r="J6" s="42">
        <f>VLOOKUP(B6,Invoices!A:I,9,TRUE)</f>
        <v>2020</v>
      </c>
    </row>
    <row r="7" spans="1:11" x14ac:dyDescent="0.15">
      <c r="A7" t="s">
        <v>3367</v>
      </c>
      <c r="B7" t="s">
        <v>107</v>
      </c>
      <c r="C7" t="s">
        <v>102</v>
      </c>
      <c r="D7" t="s">
        <v>83</v>
      </c>
      <c r="E7">
        <v>3</v>
      </c>
      <c r="F7" s="8">
        <f>VLOOKUP(C7,Products!$A$2:$E$20,5,TRUE)</f>
        <v>29.95</v>
      </c>
      <c r="G7" s="8">
        <f t="shared" si="0"/>
        <v>89.85</v>
      </c>
      <c r="H7" s="8">
        <f>VLOOKUP(C7,Products!$A$2:$F$20,6,TRUE)</f>
        <v>15</v>
      </c>
      <c r="I7" s="8">
        <f t="shared" si="1"/>
        <v>45</v>
      </c>
      <c r="J7" s="42">
        <f>VLOOKUP(B7,Invoices!A:I,9,TRUE)</f>
        <v>2020</v>
      </c>
      <c r="K7" s="40"/>
    </row>
    <row r="8" spans="1:11" x14ac:dyDescent="0.15">
      <c r="A8" t="s">
        <v>3368</v>
      </c>
      <c r="B8" t="s">
        <v>107</v>
      </c>
      <c r="C8" t="s">
        <v>105</v>
      </c>
      <c r="D8" t="s">
        <v>81</v>
      </c>
      <c r="E8">
        <v>8</v>
      </c>
      <c r="F8" s="8">
        <f>VLOOKUP(C8,Products!$A$2:$E$20,5,TRUE)</f>
        <v>8.9499999999999993</v>
      </c>
      <c r="G8" s="8">
        <f t="shared" si="0"/>
        <v>71.599999999999994</v>
      </c>
      <c r="H8" s="8">
        <f>VLOOKUP(C8,Products!$A$2:$F$20,6,TRUE)</f>
        <v>3.1999999999999993</v>
      </c>
      <c r="I8" s="8">
        <f t="shared" si="1"/>
        <v>25.599999999999994</v>
      </c>
      <c r="J8" s="42">
        <f>VLOOKUP(B8,Invoices!A:I,9,TRUE)</f>
        <v>2020</v>
      </c>
    </row>
    <row r="9" spans="1:11" x14ac:dyDescent="0.15">
      <c r="A9" t="s">
        <v>3369</v>
      </c>
      <c r="B9" t="s">
        <v>107</v>
      </c>
      <c r="C9" t="s">
        <v>90</v>
      </c>
      <c r="D9" t="s">
        <v>72</v>
      </c>
      <c r="E9">
        <v>1</v>
      </c>
      <c r="F9" s="8">
        <f>VLOOKUP(C9,Products!$A$2:$E$20,5,TRUE)</f>
        <v>8.9499999999999993</v>
      </c>
      <c r="G9" s="8">
        <f t="shared" si="0"/>
        <v>8.9499999999999993</v>
      </c>
      <c r="H9" s="8">
        <f>VLOOKUP(C9,Products!$A$2:$F$20,6,TRUE)</f>
        <v>5.6999999999999993</v>
      </c>
      <c r="I9" s="8">
        <f t="shared" si="1"/>
        <v>5.6999999999999993</v>
      </c>
      <c r="J9" s="42">
        <f>VLOOKUP(B9,Invoices!A:I,9,TRUE)</f>
        <v>2020</v>
      </c>
    </row>
    <row r="10" spans="1:11" x14ac:dyDescent="0.15">
      <c r="A10" t="s">
        <v>3370</v>
      </c>
      <c r="B10" t="s">
        <v>108</v>
      </c>
      <c r="C10" t="s">
        <v>88</v>
      </c>
      <c r="D10" t="s">
        <v>85</v>
      </c>
      <c r="E10">
        <v>10</v>
      </c>
      <c r="F10" s="8">
        <f>VLOOKUP(C10,Products!$A$2:$E$20,5,TRUE)</f>
        <v>8.9499999999999993</v>
      </c>
      <c r="G10" s="8">
        <f t="shared" si="0"/>
        <v>89.5</v>
      </c>
      <c r="H10" s="8">
        <f>VLOOKUP(C10,Products!$A$2:$F$20,6,TRUE)</f>
        <v>5.6999999999999993</v>
      </c>
      <c r="I10" s="8">
        <f t="shared" si="1"/>
        <v>56.999999999999993</v>
      </c>
      <c r="J10" s="42">
        <f>VLOOKUP(B10,Invoices!A:I,9,TRUE)</f>
        <v>2020</v>
      </c>
    </row>
    <row r="11" spans="1:11" x14ac:dyDescent="0.15">
      <c r="A11" t="s">
        <v>3371</v>
      </c>
      <c r="B11" t="s">
        <v>108</v>
      </c>
      <c r="C11" t="s">
        <v>94</v>
      </c>
      <c r="D11" t="s">
        <v>86</v>
      </c>
      <c r="E11">
        <v>1</v>
      </c>
      <c r="F11" s="8">
        <f>VLOOKUP(C11,Products!$A$2:$E$20,5,TRUE)</f>
        <v>3.5</v>
      </c>
      <c r="G11" s="8">
        <f t="shared" si="0"/>
        <v>3.5</v>
      </c>
      <c r="H11" s="8">
        <f>VLOOKUP(C11,Products!$A$2:$F$20,6,TRUE)</f>
        <v>0.54999999999999982</v>
      </c>
      <c r="I11" s="8">
        <f t="shared" si="1"/>
        <v>0.54999999999999982</v>
      </c>
      <c r="J11" s="42">
        <f>VLOOKUP(B11,Invoices!A:I,9,TRUE)</f>
        <v>2020</v>
      </c>
    </row>
    <row r="12" spans="1:11" x14ac:dyDescent="0.15">
      <c r="A12" t="s">
        <v>3372</v>
      </c>
      <c r="B12" t="s">
        <v>109</v>
      </c>
      <c r="C12" t="s">
        <v>104</v>
      </c>
      <c r="D12" t="s">
        <v>71</v>
      </c>
      <c r="E12">
        <v>1</v>
      </c>
      <c r="F12" s="8">
        <f>VLOOKUP(C12,Products!$A$2:$E$20,5,TRUE)</f>
        <v>2.95</v>
      </c>
      <c r="G12" s="8">
        <f t="shared" si="0"/>
        <v>2.95</v>
      </c>
      <c r="H12" s="8">
        <f>VLOOKUP(C12,Products!$A$2:$F$20,6,TRUE)</f>
        <v>1.1500000000000001</v>
      </c>
      <c r="I12" s="8">
        <f t="shared" si="1"/>
        <v>1.1500000000000001</v>
      </c>
      <c r="J12" s="42">
        <f>VLOOKUP(B12,Invoices!A:I,9,TRUE)</f>
        <v>2020</v>
      </c>
    </row>
    <row r="13" spans="1:11" x14ac:dyDescent="0.15">
      <c r="A13" t="s">
        <v>3373</v>
      </c>
      <c r="B13" t="s">
        <v>110</v>
      </c>
      <c r="C13" t="s">
        <v>87</v>
      </c>
      <c r="D13" t="s">
        <v>68</v>
      </c>
      <c r="E13">
        <v>1</v>
      </c>
      <c r="F13" s="8">
        <f>VLOOKUP(C13,Products!$A$2:$E$20,5,TRUE)</f>
        <v>19.95</v>
      </c>
      <c r="G13" s="8">
        <f t="shared" si="0"/>
        <v>19.95</v>
      </c>
      <c r="H13" s="8">
        <f>VLOOKUP(C13,Products!$A$2:$F$20,6,TRUE)</f>
        <v>7.4499999999999993</v>
      </c>
      <c r="I13" s="8">
        <f t="shared" si="1"/>
        <v>7.4499999999999993</v>
      </c>
      <c r="J13" s="42">
        <f>VLOOKUP(B13,Invoices!A:I,9,TRUE)</f>
        <v>2020</v>
      </c>
    </row>
    <row r="14" spans="1:11" x14ac:dyDescent="0.15">
      <c r="A14" t="s">
        <v>3374</v>
      </c>
      <c r="B14" t="s">
        <v>110</v>
      </c>
      <c r="C14" t="s">
        <v>103</v>
      </c>
      <c r="D14" t="s">
        <v>77</v>
      </c>
      <c r="E14">
        <v>6</v>
      </c>
      <c r="F14" s="8">
        <f>VLOOKUP(C14,Products!$A$2:$E$20,5,TRUE)</f>
        <v>8.9499999999999993</v>
      </c>
      <c r="G14" s="8">
        <f t="shared" si="0"/>
        <v>53.699999999999996</v>
      </c>
      <c r="H14" s="8">
        <f>VLOOKUP(C14,Products!$A$2:$F$20,6,TRUE)</f>
        <v>3.1999999999999993</v>
      </c>
      <c r="I14" s="8">
        <f t="shared" si="1"/>
        <v>19.199999999999996</v>
      </c>
      <c r="J14" s="42">
        <f>VLOOKUP(B14,Invoices!A:I,9,TRUE)</f>
        <v>2020</v>
      </c>
    </row>
    <row r="15" spans="1:11" x14ac:dyDescent="0.15">
      <c r="A15" t="s">
        <v>3375</v>
      </c>
      <c r="B15" t="s">
        <v>111</v>
      </c>
      <c r="C15" t="s">
        <v>87</v>
      </c>
      <c r="D15" t="s">
        <v>68</v>
      </c>
      <c r="E15">
        <v>3</v>
      </c>
      <c r="F15" s="8">
        <f>VLOOKUP(C15,Products!$A$2:$E$20,5,TRUE)</f>
        <v>19.95</v>
      </c>
      <c r="G15" s="8">
        <f t="shared" si="0"/>
        <v>59.849999999999994</v>
      </c>
      <c r="H15" s="8">
        <f>VLOOKUP(C15,Products!$A$2:$F$20,6,TRUE)</f>
        <v>7.4499999999999993</v>
      </c>
      <c r="I15" s="8">
        <f t="shared" si="1"/>
        <v>22.349999999999998</v>
      </c>
      <c r="J15" s="42">
        <f>VLOOKUP(B15,Invoices!A:I,9,TRUE)</f>
        <v>2020</v>
      </c>
    </row>
    <row r="16" spans="1:11" x14ac:dyDescent="0.15">
      <c r="A16" t="s">
        <v>3376</v>
      </c>
      <c r="B16" t="s">
        <v>112</v>
      </c>
      <c r="C16" t="s">
        <v>102</v>
      </c>
      <c r="D16" t="s">
        <v>83</v>
      </c>
      <c r="E16">
        <v>4</v>
      </c>
      <c r="F16" s="8">
        <f>VLOOKUP(C16,Products!$A$2:$E$20,5,TRUE)</f>
        <v>29.95</v>
      </c>
      <c r="G16" s="8">
        <f t="shared" si="0"/>
        <v>119.8</v>
      </c>
      <c r="H16" s="8">
        <f>VLOOKUP(C16,Products!$A$2:$F$20,6,TRUE)</f>
        <v>15</v>
      </c>
      <c r="I16" s="8">
        <f t="shared" si="1"/>
        <v>60</v>
      </c>
      <c r="J16" s="42">
        <f>VLOOKUP(B16,Invoices!A:I,9,TRUE)</f>
        <v>2020</v>
      </c>
    </row>
    <row r="17" spans="1:10" x14ac:dyDescent="0.15">
      <c r="A17" t="s">
        <v>3377</v>
      </c>
      <c r="B17" t="s">
        <v>112</v>
      </c>
      <c r="C17" t="s">
        <v>99</v>
      </c>
      <c r="D17" t="s">
        <v>84</v>
      </c>
      <c r="E17">
        <v>15</v>
      </c>
      <c r="F17" s="8">
        <f>VLOOKUP(C17,Products!$A$2:$E$20,5,TRUE)</f>
        <v>3.5</v>
      </c>
      <c r="G17" s="8">
        <f t="shared" si="0"/>
        <v>52.5</v>
      </c>
      <c r="H17" s="8">
        <f>VLOOKUP(C17,Products!$A$2:$F$20,6,TRUE)</f>
        <v>0.54999999999999982</v>
      </c>
      <c r="I17" s="8">
        <f t="shared" si="1"/>
        <v>8.2499999999999964</v>
      </c>
      <c r="J17" s="42">
        <f>VLOOKUP(B17,Invoices!A:I,9,TRUE)</f>
        <v>2020</v>
      </c>
    </row>
    <row r="18" spans="1:10" x14ac:dyDescent="0.15">
      <c r="A18" t="s">
        <v>3378</v>
      </c>
      <c r="B18" t="s">
        <v>112</v>
      </c>
      <c r="C18" t="s">
        <v>88</v>
      </c>
      <c r="D18" t="s">
        <v>85</v>
      </c>
      <c r="E18">
        <v>8</v>
      </c>
      <c r="F18" s="8">
        <f>VLOOKUP(C18,Products!$A$2:$E$20,5,TRUE)</f>
        <v>8.9499999999999993</v>
      </c>
      <c r="G18" s="8">
        <f t="shared" si="0"/>
        <v>71.599999999999994</v>
      </c>
      <c r="H18" s="8">
        <f>VLOOKUP(C18,Products!$A$2:$F$20,6,TRUE)</f>
        <v>5.6999999999999993</v>
      </c>
      <c r="I18" s="8">
        <f t="shared" si="1"/>
        <v>45.599999999999994</v>
      </c>
      <c r="J18" s="42">
        <f>VLOOKUP(B18,Invoices!A:I,9,TRUE)</f>
        <v>2020</v>
      </c>
    </row>
    <row r="19" spans="1:10" x14ac:dyDescent="0.15">
      <c r="A19" t="s">
        <v>3379</v>
      </c>
      <c r="B19" t="s">
        <v>112</v>
      </c>
      <c r="C19" t="s">
        <v>89</v>
      </c>
      <c r="D19" t="s">
        <v>80</v>
      </c>
      <c r="E19">
        <v>9</v>
      </c>
      <c r="F19" s="8">
        <f>VLOOKUP(C19,Products!$A$2:$E$20,5,TRUE)</f>
        <v>15.95</v>
      </c>
      <c r="G19" s="8">
        <f t="shared" si="0"/>
        <v>143.54999999999998</v>
      </c>
      <c r="H19" s="8">
        <f>VLOOKUP(C19,Products!$A$2:$F$20,6,TRUE)</f>
        <v>6</v>
      </c>
      <c r="I19" s="8">
        <f t="shared" si="1"/>
        <v>54</v>
      </c>
      <c r="J19" s="42">
        <f>VLOOKUP(B19,Invoices!A:I,9,TRUE)</f>
        <v>2020</v>
      </c>
    </row>
    <row r="20" spans="1:10" x14ac:dyDescent="0.15">
      <c r="A20" t="s">
        <v>3380</v>
      </c>
      <c r="B20" t="s">
        <v>112</v>
      </c>
      <c r="C20" t="s">
        <v>87</v>
      </c>
      <c r="D20" t="s">
        <v>68</v>
      </c>
      <c r="E20">
        <v>2</v>
      </c>
      <c r="F20" s="8">
        <f>VLOOKUP(C20,Products!$A$2:$E$20,5,TRUE)</f>
        <v>19.95</v>
      </c>
      <c r="G20" s="8">
        <f t="shared" si="0"/>
        <v>39.9</v>
      </c>
      <c r="H20" s="8">
        <f>VLOOKUP(C20,Products!$A$2:$F$20,6,TRUE)</f>
        <v>7.4499999999999993</v>
      </c>
      <c r="I20" s="8">
        <f t="shared" si="1"/>
        <v>14.899999999999999</v>
      </c>
      <c r="J20" s="42">
        <f>VLOOKUP(B20,Invoices!A:I,9,TRUE)</f>
        <v>2020</v>
      </c>
    </row>
    <row r="21" spans="1:10" x14ac:dyDescent="0.15">
      <c r="A21" t="s">
        <v>3381</v>
      </c>
      <c r="B21" t="s">
        <v>112</v>
      </c>
      <c r="C21" t="s">
        <v>105</v>
      </c>
      <c r="D21" t="s">
        <v>81</v>
      </c>
      <c r="E21">
        <v>1</v>
      </c>
      <c r="F21" s="8">
        <f>VLOOKUP(C21,Products!$A$2:$E$20,5,TRUE)</f>
        <v>8.9499999999999993</v>
      </c>
      <c r="G21" s="8">
        <f t="shared" si="0"/>
        <v>8.9499999999999993</v>
      </c>
      <c r="H21" s="8">
        <f>VLOOKUP(C21,Products!$A$2:$F$20,6,TRUE)</f>
        <v>3.1999999999999993</v>
      </c>
      <c r="I21" s="8">
        <f t="shared" si="1"/>
        <v>3.1999999999999993</v>
      </c>
      <c r="J21" s="42">
        <f>VLOOKUP(B21,Invoices!A:I,9,TRUE)</f>
        <v>2020</v>
      </c>
    </row>
    <row r="22" spans="1:10" x14ac:dyDescent="0.15">
      <c r="A22" t="s">
        <v>3382</v>
      </c>
      <c r="B22" t="s">
        <v>112</v>
      </c>
      <c r="C22" t="s">
        <v>103</v>
      </c>
      <c r="D22" t="s">
        <v>77</v>
      </c>
      <c r="E22">
        <v>100</v>
      </c>
      <c r="F22" s="8">
        <f>VLOOKUP(C22,Products!$A$2:$E$20,5,TRUE)</f>
        <v>8.9499999999999993</v>
      </c>
      <c r="G22" s="8">
        <f t="shared" si="0"/>
        <v>894.99999999999989</v>
      </c>
      <c r="H22" s="8">
        <f>VLOOKUP(C22,Products!$A$2:$F$20,6,TRUE)</f>
        <v>3.1999999999999993</v>
      </c>
      <c r="I22" s="8">
        <f t="shared" si="1"/>
        <v>319.99999999999994</v>
      </c>
      <c r="J22" s="42">
        <f>VLOOKUP(B22,Invoices!A:I,9,TRUE)</f>
        <v>2020</v>
      </c>
    </row>
    <row r="23" spans="1:10" x14ac:dyDescent="0.15">
      <c r="A23" t="s">
        <v>3383</v>
      </c>
      <c r="B23" t="s">
        <v>112</v>
      </c>
      <c r="C23" t="s">
        <v>94</v>
      </c>
      <c r="D23" t="s">
        <v>86</v>
      </c>
      <c r="E23">
        <v>2</v>
      </c>
      <c r="F23" s="8">
        <f>VLOOKUP(C23,Products!$A$2:$E$20,5,TRUE)</f>
        <v>3.5</v>
      </c>
      <c r="G23" s="8">
        <f t="shared" si="0"/>
        <v>7</v>
      </c>
      <c r="H23" s="8">
        <f>VLOOKUP(C23,Products!$A$2:$F$20,6,TRUE)</f>
        <v>0.54999999999999982</v>
      </c>
      <c r="I23" s="8">
        <f t="shared" si="1"/>
        <v>1.0999999999999996</v>
      </c>
      <c r="J23" s="42">
        <f>VLOOKUP(B23,Invoices!A:I,9,TRUE)</f>
        <v>2020</v>
      </c>
    </row>
    <row r="24" spans="1:10" x14ac:dyDescent="0.15">
      <c r="A24" t="s">
        <v>3384</v>
      </c>
      <c r="B24" t="s">
        <v>112</v>
      </c>
      <c r="C24" t="s">
        <v>93</v>
      </c>
      <c r="D24" t="s">
        <v>76</v>
      </c>
      <c r="E24">
        <v>6</v>
      </c>
      <c r="F24" s="8">
        <f>VLOOKUP(C24,Products!$A$2:$E$20,5,TRUE)</f>
        <v>9.9499999999999993</v>
      </c>
      <c r="G24" s="8">
        <f t="shared" si="0"/>
        <v>59.699999999999996</v>
      </c>
      <c r="H24" s="8">
        <f>VLOOKUP(C24,Products!$A$2:$F$20,6,TRUE)</f>
        <v>1.9499999999999993</v>
      </c>
      <c r="I24" s="8">
        <f t="shared" si="1"/>
        <v>11.699999999999996</v>
      </c>
      <c r="J24" s="42">
        <f>VLOOKUP(B24,Invoices!A:I,9,TRUE)</f>
        <v>2020</v>
      </c>
    </row>
    <row r="25" spans="1:10" x14ac:dyDescent="0.15">
      <c r="A25" t="s">
        <v>3385</v>
      </c>
      <c r="B25" t="s">
        <v>112</v>
      </c>
      <c r="C25" t="s">
        <v>90</v>
      </c>
      <c r="D25" t="s">
        <v>72</v>
      </c>
      <c r="E25">
        <v>6</v>
      </c>
      <c r="F25" s="8">
        <f>VLOOKUP(C25,Products!$A$2:$E$20,5,TRUE)</f>
        <v>8.9499999999999993</v>
      </c>
      <c r="G25" s="8">
        <f t="shared" si="0"/>
        <v>53.699999999999996</v>
      </c>
      <c r="H25" s="8">
        <f>VLOOKUP(C25,Products!$A$2:$F$20,6,TRUE)</f>
        <v>5.6999999999999993</v>
      </c>
      <c r="I25" s="8">
        <f t="shared" si="1"/>
        <v>34.199999999999996</v>
      </c>
      <c r="J25" s="42">
        <f>VLOOKUP(B25,Invoices!A:I,9,TRUE)</f>
        <v>2020</v>
      </c>
    </row>
    <row r="26" spans="1:10" x14ac:dyDescent="0.15">
      <c r="A26" t="s">
        <v>3386</v>
      </c>
      <c r="B26" t="s">
        <v>112</v>
      </c>
      <c r="C26" t="s">
        <v>95</v>
      </c>
      <c r="D26" t="s">
        <v>73</v>
      </c>
      <c r="E26">
        <v>1</v>
      </c>
      <c r="F26" s="8">
        <f>VLOOKUP(C26,Products!$A$2:$E$20,5,TRUE)</f>
        <v>12.95</v>
      </c>
      <c r="G26" s="8">
        <f t="shared" si="0"/>
        <v>12.95</v>
      </c>
      <c r="H26" s="8">
        <f>VLOOKUP(C26,Products!$A$2:$F$20,6,TRUE)</f>
        <v>4.1999999999999993</v>
      </c>
      <c r="I26" s="8">
        <f t="shared" si="1"/>
        <v>4.1999999999999993</v>
      </c>
      <c r="J26" s="42">
        <f>VLOOKUP(B26,Invoices!A:I,9,TRUE)</f>
        <v>2020</v>
      </c>
    </row>
    <row r="27" spans="1:10" x14ac:dyDescent="0.15">
      <c r="A27" t="s">
        <v>3387</v>
      </c>
      <c r="B27" t="s">
        <v>112</v>
      </c>
      <c r="C27" t="s">
        <v>92</v>
      </c>
      <c r="D27" t="s">
        <v>82</v>
      </c>
      <c r="E27">
        <v>1</v>
      </c>
      <c r="F27" s="8">
        <f>VLOOKUP(C27,Products!$A$2:$E$20,5,TRUE)</f>
        <v>19.95</v>
      </c>
      <c r="G27" s="8">
        <f t="shared" si="0"/>
        <v>19.95</v>
      </c>
      <c r="H27" s="8">
        <f>VLOOKUP(C27,Products!$A$2:$F$20,6,TRUE)</f>
        <v>7.4499999999999993</v>
      </c>
      <c r="I27" s="8">
        <f t="shared" si="1"/>
        <v>7.4499999999999993</v>
      </c>
      <c r="J27" s="42">
        <f>VLOOKUP(B27,Invoices!A:I,9,TRUE)</f>
        <v>2020</v>
      </c>
    </row>
    <row r="28" spans="1:10" x14ac:dyDescent="0.15">
      <c r="A28" t="s">
        <v>3388</v>
      </c>
      <c r="B28" t="s">
        <v>112</v>
      </c>
      <c r="C28" t="s">
        <v>100</v>
      </c>
      <c r="D28" t="s">
        <v>78</v>
      </c>
      <c r="E28">
        <v>5</v>
      </c>
      <c r="F28" s="8">
        <f>VLOOKUP(C28,Products!$A$2:$E$20,5,TRUE)</f>
        <v>49.95</v>
      </c>
      <c r="G28" s="8">
        <f t="shared" si="0"/>
        <v>249.75</v>
      </c>
      <c r="H28" s="8">
        <f>VLOOKUP(C28,Products!$A$2:$F$20,6,TRUE)</f>
        <v>19.950000000000003</v>
      </c>
      <c r="I28" s="8">
        <f t="shared" si="1"/>
        <v>99.750000000000014</v>
      </c>
      <c r="J28" s="42">
        <f>VLOOKUP(B28,Invoices!A:I,9,TRUE)</f>
        <v>2020</v>
      </c>
    </row>
    <row r="29" spans="1:10" x14ac:dyDescent="0.15">
      <c r="A29" t="s">
        <v>3389</v>
      </c>
      <c r="B29" t="s">
        <v>112</v>
      </c>
      <c r="C29" t="s">
        <v>101</v>
      </c>
      <c r="D29" t="s">
        <v>69</v>
      </c>
      <c r="E29">
        <v>50</v>
      </c>
      <c r="F29" s="8">
        <f>VLOOKUP(C29,Products!$A$2:$E$20,5,TRUE)</f>
        <v>129.94999999999999</v>
      </c>
      <c r="G29" s="8">
        <f t="shared" si="0"/>
        <v>6497.4999999999991</v>
      </c>
      <c r="H29" s="8">
        <f>VLOOKUP(C29,Products!$A$2:$F$20,6,TRUE)</f>
        <v>40.449999999999989</v>
      </c>
      <c r="I29" s="8">
        <f t="shared" si="1"/>
        <v>2022.4999999999995</v>
      </c>
      <c r="J29" s="42">
        <f>VLOOKUP(B29,Invoices!A:I,9,TRUE)</f>
        <v>2020</v>
      </c>
    </row>
    <row r="30" spans="1:10" x14ac:dyDescent="0.15">
      <c r="A30" t="s">
        <v>3390</v>
      </c>
      <c r="B30" t="s">
        <v>112</v>
      </c>
      <c r="C30" t="s">
        <v>97</v>
      </c>
      <c r="D30" t="s">
        <v>74</v>
      </c>
      <c r="E30">
        <v>6</v>
      </c>
      <c r="F30" s="8">
        <f>VLOOKUP(C30,Products!$A$2:$E$20,5,TRUE)</f>
        <v>1.5</v>
      </c>
      <c r="G30" s="8">
        <f t="shared" si="0"/>
        <v>9</v>
      </c>
      <c r="H30" s="8">
        <f>VLOOKUP(C30,Products!$A$2:$F$20,6,TRUE)</f>
        <v>0.5</v>
      </c>
      <c r="I30" s="8">
        <f t="shared" si="1"/>
        <v>3</v>
      </c>
      <c r="J30" s="42">
        <f>VLOOKUP(B30,Invoices!A:I,9,TRUE)</f>
        <v>2020</v>
      </c>
    </row>
    <row r="31" spans="1:10" x14ac:dyDescent="0.15">
      <c r="A31" t="s">
        <v>3391</v>
      </c>
      <c r="B31" t="s">
        <v>113</v>
      </c>
      <c r="C31" t="s">
        <v>87</v>
      </c>
      <c r="D31" t="s">
        <v>68</v>
      </c>
      <c r="E31">
        <v>12</v>
      </c>
      <c r="F31" s="8">
        <f>VLOOKUP(C31,Products!$A$2:$E$20,5,TRUE)</f>
        <v>19.95</v>
      </c>
      <c r="G31" s="8">
        <f t="shared" si="0"/>
        <v>239.39999999999998</v>
      </c>
      <c r="H31" s="8">
        <f>VLOOKUP(C31,Products!$A$2:$F$20,6,TRUE)</f>
        <v>7.4499999999999993</v>
      </c>
      <c r="I31" s="8">
        <f t="shared" si="1"/>
        <v>89.399999999999991</v>
      </c>
      <c r="J31" s="42">
        <f>VLOOKUP(B31,Invoices!A:I,9,TRUE)</f>
        <v>2020</v>
      </c>
    </row>
    <row r="32" spans="1:10" x14ac:dyDescent="0.15">
      <c r="A32" t="s">
        <v>3392</v>
      </c>
      <c r="B32" t="s">
        <v>113</v>
      </c>
      <c r="C32" t="s">
        <v>90</v>
      </c>
      <c r="D32" t="s">
        <v>72</v>
      </c>
      <c r="E32">
        <v>1</v>
      </c>
      <c r="F32" s="8">
        <f>VLOOKUP(C32,Products!$A$2:$E$20,5,TRUE)</f>
        <v>8.9499999999999993</v>
      </c>
      <c r="G32" s="8">
        <f t="shared" si="0"/>
        <v>8.9499999999999993</v>
      </c>
      <c r="H32" s="8">
        <f>VLOOKUP(C32,Products!$A$2:$F$20,6,TRUE)</f>
        <v>5.6999999999999993</v>
      </c>
      <c r="I32" s="8">
        <f t="shared" si="1"/>
        <v>5.6999999999999993</v>
      </c>
      <c r="J32" s="42">
        <f>VLOOKUP(B32,Invoices!A:I,9,TRUE)</f>
        <v>2020</v>
      </c>
    </row>
    <row r="33" spans="1:10" x14ac:dyDescent="0.15">
      <c r="A33" t="s">
        <v>3393</v>
      </c>
      <c r="B33" t="s">
        <v>113</v>
      </c>
      <c r="C33" t="s">
        <v>95</v>
      </c>
      <c r="D33" t="s">
        <v>73</v>
      </c>
      <c r="E33">
        <v>1</v>
      </c>
      <c r="F33" s="8">
        <f>VLOOKUP(C33,Products!$A$2:$E$20,5,TRUE)</f>
        <v>12.95</v>
      </c>
      <c r="G33" s="8">
        <f t="shared" si="0"/>
        <v>12.95</v>
      </c>
      <c r="H33" s="8">
        <f>VLOOKUP(C33,Products!$A$2:$F$20,6,TRUE)</f>
        <v>4.1999999999999993</v>
      </c>
      <c r="I33" s="8">
        <f t="shared" si="1"/>
        <v>4.1999999999999993</v>
      </c>
      <c r="J33" s="42">
        <f>VLOOKUP(B33,Invoices!A:I,9,TRUE)</f>
        <v>2020</v>
      </c>
    </row>
    <row r="34" spans="1:10" x14ac:dyDescent="0.15">
      <c r="A34" t="s">
        <v>3394</v>
      </c>
      <c r="B34" t="s">
        <v>113</v>
      </c>
      <c r="C34" t="s">
        <v>94</v>
      </c>
      <c r="D34" t="s">
        <v>86</v>
      </c>
      <c r="E34">
        <v>20</v>
      </c>
      <c r="F34" s="8">
        <f>VLOOKUP(C34,Products!$A$2:$E$20,5,TRUE)</f>
        <v>3.5</v>
      </c>
      <c r="G34" s="8">
        <f t="shared" si="0"/>
        <v>70</v>
      </c>
      <c r="H34" s="8">
        <f>VLOOKUP(C34,Products!$A$2:$F$20,6,TRUE)</f>
        <v>0.54999999999999982</v>
      </c>
      <c r="I34" s="8">
        <f t="shared" si="1"/>
        <v>10.999999999999996</v>
      </c>
      <c r="J34" s="42">
        <f>VLOOKUP(B34,Invoices!A:I,9,TRUE)</f>
        <v>2020</v>
      </c>
    </row>
    <row r="35" spans="1:10" x14ac:dyDescent="0.15">
      <c r="A35" t="s">
        <v>3395</v>
      </c>
      <c r="B35" t="s">
        <v>113</v>
      </c>
      <c r="C35" t="s">
        <v>105</v>
      </c>
      <c r="D35" t="s">
        <v>81</v>
      </c>
      <c r="E35">
        <v>1</v>
      </c>
      <c r="F35" s="8">
        <f>VLOOKUP(C35,Products!$A$2:$E$20,5,TRUE)</f>
        <v>8.9499999999999993</v>
      </c>
      <c r="G35" s="8">
        <f t="shared" si="0"/>
        <v>8.9499999999999993</v>
      </c>
      <c r="H35" s="8">
        <f>VLOOKUP(C35,Products!$A$2:$F$20,6,TRUE)</f>
        <v>3.1999999999999993</v>
      </c>
      <c r="I35" s="8">
        <f t="shared" si="1"/>
        <v>3.1999999999999993</v>
      </c>
      <c r="J35" s="42">
        <f>VLOOKUP(B35,Invoices!A:I,9,TRUE)</f>
        <v>2020</v>
      </c>
    </row>
    <row r="36" spans="1:10" x14ac:dyDescent="0.15">
      <c r="A36" t="s">
        <v>3396</v>
      </c>
      <c r="B36" t="s">
        <v>113</v>
      </c>
      <c r="C36" t="s">
        <v>93</v>
      </c>
      <c r="D36" t="s">
        <v>76</v>
      </c>
      <c r="E36">
        <v>7</v>
      </c>
      <c r="F36" s="8">
        <f>VLOOKUP(C36,Products!$A$2:$E$20,5,TRUE)</f>
        <v>9.9499999999999993</v>
      </c>
      <c r="G36" s="8">
        <f t="shared" si="0"/>
        <v>69.649999999999991</v>
      </c>
      <c r="H36" s="8">
        <f>VLOOKUP(C36,Products!$A$2:$F$20,6,TRUE)</f>
        <v>1.9499999999999993</v>
      </c>
      <c r="I36" s="8">
        <f t="shared" si="1"/>
        <v>13.649999999999995</v>
      </c>
      <c r="J36" s="42">
        <f>VLOOKUP(B36,Invoices!A:I,9,TRUE)</f>
        <v>2020</v>
      </c>
    </row>
    <row r="37" spans="1:10" x14ac:dyDescent="0.15">
      <c r="A37" t="s">
        <v>3397</v>
      </c>
      <c r="B37" t="s">
        <v>113</v>
      </c>
      <c r="C37" t="s">
        <v>97</v>
      </c>
      <c r="D37" t="s">
        <v>74</v>
      </c>
      <c r="E37">
        <v>1</v>
      </c>
      <c r="F37" s="8">
        <f>VLOOKUP(C37,Products!$A$2:$E$20,5,TRUE)</f>
        <v>1.5</v>
      </c>
      <c r="G37" s="8">
        <f t="shared" si="0"/>
        <v>1.5</v>
      </c>
      <c r="H37" s="8">
        <f>VLOOKUP(C37,Products!$A$2:$F$20,6,TRUE)</f>
        <v>0.5</v>
      </c>
      <c r="I37" s="8">
        <f t="shared" si="1"/>
        <v>0.5</v>
      </c>
      <c r="J37" s="42">
        <f>VLOOKUP(B37,Invoices!A:I,9,TRUE)</f>
        <v>2020</v>
      </c>
    </row>
    <row r="38" spans="1:10" x14ac:dyDescent="0.15">
      <c r="A38" t="s">
        <v>3398</v>
      </c>
      <c r="B38" t="s">
        <v>113</v>
      </c>
      <c r="C38" t="s">
        <v>88</v>
      </c>
      <c r="D38" t="s">
        <v>85</v>
      </c>
      <c r="E38">
        <v>1</v>
      </c>
      <c r="F38" s="8">
        <f>VLOOKUP(C38,Products!$A$2:$E$20,5,TRUE)</f>
        <v>8.9499999999999993</v>
      </c>
      <c r="G38" s="8">
        <f t="shared" si="0"/>
        <v>8.9499999999999993</v>
      </c>
      <c r="H38" s="8">
        <f>VLOOKUP(C38,Products!$A$2:$F$20,6,TRUE)</f>
        <v>5.6999999999999993</v>
      </c>
      <c r="I38" s="8">
        <f t="shared" si="1"/>
        <v>5.6999999999999993</v>
      </c>
      <c r="J38" s="42">
        <f>VLOOKUP(B38,Invoices!A:I,9,TRUE)</f>
        <v>2020</v>
      </c>
    </row>
    <row r="39" spans="1:10" x14ac:dyDescent="0.15">
      <c r="A39" t="s">
        <v>3399</v>
      </c>
      <c r="B39" t="s">
        <v>113</v>
      </c>
      <c r="C39" t="s">
        <v>100</v>
      </c>
      <c r="D39" t="s">
        <v>78</v>
      </c>
      <c r="E39">
        <v>15</v>
      </c>
      <c r="F39" s="8">
        <f>VLOOKUP(C39,Products!$A$2:$E$20,5,TRUE)</f>
        <v>49.95</v>
      </c>
      <c r="G39" s="8">
        <f t="shared" si="0"/>
        <v>749.25</v>
      </c>
      <c r="H39" s="8">
        <f>VLOOKUP(C39,Products!$A$2:$F$20,6,TRUE)</f>
        <v>19.950000000000003</v>
      </c>
      <c r="I39" s="8">
        <f t="shared" si="1"/>
        <v>299.25000000000006</v>
      </c>
      <c r="J39" s="42">
        <f>VLOOKUP(B39,Invoices!A:I,9,TRUE)</f>
        <v>2020</v>
      </c>
    </row>
    <row r="40" spans="1:10" x14ac:dyDescent="0.15">
      <c r="A40" t="s">
        <v>3400</v>
      </c>
      <c r="B40" t="s">
        <v>113</v>
      </c>
      <c r="C40" t="s">
        <v>98</v>
      </c>
      <c r="D40" t="s">
        <v>79</v>
      </c>
      <c r="E40">
        <v>8</v>
      </c>
      <c r="F40" s="8">
        <f>VLOOKUP(C40,Products!$A$2:$E$20,5,TRUE)</f>
        <v>14.95</v>
      </c>
      <c r="G40" s="8">
        <f t="shared" si="0"/>
        <v>119.6</v>
      </c>
      <c r="H40" s="8">
        <f>VLOOKUP(C40,Products!$A$2:$F$20,6,TRUE)</f>
        <v>3.0499999999999989</v>
      </c>
      <c r="I40" s="8">
        <f t="shared" si="1"/>
        <v>24.399999999999991</v>
      </c>
      <c r="J40" s="42">
        <f>VLOOKUP(B40,Invoices!A:I,9,TRUE)</f>
        <v>2020</v>
      </c>
    </row>
    <row r="41" spans="1:10" x14ac:dyDescent="0.15">
      <c r="A41" t="s">
        <v>3401</v>
      </c>
      <c r="B41" t="s">
        <v>113</v>
      </c>
      <c r="C41" t="s">
        <v>89</v>
      </c>
      <c r="D41" t="s">
        <v>80</v>
      </c>
      <c r="E41">
        <v>1</v>
      </c>
      <c r="F41" s="8">
        <f>VLOOKUP(C41,Products!$A$2:$E$20,5,TRUE)</f>
        <v>15.95</v>
      </c>
      <c r="G41" s="8">
        <f t="shared" si="0"/>
        <v>15.95</v>
      </c>
      <c r="H41" s="8">
        <f>VLOOKUP(C41,Products!$A$2:$F$20,6,TRUE)</f>
        <v>6</v>
      </c>
      <c r="I41" s="8">
        <f t="shared" si="1"/>
        <v>6</v>
      </c>
      <c r="J41" s="42">
        <f>VLOOKUP(B41,Invoices!A:I,9,TRUE)</f>
        <v>2020</v>
      </c>
    </row>
    <row r="42" spans="1:10" x14ac:dyDescent="0.15">
      <c r="A42" t="s">
        <v>3402</v>
      </c>
      <c r="B42" t="s">
        <v>113</v>
      </c>
      <c r="C42" t="s">
        <v>104</v>
      </c>
      <c r="D42" t="s">
        <v>71</v>
      </c>
      <c r="E42">
        <v>1</v>
      </c>
      <c r="F42" s="8">
        <f>VLOOKUP(C42,Products!$A$2:$E$20,5,TRUE)</f>
        <v>2.95</v>
      </c>
      <c r="G42" s="8">
        <f t="shared" si="0"/>
        <v>2.95</v>
      </c>
      <c r="H42" s="8">
        <f>VLOOKUP(C42,Products!$A$2:$F$20,6,TRUE)</f>
        <v>1.1500000000000001</v>
      </c>
      <c r="I42" s="8">
        <f t="shared" si="1"/>
        <v>1.1500000000000001</v>
      </c>
      <c r="J42" s="42">
        <f>VLOOKUP(B42,Invoices!A:I,9,TRUE)</f>
        <v>2020</v>
      </c>
    </row>
    <row r="43" spans="1:10" x14ac:dyDescent="0.15">
      <c r="A43" t="s">
        <v>3403</v>
      </c>
      <c r="B43" t="s">
        <v>113</v>
      </c>
      <c r="C43" t="s">
        <v>92</v>
      </c>
      <c r="D43" t="s">
        <v>82</v>
      </c>
      <c r="E43">
        <v>5</v>
      </c>
      <c r="F43" s="8">
        <f>VLOOKUP(C43,Products!$A$2:$E$20,5,TRUE)</f>
        <v>19.95</v>
      </c>
      <c r="G43" s="8">
        <f t="shared" si="0"/>
        <v>99.75</v>
      </c>
      <c r="H43" s="8">
        <f>VLOOKUP(C43,Products!$A$2:$F$20,6,TRUE)</f>
        <v>7.4499999999999993</v>
      </c>
      <c r="I43" s="8">
        <f t="shared" si="1"/>
        <v>37.25</v>
      </c>
      <c r="J43" s="42">
        <f>VLOOKUP(B43,Invoices!A:I,9,TRUE)</f>
        <v>2020</v>
      </c>
    </row>
    <row r="44" spans="1:10" x14ac:dyDescent="0.15">
      <c r="A44" t="s">
        <v>3404</v>
      </c>
      <c r="B44" t="s">
        <v>113</v>
      </c>
      <c r="C44" t="s">
        <v>91</v>
      </c>
      <c r="D44" t="s">
        <v>70</v>
      </c>
      <c r="E44">
        <v>10</v>
      </c>
      <c r="F44" s="8">
        <f>VLOOKUP(C44,Products!$A$2:$E$20,5,TRUE)</f>
        <v>49.95</v>
      </c>
      <c r="G44" s="8">
        <f t="shared" si="0"/>
        <v>499.5</v>
      </c>
      <c r="H44" s="8">
        <f>VLOOKUP(C44,Products!$A$2:$F$20,6,TRUE)</f>
        <v>21.200000000000003</v>
      </c>
      <c r="I44" s="8">
        <f t="shared" si="1"/>
        <v>212.00000000000003</v>
      </c>
      <c r="J44" s="42">
        <f>VLOOKUP(B44,Invoices!A:I,9,TRUE)</f>
        <v>2020</v>
      </c>
    </row>
    <row r="45" spans="1:10" x14ac:dyDescent="0.15">
      <c r="A45" t="s">
        <v>3405</v>
      </c>
      <c r="B45" t="s">
        <v>113</v>
      </c>
      <c r="C45" t="s">
        <v>102</v>
      </c>
      <c r="D45" t="s">
        <v>83</v>
      </c>
      <c r="E45">
        <v>3</v>
      </c>
      <c r="F45" s="8">
        <f>VLOOKUP(C45,Products!$A$2:$E$20,5,TRUE)</f>
        <v>29.95</v>
      </c>
      <c r="G45" s="8">
        <f t="shared" si="0"/>
        <v>89.85</v>
      </c>
      <c r="H45" s="8">
        <f>VLOOKUP(C45,Products!$A$2:$F$20,6,TRUE)</f>
        <v>15</v>
      </c>
      <c r="I45" s="8">
        <f t="shared" si="1"/>
        <v>45</v>
      </c>
      <c r="J45" s="42">
        <f>VLOOKUP(B45,Invoices!A:I,9,TRUE)</f>
        <v>2020</v>
      </c>
    </row>
    <row r="46" spans="1:10" x14ac:dyDescent="0.15">
      <c r="A46" t="s">
        <v>3406</v>
      </c>
      <c r="B46" t="s">
        <v>114</v>
      </c>
      <c r="C46" t="s">
        <v>96</v>
      </c>
      <c r="D46" t="s">
        <v>75</v>
      </c>
      <c r="E46">
        <v>5</v>
      </c>
      <c r="F46" s="8">
        <f>VLOOKUP(C46,Products!$A$2:$E$20,5,TRUE)</f>
        <v>79.95</v>
      </c>
      <c r="G46" s="8">
        <f t="shared" si="0"/>
        <v>399.75</v>
      </c>
      <c r="H46" s="8">
        <f>VLOOKUP(C46,Products!$A$2:$F$20,6,TRUE)</f>
        <v>27.950000000000003</v>
      </c>
      <c r="I46" s="8">
        <f t="shared" si="1"/>
        <v>139.75</v>
      </c>
      <c r="J46" s="42">
        <f>VLOOKUP(B46,Invoices!A:I,9,TRUE)</f>
        <v>2020</v>
      </c>
    </row>
    <row r="47" spans="1:10" x14ac:dyDescent="0.15">
      <c r="A47" t="s">
        <v>3407</v>
      </c>
      <c r="B47" t="s">
        <v>114</v>
      </c>
      <c r="C47" t="s">
        <v>104</v>
      </c>
      <c r="D47" t="s">
        <v>71</v>
      </c>
      <c r="E47">
        <v>4</v>
      </c>
      <c r="F47" s="8">
        <f>VLOOKUP(C47,Products!$A$2:$E$20,5,TRUE)</f>
        <v>2.95</v>
      </c>
      <c r="G47" s="8">
        <f t="shared" si="0"/>
        <v>11.8</v>
      </c>
      <c r="H47" s="8">
        <f>VLOOKUP(C47,Products!$A$2:$F$20,6,TRUE)</f>
        <v>1.1500000000000001</v>
      </c>
      <c r="I47" s="8">
        <f t="shared" si="1"/>
        <v>4.6000000000000005</v>
      </c>
      <c r="J47" s="42">
        <f>VLOOKUP(B47,Invoices!A:I,9,TRUE)</f>
        <v>2020</v>
      </c>
    </row>
    <row r="48" spans="1:10" x14ac:dyDescent="0.15">
      <c r="A48" t="s">
        <v>3408</v>
      </c>
      <c r="B48" t="s">
        <v>114</v>
      </c>
      <c r="C48" t="s">
        <v>99</v>
      </c>
      <c r="D48" t="s">
        <v>84</v>
      </c>
      <c r="E48">
        <v>1</v>
      </c>
      <c r="F48" s="8">
        <f>VLOOKUP(C48,Products!$A$2:$E$20,5,TRUE)</f>
        <v>3.5</v>
      </c>
      <c r="G48" s="8">
        <f t="shared" si="0"/>
        <v>3.5</v>
      </c>
      <c r="H48" s="8">
        <f>VLOOKUP(C48,Products!$A$2:$F$20,6,TRUE)</f>
        <v>0.54999999999999982</v>
      </c>
      <c r="I48" s="8">
        <f t="shared" si="1"/>
        <v>0.54999999999999982</v>
      </c>
      <c r="J48" s="42">
        <f>VLOOKUP(B48,Invoices!A:I,9,TRUE)</f>
        <v>2020</v>
      </c>
    </row>
    <row r="49" spans="1:10" x14ac:dyDescent="0.15">
      <c r="A49" t="s">
        <v>3409</v>
      </c>
      <c r="B49" t="s">
        <v>114</v>
      </c>
      <c r="C49" t="s">
        <v>105</v>
      </c>
      <c r="D49" t="s">
        <v>81</v>
      </c>
      <c r="E49">
        <v>2</v>
      </c>
      <c r="F49" s="8">
        <f>VLOOKUP(C49,Products!$A$2:$E$20,5,TRUE)</f>
        <v>8.9499999999999993</v>
      </c>
      <c r="G49" s="8">
        <f t="shared" si="0"/>
        <v>17.899999999999999</v>
      </c>
      <c r="H49" s="8">
        <f>VLOOKUP(C49,Products!$A$2:$F$20,6,TRUE)</f>
        <v>3.1999999999999993</v>
      </c>
      <c r="I49" s="8">
        <f t="shared" si="1"/>
        <v>6.3999999999999986</v>
      </c>
      <c r="J49" s="42">
        <f>VLOOKUP(B49,Invoices!A:I,9,TRUE)</f>
        <v>2020</v>
      </c>
    </row>
    <row r="50" spans="1:10" x14ac:dyDescent="0.15">
      <c r="A50" t="s">
        <v>3410</v>
      </c>
      <c r="B50" t="s">
        <v>114</v>
      </c>
      <c r="C50" t="s">
        <v>87</v>
      </c>
      <c r="D50" t="s">
        <v>68</v>
      </c>
      <c r="E50">
        <v>2</v>
      </c>
      <c r="F50" s="8">
        <f>VLOOKUP(C50,Products!$A$2:$E$20,5,TRUE)</f>
        <v>19.95</v>
      </c>
      <c r="G50" s="8">
        <f t="shared" si="0"/>
        <v>39.9</v>
      </c>
      <c r="H50" s="8">
        <f>VLOOKUP(C50,Products!$A$2:$F$20,6,TRUE)</f>
        <v>7.4499999999999993</v>
      </c>
      <c r="I50" s="8">
        <f t="shared" si="1"/>
        <v>14.899999999999999</v>
      </c>
      <c r="J50" s="42">
        <f>VLOOKUP(B50,Invoices!A:I,9,TRUE)</f>
        <v>2020</v>
      </c>
    </row>
    <row r="51" spans="1:10" x14ac:dyDescent="0.15">
      <c r="A51" t="s">
        <v>3411</v>
      </c>
      <c r="B51" t="s">
        <v>114</v>
      </c>
      <c r="C51" t="s">
        <v>92</v>
      </c>
      <c r="D51" t="s">
        <v>82</v>
      </c>
      <c r="E51">
        <v>25</v>
      </c>
      <c r="F51" s="8">
        <f>VLOOKUP(C51,Products!$A$2:$E$20,5,TRUE)</f>
        <v>19.95</v>
      </c>
      <c r="G51" s="8">
        <f t="shared" si="0"/>
        <v>498.75</v>
      </c>
      <c r="H51" s="8">
        <f>VLOOKUP(C51,Products!$A$2:$F$20,6,TRUE)</f>
        <v>7.4499999999999993</v>
      </c>
      <c r="I51" s="8">
        <f t="shared" si="1"/>
        <v>186.24999999999997</v>
      </c>
      <c r="J51" s="42">
        <f>VLOOKUP(B51,Invoices!A:I,9,TRUE)</f>
        <v>2020</v>
      </c>
    </row>
    <row r="52" spans="1:10" x14ac:dyDescent="0.15">
      <c r="A52" t="s">
        <v>3412</v>
      </c>
      <c r="B52" t="s">
        <v>114</v>
      </c>
      <c r="C52" t="s">
        <v>93</v>
      </c>
      <c r="D52" t="s">
        <v>76</v>
      </c>
      <c r="E52">
        <v>6</v>
      </c>
      <c r="F52" s="8">
        <f>VLOOKUP(C52,Products!$A$2:$E$20,5,TRUE)</f>
        <v>9.9499999999999993</v>
      </c>
      <c r="G52" s="8">
        <f t="shared" si="0"/>
        <v>59.699999999999996</v>
      </c>
      <c r="H52" s="8">
        <f>VLOOKUP(C52,Products!$A$2:$F$20,6,TRUE)</f>
        <v>1.9499999999999993</v>
      </c>
      <c r="I52" s="8">
        <f t="shared" si="1"/>
        <v>11.699999999999996</v>
      </c>
      <c r="J52" s="42">
        <f>VLOOKUP(B52,Invoices!A:I,9,TRUE)</f>
        <v>2020</v>
      </c>
    </row>
    <row r="53" spans="1:10" x14ac:dyDescent="0.15">
      <c r="A53" t="s">
        <v>3413</v>
      </c>
      <c r="B53" t="s">
        <v>115</v>
      </c>
      <c r="C53" t="s">
        <v>104</v>
      </c>
      <c r="D53" t="s">
        <v>71</v>
      </c>
      <c r="E53">
        <v>3</v>
      </c>
      <c r="F53" s="8">
        <f>VLOOKUP(C53,Products!$A$2:$E$20,5,TRUE)</f>
        <v>2.95</v>
      </c>
      <c r="G53" s="8">
        <f t="shared" si="0"/>
        <v>8.8500000000000014</v>
      </c>
      <c r="H53" s="8">
        <f>VLOOKUP(C53,Products!$A$2:$F$20,6,TRUE)</f>
        <v>1.1500000000000001</v>
      </c>
      <c r="I53" s="8">
        <f t="shared" si="1"/>
        <v>3.45</v>
      </c>
      <c r="J53" s="42">
        <f>VLOOKUP(B53,Invoices!A:I,9,TRUE)</f>
        <v>2020</v>
      </c>
    </row>
    <row r="54" spans="1:10" x14ac:dyDescent="0.15">
      <c r="A54" t="s">
        <v>3414</v>
      </c>
      <c r="B54" t="s">
        <v>115</v>
      </c>
      <c r="C54" t="s">
        <v>90</v>
      </c>
      <c r="D54" t="s">
        <v>72</v>
      </c>
      <c r="E54">
        <v>1</v>
      </c>
      <c r="F54" s="8">
        <f>VLOOKUP(C54,Products!$A$2:$E$20,5,TRUE)</f>
        <v>8.9499999999999993</v>
      </c>
      <c r="G54" s="8">
        <f t="shared" si="0"/>
        <v>8.9499999999999993</v>
      </c>
      <c r="H54" s="8">
        <f>VLOOKUP(C54,Products!$A$2:$F$20,6,TRUE)</f>
        <v>5.6999999999999993</v>
      </c>
      <c r="I54" s="8">
        <f t="shared" si="1"/>
        <v>5.6999999999999993</v>
      </c>
      <c r="J54" s="42">
        <f>VLOOKUP(B54,Invoices!A:I,9,TRUE)</f>
        <v>2020</v>
      </c>
    </row>
    <row r="55" spans="1:10" x14ac:dyDescent="0.15">
      <c r="A55" t="s">
        <v>3415</v>
      </c>
      <c r="B55" t="s">
        <v>115</v>
      </c>
      <c r="C55" t="s">
        <v>103</v>
      </c>
      <c r="D55" t="s">
        <v>77</v>
      </c>
      <c r="E55">
        <v>100</v>
      </c>
      <c r="F55" s="8">
        <f>VLOOKUP(C55,Products!$A$2:$E$20,5,TRUE)</f>
        <v>8.9499999999999993</v>
      </c>
      <c r="G55" s="8">
        <f t="shared" si="0"/>
        <v>894.99999999999989</v>
      </c>
      <c r="H55" s="8">
        <f>VLOOKUP(C55,Products!$A$2:$F$20,6,TRUE)</f>
        <v>3.1999999999999993</v>
      </c>
      <c r="I55" s="8">
        <f t="shared" si="1"/>
        <v>319.99999999999994</v>
      </c>
      <c r="J55" s="42">
        <f>VLOOKUP(B55,Invoices!A:I,9,TRUE)</f>
        <v>2020</v>
      </c>
    </row>
    <row r="56" spans="1:10" x14ac:dyDescent="0.15">
      <c r="A56" t="s">
        <v>3416</v>
      </c>
      <c r="B56" t="s">
        <v>116</v>
      </c>
      <c r="C56" t="s">
        <v>90</v>
      </c>
      <c r="D56" t="s">
        <v>72</v>
      </c>
      <c r="E56">
        <v>5</v>
      </c>
      <c r="F56" s="8">
        <f>VLOOKUP(C56,Products!$A$2:$E$20,5,TRUE)</f>
        <v>8.9499999999999993</v>
      </c>
      <c r="G56" s="8">
        <f t="shared" si="0"/>
        <v>44.75</v>
      </c>
      <c r="H56" s="8">
        <f>VLOOKUP(C56,Products!$A$2:$F$20,6,TRUE)</f>
        <v>5.6999999999999993</v>
      </c>
      <c r="I56" s="8">
        <f t="shared" si="1"/>
        <v>28.499999999999996</v>
      </c>
      <c r="J56" s="42">
        <f>VLOOKUP(B56,Invoices!A:I,9,TRUE)</f>
        <v>2020</v>
      </c>
    </row>
    <row r="57" spans="1:10" x14ac:dyDescent="0.15">
      <c r="A57" t="s">
        <v>3417</v>
      </c>
      <c r="B57" t="s">
        <v>116</v>
      </c>
      <c r="C57" t="s">
        <v>88</v>
      </c>
      <c r="D57" t="s">
        <v>85</v>
      </c>
      <c r="E57">
        <v>3</v>
      </c>
      <c r="F57" s="8">
        <f>VLOOKUP(C57,Products!$A$2:$E$20,5,TRUE)</f>
        <v>8.9499999999999993</v>
      </c>
      <c r="G57" s="8">
        <f t="shared" si="0"/>
        <v>26.849999999999998</v>
      </c>
      <c r="H57" s="8">
        <f>VLOOKUP(C57,Products!$A$2:$F$20,6,TRUE)</f>
        <v>5.6999999999999993</v>
      </c>
      <c r="I57" s="8">
        <f t="shared" si="1"/>
        <v>17.099999999999998</v>
      </c>
      <c r="J57" s="42">
        <f>VLOOKUP(B57,Invoices!A:I,9,TRUE)</f>
        <v>2020</v>
      </c>
    </row>
    <row r="58" spans="1:10" x14ac:dyDescent="0.15">
      <c r="A58" t="s">
        <v>3418</v>
      </c>
      <c r="B58" t="s">
        <v>116</v>
      </c>
      <c r="C58" t="s">
        <v>104</v>
      </c>
      <c r="D58" t="s">
        <v>71</v>
      </c>
      <c r="E58">
        <v>3</v>
      </c>
      <c r="F58" s="8">
        <f>VLOOKUP(C58,Products!$A$2:$E$20,5,TRUE)</f>
        <v>2.95</v>
      </c>
      <c r="G58" s="8">
        <f t="shared" si="0"/>
        <v>8.8500000000000014</v>
      </c>
      <c r="H58" s="8">
        <f>VLOOKUP(C58,Products!$A$2:$F$20,6,TRUE)</f>
        <v>1.1500000000000001</v>
      </c>
      <c r="I58" s="8">
        <f t="shared" si="1"/>
        <v>3.45</v>
      </c>
      <c r="J58" s="42">
        <f>VLOOKUP(B58,Invoices!A:I,9,TRUE)</f>
        <v>2020</v>
      </c>
    </row>
    <row r="59" spans="1:10" x14ac:dyDescent="0.15">
      <c r="A59" t="s">
        <v>3419</v>
      </c>
      <c r="B59" t="s">
        <v>117</v>
      </c>
      <c r="C59" t="s">
        <v>92</v>
      </c>
      <c r="D59" t="s">
        <v>82</v>
      </c>
      <c r="E59">
        <v>1</v>
      </c>
      <c r="F59" s="8">
        <f>VLOOKUP(C59,Products!$A$2:$E$20,5,TRUE)</f>
        <v>19.95</v>
      </c>
      <c r="G59" s="8">
        <f t="shared" si="0"/>
        <v>19.95</v>
      </c>
      <c r="H59" s="8">
        <f>VLOOKUP(C59,Products!$A$2:$F$20,6,TRUE)</f>
        <v>7.4499999999999993</v>
      </c>
      <c r="I59" s="8">
        <f t="shared" si="1"/>
        <v>7.4499999999999993</v>
      </c>
      <c r="J59" s="42">
        <f>VLOOKUP(B59,Invoices!A:I,9,TRUE)</f>
        <v>2020</v>
      </c>
    </row>
    <row r="60" spans="1:10" x14ac:dyDescent="0.15">
      <c r="A60" t="s">
        <v>3420</v>
      </c>
      <c r="B60" t="s">
        <v>117</v>
      </c>
      <c r="C60" t="s">
        <v>104</v>
      </c>
      <c r="D60" t="s">
        <v>71</v>
      </c>
      <c r="E60">
        <v>25</v>
      </c>
      <c r="F60" s="8">
        <f>VLOOKUP(C60,Products!$A$2:$E$20,5,TRUE)</f>
        <v>2.95</v>
      </c>
      <c r="G60" s="8">
        <f t="shared" si="0"/>
        <v>73.75</v>
      </c>
      <c r="H60" s="8">
        <f>VLOOKUP(C60,Products!$A$2:$F$20,6,TRUE)</f>
        <v>1.1500000000000001</v>
      </c>
      <c r="I60" s="8">
        <f t="shared" si="1"/>
        <v>28.750000000000004</v>
      </c>
      <c r="J60" s="42">
        <f>VLOOKUP(B60,Invoices!A:I,9,TRUE)</f>
        <v>2020</v>
      </c>
    </row>
    <row r="61" spans="1:10" x14ac:dyDescent="0.15">
      <c r="A61" t="s">
        <v>3421</v>
      </c>
      <c r="B61" t="s">
        <v>117</v>
      </c>
      <c r="C61" t="s">
        <v>93</v>
      </c>
      <c r="D61" t="s">
        <v>76</v>
      </c>
      <c r="E61">
        <v>1</v>
      </c>
      <c r="F61" s="8">
        <f>VLOOKUP(C61,Products!$A$2:$E$20,5,TRUE)</f>
        <v>9.9499999999999993</v>
      </c>
      <c r="G61" s="8">
        <f t="shared" si="0"/>
        <v>9.9499999999999993</v>
      </c>
      <c r="H61" s="8">
        <f>VLOOKUP(C61,Products!$A$2:$F$20,6,TRUE)</f>
        <v>1.9499999999999993</v>
      </c>
      <c r="I61" s="8">
        <f t="shared" si="1"/>
        <v>1.9499999999999993</v>
      </c>
      <c r="J61" s="42">
        <f>VLOOKUP(B61,Invoices!A:I,9,TRUE)</f>
        <v>2020</v>
      </c>
    </row>
    <row r="62" spans="1:10" x14ac:dyDescent="0.15">
      <c r="A62" t="s">
        <v>3422</v>
      </c>
      <c r="B62" t="s">
        <v>118</v>
      </c>
      <c r="C62" t="s">
        <v>88</v>
      </c>
      <c r="D62" t="s">
        <v>85</v>
      </c>
      <c r="E62">
        <v>1</v>
      </c>
      <c r="F62" s="8">
        <f>VLOOKUP(C62,Products!$A$2:$E$20,5,TRUE)</f>
        <v>8.9499999999999993</v>
      </c>
      <c r="G62" s="8">
        <f t="shared" si="0"/>
        <v>8.9499999999999993</v>
      </c>
      <c r="H62" s="8">
        <f>VLOOKUP(C62,Products!$A$2:$F$20,6,TRUE)</f>
        <v>5.6999999999999993</v>
      </c>
      <c r="I62" s="8">
        <f t="shared" si="1"/>
        <v>5.6999999999999993</v>
      </c>
      <c r="J62" s="42">
        <f>VLOOKUP(B62,Invoices!A:I,9,TRUE)</f>
        <v>2020</v>
      </c>
    </row>
    <row r="63" spans="1:10" x14ac:dyDescent="0.15">
      <c r="A63" t="s">
        <v>3423</v>
      </c>
      <c r="B63" t="s">
        <v>118</v>
      </c>
      <c r="C63" t="s">
        <v>87</v>
      </c>
      <c r="D63" t="s">
        <v>68</v>
      </c>
      <c r="E63">
        <v>4</v>
      </c>
      <c r="F63" s="8">
        <f>VLOOKUP(C63,Products!$A$2:$E$20,5,TRUE)</f>
        <v>19.95</v>
      </c>
      <c r="G63" s="8">
        <f t="shared" si="0"/>
        <v>79.8</v>
      </c>
      <c r="H63" s="8">
        <f>VLOOKUP(C63,Products!$A$2:$F$20,6,TRUE)</f>
        <v>7.4499999999999993</v>
      </c>
      <c r="I63" s="8">
        <f t="shared" si="1"/>
        <v>29.799999999999997</v>
      </c>
      <c r="J63" s="42">
        <f>VLOOKUP(B63,Invoices!A:I,9,TRUE)</f>
        <v>2020</v>
      </c>
    </row>
    <row r="64" spans="1:10" x14ac:dyDescent="0.15">
      <c r="A64" t="s">
        <v>3424</v>
      </c>
      <c r="B64" t="s">
        <v>118</v>
      </c>
      <c r="C64" t="s">
        <v>96</v>
      </c>
      <c r="D64" t="s">
        <v>75</v>
      </c>
      <c r="E64">
        <v>2</v>
      </c>
      <c r="F64" s="8">
        <f>VLOOKUP(C64,Products!$A$2:$E$20,5,TRUE)</f>
        <v>79.95</v>
      </c>
      <c r="G64" s="8">
        <f t="shared" si="0"/>
        <v>159.9</v>
      </c>
      <c r="H64" s="8">
        <f>VLOOKUP(C64,Products!$A$2:$F$20,6,TRUE)</f>
        <v>27.950000000000003</v>
      </c>
      <c r="I64" s="8">
        <f t="shared" si="1"/>
        <v>55.900000000000006</v>
      </c>
      <c r="J64" s="42">
        <f>VLOOKUP(B64,Invoices!A:I,9,TRUE)</f>
        <v>2020</v>
      </c>
    </row>
    <row r="65" spans="1:10" x14ac:dyDescent="0.15">
      <c r="A65" t="s">
        <v>3425</v>
      </c>
      <c r="B65" t="s">
        <v>118</v>
      </c>
      <c r="C65" t="s">
        <v>91</v>
      </c>
      <c r="D65" t="s">
        <v>70</v>
      </c>
      <c r="E65">
        <v>1</v>
      </c>
      <c r="F65" s="8">
        <f>VLOOKUP(C65,Products!$A$2:$E$20,5,TRUE)</f>
        <v>49.95</v>
      </c>
      <c r="G65" s="8">
        <f t="shared" si="0"/>
        <v>49.95</v>
      </c>
      <c r="H65" s="8">
        <f>VLOOKUP(C65,Products!$A$2:$F$20,6,TRUE)</f>
        <v>21.200000000000003</v>
      </c>
      <c r="I65" s="8">
        <f t="shared" si="1"/>
        <v>21.200000000000003</v>
      </c>
      <c r="J65" s="42">
        <f>VLOOKUP(B65,Invoices!A:I,9,TRUE)</f>
        <v>2020</v>
      </c>
    </row>
    <row r="66" spans="1:10" x14ac:dyDescent="0.15">
      <c r="A66" t="s">
        <v>3426</v>
      </c>
      <c r="B66" t="s">
        <v>118</v>
      </c>
      <c r="C66" t="s">
        <v>92</v>
      </c>
      <c r="D66" t="s">
        <v>82</v>
      </c>
      <c r="E66">
        <v>12</v>
      </c>
      <c r="F66" s="8">
        <f>VLOOKUP(C66,Products!$A$2:$E$20,5,TRUE)</f>
        <v>19.95</v>
      </c>
      <c r="G66" s="8">
        <f t="shared" si="0"/>
        <v>239.39999999999998</v>
      </c>
      <c r="H66" s="8">
        <f>VLOOKUP(C66,Products!$A$2:$F$20,6,TRUE)</f>
        <v>7.4499999999999993</v>
      </c>
      <c r="I66" s="8">
        <f t="shared" si="1"/>
        <v>89.399999999999991</v>
      </c>
      <c r="J66" s="42">
        <f>VLOOKUP(B66,Invoices!A:I,9,TRUE)</f>
        <v>2020</v>
      </c>
    </row>
    <row r="67" spans="1:10" x14ac:dyDescent="0.15">
      <c r="A67" t="s">
        <v>3427</v>
      </c>
      <c r="B67" t="s">
        <v>118</v>
      </c>
      <c r="C67" t="s">
        <v>100</v>
      </c>
      <c r="D67" t="s">
        <v>78</v>
      </c>
      <c r="E67">
        <v>2</v>
      </c>
      <c r="F67" s="8">
        <f>VLOOKUP(C67,Products!$A$2:$E$20,5,TRUE)</f>
        <v>49.95</v>
      </c>
      <c r="G67" s="8">
        <f t="shared" ref="G67:G130" si="2">F67*E67</f>
        <v>99.9</v>
      </c>
      <c r="H67" s="8">
        <f>VLOOKUP(C67,Products!$A$2:$F$20,6,TRUE)</f>
        <v>19.950000000000003</v>
      </c>
      <c r="I67" s="8">
        <f t="shared" ref="I67:I130" si="3">H67*E67</f>
        <v>39.900000000000006</v>
      </c>
      <c r="J67" s="42">
        <f>VLOOKUP(B67,Invoices!A:I,9,TRUE)</f>
        <v>2020</v>
      </c>
    </row>
    <row r="68" spans="1:10" x14ac:dyDescent="0.15">
      <c r="A68" t="s">
        <v>3428</v>
      </c>
      <c r="B68" t="s">
        <v>118</v>
      </c>
      <c r="C68" t="s">
        <v>97</v>
      </c>
      <c r="D68" t="s">
        <v>74</v>
      </c>
      <c r="E68">
        <v>15</v>
      </c>
      <c r="F68" s="8">
        <f>VLOOKUP(C68,Products!$A$2:$E$20,5,TRUE)</f>
        <v>1.5</v>
      </c>
      <c r="G68" s="8">
        <f t="shared" si="2"/>
        <v>22.5</v>
      </c>
      <c r="H68" s="8">
        <f>VLOOKUP(C68,Products!$A$2:$F$20,6,TRUE)</f>
        <v>0.5</v>
      </c>
      <c r="I68" s="8">
        <f t="shared" si="3"/>
        <v>7.5</v>
      </c>
      <c r="J68" s="42">
        <f>VLOOKUP(B68,Invoices!A:I,9,TRUE)</f>
        <v>2020</v>
      </c>
    </row>
    <row r="69" spans="1:10" x14ac:dyDescent="0.15">
      <c r="A69" t="s">
        <v>3429</v>
      </c>
      <c r="B69" t="s">
        <v>119</v>
      </c>
      <c r="C69" t="s">
        <v>105</v>
      </c>
      <c r="D69" t="s">
        <v>81</v>
      </c>
      <c r="E69">
        <v>6</v>
      </c>
      <c r="F69" s="8">
        <f>VLOOKUP(C69,Products!$A$2:$E$20,5,TRUE)</f>
        <v>8.9499999999999993</v>
      </c>
      <c r="G69" s="8">
        <f t="shared" si="2"/>
        <v>53.699999999999996</v>
      </c>
      <c r="H69" s="8">
        <f>VLOOKUP(C69,Products!$A$2:$F$20,6,TRUE)</f>
        <v>3.1999999999999993</v>
      </c>
      <c r="I69" s="8">
        <f t="shared" si="3"/>
        <v>19.199999999999996</v>
      </c>
      <c r="J69" s="42">
        <f>VLOOKUP(B69,Invoices!A:I,9,TRUE)</f>
        <v>2020</v>
      </c>
    </row>
    <row r="70" spans="1:10" x14ac:dyDescent="0.15">
      <c r="A70" t="s">
        <v>3430</v>
      </c>
      <c r="B70" t="s">
        <v>119</v>
      </c>
      <c r="C70" t="s">
        <v>104</v>
      </c>
      <c r="D70" t="s">
        <v>71</v>
      </c>
      <c r="E70">
        <v>3</v>
      </c>
      <c r="F70" s="8">
        <f>VLOOKUP(C70,Products!$A$2:$E$20,5,TRUE)</f>
        <v>2.95</v>
      </c>
      <c r="G70" s="8">
        <f t="shared" si="2"/>
        <v>8.8500000000000014</v>
      </c>
      <c r="H70" s="8">
        <f>VLOOKUP(C70,Products!$A$2:$F$20,6,TRUE)</f>
        <v>1.1500000000000001</v>
      </c>
      <c r="I70" s="8">
        <f t="shared" si="3"/>
        <v>3.45</v>
      </c>
      <c r="J70" s="42">
        <f>VLOOKUP(B70,Invoices!A:I,9,TRUE)</f>
        <v>2020</v>
      </c>
    </row>
    <row r="71" spans="1:10" x14ac:dyDescent="0.15">
      <c r="A71" t="s">
        <v>3431</v>
      </c>
      <c r="B71" t="s">
        <v>119</v>
      </c>
      <c r="C71" t="s">
        <v>103</v>
      </c>
      <c r="D71" t="s">
        <v>77</v>
      </c>
      <c r="E71">
        <v>6</v>
      </c>
      <c r="F71" s="8">
        <f>VLOOKUP(C71,Products!$A$2:$E$20,5,TRUE)</f>
        <v>8.9499999999999993</v>
      </c>
      <c r="G71" s="8">
        <f t="shared" si="2"/>
        <v>53.699999999999996</v>
      </c>
      <c r="H71" s="8">
        <f>VLOOKUP(C71,Products!$A$2:$F$20,6,TRUE)</f>
        <v>3.1999999999999993</v>
      </c>
      <c r="I71" s="8">
        <f t="shared" si="3"/>
        <v>19.199999999999996</v>
      </c>
      <c r="J71" s="42">
        <f>VLOOKUP(B71,Invoices!A:I,9,TRUE)</f>
        <v>2020</v>
      </c>
    </row>
    <row r="72" spans="1:10" x14ac:dyDescent="0.15">
      <c r="A72" t="s">
        <v>3432</v>
      </c>
      <c r="B72" t="s">
        <v>119</v>
      </c>
      <c r="C72" t="s">
        <v>87</v>
      </c>
      <c r="D72" t="s">
        <v>68</v>
      </c>
      <c r="E72">
        <v>6</v>
      </c>
      <c r="F72" s="8">
        <f>VLOOKUP(C72,Products!$A$2:$E$20,5,TRUE)</f>
        <v>19.95</v>
      </c>
      <c r="G72" s="8">
        <f t="shared" si="2"/>
        <v>119.69999999999999</v>
      </c>
      <c r="H72" s="8">
        <f>VLOOKUP(C72,Products!$A$2:$F$20,6,TRUE)</f>
        <v>7.4499999999999993</v>
      </c>
      <c r="I72" s="8">
        <f t="shared" si="3"/>
        <v>44.699999999999996</v>
      </c>
      <c r="J72" s="42">
        <f>VLOOKUP(B72,Invoices!A:I,9,TRUE)</f>
        <v>2020</v>
      </c>
    </row>
    <row r="73" spans="1:10" x14ac:dyDescent="0.15">
      <c r="A73" t="s">
        <v>3433</v>
      </c>
      <c r="B73" t="s">
        <v>119</v>
      </c>
      <c r="C73" t="s">
        <v>88</v>
      </c>
      <c r="D73" t="s">
        <v>85</v>
      </c>
      <c r="E73">
        <v>2</v>
      </c>
      <c r="F73" s="8">
        <f>VLOOKUP(C73,Products!$A$2:$E$20,5,TRUE)</f>
        <v>8.9499999999999993</v>
      </c>
      <c r="G73" s="8">
        <f t="shared" si="2"/>
        <v>17.899999999999999</v>
      </c>
      <c r="H73" s="8">
        <f>VLOOKUP(C73,Products!$A$2:$F$20,6,TRUE)</f>
        <v>5.6999999999999993</v>
      </c>
      <c r="I73" s="8">
        <f t="shared" si="3"/>
        <v>11.399999999999999</v>
      </c>
      <c r="J73" s="42">
        <f>VLOOKUP(B73,Invoices!A:I,9,TRUE)</f>
        <v>2020</v>
      </c>
    </row>
    <row r="74" spans="1:10" x14ac:dyDescent="0.15">
      <c r="A74" t="s">
        <v>3434</v>
      </c>
      <c r="B74" t="s">
        <v>119</v>
      </c>
      <c r="C74" t="s">
        <v>101</v>
      </c>
      <c r="D74" t="s">
        <v>69</v>
      </c>
      <c r="E74">
        <v>2</v>
      </c>
      <c r="F74" s="8">
        <f>VLOOKUP(C74,Products!$A$2:$E$20,5,TRUE)</f>
        <v>129.94999999999999</v>
      </c>
      <c r="G74" s="8">
        <f t="shared" si="2"/>
        <v>259.89999999999998</v>
      </c>
      <c r="H74" s="8">
        <f>VLOOKUP(C74,Products!$A$2:$F$20,6,TRUE)</f>
        <v>40.449999999999989</v>
      </c>
      <c r="I74" s="8">
        <f t="shared" si="3"/>
        <v>80.899999999999977</v>
      </c>
      <c r="J74" s="42">
        <f>VLOOKUP(B74,Invoices!A:I,9,TRUE)</f>
        <v>2020</v>
      </c>
    </row>
    <row r="75" spans="1:10" x14ac:dyDescent="0.15">
      <c r="A75" t="s">
        <v>3435</v>
      </c>
      <c r="B75" t="s">
        <v>120</v>
      </c>
      <c r="C75" t="s">
        <v>89</v>
      </c>
      <c r="D75" t="s">
        <v>80</v>
      </c>
      <c r="E75">
        <v>4</v>
      </c>
      <c r="F75" s="8">
        <f>VLOOKUP(C75,Products!$A$2:$E$20,5,TRUE)</f>
        <v>15.95</v>
      </c>
      <c r="G75" s="8">
        <f t="shared" si="2"/>
        <v>63.8</v>
      </c>
      <c r="H75" s="8">
        <f>VLOOKUP(C75,Products!$A$2:$F$20,6,TRUE)</f>
        <v>6</v>
      </c>
      <c r="I75" s="8">
        <f t="shared" si="3"/>
        <v>24</v>
      </c>
      <c r="J75" s="42">
        <f>VLOOKUP(B75,Invoices!A:I,9,TRUE)</f>
        <v>2020</v>
      </c>
    </row>
    <row r="76" spans="1:10" x14ac:dyDescent="0.15">
      <c r="A76" t="s">
        <v>3436</v>
      </c>
      <c r="B76" t="s">
        <v>120</v>
      </c>
      <c r="C76" t="s">
        <v>90</v>
      </c>
      <c r="D76" t="s">
        <v>72</v>
      </c>
      <c r="E76">
        <v>9</v>
      </c>
      <c r="F76" s="8">
        <f>VLOOKUP(C76,Products!$A$2:$E$20,5,TRUE)</f>
        <v>8.9499999999999993</v>
      </c>
      <c r="G76" s="8">
        <f t="shared" si="2"/>
        <v>80.55</v>
      </c>
      <c r="H76" s="8">
        <f>VLOOKUP(C76,Products!$A$2:$F$20,6,TRUE)</f>
        <v>5.6999999999999993</v>
      </c>
      <c r="I76" s="8">
        <f t="shared" si="3"/>
        <v>51.3</v>
      </c>
      <c r="J76" s="42">
        <f>VLOOKUP(B76,Invoices!A:I,9,TRUE)</f>
        <v>2020</v>
      </c>
    </row>
    <row r="77" spans="1:10" x14ac:dyDescent="0.15">
      <c r="A77" t="s">
        <v>3437</v>
      </c>
      <c r="B77" t="s">
        <v>121</v>
      </c>
      <c r="C77" t="s">
        <v>96</v>
      </c>
      <c r="D77" t="s">
        <v>75</v>
      </c>
      <c r="E77">
        <v>10</v>
      </c>
      <c r="F77" s="8">
        <f>VLOOKUP(C77,Products!$A$2:$E$20,5,TRUE)</f>
        <v>79.95</v>
      </c>
      <c r="G77" s="8">
        <f t="shared" si="2"/>
        <v>799.5</v>
      </c>
      <c r="H77" s="8">
        <f>VLOOKUP(C77,Products!$A$2:$F$20,6,TRUE)</f>
        <v>27.950000000000003</v>
      </c>
      <c r="I77" s="8">
        <f t="shared" si="3"/>
        <v>279.5</v>
      </c>
      <c r="J77" s="42">
        <f>VLOOKUP(B77,Invoices!A:I,9,TRUE)</f>
        <v>2020</v>
      </c>
    </row>
    <row r="78" spans="1:10" x14ac:dyDescent="0.15">
      <c r="A78" t="s">
        <v>3438</v>
      </c>
      <c r="B78" t="s">
        <v>121</v>
      </c>
      <c r="C78" t="s">
        <v>90</v>
      </c>
      <c r="D78" t="s">
        <v>72</v>
      </c>
      <c r="E78">
        <v>7</v>
      </c>
      <c r="F78" s="8">
        <f>VLOOKUP(C78,Products!$A$2:$E$20,5,TRUE)</f>
        <v>8.9499999999999993</v>
      </c>
      <c r="G78" s="8">
        <f t="shared" si="2"/>
        <v>62.649999999999991</v>
      </c>
      <c r="H78" s="8">
        <f>VLOOKUP(C78,Products!$A$2:$F$20,6,TRUE)</f>
        <v>5.6999999999999993</v>
      </c>
      <c r="I78" s="8">
        <f t="shared" si="3"/>
        <v>39.899999999999991</v>
      </c>
      <c r="J78" s="42">
        <f>VLOOKUP(B78,Invoices!A:I,9,TRUE)</f>
        <v>2020</v>
      </c>
    </row>
    <row r="79" spans="1:10" x14ac:dyDescent="0.15">
      <c r="A79" t="s">
        <v>3439</v>
      </c>
      <c r="B79" t="s">
        <v>121</v>
      </c>
      <c r="C79" t="s">
        <v>95</v>
      </c>
      <c r="D79" t="s">
        <v>73</v>
      </c>
      <c r="E79">
        <v>1</v>
      </c>
      <c r="F79" s="8">
        <f>VLOOKUP(C79,Products!$A$2:$E$20,5,TRUE)</f>
        <v>12.95</v>
      </c>
      <c r="G79" s="8">
        <f t="shared" si="2"/>
        <v>12.95</v>
      </c>
      <c r="H79" s="8">
        <f>VLOOKUP(C79,Products!$A$2:$F$20,6,TRUE)</f>
        <v>4.1999999999999993</v>
      </c>
      <c r="I79" s="8">
        <f t="shared" si="3"/>
        <v>4.1999999999999993</v>
      </c>
      <c r="J79" s="42">
        <f>VLOOKUP(B79,Invoices!A:I,9,TRUE)</f>
        <v>2020</v>
      </c>
    </row>
    <row r="80" spans="1:10" x14ac:dyDescent="0.15">
      <c r="A80" t="s">
        <v>3440</v>
      </c>
      <c r="B80" t="s">
        <v>122</v>
      </c>
      <c r="C80" t="s">
        <v>87</v>
      </c>
      <c r="D80" t="s">
        <v>68</v>
      </c>
      <c r="E80">
        <v>1</v>
      </c>
      <c r="F80" s="8">
        <f>VLOOKUP(C80,Products!$A$2:$E$20,5,TRUE)</f>
        <v>19.95</v>
      </c>
      <c r="G80" s="8">
        <f t="shared" si="2"/>
        <v>19.95</v>
      </c>
      <c r="H80" s="8">
        <f>VLOOKUP(C80,Products!$A$2:$F$20,6,TRUE)</f>
        <v>7.4499999999999993</v>
      </c>
      <c r="I80" s="8">
        <f t="shared" si="3"/>
        <v>7.4499999999999993</v>
      </c>
      <c r="J80" s="42">
        <f>VLOOKUP(B80,Invoices!A:I,9,TRUE)</f>
        <v>2020</v>
      </c>
    </row>
    <row r="81" spans="1:11" x14ac:dyDescent="0.15">
      <c r="A81" t="s">
        <v>3441</v>
      </c>
      <c r="B81" t="s">
        <v>122</v>
      </c>
      <c r="C81" t="s">
        <v>105</v>
      </c>
      <c r="D81" t="s">
        <v>81</v>
      </c>
      <c r="E81">
        <v>1</v>
      </c>
      <c r="F81" s="8">
        <f>VLOOKUP(C81,Products!$A$2:$E$20,5,TRUE)</f>
        <v>8.9499999999999993</v>
      </c>
      <c r="G81" s="8">
        <f t="shared" si="2"/>
        <v>8.9499999999999993</v>
      </c>
      <c r="H81" s="8">
        <f>VLOOKUP(C81,Products!$A$2:$F$20,6,TRUE)</f>
        <v>3.1999999999999993</v>
      </c>
      <c r="I81" s="8">
        <f t="shared" si="3"/>
        <v>3.1999999999999993</v>
      </c>
      <c r="J81" s="42">
        <f>VLOOKUP(B81,Invoices!A:I,9,TRUE)</f>
        <v>2020</v>
      </c>
    </row>
    <row r="82" spans="1:11" x14ac:dyDescent="0.15">
      <c r="A82" t="s">
        <v>3442</v>
      </c>
      <c r="B82" t="s">
        <v>122</v>
      </c>
      <c r="C82" t="s">
        <v>103</v>
      </c>
      <c r="D82" t="s">
        <v>77</v>
      </c>
      <c r="E82">
        <v>100</v>
      </c>
      <c r="F82" s="8">
        <f>VLOOKUP(C82,Products!$A$2:$E$20,5,TRUE)</f>
        <v>8.9499999999999993</v>
      </c>
      <c r="G82" s="8">
        <f t="shared" si="2"/>
        <v>894.99999999999989</v>
      </c>
      <c r="H82" s="8">
        <f>VLOOKUP(C82,Products!$A$2:$F$20,6,TRUE)</f>
        <v>3.1999999999999993</v>
      </c>
      <c r="I82" s="8">
        <f t="shared" si="3"/>
        <v>319.99999999999994</v>
      </c>
      <c r="J82" s="42">
        <f>VLOOKUP(B82,Invoices!A:I,9,TRUE)</f>
        <v>2020</v>
      </c>
    </row>
    <row r="83" spans="1:11" x14ac:dyDescent="0.15">
      <c r="A83" t="s">
        <v>3443</v>
      </c>
      <c r="B83" t="s">
        <v>122</v>
      </c>
      <c r="C83" t="s">
        <v>94</v>
      </c>
      <c r="D83" t="s">
        <v>86</v>
      </c>
      <c r="E83">
        <v>1</v>
      </c>
      <c r="F83" s="8">
        <f>VLOOKUP(C83,Products!$A$2:$E$20,5,TRUE)</f>
        <v>3.5</v>
      </c>
      <c r="G83" s="8">
        <f t="shared" si="2"/>
        <v>3.5</v>
      </c>
      <c r="H83" s="8">
        <f>VLOOKUP(C83,Products!$A$2:$F$20,6,TRUE)</f>
        <v>0.54999999999999982</v>
      </c>
      <c r="I83" s="8">
        <f t="shared" si="3"/>
        <v>0.54999999999999982</v>
      </c>
      <c r="J83" s="42">
        <f>VLOOKUP(B83,Invoices!A:I,9,TRUE)</f>
        <v>2020</v>
      </c>
    </row>
    <row r="84" spans="1:11" x14ac:dyDescent="0.15">
      <c r="A84" t="s">
        <v>3444</v>
      </c>
      <c r="B84" t="s">
        <v>123</v>
      </c>
      <c r="C84" t="s">
        <v>104</v>
      </c>
      <c r="D84" t="s">
        <v>71</v>
      </c>
      <c r="E84">
        <v>3</v>
      </c>
      <c r="F84" s="8">
        <f>VLOOKUP(C84,Products!$A$2:$E$20,5,TRUE)</f>
        <v>2.95</v>
      </c>
      <c r="G84" s="8">
        <f t="shared" si="2"/>
        <v>8.8500000000000014</v>
      </c>
      <c r="H84" s="8">
        <f>VLOOKUP(C84,Products!$A$2:$F$20,6,TRUE)</f>
        <v>1.1500000000000001</v>
      </c>
      <c r="I84" s="8">
        <f t="shared" si="3"/>
        <v>3.45</v>
      </c>
      <c r="J84" s="42">
        <f>VLOOKUP(B84,Invoices!A:I,9,TRUE)</f>
        <v>2020</v>
      </c>
    </row>
    <row r="85" spans="1:11" x14ac:dyDescent="0.15">
      <c r="A85" t="s">
        <v>3445</v>
      </c>
      <c r="B85" t="s">
        <v>123</v>
      </c>
      <c r="C85" t="s">
        <v>105</v>
      </c>
      <c r="D85" t="s">
        <v>81</v>
      </c>
      <c r="E85">
        <v>12</v>
      </c>
      <c r="F85" s="8">
        <f>VLOOKUP(C85,Products!$A$2:$E$20,5,TRUE)</f>
        <v>8.9499999999999993</v>
      </c>
      <c r="G85" s="8">
        <f t="shared" si="2"/>
        <v>107.39999999999999</v>
      </c>
      <c r="H85" s="8">
        <f>VLOOKUP(C85,Products!$A$2:$F$20,6,TRUE)</f>
        <v>3.1999999999999993</v>
      </c>
      <c r="I85" s="8">
        <f t="shared" si="3"/>
        <v>38.399999999999991</v>
      </c>
      <c r="J85" s="42">
        <f>VLOOKUP(B85,Invoices!A:I,9,TRUE)</f>
        <v>2020</v>
      </c>
    </row>
    <row r="86" spans="1:11" ht="15.75" customHeight="1" x14ac:dyDescent="0.15">
      <c r="A86" t="s">
        <v>3446</v>
      </c>
      <c r="B86" t="s">
        <v>123</v>
      </c>
      <c r="C86" t="s">
        <v>98</v>
      </c>
      <c r="D86" t="s">
        <v>79</v>
      </c>
      <c r="E86">
        <v>4</v>
      </c>
      <c r="F86" s="8">
        <f>VLOOKUP(C86,Products!$A$2:$E$20,5,TRUE)</f>
        <v>14.95</v>
      </c>
      <c r="G86" s="8">
        <f t="shared" si="2"/>
        <v>59.8</v>
      </c>
      <c r="H86" s="8">
        <f>VLOOKUP(C86,Products!$A$2:$F$20,6,TRUE)</f>
        <v>3.0499999999999989</v>
      </c>
      <c r="I86" s="8">
        <f t="shared" si="3"/>
        <v>12.199999999999996</v>
      </c>
      <c r="J86" s="42">
        <f>VLOOKUP(B86,Invoices!A:I,9,TRUE)</f>
        <v>2020</v>
      </c>
      <c r="K86" s="41"/>
    </row>
    <row r="87" spans="1:11" x14ac:dyDescent="0.15">
      <c r="A87" t="s">
        <v>3447</v>
      </c>
      <c r="B87" t="s">
        <v>123</v>
      </c>
      <c r="C87" t="s">
        <v>90</v>
      </c>
      <c r="D87" t="s">
        <v>72</v>
      </c>
      <c r="E87">
        <v>9</v>
      </c>
      <c r="F87" s="8">
        <f>VLOOKUP(C87,Products!$A$2:$E$20,5,TRUE)</f>
        <v>8.9499999999999993</v>
      </c>
      <c r="G87" s="8">
        <f t="shared" si="2"/>
        <v>80.55</v>
      </c>
      <c r="H87" s="8">
        <f>VLOOKUP(C87,Products!$A$2:$F$20,6,TRUE)</f>
        <v>5.6999999999999993</v>
      </c>
      <c r="I87" s="8">
        <f t="shared" si="3"/>
        <v>51.3</v>
      </c>
      <c r="J87" s="42">
        <f>VLOOKUP(B87,Invoices!A:I,9,TRUE)</f>
        <v>2020</v>
      </c>
    </row>
    <row r="88" spans="1:11" x14ac:dyDescent="0.15">
      <c r="A88" t="s">
        <v>3448</v>
      </c>
      <c r="B88" t="s">
        <v>123</v>
      </c>
      <c r="C88" t="s">
        <v>102</v>
      </c>
      <c r="D88" t="s">
        <v>83</v>
      </c>
      <c r="E88">
        <v>24</v>
      </c>
      <c r="F88" s="8">
        <f>VLOOKUP(C88,Products!$A$2:$E$20,5,TRUE)</f>
        <v>29.95</v>
      </c>
      <c r="G88" s="8">
        <f t="shared" si="2"/>
        <v>718.8</v>
      </c>
      <c r="H88" s="8">
        <f>VLOOKUP(C88,Products!$A$2:$F$20,6,TRUE)</f>
        <v>15</v>
      </c>
      <c r="I88" s="8">
        <f t="shared" si="3"/>
        <v>360</v>
      </c>
      <c r="J88" s="42">
        <f>VLOOKUP(B88,Invoices!A:I,9,TRUE)</f>
        <v>2020</v>
      </c>
    </row>
    <row r="89" spans="1:11" x14ac:dyDescent="0.15">
      <c r="A89" t="s">
        <v>3449</v>
      </c>
      <c r="B89" t="s">
        <v>123</v>
      </c>
      <c r="C89" t="s">
        <v>96</v>
      </c>
      <c r="D89" t="s">
        <v>75</v>
      </c>
      <c r="E89">
        <v>9</v>
      </c>
      <c r="F89" s="8">
        <f>VLOOKUP(C89,Products!$A$2:$E$20,5,TRUE)</f>
        <v>79.95</v>
      </c>
      <c r="G89" s="8">
        <f t="shared" si="2"/>
        <v>719.55000000000007</v>
      </c>
      <c r="H89" s="8">
        <f>VLOOKUP(C89,Products!$A$2:$F$20,6,TRUE)</f>
        <v>27.950000000000003</v>
      </c>
      <c r="I89" s="8">
        <f t="shared" si="3"/>
        <v>251.55</v>
      </c>
      <c r="J89" s="42">
        <f>VLOOKUP(B89,Invoices!A:I,9,TRUE)</f>
        <v>2020</v>
      </c>
    </row>
    <row r="90" spans="1:11" x14ac:dyDescent="0.15">
      <c r="A90" t="s">
        <v>3450</v>
      </c>
      <c r="B90" t="s">
        <v>124</v>
      </c>
      <c r="C90" t="s">
        <v>89</v>
      </c>
      <c r="D90" t="s">
        <v>80</v>
      </c>
      <c r="E90">
        <v>24</v>
      </c>
      <c r="F90" s="8">
        <f>VLOOKUP(C90,Products!$A$2:$E$20,5,TRUE)</f>
        <v>15.95</v>
      </c>
      <c r="G90" s="8">
        <f t="shared" si="2"/>
        <v>382.79999999999995</v>
      </c>
      <c r="H90" s="8">
        <f>VLOOKUP(C90,Products!$A$2:$F$20,6,TRUE)</f>
        <v>6</v>
      </c>
      <c r="I90" s="8">
        <f t="shared" si="3"/>
        <v>144</v>
      </c>
      <c r="J90" s="42">
        <f>VLOOKUP(B90,Invoices!A:I,9,TRUE)</f>
        <v>2020</v>
      </c>
    </row>
    <row r="91" spans="1:11" x14ac:dyDescent="0.15">
      <c r="A91" t="s">
        <v>3451</v>
      </c>
      <c r="B91" t="s">
        <v>124</v>
      </c>
      <c r="C91" t="s">
        <v>96</v>
      </c>
      <c r="D91" t="s">
        <v>75</v>
      </c>
      <c r="E91">
        <v>10</v>
      </c>
      <c r="F91" s="8">
        <f>VLOOKUP(C91,Products!$A$2:$E$20,5,TRUE)</f>
        <v>79.95</v>
      </c>
      <c r="G91" s="8">
        <f t="shared" si="2"/>
        <v>799.5</v>
      </c>
      <c r="H91" s="8">
        <f>VLOOKUP(C91,Products!$A$2:$F$20,6,TRUE)</f>
        <v>27.950000000000003</v>
      </c>
      <c r="I91" s="8">
        <f t="shared" si="3"/>
        <v>279.5</v>
      </c>
      <c r="J91" s="42">
        <f>VLOOKUP(B91,Invoices!A:I,9,TRUE)</f>
        <v>2020</v>
      </c>
    </row>
    <row r="92" spans="1:11" x14ac:dyDescent="0.15">
      <c r="A92" t="s">
        <v>3452</v>
      </c>
      <c r="B92" t="s">
        <v>125</v>
      </c>
      <c r="C92" t="s">
        <v>99</v>
      </c>
      <c r="D92" t="s">
        <v>84</v>
      </c>
      <c r="E92">
        <v>6</v>
      </c>
      <c r="F92" s="8">
        <f>VLOOKUP(C92,Products!$A$2:$E$20,5,TRUE)</f>
        <v>3.5</v>
      </c>
      <c r="G92" s="8">
        <f t="shared" si="2"/>
        <v>21</v>
      </c>
      <c r="H92" s="8">
        <f>VLOOKUP(C92,Products!$A$2:$F$20,6,TRUE)</f>
        <v>0.54999999999999982</v>
      </c>
      <c r="I92" s="8">
        <f t="shared" si="3"/>
        <v>3.2999999999999989</v>
      </c>
      <c r="J92" s="42">
        <f>VLOOKUP(B92,Invoices!A:I,9,TRUE)</f>
        <v>2020</v>
      </c>
    </row>
    <row r="93" spans="1:11" x14ac:dyDescent="0.15">
      <c r="A93" t="s">
        <v>3453</v>
      </c>
      <c r="B93" t="s">
        <v>125</v>
      </c>
      <c r="C93" t="s">
        <v>103</v>
      </c>
      <c r="D93" t="s">
        <v>77</v>
      </c>
      <c r="E93">
        <v>1</v>
      </c>
      <c r="F93" s="8">
        <f>VLOOKUP(C93,Products!$A$2:$E$20,5,TRUE)</f>
        <v>8.9499999999999993</v>
      </c>
      <c r="G93" s="8">
        <f t="shared" si="2"/>
        <v>8.9499999999999993</v>
      </c>
      <c r="H93" s="8">
        <f>VLOOKUP(C93,Products!$A$2:$F$20,6,TRUE)</f>
        <v>3.1999999999999993</v>
      </c>
      <c r="I93" s="8">
        <f t="shared" si="3"/>
        <v>3.1999999999999993</v>
      </c>
      <c r="J93" s="42">
        <f>VLOOKUP(B93,Invoices!A:I,9,TRUE)</f>
        <v>2020</v>
      </c>
    </row>
    <row r="94" spans="1:11" x14ac:dyDescent="0.15">
      <c r="A94" t="s">
        <v>3454</v>
      </c>
      <c r="B94" t="s">
        <v>125</v>
      </c>
      <c r="C94" t="s">
        <v>105</v>
      </c>
      <c r="D94" t="s">
        <v>81</v>
      </c>
      <c r="E94">
        <v>12</v>
      </c>
      <c r="F94" s="8">
        <f>VLOOKUP(C94,Products!$A$2:$E$20,5,TRUE)</f>
        <v>8.9499999999999993</v>
      </c>
      <c r="G94" s="8">
        <f t="shared" si="2"/>
        <v>107.39999999999999</v>
      </c>
      <c r="H94" s="8">
        <f>VLOOKUP(C94,Products!$A$2:$F$20,6,TRUE)</f>
        <v>3.1999999999999993</v>
      </c>
      <c r="I94" s="8">
        <f t="shared" si="3"/>
        <v>38.399999999999991</v>
      </c>
      <c r="J94" s="42">
        <f>VLOOKUP(B94,Invoices!A:I,9,TRUE)</f>
        <v>2020</v>
      </c>
    </row>
    <row r="95" spans="1:11" x14ac:dyDescent="0.15">
      <c r="A95" t="s">
        <v>3455</v>
      </c>
      <c r="B95" t="s">
        <v>125</v>
      </c>
      <c r="C95" t="s">
        <v>95</v>
      </c>
      <c r="D95" t="s">
        <v>73</v>
      </c>
      <c r="E95">
        <v>3</v>
      </c>
      <c r="F95" s="8">
        <f>VLOOKUP(C95,Products!$A$2:$E$20,5,TRUE)</f>
        <v>12.95</v>
      </c>
      <c r="G95" s="8">
        <f t="shared" si="2"/>
        <v>38.849999999999994</v>
      </c>
      <c r="H95" s="8">
        <f>VLOOKUP(C95,Products!$A$2:$F$20,6,TRUE)</f>
        <v>4.1999999999999993</v>
      </c>
      <c r="I95" s="8">
        <f t="shared" si="3"/>
        <v>12.599999999999998</v>
      </c>
      <c r="J95" s="42">
        <f>VLOOKUP(B95,Invoices!A:I,9,TRUE)</f>
        <v>2020</v>
      </c>
    </row>
    <row r="96" spans="1:11" x14ac:dyDescent="0.15">
      <c r="A96" t="s">
        <v>3456</v>
      </c>
      <c r="B96" t="s">
        <v>126</v>
      </c>
      <c r="C96" t="s">
        <v>87</v>
      </c>
      <c r="D96" t="s">
        <v>68</v>
      </c>
      <c r="E96">
        <v>3</v>
      </c>
      <c r="F96" s="8">
        <f>VLOOKUP(C96,Products!$A$2:$E$20,5,TRUE)</f>
        <v>19.95</v>
      </c>
      <c r="G96" s="8">
        <f t="shared" si="2"/>
        <v>59.849999999999994</v>
      </c>
      <c r="H96" s="8">
        <f>VLOOKUP(C96,Products!$A$2:$F$20,6,TRUE)</f>
        <v>7.4499999999999993</v>
      </c>
      <c r="I96" s="8">
        <f t="shared" si="3"/>
        <v>22.349999999999998</v>
      </c>
      <c r="J96" s="42">
        <f>VLOOKUP(B96,Invoices!A:I,9,TRUE)</f>
        <v>2020</v>
      </c>
    </row>
    <row r="97" spans="1:10" x14ac:dyDescent="0.15">
      <c r="A97" t="s">
        <v>3457</v>
      </c>
      <c r="B97" t="s">
        <v>126</v>
      </c>
      <c r="C97" t="s">
        <v>104</v>
      </c>
      <c r="D97" t="s">
        <v>71</v>
      </c>
      <c r="E97">
        <v>10</v>
      </c>
      <c r="F97" s="8">
        <f>VLOOKUP(C97,Products!$A$2:$E$20,5,TRUE)</f>
        <v>2.95</v>
      </c>
      <c r="G97" s="8">
        <f t="shared" si="2"/>
        <v>29.5</v>
      </c>
      <c r="H97" s="8">
        <f>VLOOKUP(C97,Products!$A$2:$F$20,6,TRUE)</f>
        <v>1.1500000000000001</v>
      </c>
      <c r="I97" s="8">
        <f t="shared" si="3"/>
        <v>11.500000000000002</v>
      </c>
      <c r="J97" s="42">
        <f>VLOOKUP(B97,Invoices!A:I,9,TRUE)</f>
        <v>2020</v>
      </c>
    </row>
    <row r="98" spans="1:10" x14ac:dyDescent="0.15">
      <c r="A98" t="s">
        <v>3458</v>
      </c>
      <c r="B98" t="s">
        <v>127</v>
      </c>
      <c r="C98" t="s">
        <v>101</v>
      </c>
      <c r="D98" t="s">
        <v>69</v>
      </c>
      <c r="E98">
        <v>6</v>
      </c>
      <c r="F98" s="8">
        <f>VLOOKUP(C98,Products!$A$2:$E$20,5,TRUE)</f>
        <v>129.94999999999999</v>
      </c>
      <c r="G98" s="8">
        <f t="shared" si="2"/>
        <v>779.69999999999993</v>
      </c>
      <c r="H98" s="8">
        <f>VLOOKUP(C98,Products!$A$2:$F$20,6,TRUE)</f>
        <v>40.449999999999989</v>
      </c>
      <c r="I98" s="8">
        <f t="shared" si="3"/>
        <v>242.69999999999993</v>
      </c>
      <c r="J98" s="42">
        <f>VLOOKUP(B98,Invoices!A:I,9,TRUE)</f>
        <v>2020</v>
      </c>
    </row>
    <row r="99" spans="1:10" x14ac:dyDescent="0.15">
      <c r="A99" t="s">
        <v>3459</v>
      </c>
      <c r="B99" t="s">
        <v>127</v>
      </c>
      <c r="C99" t="s">
        <v>90</v>
      </c>
      <c r="D99" t="s">
        <v>72</v>
      </c>
      <c r="E99">
        <v>2</v>
      </c>
      <c r="F99" s="8">
        <f>VLOOKUP(C99,Products!$A$2:$E$20,5,TRUE)</f>
        <v>8.9499999999999993</v>
      </c>
      <c r="G99" s="8">
        <f t="shared" si="2"/>
        <v>17.899999999999999</v>
      </c>
      <c r="H99" s="8">
        <f>VLOOKUP(C99,Products!$A$2:$F$20,6,TRUE)</f>
        <v>5.6999999999999993</v>
      </c>
      <c r="I99" s="8">
        <f t="shared" si="3"/>
        <v>11.399999999999999</v>
      </c>
      <c r="J99" s="42">
        <f>VLOOKUP(B99,Invoices!A:I,9,TRUE)</f>
        <v>2020</v>
      </c>
    </row>
    <row r="100" spans="1:10" x14ac:dyDescent="0.15">
      <c r="A100" t="s">
        <v>3460</v>
      </c>
      <c r="B100" t="s">
        <v>127</v>
      </c>
      <c r="C100" t="s">
        <v>100</v>
      </c>
      <c r="D100" t="s">
        <v>78</v>
      </c>
      <c r="E100">
        <v>20</v>
      </c>
      <c r="F100" s="8">
        <f>VLOOKUP(C100,Products!$A$2:$E$20,5,TRUE)</f>
        <v>49.95</v>
      </c>
      <c r="G100" s="8">
        <f t="shared" si="2"/>
        <v>999</v>
      </c>
      <c r="H100" s="8">
        <f>VLOOKUP(C100,Products!$A$2:$F$20,6,TRUE)</f>
        <v>19.950000000000003</v>
      </c>
      <c r="I100" s="8">
        <f t="shared" si="3"/>
        <v>399.00000000000006</v>
      </c>
      <c r="J100" s="42">
        <f>VLOOKUP(B100,Invoices!A:I,9,TRUE)</f>
        <v>2020</v>
      </c>
    </row>
    <row r="101" spans="1:10" x14ac:dyDescent="0.15">
      <c r="A101" t="s">
        <v>3461</v>
      </c>
      <c r="B101" t="s">
        <v>128</v>
      </c>
      <c r="C101" t="s">
        <v>105</v>
      </c>
      <c r="D101" t="s">
        <v>81</v>
      </c>
      <c r="E101">
        <v>2</v>
      </c>
      <c r="F101" s="8">
        <f>VLOOKUP(C101,Products!$A$2:$E$20,5,TRUE)</f>
        <v>8.9499999999999993</v>
      </c>
      <c r="G101" s="8">
        <f t="shared" si="2"/>
        <v>17.899999999999999</v>
      </c>
      <c r="H101" s="8">
        <f>VLOOKUP(C101,Products!$A$2:$F$20,6,TRUE)</f>
        <v>3.1999999999999993</v>
      </c>
      <c r="I101" s="8">
        <f t="shared" si="3"/>
        <v>6.3999999999999986</v>
      </c>
      <c r="J101" s="42">
        <f>VLOOKUP(B101,Invoices!A:I,9,TRUE)</f>
        <v>2020</v>
      </c>
    </row>
    <row r="102" spans="1:10" x14ac:dyDescent="0.15">
      <c r="A102" t="s">
        <v>3462</v>
      </c>
      <c r="B102" t="s">
        <v>128</v>
      </c>
      <c r="C102" t="s">
        <v>92</v>
      </c>
      <c r="D102" t="s">
        <v>82</v>
      </c>
      <c r="E102">
        <v>2</v>
      </c>
      <c r="F102" s="8">
        <f>VLOOKUP(C102,Products!$A$2:$E$20,5,TRUE)</f>
        <v>19.95</v>
      </c>
      <c r="G102" s="8">
        <f t="shared" si="2"/>
        <v>39.9</v>
      </c>
      <c r="H102" s="8">
        <f>VLOOKUP(C102,Products!$A$2:$F$20,6,TRUE)</f>
        <v>7.4499999999999993</v>
      </c>
      <c r="I102" s="8">
        <f t="shared" si="3"/>
        <v>14.899999999999999</v>
      </c>
      <c r="J102" s="42">
        <f>VLOOKUP(B102,Invoices!A:I,9,TRUE)</f>
        <v>2020</v>
      </c>
    </row>
    <row r="103" spans="1:10" x14ac:dyDescent="0.15">
      <c r="A103" t="s">
        <v>3463</v>
      </c>
      <c r="B103" t="s">
        <v>129</v>
      </c>
      <c r="C103" t="s">
        <v>101</v>
      </c>
      <c r="D103" t="s">
        <v>69</v>
      </c>
      <c r="E103">
        <v>6</v>
      </c>
      <c r="F103" s="8">
        <f>VLOOKUP(C103,Products!$A$2:$E$20,5,TRUE)</f>
        <v>129.94999999999999</v>
      </c>
      <c r="G103" s="8">
        <f t="shared" si="2"/>
        <v>779.69999999999993</v>
      </c>
      <c r="H103" s="8">
        <f>VLOOKUP(C103,Products!$A$2:$F$20,6,TRUE)</f>
        <v>40.449999999999989</v>
      </c>
      <c r="I103" s="8">
        <f t="shared" si="3"/>
        <v>242.69999999999993</v>
      </c>
      <c r="J103" s="42">
        <f>VLOOKUP(B103,Invoices!A:I,9,TRUE)</f>
        <v>2020</v>
      </c>
    </row>
    <row r="104" spans="1:10" x14ac:dyDescent="0.15">
      <c r="A104" t="s">
        <v>3464</v>
      </c>
      <c r="B104" t="s">
        <v>129</v>
      </c>
      <c r="C104" t="s">
        <v>105</v>
      </c>
      <c r="D104" t="s">
        <v>81</v>
      </c>
      <c r="E104">
        <v>1</v>
      </c>
      <c r="F104" s="8">
        <f>VLOOKUP(C104,Products!$A$2:$E$20,5,TRUE)</f>
        <v>8.9499999999999993</v>
      </c>
      <c r="G104" s="8">
        <f t="shared" si="2"/>
        <v>8.9499999999999993</v>
      </c>
      <c r="H104" s="8">
        <f>VLOOKUP(C104,Products!$A$2:$F$20,6,TRUE)</f>
        <v>3.1999999999999993</v>
      </c>
      <c r="I104" s="8">
        <f t="shared" si="3"/>
        <v>3.1999999999999993</v>
      </c>
      <c r="J104" s="42">
        <f>VLOOKUP(B104,Invoices!A:I,9,TRUE)</f>
        <v>2020</v>
      </c>
    </row>
    <row r="105" spans="1:10" x14ac:dyDescent="0.15">
      <c r="A105" t="s">
        <v>3465</v>
      </c>
      <c r="B105" t="s">
        <v>130</v>
      </c>
      <c r="C105" t="s">
        <v>103</v>
      </c>
      <c r="D105" t="s">
        <v>77</v>
      </c>
      <c r="E105">
        <v>2</v>
      </c>
      <c r="F105" s="8">
        <f>VLOOKUP(C105,Products!$A$2:$E$20,5,TRUE)</f>
        <v>8.9499999999999993</v>
      </c>
      <c r="G105" s="8">
        <f t="shared" si="2"/>
        <v>17.899999999999999</v>
      </c>
      <c r="H105" s="8">
        <f>VLOOKUP(C105,Products!$A$2:$F$20,6,TRUE)</f>
        <v>3.1999999999999993</v>
      </c>
      <c r="I105" s="8">
        <f t="shared" si="3"/>
        <v>6.3999999999999986</v>
      </c>
      <c r="J105" s="42">
        <f>VLOOKUP(B105,Invoices!A:I,9,TRUE)</f>
        <v>2020</v>
      </c>
    </row>
    <row r="106" spans="1:10" x14ac:dyDescent="0.15">
      <c r="A106" t="s">
        <v>3466</v>
      </c>
      <c r="B106" t="s">
        <v>130</v>
      </c>
      <c r="C106" t="s">
        <v>92</v>
      </c>
      <c r="D106" t="s">
        <v>82</v>
      </c>
      <c r="E106">
        <v>1</v>
      </c>
      <c r="F106" s="8">
        <f>VLOOKUP(C106,Products!$A$2:$E$20,5,TRUE)</f>
        <v>19.95</v>
      </c>
      <c r="G106" s="8">
        <f t="shared" si="2"/>
        <v>19.95</v>
      </c>
      <c r="H106" s="8">
        <f>VLOOKUP(C106,Products!$A$2:$F$20,6,TRUE)</f>
        <v>7.4499999999999993</v>
      </c>
      <c r="I106" s="8">
        <f t="shared" si="3"/>
        <v>7.4499999999999993</v>
      </c>
      <c r="J106" s="42">
        <f>VLOOKUP(B106,Invoices!A:I,9,TRUE)</f>
        <v>2020</v>
      </c>
    </row>
    <row r="107" spans="1:10" x14ac:dyDescent="0.15">
      <c r="A107" t="s">
        <v>3467</v>
      </c>
      <c r="B107" t="s">
        <v>130</v>
      </c>
      <c r="C107" t="s">
        <v>105</v>
      </c>
      <c r="D107" t="s">
        <v>81</v>
      </c>
      <c r="E107">
        <v>3</v>
      </c>
      <c r="F107" s="8">
        <f>VLOOKUP(C107,Products!$A$2:$E$20,5,TRUE)</f>
        <v>8.9499999999999993</v>
      </c>
      <c r="G107" s="8">
        <f t="shared" si="2"/>
        <v>26.849999999999998</v>
      </c>
      <c r="H107" s="8">
        <f>VLOOKUP(C107,Products!$A$2:$F$20,6,TRUE)</f>
        <v>3.1999999999999993</v>
      </c>
      <c r="I107" s="8">
        <f t="shared" si="3"/>
        <v>9.5999999999999979</v>
      </c>
      <c r="J107" s="42">
        <f>VLOOKUP(B107,Invoices!A:I,9,TRUE)</f>
        <v>2020</v>
      </c>
    </row>
    <row r="108" spans="1:10" x14ac:dyDescent="0.15">
      <c r="A108" t="s">
        <v>3468</v>
      </c>
      <c r="B108" t="s">
        <v>130</v>
      </c>
      <c r="C108" t="s">
        <v>91</v>
      </c>
      <c r="D108" t="s">
        <v>70</v>
      </c>
      <c r="E108">
        <v>1</v>
      </c>
      <c r="F108" s="8">
        <f>VLOOKUP(C108,Products!$A$2:$E$20,5,TRUE)</f>
        <v>49.95</v>
      </c>
      <c r="G108" s="8">
        <f t="shared" si="2"/>
        <v>49.95</v>
      </c>
      <c r="H108" s="8">
        <f>VLOOKUP(C108,Products!$A$2:$F$20,6,TRUE)</f>
        <v>21.200000000000003</v>
      </c>
      <c r="I108" s="8">
        <f t="shared" si="3"/>
        <v>21.200000000000003</v>
      </c>
      <c r="J108" s="42">
        <f>VLOOKUP(B108,Invoices!A:I,9,TRUE)</f>
        <v>2020</v>
      </c>
    </row>
    <row r="109" spans="1:10" x14ac:dyDescent="0.15">
      <c r="A109" t="s">
        <v>3469</v>
      </c>
      <c r="B109" t="s">
        <v>130</v>
      </c>
      <c r="C109" t="s">
        <v>94</v>
      </c>
      <c r="D109" t="s">
        <v>86</v>
      </c>
      <c r="E109">
        <v>7</v>
      </c>
      <c r="F109" s="8">
        <f>VLOOKUP(C109,Products!$A$2:$E$20,5,TRUE)</f>
        <v>3.5</v>
      </c>
      <c r="G109" s="8">
        <f t="shared" si="2"/>
        <v>24.5</v>
      </c>
      <c r="H109" s="8">
        <f>VLOOKUP(C109,Products!$A$2:$F$20,6,TRUE)</f>
        <v>0.54999999999999982</v>
      </c>
      <c r="I109" s="8">
        <f t="shared" si="3"/>
        <v>3.8499999999999988</v>
      </c>
      <c r="J109" s="42">
        <f>VLOOKUP(B109,Invoices!A:I,9,TRUE)</f>
        <v>2020</v>
      </c>
    </row>
    <row r="110" spans="1:10" x14ac:dyDescent="0.15">
      <c r="A110" t="s">
        <v>3470</v>
      </c>
      <c r="B110" t="s">
        <v>130</v>
      </c>
      <c r="C110" t="s">
        <v>90</v>
      </c>
      <c r="D110" t="s">
        <v>72</v>
      </c>
      <c r="E110">
        <v>1</v>
      </c>
      <c r="F110" s="8">
        <f>VLOOKUP(C110,Products!$A$2:$E$20,5,TRUE)</f>
        <v>8.9499999999999993</v>
      </c>
      <c r="G110" s="8">
        <f t="shared" si="2"/>
        <v>8.9499999999999993</v>
      </c>
      <c r="H110" s="8">
        <f>VLOOKUP(C110,Products!$A$2:$F$20,6,TRUE)</f>
        <v>5.6999999999999993</v>
      </c>
      <c r="I110" s="8">
        <f t="shared" si="3"/>
        <v>5.6999999999999993</v>
      </c>
      <c r="J110" s="42">
        <f>VLOOKUP(B110,Invoices!A:I,9,TRUE)</f>
        <v>2020</v>
      </c>
    </row>
    <row r="111" spans="1:10" x14ac:dyDescent="0.15">
      <c r="A111" t="s">
        <v>3471</v>
      </c>
      <c r="B111" t="s">
        <v>131</v>
      </c>
      <c r="C111" t="s">
        <v>89</v>
      </c>
      <c r="D111" t="s">
        <v>80</v>
      </c>
      <c r="E111">
        <v>50</v>
      </c>
      <c r="F111" s="8">
        <f>VLOOKUP(C111,Products!$A$2:$E$20,5,TRUE)</f>
        <v>15.95</v>
      </c>
      <c r="G111" s="8">
        <f t="shared" si="2"/>
        <v>797.5</v>
      </c>
      <c r="H111" s="8">
        <f>VLOOKUP(C111,Products!$A$2:$F$20,6,TRUE)</f>
        <v>6</v>
      </c>
      <c r="I111" s="8">
        <f t="shared" si="3"/>
        <v>300</v>
      </c>
      <c r="J111" s="42">
        <f>VLOOKUP(B111,Invoices!A:I,9,TRUE)</f>
        <v>2020</v>
      </c>
    </row>
    <row r="112" spans="1:10" x14ac:dyDescent="0.15">
      <c r="A112" t="s">
        <v>3472</v>
      </c>
      <c r="B112" t="s">
        <v>131</v>
      </c>
      <c r="C112" t="s">
        <v>90</v>
      </c>
      <c r="D112" t="s">
        <v>72</v>
      </c>
      <c r="E112">
        <v>1</v>
      </c>
      <c r="F112" s="8">
        <f>VLOOKUP(C112,Products!$A$2:$E$20,5,TRUE)</f>
        <v>8.9499999999999993</v>
      </c>
      <c r="G112" s="8">
        <f t="shared" si="2"/>
        <v>8.9499999999999993</v>
      </c>
      <c r="H112" s="8">
        <f>VLOOKUP(C112,Products!$A$2:$F$20,6,TRUE)</f>
        <v>5.6999999999999993</v>
      </c>
      <c r="I112" s="8">
        <f t="shared" si="3"/>
        <v>5.6999999999999993</v>
      </c>
      <c r="J112" s="42">
        <f>VLOOKUP(B112,Invoices!A:I,9,TRUE)</f>
        <v>2020</v>
      </c>
    </row>
    <row r="113" spans="1:10" x14ac:dyDescent="0.15">
      <c r="A113" t="s">
        <v>3473</v>
      </c>
      <c r="B113" t="s">
        <v>131</v>
      </c>
      <c r="C113" t="s">
        <v>99</v>
      </c>
      <c r="D113" t="s">
        <v>84</v>
      </c>
      <c r="E113">
        <v>1</v>
      </c>
      <c r="F113" s="8">
        <f>VLOOKUP(C113,Products!$A$2:$E$20,5,TRUE)</f>
        <v>3.5</v>
      </c>
      <c r="G113" s="8">
        <f t="shared" si="2"/>
        <v>3.5</v>
      </c>
      <c r="H113" s="8">
        <f>VLOOKUP(C113,Products!$A$2:$F$20,6,TRUE)</f>
        <v>0.54999999999999982</v>
      </c>
      <c r="I113" s="8">
        <f t="shared" si="3"/>
        <v>0.54999999999999982</v>
      </c>
      <c r="J113" s="42">
        <f>VLOOKUP(B113,Invoices!A:I,9,TRUE)</f>
        <v>2020</v>
      </c>
    </row>
    <row r="114" spans="1:10" x14ac:dyDescent="0.15">
      <c r="A114" t="s">
        <v>3474</v>
      </c>
      <c r="B114" t="s">
        <v>132</v>
      </c>
      <c r="C114" t="s">
        <v>96</v>
      </c>
      <c r="D114" t="s">
        <v>75</v>
      </c>
      <c r="E114">
        <v>1</v>
      </c>
      <c r="F114" s="8">
        <f>VLOOKUP(C114,Products!$A$2:$E$20,5,TRUE)</f>
        <v>79.95</v>
      </c>
      <c r="G114" s="8">
        <f t="shared" si="2"/>
        <v>79.95</v>
      </c>
      <c r="H114" s="8">
        <f>VLOOKUP(C114,Products!$A$2:$F$20,6,TRUE)</f>
        <v>27.950000000000003</v>
      </c>
      <c r="I114" s="8">
        <f t="shared" si="3"/>
        <v>27.950000000000003</v>
      </c>
      <c r="J114" s="42">
        <f>VLOOKUP(B114,Invoices!A:I,9,TRUE)</f>
        <v>2020</v>
      </c>
    </row>
    <row r="115" spans="1:10" x14ac:dyDescent="0.15">
      <c r="A115" t="s">
        <v>3475</v>
      </c>
      <c r="B115" t="s">
        <v>132</v>
      </c>
      <c r="C115" t="s">
        <v>100</v>
      </c>
      <c r="D115" t="s">
        <v>78</v>
      </c>
      <c r="E115">
        <v>1</v>
      </c>
      <c r="F115" s="8">
        <f>VLOOKUP(C115,Products!$A$2:$E$20,5,TRUE)</f>
        <v>49.95</v>
      </c>
      <c r="G115" s="8">
        <f t="shared" si="2"/>
        <v>49.95</v>
      </c>
      <c r="H115" s="8">
        <f>VLOOKUP(C115,Products!$A$2:$F$20,6,TRUE)</f>
        <v>19.950000000000003</v>
      </c>
      <c r="I115" s="8">
        <f t="shared" si="3"/>
        <v>19.950000000000003</v>
      </c>
      <c r="J115" s="42">
        <f>VLOOKUP(B115,Invoices!A:I,9,TRUE)</f>
        <v>2020</v>
      </c>
    </row>
    <row r="116" spans="1:10" x14ac:dyDescent="0.15">
      <c r="A116" t="s">
        <v>3476</v>
      </c>
      <c r="B116" t="s">
        <v>132</v>
      </c>
      <c r="C116" t="s">
        <v>102</v>
      </c>
      <c r="D116" t="s">
        <v>83</v>
      </c>
      <c r="E116">
        <v>9</v>
      </c>
      <c r="F116" s="8">
        <f>VLOOKUP(C116,Products!$A$2:$E$20,5,TRUE)</f>
        <v>29.95</v>
      </c>
      <c r="G116" s="8">
        <f t="shared" si="2"/>
        <v>269.55</v>
      </c>
      <c r="H116" s="8">
        <f>VLOOKUP(C116,Products!$A$2:$F$20,6,TRUE)</f>
        <v>15</v>
      </c>
      <c r="I116" s="8">
        <f t="shared" si="3"/>
        <v>135</v>
      </c>
      <c r="J116" s="42">
        <f>VLOOKUP(B116,Invoices!A:I,9,TRUE)</f>
        <v>2020</v>
      </c>
    </row>
    <row r="117" spans="1:10" x14ac:dyDescent="0.15">
      <c r="A117" t="s">
        <v>3477</v>
      </c>
      <c r="B117" t="s">
        <v>132</v>
      </c>
      <c r="C117" t="s">
        <v>89</v>
      </c>
      <c r="D117" t="s">
        <v>80</v>
      </c>
      <c r="E117">
        <v>3</v>
      </c>
      <c r="F117" s="8">
        <f>VLOOKUP(C117,Products!$A$2:$E$20,5,TRUE)</f>
        <v>15.95</v>
      </c>
      <c r="G117" s="8">
        <f t="shared" si="2"/>
        <v>47.849999999999994</v>
      </c>
      <c r="H117" s="8">
        <f>VLOOKUP(C117,Products!$A$2:$F$20,6,TRUE)</f>
        <v>6</v>
      </c>
      <c r="I117" s="8">
        <f t="shared" si="3"/>
        <v>18</v>
      </c>
      <c r="J117" s="42">
        <f>VLOOKUP(B117,Invoices!A:I,9,TRUE)</f>
        <v>2020</v>
      </c>
    </row>
    <row r="118" spans="1:10" x14ac:dyDescent="0.15">
      <c r="A118" t="s">
        <v>3478</v>
      </c>
      <c r="B118" t="s">
        <v>132</v>
      </c>
      <c r="C118" t="s">
        <v>101</v>
      </c>
      <c r="D118" t="s">
        <v>69</v>
      </c>
      <c r="E118">
        <v>5</v>
      </c>
      <c r="F118" s="8">
        <f>VLOOKUP(C118,Products!$A$2:$E$20,5,TRUE)</f>
        <v>129.94999999999999</v>
      </c>
      <c r="G118" s="8">
        <f t="shared" si="2"/>
        <v>649.75</v>
      </c>
      <c r="H118" s="8">
        <f>VLOOKUP(C118,Products!$A$2:$F$20,6,TRUE)</f>
        <v>40.449999999999989</v>
      </c>
      <c r="I118" s="8">
        <f t="shared" si="3"/>
        <v>202.24999999999994</v>
      </c>
      <c r="J118" s="42">
        <f>VLOOKUP(B118,Invoices!A:I,9,TRUE)</f>
        <v>2020</v>
      </c>
    </row>
    <row r="119" spans="1:10" x14ac:dyDescent="0.15">
      <c r="A119" t="s">
        <v>3479</v>
      </c>
      <c r="B119" t="s">
        <v>132</v>
      </c>
      <c r="C119" t="s">
        <v>91</v>
      </c>
      <c r="D119" t="s">
        <v>70</v>
      </c>
      <c r="E119">
        <v>1</v>
      </c>
      <c r="F119" s="8">
        <f>VLOOKUP(C119,Products!$A$2:$E$20,5,TRUE)</f>
        <v>49.95</v>
      </c>
      <c r="G119" s="8">
        <f t="shared" si="2"/>
        <v>49.95</v>
      </c>
      <c r="H119" s="8">
        <f>VLOOKUP(C119,Products!$A$2:$F$20,6,TRUE)</f>
        <v>21.200000000000003</v>
      </c>
      <c r="I119" s="8">
        <f t="shared" si="3"/>
        <v>21.200000000000003</v>
      </c>
      <c r="J119" s="42">
        <f>VLOOKUP(B119,Invoices!A:I,9,TRUE)</f>
        <v>2020</v>
      </c>
    </row>
    <row r="120" spans="1:10" x14ac:dyDescent="0.15">
      <c r="A120" t="s">
        <v>3480</v>
      </c>
      <c r="B120" t="s">
        <v>132</v>
      </c>
      <c r="C120" t="s">
        <v>94</v>
      </c>
      <c r="D120" t="s">
        <v>86</v>
      </c>
      <c r="E120">
        <v>6</v>
      </c>
      <c r="F120" s="8">
        <f>VLOOKUP(C120,Products!$A$2:$E$20,5,TRUE)</f>
        <v>3.5</v>
      </c>
      <c r="G120" s="8">
        <f t="shared" si="2"/>
        <v>21</v>
      </c>
      <c r="H120" s="8">
        <f>VLOOKUP(C120,Products!$A$2:$F$20,6,TRUE)</f>
        <v>0.54999999999999982</v>
      </c>
      <c r="I120" s="8">
        <f t="shared" si="3"/>
        <v>3.2999999999999989</v>
      </c>
      <c r="J120" s="42">
        <f>VLOOKUP(B120,Invoices!A:I,9,TRUE)</f>
        <v>2020</v>
      </c>
    </row>
    <row r="121" spans="1:10" x14ac:dyDescent="0.15">
      <c r="A121" t="s">
        <v>3481</v>
      </c>
      <c r="B121" t="s">
        <v>133</v>
      </c>
      <c r="C121" t="s">
        <v>98</v>
      </c>
      <c r="D121" t="s">
        <v>79</v>
      </c>
      <c r="E121">
        <v>5</v>
      </c>
      <c r="F121" s="8">
        <f>VLOOKUP(C121,Products!$A$2:$E$20,5,TRUE)</f>
        <v>14.95</v>
      </c>
      <c r="G121" s="8">
        <f t="shared" si="2"/>
        <v>74.75</v>
      </c>
      <c r="H121" s="8">
        <f>VLOOKUP(C121,Products!$A$2:$F$20,6,TRUE)</f>
        <v>3.0499999999999989</v>
      </c>
      <c r="I121" s="8">
        <f t="shared" si="3"/>
        <v>15.249999999999995</v>
      </c>
      <c r="J121" s="42">
        <f>VLOOKUP(B121,Invoices!A:I,9,TRUE)</f>
        <v>2020</v>
      </c>
    </row>
    <row r="122" spans="1:10" x14ac:dyDescent="0.15">
      <c r="A122" t="s">
        <v>3482</v>
      </c>
      <c r="B122" t="s">
        <v>134</v>
      </c>
      <c r="C122" t="s">
        <v>105</v>
      </c>
      <c r="D122" t="s">
        <v>81</v>
      </c>
      <c r="E122">
        <v>3</v>
      </c>
      <c r="F122" s="8">
        <f>VLOOKUP(C122,Products!$A$2:$E$20,5,TRUE)</f>
        <v>8.9499999999999993</v>
      </c>
      <c r="G122" s="8">
        <f t="shared" si="2"/>
        <v>26.849999999999998</v>
      </c>
      <c r="H122" s="8">
        <f>VLOOKUP(C122,Products!$A$2:$F$20,6,TRUE)</f>
        <v>3.1999999999999993</v>
      </c>
      <c r="I122" s="8">
        <f t="shared" si="3"/>
        <v>9.5999999999999979</v>
      </c>
      <c r="J122" s="42">
        <f>VLOOKUP(B122,Invoices!A:I,9,TRUE)</f>
        <v>2020</v>
      </c>
    </row>
    <row r="123" spans="1:10" x14ac:dyDescent="0.15">
      <c r="A123" t="s">
        <v>3483</v>
      </c>
      <c r="B123" t="s">
        <v>134</v>
      </c>
      <c r="C123" t="s">
        <v>95</v>
      </c>
      <c r="D123" t="s">
        <v>73</v>
      </c>
      <c r="E123">
        <v>5</v>
      </c>
      <c r="F123" s="8">
        <f>VLOOKUP(C123,Products!$A$2:$E$20,5,TRUE)</f>
        <v>12.95</v>
      </c>
      <c r="G123" s="8">
        <f t="shared" si="2"/>
        <v>64.75</v>
      </c>
      <c r="H123" s="8">
        <f>VLOOKUP(C123,Products!$A$2:$F$20,6,TRUE)</f>
        <v>4.1999999999999993</v>
      </c>
      <c r="I123" s="8">
        <f t="shared" si="3"/>
        <v>20.999999999999996</v>
      </c>
      <c r="J123" s="42">
        <f>VLOOKUP(B123,Invoices!A:I,9,TRUE)</f>
        <v>2020</v>
      </c>
    </row>
    <row r="124" spans="1:10" x14ac:dyDescent="0.15">
      <c r="A124" t="s">
        <v>3484</v>
      </c>
      <c r="B124" t="s">
        <v>134</v>
      </c>
      <c r="C124" t="s">
        <v>102</v>
      </c>
      <c r="D124" t="s">
        <v>83</v>
      </c>
      <c r="E124">
        <v>1</v>
      </c>
      <c r="F124" s="8">
        <f>VLOOKUP(C124,Products!$A$2:$E$20,5,TRUE)</f>
        <v>29.95</v>
      </c>
      <c r="G124" s="8">
        <f t="shared" si="2"/>
        <v>29.95</v>
      </c>
      <c r="H124" s="8">
        <f>VLOOKUP(C124,Products!$A$2:$F$20,6,TRUE)</f>
        <v>15</v>
      </c>
      <c r="I124" s="8">
        <f t="shared" si="3"/>
        <v>15</v>
      </c>
      <c r="J124" s="42">
        <f>VLOOKUP(B124,Invoices!A:I,9,TRUE)</f>
        <v>2020</v>
      </c>
    </row>
    <row r="125" spans="1:10" x14ac:dyDescent="0.15">
      <c r="A125" t="s">
        <v>3485</v>
      </c>
      <c r="B125" t="s">
        <v>134</v>
      </c>
      <c r="C125" t="s">
        <v>87</v>
      </c>
      <c r="D125" t="s">
        <v>68</v>
      </c>
      <c r="E125">
        <v>1</v>
      </c>
      <c r="F125" s="8">
        <f>VLOOKUP(C125,Products!$A$2:$E$20,5,TRUE)</f>
        <v>19.95</v>
      </c>
      <c r="G125" s="8">
        <f t="shared" si="2"/>
        <v>19.95</v>
      </c>
      <c r="H125" s="8">
        <f>VLOOKUP(C125,Products!$A$2:$F$20,6,TRUE)</f>
        <v>7.4499999999999993</v>
      </c>
      <c r="I125" s="8">
        <f t="shared" si="3"/>
        <v>7.4499999999999993</v>
      </c>
      <c r="J125" s="42">
        <f>VLOOKUP(B125,Invoices!A:I,9,TRUE)</f>
        <v>2020</v>
      </c>
    </row>
    <row r="126" spans="1:10" x14ac:dyDescent="0.15">
      <c r="A126" t="s">
        <v>3486</v>
      </c>
      <c r="B126" t="s">
        <v>135</v>
      </c>
      <c r="C126" t="s">
        <v>101</v>
      </c>
      <c r="D126" t="s">
        <v>69</v>
      </c>
      <c r="E126">
        <v>100</v>
      </c>
      <c r="F126" s="8">
        <f>VLOOKUP(C126,Products!$A$2:$E$20,5,TRUE)</f>
        <v>129.94999999999999</v>
      </c>
      <c r="G126" s="8">
        <f t="shared" si="2"/>
        <v>12994.999999999998</v>
      </c>
      <c r="H126" s="8">
        <f>VLOOKUP(C126,Products!$A$2:$F$20,6,TRUE)</f>
        <v>40.449999999999989</v>
      </c>
      <c r="I126" s="8">
        <f t="shared" si="3"/>
        <v>4044.9999999999991</v>
      </c>
      <c r="J126" s="42">
        <f>VLOOKUP(B126,Invoices!A:I,9,TRUE)</f>
        <v>2020</v>
      </c>
    </row>
    <row r="127" spans="1:10" x14ac:dyDescent="0.15">
      <c r="A127" t="s">
        <v>3487</v>
      </c>
      <c r="B127" t="s">
        <v>135</v>
      </c>
      <c r="C127" t="s">
        <v>94</v>
      </c>
      <c r="D127" t="s">
        <v>86</v>
      </c>
      <c r="E127">
        <v>2</v>
      </c>
      <c r="F127" s="8">
        <f>VLOOKUP(C127,Products!$A$2:$E$20,5,TRUE)</f>
        <v>3.5</v>
      </c>
      <c r="G127" s="8">
        <f t="shared" si="2"/>
        <v>7</v>
      </c>
      <c r="H127" s="8">
        <f>VLOOKUP(C127,Products!$A$2:$F$20,6,TRUE)</f>
        <v>0.54999999999999982</v>
      </c>
      <c r="I127" s="8">
        <f t="shared" si="3"/>
        <v>1.0999999999999996</v>
      </c>
      <c r="J127" s="42">
        <f>VLOOKUP(B127,Invoices!A:I,9,TRUE)</f>
        <v>2020</v>
      </c>
    </row>
    <row r="128" spans="1:10" x14ac:dyDescent="0.15">
      <c r="A128" t="s">
        <v>3488</v>
      </c>
      <c r="B128" t="s">
        <v>135</v>
      </c>
      <c r="C128" t="s">
        <v>88</v>
      </c>
      <c r="D128" t="s">
        <v>85</v>
      </c>
      <c r="E128">
        <v>3</v>
      </c>
      <c r="F128" s="8">
        <f>VLOOKUP(C128,Products!$A$2:$E$20,5,TRUE)</f>
        <v>8.9499999999999993</v>
      </c>
      <c r="G128" s="8">
        <f t="shared" si="2"/>
        <v>26.849999999999998</v>
      </c>
      <c r="H128" s="8">
        <f>VLOOKUP(C128,Products!$A$2:$F$20,6,TRUE)</f>
        <v>5.6999999999999993</v>
      </c>
      <c r="I128" s="8">
        <f t="shared" si="3"/>
        <v>17.099999999999998</v>
      </c>
      <c r="J128" s="42">
        <f>VLOOKUP(B128,Invoices!A:I,9,TRUE)</f>
        <v>2020</v>
      </c>
    </row>
    <row r="129" spans="1:10" x14ac:dyDescent="0.15">
      <c r="A129" t="s">
        <v>3489</v>
      </c>
      <c r="B129" t="s">
        <v>135</v>
      </c>
      <c r="C129" t="s">
        <v>98</v>
      </c>
      <c r="D129" t="s">
        <v>79</v>
      </c>
      <c r="E129">
        <v>1</v>
      </c>
      <c r="F129" s="8">
        <f>VLOOKUP(C129,Products!$A$2:$E$20,5,TRUE)</f>
        <v>14.95</v>
      </c>
      <c r="G129" s="8">
        <f t="shared" si="2"/>
        <v>14.95</v>
      </c>
      <c r="H129" s="8">
        <f>VLOOKUP(C129,Products!$A$2:$F$20,6,TRUE)</f>
        <v>3.0499999999999989</v>
      </c>
      <c r="I129" s="8">
        <f t="shared" si="3"/>
        <v>3.0499999999999989</v>
      </c>
      <c r="J129" s="42">
        <f>VLOOKUP(B129,Invoices!A:I,9,TRUE)</f>
        <v>2020</v>
      </c>
    </row>
    <row r="130" spans="1:10" x14ac:dyDescent="0.15">
      <c r="A130" t="s">
        <v>3490</v>
      </c>
      <c r="B130" t="s">
        <v>135</v>
      </c>
      <c r="C130" t="s">
        <v>103</v>
      </c>
      <c r="D130" t="s">
        <v>77</v>
      </c>
      <c r="E130">
        <v>25</v>
      </c>
      <c r="F130" s="8">
        <f>VLOOKUP(C130,Products!$A$2:$E$20,5,TRUE)</f>
        <v>8.9499999999999993</v>
      </c>
      <c r="G130" s="8">
        <f t="shared" si="2"/>
        <v>223.74999999999997</v>
      </c>
      <c r="H130" s="8">
        <f>VLOOKUP(C130,Products!$A$2:$F$20,6,TRUE)</f>
        <v>3.1999999999999993</v>
      </c>
      <c r="I130" s="8">
        <f t="shared" si="3"/>
        <v>79.999999999999986</v>
      </c>
      <c r="J130" s="42">
        <f>VLOOKUP(B130,Invoices!A:I,9,TRUE)</f>
        <v>2020</v>
      </c>
    </row>
    <row r="131" spans="1:10" x14ac:dyDescent="0.15">
      <c r="A131" t="s">
        <v>3491</v>
      </c>
      <c r="B131" t="s">
        <v>135</v>
      </c>
      <c r="C131" t="s">
        <v>104</v>
      </c>
      <c r="D131" t="s">
        <v>71</v>
      </c>
      <c r="E131">
        <v>12</v>
      </c>
      <c r="F131" s="8">
        <f>VLOOKUP(C131,Products!$A$2:$E$20,5,TRUE)</f>
        <v>2.95</v>
      </c>
      <c r="G131" s="8">
        <f t="shared" ref="G131:G194" si="4">F131*E131</f>
        <v>35.400000000000006</v>
      </c>
      <c r="H131" s="8">
        <f>VLOOKUP(C131,Products!$A$2:$F$20,6,TRUE)</f>
        <v>1.1500000000000001</v>
      </c>
      <c r="I131" s="8">
        <f t="shared" ref="I131:I194" si="5">H131*E131</f>
        <v>13.8</v>
      </c>
      <c r="J131" s="42">
        <f>VLOOKUP(B131,Invoices!A:I,9,TRUE)</f>
        <v>2020</v>
      </c>
    </row>
    <row r="132" spans="1:10" x14ac:dyDescent="0.15">
      <c r="A132" t="s">
        <v>3492</v>
      </c>
      <c r="B132" t="s">
        <v>136</v>
      </c>
      <c r="C132" t="s">
        <v>96</v>
      </c>
      <c r="D132" t="s">
        <v>75</v>
      </c>
      <c r="E132">
        <v>3</v>
      </c>
      <c r="F132" s="8">
        <f>VLOOKUP(C132,Products!$A$2:$E$20,5,TRUE)</f>
        <v>79.95</v>
      </c>
      <c r="G132" s="8">
        <f t="shared" si="4"/>
        <v>239.85000000000002</v>
      </c>
      <c r="H132" s="8">
        <f>VLOOKUP(C132,Products!$A$2:$F$20,6,TRUE)</f>
        <v>27.950000000000003</v>
      </c>
      <c r="I132" s="8">
        <f t="shared" si="5"/>
        <v>83.850000000000009</v>
      </c>
      <c r="J132" s="42">
        <f>VLOOKUP(B132,Invoices!A:I,9,TRUE)</f>
        <v>2020</v>
      </c>
    </row>
    <row r="133" spans="1:10" x14ac:dyDescent="0.15">
      <c r="A133" t="s">
        <v>3493</v>
      </c>
      <c r="B133" t="s">
        <v>137</v>
      </c>
      <c r="C133" t="s">
        <v>104</v>
      </c>
      <c r="D133" t="s">
        <v>71</v>
      </c>
      <c r="E133">
        <v>12</v>
      </c>
      <c r="F133" s="8">
        <f>VLOOKUP(C133,Products!$A$2:$E$20,5,TRUE)</f>
        <v>2.95</v>
      </c>
      <c r="G133" s="8">
        <f t="shared" si="4"/>
        <v>35.400000000000006</v>
      </c>
      <c r="H133" s="8">
        <f>VLOOKUP(C133,Products!$A$2:$F$20,6,TRUE)</f>
        <v>1.1500000000000001</v>
      </c>
      <c r="I133" s="8">
        <f t="shared" si="5"/>
        <v>13.8</v>
      </c>
      <c r="J133" s="42">
        <f>VLOOKUP(B133,Invoices!A:I,9,TRUE)</f>
        <v>2020</v>
      </c>
    </row>
    <row r="134" spans="1:10" x14ac:dyDescent="0.15">
      <c r="A134" t="s">
        <v>3494</v>
      </c>
      <c r="B134" t="s">
        <v>138</v>
      </c>
      <c r="C134" t="s">
        <v>103</v>
      </c>
      <c r="D134" t="s">
        <v>77</v>
      </c>
      <c r="E134">
        <v>1</v>
      </c>
      <c r="F134" s="8">
        <f>VLOOKUP(C134,Products!$A$2:$E$20,5,TRUE)</f>
        <v>8.9499999999999993</v>
      </c>
      <c r="G134" s="8">
        <f t="shared" si="4"/>
        <v>8.9499999999999993</v>
      </c>
      <c r="H134" s="8">
        <f>VLOOKUP(C134,Products!$A$2:$F$20,6,TRUE)</f>
        <v>3.1999999999999993</v>
      </c>
      <c r="I134" s="8">
        <f t="shared" si="5"/>
        <v>3.1999999999999993</v>
      </c>
      <c r="J134" s="42">
        <f>VLOOKUP(B134,Invoices!A:I,9,TRUE)</f>
        <v>2020</v>
      </c>
    </row>
    <row r="135" spans="1:10" x14ac:dyDescent="0.15">
      <c r="A135" t="s">
        <v>3495</v>
      </c>
      <c r="B135" t="s">
        <v>138</v>
      </c>
      <c r="C135" t="s">
        <v>96</v>
      </c>
      <c r="D135" t="s">
        <v>75</v>
      </c>
      <c r="E135">
        <v>24</v>
      </c>
      <c r="F135" s="8">
        <f>VLOOKUP(C135,Products!$A$2:$E$20,5,TRUE)</f>
        <v>79.95</v>
      </c>
      <c r="G135" s="8">
        <f t="shared" si="4"/>
        <v>1918.8000000000002</v>
      </c>
      <c r="H135" s="8">
        <f>VLOOKUP(C135,Products!$A$2:$F$20,6,TRUE)</f>
        <v>27.950000000000003</v>
      </c>
      <c r="I135" s="8">
        <f t="shared" si="5"/>
        <v>670.80000000000007</v>
      </c>
      <c r="J135" s="42">
        <f>VLOOKUP(B135,Invoices!A:I,9,TRUE)</f>
        <v>2020</v>
      </c>
    </row>
    <row r="136" spans="1:10" x14ac:dyDescent="0.15">
      <c r="A136" t="s">
        <v>3496</v>
      </c>
      <c r="B136" t="s">
        <v>138</v>
      </c>
      <c r="C136" t="s">
        <v>104</v>
      </c>
      <c r="D136" t="s">
        <v>71</v>
      </c>
      <c r="E136">
        <v>10</v>
      </c>
      <c r="F136" s="8">
        <f>VLOOKUP(C136,Products!$A$2:$E$20,5,TRUE)</f>
        <v>2.95</v>
      </c>
      <c r="G136" s="8">
        <f t="shared" si="4"/>
        <v>29.5</v>
      </c>
      <c r="H136" s="8">
        <f>VLOOKUP(C136,Products!$A$2:$F$20,6,TRUE)</f>
        <v>1.1500000000000001</v>
      </c>
      <c r="I136" s="8">
        <f t="shared" si="5"/>
        <v>11.500000000000002</v>
      </c>
      <c r="J136" s="42">
        <f>VLOOKUP(B136,Invoices!A:I,9,TRUE)</f>
        <v>2020</v>
      </c>
    </row>
    <row r="137" spans="1:10" x14ac:dyDescent="0.15">
      <c r="A137" t="s">
        <v>3497</v>
      </c>
      <c r="B137" t="s">
        <v>138</v>
      </c>
      <c r="C137" t="s">
        <v>105</v>
      </c>
      <c r="D137" t="s">
        <v>81</v>
      </c>
      <c r="E137">
        <v>2</v>
      </c>
      <c r="F137" s="8">
        <f>VLOOKUP(C137,Products!$A$2:$E$20,5,TRUE)</f>
        <v>8.9499999999999993</v>
      </c>
      <c r="G137" s="8">
        <f t="shared" si="4"/>
        <v>17.899999999999999</v>
      </c>
      <c r="H137" s="8">
        <f>VLOOKUP(C137,Products!$A$2:$F$20,6,TRUE)</f>
        <v>3.1999999999999993</v>
      </c>
      <c r="I137" s="8">
        <f t="shared" si="5"/>
        <v>6.3999999999999986</v>
      </c>
      <c r="J137" s="42">
        <f>VLOOKUP(B137,Invoices!A:I,9,TRUE)</f>
        <v>2020</v>
      </c>
    </row>
    <row r="138" spans="1:10" x14ac:dyDescent="0.15">
      <c r="A138" t="s">
        <v>3498</v>
      </c>
      <c r="B138" t="s">
        <v>139</v>
      </c>
      <c r="C138" t="s">
        <v>94</v>
      </c>
      <c r="D138" t="s">
        <v>86</v>
      </c>
      <c r="E138">
        <v>1</v>
      </c>
      <c r="F138" s="8">
        <f>VLOOKUP(C138,Products!$A$2:$E$20,5,TRUE)</f>
        <v>3.5</v>
      </c>
      <c r="G138" s="8">
        <f t="shared" si="4"/>
        <v>3.5</v>
      </c>
      <c r="H138" s="8">
        <f>VLOOKUP(C138,Products!$A$2:$F$20,6,TRUE)</f>
        <v>0.54999999999999982</v>
      </c>
      <c r="I138" s="8">
        <f t="shared" si="5"/>
        <v>0.54999999999999982</v>
      </c>
      <c r="J138" s="42">
        <f>VLOOKUP(B138,Invoices!A:I,9,TRUE)</f>
        <v>2020</v>
      </c>
    </row>
    <row r="139" spans="1:10" x14ac:dyDescent="0.15">
      <c r="A139" t="s">
        <v>3499</v>
      </c>
      <c r="B139" t="s">
        <v>139</v>
      </c>
      <c r="C139" t="s">
        <v>96</v>
      </c>
      <c r="D139" t="s">
        <v>75</v>
      </c>
      <c r="E139">
        <v>5</v>
      </c>
      <c r="F139" s="8">
        <f>VLOOKUP(C139,Products!$A$2:$E$20,5,TRUE)</f>
        <v>79.95</v>
      </c>
      <c r="G139" s="8">
        <f t="shared" si="4"/>
        <v>399.75</v>
      </c>
      <c r="H139" s="8">
        <f>VLOOKUP(C139,Products!$A$2:$F$20,6,TRUE)</f>
        <v>27.950000000000003</v>
      </c>
      <c r="I139" s="8">
        <f t="shared" si="5"/>
        <v>139.75</v>
      </c>
      <c r="J139" s="42">
        <f>VLOOKUP(B139,Invoices!A:I,9,TRUE)</f>
        <v>2020</v>
      </c>
    </row>
    <row r="140" spans="1:10" x14ac:dyDescent="0.15">
      <c r="A140" t="s">
        <v>3500</v>
      </c>
      <c r="B140" t="s">
        <v>140</v>
      </c>
      <c r="C140" t="s">
        <v>94</v>
      </c>
      <c r="D140" t="s">
        <v>86</v>
      </c>
      <c r="E140">
        <v>1</v>
      </c>
      <c r="F140" s="8">
        <f>VLOOKUP(C140,Products!$A$2:$E$20,5,TRUE)</f>
        <v>3.5</v>
      </c>
      <c r="G140" s="8">
        <f t="shared" si="4"/>
        <v>3.5</v>
      </c>
      <c r="H140" s="8">
        <f>VLOOKUP(C140,Products!$A$2:$F$20,6,TRUE)</f>
        <v>0.54999999999999982</v>
      </c>
      <c r="I140" s="8">
        <f t="shared" si="5"/>
        <v>0.54999999999999982</v>
      </c>
      <c r="J140" s="42">
        <f>VLOOKUP(B140,Invoices!A:I,9,TRUE)</f>
        <v>2020</v>
      </c>
    </row>
    <row r="141" spans="1:10" x14ac:dyDescent="0.15">
      <c r="A141" t="s">
        <v>3501</v>
      </c>
      <c r="B141" t="s">
        <v>140</v>
      </c>
      <c r="C141" t="s">
        <v>96</v>
      </c>
      <c r="D141" t="s">
        <v>75</v>
      </c>
      <c r="E141">
        <v>1</v>
      </c>
      <c r="F141" s="8">
        <f>VLOOKUP(C141,Products!$A$2:$E$20,5,TRUE)</f>
        <v>79.95</v>
      </c>
      <c r="G141" s="8">
        <f t="shared" si="4"/>
        <v>79.95</v>
      </c>
      <c r="H141" s="8">
        <f>VLOOKUP(C141,Products!$A$2:$F$20,6,TRUE)</f>
        <v>27.950000000000003</v>
      </c>
      <c r="I141" s="8">
        <f t="shared" si="5"/>
        <v>27.950000000000003</v>
      </c>
      <c r="J141" s="42">
        <f>VLOOKUP(B141,Invoices!A:I,9,TRUE)</f>
        <v>2020</v>
      </c>
    </row>
    <row r="142" spans="1:10" x14ac:dyDescent="0.15">
      <c r="A142" t="s">
        <v>3502</v>
      </c>
      <c r="B142" t="s">
        <v>141</v>
      </c>
      <c r="C142" t="s">
        <v>104</v>
      </c>
      <c r="D142" t="s">
        <v>71</v>
      </c>
      <c r="E142">
        <v>7</v>
      </c>
      <c r="F142" s="8">
        <f>VLOOKUP(C142,Products!$A$2:$E$20,5,TRUE)</f>
        <v>2.95</v>
      </c>
      <c r="G142" s="8">
        <f t="shared" si="4"/>
        <v>20.650000000000002</v>
      </c>
      <c r="H142" s="8">
        <f>VLOOKUP(C142,Products!$A$2:$F$20,6,TRUE)</f>
        <v>1.1500000000000001</v>
      </c>
      <c r="I142" s="8">
        <f t="shared" si="5"/>
        <v>8.0500000000000007</v>
      </c>
      <c r="J142" s="42">
        <f>VLOOKUP(B142,Invoices!A:I,9,TRUE)</f>
        <v>2020</v>
      </c>
    </row>
    <row r="143" spans="1:10" x14ac:dyDescent="0.15">
      <c r="A143" t="s">
        <v>3503</v>
      </c>
      <c r="B143" t="s">
        <v>141</v>
      </c>
      <c r="C143" t="s">
        <v>90</v>
      </c>
      <c r="D143" t="s">
        <v>72</v>
      </c>
      <c r="E143">
        <v>2</v>
      </c>
      <c r="F143" s="8">
        <f>VLOOKUP(C143,Products!$A$2:$E$20,5,TRUE)</f>
        <v>8.9499999999999993</v>
      </c>
      <c r="G143" s="8">
        <f t="shared" si="4"/>
        <v>17.899999999999999</v>
      </c>
      <c r="H143" s="8">
        <f>VLOOKUP(C143,Products!$A$2:$F$20,6,TRUE)</f>
        <v>5.6999999999999993</v>
      </c>
      <c r="I143" s="8">
        <f t="shared" si="5"/>
        <v>11.399999999999999</v>
      </c>
      <c r="J143" s="42">
        <f>VLOOKUP(B143,Invoices!A:I,9,TRUE)</f>
        <v>2020</v>
      </c>
    </row>
    <row r="144" spans="1:10" x14ac:dyDescent="0.15">
      <c r="A144" t="s">
        <v>3504</v>
      </c>
      <c r="B144" t="s">
        <v>141</v>
      </c>
      <c r="C144" t="s">
        <v>88</v>
      </c>
      <c r="D144" t="s">
        <v>85</v>
      </c>
      <c r="E144">
        <v>1</v>
      </c>
      <c r="F144" s="8">
        <f>VLOOKUP(C144,Products!$A$2:$E$20,5,TRUE)</f>
        <v>8.9499999999999993</v>
      </c>
      <c r="G144" s="8">
        <f t="shared" si="4"/>
        <v>8.9499999999999993</v>
      </c>
      <c r="H144" s="8">
        <f>VLOOKUP(C144,Products!$A$2:$F$20,6,TRUE)</f>
        <v>5.6999999999999993</v>
      </c>
      <c r="I144" s="8">
        <f t="shared" si="5"/>
        <v>5.6999999999999993</v>
      </c>
      <c r="J144" s="42">
        <f>VLOOKUP(B144,Invoices!A:I,9,TRUE)</f>
        <v>2020</v>
      </c>
    </row>
    <row r="145" spans="1:10" x14ac:dyDescent="0.15">
      <c r="A145" t="s">
        <v>3505</v>
      </c>
      <c r="B145" t="s">
        <v>142</v>
      </c>
      <c r="C145" t="s">
        <v>94</v>
      </c>
      <c r="D145" t="s">
        <v>86</v>
      </c>
      <c r="E145">
        <v>2</v>
      </c>
      <c r="F145" s="8">
        <f>VLOOKUP(C145,Products!$A$2:$E$20,5,TRUE)</f>
        <v>3.5</v>
      </c>
      <c r="G145" s="8">
        <f t="shared" si="4"/>
        <v>7</v>
      </c>
      <c r="H145" s="8">
        <f>VLOOKUP(C145,Products!$A$2:$F$20,6,TRUE)</f>
        <v>0.54999999999999982</v>
      </c>
      <c r="I145" s="8">
        <f t="shared" si="5"/>
        <v>1.0999999999999996</v>
      </c>
      <c r="J145" s="42">
        <f>VLOOKUP(B145,Invoices!A:I,9,TRUE)</f>
        <v>2020</v>
      </c>
    </row>
    <row r="146" spans="1:10" x14ac:dyDescent="0.15">
      <c r="A146" t="s">
        <v>3506</v>
      </c>
      <c r="B146" t="s">
        <v>142</v>
      </c>
      <c r="C146" t="s">
        <v>92</v>
      </c>
      <c r="D146" t="s">
        <v>82</v>
      </c>
      <c r="E146">
        <v>24</v>
      </c>
      <c r="F146" s="8">
        <f>VLOOKUP(C146,Products!$A$2:$E$20,5,TRUE)</f>
        <v>19.95</v>
      </c>
      <c r="G146" s="8">
        <f t="shared" si="4"/>
        <v>478.79999999999995</v>
      </c>
      <c r="H146" s="8">
        <f>VLOOKUP(C146,Products!$A$2:$F$20,6,TRUE)</f>
        <v>7.4499999999999993</v>
      </c>
      <c r="I146" s="8">
        <f t="shared" si="5"/>
        <v>178.79999999999998</v>
      </c>
      <c r="J146" s="42">
        <f>VLOOKUP(B146,Invoices!A:I,9,TRUE)</f>
        <v>2020</v>
      </c>
    </row>
    <row r="147" spans="1:10" x14ac:dyDescent="0.15">
      <c r="A147" t="s">
        <v>3507</v>
      </c>
      <c r="B147" t="s">
        <v>142</v>
      </c>
      <c r="C147" t="s">
        <v>105</v>
      </c>
      <c r="D147" t="s">
        <v>81</v>
      </c>
      <c r="E147">
        <v>3</v>
      </c>
      <c r="F147" s="8">
        <f>VLOOKUP(C147,Products!$A$2:$E$20,5,TRUE)</f>
        <v>8.9499999999999993</v>
      </c>
      <c r="G147" s="8">
        <f t="shared" si="4"/>
        <v>26.849999999999998</v>
      </c>
      <c r="H147" s="8">
        <f>VLOOKUP(C147,Products!$A$2:$F$20,6,TRUE)</f>
        <v>3.1999999999999993</v>
      </c>
      <c r="I147" s="8">
        <f t="shared" si="5"/>
        <v>9.5999999999999979</v>
      </c>
      <c r="J147" s="42">
        <f>VLOOKUP(B147,Invoices!A:I,9,TRUE)</f>
        <v>2020</v>
      </c>
    </row>
    <row r="148" spans="1:10" x14ac:dyDescent="0.15">
      <c r="A148" t="s">
        <v>3508</v>
      </c>
      <c r="B148" t="s">
        <v>142</v>
      </c>
      <c r="C148" t="s">
        <v>103</v>
      </c>
      <c r="D148" t="s">
        <v>77</v>
      </c>
      <c r="E148">
        <v>25</v>
      </c>
      <c r="F148" s="8">
        <f>VLOOKUP(C148,Products!$A$2:$E$20,5,TRUE)</f>
        <v>8.9499999999999993</v>
      </c>
      <c r="G148" s="8">
        <f t="shared" si="4"/>
        <v>223.74999999999997</v>
      </c>
      <c r="H148" s="8">
        <f>VLOOKUP(C148,Products!$A$2:$F$20,6,TRUE)</f>
        <v>3.1999999999999993</v>
      </c>
      <c r="I148" s="8">
        <f t="shared" si="5"/>
        <v>79.999999999999986</v>
      </c>
      <c r="J148" s="42">
        <f>VLOOKUP(B148,Invoices!A:I,9,TRUE)</f>
        <v>2020</v>
      </c>
    </row>
    <row r="149" spans="1:10" x14ac:dyDescent="0.15">
      <c r="A149" t="s">
        <v>3509</v>
      </c>
      <c r="B149" t="s">
        <v>142</v>
      </c>
      <c r="C149" t="s">
        <v>93</v>
      </c>
      <c r="D149" t="s">
        <v>76</v>
      </c>
      <c r="E149">
        <v>30</v>
      </c>
      <c r="F149" s="8">
        <f>VLOOKUP(C149,Products!$A$2:$E$20,5,TRUE)</f>
        <v>9.9499999999999993</v>
      </c>
      <c r="G149" s="8">
        <f t="shared" si="4"/>
        <v>298.5</v>
      </c>
      <c r="H149" s="8">
        <f>VLOOKUP(C149,Products!$A$2:$F$20,6,TRUE)</f>
        <v>1.9499999999999993</v>
      </c>
      <c r="I149" s="8">
        <f t="shared" si="5"/>
        <v>58.499999999999979</v>
      </c>
      <c r="J149" s="42">
        <f>VLOOKUP(B149,Invoices!A:I,9,TRUE)</f>
        <v>2020</v>
      </c>
    </row>
    <row r="150" spans="1:10" x14ac:dyDescent="0.15">
      <c r="A150" t="s">
        <v>3510</v>
      </c>
      <c r="B150" t="s">
        <v>143</v>
      </c>
      <c r="C150" t="s">
        <v>103</v>
      </c>
      <c r="D150" t="s">
        <v>77</v>
      </c>
      <c r="E150">
        <v>10</v>
      </c>
      <c r="F150" s="8">
        <f>VLOOKUP(C150,Products!$A$2:$E$20,5,TRUE)</f>
        <v>8.9499999999999993</v>
      </c>
      <c r="G150" s="8">
        <f t="shared" si="4"/>
        <v>89.5</v>
      </c>
      <c r="H150" s="8">
        <f>VLOOKUP(C150,Products!$A$2:$F$20,6,TRUE)</f>
        <v>3.1999999999999993</v>
      </c>
      <c r="I150" s="8">
        <f t="shared" si="5"/>
        <v>31.999999999999993</v>
      </c>
      <c r="J150" s="42">
        <f>VLOOKUP(B150,Invoices!A:I,9,TRUE)</f>
        <v>2020</v>
      </c>
    </row>
    <row r="151" spans="1:10" x14ac:dyDescent="0.15">
      <c r="A151" t="s">
        <v>3511</v>
      </c>
      <c r="B151" t="s">
        <v>144</v>
      </c>
      <c r="C151" t="s">
        <v>93</v>
      </c>
      <c r="D151" t="s">
        <v>76</v>
      </c>
      <c r="E151">
        <v>25</v>
      </c>
      <c r="F151" s="8">
        <f>VLOOKUP(C151,Products!$A$2:$E$20,5,TRUE)</f>
        <v>9.9499999999999993</v>
      </c>
      <c r="G151" s="8">
        <f t="shared" si="4"/>
        <v>248.74999999999997</v>
      </c>
      <c r="H151" s="8">
        <f>VLOOKUP(C151,Products!$A$2:$F$20,6,TRUE)</f>
        <v>1.9499999999999993</v>
      </c>
      <c r="I151" s="8">
        <f t="shared" si="5"/>
        <v>48.749999999999986</v>
      </c>
      <c r="J151" s="42">
        <f>VLOOKUP(B151,Invoices!A:I,9,TRUE)</f>
        <v>2020</v>
      </c>
    </row>
    <row r="152" spans="1:10" x14ac:dyDescent="0.15">
      <c r="A152" t="s">
        <v>3512</v>
      </c>
      <c r="B152" t="s">
        <v>144</v>
      </c>
      <c r="C152" t="s">
        <v>88</v>
      </c>
      <c r="D152" t="s">
        <v>85</v>
      </c>
      <c r="E152">
        <v>4</v>
      </c>
      <c r="F152" s="8">
        <f>VLOOKUP(C152,Products!$A$2:$E$20,5,TRUE)</f>
        <v>8.9499999999999993</v>
      </c>
      <c r="G152" s="8">
        <f t="shared" si="4"/>
        <v>35.799999999999997</v>
      </c>
      <c r="H152" s="8">
        <f>VLOOKUP(C152,Products!$A$2:$F$20,6,TRUE)</f>
        <v>5.6999999999999993</v>
      </c>
      <c r="I152" s="8">
        <f t="shared" si="5"/>
        <v>22.799999999999997</v>
      </c>
      <c r="J152" s="42">
        <f>VLOOKUP(B152,Invoices!A:I,9,TRUE)</f>
        <v>2020</v>
      </c>
    </row>
    <row r="153" spans="1:10" x14ac:dyDescent="0.15">
      <c r="A153" t="s">
        <v>3513</v>
      </c>
      <c r="B153" t="s">
        <v>144</v>
      </c>
      <c r="C153" t="s">
        <v>100</v>
      </c>
      <c r="D153" t="s">
        <v>78</v>
      </c>
      <c r="E153">
        <v>1</v>
      </c>
      <c r="F153" s="8">
        <f>VLOOKUP(C153,Products!$A$2:$E$20,5,TRUE)</f>
        <v>49.95</v>
      </c>
      <c r="G153" s="8">
        <f t="shared" si="4"/>
        <v>49.95</v>
      </c>
      <c r="H153" s="8">
        <f>VLOOKUP(C153,Products!$A$2:$F$20,6,TRUE)</f>
        <v>19.950000000000003</v>
      </c>
      <c r="I153" s="8">
        <f t="shared" si="5"/>
        <v>19.950000000000003</v>
      </c>
      <c r="J153" s="42">
        <f>VLOOKUP(B153,Invoices!A:I,9,TRUE)</f>
        <v>2020</v>
      </c>
    </row>
    <row r="154" spans="1:10" x14ac:dyDescent="0.15">
      <c r="A154" t="s">
        <v>3514</v>
      </c>
      <c r="B154" t="s">
        <v>144</v>
      </c>
      <c r="C154" t="s">
        <v>90</v>
      </c>
      <c r="D154" t="s">
        <v>72</v>
      </c>
      <c r="E154">
        <v>1</v>
      </c>
      <c r="F154" s="8">
        <f>VLOOKUP(C154,Products!$A$2:$E$20,5,TRUE)</f>
        <v>8.9499999999999993</v>
      </c>
      <c r="G154" s="8">
        <f t="shared" si="4"/>
        <v>8.9499999999999993</v>
      </c>
      <c r="H154" s="8">
        <f>VLOOKUP(C154,Products!$A$2:$F$20,6,TRUE)</f>
        <v>5.6999999999999993</v>
      </c>
      <c r="I154" s="8">
        <f t="shared" si="5"/>
        <v>5.6999999999999993</v>
      </c>
      <c r="J154" s="42">
        <f>VLOOKUP(B154,Invoices!A:I,9,TRUE)</f>
        <v>2020</v>
      </c>
    </row>
    <row r="155" spans="1:10" x14ac:dyDescent="0.15">
      <c r="A155" t="s">
        <v>3515</v>
      </c>
      <c r="B155" t="s">
        <v>144</v>
      </c>
      <c r="C155" t="s">
        <v>105</v>
      </c>
      <c r="D155" t="s">
        <v>81</v>
      </c>
      <c r="E155">
        <v>1</v>
      </c>
      <c r="F155" s="8">
        <f>VLOOKUP(C155,Products!$A$2:$E$20,5,TRUE)</f>
        <v>8.9499999999999993</v>
      </c>
      <c r="G155" s="8">
        <f t="shared" si="4"/>
        <v>8.9499999999999993</v>
      </c>
      <c r="H155" s="8">
        <f>VLOOKUP(C155,Products!$A$2:$F$20,6,TRUE)</f>
        <v>3.1999999999999993</v>
      </c>
      <c r="I155" s="8">
        <f t="shared" si="5"/>
        <v>3.1999999999999993</v>
      </c>
      <c r="J155" s="42">
        <f>VLOOKUP(B155,Invoices!A:I,9,TRUE)</f>
        <v>2020</v>
      </c>
    </row>
    <row r="156" spans="1:10" x14ac:dyDescent="0.15">
      <c r="A156" t="s">
        <v>3516</v>
      </c>
      <c r="B156" t="s">
        <v>144</v>
      </c>
      <c r="C156" t="s">
        <v>101</v>
      </c>
      <c r="D156" t="s">
        <v>69</v>
      </c>
      <c r="E156">
        <v>15</v>
      </c>
      <c r="F156" s="8">
        <f>VLOOKUP(C156,Products!$A$2:$E$20,5,TRUE)</f>
        <v>129.94999999999999</v>
      </c>
      <c r="G156" s="8">
        <f t="shared" si="4"/>
        <v>1949.2499999999998</v>
      </c>
      <c r="H156" s="8">
        <f>VLOOKUP(C156,Products!$A$2:$F$20,6,TRUE)</f>
        <v>40.449999999999989</v>
      </c>
      <c r="I156" s="8">
        <f t="shared" si="5"/>
        <v>606.74999999999977</v>
      </c>
      <c r="J156" s="42">
        <f>VLOOKUP(B156,Invoices!A:I,9,TRUE)</f>
        <v>2020</v>
      </c>
    </row>
    <row r="157" spans="1:10" x14ac:dyDescent="0.15">
      <c r="A157" t="s">
        <v>3517</v>
      </c>
      <c r="B157" t="s">
        <v>144</v>
      </c>
      <c r="C157" t="s">
        <v>96</v>
      </c>
      <c r="D157" t="s">
        <v>75</v>
      </c>
      <c r="E157">
        <v>3</v>
      </c>
      <c r="F157" s="8">
        <f>VLOOKUP(C157,Products!$A$2:$E$20,5,TRUE)</f>
        <v>79.95</v>
      </c>
      <c r="G157" s="8">
        <f t="shared" si="4"/>
        <v>239.85000000000002</v>
      </c>
      <c r="H157" s="8">
        <f>VLOOKUP(C157,Products!$A$2:$F$20,6,TRUE)</f>
        <v>27.950000000000003</v>
      </c>
      <c r="I157" s="8">
        <f t="shared" si="5"/>
        <v>83.850000000000009</v>
      </c>
      <c r="J157" s="42">
        <f>VLOOKUP(B157,Invoices!A:I,9,TRUE)</f>
        <v>2020</v>
      </c>
    </row>
    <row r="158" spans="1:10" x14ac:dyDescent="0.15">
      <c r="A158" t="s">
        <v>3518</v>
      </c>
      <c r="B158" t="s">
        <v>145</v>
      </c>
      <c r="C158" t="s">
        <v>87</v>
      </c>
      <c r="D158" t="s">
        <v>68</v>
      </c>
      <c r="E158">
        <v>8</v>
      </c>
      <c r="F158" s="8">
        <f>VLOOKUP(C158,Products!$A$2:$E$20,5,TRUE)</f>
        <v>19.95</v>
      </c>
      <c r="G158" s="8">
        <f t="shared" si="4"/>
        <v>159.6</v>
      </c>
      <c r="H158" s="8">
        <f>VLOOKUP(C158,Products!$A$2:$F$20,6,TRUE)</f>
        <v>7.4499999999999993</v>
      </c>
      <c r="I158" s="8">
        <f t="shared" si="5"/>
        <v>59.599999999999994</v>
      </c>
      <c r="J158" s="42">
        <f>VLOOKUP(B158,Invoices!A:I,9,TRUE)</f>
        <v>2020</v>
      </c>
    </row>
    <row r="159" spans="1:10" x14ac:dyDescent="0.15">
      <c r="A159" t="s">
        <v>3519</v>
      </c>
      <c r="B159" t="s">
        <v>145</v>
      </c>
      <c r="C159" t="s">
        <v>103</v>
      </c>
      <c r="D159" t="s">
        <v>77</v>
      </c>
      <c r="E159">
        <v>1</v>
      </c>
      <c r="F159" s="8">
        <f>VLOOKUP(C159,Products!$A$2:$E$20,5,TRUE)</f>
        <v>8.9499999999999993</v>
      </c>
      <c r="G159" s="8">
        <f t="shared" si="4"/>
        <v>8.9499999999999993</v>
      </c>
      <c r="H159" s="8">
        <f>VLOOKUP(C159,Products!$A$2:$F$20,6,TRUE)</f>
        <v>3.1999999999999993</v>
      </c>
      <c r="I159" s="8">
        <f t="shared" si="5"/>
        <v>3.1999999999999993</v>
      </c>
      <c r="J159" s="42">
        <f>VLOOKUP(B159,Invoices!A:I,9,TRUE)</f>
        <v>2020</v>
      </c>
    </row>
    <row r="160" spans="1:10" x14ac:dyDescent="0.15">
      <c r="A160" t="s">
        <v>3520</v>
      </c>
      <c r="B160" t="s">
        <v>145</v>
      </c>
      <c r="C160" t="s">
        <v>96</v>
      </c>
      <c r="D160" t="s">
        <v>75</v>
      </c>
      <c r="E160">
        <v>50</v>
      </c>
      <c r="F160" s="8">
        <f>VLOOKUP(C160,Products!$A$2:$E$20,5,TRUE)</f>
        <v>79.95</v>
      </c>
      <c r="G160" s="8">
        <f t="shared" si="4"/>
        <v>3997.5</v>
      </c>
      <c r="H160" s="8">
        <f>VLOOKUP(C160,Products!$A$2:$F$20,6,TRUE)</f>
        <v>27.950000000000003</v>
      </c>
      <c r="I160" s="8">
        <f t="shared" si="5"/>
        <v>1397.5000000000002</v>
      </c>
      <c r="J160" s="42">
        <f>VLOOKUP(B160,Invoices!A:I,9,TRUE)</f>
        <v>2020</v>
      </c>
    </row>
    <row r="161" spans="1:10" x14ac:dyDescent="0.15">
      <c r="A161" t="s">
        <v>3521</v>
      </c>
      <c r="B161" t="s">
        <v>146</v>
      </c>
      <c r="C161" t="s">
        <v>102</v>
      </c>
      <c r="D161" t="s">
        <v>83</v>
      </c>
      <c r="E161">
        <v>6</v>
      </c>
      <c r="F161" s="8">
        <f>VLOOKUP(C161,Products!$A$2:$E$20,5,TRUE)</f>
        <v>29.95</v>
      </c>
      <c r="G161" s="8">
        <f t="shared" si="4"/>
        <v>179.7</v>
      </c>
      <c r="H161" s="8">
        <f>VLOOKUP(C161,Products!$A$2:$F$20,6,TRUE)</f>
        <v>15</v>
      </c>
      <c r="I161" s="8">
        <f t="shared" si="5"/>
        <v>90</v>
      </c>
      <c r="J161" s="42">
        <f>VLOOKUP(B161,Invoices!A:I,9,TRUE)</f>
        <v>2020</v>
      </c>
    </row>
    <row r="162" spans="1:10" x14ac:dyDescent="0.15">
      <c r="A162" t="s">
        <v>3522</v>
      </c>
      <c r="B162" t="s">
        <v>146</v>
      </c>
      <c r="C162" t="s">
        <v>90</v>
      </c>
      <c r="D162" t="s">
        <v>72</v>
      </c>
      <c r="E162">
        <v>1</v>
      </c>
      <c r="F162" s="8">
        <f>VLOOKUP(C162,Products!$A$2:$E$20,5,TRUE)</f>
        <v>8.9499999999999993</v>
      </c>
      <c r="G162" s="8">
        <f t="shared" si="4"/>
        <v>8.9499999999999993</v>
      </c>
      <c r="H162" s="8">
        <f>VLOOKUP(C162,Products!$A$2:$F$20,6,TRUE)</f>
        <v>5.6999999999999993</v>
      </c>
      <c r="I162" s="8">
        <f t="shared" si="5"/>
        <v>5.6999999999999993</v>
      </c>
      <c r="J162" s="42">
        <f>VLOOKUP(B162,Invoices!A:I,9,TRUE)</f>
        <v>2020</v>
      </c>
    </row>
    <row r="163" spans="1:10" x14ac:dyDescent="0.15">
      <c r="A163" t="s">
        <v>3523</v>
      </c>
      <c r="B163" t="s">
        <v>146</v>
      </c>
      <c r="C163" t="s">
        <v>94</v>
      </c>
      <c r="D163" t="s">
        <v>86</v>
      </c>
      <c r="E163">
        <v>1</v>
      </c>
      <c r="F163" s="8">
        <f>VLOOKUP(C163,Products!$A$2:$E$20,5,TRUE)</f>
        <v>3.5</v>
      </c>
      <c r="G163" s="8">
        <f t="shared" si="4"/>
        <v>3.5</v>
      </c>
      <c r="H163" s="8">
        <f>VLOOKUP(C163,Products!$A$2:$F$20,6,TRUE)</f>
        <v>0.54999999999999982</v>
      </c>
      <c r="I163" s="8">
        <f t="shared" si="5"/>
        <v>0.54999999999999982</v>
      </c>
      <c r="J163" s="42">
        <f>VLOOKUP(B163,Invoices!A:I,9,TRUE)</f>
        <v>2020</v>
      </c>
    </row>
    <row r="164" spans="1:10" x14ac:dyDescent="0.15">
      <c r="A164" t="s">
        <v>3524</v>
      </c>
      <c r="B164" t="s">
        <v>146</v>
      </c>
      <c r="C164" t="s">
        <v>101</v>
      </c>
      <c r="D164" t="s">
        <v>69</v>
      </c>
      <c r="E164">
        <v>1</v>
      </c>
      <c r="F164" s="8">
        <f>VLOOKUP(C164,Products!$A$2:$E$20,5,TRUE)</f>
        <v>129.94999999999999</v>
      </c>
      <c r="G164" s="8">
        <f t="shared" si="4"/>
        <v>129.94999999999999</v>
      </c>
      <c r="H164" s="8">
        <f>VLOOKUP(C164,Products!$A$2:$F$20,6,TRUE)</f>
        <v>40.449999999999989</v>
      </c>
      <c r="I164" s="8">
        <f t="shared" si="5"/>
        <v>40.449999999999989</v>
      </c>
      <c r="J164" s="42">
        <f>VLOOKUP(B164,Invoices!A:I,9,TRUE)</f>
        <v>2020</v>
      </c>
    </row>
    <row r="165" spans="1:10" x14ac:dyDescent="0.15">
      <c r="A165" t="s">
        <v>3525</v>
      </c>
      <c r="B165" t="s">
        <v>146</v>
      </c>
      <c r="C165" t="s">
        <v>96</v>
      </c>
      <c r="D165" t="s">
        <v>75</v>
      </c>
      <c r="E165">
        <v>3</v>
      </c>
      <c r="F165" s="8">
        <f>VLOOKUP(C165,Products!$A$2:$E$20,5,TRUE)</f>
        <v>79.95</v>
      </c>
      <c r="G165" s="8">
        <f t="shared" si="4"/>
        <v>239.85000000000002</v>
      </c>
      <c r="H165" s="8">
        <f>VLOOKUP(C165,Products!$A$2:$F$20,6,TRUE)</f>
        <v>27.950000000000003</v>
      </c>
      <c r="I165" s="8">
        <f t="shared" si="5"/>
        <v>83.850000000000009</v>
      </c>
      <c r="J165" s="42">
        <f>VLOOKUP(B165,Invoices!A:I,9,TRUE)</f>
        <v>2020</v>
      </c>
    </row>
    <row r="166" spans="1:10" x14ac:dyDescent="0.15">
      <c r="A166" t="s">
        <v>3526</v>
      </c>
      <c r="B166" t="s">
        <v>146</v>
      </c>
      <c r="C166" t="s">
        <v>99</v>
      </c>
      <c r="D166" t="s">
        <v>84</v>
      </c>
      <c r="E166">
        <v>2</v>
      </c>
      <c r="F166" s="8">
        <f>VLOOKUP(C166,Products!$A$2:$E$20,5,TRUE)</f>
        <v>3.5</v>
      </c>
      <c r="G166" s="8">
        <f t="shared" si="4"/>
        <v>7</v>
      </c>
      <c r="H166" s="8">
        <f>VLOOKUP(C166,Products!$A$2:$F$20,6,TRUE)</f>
        <v>0.54999999999999982</v>
      </c>
      <c r="I166" s="8">
        <f t="shared" si="5"/>
        <v>1.0999999999999996</v>
      </c>
      <c r="J166" s="42">
        <f>VLOOKUP(B166,Invoices!A:I,9,TRUE)</f>
        <v>2020</v>
      </c>
    </row>
    <row r="167" spans="1:10" x14ac:dyDescent="0.15">
      <c r="A167" t="s">
        <v>3527</v>
      </c>
      <c r="B167" t="s">
        <v>146</v>
      </c>
      <c r="C167" t="s">
        <v>88</v>
      </c>
      <c r="D167" t="s">
        <v>85</v>
      </c>
      <c r="E167">
        <v>8</v>
      </c>
      <c r="F167" s="8">
        <f>VLOOKUP(C167,Products!$A$2:$E$20,5,TRUE)</f>
        <v>8.9499999999999993</v>
      </c>
      <c r="G167" s="8">
        <f t="shared" si="4"/>
        <v>71.599999999999994</v>
      </c>
      <c r="H167" s="8">
        <f>VLOOKUP(C167,Products!$A$2:$F$20,6,TRUE)</f>
        <v>5.6999999999999993</v>
      </c>
      <c r="I167" s="8">
        <f t="shared" si="5"/>
        <v>45.599999999999994</v>
      </c>
      <c r="J167" s="42">
        <f>VLOOKUP(B167,Invoices!A:I,9,TRUE)</f>
        <v>2020</v>
      </c>
    </row>
    <row r="168" spans="1:10" x14ac:dyDescent="0.15">
      <c r="A168" t="s">
        <v>3528</v>
      </c>
      <c r="B168" t="s">
        <v>146</v>
      </c>
      <c r="C168" t="s">
        <v>105</v>
      </c>
      <c r="D168" t="s">
        <v>81</v>
      </c>
      <c r="E168">
        <v>12</v>
      </c>
      <c r="F168" s="8">
        <f>VLOOKUP(C168,Products!$A$2:$E$20,5,TRUE)</f>
        <v>8.9499999999999993</v>
      </c>
      <c r="G168" s="8">
        <f t="shared" si="4"/>
        <v>107.39999999999999</v>
      </c>
      <c r="H168" s="8">
        <f>VLOOKUP(C168,Products!$A$2:$F$20,6,TRUE)</f>
        <v>3.1999999999999993</v>
      </c>
      <c r="I168" s="8">
        <f t="shared" si="5"/>
        <v>38.399999999999991</v>
      </c>
      <c r="J168" s="42">
        <f>VLOOKUP(B168,Invoices!A:I,9,TRUE)</f>
        <v>2020</v>
      </c>
    </row>
    <row r="169" spans="1:10" x14ac:dyDescent="0.15">
      <c r="A169" t="s">
        <v>3529</v>
      </c>
      <c r="B169" t="s">
        <v>146</v>
      </c>
      <c r="C169" t="s">
        <v>104</v>
      </c>
      <c r="D169" t="s">
        <v>71</v>
      </c>
      <c r="E169">
        <v>2</v>
      </c>
      <c r="F169" s="8">
        <f>VLOOKUP(C169,Products!$A$2:$E$20,5,TRUE)</f>
        <v>2.95</v>
      </c>
      <c r="G169" s="8">
        <f t="shared" si="4"/>
        <v>5.9</v>
      </c>
      <c r="H169" s="8">
        <f>VLOOKUP(C169,Products!$A$2:$F$20,6,TRUE)</f>
        <v>1.1500000000000001</v>
      </c>
      <c r="I169" s="8">
        <f t="shared" si="5"/>
        <v>2.3000000000000003</v>
      </c>
      <c r="J169" s="42">
        <f>VLOOKUP(B169,Invoices!A:I,9,TRUE)</f>
        <v>2020</v>
      </c>
    </row>
    <row r="170" spans="1:10" x14ac:dyDescent="0.15">
      <c r="A170" t="s">
        <v>3530</v>
      </c>
      <c r="B170" t="s">
        <v>147</v>
      </c>
      <c r="C170" t="s">
        <v>98</v>
      </c>
      <c r="D170" t="s">
        <v>79</v>
      </c>
      <c r="E170">
        <v>10</v>
      </c>
      <c r="F170" s="8">
        <f>VLOOKUP(C170,Products!$A$2:$E$20,5,TRUE)</f>
        <v>14.95</v>
      </c>
      <c r="G170" s="8">
        <f t="shared" si="4"/>
        <v>149.5</v>
      </c>
      <c r="H170" s="8">
        <f>VLOOKUP(C170,Products!$A$2:$F$20,6,TRUE)</f>
        <v>3.0499999999999989</v>
      </c>
      <c r="I170" s="8">
        <f t="shared" si="5"/>
        <v>30.499999999999989</v>
      </c>
      <c r="J170" s="42">
        <f>VLOOKUP(B170,Invoices!A:I,9,TRUE)</f>
        <v>2020</v>
      </c>
    </row>
    <row r="171" spans="1:10" x14ac:dyDescent="0.15">
      <c r="A171" t="s">
        <v>3531</v>
      </c>
      <c r="B171" t="s">
        <v>147</v>
      </c>
      <c r="C171" t="s">
        <v>104</v>
      </c>
      <c r="D171" t="s">
        <v>71</v>
      </c>
      <c r="E171">
        <v>2</v>
      </c>
      <c r="F171" s="8">
        <f>VLOOKUP(C171,Products!$A$2:$E$20,5,TRUE)</f>
        <v>2.95</v>
      </c>
      <c r="G171" s="8">
        <f t="shared" si="4"/>
        <v>5.9</v>
      </c>
      <c r="H171" s="8">
        <f>VLOOKUP(C171,Products!$A$2:$F$20,6,TRUE)</f>
        <v>1.1500000000000001</v>
      </c>
      <c r="I171" s="8">
        <f t="shared" si="5"/>
        <v>2.3000000000000003</v>
      </c>
      <c r="J171" s="42">
        <f>VLOOKUP(B171,Invoices!A:I,9,TRUE)</f>
        <v>2020</v>
      </c>
    </row>
    <row r="172" spans="1:10" x14ac:dyDescent="0.15">
      <c r="A172" t="s">
        <v>3532</v>
      </c>
      <c r="B172" t="s">
        <v>148</v>
      </c>
      <c r="C172" t="s">
        <v>92</v>
      </c>
      <c r="D172" t="s">
        <v>82</v>
      </c>
      <c r="E172">
        <v>1</v>
      </c>
      <c r="F172" s="8">
        <f>VLOOKUP(C172,Products!$A$2:$E$20,5,TRUE)</f>
        <v>19.95</v>
      </c>
      <c r="G172" s="8">
        <f t="shared" si="4"/>
        <v>19.95</v>
      </c>
      <c r="H172" s="8">
        <f>VLOOKUP(C172,Products!$A$2:$F$20,6,TRUE)</f>
        <v>7.4499999999999993</v>
      </c>
      <c r="I172" s="8">
        <f t="shared" si="5"/>
        <v>7.4499999999999993</v>
      </c>
      <c r="J172" s="42">
        <f>VLOOKUP(B172,Invoices!A:I,9,TRUE)</f>
        <v>2020</v>
      </c>
    </row>
    <row r="173" spans="1:10" x14ac:dyDescent="0.15">
      <c r="A173" t="s">
        <v>3533</v>
      </c>
      <c r="B173" t="s">
        <v>148</v>
      </c>
      <c r="C173" t="s">
        <v>104</v>
      </c>
      <c r="D173" t="s">
        <v>71</v>
      </c>
      <c r="E173">
        <v>1</v>
      </c>
      <c r="F173" s="8">
        <f>VLOOKUP(C173,Products!$A$2:$E$20,5,TRUE)</f>
        <v>2.95</v>
      </c>
      <c r="G173" s="8">
        <f t="shared" si="4"/>
        <v>2.95</v>
      </c>
      <c r="H173" s="8">
        <f>VLOOKUP(C173,Products!$A$2:$F$20,6,TRUE)</f>
        <v>1.1500000000000001</v>
      </c>
      <c r="I173" s="8">
        <f t="shared" si="5"/>
        <v>1.1500000000000001</v>
      </c>
      <c r="J173" s="42">
        <f>VLOOKUP(B173,Invoices!A:I,9,TRUE)</f>
        <v>2020</v>
      </c>
    </row>
    <row r="174" spans="1:10" x14ac:dyDescent="0.15">
      <c r="A174" t="s">
        <v>3534</v>
      </c>
      <c r="B174" t="s">
        <v>148</v>
      </c>
      <c r="C174" t="s">
        <v>103</v>
      </c>
      <c r="D174" t="s">
        <v>77</v>
      </c>
      <c r="E174">
        <v>7</v>
      </c>
      <c r="F174" s="8">
        <f>VLOOKUP(C174,Products!$A$2:$E$20,5,TRUE)</f>
        <v>8.9499999999999993</v>
      </c>
      <c r="G174" s="8">
        <f t="shared" si="4"/>
        <v>62.649999999999991</v>
      </c>
      <c r="H174" s="8">
        <f>VLOOKUP(C174,Products!$A$2:$F$20,6,TRUE)</f>
        <v>3.1999999999999993</v>
      </c>
      <c r="I174" s="8">
        <f t="shared" si="5"/>
        <v>22.399999999999995</v>
      </c>
      <c r="J174" s="42">
        <f>VLOOKUP(B174,Invoices!A:I,9,TRUE)</f>
        <v>2020</v>
      </c>
    </row>
    <row r="175" spans="1:10" x14ac:dyDescent="0.15">
      <c r="A175" t="s">
        <v>3535</v>
      </c>
      <c r="B175" t="s">
        <v>148</v>
      </c>
      <c r="C175" t="s">
        <v>105</v>
      </c>
      <c r="D175" t="s">
        <v>81</v>
      </c>
      <c r="E175">
        <v>3</v>
      </c>
      <c r="F175" s="8">
        <f>VLOOKUP(C175,Products!$A$2:$E$20,5,TRUE)</f>
        <v>8.9499999999999993</v>
      </c>
      <c r="G175" s="8">
        <f t="shared" si="4"/>
        <v>26.849999999999998</v>
      </c>
      <c r="H175" s="8">
        <f>VLOOKUP(C175,Products!$A$2:$F$20,6,TRUE)</f>
        <v>3.1999999999999993</v>
      </c>
      <c r="I175" s="8">
        <f t="shared" si="5"/>
        <v>9.5999999999999979</v>
      </c>
      <c r="J175" s="42">
        <f>VLOOKUP(B175,Invoices!A:I,9,TRUE)</f>
        <v>2020</v>
      </c>
    </row>
    <row r="176" spans="1:10" x14ac:dyDescent="0.15">
      <c r="A176" t="s">
        <v>3536</v>
      </c>
      <c r="B176" t="s">
        <v>148</v>
      </c>
      <c r="C176" t="s">
        <v>100</v>
      </c>
      <c r="D176" t="s">
        <v>78</v>
      </c>
      <c r="E176">
        <v>5</v>
      </c>
      <c r="F176" s="8">
        <f>VLOOKUP(C176,Products!$A$2:$E$20,5,TRUE)</f>
        <v>49.95</v>
      </c>
      <c r="G176" s="8">
        <f t="shared" si="4"/>
        <v>249.75</v>
      </c>
      <c r="H176" s="8">
        <f>VLOOKUP(C176,Products!$A$2:$F$20,6,TRUE)</f>
        <v>19.950000000000003</v>
      </c>
      <c r="I176" s="8">
        <f t="shared" si="5"/>
        <v>99.750000000000014</v>
      </c>
      <c r="J176" s="42">
        <f>VLOOKUP(B176,Invoices!A:I,9,TRUE)</f>
        <v>2020</v>
      </c>
    </row>
    <row r="177" spans="1:10" x14ac:dyDescent="0.15">
      <c r="A177" t="s">
        <v>3537</v>
      </c>
      <c r="B177" t="s">
        <v>148</v>
      </c>
      <c r="C177" t="s">
        <v>87</v>
      </c>
      <c r="D177" t="s">
        <v>68</v>
      </c>
      <c r="E177">
        <v>2</v>
      </c>
      <c r="F177" s="8">
        <f>VLOOKUP(C177,Products!$A$2:$E$20,5,TRUE)</f>
        <v>19.95</v>
      </c>
      <c r="G177" s="8">
        <f t="shared" si="4"/>
        <v>39.9</v>
      </c>
      <c r="H177" s="8">
        <f>VLOOKUP(C177,Products!$A$2:$F$20,6,TRUE)</f>
        <v>7.4499999999999993</v>
      </c>
      <c r="I177" s="8">
        <f t="shared" si="5"/>
        <v>14.899999999999999</v>
      </c>
      <c r="J177" s="42">
        <f>VLOOKUP(B177,Invoices!A:I,9,TRUE)</f>
        <v>2020</v>
      </c>
    </row>
    <row r="178" spans="1:10" x14ac:dyDescent="0.15">
      <c r="A178" t="s">
        <v>3538</v>
      </c>
      <c r="B178" t="s">
        <v>148</v>
      </c>
      <c r="C178" t="s">
        <v>93</v>
      </c>
      <c r="D178" t="s">
        <v>76</v>
      </c>
      <c r="E178">
        <v>1</v>
      </c>
      <c r="F178" s="8">
        <f>VLOOKUP(C178,Products!$A$2:$E$20,5,TRUE)</f>
        <v>9.9499999999999993</v>
      </c>
      <c r="G178" s="8">
        <f t="shared" si="4"/>
        <v>9.9499999999999993</v>
      </c>
      <c r="H178" s="8">
        <f>VLOOKUP(C178,Products!$A$2:$F$20,6,TRUE)</f>
        <v>1.9499999999999993</v>
      </c>
      <c r="I178" s="8">
        <f t="shared" si="5"/>
        <v>1.9499999999999993</v>
      </c>
      <c r="J178" s="42">
        <f>VLOOKUP(B178,Invoices!A:I,9,TRUE)</f>
        <v>2020</v>
      </c>
    </row>
    <row r="179" spans="1:10" x14ac:dyDescent="0.15">
      <c r="A179" t="s">
        <v>3539</v>
      </c>
      <c r="B179" t="s">
        <v>148</v>
      </c>
      <c r="C179" t="s">
        <v>101</v>
      </c>
      <c r="D179" t="s">
        <v>69</v>
      </c>
      <c r="E179">
        <v>9</v>
      </c>
      <c r="F179" s="8">
        <f>VLOOKUP(C179,Products!$A$2:$E$20,5,TRUE)</f>
        <v>129.94999999999999</v>
      </c>
      <c r="G179" s="8">
        <f t="shared" si="4"/>
        <v>1169.55</v>
      </c>
      <c r="H179" s="8">
        <f>VLOOKUP(C179,Products!$A$2:$F$20,6,TRUE)</f>
        <v>40.449999999999989</v>
      </c>
      <c r="I179" s="8">
        <f t="shared" si="5"/>
        <v>364.0499999999999</v>
      </c>
      <c r="J179" s="42">
        <f>VLOOKUP(B179,Invoices!A:I,9,TRUE)</f>
        <v>2020</v>
      </c>
    </row>
    <row r="180" spans="1:10" x14ac:dyDescent="0.15">
      <c r="A180" t="s">
        <v>3540</v>
      </c>
      <c r="B180" t="s">
        <v>149</v>
      </c>
      <c r="C180" t="s">
        <v>95</v>
      </c>
      <c r="D180" t="s">
        <v>73</v>
      </c>
      <c r="E180">
        <v>3</v>
      </c>
      <c r="F180" s="8">
        <f>VLOOKUP(C180,Products!$A$2:$E$20,5,TRUE)</f>
        <v>12.95</v>
      </c>
      <c r="G180" s="8">
        <f t="shared" si="4"/>
        <v>38.849999999999994</v>
      </c>
      <c r="H180" s="8">
        <f>VLOOKUP(C180,Products!$A$2:$F$20,6,TRUE)</f>
        <v>4.1999999999999993</v>
      </c>
      <c r="I180" s="8">
        <f t="shared" si="5"/>
        <v>12.599999999999998</v>
      </c>
      <c r="J180" s="42">
        <f>VLOOKUP(B180,Invoices!A:I,9,TRUE)</f>
        <v>2020</v>
      </c>
    </row>
    <row r="181" spans="1:10" x14ac:dyDescent="0.15">
      <c r="A181" t="s">
        <v>3541</v>
      </c>
      <c r="B181" t="s">
        <v>150</v>
      </c>
      <c r="C181" t="s">
        <v>101</v>
      </c>
      <c r="D181" t="s">
        <v>69</v>
      </c>
      <c r="E181">
        <v>10</v>
      </c>
      <c r="F181" s="8">
        <f>VLOOKUP(C181,Products!$A$2:$E$20,5,TRUE)</f>
        <v>129.94999999999999</v>
      </c>
      <c r="G181" s="8">
        <f t="shared" si="4"/>
        <v>1299.5</v>
      </c>
      <c r="H181" s="8">
        <f>VLOOKUP(C181,Products!$A$2:$F$20,6,TRUE)</f>
        <v>40.449999999999989</v>
      </c>
      <c r="I181" s="8">
        <f t="shared" si="5"/>
        <v>404.49999999999989</v>
      </c>
      <c r="J181" s="42">
        <f>VLOOKUP(B181,Invoices!A:I,9,TRUE)</f>
        <v>2020</v>
      </c>
    </row>
    <row r="182" spans="1:10" x14ac:dyDescent="0.15">
      <c r="A182" t="s">
        <v>3542</v>
      </c>
      <c r="B182" t="s">
        <v>151</v>
      </c>
      <c r="C182" t="s">
        <v>90</v>
      </c>
      <c r="D182" t="s">
        <v>72</v>
      </c>
      <c r="E182">
        <v>9</v>
      </c>
      <c r="F182" s="8">
        <f>VLOOKUP(C182,Products!$A$2:$E$20,5,TRUE)</f>
        <v>8.9499999999999993</v>
      </c>
      <c r="G182" s="8">
        <f t="shared" si="4"/>
        <v>80.55</v>
      </c>
      <c r="H182" s="8">
        <f>VLOOKUP(C182,Products!$A$2:$F$20,6,TRUE)</f>
        <v>5.6999999999999993</v>
      </c>
      <c r="I182" s="8">
        <f t="shared" si="5"/>
        <v>51.3</v>
      </c>
      <c r="J182" s="42">
        <f>VLOOKUP(B182,Invoices!A:I,9,TRUE)</f>
        <v>2020</v>
      </c>
    </row>
    <row r="183" spans="1:10" x14ac:dyDescent="0.15">
      <c r="A183" t="s">
        <v>3543</v>
      </c>
      <c r="B183" t="s">
        <v>151</v>
      </c>
      <c r="C183" t="s">
        <v>94</v>
      </c>
      <c r="D183" t="s">
        <v>86</v>
      </c>
      <c r="E183">
        <v>25</v>
      </c>
      <c r="F183" s="8">
        <f>VLOOKUP(C183,Products!$A$2:$E$20,5,TRUE)</f>
        <v>3.5</v>
      </c>
      <c r="G183" s="8">
        <f t="shared" si="4"/>
        <v>87.5</v>
      </c>
      <c r="H183" s="8">
        <f>VLOOKUP(C183,Products!$A$2:$F$20,6,TRUE)</f>
        <v>0.54999999999999982</v>
      </c>
      <c r="I183" s="8">
        <f t="shared" si="5"/>
        <v>13.749999999999996</v>
      </c>
      <c r="J183" s="42">
        <f>VLOOKUP(B183,Invoices!A:I,9,TRUE)</f>
        <v>2020</v>
      </c>
    </row>
    <row r="184" spans="1:10" x14ac:dyDescent="0.15">
      <c r="A184" t="s">
        <v>3544</v>
      </c>
      <c r="B184" t="s">
        <v>152</v>
      </c>
      <c r="C184" t="s">
        <v>90</v>
      </c>
      <c r="D184" t="s">
        <v>72</v>
      </c>
      <c r="E184">
        <v>2</v>
      </c>
      <c r="F184" s="8">
        <f>VLOOKUP(C184,Products!$A$2:$E$20,5,TRUE)</f>
        <v>8.9499999999999993</v>
      </c>
      <c r="G184" s="8">
        <f t="shared" si="4"/>
        <v>17.899999999999999</v>
      </c>
      <c r="H184" s="8">
        <f>VLOOKUP(C184,Products!$A$2:$F$20,6,TRUE)</f>
        <v>5.6999999999999993</v>
      </c>
      <c r="I184" s="8">
        <f t="shared" si="5"/>
        <v>11.399999999999999</v>
      </c>
      <c r="J184" s="42">
        <f>VLOOKUP(B184,Invoices!A:I,9,TRUE)</f>
        <v>2020</v>
      </c>
    </row>
    <row r="185" spans="1:10" x14ac:dyDescent="0.15">
      <c r="A185" t="s">
        <v>3545</v>
      </c>
      <c r="B185" t="s">
        <v>153</v>
      </c>
      <c r="C185" t="s">
        <v>89</v>
      </c>
      <c r="D185" t="s">
        <v>80</v>
      </c>
      <c r="E185">
        <v>1</v>
      </c>
      <c r="F185" s="8">
        <f>VLOOKUP(C185,Products!$A$2:$E$20,5,TRUE)</f>
        <v>15.95</v>
      </c>
      <c r="G185" s="8">
        <f t="shared" si="4"/>
        <v>15.95</v>
      </c>
      <c r="H185" s="8">
        <f>VLOOKUP(C185,Products!$A$2:$F$20,6,TRUE)</f>
        <v>6</v>
      </c>
      <c r="I185" s="8">
        <f t="shared" si="5"/>
        <v>6</v>
      </c>
      <c r="J185" s="42">
        <f>VLOOKUP(B185,Invoices!A:I,9,TRUE)</f>
        <v>2020</v>
      </c>
    </row>
    <row r="186" spans="1:10" x14ac:dyDescent="0.15">
      <c r="A186" t="s">
        <v>3546</v>
      </c>
      <c r="B186" t="s">
        <v>153</v>
      </c>
      <c r="C186" t="s">
        <v>95</v>
      </c>
      <c r="D186" t="s">
        <v>73</v>
      </c>
      <c r="E186">
        <v>4</v>
      </c>
      <c r="F186" s="8">
        <f>VLOOKUP(C186,Products!$A$2:$E$20,5,TRUE)</f>
        <v>12.95</v>
      </c>
      <c r="G186" s="8">
        <f t="shared" si="4"/>
        <v>51.8</v>
      </c>
      <c r="H186" s="8">
        <f>VLOOKUP(C186,Products!$A$2:$F$20,6,TRUE)</f>
        <v>4.1999999999999993</v>
      </c>
      <c r="I186" s="8">
        <f t="shared" si="5"/>
        <v>16.799999999999997</v>
      </c>
      <c r="J186" s="42">
        <f>VLOOKUP(B186,Invoices!A:I,9,TRUE)</f>
        <v>2020</v>
      </c>
    </row>
    <row r="187" spans="1:10" x14ac:dyDescent="0.15">
      <c r="A187" t="s">
        <v>3547</v>
      </c>
      <c r="B187" t="s">
        <v>153</v>
      </c>
      <c r="C187" t="s">
        <v>90</v>
      </c>
      <c r="D187" t="s">
        <v>72</v>
      </c>
      <c r="E187">
        <v>1</v>
      </c>
      <c r="F187" s="8">
        <f>VLOOKUP(C187,Products!$A$2:$E$20,5,TRUE)</f>
        <v>8.9499999999999993</v>
      </c>
      <c r="G187" s="8">
        <f t="shared" si="4"/>
        <v>8.9499999999999993</v>
      </c>
      <c r="H187" s="8">
        <f>VLOOKUP(C187,Products!$A$2:$F$20,6,TRUE)</f>
        <v>5.6999999999999993</v>
      </c>
      <c r="I187" s="8">
        <f t="shared" si="5"/>
        <v>5.6999999999999993</v>
      </c>
      <c r="J187" s="42">
        <f>VLOOKUP(B187,Invoices!A:I,9,TRUE)</f>
        <v>2020</v>
      </c>
    </row>
    <row r="188" spans="1:10" x14ac:dyDescent="0.15">
      <c r="A188" t="s">
        <v>3548</v>
      </c>
      <c r="B188" t="s">
        <v>153</v>
      </c>
      <c r="C188" t="s">
        <v>92</v>
      </c>
      <c r="D188" t="s">
        <v>82</v>
      </c>
      <c r="E188">
        <v>1</v>
      </c>
      <c r="F188" s="8">
        <f>VLOOKUP(C188,Products!$A$2:$E$20,5,TRUE)</f>
        <v>19.95</v>
      </c>
      <c r="G188" s="8">
        <f t="shared" si="4"/>
        <v>19.95</v>
      </c>
      <c r="H188" s="8">
        <f>VLOOKUP(C188,Products!$A$2:$F$20,6,TRUE)</f>
        <v>7.4499999999999993</v>
      </c>
      <c r="I188" s="8">
        <f t="shared" si="5"/>
        <v>7.4499999999999993</v>
      </c>
      <c r="J188" s="42">
        <f>VLOOKUP(B188,Invoices!A:I,9,TRUE)</f>
        <v>2020</v>
      </c>
    </row>
    <row r="189" spans="1:10" x14ac:dyDescent="0.15">
      <c r="A189" t="s">
        <v>3549</v>
      </c>
      <c r="B189" t="s">
        <v>153</v>
      </c>
      <c r="C189" t="s">
        <v>105</v>
      </c>
      <c r="D189" t="s">
        <v>81</v>
      </c>
      <c r="E189">
        <v>1</v>
      </c>
      <c r="F189" s="8">
        <f>VLOOKUP(C189,Products!$A$2:$E$20,5,TRUE)</f>
        <v>8.9499999999999993</v>
      </c>
      <c r="G189" s="8">
        <f t="shared" si="4"/>
        <v>8.9499999999999993</v>
      </c>
      <c r="H189" s="8">
        <f>VLOOKUP(C189,Products!$A$2:$F$20,6,TRUE)</f>
        <v>3.1999999999999993</v>
      </c>
      <c r="I189" s="8">
        <f t="shared" si="5"/>
        <v>3.1999999999999993</v>
      </c>
      <c r="J189" s="42">
        <f>VLOOKUP(B189,Invoices!A:I,9,TRUE)</f>
        <v>2020</v>
      </c>
    </row>
    <row r="190" spans="1:10" x14ac:dyDescent="0.15">
      <c r="A190" t="s">
        <v>3550</v>
      </c>
      <c r="B190" t="s">
        <v>154</v>
      </c>
      <c r="C190" t="s">
        <v>87</v>
      </c>
      <c r="D190" t="s">
        <v>68</v>
      </c>
      <c r="E190">
        <v>2</v>
      </c>
      <c r="F190" s="8">
        <f>VLOOKUP(C190,Products!$A$2:$E$20,5,TRUE)</f>
        <v>19.95</v>
      </c>
      <c r="G190" s="8">
        <f t="shared" si="4"/>
        <v>39.9</v>
      </c>
      <c r="H190" s="8">
        <f>VLOOKUP(C190,Products!$A$2:$F$20,6,TRUE)</f>
        <v>7.4499999999999993</v>
      </c>
      <c r="I190" s="8">
        <f t="shared" si="5"/>
        <v>14.899999999999999</v>
      </c>
      <c r="J190" s="42">
        <f>VLOOKUP(B190,Invoices!A:I,9,TRUE)</f>
        <v>2020</v>
      </c>
    </row>
    <row r="191" spans="1:10" x14ac:dyDescent="0.15">
      <c r="A191" t="s">
        <v>3551</v>
      </c>
      <c r="B191" t="s">
        <v>154</v>
      </c>
      <c r="C191" t="s">
        <v>99</v>
      </c>
      <c r="D191" t="s">
        <v>84</v>
      </c>
      <c r="E191">
        <v>1</v>
      </c>
      <c r="F191" s="8">
        <f>VLOOKUP(C191,Products!$A$2:$E$20,5,TRUE)</f>
        <v>3.5</v>
      </c>
      <c r="G191" s="8">
        <f t="shared" si="4"/>
        <v>3.5</v>
      </c>
      <c r="H191" s="8">
        <f>VLOOKUP(C191,Products!$A$2:$F$20,6,TRUE)</f>
        <v>0.54999999999999982</v>
      </c>
      <c r="I191" s="8">
        <f t="shared" si="5"/>
        <v>0.54999999999999982</v>
      </c>
      <c r="J191" s="42">
        <f>VLOOKUP(B191,Invoices!A:I,9,TRUE)</f>
        <v>2020</v>
      </c>
    </row>
    <row r="192" spans="1:10" x14ac:dyDescent="0.15">
      <c r="A192" t="s">
        <v>3552</v>
      </c>
      <c r="B192" t="s">
        <v>154</v>
      </c>
      <c r="C192" t="s">
        <v>105</v>
      </c>
      <c r="D192" t="s">
        <v>81</v>
      </c>
      <c r="E192">
        <v>2</v>
      </c>
      <c r="F192" s="8">
        <f>VLOOKUP(C192,Products!$A$2:$E$20,5,TRUE)</f>
        <v>8.9499999999999993</v>
      </c>
      <c r="G192" s="8">
        <f t="shared" si="4"/>
        <v>17.899999999999999</v>
      </c>
      <c r="H192" s="8">
        <f>VLOOKUP(C192,Products!$A$2:$F$20,6,TRUE)</f>
        <v>3.1999999999999993</v>
      </c>
      <c r="I192" s="8">
        <f t="shared" si="5"/>
        <v>6.3999999999999986</v>
      </c>
      <c r="J192" s="42">
        <f>VLOOKUP(B192,Invoices!A:I,9,TRUE)</f>
        <v>2020</v>
      </c>
    </row>
    <row r="193" spans="1:10" x14ac:dyDescent="0.15">
      <c r="A193" t="s">
        <v>3553</v>
      </c>
      <c r="B193" t="s">
        <v>154</v>
      </c>
      <c r="C193" t="s">
        <v>104</v>
      </c>
      <c r="D193" t="s">
        <v>71</v>
      </c>
      <c r="E193">
        <v>3</v>
      </c>
      <c r="F193" s="8">
        <f>VLOOKUP(C193,Products!$A$2:$E$20,5,TRUE)</f>
        <v>2.95</v>
      </c>
      <c r="G193" s="8">
        <f t="shared" si="4"/>
        <v>8.8500000000000014</v>
      </c>
      <c r="H193" s="8">
        <f>VLOOKUP(C193,Products!$A$2:$F$20,6,TRUE)</f>
        <v>1.1500000000000001</v>
      </c>
      <c r="I193" s="8">
        <f t="shared" si="5"/>
        <v>3.45</v>
      </c>
      <c r="J193" s="42">
        <f>VLOOKUP(B193,Invoices!A:I,9,TRUE)</f>
        <v>2020</v>
      </c>
    </row>
    <row r="194" spans="1:10" x14ac:dyDescent="0.15">
      <c r="A194" t="s">
        <v>3554</v>
      </c>
      <c r="B194" t="s">
        <v>154</v>
      </c>
      <c r="C194" t="s">
        <v>103</v>
      </c>
      <c r="D194" t="s">
        <v>77</v>
      </c>
      <c r="E194">
        <v>9</v>
      </c>
      <c r="F194" s="8">
        <f>VLOOKUP(C194,Products!$A$2:$E$20,5,TRUE)</f>
        <v>8.9499999999999993</v>
      </c>
      <c r="G194" s="8">
        <f t="shared" si="4"/>
        <v>80.55</v>
      </c>
      <c r="H194" s="8">
        <f>VLOOKUP(C194,Products!$A$2:$F$20,6,TRUE)</f>
        <v>3.1999999999999993</v>
      </c>
      <c r="I194" s="8">
        <f t="shared" si="5"/>
        <v>28.799999999999994</v>
      </c>
      <c r="J194" s="42">
        <f>VLOOKUP(B194,Invoices!A:I,9,TRUE)</f>
        <v>2020</v>
      </c>
    </row>
    <row r="195" spans="1:10" x14ac:dyDescent="0.15">
      <c r="A195" t="s">
        <v>3555</v>
      </c>
      <c r="B195" t="s">
        <v>154</v>
      </c>
      <c r="C195" t="s">
        <v>92</v>
      </c>
      <c r="D195" t="s">
        <v>82</v>
      </c>
      <c r="E195">
        <v>3</v>
      </c>
      <c r="F195" s="8">
        <f>VLOOKUP(C195,Products!$A$2:$E$20,5,TRUE)</f>
        <v>19.95</v>
      </c>
      <c r="G195" s="8">
        <f t="shared" ref="G195:G258" si="6">F195*E195</f>
        <v>59.849999999999994</v>
      </c>
      <c r="H195" s="8">
        <f>VLOOKUP(C195,Products!$A$2:$F$20,6,TRUE)</f>
        <v>7.4499999999999993</v>
      </c>
      <c r="I195" s="8">
        <f t="shared" ref="I195:I258" si="7">H195*E195</f>
        <v>22.349999999999998</v>
      </c>
      <c r="J195" s="42">
        <f>VLOOKUP(B195,Invoices!A:I,9,TRUE)</f>
        <v>2020</v>
      </c>
    </row>
    <row r="196" spans="1:10" x14ac:dyDescent="0.15">
      <c r="A196" t="s">
        <v>3556</v>
      </c>
      <c r="B196" t="s">
        <v>154</v>
      </c>
      <c r="C196" t="s">
        <v>90</v>
      </c>
      <c r="D196" t="s">
        <v>72</v>
      </c>
      <c r="E196">
        <v>10</v>
      </c>
      <c r="F196" s="8">
        <f>VLOOKUP(C196,Products!$A$2:$E$20,5,TRUE)</f>
        <v>8.9499999999999993</v>
      </c>
      <c r="G196" s="8">
        <f t="shared" si="6"/>
        <v>89.5</v>
      </c>
      <c r="H196" s="8">
        <f>VLOOKUP(C196,Products!$A$2:$F$20,6,TRUE)</f>
        <v>5.6999999999999993</v>
      </c>
      <c r="I196" s="8">
        <f t="shared" si="7"/>
        <v>56.999999999999993</v>
      </c>
      <c r="J196" s="42">
        <f>VLOOKUP(B196,Invoices!A:I,9,TRUE)</f>
        <v>2020</v>
      </c>
    </row>
    <row r="197" spans="1:10" x14ac:dyDescent="0.15">
      <c r="A197" t="s">
        <v>3557</v>
      </c>
      <c r="B197" t="s">
        <v>154</v>
      </c>
      <c r="C197" t="s">
        <v>101</v>
      </c>
      <c r="D197" t="s">
        <v>69</v>
      </c>
      <c r="E197">
        <v>3</v>
      </c>
      <c r="F197" s="8">
        <f>VLOOKUP(C197,Products!$A$2:$E$20,5,TRUE)</f>
        <v>129.94999999999999</v>
      </c>
      <c r="G197" s="8">
        <f t="shared" si="6"/>
        <v>389.84999999999997</v>
      </c>
      <c r="H197" s="8">
        <f>VLOOKUP(C197,Products!$A$2:$F$20,6,TRUE)</f>
        <v>40.449999999999989</v>
      </c>
      <c r="I197" s="8">
        <f t="shared" si="7"/>
        <v>121.34999999999997</v>
      </c>
      <c r="J197" s="42">
        <f>VLOOKUP(B197,Invoices!A:I,9,TRUE)</f>
        <v>2020</v>
      </c>
    </row>
    <row r="198" spans="1:10" x14ac:dyDescent="0.15">
      <c r="A198" t="s">
        <v>3558</v>
      </c>
      <c r="B198" t="s">
        <v>154</v>
      </c>
      <c r="C198" t="s">
        <v>93</v>
      </c>
      <c r="D198" t="s">
        <v>76</v>
      </c>
      <c r="E198">
        <v>10</v>
      </c>
      <c r="F198" s="8">
        <f>VLOOKUP(C198,Products!$A$2:$E$20,5,TRUE)</f>
        <v>9.9499999999999993</v>
      </c>
      <c r="G198" s="8">
        <f t="shared" si="6"/>
        <v>99.5</v>
      </c>
      <c r="H198" s="8">
        <f>VLOOKUP(C198,Products!$A$2:$F$20,6,TRUE)</f>
        <v>1.9499999999999993</v>
      </c>
      <c r="I198" s="8">
        <f t="shared" si="7"/>
        <v>19.499999999999993</v>
      </c>
      <c r="J198" s="42">
        <f>VLOOKUP(B198,Invoices!A:I,9,TRUE)</f>
        <v>2020</v>
      </c>
    </row>
    <row r="199" spans="1:10" x14ac:dyDescent="0.15">
      <c r="A199" t="s">
        <v>3559</v>
      </c>
      <c r="B199" t="s">
        <v>154</v>
      </c>
      <c r="C199" t="s">
        <v>88</v>
      </c>
      <c r="D199" t="s">
        <v>85</v>
      </c>
      <c r="E199">
        <v>1</v>
      </c>
      <c r="F199" s="8">
        <f>VLOOKUP(C199,Products!$A$2:$E$20,5,TRUE)</f>
        <v>8.9499999999999993</v>
      </c>
      <c r="G199" s="8">
        <f t="shared" si="6"/>
        <v>8.9499999999999993</v>
      </c>
      <c r="H199" s="8">
        <f>VLOOKUP(C199,Products!$A$2:$F$20,6,TRUE)</f>
        <v>5.6999999999999993</v>
      </c>
      <c r="I199" s="8">
        <f t="shared" si="7"/>
        <v>5.6999999999999993</v>
      </c>
      <c r="J199" s="42">
        <f>VLOOKUP(B199,Invoices!A:I,9,TRUE)</f>
        <v>2020</v>
      </c>
    </row>
    <row r="200" spans="1:10" x14ac:dyDescent="0.15">
      <c r="A200" t="s">
        <v>3560</v>
      </c>
      <c r="B200" t="s">
        <v>154</v>
      </c>
      <c r="C200" t="s">
        <v>91</v>
      </c>
      <c r="D200" t="s">
        <v>70</v>
      </c>
      <c r="E200">
        <v>4</v>
      </c>
      <c r="F200" s="8">
        <f>VLOOKUP(C200,Products!$A$2:$E$20,5,TRUE)</f>
        <v>49.95</v>
      </c>
      <c r="G200" s="8">
        <f t="shared" si="6"/>
        <v>199.8</v>
      </c>
      <c r="H200" s="8">
        <f>VLOOKUP(C200,Products!$A$2:$F$20,6,TRUE)</f>
        <v>21.200000000000003</v>
      </c>
      <c r="I200" s="8">
        <f t="shared" si="7"/>
        <v>84.800000000000011</v>
      </c>
      <c r="J200" s="42">
        <f>VLOOKUP(B200,Invoices!A:I,9,TRUE)</f>
        <v>2020</v>
      </c>
    </row>
    <row r="201" spans="1:10" x14ac:dyDescent="0.15">
      <c r="A201" t="s">
        <v>3561</v>
      </c>
      <c r="B201" t="s">
        <v>154</v>
      </c>
      <c r="C201" t="s">
        <v>102</v>
      </c>
      <c r="D201" t="s">
        <v>83</v>
      </c>
      <c r="E201">
        <v>3</v>
      </c>
      <c r="F201" s="8">
        <f>VLOOKUP(C201,Products!$A$2:$E$20,5,TRUE)</f>
        <v>29.95</v>
      </c>
      <c r="G201" s="8">
        <f t="shared" si="6"/>
        <v>89.85</v>
      </c>
      <c r="H201" s="8">
        <f>VLOOKUP(C201,Products!$A$2:$F$20,6,TRUE)</f>
        <v>15</v>
      </c>
      <c r="I201" s="8">
        <f t="shared" si="7"/>
        <v>45</v>
      </c>
      <c r="J201" s="42">
        <f>VLOOKUP(B201,Invoices!A:I,9,TRUE)</f>
        <v>2020</v>
      </c>
    </row>
    <row r="202" spans="1:10" x14ac:dyDescent="0.15">
      <c r="A202" t="s">
        <v>3562</v>
      </c>
      <c r="B202" t="s">
        <v>154</v>
      </c>
      <c r="C202" t="s">
        <v>97</v>
      </c>
      <c r="D202" t="s">
        <v>74</v>
      </c>
      <c r="E202">
        <v>4</v>
      </c>
      <c r="F202" s="8">
        <f>VLOOKUP(C202,Products!$A$2:$E$20,5,TRUE)</f>
        <v>1.5</v>
      </c>
      <c r="G202" s="8">
        <f t="shared" si="6"/>
        <v>6</v>
      </c>
      <c r="H202" s="8">
        <f>VLOOKUP(C202,Products!$A$2:$F$20,6,TRUE)</f>
        <v>0.5</v>
      </c>
      <c r="I202" s="8">
        <f t="shared" si="7"/>
        <v>2</v>
      </c>
      <c r="J202" s="42">
        <f>VLOOKUP(B202,Invoices!A:I,9,TRUE)</f>
        <v>2020</v>
      </c>
    </row>
    <row r="203" spans="1:10" x14ac:dyDescent="0.15">
      <c r="A203" t="s">
        <v>3563</v>
      </c>
      <c r="B203" t="s">
        <v>154</v>
      </c>
      <c r="C203" t="s">
        <v>89</v>
      </c>
      <c r="D203" t="s">
        <v>80</v>
      </c>
      <c r="E203">
        <v>4</v>
      </c>
      <c r="F203" s="8">
        <f>VLOOKUP(C203,Products!$A$2:$E$20,5,TRUE)</f>
        <v>15.95</v>
      </c>
      <c r="G203" s="8">
        <f t="shared" si="6"/>
        <v>63.8</v>
      </c>
      <c r="H203" s="8">
        <f>VLOOKUP(C203,Products!$A$2:$F$20,6,TRUE)</f>
        <v>6</v>
      </c>
      <c r="I203" s="8">
        <f t="shared" si="7"/>
        <v>24</v>
      </c>
      <c r="J203" s="42">
        <f>VLOOKUP(B203,Invoices!A:I,9,TRUE)</f>
        <v>2020</v>
      </c>
    </row>
    <row r="204" spans="1:10" x14ac:dyDescent="0.15">
      <c r="A204" t="s">
        <v>3564</v>
      </c>
      <c r="B204" t="s">
        <v>154</v>
      </c>
      <c r="C204" t="s">
        <v>98</v>
      </c>
      <c r="D204" t="s">
        <v>79</v>
      </c>
      <c r="E204">
        <v>1</v>
      </c>
      <c r="F204" s="8">
        <f>VLOOKUP(C204,Products!$A$2:$E$20,5,TRUE)</f>
        <v>14.95</v>
      </c>
      <c r="G204" s="8">
        <f t="shared" si="6"/>
        <v>14.95</v>
      </c>
      <c r="H204" s="8">
        <f>VLOOKUP(C204,Products!$A$2:$F$20,6,TRUE)</f>
        <v>3.0499999999999989</v>
      </c>
      <c r="I204" s="8">
        <f t="shared" si="7"/>
        <v>3.0499999999999989</v>
      </c>
      <c r="J204" s="42">
        <f>VLOOKUP(B204,Invoices!A:I,9,TRUE)</f>
        <v>2020</v>
      </c>
    </row>
    <row r="205" spans="1:10" x14ac:dyDescent="0.15">
      <c r="A205" t="s">
        <v>3565</v>
      </c>
      <c r="B205" t="s">
        <v>155</v>
      </c>
      <c r="C205" t="s">
        <v>104</v>
      </c>
      <c r="D205" t="s">
        <v>71</v>
      </c>
      <c r="E205">
        <v>3</v>
      </c>
      <c r="F205" s="8">
        <f>VLOOKUP(C205,Products!$A$2:$E$20,5,TRUE)</f>
        <v>2.95</v>
      </c>
      <c r="G205" s="8">
        <f t="shared" si="6"/>
        <v>8.8500000000000014</v>
      </c>
      <c r="H205" s="8">
        <f>VLOOKUP(C205,Products!$A$2:$F$20,6,TRUE)</f>
        <v>1.1500000000000001</v>
      </c>
      <c r="I205" s="8">
        <f t="shared" si="7"/>
        <v>3.45</v>
      </c>
      <c r="J205" s="42">
        <f>VLOOKUP(B205,Invoices!A:I,9,TRUE)</f>
        <v>2020</v>
      </c>
    </row>
    <row r="206" spans="1:10" x14ac:dyDescent="0.15">
      <c r="A206" t="s">
        <v>3566</v>
      </c>
      <c r="B206" t="s">
        <v>156</v>
      </c>
      <c r="C206" t="s">
        <v>104</v>
      </c>
      <c r="D206" t="s">
        <v>71</v>
      </c>
      <c r="E206">
        <v>1</v>
      </c>
      <c r="F206" s="8">
        <f>VLOOKUP(C206,Products!$A$2:$E$20,5,TRUE)</f>
        <v>2.95</v>
      </c>
      <c r="G206" s="8">
        <f t="shared" si="6"/>
        <v>2.95</v>
      </c>
      <c r="H206" s="8">
        <f>VLOOKUP(C206,Products!$A$2:$F$20,6,TRUE)</f>
        <v>1.1500000000000001</v>
      </c>
      <c r="I206" s="8">
        <f t="shared" si="7"/>
        <v>1.1500000000000001</v>
      </c>
      <c r="J206" s="42">
        <f>VLOOKUP(B206,Invoices!A:I,9,TRUE)</f>
        <v>2020</v>
      </c>
    </row>
    <row r="207" spans="1:10" x14ac:dyDescent="0.15">
      <c r="A207" t="s">
        <v>3567</v>
      </c>
      <c r="B207" t="s">
        <v>156</v>
      </c>
      <c r="C207" t="s">
        <v>96</v>
      </c>
      <c r="D207" t="s">
        <v>75</v>
      </c>
      <c r="E207">
        <v>20</v>
      </c>
      <c r="F207" s="8">
        <f>VLOOKUP(C207,Products!$A$2:$E$20,5,TRUE)</f>
        <v>79.95</v>
      </c>
      <c r="G207" s="8">
        <f t="shared" si="6"/>
        <v>1599</v>
      </c>
      <c r="H207" s="8">
        <f>VLOOKUP(C207,Products!$A$2:$F$20,6,TRUE)</f>
        <v>27.950000000000003</v>
      </c>
      <c r="I207" s="8">
        <f t="shared" si="7"/>
        <v>559</v>
      </c>
      <c r="J207" s="42">
        <f>VLOOKUP(B207,Invoices!A:I,9,TRUE)</f>
        <v>2020</v>
      </c>
    </row>
    <row r="208" spans="1:10" x14ac:dyDescent="0.15">
      <c r="A208" t="s">
        <v>3568</v>
      </c>
      <c r="B208" t="s">
        <v>156</v>
      </c>
      <c r="C208" t="s">
        <v>101</v>
      </c>
      <c r="D208" t="s">
        <v>69</v>
      </c>
      <c r="E208">
        <v>1</v>
      </c>
      <c r="F208" s="8">
        <f>VLOOKUP(C208,Products!$A$2:$E$20,5,TRUE)</f>
        <v>129.94999999999999</v>
      </c>
      <c r="G208" s="8">
        <f t="shared" si="6"/>
        <v>129.94999999999999</v>
      </c>
      <c r="H208" s="8">
        <f>VLOOKUP(C208,Products!$A$2:$F$20,6,TRUE)</f>
        <v>40.449999999999989</v>
      </c>
      <c r="I208" s="8">
        <f t="shared" si="7"/>
        <v>40.449999999999989</v>
      </c>
      <c r="J208" s="42">
        <f>VLOOKUP(B208,Invoices!A:I,9,TRUE)</f>
        <v>2020</v>
      </c>
    </row>
    <row r="209" spans="1:10" x14ac:dyDescent="0.15">
      <c r="A209" t="s">
        <v>3569</v>
      </c>
      <c r="B209" t="s">
        <v>156</v>
      </c>
      <c r="C209" t="s">
        <v>87</v>
      </c>
      <c r="D209" t="s">
        <v>68</v>
      </c>
      <c r="E209">
        <v>5</v>
      </c>
      <c r="F209" s="8">
        <f>VLOOKUP(C209,Products!$A$2:$E$20,5,TRUE)</f>
        <v>19.95</v>
      </c>
      <c r="G209" s="8">
        <f t="shared" si="6"/>
        <v>99.75</v>
      </c>
      <c r="H209" s="8">
        <f>VLOOKUP(C209,Products!$A$2:$F$20,6,TRUE)</f>
        <v>7.4499999999999993</v>
      </c>
      <c r="I209" s="8">
        <f t="shared" si="7"/>
        <v>37.25</v>
      </c>
      <c r="J209" s="42">
        <f>VLOOKUP(B209,Invoices!A:I,9,TRUE)</f>
        <v>2020</v>
      </c>
    </row>
    <row r="210" spans="1:10" x14ac:dyDescent="0.15">
      <c r="A210" t="s">
        <v>3570</v>
      </c>
      <c r="B210" t="s">
        <v>156</v>
      </c>
      <c r="C210" t="s">
        <v>92</v>
      </c>
      <c r="D210" t="s">
        <v>82</v>
      </c>
      <c r="E210">
        <v>10</v>
      </c>
      <c r="F210" s="8">
        <f>VLOOKUP(C210,Products!$A$2:$E$20,5,TRUE)</f>
        <v>19.95</v>
      </c>
      <c r="G210" s="8">
        <f t="shared" si="6"/>
        <v>199.5</v>
      </c>
      <c r="H210" s="8">
        <f>VLOOKUP(C210,Products!$A$2:$F$20,6,TRUE)</f>
        <v>7.4499999999999993</v>
      </c>
      <c r="I210" s="8">
        <f t="shared" si="7"/>
        <v>74.5</v>
      </c>
      <c r="J210" s="42">
        <f>VLOOKUP(B210,Invoices!A:I,9,TRUE)</f>
        <v>2020</v>
      </c>
    </row>
    <row r="211" spans="1:10" x14ac:dyDescent="0.15">
      <c r="A211" t="s">
        <v>3571</v>
      </c>
      <c r="B211" t="s">
        <v>156</v>
      </c>
      <c r="C211" t="s">
        <v>103</v>
      </c>
      <c r="D211" t="s">
        <v>77</v>
      </c>
      <c r="E211">
        <v>3</v>
      </c>
      <c r="F211" s="8">
        <f>VLOOKUP(C211,Products!$A$2:$E$20,5,TRUE)</f>
        <v>8.9499999999999993</v>
      </c>
      <c r="G211" s="8">
        <f t="shared" si="6"/>
        <v>26.849999999999998</v>
      </c>
      <c r="H211" s="8">
        <f>VLOOKUP(C211,Products!$A$2:$F$20,6,TRUE)</f>
        <v>3.1999999999999993</v>
      </c>
      <c r="I211" s="8">
        <f t="shared" si="7"/>
        <v>9.5999999999999979</v>
      </c>
      <c r="J211" s="42">
        <f>VLOOKUP(B211,Invoices!A:I,9,TRUE)</f>
        <v>2020</v>
      </c>
    </row>
    <row r="212" spans="1:10" x14ac:dyDescent="0.15">
      <c r="A212" t="s">
        <v>3572</v>
      </c>
      <c r="B212" t="s">
        <v>156</v>
      </c>
      <c r="C212" t="s">
        <v>93</v>
      </c>
      <c r="D212" t="s">
        <v>76</v>
      </c>
      <c r="E212">
        <v>2</v>
      </c>
      <c r="F212" s="8">
        <f>VLOOKUP(C212,Products!$A$2:$E$20,5,TRUE)</f>
        <v>9.9499999999999993</v>
      </c>
      <c r="G212" s="8">
        <f t="shared" si="6"/>
        <v>19.899999999999999</v>
      </c>
      <c r="H212" s="8">
        <f>VLOOKUP(C212,Products!$A$2:$F$20,6,TRUE)</f>
        <v>1.9499999999999993</v>
      </c>
      <c r="I212" s="8">
        <f t="shared" si="7"/>
        <v>3.8999999999999986</v>
      </c>
      <c r="J212" s="42">
        <f>VLOOKUP(B212,Invoices!A:I,9,TRUE)</f>
        <v>2020</v>
      </c>
    </row>
    <row r="213" spans="1:10" x14ac:dyDescent="0.15">
      <c r="A213" t="s">
        <v>3573</v>
      </c>
      <c r="B213" t="s">
        <v>156</v>
      </c>
      <c r="C213" t="s">
        <v>89</v>
      </c>
      <c r="D213" t="s">
        <v>80</v>
      </c>
      <c r="E213">
        <v>2</v>
      </c>
      <c r="F213" s="8">
        <f>VLOOKUP(C213,Products!$A$2:$E$20,5,TRUE)</f>
        <v>15.95</v>
      </c>
      <c r="G213" s="8">
        <f t="shared" si="6"/>
        <v>31.9</v>
      </c>
      <c r="H213" s="8">
        <f>VLOOKUP(C213,Products!$A$2:$F$20,6,TRUE)</f>
        <v>6</v>
      </c>
      <c r="I213" s="8">
        <f t="shared" si="7"/>
        <v>12</v>
      </c>
      <c r="J213" s="42">
        <f>VLOOKUP(B213,Invoices!A:I,9,TRUE)</f>
        <v>2020</v>
      </c>
    </row>
    <row r="214" spans="1:10" x14ac:dyDescent="0.15">
      <c r="A214" t="s">
        <v>3574</v>
      </c>
      <c r="B214" t="s">
        <v>156</v>
      </c>
      <c r="C214" t="s">
        <v>102</v>
      </c>
      <c r="D214" t="s">
        <v>83</v>
      </c>
      <c r="E214">
        <v>24</v>
      </c>
      <c r="F214" s="8">
        <f>VLOOKUP(C214,Products!$A$2:$E$20,5,TRUE)</f>
        <v>29.95</v>
      </c>
      <c r="G214" s="8">
        <f t="shared" si="6"/>
        <v>718.8</v>
      </c>
      <c r="H214" s="8">
        <f>VLOOKUP(C214,Products!$A$2:$F$20,6,TRUE)</f>
        <v>15</v>
      </c>
      <c r="I214" s="8">
        <f t="shared" si="7"/>
        <v>360</v>
      </c>
      <c r="J214" s="42">
        <f>VLOOKUP(B214,Invoices!A:I,9,TRUE)</f>
        <v>2020</v>
      </c>
    </row>
    <row r="215" spans="1:10" x14ac:dyDescent="0.15">
      <c r="A215" t="s">
        <v>3575</v>
      </c>
      <c r="B215" t="s">
        <v>156</v>
      </c>
      <c r="C215" t="s">
        <v>88</v>
      </c>
      <c r="D215" t="s">
        <v>85</v>
      </c>
      <c r="E215">
        <v>12</v>
      </c>
      <c r="F215" s="8">
        <f>VLOOKUP(C215,Products!$A$2:$E$20,5,TRUE)</f>
        <v>8.9499999999999993</v>
      </c>
      <c r="G215" s="8">
        <f t="shared" si="6"/>
        <v>107.39999999999999</v>
      </c>
      <c r="H215" s="8">
        <f>VLOOKUP(C215,Products!$A$2:$F$20,6,TRUE)</f>
        <v>5.6999999999999993</v>
      </c>
      <c r="I215" s="8">
        <f t="shared" si="7"/>
        <v>68.399999999999991</v>
      </c>
      <c r="J215" s="42">
        <f>VLOOKUP(B215,Invoices!A:I,9,TRUE)</f>
        <v>2020</v>
      </c>
    </row>
    <row r="216" spans="1:10" x14ac:dyDescent="0.15">
      <c r="A216" t="s">
        <v>3576</v>
      </c>
      <c r="B216" t="s">
        <v>156</v>
      </c>
      <c r="C216" t="s">
        <v>94</v>
      </c>
      <c r="D216" t="s">
        <v>86</v>
      </c>
      <c r="E216">
        <v>1</v>
      </c>
      <c r="F216" s="8">
        <f>VLOOKUP(C216,Products!$A$2:$E$20,5,TRUE)</f>
        <v>3.5</v>
      </c>
      <c r="G216" s="8">
        <f t="shared" si="6"/>
        <v>3.5</v>
      </c>
      <c r="H216" s="8">
        <f>VLOOKUP(C216,Products!$A$2:$F$20,6,TRUE)</f>
        <v>0.54999999999999982</v>
      </c>
      <c r="I216" s="8">
        <f t="shared" si="7"/>
        <v>0.54999999999999982</v>
      </c>
      <c r="J216" s="42">
        <f>VLOOKUP(B216,Invoices!A:I,9,TRUE)</f>
        <v>2020</v>
      </c>
    </row>
    <row r="217" spans="1:10" x14ac:dyDescent="0.15">
      <c r="A217" t="s">
        <v>3577</v>
      </c>
      <c r="B217" t="s">
        <v>156</v>
      </c>
      <c r="C217" t="s">
        <v>96</v>
      </c>
      <c r="D217" t="s">
        <v>75</v>
      </c>
      <c r="E217">
        <v>4</v>
      </c>
      <c r="F217" s="8">
        <f>VLOOKUP(C217,Products!$A$2:$E$20,5,TRUE)</f>
        <v>79.95</v>
      </c>
      <c r="G217" s="8">
        <f t="shared" si="6"/>
        <v>319.8</v>
      </c>
      <c r="H217" s="8">
        <f>VLOOKUP(C217,Products!$A$2:$F$20,6,TRUE)</f>
        <v>27.950000000000003</v>
      </c>
      <c r="I217" s="8">
        <f t="shared" si="7"/>
        <v>111.80000000000001</v>
      </c>
      <c r="J217" s="42">
        <f>VLOOKUP(B217,Invoices!A:I,9,TRUE)</f>
        <v>2020</v>
      </c>
    </row>
    <row r="218" spans="1:10" x14ac:dyDescent="0.15">
      <c r="A218" t="s">
        <v>3578</v>
      </c>
      <c r="B218" t="s">
        <v>156</v>
      </c>
      <c r="C218" t="s">
        <v>105</v>
      </c>
      <c r="D218" t="s">
        <v>81</v>
      </c>
      <c r="E218">
        <v>3</v>
      </c>
      <c r="F218" s="8">
        <f>VLOOKUP(C218,Products!$A$2:$E$20,5,TRUE)</f>
        <v>8.9499999999999993</v>
      </c>
      <c r="G218" s="8">
        <f t="shared" si="6"/>
        <v>26.849999999999998</v>
      </c>
      <c r="H218" s="8">
        <f>VLOOKUP(C218,Products!$A$2:$F$20,6,TRUE)</f>
        <v>3.1999999999999993</v>
      </c>
      <c r="I218" s="8">
        <f t="shared" si="7"/>
        <v>9.5999999999999979</v>
      </c>
      <c r="J218" s="42">
        <f>VLOOKUP(B218,Invoices!A:I,9,TRUE)</f>
        <v>2020</v>
      </c>
    </row>
    <row r="219" spans="1:10" x14ac:dyDescent="0.15">
      <c r="A219" t="s">
        <v>3579</v>
      </c>
      <c r="B219" t="s">
        <v>156</v>
      </c>
      <c r="C219" t="s">
        <v>99</v>
      </c>
      <c r="D219" t="s">
        <v>84</v>
      </c>
      <c r="E219">
        <v>1</v>
      </c>
      <c r="F219" s="8">
        <f>VLOOKUP(C219,Products!$A$2:$E$20,5,TRUE)</f>
        <v>3.5</v>
      </c>
      <c r="G219" s="8">
        <f t="shared" si="6"/>
        <v>3.5</v>
      </c>
      <c r="H219" s="8">
        <f>VLOOKUP(C219,Products!$A$2:$F$20,6,TRUE)</f>
        <v>0.54999999999999982</v>
      </c>
      <c r="I219" s="8">
        <f t="shared" si="7"/>
        <v>0.54999999999999982</v>
      </c>
      <c r="J219" s="42">
        <f>VLOOKUP(B219,Invoices!A:I,9,TRUE)</f>
        <v>2020</v>
      </c>
    </row>
    <row r="220" spans="1:10" x14ac:dyDescent="0.15">
      <c r="A220" t="s">
        <v>3580</v>
      </c>
      <c r="B220" t="s">
        <v>156</v>
      </c>
      <c r="C220" t="s">
        <v>90</v>
      </c>
      <c r="D220" t="s">
        <v>72</v>
      </c>
      <c r="E220">
        <v>1</v>
      </c>
      <c r="F220" s="8">
        <f>VLOOKUP(C220,Products!$A$2:$E$20,5,TRUE)</f>
        <v>8.9499999999999993</v>
      </c>
      <c r="G220" s="8">
        <f t="shared" si="6"/>
        <v>8.9499999999999993</v>
      </c>
      <c r="H220" s="8">
        <f>VLOOKUP(C220,Products!$A$2:$F$20,6,TRUE)</f>
        <v>5.6999999999999993</v>
      </c>
      <c r="I220" s="8">
        <f t="shared" si="7"/>
        <v>5.6999999999999993</v>
      </c>
      <c r="J220" s="42">
        <f>VLOOKUP(B220,Invoices!A:I,9,TRUE)</f>
        <v>2020</v>
      </c>
    </row>
    <row r="221" spans="1:10" x14ac:dyDescent="0.15">
      <c r="A221" t="s">
        <v>3581</v>
      </c>
      <c r="B221" t="s">
        <v>156</v>
      </c>
      <c r="C221" t="s">
        <v>91</v>
      </c>
      <c r="D221" t="s">
        <v>70</v>
      </c>
      <c r="E221">
        <v>1</v>
      </c>
      <c r="F221" s="8">
        <f>VLOOKUP(C221,Products!$A$2:$E$20,5,TRUE)</f>
        <v>49.95</v>
      </c>
      <c r="G221" s="8">
        <f t="shared" si="6"/>
        <v>49.95</v>
      </c>
      <c r="H221" s="8">
        <f>VLOOKUP(C221,Products!$A$2:$F$20,6,TRUE)</f>
        <v>21.200000000000003</v>
      </c>
      <c r="I221" s="8">
        <f t="shared" si="7"/>
        <v>21.200000000000003</v>
      </c>
      <c r="J221" s="42">
        <f>VLOOKUP(B221,Invoices!A:I,9,TRUE)</f>
        <v>2020</v>
      </c>
    </row>
    <row r="222" spans="1:10" x14ac:dyDescent="0.15">
      <c r="A222" t="s">
        <v>3582</v>
      </c>
      <c r="B222" t="s">
        <v>156</v>
      </c>
      <c r="C222" t="s">
        <v>96</v>
      </c>
      <c r="D222" t="s">
        <v>75</v>
      </c>
      <c r="E222">
        <v>1</v>
      </c>
      <c r="F222" s="8">
        <f>VLOOKUP(C222,Products!$A$2:$E$20,5,TRUE)</f>
        <v>79.95</v>
      </c>
      <c r="G222" s="8">
        <f t="shared" si="6"/>
        <v>79.95</v>
      </c>
      <c r="H222" s="8">
        <f>VLOOKUP(C222,Products!$A$2:$F$20,6,TRUE)</f>
        <v>27.950000000000003</v>
      </c>
      <c r="I222" s="8">
        <f t="shared" si="7"/>
        <v>27.950000000000003</v>
      </c>
      <c r="J222" s="42">
        <f>VLOOKUP(B222,Invoices!A:I,9,TRUE)</f>
        <v>2020</v>
      </c>
    </row>
    <row r="223" spans="1:10" x14ac:dyDescent="0.15">
      <c r="A223" t="s">
        <v>3583</v>
      </c>
      <c r="B223" t="s">
        <v>156</v>
      </c>
      <c r="C223" t="s">
        <v>98</v>
      </c>
      <c r="D223" t="s">
        <v>79</v>
      </c>
      <c r="E223">
        <v>2</v>
      </c>
      <c r="F223" s="8">
        <f>VLOOKUP(C223,Products!$A$2:$E$20,5,TRUE)</f>
        <v>14.95</v>
      </c>
      <c r="G223" s="8">
        <f t="shared" si="6"/>
        <v>29.9</v>
      </c>
      <c r="H223" s="8">
        <f>VLOOKUP(C223,Products!$A$2:$F$20,6,TRUE)</f>
        <v>3.0499999999999989</v>
      </c>
      <c r="I223" s="8">
        <f t="shared" si="7"/>
        <v>6.0999999999999979</v>
      </c>
      <c r="J223" s="42">
        <f>VLOOKUP(B223,Invoices!A:I,9,TRUE)</f>
        <v>2020</v>
      </c>
    </row>
    <row r="224" spans="1:10" x14ac:dyDescent="0.15">
      <c r="A224" t="s">
        <v>3584</v>
      </c>
      <c r="B224" t="s">
        <v>156</v>
      </c>
      <c r="C224" t="s">
        <v>100</v>
      </c>
      <c r="D224" t="s">
        <v>78</v>
      </c>
      <c r="E224">
        <v>4</v>
      </c>
      <c r="F224" s="8">
        <f>VLOOKUP(C224,Products!$A$2:$E$20,5,TRUE)</f>
        <v>49.95</v>
      </c>
      <c r="G224" s="8">
        <f t="shared" si="6"/>
        <v>199.8</v>
      </c>
      <c r="H224" s="8">
        <f>VLOOKUP(C224,Products!$A$2:$F$20,6,TRUE)</f>
        <v>19.950000000000003</v>
      </c>
      <c r="I224" s="8">
        <f t="shared" si="7"/>
        <v>79.800000000000011</v>
      </c>
      <c r="J224" s="42">
        <f>VLOOKUP(B224,Invoices!A:I,9,TRUE)</f>
        <v>2020</v>
      </c>
    </row>
    <row r="225" spans="1:10" x14ac:dyDescent="0.15">
      <c r="A225" t="s">
        <v>3585</v>
      </c>
      <c r="B225" t="s">
        <v>156</v>
      </c>
      <c r="C225" t="s">
        <v>97</v>
      </c>
      <c r="D225" t="s">
        <v>74</v>
      </c>
      <c r="E225">
        <v>4</v>
      </c>
      <c r="F225" s="8">
        <f>VLOOKUP(C225,Products!$A$2:$E$20,5,TRUE)</f>
        <v>1.5</v>
      </c>
      <c r="G225" s="8">
        <f t="shared" si="6"/>
        <v>6</v>
      </c>
      <c r="H225" s="8">
        <f>VLOOKUP(C225,Products!$A$2:$F$20,6,TRUE)</f>
        <v>0.5</v>
      </c>
      <c r="I225" s="8">
        <f t="shared" si="7"/>
        <v>2</v>
      </c>
      <c r="J225" s="42">
        <f>VLOOKUP(B225,Invoices!A:I,9,TRUE)</f>
        <v>2020</v>
      </c>
    </row>
    <row r="226" spans="1:10" x14ac:dyDescent="0.15">
      <c r="A226" t="s">
        <v>3586</v>
      </c>
      <c r="B226" t="s">
        <v>156</v>
      </c>
      <c r="C226" t="s">
        <v>103</v>
      </c>
      <c r="D226" t="s">
        <v>77</v>
      </c>
      <c r="E226">
        <v>4</v>
      </c>
      <c r="F226" s="8">
        <f>VLOOKUP(C226,Products!$A$2:$E$20,5,TRUE)</f>
        <v>8.9499999999999993</v>
      </c>
      <c r="G226" s="8">
        <f t="shared" si="6"/>
        <v>35.799999999999997</v>
      </c>
      <c r="H226" s="8">
        <f>VLOOKUP(C226,Products!$A$2:$F$20,6,TRUE)</f>
        <v>3.1999999999999993</v>
      </c>
      <c r="I226" s="8">
        <f t="shared" si="7"/>
        <v>12.799999999999997</v>
      </c>
      <c r="J226" s="42">
        <f>VLOOKUP(B226,Invoices!A:I,9,TRUE)</f>
        <v>2020</v>
      </c>
    </row>
    <row r="227" spans="1:10" x14ac:dyDescent="0.15">
      <c r="A227" t="s">
        <v>3587</v>
      </c>
      <c r="B227" t="s">
        <v>156</v>
      </c>
      <c r="C227" t="s">
        <v>95</v>
      </c>
      <c r="D227" t="s">
        <v>73</v>
      </c>
      <c r="E227">
        <v>50</v>
      </c>
      <c r="F227" s="8">
        <f>VLOOKUP(C227,Products!$A$2:$E$20,5,TRUE)</f>
        <v>12.95</v>
      </c>
      <c r="G227" s="8">
        <f t="shared" si="6"/>
        <v>647.5</v>
      </c>
      <c r="H227" s="8">
        <f>VLOOKUP(C227,Products!$A$2:$F$20,6,TRUE)</f>
        <v>4.1999999999999993</v>
      </c>
      <c r="I227" s="8">
        <f t="shared" si="7"/>
        <v>209.99999999999997</v>
      </c>
      <c r="J227" s="42">
        <f>VLOOKUP(B227,Invoices!A:I,9,TRUE)</f>
        <v>2020</v>
      </c>
    </row>
    <row r="228" spans="1:10" x14ac:dyDescent="0.15">
      <c r="A228" t="s">
        <v>3588</v>
      </c>
      <c r="B228" t="s">
        <v>157</v>
      </c>
      <c r="C228" t="s">
        <v>94</v>
      </c>
      <c r="D228" t="s">
        <v>86</v>
      </c>
      <c r="E228">
        <v>15</v>
      </c>
      <c r="F228" s="8">
        <f>VLOOKUP(C228,Products!$A$2:$E$20,5,TRUE)</f>
        <v>3.5</v>
      </c>
      <c r="G228" s="8">
        <f t="shared" si="6"/>
        <v>52.5</v>
      </c>
      <c r="H228" s="8">
        <f>VLOOKUP(C228,Products!$A$2:$F$20,6,TRUE)</f>
        <v>0.54999999999999982</v>
      </c>
      <c r="I228" s="8">
        <f t="shared" si="7"/>
        <v>8.2499999999999964</v>
      </c>
      <c r="J228" s="42">
        <f>VLOOKUP(B228,Invoices!A:I,9,TRUE)</f>
        <v>2020</v>
      </c>
    </row>
    <row r="229" spans="1:10" x14ac:dyDescent="0.15">
      <c r="A229" t="s">
        <v>3589</v>
      </c>
      <c r="B229" t="s">
        <v>157</v>
      </c>
      <c r="C229" t="s">
        <v>105</v>
      </c>
      <c r="D229" t="s">
        <v>81</v>
      </c>
      <c r="E229">
        <v>1</v>
      </c>
      <c r="F229" s="8">
        <f>VLOOKUP(C229,Products!$A$2:$E$20,5,TRUE)</f>
        <v>8.9499999999999993</v>
      </c>
      <c r="G229" s="8">
        <f t="shared" si="6"/>
        <v>8.9499999999999993</v>
      </c>
      <c r="H229" s="8">
        <f>VLOOKUP(C229,Products!$A$2:$F$20,6,TRUE)</f>
        <v>3.1999999999999993</v>
      </c>
      <c r="I229" s="8">
        <f t="shared" si="7"/>
        <v>3.1999999999999993</v>
      </c>
      <c r="J229" s="42">
        <f>VLOOKUP(B229,Invoices!A:I,9,TRUE)</f>
        <v>2020</v>
      </c>
    </row>
    <row r="230" spans="1:10" x14ac:dyDescent="0.15">
      <c r="A230" t="s">
        <v>3590</v>
      </c>
      <c r="B230" t="s">
        <v>157</v>
      </c>
      <c r="C230" t="s">
        <v>93</v>
      </c>
      <c r="D230" t="s">
        <v>76</v>
      </c>
      <c r="E230">
        <v>25</v>
      </c>
      <c r="F230" s="8">
        <f>VLOOKUP(C230,Products!$A$2:$E$20,5,TRUE)</f>
        <v>9.9499999999999993</v>
      </c>
      <c r="G230" s="8">
        <f t="shared" si="6"/>
        <v>248.74999999999997</v>
      </c>
      <c r="H230" s="8">
        <f>VLOOKUP(C230,Products!$A$2:$F$20,6,TRUE)</f>
        <v>1.9499999999999993</v>
      </c>
      <c r="I230" s="8">
        <f t="shared" si="7"/>
        <v>48.749999999999986</v>
      </c>
      <c r="J230" s="42">
        <f>VLOOKUP(B230,Invoices!A:I,9,TRUE)</f>
        <v>2020</v>
      </c>
    </row>
    <row r="231" spans="1:10" x14ac:dyDescent="0.15">
      <c r="A231" t="s">
        <v>3591</v>
      </c>
      <c r="B231" t="s">
        <v>157</v>
      </c>
      <c r="C231" t="s">
        <v>90</v>
      </c>
      <c r="D231" t="s">
        <v>72</v>
      </c>
      <c r="E231">
        <v>1</v>
      </c>
      <c r="F231" s="8">
        <f>VLOOKUP(C231,Products!$A$2:$E$20,5,TRUE)</f>
        <v>8.9499999999999993</v>
      </c>
      <c r="G231" s="8">
        <f t="shared" si="6"/>
        <v>8.9499999999999993</v>
      </c>
      <c r="H231" s="8">
        <f>VLOOKUP(C231,Products!$A$2:$F$20,6,TRUE)</f>
        <v>5.6999999999999993</v>
      </c>
      <c r="I231" s="8">
        <f t="shared" si="7"/>
        <v>5.6999999999999993</v>
      </c>
      <c r="J231" s="42">
        <f>VLOOKUP(B231,Invoices!A:I,9,TRUE)</f>
        <v>2020</v>
      </c>
    </row>
    <row r="232" spans="1:10" x14ac:dyDescent="0.15">
      <c r="A232" t="s">
        <v>3592</v>
      </c>
      <c r="B232" t="s">
        <v>157</v>
      </c>
      <c r="C232" t="s">
        <v>88</v>
      </c>
      <c r="D232" t="s">
        <v>85</v>
      </c>
      <c r="E232">
        <v>10</v>
      </c>
      <c r="F232" s="8">
        <f>VLOOKUP(C232,Products!$A$2:$E$20,5,TRUE)</f>
        <v>8.9499999999999993</v>
      </c>
      <c r="G232" s="8">
        <f t="shared" si="6"/>
        <v>89.5</v>
      </c>
      <c r="H232" s="8">
        <f>VLOOKUP(C232,Products!$A$2:$F$20,6,TRUE)</f>
        <v>5.6999999999999993</v>
      </c>
      <c r="I232" s="8">
        <f t="shared" si="7"/>
        <v>56.999999999999993</v>
      </c>
      <c r="J232" s="42">
        <f>VLOOKUP(B232,Invoices!A:I,9,TRUE)</f>
        <v>2020</v>
      </c>
    </row>
    <row r="233" spans="1:10" x14ac:dyDescent="0.15">
      <c r="A233" t="s">
        <v>3593</v>
      </c>
      <c r="B233" t="s">
        <v>158</v>
      </c>
      <c r="C233" t="s">
        <v>90</v>
      </c>
      <c r="D233" t="s">
        <v>72</v>
      </c>
      <c r="E233">
        <v>3</v>
      </c>
      <c r="F233" s="8">
        <f>VLOOKUP(C233,Products!$A$2:$E$20,5,TRUE)</f>
        <v>8.9499999999999993</v>
      </c>
      <c r="G233" s="8">
        <f t="shared" si="6"/>
        <v>26.849999999999998</v>
      </c>
      <c r="H233" s="8">
        <f>VLOOKUP(C233,Products!$A$2:$F$20,6,TRUE)</f>
        <v>5.6999999999999993</v>
      </c>
      <c r="I233" s="8">
        <f t="shared" si="7"/>
        <v>17.099999999999998</v>
      </c>
      <c r="J233" s="42">
        <f>VLOOKUP(B233,Invoices!A:I,9,TRUE)</f>
        <v>2020</v>
      </c>
    </row>
    <row r="234" spans="1:10" x14ac:dyDescent="0.15">
      <c r="A234" t="s">
        <v>3594</v>
      </c>
      <c r="B234" t="s">
        <v>158</v>
      </c>
      <c r="C234" t="s">
        <v>101</v>
      </c>
      <c r="D234" t="s">
        <v>69</v>
      </c>
      <c r="E234">
        <v>1</v>
      </c>
      <c r="F234" s="8">
        <f>VLOOKUP(C234,Products!$A$2:$E$20,5,TRUE)</f>
        <v>129.94999999999999</v>
      </c>
      <c r="G234" s="8">
        <f t="shared" si="6"/>
        <v>129.94999999999999</v>
      </c>
      <c r="H234" s="8">
        <f>VLOOKUP(C234,Products!$A$2:$F$20,6,TRUE)</f>
        <v>40.449999999999989</v>
      </c>
      <c r="I234" s="8">
        <f t="shared" si="7"/>
        <v>40.449999999999989</v>
      </c>
      <c r="J234" s="42">
        <f>VLOOKUP(B234,Invoices!A:I,9,TRUE)</f>
        <v>2020</v>
      </c>
    </row>
    <row r="235" spans="1:10" x14ac:dyDescent="0.15">
      <c r="A235" t="s">
        <v>3595</v>
      </c>
      <c r="B235" t="s">
        <v>159</v>
      </c>
      <c r="C235" t="s">
        <v>105</v>
      </c>
      <c r="D235" t="s">
        <v>81</v>
      </c>
      <c r="E235">
        <v>1</v>
      </c>
      <c r="F235" s="8">
        <f>VLOOKUP(C235,Products!$A$2:$E$20,5,TRUE)</f>
        <v>8.9499999999999993</v>
      </c>
      <c r="G235" s="8">
        <f t="shared" si="6"/>
        <v>8.9499999999999993</v>
      </c>
      <c r="H235" s="8">
        <f>VLOOKUP(C235,Products!$A$2:$F$20,6,TRUE)</f>
        <v>3.1999999999999993</v>
      </c>
      <c r="I235" s="8">
        <f t="shared" si="7"/>
        <v>3.1999999999999993</v>
      </c>
      <c r="J235" s="42">
        <f>VLOOKUP(B235,Invoices!A:I,9,TRUE)</f>
        <v>2020</v>
      </c>
    </row>
    <row r="236" spans="1:10" x14ac:dyDescent="0.15">
      <c r="A236" t="s">
        <v>3596</v>
      </c>
      <c r="B236" t="s">
        <v>159</v>
      </c>
      <c r="C236" t="s">
        <v>90</v>
      </c>
      <c r="D236" t="s">
        <v>72</v>
      </c>
      <c r="E236">
        <v>10</v>
      </c>
      <c r="F236" s="8">
        <f>VLOOKUP(C236,Products!$A$2:$E$20,5,TRUE)</f>
        <v>8.9499999999999993</v>
      </c>
      <c r="G236" s="8">
        <f t="shared" si="6"/>
        <v>89.5</v>
      </c>
      <c r="H236" s="8">
        <f>VLOOKUP(C236,Products!$A$2:$F$20,6,TRUE)</f>
        <v>5.6999999999999993</v>
      </c>
      <c r="I236" s="8">
        <f t="shared" si="7"/>
        <v>56.999999999999993</v>
      </c>
      <c r="J236" s="42">
        <f>VLOOKUP(B236,Invoices!A:I,9,TRUE)</f>
        <v>2020</v>
      </c>
    </row>
    <row r="237" spans="1:10" x14ac:dyDescent="0.15">
      <c r="A237" t="s">
        <v>3597</v>
      </c>
      <c r="B237" t="s">
        <v>159</v>
      </c>
      <c r="C237" t="s">
        <v>93</v>
      </c>
      <c r="D237" t="s">
        <v>76</v>
      </c>
      <c r="E237">
        <v>1</v>
      </c>
      <c r="F237" s="8">
        <f>VLOOKUP(C237,Products!$A$2:$E$20,5,TRUE)</f>
        <v>9.9499999999999993</v>
      </c>
      <c r="G237" s="8">
        <f t="shared" si="6"/>
        <v>9.9499999999999993</v>
      </c>
      <c r="H237" s="8">
        <f>VLOOKUP(C237,Products!$A$2:$F$20,6,TRUE)</f>
        <v>1.9499999999999993</v>
      </c>
      <c r="I237" s="8">
        <f t="shared" si="7"/>
        <v>1.9499999999999993</v>
      </c>
      <c r="J237" s="42">
        <f>VLOOKUP(B237,Invoices!A:I,9,TRUE)</f>
        <v>2020</v>
      </c>
    </row>
    <row r="238" spans="1:10" x14ac:dyDescent="0.15">
      <c r="A238" t="s">
        <v>3598</v>
      </c>
      <c r="B238" t="s">
        <v>159</v>
      </c>
      <c r="C238" t="s">
        <v>95</v>
      </c>
      <c r="D238" t="s">
        <v>73</v>
      </c>
      <c r="E238">
        <v>1</v>
      </c>
      <c r="F238" s="8">
        <f>VLOOKUP(C238,Products!$A$2:$E$20,5,TRUE)</f>
        <v>12.95</v>
      </c>
      <c r="G238" s="8">
        <f t="shared" si="6"/>
        <v>12.95</v>
      </c>
      <c r="H238" s="8">
        <f>VLOOKUP(C238,Products!$A$2:$F$20,6,TRUE)</f>
        <v>4.1999999999999993</v>
      </c>
      <c r="I238" s="8">
        <f t="shared" si="7"/>
        <v>4.1999999999999993</v>
      </c>
      <c r="J238" s="42">
        <f>VLOOKUP(B238,Invoices!A:I,9,TRUE)</f>
        <v>2020</v>
      </c>
    </row>
    <row r="239" spans="1:10" x14ac:dyDescent="0.15">
      <c r="A239" t="s">
        <v>3599</v>
      </c>
      <c r="B239" t="s">
        <v>159</v>
      </c>
      <c r="C239" t="s">
        <v>103</v>
      </c>
      <c r="D239" t="s">
        <v>77</v>
      </c>
      <c r="E239">
        <v>1</v>
      </c>
      <c r="F239" s="8">
        <f>VLOOKUP(C239,Products!$A$2:$E$20,5,TRUE)</f>
        <v>8.9499999999999993</v>
      </c>
      <c r="G239" s="8">
        <f t="shared" si="6"/>
        <v>8.9499999999999993</v>
      </c>
      <c r="H239" s="8">
        <f>VLOOKUP(C239,Products!$A$2:$F$20,6,TRUE)</f>
        <v>3.1999999999999993</v>
      </c>
      <c r="I239" s="8">
        <f t="shared" si="7"/>
        <v>3.1999999999999993</v>
      </c>
      <c r="J239" s="42">
        <f>VLOOKUP(B239,Invoices!A:I,9,TRUE)</f>
        <v>2020</v>
      </c>
    </row>
    <row r="240" spans="1:10" x14ac:dyDescent="0.15">
      <c r="A240" t="s">
        <v>3600</v>
      </c>
      <c r="B240" t="s">
        <v>159</v>
      </c>
      <c r="C240" t="s">
        <v>101</v>
      </c>
      <c r="D240" t="s">
        <v>69</v>
      </c>
      <c r="E240">
        <v>6</v>
      </c>
      <c r="F240" s="8">
        <f>VLOOKUP(C240,Products!$A$2:$E$20,5,TRUE)</f>
        <v>129.94999999999999</v>
      </c>
      <c r="G240" s="8">
        <f t="shared" si="6"/>
        <v>779.69999999999993</v>
      </c>
      <c r="H240" s="8">
        <f>VLOOKUP(C240,Products!$A$2:$F$20,6,TRUE)</f>
        <v>40.449999999999989</v>
      </c>
      <c r="I240" s="8">
        <f t="shared" si="7"/>
        <v>242.69999999999993</v>
      </c>
      <c r="J240" s="42">
        <f>VLOOKUP(B240,Invoices!A:I,9,TRUE)</f>
        <v>2020</v>
      </c>
    </row>
    <row r="241" spans="1:10" x14ac:dyDescent="0.15">
      <c r="A241" t="s">
        <v>3601</v>
      </c>
      <c r="B241" t="s">
        <v>159</v>
      </c>
      <c r="C241" t="s">
        <v>92</v>
      </c>
      <c r="D241" t="s">
        <v>82</v>
      </c>
      <c r="E241">
        <v>1</v>
      </c>
      <c r="F241" s="8">
        <f>VLOOKUP(C241,Products!$A$2:$E$20,5,TRUE)</f>
        <v>19.95</v>
      </c>
      <c r="G241" s="8">
        <f t="shared" si="6"/>
        <v>19.95</v>
      </c>
      <c r="H241" s="8">
        <f>VLOOKUP(C241,Products!$A$2:$F$20,6,TRUE)</f>
        <v>7.4499999999999993</v>
      </c>
      <c r="I241" s="8">
        <f t="shared" si="7"/>
        <v>7.4499999999999993</v>
      </c>
      <c r="J241" s="42">
        <f>VLOOKUP(B241,Invoices!A:I,9,TRUE)</f>
        <v>2020</v>
      </c>
    </row>
    <row r="242" spans="1:10" x14ac:dyDescent="0.15">
      <c r="A242" t="s">
        <v>3602</v>
      </c>
      <c r="B242" t="s">
        <v>159</v>
      </c>
      <c r="C242" t="s">
        <v>100</v>
      </c>
      <c r="D242" t="s">
        <v>78</v>
      </c>
      <c r="E242">
        <v>1</v>
      </c>
      <c r="F242" s="8">
        <f>VLOOKUP(C242,Products!$A$2:$E$20,5,TRUE)</f>
        <v>49.95</v>
      </c>
      <c r="G242" s="8">
        <f t="shared" si="6"/>
        <v>49.95</v>
      </c>
      <c r="H242" s="8">
        <f>VLOOKUP(C242,Products!$A$2:$F$20,6,TRUE)</f>
        <v>19.950000000000003</v>
      </c>
      <c r="I242" s="8">
        <f t="shared" si="7"/>
        <v>19.950000000000003</v>
      </c>
      <c r="J242" s="42">
        <f>VLOOKUP(B242,Invoices!A:I,9,TRUE)</f>
        <v>2020</v>
      </c>
    </row>
    <row r="243" spans="1:10" x14ac:dyDescent="0.15">
      <c r="A243" t="s">
        <v>3603</v>
      </c>
      <c r="B243" t="s">
        <v>160</v>
      </c>
      <c r="C243" t="s">
        <v>101</v>
      </c>
      <c r="D243" t="s">
        <v>69</v>
      </c>
      <c r="E243">
        <v>10</v>
      </c>
      <c r="F243" s="8">
        <f>VLOOKUP(C243,Products!$A$2:$E$20,5,TRUE)</f>
        <v>129.94999999999999</v>
      </c>
      <c r="G243" s="8">
        <f t="shared" si="6"/>
        <v>1299.5</v>
      </c>
      <c r="H243" s="8">
        <f>VLOOKUP(C243,Products!$A$2:$F$20,6,TRUE)</f>
        <v>40.449999999999989</v>
      </c>
      <c r="I243" s="8">
        <f t="shared" si="7"/>
        <v>404.49999999999989</v>
      </c>
      <c r="J243" s="42">
        <f>VLOOKUP(B243,Invoices!A:I,9,TRUE)</f>
        <v>2020</v>
      </c>
    </row>
    <row r="244" spans="1:10" x14ac:dyDescent="0.15">
      <c r="A244" t="s">
        <v>3604</v>
      </c>
      <c r="B244" t="s">
        <v>161</v>
      </c>
      <c r="C244" t="s">
        <v>88</v>
      </c>
      <c r="D244" t="s">
        <v>85</v>
      </c>
      <c r="E244">
        <v>50</v>
      </c>
      <c r="F244" s="8">
        <f>VLOOKUP(C244,Products!$A$2:$E$20,5,TRUE)</f>
        <v>8.9499999999999993</v>
      </c>
      <c r="G244" s="8">
        <f t="shared" si="6"/>
        <v>447.49999999999994</v>
      </c>
      <c r="H244" s="8">
        <f>VLOOKUP(C244,Products!$A$2:$F$20,6,TRUE)</f>
        <v>5.6999999999999993</v>
      </c>
      <c r="I244" s="8">
        <f t="shared" si="7"/>
        <v>284.99999999999994</v>
      </c>
      <c r="J244" s="42">
        <f>VLOOKUP(B244,Invoices!A:I,9,TRUE)</f>
        <v>2020</v>
      </c>
    </row>
    <row r="245" spans="1:10" x14ac:dyDescent="0.15">
      <c r="A245" t="s">
        <v>3605</v>
      </c>
      <c r="B245" t="s">
        <v>161</v>
      </c>
      <c r="C245" t="s">
        <v>104</v>
      </c>
      <c r="D245" t="s">
        <v>71</v>
      </c>
      <c r="E245">
        <v>5</v>
      </c>
      <c r="F245" s="8">
        <f>VLOOKUP(C245,Products!$A$2:$E$20,5,TRUE)</f>
        <v>2.95</v>
      </c>
      <c r="G245" s="8">
        <f t="shared" si="6"/>
        <v>14.75</v>
      </c>
      <c r="H245" s="8">
        <f>VLOOKUP(C245,Products!$A$2:$F$20,6,TRUE)</f>
        <v>1.1500000000000001</v>
      </c>
      <c r="I245" s="8">
        <f t="shared" si="7"/>
        <v>5.7500000000000009</v>
      </c>
      <c r="J245" s="42">
        <f>VLOOKUP(B245,Invoices!A:I,9,TRUE)</f>
        <v>2020</v>
      </c>
    </row>
    <row r="246" spans="1:10" x14ac:dyDescent="0.15">
      <c r="A246" t="s">
        <v>3606</v>
      </c>
      <c r="B246" t="s">
        <v>161</v>
      </c>
      <c r="C246" t="s">
        <v>90</v>
      </c>
      <c r="D246" t="s">
        <v>72</v>
      </c>
      <c r="E246">
        <v>1</v>
      </c>
      <c r="F246" s="8">
        <f>VLOOKUP(C246,Products!$A$2:$E$20,5,TRUE)</f>
        <v>8.9499999999999993</v>
      </c>
      <c r="G246" s="8">
        <f t="shared" si="6"/>
        <v>8.9499999999999993</v>
      </c>
      <c r="H246" s="8">
        <f>VLOOKUP(C246,Products!$A$2:$F$20,6,TRUE)</f>
        <v>5.6999999999999993</v>
      </c>
      <c r="I246" s="8">
        <f t="shared" si="7"/>
        <v>5.6999999999999993</v>
      </c>
      <c r="J246" s="42">
        <f>VLOOKUP(B246,Invoices!A:I,9,TRUE)</f>
        <v>2020</v>
      </c>
    </row>
    <row r="247" spans="1:10" x14ac:dyDescent="0.15">
      <c r="A247" t="s">
        <v>3607</v>
      </c>
      <c r="B247" t="s">
        <v>161</v>
      </c>
      <c r="C247" t="s">
        <v>92</v>
      </c>
      <c r="D247" t="s">
        <v>82</v>
      </c>
      <c r="E247">
        <v>20</v>
      </c>
      <c r="F247" s="8">
        <f>VLOOKUP(C247,Products!$A$2:$E$20,5,TRUE)</f>
        <v>19.95</v>
      </c>
      <c r="G247" s="8">
        <f t="shared" si="6"/>
        <v>399</v>
      </c>
      <c r="H247" s="8">
        <f>VLOOKUP(C247,Products!$A$2:$F$20,6,TRUE)</f>
        <v>7.4499999999999993</v>
      </c>
      <c r="I247" s="8">
        <f t="shared" si="7"/>
        <v>149</v>
      </c>
      <c r="J247" s="42">
        <f>VLOOKUP(B247,Invoices!A:I,9,TRUE)</f>
        <v>2020</v>
      </c>
    </row>
    <row r="248" spans="1:10" x14ac:dyDescent="0.15">
      <c r="A248" t="s">
        <v>3608</v>
      </c>
      <c r="B248" t="s">
        <v>162</v>
      </c>
      <c r="C248" t="s">
        <v>90</v>
      </c>
      <c r="D248" t="s">
        <v>72</v>
      </c>
      <c r="E248">
        <v>1</v>
      </c>
      <c r="F248" s="8">
        <f>VLOOKUP(C248,Products!$A$2:$E$20,5,TRUE)</f>
        <v>8.9499999999999993</v>
      </c>
      <c r="G248" s="8">
        <f t="shared" si="6"/>
        <v>8.9499999999999993</v>
      </c>
      <c r="H248" s="8">
        <f>VLOOKUP(C248,Products!$A$2:$F$20,6,TRUE)</f>
        <v>5.6999999999999993</v>
      </c>
      <c r="I248" s="8">
        <f t="shared" si="7"/>
        <v>5.6999999999999993</v>
      </c>
      <c r="J248" s="42">
        <f>VLOOKUP(B248,Invoices!A:I,9,TRUE)</f>
        <v>2020</v>
      </c>
    </row>
    <row r="249" spans="1:10" x14ac:dyDescent="0.15">
      <c r="A249" t="s">
        <v>3609</v>
      </c>
      <c r="B249" t="s">
        <v>162</v>
      </c>
      <c r="C249" t="s">
        <v>89</v>
      </c>
      <c r="D249" t="s">
        <v>80</v>
      </c>
      <c r="E249">
        <v>50</v>
      </c>
      <c r="F249" s="8">
        <f>VLOOKUP(C249,Products!$A$2:$E$20,5,TRUE)</f>
        <v>15.95</v>
      </c>
      <c r="G249" s="8">
        <f t="shared" si="6"/>
        <v>797.5</v>
      </c>
      <c r="H249" s="8">
        <f>VLOOKUP(C249,Products!$A$2:$F$20,6,TRUE)</f>
        <v>6</v>
      </c>
      <c r="I249" s="8">
        <f t="shared" si="7"/>
        <v>300</v>
      </c>
      <c r="J249" s="42">
        <f>VLOOKUP(B249,Invoices!A:I,9,TRUE)</f>
        <v>2020</v>
      </c>
    </row>
    <row r="250" spans="1:10" x14ac:dyDescent="0.15">
      <c r="A250" t="s">
        <v>3610</v>
      </c>
      <c r="B250" t="s">
        <v>162</v>
      </c>
      <c r="C250" t="s">
        <v>103</v>
      </c>
      <c r="D250" t="s">
        <v>77</v>
      </c>
      <c r="E250">
        <v>9</v>
      </c>
      <c r="F250" s="8">
        <f>VLOOKUP(C250,Products!$A$2:$E$20,5,TRUE)</f>
        <v>8.9499999999999993</v>
      </c>
      <c r="G250" s="8">
        <f t="shared" si="6"/>
        <v>80.55</v>
      </c>
      <c r="H250" s="8">
        <f>VLOOKUP(C250,Products!$A$2:$F$20,6,TRUE)</f>
        <v>3.1999999999999993</v>
      </c>
      <c r="I250" s="8">
        <f t="shared" si="7"/>
        <v>28.799999999999994</v>
      </c>
      <c r="J250" s="42">
        <f>VLOOKUP(B250,Invoices!A:I,9,TRUE)</f>
        <v>2020</v>
      </c>
    </row>
    <row r="251" spans="1:10" x14ac:dyDescent="0.15">
      <c r="A251" t="s">
        <v>3611</v>
      </c>
      <c r="B251" t="s">
        <v>162</v>
      </c>
      <c r="C251" t="s">
        <v>105</v>
      </c>
      <c r="D251" t="s">
        <v>81</v>
      </c>
      <c r="E251">
        <v>2</v>
      </c>
      <c r="F251" s="8">
        <f>VLOOKUP(C251,Products!$A$2:$E$20,5,TRUE)</f>
        <v>8.9499999999999993</v>
      </c>
      <c r="G251" s="8">
        <f t="shared" si="6"/>
        <v>17.899999999999999</v>
      </c>
      <c r="H251" s="8">
        <f>VLOOKUP(C251,Products!$A$2:$F$20,6,TRUE)</f>
        <v>3.1999999999999993</v>
      </c>
      <c r="I251" s="8">
        <f t="shared" si="7"/>
        <v>6.3999999999999986</v>
      </c>
      <c r="J251" s="42">
        <f>VLOOKUP(B251,Invoices!A:I,9,TRUE)</f>
        <v>2020</v>
      </c>
    </row>
    <row r="252" spans="1:10" x14ac:dyDescent="0.15">
      <c r="A252" t="s">
        <v>3612</v>
      </c>
      <c r="B252" t="s">
        <v>162</v>
      </c>
      <c r="C252" t="s">
        <v>101</v>
      </c>
      <c r="D252" t="s">
        <v>69</v>
      </c>
      <c r="E252">
        <v>1</v>
      </c>
      <c r="F252" s="8">
        <f>VLOOKUP(C252,Products!$A$2:$E$20,5,TRUE)</f>
        <v>129.94999999999999</v>
      </c>
      <c r="G252" s="8">
        <f t="shared" si="6"/>
        <v>129.94999999999999</v>
      </c>
      <c r="H252" s="8">
        <f>VLOOKUP(C252,Products!$A$2:$F$20,6,TRUE)</f>
        <v>40.449999999999989</v>
      </c>
      <c r="I252" s="8">
        <f t="shared" si="7"/>
        <v>40.449999999999989</v>
      </c>
      <c r="J252" s="42">
        <f>VLOOKUP(B252,Invoices!A:I,9,TRUE)</f>
        <v>2020</v>
      </c>
    </row>
    <row r="253" spans="1:10" x14ac:dyDescent="0.15">
      <c r="A253" t="s">
        <v>3613</v>
      </c>
      <c r="B253" t="s">
        <v>162</v>
      </c>
      <c r="C253" t="s">
        <v>99</v>
      </c>
      <c r="D253" t="s">
        <v>84</v>
      </c>
      <c r="E253">
        <v>3</v>
      </c>
      <c r="F253" s="8">
        <f>VLOOKUP(C253,Products!$A$2:$E$20,5,TRUE)</f>
        <v>3.5</v>
      </c>
      <c r="G253" s="8">
        <f t="shared" si="6"/>
        <v>10.5</v>
      </c>
      <c r="H253" s="8">
        <f>VLOOKUP(C253,Products!$A$2:$F$20,6,TRUE)</f>
        <v>0.54999999999999982</v>
      </c>
      <c r="I253" s="8">
        <f t="shared" si="7"/>
        <v>1.6499999999999995</v>
      </c>
      <c r="J253" s="42">
        <f>VLOOKUP(B253,Invoices!A:I,9,TRUE)</f>
        <v>2020</v>
      </c>
    </row>
    <row r="254" spans="1:10" x14ac:dyDescent="0.15">
      <c r="A254" t="s">
        <v>3614</v>
      </c>
      <c r="B254" t="s">
        <v>162</v>
      </c>
      <c r="C254" t="s">
        <v>97</v>
      </c>
      <c r="D254" t="s">
        <v>74</v>
      </c>
      <c r="E254">
        <v>9</v>
      </c>
      <c r="F254" s="8">
        <f>VLOOKUP(C254,Products!$A$2:$E$20,5,TRUE)</f>
        <v>1.5</v>
      </c>
      <c r="G254" s="8">
        <f t="shared" si="6"/>
        <v>13.5</v>
      </c>
      <c r="H254" s="8">
        <f>VLOOKUP(C254,Products!$A$2:$F$20,6,TRUE)</f>
        <v>0.5</v>
      </c>
      <c r="I254" s="8">
        <f t="shared" si="7"/>
        <v>4.5</v>
      </c>
      <c r="J254" s="42">
        <f>VLOOKUP(B254,Invoices!A:I,9,TRUE)</f>
        <v>2020</v>
      </c>
    </row>
    <row r="255" spans="1:10" x14ac:dyDescent="0.15">
      <c r="A255" t="s">
        <v>3615</v>
      </c>
      <c r="B255" t="s">
        <v>162</v>
      </c>
      <c r="C255" t="s">
        <v>104</v>
      </c>
      <c r="D255" t="s">
        <v>71</v>
      </c>
      <c r="E255">
        <v>12</v>
      </c>
      <c r="F255" s="8">
        <f>VLOOKUP(C255,Products!$A$2:$E$20,5,TRUE)</f>
        <v>2.95</v>
      </c>
      <c r="G255" s="8">
        <f t="shared" si="6"/>
        <v>35.400000000000006</v>
      </c>
      <c r="H255" s="8">
        <f>VLOOKUP(C255,Products!$A$2:$F$20,6,TRUE)</f>
        <v>1.1500000000000001</v>
      </c>
      <c r="I255" s="8">
        <f t="shared" si="7"/>
        <v>13.8</v>
      </c>
      <c r="J255" s="42">
        <f>VLOOKUP(B255,Invoices!A:I,9,TRUE)</f>
        <v>2020</v>
      </c>
    </row>
    <row r="256" spans="1:10" x14ac:dyDescent="0.15">
      <c r="A256" t="s">
        <v>3616</v>
      </c>
      <c r="B256" t="s">
        <v>163</v>
      </c>
      <c r="C256" t="s">
        <v>101</v>
      </c>
      <c r="D256" t="s">
        <v>69</v>
      </c>
      <c r="E256">
        <v>1</v>
      </c>
      <c r="F256" s="8">
        <f>VLOOKUP(C256,Products!$A$2:$E$20,5,TRUE)</f>
        <v>129.94999999999999</v>
      </c>
      <c r="G256" s="8">
        <f t="shared" si="6"/>
        <v>129.94999999999999</v>
      </c>
      <c r="H256" s="8">
        <f>VLOOKUP(C256,Products!$A$2:$F$20,6,TRUE)</f>
        <v>40.449999999999989</v>
      </c>
      <c r="I256" s="8">
        <f t="shared" si="7"/>
        <v>40.449999999999989</v>
      </c>
      <c r="J256" s="42">
        <f>VLOOKUP(B256,Invoices!A:I,9,TRUE)</f>
        <v>2020</v>
      </c>
    </row>
    <row r="257" spans="1:10" x14ac:dyDescent="0.15">
      <c r="A257" t="s">
        <v>3617</v>
      </c>
      <c r="B257" t="s">
        <v>163</v>
      </c>
      <c r="C257" t="s">
        <v>105</v>
      </c>
      <c r="D257" t="s">
        <v>81</v>
      </c>
      <c r="E257">
        <v>2</v>
      </c>
      <c r="F257" s="8">
        <f>VLOOKUP(C257,Products!$A$2:$E$20,5,TRUE)</f>
        <v>8.9499999999999993</v>
      </c>
      <c r="G257" s="8">
        <f t="shared" si="6"/>
        <v>17.899999999999999</v>
      </c>
      <c r="H257" s="8">
        <f>VLOOKUP(C257,Products!$A$2:$F$20,6,TRUE)</f>
        <v>3.1999999999999993</v>
      </c>
      <c r="I257" s="8">
        <f t="shared" si="7"/>
        <v>6.3999999999999986</v>
      </c>
      <c r="J257" s="42">
        <f>VLOOKUP(B257,Invoices!A:I,9,TRUE)</f>
        <v>2020</v>
      </c>
    </row>
    <row r="258" spans="1:10" x14ac:dyDescent="0.15">
      <c r="A258" t="s">
        <v>3618</v>
      </c>
      <c r="B258" t="s">
        <v>163</v>
      </c>
      <c r="C258" t="s">
        <v>87</v>
      </c>
      <c r="D258" t="s">
        <v>68</v>
      </c>
      <c r="E258">
        <v>12</v>
      </c>
      <c r="F258" s="8">
        <f>VLOOKUP(C258,Products!$A$2:$E$20,5,TRUE)</f>
        <v>19.95</v>
      </c>
      <c r="G258" s="8">
        <f t="shared" si="6"/>
        <v>239.39999999999998</v>
      </c>
      <c r="H258" s="8">
        <f>VLOOKUP(C258,Products!$A$2:$F$20,6,TRUE)</f>
        <v>7.4499999999999993</v>
      </c>
      <c r="I258" s="8">
        <f t="shared" si="7"/>
        <v>89.399999999999991</v>
      </c>
      <c r="J258" s="42">
        <f>VLOOKUP(B258,Invoices!A:I,9,TRUE)</f>
        <v>2020</v>
      </c>
    </row>
    <row r="259" spans="1:10" x14ac:dyDescent="0.15">
      <c r="A259" t="s">
        <v>3619</v>
      </c>
      <c r="B259" t="s">
        <v>163</v>
      </c>
      <c r="C259" t="s">
        <v>88</v>
      </c>
      <c r="D259" t="s">
        <v>85</v>
      </c>
      <c r="E259">
        <v>2</v>
      </c>
      <c r="F259" s="8">
        <f>VLOOKUP(C259,Products!$A$2:$E$20,5,TRUE)</f>
        <v>8.9499999999999993</v>
      </c>
      <c r="G259" s="8">
        <f t="shared" ref="G259:G322" si="8">F259*E259</f>
        <v>17.899999999999999</v>
      </c>
      <c r="H259" s="8">
        <f>VLOOKUP(C259,Products!$A$2:$F$20,6,TRUE)</f>
        <v>5.6999999999999993</v>
      </c>
      <c r="I259" s="8">
        <f t="shared" ref="I259:I322" si="9">H259*E259</f>
        <v>11.399999999999999</v>
      </c>
      <c r="J259" s="42">
        <f>VLOOKUP(B259,Invoices!A:I,9,TRUE)</f>
        <v>2020</v>
      </c>
    </row>
    <row r="260" spans="1:10" x14ac:dyDescent="0.15">
      <c r="A260" t="s">
        <v>3620</v>
      </c>
      <c r="B260" t="s">
        <v>163</v>
      </c>
      <c r="C260" t="s">
        <v>94</v>
      </c>
      <c r="D260" t="s">
        <v>86</v>
      </c>
      <c r="E260">
        <v>12</v>
      </c>
      <c r="F260" s="8">
        <f>VLOOKUP(C260,Products!$A$2:$E$20,5,TRUE)</f>
        <v>3.5</v>
      </c>
      <c r="G260" s="8">
        <f t="shared" si="8"/>
        <v>42</v>
      </c>
      <c r="H260" s="8">
        <f>VLOOKUP(C260,Products!$A$2:$F$20,6,TRUE)</f>
        <v>0.54999999999999982</v>
      </c>
      <c r="I260" s="8">
        <f t="shared" si="9"/>
        <v>6.5999999999999979</v>
      </c>
      <c r="J260" s="42">
        <f>VLOOKUP(B260,Invoices!A:I,9,TRUE)</f>
        <v>2020</v>
      </c>
    </row>
    <row r="261" spans="1:10" x14ac:dyDescent="0.15">
      <c r="A261" t="s">
        <v>3621</v>
      </c>
      <c r="B261" t="s">
        <v>163</v>
      </c>
      <c r="C261" t="s">
        <v>90</v>
      </c>
      <c r="D261" t="s">
        <v>72</v>
      </c>
      <c r="E261">
        <v>1</v>
      </c>
      <c r="F261" s="8">
        <f>VLOOKUP(C261,Products!$A$2:$E$20,5,TRUE)</f>
        <v>8.9499999999999993</v>
      </c>
      <c r="G261" s="8">
        <f t="shared" si="8"/>
        <v>8.9499999999999993</v>
      </c>
      <c r="H261" s="8">
        <f>VLOOKUP(C261,Products!$A$2:$F$20,6,TRUE)</f>
        <v>5.6999999999999993</v>
      </c>
      <c r="I261" s="8">
        <f t="shared" si="9"/>
        <v>5.6999999999999993</v>
      </c>
      <c r="J261" s="42">
        <f>VLOOKUP(B261,Invoices!A:I,9,TRUE)</f>
        <v>2020</v>
      </c>
    </row>
    <row r="262" spans="1:10" x14ac:dyDescent="0.15">
      <c r="A262" t="s">
        <v>3622</v>
      </c>
      <c r="B262" t="s">
        <v>163</v>
      </c>
      <c r="C262" t="s">
        <v>91</v>
      </c>
      <c r="D262" t="s">
        <v>70</v>
      </c>
      <c r="E262">
        <v>8</v>
      </c>
      <c r="F262" s="8">
        <f>VLOOKUP(C262,Products!$A$2:$E$20,5,TRUE)</f>
        <v>49.95</v>
      </c>
      <c r="G262" s="8">
        <f t="shared" si="8"/>
        <v>399.6</v>
      </c>
      <c r="H262" s="8">
        <f>VLOOKUP(C262,Products!$A$2:$F$20,6,TRUE)</f>
        <v>21.200000000000003</v>
      </c>
      <c r="I262" s="8">
        <f t="shared" si="9"/>
        <v>169.60000000000002</v>
      </c>
      <c r="J262" s="42">
        <f>VLOOKUP(B262,Invoices!A:I,9,TRUE)</f>
        <v>2020</v>
      </c>
    </row>
    <row r="263" spans="1:10" x14ac:dyDescent="0.15">
      <c r="A263" t="s">
        <v>3623</v>
      </c>
      <c r="B263" t="s">
        <v>163</v>
      </c>
      <c r="C263" t="s">
        <v>103</v>
      </c>
      <c r="D263" t="s">
        <v>77</v>
      </c>
      <c r="E263">
        <v>12</v>
      </c>
      <c r="F263" s="8">
        <f>VLOOKUP(C263,Products!$A$2:$E$20,5,TRUE)</f>
        <v>8.9499999999999993</v>
      </c>
      <c r="G263" s="8">
        <f t="shared" si="8"/>
        <v>107.39999999999999</v>
      </c>
      <c r="H263" s="8">
        <f>VLOOKUP(C263,Products!$A$2:$F$20,6,TRUE)</f>
        <v>3.1999999999999993</v>
      </c>
      <c r="I263" s="8">
        <f t="shared" si="9"/>
        <v>38.399999999999991</v>
      </c>
      <c r="J263" s="42">
        <f>VLOOKUP(B263,Invoices!A:I,9,TRUE)</f>
        <v>2020</v>
      </c>
    </row>
    <row r="264" spans="1:10" x14ac:dyDescent="0.15">
      <c r="A264" t="s">
        <v>3624</v>
      </c>
      <c r="B264" t="s">
        <v>163</v>
      </c>
      <c r="C264" t="s">
        <v>92</v>
      </c>
      <c r="D264" t="s">
        <v>82</v>
      </c>
      <c r="E264">
        <v>1</v>
      </c>
      <c r="F264" s="8">
        <f>VLOOKUP(C264,Products!$A$2:$E$20,5,TRUE)</f>
        <v>19.95</v>
      </c>
      <c r="G264" s="8">
        <f t="shared" si="8"/>
        <v>19.95</v>
      </c>
      <c r="H264" s="8">
        <f>VLOOKUP(C264,Products!$A$2:$F$20,6,TRUE)</f>
        <v>7.4499999999999993</v>
      </c>
      <c r="I264" s="8">
        <f t="shared" si="9"/>
        <v>7.4499999999999993</v>
      </c>
      <c r="J264" s="42">
        <f>VLOOKUP(B264,Invoices!A:I,9,TRUE)</f>
        <v>2020</v>
      </c>
    </row>
    <row r="265" spans="1:10" x14ac:dyDescent="0.15">
      <c r="A265" t="s">
        <v>3625</v>
      </c>
      <c r="B265" t="s">
        <v>163</v>
      </c>
      <c r="C265" t="s">
        <v>93</v>
      </c>
      <c r="D265" t="s">
        <v>76</v>
      </c>
      <c r="E265">
        <v>1</v>
      </c>
      <c r="F265" s="8">
        <f>VLOOKUP(C265,Products!$A$2:$E$20,5,TRUE)</f>
        <v>9.9499999999999993</v>
      </c>
      <c r="G265" s="8">
        <f t="shared" si="8"/>
        <v>9.9499999999999993</v>
      </c>
      <c r="H265" s="8">
        <f>VLOOKUP(C265,Products!$A$2:$F$20,6,TRUE)</f>
        <v>1.9499999999999993</v>
      </c>
      <c r="I265" s="8">
        <f t="shared" si="9"/>
        <v>1.9499999999999993</v>
      </c>
      <c r="J265" s="42">
        <f>VLOOKUP(B265,Invoices!A:I,9,TRUE)</f>
        <v>2020</v>
      </c>
    </row>
    <row r="266" spans="1:10" x14ac:dyDescent="0.15">
      <c r="A266" t="s">
        <v>3626</v>
      </c>
      <c r="B266" t="s">
        <v>163</v>
      </c>
      <c r="C266" t="s">
        <v>97</v>
      </c>
      <c r="D266" t="s">
        <v>74</v>
      </c>
      <c r="E266">
        <v>1</v>
      </c>
      <c r="F266" s="8">
        <f>VLOOKUP(C266,Products!$A$2:$E$20,5,TRUE)</f>
        <v>1.5</v>
      </c>
      <c r="G266" s="8">
        <f t="shared" si="8"/>
        <v>1.5</v>
      </c>
      <c r="H266" s="8">
        <f>VLOOKUP(C266,Products!$A$2:$F$20,6,TRUE)</f>
        <v>0.5</v>
      </c>
      <c r="I266" s="8">
        <f t="shared" si="9"/>
        <v>0.5</v>
      </c>
      <c r="J266" s="42">
        <f>VLOOKUP(B266,Invoices!A:I,9,TRUE)</f>
        <v>2020</v>
      </c>
    </row>
    <row r="267" spans="1:10" x14ac:dyDescent="0.15">
      <c r="A267" t="s">
        <v>3627</v>
      </c>
      <c r="B267" t="s">
        <v>163</v>
      </c>
      <c r="C267" t="s">
        <v>102</v>
      </c>
      <c r="D267" t="s">
        <v>83</v>
      </c>
      <c r="E267">
        <v>9</v>
      </c>
      <c r="F267" s="8">
        <f>VLOOKUP(C267,Products!$A$2:$E$20,5,TRUE)</f>
        <v>29.95</v>
      </c>
      <c r="G267" s="8">
        <f t="shared" si="8"/>
        <v>269.55</v>
      </c>
      <c r="H267" s="8">
        <f>VLOOKUP(C267,Products!$A$2:$F$20,6,TRUE)</f>
        <v>15</v>
      </c>
      <c r="I267" s="8">
        <f t="shared" si="9"/>
        <v>135</v>
      </c>
      <c r="J267" s="42">
        <f>VLOOKUP(B267,Invoices!A:I,9,TRUE)</f>
        <v>2020</v>
      </c>
    </row>
    <row r="268" spans="1:10" x14ac:dyDescent="0.15">
      <c r="A268" t="s">
        <v>3628</v>
      </c>
      <c r="B268" t="s">
        <v>163</v>
      </c>
      <c r="C268" t="s">
        <v>99</v>
      </c>
      <c r="D268" t="s">
        <v>84</v>
      </c>
      <c r="E268">
        <v>10</v>
      </c>
      <c r="F268" s="8">
        <f>VLOOKUP(C268,Products!$A$2:$E$20,5,TRUE)</f>
        <v>3.5</v>
      </c>
      <c r="G268" s="8">
        <f t="shared" si="8"/>
        <v>35</v>
      </c>
      <c r="H268" s="8">
        <f>VLOOKUP(C268,Products!$A$2:$F$20,6,TRUE)</f>
        <v>0.54999999999999982</v>
      </c>
      <c r="I268" s="8">
        <f t="shared" si="9"/>
        <v>5.4999999999999982</v>
      </c>
      <c r="J268" s="42">
        <f>VLOOKUP(B268,Invoices!A:I,9,TRUE)</f>
        <v>2020</v>
      </c>
    </row>
    <row r="269" spans="1:10" x14ac:dyDescent="0.15">
      <c r="A269" t="s">
        <v>3629</v>
      </c>
      <c r="B269" t="s">
        <v>164</v>
      </c>
      <c r="C269" t="s">
        <v>104</v>
      </c>
      <c r="D269" t="s">
        <v>71</v>
      </c>
      <c r="E269">
        <v>1</v>
      </c>
      <c r="F269" s="8">
        <f>VLOOKUP(C269,Products!$A$2:$E$20,5,TRUE)</f>
        <v>2.95</v>
      </c>
      <c r="G269" s="8">
        <f t="shared" si="8"/>
        <v>2.95</v>
      </c>
      <c r="H269" s="8">
        <f>VLOOKUP(C269,Products!$A$2:$F$20,6,TRUE)</f>
        <v>1.1500000000000001</v>
      </c>
      <c r="I269" s="8">
        <f t="shared" si="9"/>
        <v>1.1500000000000001</v>
      </c>
      <c r="J269" s="42">
        <f>VLOOKUP(B269,Invoices!A:I,9,TRUE)</f>
        <v>2020</v>
      </c>
    </row>
    <row r="270" spans="1:10" x14ac:dyDescent="0.15">
      <c r="A270" t="s">
        <v>3630</v>
      </c>
      <c r="B270" t="s">
        <v>165</v>
      </c>
      <c r="C270" t="s">
        <v>99</v>
      </c>
      <c r="D270" t="s">
        <v>84</v>
      </c>
      <c r="E270">
        <v>10</v>
      </c>
      <c r="F270" s="8">
        <f>VLOOKUP(C270,Products!$A$2:$E$20,5,TRUE)</f>
        <v>3.5</v>
      </c>
      <c r="G270" s="8">
        <f t="shared" si="8"/>
        <v>35</v>
      </c>
      <c r="H270" s="8">
        <f>VLOOKUP(C270,Products!$A$2:$F$20,6,TRUE)</f>
        <v>0.54999999999999982</v>
      </c>
      <c r="I270" s="8">
        <f t="shared" si="9"/>
        <v>5.4999999999999982</v>
      </c>
      <c r="J270" s="42">
        <f>VLOOKUP(B270,Invoices!A:I,9,TRUE)</f>
        <v>2020</v>
      </c>
    </row>
    <row r="271" spans="1:10" x14ac:dyDescent="0.15">
      <c r="A271" t="s">
        <v>3631</v>
      </c>
      <c r="B271" t="s">
        <v>165</v>
      </c>
      <c r="C271" t="s">
        <v>97</v>
      </c>
      <c r="D271" t="s">
        <v>74</v>
      </c>
      <c r="E271">
        <v>1</v>
      </c>
      <c r="F271" s="8">
        <f>VLOOKUP(C271,Products!$A$2:$E$20,5,TRUE)</f>
        <v>1.5</v>
      </c>
      <c r="G271" s="8">
        <f t="shared" si="8"/>
        <v>1.5</v>
      </c>
      <c r="H271" s="8">
        <f>VLOOKUP(C271,Products!$A$2:$F$20,6,TRUE)</f>
        <v>0.5</v>
      </c>
      <c r="I271" s="8">
        <f t="shared" si="9"/>
        <v>0.5</v>
      </c>
      <c r="J271" s="42">
        <f>VLOOKUP(B271,Invoices!A:I,9,TRUE)</f>
        <v>2020</v>
      </c>
    </row>
    <row r="272" spans="1:10" x14ac:dyDescent="0.15">
      <c r="A272" t="s">
        <v>3632</v>
      </c>
      <c r="B272" t="s">
        <v>165</v>
      </c>
      <c r="C272" t="s">
        <v>87</v>
      </c>
      <c r="D272" t="s">
        <v>68</v>
      </c>
      <c r="E272">
        <v>2</v>
      </c>
      <c r="F272" s="8">
        <f>VLOOKUP(C272,Products!$A$2:$E$20,5,TRUE)</f>
        <v>19.95</v>
      </c>
      <c r="G272" s="8">
        <f t="shared" si="8"/>
        <v>39.9</v>
      </c>
      <c r="H272" s="8">
        <f>VLOOKUP(C272,Products!$A$2:$F$20,6,TRUE)</f>
        <v>7.4499999999999993</v>
      </c>
      <c r="I272" s="8">
        <f t="shared" si="9"/>
        <v>14.899999999999999</v>
      </c>
      <c r="J272" s="42">
        <f>VLOOKUP(B272,Invoices!A:I,9,TRUE)</f>
        <v>2020</v>
      </c>
    </row>
    <row r="273" spans="1:10" x14ac:dyDescent="0.15">
      <c r="A273" t="s">
        <v>3633</v>
      </c>
      <c r="B273" t="s">
        <v>165</v>
      </c>
      <c r="C273" t="s">
        <v>88</v>
      </c>
      <c r="D273" t="s">
        <v>85</v>
      </c>
      <c r="E273">
        <v>1</v>
      </c>
      <c r="F273" s="8">
        <f>VLOOKUP(C273,Products!$A$2:$E$20,5,TRUE)</f>
        <v>8.9499999999999993</v>
      </c>
      <c r="G273" s="8">
        <f t="shared" si="8"/>
        <v>8.9499999999999993</v>
      </c>
      <c r="H273" s="8">
        <f>VLOOKUP(C273,Products!$A$2:$F$20,6,TRUE)</f>
        <v>5.6999999999999993</v>
      </c>
      <c r="I273" s="8">
        <f t="shared" si="9"/>
        <v>5.6999999999999993</v>
      </c>
      <c r="J273" s="42">
        <f>VLOOKUP(B273,Invoices!A:I,9,TRUE)</f>
        <v>2020</v>
      </c>
    </row>
    <row r="274" spans="1:10" x14ac:dyDescent="0.15">
      <c r="A274" t="s">
        <v>3634</v>
      </c>
      <c r="B274" t="s">
        <v>165</v>
      </c>
      <c r="C274" t="s">
        <v>103</v>
      </c>
      <c r="D274" t="s">
        <v>77</v>
      </c>
      <c r="E274">
        <v>3</v>
      </c>
      <c r="F274" s="8">
        <f>VLOOKUP(C274,Products!$A$2:$E$20,5,TRUE)</f>
        <v>8.9499999999999993</v>
      </c>
      <c r="G274" s="8">
        <f t="shared" si="8"/>
        <v>26.849999999999998</v>
      </c>
      <c r="H274" s="8">
        <f>VLOOKUP(C274,Products!$A$2:$F$20,6,TRUE)</f>
        <v>3.1999999999999993</v>
      </c>
      <c r="I274" s="8">
        <f t="shared" si="9"/>
        <v>9.5999999999999979</v>
      </c>
      <c r="J274" s="42">
        <f>VLOOKUP(B274,Invoices!A:I,9,TRUE)</f>
        <v>2020</v>
      </c>
    </row>
    <row r="275" spans="1:10" x14ac:dyDescent="0.15">
      <c r="A275" t="s">
        <v>3635</v>
      </c>
      <c r="B275" t="s">
        <v>165</v>
      </c>
      <c r="C275" t="s">
        <v>95</v>
      </c>
      <c r="D275" t="s">
        <v>73</v>
      </c>
      <c r="E275">
        <v>15</v>
      </c>
      <c r="F275" s="8">
        <f>VLOOKUP(C275,Products!$A$2:$E$20,5,TRUE)</f>
        <v>12.95</v>
      </c>
      <c r="G275" s="8">
        <f t="shared" si="8"/>
        <v>194.25</v>
      </c>
      <c r="H275" s="8">
        <f>VLOOKUP(C275,Products!$A$2:$F$20,6,TRUE)</f>
        <v>4.1999999999999993</v>
      </c>
      <c r="I275" s="8">
        <f t="shared" si="9"/>
        <v>62.999999999999986</v>
      </c>
      <c r="J275" s="42">
        <f>VLOOKUP(B275,Invoices!A:I,9,TRUE)</f>
        <v>2020</v>
      </c>
    </row>
    <row r="276" spans="1:10" x14ac:dyDescent="0.15">
      <c r="A276" t="s">
        <v>3636</v>
      </c>
      <c r="B276" t="s">
        <v>165</v>
      </c>
      <c r="C276" t="s">
        <v>94</v>
      </c>
      <c r="D276" t="s">
        <v>86</v>
      </c>
      <c r="E276">
        <v>5</v>
      </c>
      <c r="F276" s="8">
        <f>VLOOKUP(C276,Products!$A$2:$E$20,5,TRUE)</f>
        <v>3.5</v>
      </c>
      <c r="G276" s="8">
        <f t="shared" si="8"/>
        <v>17.5</v>
      </c>
      <c r="H276" s="8">
        <f>VLOOKUP(C276,Products!$A$2:$F$20,6,TRUE)</f>
        <v>0.54999999999999982</v>
      </c>
      <c r="I276" s="8">
        <f t="shared" si="9"/>
        <v>2.7499999999999991</v>
      </c>
      <c r="J276" s="42">
        <f>VLOOKUP(B276,Invoices!A:I,9,TRUE)</f>
        <v>2020</v>
      </c>
    </row>
    <row r="277" spans="1:10" x14ac:dyDescent="0.15">
      <c r="A277" t="s">
        <v>3637</v>
      </c>
      <c r="B277" t="s">
        <v>165</v>
      </c>
      <c r="C277" t="s">
        <v>102</v>
      </c>
      <c r="D277" t="s">
        <v>83</v>
      </c>
      <c r="E277">
        <v>1</v>
      </c>
      <c r="F277" s="8">
        <f>VLOOKUP(C277,Products!$A$2:$E$20,5,TRUE)</f>
        <v>29.95</v>
      </c>
      <c r="G277" s="8">
        <f t="shared" si="8"/>
        <v>29.95</v>
      </c>
      <c r="H277" s="8">
        <f>VLOOKUP(C277,Products!$A$2:$F$20,6,TRUE)</f>
        <v>15</v>
      </c>
      <c r="I277" s="8">
        <f t="shared" si="9"/>
        <v>15</v>
      </c>
      <c r="J277" s="42">
        <f>VLOOKUP(B277,Invoices!A:I,9,TRUE)</f>
        <v>2020</v>
      </c>
    </row>
    <row r="278" spans="1:10" x14ac:dyDescent="0.15">
      <c r="A278" t="s">
        <v>3638</v>
      </c>
      <c r="B278" t="s">
        <v>165</v>
      </c>
      <c r="C278" t="s">
        <v>90</v>
      </c>
      <c r="D278" t="s">
        <v>72</v>
      </c>
      <c r="E278">
        <v>2</v>
      </c>
      <c r="F278" s="8">
        <f>VLOOKUP(C278,Products!$A$2:$E$20,5,TRUE)</f>
        <v>8.9499999999999993</v>
      </c>
      <c r="G278" s="8">
        <f t="shared" si="8"/>
        <v>17.899999999999999</v>
      </c>
      <c r="H278" s="8">
        <f>VLOOKUP(C278,Products!$A$2:$F$20,6,TRUE)</f>
        <v>5.6999999999999993</v>
      </c>
      <c r="I278" s="8">
        <f t="shared" si="9"/>
        <v>11.399999999999999</v>
      </c>
      <c r="J278" s="42">
        <f>VLOOKUP(B278,Invoices!A:I,9,TRUE)</f>
        <v>2020</v>
      </c>
    </row>
    <row r="279" spans="1:10" x14ac:dyDescent="0.15">
      <c r="A279" t="s">
        <v>3639</v>
      </c>
      <c r="B279" t="s">
        <v>165</v>
      </c>
      <c r="C279" t="s">
        <v>100</v>
      </c>
      <c r="D279" t="s">
        <v>78</v>
      </c>
      <c r="E279">
        <v>2</v>
      </c>
      <c r="F279" s="8">
        <f>VLOOKUP(C279,Products!$A$2:$E$20,5,TRUE)</f>
        <v>49.95</v>
      </c>
      <c r="G279" s="8">
        <f t="shared" si="8"/>
        <v>99.9</v>
      </c>
      <c r="H279" s="8">
        <f>VLOOKUP(C279,Products!$A$2:$F$20,6,TRUE)</f>
        <v>19.950000000000003</v>
      </c>
      <c r="I279" s="8">
        <f t="shared" si="9"/>
        <v>39.900000000000006</v>
      </c>
      <c r="J279" s="42">
        <f>VLOOKUP(B279,Invoices!A:I,9,TRUE)</f>
        <v>2020</v>
      </c>
    </row>
    <row r="280" spans="1:10" x14ac:dyDescent="0.15">
      <c r="A280" t="s">
        <v>3640</v>
      </c>
      <c r="B280" t="s">
        <v>165</v>
      </c>
      <c r="C280" t="s">
        <v>93</v>
      </c>
      <c r="D280" t="s">
        <v>76</v>
      </c>
      <c r="E280">
        <v>2</v>
      </c>
      <c r="F280" s="8">
        <f>VLOOKUP(C280,Products!$A$2:$E$20,5,TRUE)</f>
        <v>9.9499999999999993</v>
      </c>
      <c r="G280" s="8">
        <f t="shared" si="8"/>
        <v>19.899999999999999</v>
      </c>
      <c r="H280" s="8">
        <f>VLOOKUP(C280,Products!$A$2:$F$20,6,TRUE)</f>
        <v>1.9499999999999993</v>
      </c>
      <c r="I280" s="8">
        <f t="shared" si="9"/>
        <v>3.8999999999999986</v>
      </c>
      <c r="J280" s="42">
        <f>VLOOKUP(B280,Invoices!A:I,9,TRUE)</f>
        <v>2020</v>
      </c>
    </row>
    <row r="281" spans="1:10" x14ac:dyDescent="0.15">
      <c r="A281" t="s">
        <v>3641</v>
      </c>
      <c r="B281" t="s">
        <v>165</v>
      </c>
      <c r="C281" t="s">
        <v>101</v>
      </c>
      <c r="D281" t="s">
        <v>69</v>
      </c>
      <c r="E281">
        <v>9</v>
      </c>
      <c r="F281" s="8">
        <f>VLOOKUP(C281,Products!$A$2:$E$20,5,TRUE)</f>
        <v>129.94999999999999</v>
      </c>
      <c r="G281" s="8">
        <f t="shared" si="8"/>
        <v>1169.55</v>
      </c>
      <c r="H281" s="8">
        <f>VLOOKUP(C281,Products!$A$2:$F$20,6,TRUE)</f>
        <v>40.449999999999989</v>
      </c>
      <c r="I281" s="8">
        <f t="shared" si="9"/>
        <v>364.0499999999999</v>
      </c>
      <c r="J281" s="42">
        <f>VLOOKUP(B281,Invoices!A:I,9,TRUE)</f>
        <v>2020</v>
      </c>
    </row>
    <row r="282" spans="1:10" x14ac:dyDescent="0.15">
      <c r="A282" t="s">
        <v>3642</v>
      </c>
      <c r="B282" t="s">
        <v>165</v>
      </c>
      <c r="C282" t="s">
        <v>104</v>
      </c>
      <c r="D282" t="s">
        <v>71</v>
      </c>
      <c r="E282">
        <v>6</v>
      </c>
      <c r="F282" s="8">
        <f>VLOOKUP(C282,Products!$A$2:$E$20,5,TRUE)</f>
        <v>2.95</v>
      </c>
      <c r="G282" s="8">
        <f t="shared" si="8"/>
        <v>17.700000000000003</v>
      </c>
      <c r="H282" s="8">
        <f>VLOOKUP(C282,Products!$A$2:$F$20,6,TRUE)</f>
        <v>1.1500000000000001</v>
      </c>
      <c r="I282" s="8">
        <f t="shared" si="9"/>
        <v>6.9</v>
      </c>
      <c r="J282" s="42">
        <f>VLOOKUP(B282,Invoices!A:I,9,TRUE)</f>
        <v>2020</v>
      </c>
    </row>
    <row r="283" spans="1:10" x14ac:dyDescent="0.15">
      <c r="A283" t="s">
        <v>3643</v>
      </c>
      <c r="B283" t="s">
        <v>165</v>
      </c>
      <c r="C283" t="s">
        <v>91</v>
      </c>
      <c r="D283" t="s">
        <v>70</v>
      </c>
      <c r="E283">
        <v>12</v>
      </c>
      <c r="F283" s="8">
        <f>VLOOKUP(C283,Products!$A$2:$E$20,5,TRUE)</f>
        <v>49.95</v>
      </c>
      <c r="G283" s="8">
        <f t="shared" si="8"/>
        <v>599.40000000000009</v>
      </c>
      <c r="H283" s="8">
        <f>VLOOKUP(C283,Products!$A$2:$F$20,6,TRUE)</f>
        <v>21.200000000000003</v>
      </c>
      <c r="I283" s="8">
        <f t="shared" si="9"/>
        <v>254.40000000000003</v>
      </c>
      <c r="J283" s="42">
        <f>VLOOKUP(B283,Invoices!A:I,9,TRUE)</f>
        <v>2020</v>
      </c>
    </row>
    <row r="284" spans="1:10" x14ac:dyDescent="0.15">
      <c r="A284" t="s">
        <v>3644</v>
      </c>
      <c r="B284" t="s">
        <v>165</v>
      </c>
      <c r="C284" t="s">
        <v>105</v>
      </c>
      <c r="D284" t="s">
        <v>81</v>
      </c>
      <c r="E284">
        <v>4</v>
      </c>
      <c r="F284" s="8">
        <f>VLOOKUP(C284,Products!$A$2:$E$20,5,TRUE)</f>
        <v>8.9499999999999993</v>
      </c>
      <c r="G284" s="8">
        <f t="shared" si="8"/>
        <v>35.799999999999997</v>
      </c>
      <c r="H284" s="8">
        <f>VLOOKUP(C284,Products!$A$2:$F$20,6,TRUE)</f>
        <v>3.1999999999999993</v>
      </c>
      <c r="I284" s="8">
        <f t="shared" si="9"/>
        <v>12.799999999999997</v>
      </c>
      <c r="J284" s="42">
        <f>VLOOKUP(B284,Invoices!A:I,9,TRUE)</f>
        <v>2020</v>
      </c>
    </row>
    <row r="285" spans="1:10" x14ac:dyDescent="0.15">
      <c r="A285" t="s">
        <v>3645</v>
      </c>
      <c r="B285" t="s">
        <v>165</v>
      </c>
      <c r="C285" t="s">
        <v>98</v>
      </c>
      <c r="D285" t="s">
        <v>79</v>
      </c>
      <c r="E285">
        <v>3</v>
      </c>
      <c r="F285" s="8">
        <f>VLOOKUP(C285,Products!$A$2:$E$20,5,TRUE)</f>
        <v>14.95</v>
      </c>
      <c r="G285" s="8">
        <f t="shared" si="8"/>
        <v>44.849999999999994</v>
      </c>
      <c r="H285" s="8">
        <f>VLOOKUP(C285,Products!$A$2:$F$20,6,TRUE)</f>
        <v>3.0499999999999989</v>
      </c>
      <c r="I285" s="8">
        <f t="shared" si="9"/>
        <v>9.1499999999999968</v>
      </c>
      <c r="J285" s="42">
        <f>VLOOKUP(B285,Invoices!A:I,9,TRUE)</f>
        <v>2020</v>
      </c>
    </row>
    <row r="286" spans="1:10" x14ac:dyDescent="0.15">
      <c r="A286" t="s">
        <v>3646</v>
      </c>
      <c r="B286" t="s">
        <v>165</v>
      </c>
      <c r="C286" t="s">
        <v>92</v>
      </c>
      <c r="D286" t="s">
        <v>82</v>
      </c>
      <c r="E286">
        <v>3</v>
      </c>
      <c r="F286" s="8">
        <f>VLOOKUP(C286,Products!$A$2:$E$20,5,TRUE)</f>
        <v>19.95</v>
      </c>
      <c r="G286" s="8">
        <f t="shared" si="8"/>
        <v>59.849999999999994</v>
      </c>
      <c r="H286" s="8">
        <f>VLOOKUP(C286,Products!$A$2:$F$20,6,TRUE)</f>
        <v>7.4499999999999993</v>
      </c>
      <c r="I286" s="8">
        <f t="shared" si="9"/>
        <v>22.349999999999998</v>
      </c>
      <c r="J286" s="42">
        <f>VLOOKUP(B286,Invoices!A:I,9,TRUE)</f>
        <v>2020</v>
      </c>
    </row>
    <row r="287" spans="1:10" x14ac:dyDescent="0.15">
      <c r="A287" t="s">
        <v>3647</v>
      </c>
      <c r="B287" t="s">
        <v>165</v>
      </c>
      <c r="C287" t="s">
        <v>96</v>
      </c>
      <c r="D287" t="s">
        <v>75</v>
      </c>
      <c r="E287">
        <v>5</v>
      </c>
      <c r="F287" s="8">
        <f>VLOOKUP(C287,Products!$A$2:$E$20,5,TRUE)</f>
        <v>79.95</v>
      </c>
      <c r="G287" s="8">
        <f t="shared" si="8"/>
        <v>399.75</v>
      </c>
      <c r="H287" s="8">
        <f>VLOOKUP(C287,Products!$A$2:$F$20,6,TRUE)</f>
        <v>27.950000000000003</v>
      </c>
      <c r="I287" s="8">
        <f t="shared" si="9"/>
        <v>139.75</v>
      </c>
      <c r="J287" s="42">
        <f>VLOOKUP(B287,Invoices!A:I,9,TRUE)</f>
        <v>2020</v>
      </c>
    </row>
    <row r="288" spans="1:10" x14ac:dyDescent="0.15">
      <c r="A288" t="s">
        <v>3648</v>
      </c>
      <c r="B288" t="s">
        <v>166</v>
      </c>
      <c r="C288" t="s">
        <v>94</v>
      </c>
      <c r="D288" t="s">
        <v>86</v>
      </c>
      <c r="E288">
        <v>1</v>
      </c>
      <c r="F288" s="8">
        <f>VLOOKUP(C288,Products!$A$2:$E$20,5,TRUE)</f>
        <v>3.5</v>
      </c>
      <c r="G288" s="8">
        <f t="shared" si="8"/>
        <v>3.5</v>
      </c>
      <c r="H288" s="8">
        <f>VLOOKUP(C288,Products!$A$2:$F$20,6,TRUE)</f>
        <v>0.54999999999999982</v>
      </c>
      <c r="I288" s="8">
        <f t="shared" si="9"/>
        <v>0.54999999999999982</v>
      </c>
      <c r="J288" s="42">
        <f>VLOOKUP(B288,Invoices!A:I,9,TRUE)</f>
        <v>2020</v>
      </c>
    </row>
    <row r="289" spans="1:10" x14ac:dyDescent="0.15">
      <c r="A289" t="s">
        <v>3649</v>
      </c>
      <c r="B289" t="s">
        <v>167</v>
      </c>
      <c r="C289" t="s">
        <v>88</v>
      </c>
      <c r="D289" t="s">
        <v>85</v>
      </c>
      <c r="E289">
        <v>3</v>
      </c>
      <c r="F289" s="8">
        <f>VLOOKUP(C289,Products!$A$2:$E$20,5,TRUE)</f>
        <v>8.9499999999999993</v>
      </c>
      <c r="G289" s="8">
        <f t="shared" si="8"/>
        <v>26.849999999999998</v>
      </c>
      <c r="H289" s="8">
        <f>VLOOKUP(C289,Products!$A$2:$F$20,6,TRUE)</f>
        <v>5.6999999999999993</v>
      </c>
      <c r="I289" s="8">
        <f t="shared" si="9"/>
        <v>17.099999999999998</v>
      </c>
      <c r="J289" s="42">
        <f>VLOOKUP(B289,Invoices!A:I,9,TRUE)</f>
        <v>2020</v>
      </c>
    </row>
    <row r="290" spans="1:10" x14ac:dyDescent="0.15">
      <c r="A290" t="s">
        <v>3650</v>
      </c>
      <c r="B290" t="s">
        <v>167</v>
      </c>
      <c r="C290" t="s">
        <v>101</v>
      </c>
      <c r="D290" t="s">
        <v>69</v>
      </c>
      <c r="E290">
        <v>5</v>
      </c>
      <c r="F290" s="8">
        <f>VLOOKUP(C290,Products!$A$2:$E$20,5,TRUE)</f>
        <v>129.94999999999999</v>
      </c>
      <c r="G290" s="8">
        <f t="shared" si="8"/>
        <v>649.75</v>
      </c>
      <c r="H290" s="8">
        <f>VLOOKUP(C290,Products!$A$2:$F$20,6,TRUE)</f>
        <v>40.449999999999989</v>
      </c>
      <c r="I290" s="8">
        <f t="shared" si="9"/>
        <v>202.24999999999994</v>
      </c>
      <c r="J290" s="42">
        <f>VLOOKUP(B290,Invoices!A:I,9,TRUE)</f>
        <v>2020</v>
      </c>
    </row>
    <row r="291" spans="1:10" x14ac:dyDescent="0.15">
      <c r="A291" t="s">
        <v>3651</v>
      </c>
      <c r="B291" t="s">
        <v>167</v>
      </c>
      <c r="C291" t="s">
        <v>104</v>
      </c>
      <c r="D291" t="s">
        <v>71</v>
      </c>
      <c r="E291">
        <v>1</v>
      </c>
      <c r="F291" s="8">
        <f>VLOOKUP(C291,Products!$A$2:$E$20,5,TRUE)</f>
        <v>2.95</v>
      </c>
      <c r="G291" s="8">
        <f t="shared" si="8"/>
        <v>2.95</v>
      </c>
      <c r="H291" s="8">
        <f>VLOOKUP(C291,Products!$A$2:$F$20,6,TRUE)</f>
        <v>1.1500000000000001</v>
      </c>
      <c r="I291" s="8">
        <f t="shared" si="9"/>
        <v>1.1500000000000001</v>
      </c>
      <c r="J291" s="42">
        <f>VLOOKUP(B291,Invoices!A:I,9,TRUE)</f>
        <v>2020</v>
      </c>
    </row>
    <row r="292" spans="1:10" x14ac:dyDescent="0.15">
      <c r="A292" t="s">
        <v>3652</v>
      </c>
      <c r="B292" t="s">
        <v>167</v>
      </c>
      <c r="C292" t="s">
        <v>105</v>
      </c>
      <c r="D292" t="s">
        <v>81</v>
      </c>
      <c r="E292">
        <v>2</v>
      </c>
      <c r="F292" s="8">
        <f>VLOOKUP(C292,Products!$A$2:$E$20,5,TRUE)</f>
        <v>8.9499999999999993</v>
      </c>
      <c r="G292" s="8">
        <f t="shared" si="8"/>
        <v>17.899999999999999</v>
      </c>
      <c r="H292" s="8">
        <f>VLOOKUP(C292,Products!$A$2:$F$20,6,TRUE)</f>
        <v>3.1999999999999993</v>
      </c>
      <c r="I292" s="8">
        <f t="shared" si="9"/>
        <v>6.3999999999999986</v>
      </c>
      <c r="J292" s="42">
        <f>VLOOKUP(B292,Invoices!A:I,9,TRUE)</f>
        <v>2020</v>
      </c>
    </row>
    <row r="293" spans="1:10" x14ac:dyDescent="0.15">
      <c r="A293" t="s">
        <v>3653</v>
      </c>
      <c r="B293" t="s">
        <v>167</v>
      </c>
      <c r="C293" t="s">
        <v>96</v>
      </c>
      <c r="D293" t="s">
        <v>75</v>
      </c>
      <c r="E293">
        <v>15</v>
      </c>
      <c r="F293" s="8">
        <f>VLOOKUP(C293,Products!$A$2:$E$20,5,TRUE)</f>
        <v>79.95</v>
      </c>
      <c r="G293" s="8">
        <f t="shared" si="8"/>
        <v>1199.25</v>
      </c>
      <c r="H293" s="8">
        <f>VLOOKUP(C293,Products!$A$2:$F$20,6,TRUE)</f>
        <v>27.950000000000003</v>
      </c>
      <c r="I293" s="8">
        <f t="shared" si="9"/>
        <v>419.25000000000006</v>
      </c>
      <c r="J293" s="42">
        <f>VLOOKUP(B293,Invoices!A:I,9,TRUE)</f>
        <v>2020</v>
      </c>
    </row>
    <row r="294" spans="1:10" x14ac:dyDescent="0.15">
      <c r="A294" t="s">
        <v>3654</v>
      </c>
      <c r="B294" t="s">
        <v>168</v>
      </c>
      <c r="C294" t="s">
        <v>96</v>
      </c>
      <c r="D294" t="s">
        <v>75</v>
      </c>
      <c r="E294">
        <v>25</v>
      </c>
      <c r="F294" s="8">
        <f>VLOOKUP(C294,Products!$A$2:$E$20,5,TRUE)</f>
        <v>79.95</v>
      </c>
      <c r="G294" s="8">
        <f t="shared" si="8"/>
        <v>1998.75</v>
      </c>
      <c r="H294" s="8">
        <f>VLOOKUP(C294,Products!$A$2:$F$20,6,TRUE)</f>
        <v>27.950000000000003</v>
      </c>
      <c r="I294" s="8">
        <f t="shared" si="9"/>
        <v>698.75000000000011</v>
      </c>
      <c r="J294" s="42">
        <f>VLOOKUP(B294,Invoices!A:I,9,TRUE)</f>
        <v>2020</v>
      </c>
    </row>
    <row r="295" spans="1:10" x14ac:dyDescent="0.15">
      <c r="A295" t="s">
        <v>3655</v>
      </c>
      <c r="B295" t="s">
        <v>168</v>
      </c>
      <c r="C295" t="s">
        <v>105</v>
      </c>
      <c r="D295" t="s">
        <v>81</v>
      </c>
      <c r="E295">
        <v>100</v>
      </c>
      <c r="F295" s="8">
        <f>VLOOKUP(C295,Products!$A$2:$E$20,5,TRUE)</f>
        <v>8.9499999999999993</v>
      </c>
      <c r="G295" s="8">
        <f t="shared" si="8"/>
        <v>894.99999999999989</v>
      </c>
      <c r="H295" s="8">
        <f>VLOOKUP(C295,Products!$A$2:$F$20,6,TRUE)</f>
        <v>3.1999999999999993</v>
      </c>
      <c r="I295" s="8">
        <f t="shared" si="9"/>
        <v>319.99999999999994</v>
      </c>
      <c r="J295" s="42">
        <f>VLOOKUP(B295,Invoices!A:I,9,TRUE)</f>
        <v>2020</v>
      </c>
    </row>
    <row r="296" spans="1:10" x14ac:dyDescent="0.15">
      <c r="A296" t="s">
        <v>3656</v>
      </c>
      <c r="B296" t="s">
        <v>169</v>
      </c>
      <c r="C296" t="s">
        <v>95</v>
      </c>
      <c r="D296" t="s">
        <v>73</v>
      </c>
      <c r="E296">
        <v>10</v>
      </c>
      <c r="F296" s="8">
        <f>VLOOKUP(C296,Products!$A$2:$E$20,5,TRUE)</f>
        <v>12.95</v>
      </c>
      <c r="G296" s="8">
        <f t="shared" si="8"/>
        <v>129.5</v>
      </c>
      <c r="H296" s="8">
        <f>VLOOKUP(C296,Products!$A$2:$F$20,6,TRUE)</f>
        <v>4.1999999999999993</v>
      </c>
      <c r="I296" s="8">
        <f t="shared" si="9"/>
        <v>41.999999999999993</v>
      </c>
      <c r="J296" s="42">
        <f>VLOOKUP(B296,Invoices!A:I,9,TRUE)</f>
        <v>2020</v>
      </c>
    </row>
    <row r="297" spans="1:10" x14ac:dyDescent="0.15">
      <c r="A297" t="s">
        <v>3657</v>
      </c>
      <c r="B297" t="s">
        <v>169</v>
      </c>
      <c r="C297" t="s">
        <v>104</v>
      </c>
      <c r="D297" t="s">
        <v>71</v>
      </c>
      <c r="E297">
        <v>1</v>
      </c>
      <c r="F297" s="8">
        <f>VLOOKUP(C297,Products!$A$2:$E$20,5,TRUE)</f>
        <v>2.95</v>
      </c>
      <c r="G297" s="8">
        <f t="shared" si="8"/>
        <v>2.95</v>
      </c>
      <c r="H297" s="8">
        <f>VLOOKUP(C297,Products!$A$2:$F$20,6,TRUE)</f>
        <v>1.1500000000000001</v>
      </c>
      <c r="I297" s="8">
        <f t="shared" si="9"/>
        <v>1.1500000000000001</v>
      </c>
      <c r="J297" s="42">
        <f>VLOOKUP(B297,Invoices!A:I,9,TRUE)</f>
        <v>2020</v>
      </c>
    </row>
    <row r="298" spans="1:10" x14ac:dyDescent="0.15">
      <c r="A298" t="s">
        <v>3658</v>
      </c>
      <c r="B298" t="s">
        <v>169</v>
      </c>
      <c r="C298" t="s">
        <v>92</v>
      </c>
      <c r="D298" t="s">
        <v>82</v>
      </c>
      <c r="E298">
        <v>1</v>
      </c>
      <c r="F298" s="8">
        <f>VLOOKUP(C298,Products!$A$2:$E$20,5,TRUE)</f>
        <v>19.95</v>
      </c>
      <c r="G298" s="8">
        <f t="shared" si="8"/>
        <v>19.95</v>
      </c>
      <c r="H298" s="8">
        <f>VLOOKUP(C298,Products!$A$2:$F$20,6,TRUE)</f>
        <v>7.4499999999999993</v>
      </c>
      <c r="I298" s="8">
        <f t="shared" si="9"/>
        <v>7.4499999999999993</v>
      </c>
      <c r="J298" s="42">
        <f>VLOOKUP(B298,Invoices!A:I,9,TRUE)</f>
        <v>2020</v>
      </c>
    </row>
    <row r="299" spans="1:10" x14ac:dyDescent="0.15">
      <c r="A299" t="s">
        <v>3659</v>
      </c>
      <c r="B299" t="s">
        <v>169</v>
      </c>
      <c r="C299" t="s">
        <v>105</v>
      </c>
      <c r="D299" t="s">
        <v>81</v>
      </c>
      <c r="E299">
        <v>2</v>
      </c>
      <c r="F299" s="8">
        <f>VLOOKUP(C299,Products!$A$2:$E$20,5,TRUE)</f>
        <v>8.9499999999999993</v>
      </c>
      <c r="G299" s="8">
        <f t="shared" si="8"/>
        <v>17.899999999999999</v>
      </c>
      <c r="H299" s="8">
        <f>VLOOKUP(C299,Products!$A$2:$F$20,6,TRUE)</f>
        <v>3.1999999999999993</v>
      </c>
      <c r="I299" s="8">
        <f t="shared" si="9"/>
        <v>6.3999999999999986</v>
      </c>
      <c r="J299" s="42">
        <f>VLOOKUP(B299,Invoices!A:I,9,TRUE)</f>
        <v>2020</v>
      </c>
    </row>
    <row r="300" spans="1:10" x14ac:dyDescent="0.15">
      <c r="A300" t="s">
        <v>3660</v>
      </c>
      <c r="B300" t="s">
        <v>169</v>
      </c>
      <c r="C300" t="s">
        <v>102</v>
      </c>
      <c r="D300" t="s">
        <v>83</v>
      </c>
      <c r="E300">
        <v>3</v>
      </c>
      <c r="F300" s="8">
        <f>VLOOKUP(C300,Products!$A$2:$E$20,5,TRUE)</f>
        <v>29.95</v>
      </c>
      <c r="G300" s="8">
        <f t="shared" si="8"/>
        <v>89.85</v>
      </c>
      <c r="H300" s="8">
        <f>VLOOKUP(C300,Products!$A$2:$F$20,6,TRUE)</f>
        <v>15</v>
      </c>
      <c r="I300" s="8">
        <f t="shared" si="9"/>
        <v>45</v>
      </c>
      <c r="J300" s="42">
        <f>VLOOKUP(B300,Invoices!A:I,9,TRUE)</f>
        <v>2020</v>
      </c>
    </row>
    <row r="301" spans="1:10" x14ac:dyDescent="0.15">
      <c r="A301" t="s">
        <v>3661</v>
      </c>
      <c r="B301" t="s">
        <v>170</v>
      </c>
      <c r="C301" t="s">
        <v>87</v>
      </c>
      <c r="D301" t="s">
        <v>68</v>
      </c>
      <c r="E301">
        <v>25</v>
      </c>
      <c r="F301" s="8">
        <f>VLOOKUP(C301,Products!$A$2:$E$20,5,TRUE)</f>
        <v>19.95</v>
      </c>
      <c r="G301" s="8">
        <f t="shared" si="8"/>
        <v>498.75</v>
      </c>
      <c r="H301" s="8">
        <f>VLOOKUP(C301,Products!$A$2:$F$20,6,TRUE)</f>
        <v>7.4499999999999993</v>
      </c>
      <c r="I301" s="8">
        <f t="shared" si="9"/>
        <v>186.24999999999997</v>
      </c>
      <c r="J301" s="42">
        <f>VLOOKUP(B301,Invoices!A:I,9,TRUE)</f>
        <v>2020</v>
      </c>
    </row>
    <row r="302" spans="1:10" x14ac:dyDescent="0.15">
      <c r="A302" t="s">
        <v>3662</v>
      </c>
      <c r="B302" t="s">
        <v>170</v>
      </c>
      <c r="C302" t="s">
        <v>94</v>
      </c>
      <c r="D302" t="s">
        <v>86</v>
      </c>
      <c r="E302">
        <v>6</v>
      </c>
      <c r="F302" s="8">
        <f>VLOOKUP(C302,Products!$A$2:$E$20,5,TRUE)</f>
        <v>3.5</v>
      </c>
      <c r="G302" s="8">
        <f t="shared" si="8"/>
        <v>21</v>
      </c>
      <c r="H302" s="8">
        <f>VLOOKUP(C302,Products!$A$2:$F$20,6,TRUE)</f>
        <v>0.54999999999999982</v>
      </c>
      <c r="I302" s="8">
        <f t="shared" si="9"/>
        <v>3.2999999999999989</v>
      </c>
      <c r="J302" s="42">
        <f>VLOOKUP(B302,Invoices!A:I,9,TRUE)</f>
        <v>2020</v>
      </c>
    </row>
    <row r="303" spans="1:10" x14ac:dyDescent="0.15">
      <c r="A303" t="s">
        <v>3663</v>
      </c>
      <c r="B303" t="s">
        <v>170</v>
      </c>
      <c r="C303" t="s">
        <v>104</v>
      </c>
      <c r="D303" t="s">
        <v>71</v>
      </c>
      <c r="E303">
        <v>2</v>
      </c>
      <c r="F303" s="8">
        <f>VLOOKUP(C303,Products!$A$2:$E$20,5,TRUE)</f>
        <v>2.95</v>
      </c>
      <c r="G303" s="8">
        <f t="shared" si="8"/>
        <v>5.9</v>
      </c>
      <c r="H303" s="8">
        <f>VLOOKUP(C303,Products!$A$2:$F$20,6,TRUE)</f>
        <v>1.1500000000000001</v>
      </c>
      <c r="I303" s="8">
        <f t="shared" si="9"/>
        <v>2.3000000000000003</v>
      </c>
      <c r="J303" s="42">
        <f>VLOOKUP(B303,Invoices!A:I,9,TRUE)</f>
        <v>2020</v>
      </c>
    </row>
    <row r="304" spans="1:10" x14ac:dyDescent="0.15">
      <c r="A304" t="s">
        <v>3664</v>
      </c>
      <c r="B304" t="s">
        <v>170</v>
      </c>
      <c r="C304" t="s">
        <v>89</v>
      </c>
      <c r="D304" t="s">
        <v>80</v>
      </c>
      <c r="E304">
        <v>1</v>
      </c>
      <c r="F304" s="8">
        <f>VLOOKUP(C304,Products!$A$2:$E$20,5,TRUE)</f>
        <v>15.95</v>
      </c>
      <c r="G304" s="8">
        <f t="shared" si="8"/>
        <v>15.95</v>
      </c>
      <c r="H304" s="8">
        <f>VLOOKUP(C304,Products!$A$2:$F$20,6,TRUE)</f>
        <v>6</v>
      </c>
      <c r="I304" s="8">
        <f t="shared" si="9"/>
        <v>6</v>
      </c>
      <c r="J304" s="42">
        <f>VLOOKUP(B304,Invoices!A:I,9,TRUE)</f>
        <v>2020</v>
      </c>
    </row>
    <row r="305" spans="1:10" x14ac:dyDescent="0.15">
      <c r="A305" t="s">
        <v>3665</v>
      </c>
      <c r="B305" t="s">
        <v>170</v>
      </c>
      <c r="C305" t="s">
        <v>103</v>
      </c>
      <c r="D305" t="s">
        <v>77</v>
      </c>
      <c r="E305">
        <v>50</v>
      </c>
      <c r="F305" s="8">
        <f>VLOOKUP(C305,Products!$A$2:$E$20,5,TRUE)</f>
        <v>8.9499999999999993</v>
      </c>
      <c r="G305" s="8">
        <f t="shared" si="8"/>
        <v>447.49999999999994</v>
      </c>
      <c r="H305" s="8">
        <f>VLOOKUP(C305,Products!$A$2:$F$20,6,TRUE)</f>
        <v>3.1999999999999993</v>
      </c>
      <c r="I305" s="8">
        <f t="shared" si="9"/>
        <v>159.99999999999997</v>
      </c>
      <c r="J305" s="42">
        <f>VLOOKUP(B305,Invoices!A:I,9,TRUE)</f>
        <v>2020</v>
      </c>
    </row>
    <row r="306" spans="1:10" x14ac:dyDescent="0.15">
      <c r="A306" t="s">
        <v>3666</v>
      </c>
      <c r="B306" t="s">
        <v>170</v>
      </c>
      <c r="C306" t="s">
        <v>101</v>
      </c>
      <c r="D306" t="s">
        <v>69</v>
      </c>
      <c r="E306">
        <v>1</v>
      </c>
      <c r="F306" s="8">
        <f>VLOOKUP(C306,Products!$A$2:$E$20,5,TRUE)</f>
        <v>129.94999999999999</v>
      </c>
      <c r="G306" s="8">
        <f t="shared" si="8"/>
        <v>129.94999999999999</v>
      </c>
      <c r="H306" s="8">
        <f>VLOOKUP(C306,Products!$A$2:$F$20,6,TRUE)</f>
        <v>40.449999999999989</v>
      </c>
      <c r="I306" s="8">
        <f t="shared" si="9"/>
        <v>40.449999999999989</v>
      </c>
      <c r="J306" s="42">
        <f>VLOOKUP(B306,Invoices!A:I,9,TRUE)</f>
        <v>2020</v>
      </c>
    </row>
    <row r="307" spans="1:10" x14ac:dyDescent="0.15">
      <c r="A307" t="s">
        <v>3667</v>
      </c>
      <c r="B307" t="s">
        <v>170</v>
      </c>
      <c r="C307" t="s">
        <v>102</v>
      </c>
      <c r="D307" t="s">
        <v>83</v>
      </c>
      <c r="E307">
        <v>1</v>
      </c>
      <c r="F307" s="8">
        <f>VLOOKUP(C307,Products!$A$2:$E$20,5,TRUE)</f>
        <v>29.95</v>
      </c>
      <c r="G307" s="8">
        <f t="shared" si="8"/>
        <v>29.95</v>
      </c>
      <c r="H307" s="8">
        <f>VLOOKUP(C307,Products!$A$2:$F$20,6,TRUE)</f>
        <v>15</v>
      </c>
      <c r="I307" s="8">
        <f t="shared" si="9"/>
        <v>15</v>
      </c>
      <c r="J307" s="42">
        <f>VLOOKUP(B307,Invoices!A:I,9,TRUE)</f>
        <v>2020</v>
      </c>
    </row>
    <row r="308" spans="1:10" x14ac:dyDescent="0.15">
      <c r="A308" t="s">
        <v>3668</v>
      </c>
      <c r="B308" t="s">
        <v>171</v>
      </c>
      <c r="C308" t="s">
        <v>99</v>
      </c>
      <c r="D308" t="s">
        <v>84</v>
      </c>
      <c r="E308">
        <v>10</v>
      </c>
      <c r="F308" s="8">
        <f>VLOOKUP(C308,Products!$A$2:$E$20,5,TRUE)</f>
        <v>3.5</v>
      </c>
      <c r="G308" s="8">
        <f t="shared" si="8"/>
        <v>35</v>
      </c>
      <c r="H308" s="8">
        <f>VLOOKUP(C308,Products!$A$2:$F$20,6,TRUE)</f>
        <v>0.54999999999999982</v>
      </c>
      <c r="I308" s="8">
        <f t="shared" si="9"/>
        <v>5.4999999999999982</v>
      </c>
      <c r="J308" s="42">
        <f>VLOOKUP(B308,Invoices!A:I,9,TRUE)</f>
        <v>2020</v>
      </c>
    </row>
    <row r="309" spans="1:10" x14ac:dyDescent="0.15">
      <c r="A309" t="s">
        <v>3669</v>
      </c>
      <c r="B309" t="s">
        <v>171</v>
      </c>
      <c r="C309" t="s">
        <v>98</v>
      </c>
      <c r="D309" t="s">
        <v>79</v>
      </c>
      <c r="E309">
        <v>7</v>
      </c>
      <c r="F309" s="8">
        <f>VLOOKUP(C309,Products!$A$2:$E$20,5,TRUE)</f>
        <v>14.95</v>
      </c>
      <c r="G309" s="8">
        <f t="shared" si="8"/>
        <v>104.64999999999999</v>
      </c>
      <c r="H309" s="8">
        <f>VLOOKUP(C309,Products!$A$2:$F$20,6,TRUE)</f>
        <v>3.0499999999999989</v>
      </c>
      <c r="I309" s="8">
        <f t="shared" si="9"/>
        <v>21.349999999999994</v>
      </c>
      <c r="J309" s="42">
        <f>VLOOKUP(B309,Invoices!A:I,9,TRUE)</f>
        <v>2020</v>
      </c>
    </row>
    <row r="310" spans="1:10" x14ac:dyDescent="0.15">
      <c r="A310" t="s">
        <v>3670</v>
      </c>
      <c r="B310" t="s">
        <v>171</v>
      </c>
      <c r="C310" t="s">
        <v>104</v>
      </c>
      <c r="D310" t="s">
        <v>71</v>
      </c>
      <c r="E310">
        <v>12</v>
      </c>
      <c r="F310" s="8">
        <f>VLOOKUP(C310,Products!$A$2:$E$20,5,TRUE)</f>
        <v>2.95</v>
      </c>
      <c r="G310" s="8">
        <f t="shared" si="8"/>
        <v>35.400000000000006</v>
      </c>
      <c r="H310" s="8">
        <f>VLOOKUP(C310,Products!$A$2:$F$20,6,TRUE)</f>
        <v>1.1500000000000001</v>
      </c>
      <c r="I310" s="8">
        <f t="shared" si="9"/>
        <v>13.8</v>
      </c>
      <c r="J310" s="42">
        <f>VLOOKUP(B310,Invoices!A:I,9,TRUE)</f>
        <v>2020</v>
      </c>
    </row>
    <row r="311" spans="1:10" x14ac:dyDescent="0.15">
      <c r="A311" t="s">
        <v>3671</v>
      </c>
      <c r="B311" t="s">
        <v>171</v>
      </c>
      <c r="C311" t="s">
        <v>103</v>
      </c>
      <c r="D311" t="s">
        <v>77</v>
      </c>
      <c r="E311">
        <v>10</v>
      </c>
      <c r="F311" s="8">
        <f>VLOOKUP(C311,Products!$A$2:$E$20,5,TRUE)</f>
        <v>8.9499999999999993</v>
      </c>
      <c r="G311" s="8">
        <f t="shared" si="8"/>
        <v>89.5</v>
      </c>
      <c r="H311" s="8">
        <f>VLOOKUP(C311,Products!$A$2:$F$20,6,TRUE)</f>
        <v>3.1999999999999993</v>
      </c>
      <c r="I311" s="8">
        <f t="shared" si="9"/>
        <v>31.999999999999993</v>
      </c>
      <c r="J311" s="42">
        <f>VLOOKUP(B311,Invoices!A:I,9,TRUE)</f>
        <v>2020</v>
      </c>
    </row>
    <row r="312" spans="1:10" x14ac:dyDescent="0.15">
      <c r="A312" t="s">
        <v>3672</v>
      </c>
      <c r="B312" t="s">
        <v>171</v>
      </c>
      <c r="C312" t="s">
        <v>88</v>
      </c>
      <c r="D312" t="s">
        <v>85</v>
      </c>
      <c r="E312">
        <v>4</v>
      </c>
      <c r="F312" s="8">
        <f>VLOOKUP(C312,Products!$A$2:$E$20,5,TRUE)</f>
        <v>8.9499999999999993</v>
      </c>
      <c r="G312" s="8">
        <f t="shared" si="8"/>
        <v>35.799999999999997</v>
      </c>
      <c r="H312" s="8">
        <f>VLOOKUP(C312,Products!$A$2:$F$20,6,TRUE)</f>
        <v>5.6999999999999993</v>
      </c>
      <c r="I312" s="8">
        <f t="shared" si="9"/>
        <v>22.799999999999997</v>
      </c>
      <c r="J312" s="42">
        <f>VLOOKUP(B312,Invoices!A:I,9,TRUE)</f>
        <v>2020</v>
      </c>
    </row>
    <row r="313" spans="1:10" x14ac:dyDescent="0.15">
      <c r="A313" t="s">
        <v>3673</v>
      </c>
      <c r="B313" t="s">
        <v>171</v>
      </c>
      <c r="C313" t="s">
        <v>90</v>
      </c>
      <c r="D313" t="s">
        <v>72</v>
      </c>
      <c r="E313">
        <v>10</v>
      </c>
      <c r="F313" s="8">
        <f>VLOOKUP(C313,Products!$A$2:$E$20,5,TRUE)</f>
        <v>8.9499999999999993</v>
      </c>
      <c r="G313" s="8">
        <f t="shared" si="8"/>
        <v>89.5</v>
      </c>
      <c r="H313" s="8">
        <f>VLOOKUP(C313,Products!$A$2:$F$20,6,TRUE)</f>
        <v>5.6999999999999993</v>
      </c>
      <c r="I313" s="8">
        <f t="shared" si="9"/>
        <v>56.999999999999993</v>
      </c>
      <c r="J313" s="42">
        <f>VLOOKUP(B313,Invoices!A:I,9,TRUE)</f>
        <v>2020</v>
      </c>
    </row>
    <row r="314" spans="1:10" x14ac:dyDescent="0.15">
      <c r="A314" t="s">
        <v>3674</v>
      </c>
      <c r="B314" t="s">
        <v>171</v>
      </c>
      <c r="C314" t="s">
        <v>94</v>
      </c>
      <c r="D314" t="s">
        <v>86</v>
      </c>
      <c r="E314">
        <v>1</v>
      </c>
      <c r="F314" s="8">
        <f>VLOOKUP(C314,Products!$A$2:$E$20,5,TRUE)</f>
        <v>3.5</v>
      </c>
      <c r="G314" s="8">
        <f t="shared" si="8"/>
        <v>3.5</v>
      </c>
      <c r="H314" s="8">
        <f>VLOOKUP(C314,Products!$A$2:$F$20,6,TRUE)</f>
        <v>0.54999999999999982</v>
      </c>
      <c r="I314" s="8">
        <f t="shared" si="9"/>
        <v>0.54999999999999982</v>
      </c>
      <c r="J314" s="42">
        <f>VLOOKUP(B314,Invoices!A:I,9,TRUE)</f>
        <v>2020</v>
      </c>
    </row>
    <row r="315" spans="1:10" x14ac:dyDescent="0.15">
      <c r="A315" t="s">
        <v>3675</v>
      </c>
      <c r="B315" t="s">
        <v>171</v>
      </c>
      <c r="C315" t="s">
        <v>93</v>
      </c>
      <c r="D315" t="s">
        <v>76</v>
      </c>
      <c r="E315">
        <v>4</v>
      </c>
      <c r="F315" s="8">
        <f>VLOOKUP(C315,Products!$A$2:$E$20,5,TRUE)</f>
        <v>9.9499999999999993</v>
      </c>
      <c r="G315" s="8">
        <f t="shared" si="8"/>
        <v>39.799999999999997</v>
      </c>
      <c r="H315" s="8">
        <f>VLOOKUP(C315,Products!$A$2:$F$20,6,TRUE)</f>
        <v>1.9499999999999993</v>
      </c>
      <c r="I315" s="8">
        <f t="shared" si="9"/>
        <v>7.7999999999999972</v>
      </c>
      <c r="J315" s="42">
        <f>VLOOKUP(B315,Invoices!A:I,9,TRUE)</f>
        <v>2020</v>
      </c>
    </row>
    <row r="316" spans="1:10" x14ac:dyDescent="0.15">
      <c r="A316" t="s">
        <v>3676</v>
      </c>
      <c r="B316" t="s">
        <v>171</v>
      </c>
      <c r="C316" t="s">
        <v>96</v>
      </c>
      <c r="D316" t="s">
        <v>75</v>
      </c>
      <c r="E316">
        <v>50</v>
      </c>
      <c r="F316" s="8">
        <f>VLOOKUP(C316,Products!$A$2:$E$20,5,TRUE)</f>
        <v>79.95</v>
      </c>
      <c r="G316" s="8">
        <f t="shared" si="8"/>
        <v>3997.5</v>
      </c>
      <c r="H316" s="8">
        <f>VLOOKUP(C316,Products!$A$2:$F$20,6,TRUE)</f>
        <v>27.950000000000003</v>
      </c>
      <c r="I316" s="8">
        <f t="shared" si="9"/>
        <v>1397.5000000000002</v>
      </c>
      <c r="J316" s="42">
        <f>VLOOKUP(B316,Invoices!A:I,9,TRUE)</f>
        <v>2020</v>
      </c>
    </row>
    <row r="317" spans="1:10" x14ac:dyDescent="0.15">
      <c r="A317" t="s">
        <v>3677</v>
      </c>
      <c r="B317" t="s">
        <v>171</v>
      </c>
      <c r="C317" t="s">
        <v>87</v>
      </c>
      <c r="D317" t="s">
        <v>68</v>
      </c>
      <c r="E317">
        <v>15</v>
      </c>
      <c r="F317" s="8">
        <f>VLOOKUP(C317,Products!$A$2:$E$20,5,TRUE)</f>
        <v>19.95</v>
      </c>
      <c r="G317" s="8">
        <f t="shared" si="8"/>
        <v>299.25</v>
      </c>
      <c r="H317" s="8">
        <f>VLOOKUP(C317,Products!$A$2:$F$20,6,TRUE)</f>
        <v>7.4499999999999993</v>
      </c>
      <c r="I317" s="8">
        <f t="shared" si="9"/>
        <v>111.74999999999999</v>
      </c>
      <c r="J317" s="42">
        <f>VLOOKUP(B317,Invoices!A:I,9,TRUE)</f>
        <v>2020</v>
      </c>
    </row>
    <row r="318" spans="1:10" x14ac:dyDescent="0.15">
      <c r="A318" t="s">
        <v>3678</v>
      </c>
      <c r="B318" t="s">
        <v>172</v>
      </c>
      <c r="C318" t="s">
        <v>96</v>
      </c>
      <c r="D318" t="s">
        <v>75</v>
      </c>
      <c r="E318">
        <v>2</v>
      </c>
      <c r="F318" s="8">
        <f>VLOOKUP(C318,Products!$A$2:$E$20,5,TRUE)</f>
        <v>79.95</v>
      </c>
      <c r="G318" s="8">
        <f t="shared" si="8"/>
        <v>159.9</v>
      </c>
      <c r="H318" s="8">
        <f>VLOOKUP(C318,Products!$A$2:$F$20,6,TRUE)</f>
        <v>27.950000000000003</v>
      </c>
      <c r="I318" s="8">
        <f t="shared" si="9"/>
        <v>55.900000000000006</v>
      </c>
      <c r="J318" s="42">
        <f>VLOOKUP(B318,Invoices!A:I,9,TRUE)</f>
        <v>2020</v>
      </c>
    </row>
    <row r="319" spans="1:10" x14ac:dyDescent="0.15">
      <c r="A319" t="s">
        <v>3679</v>
      </c>
      <c r="B319" t="s">
        <v>173</v>
      </c>
      <c r="C319" t="s">
        <v>94</v>
      </c>
      <c r="D319" t="s">
        <v>86</v>
      </c>
      <c r="E319">
        <v>15</v>
      </c>
      <c r="F319" s="8">
        <f>VLOOKUP(C319,Products!$A$2:$E$20,5,TRUE)</f>
        <v>3.5</v>
      </c>
      <c r="G319" s="8">
        <f t="shared" si="8"/>
        <v>52.5</v>
      </c>
      <c r="H319" s="8">
        <f>VLOOKUP(C319,Products!$A$2:$F$20,6,TRUE)</f>
        <v>0.54999999999999982</v>
      </c>
      <c r="I319" s="8">
        <f t="shared" si="9"/>
        <v>8.2499999999999964</v>
      </c>
      <c r="J319" s="42">
        <f>VLOOKUP(B319,Invoices!A:I,9,TRUE)</f>
        <v>2020</v>
      </c>
    </row>
    <row r="320" spans="1:10" x14ac:dyDescent="0.15">
      <c r="A320" t="s">
        <v>3680</v>
      </c>
      <c r="B320" t="s">
        <v>173</v>
      </c>
      <c r="C320" t="s">
        <v>102</v>
      </c>
      <c r="D320" t="s">
        <v>83</v>
      </c>
      <c r="E320">
        <v>1</v>
      </c>
      <c r="F320" s="8">
        <f>VLOOKUP(C320,Products!$A$2:$E$20,5,TRUE)</f>
        <v>29.95</v>
      </c>
      <c r="G320" s="8">
        <f t="shared" si="8"/>
        <v>29.95</v>
      </c>
      <c r="H320" s="8">
        <f>VLOOKUP(C320,Products!$A$2:$F$20,6,TRUE)</f>
        <v>15</v>
      </c>
      <c r="I320" s="8">
        <f t="shared" si="9"/>
        <v>15</v>
      </c>
      <c r="J320" s="42">
        <f>VLOOKUP(B320,Invoices!A:I,9,TRUE)</f>
        <v>2020</v>
      </c>
    </row>
    <row r="321" spans="1:10" x14ac:dyDescent="0.15">
      <c r="A321" t="s">
        <v>3681</v>
      </c>
      <c r="B321" t="s">
        <v>173</v>
      </c>
      <c r="C321" t="s">
        <v>96</v>
      </c>
      <c r="D321" t="s">
        <v>75</v>
      </c>
      <c r="E321">
        <v>2</v>
      </c>
      <c r="F321" s="8">
        <f>VLOOKUP(C321,Products!$A$2:$E$20,5,TRUE)</f>
        <v>79.95</v>
      </c>
      <c r="G321" s="8">
        <f t="shared" si="8"/>
        <v>159.9</v>
      </c>
      <c r="H321" s="8">
        <f>VLOOKUP(C321,Products!$A$2:$F$20,6,TRUE)</f>
        <v>27.950000000000003</v>
      </c>
      <c r="I321" s="8">
        <f t="shared" si="9"/>
        <v>55.900000000000006</v>
      </c>
      <c r="J321" s="42">
        <f>VLOOKUP(B321,Invoices!A:I,9,TRUE)</f>
        <v>2020</v>
      </c>
    </row>
    <row r="322" spans="1:10" x14ac:dyDescent="0.15">
      <c r="A322" t="s">
        <v>3682</v>
      </c>
      <c r="B322" t="s">
        <v>173</v>
      </c>
      <c r="C322" t="s">
        <v>92</v>
      </c>
      <c r="D322" t="s">
        <v>82</v>
      </c>
      <c r="E322">
        <v>9</v>
      </c>
      <c r="F322" s="8">
        <f>VLOOKUP(C322,Products!$A$2:$E$20,5,TRUE)</f>
        <v>19.95</v>
      </c>
      <c r="G322" s="8">
        <f t="shared" si="8"/>
        <v>179.54999999999998</v>
      </c>
      <c r="H322" s="8">
        <f>VLOOKUP(C322,Products!$A$2:$F$20,6,TRUE)</f>
        <v>7.4499999999999993</v>
      </c>
      <c r="I322" s="8">
        <f t="shared" si="9"/>
        <v>67.05</v>
      </c>
      <c r="J322" s="42">
        <f>VLOOKUP(B322,Invoices!A:I,9,TRUE)</f>
        <v>2020</v>
      </c>
    </row>
    <row r="323" spans="1:10" x14ac:dyDescent="0.15">
      <c r="A323" t="s">
        <v>3683</v>
      </c>
      <c r="B323" t="s">
        <v>173</v>
      </c>
      <c r="C323" t="s">
        <v>99</v>
      </c>
      <c r="D323" t="s">
        <v>84</v>
      </c>
      <c r="E323">
        <v>6</v>
      </c>
      <c r="F323" s="8">
        <f>VLOOKUP(C323,Products!$A$2:$E$20,5,TRUE)</f>
        <v>3.5</v>
      </c>
      <c r="G323" s="8">
        <f t="shared" ref="G323:G386" si="10">F323*E323</f>
        <v>21</v>
      </c>
      <c r="H323" s="8">
        <f>VLOOKUP(C323,Products!$A$2:$F$20,6,TRUE)</f>
        <v>0.54999999999999982</v>
      </c>
      <c r="I323" s="8">
        <f t="shared" ref="I323:I386" si="11">H323*E323</f>
        <v>3.2999999999999989</v>
      </c>
      <c r="J323" s="42">
        <f>VLOOKUP(B323,Invoices!A:I,9,TRUE)</f>
        <v>2020</v>
      </c>
    </row>
    <row r="324" spans="1:10" x14ac:dyDescent="0.15">
      <c r="A324" t="s">
        <v>3684</v>
      </c>
      <c r="B324" t="s">
        <v>173</v>
      </c>
      <c r="C324" t="s">
        <v>101</v>
      </c>
      <c r="D324" t="s">
        <v>69</v>
      </c>
      <c r="E324">
        <v>1</v>
      </c>
      <c r="F324" s="8">
        <f>VLOOKUP(C324,Products!$A$2:$E$20,5,TRUE)</f>
        <v>129.94999999999999</v>
      </c>
      <c r="G324" s="8">
        <f t="shared" si="10"/>
        <v>129.94999999999999</v>
      </c>
      <c r="H324" s="8">
        <f>VLOOKUP(C324,Products!$A$2:$F$20,6,TRUE)</f>
        <v>40.449999999999989</v>
      </c>
      <c r="I324" s="8">
        <f t="shared" si="11"/>
        <v>40.449999999999989</v>
      </c>
      <c r="J324" s="42">
        <f>VLOOKUP(B324,Invoices!A:I,9,TRUE)</f>
        <v>2020</v>
      </c>
    </row>
    <row r="325" spans="1:10" x14ac:dyDescent="0.15">
      <c r="A325" t="s">
        <v>3685</v>
      </c>
      <c r="B325" t="s">
        <v>173</v>
      </c>
      <c r="C325" t="s">
        <v>105</v>
      </c>
      <c r="D325" t="s">
        <v>81</v>
      </c>
      <c r="E325">
        <v>50</v>
      </c>
      <c r="F325" s="8">
        <f>VLOOKUP(C325,Products!$A$2:$E$20,5,TRUE)</f>
        <v>8.9499999999999993</v>
      </c>
      <c r="G325" s="8">
        <f t="shared" si="10"/>
        <v>447.49999999999994</v>
      </c>
      <c r="H325" s="8">
        <f>VLOOKUP(C325,Products!$A$2:$F$20,6,TRUE)</f>
        <v>3.1999999999999993</v>
      </c>
      <c r="I325" s="8">
        <f t="shared" si="11"/>
        <v>159.99999999999997</v>
      </c>
      <c r="J325" s="42">
        <f>VLOOKUP(B325,Invoices!A:I,9,TRUE)</f>
        <v>2020</v>
      </c>
    </row>
    <row r="326" spans="1:10" x14ac:dyDescent="0.15">
      <c r="A326" t="s">
        <v>3686</v>
      </c>
      <c r="B326" t="s">
        <v>173</v>
      </c>
      <c r="C326" t="s">
        <v>90</v>
      </c>
      <c r="D326" t="s">
        <v>72</v>
      </c>
      <c r="E326">
        <v>4</v>
      </c>
      <c r="F326" s="8">
        <f>VLOOKUP(C326,Products!$A$2:$E$20,5,TRUE)</f>
        <v>8.9499999999999993</v>
      </c>
      <c r="G326" s="8">
        <f t="shared" si="10"/>
        <v>35.799999999999997</v>
      </c>
      <c r="H326" s="8">
        <f>VLOOKUP(C326,Products!$A$2:$F$20,6,TRUE)</f>
        <v>5.6999999999999993</v>
      </c>
      <c r="I326" s="8">
        <f t="shared" si="11"/>
        <v>22.799999999999997</v>
      </c>
      <c r="J326" s="42">
        <f>VLOOKUP(B326,Invoices!A:I,9,TRUE)</f>
        <v>2020</v>
      </c>
    </row>
    <row r="327" spans="1:10" x14ac:dyDescent="0.15">
      <c r="A327" t="s">
        <v>3687</v>
      </c>
      <c r="B327" t="s">
        <v>174</v>
      </c>
      <c r="C327" t="s">
        <v>96</v>
      </c>
      <c r="D327" t="s">
        <v>75</v>
      </c>
      <c r="E327">
        <v>1</v>
      </c>
      <c r="F327" s="8">
        <f>VLOOKUP(C327,Products!$A$2:$E$20,5,TRUE)</f>
        <v>79.95</v>
      </c>
      <c r="G327" s="8">
        <f t="shared" si="10"/>
        <v>79.95</v>
      </c>
      <c r="H327" s="8">
        <f>VLOOKUP(C327,Products!$A$2:$F$20,6,TRUE)</f>
        <v>27.950000000000003</v>
      </c>
      <c r="I327" s="8">
        <f t="shared" si="11"/>
        <v>27.950000000000003</v>
      </c>
      <c r="J327" s="42">
        <f>VLOOKUP(B327,Invoices!A:I,9,TRUE)</f>
        <v>2020</v>
      </c>
    </row>
    <row r="328" spans="1:10" x14ac:dyDescent="0.15">
      <c r="A328" t="s">
        <v>3688</v>
      </c>
      <c r="B328" t="s">
        <v>174</v>
      </c>
      <c r="C328" t="s">
        <v>98</v>
      </c>
      <c r="D328" t="s">
        <v>79</v>
      </c>
      <c r="E328">
        <v>2</v>
      </c>
      <c r="F328" s="8">
        <f>VLOOKUP(C328,Products!$A$2:$E$20,5,TRUE)</f>
        <v>14.95</v>
      </c>
      <c r="G328" s="8">
        <f t="shared" si="10"/>
        <v>29.9</v>
      </c>
      <c r="H328" s="8">
        <f>VLOOKUP(C328,Products!$A$2:$F$20,6,TRUE)</f>
        <v>3.0499999999999989</v>
      </c>
      <c r="I328" s="8">
        <f t="shared" si="11"/>
        <v>6.0999999999999979</v>
      </c>
      <c r="J328" s="42">
        <f>VLOOKUP(B328,Invoices!A:I,9,TRUE)</f>
        <v>2020</v>
      </c>
    </row>
    <row r="329" spans="1:10" x14ac:dyDescent="0.15">
      <c r="A329" t="s">
        <v>3689</v>
      </c>
      <c r="B329" t="s">
        <v>174</v>
      </c>
      <c r="C329" t="s">
        <v>99</v>
      </c>
      <c r="D329" t="s">
        <v>84</v>
      </c>
      <c r="E329">
        <v>10</v>
      </c>
      <c r="F329" s="8">
        <f>VLOOKUP(C329,Products!$A$2:$E$20,5,TRUE)</f>
        <v>3.5</v>
      </c>
      <c r="G329" s="8">
        <f t="shared" si="10"/>
        <v>35</v>
      </c>
      <c r="H329" s="8">
        <f>VLOOKUP(C329,Products!$A$2:$F$20,6,TRUE)</f>
        <v>0.54999999999999982</v>
      </c>
      <c r="I329" s="8">
        <f t="shared" si="11"/>
        <v>5.4999999999999982</v>
      </c>
      <c r="J329" s="42">
        <f>VLOOKUP(B329,Invoices!A:I,9,TRUE)</f>
        <v>2020</v>
      </c>
    </row>
    <row r="330" spans="1:10" x14ac:dyDescent="0.15">
      <c r="A330" t="s">
        <v>3690</v>
      </c>
      <c r="B330" t="s">
        <v>174</v>
      </c>
      <c r="C330" t="s">
        <v>104</v>
      </c>
      <c r="D330" t="s">
        <v>71</v>
      </c>
      <c r="E330">
        <v>50</v>
      </c>
      <c r="F330" s="8">
        <f>VLOOKUP(C330,Products!$A$2:$E$20,5,TRUE)</f>
        <v>2.95</v>
      </c>
      <c r="G330" s="8">
        <f t="shared" si="10"/>
        <v>147.5</v>
      </c>
      <c r="H330" s="8">
        <f>VLOOKUP(C330,Products!$A$2:$F$20,6,TRUE)</f>
        <v>1.1500000000000001</v>
      </c>
      <c r="I330" s="8">
        <f t="shared" si="11"/>
        <v>57.500000000000007</v>
      </c>
      <c r="J330" s="42">
        <f>VLOOKUP(B330,Invoices!A:I,9,TRUE)</f>
        <v>2020</v>
      </c>
    </row>
    <row r="331" spans="1:10" x14ac:dyDescent="0.15">
      <c r="A331" t="s">
        <v>3691</v>
      </c>
      <c r="B331" t="s">
        <v>174</v>
      </c>
      <c r="C331" t="s">
        <v>91</v>
      </c>
      <c r="D331" t="s">
        <v>70</v>
      </c>
      <c r="E331">
        <v>1</v>
      </c>
      <c r="F331" s="8">
        <f>VLOOKUP(C331,Products!$A$2:$E$20,5,TRUE)</f>
        <v>49.95</v>
      </c>
      <c r="G331" s="8">
        <f t="shared" si="10"/>
        <v>49.95</v>
      </c>
      <c r="H331" s="8">
        <f>VLOOKUP(C331,Products!$A$2:$F$20,6,TRUE)</f>
        <v>21.200000000000003</v>
      </c>
      <c r="I331" s="8">
        <f t="shared" si="11"/>
        <v>21.200000000000003</v>
      </c>
      <c r="J331" s="42">
        <f>VLOOKUP(B331,Invoices!A:I,9,TRUE)</f>
        <v>2020</v>
      </c>
    </row>
    <row r="332" spans="1:10" x14ac:dyDescent="0.15">
      <c r="A332" t="s">
        <v>3692</v>
      </c>
      <c r="B332" t="s">
        <v>174</v>
      </c>
      <c r="C332" t="s">
        <v>87</v>
      </c>
      <c r="D332" t="s">
        <v>68</v>
      </c>
      <c r="E332">
        <v>4</v>
      </c>
      <c r="F332" s="8">
        <f>VLOOKUP(C332,Products!$A$2:$E$20,5,TRUE)</f>
        <v>19.95</v>
      </c>
      <c r="G332" s="8">
        <f t="shared" si="10"/>
        <v>79.8</v>
      </c>
      <c r="H332" s="8">
        <f>VLOOKUP(C332,Products!$A$2:$F$20,6,TRUE)</f>
        <v>7.4499999999999993</v>
      </c>
      <c r="I332" s="8">
        <f t="shared" si="11"/>
        <v>29.799999999999997</v>
      </c>
      <c r="J332" s="42">
        <f>VLOOKUP(B332,Invoices!A:I,9,TRUE)</f>
        <v>2020</v>
      </c>
    </row>
    <row r="333" spans="1:10" x14ac:dyDescent="0.15">
      <c r="A333" t="s">
        <v>3693</v>
      </c>
      <c r="B333" t="s">
        <v>174</v>
      </c>
      <c r="C333" t="s">
        <v>93</v>
      </c>
      <c r="D333" t="s">
        <v>76</v>
      </c>
      <c r="E333">
        <v>20</v>
      </c>
      <c r="F333" s="8">
        <f>VLOOKUP(C333,Products!$A$2:$E$20,5,TRUE)</f>
        <v>9.9499999999999993</v>
      </c>
      <c r="G333" s="8">
        <f t="shared" si="10"/>
        <v>199</v>
      </c>
      <c r="H333" s="8">
        <f>VLOOKUP(C333,Products!$A$2:$F$20,6,TRUE)</f>
        <v>1.9499999999999993</v>
      </c>
      <c r="I333" s="8">
        <f t="shared" si="11"/>
        <v>38.999999999999986</v>
      </c>
      <c r="J333" s="42">
        <f>VLOOKUP(B333,Invoices!A:I,9,TRUE)</f>
        <v>2020</v>
      </c>
    </row>
    <row r="334" spans="1:10" x14ac:dyDescent="0.15">
      <c r="A334" t="s">
        <v>3694</v>
      </c>
      <c r="B334" t="s">
        <v>174</v>
      </c>
      <c r="C334" t="s">
        <v>105</v>
      </c>
      <c r="D334" t="s">
        <v>81</v>
      </c>
      <c r="E334">
        <v>1</v>
      </c>
      <c r="F334" s="8">
        <f>VLOOKUP(C334,Products!$A$2:$E$20,5,TRUE)</f>
        <v>8.9499999999999993</v>
      </c>
      <c r="G334" s="8">
        <f t="shared" si="10"/>
        <v>8.9499999999999993</v>
      </c>
      <c r="H334" s="8">
        <f>VLOOKUP(C334,Products!$A$2:$F$20,6,TRUE)</f>
        <v>3.1999999999999993</v>
      </c>
      <c r="I334" s="8">
        <f t="shared" si="11"/>
        <v>3.1999999999999993</v>
      </c>
      <c r="J334" s="42">
        <f>VLOOKUP(B334,Invoices!A:I,9,TRUE)</f>
        <v>2020</v>
      </c>
    </row>
    <row r="335" spans="1:10" x14ac:dyDescent="0.15">
      <c r="A335" t="s">
        <v>3695</v>
      </c>
      <c r="B335" t="s">
        <v>174</v>
      </c>
      <c r="C335" t="s">
        <v>94</v>
      </c>
      <c r="D335" t="s">
        <v>86</v>
      </c>
      <c r="E335">
        <v>10</v>
      </c>
      <c r="F335" s="8">
        <f>VLOOKUP(C335,Products!$A$2:$E$20,5,TRUE)</f>
        <v>3.5</v>
      </c>
      <c r="G335" s="8">
        <f t="shared" si="10"/>
        <v>35</v>
      </c>
      <c r="H335" s="8">
        <f>VLOOKUP(C335,Products!$A$2:$F$20,6,TRUE)</f>
        <v>0.54999999999999982</v>
      </c>
      <c r="I335" s="8">
        <f t="shared" si="11"/>
        <v>5.4999999999999982</v>
      </c>
      <c r="J335" s="42">
        <f>VLOOKUP(B335,Invoices!A:I,9,TRUE)</f>
        <v>2020</v>
      </c>
    </row>
    <row r="336" spans="1:10" x14ac:dyDescent="0.15">
      <c r="A336" t="s">
        <v>3696</v>
      </c>
      <c r="B336" t="s">
        <v>174</v>
      </c>
      <c r="C336" t="s">
        <v>102</v>
      </c>
      <c r="D336" t="s">
        <v>83</v>
      </c>
      <c r="E336">
        <v>5</v>
      </c>
      <c r="F336" s="8">
        <f>VLOOKUP(C336,Products!$A$2:$E$20,5,TRUE)</f>
        <v>29.95</v>
      </c>
      <c r="G336" s="8">
        <f t="shared" si="10"/>
        <v>149.75</v>
      </c>
      <c r="H336" s="8">
        <f>VLOOKUP(C336,Products!$A$2:$F$20,6,TRUE)</f>
        <v>15</v>
      </c>
      <c r="I336" s="8">
        <f t="shared" si="11"/>
        <v>75</v>
      </c>
      <c r="J336" s="42">
        <f>VLOOKUP(B336,Invoices!A:I,9,TRUE)</f>
        <v>2020</v>
      </c>
    </row>
    <row r="337" spans="1:10" x14ac:dyDescent="0.15">
      <c r="A337" t="s">
        <v>3697</v>
      </c>
      <c r="B337" t="s">
        <v>174</v>
      </c>
      <c r="C337" t="s">
        <v>101</v>
      </c>
      <c r="D337" t="s">
        <v>69</v>
      </c>
      <c r="E337">
        <v>30</v>
      </c>
      <c r="F337" s="8">
        <f>VLOOKUP(C337,Products!$A$2:$E$20,5,TRUE)</f>
        <v>129.94999999999999</v>
      </c>
      <c r="G337" s="8">
        <f t="shared" si="10"/>
        <v>3898.4999999999995</v>
      </c>
      <c r="H337" s="8">
        <f>VLOOKUP(C337,Products!$A$2:$F$20,6,TRUE)</f>
        <v>40.449999999999989</v>
      </c>
      <c r="I337" s="8">
        <f t="shared" si="11"/>
        <v>1213.4999999999995</v>
      </c>
      <c r="J337" s="42">
        <f>VLOOKUP(B337,Invoices!A:I,9,TRUE)</f>
        <v>2020</v>
      </c>
    </row>
    <row r="338" spans="1:10" x14ac:dyDescent="0.15">
      <c r="A338" t="s">
        <v>3698</v>
      </c>
      <c r="B338" t="s">
        <v>174</v>
      </c>
      <c r="C338" t="s">
        <v>90</v>
      </c>
      <c r="D338" t="s">
        <v>72</v>
      </c>
      <c r="E338">
        <v>2</v>
      </c>
      <c r="F338" s="8">
        <f>VLOOKUP(C338,Products!$A$2:$E$20,5,TRUE)</f>
        <v>8.9499999999999993</v>
      </c>
      <c r="G338" s="8">
        <f t="shared" si="10"/>
        <v>17.899999999999999</v>
      </c>
      <c r="H338" s="8">
        <f>VLOOKUP(C338,Products!$A$2:$F$20,6,TRUE)</f>
        <v>5.6999999999999993</v>
      </c>
      <c r="I338" s="8">
        <f t="shared" si="11"/>
        <v>11.399999999999999</v>
      </c>
      <c r="J338" s="42">
        <f>VLOOKUP(B338,Invoices!A:I,9,TRUE)</f>
        <v>2020</v>
      </c>
    </row>
    <row r="339" spans="1:10" x14ac:dyDescent="0.15">
      <c r="A339" t="s">
        <v>3699</v>
      </c>
      <c r="B339" t="s">
        <v>174</v>
      </c>
      <c r="C339" t="s">
        <v>88</v>
      </c>
      <c r="D339" t="s">
        <v>85</v>
      </c>
      <c r="E339">
        <v>4</v>
      </c>
      <c r="F339" s="8">
        <f>VLOOKUP(C339,Products!$A$2:$E$20,5,TRUE)</f>
        <v>8.9499999999999993</v>
      </c>
      <c r="G339" s="8">
        <f t="shared" si="10"/>
        <v>35.799999999999997</v>
      </c>
      <c r="H339" s="8">
        <f>VLOOKUP(C339,Products!$A$2:$F$20,6,TRUE)</f>
        <v>5.6999999999999993</v>
      </c>
      <c r="I339" s="8">
        <f t="shared" si="11"/>
        <v>22.799999999999997</v>
      </c>
      <c r="J339" s="42">
        <f>VLOOKUP(B339,Invoices!A:I,9,TRUE)</f>
        <v>2020</v>
      </c>
    </row>
    <row r="340" spans="1:10" x14ac:dyDescent="0.15">
      <c r="A340" t="s">
        <v>3700</v>
      </c>
      <c r="B340" t="s">
        <v>174</v>
      </c>
      <c r="C340" t="s">
        <v>103</v>
      </c>
      <c r="D340" t="s">
        <v>77</v>
      </c>
      <c r="E340">
        <v>10</v>
      </c>
      <c r="F340" s="8">
        <f>VLOOKUP(C340,Products!$A$2:$E$20,5,TRUE)</f>
        <v>8.9499999999999993</v>
      </c>
      <c r="G340" s="8">
        <f t="shared" si="10"/>
        <v>89.5</v>
      </c>
      <c r="H340" s="8">
        <f>VLOOKUP(C340,Products!$A$2:$F$20,6,TRUE)</f>
        <v>3.1999999999999993</v>
      </c>
      <c r="I340" s="8">
        <f t="shared" si="11"/>
        <v>31.999999999999993</v>
      </c>
      <c r="J340" s="42">
        <f>VLOOKUP(B340,Invoices!A:I,9,TRUE)</f>
        <v>2020</v>
      </c>
    </row>
    <row r="341" spans="1:10" x14ac:dyDescent="0.15">
      <c r="A341" t="s">
        <v>3701</v>
      </c>
      <c r="B341" t="s">
        <v>174</v>
      </c>
      <c r="C341" t="s">
        <v>100</v>
      </c>
      <c r="D341" t="s">
        <v>78</v>
      </c>
      <c r="E341">
        <v>1</v>
      </c>
      <c r="F341" s="8">
        <f>VLOOKUP(C341,Products!$A$2:$E$20,5,TRUE)</f>
        <v>49.95</v>
      </c>
      <c r="G341" s="8">
        <f t="shared" si="10"/>
        <v>49.95</v>
      </c>
      <c r="H341" s="8">
        <f>VLOOKUP(C341,Products!$A$2:$F$20,6,TRUE)</f>
        <v>19.950000000000003</v>
      </c>
      <c r="I341" s="8">
        <f t="shared" si="11"/>
        <v>19.950000000000003</v>
      </c>
      <c r="J341" s="42">
        <f>VLOOKUP(B341,Invoices!A:I,9,TRUE)</f>
        <v>2020</v>
      </c>
    </row>
    <row r="342" spans="1:10" x14ac:dyDescent="0.15">
      <c r="A342" t="s">
        <v>3702</v>
      </c>
      <c r="B342" t="s">
        <v>174</v>
      </c>
      <c r="C342" t="s">
        <v>95</v>
      </c>
      <c r="D342" t="s">
        <v>73</v>
      </c>
      <c r="E342">
        <v>1</v>
      </c>
      <c r="F342" s="8">
        <f>VLOOKUP(C342,Products!$A$2:$E$20,5,TRUE)</f>
        <v>12.95</v>
      </c>
      <c r="G342" s="8">
        <f t="shared" si="10"/>
        <v>12.95</v>
      </c>
      <c r="H342" s="8">
        <f>VLOOKUP(C342,Products!$A$2:$F$20,6,TRUE)</f>
        <v>4.1999999999999993</v>
      </c>
      <c r="I342" s="8">
        <f t="shared" si="11"/>
        <v>4.1999999999999993</v>
      </c>
      <c r="J342" s="42">
        <f>VLOOKUP(B342,Invoices!A:I,9,TRUE)</f>
        <v>2020</v>
      </c>
    </row>
    <row r="343" spans="1:10" x14ac:dyDescent="0.15">
      <c r="A343" t="s">
        <v>3703</v>
      </c>
      <c r="B343" t="s">
        <v>175</v>
      </c>
      <c r="C343" t="s">
        <v>99</v>
      </c>
      <c r="D343" t="s">
        <v>84</v>
      </c>
      <c r="E343">
        <v>5</v>
      </c>
      <c r="F343" s="8">
        <f>VLOOKUP(C343,Products!$A$2:$E$20,5,TRUE)</f>
        <v>3.5</v>
      </c>
      <c r="G343" s="8">
        <f t="shared" si="10"/>
        <v>17.5</v>
      </c>
      <c r="H343" s="8">
        <f>VLOOKUP(C343,Products!$A$2:$F$20,6,TRUE)</f>
        <v>0.54999999999999982</v>
      </c>
      <c r="I343" s="8">
        <f t="shared" si="11"/>
        <v>2.7499999999999991</v>
      </c>
      <c r="J343" s="42">
        <f>VLOOKUP(B343,Invoices!A:I,9,TRUE)</f>
        <v>2020</v>
      </c>
    </row>
    <row r="344" spans="1:10" x14ac:dyDescent="0.15">
      <c r="A344" t="s">
        <v>3704</v>
      </c>
      <c r="B344" t="s">
        <v>175</v>
      </c>
      <c r="C344" t="s">
        <v>97</v>
      </c>
      <c r="D344" t="s">
        <v>74</v>
      </c>
      <c r="E344">
        <v>2</v>
      </c>
      <c r="F344" s="8">
        <f>VLOOKUP(C344,Products!$A$2:$E$20,5,TRUE)</f>
        <v>1.5</v>
      </c>
      <c r="G344" s="8">
        <f t="shared" si="10"/>
        <v>3</v>
      </c>
      <c r="H344" s="8">
        <f>VLOOKUP(C344,Products!$A$2:$F$20,6,TRUE)</f>
        <v>0.5</v>
      </c>
      <c r="I344" s="8">
        <f t="shared" si="11"/>
        <v>1</v>
      </c>
      <c r="J344" s="42">
        <f>VLOOKUP(B344,Invoices!A:I,9,TRUE)</f>
        <v>2020</v>
      </c>
    </row>
    <row r="345" spans="1:10" x14ac:dyDescent="0.15">
      <c r="A345" t="s">
        <v>3705</v>
      </c>
      <c r="B345" t="s">
        <v>176</v>
      </c>
      <c r="C345" t="s">
        <v>93</v>
      </c>
      <c r="D345" t="s">
        <v>76</v>
      </c>
      <c r="E345">
        <v>5</v>
      </c>
      <c r="F345" s="8">
        <f>VLOOKUP(C345,Products!$A$2:$E$20,5,TRUE)</f>
        <v>9.9499999999999993</v>
      </c>
      <c r="G345" s="8">
        <f t="shared" si="10"/>
        <v>49.75</v>
      </c>
      <c r="H345" s="8">
        <f>VLOOKUP(C345,Products!$A$2:$F$20,6,TRUE)</f>
        <v>1.9499999999999993</v>
      </c>
      <c r="I345" s="8">
        <f t="shared" si="11"/>
        <v>9.7499999999999964</v>
      </c>
      <c r="J345" s="42">
        <f>VLOOKUP(B345,Invoices!A:I,9,TRUE)</f>
        <v>2020</v>
      </c>
    </row>
    <row r="346" spans="1:10" x14ac:dyDescent="0.15">
      <c r="A346" t="s">
        <v>3706</v>
      </c>
      <c r="B346" t="s">
        <v>177</v>
      </c>
      <c r="C346" t="s">
        <v>103</v>
      </c>
      <c r="D346" t="s">
        <v>77</v>
      </c>
      <c r="E346">
        <v>1</v>
      </c>
      <c r="F346" s="8">
        <f>VLOOKUP(C346,Products!$A$2:$E$20,5,TRUE)</f>
        <v>8.9499999999999993</v>
      </c>
      <c r="G346" s="8">
        <f t="shared" si="10"/>
        <v>8.9499999999999993</v>
      </c>
      <c r="H346" s="8">
        <f>VLOOKUP(C346,Products!$A$2:$F$20,6,TRUE)</f>
        <v>3.1999999999999993</v>
      </c>
      <c r="I346" s="8">
        <f t="shared" si="11"/>
        <v>3.1999999999999993</v>
      </c>
      <c r="J346" s="42">
        <f>VLOOKUP(B346,Invoices!A:I,9,TRUE)</f>
        <v>2020</v>
      </c>
    </row>
    <row r="347" spans="1:10" x14ac:dyDescent="0.15">
      <c r="A347" t="s">
        <v>3707</v>
      </c>
      <c r="B347" t="s">
        <v>178</v>
      </c>
      <c r="C347" t="s">
        <v>95</v>
      </c>
      <c r="D347" t="s">
        <v>73</v>
      </c>
      <c r="E347">
        <v>1</v>
      </c>
      <c r="F347" s="8">
        <f>VLOOKUP(C347,Products!$A$2:$E$20,5,TRUE)</f>
        <v>12.95</v>
      </c>
      <c r="G347" s="8">
        <f t="shared" si="10"/>
        <v>12.95</v>
      </c>
      <c r="H347" s="8">
        <f>VLOOKUP(C347,Products!$A$2:$F$20,6,TRUE)</f>
        <v>4.1999999999999993</v>
      </c>
      <c r="I347" s="8">
        <f t="shared" si="11"/>
        <v>4.1999999999999993</v>
      </c>
      <c r="J347" s="42">
        <f>VLOOKUP(B347,Invoices!A:I,9,TRUE)</f>
        <v>2020</v>
      </c>
    </row>
    <row r="348" spans="1:10" x14ac:dyDescent="0.15">
      <c r="A348" t="s">
        <v>3708</v>
      </c>
      <c r="B348" t="s">
        <v>178</v>
      </c>
      <c r="C348" t="s">
        <v>103</v>
      </c>
      <c r="D348" t="s">
        <v>77</v>
      </c>
      <c r="E348">
        <v>1</v>
      </c>
      <c r="F348" s="8">
        <f>VLOOKUP(C348,Products!$A$2:$E$20,5,TRUE)</f>
        <v>8.9499999999999993</v>
      </c>
      <c r="G348" s="8">
        <f t="shared" si="10"/>
        <v>8.9499999999999993</v>
      </c>
      <c r="H348" s="8">
        <f>VLOOKUP(C348,Products!$A$2:$F$20,6,TRUE)</f>
        <v>3.1999999999999993</v>
      </c>
      <c r="I348" s="8">
        <f t="shared" si="11"/>
        <v>3.1999999999999993</v>
      </c>
      <c r="J348" s="42">
        <f>VLOOKUP(B348,Invoices!A:I,9,TRUE)</f>
        <v>2020</v>
      </c>
    </row>
    <row r="349" spans="1:10" x14ac:dyDescent="0.15">
      <c r="A349" t="s">
        <v>3709</v>
      </c>
      <c r="B349" t="s">
        <v>178</v>
      </c>
      <c r="C349" t="s">
        <v>96</v>
      </c>
      <c r="D349" t="s">
        <v>75</v>
      </c>
      <c r="E349">
        <v>1</v>
      </c>
      <c r="F349" s="8">
        <f>VLOOKUP(C349,Products!$A$2:$E$20,5,TRUE)</f>
        <v>79.95</v>
      </c>
      <c r="G349" s="8">
        <f t="shared" si="10"/>
        <v>79.95</v>
      </c>
      <c r="H349" s="8">
        <f>VLOOKUP(C349,Products!$A$2:$F$20,6,TRUE)</f>
        <v>27.950000000000003</v>
      </c>
      <c r="I349" s="8">
        <f t="shared" si="11"/>
        <v>27.950000000000003</v>
      </c>
      <c r="J349" s="42">
        <f>VLOOKUP(B349,Invoices!A:I,9,TRUE)</f>
        <v>2020</v>
      </c>
    </row>
    <row r="350" spans="1:10" x14ac:dyDescent="0.15">
      <c r="A350" t="s">
        <v>3710</v>
      </c>
      <c r="B350" t="s">
        <v>178</v>
      </c>
      <c r="C350" t="s">
        <v>89</v>
      </c>
      <c r="D350" t="s">
        <v>80</v>
      </c>
      <c r="E350">
        <v>1</v>
      </c>
      <c r="F350" s="8">
        <f>VLOOKUP(C350,Products!$A$2:$E$20,5,TRUE)</f>
        <v>15.95</v>
      </c>
      <c r="G350" s="8">
        <f t="shared" si="10"/>
        <v>15.95</v>
      </c>
      <c r="H350" s="8">
        <f>VLOOKUP(C350,Products!$A$2:$F$20,6,TRUE)</f>
        <v>6</v>
      </c>
      <c r="I350" s="8">
        <f t="shared" si="11"/>
        <v>6</v>
      </c>
      <c r="J350" s="42">
        <f>VLOOKUP(B350,Invoices!A:I,9,TRUE)</f>
        <v>2020</v>
      </c>
    </row>
    <row r="351" spans="1:10" x14ac:dyDescent="0.15">
      <c r="A351" t="s">
        <v>3711</v>
      </c>
      <c r="B351" t="s">
        <v>178</v>
      </c>
      <c r="C351" t="s">
        <v>93</v>
      </c>
      <c r="D351" t="s">
        <v>76</v>
      </c>
      <c r="E351">
        <v>1</v>
      </c>
      <c r="F351" s="8">
        <f>VLOOKUP(C351,Products!$A$2:$E$20,5,TRUE)</f>
        <v>9.9499999999999993</v>
      </c>
      <c r="G351" s="8">
        <f t="shared" si="10"/>
        <v>9.9499999999999993</v>
      </c>
      <c r="H351" s="8">
        <f>VLOOKUP(C351,Products!$A$2:$F$20,6,TRUE)</f>
        <v>1.9499999999999993</v>
      </c>
      <c r="I351" s="8">
        <f t="shared" si="11"/>
        <v>1.9499999999999993</v>
      </c>
      <c r="J351" s="42">
        <f>VLOOKUP(B351,Invoices!A:I,9,TRUE)</f>
        <v>2020</v>
      </c>
    </row>
    <row r="352" spans="1:10" x14ac:dyDescent="0.15">
      <c r="A352" t="s">
        <v>3712</v>
      </c>
      <c r="B352" t="s">
        <v>178</v>
      </c>
      <c r="C352" t="s">
        <v>88</v>
      </c>
      <c r="D352" t="s">
        <v>85</v>
      </c>
      <c r="E352">
        <v>4</v>
      </c>
      <c r="F352" s="8">
        <f>VLOOKUP(C352,Products!$A$2:$E$20,5,TRUE)</f>
        <v>8.9499999999999993</v>
      </c>
      <c r="G352" s="8">
        <f t="shared" si="10"/>
        <v>35.799999999999997</v>
      </c>
      <c r="H352" s="8">
        <f>VLOOKUP(C352,Products!$A$2:$F$20,6,TRUE)</f>
        <v>5.6999999999999993</v>
      </c>
      <c r="I352" s="8">
        <f t="shared" si="11"/>
        <v>22.799999999999997</v>
      </c>
      <c r="J352" s="42">
        <f>VLOOKUP(B352,Invoices!A:I,9,TRUE)</f>
        <v>2020</v>
      </c>
    </row>
    <row r="353" spans="1:10" x14ac:dyDescent="0.15">
      <c r="A353" t="s">
        <v>3713</v>
      </c>
      <c r="B353" t="s">
        <v>178</v>
      </c>
      <c r="C353" t="s">
        <v>102</v>
      </c>
      <c r="D353" t="s">
        <v>83</v>
      </c>
      <c r="E353">
        <v>100</v>
      </c>
      <c r="F353" s="8">
        <f>VLOOKUP(C353,Products!$A$2:$E$20,5,TRUE)</f>
        <v>29.95</v>
      </c>
      <c r="G353" s="8">
        <f t="shared" si="10"/>
        <v>2995</v>
      </c>
      <c r="H353" s="8">
        <f>VLOOKUP(C353,Products!$A$2:$F$20,6,TRUE)</f>
        <v>15</v>
      </c>
      <c r="I353" s="8">
        <f t="shared" si="11"/>
        <v>1500</v>
      </c>
      <c r="J353" s="42">
        <f>VLOOKUP(B353,Invoices!A:I,9,TRUE)</f>
        <v>2020</v>
      </c>
    </row>
    <row r="354" spans="1:10" x14ac:dyDescent="0.15">
      <c r="A354" t="s">
        <v>3714</v>
      </c>
      <c r="B354" t="s">
        <v>178</v>
      </c>
      <c r="C354" t="s">
        <v>96</v>
      </c>
      <c r="D354" t="s">
        <v>75</v>
      </c>
      <c r="E354">
        <v>10</v>
      </c>
      <c r="F354" s="8">
        <f>VLOOKUP(C354,Products!$A$2:$E$20,5,TRUE)</f>
        <v>79.95</v>
      </c>
      <c r="G354" s="8">
        <f t="shared" si="10"/>
        <v>799.5</v>
      </c>
      <c r="H354" s="8">
        <f>VLOOKUP(C354,Products!$A$2:$F$20,6,TRUE)</f>
        <v>27.950000000000003</v>
      </c>
      <c r="I354" s="8">
        <f t="shared" si="11"/>
        <v>279.5</v>
      </c>
      <c r="J354" s="42">
        <f>VLOOKUP(B354,Invoices!A:I,9,TRUE)</f>
        <v>2020</v>
      </c>
    </row>
    <row r="355" spans="1:10" x14ac:dyDescent="0.15">
      <c r="A355" t="s">
        <v>3715</v>
      </c>
      <c r="B355" t="s">
        <v>178</v>
      </c>
      <c r="C355" t="s">
        <v>94</v>
      </c>
      <c r="D355" t="s">
        <v>86</v>
      </c>
      <c r="E355">
        <v>1</v>
      </c>
      <c r="F355" s="8">
        <f>VLOOKUP(C355,Products!$A$2:$E$20,5,TRUE)</f>
        <v>3.5</v>
      </c>
      <c r="G355" s="8">
        <f t="shared" si="10"/>
        <v>3.5</v>
      </c>
      <c r="H355" s="8">
        <f>VLOOKUP(C355,Products!$A$2:$F$20,6,TRUE)</f>
        <v>0.54999999999999982</v>
      </c>
      <c r="I355" s="8">
        <f t="shared" si="11"/>
        <v>0.54999999999999982</v>
      </c>
      <c r="J355" s="42">
        <f>VLOOKUP(B355,Invoices!A:I,9,TRUE)</f>
        <v>2020</v>
      </c>
    </row>
    <row r="356" spans="1:10" x14ac:dyDescent="0.15">
      <c r="A356" t="s">
        <v>3716</v>
      </c>
      <c r="B356" t="s">
        <v>178</v>
      </c>
      <c r="C356" t="s">
        <v>104</v>
      </c>
      <c r="D356" t="s">
        <v>71</v>
      </c>
      <c r="E356">
        <v>12</v>
      </c>
      <c r="F356" s="8">
        <f>VLOOKUP(C356,Products!$A$2:$E$20,5,TRUE)</f>
        <v>2.95</v>
      </c>
      <c r="G356" s="8">
        <f t="shared" si="10"/>
        <v>35.400000000000006</v>
      </c>
      <c r="H356" s="8">
        <f>VLOOKUP(C356,Products!$A$2:$F$20,6,TRUE)</f>
        <v>1.1500000000000001</v>
      </c>
      <c r="I356" s="8">
        <f t="shared" si="11"/>
        <v>13.8</v>
      </c>
      <c r="J356" s="42">
        <f>VLOOKUP(B356,Invoices!A:I,9,TRUE)</f>
        <v>2020</v>
      </c>
    </row>
    <row r="357" spans="1:10" x14ac:dyDescent="0.15">
      <c r="A357" t="s">
        <v>3717</v>
      </c>
      <c r="B357" t="s">
        <v>178</v>
      </c>
      <c r="C357" t="s">
        <v>101</v>
      </c>
      <c r="D357" t="s">
        <v>69</v>
      </c>
      <c r="E357">
        <v>2</v>
      </c>
      <c r="F357" s="8">
        <f>VLOOKUP(C357,Products!$A$2:$E$20,5,TRUE)</f>
        <v>129.94999999999999</v>
      </c>
      <c r="G357" s="8">
        <f t="shared" si="10"/>
        <v>259.89999999999998</v>
      </c>
      <c r="H357" s="8">
        <f>VLOOKUP(C357,Products!$A$2:$F$20,6,TRUE)</f>
        <v>40.449999999999989</v>
      </c>
      <c r="I357" s="8">
        <f t="shared" si="11"/>
        <v>80.899999999999977</v>
      </c>
      <c r="J357" s="42">
        <f>VLOOKUP(B357,Invoices!A:I,9,TRUE)</f>
        <v>2020</v>
      </c>
    </row>
    <row r="358" spans="1:10" x14ac:dyDescent="0.15">
      <c r="A358" t="s">
        <v>3718</v>
      </c>
      <c r="B358" t="s">
        <v>178</v>
      </c>
      <c r="C358" t="s">
        <v>90</v>
      </c>
      <c r="D358" t="s">
        <v>72</v>
      </c>
      <c r="E358">
        <v>5</v>
      </c>
      <c r="F358" s="8">
        <f>VLOOKUP(C358,Products!$A$2:$E$20,5,TRUE)</f>
        <v>8.9499999999999993</v>
      </c>
      <c r="G358" s="8">
        <f t="shared" si="10"/>
        <v>44.75</v>
      </c>
      <c r="H358" s="8">
        <f>VLOOKUP(C358,Products!$A$2:$F$20,6,TRUE)</f>
        <v>5.6999999999999993</v>
      </c>
      <c r="I358" s="8">
        <f t="shared" si="11"/>
        <v>28.499999999999996</v>
      </c>
      <c r="J358" s="42">
        <f>VLOOKUP(B358,Invoices!A:I,9,TRUE)</f>
        <v>2020</v>
      </c>
    </row>
    <row r="359" spans="1:10" x14ac:dyDescent="0.15">
      <c r="A359" t="s">
        <v>3719</v>
      </c>
      <c r="B359" t="s">
        <v>178</v>
      </c>
      <c r="C359" t="s">
        <v>92</v>
      </c>
      <c r="D359" t="s">
        <v>82</v>
      </c>
      <c r="E359">
        <v>12</v>
      </c>
      <c r="F359" s="8">
        <f>VLOOKUP(C359,Products!$A$2:$E$20,5,TRUE)</f>
        <v>19.95</v>
      </c>
      <c r="G359" s="8">
        <f t="shared" si="10"/>
        <v>239.39999999999998</v>
      </c>
      <c r="H359" s="8">
        <f>VLOOKUP(C359,Products!$A$2:$F$20,6,TRUE)</f>
        <v>7.4499999999999993</v>
      </c>
      <c r="I359" s="8">
        <f t="shared" si="11"/>
        <v>89.399999999999991</v>
      </c>
      <c r="J359" s="42">
        <f>VLOOKUP(B359,Invoices!A:I,9,TRUE)</f>
        <v>2020</v>
      </c>
    </row>
    <row r="360" spans="1:10" x14ac:dyDescent="0.15">
      <c r="A360" t="s">
        <v>3720</v>
      </c>
      <c r="B360" t="s">
        <v>178</v>
      </c>
      <c r="C360" t="s">
        <v>90</v>
      </c>
      <c r="D360" t="s">
        <v>72</v>
      </c>
      <c r="E360">
        <v>3</v>
      </c>
      <c r="F360" s="8">
        <f>VLOOKUP(C360,Products!$A$2:$E$20,5,TRUE)</f>
        <v>8.9499999999999993</v>
      </c>
      <c r="G360" s="8">
        <f t="shared" si="10"/>
        <v>26.849999999999998</v>
      </c>
      <c r="H360" s="8">
        <f>VLOOKUP(C360,Products!$A$2:$F$20,6,TRUE)</f>
        <v>5.6999999999999993</v>
      </c>
      <c r="I360" s="8">
        <f t="shared" si="11"/>
        <v>17.099999999999998</v>
      </c>
      <c r="J360" s="42">
        <f>VLOOKUP(B360,Invoices!A:I,9,TRUE)</f>
        <v>2020</v>
      </c>
    </row>
    <row r="361" spans="1:10" x14ac:dyDescent="0.15">
      <c r="A361" t="s">
        <v>3721</v>
      </c>
      <c r="B361" t="s">
        <v>178</v>
      </c>
      <c r="C361" t="s">
        <v>105</v>
      </c>
      <c r="D361" t="s">
        <v>81</v>
      </c>
      <c r="E361">
        <v>4</v>
      </c>
      <c r="F361" s="8">
        <f>VLOOKUP(C361,Products!$A$2:$E$20,5,TRUE)</f>
        <v>8.9499999999999993</v>
      </c>
      <c r="G361" s="8">
        <f t="shared" si="10"/>
        <v>35.799999999999997</v>
      </c>
      <c r="H361" s="8">
        <f>VLOOKUP(C361,Products!$A$2:$F$20,6,TRUE)</f>
        <v>3.1999999999999993</v>
      </c>
      <c r="I361" s="8">
        <f t="shared" si="11"/>
        <v>12.799999999999997</v>
      </c>
      <c r="J361" s="42">
        <f>VLOOKUP(B361,Invoices!A:I,9,TRUE)</f>
        <v>2020</v>
      </c>
    </row>
    <row r="362" spans="1:10" x14ac:dyDescent="0.15">
      <c r="A362" t="s">
        <v>3722</v>
      </c>
      <c r="B362" t="s">
        <v>178</v>
      </c>
      <c r="C362" t="s">
        <v>99</v>
      </c>
      <c r="D362" t="s">
        <v>84</v>
      </c>
      <c r="E362">
        <v>1</v>
      </c>
      <c r="F362" s="8">
        <f>VLOOKUP(C362,Products!$A$2:$E$20,5,TRUE)</f>
        <v>3.5</v>
      </c>
      <c r="G362" s="8">
        <f t="shared" si="10"/>
        <v>3.5</v>
      </c>
      <c r="H362" s="8">
        <f>VLOOKUP(C362,Products!$A$2:$F$20,6,TRUE)</f>
        <v>0.54999999999999982</v>
      </c>
      <c r="I362" s="8">
        <f t="shared" si="11"/>
        <v>0.54999999999999982</v>
      </c>
      <c r="J362" s="42">
        <f>VLOOKUP(B362,Invoices!A:I,9,TRUE)</f>
        <v>2020</v>
      </c>
    </row>
    <row r="363" spans="1:10" x14ac:dyDescent="0.15">
      <c r="A363" t="s">
        <v>3723</v>
      </c>
      <c r="B363" t="s">
        <v>178</v>
      </c>
      <c r="C363" t="s">
        <v>97</v>
      </c>
      <c r="D363" t="s">
        <v>74</v>
      </c>
      <c r="E363">
        <v>1</v>
      </c>
      <c r="F363" s="8">
        <f>VLOOKUP(C363,Products!$A$2:$E$20,5,TRUE)</f>
        <v>1.5</v>
      </c>
      <c r="G363" s="8">
        <f t="shared" si="10"/>
        <v>1.5</v>
      </c>
      <c r="H363" s="8">
        <f>VLOOKUP(C363,Products!$A$2:$F$20,6,TRUE)</f>
        <v>0.5</v>
      </c>
      <c r="I363" s="8">
        <f t="shared" si="11"/>
        <v>0.5</v>
      </c>
      <c r="J363" s="42">
        <f>VLOOKUP(B363,Invoices!A:I,9,TRUE)</f>
        <v>2020</v>
      </c>
    </row>
    <row r="364" spans="1:10" x14ac:dyDescent="0.15">
      <c r="A364" t="s">
        <v>3724</v>
      </c>
      <c r="B364" t="s">
        <v>178</v>
      </c>
      <c r="C364" t="s">
        <v>87</v>
      </c>
      <c r="D364" t="s">
        <v>68</v>
      </c>
      <c r="E364">
        <v>6</v>
      </c>
      <c r="F364" s="8">
        <f>VLOOKUP(C364,Products!$A$2:$E$20,5,TRUE)</f>
        <v>19.95</v>
      </c>
      <c r="G364" s="8">
        <f t="shared" si="10"/>
        <v>119.69999999999999</v>
      </c>
      <c r="H364" s="8">
        <f>VLOOKUP(C364,Products!$A$2:$F$20,6,TRUE)</f>
        <v>7.4499999999999993</v>
      </c>
      <c r="I364" s="8">
        <f t="shared" si="11"/>
        <v>44.699999999999996</v>
      </c>
      <c r="J364" s="42">
        <f>VLOOKUP(B364,Invoices!A:I,9,TRUE)</f>
        <v>2020</v>
      </c>
    </row>
    <row r="365" spans="1:10" x14ac:dyDescent="0.15">
      <c r="A365" t="s">
        <v>3725</v>
      </c>
      <c r="B365" t="s">
        <v>179</v>
      </c>
      <c r="C365" t="s">
        <v>102</v>
      </c>
      <c r="D365" t="s">
        <v>83</v>
      </c>
      <c r="E365">
        <v>1</v>
      </c>
      <c r="F365" s="8">
        <f>VLOOKUP(C365,Products!$A$2:$E$20,5,TRUE)</f>
        <v>29.95</v>
      </c>
      <c r="G365" s="8">
        <f t="shared" si="10"/>
        <v>29.95</v>
      </c>
      <c r="H365" s="8">
        <f>VLOOKUP(C365,Products!$A$2:$F$20,6,TRUE)</f>
        <v>15</v>
      </c>
      <c r="I365" s="8">
        <f t="shared" si="11"/>
        <v>15</v>
      </c>
      <c r="J365" s="42">
        <f>VLOOKUP(B365,Invoices!A:I,9,TRUE)</f>
        <v>2020</v>
      </c>
    </row>
    <row r="366" spans="1:10" x14ac:dyDescent="0.15">
      <c r="A366" t="s">
        <v>3726</v>
      </c>
      <c r="B366" t="s">
        <v>179</v>
      </c>
      <c r="C366" t="s">
        <v>88</v>
      </c>
      <c r="D366" t="s">
        <v>85</v>
      </c>
      <c r="E366">
        <v>100</v>
      </c>
      <c r="F366" s="8">
        <f>VLOOKUP(C366,Products!$A$2:$E$20,5,TRUE)</f>
        <v>8.9499999999999993</v>
      </c>
      <c r="G366" s="8">
        <f t="shared" si="10"/>
        <v>894.99999999999989</v>
      </c>
      <c r="H366" s="8">
        <f>VLOOKUP(C366,Products!$A$2:$F$20,6,TRUE)</f>
        <v>5.6999999999999993</v>
      </c>
      <c r="I366" s="8">
        <f t="shared" si="11"/>
        <v>569.99999999999989</v>
      </c>
      <c r="J366" s="42">
        <f>VLOOKUP(B366,Invoices!A:I,9,TRUE)</f>
        <v>2020</v>
      </c>
    </row>
    <row r="367" spans="1:10" x14ac:dyDescent="0.15">
      <c r="A367" t="s">
        <v>3727</v>
      </c>
      <c r="B367" t="s">
        <v>179</v>
      </c>
      <c r="C367" t="s">
        <v>90</v>
      </c>
      <c r="D367" t="s">
        <v>72</v>
      </c>
      <c r="E367">
        <v>4</v>
      </c>
      <c r="F367" s="8">
        <f>VLOOKUP(C367,Products!$A$2:$E$20,5,TRUE)</f>
        <v>8.9499999999999993</v>
      </c>
      <c r="G367" s="8">
        <f t="shared" si="10"/>
        <v>35.799999999999997</v>
      </c>
      <c r="H367" s="8">
        <f>VLOOKUP(C367,Products!$A$2:$F$20,6,TRUE)</f>
        <v>5.6999999999999993</v>
      </c>
      <c r="I367" s="8">
        <f t="shared" si="11"/>
        <v>22.799999999999997</v>
      </c>
      <c r="J367" s="42">
        <f>VLOOKUP(B367,Invoices!A:I,9,TRUE)</f>
        <v>2020</v>
      </c>
    </row>
    <row r="368" spans="1:10" x14ac:dyDescent="0.15">
      <c r="A368" t="s">
        <v>3728</v>
      </c>
      <c r="B368" t="s">
        <v>179</v>
      </c>
      <c r="C368" t="s">
        <v>89</v>
      </c>
      <c r="D368" t="s">
        <v>80</v>
      </c>
      <c r="E368">
        <v>6</v>
      </c>
      <c r="F368" s="8">
        <f>VLOOKUP(C368,Products!$A$2:$E$20,5,TRUE)</f>
        <v>15.95</v>
      </c>
      <c r="G368" s="8">
        <f t="shared" si="10"/>
        <v>95.699999999999989</v>
      </c>
      <c r="H368" s="8">
        <f>VLOOKUP(C368,Products!$A$2:$F$20,6,TRUE)</f>
        <v>6</v>
      </c>
      <c r="I368" s="8">
        <f t="shared" si="11"/>
        <v>36</v>
      </c>
      <c r="J368" s="42">
        <f>VLOOKUP(B368,Invoices!A:I,9,TRUE)</f>
        <v>2020</v>
      </c>
    </row>
    <row r="369" spans="1:10" x14ac:dyDescent="0.15">
      <c r="A369" t="s">
        <v>3729</v>
      </c>
      <c r="B369" t="s">
        <v>179</v>
      </c>
      <c r="C369" t="s">
        <v>94</v>
      </c>
      <c r="D369" t="s">
        <v>86</v>
      </c>
      <c r="E369">
        <v>25</v>
      </c>
      <c r="F369" s="8">
        <f>VLOOKUP(C369,Products!$A$2:$E$20,5,TRUE)</f>
        <v>3.5</v>
      </c>
      <c r="G369" s="8">
        <f t="shared" si="10"/>
        <v>87.5</v>
      </c>
      <c r="H369" s="8">
        <f>VLOOKUP(C369,Products!$A$2:$F$20,6,TRUE)</f>
        <v>0.54999999999999982</v>
      </c>
      <c r="I369" s="8">
        <f t="shared" si="11"/>
        <v>13.749999999999996</v>
      </c>
      <c r="J369" s="42">
        <f>VLOOKUP(B369,Invoices!A:I,9,TRUE)</f>
        <v>2020</v>
      </c>
    </row>
    <row r="370" spans="1:10" x14ac:dyDescent="0.15">
      <c r="A370" t="s">
        <v>3730</v>
      </c>
      <c r="B370" t="s">
        <v>180</v>
      </c>
      <c r="C370" t="s">
        <v>102</v>
      </c>
      <c r="D370" t="s">
        <v>83</v>
      </c>
      <c r="E370">
        <v>4</v>
      </c>
      <c r="F370" s="8">
        <f>VLOOKUP(C370,Products!$A$2:$E$20,5,TRUE)</f>
        <v>29.95</v>
      </c>
      <c r="G370" s="8">
        <f t="shared" si="10"/>
        <v>119.8</v>
      </c>
      <c r="H370" s="8">
        <f>VLOOKUP(C370,Products!$A$2:$F$20,6,TRUE)</f>
        <v>15</v>
      </c>
      <c r="I370" s="8">
        <f t="shared" si="11"/>
        <v>60</v>
      </c>
      <c r="J370" s="42">
        <f>VLOOKUP(B370,Invoices!A:I,9,TRUE)</f>
        <v>2020</v>
      </c>
    </row>
    <row r="371" spans="1:10" x14ac:dyDescent="0.15">
      <c r="A371" t="s">
        <v>3731</v>
      </c>
      <c r="B371" t="s">
        <v>180</v>
      </c>
      <c r="C371" t="s">
        <v>98</v>
      </c>
      <c r="D371" t="s">
        <v>79</v>
      </c>
      <c r="E371">
        <v>100</v>
      </c>
      <c r="F371" s="8">
        <f>VLOOKUP(C371,Products!$A$2:$E$20,5,TRUE)</f>
        <v>14.95</v>
      </c>
      <c r="G371" s="8">
        <f t="shared" si="10"/>
        <v>1495</v>
      </c>
      <c r="H371" s="8">
        <f>VLOOKUP(C371,Products!$A$2:$F$20,6,TRUE)</f>
        <v>3.0499999999999989</v>
      </c>
      <c r="I371" s="8">
        <f t="shared" si="11"/>
        <v>304.99999999999989</v>
      </c>
      <c r="J371" s="42">
        <f>VLOOKUP(B371,Invoices!A:I,9,TRUE)</f>
        <v>2020</v>
      </c>
    </row>
    <row r="372" spans="1:10" x14ac:dyDescent="0.15">
      <c r="A372" t="s">
        <v>3732</v>
      </c>
      <c r="B372" t="s">
        <v>180</v>
      </c>
      <c r="C372" t="s">
        <v>90</v>
      </c>
      <c r="D372" t="s">
        <v>72</v>
      </c>
      <c r="E372">
        <v>50</v>
      </c>
      <c r="F372" s="8">
        <f>VLOOKUP(C372,Products!$A$2:$E$20,5,TRUE)</f>
        <v>8.9499999999999993</v>
      </c>
      <c r="G372" s="8">
        <f t="shared" si="10"/>
        <v>447.49999999999994</v>
      </c>
      <c r="H372" s="8">
        <f>VLOOKUP(C372,Products!$A$2:$F$20,6,TRUE)</f>
        <v>5.6999999999999993</v>
      </c>
      <c r="I372" s="8">
        <f t="shared" si="11"/>
        <v>284.99999999999994</v>
      </c>
      <c r="J372" s="42">
        <f>VLOOKUP(B372,Invoices!A:I,9,TRUE)</f>
        <v>2020</v>
      </c>
    </row>
    <row r="373" spans="1:10" x14ac:dyDescent="0.15">
      <c r="A373" t="s">
        <v>3733</v>
      </c>
      <c r="B373" t="s">
        <v>180</v>
      </c>
      <c r="C373" t="s">
        <v>94</v>
      </c>
      <c r="D373" t="s">
        <v>86</v>
      </c>
      <c r="E373">
        <v>3</v>
      </c>
      <c r="F373" s="8">
        <f>VLOOKUP(C373,Products!$A$2:$E$20,5,TRUE)</f>
        <v>3.5</v>
      </c>
      <c r="G373" s="8">
        <f t="shared" si="10"/>
        <v>10.5</v>
      </c>
      <c r="H373" s="8">
        <f>VLOOKUP(C373,Products!$A$2:$F$20,6,TRUE)</f>
        <v>0.54999999999999982</v>
      </c>
      <c r="I373" s="8">
        <f t="shared" si="11"/>
        <v>1.6499999999999995</v>
      </c>
      <c r="J373" s="42">
        <f>VLOOKUP(B373,Invoices!A:I,9,TRUE)</f>
        <v>2020</v>
      </c>
    </row>
    <row r="374" spans="1:10" x14ac:dyDescent="0.15">
      <c r="A374" t="s">
        <v>3734</v>
      </c>
      <c r="B374" t="s">
        <v>180</v>
      </c>
      <c r="C374" t="s">
        <v>91</v>
      </c>
      <c r="D374" t="s">
        <v>70</v>
      </c>
      <c r="E374">
        <v>4</v>
      </c>
      <c r="F374" s="8">
        <f>VLOOKUP(C374,Products!$A$2:$E$20,5,TRUE)</f>
        <v>49.95</v>
      </c>
      <c r="G374" s="8">
        <f t="shared" si="10"/>
        <v>199.8</v>
      </c>
      <c r="H374" s="8">
        <f>VLOOKUP(C374,Products!$A$2:$F$20,6,TRUE)</f>
        <v>21.200000000000003</v>
      </c>
      <c r="I374" s="8">
        <f t="shared" si="11"/>
        <v>84.800000000000011</v>
      </c>
      <c r="J374" s="42">
        <f>VLOOKUP(B374,Invoices!A:I,9,TRUE)</f>
        <v>2020</v>
      </c>
    </row>
    <row r="375" spans="1:10" x14ac:dyDescent="0.15">
      <c r="A375" t="s">
        <v>3735</v>
      </c>
      <c r="B375" t="s">
        <v>180</v>
      </c>
      <c r="C375" t="s">
        <v>100</v>
      </c>
      <c r="D375" t="s">
        <v>78</v>
      </c>
      <c r="E375">
        <v>1</v>
      </c>
      <c r="F375" s="8">
        <f>VLOOKUP(C375,Products!$A$2:$E$20,5,TRUE)</f>
        <v>49.95</v>
      </c>
      <c r="G375" s="8">
        <f t="shared" si="10"/>
        <v>49.95</v>
      </c>
      <c r="H375" s="8">
        <f>VLOOKUP(C375,Products!$A$2:$F$20,6,TRUE)</f>
        <v>19.950000000000003</v>
      </c>
      <c r="I375" s="8">
        <f t="shared" si="11"/>
        <v>19.950000000000003</v>
      </c>
      <c r="J375" s="42">
        <f>VLOOKUP(B375,Invoices!A:I,9,TRUE)</f>
        <v>2020</v>
      </c>
    </row>
    <row r="376" spans="1:10" x14ac:dyDescent="0.15">
      <c r="A376" t="s">
        <v>3736</v>
      </c>
      <c r="B376" t="s">
        <v>180</v>
      </c>
      <c r="C376" t="s">
        <v>103</v>
      </c>
      <c r="D376" t="s">
        <v>77</v>
      </c>
      <c r="E376">
        <v>20</v>
      </c>
      <c r="F376" s="8">
        <f>VLOOKUP(C376,Products!$A$2:$E$20,5,TRUE)</f>
        <v>8.9499999999999993</v>
      </c>
      <c r="G376" s="8">
        <f t="shared" si="10"/>
        <v>179</v>
      </c>
      <c r="H376" s="8">
        <f>VLOOKUP(C376,Products!$A$2:$F$20,6,TRUE)</f>
        <v>3.1999999999999993</v>
      </c>
      <c r="I376" s="8">
        <f t="shared" si="11"/>
        <v>63.999999999999986</v>
      </c>
      <c r="J376" s="42">
        <f>VLOOKUP(B376,Invoices!A:I,9,TRUE)</f>
        <v>2020</v>
      </c>
    </row>
    <row r="377" spans="1:10" x14ac:dyDescent="0.15">
      <c r="A377" t="s">
        <v>3737</v>
      </c>
      <c r="B377" t="s">
        <v>180</v>
      </c>
      <c r="C377" t="s">
        <v>88</v>
      </c>
      <c r="D377" t="s">
        <v>85</v>
      </c>
      <c r="E377">
        <v>3</v>
      </c>
      <c r="F377" s="8">
        <f>VLOOKUP(C377,Products!$A$2:$E$20,5,TRUE)</f>
        <v>8.9499999999999993</v>
      </c>
      <c r="G377" s="8">
        <f t="shared" si="10"/>
        <v>26.849999999999998</v>
      </c>
      <c r="H377" s="8">
        <f>VLOOKUP(C377,Products!$A$2:$F$20,6,TRUE)</f>
        <v>5.6999999999999993</v>
      </c>
      <c r="I377" s="8">
        <f t="shared" si="11"/>
        <v>17.099999999999998</v>
      </c>
      <c r="J377" s="42">
        <f>VLOOKUP(B377,Invoices!A:I,9,TRUE)</f>
        <v>2020</v>
      </c>
    </row>
    <row r="378" spans="1:10" x14ac:dyDescent="0.15">
      <c r="A378" t="s">
        <v>3738</v>
      </c>
      <c r="B378" t="s">
        <v>180</v>
      </c>
      <c r="C378" t="s">
        <v>89</v>
      </c>
      <c r="D378" t="s">
        <v>80</v>
      </c>
      <c r="E378">
        <v>12</v>
      </c>
      <c r="F378" s="8">
        <f>VLOOKUP(C378,Products!$A$2:$E$20,5,TRUE)</f>
        <v>15.95</v>
      </c>
      <c r="G378" s="8">
        <f t="shared" si="10"/>
        <v>191.39999999999998</v>
      </c>
      <c r="H378" s="8">
        <f>VLOOKUP(C378,Products!$A$2:$F$20,6,TRUE)</f>
        <v>6</v>
      </c>
      <c r="I378" s="8">
        <f t="shared" si="11"/>
        <v>72</v>
      </c>
      <c r="J378" s="42">
        <f>VLOOKUP(B378,Invoices!A:I,9,TRUE)</f>
        <v>2020</v>
      </c>
    </row>
    <row r="379" spans="1:10" x14ac:dyDescent="0.15">
      <c r="A379" t="s">
        <v>3739</v>
      </c>
      <c r="B379" t="s">
        <v>181</v>
      </c>
      <c r="C379" t="s">
        <v>101</v>
      </c>
      <c r="D379" t="s">
        <v>69</v>
      </c>
      <c r="E379">
        <v>12</v>
      </c>
      <c r="F379" s="8">
        <f>VLOOKUP(C379,Products!$A$2:$E$20,5,TRUE)</f>
        <v>129.94999999999999</v>
      </c>
      <c r="G379" s="8">
        <f t="shared" si="10"/>
        <v>1559.3999999999999</v>
      </c>
      <c r="H379" s="8">
        <f>VLOOKUP(C379,Products!$A$2:$F$20,6,TRUE)</f>
        <v>40.449999999999989</v>
      </c>
      <c r="I379" s="8">
        <f t="shared" si="11"/>
        <v>485.39999999999986</v>
      </c>
      <c r="J379" s="42">
        <f>VLOOKUP(B379,Invoices!A:I,9,TRUE)</f>
        <v>2020</v>
      </c>
    </row>
    <row r="380" spans="1:10" x14ac:dyDescent="0.15">
      <c r="A380" t="s">
        <v>3740</v>
      </c>
      <c r="B380" t="s">
        <v>182</v>
      </c>
      <c r="C380" t="s">
        <v>102</v>
      </c>
      <c r="D380" t="s">
        <v>83</v>
      </c>
      <c r="E380">
        <v>5</v>
      </c>
      <c r="F380" s="8">
        <f>VLOOKUP(C380,Products!$A$2:$E$20,5,TRUE)</f>
        <v>29.95</v>
      </c>
      <c r="G380" s="8">
        <f t="shared" si="10"/>
        <v>149.75</v>
      </c>
      <c r="H380" s="8">
        <f>VLOOKUP(C380,Products!$A$2:$F$20,6,TRUE)</f>
        <v>15</v>
      </c>
      <c r="I380" s="8">
        <f t="shared" si="11"/>
        <v>75</v>
      </c>
      <c r="J380" s="42">
        <f>VLOOKUP(B380,Invoices!A:I,9,TRUE)</f>
        <v>2020</v>
      </c>
    </row>
    <row r="381" spans="1:10" x14ac:dyDescent="0.15">
      <c r="A381" t="s">
        <v>3741</v>
      </c>
      <c r="B381" t="s">
        <v>182</v>
      </c>
      <c r="C381" t="s">
        <v>90</v>
      </c>
      <c r="D381" t="s">
        <v>72</v>
      </c>
      <c r="E381">
        <v>3</v>
      </c>
      <c r="F381" s="8">
        <f>VLOOKUP(C381,Products!$A$2:$E$20,5,TRUE)</f>
        <v>8.9499999999999993</v>
      </c>
      <c r="G381" s="8">
        <f t="shared" si="10"/>
        <v>26.849999999999998</v>
      </c>
      <c r="H381" s="8">
        <f>VLOOKUP(C381,Products!$A$2:$F$20,6,TRUE)</f>
        <v>5.6999999999999993</v>
      </c>
      <c r="I381" s="8">
        <f t="shared" si="11"/>
        <v>17.099999999999998</v>
      </c>
      <c r="J381" s="42">
        <f>VLOOKUP(B381,Invoices!A:I,9,TRUE)</f>
        <v>2020</v>
      </c>
    </row>
    <row r="382" spans="1:10" x14ac:dyDescent="0.15">
      <c r="A382" t="s">
        <v>3742</v>
      </c>
      <c r="B382" t="s">
        <v>182</v>
      </c>
      <c r="C382" t="s">
        <v>94</v>
      </c>
      <c r="D382" t="s">
        <v>86</v>
      </c>
      <c r="E382">
        <v>10</v>
      </c>
      <c r="F382" s="8">
        <f>VLOOKUP(C382,Products!$A$2:$E$20,5,TRUE)</f>
        <v>3.5</v>
      </c>
      <c r="G382" s="8">
        <f t="shared" si="10"/>
        <v>35</v>
      </c>
      <c r="H382" s="8">
        <f>VLOOKUP(C382,Products!$A$2:$F$20,6,TRUE)</f>
        <v>0.54999999999999982</v>
      </c>
      <c r="I382" s="8">
        <f t="shared" si="11"/>
        <v>5.4999999999999982</v>
      </c>
      <c r="J382" s="42">
        <f>VLOOKUP(B382,Invoices!A:I,9,TRUE)</f>
        <v>2020</v>
      </c>
    </row>
    <row r="383" spans="1:10" x14ac:dyDescent="0.15">
      <c r="A383" t="s">
        <v>3743</v>
      </c>
      <c r="B383" t="s">
        <v>182</v>
      </c>
      <c r="C383" t="s">
        <v>95</v>
      </c>
      <c r="D383" t="s">
        <v>73</v>
      </c>
      <c r="E383">
        <v>2</v>
      </c>
      <c r="F383" s="8">
        <f>VLOOKUP(C383,Products!$A$2:$E$20,5,TRUE)</f>
        <v>12.95</v>
      </c>
      <c r="G383" s="8">
        <f t="shared" si="10"/>
        <v>25.9</v>
      </c>
      <c r="H383" s="8">
        <f>VLOOKUP(C383,Products!$A$2:$F$20,6,TRUE)</f>
        <v>4.1999999999999993</v>
      </c>
      <c r="I383" s="8">
        <f t="shared" si="11"/>
        <v>8.3999999999999986</v>
      </c>
      <c r="J383" s="42">
        <f>VLOOKUP(B383,Invoices!A:I,9,TRUE)</f>
        <v>2020</v>
      </c>
    </row>
    <row r="384" spans="1:10" x14ac:dyDescent="0.15">
      <c r="A384" t="s">
        <v>3744</v>
      </c>
      <c r="B384" t="s">
        <v>183</v>
      </c>
      <c r="C384" t="s">
        <v>101</v>
      </c>
      <c r="D384" t="s">
        <v>69</v>
      </c>
      <c r="E384">
        <v>1</v>
      </c>
      <c r="F384" s="8">
        <f>VLOOKUP(C384,Products!$A$2:$E$20,5,TRUE)</f>
        <v>129.94999999999999</v>
      </c>
      <c r="G384" s="8">
        <f t="shared" si="10"/>
        <v>129.94999999999999</v>
      </c>
      <c r="H384" s="8">
        <f>VLOOKUP(C384,Products!$A$2:$F$20,6,TRUE)</f>
        <v>40.449999999999989</v>
      </c>
      <c r="I384" s="8">
        <f t="shared" si="11"/>
        <v>40.449999999999989</v>
      </c>
      <c r="J384" s="42">
        <f>VLOOKUP(B384,Invoices!A:I,9,TRUE)</f>
        <v>2020</v>
      </c>
    </row>
    <row r="385" spans="1:10" x14ac:dyDescent="0.15">
      <c r="A385" t="s">
        <v>3745</v>
      </c>
      <c r="B385" t="s">
        <v>183</v>
      </c>
      <c r="C385" t="s">
        <v>98</v>
      </c>
      <c r="D385" t="s">
        <v>79</v>
      </c>
      <c r="E385">
        <v>5</v>
      </c>
      <c r="F385" s="8">
        <f>VLOOKUP(C385,Products!$A$2:$E$20,5,TRUE)</f>
        <v>14.95</v>
      </c>
      <c r="G385" s="8">
        <f t="shared" si="10"/>
        <v>74.75</v>
      </c>
      <c r="H385" s="8">
        <f>VLOOKUP(C385,Products!$A$2:$F$20,6,TRUE)</f>
        <v>3.0499999999999989</v>
      </c>
      <c r="I385" s="8">
        <f t="shared" si="11"/>
        <v>15.249999999999995</v>
      </c>
      <c r="J385" s="42">
        <f>VLOOKUP(B385,Invoices!A:I,9,TRUE)</f>
        <v>2020</v>
      </c>
    </row>
    <row r="386" spans="1:10" x14ac:dyDescent="0.15">
      <c r="A386" t="s">
        <v>3746</v>
      </c>
      <c r="B386" t="s">
        <v>183</v>
      </c>
      <c r="C386" t="s">
        <v>94</v>
      </c>
      <c r="D386" t="s">
        <v>86</v>
      </c>
      <c r="E386">
        <v>100</v>
      </c>
      <c r="F386" s="8">
        <f>VLOOKUP(C386,Products!$A$2:$E$20,5,TRUE)</f>
        <v>3.5</v>
      </c>
      <c r="G386" s="8">
        <f t="shared" si="10"/>
        <v>350</v>
      </c>
      <c r="H386" s="8">
        <f>VLOOKUP(C386,Products!$A$2:$F$20,6,TRUE)</f>
        <v>0.54999999999999982</v>
      </c>
      <c r="I386" s="8">
        <f t="shared" si="11"/>
        <v>54.999999999999986</v>
      </c>
      <c r="J386" s="42">
        <f>VLOOKUP(B386,Invoices!A:I,9,TRUE)</f>
        <v>2020</v>
      </c>
    </row>
    <row r="387" spans="1:10" x14ac:dyDescent="0.15">
      <c r="A387" t="s">
        <v>3747</v>
      </c>
      <c r="B387" t="s">
        <v>183</v>
      </c>
      <c r="C387" t="s">
        <v>104</v>
      </c>
      <c r="D387" t="s">
        <v>71</v>
      </c>
      <c r="E387">
        <v>1</v>
      </c>
      <c r="F387" s="8">
        <f>VLOOKUP(C387,Products!$A$2:$E$20,5,TRUE)</f>
        <v>2.95</v>
      </c>
      <c r="G387" s="8">
        <f t="shared" ref="G387:G450" si="12">F387*E387</f>
        <v>2.95</v>
      </c>
      <c r="H387" s="8">
        <f>VLOOKUP(C387,Products!$A$2:$F$20,6,TRUE)</f>
        <v>1.1500000000000001</v>
      </c>
      <c r="I387" s="8">
        <f t="shared" ref="I387:I450" si="13">H387*E387</f>
        <v>1.1500000000000001</v>
      </c>
      <c r="J387" s="42">
        <f>VLOOKUP(B387,Invoices!A:I,9,TRUE)</f>
        <v>2020</v>
      </c>
    </row>
    <row r="388" spans="1:10" x14ac:dyDescent="0.15">
      <c r="A388" t="s">
        <v>3748</v>
      </c>
      <c r="B388" t="s">
        <v>183</v>
      </c>
      <c r="C388" t="s">
        <v>103</v>
      </c>
      <c r="D388" t="s">
        <v>77</v>
      </c>
      <c r="E388">
        <v>2</v>
      </c>
      <c r="F388" s="8">
        <f>VLOOKUP(C388,Products!$A$2:$E$20,5,TRUE)</f>
        <v>8.9499999999999993</v>
      </c>
      <c r="G388" s="8">
        <f t="shared" si="12"/>
        <v>17.899999999999999</v>
      </c>
      <c r="H388" s="8">
        <f>VLOOKUP(C388,Products!$A$2:$F$20,6,TRUE)</f>
        <v>3.1999999999999993</v>
      </c>
      <c r="I388" s="8">
        <f t="shared" si="13"/>
        <v>6.3999999999999986</v>
      </c>
      <c r="J388" s="42">
        <f>VLOOKUP(B388,Invoices!A:I,9,TRUE)</f>
        <v>2020</v>
      </c>
    </row>
    <row r="389" spans="1:10" x14ac:dyDescent="0.15">
      <c r="A389" t="s">
        <v>3749</v>
      </c>
      <c r="B389" t="s">
        <v>183</v>
      </c>
      <c r="C389" t="s">
        <v>100</v>
      </c>
      <c r="D389" t="s">
        <v>78</v>
      </c>
      <c r="E389">
        <v>8</v>
      </c>
      <c r="F389" s="8">
        <f>VLOOKUP(C389,Products!$A$2:$E$20,5,TRUE)</f>
        <v>49.95</v>
      </c>
      <c r="G389" s="8">
        <f t="shared" si="12"/>
        <v>399.6</v>
      </c>
      <c r="H389" s="8">
        <f>VLOOKUP(C389,Products!$A$2:$F$20,6,TRUE)</f>
        <v>19.950000000000003</v>
      </c>
      <c r="I389" s="8">
        <f t="shared" si="13"/>
        <v>159.60000000000002</v>
      </c>
      <c r="J389" s="42">
        <f>VLOOKUP(B389,Invoices!A:I,9,TRUE)</f>
        <v>2020</v>
      </c>
    </row>
    <row r="390" spans="1:10" x14ac:dyDescent="0.15">
      <c r="A390" t="s">
        <v>3750</v>
      </c>
      <c r="B390" t="s">
        <v>184</v>
      </c>
      <c r="C390" t="s">
        <v>102</v>
      </c>
      <c r="D390" t="s">
        <v>83</v>
      </c>
      <c r="E390">
        <v>3</v>
      </c>
      <c r="F390" s="8">
        <f>VLOOKUP(C390,Products!$A$2:$E$20,5,TRUE)</f>
        <v>29.95</v>
      </c>
      <c r="G390" s="8">
        <f t="shared" si="12"/>
        <v>89.85</v>
      </c>
      <c r="H390" s="8">
        <f>VLOOKUP(C390,Products!$A$2:$F$20,6,TRUE)</f>
        <v>15</v>
      </c>
      <c r="I390" s="8">
        <f t="shared" si="13"/>
        <v>45</v>
      </c>
      <c r="J390" s="42">
        <f>VLOOKUP(B390,Invoices!A:I,9,TRUE)</f>
        <v>2020</v>
      </c>
    </row>
    <row r="391" spans="1:10" x14ac:dyDescent="0.15">
      <c r="A391" t="s">
        <v>3751</v>
      </c>
      <c r="B391" t="s">
        <v>184</v>
      </c>
      <c r="C391" t="s">
        <v>88</v>
      </c>
      <c r="D391" t="s">
        <v>85</v>
      </c>
      <c r="E391">
        <v>15</v>
      </c>
      <c r="F391" s="8">
        <f>VLOOKUP(C391,Products!$A$2:$E$20,5,TRUE)</f>
        <v>8.9499999999999993</v>
      </c>
      <c r="G391" s="8">
        <f t="shared" si="12"/>
        <v>134.25</v>
      </c>
      <c r="H391" s="8">
        <f>VLOOKUP(C391,Products!$A$2:$F$20,6,TRUE)</f>
        <v>5.6999999999999993</v>
      </c>
      <c r="I391" s="8">
        <f t="shared" si="13"/>
        <v>85.499999999999986</v>
      </c>
      <c r="J391" s="42">
        <f>VLOOKUP(B391,Invoices!A:I,9,TRUE)</f>
        <v>2020</v>
      </c>
    </row>
    <row r="392" spans="1:10" x14ac:dyDescent="0.15">
      <c r="A392" t="s">
        <v>3752</v>
      </c>
      <c r="B392" t="s">
        <v>184</v>
      </c>
      <c r="C392" t="s">
        <v>93</v>
      </c>
      <c r="D392" t="s">
        <v>76</v>
      </c>
      <c r="E392">
        <v>1</v>
      </c>
      <c r="F392" s="8">
        <f>VLOOKUP(C392,Products!$A$2:$E$20,5,TRUE)</f>
        <v>9.9499999999999993</v>
      </c>
      <c r="G392" s="8">
        <f t="shared" si="12"/>
        <v>9.9499999999999993</v>
      </c>
      <c r="H392" s="8">
        <f>VLOOKUP(C392,Products!$A$2:$F$20,6,TRUE)</f>
        <v>1.9499999999999993</v>
      </c>
      <c r="I392" s="8">
        <f t="shared" si="13"/>
        <v>1.9499999999999993</v>
      </c>
      <c r="J392" s="42">
        <f>VLOOKUP(B392,Invoices!A:I,9,TRUE)</f>
        <v>2020</v>
      </c>
    </row>
    <row r="393" spans="1:10" x14ac:dyDescent="0.15">
      <c r="A393" t="s">
        <v>3753</v>
      </c>
      <c r="B393" t="s">
        <v>184</v>
      </c>
      <c r="C393" t="s">
        <v>96</v>
      </c>
      <c r="D393" t="s">
        <v>75</v>
      </c>
      <c r="E393">
        <v>1</v>
      </c>
      <c r="F393" s="8">
        <f>VLOOKUP(C393,Products!$A$2:$E$20,5,TRUE)</f>
        <v>79.95</v>
      </c>
      <c r="G393" s="8">
        <f t="shared" si="12"/>
        <v>79.95</v>
      </c>
      <c r="H393" s="8">
        <f>VLOOKUP(C393,Products!$A$2:$F$20,6,TRUE)</f>
        <v>27.950000000000003</v>
      </c>
      <c r="I393" s="8">
        <f t="shared" si="13"/>
        <v>27.950000000000003</v>
      </c>
      <c r="J393" s="42">
        <f>VLOOKUP(B393,Invoices!A:I,9,TRUE)</f>
        <v>2020</v>
      </c>
    </row>
    <row r="394" spans="1:10" x14ac:dyDescent="0.15">
      <c r="A394" t="s">
        <v>3754</v>
      </c>
      <c r="B394" t="s">
        <v>184</v>
      </c>
      <c r="C394" t="s">
        <v>92</v>
      </c>
      <c r="D394" t="s">
        <v>82</v>
      </c>
      <c r="E394">
        <v>2</v>
      </c>
      <c r="F394" s="8">
        <f>VLOOKUP(C394,Products!$A$2:$E$20,5,TRUE)</f>
        <v>19.95</v>
      </c>
      <c r="G394" s="8">
        <f t="shared" si="12"/>
        <v>39.9</v>
      </c>
      <c r="H394" s="8">
        <f>VLOOKUP(C394,Products!$A$2:$F$20,6,TRUE)</f>
        <v>7.4499999999999993</v>
      </c>
      <c r="I394" s="8">
        <f t="shared" si="13"/>
        <v>14.899999999999999</v>
      </c>
      <c r="J394" s="42">
        <f>VLOOKUP(B394,Invoices!A:I,9,TRUE)</f>
        <v>2020</v>
      </c>
    </row>
    <row r="395" spans="1:10" x14ac:dyDescent="0.15">
      <c r="A395" t="s">
        <v>3755</v>
      </c>
      <c r="B395" t="s">
        <v>184</v>
      </c>
      <c r="C395" t="s">
        <v>94</v>
      </c>
      <c r="D395" t="s">
        <v>86</v>
      </c>
      <c r="E395">
        <v>12</v>
      </c>
      <c r="F395" s="8">
        <f>VLOOKUP(C395,Products!$A$2:$E$20,5,TRUE)</f>
        <v>3.5</v>
      </c>
      <c r="G395" s="8">
        <f t="shared" si="12"/>
        <v>42</v>
      </c>
      <c r="H395" s="8">
        <f>VLOOKUP(C395,Products!$A$2:$F$20,6,TRUE)</f>
        <v>0.54999999999999982</v>
      </c>
      <c r="I395" s="8">
        <f t="shared" si="13"/>
        <v>6.5999999999999979</v>
      </c>
      <c r="J395" s="42">
        <f>VLOOKUP(B395,Invoices!A:I,9,TRUE)</f>
        <v>2020</v>
      </c>
    </row>
    <row r="396" spans="1:10" x14ac:dyDescent="0.15">
      <c r="A396" t="s">
        <v>3756</v>
      </c>
      <c r="B396" t="s">
        <v>184</v>
      </c>
      <c r="C396" t="s">
        <v>87</v>
      </c>
      <c r="D396" t="s">
        <v>68</v>
      </c>
      <c r="E396">
        <v>4</v>
      </c>
      <c r="F396" s="8">
        <f>VLOOKUP(C396,Products!$A$2:$E$20,5,TRUE)</f>
        <v>19.95</v>
      </c>
      <c r="G396" s="8">
        <f t="shared" si="12"/>
        <v>79.8</v>
      </c>
      <c r="H396" s="8">
        <f>VLOOKUP(C396,Products!$A$2:$F$20,6,TRUE)</f>
        <v>7.4499999999999993</v>
      </c>
      <c r="I396" s="8">
        <f t="shared" si="13"/>
        <v>29.799999999999997</v>
      </c>
      <c r="J396" s="42">
        <f>VLOOKUP(B396,Invoices!A:I,9,TRUE)</f>
        <v>2020</v>
      </c>
    </row>
    <row r="397" spans="1:10" x14ac:dyDescent="0.15">
      <c r="A397" t="s">
        <v>3757</v>
      </c>
      <c r="B397" t="s">
        <v>184</v>
      </c>
      <c r="C397" t="s">
        <v>90</v>
      </c>
      <c r="D397" t="s">
        <v>72</v>
      </c>
      <c r="E397">
        <v>3</v>
      </c>
      <c r="F397" s="8">
        <f>VLOOKUP(C397,Products!$A$2:$E$20,5,TRUE)</f>
        <v>8.9499999999999993</v>
      </c>
      <c r="G397" s="8">
        <f t="shared" si="12"/>
        <v>26.849999999999998</v>
      </c>
      <c r="H397" s="8">
        <f>VLOOKUP(C397,Products!$A$2:$F$20,6,TRUE)</f>
        <v>5.6999999999999993</v>
      </c>
      <c r="I397" s="8">
        <f t="shared" si="13"/>
        <v>17.099999999999998</v>
      </c>
      <c r="J397" s="42">
        <f>VLOOKUP(B397,Invoices!A:I,9,TRUE)</f>
        <v>2020</v>
      </c>
    </row>
    <row r="398" spans="1:10" x14ac:dyDescent="0.15">
      <c r="A398" t="s">
        <v>3758</v>
      </c>
      <c r="B398" t="s">
        <v>185</v>
      </c>
      <c r="C398" t="s">
        <v>94</v>
      </c>
      <c r="D398" t="s">
        <v>86</v>
      </c>
      <c r="E398">
        <v>1</v>
      </c>
      <c r="F398" s="8">
        <f>VLOOKUP(C398,Products!$A$2:$E$20,5,TRUE)</f>
        <v>3.5</v>
      </c>
      <c r="G398" s="8">
        <f t="shared" si="12"/>
        <v>3.5</v>
      </c>
      <c r="H398" s="8">
        <f>VLOOKUP(C398,Products!$A$2:$F$20,6,TRUE)</f>
        <v>0.54999999999999982</v>
      </c>
      <c r="I398" s="8">
        <f t="shared" si="13"/>
        <v>0.54999999999999982</v>
      </c>
      <c r="J398" s="42">
        <f>VLOOKUP(B398,Invoices!A:I,9,TRUE)</f>
        <v>2020</v>
      </c>
    </row>
    <row r="399" spans="1:10" x14ac:dyDescent="0.15">
      <c r="A399" t="s">
        <v>3759</v>
      </c>
      <c r="B399" t="s">
        <v>185</v>
      </c>
      <c r="C399" t="s">
        <v>88</v>
      </c>
      <c r="D399" t="s">
        <v>85</v>
      </c>
      <c r="E399">
        <v>8</v>
      </c>
      <c r="F399" s="8">
        <f>VLOOKUP(C399,Products!$A$2:$E$20,5,TRUE)</f>
        <v>8.9499999999999993</v>
      </c>
      <c r="G399" s="8">
        <f t="shared" si="12"/>
        <v>71.599999999999994</v>
      </c>
      <c r="H399" s="8">
        <f>VLOOKUP(C399,Products!$A$2:$F$20,6,TRUE)</f>
        <v>5.6999999999999993</v>
      </c>
      <c r="I399" s="8">
        <f t="shared" si="13"/>
        <v>45.599999999999994</v>
      </c>
      <c r="J399" s="42">
        <f>VLOOKUP(B399,Invoices!A:I,9,TRUE)</f>
        <v>2020</v>
      </c>
    </row>
    <row r="400" spans="1:10" x14ac:dyDescent="0.15">
      <c r="A400" t="s">
        <v>3760</v>
      </c>
      <c r="B400" t="s">
        <v>186</v>
      </c>
      <c r="C400" t="s">
        <v>88</v>
      </c>
      <c r="D400" t="s">
        <v>85</v>
      </c>
      <c r="E400">
        <v>100</v>
      </c>
      <c r="F400" s="8">
        <f>VLOOKUP(C400,Products!$A$2:$E$20,5,TRUE)</f>
        <v>8.9499999999999993</v>
      </c>
      <c r="G400" s="8">
        <f t="shared" si="12"/>
        <v>894.99999999999989</v>
      </c>
      <c r="H400" s="8">
        <f>VLOOKUP(C400,Products!$A$2:$F$20,6,TRUE)</f>
        <v>5.6999999999999993</v>
      </c>
      <c r="I400" s="8">
        <f t="shared" si="13"/>
        <v>569.99999999999989</v>
      </c>
      <c r="J400" s="42">
        <f>VLOOKUP(B400,Invoices!A:I,9,TRUE)</f>
        <v>2020</v>
      </c>
    </row>
    <row r="401" spans="1:10" x14ac:dyDescent="0.15">
      <c r="A401" t="s">
        <v>3761</v>
      </c>
      <c r="B401" t="s">
        <v>186</v>
      </c>
      <c r="C401" t="s">
        <v>96</v>
      </c>
      <c r="D401" t="s">
        <v>75</v>
      </c>
      <c r="E401">
        <v>3</v>
      </c>
      <c r="F401" s="8">
        <f>VLOOKUP(C401,Products!$A$2:$E$20,5,TRUE)</f>
        <v>79.95</v>
      </c>
      <c r="G401" s="8">
        <f t="shared" si="12"/>
        <v>239.85000000000002</v>
      </c>
      <c r="H401" s="8">
        <f>VLOOKUP(C401,Products!$A$2:$F$20,6,TRUE)</f>
        <v>27.950000000000003</v>
      </c>
      <c r="I401" s="8">
        <f t="shared" si="13"/>
        <v>83.850000000000009</v>
      </c>
      <c r="J401" s="42">
        <f>VLOOKUP(B401,Invoices!A:I,9,TRUE)</f>
        <v>2020</v>
      </c>
    </row>
    <row r="402" spans="1:10" x14ac:dyDescent="0.15">
      <c r="A402" t="s">
        <v>3762</v>
      </c>
      <c r="B402" t="s">
        <v>186</v>
      </c>
      <c r="C402" t="s">
        <v>104</v>
      </c>
      <c r="D402" t="s">
        <v>71</v>
      </c>
      <c r="E402">
        <v>7</v>
      </c>
      <c r="F402" s="8">
        <f>VLOOKUP(C402,Products!$A$2:$E$20,5,TRUE)</f>
        <v>2.95</v>
      </c>
      <c r="G402" s="8">
        <f t="shared" si="12"/>
        <v>20.650000000000002</v>
      </c>
      <c r="H402" s="8">
        <f>VLOOKUP(C402,Products!$A$2:$F$20,6,TRUE)</f>
        <v>1.1500000000000001</v>
      </c>
      <c r="I402" s="8">
        <f t="shared" si="13"/>
        <v>8.0500000000000007</v>
      </c>
      <c r="J402" s="42">
        <f>VLOOKUP(B402,Invoices!A:I,9,TRUE)</f>
        <v>2020</v>
      </c>
    </row>
    <row r="403" spans="1:10" x14ac:dyDescent="0.15">
      <c r="A403" t="s">
        <v>3763</v>
      </c>
      <c r="B403" t="s">
        <v>186</v>
      </c>
      <c r="C403" t="s">
        <v>97</v>
      </c>
      <c r="D403" t="s">
        <v>74</v>
      </c>
      <c r="E403">
        <v>9</v>
      </c>
      <c r="F403" s="8">
        <f>VLOOKUP(C403,Products!$A$2:$E$20,5,TRUE)</f>
        <v>1.5</v>
      </c>
      <c r="G403" s="8">
        <f t="shared" si="12"/>
        <v>13.5</v>
      </c>
      <c r="H403" s="8">
        <f>VLOOKUP(C403,Products!$A$2:$F$20,6,TRUE)</f>
        <v>0.5</v>
      </c>
      <c r="I403" s="8">
        <f t="shared" si="13"/>
        <v>4.5</v>
      </c>
      <c r="J403" s="42">
        <f>VLOOKUP(B403,Invoices!A:I,9,TRUE)</f>
        <v>2020</v>
      </c>
    </row>
    <row r="404" spans="1:10" x14ac:dyDescent="0.15">
      <c r="A404" t="s">
        <v>3764</v>
      </c>
      <c r="B404" t="s">
        <v>186</v>
      </c>
      <c r="C404" t="s">
        <v>103</v>
      </c>
      <c r="D404" t="s">
        <v>77</v>
      </c>
      <c r="E404">
        <v>4</v>
      </c>
      <c r="F404" s="8">
        <f>VLOOKUP(C404,Products!$A$2:$E$20,5,TRUE)</f>
        <v>8.9499999999999993</v>
      </c>
      <c r="G404" s="8">
        <f t="shared" si="12"/>
        <v>35.799999999999997</v>
      </c>
      <c r="H404" s="8">
        <f>VLOOKUP(C404,Products!$A$2:$F$20,6,TRUE)</f>
        <v>3.1999999999999993</v>
      </c>
      <c r="I404" s="8">
        <f t="shared" si="13"/>
        <v>12.799999999999997</v>
      </c>
      <c r="J404" s="42">
        <f>VLOOKUP(B404,Invoices!A:I,9,TRUE)</f>
        <v>2020</v>
      </c>
    </row>
    <row r="405" spans="1:10" x14ac:dyDescent="0.15">
      <c r="A405" t="s">
        <v>3765</v>
      </c>
      <c r="B405" t="s">
        <v>186</v>
      </c>
      <c r="C405" t="s">
        <v>94</v>
      </c>
      <c r="D405" t="s">
        <v>86</v>
      </c>
      <c r="E405">
        <v>50</v>
      </c>
      <c r="F405" s="8">
        <f>VLOOKUP(C405,Products!$A$2:$E$20,5,TRUE)</f>
        <v>3.5</v>
      </c>
      <c r="G405" s="8">
        <f t="shared" si="12"/>
        <v>175</v>
      </c>
      <c r="H405" s="8">
        <f>VLOOKUP(C405,Products!$A$2:$F$20,6,TRUE)</f>
        <v>0.54999999999999982</v>
      </c>
      <c r="I405" s="8">
        <f t="shared" si="13"/>
        <v>27.499999999999993</v>
      </c>
      <c r="J405" s="42">
        <f>VLOOKUP(B405,Invoices!A:I,9,TRUE)</f>
        <v>2020</v>
      </c>
    </row>
    <row r="406" spans="1:10" x14ac:dyDescent="0.15">
      <c r="A406" t="s">
        <v>3766</v>
      </c>
      <c r="B406" t="s">
        <v>186</v>
      </c>
      <c r="C406" t="s">
        <v>90</v>
      </c>
      <c r="D406" t="s">
        <v>72</v>
      </c>
      <c r="E406">
        <v>25</v>
      </c>
      <c r="F406" s="8">
        <f>VLOOKUP(C406,Products!$A$2:$E$20,5,TRUE)</f>
        <v>8.9499999999999993</v>
      </c>
      <c r="G406" s="8">
        <f t="shared" si="12"/>
        <v>223.74999999999997</v>
      </c>
      <c r="H406" s="8">
        <f>VLOOKUP(C406,Products!$A$2:$F$20,6,TRUE)</f>
        <v>5.6999999999999993</v>
      </c>
      <c r="I406" s="8">
        <f t="shared" si="13"/>
        <v>142.49999999999997</v>
      </c>
      <c r="J406" s="42">
        <f>VLOOKUP(B406,Invoices!A:I,9,TRUE)</f>
        <v>2020</v>
      </c>
    </row>
    <row r="407" spans="1:10" x14ac:dyDescent="0.15">
      <c r="A407" t="s">
        <v>3767</v>
      </c>
      <c r="B407" t="s">
        <v>186</v>
      </c>
      <c r="C407" t="s">
        <v>102</v>
      </c>
      <c r="D407" t="s">
        <v>83</v>
      </c>
      <c r="E407">
        <v>1</v>
      </c>
      <c r="F407" s="8">
        <f>VLOOKUP(C407,Products!$A$2:$E$20,5,TRUE)</f>
        <v>29.95</v>
      </c>
      <c r="G407" s="8">
        <f t="shared" si="12"/>
        <v>29.95</v>
      </c>
      <c r="H407" s="8">
        <f>VLOOKUP(C407,Products!$A$2:$F$20,6,TRUE)</f>
        <v>15</v>
      </c>
      <c r="I407" s="8">
        <f t="shared" si="13"/>
        <v>15</v>
      </c>
      <c r="J407" s="42">
        <f>VLOOKUP(B407,Invoices!A:I,9,TRUE)</f>
        <v>2020</v>
      </c>
    </row>
    <row r="408" spans="1:10" x14ac:dyDescent="0.15">
      <c r="A408" t="s">
        <v>3768</v>
      </c>
      <c r="B408" t="s">
        <v>186</v>
      </c>
      <c r="C408" t="s">
        <v>93</v>
      </c>
      <c r="D408" t="s">
        <v>76</v>
      </c>
      <c r="E408">
        <v>1</v>
      </c>
      <c r="F408" s="8">
        <f>VLOOKUP(C408,Products!$A$2:$E$20,5,TRUE)</f>
        <v>9.9499999999999993</v>
      </c>
      <c r="G408" s="8">
        <f t="shared" si="12"/>
        <v>9.9499999999999993</v>
      </c>
      <c r="H408" s="8">
        <f>VLOOKUP(C408,Products!$A$2:$F$20,6,TRUE)</f>
        <v>1.9499999999999993</v>
      </c>
      <c r="I408" s="8">
        <f t="shared" si="13"/>
        <v>1.9499999999999993</v>
      </c>
      <c r="J408" s="42">
        <f>VLOOKUP(B408,Invoices!A:I,9,TRUE)</f>
        <v>2020</v>
      </c>
    </row>
    <row r="409" spans="1:10" x14ac:dyDescent="0.15">
      <c r="A409" t="s">
        <v>3769</v>
      </c>
      <c r="B409" t="s">
        <v>186</v>
      </c>
      <c r="C409" t="s">
        <v>99</v>
      </c>
      <c r="D409" t="s">
        <v>84</v>
      </c>
      <c r="E409">
        <v>12</v>
      </c>
      <c r="F409" s="8">
        <f>VLOOKUP(C409,Products!$A$2:$E$20,5,TRUE)</f>
        <v>3.5</v>
      </c>
      <c r="G409" s="8">
        <f t="shared" si="12"/>
        <v>42</v>
      </c>
      <c r="H409" s="8">
        <f>VLOOKUP(C409,Products!$A$2:$F$20,6,TRUE)</f>
        <v>0.54999999999999982</v>
      </c>
      <c r="I409" s="8">
        <f t="shared" si="13"/>
        <v>6.5999999999999979</v>
      </c>
      <c r="J409" s="42">
        <f>VLOOKUP(B409,Invoices!A:I,9,TRUE)</f>
        <v>2020</v>
      </c>
    </row>
    <row r="410" spans="1:10" x14ac:dyDescent="0.15">
      <c r="A410" t="s">
        <v>3770</v>
      </c>
      <c r="B410" t="s">
        <v>186</v>
      </c>
      <c r="C410" t="s">
        <v>92</v>
      </c>
      <c r="D410" t="s">
        <v>82</v>
      </c>
      <c r="E410">
        <v>2</v>
      </c>
      <c r="F410" s="8">
        <f>VLOOKUP(C410,Products!$A$2:$E$20,5,TRUE)</f>
        <v>19.95</v>
      </c>
      <c r="G410" s="8">
        <f t="shared" si="12"/>
        <v>39.9</v>
      </c>
      <c r="H410" s="8">
        <f>VLOOKUP(C410,Products!$A$2:$F$20,6,TRUE)</f>
        <v>7.4499999999999993</v>
      </c>
      <c r="I410" s="8">
        <f t="shared" si="13"/>
        <v>14.899999999999999</v>
      </c>
      <c r="J410" s="42">
        <f>VLOOKUP(B410,Invoices!A:I,9,TRUE)</f>
        <v>2020</v>
      </c>
    </row>
    <row r="411" spans="1:10" x14ac:dyDescent="0.15">
      <c r="A411" t="s">
        <v>3771</v>
      </c>
      <c r="B411" t="s">
        <v>186</v>
      </c>
      <c r="C411" t="s">
        <v>89</v>
      </c>
      <c r="D411" t="s">
        <v>80</v>
      </c>
      <c r="E411">
        <v>2</v>
      </c>
      <c r="F411" s="8">
        <f>VLOOKUP(C411,Products!$A$2:$E$20,5,TRUE)</f>
        <v>15.95</v>
      </c>
      <c r="G411" s="8">
        <f t="shared" si="12"/>
        <v>31.9</v>
      </c>
      <c r="H411" s="8">
        <f>VLOOKUP(C411,Products!$A$2:$F$20,6,TRUE)</f>
        <v>6</v>
      </c>
      <c r="I411" s="8">
        <f t="shared" si="13"/>
        <v>12</v>
      </c>
      <c r="J411" s="42">
        <f>VLOOKUP(B411,Invoices!A:I,9,TRUE)</f>
        <v>2020</v>
      </c>
    </row>
    <row r="412" spans="1:10" x14ac:dyDescent="0.15">
      <c r="A412" t="s">
        <v>3772</v>
      </c>
      <c r="B412" t="s">
        <v>186</v>
      </c>
      <c r="C412" t="s">
        <v>101</v>
      </c>
      <c r="D412" t="s">
        <v>69</v>
      </c>
      <c r="E412">
        <v>4</v>
      </c>
      <c r="F412" s="8">
        <f>VLOOKUP(C412,Products!$A$2:$E$20,5,TRUE)</f>
        <v>129.94999999999999</v>
      </c>
      <c r="G412" s="8">
        <f t="shared" si="12"/>
        <v>519.79999999999995</v>
      </c>
      <c r="H412" s="8">
        <f>VLOOKUP(C412,Products!$A$2:$F$20,6,TRUE)</f>
        <v>40.449999999999989</v>
      </c>
      <c r="I412" s="8">
        <f t="shared" si="13"/>
        <v>161.79999999999995</v>
      </c>
      <c r="J412" s="42">
        <f>VLOOKUP(B412,Invoices!A:I,9,TRUE)</f>
        <v>2020</v>
      </c>
    </row>
    <row r="413" spans="1:10" x14ac:dyDescent="0.15">
      <c r="A413" t="s">
        <v>3773</v>
      </c>
      <c r="B413" t="s">
        <v>187</v>
      </c>
      <c r="C413" t="s">
        <v>90</v>
      </c>
      <c r="D413" t="s">
        <v>72</v>
      </c>
      <c r="E413">
        <v>1</v>
      </c>
      <c r="F413" s="8">
        <f>VLOOKUP(C413,Products!$A$2:$E$20,5,TRUE)</f>
        <v>8.9499999999999993</v>
      </c>
      <c r="G413" s="8">
        <f t="shared" si="12"/>
        <v>8.9499999999999993</v>
      </c>
      <c r="H413" s="8">
        <f>VLOOKUP(C413,Products!$A$2:$F$20,6,TRUE)</f>
        <v>5.6999999999999993</v>
      </c>
      <c r="I413" s="8">
        <f t="shared" si="13"/>
        <v>5.6999999999999993</v>
      </c>
      <c r="J413" s="42">
        <f>VLOOKUP(B413,Invoices!A:I,9,TRUE)</f>
        <v>2020</v>
      </c>
    </row>
    <row r="414" spans="1:10" x14ac:dyDescent="0.15">
      <c r="A414" t="s">
        <v>3774</v>
      </c>
      <c r="B414" t="s">
        <v>187</v>
      </c>
      <c r="C414" t="s">
        <v>92</v>
      </c>
      <c r="D414" t="s">
        <v>82</v>
      </c>
      <c r="E414">
        <v>25</v>
      </c>
      <c r="F414" s="8">
        <f>VLOOKUP(C414,Products!$A$2:$E$20,5,TRUE)</f>
        <v>19.95</v>
      </c>
      <c r="G414" s="8">
        <f t="shared" si="12"/>
        <v>498.75</v>
      </c>
      <c r="H414" s="8">
        <f>VLOOKUP(C414,Products!$A$2:$F$20,6,TRUE)</f>
        <v>7.4499999999999993</v>
      </c>
      <c r="I414" s="8">
        <f t="shared" si="13"/>
        <v>186.24999999999997</v>
      </c>
      <c r="J414" s="42">
        <f>VLOOKUP(B414,Invoices!A:I,9,TRUE)</f>
        <v>2020</v>
      </c>
    </row>
    <row r="415" spans="1:10" x14ac:dyDescent="0.15">
      <c r="A415" t="s">
        <v>3775</v>
      </c>
      <c r="B415" t="s">
        <v>187</v>
      </c>
      <c r="C415" t="s">
        <v>87</v>
      </c>
      <c r="D415" t="s">
        <v>68</v>
      </c>
      <c r="E415">
        <v>5</v>
      </c>
      <c r="F415" s="8">
        <f>VLOOKUP(C415,Products!$A$2:$E$20,5,TRUE)</f>
        <v>19.95</v>
      </c>
      <c r="G415" s="8">
        <f t="shared" si="12"/>
        <v>99.75</v>
      </c>
      <c r="H415" s="8">
        <f>VLOOKUP(C415,Products!$A$2:$F$20,6,TRUE)</f>
        <v>7.4499999999999993</v>
      </c>
      <c r="I415" s="8">
        <f t="shared" si="13"/>
        <v>37.25</v>
      </c>
      <c r="J415" s="42">
        <f>VLOOKUP(B415,Invoices!A:I,9,TRUE)</f>
        <v>2020</v>
      </c>
    </row>
    <row r="416" spans="1:10" x14ac:dyDescent="0.15">
      <c r="A416" t="s">
        <v>3776</v>
      </c>
      <c r="B416" t="s">
        <v>187</v>
      </c>
      <c r="C416" t="s">
        <v>100</v>
      </c>
      <c r="D416" t="s">
        <v>78</v>
      </c>
      <c r="E416">
        <v>3</v>
      </c>
      <c r="F416" s="8">
        <f>VLOOKUP(C416,Products!$A$2:$E$20,5,TRUE)</f>
        <v>49.95</v>
      </c>
      <c r="G416" s="8">
        <f t="shared" si="12"/>
        <v>149.85000000000002</v>
      </c>
      <c r="H416" s="8">
        <f>VLOOKUP(C416,Products!$A$2:$F$20,6,TRUE)</f>
        <v>19.950000000000003</v>
      </c>
      <c r="I416" s="8">
        <f t="shared" si="13"/>
        <v>59.850000000000009</v>
      </c>
      <c r="J416" s="42">
        <f>VLOOKUP(B416,Invoices!A:I,9,TRUE)</f>
        <v>2020</v>
      </c>
    </row>
    <row r="417" spans="1:10" x14ac:dyDescent="0.15">
      <c r="A417" t="s">
        <v>3777</v>
      </c>
      <c r="B417" t="s">
        <v>187</v>
      </c>
      <c r="C417" t="s">
        <v>104</v>
      </c>
      <c r="D417" t="s">
        <v>71</v>
      </c>
      <c r="E417">
        <v>30</v>
      </c>
      <c r="F417" s="8">
        <f>VLOOKUP(C417,Products!$A$2:$E$20,5,TRUE)</f>
        <v>2.95</v>
      </c>
      <c r="G417" s="8">
        <f t="shared" si="12"/>
        <v>88.5</v>
      </c>
      <c r="H417" s="8">
        <f>VLOOKUP(C417,Products!$A$2:$F$20,6,TRUE)</f>
        <v>1.1500000000000001</v>
      </c>
      <c r="I417" s="8">
        <f t="shared" si="13"/>
        <v>34.500000000000007</v>
      </c>
      <c r="J417" s="42">
        <f>VLOOKUP(B417,Invoices!A:I,9,TRUE)</f>
        <v>2020</v>
      </c>
    </row>
    <row r="418" spans="1:10" x14ac:dyDescent="0.15">
      <c r="A418" t="s">
        <v>3778</v>
      </c>
      <c r="B418" t="s">
        <v>187</v>
      </c>
      <c r="C418" t="s">
        <v>105</v>
      </c>
      <c r="D418" t="s">
        <v>81</v>
      </c>
      <c r="E418">
        <v>1</v>
      </c>
      <c r="F418" s="8">
        <f>VLOOKUP(C418,Products!$A$2:$E$20,5,TRUE)</f>
        <v>8.9499999999999993</v>
      </c>
      <c r="G418" s="8">
        <f t="shared" si="12"/>
        <v>8.9499999999999993</v>
      </c>
      <c r="H418" s="8">
        <f>VLOOKUP(C418,Products!$A$2:$F$20,6,TRUE)</f>
        <v>3.1999999999999993</v>
      </c>
      <c r="I418" s="8">
        <f t="shared" si="13"/>
        <v>3.1999999999999993</v>
      </c>
      <c r="J418" s="42">
        <f>VLOOKUP(B418,Invoices!A:I,9,TRUE)</f>
        <v>2020</v>
      </c>
    </row>
    <row r="419" spans="1:10" x14ac:dyDescent="0.15">
      <c r="A419" t="s">
        <v>3779</v>
      </c>
      <c r="B419" t="s">
        <v>187</v>
      </c>
      <c r="C419" t="s">
        <v>88</v>
      </c>
      <c r="D419" t="s">
        <v>85</v>
      </c>
      <c r="E419">
        <v>2</v>
      </c>
      <c r="F419" s="8">
        <f>VLOOKUP(C419,Products!$A$2:$E$20,5,TRUE)</f>
        <v>8.9499999999999993</v>
      </c>
      <c r="G419" s="8">
        <f t="shared" si="12"/>
        <v>17.899999999999999</v>
      </c>
      <c r="H419" s="8">
        <f>VLOOKUP(C419,Products!$A$2:$F$20,6,TRUE)</f>
        <v>5.6999999999999993</v>
      </c>
      <c r="I419" s="8">
        <f t="shared" si="13"/>
        <v>11.399999999999999</v>
      </c>
      <c r="J419" s="42">
        <f>VLOOKUP(B419,Invoices!A:I,9,TRUE)</f>
        <v>2020</v>
      </c>
    </row>
    <row r="420" spans="1:10" x14ac:dyDescent="0.15">
      <c r="A420" t="s">
        <v>3780</v>
      </c>
      <c r="B420" t="s">
        <v>188</v>
      </c>
      <c r="C420" t="s">
        <v>103</v>
      </c>
      <c r="D420" t="s">
        <v>77</v>
      </c>
      <c r="E420">
        <v>10</v>
      </c>
      <c r="F420" s="8">
        <f>VLOOKUP(C420,Products!$A$2:$E$20,5,TRUE)</f>
        <v>8.9499999999999993</v>
      </c>
      <c r="G420" s="8">
        <f t="shared" si="12"/>
        <v>89.5</v>
      </c>
      <c r="H420" s="8">
        <f>VLOOKUP(C420,Products!$A$2:$F$20,6,TRUE)</f>
        <v>3.1999999999999993</v>
      </c>
      <c r="I420" s="8">
        <f t="shared" si="13"/>
        <v>31.999999999999993</v>
      </c>
      <c r="J420" s="42">
        <f>VLOOKUP(B420,Invoices!A:I,9,TRUE)</f>
        <v>2020</v>
      </c>
    </row>
    <row r="421" spans="1:10" x14ac:dyDescent="0.15">
      <c r="A421" t="s">
        <v>3781</v>
      </c>
      <c r="B421" t="s">
        <v>188</v>
      </c>
      <c r="C421" t="s">
        <v>99</v>
      </c>
      <c r="D421" t="s">
        <v>84</v>
      </c>
      <c r="E421">
        <v>30</v>
      </c>
      <c r="F421" s="8">
        <f>VLOOKUP(C421,Products!$A$2:$E$20,5,TRUE)</f>
        <v>3.5</v>
      </c>
      <c r="G421" s="8">
        <f t="shared" si="12"/>
        <v>105</v>
      </c>
      <c r="H421" s="8">
        <f>VLOOKUP(C421,Products!$A$2:$F$20,6,TRUE)</f>
        <v>0.54999999999999982</v>
      </c>
      <c r="I421" s="8">
        <f t="shared" si="13"/>
        <v>16.499999999999993</v>
      </c>
      <c r="J421" s="42">
        <f>VLOOKUP(B421,Invoices!A:I,9,TRUE)</f>
        <v>2020</v>
      </c>
    </row>
    <row r="422" spans="1:10" x14ac:dyDescent="0.15">
      <c r="A422" t="s">
        <v>3782</v>
      </c>
      <c r="B422" t="s">
        <v>188</v>
      </c>
      <c r="C422" t="s">
        <v>96</v>
      </c>
      <c r="D422" t="s">
        <v>75</v>
      </c>
      <c r="E422">
        <v>1</v>
      </c>
      <c r="F422" s="8">
        <f>VLOOKUP(C422,Products!$A$2:$E$20,5,TRUE)</f>
        <v>79.95</v>
      </c>
      <c r="G422" s="8">
        <f t="shared" si="12"/>
        <v>79.95</v>
      </c>
      <c r="H422" s="8">
        <f>VLOOKUP(C422,Products!$A$2:$F$20,6,TRUE)</f>
        <v>27.950000000000003</v>
      </c>
      <c r="I422" s="8">
        <f t="shared" si="13"/>
        <v>27.950000000000003</v>
      </c>
      <c r="J422" s="42">
        <f>VLOOKUP(B422,Invoices!A:I,9,TRUE)</f>
        <v>2020</v>
      </c>
    </row>
    <row r="423" spans="1:10" x14ac:dyDescent="0.15">
      <c r="A423" t="s">
        <v>3783</v>
      </c>
      <c r="B423" t="s">
        <v>188</v>
      </c>
      <c r="C423" t="s">
        <v>93</v>
      </c>
      <c r="D423" t="s">
        <v>76</v>
      </c>
      <c r="E423">
        <v>3</v>
      </c>
      <c r="F423" s="8">
        <f>VLOOKUP(C423,Products!$A$2:$E$20,5,TRUE)</f>
        <v>9.9499999999999993</v>
      </c>
      <c r="G423" s="8">
        <f t="shared" si="12"/>
        <v>29.849999999999998</v>
      </c>
      <c r="H423" s="8">
        <f>VLOOKUP(C423,Products!$A$2:$F$20,6,TRUE)</f>
        <v>1.9499999999999993</v>
      </c>
      <c r="I423" s="8">
        <f t="shared" si="13"/>
        <v>5.8499999999999979</v>
      </c>
      <c r="J423" s="42">
        <f>VLOOKUP(B423,Invoices!A:I,9,TRUE)</f>
        <v>2020</v>
      </c>
    </row>
    <row r="424" spans="1:10" x14ac:dyDescent="0.15">
      <c r="A424" t="s">
        <v>3784</v>
      </c>
      <c r="B424" t="s">
        <v>188</v>
      </c>
      <c r="C424" t="s">
        <v>100</v>
      </c>
      <c r="D424" t="s">
        <v>78</v>
      </c>
      <c r="E424">
        <v>1</v>
      </c>
      <c r="F424" s="8">
        <f>VLOOKUP(C424,Products!$A$2:$E$20,5,TRUE)</f>
        <v>49.95</v>
      </c>
      <c r="G424" s="8">
        <f t="shared" si="12"/>
        <v>49.95</v>
      </c>
      <c r="H424" s="8">
        <f>VLOOKUP(C424,Products!$A$2:$F$20,6,TRUE)</f>
        <v>19.950000000000003</v>
      </c>
      <c r="I424" s="8">
        <f t="shared" si="13"/>
        <v>19.950000000000003</v>
      </c>
      <c r="J424" s="42">
        <f>VLOOKUP(B424,Invoices!A:I,9,TRUE)</f>
        <v>2020</v>
      </c>
    </row>
    <row r="425" spans="1:10" x14ac:dyDescent="0.15">
      <c r="A425" t="s">
        <v>3785</v>
      </c>
      <c r="B425" t="s">
        <v>188</v>
      </c>
      <c r="C425" t="s">
        <v>92</v>
      </c>
      <c r="D425" t="s">
        <v>82</v>
      </c>
      <c r="E425">
        <v>1</v>
      </c>
      <c r="F425" s="8">
        <f>VLOOKUP(C425,Products!$A$2:$E$20,5,TRUE)</f>
        <v>19.95</v>
      </c>
      <c r="G425" s="8">
        <f t="shared" si="12"/>
        <v>19.95</v>
      </c>
      <c r="H425" s="8">
        <f>VLOOKUP(C425,Products!$A$2:$F$20,6,TRUE)</f>
        <v>7.4499999999999993</v>
      </c>
      <c r="I425" s="8">
        <f t="shared" si="13"/>
        <v>7.4499999999999993</v>
      </c>
      <c r="J425" s="42">
        <f>VLOOKUP(B425,Invoices!A:I,9,TRUE)</f>
        <v>2020</v>
      </c>
    </row>
    <row r="426" spans="1:10" x14ac:dyDescent="0.15">
      <c r="A426" t="s">
        <v>3786</v>
      </c>
      <c r="B426" t="s">
        <v>188</v>
      </c>
      <c r="C426" t="s">
        <v>90</v>
      </c>
      <c r="D426" t="s">
        <v>72</v>
      </c>
      <c r="E426">
        <v>10</v>
      </c>
      <c r="F426" s="8">
        <f>VLOOKUP(C426,Products!$A$2:$E$20,5,TRUE)</f>
        <v>8.9499999999999993</v>
      </c>
      <c r="G426" s="8">
        <f t="shared" si="12"/>
        <v>89.5</v>
      </c>
      <c r="H426" s="8">
        <f>VLOOKUP(C426,Products!$A$2:$F$20,6,TRUE)</f>
        <v>5.6999999999999993</v>
      </c>
      <c r="I426" s="8">
        <f t="shared" si="13"/>
        <v>56.999999999999993</v>
      </c>
      <c r="J426" s="42">
        <f>VLOOKUP(B426,Invoices!A:I,9,TRUE)</f>
        <v>2020</v>
      </c>
    </row>
    <row r="427" spans="1:10" x14ac:dyDescent="0.15">
      <c r="A427" t="s">
        <v>3787</v>
      </c>
      <c r="B427" t="s">
        <v>188</v>
      </c>
      <c r="C427" t="s">
        <v>94</v>
      </c>
      <c r="D427" t="s">
        <v>86</v>
      </c>
      <c r="E427">
        <v>10</v>
      </c>
      <c r="F427" s="8">
        <f>VLOOKUP(C427,Products!$A$2:$E$20,5,TRUE)</f>
        <v>3.5</v>
      </c>
      <c r="G427" s="8">
        <f t="shared" si="12"/>
        <v>35</v>
      </c>
      <c r="H427" s="8">
        <f>VLOOKUP(C427,Products!$A$2:$F$20,6,TRUE)</f>
        <v>0.54999999999999982</v>
      </c>
      <c r="I427" s="8">
        <f t="shared" si="13"/>
        <v>5.4999999999999982</v>
      </c>
      <c r="J427" s="42">
        <f>VLOOKUP(B427,Invoices!A:I,9,TRUE)</f>
        <v>2020</v>
      </c>
    </row>
    <row r="428" spans="1:10" x14ac:dyDescent="0.15">
      <c r="A428" t="s">
        <v>3788</v>
      </c>
      <c r="B428" t="s">
        <v>188</v>
      </c>
      <c r="C428" t="s">
        <v>88</v>
      </c>
      <c r="D428" t="s">
        <v>85</v>
      </c>
      <c r="E428">
        <v>2</v>
      </c>
      <c r="F428" s="8">
        <f>VLOOKUP(C428,Products!$A$2:$E$20,5,TRUE)</f>
        <v>8.9499999999999993</v>
      </c>
      <c r="G428" s="8">
        <f t="shared" si="12"/>
        <v>17.899999999999999</v>
      </c>
      <c r="H428" s="8">
        <f>VLOOKUP(C428,Products!$A$2:$F$20,6,TRUE)</f>
        <v>5.6999999999999993</v>
      </c>
      <c r="I428" s="8">
        <f t="shared" si="13"/>
        <v>11.399999999999999</v>
      </c>
      <c r="J428" s="42">
        <f>VLOOKUP(B428,Invoices!A:I,9,TRUE)</f>
        <v>2020</v>
      </c>
    </row>
    <row r="429" spans="1:10" x14ac:dyDescent="0.15">
      <c r="A429" t="s">
        <v>3789</v>
      </c>
      <c r="B429" t="s">
        <v>188</v>
      </c>
      <c r="C429" t="s">
        <v>104</v>
      </c>
      <c r="D429" t="s">
        <v>71</v>
      </c>
      <c r="E429">
        <v>1</v>
      </c>
      <c r="F429" s="8">
        <f>VLOOKUP(C429,Products!$A$2:$E$20,5,TRUE)</f>
        <v>2.95</v>
      </c>
      <c r="G429" s="8">
        <f t="shared" si="12"/>
        <v>2.95</v>
      </c>
      <c r="H429" s="8">
        <f>VLOOKUP(C429,Products!$A$2:$F$20,6,TRUE)</f>
        <v>1.1500000000000001</v>
      </c>
      <c r="I429" s="8">
        <f t="shared" si="13"/>
        <v>1.1500000000000001</v>
      </c>
      <c r="J429" s="42">
        <f>VLOOKUP(B429,Invoices!A:I,9,TRUE)</f>
        <v>2020</v>
      </c>
    </row>
    <row r="430" spans="1:10" x14ac:dyDescent="0.15">
      <c r="A430" t="s">
        <v>3790</v>
      </c>
      <c r="B430" t="s">
        <v>188</v>
      </c>
      <c r="C430" t="s">
        <v>87</v>
      </c>
      <c r="D430" t="s">
        <v>68</v>
      </c>
      <c r="E430">
        <v>6</v>
      </c>
      <c r="F430" s="8">
        <f>VLOOKUP(C430,Products!$A$2:$E$20,5,TRUE)</f>
        <v>19.95</v>
      </c>
      <c r="G430" s="8">
        <f t="shared" si="12"/>
        <v>119.69999999999999</v>
      </c>
      <c r="H430" s="8">
        <f>VLOOKUP(C430,Products!$A$2:$F$20,6,TRUE)</f>
        <v>7.4499999999999993</v>
      </c>
      <c r="I430" s="8">
        <f t="shared" si="13"/>
        <v>44.699999999999996</v>
      </c>
      <c r="J430" s="42">
        <f>VLOOKUP(B430,Invoices!A:I,9,TRUE)</f>
        <v>2020</v>
      </c>
    </row>
    <row r="431" spans="1:10" x14ac:dyDescent="0.15">
      <c r="A431" t="s">
        <v>3791</v>
      </c>
      <c r="B431" t="s">
        <v>188</v>
      </c>
      <c r="C431" t="s">
        <v>102</v>
      </c>
      <c r="D431" t="s">
        <v>83</v>
      </c>
      <c r="E431">
        <v>1</v>
      </c>
      <c r="F431" s="8">
        <f>VLOOKUP(C431,Products!$A$2:$E$20,5,TRUE)</f>
        <v>29.95</v>
      </c>
      <c r="G431" s="8">
        <f t="shared" si="12"/>
        <v>29.95</v>
      </c>
      <c r="H431" s="8">
        <f>VLOOKUP(C431,Products!$A$2:$F$20,6,TRUE)</f>
        <v>15</v>
      </c>
      <c r="I431" s="8">
        <f t="shared" si="13"/>
        <v>15</v>
      </c>
      <c r="J431" s="42">
        <f>VLOOKUP(B431,Invoices!A:I,9,TRUE)</f>
        <v>2020</v>
      </c>
    </row>
    <row r="432" spans="1:10" x14ac:dyDescent="0.15">
      <c r="A432" t="s">
        <v>3792</v>
      </c>
      <c r="B432" t="s">
        <v>188</v>
      </c>
      <c r="C432" t="s">
        <v>105</v>
      </c>
      <c r="D432" t="s">
        <v>81</v>
      </c>
      <c r="E432">
        <v>1</v>
      </c>
      <c r="F432" s="8">
        <f>VLOOKUP(C432,Products!$A$2:$E$20,5,TRUE)</f>
        <v>8.9499999999999993</v>
      </c>
      <c r="G432" s="8">
        <f t="shared" si="12"/>
        <v>8.9499999999999993</v>
      </c>
      <c r="H432" s="8">
        <f>VLOOKUP(C432,Products!$A$2:$F$20,6,TRUE)</f>
        <v>3.1999999999999993</v>
      </c>
      <c r="I432" s="8">
        <f t="shared" si="13"/>
        <v>3.1999999999999993</v>
      </c>
      <c r="J432" s="42">
        <f>VLOOKUP(B432,Invoices!A:I,9,TRUE)</f>
        <v>2020</v>
      </c>
    </row>
    <row r="433" spans="1:10" x14ac:dyDescent="0.15">
      <c r="A433" t="s">
        <v>3793</v>
      </c>
      <c r="B433" t="s">
        <v>188</v>
      </c>
      <c r="C433" t="s">
        <v>97</v>
      </c>
      <c r="D433" t="s">
        <v>74</v>
      </c>
      <c r="E433">
        <v>4</v>
      </c>
      <c r="F433" s="8">
        <f>VLOOKUP(C433,Products!$A$2:$E$20,5,TRUE)</f>
        <v>1.5</v>
      </c>
      <c r="G433" s="8">
        <f t="shared" si="12"/>
        <v>6</v>
      </c>
      <c r="H433" s="8">
        <f>VLOOKUP(C433,Products!$A$2:$F$20,6,TRUE)</f>
        <v>0.5</v>
      </c>
      <c r="I433" s="8">
        <f t="shared" si="13"/>
        <v>2</v>
      </c>
      <c r="J433" s="42">
        <f>VLOOKUP(B433,Invoices!A:I,9,TRUE)</f>
        <v>2020</v>
      </c>
    </row>
    <row r="434" spans="1:10" x14ac:dyDescent="0.15">
      <c r="A434" t="s">
        <v>3794</v>
      </c>
      <c r="B434" t="s">
        <v>188</v>
      </c>
      <c r="C434" t="s">
        <v>95</v>
      </c>
      <c r="D434" t="s">
        <v>73</v>
      </c>
      <c r="E434">
        <v>2</v>
      </c>
      <c r="F434" s="8">
        <f>VLOOKUP(C434,Products!$A$2:$E$20,5,TRUE)</f>
        <v>12.95</v>
      </c>
      <c r="G434" s="8">
        <f t="shared" si="12"/>
        <v>25.9</v>
      </c>
      <c r="H434" s="8">
        <f>VLOOKUP(C434,Products!$A$2:$F$20,6,TRUE)</f>
        <v>4.1999999999999993</v>
      </c>
      <c r="I434" s="8">
        <f t="shared" si="13"/>
        <v>8.3999999999999986</v>
      </c>
      <c r="J434" s="42">
        <f>VLOOKUP(B434,Invoices!A:I,9,TRUE)</f>
        <v>2020</v>
      </c>
    </row>
    <row r="435" spans="1:10" x14ac:dyDescent="0.15">
      <c r="A435" t="s">
        <v>3795</v>
      </c>
      <c r="B435" t="s">
        <v>188</v>
      </c>
      <c r="C435" t="s">
        <v>91</v>
      </c>
      <c r="D435" t="s">
        <v>70</v>
      </c>
      <c r="E435">
        <v>2</v>
      </c>
      <c r="F435" s="8">
        <f>VLOOKUP(C435,Products!$A$2:$E$20,5,TRUE)</f>
        <v>49.95</v>
      </c>
      <c r="G435" s="8">
        <f t="shared" si="12"/>
        <v>99.9</v>
      </c>
      <c r="H435" s="8">
        <f>VLOOKUP(C435,Products!$A$2:$F$20,6,TRUE)</f>
        <v>21.200000000000003</v>
      </c>
      <c r="I435" s="8">
        <f t="shared" si="13"/>
        <v>42.400000000000006</v>
      </c>
      <c r="J435" s="42">
        <f>VLOOKUP(B435,Invoices!A:I,9,TRUE)</f>
        <v>2020</v>
      </c>
    </row>
    <row r="436" spans="1:10" x14ac:dyDescent="0.15">
      <c r="A436" t="s">
        <v>3796</v>
      </c>
      <c r="B436" t="s">
        <v>189</v>
      </c>
      <c r="C436" t="s">
        <v>88</v>
      </c>
      <c r="D436" t="s">
        <v>85</v>
      </c>
      <c r="E436">
        <v>3</v>
      </c>
      <c r="F436" s="8">
        <f>VLOOKUP(C436,Products!$A$2:$E$20,5,TRUE)</f>
        <v>8.9499999999999993</v>
      </c>
      <c r="G436" s="8">
        <f t="shared" si="12"/>
        <v>26.849999999999998</v>
      </c>
      <c r="H436" s="8">
        <f>VLOOKUP(C436,Products!$A$2:$F$20,6,TRUE)</f>
        <v>5.6999999999999993</v>
      </c>
      <c r="I436" s="8">
        <f t="shared" si="13"/>
        <v>17.099999999999998</v>
      </c>
      <c r="J436" s="42">
        <f>VLOOKUP(B436,Invoices!A:I,9,TRUE)</f>
        <v>2020</v>
      </c>
    </row>
    <row r="437" spans="1:10" x14ac:dyDescent="0.15">
      <c r="A437" t="s">
        <v>3797</v>
      </c>
      <c r="B437" t="s">
        <v>189</v>
      </c>
      <c r="C437" t="s">
        <v>92</v>
      </c>
      <c r="D437" t="s">
        <v>82</v>
      </c>
      <c r="E437">
        <v>12</v>
      </c>
      <c r="F437" s="8">
        <f>VLOOKUP(C437,Products!$A$2:$E$20,5,TRUE)</f>
        <v>19.95</v>
      </c>
      <c r="G437" s="8">
        <f t="shared" si="12"/>
        <v>239.39999999999998</v>
      </c>
      <c r="H437" s="8">
        <f>VLOOKUP(C437,Products!$A$2:$F$20,6,TRUE)</f>
        <v>7.4499999999999993</v>
      </c>
      <c r="I437" s="8">
        <f t="shared" si="13"/>
        <v>89.399999999999991</v>
      </c>
      <c r="J437" s="42">
        <f>VLOOKUP(B437,Invoices!A:I,9,TRUE)</f>
        <v>2020</v>
      </c>
    </row>
    <row r="438" spans="1:10" x14ac:dyDescent="0.15">
      <c r="A438" t="s">
        <v>3798</v>
      </c>
      <c r="B438" t="s">
        <v>189</v>
      </c>
      <c r="C438" t="s">
        <v>98</v>
      </c>
      <c r="D438" t="s">
        <v>79</v>
      </c>
      <c r="E438">
        <v>30</v>
      </c>
      <c r="F438" s="8">
        <f>VLOOKUP(C438,Products!$A$2:$E$20,5,TRUE)</f>
        <v>14.95</v>
      </c>
      <c r="G438" s="8">
        <f t="shared" si="12"/>
        <v>448.5</v>
      </c>
      <c r="H438" s="8">
        <f>VLOOKUP(C438,Products!$A$2:$F$20,6,TRUE)</f>
        <v>3.0499999999999989</v>
      </c>
      <c r="I438" s="8">
        <f t="shared" si="13"/>
        <v>91.499999999999972</v>
      </c>
      <c r="J438" s="42">
        <f>VLOOKUP(B438,Invoices!A:I,9,TRUE)</f>
        <v>2020</v>
      </c>
    </row>
    <row r="439" spans="1:10" x14ac:dyDescent="0.15">
      <c r="A439" t="s">
        <v>3799</v>
      </c>
      <c r="B439" t="s">
        <v>189</v>
      </c>
      <c r="C439" t="s">
        <v>103</v>
      </c>
      <c r="D439" t="s">
        <v>77</v>
      </c>
      <c r="E439">
        <v>3</v>
      </c>
      <c r="F439" s="8">
        <f>VLOOKUP(C439,Products!$A$2:$E$20,5,TRUE)</f>
        <v>8.9499999999999993</v>
      </c>
      <c r="G439" s="8">
        <f t="shared" si="12"/>
        <v>26.849999999999998</v>
      </c>
      <c r="H439" s="8">
        <f>VLOOKUP(C439,Products!$A$2:$F$20,6,TRUE)</f>
        <v>3.1999999999999993</v>
      </c>
      <c r="I439" s="8">
        <f t="shared" si="13"/>
        <v>9.5999999999999979</v>
      </c>
      <c r="J439" s="42">
        <f>VLOOKUP(B439,Invoices!A:I,9,TRUE)</f>
        <v>2020</v>
      </c>
    </row>
    <row r="440" spans="1:10" x14ac:dyDescent="0.15">
      <c r="A440" t="s">
        <v>3800</v>
      </c>
      <c r="B440" t="s">
        <v>189</v>
      </c>
      <c r="C440" t="s">
        <v>96</v>
      </c>
      <c r="D440" t="s">
        <v>75</v>
      </c>
      <c r="E440">
        <v>1</v>
      </c>
      <c r="F440" s="8">
        <f>VLOOKUP(C440,Products!$A$2:$E$20,5,TRUE)</f>
        <v>79.95</v>
      </c>
      <c r="G440" s="8">
        <f t="shared" si="12"/>
        <v>79.95</v>
      </c>
      <c r="H440" s="8">
        <f>VLOOKUP(C440,Products!$A$2:$F$20,6,TRUE)</f>
        <v>27.950000000000003</v>
      </c>
      <c r="I440" s="8">
        <f t="shared" si="13"/>
        <v>27.950000000000003</v>
      </c>
      <c r="J440" s="42">
        <f>VLOOKUP(B440,Invoices!A:I,9,TRUE)</f>
        <v>2020</v>
      </c>
    </row>
    <row r="441" spans="1:10" x14ac:dyDescent="0.15">
      <c r="A441" t="s">
        <v>3801</v>
      </c>
      <c r="B441" t="s">
        <v>189</v>
      </c>
      <c r="C441" t="s">
        <v>102</v>
      </c>
      <c r="D441" t="s">
        <v>83</v>
      </c>
      <c r="E441">
        <v>20</v>
      </c>
      <c r="F441" s="8">
        <f>VLOOKUP(C441,Products!$A$2:$E$20,5,TRUE)</f>
        <v>29.95</v>
      </c>
      <c r="G441" s="8">
        <f t="shared" si="12"/>
        <v>599</v>
      </c>
      <c r="H441" s="8">
        <f>VLOOKUP(C441,Products!$A$2:$F$20,6,TRUE)</f>
        <v>15</v>
      </c>
      <c r="I441" s="8">
        <f t="shared" si="13"/>
        <v>300</v>
      </c>
      <c r="J441" s="42">
        <f>VLOOKUP(B441,Invoices!A:I,9,TRUE)</f>
        <v>2020</v>
      </c>
    </row>
    <row r="442" spans="1:10" x14ac:dyDescent="0.15">
      <c r="A442" t="s">
        <v>3802</v>
      </c>
      <c r="B442" t="s">
        <v>189</v>
      </c>
      <c r="C442" t="s">
        <v>90</v>
      </c>
      <c r="D442" t="s">
        <v>72</v>
      </c>
      <c r="E442">
        <v>1</v>
      </c>
      <c r="F442" s="8">
        <f>VLOOKUP(C442,Products!$A$2:$E$20,5,TRUE)</f>
        <v>8.9499999999999993</v>
      </c>
      <c r="G442" s="8">
        <f t="shared" si="12"/>
        <v>8.9499999999999993</v>
      </c>
      <c r="H442" s="8">
        <f>VLOOKUP(C442,Products!$A$2:$F$20,6,TRUE)</f>
        <v>5.6999999999999993</v>
      </c>
      <c r="I442" s="8">
        <f t="shared" si="13"/>
        <v>5.6999999999999993</v>
      </c>
      <c r="J442" s="42">
        <f>VLOOKUP(B442,Invoices!A:I,9,TRUE)</f>
        <v>2020</v>
      </c>
    </row>
    <row r="443" spans="1:10" x14ac:dyDescent="0.15">
      <c r="A443" t="s">
        <v>3803</v>
      </c>
      <c r="B443" t="s">
        <v>189</v>
      </c>
      <c r="C443" t="s">
        <v>100</v>
      </c>
      <c r="D443" t="s">
        <v>78</v>
      </c>
      <c r="E443">
        <v>1</v>
      </c>
      <c r="F443" s="8">
        <f>VLOOKUP(C443,Products!$A$2:$E$20,5,TRUE)</f>
        <v>49.95</v>
      </c>
      <c r="G443" s="8">
        <f t="shared" si="12"/>
        <v>49.95</v>
      </c>
      <c r="H443" s="8">
        <f>VLOOKUP(C443,Products!$A$2:$F$20,6,TRUE)</f>
        <v>19.950000000000003</v>
      </c>
      <c r="I443" s="8">
        <f t="shared" si="13"/>
        <v>19.950000000000003</v>
      </c>
      <c r="J443" s="42">
        <f>VLOOKUP(B443,Invoices!A:I,9,TRUE)</f>
        <v>2020</v>
      </c>
    </row>
    <row r="444" spans="1:10" x14ac:dyDescent="0.15">
      <c r="A444" t="s">
        <v>3804</v>
      </c>
      <c r="B444" t="s">
        <v>190</v>
      </c>
      <c r="C444" t="s">
        <v>94</v>
      </c>
      <c r="D444" t="s">
        <v>86</v>
      </c>
      <c r="E444">
        <v>1</v>
      </c>
      <c r="F444" s="8">
        <f>VLOOKUP(C444,Products!$A$2:$E$20,5,TRUE)</f>
        <v>3.5</v>
      </c>
      <c r="G444" s="8">
        <f t="shared" si="12"/>
        <v>3.5</v>
      </c>
      <c r="H444" s="8">
        <f>VLOOKUP(C444,Products!$A$2:$F$20,6,TRUE)</f>
        <v>0.54999999999999982</v>
      </c>
      <c r="I444" s="8">
        <f t="shared" si="13"/>
        <v>0.54999999999999982</v>
      </c>
      <c r="J444" s="42">
        <f>VLOOKUP(B444,Invoices!A:I,9,TRUE)</f>
        <v>2020</v>
      </c>
    </row>
    <row r="445" spans="1:10" x14ac:dyDescent="0.15">
      <c r="A445" t="s">
        <v>3805</v>
      </c>
      <c r="B445" t="s">
        <v>190</v>
      </c>
      <c r="C445" t="s">
        <v>102</v>
      </c>
      <c r="D445" t="s">
        <v>83</v>
      </c>
      <c r="E445">
        <v>1</v>
      </c>
      <c r="F445" s="8">
        <f>VLOOKUP(C445,Products!$A$2:$E$20,5,TRUE)</f>
        <v>29.95</v>
      </c>
      <c r="G445" s="8">
        <f t="shared" si="12"/>
        <v>29.95</v>
      </c>
      <c r="H445" s="8">
        <f>VLOOKUP(C445,Products!$A$2:$F$20,6,TRUE)</f>
        <v>15</v>
      </c>
      <c r="I445" s="8">
        <f t="shared" si="13"/>
        <v>15</v>
      </c>
      <c r="J445" s="42">
        <f>VLOOKUP(B445,Invoices!A:I,9,TRUE)</f>
        <v>2020</v>
      </c>
    </row>
    <row r="446" spans="1:10" x14ac:dyDescent="0.15">
      <c r="A446" t="s">
        <v>3806</v>
      </c>
      <c r="B446" t="s">
        <v>191</v>
      </c>
      <c r="C446" t="s">
        <v>103</v>
      </c>
      <c r="D446" t="s">
        <v>77</v>
      </c>
      <c r="E446">
        <v>2</v>
      </c>
      <c r="F446" s="8">
        <f>VLOOKUP(C446,Products!$A$2:$E$20,5,TRUE)</f>
        <v>8.9499999999999993</v>
      </c>
      <c r="G446" s="8">
        <f t="shared" si="12"/>
        <v>17.899999999999999</v>
      </c>
      <c r="H446" s="8">
        <f>VLOOKUP(C446,Products!$A$2:$F$20,6,TRUE)</f>
        <v>3.1999999999999993</v>
      </c>
      <c r="I446" s="8">
        <f t="shared" si="13"/>
        <v>6.3999999999999986</v>
      </c>
      <c r="J446" s="42">
        <f>VLOOKUP(B446,Invoices!A:I,9,TRUE)</f>
        <v>2020</v>
      </c>
    </row>
    <row r="447" spans="1:10" x14ac:dyDescent="0.15">
      <c r="A447" t="s">
        <v>3807</v>
      </c>
      <c r="B447" t="s">
        <v>191</v>
      </c>
      <c r="C447" t="s">
        <v>90</v>
      </c>
      <c r="D447" t="s">
        <v>72</v>
      </c>
      <c r="E447">
        <v>1</v>
      </c>
      <c r="F447" s="8">
        <f>VLOOKUP(C447,Products!$A$2:$E$20,5,TRUE)</f>
        <v>8.9499999999999993</v>
      </c>
      <c r="G447" s="8">
        <f t="shared" si="12"/>
        <v>8.9499999999999993</v>
      </c>
      <c r="H447" s="8">
        <f>VLOOKUP(C447,Products!$A$2:$F$20,6,TRUE)</f>
        <v>5.6999999999999993</v>
      </c>
      <c r="I447" s="8">
        <f t="shared" si="13"/>
        <v>5.6999999999999993</v>
      </c>
      <c r="J447" s="42">
        <f>VLOOKUP(B447,Invoices!A:I,9,TRUE)</f>
        <v>2020</v>
      </c>
    </row>
    <row r="448" spans="1:10" x14ac:dyDescent="0.15">
      <c r="A448" t="s">
        <v>3808</v>
      </c>
      <c r="B448" t="s">
        <v>191</v>
      </c>
      <c r="C448" t="s">
        <v>94</v>
      </c>
      <c r="D448" t="s">
        <v>86</v>
      </c>
      <c r="E448">
        <v>1</v>
      </c>
      <c r="F448" s="8">
        <f>VLOOKUP(C448,Products!$A$2:$E$20,5,TRUE)</f>
        <v>3.5</v>
      </c>
      <c r="G448" s="8">
        <f t="shared" si="12"/>
        <v>3.5</v>
      </c>
      <c r="H448" s="8">
        <f>VLOOKUP(C448,Products!$A$2:$F$20,6,TRUE)</f>
        <v>0.54999999999999982</v>
      </c>
      <c r="I448" s="8">
        <f t="shared" si="13"/>
        <v>0.54999999999999982</v>
      </c>
      <c r="J448" s="42">
        <f>VLOOKUP(B448,Invoices!A:I,9,TRUE)</f>
        <v>2020</v>
      </c>
    </row>
    <row r="449" spans="1:10" x14ac:dyDescent="0.15">
      <c r="A449" t="s">
        <v>3809</v>
      </c>
      <c r="B449" t="s">
        <v>192</v>
      </c>
      <c r="C449" t="s">
        <v>87</v>
      </c>
      <c r="D449" t="s">
        <v>68</v>
      </c>
      <c r="E449">
        <v>6</v>
      </c>
      <c r="F449" s="8">
        <f>VLOOKUP(C449,Products!$A$2:$E$20,5,TRUE)</f>
        <v>19.95</v>
      </c>
      <c r="G449" s="8">
        <f t="shared" si="12"/>
        <v>119.69999999999999</v>
      </c>
      <c r="H449" s="8">
        <f>VLOOKUP(C449,Products!$A$2:$F$20,6,TRUE)</f>
        <v>7.4499999999999993</v>
      </c>
      <c r="I449" s="8">
        <f t="shared" si="13"/>
        <v>44.699999999999996</v>
      </c>
      <c r="J449" s="42">
        <f>VLOOKUP(B449,Invoices!A:I,9,TRUE)</f>
        <v>2020</v>
      </c>
    </row>
    <row r="450" spans="1:10" x14ac:dyDescent="0.15">
      <c r="A450" t="s">
        <v>3810</v>
      </c>
      <c r="B450" t="s">
        <v>192</v>
      </c>
      <c r="C450" t="s">
        <v>90</v>
      </c>
      <c r="D450" t="s">
        <v>72</v>
      </c>
      <c r="E450">
        <v>100</v>
      </c>
      <c r="F450" s="8">
        <f>VLOOKUP(C450,Products!$A$2:$E$20,5,TRUE)</f>
        <v>8.9499999999999993</v>
      </c>
      <c r="G450" s="8">
        <f t="shared" si="12"/>
        <v>894.99999999999989</v>
      </c>
      <c r="H450" s="8">
        <f>VLOOKUP(C450,Products!$A$2:$F$20,6,TRUE)</f>
        <v>5.6999999999999993</v>
      </c>
      <c r="I450" s="8">
        <f t="shared" si="13"/>
        <v>569.99999999999989</v>
      </c>
      <c r="J450" s="42">
        <f>VLOOKUP(B450,Invoices!A:I,9,TRUE)</f>
        <v>2020</v>
      </c>
    </row>
    <row r="451" spans="1:10" x14ac:dyDescent="0.15">
      <c r="A451" t="s">
        <v>3811</v>
      </c>
      <c r="B451" t="s">
        <v>192</v>
      </c>
      <c r="C451" t="s">
        <v>88</v>
      </c>
      <c r="D451" t="s">
        <v>85</v>
      </c>
      <c r="E451">
        <v>6</v>
      </c>
      <c r="F451" s="8">
        <f>VLOOKUP(C451,Products!$A$2:$E$20,5,TRUE)</f>
        <v>8.9499999999999993</v>
      </c>
      <c r="G451" s="8">
        <f t="shared" ref="G451:G514" si="14">F451*E451</f>
        <v>53.699999999999996</v>
      </c>
      <c r="H451" s="8">
        <f>VLOOKUP(C451,Products!$A$2:$F$20,6,TRUE)</f>
        <v>5.6999999999999993</v>
      </c>
      <c r="I451" s="8">
        <f t="shared" ref="I451:I514" si="15">H451*E451</f>
        <v>34.199999999999996</v>
      </c>
      <c r="J451" s="42">
        <f>VLOOKUP(B451,Invoices!A:I,9,TRUE)</f>
        <v>2020</v>
      </c>
    </row>
    <row r="452" spans="1:10" x14ac:dyDescent="0.15">
      <c r="A452" t="s">
        <v>3812</v>
      </c>
      <c r="B452" t="s">
        <v>192</v>
      </c>
      <c r="C452" t="s">
        <v>105</v>
      </c>
      <c r="D452" t="s">
        <v>81</v>
      </c>
      <c r="E452">
        <v>5</v>
      </c>
      <c r="F452" s="8">
        <f>VLOOKUP(C452,Products!$A$2:$E$20,5,TRUE)</f>
        <v>8.9499999999999993</v>
      </c>
      <c r="G452" s="8">
        <f t="shared" si="14"/>
        <v>44.75</v>
      </c>
      <c r="H452" s="8">
        <f>VLOOKUP(C452,Products!$A$2:$F$20,6,TRUE)</f>
        <v>3.1999999999999993</v>
      </c>
      <c r="I452" s="8">
        <f t="shared" si="15"/>
        <v>15.999999999999996</v>
      </c>
      <c r="J452" s="42">
        <f>VLOOKUP(B452,Invoices!A:I,9,TRUE)</f>
        <v>2020</v>
      </c>
    </row>
    <row r="453" spans="1:10" x14ac:dyDescent="0.15">
      <c r="A453" t="s">
        <v>3813</v>
      </c>
      <c r="B453" t="s">
        <v>192</v>
      </c>
      <c r="C453" t="s">
        <v>102</v>
      </c>
      <c r="D453" t="s">
        <v>83</v>
      </c>
      <c r="E453">
        <v>30</v>
      </c>
      <c r="F453" s="8">
        <f>VLOOKUP(C453,Products!$A$2:$E$20,5,TRUE)</f>
        <v>29.95</v>
      </c>
      <c r="G453" s="8">
        <f t="shared" si="14"/>
        <v>898.5</v>
      </c>
      <c r="H453" s="8">
        <f>VLOOKUP(C453,Products!$A$2:$F$20,6,TRUE)</f>
        <v>15</v>
      </c>
      <c r="I453" s="8">
        <f t="shared" si="15"/>
        <v>450</v>
      </c>
      <c r="J453" s="42">
        <f>VLOOKUP(B453,Invoices!A:I,9,TRUE)</f>
        <v>2020</v>
      </c>
    </row>
    <row r="454" spans="1:10" x14ac:dyDescent="0.15">
      <c r="A454" t="s">
        <v>3814</v>
      </c>
      <c r="B454" t="s">
        <v>192</v>
      </c>
      <c r="C454" t="s">
        <v>99</v>
      </c>
      <c r="D454" t="s">
        <v>84</v>
      </c>
      <c r="E454">
        <v>1</v>
      </c>
      <c r="F454" s="8">
        <f>VLOOKUP(C454,Products!$A$2:$E$20,5,TRUE)</f>
        <v>3.5</v>
      </c>
      <c r="G454" s="8">
        <f t="shared" si="14"/>
        <v>3.5</v>
      </c>
      <c r="H454" s="8">
        <f>VLOOKUP(C454,Products!$A$2:$F$20,6,TRUE)</f>
        <v>0.54999999999999982</v>
      </c>
      <c r="I454" s="8">
        <f t="shared" si="15"/>
        <v>0.54999999999999982</v>
      </c>
      <c r="J454" s="42">
        <f>VLOOKUP(B454,Invoices!A:I,9,TRUE)</f>
        <v>2020</v>
      </c>
    </row>
    <row r="455" spans="1:10" x14ac:dyDescent="0.15">
      <c r="A455" t="s">
        <v>3815</v>
      </c>
      <c r="B455" t="s">
        <v>192</v>
      </c>
      <c r="C455" t="s">
        <v>104</v>
      </c>
      <c r="D455" t="s">
        <v>71</v>
      </c>
      <c r="E455">
        <v>1</v>
      </c>
      <c r="F455" s="8">
        <f>VLOOKUP(C455,Products!$A$2:$E$20,5,TRUE)</f>
        <v>2.95</v>
      </c>
      <c r="G455" s="8">
        <f t="shared" si="14"/>
        <v>2.95</v>
      </c>
      <c r="H455" s="8">
        <f>VLOOKUP(C455,Products!$A$2:$F$20,6,TRUE)</f>
        <v>1.1500000000000001</v>
      </c>
      <c r="I455" s="8">
        <f t="shared" si="15"/>
        <v>1.1500000000000001</v>
      </c>
      <c r="J455" s="42">
        <f>VLOOKUP(B455,Invoices!A:I,9,TRUE)</f>
        <v>2020</v>
      </c>
    </row>
    <row r="456" spans="1:10" x14ac:dyDescent="0.15">
      <c r="A456" t="s">
        <v>3816</v>
      </c>
      <c r="B456" t="s">
        <v>192</v>
      </c>
      <c r="C456" t="s">
        <v>95</v>
      </c>
      <c r="D456" t="s">
        <v>73</v>
      </c>
      <c r="E456">
        <v>50</v>
      </c>
      <c r="F456" s="8">
        <f>VLOOKUP(C456,Products!$A$2:$E$20,5,TRUE)</f>
        <v>12.95</v>
      </c>
      <c r="G456" s="8">
        <f t="shared" si="14"/>
        <v>647.5</v>
      </c>
      <c r="H456" s="8">
        <f>VLOOKUP(C456,Products!$A$2:$F$20,6,TRUE)</f>
        <v>4.1999999999999993</v>
      </c>
      <c r="I456" s="8">
        <f t="shared" si="15"/>
        <v>209.99999999999997</v>
      </c>
      <c r="J456" s="42">
        <f>VLOOKUP(B456,Invoices!A:I,9,TRUE)</f>
        <v>2020</v>
      </c>
    </row>
    <row r="457" spans="1:10" x14ac:dyDescent="0.15">
      <c r="A457" t="s">
        <v>3817</v>
      </c>
      <c r="B457" t="s">
        <v>193</v>
      </c>
      <c r="C457" t="s">
        <v>90</v>
      </c>
      <c r="D457" t="s">
        <v>72</v>
      </c>
      <c r="E457">
        <v>1</v>
      </c>
      <c r="F457" s="8">
        <f>VLOOKUP(C457,Products!$A$2:$E$20,5,TRUE)</f>
        <v>8.9499999999999993</v>
      </c>
      <c r="G457" s="8">
        <f t="shared" si="14"/>
        <v>8.9499999999999993</v>
      </c>
      <c r="H457" s="8">
        <f>VLOOKUP(C457,Products!$A$2:$F$20,6,TRUE)</f>
        <v>5.6999999999999993</v>
      </c>
      <c r="I457" s="8">
        <f t="shared" si="15"/>
        <v>5.6999999999999993</v>
      </c>
      <c r="J457" s="42">
        <f>VLOOKUP(B457,Invoices!A:I,9,TRUE)</f>
        <v>2020</v>
      </c>
    </row>
    <row r="458" spans="1:10" x14ac:dyDescent="0.15">
      <c r="A458" t="s">
        <v>3818</v>
      </c>
      <c r="B458" t="s">
        <v>193</v>
      </c>
      <c r="C458" t="s">
        <v>101</v>
      </c>
      <c r="D458" t="s">
        <v>69</v>
      </c>
      <c r="E458">
        <v>12</v>
      </c>
      <c r="F458" s="8">
        <f>VLOOKUP(C458,Products!$A$2:$E$20,5,TRUE)</f>
        <v>129.94999999999999</v>
      </c>
      <c r="G458" s="8">
        <f t="shared" si="14"/>
        <v>1559.3999999999999</v>
      </c>
      <c r="H458" s="8">
        <f>VLOOKUP(C458,Products!$A$2:$F$20,6,TRUE)</f>
        <v>40.449999999999989</v>
      </c>
      <c r="I458" s="8">
        <f t="shared" si="15"/>
        <v>485.39999999999986</v>
      </c>
      <c r="J458" s="42">
        <f>VLOOKUP(B458,Invoices!A:I,9,TRUE)</f>
        <v>2020</v>
      </c>
    </row>
    <row r="459" spans="1:10" x14ac:dyDescent="0.15">
      <c r="A459" t="s">
        <v>3819</v>
      </c>
      <c r="B459" t="s">
        <v>193</v>
      </c>
      <c r="C459" t="s">
        <v>88</v>
      </c>
      <c r="D459" t="s">
        <v>85</v>
      </c>
      <c r="E459">
        <v>1</v>
      </c>
      <c r="F459" s="8">
        <f>VLOOKUP(C459,Products!$A$2:$E$20,5,TRUE)</f>
        <v>8.9499999999999993</v>
      </c>
      <c r="G459" s="8">
        <f t="shared" si="14"/>
        <v>8.9499999999999993</v>
      </c>
      <c r="H459" s="8">
        <f>VLOOKUP(C459,Products!$A$2:$F$20,6,TRUE)</f>
        <v>5.6999999999999993</v>
      </c>
      <c r="I459" s="8">
        <f t="shared" si="15"/>
        <v>5.6999999999999993</v>
      </c>
      <c r="J459" s="42">
        <f>VLOOKUP(B459,Invoices!A:I,9,TRUE)</f>
        <v>2020</v>
      </c>
    </row>
    <row r="460" spans="1:10" x14ac:dyDescent="0.15">
      <c r="A460" t="s">
        <v>3820</v>
      </c>
      <c r="B460" t="s">
        <v>193</v>
      </c>
      <c r="C460" t="s">
        <v>104</v>
      </c>
      <c r="D460" t="s">
        <v>71</v>
      </c>
      <c r="E460">
        <v>1</v>
      </c>
      <c r="F460" s="8">
        <f>VLOOKUP(C460,Products!$A$2:$E$20,5,TRUE)</f>
        <v>2.95</v>
      </c>
      <c r="G460" s="8">
        <f t="shared" si="14"/>
        <v>2.95</v>
      </c>
      <c r="H460" s="8">
        <f>VLOOKUP(C460,Products!$A$2:$F$20,6,TRUE)</f>
        <v>1.1500000000000001</v>
      </c>
      <c r="I460" s="8">
        <f t="shared" si="15"/>
        <v>1.1500000000000001</v>
      </c>
      <c r="J460" s="42">
        <f>VLOOKUP(B460,Invoices!A:I,9,TRUE)</f>
        <v>2020</v>
      </c>
    </row>
    <row r="461" spans="1:10" x14ac:dyDescent="0.15">
      <c r="A461" t="s">
        <v>3821</v>
      </c>
      <c r="B461" t="s">
        <v>193</v>
      </c>
      <c r="C461" t="s">
        <v>93</v>
      </c>
      <c r="D461" t="s">
        <v>76</v>
      </c>
      <c r="E461">
        <v>50</v>
      </c>
      <c r="F461" s="8">
        <f>VLOOKUP(C461,Products!$A$2:$E$20,5,TRUE)</f>
        <v>9.9499999999999993</v>
      </c>
      <c r="G461" s="8">
        <f t="shared" si="14"/>
        <v>497.49999999999994</v>
      </c>
      <c r="H461" s="8">
        <f>VLOOKUP(C461,Products!$A$2:$F$20,6,TRUE)</f>
        <v>1.9499999999999993</v>
      </c>
      <c r="I461" s="8">
        <f t="shared" si="15"/>
        <v>97.499999999999972</v>
      </c>
      <c r="J461" s="42">
        <f>VLOOKUP(B461,Invoices!A:I,9,TRUE)</f>
        <v>2020</v>
      </c>
    </row>
    <row r="462" spans="1:10" x14ac:dyDescent="0.15">
      <c r="A462" t="s">
        <v>3822</v>
      </c>
      <c r="B462" t="s">
        <v>193</v>
      </c>
      <c r="C462" t="s">
        <v>102</v>
      </c>
      <c r="D462" t="s">
        <v>83</v>
      </c>
      <c r="E462">
        <v>8</v>
      </c>
      <c r="F462" s="8">
        <f>VLOOKUP(C462,Products!$A$2:$E$20,5,TRUE)</f>
        <v>29.95</v>
      </c>
      <c r="G462" s="8">
        <f t="shared" si="14"/>
        <v>239.6</v>
      </c>
      <c r="H462" s="8">
        <f>VLOOKUP(C462,Products!$A$2:$F$20,6,TRUE)</f>
        <v>15</v>
      </c>
      <c r="I462" s="8">
        <f t="shared" si="15"/>
        <v>120</v>
      </c>
      <c r="J462" s="42">
        <f>VLOOKUP(B462,Invoices!A:I,9,TRUE)</f>
        <v>2020</v>
      </c>
    </row>
    <row r="463" spans="1:10" x14ac:dyDescent="0.15">
      <c r="A463" t="s">
        <v>3823</v>
      </c>
      <c r="B463" t="s">
        <v>193</v>
      </c>
      <c r="C463" t="s">
        <v>103</v>
      </c>
      <c r="D463" t="s">
        <v>77</v>
      </c>
      <c r="E463">
        <v>50</v>
      </c>
      <c r="F463" s="8">
        <f>VLOOKUP(C463,Products!$A$2:$E$20,5,TRUE)</f>
        <v>8.9499999999999993</v>
      </c>
      <c r="G463" s="8">
        <f t="shared" si="14"/>
        <v>447.49999999999994</v>
      </c>
      <c r="H463" s="8">
        <f>VLOOKUP(C463,Products!$A$2:$F$20,6,TRUE)</f>
        <v>3.1999999999999993</v>
      </c>
      <c r="I463" s="8">
        <f t="shared" si="15"/>
        <v>159.99999999999997</v>
      </c>
      <c r="J463" s="42">
        <f>VLOOKUP(B463,Invoices!A:I,9,TRUE)</f>
        <v>2020</v>
      </c>
    </row>
    <row r="464" spans="1:10" x14ac:dyDescent="0.15">
      <c r="A464" t="s">
        <v>3824</v>
      </c>
      <c r="B464" t="s">
        <v>194</v>
      </c>
      <c r="C464" t="s">
        <v>97</v>
      </c>
      <c r="D464" t="s">
        <v>74</v>
      </c>
      <c r="E464">
        <v>3</v>
      </c>
      <c r="F464" s="8">
        <f>VLOOKUP(C464,Products!$A$2:$E$20,5,TRUE)</f>
        <v>1.5</v>
      </c>
      <c r="G464" s="8">
        <f t="shared" si="14"/>
        <v>4.5</v>
      </c>
      <c r="H464" s="8">
        <f>VLOOKUP(C464,Products!$A$2:$F$20,6,TRUE)</f>
        <v>0.5</v>
      </c>
      <c r="I464" s="8">
        <f t="shared" si="15"/>
        <v>1.5</v>
      </c>
      <c r="J464" s="42">
        <f>VLOOKUP(B464,Invoices!A:I,9,TRUE)</f>
        <v>2020</v>
      </c>
    </row>
    <row r="465" spans="1:10" x14ac:dyDescent="0.15">
      <c r="A465" t="s">
        <v>3825</v>
      </c>
      <c r="B465" t="s">
        <v>194</v>
      </c>
      <c r="C465" t="s">
        <v>102</v>
      </c>
      <c r="D465" t="s">
        <v>83</v>
      </c>
      <c r="E465">
        <v>6</v>
      </c>
      <c r="F465" s="8">
        <f>VLOOKUP(C465,Products!$A$2:$E$20,5,TRUE)</f>
        <v>29.95</v>
      </c>
      <c r="G465" s="8">
        <f t="shared" si="14"/>
        <v>179.7</v>
      </c>
      <c r="H465" s="8">
        <f>VLOOKUP(C465,Products!$A$2:$F$20,6,TRUE)</f>
        <v>15</v>
      </c>
      <c r="I465" s="8">
        <f t="shared" si="15"/>
        <v>90</v>
      </c>
      <c r="J465" s="42">
        <f>VLOOKUP(B465,Invoices!A:I,9,TRUE)</f>
        <v>2020</v>
      </c>
    </row>
    <row r="466" spans="1:10" x14ac:dyDescent="0.15">
      <c r="A466" t="s">
        <v>3826</v>
      </c>
      <c r="B466" t="s">
        <v>194</v>
      </c>
      <c r="C466" t="s">
        <v>104</v>
      </c>
      <c r="D466" t="s">
        <v>71</v>
      </c>
      <c r="E466">
        <v>4</v>
      </c>
      <c r="F466" s="8">
        <f>VLOOKUP(C466,Products!$A$2:$E$20,5,TRUE)</f>
        <v>2.95</v>
      </c>
      <c r="G466" s="8">
        <f t="shared" si="14"/>
        <v>11.8</v>
      </c>
      <c r="H466" s="8">
        <f>VLOOKUP(C466,Products!$A$2:$F$20,6,TRUE)</f>
        <v>1.1500000000000001</v>
      </c>
      <c r="I466" s="8">
        <f t="shared" si="15"/>
        <v>4.6000000000000005</v>
      </c>
      <c r="J466" s="42">
        <f>VLOOKUP(B466,Invoices!A:I,9,TRUE)</f>
        <v>2020</v>
      </c>
    </row>
    <row r="467" spans="1:10" x14ac:dyDescent="0.15">
      <c r="A467" t="s">
        <v>3827</v>
      </c>
      <c r="B467" t="s">
        <v>194</v>
      </c>
      <c r="C467" t="s">
        <v>88</v>
      </c>
      <c r="D467" t="s">
        <v>85</v>
      </c>
      <c r="E467">
        <v>9</v>
      </c>
      <c r="F467" s="8">
        <f>VLOOKUP(C467,Products!$A$2:$E$20,5,TRUE)</f>
        <v>8.9499999999999993</v>
      </c>
      <c r="G467" s="8">
        <f t="shared" si="14"/>
        <v>80.55</v>
      </c>
      <c r="H467" s="8">
        <f>VLOOKUP(C467,Products!$A$2:$F$20,6,TRUE)</f>
        <v>5.6999999999999993</v>
      </c>
      <c r="I467" s="8">
        <f t="shared" si="15"/>
        <v>51.3</v>
      </c>
      <c r="J467" s="42">
        <f>VLOOKUP(B467,Invoices!A:I,9,TRUE)</f>
        <v>2020</v>
      </c>
    </row>
    <row r="468" spans="1:10" x14ac:dyDescent="0.15">
      <c r="A468" t="s">
        <v>3828</v>
      </c>
      <c r="B468" t="s">
        <v>194</v>
      </c>
      <c r="C468" t="s">
        <v>101</v>
      </c>
      <c r="D468" t="s">
        <v>69</v>
      </c>
      <c r="E468">
        <v>1</v>
      </c>
      <c r="F468" s="8">
        <f>VLOOKUP(C468,Products!$A$2:$E$20,5,TRUE)</f>
        <v>129.94999999999999</v>
      </c>
      <c r="G468" s="8">
        <f t="shared" si="14"/>
        <v>129.94999999999999</v>
      </c>
      <c r="H468" s="8">
        <f>VLOOKUP(C468,Products!$A$2:$F$20,6,TRUE)</f>
        <v>40.449999999999989</v>
      </c>
      <c r="I468" s="8">
        <f t="shared" si="15"/>
        <v>40.449999999999989</v>
      </c>
      <c r="J468" s="42">
        <f>VLOOKUP(B468,Invoices!A:I,9,TRUE)</f>
        <v>2020</v>
      </c>
    </row>
    <row r="469" spans="1:10" x14ac:dyDescent="0.15">
      <c r="A469" t="s">
        <v>3829</v>
      </c>
      <c r="B469" t="s">
        <v>194</v>
      </c>
      <c r="C469" t="s">
        <v>96</v>
      </c>
      <c r="D469" t="s">
        <v>75</v>
      </c>
      <c r="E469">
        <v>1</v>
      </c>
      <c r="F469" s="8">
        <f>VLOOKUP(C469,Products!$A$2:$E$20,5,TRUE)</f>
        <v>79.95</v>
      </c>
      <c r="G469" s="8">
        <f t="shared" si="14"/>
        <v>79.95</v>
      </c>
      <c r="H469" s="8">
        <f>VLOOKUP(C469,Products!$A$2:$F$20,6,TRUE)</f>
        <v>27.950000000000003</v>
      </c>
      <c r="I469" s="8">
        <f t="shared" si="15"/>
        <v>27.950000000000003</v>
      </c>
      <c r="J469" s="42">
        <f>VLOOKUP(B469,Invoices!A:I,9,TRUE)</f>
        <v>2020</v>
      </c>
    </row>
    <row r="470" spans="1:10" x14ac:dyDescent="0.15">
      <c r="A470" t="s">
        <v>3830</v>
      </c>
      <c r="B470" t="s">
        <v>195</v>
      </c>
      <c r="C470" t="s">
        <v>90</v>
      </c>
      <c r="D470" t="s">
        <v>72</v>
      </c>
      <c r="E470">
        <v>1</v>
      </c>
      <c r="F470" s="8">
        <f>VLOOKUP(C470,Products!$A$2:$E$20,5,TRUE)</f>
        <v>8.9499999999999993</v>
      </c>
      <c r="G470" s="8">
        <f t="shared" si="14"/>
        <v>8.9499999999999993</v>
      </c>
      <c r="H470" s="8">
        <f>VLOOKUP(C470,Products!$A$2:$F$20,6,TRUE)</f>
        <v>5.6999999999999993</v>
      </c>
      <c r="I470" s="8">
        <f t="shared" si="15"/>
        <v>5.6999999999999993</v>
      </c>
      <c r="J470" s="42">
        <f>VLOOKUP(B470,Invoices!A:I,9,TRUE)</f>
        <v>2020</v>
      </c>
    </row>
    <row r="471" spans="1:10" x14ac:dyDescent="0.15">
      <c r="A471" t="s">
        <v>3831</v>
      </c>
      <c r="B471" t="s">
        <v>195</v>
      </c>
      <c r="C471" t="s">
        <v>101</v>
      </c>
      <c r="D471" t="s">
        <v>69</v>
      </c>
      <c r="E471">
        <v>30</v>
      </c>
      <c r="F471" s="8">
        <f>VLOOKUP(C471,Products!$A$2:$E$20,5,TRUE)</f>
        <v>129.94999999999999</v>
      </c>
      <c r="G471" s="8">
        <f t="shared" si="14"/>
        <v>3898.4999999999995</v>
      </c>
      <c r="H471" s="8">
        <f>VLOOKUP(C471,Products!$A$2:$F$20,6,TRUE)</f>
        <v>40.449999999999989</v>
      </c>
      <c r="I471" s="8">
        <f t="shared" si="15"/>
        <v>1213.4999999999995</v>
      </c>
      <c r="J471" s="42">
        <f>VLOOKUP(B471,Invoices!A:I,9,TRUE)</f>
        <v>2020</v>
      </c>
    </row>
    <row r="472" spans="1:10" x14ac:dyDescent="0.15">
      <c r="A472" t="s">
        <v>3832</v>
      </c>
      <c r="B472" t="s">
        <v>196</v>
      </c>
      <c r="C472" t="s">
        <v>103</v>
      </c>
      <c r="D472" t="s">
        <v>77</v>
      </c>
      <c r="E472">
        <v>4</v>
      </c>
      <c r="F472" s="8">
        <f>VLOOKUP(C472,Products!$A$2:$E$20,5,TRUE)</f>
        <v>8.9499999999999993</v>
      </c>
      <c r="G472" s="8">
        <f t="shared" si="14"/>
        <v>35.799999999999997</v>
      </c>
      <c r="H472" s="8">
        <f>VLOOKUP(C472,Products!$A$2:$F$20,6,TRUE)</f>
        <v>3.1999999999999993</v>
      </c>
      <c r="I472" s="8">
        <f t="shared" si="15"/>
        <v>12.799999999999997</v>
      </c>
      <c r="J472" s="42">
        <f>VLOOKUP(B472,Invoices!A:I,9,TRUE)</f>
        <v>2020</v>
      </c>
    </row>
    <row r="473" spans="1:10" x14ac:dyDescent="0.15">
      <c r="A473" t="s">
        <v>3833</v>
      </c>
      <c r="B473" t="s">
        <v>196</v>
      </c>
      <c r="C473" t="s">
        <v>105</v>
      </c>
      <c r="D473" t="s">
        <v>81</v>
      </c>
      <c r="E473">
        <v>4</v>
      </c>
      <c r="F473" s="8">
        <f>VLOOKUP(C473,Products!$A$2:$E$20,5,TRUE)</f>
        <v>8.9499999999999993</v>
      </c>
      <c r="G473" s="8">
        <f t="shared" si="14"/>
        <v>35.799999999999997</v>
      </c>
      <c r="H473" s="8">
        <f>VLOOKUP(C473,Products!$A$2:$F$20,6,TRUE)</f>
        <v>3.1999999999999993</v>
      </c>
      <c r="I473" s="8">
        <f t="shared" si="15"/>
        <v>12.799999999999997</v>
      </c>
      <c r="J473" s="42">
        <f>VLOOKUP(B473,Invoices!A:I,9,TRUE)</f>
        <v>2020</v>
      </c>
    </row>
    <row r="474" spans="1:10" x14ac:dyDescent="0.15">
      <c r="A474" t="s">
        <v>3834</v>
      </c>
      <c r="B474" t="s">
        <v>196</v>
      </c>
      <c r="C474" t="s">
        <v>87</v>
      </c>
      <c r="D474" t="s">
        <v>68</v>
      </c>
      <c r="E474">
        <v>2</v>
      </c>
      <c r="F474" s="8">
        <f>VLOOKUP(C474,Products!$A$2:$E$20,5,TRUE)</f>
        <v>19.95</v>
      </c>
      <c r="G474" s="8">
        <f t="shared" si="14"/>
        <v>39.9</v>
      </c>
      <c r="H474" s="8">
        <f>VLOOKUP(C474,Products!$A$2:$F$20,6,TRUE)</f>
        <v>7.4499999999999993</v>
      </c>
      <c r="I474" s="8">
        <f t="shared" si="15"/>
        <v>14.899999999999999</v>
      </c>
      <c r="J474" s="42">
        <f>VLOOKUP(B474,Invoices!A:I,9,TRUE)</f>
        <v>2020</v>
      </c>
    </row>
    <row r="475" spans="1:10" x14ac:dyDescent="0.15">
      <c r="A475" t="s">
        <v>3835</v>
      </c>
      <c r="B475" t="s">
        <v>196</v>
      </c>
      <c r="C475" t="s">
        <v>96</v>
      </c>
      <c r="D475" t="s">
        <v>75</v>
      </c>
      <c r="E475">
        <v>7</v>
      </c>
      <c r="F475" s="8">
        <f>VLOOKUP(C475,Products!$A$2:$E$20,5,TRUE)</f>
        <v>79.95</v>
      </c>
      <c r="G475" s="8">
        <f t="shared" si="14"/>
        <v>559.65</v>
      </c>
      <c r="H475" s="8">
        <f>VLOOKUP(C475,Products!$A$2:$F$20,6,TRUE)</f>
        <v>27.950000000000003</v>
      </c>
      <c r="I475" s="8">
        <f t="shared" si="15"/>
        <v>195.65000000000003</v>
      </c>
      <c r="J475" s="42">
        <f>VLOOKUP(B475,Invoices!A:I,9,TRUE)</f>
        <v>2020</v>
      </c>
    </row>
    <row r="476" spans="1:10" x14ac:dyDescent="0.15">
      <c r="A476" t="s">
        <v>3836</v>
      </c>
      <c r="B476" t="s">
        <v>196</v>
      </c>
      <c r="C476" t="s">
        <v>95</v>
      </c>
      <c r="D476" t="s">
        <v>73</v>
      </c>
      <c r="E476">
        <v>1</v>
      </c>
      <c r="F476" s="8">
        <f>VLOOKUP(C476,Products!$A$2:$E$20,5,TRUE)</f>
        <v>12.95</v>
      </c>
      <c r="G476" s="8">
        <f t="shared" si="14"/>
        <v>12.95</v>
      </c>
      <c r="H476" s="8">
        <f>VLOOKUP(C476,Products!$A$2:$F$20,6,TRUE)</f>
        <v>4.1999999999999993</v>
      </c>
      <c r="I476" s="8">
        <f t="shared" si="15"/>
        <v>4.1999999999999993</v>
      </c>
      <c r="J476" s="42">
        <f>VLOOKUP(B476,Invoices!A:I,9,TRUE)</f>
        <v>2020</v>
      </c>
    </row>
    <row r="477" spans="1:10" x14ac:dyDescent="0.15">
      <c r="A477" t="s">
        <v>3837</v>
      </c>
      <c r="B477" t="s">
        <v>197</v>
      </c>
      <c r="C477" t="s">
        <v>100</v>
      </c>
      <c r="D477" t="s">
        <v>78</v>
      </c>
      <c r="E477">
        <v>5</v>
      </c>
      <c r="F477" s="8">
        <f>VLOOKUP(C477,Products!$A$2:$E$20,5,TRUE)</f>
        <v>49.95</v>
      </c>
      <c r="G477" s="8">
        <f t="shared" si="14"/>
        <v>249.75</v>
      </c>
      <c r="H477" s="8">
        <f>VLOOKUP(C477,Products!$A$2:$F$20,6,TRUE)</f>
        <v>19.950000000000003</v>
      </c>
      <c r="I477" s="8">
        <f t="shared" si="15"/>
        <v>99.750000000000014</v>
      </c>
      <c r="J477" s="42">
        <f>VLOOKUP(B477,Invoices!A:I,9,TRUE)</f>
        <v>2020</v>
      </c>
    </row>
    <row r="478" spans="1:10" x14ac:dyDescent="0.15">
      <c r="A478" t="s">
        <v>3838</v>
      </c>
      <c r="B478" t="s">
        <v>197</v>
      </c>
      <c r="C478" t="s">
        <v>93</v>
      </c>
      <c r="D478" t="s">
        <v>76</v>
      </c>
      <c r="E478">
        <v>4</v>
      </c>
      <c r="F478" s="8">
        <f>VLOOKUP(C478,Products!$A$2:$E$20,5,TRUE)</f>
        <v>9.9499999999999993</v>
      </c>
      <c r="G478" s="8">
        <f t="shared" si="14"/>
        <v>39.799999999999997</v>
      </c>
      <c r="H478" s="8">
        <f>VLOOKUP(C478,Products!$A$2:$F$20,6,TRUE)</f>
        <v>1.9499999999999993</v>
      </c>
      <c r="I478" s="8">
        <f t="shared" si="15"/>
        <v>7.7999999999999972</v>
      </c>
      <c r="J478" s="42">
        <f>VLOOKUP(B478,Invoices!A:I,9,TRUE)</f>
        <v>2020</v>
      </c>
    </row>
    <row r="479" spans="1:10" x14ac:dyDescent="0.15">
      <c r="A479" t="s">
        <v>3839</v>
      </c>
      <c r="B479" t="s">
        <v>197</v>
      </c>
      <c r="C479" t="s">
        <v>94</v>
      </c>
      <c r="D479" t="s">
        <v>86</v>
      </c>
      <c r="E479">
        <v>2</v>
      </c>
      <c r="F479" s="8">
        <f>VLOOKUP(C479,Products!$A$2:$E$20,5,TRUE)</f>
        <v>3.5</v>
      </c>
      <c r="G479" s="8">
        <f t="shared" si="14"/>
        <v>7</v>
      </c>
      <c r="H479" s="8">
        <f>VLOOKUP(C479,Products!$A$2:$F$20,6,TRUE)</f>
        <v>0.54999999999999982</v>
      </c>
      <c r="I479" s="8">
        <f t="shared" si="15"/>
        <v>1.0999999999999996</v>
      </c>
      <c r="J479" s="42">
        <f>VLOOKUP(B479,Invoices!A:I,9,TRUE)</f>
        <v>2020</v>
      </c>
    </row>
    <row r="480" spans="1:10" x14ac:dyDescent="0.15">
      <c r="A480" t="s">
        <v>3840</v>
      </c>
      <c r="B480" t="s">
        <v>197</v>
      </c>
      <c r="C480" t="s">
        <v>96</v>
      </c>
      <c r="D480" t="s">
        <v>75</v>
      </c>
      <c r="E480">
        <v>2</v>
      </c>
      <c r="F480" s="8">
        <f>VLOOKUP(C480,Products!$A$2:$E$20,5,TRUE)</f>
        <v>79.95</v>
      </c>
      <c r="G480" s="8">
        <f t="shared" si="14"/>
        <v>159.9</v>
      </c>
      <c r="H480" s="8">
        <f>VLOOKUP(C480,Products!$A$2:$F$20,6,TRUE)</f>
        <v>27.950000000000003</v>
      </c>
      <c r="I480" s="8">
        <f t="shared" si="15"/>
        <v>55.900000000000006</v>
      </c>
      <c r="J480" s="42">
        <f>VLOOKUP(B480,Invoices!A:I,9,TRUE)</f>
        <v>2020</v>
      </c>
    </row>
    <row r="481" spans="1:10" x14ac:dyDescent="0.15">
      <c r="A481" t="s">
        <v>3841</v>
      </c>
      <c r="B481" t="s">
        <v>197</v>
      </c>
      <c r="C481" t="s">
        <v>87</v>
      </c>
      <c r="D481" t="s">
        <v>68</v>
      </c>
      <c r="E481">
        <v>3</v>
      </c>
      <c r="F481" s="8">
        <f>VLOOKUP(C481,Products!$A$2:$E$20,5,TRUE)</f>
        <v>19.95</v>
      </c>
      <c r="G481" s="8">
        <f t="shared" si="14"/>
        <v>59.849999999999994</v>
      </c>
      <c r="H481" s="8">
        <f>VLOOKUP(C481,Products!$A$2:$F$20,6,TRUE)</f>
        <v>7.4499999999999993</v>
      </c>
      <c r="I481" s="8">
        <f t="shared" si="15"/>
        <v>22.349999999999998</v>
      </c>
      <c r="J481" s="42">
        <f>VLOOKUP(B481,Invoices!A:I,9,TRUE)</f>
        <v>2020</v>
      </c>
    </row>
    <row r="482" spans="1:10" x14ac:dyDescent="0.15">
      <c r="A482" t="s">
        <v>3842</v>
      </c>
      <c r="B482" t="s">
        <v>198</v>
      </c>
      <c r="C482" t="s">
        <v>105</v>
      </c>
      <c r="D482" t="s">
        <v>81</v>
      </c>
      <c r="E482">
        <v>4</v>
      </c>
      <c r="F482" s="8">
        <f>VLOOKUP(C482,Products!$A$2:$E$20,5,TRUE)</f>
        <v>8.9499999999999993</v>
      </c>
      <c r="G482" s="8">
        <f t="shared" si="14"/>
        <v>35.799999999999997</v>
      </c>
      <c r="H482" s="8">
        <f>VLOOKUP(C482,Products!$A$2:$F$20,6,TRUE)</f>
        <v>3.1999999999999993</v>
      </c>
      <c r="I482" s="8">
        <f t="shared" si="15"/>
        <v>12.799999999999997</v>
      </c>
      <c r="J482" s="42">
        <f>VLOOKUP(B482,Invoices!A:I,9,TRUE)</f>
        <v>2020</v>
      </c>
    </row>
    <row r="483" spans="1:10" x14ac:dyDescent="0.15">
      <c r="A483" t="s">
        <v>3843</v>
      </c>
      <c r="B483" t="s">
        <v>198</v>
      </c>
      <c r="C483" t="s">
        <v>95</v>
      </c>
      <c r="D483" t="s">
        <v>73</v>
      </c>
      <c r="E483">
        <v>15</v>
      </c>
      <c r="F483" s="8">
        <f>VLOOKUP(C483,Products!$A$2:$E$20,5,TRUE)</f>
        <v>12.95</v>
      </c>
      <c r="G483" s="8">
        <f t="shared" si="14"/>
        <v>194.25</v>
      </c>
      <c r="H483" s="8">
        <f>VLOOKUP(C483,Products!$A$2:$F$20,6,TRUE)</f>
        <v>4.1999999999999993</v>
      </c>
      <c r="I483" s="8">
        <f t="shared" si="15"/>
        <v>62.999999999999986</v>
      </c>
      <c r="J483" s="42">
        <f>VLOOKUP(B483,Invoices!A:I,9,TRUE)</f>
        <v>2020</v>
      </c>
    </row>
    <row r="484" spans="1:10" x14ac:dyDescent="0.15">
      <c r="A484" t="s">
        <v>3844</v>
      </c>
      <c r="B484" t="s">
        <v>198</v>
      </c>
      <c r="C484" t="s">
        <v>90</v>
      </c>
      <c r="D484" t="s">
        <v>72</v>
      </c>
      <c r="E484">
        <v>4</v>
      </c>
      <c r="F484" s="8">
        <f>VLOOKUP(C484,Products!$A$2:$E$20,5,TRUE)</f>
        <v>8.9499999999999993</v>
      </c>
      <c r="G484" s="8">
        <f t="shared" si="14"/>
        <v>35.799999999999997</v>
      </c>
      <c r="H484" s="8">
        <f>VLOOKUP(C484,Products!$A$2:$F$20,6,TRUE)</f>
        <v>5.6999999999999993</v>
      </c>
      <c r="I484" s="8">
        <f t="shared" si="15"/>
        <v>22.799999999999997</v>
      </c>
      <c r="J484" s="42">
        <f>VLOOKUP(B484,Invoices!A:I,9,TRUE)</f>
        <v>2020</v>
      </c>
    </row>
    <row r="485" spans="1:10" x14ac:dyDescent="0.15">
      <c r="A485" t="s">
        <v>3845</v>
      </c>
      <c r="B485" t="s">
        <v>198</v>
      </c>
      <c r="C485" t="s">
        <v>101</v>
      </c>
      <c r="D485" t="s">
        <v>69</v>
      </c>
      <c r="E485">
        <v>1</v>
      </c>
      <c r="F485" s="8">
        <f>VLOOKUP(C485,Products!$A$2:$E$20,5,TRUE)</f>
        <v>129.94999999999999</v>
      </c>
      <c r="G485" s="8">
        <f t="shared" si="14"/>
        <v>129.94999999999999</v>
      </c>
      <c r="H485" s="8">
        <f>VLOOKUP(C485,Products!$A$2:$F$20,6,TRUE)</f>
        <v>40.449999999999989</v>
      </c>
      <c r="I485" s="8">
        <f t="shared" si="15"/>
        <v>40.449999999999989</v>
      </c>
      <c r="J485" s="42">
        <f>VLOOKUP(B485,Invoices!A:I,9,TRUE)</f>
        <v>2020</v>
      </c>
    </row>
    <row r="486" spans="1:10" x14ac:dyDescent="0.15">
      <c r="A486" t="s">
        <v>3846</v>
      </c>
      <c r="B486" t="s">
        <v>199</v>
      </c>
      <c r="C486" t="s">
        <v>94</v>
      </c>
      <c r="D486" t="s">
        <v>86</v>
      </c>
      <c r="E486">
        <v>1</v>
      </c>
      <c r="F486" s="8">
        <f>VLOOKUP(C486,Products!$A$2:$E$20,5,TRUE)</f>
        <v>3.5</v>
      </c>
      <c r="G486" s="8">
        <f t="shared" si="14"/>
        <v>3.5</v>
      </c>
      <c r="H486" s="8">
        <f>VLOOKUP(C486,Products!$A$2:$F$20,6,TRUE)</f>
        <v>0.54999999999999982</v>
      </c>
      <c r="I486" s="8">
        <f t="shared" si="15"/>
        <v>0.54999999999999982</v>
      </c>
      <c r="J486" s="42">
        <f>VLOOKUP(B486,Invoices!A:I,9,TRUE)</f>
        <v>2020</v>
      </c>
    </row>
    <row r="487" spans="1:10" x14ac:dyDescent="0.15">
      <c r="A487" t="s">
        <v>3847</v>
      </c>
      <c r="B487" t="s">
        <v>199</v>
      </c>
      <c r="C487" t="s">
        <v>103</v>
      </c>
      <c r="D487" t="s">
        <v>77</v>
      </c>
      <c r="E487">
        <v>7</v>
      </c>
      <c r="F487" s="8">
        <f>VLOOKUP(C487,Products!$A$2:$E$20,5,TRUE)</f>
        <v>8.9499999999999993</v>
      </c>
      <c r="G487" s="8">
        <f t="shared" si="14"/>
        <v>62.649999999999991</v>
      </c>
      <c r="H487" s="8">
        <f>VLOOKUP(C487,Products!$A$2:$F$20,6,TRUE)</f>
        <v>3.1999999999999993</v>
      </c>
      <c r="I487" s="8">
        <f t="shared" si="15"/>
        <v>22.399999999999995</v>
      </c>
      <c r="J487" s="42">
        <f>VLOOKUP(B487,Invoices!A:I,9,TRUE)</f>
        <v>2020</v>
      </c>
    </row>
    <row r="488" spans="1:10" x14ac:dyDescent="0.15">
      <c r="A488" t="s">
        <v>3848</v>
      </c>
      <c r="B488" t="s">
        <v>199</v>
      </c>
      <c r="C488" t="s">
        <v>92</v>
      </c>
      <c r="D488" t="s">
        <v>82</v>
      </c>
      <c r="E488">
        <v>6</v>
      </c>
      <c r="F488" s="8">
        <f>VLOOKUP(C488,Products!$A$2:$E$20,5,TRUE)</f>
        <v>19.95</v>
      </c>
      <c r="G488" s="8">
        <f t="shared" si="14"/>
        <v>119.69999999999999</v>
      </c>
      <c r="H488" s="8">
        <f>VLOOKUP(C488,Products!$A$2:$F$20,6,TRUE)</f>
        <v>7.4499999999999993</v>
      </c>
      <c r="I488" s="8">
        <f t="shared" si="15"/>
        <v>44.699999999999996</v>
      </c>
      <c r="J488" s="42">
        <f>VLOOKUP(B488,Invoices!A:I,9,TRUE)</f>
        <v>2020</v>
      </c>
    </row>
    <row r="489" spans="1:10" x14ac:dyDescent="0.15">
      <c r="A489" t="s">
        <v>3849</v>
      </c>
      <c r="B489" t="s">
        <v>200</v>
      </c>
      <c r="C489" t="s">
        <v>87</v>
      </c>
      <c r="D489" t="s">
        <v>68</v>
      </c>
      <c r="E489">
        <v>2</v>
      </c>
      <c r="F489" s="8">
        <f>VLOOKUP(C489,Products!$A$2:$E$20,5,TRUE)</f>
        <v>19.95</v>
      </c>
      <c r="G489" s="8">
        <f t="shared" si="14"/>
        <v>39.9</v>
      </c>
      <c r="H489" s="8">
        <f>VLOOKUP(C489,Products!$A$2:$F$20,6,TRUE)</f>
        <v>7.4499999999999993</v>
      </c>
      <c r="I489" s="8">
        <f t="shared" si="15"/>
        <v>14.899999999999999</v>
      </c>
      <c r="J489" s="42">
        <f>VLOOKUP(B489,Invoices!A:I,9,TRUE)</f>
        <v>2020</v>
      </c>
    </row>
    <row r="490" spans="1:10" x14ac:dyDescent="0.15">
      <c r="A490" t="s">
        <v>3850</v>
      </c>
      <c r="B490" t="s">
        <v>201</v>
      </c>
      <c r="C490" t="s">
        <v>87</v>
      </c>
      <c r="D490" t="s">
        <v>68</v>
      </c>
      <c r="E490">
        <v>2</v>
      </c>
      <c r="F490" s="8">
        <f>VLOOKUP(C490,Products!$A$2:$E$20,5,TRUE)</f>
        <v>19.95</v>
      </c>
      <c r="G490" s="8">
        <f t="shared" si="14"/>
        <v>39.9</v>
      </c>
      <c r="H490" s="8">
        <f>VLOOKUP(C490,Products!$A$2:$F$20,6,TRUE)</f>
        <v>7.4499999999999993</v>
      </c>
      <c r="I490" s="8">
        <f t="shared" si="15"/>
        <v>14.899999999999999</v>
      </c>
      <c r="J490" s="42">
        <f>VLOOKUP(B490,Invoices!A:I,9,TRUE)</f>
        <v>2020</v>
      </c>
    </row>
    <row r="491" spans="1:10" x14ac:dyDescent="0.15">
      <c r="A491" t="s">
        <v>3851</v>
      </c>
      <c r="B491" t="s">
        <v>201</v>
      </c>
      <c r="C491" t="s">
        <v>98</v>
      </c>
      <c r="D491" t="s">
        <v>79</v>
      </c>
      <c r="E491">
        <v>3</v>
      </c>
      <c r="F491" s="8">
        <f>VLOOKUP(C491,Products!$A$2:$E$20,5,TRUE)</f>
        <v>14.95</v>
      </c>
      <c r="G491" s="8">
        <f t="shared" si="14"/>
        <v>44.849999999999994</v>
      </c>
      <c r="H491" s="8">
        <f>VLOOKUP(C491,Products!$A$2:$F$20,6,TRUE)</f>
        <v>3.0499999999999989</v>
      </c>
      <c r="I491" s="8">
        <f t="shared" si="15"/>
        <v>9.1499999999999968</v>
      </c>
      <c r="J491" s="42">
        <f>VLOOKUP(B491,Invoices!A:I,9,TRUE)</f>
        <v>2020</v>
      </c>
    </row>
    <row r="492" spans="1:10" x14ac:dyDescent="0.15">
      <c r="A492" t="s">
        <v>3852</v>
      </c>
      <c r="B492" t="s">
        <v>201</v>
      </c>
      <c r="C492" t="s">
        <v>91</v>
      </c>
      <c r="D492" t="s">
        <v>70</v>
      </c>
      <c r="E492">
        <v>5</v>
      </c>
      <c r="F492" s="8">
        <f>VLOOKUP(C492,Products!$A$2:$E$20,5,TRUE)</f>
        <v>49.95</v>
      </c>
      <c r="G492" s="8">
        <f t="shared" si="14"/>
        <v>249.75</v>
      </c>
      <c r="H492" s="8">
        <f>VLOOKUP(C492,Products!$A$2:$F$20,6,TRUE)</f>
        <v>21.200000000000003</v>
      </c>
      <c r="I492" s="8">
        <f t="shared" si="15"/>
        <v>106.00000000000001</v>
      </c>
      <c r="J492" s="42">
        <f>VLOOKUP(B492,Invoices!A:I,9,TRUE)</f>
        <v>2020</v>
      </c>
    </row>
    <row r="493" spans="1:10" x14ac:dyDescent="0.15">
      <c r="A493" t="s">
        <v>3853</v>
      </c>
      <c r="B493" t="s">
        <v>201</v>
      </c>
      <c r="C493" t="s">
        <v>99</v>
      </c>
      <c r="D493" t="s">
        <v>84</v>
      </c>
      <c r="E493">
        <v>1</v>
      </c>
      <c r="F493" s="8">
        <f>VLOOKUP(C493,Products!$A$2:$E$20,5,TRUE)</f>
        <v>3.5</v>
      </c>
      <c r="G493" s="8">
        <f t="shared" si="14"/>
        <v>3.5</v>
      </c>
      <c r="H493" s="8">
        <f>VLOOKUP(C493,Products!$A$2:$F$20,6,TRUE)</f>
        <v>0.54999999999999982</v>
      </c>
      <c r="I493" s="8">
        <f t="shared" si="15"/>
        <v>0.54999999999999982</v>
      </c>
      <c r="J493" s="42">
        <f>VLOOKUP(B493,Invoices!A:I,9,TRUE)</f>
        <v>2020</v>
      </c>
    </row>
    <row r="494" spans="1:10" x14ac:dyDescent="0.15">
      <c r="A494" t="s">
        <v>3854</v>
      </c>
      <c r="B494" t="s">
        <v>201</v>
      </c>
      <c r="C494" t="s">
        <v>96</v>
      </c>
      <c r="D494" t="s">
        <v>75</v>
      </c>
      <c r="E494">
        <v>1</v>
      </c>
      <c r="F494" s="8">
        <f>VLOOKUP(C494,Products!$A$2:$E$20,5,TRUE)</f>
        <v>79.95</v>
      </c>
      <c r="G494" s="8">
        <f t="shared" si="14"/>
        <v>79.95</v>
      </c>
      <c r="H494" s="8">
        <f>VLOOKUP(C494,Products!$A$2:$F$20,6,TRUE)</f>
        <v>27.950000000000003</v>
      </c>
      <c r="I494" s="8">
        <f t="shared" si="15"/>
        <v>27.950000000000003</v>
      </c>
      <c r="J494" s="42">
        <f>VLOOKUP(B494,Invoices!A:I,9,TRUE)</f>
        <v>2020</v>
      </c>
    </row>
    <row r="495" spans="1:10" x14ac:dyDescent="0.15">
      <c r="A495" t="s">
        <v>3855</v>
      </c>
      <c r="B495" t="s">
        <v>201</v>
      </c>
      <c r="C495" t="s">
        <v>101</v>
      </c>
      <c r="D495" t="s">
        <v>69</v>
      </c>
      <c r="E495">
        <v>4</v>
      </c>
      <c r="F495" s="8">
        <f>VLOOKUP(C495,Products!$A$2:$E$20,5,TRUE)</f>
        <v>129.94999999999999</v>
      </c>
      <c r="G495" s="8">
        <f t="shared" si="14"/>
        <v>519.79999999999995</v>
      </c>
      <c r="H495" s="8">
        <f>VLOOKUP(C495,Products!$A$2:$F$20,6,TRUE)</f>
        <v>40.449999999999989</v>
      </c>
      <c r="I495" s="8">
        <f t="shared" si="15"/>
        <v>161.79999999999995</v>
      </c>
      <c r="J495" s="42">
        <f>VLOOKUP(B495,Invoices!A:I,9,TRUE)</f>
        <v>2020</v>
      </c>
    </row>
    <row r="496" spans="1:10" x14ac:dyDescent="0.15">
      <c r="A496" t="s">
        <v>3856</v>
      </c>
      <c r="B496" t="s">
        <v>201</v>
      </c>
      <c r="C496" t="s">
        <v>92</v>
      </c>
      <c r="D496" t="s">
        <v>82</v>
      </c>
      <c r="E496">
        <v>1</v>
      </c>
      <c r="F496" s="8">
        <f>VLOOKUP(C496,Products!$A$2:$E$20,5,TRUE)</f>
        <v>19.95</v>
      </c>
      <c r="G496" s="8">
        <f t="shared" si="14"/>
        <v>19.95</v>
      </c>
      <c r="H496" s="8">
        <f>VLOOKUP(C496,Products!$A$2:$F$20,6,TRUE)</f>
        <v>7.4499999999999993</v>
      </c>
      <c r="I496" s="8">
        <f t="shared" si="15"/>
        <v>7.4499999999999993</v>
      </c>
      <c r="J496" s="42">
        <f>VLOOKUP(B496,Invoices!A:I,9,TRUE)</f>
        <v>2020</v>
      </c>
    </row>
    <row r="497" spans="1:10" x14ac:dyDescent="0.15">
      <c r="A497" t="s">
        <v>3857</v>
      </c>
      <c r="B497" t="s">
        <v>201</v>
      </c>
      <c r="C497" t="s">
        <v>88</v>
      </c>
      <c r="D497" t="s">
        <v>85</v>
      </c>
      <c r="E497">
        <v>2</v>
      </c>
      <c r="F497" s="8">
        <f>VLOOKUP(C497,Products!$A$2:$E$20,5,TRUE)</f>
        <v>8.9499999999999993</v>
      </c>
      <c r="G497" s="8">
        <f t="shared" si="14"/>
        <v>17.899999999999999</v>
      </c>
      <c r="H497" s="8">
        <f>VLOOKUP(C497,Products!$A$2:$F$20,6,TRUE)</f>
        <v>5.6999999999999993</v>
      </c>
      <c r="I497" s="8">
        <f t="shared" si="15"/>
        <v>11.399999999999999</v>
      </c>
      <c r="J497" s="42">
        <f>VLOOKUP(B497,Invoices!A:I,9,TRUE)</f>
        <v>2020</v>
      </c>
    </row>
    <row r="498" spans="1:10" x14ac:dyDescent="0.15">
      <c r="A498" t="s">
        <v>3858</v>
      </c>
      <c r="B498" t="s">
        <v>201</v>
      </c>
      <c r="C498" t="s">
        <v>104</v>
      </c>
      <c r="D498" t="s">
        <v>71</v>
      </c>
      <c r="E498">
        <v>6</v>
      </c>
      <c r="F498" s="8">
        <f>VLOOKUP(C498,Products!$A$2:$E$20,5,TRUE)</f>
        <v>2.95</v>
      </c>
      <c r="G498" s="8">
        <f t="shared" si="14"/>
        <v>17.700000000000003</v>
      </c>
      <c r="H498" s="8">
        <f>VLOOKUP(C498,Products!$A$2:$F$20,6,TRUE)</f>
        <v>1.1500000000000001</v>
      </c>
      <c r="I498" s="8">
        <f t="shared" si="15"/>
        <v>6.9</v>
      </c>
      <c r="J498" s="42">
        <f>VLOOKUP(B498,Invoices!A:I,9,TRUE)</f>
        <v>2020</v>
      </c>
    </row>
    <row r="499" spans="1:10" x14ac:dyDescent="0.15">
      <c r="A499" t="s">
        <v>3859</v>
      </c>
      <c r="B499" t="s">
        <v>201</v>
      </c>
      <c r="C499" t="s">
        <v>90</v>
      </c>
      <c r="D499" t="s">
        <v>72</v>
      </c>
      <c r="E499">
        <v>2</v>
      </c>
      <c r="F499" s="8">
        <f>VLOOKUP(C499,Products!$A$2:$E$20,5,TRUE)</f>
        <v>8.9499999999999993</v>
      </c>
      <c r="G499" s="8">
        <f t="shared" si="14"/>
        <v>17.899999999999999</v>
      </c>
      <c r="H499" s="8">
        <f>VLOOKUP(C499,Products!$A$2:$F$20,6,TRUE)</f>
        <v>5.6999999999999993</v>
      </c>
      <c r="I499" s="8">
        <f t="shared" si="15"/>
        <v>11.399999999999999</v>
      </c>
      <c r="J499" s="42">
        <f>VLOOKUP(B499,Invoices!A:I,9,TRUE)</f>
        <v>2020</v>
      </c>
    </row>
    <row r="500" spans="1:10" x14ac:dyDescent="0.15">
      <c r="A500" t="s">
        <v>3860</v>
      </c>
      <c r="B500" t="s">
        <v>201</v>
      </c>
      <c r="C500" t="s">
        <v>102</v>
      </c>
      <c r="D500" t="s">
        <v>83</v>
      </c>
      <c r="E500">
        <v>1</v>
      </c>
      <c r="F500" s="8">
        <f>VLOOKUP(C500,Products!$A$2:$E$20,5,TRUE)</f>
        <v>29.95</v>
      </c>
      <c r="G500" s="8">
        <f t="shared" si="14"/>
        <v>29.95</v>
      </c>
      <c r="H500" s="8">
        <f>VLOOKUP(C500,Products!$A$2:$F$20,6,TRUE)</f>
        <v>15</v>
      </c>
      <c r="I500" s="8">
        <f t="shared" si="15"/>
        <v>15</v>
      </c>
      <c r="J500" s="42">
        <f>VLOOKUP(B500,Invoices!A:I,9,TRUE)</f>
        <v>2020</v>
      </c>
    </row>
    <row r="501" spans="1:10" x14ac:dyDescent="0.15">
      <c r="A501" t="s">
        <v>3861</v>
      </c>
      <c r="B501" t="s">
        <v>201</v>
      </c>
      <c r="C501" t="s">
        <v>93</v>
      </c>
      <c r="D501" t="s">
        <v>76</v>
      </c>
      <c r="E501">
        <v>7</v>
      </c>
      <c r="F501" s="8">
        <f>VLOOKUP(C501,Products!$A$2:$E$20,5,TRUE)</f>
        <v>9.9499999999999993</v>
      </c>
      <c r="G501" s="8">
        <f t="shared" si="14"/>
        <v>69.649999999999991</v>
      </c>
      <c r="H501" s="8">
        <f>VLOOKUP(C501,Products!$A$2:$F$20,6,TRUE)</f>
        <v>1.9499999999999993</v>
      </c>
      <c r="I501" s="8">
        <f t="shared" si="15"/>
        <v>13.649999999999995</v>
      </c>
      <c r="J501" s="42">
        <f>VLOOKUP(B501,Invoices!A:I,9,TRUE)</f>
        <v>2020</v>
      </c>
    </row>
    <row r="502" spans="1:10" x14ac:dyDescent="0.15">
      <c r="A502" t="s">
        <v>3862</v>
      </c>
      <c r="B502" t="s">
        <v>201</v>
      </c>
      <c r="C502" t="s">
        <v>105</v>
      </c>
      <c r="D502" t="s">
        <v>81</v>
      </c>
      <c r="E502">
        <v>1</v>
      </c>
      <c r="F502" s="8">
        <f>VLOOKUP(C502,Products!$A$2:$E$20,5,TRUE)</f>
        <v>8.9499999999999993</v>
      </c>
      <c r="G502" s="8">
        <f t="shared" si="14"/>
        <v>8.9499999999999993</v>
      </c>
      <c r="H502" s="8">
        <f>VLOOKUP(C502,Products!$A$2:$F$20,6,TRUE)</f>
        <v>3.1999999999999993</v>
      </c>
      <c r="I502" s="8">
        <f t="shared" si="15"/>
        <v>3.1999999999999993</v>
      </c>
      <c r="J502" s="42">
        <f>VLOOKUP(B502,Invoices!A:I,9,TRUE)</f>
        <v>2020</v>
      </c>
    </row>
    <row r="503" spans="1:10" x14ac:dyDescent="0.15">
      <c r="A503" t="s">
        <v>3863</v>
      </c>
      <c r="B503" t="s">
        <v>201</v>
      </c>
      <c r="C503" t="s">
        <v>100</v>
      </c>
      <c r="D503" t="s">
        <v>78</v>
      </c>
      <c r="E503">
        <v>1</v>
      </c>
      <c r="F503" s="8">
        <f>VLOOKUP(C503,Products!$A$2:$E$20,5,TRUE)</f>
        <v>49.95</v>
      </c>
      <c r="G503" s="8">
        <f t="shared" si="14"/>
        <v>49.95</v>
      </c>
      <c r="H503" s="8">
        <f>VLOOKUP(C503,Products!$A$2:$F$20,6,TRUE)</f>
        <v>19.950000000000003</v>
      </c>
      <c r="I503" s="8">
        <f t="shared" si="15"/>
        <v>19.950000000000003</v>
      </c>
      <c r="J503" s="42">
        <f>VLOOKUP(B503,Invoices!A:I,9,TRUE)</f>
        <v>2020</v>
      </c>
    </row>
    <row r="504" spans="1:10" x14ac:dyDescent="0.15">
      <c r="A504" t="s">
        <v>3864</v>
      </c>
      <c r="B504" t="s">
        <v>201</v>
      </c>
      <c r="C504" t="s">
        <v>94</v>
      </c>
      <c r="D504" t="s">
        <v>86</v>
      </c>
      <c r="E504">
        <v>1</v>
      </c>
      <c r="F504" s="8">
        <f>VLOOKUP(C504,Products!$A$2:$E$20,5,TRUE)</f>
        <v>3.5</v>
      </c>
      <c r="G504" s="8">
        <f t="shared" si="14"/>
        <v>3.5</v>
      </c>
      <c r="H504" s="8">
        <f>VLOOKUP(C504,Products!$A$2:$F$20,6,TRUE)</f>
        <v>0.54999999999999982</v>
      </c>
      <c r="I504" s="8">
        <f t="shared" si="15"/>
        <v>0.54999999999999982</v>
      </c>
      <c r="J504" s="42">
        <f>VLOOKUP(B504,Invoices!A:I,9,TRUE)</f>
        <v>2020</v>
      </c>
    </row>
    <row r="505" spans="1:10" x14ac:dyDescent="0.15">
      <c r="A505" t="s">
        <v>3865</v>
      </c>
      <c r="B505" t="s">
        <v>201</v>
      </c>
      <c r="C505" t="s">
        <v>89</v>
      </c>
      <c r="D505" t="s">
        <v>80</v>
      </c>
      <c r="E505">
        <v>1</v>
      </c>
      <c r="F505" s="8">
        <f>VLOOKUP(C505,Products!$A$2:$E$20,5,TRUE)</f>
        <v>15.95</v>
      </c>
      <c r="G505" s="8">
        <f t="shared" si="14"/>
        <v>15.95</v>
      </c>
      <c r="H505" s="8">
        <f>VLOOKUP(C505,Products!$A$2:$F$20,6,TRUE)</f>
        <v>6</v>
      </c>
      <c r="I505" s="8">
        <f t="shared" si="15"/>
        <v>6</v>
      </c>
      <c r="J505" s="42">
        <f>VLOOKUP(B505,Invoices!A:I,9,TRUE)</f>
        <v>2020</v>
      </c>
    </row>
    <row r="506" spans="1:10" x14ac:dyDescent="0.15">
      <c r="A506" t="s">
        <v>3866</v>
      </c>
      <c r="B506" t="s">
        <v>201</v>
      </c>
      <c r="C506" t="s">
        <v>95</v>
      </c>
      <c r="D506" t="s">
        <v>73</v>
      </c>
      <c r="E506">
        <v>30</v>
      </c>
      <c r="F506" s="8">
        <f>VLOOKUP(C506,Products!$A$2:$E$20,5,TRUE)</f>
        <v>12.95</v>
      </c>
      <c r="G506" s="8">
        <f t="shared" si="14"/>
        <v>388.5</v>
      </c>
      <c r="H506" s="8">
        <f>VLOOKUP(C506,Products!$A$2:$F$20,6,TRUE)</f>
        <v>4.1999999999999993</v>
      </c>
      <c r="I506" s="8">
        <f t="shared" si="15"/>
        <v>125.99999999999997</v>
      </c>
      <c r="J506" s="42">
        <f>VLOOKUP(B506,Invoices!A:I,9,TRUE)</f>
        <v>2020</v>
      </c>
    </row>
    <row r="507" spans="1:10" x14ac:dyDescent="0.15">
      <c r="A507" t="s">
        <v>3867</v>
      </c>
      <c r="B507" t="s">
        <v>201</v>
      </c>
      <c r="C507" t="s">
        <v>97</v>
      </c>
      <c r="D507" t="s">
        <v>74</v>
      </c>
      <c r="E507">
        <v>1</v>
      </c>
      <c r="F507" s="8">
        <f>VLOOKUP(C507,Products!$A$2:$E$20,5,TRUE)</f>
        <v>1.5</v>
      </c>
      <c r="G507" s="8">
        <f t="shared" si="14"/>
        <v>1.5</v>
      </c>
      <c r="H507" s="8">
        <f>VLOOKUP(C507,Products!$A$2:$F$20,6,TRUE)</f>
        <v>0.5</v>
      </c>
      <c r="I507" s="8">
        <f t="shared" si="15"/>
        <v>0.5</v>
      </c>
      <c r="J507" s="42">
        <f>VLOOKUP(B507,Invoices!A:I,9,TRUE)</f>
        <v>2020</v>
      </c>
    </row>
    <row r="508" spans="1:10" x14ac:dyDescent="0.15">
      <c r="A508" t="s">
        <v>3868</v>
      </c>
      <c r="B508" t="s">
        <v>201</v>
      </c>
      <c r="C508" t="s">
        <v>103</v>
      </c>
      <c r="D508" t="s">
        <v>77</v>
      </c>
      <c r="E508">
        <v>4</v>
      </c>
      <c r="F508" s="8">
        <f>VLOOKUP(C508,Products!$A$2:$E$20,5,TRUE)</f>
        <v>8.9499999999999993</v>
      </c>
      <c r="G508" s="8">
        <f t="shared" si="14"/>
        <v>35.799999999999997</v>
      </c>
      <c r="H508" s="8">
        <f>VLOOKUP(C508,Products!$A$2:$F$20,6,TRUE)</f>
        <v>3.1999999999999993</v>
      </c>
      <c r="I508" s="8">
        <f t="shared" si="15"/>
        <v>12.799999999999997</v>
      </c>
      <c r="J508" s="42">
        <f>VLOOKUP(B508,Invoices!A:I,9,TRUE)</f>
        <v>2020</v>
      </c>
    </row>
    <row r="509" spans="1:10" x14ac:dyDescent="0.15">
      <c r="A509" t="s">
        <v>3869</v>
      </c>
      <c r="B509" t="s">
        <v>202</v>
      </c>
      <c r="C509" t="s">
        <v>90</v>
      </c>
      <c r="D509" t="s">
        <v>72</v>
      </c>
      <c r="E509">
        <v>1</v>
      </c>
      <c r="F509" s="8">
        <f>VLOOKUP(C509,Products!$A$2:$E$20,5,TRUE)</f>
        <v>8.9499999999999993</v>
      </c>
      <c r="G509" s="8">
        <f t="shared" si="14"/>
        <v>8.9499999999999993</v>
      </c>
      <c r="H509" s="8">
        <f>VLOOKUP(C509,Products!$A$2:$F$20,6,TRUE)</f>
        <v>5.6999999999999993</v>
      </c>
      <c r="I509" s="8">
        <f t="shared" si="15"/>
        <v>5.6999999999999993</v>
      </c>
      <c r="J509" s="42">
        <f>VLOOKUP(B509,Invoices!A:I,9,TRUE)</f>
        <v>2020</v>
      </c>
    </row>
    <row r="510" spans="1:10" x14ac:dyDescent="0.15">
      <c r="A510" t="s">
        <v>3870</v>
      </c>
      <c r="B510" t="s">
        <v>202</v>
      </c>
      <c r="C510" t="s">
        <v>96</v>
      </c>
      <c r="D510" t="s">
        <v>75</v>
      </c>
      <c r="E510">
        <v>2</v>
      </c>
      <c r="F510" s="8">
        <f>VLOOKUP(C510,Products!$A$2:$E$20,5,TRUE)</f>
        <v>79.95</v>
      </c>
      <c r="G510" s="8">
        <f t="shared" si="14"/>
        <v>159.9</v>
      </c>
      <c r="H510" s="8">
        <f>VLOOKUP(C510,Products!$A$2:$F$20,6,TRUE)</f>
        <v>27.950000000000003</v>
      </c>
      <c r="I510" s="8">
        <f t="shared" si="15"/>
        <v>55.900000000000006</v>
      </c>
      <c r="J510" s="42">
        <f>VLOOKUP(B510,Invoices!A:I,9,TRUE)</f>
        <v>2020</v>
      </c>
    </row>
    <row r="511" spans="1:10" x14ac:dyDescent="0.15">
      <c r="A511" t="s">
        <v>3871</v>
      </c>
      <c r="B511" t="s">
        <v>203</v>
      </c>
      <c r="C511" t="s">
        <v>105</v>
      </c>
      <c r="D511" t="s">
        <v>81</v>
      </c>
      <c r="E511">
        <v>2</v>
      </c>
      <c r="F511" s="8">
        <f>VLOOKUP(C511,Products!$A$2:$E$20,5,TRUE)</f>
        <v>8.9499999999999993</v>
      </c>
      <c r="G511" s="8">
        <f t="shared" si="14"/>
        <v>17.899999999999999</v>
      </c>
      <c r="H511" s="8">
        <f>VLOOKUP(C511,Products!$A$2:$F$20,6,TRUE)</f>
        <v>3.1999999999999993</v>
      </c>
      <c r="I511" s="8">
        <f t="shared" si="15"/>
        <v>6.3999999999999986</v>
      </c>
      <c r="J511" s="42">
        <f>VLOOKUP(B511,Invoices!A:I,9,TRUE)</f>
        <v>2020</v>
      </c>
    </row>
    <row r="512" spans="1:10" x14ac:dyDescent="0.15">
      <c r="A512" t="s">
        <v>3872</v>
      </c>
      <c r="B512" t="s">
        <v>204</v>
      </c>
      <c r="C512" t="s">
        <v>97</v>
      </c>
      <c r="D512" t="s">
        <v>74</v>
      </c>
      <c r="E512">
        <v>2</v>
      </c>
      <c r="F512" s="8">
        <f>VLOOKUP(C512,Products!$A$2:$E$20,5,TRUE)</f>
        <v>1.5</v>
      </c>
      <c r="G512" s="8">
        <f t="shared" si="14"/>
        <v>3</v>
      </c>
      <c r="H512" s="8">
        <f>VLOOKUP(C512,Products!$A$2:$F$20,6,TRUE)</f>
        <v>0.5</v>
      </c>
      <c r="I512" s="8">
        <f t="shared" si="15"/>
        <v>1</v>
      </c>
      <c r="J512" s="42">
        <f>VLOOKUP(B512,Invoices!A:I,9,TRUE)</f>
        <v>2020</v>
      </c>
    </row>
    <row r="513" spans="1:10" x14ac:dyDescent="0.15">
      <c r="A513" t="s">
        <v>3873</v>
      </c>
      <c r="B513" t="s">
        <v>204</v>
      </c>
      <c r="C513" t="s">
        <v>90</v>
      </c>
      <c r="D513" t="s">
        <v>72</v>
      </c>
      <c r="E513">
        <v>1</v>
      </c>
      <c r="F513" s="8">
        <f>VLOOKUP(C513,Products!$A$2:$E$20,5,TRUE)</f>
        <v>8.9499999999999993</v>
      </c>
      <c r="G513" s="8">
        <f t="shared" si="14"/>
        <v>8.9499999999999993</v>
      </c>
      <c r="H513" s="8">
        <f>VLOOKUP(C513,Products!$A$2:$F$20,6,TRUE)</f>
        <v>5.6999999999999993</v>
      </c>
      <c r="I513" s="8">
        <f t="shared" si="15"/>
        <v>5.6999999999999993</v>
      </c>
      <c r="J513" s="42">
        <f>VLOOKUP(B513,Invoices!A:I,9,TRUE)</f>
        <v>2020</v>
      </c>
    </row>
    <row r="514" spans="1:10" x14ac:dyDescent="0.15">
      <c r="A514" t="s">
        <v>3874</v>
      </c>
      <c r="B514" t="s">
        <v>204</v>
      </c>
      <c r="C514" t="s">
        <v>95</v>
      </c>
      <c r="D514" t="s">
        <v>73</v>
      </c>
      <c r="E514">
        <v>1</v>
      </c>
      <c r="F514" s="8">
        <f>VLOOKUP(C514,Products!$A$2:$E$20,5,TRUE)</f>
        <v>12.95</v>
      </c>
      <c r="G514" s="8">
        <f t="shared" si="14"/>
        <v>12.95</v>
      </c>
      <c r="H514" s="8">
        <f>VLOOKUP(C514,Products!$A$2:$F$20,6,TRUE)</f>
        <v>4.1999999999999993</v>
      </c>
      <c r="I514" s="8">
        <f t="shared" si="15"/>
        <v>4.1999999999999993</v>
      </c>
      <c r="J514" s="42">
        <f>VLOOKUP(B514,Invoices!A:I,9,TRUE)</f>
        <v>2020</v>
      </c>
    </row>
    <row r="515" spans="1:10" x14ac:dyDescent="0.15">
      <c r="A515" t="s">
        <v>3875</v>
      </c>
      <c r="B515" t="s">
        <v>204</v>
      </c>
      <c r="C515" t="s">
        <v>87</v>
      </c>
      <c r="D515" t="s">
        <v>68</v>
      </c>
      <c r="E515">
        <v>2</v>
      </c>
      <c r="F515" s="8">
        <f>VLOOKUP(C515,Products!$A$2:$E$20,5,TRUE)</f>
        <v>19.95</v>
      </c>
      <c r="G515" s="8">
        <f t="shared" ref="G515:G578" si="16">F515*E515</f>
        <v>39.9</v>
      </c>
      <c r="H515" s="8">
        <f>VLOOKUP(C515,Products!$A$2:$F$20,6,TRUE)</f>
        <v>7.4499999999999993</v>
      </c>
      <c r="I515" s="8">
        <f t="shared" ref="I515:I578" si="17">H515*E515</f>
        <v>14.899999999999999</v>
      </c>
      <c r="J515" s="42">
        <f>VLOOKUP(B515,Invoices!A:I,9,TRUE)</f>
        <v>2020</v>
      </c>
    </row>
    <row r="516" spans="1:10" x14ac:dyDescent="0.15">
      <c r="A516" t="s">
        <v>3876</v>
      </c>
      <c r="B516" t="s">
        <v>204</v>
      </c>
      <c r="C516" t="s">
        <v>103</v>
      </c>
      <c r="D516" t="s">
        <v>77</v>
      </c>
      <c r="E516">
        <v>1</v>
      </c>
      <c r="F516" s="8">
        <f>VLOOKUP(C516,Products!$A$2:$E$20,5,TRUE)</f>
        <v>8.9499999999999993</v>
      </c>
      <c r="G516" s="8">
        <f t="shared" si="16"/>
        <v>8.9499999999999993</v>
      </c>
      <c r="H516" s="8">
        <f>VLOOKUP(C516,Products!$A$2:$F$20,6,TRUE)</f>
        <v>3.1999999999999993</v>
      </c>
      <c r="I516" s="8">
        <f t="shared" si="17"/>
        <v>3.1999999999999993</v>
      </c>
      <c r="J516" s="42">
        <f>VLOOKUP(B516,Invoices!A:I,9,TRUE)</f>
        <v>2020</v>
      </c>
    </row>
    <row r="517" spans="1:10" x14ac:dyDescent="0.15">
      <c r="A517" t="s">
        <v>3877</v>
      </c>
      <c r="B517" t="s">
        <v>204</v>
      </c>
      <c r="C517" t="s">
        <v>105</v>
      </c>
      <c r="D517" t="s">
        <v>81</v>
      </c>
      <c r="E517">
        <v>24</v>
      </c>
      <c r="F517" s="8">
        <f>VLOOKUP(C517,Products!$A$2:$E$20,5,TRUE)</f>
        <v>8.9499999999999993</v>
      </c>
      <c r="G517" s="8">
        <f t="shared" si="16"/>
        <v>214.79999999999998</v>
      </c>
      <c r="H517" s="8">
        <f>VLOOKUP(C517,Products!$A$2:$F$20,6,TRUE)</f>
        <v>3.1999999999999993</v>
      </c>
      <c r="I517" s="8">
        <f t="shared" si="17"/>
        <v>76.799999999999983</v>
      </c>
      <c r="J517" s="42">
        <f>VLOOKUP(B517,Invoices!A:I,9,TRUE)</f>
        <v>2020</v>
      </c>
    </row>
    <row r="518" spans="1:10" x14ac:dyDescent="0.15">
      <c r="A518" t="s">
        <v>3878</v>
      </c>
      <c r="B518" t="s">
        <v>204</v>
      </c>
      <c r="C518" t="s">
        <v>100</v>
      </c>
      <c r="D518" t="s">
        <v>78</v>
      </c>
      <c r="E518">
        <v>10</v>
      </c>
      <c r="F518" s="8">
        <f>VLOOKUP(C518,Products!$A$2:$E$20,5,TRUE)</f>
        <v>49.95</v>
      </c>
      <c r="G518" s="8">
        <f t="shared" si="16"/>
        <v>499.5</v>
      </c>
      <c r="H518" s="8">
        <f>VLOOKUP(C518,Products!$A$2:$F$20,6,TRUE)</f>
        <v>19.950000000000003</v>
      </c>
      <c r="I518" s="8">
        <f t="shared" si="17"/>
        <v>199.50000000000003</v>
      </c>
      <c r="J518" s="42">
        <f>VLOOKUP(B518,Invoices!A:I,9,TRUE)</f>
        <v>2020</v>
      </c>
    </row>
    <row r="519" spans="1:10" x14ac:dyDescent="0.15">
      <c r="A519" t="s">
        <v>3879</v>
      </c>
      <c r="B519" t="s">
        <v>204</v>
      </c>
      <c r="C519" t="s">
        <v>104</v>
      </c>
      <c r="D519" t="s">
        <v>71</v>
      </c>
      <c r="E519">
        <v>8</v>
      </c>
      <c r="F519" s="8">
        <f>VLOOKUP(C519,Products!$A$2:$E$20,5,TRUE)</f>
        <v>2.95</v>
      </c>
      <c r="G519" s="8">
        <f t="shared" si="16"/>
        <v>23.6</v>
      </c>
      <c r="H519" s="8">
        <f>VLOOKUP(C519,Products!$A$2:$F$20,6,TRUE)</f>
        <v>1.1500000000000001</v>
      </c>
      <c r="I519" s="8">
        <f t="shared" si="17"/>
        <v>9.2000000000000011</v>
      </c>
      <c r="J519" s="42">
        <f>VLOOKUP(B519,Invoices!A:I,9,TRUE)</f>
        <v>2020</v>
      </c>
    </row>
    <row r="520" spans="1:10" x14ac:dyDescent="0.15">
      <c r="A520" t="s">
        <v>3880</v>
      </c>
      <c r="B520" t="s">
        <v>204</v>
      </c>
      <c r="C520" t="s">
        <v>88</v>
      </c>
      <c r="D520" t="s">
        <v>85</v>
      </c>
      <c r="E520">
        <v>3</v>
      </c>
      <c r="F520" s="8">
        <f>VLOOKUP(C520,Products!$A$2:$E$20,5,TRUE)</f>
        <v>8.9499999999999993</v>
      </c>
      <c r="G520" s="8">
        <f t="shared" si="16"/>
        <v>26.849999999999998</v>
      </c>
      <c r="H520" s="8">
        <f>VLOOKUP(C520,Products!$A$2:$F$20,6,TRUE)</f>
        <v>5.6999999999999993</v>
      </c>
      <c r="I520" s="8">
        <f t="shared" si="17"/>
        <v>17.099999999999998</v>
      </c>
      <c r="J520" s="42">
        <f>VLOOKUP(B520,Invoices!A:I,9,TRUE)</f>
        <v>2020</v>
      </c>
    </row>
    <row r="521" spans="1:10" x14ac:dyDescent="0.15">
      <c r="A521" t="s">
        <v>3881</v>
      </c>
      <c r="B521" t="s">
        <v>204</v>
      </c>
      <c r="C521" t="s">
        <v>98</v>
      </c>
      <c r="D521" t="s">
        <v>79</v>
      </c>
      <c r="E521">
        <v>24</v>
      </c>
      <c r="F521" s="8">
        <f>VLOOKUP(C521,Products!$A$2:$E$20,5,TRUE)</f>
        <v>14.95</v>
      </c>
      <c r="G521" s="8">
        <f t="shared" si="16"/>
        <v>358.79999999999995</v>
      </c>
      <c r="H521" s="8">
        <f>VLOOKUP(C521,Products!$A$2:$F$20,6,TRUE)</f>
        <v>3.0499999999999989</v>
      </c>
      <c r="I521" s="8">
        <f t="shared" si="17"/>
        <v>73.199999999999974</v>
      </c>
      <c r="J521" s="42">
        <f>VLOOKUP(B521,Invoices!A:I,9,TRUE)</f>
        <v>2020</v>
      </c>
    </row>
    <row r="522" spans="1:10" x14ac:dyDescent="0.15">
      <c r="A522" t="s">
        <v>3882</v>
      </c>
      <c r="B522" t="s">
        <v>204</v>
      </c>
      <c r="C522" t="s">
        <v>101</v>
      </c>
      <c r="D522" t="s">
        <v>69</v>
      </c>
      <c r="E522">
        <v>1</v>
      </c>
      <c r="F522" s="8">
        <f>VLOOKUP(C522,Products!$A$2:$E$20,5,TRUE)</f>
        <v>129.94999999999999</v>
      </c>
      <c r="G522" s="8">
        <f t="shared" si="16"/>
        <v>129.94999999999999</v>
      </c>
      <c r="H522" s="8">
        <f>VLOOKUP(C522,Products!$A$2:$F$20,6,TRUE)</f>
        <v>40.449999999999989</v>
      </c>
      <c r="I522" s="8">
        <f t="shared" si="17"/>
        <v>40.449999999999989</v>
      </c>
      <c r="J522" s="42">
        <f>VLOOKUP(B522,Invoices!A:I,9,TRUE)</f>
        <v>2020</v>
      </c>
    </row>
    <row r="523" spans="1:10" x14ac:dyDescent="0.15">
      <c r="A523" t="s">
        <v>3883</v>
      </c>
      <c r="B523" t="s">
        <v>204</v>
      </c>
      <c r="C523" t="s">
        <v>93</v>
      </c>
      <c r="D523" t="s">
        <v>76</v>
      </c>
      <c r="E523">
        <v>10</v>
      </c>
      <c r="F523" s="8">
        <f>VLOOKUP(C523,Products!$A$2:$E$20,5,TRUE)</f>
        <v>9.9499999999999993</v>
      </c>
      <c r="G523" s="8">
        <f t="shared" si="16"/>
        <v>99.5</v>
      </c>
      <c r="H523" s="8">
        <f>VLOOKUP(C523,Products!$A$2:$F$20,6,TRUE)</f>
        <v>1.9499999999999993</v>
      </c>
      <c r="I523" s="8">
        <f t="shared" si="17"/>
        <v>19.499999999999993</v>
      </c>
      <c r="J523" s="42">
        <f>VLOOKUP(B523,Invoices!A:I,9,TRUE)</f>
        <v>2020</v>
      </c>
    </row>
    <row r="524" spans="1:10" x14ac:dyDescent="0.15">
      <c r="A524" t="s">
        <v>3884</v>
      </c>
      <c r="B524" t="s">
        <v>204</v>
      </c>
      <c r="C524" t="s">
        <v>89</v>
      </c>
      <c r="D524" t="s">
        <v>80</v>
      </c>
      <c r="E524">
        <v>1</v>
      </c>
      <c r="F524" s="8">
        <f>VLOOKUP(C524,Products!$A$2:$E$20,5,TRUE)</f>
        <v>15.95</v>
      </c>
      <c r="G524" s="8">
        <f t="shared" si="16"/>
        <v>15.95</v>
      </c>
      <c r="H524" s="8">
        <f>VLOOKUP(C524,Products!$A$2:$F$20,6,TRUE)</f>
        <v>6</v>
      </c>
      <c r="I524" s="8">
        <f t="shared" si="17"/>
        <v>6</v>
      </c>
      <c r="J524" s="42">
        <f>VLOOKUP(B524,Invoices!A:I,9,TRUE)</f>
        <v>2020</v>
      </c>
    </row>
    <row r="525" spans="1:10" x14ac:dyDescent="0.15">
      <c r="A525" t="s">
        <v>3885</v>
      </c>
      <c r="B525" t="s">
        <v>204</v>
      </c>
      <c r="C525" t="s">
        <v>96</v>
      </c>
      <c r="D525" t="s">
        <v>75</v>
      </c>
      <c r="E525">
        <v>6</v>
      </c>
      <c r="F525" s="8">
        <f>VLOOKUP(C525,Products!$A$2:$E$20,5,TRUE)</f>
        <v>79.95</v>
      </c>
      <c r="G525" s="8">
        <f t="shared" si="16"/>
        <v>479.70000000000005</v>
      </c>
      <c r="H525" s="8">
        <f>VLOOKUP(C525,Products!$A$2:$F$20,6,TRUE)</f>
        <v>27.950000000000003</v>
      </c>
      <c r="I525" s="8">
        <f t="shared" si="17"/>
        <v>167.70000000000002</v>
      </c>
      <c r="J525" s="42">
        <f>VLOOKUP(B525,Invoices!A:I,9,TRUE)</f>
        <v>2020</v>
      </c>
    </row>
    <row r="526" spans="1:10" x14ac:dyDescent="0.15">
      <c r="A526" t="s">
        <v>3886</v>
      </c>
      <c r="B526" t="s">
        <v>204</v>
      </c>
      <c r="C526" t="s">
        <v>91</v>
      </c>
      <c r="D526" t="s">
        <v>70</v>
      </c>
      <c r="E526">
        <v>1</v>
      </c>
      <c r="F526" s="8">
        <f>VLOOKUP(C526,Products!$A$2:$E$20,5,TRUE)</f>
        <v>49.95</v>
      </c>
      <c r="G526" s="8">
        <f t="shared" si="16"/>
        <v>49.95</v>
      </c>
      <c r="H526" s="8">
        <f>VLOOKUP(C526,Products!$A$2:$F$20,6,TRUE)</f>
        <v>21.200000000000003</v>
      </c>
      <c r="I526" s="8">
        <f t="shared" si="17"/>
        <v>21.200000000000003</v>
      </c>
      <c r="J526" s="42">
        <f>VLOOKUP(B526,Invoices!A:I,9,TRUE)</f>
        <v>2020</v>
      </c>
    </row>
    <row r="527" spans="1:10" x14ac:dyDescent="0.15">
      <c r="A527" t="s">
        <v>3887</v>
      </c>
      <c r="B527" t="s">
        <v>204</v>
      </c>
      <c r="C527" t="s">
        <v>99</v>
      </c>
      <c r="D527" t="s">
        <v>84</v>
      </c>
      <c r="E527">
        <v>1</v>
      </c>
      <c r="F527" s="8">
        <f>VLOOKUP(C527,Products!$A$2:$E$20,5,TRUE)</f>
        <v>3.5</v>
      </c>
      <c r="G527" s="8">
        <f t="shared" si="16"/>
        <v>3.5</v>
      </c>
      <c r="H527" s="8">
        <f>VLOOKUP(C527,Products!$A$2:$F$20,6,TRUE)</f>
        <v>0.54999999999999982</v>
      </c>
      <c r="I527" s="8">
        <f t="shared" si="17"/>
        <v>0.54999999999999982</v>
      </c>
      <c r="J527" s="42">
        <f>VLOOKUP(B527,Invoices!A:I,9,TRUE)</f>
        <v>2020</v>
      </c>
    </row>
    <row r="528" spans="1:10" x14ac:dyDescent="0.15">
      <c r="A528" t="s">
        <v>3888</v>
      </c>
      <c r="B528" t="s">
        <v>204</v>
      </c>
      <c r="C528" t="s">
        <v>92</v>
      </c>
      <c r="D528" t="s">
        <v>82</v>
      </c>
      <c r="E528">
        <v>5</v>
      </c>
      <c r="F528" s="8">
        <f>VLOOKUP(C528,Products!$A$2:$E$20,5,TRUE)</f>
        <v>19.95</v>
      </c>
      <c r="G528" s="8">
        <f t="shared" si="16"/>
        <v>99.75</v>
      </c>
      <c r="H528" s="8">
        <f>VLOOKUP(C528,Products!$A$2:$F$20,6,TRUE)</f>
        <v>7.4499999999999993</v>
      </c>
      <c r="I528" s="8">
        <f t="shared" si="17"/>
        <v>37.25</v>
      </c>
      <c r="J528" s="42">
        <f>VLOOKUP(B528,Invoices!A:I,9,TRUE)</f>
        <v>2020</v>
      </c>
    </row>
    <row r="529" spans="1:10" x14ac:dyDescent="0.15">
      <c r="A529" t="s">
        <v>3889</v>
      </c>
      <c r="B529" t="s">
        <v>205</v>
      </c>
      <c r="C529" t="s">
        <v>87</v>
      </c>
      <c r="D529" t="s">
        <v>68</v>
      </c>
      <c r="E529">
        <v>1</v>
      </c>
      <c r="F529" s="8">
        <f>VLOOKUP(C529,Products!$A$2:$E$20,5,TRUE)</f>
        <v>19.95</v>
      </c>
      <c r="G529" s="8">
        <f t="shared" si="16"/>
        <v>19.95</v>
      </c>
      <c r="H529" s="8">
        <f>VLOOKUP(C529,Products!$A$2:$F$20,6,TRUE)</f>
        <v>7.4499999999999993</v>
      </c>
      <c r="I529" s="8">
        <f t="shared" si="17"/>
        <v>7.4499999999999993</v>
      </c>
      <c r="J529" s="42">
        <f>VLOOKUP(B529,Invoices!A:I,9,TRUE)</f>
        <v>2020</v>
      </c>
    </row>
    <row r="530" spans="1:10" x14ac:dyDescent="0.15">
      <c r="A530" t="s">
        <v>3890</v>
      </c>
      <c r="B530" t="s">
        <v>205</v>
      </c>
      <c r="C530" t="s">
        <v>105</v>
      </c>
      <c r="D530" t="s">
        <v>81</v>
      </c>
      <c r="E530">
        <v>2</v>
      </c>
      <c r="F530" s="8">
        <f>VLOOKUP(C530,Products!$A$2:$E$20,5,TRUE)</f>
        <v>8.9499999999999993</v>
      </c>
      <c r="G530" s="8">
        <f t="shared" si="16"/>
        <v>17.899999999999999</v>
      </c>
      <c r="H530" s="8">
        <f>VLOOKUP(C530,Products!$A$2:$F$20,6,TRUE)</f>
        <v>3.1999999999999993</v>
      </c>
      <c r="I530" s="8">
        <f t="shared" si="17"/>
        <v>6.3999999999999986</v>
      </c>
      <c r="J530" s="42">
        <f>VLOOKUP(B530,Invoices!A:I,9,TRUE)</f>
        <v>2020</v>
      </c>
    </row>
    <row r="531" spans="1:10" x14ac:dyDescent="0.15">
      <c r="A531" t="s">
        <v>3891</v>
      </c>
      <c r="B531" t="s">
        <v>205</v>
      </c>
      <c r="C531" t="s">
        <v>102</v>
      </c>
      <c r="D531" t="s">
        <v>83</v>
      </c>
      <c r="E531">
        <v>1</v>
      </c>
      <c r="F531" s="8">
        <f>VLOOKUP(C531,Products!$A$2:$E$20,5,TRUE)</f>
        <v>29.95</v>
      </c>
      <c r="G531" s="8">
        <f t="shared" si="16"/>
        <v>29.95</v>
      </c>
      <c r="H531" s="8">
        <f>VLOOKUP(C531,Products!$A$2:$F$20,6,TRUE)</f>
        <v>15</v>
      </c>
      <c r="I531" s="8">
        <f t="shared" si="17"/>
        <v>15</v>
      </c>
      <c r="J531" s="42">
        <f>VLOOKUP(B531,Invoices!A:I,9,TRUE)</f>
        <v>2020</v>
      </c>
    </row>
    <row r="532" spans="1:10" x14ac:dyDescent="0.15">
      <c r="A532" t="s">
        <v>3892</v>
      </c>
      <c r="B532" t="s">
        <v>206</v>
      </c>
      <c r="C532" t="s">
        <v>101</v>
      </c>
      <c r="D532" t="s">
        <v>69</v>
      </c>
      <c r="E532">
        <v>1</v>
      </c>
      <c r="F532" s="8">
        <f>VLOOKUP(C532,Products!$A$2:$E$20,5,TRUE)</f>
        <v>129.94999999999999</v>
      </c>
      <c r="G532" s="8">
        <f t="shared" si="16"/>
        <v>129.94999999999999</v>
      </c>
      <c r="H532" s="8">
        <f>VLOOKUP(C532,Products!$A$2:$F$20,6,TRUE)</f>
        <v>40.449999999999989</v>
      </c>
      <c r="I532" s="8">
        <f t="shared" si="17"/>
        <v>40.449999999999989</v>
      </c>
      <c r="J532" s="42">
        <f>VLOOKUP(B532,Invoices!A:I,9,TRUE)</f>
        <v>2020</v>
      </c>
    </row>
    <row r="533" spans="1:10" x14ac:dyDescent="0.15">
      <c r="A533" t="s">
        <v>3893</v>
      </c>
      <c r="B533" t="s">
        <v>206</v>
      </c>
      <c r="C533" t="s">
        <v>90</v>
      </c>
      <c r="D533" t="s">
        <v>72</v>
      </c>
      <c r="E533">
        <v>3</v>
      </c>
      <c r="F533" s="8">
        <f>VLOOKUP(C533,Products!$A$2:$E$20,5,TRUE)</f>
        <v>8.9499999999999993</v>
      </c>
      <c r="G533" s="8">
        <f t="shared" si="16"/>
        <v>26.849999999999998</v>
      </c>
      <c r="H533" s="8">
        <f>VLOOKUP(C533,Products!$A$2:$F$20,6,TRUE)</f>
        <v>5.6999999999999993</v>
      </c>
      <c r="I533" s="8">
        <f t="shared" si="17"/>
        <v>17.099999999999998</v>
      </c>
      <c r="J533" s="42">
        <f>VLOOKUP(B533,Invoices!A:I,9,TRUE)</f>
        <v>2020</v>
      </c>
    </row>
    <row r="534" spans="1:10" x14ac:dyDescent="0.15">
      <c r="A534" t="s">
        <v>3894</v>
      </c>
      <c r="B534" t="s">
        <v>206</v>
      </c>
      <c r="C534" t="s">
        <v>94</v>
      </c>
      <c r="D534" t="s">
        <v>86</v>
      </c>
      <c r="E534">
        <v>3</v>
      </c>
      <c r="F534" s="8">
        <f>VLOOKUP(C534,Products!$A$2:$E$20,5,TRUE)</f>
        <v>3.5</v>
      </c>
      <c r="G534" s="8">
        <f t="shared" si="16"/>
        <v>10.5</v>
      </c>
      <c r="H534" s="8">
        <f>VLOOKUP(C534,Products!$A$2:$F$20,6,TRUE)</f>
        <v>0.54999999999999982</v>
      </c>
      <c r="I534" s="8">
        <f t="shared" si="17"/>
        <v>1.6499999999999995</v>
      </c>
      <c r="J534" s="42">
        <f>VLOOKUP(B534,Invoices!A:I,9,TRUE)</f>
        <v>2020</v>
      </c>
    </row>
    <row r="535" spans="1:10" x14ac:dyDescent="0.15">
      <c r="A535" t="s">
        <v>3895</v>
      </c>
      <c r="B535" t="s">
        <v>206</v>
      </c>
      <c r="C535" t="s">
        <v>103</v>
      </c>
      <c r="D535" t="s">
        <v>77</v>
      </c>
      <c r="E535">
        <v>1</v>
      </c>
      <c r="F535" s="8">
        <f>VLOOKUP(C535,Products!$A$2:$E$20,5,TRUE)</f>
        <v>8.9499999999999993</v>
      </c>
      <c r="G535" s="8">
        <f t="shared" si="16"/>
        <v>8.9499999999999993</v>
      </c>
      <c r="H535" s="8">
        <f>VLOOKUP(C535,Products!$A$2:$F$20,6,TRUE)</f>
        <v>3.1999999999999993</v>
      </c>
      <c r="I535" s="8">
        <f t="shared" si="17"/>
        <v>3.1999999999999993</v>
      </c>
      <c r="J535" s="42">
        <f>VLOOKUP(B535,Invoices!A:I,9,TRUE)</f>
        <v>2020</v>
      </c>
    </row>
    <row r="536" spans="1:10" x14ac:dyDescent="0.15">
      <c r="A536" t="s">
        <v>3896</v>
      </c>
      <c r="B536" t="s">
        <v>206</v>
      </c>
      <c r="C536" t="s">
        <v>105</v>
      </c>
      <c r="D536" t="s">
        <v>81</v>
      </c>
      <c r="E536">
        <v>5</v>
      </c>
      <c r="F536" s="8">
        <f>VLOOKUP(C536,Products!$A$2:$E$20,5,TRUE)</f>
        <v>8.9499999999999993</v>
      </c>
      <c r="G536" s="8">
        <f t="shared" si="16"/>
        <v>44.75</v>
      </c>
      <c r="H536" s="8">
        <f>VLOOKUP(C536,Products!$A$2:$F$20,6,TRUE)</f>
        <v>3.1999999999999993</v>
      </c>
      <c r="I536" s="8">
        <f t="shared" si="17"/>
        <v>15.999999999999996</v>
      </c>
      <c r="J536" s="42">
        <f>VLOOKUP(B536,Invoices!A:I,9,TRUE)</f>
        <v>2020</v>
      </c>
    </row>
    <row r="537" spans="1:10" x14ac:dyDescent="0.15">
      <c r="A537" t="s">
        <v>3897</v>
      </c>
      <c r="B537" t="s">
        <v>206</v>
      </c>
      <c r="C537" t="s">
        <v>104</v>
      </c>
      <c r="D537" t="s">
        <v>71</v>
      </c>
      <c r="E537">
        <v>6</v>
      </c>
      <c r="F537" s="8">
        <f>VLOOKUP(C537,Products!$A$2:$E$20,5,TRUE)</f>
        <v>2.95</v>
      </c>
      <c r="G537" s="8">
        <f t="shared" si="16"/>
        <v>17.700000000000003</v>
      </c>
      <c r="H537" s="8">
        <f>VLOOKUP(C537,Products!$A$2:$F$20,6,TRUE)</f>
        <v>1.1500000000000001</v>
      </c>
      <c r="I537" s="8">
        <f t="shared" si="17"/>
        <v>6.9</v>
      </c>
      <c r="J537" s="42">
        <f>VLOOKUP(B537,Invoices!A:I,9,TRUE)</f>
        <v>2020</v>
      </c>
    </row>
    <row r="538" spans="1:10" x14ac:dyDescent="0.15">
      <c r="A538" t="s">
        <v>3898</v>
      </c>
      <c r="B538" t="s">
        <v>207</v>
      </c>
      <c r="C538" t="s">
        <v>104</v>
      </c>
      <c r="D538" t="s">
        <v>71</v>
      </c>
      <c r="E538">
        <v>100</v>
      </c>
      <c r="F538" s="8">
        <f>VLOOKUP(C538,Products!$A$2:$E$20,5,TRUE)</f>
        <v>2.95</v>
      </c>
      <c r="G538" s="8">
        <f t="shared" si="16"/>
        <v>295</v>
      </c>
      <c r="H538" s="8">
        <f>VLOOKUP(C538,Products!$A$2:$F$20,6,TRUE)</f>
        <v>1.1500000000000001</v>
      </c>
      <c r="I538" s="8">
        <f t="shared" si="17"/>
        <v>115.00000000000001</v>
      </c>
      <c r="J538" s="42">
        <f>VLOOKUP(B538,Invoices!A:I,9,TRUE)</f>
        <v>2020</v>
      </c>
    </row>
    <row r="539" spans="1:10" x14ac:dyDescent="0.15">
      <c r="A539" t="s">
        <v>3899</v>
      </c>
      <c r="B539" t="s">
        <v>207</v>
      </c>
      <c r="C539" t="s">
        <v>88</v>
      </c>
      <c r="D539" t="s">
        <v>85</v>
      </c>
      <c r="E539">
        <v>20</v>
      </c>
      <c r="F539" s="8">
        <f>VLOOKUP(C539,Products!$A$2:$E$20,5,TRUE)</f>
        <v>8.9499999999999993</v>
      </c>
      <c r="G539" s="8">
        <f t="shared" si="16"/>
        <v>179</v>
      </c>
      <c r="H539" s="8">
        <f>VLOOKUP(C539,Products!$A$2:$F$20,6,TRUE)</f>
        <v>5.6999999999999993</v>
      </c>
      <c r="I539" s="8">
        <f t="shared" si="17"/>
        <v>113.99999999999999</v>
      </c>
      <c r="J539" s="42">
        <f>VLOOKUP(B539,Invoices!A:I,9,TRUE)</f>
        <v>2020</v>
      </c>
    </row>
    <row r="540" spans="1:10" x14ac:dyDescent="0.15">
      <c r="A540" t="s">
        <v>3900</v>
      </c>
      <c r="B540" t="s">
        <v>207</v>
      </c>
      <c r="C540" t="s">
        <v>103</v>
      </c>
      <c r="D540" t="s">
        <v>77</v>
      </c>
      <c r="E540">
        <v>50</v>
      </c>
      <c r="F540" s="8">
        <f>VLOOKUP(C540,Products!$A$2:$E$20,5,TRUE)</f>
        <v>8.9499999999999993</v>
      </c>
      <c r="G540" s="8">
        <f t="shared" si="16"/>
        <v>447.49999999999994</v>
      </c>
      <c r="H540" s="8">
        <f>VLOOKUP(C540,Products!$A$2:$F$20,6,TRUE)</f>
        <v>3.1999999999999993</v>
      </c>
      <c r="I540" s="8">
        <f t="shared" si="17"/>
        <v>159.99999999999997</v>
      </c>
      <c r="J540" s="42">
        <f>VLOOKUP(B540,Invoices!A:I,9,TRUE)</f>
        <v>2020</v>
      </c>
    </row>
    <row r="541" spans="1:10" x14ac:dyDescent="0.15">
      <c r="A541" t="s">
        <v>3901</v>
      </c>
      <c r="B541" t="s">
        <v>207</v>
      </c>
      <c r="C541" t="s">
        <v>91</v>
      </c>
      <c r="D541" t="s">
        <v>70</v>
      </c>
      <c r="E541">
        <v>8</v>
      </c>
      <c r="F541" s="8">
        <f>VLOOKUP(C541,Products!$A$2:$E$20,5,TRUE)</f>
        <v>49.95</v>
      </c>
      <c r="G541" s="8">
        <f t="shared" si="16"/>
        <v>399.6</v>
      </c>
      <c r="H541" s="8">
        <f>VLOOKUP(C541,Products!$A$2:$F$20,6,TRUE)</f>
        <v>21.200000000000003</v>
      </c>
      <c r="I541" s="8">
        <f t="shared" si="17"/>
        <v>169.60000000000002</v>
      </c>
      <c r="J541" s="42">
        <f>VLOOKUP(B541,Invoices!A:I,9,TRUE)</f>
        <v>2020</v>
      </c>
    </row>
    <row r="542" spans="1:10" x14ac:dyDescent="0.15">
      <c r="A542" t="s">
        <v>3902</v>
      </c>
      <c r="B542" t="s">
        <v>208</v>
      </c>
      <c r="C542" t="s">
        <v>90</v>
      </c>
      <c r="D542" t="s">
        <v>72</v>
      </c>
      <c r="E542">
        <v>25</v>
      </c>
      <c r="F542" s="8">
        <f>VLOOKUP(C542,Products!$A$2:$E$20,5,TRUE)</f>
        <v>8.9499999999999993</v>
      </c>
      <c r="G542" s="8">
        <f t="shared" si="16"/>
        <v>223.74999999999997</v>
      </c>
      <c r="H542" s="8">
        <f>VLOOKUP(C542,Products!$A$2:$F$20,6,TRUE)</f>
        <v>5.6999999999999993</v>
      </c>
      <c r="I542" s="8">
        <f t="shared" si="17"/>
        <v>142.49999999999997</v>
      </c>
      <c r="J542" s="42">
        <f>VLOOKUP(B542,Invoices!A:I,9,TRUE)</f>
        <v>2020</v>
      </c>
    </row>
    <row r="543" spans="1:10" x14ac:dyDescent="0.15">
      <c r="A543" t="s">
        <v>3903</v>
      </c>
      <c r="B543" t="s">
        <v>208</v>
      </c>
      <c r="C543" t="s">
        <v>96</v>
      </c>
      <c r="D543" t="s">
        <v>75</v>
      </c>
      <c r="E543">
        <v>1</v>
      </c>
      <c r="F543" s="8">
        <f>VLOOKUP(C543,Products!$A$2:$E$20,5,TRUE)</f>
        <v>79.95</v>
      </c>
      <c r="G543" s="8">
        <f t="shared" si="16"/>
        <v>79.95</v>
      </c>
      <c r="H543" s="8">
        <f>VLOOKUP(C543,Products!$A$2:$F$20,6,TRUE)</f>
        <v>27.950000000000003</v>
      </c>
      <c r="I543" s="8">
        <f t="shared" si="17"/>
        <v>27.950000000000003</v>
      </c>
      <c r="J543" s="42">
        <f>VLOOKUP(B543,Invoices!A:I,9,TRUE)</f>
        <v>2020</v>
      </c>
    </row>
    <row r="544" spans="1:10" x14ac:dyDescent="0.15">
      <c r="A544" t="s">
        <v>3904</v>
      </c>
      <c r="B544" t="s">
        <v>208</v>
      </c>
      <c r="C544" t="s">
        <v>92</v>
      </c>
      <c r="D544" t="s">
        <v>82</v>
      </c>
      <c r="E544">
        <v>24</v>
      </c>
      <c r="F544" s="8">
        <f>VLOOKUP(C544,Products!$A$2:$E$20,5,TRUE)</f>
        <v>19.95</v>
      </c>
      <c r="G544" s="8">
        <f t="shared" si="16"/>
        <v>478.79999999999995</v>
      </c>
      <c r="H544" s="8">
        <f>VLOOKUP(C544,Products!$A$2:$F$20,6,TRUE)</f>
        <v>7.4499999999999993</v>
      </c>
      <c r="I544" s="8">
        <f t="shared" si="17"/>
        <v>178.79999999999998</v>
      </c>
      <c r="J544" s="42">
        <f>VLOOKUP(B544,Invoices!A:I,9,TRUE)</f>
        <v>2020</v>
      </c>
    </row>
    <row r="545" spans="1:10" x14ac:dyDescent="0.15">
      <c r="A545" t="s">
        <v>3905</v>
      </c>
      <c r="B545" t="s">
        <v>209</v>
      </c>
      <c r="C545" t="s">
        <v>87</v>
      </c>
      <c r="D545" t="s">
        <v>68</v>
      </c>
      <c r="E545">
        <v>24</v>
      </c>
      <c r="F545" s="8">
        <f>VLOOKUP(C545,Products!$A$2:$E$20,5,TRUE)</f>
        <v>19.95</v>
      </c>
      <c r="G545" s="8">
        <f t="shared" si="16"/>
        <v>478.79999999999995</v>
      </c>
      <c r="H545" s="8">
        <f>VLOOKUP(C545,Products!$A$2:$F$20,6,TRUE)</f>
        <v>7.4499999999999993</v>
      </c>
      <c r="I545" s="8">
        <f t="shared" si="17"/>
        <v>178.79999999999998</v>
      </c>
      <c r="J545" s="42">
        <f>VLOOKUP(B545,Invoices!A:I,9,TRUE)</f>
        <v>2020</v>
      </c>
    </row>
    <row r="546" spans="1:10" x14ac:dyDescent="0.15">
      <c r="A546" t="s">
        <v>3906</v>
      </c>
      <c r="B546" t="s">
        <v>209</v>
      </c>
      <c r="C546" t="s">
        <v>100</v>
      </c>
      <c r="D546" t="s">
        <v>78</v>
      </c>
      <c r="E546">
        <v>1</v>
      </c>
      <c r="F546" s="8">
        <f>VLOOKUP(C546,Products!$A$2:$E$20,5,TRUE)</f>
        <v>49.95</v>
      </c>
      <c r="G546" s="8">
        <f t="shared" si="16"/>
        <v>49.95</v>
      </c>
      <c r="H546" s="8">
        <f>VLOOKUP(C546,Products!$A$2:$F$20,6,TRUE)</f>
        <v>19.950000000000003</v>
      </c>
      <c r="I546" s="8">
        <f t="shared" si="17"/>
        <v>19.950000000000003</v>
      </c>
      <c r="J546" s="42">
        <f>VLOOKUP(B546,Invoices!A:I,9,TRUE)</f>
        <v>2020</v>
      </c>
    </row>
    <row r="547" spans="1:10" x14ac:dyDescent="0.15">
      <c r="A547" t="s">
        <v>3907</v>
      </c>
      <c r="B547" t="s">
        <v>209</v>
      </c>
      <c r="C547" t="s">
        <v>105</v>
      </c>
      <c r="D547" t="s">
        <v>81</v>
      </c>
      <c r="E547">
        <v>1</v>
      </c>
      <c r="F547" s="8">
        <f>VLOOKUP(C547,Products!$A$2:$E$20,5,TRUE)</f>
        <v>8.9499999999999993</v>
      </c>
      <c r="G547" s="8">
        <f t="shared" si="16"/>
        <v>8.9499999999999993</v>
      </c>
      <c r="H547" s="8">
        <f>VLOOKUP(C547,Products!$A$2:$F$20,6,TRUE)</f>
        <v>3.1999999999999993</v>
      </c>
      <c r="I547" s="8">
        <f t="shared" si="17"/>
        <v>3.1999999999999993</v>
      </c>
      <c r="J547" s="42">
        <f>VLOOKUP(B547,Invoices!A:I,9,TRUE)</f>
        <v>2020</v>
      </c>
    </row>
    <row r="548" spans="1:10" x14ac:dyDescent="0.15">
      <c r="A548" t="s">
        <v>3908</v>
      </c>
      <c r="B548" t="s">
        <v>209</v>
      </c>
      <c r="C548" t="s">
        <v>88</v>
      </c>
      <c r="D548" t="s">
        <v>85</v>
      </c>
      <c r="E548">
        <v>1</v>
      </c>
      <c r="F548" s="8">
        <f>VLOOKUP(C548,Products!$A$2:$E$20,5,TRUE)</f>
        <v>8.9499999999999993</v>
      </c>
      <c r="G548" s="8">
        <f t="shared" si="16"/>
        <v>8.9499999999999993</v>
      </c>
      <c r="H548" s="8">
        <f>VLOOKUP(C548,Products!$A$2:$F$20,6,TRUE)</f>
        <v>5.6999999999999993</v>
      </c>
      <c r="I548" s="8">
        <f t="shared" si="17"/>
        <v>5.6999999999999993</v>
      </c>
      <c r="J548" s="42">
        <f>VLOOKUP(B548,Invoices!A:I,9,TRUE)</f>
        <v>2020</v>
      </c>
    </row>
    <row r="549" spans="1:10" x14ac:dyDescent="0.15">
      <c r="A549" t="s">
        <v>3909</v>
      </c>
      <c r="B549" t="s">
        <v>209</v>
      </c>
      <c r="C549" t="s">
        <v>89</v>
      </c>
      <c r="D549" t="s">
        <v>80</v>
      </c>
      <c r="E549">
        <v>1</v>
      </c>
      <c r="F549" s="8">
        <f>VLOOKUP(C549,Products!$A$2:$E$20,5,TRUE)</f>
        <v>15.95</v>
      </c>
      <c r="G549" s="8">
        <f t="shared" si="16"/>
        <v>15.95</v>
      </c>
      <c r="H549" s="8">
        <f>VLOOKUP(C549,Products!$A$2:$F$20,6,TRUE)</f>
        <v>6</v>
      </c>
      <c r="I549" s="8">
        <f t="shared" si="17"/>
        <v>6</v>
      </c>
      <c r="J549" s="42">
        <f>VLOOKUP(B549,Invoices!A:I,9,TRUE)</f>
        <v>2020</v>
      </c>
    </row>
    <row r="550" spans="1:10" x14ac:dyDescent="0.15">
      <c r="A550" t="s">
        <v>3910</v>
      </c>
      <c r="B550" t="s">
        <v>209</v>
      </c>
      <c r="C550" t="s">
        <v>94</v>
      </c>
      <c r="D550" t="s">
        <v>86</v>
      </c>
      <c r="E550">
        <v>1</v>
      </c>
      <c r="F550" s="8">
        <f>VLOOKUP(C550,Products!$A$2:$E$20,5,TRUE)</f>
        <v>3.5</v>
      </c>
      <c r="G550" s="8">
        <f t="shared" si="16"/>
        <v>3.5</v>
      </c>
      <c r="H550" s="8">
        <f>VLOOKUP(C550,Products!$A$2:$F$20,6,TRUE)</f>
        <v>0.54999999999999982</v>
      </c>
      <c r="I550" s="8">
        <f t="shared" si="17"/>
        <v>0.54999999999999982</v>
      </c>
      <c r="J550" s="42">
        <f>VLOOKUP(B550,Invoices!A:I,9,TRUE)</f>
        <v>2020</v>
      </c>
    </row>
    <row r="551" spans="1:10" x14ac:dyDescent="0.15">
      <c r="A551" t="s">
        <v>3911</v>
      </c>
      <c r="B551" t="s">
        <v>209</v>
      </c>
      <c r="C551" t="s">
        <v>90</v>
      </c>
      <c r="D551" t="s">
        <v>72</v>
      </c>
      <c r="E551">
        <v>4</v>
      </c>
      <c r="F551" s="8">
        <f>VLOOKUP(C551,Products!$A$2:$E$20,5,TRUE)</f>
        <v>8.9499999999999993</v>
      </c>
      <c r="G551" s="8">
        <f t="shared" si="16"/>
        <v>35.799999999999997</v>
      </c>
      <c r="H551" s="8">
        <f>VLOOKUP(C551,Products!$A$2:$F$20,6,TRUE)</f>
        <v>5.6999999999999993</v>
      </c>
      <c r="I551" s="8">
        <f t="shared" si="17"/>
        <v>22.799999999999997</v>
      </c>
      <c r="J551" s="42">
        <f>VLOOKUP(B551,Invoices!A:I,9,TRUE)</f>
        <v>2020</v>
      </c>
    </row>
    <row r="552" spans="1:10" x14ac:dyDescent="0.15">
      <c r="A552" t="s">
        <v>3912</v>
      </c>
      <c r="B552" t="s">
        <v>209</v>
      </c>
      <c r="C552" t="s">
        <v>99</v>
      </c>
      <c r="D552" t="s">
        <v>84</v>
      </c>
      <c r="E552">
        <v>1</v>
      </c>
      <c r="F552" s="8">
        <f>VLOOKUP(C552,Products!$A$2:$E$20,5,TRUE)</f>
        <v>3.5</v>
      </c>
      <c r="G552" s="8">
        <f t="shared" si="16"/>
        <v>3.5</v>
      </c>
      <c r="H552" s="8">
        <f>VLOOKUP(C552,Products!$A$2:$F$20,6,TRUE)</f>
        <v>0.54999999999999982</v>
      </c>
      <c r="I552" s="8">
        <f t="shared" si="17"/>
        <v>0.54999999999999982</v>
      </c>
      <c r="J552" s="42">
        <f>VLOOKUP(B552,Invoices!A:I,9,TRUE)</f>
        <v>2020</v>
      </c>
    </row>
    <row r="553" spans="1:10" x14ac:dyDescent="0.15">
      <c r="A553" t="s">
        <v>3913</v>
      </c>
      <c r="B553" t="s">
        <v>209</v>
      </c>
      <c r="C553" t="s">
        <v>102</v>
      </c>
      <c r="D553" t="s">
        <v>83</v>
      </c>
      <c r="E553">
        <v>4</v>
      </c>
      <c r="F553" s="8">
        <f>VLOOKUP(C553,Products!$A$2:$E$20,5,TRUE)</f>
        <v>29.95</v>
      </c>
      <c r="G553" s="8">
        <f t="shared" si="16"/>
        <v>119.8</v>
      </c>
      <c r="H553" s="8">
        <f>VLOOKUP(C553,Products!$A$2:$F$20,6,TRUE)</f>
        <v>15</v>
      </c>
      <c r="I553" s="8">
        <f t="shared" si="17"/>
        <v>60</v>
      </c>
      <c r="J553" s="42">
        <f>VLOOKUP(B553,Invoices!A:I,9,TRUE)</f>
        <v>2020</v>
      </c>
    </row>
    <row r="554" spans="1:10" x14ac:dyDescent="0.15">
      <c r="A554" t="s">
        <v>3914</v>
      </c>
      <c r="B554" t="s">
        <v>209</v>
      </c>
      <c r="C554" t="s">
        <v>103</v>
      </c>
      <c r="D554" t="s">
        <v>77</v>
      </c>
      <c r="E554">
        <v>1</v>
      </c>
      <c r="F554" s="8">
        <f>VLOOKUP(C554,Products!$A$2:$E$20,5,TRUE)</f>
        <v>8.9499999999999993</v>
      </c>
      <c r="G554" s="8">
        <f t="shared" si="16"/>
        <v>8.9499999999999993</v>
      </c>
      <c r="H554" s="8">
        <f>VLOOKUP(C554,Products!$A$2:$F$20,6,TRUE)</f>
        <v>3.1999999999999993</v>
      </c>
      <c r="I554" s="8">
        <f t="shared" si="17"/>
        <v>3.1999999999999993</v>
      </c>
      <c r="J554" s="42">
        <f>VLOOKUP(B554,Invoices!A:I,9,TRUE)</f>
        <v>2020</v>
      </c>
    </row>
    <row r="555" spans="1:10" x14ac:dyDescent="0.15">
      <c r="A555" t="s">
        <v>3915</v>
      </c>
      <c r="B555" t="s">
        <v>209</v>
      </c>
      <c r="C555" t="s">
        <v>101</v>
      </c>
      <c r="D555" t="s">
        <v>69</v>
      </c>
      <c r="E555">
        <v>3</v>
      </c>
      <c r="F555" s="8">
        <f>VLOOKUP(C555,Products!$A$2:$E$20,5,TRUE)</f>
        <v>129.94999999999999</v>
      </c>
      <c r="G555" s="8">
        <f t="shared" si="16"/>
        <v>389.84999999999997</v>
      </c>
      <c r="H555" s="8">
        <f>VLOOKUP(C555,Products!$A$2:$F$20,6,TRUE)</f>
        <v>40.449999999999989</v>
      </c>
      <c r="I555" s="8">
        <f t="shared" si="17"/>
        <v>121.34999999999997</v>
      </c>
      <c r="J555" s="42">
        <f>VLOOKUP(B555,Invoices!A:I,9,TRUE)</f>
        <v>2020</v>
      </c>
    </row>
    <row r="556" spans="1:10" x14ac:dyDescent="0.15">
      <c r="A556" t="s">
        <v>3916</v>
      </c>
      <c r="B556" t="s">
        <v>209</v>
      </c>
      <c r="C556" t="s">
        <v>95</v>
      </c>
      <c r="D556" t="s">
        <v>73</v>
      </c>
      <c r="E556">
        <v>15</v>
      </c>
      <c r="F556" s="8">
        <f>VLOOKUP(C556,Products!$A$2:$E$20,5,TRUE)</f>
        <v>12.95</v>
      </c>
      <c r="G556" s="8">
        <f t="shared" si="16"/>
        <v>194.25</v>
      </c>
      <c r="H556" s="8">
        <f>VLOOKUP(C556,Products!$A$2:$F$20,6,TRUE)</f>
        <v>4.1999999999999993</v>
      </c>
      <c r="I556" s="8">
        <f t="shared" si="17"/>
        <v>62.999999999999986</v>
      </c>
      <c r="J556" s="42">
        <f>VLOOKUP(B556,Invoices!A:I,9,TRUE)</f>
        <v>2020</v>
      </c>
    </row>
    <row r="557" spans="1:10" x14ac:dyDescent="0.15">
      <c r="A557" t="s">
        <v>3917</v>
      </c>
      <c r="B557" t="s">
        <v>209</v>
      </c>
      <c r="C557" t="s">
        <v>96</v>
      </c>
      <c r="D557" t="s">
        <v>75</v>
      </c>
      <c r="E557">
        <v>1</v>
      </c>
      <c r="F557" s="8">
        <f>VLOOKUP(C557,Products!$A$2:$E$20,5,TRUE)</f>
        <v>79.95</v>
      </c>
      <c r="G557" s="8">
        <f t="shared" si="16"/>
        <v>79.95</v>
      </c>
      <c r="H557" s="8">
        <f>VLOOKUP(C557,Products!$A$2:$F$20,6,TRUE)</f>
        <v>27.950000000000003</v>
      </c>
      <c r="I557" s="8">
        <f t="shared" si="17"/>
        <v>27.950000000000003</v>
      </c>
      <c r="J557" s="42">
        <f>VLOOKUP(B557,Invoices!A:I,9,TRUE)</f>
        <v>2020</v>
      </c>
    </row>
    <row r="558" spans="1:10" x14ac:dyDescent="0.15">
      <c r="A558" t="s">
        <v>3918</v>
      </c>
      <c r="B558" t="s">
        <v>209</v>
      </c>
      <c r="C558" t="s">
        <v>104</v>
      </c>
      <c r="D558" t="s">
        <v>71</v>
      </c>
      <c r="E558">
        <v>1</v>
      </c>
      <c r="F558" s="8">
        <f>VLOOKUP(C558,Products!$A$2:$E$20,5,TRUE)</f>
        <v>2.95</v>
      </c>
      <c r="G558" s="8">
        <f t="shared" si="16"/>
        <v>2.95</v>
      </c>
      <c r="H558" s="8">
        <f>VLOOKUP(C558,Products!$A$2:$F$20,6,TRUE)</f>
        <v>1.1500000000000001</v>
      </c>
      <c r="I558" s="8">
        <f t="shared" si="17"/>
        <v>1.1500000000000001</v>
      </c>
      <c r="J558" s="42">
        <f>VLOOKUP(B558,Invoices!A:I,9,TRUE)</f>
        <v>2020</v>
      </c>
    </row>
    <row r="559" spans="1:10" x14ac:dyDescent="0.15">
      <c r="A559" t="s">
        <v>3919</v>
      </c>
      <c r="B559" t="s">
        <v>209</v>
      </c>
      <c r="C559" t="s">
        <v>91</v>
      </c>
      <c r="D559" t="s">
        <v>70</v>
      </c>
      <c r="E559">
        <v>1</v>
      </c>
      <c r="F559" s="8">
        <f>VLOOKUP(C559,Products!$A$2:$E$20,5,TRUE)</f>
        <v>49.95</v>
      </c>
      <c r="G559" s="8">
        <f t="shared" si="16"/>
        <v>49.95</v>
      </c>
      <c r="H559" s="8">
        <f>VLOOKUP(C559,Products!$A$2:$F$20,6,TRUE)</f>
        <v>21.200000000000003</v>
      </c>
      <c r="I559" s="8">
        <f t="shared" si="17"/>
        <v>21.200000000000003</v>
      </c>
      <c r="J559" s="42">
        <f>VLOOKUP(B559,Invoices!A:I,9,TRUE)</f>
        <v>2020</v>
      </c>
    </row>
    <row r="560" spans="1:10" x14ac:dyDescent="0.15">
      <c r="A560" t="s">
        <v>3920</v>
      </c>
      <c r="B560" t="s">
        <v>210</v>
      </c>
      <c r="C560" t="s">
        <v>92</v>
      </c>
      <c r="D560" t="s">
        <v>82</v>
      </c>
      <c r="E560">
        <v>1</v>
      </c>
      <c r="F560" s="8">
        <f>VLOOKUP(C560,Products!$A$2:$E$20,5,TRUE)</f>
        <v>19.95</v>
      </c>
      <c r="G560" s="8">
        <f t="shared" si="16"/>
        <v>19.95</v>
      </c>
      <c r="H560" s="8">
        <f>VLOOKUP(C560,Products!$A$2:$F$20,6,TRUE)</f>
        <v>7.4499999999999993</v>
      </c>
      <c r="I560" s="8">
        <f t="shared" si="17"/>
        <v>7.4499999999999993</v>
      </c>
      <c r="J560" s="42">
        <f>VLOOKUP(B560,Invoices!A:I,9,TRUE)</f>
        <v>2020</v>
      </c>
    </row>
    <row r="561" spans="1:10" x14ac:dyDescent="0.15">
      <c r="A561" t="s">
        <v>3921</v>
      </c>
      <c r="B561" t="s">
        <v>210</v>
      </c>
      <c r="C561" t="s">
        <v>88</v>
      </c>
      <c r="D561" t="s">
        <v>85</v>
      </c>
      <c r="E561">
        <v>1</v>
      </c>
      <c r="F561" s="8">
        <f>VLOOKUP(C561,Products!$A$2:$E$20,5,TRUE)</f>
        <v>8.9499999999999993</v>
      </c>
      <c r="G561" s="8">
        <f t="shared" si="16"/>
        <v>8.9499999999999993</v>
      </c>
      <c r="H561" s="8">
        <f>VLOOKUP(C561,Products!$A$2:$F$20,6,TRUE)</f>
        <v>5.6999999999999993</v>
      </c>
      <c r="I561" s="8">
        <f t="shared" si="17"/>
        <v>5.6999999999999993</v>
      </c>
      <c r="J561" s="42">
        <f>VLOOKUP(B561,Invoices!A:I,9,TRUE)</f>
        <v>2020</v>
      </c>
    </row>
    <row r="562" spans="1:10" x14ac:dyDescent="0.15">
      <c r="A562" t="s">
        <v>3922</v>
      </c>
      <c r="B562" t="s">
        <v>211</v>
      </c>
      <c r="C562" t="s">
        <v>89</v>
      </c>
      <c r="D562" t="s">
        <v>80</v>
      </c>
      <c r="E562">
        <v>25</v>
      </c>
      <c r="F562" s="8">
        <f>VLOOKUP(C562,Products!$A$2:$E$20,5,TRUE)</f>
        <v>15.95</v>
      </c>
      <c r="G562" s="8">
        <f t="shared" si="16"/>
        <v>398.75</v>
      </c>
      <c r="H562" s="8">
        <f>VLOOKUP(C562,Products!$A$2:$F$20,6,TRUE)</f>
        <v>6</v>
      </c>
      <c r="I562" s="8">
        <f t="shared" si="17"/>
        <v>150</v>
      </c>
      <c r="J562" s="42">
        <f>VLOOKUP(B562,Invoices!A:I,9,TRUE)</f>
        <v>2020</v>
      </c>
    </row>
    <row r="563" spans="1:10" x14ac:dyDescent="0.15">
      <c r="A563" t="s">
        <v>3923</v>
      </c>
      <c r="B563" t="s">
        <v>211</v>
      </c>
      <c r="C563" t="s">
        <v>87</v>
      </c>
      <c r="D563" t="s">
        <v>68</v>
      </c>
      <c r="E563">
        <v>10</v>
      </c>
      <c r="F563" s="8">
        <f>VLOOKUP(C563,Products!$A$2:$E$20,5,TRUE)</f>
        <v>19.95</v>
      </c>
      <c r="G563" s="8">
        <f t="shared" si="16"/>
        <v>199.5</v>
      </c>
      <c r="H563" s="8">
        <f>VLOOKUP(C563,Products!$A$2:$F$20,6,TRUE)</f>
        <v>7.4499999999999993</v>
      </c>
      <c r="I563" s="8">
        <f t="shared" si="17"/>
        <v>74.5</v>
      </c>
      <c r="J563" s="42">
        <f>VLOOKUP(B563,Invoices!A:I,9,TRUE)</f>
        <v>2020</v>
      </c>
    </row>
    <row r="564" spans="1:10" x14ac:dyDescent="0.15">
      <c r="A564" t="s">
        <v>3924</v>
      </c>
      <c r="B564" t="s">
        <v>212</v>
      </c>
      <c r="C564" t="s">
        <v>103</v>
      </c>
      <c r="D564" t="s">
        <v>77</v>
      </c>
      <c r="E564">
        <v>7</v>
      </c>
      <c r="F564" s="8">
        <f>VLOOKUP(C564,Products!$A$2:$E$20,5,TRUE)</f>
        <v>8.9499999999999993</v>
      </c>
      <c r="G564" s="8">
        <f t="shared" si="16"/>
        <v>62.649999999999991</v>
      </c>
      <c r="H564" s="8">
        <f>VLOOKUP(C564,Products!$A$2:$F$20,6,TRUE)</f>
        <v>3.1999999999999993</v>
      </c>
      <c r="I564" s="8">
        <f t="shared" si="17"/>
        <v>22.399999999999995</v>
      </c>
      <c r="J564" s="42">
        <f>VLOOKUP(B564,Invoices!A:I,9,TRUE)</f>
        <v>2020</v>
      </c>
    </row>
    <row r="565" spans="1:10" x14ac:dyDescent="0.15">
      <c r="A565" t="s">
        <v>3925</v>
      </c>
      <c r="B565" t="s">
        <v>212</v>
      </c>
      <c r="C565" t="s">
        <v>105</v>
      </c>
      <c r="D565" t="s">
        <v>81</v>
      </c>
      <c r="E565">
        <v>2</v>
      </c>
      <c r="F565" s="8">
        <f>VLOOKUP(C565,Products!$A$2:$E$20,5,TRUE)</f>
        <v>8.9499999999999993</v>
      </c>
      <c r="G565" s="8">
        <f t="shared" si="16"/>
        <v>17.899999999999999</v>
      </c>
      <c r="H565" s="8">
        <f>VLOOKUP(C565,Products!$A$2:$F$20,6,TRUE)</f>
        <v>3.1999999999999993</v>
      </c>
      <c r="I565" s="8">
        <f t="shared" si="17"/>
        <v>6.3999999999999986</v>
      </c>
      <c r="J565" s="42">
        <f>VLOOKUP(B565,Invoices!A:I,9,TRUE)</f>
        <v>2020</v>
      </c>
    </row>
    <row r="566" spans="1:10" x14ac:dyDescent="0.15">
      <c r="A566" t="s">
        <v>3926</v>
      </c>
      <c r="B566" t="s">
        <v>212</v>
      </c>
      <c r="C566" t="s">
        <v>88</v>
      </c>
      <c r="D566" t="s">
        <v>85</v>
      </c>
      <c r="E566">
        <v>1</v>
      </c>
      <c r="F566" s="8">
        <f>VLOOKUP(C566,Products!$A$2:$E$20,5,TRUE)</f>
        <v>8.9499999999999993</v>
      </c>
      <c r="G566" s="8">
        <f t="shared" si="16"/>
        <v>8.9499999999999993</v>
      </c>
      <c r="H566" s="8">
        <f>VLOOKUP(C566,Products!$A$2:$F$20,6,TRUE)</f>
        <v>5.6999999999999993</v>
      </c>
      <c r="I566" s="8">
        <f t="shared" si="17"/>
        <v>5.6999999999999993</v>
      </c>
      <c r="J566" s="42">
        <f>VLOOKUP(B566,Invoices!A:I,9,TRUE)</f>
        <v>2020</v>
      </c>
    </row>
    <row r="567" spans="1:10" x14ac:dyDescent="0.15">
      <c r="A567" t="s">
        <v>3927</v>
      </c>
      <c r="B567" t="s">
        <v>212</v>
      </c>
      <c r="C567" t="s">
        <v>89</v>
      </c>
      <c r="D567" t="s">
        <v>80</v>
      </c>
      <c r="E567">
        <v>50</v>
      </c>
      <c r="F567" s="8">
        <f>VLOOKUP(C567,Products!$A$2:$E$20,5,TRUE)</f>
        <v>15.95</v>
      </c>
      <c r="G567" s="8">
        <f t="shared" si="16"/>
        <v>797.5</v>
      </c>
      <c r="H567" s="8">
        <f>VLOOKUP(C567,Products!$A$2:$F$20,6,TRUE)</f>
        <v>6</v>
      </c>
      <c r="I567" s="8">
        <f t="shared" si="17"/>
        <v>300</v>
      </c>
      <c r="J567" s="42">
        <f>VLOOKUP(B567,Invoices!A:I,9,TRUE)</f>
        <v>2020</v>
      </c>
    </row>
    <row r="568" spans="1:10" x14ac:dyDescent="0.15">
      <c r="A568" t="s">
        <v>3928</v>
      </c>
      <c r="B568" t="s">
        <v>212</v>
      </c>
      <c r="C568" t="s">
        <v>101</v>
      </c>
      <c r="D568" t="s">
        <v>69</v>
      </c>
      <c r="E568">
        <v>1</v>
      </c>
      <c r="F568" s="8">
        <f>VLOOKUP(C568,Products!$A$2:$E$20,5,TRUE)</f>
        <v>129.94999999999999</v>
      </c>
      <c r="G568" s="8">
        <f t="shared" si="16"/>
        <v>129.94999999999999</v>
      </c>
      <c r="H568" s="8">
        <f>VLOOKUP(C568,Products!$A$2:$F$20,6,TRUE)</f>
        <v>40.449999999999989</v>
      </c>
      <c r="I568" s="8">
        <f t="shared" si="17"/>
        <v>40.449999999999989</v>
      </c>
      <c r="J568" s="42">
        <f>VLOOKUP(B568,Invoices!A:I,9,TRUE)</f>
        <v>2020</v>
      </c>
    </row>
    <row r="569" spans="1:10" x14ac:dyDescent="0.15">
      <c r="A569" t="s">
        <v>3929</v>
      </c>
      <c r="B569" t="s">
        <v>213</v>
      </c>
      <c r="C569" t="s">
        <v>105</v>
      </c>
      <c r="D569" t="s">
        <v>81</v>
      </c>
      <c r="E569">
        <v>50</v>
      </c>
      <c r="F569" s="8">
        <f>VLOOKUP(C569,Products!$A$2:$E$20,5,TRUE)</f>
        <v>8.9499999999999993</v>
      </c>
      <c r="G569" s="8">
        <f t="shared" si="16"/>
        <v>447.49999999999994</v>
      </c>
      <c r="H569" s="8">
        <f>VLOOKUP(C569,Products!$A$2:$F$20,6,TRUE)</f>
        <v>3.1999999999999993</v>
      </c>
      <c r="I569" s="8">
        <f t="shared" si="17"/>
        <v>159.99999999999997</v>
      </c>
      <c r="J569" s="42">
        <f>VLOOKUP(B569,Invoices!A:I,9,TRUE)</f>
        <v>2020</v>
      </c>
    </row>
    <row r="570" spans="1:10" x14ac:dyDescent="0.15">
      <c r="A570" t="s">
        <v>3930</v>
      </c>
      <c r="B570" t="s">
        <v>214</v>
      </c>
      <c r="C570" t="s">
        <v>87</v>
      </c>
      <c r="D570" t="s">
        <v>68</v>
      </c>
      <c r="E570">
        <v>10</v>
      </c>
      <c r="F570" s="8">
        <f>VLOOKUP(C570,Products!$A$2:$E$20,5,TRUE)</f>
        <v>19.95</v>
      </c>
      <c r="G570" s="8">
        <f t="shared" si="16"/>
        <v>199.5</v>
      </c>
      <c r="H570" s="8">
        <f>VLOOKUP(C570,Products!$A$2:$F$20,6,TRUE)</f>
        <v>7.4499999999999993</v>
      </c>
      <c r="I570" s="8">
        <f t="shared" si="17"/>
        <v>74.5</v>
      </c>
      <c r="J570" s="42">
        <f>VLOOKUP(B570,Invoices!A:I,9,TRUE)</f>
        <v>2020</v>
      </c>
    </row>
    <row r="571" spans="1:10" x14ac:dyDescent="0.15">
      <c r="A571" t="s">
        <v>3931</v>
      </c>
      <c r="B571" t="s">
        <v>215</v>
      </c>
      <c r="C571" t="s">
        <v>94</v>
      </c>
      <c r="D571" t="s">
        <v>86</v>
      </c>
      <c r="E571">
        <v>1</v>
      </c>
      <c r="F571" s="8">
        <f>VLOOKUP(C571,Products!$A$2:$E$20,5,TRUE)</f>
        <v>3.5</v>
      </c>
      <c r="G571" s="8">
        <f t="shared" si="16"/>
        <v>3.5</v>
      </c>
      <c r="H571" s="8">
        <f>VLOOKUP(C571,Products!$A$2:$F$20,6,TRUE)</f>
        <v>0.54999999999999982</v>
      </c>
      <c r="I571" s="8">
        <f t="shared" si="17"/>
        <v>0.54999999999999982</v>
      </c>
      <c r="J571" s="42">
        <f>VLOOKUP(B571,Invoices!A:I,9,TRUE)</f>
        <v>2020</v>
      </c>
    </row>
    <row r="572" spans="1:10" x14ac:dyDescent="0.15">
      <c r="A572" t="s">
        <v>3932</v>
      </c>
      <c r="B572" t="s">
        <v>216</v>
      </c>
      <c r="C572" t="s">
        <v>103</v>
      </c>
      <c r="D572" t="s">
        <v>77</v>
      </c>
      <c r="E572">
        <v>3</v>
      </c>
      <c r="F572" s="8">
        <f>VLOOKUP(C572,Products!$A$2:$E$20,5,TRUE)</f>
        <v>8.9499999999999993</v>
      </c>
      <c r="G572" s="8">
        <f t="shared" si="16"/>
        <v>26.849999999999998</v>
      </c>
      <c r="H572" s="8">
        <f>VLOOKUP(C572,Products!$A$2:$F$20,6,TRUE)</f>
        <v>3.1999999999999993</v>
      </c>
      <c r="I572" s="8">
        <f t="shared" si="17"/>
        <v>9.5999999999999979</v>
      </c>
      <c r="J572" s="42">
        <f>VLOOKUP(B572,Invoices!A:I,9,TRUE)</f>
        <v>2020</v>
      </c>
    </row>
    <row r="573" spans="1:10" x14ac:dyDescent="0.15">
      <c r="A573" t="s">
        <v>3933</v>
      </c>
      <c r="B573" t="s">
        <v>216</v>
      </c>
      <c r="C573" t="s">
        <v>101</v>
      </c>
      <c r="D573" t="s">
        <v>69</v>
      </c>
      <c r="E573">
        <v>2</v>
      </c>
      <c r="F573" s="8">
        <f>VLOOKUP(C573,Products!$A$2:$E$20,5,TRUE)</f>
        <v>129.94999999999999</v>
      </c>
      <c r="G573" s="8">
        <f t="shared" si="16"/>
        <v>259.89999999999998</v>
      </c>
      <c r="H573" s="8">
        <f>VLOOKUP(C573,Products!$A$2:$F$20,6,TRUE)</f>
        <v>40.449999999999989</v>
      </c>
      <c r="I573" s="8">
        <f t="shared" si="17"/>
        <v>80.899999999999977</v>
      </c>
      <c r="J573" s="42">
        <f>VLOOKUP(B573,Invoices!A:I,9,TRUE)</f>
        <v>2020</v>
      </c>
    </row>
    <row r="574" spans="1:10" x14ac:dyDescent="0.15">
      <c r="A574" t="s">
        <v>3934</v>
      </c>
      <c r="B574" t="s">
        <v>216</v>
      </c>
      <c r="C574" t="s">
        <v>104</v>
      </c>
      <c r="D574" t="s">
        <v>71</v>
      </c>
      <c r="E574">
        <v>50</v>
      </c>
      <c r="F574" s="8">
        <f>VLOOKUP(C574,Products!$A$2:$E$20,5,TRUE)</f>
        <v>2.95</v>
      </c>
      <c r="G574" s="8">
        <f t="shared" si="16"/>
        <v>147.5</v>
      </c>
      <c r="H574" s="8">
        <f>VLOOKUP(C574,Products!$A$2:$F$20,6,TRUE)</f>
        <v>1.1500000000000001</v>
      </c>
      <c r="I574" s="8">
        <f t="shared" si="17"/>
        <v>57.500000000000007</v>
      </c>
      <c r="J574" s="42">
        <f>VLOOKUP(B574,Invoices!A:I,9,TRUE)</f>
        <v>2020</v>
      </c>
    </row>
    <row r="575" spans="1:10" x14ac:dyDescent="0.15">
      <c r="A575" t="s">
        <v>3935</v>
      </c>
      <c r="B575" t="s">
        <v>216</v>
      </c>
      <c r="C575" t="s">
        <v>96</v>
      </c>
      <c r="D575" t="s">
        <v>75</v>
      </c>
      <c r="E575">
        <v>25</v>
      </c>
      <c r="F575" s="8">
        <f>VLOOKUP(C575,Products!$A$2:$E$20,5,TRUE)</f>
        <v>79.95</v>
      </c>
      <c r="G575" s="8">
        <f t="shared" si="16"/>
        <v>1998.75</v>
      </c>
      <c r="H575" s="8">
        <f>VLOOKUP(C575,Products!$A$2:$F$20,6,TRUE)</f>
        <v>27.950000000000003</v>
      </c>
      <c r="I575" s="8">
        <f t="shared" si="17"/>
        <v>698.75000000000011</v>
      </c>
      <c r="J575" s="42">
        <f>VLOOKUP(B575,Invoices!A:I,9,TRUE)</f>
        <v>2020</v>
      </c>
    </row>
    <row r="576" spans="1:10" x14ac:dyDescent="0.15">
      <c r="A576" t="s">
        <v>3936</v>
      </c>
      <c r="B576" t="s">
        <v>216</v>
      </c>
      <c r="C576" t="s">
        <v>92</v>
      </c>
      <c r="D576" t="s">
        <v>82</v>
      </c>
      <c r="E576">
        <v>12</v>
      </c>
      <c r="F576" s="8">
        <f>VLOOKUP(C576,Products!$A$2:$E$20,5,TRUE)</f>
        <v>19.95</v>
      </c>
      <c r="G576" s="8">
        <f t="shared" si="16"/>
        <v>239.39999999999998</v>
      </c>
      <c r="H576" s="8">
        <f>VLOOKUP(C576,Products!$A$2:$F$20,6,TRUE)</f>
        <v>7.4499999999999993</v>
      </c>
      <c r="I576" s="8">
        <f t="shared" si="17"/>
        <v>89.399999999999991</v>
      </c>
      <c r="J576" s="42">
        <f>VLOOKUP(B576,Invoices!A:I,9,TRUE)</f>
        <v>2020</v>
      </c>
    </row>
    <row r="577" spans="1:10" x14ac:dyDescent="0.15">
      <c r="A577" t="s">
        <v>3937</v>
      </c>
      <c r="B577" t="s">
        <v>216</v>
      </c>
      <c r="C577" t="s">
        <v>88</v>
      </c>
      <c r="D577" t="s">
        <v>85</v>
      </c>
      <c r="E577">
        <v>1</v>
      </c>
      <c r="F577" s="8">
        <f>VLOOKUP(C577,Products!$A$2:$E$20,5,TRUE)</f>
        <v>8.9499999999999993</v>
      </c>
      <c r="G577" s="8">
        <f t="shared" si="16"/>
        <v>8.9499999999999993</v>
      </c>
      <c r="H577" s="8">
        <f>VLOOKUP(C577,Products!$A$2:$F$20,6,TRUE)</f>
        <v>5.6999999999999993</v>
      </c>
      <c r="I577" s="8">
        <f t="shared" si="17"/>
        <v>5.6999999999999993</v>
      </c>
      <c r="J577" s="42">
        <f>VLOOKUP(B577,Invoices!A:I,9,TRUE)</f>
        <v>2020</v>
      </c>
    </row>
    <row r="578" spans="1:10" x14ac:dyDescent="0.15">
      <c r="A578" t="s">
        <v>3938</v>
      </c>
      <c r="B578" t="s">
        <v>217</v>
      </c>
      <c r="C578" t="s">
        <v>92</v>
      </c>
      <c r="D578" t="s">
        <v>82</v>
      </c>
      <c r="E578">
        <v>10</v>
      </c>
      <c r="F578" s="8">
        <f>VLOOKUP(C578,Products!$A$2:$E$20,5,TRUE)</f>
        <v>19.95</v>
      </c>
      <c r="G578" s="8">
        <f t="shared" si="16"/>
        <v>199.5</v>
      </c>
      <c r="H578" s="8">
        <f>VLOOKUP(C578,Products!$A$2:$F$20,6,TRUE)</f>
        <v>7.4499999999999993</v>
      </c>
      <c r="I578" s="8">
        <f t="shared" si="17"/>
        <v>74.5</v>
      </c>
      <c r="J578" s="42">
        <f>VLOOKUP(B578,Invoices!A:I,9,TRUE)</f>
        <v>2020</v>
      </c>
    </row>
    <row r="579" spans="1:10" x14ac:dyDescent="0.15">
      <c r="A579" t="s">
        <v>3939</v>
      </c>
      <c r="B579" t="s">
        <v>217</v>
      </c>
      <c r="C579" t="s">
        <v>104</v>
      </c>
      <c r="D579" t="s">
        <v>71</v>
      </c>
      <c r="E579">
        <v>3</v>
      </c>
      <c r="F579" s="8">
        <f>VLOOKUP(C579,Products!$A$2:$E$20,5,TRUE)</f>
        <v>2.95</v>
      </c>
      <c r="G579" s="8">
        <f t="shared" ref="G579:G642" si="18">F579*E579</f>
        <v>8.8500000000000014</v>
      </c>
      <c r="H579" s="8">
        <f>VLOOKUP(C579,Products!$A$2:$F$20,6,TRUE)</f>
        <v>1.1500000000000001</v>
      </c>
      <c r="I579" s="8">
        <f t="shared" ref="I579:I642" si="19">H579*E579</f>
        <v>3.45</v>
      </c>
      <c r="J579" s="42">
        <f>VLOOKUP(B579,Invoices!A:I,9,TRUE)</f>
        <v>2020</v>
      </c>
    </row>
    <row r="580" spans="1:10" x14ac:dyDescent="0.15">
      <c r="A580" t="s">
        <v>3940</v>
      </c>
      <c r="B580" t="s">
        <v>218</v>
      </c>
      <c r="C580" t="s">
        <v>104</v>
      </c>
      <c r="D580" t="s">
        <v>71</v>
      </c>
      <c r="E580">
        <v>5</v>
      </c>
      <c r="F580" s="8">
        <f>VLOOKUP(C580,Products!$A$2:$E$20,5,TRUE)</f>
        <v>2.95</v>
      </c>
      <c r="G580" s="8">
        <f t="shared" si="18"/>
        <v>14.75</v>
      </c>
      <c r="H580" s="8">
        <f>VLOOKUP(C580,Products!$A$2:$F$20,6,TRUE)</f>
        <v>1.1500000000000001</v>
      </c>
      <c r="I580" s="8">
        <f t="shared" si="19"/>
        <v>5.7500000000000009</v>
      </c>
      <c r="J580" s="42">
        <f>VLOOKUP(B580,Invoices!A:I,9,TRUE)</f>
        <v>2020</v>
      </c>
    </row>
    <row r="581" spans="1:10" x14ac:dyDescent="0.15">
      <c r="A581" t="s">
        <v>3941</v>
      </c>
      <c r="B581" t="s">
        <v>218</v>
      </c>
      <c r="C581" t="s">
        <v>103</v>
      </c>
      <c r="D581" t="s">
        <v>77</v>
      </c>
      <c r="E581">
        <v>50</v>
      </c>
      <c r="F581" s="8">
        <f>VLOOKUP(C581,Products!$A$2:$E$20,5,TRUE)</f>
        <v>8.9499999999999993</v>
      </c>
      <c r="G581" s="8">
        <f t="shared" si="18"/>
        <v>447.49999999999994</v>
      </c>
      <c r="H581" s="8">
        <f>VLOOKUP(C581,Products!$A$2:$F$20,6,TRUE)</f>
        <v>3.1999999999999993</v>
      </c>
      <c r="I581" s="8">
        <f t="shared" si="19"/>
        <v>159.99999999999997</v>
      </c>
      <c r="J581" s="42">
        <f>VLOOKUP(B581,Invoices!A:I,9,TRUE)</f>
        <v>2020</v>
      </c>
    </row>
    <row r="582" spans="1:10" x14ac:dyDescent="0.15">
      <c r="A582" t="s">
        <v>3942</v>
      </c>
      <c r="B582" t="s">
        <v>218</v>
      </c>
      <c r="C582" t="s">
        <v>89</v>
      </c>
      <c r="D582" t="s">
        <v>80</v>
      </c>
      <c r="E582">
        <v>5</v>
      </c>
      <c r="F582" s="8">
        <f>VLOOKUP(C582,Products!$A$2:$E$20,5,TRUE)</f>
        <v>15.95</v>
      </c>
      <c r="G582" s="8">
        <f t="shared" si="18"/>
        <v>79.75</v>
      </c>
      <c r="H582" s="8">
        <f>VLOOKUP(C582,Products!$A$2:$F$20,6,TRUE)</f>
        <v>6</v>
      </c>
      <c r="I582" s="8">
        <f t="shared" si="19"/>
        <v>30</v>
      </c>
      <c r="J582" s="42">
        <f>VLOOKUP(B582,Invoices!A:I,9,TRUE)</f>
        <v>2020</v>
      </c>
    </row>
    <row r="583" spans="1:10" x14ac:dyDescent="0.15">
      <c r="A583" t="s">
        <v>3943</v>
      </c>
      <c r="B583" t="s">
        <v>218</v>
      </c>
      <c r="C583" t="s">
        <v>100</v>
      </c>
      <c r="D583" t="s">
        <v>78</v>
      </c>
      <c r="E583">
        <v>10</v>
      </c>
      <c r="F583" s="8">
        <f>VLOOKUP(C583,Products!$A$2:$E$20,5,TRUE)</f>
        <v>49.95</v>
      </c>
      <c r="G583" s="8">
        <f t="shared" si="18"/>
        <v>499.5</v>
      </c>
      <c r="H583" s="8">
        <f>VLOOKUP(C583,Products!$A$2:$F$20,6,TRUE)</f>
        <v>19.950000000000003</v>
      </c>
      <c r="I583" s="8">
        <f t="shared" si="19"/>
        <v>199.50000000000003</v>
      </c>
      <c r="J583" s="42">
        <f>VLOOKUP(B583,Invoices!A:I,9,TRUE)</f>
        <v>2020</v>
      </c>
    </row>
    <row r="584" spans="1:10" x14ac:dyDescent="0.15">
      <c r="A584" t="s">
        <v>3944</v>
      </c>
      <c r="B584" t="s">
        <v>219</v>
      </c>
      <c r="C584" t="s">
        <v>96</v>
      </c>
      <c r="D584" t="s">
        <v>75</v>
      </c>
      <c r="E584">
        <v>5</v>
      </c>
      <c r="F584" s="8">
        <f>VLOOKUP(C584,Products!$A$2:$E$20,5,TRUE)</f>
        <v>79.95</v>
      </c>
      <c r="G584" s="8">
        <f t="shared" si="18"/>
        <v>399.75</v>
      </c>
      <c r="H584" s="8">
        <f>VLOOKUP(C584,Products!$A$2:$F$20,6,TRUE)</f>
        <v>27.950000000000003</v>
      </c>
      <c r="I584" s="8">
        <f t="shared" si="19"/>
        <v>139.75</v>
      </c>
      <c r="J584" s="42">
        <f>VLOOKUP(B584,Invoices!A:I,9,TRUE)</f>
        <v>2020</v>
      </c>
    </row>
    <row r="585" spans="1:10" x14ac:dyDescent="0.15">
      <c r="A585" t="s">
        <v>3945</v>
      </c>
      <c r="B585" t="s">
        <v>219</v>
      </c>
      <c r="C585" t="s">
        <v>90</v>
      </c>
      <c r="D585" t="s">
        <v>72</v>
      </c>
      <c r="E585">
        <v>1</v>
      </c>
      <c r="F585" s="8">
        <f>VLOOKUP(C585,Products!$A$2:$E$20,5,TRUE)</f>
        <v>8.9499999999999993</v>
      </c>
      <c r="G585" s="8">
        <f t="shared" si="18"/>
        <v>8.9499999999999993</v>
      </c>
      <c r="H585" s="8">
        <f>VLOOKUP(C585,Products!$A$2:$F$20,6,TRUE)</f>
        <v>5.6999999999999993</v>
      </c>
      <c r="I585" s="8">
        <f t="shared" si="19"/>
        <v>5.6999999999999993</v>
      </c>
      <c r="J585" s="42">
        <f>VLOOKUP(B585,Invoices!A:I,9,TRUE)</f>
        <v>2020</v>
      </c>
    </row>
    <row r="586" spans="1:10" x14ac:dyDescent="0.15">
      <c r="A586" t="s">
        <v>3946</v>
      </c>
      <c r="B586" t="s">
        <v>219</v>
      </c>
      <c r="C586" t="s">
        <v>93</v>
      </c>
      <c r="D586" t="s">
        <v>76</v>
      </c>
      <c r="E586">
        <v>1</v>
      </c>
      <c r="F586" s="8">
        <f>VLOOKUP(C586,Products!$A$2:$E$20,5,TRUE)</f>
        <v>9.9499999999999993</v>
      </c>
      <c r="G586" s="8">
        <f t="shared" si="18"/>
        <v>9.9499999999999993</v>
      </c>
      <c r="H586" s="8">
        <f>VLOOKUP(C586,Products!$A$2:$F$20,6,TRUE)</f>
        <v>1.9499999999999993</v>
      </c>
      <c r="I586" s="8">
        <f t="shared" si="19"/>
        <v>1.9499999999999993</v>
      </c>
      <c r="J586" s="42">
        <f>VLOOKUP(B586,Invoices!A:I,9,TRUE)</f>
        <v>2020</v>
      </c>
    </row>
    <row r="587" spans="1:10" x14ac:dyDescent="0.15">
      <c r="A587" t="s">
        <v>3947</v>
      </c>
      <c r="B587" t="s">
        <v>220</v>
      </c>
      <c r="C587" t="s">
        <v>90</v>
      </c>
      <c r="D587" t="s">
        <v>72</v>
      </c>
      <c r="E587">
        <v>4</v>
      </c>
      <c r="F587" s="8">
        <f>VLOOKUP(C587,Products!$A$2:$E$20,5,TRUE)</f>
        <v>8.9499999999999993</v>
      </c>
      <c r="G587" s="8">
        <f t="shared" si="18"/>
        <v>35.799999999999997</v>
      </c>
      <c r="H587" s="8">
        <f>VLOOKUP(C587,Products!$A$2:$F$20,6,TRUE)</f>
        <v>5.6999999999999993</v>
      </c>
      <c r="I587" s="8">
        <f t="shared" si="19"/>
        <v>22.799999999999997</v>
      </c>
      <c r="J587" s="42">
        <f>VLOOKUP(B587,Invoices!A:I,9,TRUE)</f>
        <v>2020</v>
      </c>
    </row>
    <row r="588" spans="1:10" x14ac:dyDescent="0.15">
      <c r="A588" t="s">
        <v>3948</v>
      </c>
      <c r="B588" t="s">
        <v>220</v>
      </c>
      <c r="C588" t="s">
        <v>88</v>
      </c>
      <c r="D588" t="s">
        <v>85</v>
      </c>
      <c r="E588">
        <v>24</v>
      </c>
      <c r="F588" s="8">
        <f>VLOOKUP(C588,Products!$A$2:$E$20,5,TRUE)</f>
        <v>8.9499999999999993</v>
      </c>
      <c r="G588" s="8">
        <f t="shared" si="18"/>
        <v>214.79999999999998</v>
      </c>
      <c r="H588" s="8">
        <f>VLOOKUP(C588,Products!$A$2:$F$20,6,TRUE)</f>
        <v>5.6999999999999993</v>
      </c>
      <c r="I588" s="8">
        <f t="shared" si="19"/>
        <v>136.79999999999998</v>
      </c>
      <c r="J588" s="42">
        <f>VLOOKUP(B588,Invoices!A:I,9,TRUE)</f>
        <v>2020</v>
      </c>
    </row>
    <row r="589" spans="1:10" x14ac:dyDescent="0.15">
      <c r="A589" t="s">
        <v>3949</v>
      </c>
      <c r="B589" t="s">
        <v>220</v>
      </c>
      <c r="C589" t="s">
        <v>93</v>
      </c>
      <c r="D589" t="s">
        <v>76</v>
      </c>
      <c r="E589">
        <v>1</v>
      </c>
      <c r="F589" s="8">
        <f>VLOOKUP(C589,Products!$A$2:$E$20,5,TRUE)</f>
        <v>9.9499999999999993</v>
      </c>
      <c r="G589" s="8">
        <f t="shared" si="18"/>
        <v>9.9499999999999993</v>
      </c>
      <c r="H589" s="8">
        <f>VLOOKUP(C589,Products!$A$2:$F$20,6,TRUE)</f>
        <v>1.9499999999999993</v>
      </c>
      <c r="I589" s="8">
        <f t="shared" si="19"/>
        <v>1.9499999999999993</v>
      </c>
      <c r="J589" s="42">
        <f>VLOOKUP(B589,Invoices!A:I,9,TRUE)</f>
        <v>2020</v>
      </c>
    </row>
    <row r="590" spans="1:10" x14ac:dyDescent="0.15">
      <c r="A590" t="s">
        <v>3950</v>
      </c>
      <c r="B590" t="s">
        <v>220</v>
      </c>
      <c r="C590" t="s">
        <v>98</v>
      </c>
      <c r="D590" t="s">
        <v>79</v>
      </c>
      <c r="E590">
        <v>1</v>
      </c>
      <c r="F590" s="8">
        <f>VLOOKUP(C590,Products!$A$2:$E$20,5,TRUE)</f>
        <v>14.95</v>
      </c>
      <c r="G590" s="8">
        <f t="shared" si="18"/>
        <v>14.95</v>
      </c>
      <c r="H590" s="8">
        <f>VLOOKUP(C590,Products!$A$2:$F$20,6,TRUE)</f>
        <v>3.0499999999999989</v>
      </c>
      <c r="I590" s="8">
        <f t="shared" si="19"/>
        <v>3.0499999999999989</v>
      </c>
      <c r="J590" s="42">
        <f>VLOOKUP(B590,Invoices!A:I,9,TRUE)</f>
        <v>2020</v>
      </c>
    </row>
    <row r="591" spans="1:10" x14ac:dyDescent="0.15">
      <c r="A591" t="s">
        <v>3951</v>
      </c>
      <c r="B591" t="s">
        <v>220</v>
      </c>
      <c r="C591" t="s">
        <v>104</v>
      </c>
      <c r="D591" t="s">
        <v>71</v>
      </c>
      <c r="E591">
        <v>1</v>
      </c>
      <c r="F591" s="8">
        <f>VLOOKUP(C591,Products!$A$2:$E$20,5,TRUE)</f>
        <v>2.95</v>
      </c>
      <c r="G591" s="8">
        <f t="shared" si="18"/>
        <v>2.95</v>
      </c>
      <c r="H591" s="8">
        <f>VLOOKUP(C591,Products!$A$2:$F$20,6,TRUE)</f>
        <v>1.1500000000000001</v>
      </c>
      <c r="I591" s="8">
        <f t="shared" si="19"/>
        <v>1.1500000000000001</v>
      </c>
      <c r="J591" s="42">
        <f>VLOOKUP(B591,Invoices!A:I,9,TRUE)</f>
        <v>2020</v>
      </c>
    </row>
    <row r="592" spans="1:10" x14ac:dyDescent="0.15">
      <c r="A592" t="s">
        <v>3952</v>
      </c>
      <c r="B592" t="s">
        <v>220</v>
      </c>
      <c r="C592" t="s">
        <v>87</v>
      </c>
      <c r="D592" t="s">
        <v>68</v>
      </c>
      <c r="E592">
        <v>2</v>
      </c>
      <c r="F592" s="8">
        <f>VLOOKUP(C592,Products!$A$2:$E$20,5,TRUE)</f>
        <v>19.95</v>
      </c>
      <c r="G592" s="8">
        <f t="shared" si="18"/>
        <v>39.9</v>
      </c>
      <c r="H592" s="8">
        <f>VLOOKUP(C592,Products!$A$2:$F$20,6,TRUE)</f>
        <v>7.4499999999999993</v>
      </c>
      <c r="I592" s="8">
        <f t="shared" si="19"/>
        <v>14.899999999999999</v>
      </c>
      <c r="J592" s="42">
        <f>VLOOKUP(B592,Invoices!A:I,9,TRUE)</f>
        <v>2020</v>
      </c>
    </row>
    <row r="593" spans="1:10" x14ac:dyDescent="0.15">
      <c r="A593" t="s">
        <v>3953</v>
      </c>
      <c r="B593" t="s">
        <v>220</v>
      </c>
      <c r="C593" t="s">
        <v>102</v>
      </c>
      <c r="D593" t="s">
        <v>83</v>
      </c>
      <c r="E593">
        <v>1</v>
      </c>
      <c r="F593" s="8">
        <f>VLOOKUP(C593,Products!$A$2:$E$20,5,TRUE)</f>
        <v>29.95</v>
      </c>
      <c r="G593" s="8">
        <f t="shared" si="18"/>
        <v>29.95</v>
      </c>
      <c r="H593" s="8">
        <f>VLOOKUP(C593,Products!$A$2:$F$20,6,TRUE)</f>
        <v>15</v>
      </c>
      <c r="I593" s="8">
        <f t="shared" si="19"/>
        <v>15</v>
      </c>
      <c r="J593" s="42">
        <f>VLOOKUP(B593,Invoices!A:I,9,TRUE)</f>
        <v>2020</v>
      </c>
    </row>
    <row r="594" spans="1:10" x14ac:dyDescent="0.15">
      <c r="A594" t="s">
        <v>3954</v>
      </c>
      <c r="B594" t="s">
        <v>221</v>
      </c>
      <c r="C594" t="s">
        <v>100</v>
      </c>
      <c r="D594" t="s">
        <v>78</v>
      </c>
      <c r="E594">
        <v>10</v>
      </c>
      <c r="F594" s="8">
        <f>VLOOKUP(C594,Products!$A$2:$E$20,5,TRUE)</f>
        <v>49.95</v>
      </c>
      <c r="G594" s="8">
        <f t="shared" si="18"/>
        <v>499.5</v>
      </c>
      <c r="H594" s="8">
        <f>VLOOKUP(C594,Products!$A$2:$F$20,6,TRUE)</f>
        <v>19.950000000000003</v>
      </c>
      <c r="I594" s="8">
        <f t="shared" si="19"/>
        <v>199.50000000000003</v>
      </c>
      <c r="J594" s="42">
        <f>VLOOKUP(B594,Invoices!A:I,9,TRUE)</f>
        <v>2020</v>
      </c>
    </row>
    <row r="595" spans="1:10" x14ac:dyDescent="0.15">
      <c r="A595" t="s">
        <v>3955</v>
      </c>
      <c r="B595" t="s">
        <v>221</v>
      </c>
      <c r="C595" t="s">
        <v>103</v>
      </c>
      <c r="D595" t="s">
        <v>77</v>
      </c>
      <c r="E595">
        <v>20</v>
      </c>
      <c r="F595" s="8">
        <f>VLOOKUP(C595,Products!$A$2:$E$20,5,TRUE)</f>
        <v>8.9499999999999993</v>
      </c>
      <c r="G595" s="8">
        <f t="shared" si="18"/>
        <v>179</v>
      </c>
      <c r="H595" s="8">
        <f>VLOOKUP(C595,Products!$A$2:$F$20,6,TRUE)</f>
        <v>3.1999999999999993</v>
      </c>
      <c r="I595" s="8">
        <f t="shared" si="19"/>
        <v>63.999999999999986</v>
      </c>
      <c r="J595" s="42">
        <f>VLOOKUP(B595,Invoices!A:I,9,TRUE)</f>
        <v>2020</v>
      </c>
    </row>
    <row r="596" spans="1:10" x14ac:dyDescent="0.15">
      <c r="A596" t="s">
        <v>3956</v>
      </c>
      <c r="B596" t="s">
        <v>221</v>
      </c>
      <c r="C596" t="s">
        <v>88</v>
      </c>
      <c r="D596" t="s">
        <v>85</v>
      </c>
      <c r="E596">
        <v>9</v>
      </c>
      <c r="F596" s="8">
        <f>VLOOKUP(C596,Products!$A$2:$E$20,5,TRUE)</f>
        <v>8.9499999999999993</v>
      </c>
      <c r="G596" s="8">
        <f t="shared" si="18"/>
        <v>80.55</v>
      </c>
      <c r="H596" s="8">
        <f>VLOOKUP(C596,Products!$A$2:$F$20,6,TRUE)</f>
        <v>5.6999999999999993</v>
      </c>
      <c r="I596" s="8">
        <f t="shared" si="19"/>
        <v>51.3</v>
      </c>
      <c r="J596" s="42">
        <f>VLOOKUP(B596,Invoices!A:I,9,TRUE)</f>
        <v>2020</v>
      </c>
    </row>
    <row r="597" spans="1:10" x14ac:dyDescent="0.15">
      <c r="A597" t="s">
        <v>3957</v>
      </c>
      <c r="B597" t="s">
        <v>221</v>
      </c>
      <c r="C597" t="s">
        <v>90</v>
      </c>
      <c r="D597" t="s">
        <v>72</v>
      </c>
      <c r="E597">
        <v>1</v>
      </c>
      <c r="F597" s="8">
        <f>VLOOKUP(C597,Products!$A$2:$E$20,5,TRUE)</f>
        <v>8.9499999999999993</v>
      </c>
      <c r="G597" s="8">
        <f t="shared" si="18"/>
        <v>8.9499999999999993</v>
      </c>
      <c r="H597" s="8">
        <f>VLOOKUP(C597,Products!$A$2:$F$20,6,TRUE)</f>
        <v>5.6999999999999993</v>
      </c>
      <c r="I597" s="8">
        <f t="shared" si="19"/>
        <v>5.6999999999999993</v>
      </c>
      <c r="J597" s="42">
        <f>VLOOKUP(B597,Invoices!A:I,9,TRUE)</f>
        <v>2020</v>
      </c>
    </row>
    <row r="598" spans="1:10" x14ac:dyDescent="0.15">
      <c r="A598" t="s">
        <v>3958</v>
      </c>
      <c r="B598" t="s">
        <v>221</v>
      </c>
      <c r="C598" t="s">
        <v>92</v>
      </c>
      <c r="D598" t="s">
        <v>82</v>
      </c>
      <c r="E598">
        <v>1</v>
      </c>
      <c r="F598" s="8">
        <f>VLOOKUP(C598,Products!$A$2:$E$20,5,TRUE)</f>
        <v>19.95</v>
      </c>
      <c r="G598" s="8">
        <f t="shared" si="18"/>
        <v>19.95</v>
      </c>
      <c r="H598" s="8">
        <f>VLOOKUP(C598,Products!$A$2:$F$20,6,TRUE)</f>
        <v>7.4499999999999993</v>
      </c>
      <c r="I598" s="8">
        <f t="shared" si="19"/>
        <v>7.4499999999999993</v>
      </c>
      <c r="J598" s="42">
        <f>VLOOKUP(B598,Invoices!A:I,9,TRUE)</f>
        <v>2020</v>
      </c>
    </row>
    <row r="599" spans="1:10" x14ac:dyDescent="0.15">
      <c r="A599" t="s">
        <v>3959</v>
      </c>
      <c r="B599" t="s">
        <v>221</v>
      </c>
      <c r="C599" t="s">
        <v>104</v>
      </c>
      <c r="D599" t="s">
        <v>71</v>
      </c>
      <c r="E599">
        <v>6</v>
      </c>
      <c r="F599" s="8">
        <f>VLOOKUP(C599,Products!$A$2:$E$20,5,TRUE)</f>
        <v>2.95</v>
      </c>
      <c r="G599" s="8">
        <f t="shared" si="18"/>
        <v>17.700000000000003</v>
      </c>
      <c r="H599" s="8">
        <f>VLOOKUP(C599,Products!$A$2:$F$20,6,TRUE)</f>
        <v>1.1500000000000001</v>
      </c>
      <c r="I599" s="8">
        <f t="shared" si="19"/>
        <v>6.9</v>
      </c>
      <c r="J599" s="42">
        <f>VLOOKUP(B599,Invoices!A:I,9,TRUE)</f>
        <v>2020</v>
      </c>
    </row>
    <row r="600" spans="1:10" x14ac:dyDescent="0.15">
      <c r="A600" t="s">
        <v>3960</v>
      </c>
      <c r="B600" t="s">
        <v>222</v>
      </c>
      <c r="C600" t="s">
        <v>92</v>
      </c>
      <c r="D600" t="s">
        <v>82</v>
      </c>
      <c r="E600">
        <v>1</v>
      </c>
      <c r="F600" s="8">
        <f>VLOOKUP(C600,Products!$A$2:$E$20,5,TRUE)</f>
        <v>19.95</v>
      </c>
      <c r="G600" s="8">
        <f t="shared" si="18"/>
        <v>19.95</v>
      </c>
      <c r="H600" s="8">
        <f>VLOOKUP(C600,Products!$A$2:$F$20,6,TRUE)</f>
        <v>7.4499999999999993</v>
      </c>
      <c r="I600" s="8">
        <f t="shared" si="19"/>
        <v>7.4499999999999993</v>
      </c>
      <c r="J600" s="42">
        <f>VLOOKUP(B600,Invoices!A:I,9,TRUE)</f>
        <v>2020</v>
      </c>
    </row>
    <row r="601" spans="1:10" x14ac:dyDescent="0.15">
      <c r="A601" t="s">
        <v>3961</v>
      </c>
      <c r="B601" t="s">
        <v>222</v>
      </c>
      <c r="C601" t="s">
        <v>104</v>
      </c>
      <c r="D601" t="s">
        <v>71</v>
      </c>
      <c r="E601">
        <v>12</v>
      </c>
      <c r="F601" s="8">
        <f>VLOOKUP(C601,Products!$A$2:$E$20,5,TRUE)</f>
        <v>2.95</v>
      </c>
      <c r="G601" s="8">
        <f t="shared" si="18"/>
        <v>35.400000000000006</v>
      </c>
      <c r="H601" s="8">
        <f>VLOOKUP(C601,Products!$A$2:$F$20,6,TRUE)</f>
        <v>1.1500000000000001</v>
      </c>
      <c r="I601" s="8">
        <f t="shared" si="19"/>
        <v>13.8</v>
      </c>
      <c r="J601" s="42">
        <f>VLOOKUP(B601,Invoices!A:I,9,TRUE)</f>
        <v>2020</v>
      </c>
    </row>
    <row r="602" spans="1:10" x14ac:dyDescent="0.15">
      <c r="A602" t="s">
        <v>3962</v>
      </c>
      <c r="B602" t="s">
        <v>222</v>
      </c>
      <c r="C602" t="s">
        <v>90</v>
      </c>
      <c r="D602" t="s">
        <v>72</v>
      </c>
      <c r="E602">
        <v>8</v>
      </c>
      <c r="F602" s="8">
        <f>VLOOKUP(C602,Products!$A$2:$E$20,5,TRUE)</f>
        <v>8.9499999999999993</v>
      </c>
      <c r="G602" s="8">
        <f t="shared" si="18"/>
        <v>71.599999999999994</v>
      </c>
      <c r="H602" s="8">
        <f>VLOOKUP(C602,Products!$A$2:$F$20,6,TRUE)</f>
        <v>5.6999999999999993</v>
      </c>
      <c r="I602" s="8">
        <f t="shared" si="19"/>
        <v>45.599999999999994</v>
      </c>
      <c r="J602" s="42">
        <f>VLOOKUP(B602,Invoices!A:I,9,TRUE)</f>
        <v>2020</v>
      </c>
    </row>
    <row r="603" spans="1:10" x14ac:dyDescent="0.15">
      <c r="A603" t="s">
        <v>3963</v>
      </c>
      <c r="B603" t="s">
        <v>223</v>
      </c>
      <c r="C603" t="s">
        <v>92</v>
      </c>
      <c r="D603" t="s">
        <v>82</v>
      </c>
      <c r="E603">
        <v>2</v>
      </c>
      <c r="F603" s="8">
        <f>VLOOKUP(C603,Products!$A$2:$E$20,5,TRUE)</f>
        <v>19.95</v>
      </c>
      <c r="G603" s="8">
        <f t="shared" si="18"/>
        <v>39.9</v>
      </c>
      <c r="H603" s="8">
        <f>VLOOKUP(C603,Products!$A$2:$F$20,6,TRUE)</f>
        <v>7.4499999999999993</v>
      </c>
      <c r="I603" s="8">
        <f t="shared" si="19"/>
        <v>14.899999999999999</v>
      </c>
      <c r="J603" s="42">
        <f>VLOOKUP(B603,Invoices!A:I,9,TRUE)</f>
        <v>2020</v>
      </c>
    </row>
    <row r="604" spans="1:10" x14ac:dyDescent="0.15">
      <c r="A604" t="s">
        <v>3964</v>
      </c>
      <c r="B604" t="s">
        <v>223</v>
      </c>
      <c r="C604" t="s">
        <v>95</v>
      </c>
      <c r="D604" t="s">
        <v>73</v>
      </c>
      <c r="E604">
        <v>3</v>
      </c>
      <c r="F604" s="8">
        <f>VLOOKUP(C604,Products!$A$2:$E$20,5,TRUE)</f>
        <v>12.95</v>
      </c>
      <c r="G604" s="8">
        <f t="shared" si="18"/>
        <v>38.849999999999994</v>
      </c>
      <c r="H604" s="8">
        <f>VLOOKUP(C604,Products!$A$2:$F$20,6,TRUE)</f>
        <v>4.1999999999999993</v>
      </c>
      <c r="I604" s="8">
        <f t="shared" si="19"/>
        <v>12.599999999999998</v>
      </c>
      <c r="J604" s="42">
        <f>VLOOKUP(B604,Invoices!A:I,9,TRUE)</f>
        <v>2020</v>
      </c>
    </row>
    <row r="605" spans="1:10" x14ac:dyDescent="0.15">
      <c r="A605" t="s">
        <v>3965</v>
      </c>
      <c r="B605" t="s">
        <v>223</v>
      </c>
      <c r="C605" t="s">
        <v>96</v>
      </c>
      <c r="D605" t="s">
        <v>75</v>
      </c>
      <c r="E605">
        <v>1</v>
      </c>
      <c r="F605" s="8">
        <f>VLOOKUP(C605,Products!$A$2:$E$20,5,TRUE)</f>
        <v>79.95</v>
      </c>
      <c r="G605" s="8">
        <f t="shared" si="18"/>
        <v>79.95</v>
      </c>
      <c r="H605" s="8">
        <f>VLOOKUP(C605,Products!$A$2:$F$20,6,TRUE)</f>
        <v>27.950000000000003</v>
      </c>
      <c r="I605" s="8">
        <f t="shared" si="19"/>
        <v>27.950000000000003</v>
      </c>
      <c r="J605" s="42">
        <f>VLOOKUP(B605,Invoices!A:I,9,TRUE)</f>
        <v>2020</v>
      </c>
    </row>
    <row r="606" spans="1:10" x14ac:dyDescent="0.15">
      <c r="A606" t="s">
        <v>3966</v>
      </c>
      <c r="B606" t="s">
        <v>224</v>
      </c>
      <c r="C606" t="s">
        <v>87</v>
      </c>
      <c r="D606" t="s">
        <v>68</v>
      </c>
      <c r="E606">
        <v>1</v>
      </c>
      <c r="F606" s="8">
        <f>VLOOKUP(C606,Products!$A$2:$E$20,5,TRUE)</f>
        <v>19.95</v>
      </c>
      <c r="G606" s="8">
        <f t="shared" si="18"/>
        <v>19.95</v>
      </c>
      <c r="H606" s="8">
        <f>VLOOKUP(C606,Products!$A$2:$F$20,6,TRUE)</f>
        <v>7.4499999999999993</v>
      </c>
      <c r="I606" s="8">
        <f t="shared" si="19"/>
        <v>7.4499999999999993</v>
      </c>
      <c r="J606" s="42">
        <f>VLOOKUP(B606,Invoices!A:I,9,TRUE)</f>
        <v>2020</v>
      </c>
    </row>
    <row r="607" spans="1:10" x14ac:dyDescent="0.15">
      <c r="A607" t="s">
        <v>3967</v>
      </c>
      <c r="B607" t="s">
        <v>224</v>
      </c>
      <c r="C607" t="s">
        <v>90</v>
      </c>
      <c r="D607" t="s">
        <v>72</v>
      </c>
      <c r="E607">
        <v>1</v>
      </c>
      <c r="F607" s="8">
        <f>VLOOKUP(C607,Products!$A$2:$E$20,5,TRUE)</f>
        <v>8.9499999999999993</v>
      </c>
      <c r="G607" s="8">
        <f t="shared" si="18"/>
        <v>8.9499999999999993</v>
      </c>
      <c r="H607" s="8">
        <f>VLOOKUP(C607,Products!$A$2:$F$20,6,TRUE)</f>
        <v>5.6999999999999993</v>
      </c>
      <c r="I607" s="8">
        <f t="shared" si="19"/>
        <v>5.6999999999999993</v>
      </c>
      <c r="J607" s="42">
        <f>VLOOKUP(B607,Invoices!A:I,9,TRUE)</f>
        <v>2020</v>
      </c>
    </row>
    <row r="608" spans="1:10" x14ac:dyDescent="0.15">
      <c r="A608" t="s">
        <v>3968</v>
      </c>
      <c r="B608" t="s">
        <v>224</v>
      </c>
      <c r="C608" t="s">
        <v>105</v>
      </c>
      <c r="D608" t="s">
        <v>81</v>
      </c>
      <c r="E608">
        <v>4</v>
      </c>
      <c r="F608" s="8">
        <f>VLOOKUP(C608,Products!$A$2:$E$20,5,TRUE)</f>
        <v>8.9499999999999993</v>
      </c>
      <c r="G608" s="8">
        <f t="shared" si="18"/>
        <v>35.799999999999997</v>
      </c>
      <c r="H608" s="8">
        <f>VLOOKUP(C608,Products!$A$2:$F$20,6,TRUE)</f>
        <v>3.1999999999999993</v>
      </c>
      <c r="I608" s="8">
        <f t="shared" si="19"/>
        <v>12.799999999999997</v>
      </c>
      <c r="J608" s="42">
        <f>VLOOKUP(B608,Invoices!A:I,9,TRUE)</f>
        <v>2020</v>
      </c>
    </row>
    <row r="609" spans="1:10" x14ac:dyDescent="0.15">
      <c r="A609" t="s">
        <v>3969</v>
      </c>
      <c r="B609" t="s">
        <v>224</v>
      </c>
      <c r="C609" t="s">
        <v>102</v>
      </c>
      <c r="D609" t="s">
        <v>83</v>
      </c>
      <c r="E609">
        <v>5</v>
      </c>
      <c r="F609" s="8">
        <f>VLOOKUP(C609,Products!$A$2:$E$20,5,TRUE)</f>
        <v>29.95</v>
      </c>
      <c r="G609" s="8">
        <f t="shared" si="18"/>
        <v>149.75</v>
      </c>
      <c r="H609" s="8">
        <f>VLOOKUP(C609,Products!$A$2:$F$20,6,TRUE)</f>
        <v>15</v>
      </c>
      <c r="I609" s="8">
        <f t="shared" si="19"/>
        <v>75</v>
      </c>
      <c r="J609" s="42">
        <f>VLOOKUP(B609,Invoices!A:I,9,TRUE)</f>
        <v>2020</v>
      </c>
    </row>
    <row r="610" spans="1:10" x14ac:dyDescent="0.15">
      <c r="A610" t="s">
        <v>3970</v>
      </c>
      <c r="B610" t="s">
        <v>224</v>
      </c>
      <c r="C610" t="s">
        <v>93</v>
      </c>
      <c r="D610" t="s">
        <v>76</v>
      </c>
      <c r="E610">
        <v>1</v>
      </c>
      <c r="F610" s="8">
        <f>VLOOKUP(C610,Products!$A$2:$E$20,5,TRUE)</f>
        <v>9.9499999999999993</v>
      </c>
      <c r="G610" s="8">
        <f t="shared" si="18"/>
        <v>9.9499999999999993</v>
      </c>
      <c r="H610" s="8">
        <f>VLOOKUP(C610,Products!$A$2:$F$20,6,TRUE)</f>
        <v>1.9499999999999993</v>
      </c>
      <c r="I610" s="8">
        <f t="shared" si="19"/>
        <v>1.9499999999999993</v>
      </c>
      <c r="J610" s="42">
        <f>VLOOKUP(B610,Invoices!A:I,9,TRUE)</f>
        <v>2020</v>
      </c>
    </row>
    <row r="611" spans="1:10" x14ac:dyDescent="0.15">
      <c r="A611" t="s">
        <v>3971</v>
      </c>
      <c r="B611" t="s">
        <v>224</v>
      </c>
      <c r="C611" t="s">
        <v>88</v>
      </c>
      <c r="D611" t="s">
        <v>85</v>
      </c>
      <c r="E611">
        <v>1</v>
      </c>
      <c r="F611" s="8">
        <f>VLOOKUP(C611,Products!$A$2:$E$20,5,TRUE)</f>
        <v>8.9499999999999993</v>
      </c>
      <c r="G611" s="8">
        <f t="shared" si="18"/>
        <v>8.9499999999999993</v>
      </c>
      <c r="H611" s="8">
        <f>VLOOKUP(C611,Products!$A$2:$F$20,6,TRUE)</f>
        <v>5.6999999999999993</v>
      </c>
      <c r="I611" s="8">
        <f t="shared" si="19"/>
        <v>5.6999999999999993</v>
      </c>
      <c r="J611" s="42">
        <f>VLOOKUP(B611,Invoices!A:I,9,TRUE)</f>
        <v>2020</v>
      </c>
    </row>
    <row r="612" spans="1:10" x14ac:dyDescent="0.15">
      <c r="A612" t="s">
        <v>3972</v>
      </c>
      <c r="B612" t="s">
        <v>224</v>
      </c>
      <c r="C612" t="s">
        <v>96</v>
      </c>
      <c r="D612" t="s">
        <v>75</v>
      </c>
      <c r="E612">
        <v>8</v>
      </c>
      <c r="F612" s="8">
        <f>VLOOKUP(C612,Products!$A$2:$E$20,5,TRUE)</f>
        <v>79.95</v>
      </c>
      <c r="G612" s="8">
        <f t="shared" si="18"/>
        <v>639.6</v>
      </c>
      <c r="H612" s="8">
        <f>VLOOKUP(C612,Products!$A$2:$F$20,6,TRUE)</f>
        <v>27.950000000000003</v>
      </c>
      <c r="I612" s="8">
        <f t="shared" si="19"/>
        <v>223.60000000000002</v>
      </c>
      <c r="J612" s="42">
        <f>VLOOKUP(B612,Invoices!A:I,9,TRUE)</f>
        <v>2020</v>
      </c>
    </row>
    <row r="613" spans="1:10" x14ac:dyDescent="0.15">
      <c r="A613" t="s">
        <v>3973</v>
      </c>
      <c r="B613" t="s">
        <v>225</v>
      </c>
      <c r="C613" t="s">
        <v>91</v>
      </c>
      <c r="D613" t="s">
        <v>70</v>
      </c>
      <c r="E613">
        <v>4</v>
      </c>
      <c r="F613" s="8">
        <f>VLOOKUP(C613,Products!$A$2:$E$20,5,TRUE)</f>
        <v>49.95</v>
      </c>
      <c r="G613" s="8">
        <f t="shared" si="18"/>
        <v>199.8</v>
      </c>
      <c r="H613" s="8">
        <f>VLOOKUP(C613,Products!$A$2:$F$20,6,TRUE)</f>
        <v>21.200000000000003</v>
      </c>
      <c r="I613" s="8">
        <f t="shared" si="19"/>
        <v>84.800000000000011</v>
      </c>
      <c r="J613" s="42">
        <f>VLOOKUP(B613,Invoices!A:I,9,TRUE)</f>
        <v>2020</v>
      </c>
    </row>
    <row r="614" spans="1:10" x14ac:dyDescent="0.15">
      <c r="A614" t="s">
        <v>3974</v>
      </c>
      <c r="B614" t="s">
        <v>225</v>
      </c>
      <c r="C614" t="s">
        <v>90</v>
      </c>
      <c r="D614" t="s">
        <v>72</v>
      </c>
      <c r="E614">
        <v>6</v>
      </c>
      <c r="F614" s="8">
        <f>VLOOKUP(C614,Products!$A$2:$E$20,5,TRUE)</f>
        <v>8.9499999999999993</v>
      </c>
      <c r="G614" s="8">
        <f t="shared" si="18"/>
        <v>53.699999999999996</v>
      </c>
      <c r="H614" s="8">
        <f>VLOOKUP(C614,Products!$A$2:$F$20,6,TRUE)</f>
        <v>5.6999999999999993</v>
      </c>
      <c r="I614" s="8">
        <f t="shared" si="19"/>
        <v>34.199999999999996</v>
      </c>
      <c r="J614" s="42">
        <f>VLOOKUP(B614,Invoices!A:I,9,TRUE)</f>
        <v>2020</v>
      </c>
    </row>
    <row r="615" spans="1:10" x14ac:dyDescent="0.15">
      <c r="A615" t="s">
        <v>3975</v>
      </c>
      <c r="B615" t="s">
        <v>225</v>
      </c>
      <c r="C615" t="s">
        <v>103</v>
      </c>
      <c r="D615" t="s">
        <v>77</v>
      </c>
      <c r="E615">
        <v>9</v>
      </c>
      <c r="F615" s="8">
        <f>VLOOKUP(C615,Products!$A$2:$E$20,5,TRUE)</f>
        <v>8.9499999999999993</v>
      </c>
      <c r="G615" s="8">
        <f t="shared" si="18"/>
        <v>80.55</v>
      </c>
      <c r="H615" s="8">
        <f>VLOOKUP(C615,Products!$A$2:$F$20,6,TRUE)</f>
        <v>3.1999999999999993</v>
      </c>
      <c r="I615" s="8">
        <f t="shared" si="19"/>
        <v>28.799999999999994</v>
      </c>
      <c r="J615" s="42">
        <f>VLOOKUP(B615,Invoices!A:I,9,TRUE)</f>
        <v>2020</v>
      </c>
    </row>
    <row r="616" spans="1:10" x14ac:dyDescent="0.15">
      <c r="A616" t="s">
        <v>3976</v>
      </c>
      <c r="B616" t="s">
        <v>226</v>
      </c>
      <c r="C616" t="s">
        <v>104</v>
      </c>
      <c r="D616" t="s">
        <v>71</v>
      </c>
      <c r="E616">
        <v>2</v>
      </c>
      <c r="F616" s="8">
        <f>VLOOKUP(C616,Products!$A$2:$E$20,5,TRUE)</f>
        <v>2.95</v>
      </c>
      <c r="G616" s="8">
        <f t="shared" si="18"/>
        <v>5.9</v>
      </c>
      <c r="H616" s="8">
        <f>VLOOKUP(C616,Products!$A$2:$F$20,6,TRUE)</f>
        <v>1.1500000000000001</v>
      </c>
      <c r="I616" s="8">
        <f t="shared" si="19"/>
        <v>2.3000000000000003</v>
      </c>
      <c r="J616" s="42">
        <f>VLOOKUP(B616,Invoices!A:I,9,TRUE)</f>
        <v>2020</v>
      </c>
    </row>
    <row r="617" spans="1:10" x14ac:dyDescent="0.15">
      <c r="A617" t="s">
        <v>3977</v>
      </c>
      <c r="B617" t="s">
        <v>226</v>
      </c>
      <c r="C617" t="s">
        <v>99</v>
      </c>
      <c r="D617" t="s">
        <v>84</v>
      </c>
      <c r="E617">
        <v>1</v>
      </c>
      <c r="F617" s="8">
        <f>VLOOKUP(C617,Products!$A$2:$E$20,5,TRUE)</f>
        <v>3.5</v>
      </c>
      <c r="G617" s="8">
        <f t="shared" si="18"/>
        <v>3.5</v>
      </c>
      <c r="H617" s="8">
        <f>VLOOKUP(C617,Products!$A$2:$F$20,6,TRUE)</f>
        <v>0.54999999999999982</v>
      </c>
      <c r="I617" s="8">
        <f t="shared" si="19"/>
        <v>0.54999999999999982</v>
      </c>
      <c r="J617" s="42">
        <f>VLOOKUP(B617,Invoices!A:I,9,TRUE)</f>
        <v>2020</v>
      </c>
    </row>
    <row r="618" spans="1:10" x14ac:dyDescent="0.15">
      <c r="A618" t="s">
        <v>3978</v>
      </c>
      <c r="B618" t="s">
        <v>227</v>
      </c>
      <c r="C618" t="s">
        <v>93</v>
      </c>
      <c r="D618" t="s">
        <v>76</v>
      </c>
      <c r="E618">
        <v>3</v>
      </c>
      <c r="F618" s="8">
        <f>VLOOKUP(C618,Products!$A$2:$E$20,5,TRUE)</f>
        <v>9.9499999999999993</v>
      </c>
      <c r="G618" s="8">
        <f t="shared" si="18"/>
        <v>29.849999999999998</v>
      </c>
      <c r="H618" s="8">
        <f>VLOOKUP(C618,Products!$A$2:$F$20,6,TRUE)</f>
        <v>1.9499999999999993</v>
      </c>
      <c r="I618" s="8">
        <f t="shared" si="19"/>
        <v>5.8499999999999979</v>
      </c>
      <c r="J618" s="42">
        <f>VLOOKUP(B618,Invoices!A:I,9,TRUE)</f>
        <v>2020</v>
      </c>
    </row>
    <row r="619" spans="1:10" x14ac:dyDescent="0.15">
      <c r="A619" t="s">
        <v>3979</v>
      </c>
      <c r="B619" t="s">
        <v>227</v>
      </c>
      <c r="C619" t="s">
        <v>92</v>
      </c>
      <c r="D619" t="s">
        <v>82</v>
      </c>
      <c r="E619">
        <v>2</v>
      </c>
      <c r="F619" s="8">
        <f>VLOOKUP(C619,Products!$A$2:$E$20,5,TRUE)</f>
        <v>19.95</v>
      </c>
      <c r="G619" s="8">
        <f t="shared" si="18"/>
        <v>39.9</v>
      </c>
      <c r="H619" s="8">
        <f>VLOOKUP(C619,Products!$A$2:$F$20,6,TRUE)</f>
        <v>7.4499999999999993</v>
      </c>
      <c r="I619" s="8">
        <f t="shared" si="19"/>
        <v>14.899999999999999</v>
      </c>
      <c r="J619" s="42">
        <f>VLOOKUP(B619,Invoices!A:I,9,TRUE)</f>
        <v>2020</v>
      </c>
    </row>
    <row r="620" spans="1:10" x14ac:dyDescent="0.15">
      <c r="A620" t="s">
        <v>3980</v>
      </c>
      <c r="B620" t="s">
        <v>227</v>
      </c>
      <c r="C620" t="s">
        <v>102</v>
      </c>
      <c r="D620" t="s">
        <v>83</v>
      </c>
      <c r="E620">
        <v>1</v>
      </c>
      <c r="F620" s="8">
        <f>VLOOKUP(C620,Products!$A$2:$E$20,5,TRUE)</f>
        <v>29.95</v>
      </c>
      <c r="G620" s="8">
        <f t="shared" si="18"/>
        <v>29.95</v>
      </c>
      <c r="H620" s="8">
        <f>VLOOKUP(C620,Products!$A$2:$F$20,6,TRUE)</f>
        <v>15</v>
      </c>
      <c r="I620" s="8">
        <f t="shared" si="19"/>
        <v>15</v>
      </c>
      <c r="J620" s="42">
        <f>VLOOKUP(B620,Invoices!A:I,9,TRUE)</f>
        <v>2020</v>
      </c>
    </row>
    <row r="621" spans="1:10" x14ac:dyDescent="0.15">
      <c r="A621" t="s">
        <v>3981</v>
      </c>
      <c r="B621" t="s">
        <v>227</v>
      </c>
      <c r="C621" t="s">
        <v>105</v>
      </c>
      <c r="D621" t="s">
        <v>81</v>
      </c>
      <c r="E621">
        <v>10</v>
      </c>
      <c r="F621" s="8">
        <f>VLOOKUP(C621,Products!$A$2:$E$20,5,TRUE)</f>
        <v>8.9499999999999993</v>
      </c>
      <c r="G621" s="8">
        <f t="shared" si="18"/>
        <v>89.5</v>
      </c>
      <c r="H621" s="8">
        <f>VLOOKUP(C621,Products!$A$2:$F$20,6,TRUE)</f>
        <v>3.1999999999999993</v>
      </c>
      <c r="I621" s="8">
        <f t="shared" si="19"/>
        <v>31.999999999999993</v>
      </c>
      <c r="J621" s="42">
        <f>VLOOKUP(B621,Invoices!A:I,9,TRUE)</f>
        <v>2020</v>
      </c>
    </row>
    <row r="622" spans="1:10" x14ac:dyDescent="0.15">
      <c r="A622" t="s">
        <v>3982</v>
      </c>
      <c r="B622" t="s">
        <v>227</v>
      </c>
      <c r="C622" t="s">
        <v>99</v>
      </c>
      <c r="D622" t="s">
        <v>84</v>
      </c>
      <c r="E622">
        <v>4</v>
      </c>
      <c r="F622" s="8">
        <f>VLOOKUP(C622,Products!$A$2:$E$20,5,TRUE)</f>
        <v>3.5</v>
      </c>
      <c r="G622" s="8">
        <f t="shared" si="18"/>
        <v>14</v>
      </c>
      <c r="H622" s="8">
        <f>VLOOKUP(C622,Products!$A$2:$F$20,6,TRUE)</f>
        <v>0.54999999999999982</v>
      </c>
      <c r="I622" s="8">
        <f t="shared" si="19"/>
        <v>2.1999999999999993</v>
      </c>
      <c r="J622" s="42">
        <f>VLOOKUP(B622,Invoices!A:I,9,TRUE)</f>
        <v>2020</v>
      </c>
    </row>
    <row r="623" spans="1:10" x14ac:dyDescent="0.15">
      <c r="A623" t="s">
        <v>3983</v>
      </c>
      <c r="B623" t="s">
        <v>227</v>
      </c>
      <c r="C623" t="s">
        <v>94</v>
      </c>
      <c r="D623" t="s">
        <v>86</v>
      </c>
      <c r="E623">
        <v>100</v>
      </c>
      <c r="F623" s="8">
        <f>VLOOKUP(C623,Products!$A$2:$E$20,5,TRUE)</f>
        <v>3.5</v>
      </c>
      <c r="G623" s="8">
        <f t="shared" si="18"/>
        <v>350</v>
      </c>
      <c r="H623" s="8">
        <f>VLOOKUP(C623,Products!$A$2:$F$20,6,TRUE)</f>
        <v>0.54999999999999982</v>
      </c>
      <c r="I623" s="8">
        <f t="shared" si="19"/>
        <v>54.999999999999986</v>
      </c>
      <c r="J623" s="42">
        <f>VLOOKUP(B623,Invoices!A:I,9,TRUE)</f>
        <v>2020</v>
      </c>
    </row>
    <row r="624" spans="1:10" x14ac:dyDescent="0.15">
      <c r="A624" t="s">
        <v>3984</v>
      </c>
      <c r="B624" t="s">
        <v>227</v>
      </c>
      <c r="C624" t="s">
        <v>90</v>
      </c>
      <c r="D624" t="s">
        <v>72</v>
      </c>
      <c r="E624">
        <v>1</v>
      </c>
      <c r="F624" s="8">
        <f>VLOOKUP(C624,Products!$A$2:$E$20,5,TRUE)</f>
        <v>8.9499999999999993</v>
      </c>
      <c r="G624" s="8">
        <f t="shared" si="18"/>
        <v>8.9499999999999993</v>
      </c>
      <c r="H624" s="8">
        <f>VLOOKUP(C624,Products!$A$2:$F$20,6,TRUE)</f>
        <v>5.6999999999999993</v>
      </c>
      <c r="I624" s="8">
        <f t="shared" si="19"/>
        <v>5.6999999999999993</v>
      </c>
      <c r="J624" s="42">
        <f>VLOOKUP(B624,Invoices!A:I,9,TRUE)</f>
        <v>2020</v>
      </c>
    </row>
    <row r="625" spans="1:10" x14ac:dyDescent="0.15">
      <c r="A625" t="s">
        <v>3985</v>
      </c>
      <c r="B625" t="s">
        <v>228</v>
      </c>
      <c r="C625" t="s">
        <v>96</v>
      </c>
      <c r="D625" t="s">
        <v>75</v>
      </c>
      <c r="E625">
        <v>10</v>
      </c>
      <c r="F625" s="8">
        <f>VLOOKUP(C625,Products!$A$2:$E$20,5,TRUE)</f>
        <v>79.95</v>
      </c>
      <c r="G625" s="8">
        <f t="shared" si="18"/>
        <v>799.5</v>
      </c>
      <c r="H625" s="8">
        <f>VLOOKUP(C625,Products!$A$2:$F$20,6,TRUE)</f>
        <v>27.950000000000003</v>
      </c>
      <c r="I625" s="8">
        <f t="shared" si="19"/>
        <v>279.5</v>
      </c>
      <c r="J625" s="42">
        <f>VLOOKUP(B625,Invoices!A:I,9,TRUE)</f>
        <v>2020</v>
      </c>
    </row>
    <row r="626" spans="1:10" x14ac:dyDescent="0.15">
      <c r="A626" t="s">
        <v>3986</v>
      </c>
      <c r="B626" t="s">
        <v>228</v>
      </c>
      <c r="C626" t="s">
        <v>88</v>
      </c>
      <c r="D626" t="s">
        <v>85</v>
      </c>
      <c r="E626">
        <v>5</v>
      </c>
      <c r="F626" s="8">
        <f>VLOOKUP(C626,Products!$A$2:$E$20,5,TRUE)</f>
        <v>8.9499999999999993</v>
      </c>
      <c r="G626" s="8">
        <f t="shared" si="18"/>
        <v>44.75</v>
      </c>
      <c r="H626" s="8">
        <f>VLOOKUP(C626,Products!$A$2:$F$20,6,TRUE)</f>
        <v>5.6999999999999993</v>
      </c>
      <c r="I626" s="8">
        <f t="shared" si="19"/>
        <v>28.499999999999996</v>
      </c>
      <c r="J626" s="42">
        <f>VLOOKUP(B626,Invoices!A:I,9,TRUE)</f>
        <v>2020</v>
      </c>
    </row>
    <row r="627" spans="1:10" x14ac:dyDescent="0.15">
      <c r="A627" t="s">
        <v>3987</v>
      </c>
      <c r="B627" t="s">
        <v>229</v>
      </c>
      <c r="C627" t="s">
        <v>104</v>
      </c>
      <c r="D627" t="s">
        <v>71</v>
      </c>
      <c r="E627">
        <v>5</v>
      </c>
      <c r="F627" s="8">
        <f>VLOOKUP(C627,Products!$A$2:$E$20,5,TRUE)</f>
        <v>2.95</v>
      </c>
      <c r="G627" s="8">
        <f t="shared" si="18"/>
        <v>14.75</v>
      </c>
      <c r="H627" s="8">
        <f>VLOOKUP(C627,Products!$A$2:$F$20,6,TRUE)</f>
        <v>1.1500000000000001</v>
      </c>
      <c r="I627" s="8">
        <f t="shared" si="19"/>
        <v>5.7500000000000009</v>
      </c>
      <c r="J627" s="42">
        <f>VLOOKUP(B627,Invoices!A:I,9,TRUE)</f>
        <v>2020</v>
      </c>
    </row>
    <row r="628" spans="1:10" x14ac:dyDescent="0.15">
      <c r="A628" t="s">
        <v>3988</v>
      </c>
      <c r="B628" t="s">
        <v>229</v>
      </c>
      <c r="C628" t="s">
        <v>91</v>
      </c>
      <c r="D628" t="s">
        <v>70</v>
      </c>
      <c r="E628">
        <v>1</v>
      </c>
      <c r="F628" s="8">
        <f>VLOOKUP(C628,Products!$A$2:$E$20,5,TRUE)</f>
        <v>49.95</v>
      </c>
      <c r="G628" s="8">
        <f t="shared" si="18"/>
        <v>49.95</v>
      </c>
      <c r="H628" s="8">
        <f>VLOOKUP(C628,Products!$A$2:$F$20,6,TRUE)</f>
        <v>21.200000000000003</v>
      </c>
      <c r="I628" s="8">
        <f t="shared" si="19"/>
        <v>21.200000000000003</v>
      </c>
      <c r="J628" s="42">
        <f>VLOOKUP(B628,Invoices!A:I,9,TRUE)</f>
        <v>2020</v>
      </c>
    </row>
    <row r="629" spans="1:10" x14ac:dyDescent="0.15">
      <c r="A629" t="s">
        <v>3989</v>
      </c>
      <c r="B629" t="s">
        <v>229</v>
      </c>
      <c r="C629" t="s">
        <v>88</v>
      </c>
      <c r="D629" t="s">
        <v>85</v>
      </c>
      <c r="E629">
        <v>10</v>
      </c>
      <c r="F629" s="8">
        <f>VLOOKUP(C629,Products!$A$2:$E$20,5,TRUE)</f>
        <v>8.9499999999999993</v>
      </c>
      <c r="G629" s="8">
        <f t="shared" si="18"/>
        <v>89.5</v>
      </c>
      <c r="H629" s="8">
        <f>VLOOKUP(C629,Products!$A$2:$F$20,6,TRUE)</f>
        <v>5.6999999999999993</v>
      </c>
      <c r="I629" s="8">
        <f t="shared" si="19"/>
        <v>56.999999999999993</v>
      </c>
      <c r="J629" s="42">
        <f>VLOOKUP(B629,Invoices!A:I,9,TRUE)</f>
        <v>2020</v>
      </c>
    </row>
    <row r="630" spans="1:10" x14ac:dyDescent="0.15">
      <c r="A630" t="s">
        <v>3990</v>
      </c>
      <c r="B630" t="s">
        <v>229</v>
      </c>
      <c r="C630" t="s">
        <v>101</v>
      </c>
      <c r="D630" t="s">
        <v>69</v>
      </c>
      <c r="E630">
        <v>6</v>
      </c>
      <c r="F630" s="8">
        <f>VLOOKUP(C630,Products!$A$2:$E$20,5,TRUE)</f>
        <v>129.94999999999999</v>
      </c>
      <c r="G630" s="8">
        <f t="shared" si="18"/>
        <v>779.69999999999993</v>
      </c>
      <c r="H630" s="8">
        <f>VLOOKUP(C630,Products!$A$2:$F$20,6,TRUE)</f>
        <v>40.449999999999989</v>
      </c>
      <c r="I630" s="8">
        <f t="shared" si="19"/>
        <v>242.69999999999993</v>
      </c>
      <c r="J630" s="42">
        <f>VLOOKUP(B630,Invoices!A:I,9,TRUE)</f>
        <v>2020</v>
      </c>
    </row>
    <row r="631" spans="1:10" x14ac:dyDescent="0.15">
      <c r="A631" t="s">
        <v>3991</v>
      </c>
      <c r="B631" t="s">
        <v>229</v>
      </c>
      <c r="C631" t="s">
        <v>87</v>
      </c>
      <c r="D631" t="s">
        <v>68</v>
      </c>
      <c r="E631">
        <v>2</v>
      </c>
      <c r="F631" s="8">
        <f>VLOOKUP(C631,Products!$A$2:$E$20,5,TRUE)</f>
        <v>19.95</v>
      </c>
      <c r="G631" s="8">
        <f t="shared" si="18"/>
        <v>39.9</v>
      </c>
      <c r="H631" s="8">
        <f>VLOOKUP(C631,Products!$A$2:$F$20,6,TRUE)</f>
        <v>7.4499999999999993</v>
      </c>
      <c r="I631" s="8">
        <f t="shared" si="19"/>
        <v>14.899999999999999</v>
      </c>
      <c r="J631" s="42">
        <f>VLOOKUP(B631,Invoices!A:I,9,TRUE)</f>
        <v>2020</v>
      </c>
    </row>
    <row r="632" spans="1:10" x14ac:dyDescent="0.15">
      <c r="A632" t="s">
        <v>3992</v>
      </c>
      <c r="B632" t="s">
        <v>230</v>
      </c>
      <c r="C632" t="s">
        <v>88</v>
      </c>
      <c r="D632" t="s">
        <v>85</v>
      </c>
      <c r="E632">
        <v>1</v>
      </c>
      <c r="F632" s="8">
        <f>VLOOKUP(C632,Products!$A$2:$E$20,5,TRUE)</f>
        <v>8.9499999999999993</v>
      </c>
      <c r="G632" s="8">
        <f t="shared" si="18"/>
        <v>8.9499999999999993</v>
      </c>
      <c r="H632" s="8">
        <f>VLOOKUP(C632,Products!$A$2:$F$20,6,TRUE)</f>
        <v>5.6999999999999993</v>
      </c>
      <c r="I632" s="8">
        <f t="shared" si="19"/>
        <v>5.6999999999999993</v>
      </c>
      <c r="J632" s="42">
        <f>VLOOKUP(B632,Invoices!A:I,9,TRUE)</f>
        <v>2020</v>
      </c>
    </row>
    <row r="633" spans="1:10" x14ac:dyDescent="0.15">
      <c r="A633" t="s">
        <v>3993</v>
      </c>
      <c r="B633" t="s">
        <v>230</v>
      </c>
      <c r="C633" t="s">
        <v>90</v>
      </c>
      <c r="D633" t="s">
        <v>72</v>
      </c>
      <c r="E633">
        <v>10</v>
      </c>
      <c r="F633" s="8">
        <f>VLOOKUP(C633,Products!$A$2:$E$20,5,TRUE)</f>
        <v>8.9499999999999993</v>
      </c>
      <c r="G633" s="8">
        <f t="shared" si="18"/>
        <v>89.5</v>
      </c>
      <c r="H633" s="8">
        <f>VLOOKUP(C633,Products!$A$2:$F$20,6,TRUE)</f>
        <v>5.6999999999999993</v>
      </c>
      <c r="I633" s="8">
        <f t="shared" si="19"/>
        <v>56.999999999999993</v>
      </c>
      <c r="J633" s="42">
        <f>VLOOKUP(B633,Invoices!A:I,9,TRUE)</f>
        <v>2020</v>
      </c>
    </row>
    <row r="634" spans="1:10" x14ac:dyDescent="0.15">
      <c r="A634" t="s">
        <v>3994</v>
      </c>
      <c r="B634" t="s">
        <v>230</v>
      </c>
      <c r="C634" t="s">
        <v>104</v>
      </c>
      <c r="D634" t="s">
        <v>71</v>
      </c>
      <c r="E634">
        <v>3</v>
      </c>
      <c r="F634" s="8">
        <f>VLOOKUP(C634,Products!$A$2:$E$20,5,TRUE)</f>
        <v>2.95</v>
      </c>
      <c r="G634" s="8">
        <f t="shared" si="18"/>
        <v>8.8500000000000014</v>
      </c>
      <c r="H634" s="8">
        <f>VLOOKUP(C634,Products!$A$2:$F$20,6,TRUE)</f>
        <v>1.1500000000000001</v>
      </c>
      <c r="I634" s="8">
        <f t="shared" si="19"/>
        <v>3.45</v>
      </c>
      <c r="J634" s="42">
        <f>VLOOKUP(B634,Invoices!A:I,9,TRUE)</f>
        <v>2020</v>
      </c>
    </row>
    <row r="635" spans="1:10" x14ac:dyDescent="0.15">
      <c r="A635" t="s">
        <v>3995</v>
      </c>
      <c r="B635" t="s">
        <v>230</v>
      </c>
      <c r="C635" t="s">
        <v>100</v>
      </c>
      <c r="D635" t="s">
        <v>78</v>
      </c>
      <c r="E635">
        <v>2</v>
      </c>
      <c r="F635" s="8">
        <f>VLOOKUP(C635,Products!$A$2:$E$20,5,TRUE)</f>
        <v>49.95</v>
      </c>
      <c r="G635" s="8">
        <f t="shared" si="18"/>
        <v>99.9</v>
      </c>
      <c r="H635" s="8">
        <f>VLOOKUP(C635,Products!$A$2:$F$20,6,TRUE)</f>
        <v>19.950000000000003</v>
      </c>
      <c r="I635" s="8">
        <f t="shared" si="19"/>
        <v>39.900000000000006</v>
      </c>
      <c r="J635" s="42">
        <f>VLOOKUP(B635,Invoices!A:I,9,TRUE)</f>
        <v>2020</v>
      </c>
    </row>
    <row r="636" spans="1:10" x14ac:dyDescent="0.15">
      <c r="A636" t="s">
        <v>3996</v>
      </c>
      <c r="B636" t="s">
        <v>230</v>
      </c>
      <c r="C636" t="s">
        <v>96</v>
      </c>
      <c r="D636" t="s">
        <v>75</v>
      </c>
      <c r="E636">
        <v>6</v>
      </c>
      <c r="F636" s="8">
        <f>VLOOKUP(C636,Products!$A$2:$E$20,5,TRUE)</f>
        <v>79.95</v>
      </c>
      <c r="G636" s="8">
        <f t="shared" si="18"/>
        <v>479.70000000000005</v>
      </c>
      <c r="H636" s="8">
        <f>VLOOKUP(C636,Products!$A$2:$F$20,6,TRUE)</f>
        <v>27.950000000000003</v>
      </c>
      <c r="I636" s="8">
        <f t="shared" si="19"/>
        <v>167.70000000000002</v>
      </c>
      <c r="J636" s="42">
        <f>VLOOKUP(B636,Invoices!A:I,9,TRUE)</f>
        <v>2020</v>
      </c>
    </row>
    <row r="637" spans="1:10" x14ac:dyDescent="0.15">
      <c r="A637" t="s">
        <v>3997</v>
      </c>
      <c r="B637" t="s">
        <v>231</v>
      </c>
      <c r="C637" t="s">
        <v>92</v>
      </c>
      <c r="D637" t="s">
        <v>82</v>
      </c>
      <c r="E637">
        <v>3</v>
      </c>
      <c r="F637" s="8">
        <f>VLOOKUP(C637,Products!$A$2:$E$20,5,TRUE)</f>
        <v>19.95</v>
      </c>
      <c r="G637" s="8">
        <f t="shared" si="18"/>
        <v>59.849999999999994</v>
      </c>
      <c r="H637" s="8">
        <f>VLOOKUP(C637,Products!$A$2:$F$20,6,TRUE)</f>
        <v>7.4499999999999993</v>
      </c>
      <c r="I637" s="8">
        <f t="shared" si="19"/>
        <v>22.349999999999998</v>
      </c>
      <c r="J637" s="42">
        <f>VLOOKUP(B637,Invoices!A:I,9,TRUE)</f>
        <v>2020</v>
      </c>
    </row>
    <row r="638" spans="1:10" x14ac:dyDescent="0.15">
      <c r="A638" t="s">
        <v>3998</v>
      </c>
      <c r="B638" t="s">
        <v>231</v>
      </c>
      <c r="C638" t="s">
        <v>88</v>
      </c>
      <c r="D638" t="s">
        <v>85</v>
      </c>
      <c r="E638">
        <v>4</v>
      </c>
      <c r="F638" s="8">
        <f>VLOOKUP(C638,Products!$A$2:$E$20,5,TRUE)</f>
        <v>8.9499999999999993</v>
      </c>
      <c r="G638" s="8">
        <f t="shared" si="18"/>
        <v>35.799999999999997</v>
      </c>
      <c r="H638" s="8">
        <f>VLOOKUP(C638,Products!$A$2:$F$20,6,TRUE)</f>
        <v>5.6999999999999993</v>
      </c>
      <c r="I638" s="8">
        <f t="shared" si="19"/>
        <v>22.799999999999997</v>
      </c>
      <c r="J638" s="42">
        <f>VLOOKUP(B638,Invoices!A:I,9,TRUE)</f>
        <v>2020</v>
      </c>
    </row>
    <row r="639" spans="1:10" x14ac:dyDescent="0.15">
      <c r="A639" t="s">
        <v>3999</v>
      </c>
      <c r="B639" t="s">
        <v>231</v>
      </c>
      <c r="C639" t="s">
        <v>100</v>
      </c>
      <c r="D639" t="s">
        <v>78</v>
      </c>
      <c r="E639">
        <v>1</v>
      </c>
      <c r="F639" s="8">
        <f>VLOOKUP(C639,Products!$A$2:$E$20,5,TRUE)</f>
        <v>49.95</v>
      </c>
      <c r="G639" s="8">
        <f t="shared" si="18"/>
        <v>49.95</v>
      </c>
      <c r="H639" s="8">
        <f>VLOOKUP(C639,Products!$A$2:$F$20,6,TRUE)</f>
        <v>19.950000000000003</v>
      </c>
      <c r="I639" s="8">
        <f t="shared" si="19"/>
        <v>19.950000000000003</v>
      </c>
      <c r="J639" s="42">
        <f>VLOOKUP(B639,Invoices!A:I,9,TRUE)</f>
        <v>2020</v>
      </c>
    </row>
    <row r="640" spans="1:10" x14ac:dyDescent="0.15">
      <c r="A640" t="s">
        <v>4000</v>
      </c>
      <c r="B640" t="s">
        <v>231</v>
      </c>
      <c r="C640" t="s">
        <v>104</v>
      </c>
      <c r="D640" t="s">
        <v>71</v>
      </c>
      <c r="E640">
        <v>7</v>
      </c>
      <c r="F640" s="8">
        <f>VLOOKUP(C640,Products!$A$2:$E$20,5,TRUE)</f>
        <v>2.95</v>
      </c>
      <c r="G640" s="8">
        <f t="shared" si="18"/>
        <v>20.650000000000002</v>
      </c>
      <c r="H640" s="8">
        <f>VLOOKUP(C640,Products!$A$2:$F$20,6,TRUE)</f>
        <v>1.1500000000000001</v>
      </c>
      <c r="I640" s="8">
        <f t="shared" si="19"/>
        <v>8.0500000000000007</v>
      </c>
      <c r="J640" s="42">
        <f>VLOOKUP(B640,Invoices!A:I,9,TRUE)</f>
        <v>2020</v>
      </c>
    </row>
    <row r="641" spans="1:10" x14ac:dyDescent="0.15">
      <c r="A641" t="s">
        <v>4001</v>
      </c>
      <c r="B641" t="s">
        <v>231</v>
      </c>
      <c r="C641" t="s">
        <v>90</v>
      </c>
      <c r="D641" t="s">
        <v>72</v>
      </c>
      <c r="E641">
        <v>5</v>
      </c>
      <c r="F641" s="8">
        <f>VLOOKUP(C641,Products!$A$2:$E$20,5,TRUE)</f>
        <v>8.9499999999999993</v>
      </c>
      <c r="G641" s="8">
        <f t="shared" si="18"/>
        <v>44.75</v>
      </c>
      <c r="H641" s="8">
        <f>VLOOKUP(C641,Products!$A$2:$F$20,6,TRUE)</f>
        <v>5.6999999999999993</v>
      </c>
      <c r="I641" s="8">
        <f t="shared" si="19"/>
        <v>28.499999999999996</v>
      </c>
      <c r="J641" s="42">
        <f>VLOOKUP(B641,Invoices!A:I,9,TRUE)</f>
        <v>2020</v>
      </c>
    </row>
    <row r="642" spans="1:10" x14ac:dyDescent="0.15">
      <c r="A642" t="s">
        <v>4002</v>
      </c>
      <c r="B642" t="s">
        <v>231</v>
      </c>
      <c r="C642" t="s">
        <v>96</v>
      </c>
      <c r="D642" t="s">
        <v>75</v>
      </c>
      <c r="E642">
        <v>10</v>
      </c>
      <c r="F642" s="8">
        <f>VLOOKUP(C642,Products!$A$2:$E$20,5,TRUE)</f>
        <v>79.95</v>
      </c>
      <c r="G642" s="8">
        <f t="shared" si="18"/>
        <v>799.5</v>
      </c>
      <c r="H642" s="8">
        <f>VLOOKUP(C642,Products!$A$2:$F$20,6,TRUE)</f>
        <v>27.950000000000003</v>
      </c>
      <c r="I642" s="8">
        <f t="shared" si="19"/>
        <v>279.5</v>
      </c>
      <c r="J642" s="42">
        <f>VLOOKUP(B642,Invoices!A:I,9,TRUE)</f>
        <v>2020</v>
      </c>
    </row>
    <row r="643" spans="1:10" x14ac:dyDescent="0.15">
      <c r="A643" t="s">
        <v>4003</v>
      </c>
      <c r="B643" t="s">
        <v>231</v>
      </c>
      <c r="C643" t="s">
        <v>95</v>
      </c>
      <c r="D643" t="s">
        <v>73</v>
      </c>
      <c r="E643">
        <v>30</v>
      </c>
      <c r="F643" s="8">
        <f>VLOOKUP(C643,Products!$A$2:$E$20,5,TRUE)</f>
        <v>12.95</v>
      </c>
      <c r="G643" s="8">
        <f t="shared" ref="G643:G706" si="20">F643*E643</f>
        <v>388.5</v>
      </c>
      <c r="H643" s="8">
        <f>VLOOKUP(C643,Products!$A$2:$F$20,6,TRUE)</f>
        <v>4.1999999999999993</v>
      </c>
      <c r="I643" s="8">
        <f t="shared" ref="I643:I706" si="21">H643*E643</f>
        <v>125.99999999999997</v>
      </c>
      <c r="J643" s="42">
        <f>VLOOKUP(B643,Invoices!A:I,9,TRUE)</f>
        <v>2020</v>
      </c>
    </row>
    <row r="644" spans="1:10" x14ac:dyDescent="0.15">
      <c r="A644" t="s">
        <v>4004</v>
      </c>
      <c r="B644" t="s">
        <v>231</v>
      </c>
      <c r="C644" t="s">
        <v>94</v>
      </c>
      <c r="D644" t="s">
        <v>86</v>
      </c>
      <c r="E644">
        <v>3</v>
      </c>
      <c r="F644" s="8">
        <f>VLOOKUP(C644,Products!$A$2:$E$20,5,TRUE)</f>
        <v>3.5</v>
      </c>
      <c r="G644" s="8">
        <f t="shared" si="20"/>
        <v>10.5</v>
      </c>
      <c r="H644" s="8">
        <f>VLOOKUP(C644,Products!$A$2:$F$20,6,TRUE)</f>
        <v>0.54999999999999982</v>
      </c>
      <c r="I644" s="8">
        <f t="shared" si="21"/>
        <v>1.6499999999999995</v>
      </c>
      <c r="J644" s="42">
        <f>VLOOKUP(B644,Invoices!A:I,9,TRUE)</f>
        <v>2020</v>
      </c>
    </row>
    <row r="645" spans="1:10" x14ac:dyDescent="0.15">
      <c r="A645" t="s">
        <v>4005</v>
      </c>
      <c r="B645" t="s">
        <v>231</v>
      </c>
      <c r="C645" t="s">
        <v>102</v>
      </c>
      <c r="D645" t="s">
        <v>83</v>
      </c>
      <c r="E645">
        <v>10</v>
      </c>
      <c r="F645" s="8">
        <f>VLOOKUP(C645,Products!$A$2:$E$20,5,TRUE)</f>
        <v>29.95</v>
      </c>
      <c r="G645" s="8">
        <f t="shared" si="20"/>
        <v>299.5</v>
      </c>
      <c r="H645" s="8">
        <f>VLOOKUP(C645,Products!$A$2:$F$20,6,TRUE)</f>
        <v>15</v>
      </c>
      <c r="I645" s="8">
        <f t="shared" si="21"/>
        <v>150</v>
      </c>
      <c r="J645" s="42">
        <f>VLOOKUP(B645,Invoices!A:I,9,TRUE)</f>
        <v>2020</v>
      </c>
    </row>
    <row r="646" spans="1:10" x14ac:dyDescent="0.15">
      <c r="A646" t="s">
        <v>4006</v>
      </c>
      <c r="B646" t="s">
        <v>232</v>
      </c>
      <c r="C646" t="s">
        <v>93</v>
      </c>
      <c r="D646" t="s">
        <v>76</v>
      </c>
      <c r="E646">
        <v>1</v>
      </c>
      <c r="F646" s="8">
        <f>VLOOKUP(C646,Products!$A$2:$E$20,5,TRUE)</f>
        <v>9.9499999999999993</v>
      </c>
      <c r="G646" s="8">
        <f t="shared" si="20"/>
        <v>9.9499999999999993</v>
      </c>
      <c r="H646" s="8">
        <f>VLOOKUP(C646,Products!$A$2:$F$20,6,TRUE)</f>
        <v>1.9499999999999993</v>
      </c>
      <c r="I646" s="8">
        <f t="shared" si="21"/>
        <v>1.9499999999999993</v>
      </c>
      <c r="J646" s="42">
        <f>VLOOKUP(B646,Invoices!A:I,9,TRUE)</f>
        <v>2020</v>
      </c>
    </row>
    <row r="647" spans="1:10" x14ac:dyDescent="0.15">
      <c r="A647" t="s">
        <v>4007</v>
      </c>
      <c r="B647" t="s">
        <v>232</v>
      </c>
      <c r="C647" t="s">
        <v>103</v>
      </c>
      <c r="D647" t="s">
        <v>77</v>
      </c>
      <c r="E647">
        <v>1</v>
      </c>
      <c r="F647" s="8">
        <f>VLOOKUP(C647,Products!$A$2:$E$20,5,TRUE)</f>
        <v>8.9499999999999993</v>
      </c>
      <c r="G647" s="8">
        <f t="shared" si="20"/>
        <v>8.9499999999999993</v>
      </c>
      <c r="H647" s="8">
        <f>VLOOKUP(C647,Products!$A$2:$F$20,6,TRUE)</f>
        <v>3.1999999999999993</v>
      </c>
      <c r="I647" s="8">
        <f t="shared" si="21"/>
        <v>3.1999999999999993</v>
      </c>
      <c r="J647" s="42">
        <f>VLOOKUP(B647,Invoices!A:I,9,TRUE)</f>
        <v>2020</v>
      </c>
    </row>
    <row r="648" spans="1:10" x14ac:dyDescent="0.15">
      <c r="A648" t="s">
        <v>4008</v>
      </c>
      <c r="B648" t="s">
        <v>233</v>
      </c>
      <c r="C648" t="s">
        <v>90</v>
      </c>
      <c r="D648" t="s">
        <v>72</v>
      </c>
      <c r="E648">
        <v>25</v>
      </c>
      <c r="F648" s="8">
        <f>VLOOKUP(C648,Products!$A$2:$E$20,5,TRUE)</f>
        <v>8.9499999999999993</v>
      </c>
      <c r="G648" s="8">
        <f t="shared" si="20"/>
        <v>223.74999999999997</v>
      </c>
      <c r="H648" s="8">
        <f>VLOOKUP(C648,Products!$A$2:$F$20,6,TRUE)</f>
        <v>5.6999999999999993</v>
      </c>
      <c r="I648" s="8">
        <f t="shared" si="21"/>
        <v>142.49999999999997</v>
      </c>
      <c r="J648" s="42">
        <f>VLOOKUP(B648,Invoices!A:I,9,TRUE)</f>
        <v>2020</v>
      </c>
    </row>
    <row r="649" spans="1:10" x14ac:dyDescent="0.15">
      <c r="A649" t="s">
        <v>4009</v>
      </c>
      <c r="B649" t="s">
        <v>234</v>
      </c>
      <c r="C649" t="s">
        <v>95</v>
      </c>
      <c r="D649" t="s">
        <v>73</v>
      </c>
      <c r="E649">
        <v>6</v>
      </c>
      <c r="F649" s="8">
        <f>VLOOKUP(C649,Products!$A$2:$E$20,5,TRUE)</f>
        <v>12.95</v>
      </c>
      <c r="G649" s="8">
        <f t="shared" si="20"/>
        <v>77.699999999999989</v>
      </c>
      <c r="H649" s="8">
        <f>VLOOKUP(C649,Products!$A$2:$F$20,6,TRUE)</f>
        <v>4.1999999999999993</v>
      </c>
      <c r="I649" s="8">
        <f t="shared" si="21"/>
        <v>25.199999999999996</v>
      </c>
      <c r="J649" s="42">
        <f>VLOOKUP(B649,Invoices!A:I,9,TRUE)</f>
        <v>2020</v>
      </c>
    </row>
    <row r="650" spans="1:10" x14ac:dyDescent="0.15">
      <c r="A650" t="s">
        <v>4010</v>
      </c>
      <c r="B650" t="s">
        <v>234</v>
      </c>
      <c r="C650" t="s">
        <v>101</v>
      </c>
      <c r="D650" t="s">
        <v>69</v>
      </c>
      <c r="E650">
        <v>1</v>
      </c>
      <c r="F650" s="8">
        <f>VLOOKUP(C650,Products!$A$2:$E$20,5,TRUE)</f>
        <v>129.94999999999999</v>
      </c>
      <c r="G650" s="8">
        <f t="shared" si="20"/>
        <v>129.94999999999999</v>
      </c>
      <c r="H650" s="8">
        <f>VLOOKUP(C650,Products!$A$2:$F$20,6,TRUE)</f>
        <v>40.449999999999989</v>
      </c>
      <c r="I650" s="8">
        <f t="shared" si="21"/>
        <v>40.449999999999989</v>
      </c>
      <c r="J650" s="42">
        <f>VLOOKUP(B650,Invoices!A:I,9,TRUE)</f>
        <v>2020</v>
      </c>
    </row>
    <row r="651" spans="1:10" x14ac:dyDescent="0.15">
      <c r="A651" t="s">
        <v>4011</v>
      </c>
      <c r="B651" t="s">
        <v>234</v>
      </c>
      <c r="C651" t="s">
        <v>104</v>
      </c>
      <c r="D651" t="s">
        <v>71</v>
      </c>
      <c r="E651">
        <v>3</v>
      </c>
      <c r="F651" s="8">
        <f>VLOOKUP(C651,Products!$A$2:$E$20,5,TRUE)</f>
        <v>2.95</v>
      </c>
      <c r="G651" s="8">
        <f t="shared" si="20"/>
        <v>8.8500000000000014</v>
      </c>
      <c r="H651" s="8">
        <f>VLOOKUP(C651,Products!$A$2:$F$20,6,TRUE)</f>
        <v>1.1500000000000001</v>
      </c>
      <c r="I651" s="8">
        <f t="shared" si="21"/>
        <v>3.45</v>
      </c>
      <c r="J651" s="42">
        <f>VLOOKUP(B651,Invoices!A:I,9,TRUE)</f>
        <v>2020</v>
      </c>
    </row>
    <row r="652" spans="1:10" x14ac:dyDescent="0.15">
      <c r="A652" t="s">
        <v>4012</v>
      </c>
      <c r="B652" t="s">
        <v>234</v>
      </c>
      <c r="C652" t="s">
        <v>105</v>
      </c>
      <c r="D652" t="s">
        <v>81</v>
      </c>
      <c r="E652">
        <v>7</v>
      </c>
      <c r="F652" s="8">
        <f>VLOOKUP(C652,Products!$A$2:$E$20,5,TRUE)</f>
        <v>8.9499999999999993</v>
      </c>
      <c r="G652" s="8">
        <f t="shared" si="20"/>
        <v>62.649999999999991</v>
      </c>
      <c r="H652" s="8">
        <f>VLOOKUP(C652,Products!$A$2:$F$20,6,TRUE)</f>
        <v>3.1999999999999993</v>
      </c>
      <c r="I652" s="8">
        <f t="shared" si="21"/>
        <v>22.399999999999995</v>
      </c>
      <c r="J652" s="42">
        <f>VLOOKUP(B652,Invoices!A:I,9,TRUE)</f>
        <v>2020</v>
      </c>
    </row>
    <row r="653" spans="1:10" x14ac:dyDescent="0.15">
      <c r="A653" t="s">
        <v>4013</v>
      </c>
      <c r="B653" t="s">
        <v>234</v>
      </c>
      <c r="C653" t="s">
        <v>103</v>
      </c>
      <c r="D653" t="s">
        <v>77</v>
      </c>
      <c r="E653">
        <v>6</v>
      </c>
      <c r="F653" s="8">
        <f>VLOOKUP(C653,Products!$A$2:$E$20,5,TRUE)</f>
        <v>8.9499999999999993</v>
      </c>
      <c r="G653" s="8">
        <f t="shared" si="20"/>
        <v>53.699999999999996</v>
      </c>
      <c r="H653" s="8">
        <f>VLOOKUP(C653,Products!$A$2:$F$20,6,TRUE)</f>
        <v>3.1999999999999993</v>
      </c>
      <c r="I653" s="8">
        <f t="shared" si="21"/>
        <v>19.199999999999996</v>
      </c>
      <c r="J653" s="42">
        <f>VLOOKUP(B653,Invoices!A:I,9,TRUE)</f>
        <v>2020</v>
      </c>
    </row>
    <row r="654" spans="1:10" x14ac:dyDescent="0.15">
      <c r="A654" t="s">
        <v>4014</v>
      </c>
      <c r="B654" t="s">
        <v>234</v>
      </c>
      <c r="C654" t="s">
        <v>93</v>
      </c>
      <c r="D654" t="s">
        <v>76</v>
      </c>
      <c r="E654">
        <v>1</v>
      </c>
      <c r="F654" s="8">
        <f>VLOOKUP(C654,Products!$A$2:$E$20,5,TRUE)</f>
        <v>9.9499999999999993</v>
      </c>
      <c r="G654" s="8">
        <f t="shared" si="20"/>
        <v>9.9499999999999993</v>
      </c>
      <c r="H654" s="8">
        <f>VLOOKUP(C654,Products!$A$2:$F$20,6,TRUE)</f>
        <v>1.9499999999999993</v>
      </c>
      <c r="I654" s="8">
        <f t="shared" si="21"/>
        <v>1.9499999999999993</v>
      </c>
      <c r="J654" s="42">
        <f>VLOOKUP(B654,Invoices!A:I,9,TRUE)</f>
        <v>2020</v>
      </c>
    </row>
    <row r="655" spans="1:10" x14ac:dyDescent="0.15">
      <c r="A655" t="s">
        <v>4015</v>
      </c>
      <c r="B655" t="s">
        <v>234</v>
      </c>
      <c r="C655" t="s">
        <v>102</v>
      </c>
      <c r="D655" t="s">
        <v>83</v>
      </c>
      <c r="E655">
        <v>8</v>
      </c>
      <c r="F655" s="8">
        <f>VLOOKUP(C655,Products!$A$2:$E$20,5,TRUE)</f>
        <v>29.95</v>
      </c>
      <c r="G655" s="8">
        <f t="shared" si="20"/>
        <v>239.6</v>
      </c>
      <c r="H655" s="8">
        <f>VLOOKUP(C655,Products!$A$2:$F$20,6,TRUE)</f>
        <v>15</v>
      </c>
      <c r="I655" s="8">
        <f t="shared" si="21"/>
        <v>120</v>
      </c>
      <c r="J655" s="42">
        <f>VLOOKUP(B655,Invoices!A:I,9,TRUE)</f>
        <v>2020</v>
      </c>
    </row>
    <row r="656" spans="1:10" x14ac:dyDescent="0.15">
      <c r="A656" t="s">
        <v>4016</v>
      </c>
      <c r="B656" t="s">
        <v>234</v>
      </c>
      <c r="C656" t="s">
        <v>96</v>
      </c>
      <c r="D656" t="s">
        <v>75</v>
      </c>
      <c r="E656">
        <v>2</v>
      </c>
      <c r="F656" s="8">
        <f>VLOOKUP(C656,Products!$A$2:$E$20,5,TRUE)</f>
        <v>79.95</v>
      </c>
      <c r="G656" s="8">
        <f t="shared" si="20"/>
        <v>159.9</v>
      </c>
      <c r="H656" s="8">
        <f>VLOOKUP(C656,Products!$A$2:$F$20,6,TRUE)</f>
        <v>27.950000000000003</v>
      </c>
      <c r="I656" s="8">
        <f t="shared" si="21"/>
        <v>55.900000000000006</v>
      </c>
      <c r="J656" s="42">
        <f>VLOOKUP(B656,Invoices!A:I,9,TRUE)</f>
        <v>2020</v>
      </c>
    </row>
    <row r="657" spans="1:10" x14ac:dyDescent="0.15">
      <c r="A657" t="s">
        <v>4017</v>
      </c>
      <c r="B657" t="s">
        <v>234</v>
      </c>
      <c r="C657" t="s">
        <v>90</v>
      </c>
      <c r="D657" t="s">
        <v>72</v>
      </c>
      <c r="E657">
        <v>5</v>
      </c>
      <c r="F657" s="8">
        <f>VLOOKUP(C657,Products!$A$2:$E$20,5,TRUE)</f>
        <v>8.9499999999999993</v>
      </c>
      <c r="G657" s="8">
        <f t="shared" si="20"/>
        <v>44.75</v>
      </c>
      <c r="H657" s="8">
        <f>VLOOKUP(C657,Products!$A$2:$F$20,6,TRUE)</f>
        <v>5.6999999999999993</v>
      </c>
      <c r="I657" s="8">
        <f t="shared" si="21"/>
        <v>28.499999999999996</v>
      </c>
      <c r="J657" s="42">
        <f>VLOOKUP(B657,Invoices!A:I,9,TRUE)</f>
        <v>2020</v>
      </c>
    </row>
    <row r="658" spans="1:10" x14ac:dyDescent="0.15">
      <c r="A658" t="s">
        <v>4018</v>
      </c>
      <c r="B658" t="s">
        <v>235</v>
      </c>
      <c r="C658" t="s">
        <v>101</v>
      </c>
      <c r="D658" t="s">
        <v>69</v>
      </c>
      <c r="E658">
        <v>1</v>
      </c>
      <c r="F658" s="8">
        <f>VLOOKUP(C658,Products!$A$2:$E$20,5,TRUE)</f>
        <v>129.94999999999999</v>
      </c>
      <c r="G658" s="8">
        <f t="shared" si="20"/>
        <v>129.94999999999999</v>
      </c>
      <c r="H658" s="8">
        <f>VLOOKUP(C658,Products!$A$2:$F$20,6,TRUE)</f>
        <v>40.449999999999989</v>
      </c>
      <c r="I658" s="8">
        <f t="shared" si="21"/>
        <v>40.449999999999989</v>
      </c>
      <c r="J658" s="42">
        <f>VLOOKUP(B658,Invoices!A:I,9,TRUE)</f>
        <v>2020</v>
      </c>
    </row>
    <row r="659" spans="1:10" x14ac:dyDescent="0.15">
      <c r="A659" t="s">
        <v>4019</v>
      </c>
      <c r="B659" t="s">
        <v>236</v>
      </c>
      <c r="C659" t="s">
        <v>96</v>
      </c>
      <c r="D659" t="s">
        <v>75</v>
      </c>
      <c r="E659">
        <v>2</v>
      </c>
      <c r="F659" s="8">
        <f>VLOOKUP(C659,Products!$A$2:$E$20,5,TRUE)</f>
        <v>79.95</v>
      </c>
      <c r="G659" s="8">
        <f t="shared" si="20"/>
        <v>159.9</v>
      </c>
      <c r="H659" s="8">
        <f>VLOOKUP(C659,Products!$A$2:$F$20,6,TRUE)</f>
        <v>27.950000000000003</v>
      </c>
      <c r="I659" s="8">
        <f t="shared" si="21"/>
        <v>55.900000000000006</v>
      </c>
      <c r="J659" s="42">
        <f>VLOOKUP(B659,Invoices!A:I,9,TRUE)</f>
        <v>2020</v>
      </c>
    </row>
    <row r="660" spans="1:10" x14ac:dyDescent="0.15">
      <c r="A660" t="s">
        <v>4020</v>
      </c>
      <c r="B660" t="s">
        <v>236</v>
      </c>
      <c r="C660" t="s">
        <v>104</v>
      </c>
      <c r="D660" t="s">
        <v>71</v>
      </c>
      <c r="E660">
        <v>10</v>
      </c>
      <c r="F660" s="8">
        <f>VLOOKUP(C660,Products!$A$2:$E$20,5,TRUE)</f>
        <v>2.95</v>
      </c>
      <c r="G660" s="8">
        <f t="shared" si="20"/>
        <v>29.5</v>
      </c>
      <c r="H660" s="8">
        <f>VLOOKUP(C660,Products!$A$2:$F$20,6,TRUE)</f>
        <v>1.1500000000000001</v>
      </c>
      <c r="I660" s="8">
        <f t="shared" si="21"/>
        <v>11.500000000000002</v>
      </c>
      <c r="J660" s="42">
        <f>VLOOKUP(B660,Invoices!A:I,9,TRUE)</f>
        <v>2020</v>
      </c>
    </row>
    <row r="661" spans="1:10" x14ac:dyDescent="0.15">
      <c r="A661" t="s">
        <v>4021</v>
      </c>
      <c r="B661" t="s">
        <v>236</v>
      </c>
      <c r="C661" t="s">
        <v>94</v>
      </c>
      <c r="D661" t="s">
        <v>86</v>
      </c>
      <c r="E661">
        <v>1</v>
      </c>
      <c r="F661" s="8">
        <f>VLOOKUP(C661,Products!$A$2:$E$20,5,TRUE)</f>
        <v>3.5</v>
      </c>
      <c r="G661" s="8">
        <f t="shared" si="20"/>
        <v>3.5</v>
      </c>
      <c r="H661" s="8">
        <f>VLOOKUP(C661,Products!$A$2:$F$20,6,TRUE)</f>
        <v>0.54999999999999982</v>
      </c>
      <c r="I661" s="8">
        <f t="shared" si="21"/>
        <v>0.54999999999999982</v>
      </c>
      <c r="J661" s="42">
        <f>VLOOKUP(B661,Invoices!A:I,9,TRUE)</f>
        <v>2020</v>
      </c>
    </row>
    <row r="662" spans="1:10" x14ac:dyDescent="0.15">
      <c r="A662" t="s">
        <v>4022</v>
      </c>
      <c r="B662" t="s">
        <v>236</v>
      </c>
      <c r="C662" t="s">
        <v>103</v>
      </c>
      <c r="D662" t="s">
        <v>77</v>
      </c>
      <c r="E662">
        <v>1</v>
      </c>
      <c r="F662" s="8">
        <f>VLOOKUP(C662,Products!$A$2:$E$20,5,TRUE)</f>
        <v>8.9499999999999993</v>
      </c>
      <c r="G662" s="8">
        <f t="shared" si="20"/>
        <v>8.9499999999999993</v>
      </c>
      <c r="H662" s="8">
        <f>VLOOKUP(C662,Products!$A$2:$F$20,6,TRUE)</f>
        <v>3.1999999999999993</v>
      </c>
      <c r="I662" s="8">
        <f t="shared" si="21"/>
        <v>3.1999999999999993</v>
      </c>
      <c r="J662" s="42">
        <f>VLOOKUP(B662,Invoices!A:I,9,TRUE)</f>
        <v>2020</v>
      </c>
    </row>
    <row r="663" spans="1:10" x14ac:dyDescent="0.15">
      <c r="A663" t="s">
        <v>4023</v>
      </c>
      <c r="B663" t="s">
        <v>236</v>
      </c>
      <c r="C663" t="s">
        <v>93</v>
      </c>
      <c r="D663" t="s">
        <v>76</v>
      </c>
      <c r="E663">
        <v>100</v>
      </c>
      <c r="F663" s="8">
        <f>VLOOKUP(C663,Products!$A$2:$E$20,5,TRUE)</f>
        <v>9.9499999999999993</v>
      </c>
      <c r="G663" s="8">
        <f t="shared" si="20"/>
        <v>994.99999999999989</v>
      </c>
      <c r="H663" s="8">
        <f>VLOOKUP(C663,Products!$A$2:$F$20,6,TRUE)</f>
        <v>1.9499999999999993</v>
      </c>
      <c r="I663" s="8">
        <f t="shared" si="21"/>
        <v>194.99999999999994</v>
      </c>
      <c r="J663" s="42">
        <f>VLOOKUP(B663,Invoices!A:I,9,TRUE)</f>
        <v>2020</v>
      </c>
    </row>
    <row r="664" spans="1:10" x14ac:dyDescent="0.15">
      <c r="A664" t="s">
        <v>4024</v>
      </c>
      <c r="B664" t="s">
        <v>236</v>
      </c>
      <c r="C664" t="s">
        <v>92</v>
      </c>
      <c r="D664" t="s">
        <v>82</v>
      </c>
      <c r="E664">
        <v>1</v>
      </c>
      <c r="F664" s="8">
        <f>VLOOKUP(C664,Products!$A$2:$E$20,5,TRUE)</f>
        <v>19.95</v>
      </c>
      <c r="G664" s="8">
        <f t="shared" si="20"/>
        <v>19.95</v>
      </c>
      <c r="H664" s="8">
        <f>VLOOKUP(C664,Products!$A$2:$F$20,6,TRUE)</f>
        <v>7.4499999999999993</v>
      </c>
      <c r="I664" s="8">
        <f t="shared" si="21"/>
        <v>7.4499999999999993</v>
      </c>
      <c r="J664" s="42">
        <f>VLOOKUP(B664,Invoices!A:I,9,TRUE)</f>
        <v>2020</v>
      </c>
    </row>
    <row r="665" spans="1:10" x14ac:dyDescent="0.15">
      <c r="A665" t="s">
        <v>4025</v>
      </c>
      <c r="B665" t="s">
        <v>236</v>
      </c>
      <c r="C665" t="s">
        <v>95</v>
      </c>
      <c r="D665" t="s">
        <v>73</v>
      </c>
      <c r="E665">
        <v>7</v>
      </c>
      <c r="F665" s="8">
        <f>VLOOKUP(C665,Products!$A$2:$E$20,5,TRUE)</f>
        <v>12.95</v>
      </c>
      <c r="G665" s="8">
        <f t="shared" si="20"/>
        <v>90.649999999999991</v>
      </c>
      <c r="H665" s="8">
        <f>VLOOKUP(C665,Products!$A$2:$F$20,6,TRUE)</f>
        <v>4.1999999999999993</v>
      </c>
      <c r="I665" s="8">
        <f t="shared" si="21"/>
        <v>29.399999999999995</v>
      </c>
      <c r="J665" s="42">
        <f>VLOOKUP(B665,Invoices!A:I,9,TRUE)</f>
        <v>2020</v>
      </c>
    </row>
    <row r="666" spans="1:10" x14ac:dyDescent="0.15">
      <c r="A666" t="s">
        <v>4026</v>
      </c>
      <c r="B666" t="s">
        <v>236</v>
      </c>
      <c r="C666" t="s">
        <v>90</v>
      </c>
      <c r="D666" t="s">
        <v>72</v>
      </c>
      <c r="E666">
        <v>1</v>
      </c>
      <c r="F666" s="8">
        <f>VLOOKUP(C666,Products!$A$2:$E$20,5,TRUE)</f>
        <v>8.9499999999999993</v>
      </c>
      <c r="G666" s="8">
        <f t="shared" si="20"/>
        <v>8.9499999999999993</v>
      </c>
      <c r="H666" s="8">
        <f>VLOOKUP(C666,Products!$A$2:$F$20,6,TRUE)</f>
        <v>5.6999999999999993</v>
      </c>
      <c r="I666" s="8">
        <f t="shared" si="21"/>
        <v>5.6999999999999993</v>
      </c>
      <c r="J666" s="42">
        <f>VLOOKUP(B666,Invoices!A:I,9,TRUE)</f>
        <v>2020</v>
      </c>
    </row>
    <row r="667" spans="1:10" x14ac:dyDescent="0.15">
      <c r="A667" t="s">
        <v>4027</v>
      </c>
      <c r="B667" t="s">
        <v>237</v>
      </c>
      <c r="C667" t="s">
        <v>89</v>
      </c>
      <c r="D667" t="s">
        <v>80</v>
      </c>
      <c r="E667">
        <v>12</v>
      </c>
      <c r="F667" s="8">
        <f>VLOOKUP(C667,Products!$A$2:$E$20,5,TRUE)</f>
        <v>15.95</v>
      </c>
      <c r="G667" s="8">
        <f t="shared" si="20"/>
        <v>191.39999999999998</v>
      </c>
      <c r="H667" s="8">
        <f>VLOOKUP(C667,Products!$A$2:$F$20,6,TRUE)</f>
        <v>6</v>
      </c>
      <c r="I667" s="8">
        <f t="shared" si="21"/>
        <v>72</v>
      </c>
      <c r="J667" s="42">
        <f>VLOOKUP(B667,Invoices!A:I,9,TRUE)</f>
        <v>2020</v>
      </c>
    </row>
    <row r="668" spans="1:10" x14ac:dyDescent="0.15">
      <c r="A668" t="s">
        <v>4028</v>
      </c>
      <c r="B668" t="s">
        <v>237</v>
      </c>
      <c r="C668" t="s">
        <v>88</v>
      </c>
      <c r="D668" t="s">
        <v>85</v>
      </c>
      <c r="E668">
        <v>25</v>
      </c>
      <c r="F668" s="8">
        <f>VLOOKUP(C668,Products!$A$2:$E$20,5,TRUE)</f>
        <v>8.9499999999999993</v>
      </c>
      <c r="G668" s="8">
        <f t="shared" si="20"/>
        <v>223.74999999999997</v>
      </c>
      <c r="H668" s="8">
        <f>VLOOKUP(C668,Products!$A$2:$F$20,6,TRUE)</f>
        <v>5.6999999999999993</v>
      </c>
      <c r="I668" s="8">
        <f t="shared" si="21"/>
        <v>142.49999999999997</v>
      </c>
      <c r="J668" s="42">
        <f>VLOOKUP(B668,Invoices!A:I,9,TRUE)</f>
        <v>2020</v>
      </c>
    </row>
    <row r="669" spans="1:10" x14ac:dyDescent="0.15">
      <c r="A669" t="s">
        <v>4029</v>
      </c>
      <c r="B669" t="s">
        <v>237</v>
      </c>
      <c r="C669" t="s">
        <v>105</v>
      </c>
      <c r="D669" t="s">
        <v>81</v>
      </c>
      <c r="E669">
        <v>2</v>
      </c>
      <c r="F669" s="8">
        <f>VLOOKUP(C669,Products!$A$2:$E$20,5,TRUE)</f>
        <v>8.9499999999999993</v>
      </c>
      <c r="G669" s="8">
        <f t="shared" si="20"/>
        <v>17.899999999999999</v>
      </c>
      <c r="H669" s="8">
        <f>VLOOKUP(C669,Products!$A$2:$F$20,6,TRUE)</f>
        <v>3.1999999999999993</v>
      </c>
      <c r="I669" s="8">
        <f t="shared" si="21"/>
        <v>6.3999999999999986</v>
      </c>
      <c r="J669" s="42">
        <f>VLOOKUP(B669,Invoices!A:I,9,TRUE)</f>
        <v>2020</v>
      </c>
    </row>
    <row r="670" spans="1:10" x14ac:dyDescent="0.15">
      <c r="A670" t="s">
        <v>4030</v>
      </c>
      <c r="B670" t="s">
        <v>237</v>
      </c>
      <c r="C670" t="s">
        <v>102</v>
      </c>
      <c r="D670" t="s">
        <v>83</v>
      </c>
      <c r="E670">
        <v>1</v>
      </c>
      <c r="F670" s="8">
        <f>VLOOKUP(C670,Products!$A$2:$E$20,5,TRUE)</f>
        <v>29.95</v>
      </c>
      <c r="G670" s="8">
        <f t="shared" si="20"/>
        <v>29.95</v>
      </c>
      <c r="H670" s="8">
        <f>VLOOKUP(C670,Products!$A$2:$F$20,6,TRUE)</f>
        <v>15</v>
      </c>
      <c r="I670" s="8">
        <f t="shared" si="21"/>
        <v>15</v>
      </c>
      <c r="J670" s="42">
        <f>VLOOKUP(B670,Invoices!A:I,9,TRUE)</f>
        <v>2020</v>
      </c>
    </row>
    <row r="671" spans="1:10" x14ac:dyDescent="0.15">
      <c r="A671" t="s">
        <v>4031</v>
      </c>
      <c r="B671" t="s">
        <v>237</v>
      </c>
      <c r="C671" t="s">
        <v>94</v>
      </c>
      <c r="D671" t="s">
        <v>86</v>
      </c>
      <c r="E671">
        <v>3</v>
      </c>
      <c r="F671" s="8">
        <f>VLOOKUP(C671,Products!$A$2:$E$20,5,TRUE)</f>
        <v>3.5</v>
      </c>
      <c r="G671" s="8">
        <f t="shared" si="20"/>
        <v>10.5</v>
      </c>
      <c r="H671" s="8">
        <f>VLOOKUP(C671,Products!$A$2:$F$20,6,TRUE)</f>
        <v>0.54999999999999982</v>
      </c>
      <c r="I671" s="8">
        <f t="shared" si="21"/>
        <v>1.6499999999999995</v>
      </c>
      <c r="J671" s="42">
        <f>VLOOKUP(B671,Invoices!A:I,9,TRUE)</f>
        <v>2020</v>
      </c>
    </row>
    <row r="672" spans="1:10" x14ac:dyDescent="0.15">
      <c r="A672" t="s">
        <v>4032</v>
      </c>
      <c r="B672" t="s">
        <v>237</v>
      </c>
      <c r="C672" t="s">
        <v>104</v>
      </c>
      <c r="D672" t="s">
        <v>71</v>
      </c>
      <c r="E672">
        <v>6</v>
      </c>
      <c r="F672" s="8">
        <f>VLOOKUP(C672,Products!$A$2:$E$20,5,TRUE)</f>
        <v>2.95</v>
      </c>
      <c r="G672" s="8">
        <f t="shared" si="20"/>
        <v>17.700000000000003</v>
      </c>
      <c r="H672" s="8">
        <f>VLOOKUP(C672,Products!$A$2:$F$20,6,TRUE)</f>
        <v>1.1500000000000001</v>
      </c>
      <c r="I672" s="8">
        <f t="shared" si="21"/>
        <v>6.9</v>
      </c>
      <c r="J672" s="42">
        <f>VLOOKUP(B672,Invoices!A:I,9,TRUE)</f>
        <v>2020</v>
      </c>
    </row>
    <row r="673" spans="1:10" x14ac:dyDescent="0.15">
      <c r="A673" t="s">
        <v>4033</v>
      </c>
      <c r="B673" t="s">
        <v>237</v>
      </c>
      <c r="C673" t="s">
        <v>95</v>
      </c>
      <c r="D673" t="s">
        <v>73</v>
      </c>
      <c r="E673">
        <v>1</v>
      </c>
      <c r="F673" s="8">
        <f>VLOOKUP(C673,Products!$A$2:$E$20,5,TRUE)</f>
        <v>12.95</v>
      </c>
      <c r="G673" s="8">
        <f t="shared" si="20"/>
        <v>12.95</v>
      </c>
      <c r="H673" s="8">
        <f>VLOOKUP(C673,Products!$A$2:$F$20,6,TRUE)</f>
        <v>4.1999999999999993</v>
      </c>
      <c r="I673" s="8">
        <f t="shared" si="21"/>
        <v>4.1999999999999993</v>
      </c>
      <c r="J673" s="42">
        <f>VLOOKUP(B673,Invoices!A:I,9,TRUE)</f>
        <v>2020</v>
      </c>
    </row>
    <row r="674" spans="1:10" x14ac:dyDescent="0.15">
      <c r="A674" t="s">
        <v>4034</v>
      </c>
      <c r="B674" t="s">
        <v>237</v>
      </c>
      <c r="C674" t="s">
        <v>90</v>
      </c>
      <c r="D674" t="s">
        <v>72</v>
      </c>
      <c r="E674">
        <v>8</v>
      </c>
      <c r="F674" s="8">
        <f>VLOOKUP(C674,Products!$A$2:$E$20,5,TRUE)</f>
        <v>8.9499999999999993</v>
      </c>
      <c r="G674" s="8">
        <f t="shared" si="20"/>
        <v>71.599999999999994</v>
      </c>
      <c r="H674" s="8">
        <f>VLOOKUP(C674,Products!$A$2:$F$20,6,TRUE)</f>
        <v>5.6999999999999993</v>
      </c>
      <c r="I674" s="8">
        <f t="shared" si="21"/>
        <v>45.599999999999994</v>
      </c>
      <c r="J674" s="42">
        <f>VLOOKUP(B674,Invoices!A:I,9,TRUE)</f>
        <v>2020</v>
      </c>
    </row>
    <row r="675" spans="1:10" x14ac:dyDescent="0.15">
      <c r="A675" t="s">
        <v>4035</v>
      </c>
      <c r="B675" t="s">
        <v>237</v>
      </c>
      <c r="C675" t="s">
        <v>93</v>
      </c>
      <c r="D675" t="s">
        <v>76</v>
      </c>
      <c r="E675">
        <v>2</v>
      </c>
      <c r="F675" s="8">
        <f>VLOOKUP(C675,Products!$A$2:$E$20,5,TRUE)</f>
        <v>9.9499999999999993</v>
      </c>
      <c r="G675" s="8">
        <f t="shared" si="20"/>
        <v>19.899999999999999</v>
      </c>
      <c r="H675" s="8">
        <f>VLOOKUP(C675,Products!$A$2:$F$20,6,TRUE)</f>
        <v>1.9499999999999993</v>
      </c>
      <c r="I675" s="8">
        <f t="shared" si="21"/>
        <v>3.8999999999999986</v>
      </c>
      <c r="J675" s="42">
        <f>VLOOKUP(B675,Invoices!A:I,9,TRUE)</f>
        <v>2020</v>
      </c>
    </row>
    <row r="676" spans="1:10" x14ac:dyDescent="0.15">
      <c r="A676" t="s">
        <v>4036</v>
      </c>
      <c r="B676" t="s">
        <v>237</v>
      </c>
      <c r="C676" t="s">
        <v>100</v>
      </c>
      <c r="D676" t="s">
        <v>78</v>
      </c>
      <c r="E676">
        <v>1</v>
      </c>
      <c r="F676" s="8">
        <f>VLOOKUP(C676,Products!$A$2:$E$20,5,TRUE)</f>
        <v>49.95</v>
      </c>
      <c r="G676" s="8">
        <f t="shared" si="20"/>
        <v>49.95</v>
      </c>
      <c r="H676" s="8">
        <f>VLOOKUP(C676,Products!$A$2:$F$20,6,TRUE)</f>
        <v>19.950000000000003</v>
      </c>
      <c r="I676" s="8">
        <f t="shared" si="21"/>
        <v>19.950000000000003</v>
      </c>
      <c r="J676" s="42">
        <f>VLOOKUP(B676,Invoices!A:I,9,TRUE)</f>
        <v>2020</v>
      </c>
    </row>
    <row r="677" spans="1:10" x14ac:dyDescent="0.15">
      <c r="A677" t="s">
        <v>4037</v>
      </c>
      <c r="B677" t="s">
        <v>237</v>
      </c>
      <c r="C677" t="s">
        <v>92</v>
      </c>
      <c r="D677" t="s">
        <v>82</v>
      </c>
      <c r="E677">
        <v>1</v>
      </c>
      <c r="F677" s="8">
        <f>VLOOKUP(C677,Products!$A$2:$E$20,5,TRUE)</f>
        <v>19.95</v>
      </c>
      <c r="G677" s="8">
        <f t="shared" si="20"/>
        <v>19.95</v>
      </c>
      <c r="H677" s="8">
        <f>VLOOKUP(C677,Products!$A$2:$F$20,6,TRUE)</f>
        <v>7.4499999999999993</v>
      </c>
      <c r="I677" s="8">
        <f t="shared" si="21"/>
        <v>7.4499999999999993</v>
      </c>
      <c r="J677" s="42">
        <f>VLOOKUP(B677,Invoices!A:I,9,TRUE)</f>
        <v>2020</v>
      </c>
    </row>
    <row r="678" spans="1:10" x14ac:dyDescent="0.15">
      <c r="A678" t="s">
        <v>4038</v>
      </c>
      <c r="B678" t="s">
        <v>237</v>
      </c>
      <c r="C678" t="s">
        <v>103</v>
      </c>
      <c r="D678" t="s">
        <v>77</v>
      </c>
      <c r="E678">
        <v>1</v>
      </c>
      <c r="F678" s="8">
        <f>VLOOKUP(C678,Products!$A$2:$E$20,5,TRUE)</f>
        <v>8.9499999999999993</v>
      </c>
      <c r="G678" s="8">
        <f t="shared" si="20"/>
        <v>8.9499999999999993</v>
      </c>
      <c r="H678" s="8">
        <f>VLOOKUP(C678,Products!$A$2:$F$20,6,TRUE)</f>
        <v>3.1999999999999993</v>
      </c>
      <c r="I678" s="8">
        <f t="shared" si="21"/>
        <v>3.1999999999999993</v>
      </c>
      <c r="J678" s="42">
        <f>VLOOKUP(B678,Invoices!A:I,9,TRUE)</f>
        <v>2020</v>
      </c>
    </row>
    <row r="679" spans="1:10" x14ac:dyDescent="0.15">
      <c r="A679" t="s">
        <v>4039</v>
      </c>
      <c r="B679" t="s">
        <v>237</v>
      </c>
      <c r="C679" t="s">
        <v>96</v>
      </c>
      <c r="D679" t="s">
        <v>75</v>
      </c>
      <c r="E679">
        <v>1</v>
      </c>
      <c r="F679" s="8">
        <f>VLOOKUP(C679,Products!$A$2:$E$20,5,TRUE)</f>
        <v>79.95</v>
      </c>
      <c r="G679" s="8">
        <f t="shared" si="20"/>
        <v>79.95</v>
      </c>
      <c r="H679" s="8">
        <f>VLOOKUP(C679,Products!$A$2:$F$20,6,TRUE)</f>
        <v>27.950000000000003</v>
      </c>
      <c r="I679" s="8">
        <f t="shared" si="21"/>
        <v>27.950000000000003</v>
      </c>
      <c r="J679" s="42">
        <f>VLOOKUP(B679,Invoices!A:I,9,TRUE)</f>
        <v>2020</v>
      </c>
    </row>
    <row r="680" spans="1:10" x14ac:dyDescent="0.15">
      <c r="A680" t="s">
        <v>4040</v>
      </c>
      <c r="B680" t="s">
        <v>238</v>
      </c>
      <c r="C680" t="s">
        <v>101</v>
      </c>
      <c r="D680" t="s">
        <v>69</v>
      </c>
      <c r="E680">
        <v>3</v>
      </c>
      <c r="F680" s="8">
        <f>VLOOKUP(C680,Products!$A$2:$E$20,5,TRUE)</f>
        <v>129.94999999999999</v>
      </c>
      <c r="G680" s="8">
        <f t="shared" si="20"/>
        <v>389.84999999999997</v>
      </c>
      <c r="H680" s="8">
        <f>VLOOKUP(C680,Products!$A$2:$F$20,6,TRUE)</f>
        <v>40.449999999999989</v>
      </c>
      <c r="I680" s="8">
        <f t="shared" si="21"/>
        <v>121.34999999999997</v>
      </c>
      <c r="J680" s="42">
        <f>VLOOKUP(B680,Invoices!A:I,9,TRUE)</f>
        <v>2020</v>
      </c>
    </row>
    <row r="681" spans="1:10" x14ac:dyDescent="0.15">
      <c r="A681" t="s">
        <v>4041</v>
      </c>
      <c r="B681" t="s">
        <v>238</v>
      </c>
      <c r="C681" t="s">
        <v>100</v>
      </c>
      <c r="D681" t="s">
        <v>78</v>
      </c>
      <c r="E681">
        <v>10</v>
      </c>
      <c r="F681" s="8">
        <f>VLOOKUP(C681,Products!$A$2:$E$20,5,TRUE)</f>
        <v>49.95</v>
      </c>
      <c r="G681" s="8">
        <f t="shared" si="20"/>
        <v>499.5</v>
      </c>
      <c r="H681" s="8">
        <f>VLOOKUP(C681,Products!$A$2:$F$20,6,TRUE)</f>
        <v>19.950000000000003</v>
      </c>
      <c r="I681" s="8">
        <f t="shared" si="21"/>
        <v>199.50000000000003</v>
      </c>
      <c r="J681" s="42">
        <f>VLOOKUP(B681,Invoices!A:I,9,TRUE)</f>
        <v>2020</v>
      </c>
    </row>
    <row r="682" spans="1:10" x14ac:dyDescent="0.15">
      <c r="A682" t="s">
        <v>4042</v>
      </c>
      <c r="B682" t="s">
        <v>238</v>
      </c>
      <c r="C682" t="s">
        <v>105</v>
      </c>
      <c r="D682" t="s">
        <v>81</v>
      </c>
      <c r="E682">
        <v>3</v>
      </c>
      <c r="F682" s="8">
        <f>VLOOKUP(C682,Products!$A$2:$E$20,5,TRUE)</f>
        <v>8.9499999999999993</v>
      </c>
      <c r="G682" s="8">
        <f t="shared" si="20"/>
        <v>26.849999999999998</v>
      </c>
      <c r="H682" s="8">
        <f>VLOOKUP(C682,Products!$A$2:$F$20,6,TRUE)</f>
        <v>3.1999999999999993</v>
      </c>
      <c r="I682" s="8">
        <f t="shared" si="21"/>
        <v>9.5999999999999979</v>
      </c>
      <c r="J682" s="42">
        <f>VLOOKUP(B682,Invoices!A:I,9,TRUE)</f>
        <v>2020</v>
      </c>
    </row>
    <row r="683" spans="1:10" x14ac:dyDescent="0.15">
      <c r="A683" t="s">
        <v>4043</v>
      </c>
      <c r="B683" t="s">
        <v>239</v>
      </c>
      <c r="C683" t="s">
        <v>88</v>
      </c>
      <c r="D683" t="s">
        <v>85</v>
      </c>
      <c r="E683">
        <v>1</v>
      </c>
      <c r="F683" s="8">
        <f>VLOOKUP(C683,Products!$A$2:$E$20,5,TRUE)</f>
        <v>8.9499999999999993</v>
      </c>
      <c r="G683" s="8">
        <f t="shared" si="20"/>
        <v>8.9499999999999993</v>
      </c>
      <c r="H683" s="8">
        <f>VLOOKUP(C683,Products!$A$2:$F$20,6,TRUE)</f>
        <v>5.6999999999999993</v>
      </c>
      <c r="I683" s="8">
        <f t="shared" si="21"/>
        <v>5.6999999999999993</v>
      </c>
      <c r="J683" s="42">
        <f>VLOOKUP(B683,Invoices!A:I,9,TRUE)</f>
        <v>2020</v>
      </c>
    </row>
    <row r="684" spans="1:10" x14ac:dyDescent="0.15">
      <c r="A684" t="s">
        <v>4044</v>
      </c>
      <c r="B684" t="s">
        <v>239</v>
      </c>
      <c r="C684" t="s">
        <v>91</v>
      </c>
      <c r="D684" t="s">
        <v>70</v>
      </c>
      <c r="E684">
        <v>1</v>
      </c>
      <c r="F684" s="8">
        <f>VLOOKUP(C684,Products!$A$2:$E$20,5,TRUE)</f>
        <v>49.95</v>
      </c>
      <c r="G684" s="8">
        <f t="shared" si="20"/>
        <v>49.95</v>
      </c>
      <c r="H684" s="8">
        <f>VLOOKUP(C684,Products!$A$2:$F$20,6,TRUE)</f>
        <v>21.200000000000003</v>
      </c>
      <c r="I684" s="8">
        <f t="shared" si="21"/>
        <v>21.200000000000003</v>
      </c>
      <c r="J684" s="42">
        <f>VLOOKUP(B684,Invoices!A:I,9,TRUE)</f>
        <v>2020</v>
      </c>
    </row>
    <row r="685" spans="1:10" x14ac:dyDescent="0.15">
      <c r="A685" t="s">
        <v>4045</v>
      </c>
      <c r="B685" t="s">
        <v>239</v>
      </c>
      <c r="C685" t="s">
        <v>103</v>
      </c>
      <c r="D685" t="s">
        <v>77</v>
      </c>
      <c r="E685">
        <v>1</v>
      </c>
      <c r="F685" s="8">
        <f>VLOOKUP(C685,Products!$A$2:$E$20,5,TRUE)</f>
        <v>8.9499999999999993</v>
      </c>
      <c r="G685" s="8">
        <f t="shared" si="20"/>
        <v>8.9499999999999993</v>
      </c>
      <c r="H685" s="8">
        <f>VLOOKUP(C685,Products!$A$2:$F$20,6,TRUE)</f>
        <v>3.1999999999999993</v>
      </c>
      <c r="I685" s="8">
        <f t="shared" si="21"/>
        <v>3.1999999999999993</v>
      </c>
      <c r="J685" s="42">
        <f>VLOOKUP(B685,Invoices!A:I,9,TRUE)</f>
        <v>2020</v>
      </c>
    </row>
    <row r="686" spans="1:10" x14ac:dyDescent="0.15">
      <c r="A686" t="s">
        <v>4046</v>
      </c>
      <c r="B686" t="s">
        <v>239</v>
      </c>
      <c r="C686" t="s">
        <v>104</v>
      </c>
      <c r="D686" t="s">
        <v>71</v>
      </c>
      <c r="E686">
        <v>2</v>
      </c>
      <c r="F686" s="8">
        <f>VLOOKUP(C686,Products!$A$2:$E$20,5,TRUE)</f>
        <v>2.95</v>
      </c>
      <c r="G686" s="8">
        <f t="shared" si="20"/>
        <v>5.9</v>
      </c>
      <c r="H686" s="8">
        <f>VLOOKUP(C686,Products!$A$2:$F$20,6,TRUE)</f>
        <v>1.1500000000000001</v>
      </c>
      <c r="I686" s="8">
        <f t="shared" si="21"/>
        <v>2.3000000000000003</v>
      </c>
      <c r="J686" s="42">
        <f>VLOOKUP(B686,Invoices!A:I,9,TRUE)</f>
        <v>2020</v>
      </c>
    </row>
    <row r="687" spans="1:10" x14ac:dyDescent="0.15">
      <c r="A687" t="s">
        <v>4047</v>
      </c>
      <c r="B687" t="s">
        <v>239</v>
      </c>
      <c r="C687" t="s">
        <v>94</v>
      </c>
      <c r="D687" t="s">
        <v>86</v>
      </c>
      <c r="E687">
        <v>1</v>
      </c>
      <c r="F687" s="8">
        <f>VLOOKUP(C687,Products!$A$2:$E$20,5,TRUE)</f>
        <v>3.5</v>
      </c>
      <c r="G687" s="8">
        <f t="shared" si="20"/>
        <v>3.5</v>
      </c>
      <c r="H687" s="8">
        <f>VLOOKUP(C687,Products!$A$2:$F$20,6,TRUE)</f>
        <v>0.54999999999999982</v>
      </c>
      <c r="I687" s="8">
        <f t="shared" si="21"/>
        <v>0.54999999999999982</v>
      </c>
      <c r="J687" s="42">
        <f>VLOOKUP(B687,Invoices!A:I,9,TRUE)</f>
        <v>2020</v>
      </c>
    </row>
    <row r="688" spans="1:10" x14ac:dyDescent="0.15">
      <c r="A688" t="s">
        <v>4048</v>
      </c>
      <c r="B688" t="s">
        <v>239</v>
      </c>
      <c r="C688" t="s">
        <v>105</v>
      </c>
      <c r="D688" t="s">
        <v>81</v>
      </c>
      <c r="E688">
        <v>10</v>
      </c>
      <c r="F688" s="8">
        <f>VLOOKUP(C688,Products!$A$2:$E$20,5,TRUE)</f>
        <v>8.9499999999999993</v>
      </c>
      <c r="G688" s="8">
        <f t="shared" si="20"/>
        <v>89.5</v>
      </c>
      <c r="H688" s="8">
        <f>VLOOKUP(C688,Products!$A$2:$F$20,6,TRUE)</f>
        <v>3.1999999999999993</v>
      </c>
      <c r="I688" s="8">
        <f t="shared" si="21"/>
        <v>31.999999999999993</v>
      </c>
      <c r="J688" s="42">
        <f>VLOOKUP(B688,Invoices!A:I,9,TRUE)</f>
        <v>2020</v>
      </c>
    </row>
    <row r="689" spans="1:10" x14ac:dyDescent="0.15">
      <c r="A689" t="s">
        <v>4049</v>
      </c>
      <c r="B689" t="s">
        <v>239</v>
      </c>
      <c r="C689" t="s">
        <v>100</v>
      </c>
      <c r="D689" t="s">
        <v>78</v>
      </c>
      <c r="E689">
        <v>50</v>
      </c>
      <c r="F689" s="8">
        <f>VLOOKUP(C689,Products!$A$2:$E$20,5,TRUE)</f>
        <v>49.95</v>
      </c>
      <c r="G689" s="8">
        <f t="shared" si="20"/>
        <v>2497.5</v>
      </c>
      <c r="H689" s="8">
        <f>VLOOKUP(C689,Products!$A$2:$F$20,6,TRUE)</f>
        <v>19.950000000000003</v>
      </c>
      <c r="I689" s="8">
        <f t="shared" si="21"/>
        <v>997.50000000000011</v>
      </c>
      <c r="J689" s="42">
        <f>VLOOKUP(B689,Invoices!A:I,9,TRUE)</f>
        <v>2020</v>
      </c>
    </row>
    <row r="690" spans="1:10" x14ac:dyDescent="0.15">
      <c r="A690" t="s">
        <v>4050</v>
      </c>
      <c r="B690" t="s">
        <v>239</v>
      </c>
      <c r="C690" t="s">
        <v>101</v>
      </c>
      <c r="D690" t="s">
        <v>69</v>
      </c>
      <c r="E690">
        <v>10</v>
      </c>
      <c r="F690" s="8">
        <f>VLOOKUP(C690,Products!$A$2:$E$20,5,TRUE)</f>
        <v>129.94999999999999</v>
      </c>
      <c r="G690" s="8">
        <f t="shared" si="20"/>
        <v>1299.5</v>
      </c>
      <c r="H690" s="8">
        <f>VLOOKUP(C690,Products!$A$2:$F$20,6,TRUE)</f>
        <v>40.449999999999989</v>
      </c>
      <c r="I690" s="8">
        <f t="shared" si="21"/>
        <v>404.49999999999989</v>
      </c>
      <c r="J690" s="42">
        <f>VLOOKUP(B690,Invoices!A:I,9,TRUE)</f>
        <v>2020</v>
      </c>
    </row>
    <row r="691" spans="1:10" x14ac:dyDescent="0.15">
      <c r="A691" t="s">
        <v>4051</v>
      </c>
      <c r="B691" t="s">
        <v>239</v>
      </c>
      <c r="C691" t="s">
        <v>98</v>
      </c>
      <c r="D691" t="s">
        <v>79</v>
      </c>
      <c r="E691">
        <v>10</v>
      </c>
      <c r="F691" s="8">
        <f>VLOOKUP(C691,Products!$A$2:$E$20,5,TRUE)</f>
        <v>14.95</v>
      </c>
      <c r="G691" s="8">
        <f t="shared" si="20"/>
        <v>149.5</v>
      </c>
      <c r="H691" s="8">
        <f>VLOOKUP(C691,Products!$A$2:$F$20,6,TRUE)</f>
        <v>3.0499999999999989</v>
      </c>
      <c r="I691" s="8">
        <f t="shared" si="21"/>
        <v>30.499999999999989</v>
      </c>
      <c r="J691" s="42">
        <f>VLOOKUP(B691,Invoices!A:I,9,TRUE)</f>
        <v>2020</v>
      </c>
    </row>
    <row r="692" spans="1:10" x14ac:dyDescent="0.15">
      <c r="A692" t="s">
        <v>4052</v>
      </c>
      <c r="B692" t="s">
        <v>239</v>
      </c>
      <c r="C692" t="s">
        <v>99</v>
      </c>
      <c r="D692" t="s">
        <v>84</v>
      </c>
      <c r="E692">
        <v>12</v>
      </c>
      <c r="F692" s="8">
        <f>VLOOKUP(C692,Products!$A$2:$E$20,5,TRUE)</f>
        <v>3.5</v>
      </c>
      <c r="G692" s="8">
        <f t="shared" si="20"/>
        <v>42</v>
      </c>
      <c r="H692" s="8">
        <f>VLOOKUP(C692,Products!$A$2:$F$20,6,TRUE)</f>
        <v>0.54999999999999982</v>
      </c>
      <c r="I692" s="8">
        <f t="shared" si="21"/>
        <v>6.5999999999999979</v>
      </c>
      <c r="J692" s="42">
        <f>VLOOKUP(B692,Invoices!A:I,9,TRUE)</f>
        <v>2020</v>
      </c>
    </row>
    <row r="693" spans="1:10" x14ac:dyDescent="0.15">
      <c r="A693" t="s">
        <v>4053</v>
      </c>
      <c r="B693" t="s">
        <v>239</v>
      </c>
      <c r="C693" t="s">
        <v>87</v>
      </c>
      <c r="D693" t="s">
        <v>68</v>
      </c>
      <c r="E693">
        <v>25</v>
      </c>
      <c r="F693" s="8">
        <f>VLOOKUP(C693,Products!$A$2:$E$20,5,TRUE)</f>
        <v>19.95</v>
      </c>
      <c r="G693" s="8">
        <f t="shared" si="20"/>
        <v>498.75</v>
      </c>
      <c r="H693" s="8">
        <f>VLOOKUP(C693,Products!$A$2:$F$20,6,TRUE)</f>
        <v>7.4499999999999993</v>
      </c>
      <c r="I693" s="8">
        <f t="shared" si="21"/>
        <v>186.24999999999997</v>
      </c>
      <c r="J693" s="42">
        <f>VLOOKUP(B693,Invoices!A:I,9,TRUE)</f>
        <v>2020</v>
      </c>
    </row>
    <row r="694" spans="1:10" x14ac:dyDescent="0.15">
      <c r="A694" t="s">
        <v>4054</v>
      </c>
      <c r="B694" t="s">
        <v>239</v>
      </c>
      <c r="C694" t="s">
        <v>95</v>
      </c>
      <c r="D694" t="s">
        <v>73</v>
      </c>
      <c r="E694">
        <v>10</v>
      </c>
      <c r="F694" s="8">
        <f>VLOOKUP(C694,Products!$A$2:$E$20,5,TRUE)</f>
        <v>12.95</v>
      </c>
      <c r="G694" s="8">
        <f t="shared" si="20"/>
        <v>129.5</v>
      </c>
      <c r="H694" s="8">
        <f>VLOOKUP(C694,Products!$A$2:$F$20,6,TRUE)</f>
        <v>4.1999999999999993</v>
      </c>
      <c r="I694" s="8">
        <f t="shared" si="21"/>
        <v>41.999999999999993</v>
      </c>
      <c r="J694" s="42">
        <f>VLOOKUP(B694,Invoices!A:I,9,TRUE)</f>
        <v>2020</v>
      </c>
    </row>
    <row r="695" spans="1:10" x14ac:dyDescent="0.15">
      <c r="A695" t="s">
        <v>4055</v>
      </c>
      <c r="B695" t="s">
        <v>239</v>
      </c>
      <c r="C695" t="s">
        <v>102</v>
      </c>
      <c r="D695" t="s">
        <v>83</v>
      </c>
      <c r="E695">
        <v>1</v>
      </c>
      <c r="F695" s="8">
        <f>VLOOKUP(C695,Products!$A$2:$E$20,5,TRUE)</f>
        <v>29.95</v>
      </c>
      <c r="G695" s="8">
        <f t="shared" si="20"/>
        <v>29.95</v>
      </c>
      <c r="H695" s="8">
        <f>VLOOKUP(C695,Products!$A$2:$F$20,6,TRUE)</f>
        <v>15</v>
      </c>
      <c r="I695" s="8">
        <f t="shared" si="21"/>
        <v>15</v>
      </c>
      <c r="J695" s="42">
        <f>VLOOKUP(B695,Invoices!A:I,9,TRUE)</f>
        <v>2020</v>
      </c>
    </row>
    <row r="696" spans="1:10" x14ac:dyDescent="0.15">
      <c r="A696" t="s">
        <v>4056</v>
      </c>
      <c r="B696" t="s">
        <v>239</v>
      </c>
      <c r="C696" t="s">
        <v>96</v>
      </c>
      <c r="D696" t="s">
        <v>75</v>
      </c>
      <c r="E696">
        <v>1</v>
      </c>
      <c r="F696" s="8">
        <f>VLOOKUP(C696,Products!$A$2:$E$20,5,TRUE)</f>
        <v>79.95</v>
      </c>
      <c r="G696" s="8">
        <f t="shared" si="20"/>
        <v>79.95</v>
      </c>
      <c r="H696" s="8">
        <f>VLOOKUP(C696,Products!$A$2:$F$20,6,TRUE)</f>
        <v>27.950000000000003</v>
      </c>
      <c r="I696" s="8">
        <f t="shared" si="21"/>
        <v>27.950000000000003</v>
      </c>
      <c r="J696" s="42">
        <f>VLOOKUP(B696,Invoices!A:I,9,TRUE)</f>
        <v>2020</v>
      </c>
    </row>
    <row r="697" spans="1:10" x14ac:dyDescent="0.15">
      <c r="A697" t="s">
        <v>4057</v>
      </c>
      <c r="B697" t="s">
        <v>240</v>
      </c>
      <c r="C697" t="s">
        <v>90</v>
      </c>
      <c r="D697" t="s">
        <v>72</v>
      </c>
      <c r="E697">
        <v>1</v>
      </c>
      <c r="F697" s="8">
        <f>VLOOKUP(C697,Products!$A$2:$E$20,5,TRUE)</f>
        <v>8.9499999999999993</v>
      </c>
      <c r="G697" s="8">
        <f t="shared" si="20"/>
        <v>8.9499999999999993</v>
      </c>
      <c r="H697" s="8">
        <f>VLOOKUP(C697,Products!$A$2:$F$20,6,TRUE)</f>
        <v>5.6999999999999993</v>
      </c>
      <c r="I697" s="8">
        <f t="shared" si="21"/>
        <v>5.6999999999999993</v>
      </c>
      <c r="J697" s="42">
        <f>VLOOKUP(B697,Invoices!A:I,9,TRUE)</f>
        <v>2020</v>
      </c>
    </row>
    <row r="698" spans="1:10" x14ac:dyDescent="0.15">
      <c r="A698" t="s">
        <v>4058</v>
      </c>
      <c r="B698" t="s">
        <v>240</v>
      </c>
      <c r="C698" t="s">
        <v>100</v>
      </c>
      <c r="D698" t="s">
        <v>78</v>
      </c>
      <c r="E698">
        <v>1</v>
      </c>
      <c r="F698" s="8">
        <f>VLOOKUP(C698,Products!$A$2:$E$20,5,TRUE)</f>
        <v>49.95</v>
      </c>
      <c r="G698" s="8">
        <f t="shared" si="20"/>
        <v>49.95</v>
      </c>
      <c r="H698" s="8">
        <f>VLOOKUP(C698,Products!$A$2:$F$20,6,TRUE)</f>
        <v>19.950000000000003</v>
      </c>
      <c r="I698" s="8">
        <f t="shared" si="21"/>
        <v>19.950000000000003</v>
      </c>
      <c r="J698" s="42">
        <f>VLOOKUP(B698,Invoices!A:I,9,TRUE)</f>
        <v>2020</v>
      </c>
    </row>
    <row r="699" spans="1:10" x14ac:dyDescent="0.15">
      <c r="A699" t="s">
        <v>4059</v>
      </c>
      <c r="B699" t="s">
        <v>240</v>
      </c>
      <c r="C699" t="s">
        <v>94</v>
      </c>
      <c r="D699" t="s">
        <v>86</v>
      </c>
      <c r="E699">
        <v>1</v>
      </c>
      <c r="F699" s="8">
        <f>VLOOKUP(C699,Products!$A$2:$E$20,5,TRUE)</f>
        <v>3.5</v>
      </c>
      <c r="G699" s="8">
        <f t="shared" si="20"/>
        <v>3.5</v>
      </c>
      <c r="H699" s="8">
        <f>VLOOKUP(C699,Products!$A$2:$F$20,6,TRUE)</f>
        <v>0.54999999999999982</v>
      </c>
      <c r="I699" s="8">
        <f t="shared" si="21"/>
        <v>0.54999999999999982</v>
      </c>
      <c r="J699" s="42">
        <f>VLOOKUP(B699,Invoices!A:I,9,TRUE)</f>
        <v>2020</v>
      </c>
    </row>
    <row r="700" spans="1:10" x14ac:dyDescent="0.15">
      <c r="A700" t="s">
        <v>4060</v>
      </c>
      <c r="B700" t="s">
        <v>240</v>
      </c>
      <c r="C700" t="s">
        <v>88</v>
      </c>
      <c r="D700" t="s">
        <v>85</v>
      </c>
      <c r="E700">
        <v>2</v>
      </c>
      <c r="F700" s="8">
        <f>VLOOKUP(C700,Products!$A$2:$E$20,5,TRUE)</f>
        <v>8.9499999999999993</v>
      </c>
      <c r="G700" s="8">
        <f t="shared" si="20"/>
        <v>17.899999999999999</v>
      </c>
      <c r="H700" s="8">
        <f>VLOOKUP(C700,Products!$A$2:$F$20,6,TRUE)</f>
        <v>5.6999999999999993</v>
      </c>
      <c r="I700" s="8">
        <f t="shared" si="21"/>
        <v>11.399999999999999</v>
      </c>
      <c r="J700" s="42">
        <f>VLOOKUP(B700,Invoices!A:I,9,TRUE)</f>
        <v>2020</v>
      </c>
    </row>
    <row r="701" spans="1:10" x14ac:dyDescent="0.15">
      <c r="A701" t="s">
        <v>4061</v>
      </c>
      <c r="B701" t="s">
        <v>241</v>
      </c>
      <c r="C701" t="s">
        <v>87</v>
      </c>
      <c r="D701" t="s">
        <v>68</v>
      </c>
      <c r="E701">
        <v>3</v>
      </c>
      <c r="F701" s="8">
        <f>VLOOKUP(C701,Products!$A$2:$E$20,5,TRUE)</f>
        <v>19.95</v>
      </c>
      <c r="G701" s="8">
        <f t="shared" si="20"/>
        <v>59.849999999999994</v>
      </c>
      <c r="H701" s="8">
        <f>VLOOKUP(C701,Products!$A$2:$F$20,6,TRUE)</f>
        <v>7.4499999999999993</v>
      </c>
      <c r="I701" s="8">
        <f t="shared" si="21"/>
        <v>22.349999999999998</v>
      </c>
      <c r="J701" s="42">
        <f>VLOOKUP(B701,Invoices!A:I,9,TRUE)</f>
        <v>2020</v>
      </c>
    </row>
    <row r="702" spans="1:10" x14ac:dyDescent="0.15">
      <c r="A702" t="s">
        <v>4062</v>
      </c>
      <c r="B702" t="s">
        <v>241</v>
      </c>
      <c r="C702" t="s">
        <v>90</v>
      </c>
      <c r="D702" t="s">
        <v>72</v>
      </c>
      <c r="E702">
        <v>1</v>
      </c>
      <c r="F702" s="8">
        <f>VLOOKUP(C702,Products!$A$2:$E$20,5,TRUE)</f>
        <v>8.9499999999999993</v>
      </c>
      <c r="G702" s="8">
        <f t="shared" si="20"/>
        <v>8.9499999999999993</v>
      </c>
      <c r="H702" s="8">
        <f>VLOOKUP(C702,Products!$A$2:$F$20,6,TRUE)</f>
        <v>5.6999999999999993</v>
      </c>
      <c r="I702" s="8">
        <f t="shared" si="21"/>
        <v>5.6999999999999993</v>
      </c>
      <c r="J702" s="42">
        <f>VLOOKUP(B702,Invoices!A:I,9,TRUE)</f>
        <v>2020</v>
      </c>
    </row>
    <row r="703" spans="1:10" x14ac:dyDescent="0.15">
      <c r="A703" t="s">
        <v>4063</v>
      </c>
      <c r="B703" t="s">
        <v>241</v>
      </c>
      <c r="C703" t="s">
        <v>101</v>
      </c>
      <c r="D703" t="s">
        <v>69</v>
      </c>
      <c r="E703">
        <v>3</v>
      </c>
      <c r="F703" s="8">
        <f>VLOOKUP(C703,Products!$A$2:$E$20,5,TRUE)</f>
        <v>129.94999999999999</v>
      </c>
      <c r="G703" s="8">
        <f t="shared" si="20"/>
        <v>389.84999999999997</v>
      </c>
      <c r="H703" s="8">
        <f>VLOOKUP(C703,Products!$A$2:$F$20,6,TRUE)</f>
        <v>40.449999999999989</v>
      </c>
      <c r="I703" s="8">
        <f t="shared" si="21"/>
        <v>121.34999999999997</v>
      </c>
      <c r="J703" s="42">
        <f>VLOOKUP(B703,Invoices!A:I,9,TRUE)</f>
        <v>2020</v>
      </c>
    </row>
    <row r="704" spans="1:10" x14ac:dyDescent="0.15">
      <c r="A704" t="s">
        <v>4064</v>
      </c>
      <c r="B704" t="s">
        <v>241</v>
      </c>
      <c r="C704" t="s">
        <v>88</v>
      </c>
      <c r="D704" t="s">
        <v>85</v>
      </c>
      <c r="E704">
        <v>6</v>
      </c>
      <c r="F704" s="8">
        <f>VLOOKUP(C704,Products!$A$2:$E$20,5,TRUE)</f>
        <v>8.9499999999999993</v>
      </c>
      <c r="G704" s="8">
        <f t="shared" si="20"/>
        <v>53.699999999999996</v>
      </c>
      <c r="H704" s="8">
        <f>VLOOKUP(C704,Products!$A$2:$F$20,6,TRUE)</f>
        <v>5.6999999999999993</v>
      </c>
      <c r="I704" s="8">
        <f t="shared" si="21"/>
        <v>34.199999999999996</v>
      </c>
      <c r="J704" s="42">
        <f>VLOOKUP(B704,Invoices!A:I,9,TRUE)</f>
        <v>2020</v>
      </c>
    </row>
    <row r="705" spans="1:10" x14ac:dyDescent="0.15">
      <c r="A705" t="s">
        <v>4065</v>
      </c>
      <c r="B705" t="s">
        <v>241</v>
      </c>
      <c r="C705" t="s">
        <v>104</v>
      </c>
      <c r="D705" t="s">
        <v>71</v>
      </c>
      <c r="E705">
        <v>1</v>
      </c>
      <c r="F705" s="8">
        <f>VLOOKUP(C705,Products!$A$2:$E$20,5,TRUE)</f>
        <v>2.95</v>
      </c>
      <c r="G705" s="8">
        <f t="shared" si="20"/>
        <v>2.95</v>
      </c>
      <c r="H705" s="8">
        <f>VLOOKUP(C705,Products!$A$2:$F$20,6,TRUE)</f>
        <v>1.1500000000000001</v>
      </c>
      <c r="I705" s="8">
        <f t="shared" si="21"/>
        <v>1.1500000000000001</v>
      </c>
      <c r="J705" s="42">
        <f>VLOOKUP(B705,Invoices!A:I,9,TRUE)</f>
        <v>2020</v>
      </c>
    </row>
    <row r="706" spans="1:10" x14ac:dyDescent="0.15">
      <c r="A706" t="s">
        <v>4066</v>
      </c>
      <c r="B706" t="s">
        <v>241</v>
      </c>
      <c r="C706" t="s">
        <v>94</v>
      </c>
      <c r="D706" t="s">
        <v>86</v>
      </c>
      <c r="E706">
        <v>1</v>
      </c>
      <c r="F706" s="8">
        <f>VLOOKUP(C706,Products!$A$2:$E$20,5,TRUE)</f>
        <v>3.5</v>
      </c>
      <c r="G706" s="8">
        <f t="shared" si="20"/>
        <v>3.5</v>
      </c>
      <c r="H706" s="8">
        <f>VLOOKUP(C706,Products!$A$2:$F$20,6,TRUE)</f>
        <v>0.54999999999999982</v>
      </c>
      <c r="I706" s="8">
        <f t="shared" si="21"/>
        <v>0.54999999999999982</v>
      </c>
      <c r="J706" s="42">
        <f>VLOOKUP(B706,Invoices!A:I,9,TRUE)</f>
        <v>2020</v>
      </c>
    </row>
    <row r="707" spans="1:10" x14ac:dyDescent="0.15">
      <c r="A707" t="s">
        <v>4067</v>
      </c>
      <c r="B707" t="s">
        <v>241</v>
      </c>
      <c r="C707" t="s">
        <v>87</v>
      </c>
      <c r="D707" t="s">
        <v>68</v>
      </c>
      <c r="E707">
        <v>10</v>
      </c>
      <c r="F707" s="8">
        <f>VLOOKUP(C707,Products!$A$2:$E$20,5,TRUE)</f>
        <v>19.95</v>
      </c>
      <c r="G707" s="8">
        <f t="shared" ref="G707:G770" si="22">F707*E707</f>
        <v>199.5</v>
      </c>
      <c r="H707" s="8">
        <f>VLOOKUP(C707,Products!$A$2:$F$20,6,TRUE)</f>
        <v>7.4499999999999993</v>
      </c>
      <c r="I707" s="8">
        <f t="shared" ref="I707:I770" si="23">H707*E707</f>
        <v>74.5</v>
      </c>
      <c r="J707" s="42">
        <f>VLOOKUP(B707,Invoices!A:I,9,TRUE)</f>
        <v>2020</v>
      </c>
    </row>
    <row r="708" spans="1:10" x14ac:dyDescent="0.15">
      <c r="A708" t="s">
        <v>4068</v>
      </c>
      <c r="B708" t="s">
        <v>241</v>
      </c>
      <c r="C708" t="s">
        <v>97</v>
      </c>
      <c r="D708" t="s">
        <v>74</v>
      </c>
      <c r="E708">
        <v>1</v>
      </c>
      <c r="F708" s="8">
        <f>VLOOKUP(C708,Products!$A$2:$E$20,5,TRUE)</f>
        <v>1.5</v>
      </c>
      <c r="G708" s="8">
        <f t="shared" si="22"/>
        <v>1.5</v>
      </c>
      <c r="H708" s="8">
        <f>VLOOKUP(C708,Products!$A$2:$F$20,6,TRUE)</f>
        <v>0.5</v>
      </c>
      <c r="I708" s="8">
        <f t="shared" si="23"/>
        <v>0.5</v>
      </c>
      <c r="J708" s="42">
        <f>VLOOKUP(B708,Invoices!A:I,9,TRUE)</f>
        <v>2020</v>
      </c>
    </row>
    <row r="709" spans="1:10" x14ac:dyDescent="0.15">
      <c r="A709" t="s">
        <v>4069</v>
      </c>
      <c r="B709" t="s">
        <v>241</v>
      </c>
      <c r="C709" t="s">
        <v>95</v>
      </c>
      <c r="D709" t="s">
        <v>73</v>
      </c>
      <c r="E709">
        <v>3</v>
      </c>
      <c r="F709" s="8">
        <f>VLOOKUP(C709,Products!$A$2:$E$20,5,TRUE)</f>
        <v>12.95</v>
      </c>
      <c r="G709" s="8">
        <f t="shared" si="22"/>
        <v>38.849999999999994</v>
      </c>
      <c r="H709" s="8">
        <f>VLOOKUP(C709,Products!$A$2:$F$20,6,TRUE)</f>
        <v>4.1999999999999993</v>
      </c>
      <c r="I709" s="8">
        <f t="shared" si="23"/>
        <v>12.599999999999998</v>
      </c>
      <c r="J709" s="42">
        <f>VLOOKUP(B709,Invoices!A:I,9,TRUE)</f>
        <v>2020</v>
      </c>
    </row>
    <row r="710" spans="1:10" x14ac:dyDescent="0.15">
      <c r="A710" t="s">
        <v>4070</v>
      </c>
      <c r="B710" t="s">
        <v>241</v>
      </c>
      <c r="C710" t="s">
        <v>90</v>
      </c>
      <c r="D710" t="s">
        <v>72</v>
      </c>
      <c r="E710">
        <v>1</v>
      </c>
      <c r="F710" s="8">
        <f>VLOOKUP(C710,Products!$A$2:$E$20,5,TRUE)</f>
        <v>8.9499999999999993</v>
      </c>
      <c r="G710" s="8">
        <f t="shared" si="22"/>
        <v>8.9499999999999993</v>
      </c>
      <c r="H710" s="8">
        <f>VLOOKUP(C710,Products!$A$2:$F$20,6,TRUE)</f>
        <v>5.6999999999999993</v>
      </c>
      <c r="I710" s="8">
        <f t="shared" si="23"/>
        <v>5.6999999999999993</v>
      </c>
      <c r="J710" s="42">
        <f>VLOOKUP(B710,Invoices!A:I,9,TRUE)</f>
        <v>2020</v>
      </c>
    </row>
    <row r="711" spans="1:10" x14ac:dyDescent="0.15">
      <c r="A711" t="s">
        <v>4071</v>
      </c>
      <c r="B711" t="s">
        <v>241</v>
      </c>
      <c r="C711" t="s">
        <v>87</v>
      </c>
      <c r="D711" t="s">
        <v>68</v>
      </c>
      <c r="E711">
        <v>5</v>
      </c>
      <c r="F711" s="8">
        <f>VLOOKUP(C711,Products!$A$2:$E$20,5,TRUE)</f>
        <v>19.95</v>
      </c>
      <c r="G711" s="8">
        <f t="shared" si="22"/>
        <v>99.75</v>
      </c>
      <c r="H711" s="8">
        <f>VLOOKUP(C711,Products!$A$2:$F$20,6,TRUE)</f>
        <v>7.4499999999999993</v>
      </c>
      <c r="I711" s="8">
        <f t="shared" si="23"/>
        <v>37.25</v>
      </c>
      <c r="J711" s="42">
        <f>VLOOKUP(B711,Invoices!A:I,9,TRUE)</f>
        <v>2020</v>
      </c>
    </row>
    <row r="712" spans="1:10" x14ac:dyDescent="0.15">
      <c r="A712" t="s">
        <v>4072</v>
      </c>
      <c r="B712" t="s">
        <v>241</v>
      </c>
      <c r="C712" t="s">
        <v>91</v>
      </c>
      <c r="D712" t="s">
        <v>70</v>
      </c>
      <c r="E712">
        <v>25</v>
      </c>
      <c r="F712" s="8">
        <f>VLOOKUP(C712,Products!$A$2:$E$20,5,TRUE)</f>
        <v>49.95</v>
      </c>
      <c r="G712" s="8">
        <f t="shared" si="22"/>
        <v>1248.75</v>
      </c>
      <c r="H712" s="8">
        <f>VLOOKUP(C712,Products!$A$2:$F$20,6,TRUE)</f>
        <v>21.200000000000003</v>
      </c>
      <c r="I712" s="8">
        <f t="shared" si="23"/>
        <v>530.00000000000011</v>
      </c>
      <c r="J712" s="42">
        <f>VLOOKUP(B712,Invoices!A:I,9,TRUE)</f>
        <v>2020</v>
      </c>
    </row>
    <row r="713" spans="1:10" x14ac:dyDescent="0.15">
      <c r="A713" t="s">
        <v>4073</v>
      </c>
      <c r="B713" t="s">
        <v>241</v>
      </c>
      <c r="C713" t="s">
        <v>103</v>
      </c>
      <c r="D713" t="s">
        <v>77</v>
      </c>
      <c r="E713">
        <v>3</v>
      </c>
      <c r="F713" s="8">
        <f>VLOOKUP(C713,Products!$A$2:$E$20,5,TRUE)</f>
        <v>8.9499999999999993</v>
      </c>
      <c r="G713" s="8">
        <f t="shared" si="22"/>
        <v>26.849999999999998</v>
      </c>
      <c r="H713" s="8">
        <f>VLOOKUP(C713,Products!$A$2:$F$20,6,TRUE)</f>
        <v>3.1999999999999993</v>
      </c>
      <c r="I713" s="8">
        <f t="shared" si="23"/>
        <v>9.5999999999999979</v>
      </c>
      <c r="J713" s="42">
        <f>VLOOKUP(B713,Invoices!A:I,9,TRUE)</f>
        <v>2020</v>
      </c>
    </row>
    <row r="714" spans="1:10" x14ac:dyDescent="0.15">
      <c r="A714" t="s">
        <v>4074</v>
      </c>
      <c r="B714" t="s">
        <v>241</v>
      </c>
      <c r="C714" t="s">
        <v>102</v>
      </c>
      <c r="D714" t="s">
        <v>83</v>
      </c>
      <c r="E714">
        <v>2</v>
      </c>
      <c r="F714" s="8">
        <f>VLOOKUP(C714,Products!$A$2:$E$20,5,TRUE)</f>
        <v>29.95</v>
      </c>
      <c r="G714" s="8">
        <f t="shared" si="22"/>
        <v>59.9</v>
      </c>
      <c r="H714" s="8">
        <f>VLOOKUP(C714,Products!$A$2:$F$20,6,TRUE)</f>
        <v>15</v>
      </c>
      <c r="I714" s="8">
        <f t="shared" si="23"/>
        <v>30</v>
      </c>
      <c r="J714" s="42">
        <f>VLOOKUP(B714,Invoices!A:I,9,TRUE)</f>
        <v>2020</v>
      </c>
    </row>
    <row r="715" spans="1:10" x14ac:dyDescent="0.15">
      <c r="A715" t="s">
        <v>4075</v>
      </c>
      <c r="B715" t="s">
        <v>241</v>
      </c>
      <c r="C715" t="s">
        <v>89</v>
      </c>
      <c r="D715" t="s">
        <v>80</v>
      </c>
      <c r="E715">
        <v>1</v>
      </c>
      <c r="F715" s="8">
        <f>VLOOKUP(C715,Products!$A$2:$E$20,5,TRUE)</f>
        <v>15.95</v>
      </c>
      <c r="G715" s="8">
        <f t="shared" si="22"/>
        <v>15.95</v>
      </c>
      <c r="H715" s="8">
        <f>VLOOKUP(C715,Products!$A$2:$F$20,6,TRUE)</f>
        <v>6</v>
      </c>
      <c r="I715" s="8">
        <f t="shared" si="23"/>
        <v>6</v>
      </c>
      <c r="J715" s="42">
        <f>VLOOKUP(B715,Invoices!A:I,9,TRUE)</f>
        <v>2020</v>
      </c>
    </row>
    <row r="716" spans="1:10" x14ac:dyDescent="0.15">
      <c r="A716" t="s">
        <v>4076</v>
      </c>
      <c r="B716" t="s">
        <v>241</v>
      </c>
      <c r="C716" t="s">
        <v>99</v>
      </c>
      <c r="D716" t="s">
        <v>84</v>
      </c>
      <c r="E716">
        <v>3</v>
      </c>
      <c r="F716" s="8">
        <f>VLOOKUP(C716,Products!$A$2:$E$20,5,TRUE)</f>
        <v>3.5</v>
      </c>
      <c r="G716" s="8">
        <f t="shared" si="22"/>
        <v>10.5</v>
      </c>
      <c r="H716" s="8">
        <f>VLOOKUP(C716,Products!$A$2:$F$20,6,TRUE)</f>
        <v>0.54999999999999982</v>
      </c>
      <c r="I716" s="8">
        <f t="shared" si="23"/>
        <v>1.6499999999999995</v>
      </c>
      <c r="J716" s="42">
        <f>VLOOKUP(B716,Invoices!A:I,9,TRUE)</f>
        <v>2020</v>
      </c>
    </row>
    <row r="717" spans="1:10" x14ac:dyDescent="0.15">
      <c r="A717" t="s">
        <v>4077</v>
      </c>
      <c r="B717" t="s">
        <v>241</v>
      </c>
      <c r="C717" t="s">
        <v>100</v>
      </c>
      <c r="D717" t="s">
        <v>78</v>
      </c>
      <c r="E717">
        <v>6</v>
      </c>
      <c r="F717" s="8">
        <f>VLOOKUP(C717,Products!$A$2:$E$20,5,TRUE)</f>
        <v>49.95</v>
      </c>
      <c r="G717" s="8">
        <f t="shared" si="22"/>
        <v>299.70000000000005</v>
      </c>
      <c r="H717" s="8">
        <f>VLOOKUP(C717,Products!$A$2:$F$20,6,TRUE)</f>
        <v>19.950000000000003</v>
      </c>
      <c r="I717" s="8">
        <f t="shared" si="23"/>
        <v>119.70000000000002</v>
      </c>
      <c r="J717" s="42">
        <f>VLOOKUP(B717,Invoices!A:I,9,TRUE)</f>
        <v>2020</v>
      </c>
    </row>
    <row r="718" spans="1:10" x14ac:dyDescent="0.15">
      <c r="A718" t="s">
        <v>4078</v>
      </c>
      <c r="B718" t="s">
        <v>241</v>
      </c>
      <c r="C718" t="s">
        <v>96</v>
      </c>
      <c r="D718" t="s">
        <v>75</v>
      </c>
      <c r="E718">
        <v>10</v>
      </c>
      <c r="F718" s="8">
        <f>VLOOKUP(C718,Products!$A$2:$E$20,5,TRUE)</f>
        <v>79.95</v>
      </c>
      <c r="G718" s="8">
        <f t="shared" si="22"/>
        <v>799.5</v>
      </c>
      <c r="H718" s="8">
        <f>VLOOKUP(C718,Products!$A$2:$F$20,6,TRUE)</f>
        <v>27.950000000000003</v>
      </c>
      <c r="I718" s="8">
        <f t="shared" si="23"/>
        <v>279.5</v>
      </c>
      <c r="J718" s="42">
        <f>VLOOKUP(B718,Invoices!A:I,9,TRUE)</f>
        <v>2020</v>
      </c>
    </row>
    <row r="719" spans="1:10" x14ac:dyDescent="0.15">
      <c r="A719" t="s">
        <v>4079</v>
      </c>
      <c r="B719" t="s">
        <v>241</v>
      </c>
      <c r="C719" t="s">
        <v>93</v>
      </c>
      <c r="D719" t="s">
        <v>76</v>
      </c>
      <c r="E719">
        <v>2</v>
      </c>
      <c r="F719" s="8">
        <f>VLOOKUP(C719,Products!$A$2:$E$20,5,TRUE)</f>
        <v>9.9499999999999993</v>
      </c>
      <c r="G719" s="8">
        <f t="shared" si="22"/>
        <v>19.899999999999999</v>
      </c>
      <c r="H719" s="8">
        <f>VLOOKUP(C719,Products!$A$2:$F$20,6,TRUE)</f>
        <v>1.9499999999999993</v>
      </c>
      <c r="I719" s="8">
        <f t="shared" si="23"/>
        <v>3.8999999999999986</v>
      </c>
      <c r="J719" s="42">
        <f>VLOOKUP(B719,Invoices!A:I,9,TRUE)</f>
        <v>2020</v>
      </c>
    </row>
    <row r="720" spans="1:10" x14ac:dyDescent="0.15">
      <c r="A720" t="s">
        <v>4080</v>
      </c>
      <c r="B720" t="s">
        <v>241</v>
      </c>
      <c r="C720" t="s">
        <v>105</v>
      </c>
      <c r="D720" t="s">
        <v>81</v>
      </c>
      <c r="E720">
        <v>3</v>
      </c>
      <c r="F720" s="8">
        <f>VLOOKUP(C720,Products!$A$2:$E$20,5,TRUE)</f>
        <v>8.9499999999999993</v>
      </c>
      <c r="G720" s="8">
        <f t="shared" si="22"/>
        <v>26.849999999999998</v>
      </c>
      <c r="H720" s="8">
        <f>VLOOKUP(C720,Products!$A$2:$F$20,6,TRUE)</f>
        <v>3.1999999999999993</v>
      </c>
      <c r="I720" s="8">
        <f t="shared" si="23"/>
        <v>9.5999999999999979</v>
      </c>
      <c r="J720" s="42">
        <f>VLOOKUP(B720,Invoices!A:I,9,TRUE)</f>
        <v>2020</v>
      </c>
    </row>
    <row r="721" spans="1:10" x14ac:dyDescent="0.15">
      <c r="A721" t="s">
        <v>4081</v>
      </c>
      <c r="B721" t="s">
        <v>241</v>
      </c>
      <c r="C721" t="s">
        <v>99</v>
      </c>
      <c r="D721" t="s">
        <v>84</v>
      </c>
      <c r="E721">
        <v>1</v>
      </c>
      <c r="F721" s="8">
        <f>VLOOKUP(C721,Products!$A$2:$E$20,5,TRUE)</f>
        <v>3.5</v>
      </c>
      <c r="G721" s="8">
        <f t="shared" si="22"/>
        <v>3.5</v>
      </c>
      <c r="H721" s="8">
        <f>VLOOKUP(C721,Products!$A$2:$F$20,6,TRUE)</f>
        <v>0.54999999999999982</v>
      </c>
      <c r="I721" s="8">
        <f t="shared" si="23"/>
        <v>0.54999999999999982</v>
      </c>
      <c r="J721" s="42">
        <f>VLOOKUP(B721,Invoices!A:I,9,TRUE)</f>
        <v>2020</v>
      </c>
    </row>
    <row r="722" spans="1:10" x14ac:dyDescent="0.15">
      <c r="A722" t="s">
        <v>4082</v>
      </c>
      <c r="B722" t="s">
        <v>241</v>
      </c>
      <c r="C722" t="s">
        <v>93</v>
      </c>
      <c r="D722" t="s">
        <v>76</v>
      </c>
      <c r="E722">
        <v>100</v>
      </c>
      <c r="F722" s="8">
        <f>VLOOKUP(C722,Products!$A$2:$E$20,5,TRUE)</f>
        <v>9.9499999999999993</v>
      </c>
      <c r="G722" s="8">
        <f t="shared" si="22"/>
        <v>994.99999999999989</v>
      </c>
      <c r="H722" s="8">
        <f>VLOOKUP(C722,Products!$A$2:$F$20,6,TRUE)</f>
        <v>1.9499999999999993</v>
      </c>
      <c r="I722" s="8">
        <f t="shared" si="23"/>
        <v>194.99999999999994</v>
      </c>
      <c r="J722" s="42">
        <f>VLOOKUP(B722,Invoices!A:I,9,TRUE)</f>
        <v>2020</v>
      </c>
    </row>
    <row r="723" spans="1:10" x14ac:dyDescent="0.15">
      <c r="A723" t="s">
        <v>4083</v>
      </c>
      <c r="B723" t="s">
        <v>241</v>
      </c>
      <c r="C723" t="s">
        <v>90</v>
      </c>
      <c r="D723" t="s">
        <v>72</v>
      </c>
      <c r="E723">
        <v>1</v>
      </c>
      <c r="F723" s="8">
        <f>VLOOKUP(C723,Products!$A$2:$E$20,5,TRUE)</f>
        <v>8.9499999999999993</v>
      </c>
      <c r="G723" s="8">
        <f t="shared" si="22"/>
        <v>8.9499999999999993</v>
      </c>
      <c r="H723" s="8">
        <f>VLOOKUP(C723,Products!$A$2:$F$20,6,TRUE)</f>
        <v>5.6999999999999993</v>
      </c>
      <c r="I723" s="8">
        <f t="shared" si="23"/>
        <v>5.6999999999999993</v>
      </c>
      <c r="J723" s="42">
        <f>VLOOKUP(B723,Invoices!A:I,9,TRUE)</f>
        <v>2020</v>
      </c>
    </row>
    <row r="724" spans="1:10" x14ac:dyDescent="0.15">
      <c r="A724" t="s">
        <v>4084</v>
      </c>
      <c r="B724" t="s">
        <v>241</v>
      </c>
      <c r="C724" t="s">
        <v>98</v>
      </c>
      <c r="D724" t="s">
        <v>79</v>
      </c>
      <c r="E724">
        <v>2</v>
      </c>
      <c r="F724" s="8">
        <f>VLOOKUP(C724,Products!$A$2:$E$20,5,TRUE)</f>
        <v>14.95</v>
      </c>
      <c r="G724" s="8">
        <f t="shared" si="22"/>
        <v>29.9</v>
      </c>
      <c r="H724" s="8">
        <f>VLOOKUP(C724,Products!$A$2:$F$20,6,TRUE)</f>
        <v>3.0499999999999989</v>
      </c>
      <c r="I724" s="8">
        <f t="shared" si="23"/>
        <v>6.0999999999999979</v>
      </c>
      <c r="J724" s="42">
        <f>VLOOKUP(B724,Invoices!A:I,9,TRUE)</f>
        <v>2020</v>
      </c>
    </row>
    <row r="725" spans="1:10" x14ac:dyDescent="0.15">
      <c r="A725" t="s">
        <v>4085</v>
      </c>
      <c r="B725" t="s">
        <v>241</v>
      </c>
      <c r="C725" t="s">
        <v>92</v>
      </c>
      <c r="D725" t="s">
        <v>82</v>
      </c>
      <c r="E725">
        <v>3</v>
      </c>
      <c r="F725" s="8">
        <f>VLOOKUP(C725,Products!$A$2:$E$20,5,TRUE)</f>
        <v>19.95</v>
      </c>
      <c r="G725" s="8">
        <f t="shared" si="22"/>
        <v>59.849999999999994</v>
      </c>
      <c r="H725" s="8">
        <f>VLOOKUP(C725,Products!$A$2:$F$20,6,TRUE)</f>
        <v>7.4499999999999993</v>
      </c>
      <c r="I725" s="8">
        <f t="shared" si="23"/>
        <v>22.349999999999998</v>
      </c>
      <c r="J725" s="42">
        <f>VLOOKUP(B725,Invoices!A:I,9,TRUE)</f>
        <v>2020</v>
      </c>
    </row>
    <row r="726" spans="1:10" x14ac:dyDescent="0.15">
      <c r="A726" t="s">
        <v>4086</v>
      </c>
      <c r="B726" t="s">
        <v>242</v>
      </c>
      <c r="C726" t="s">
        <v>90</v>
      </c>
      <c r="D726" t="s">
        <v>72</v>
      </c>
      <c r="E726">
        <v>12</v>
      </c>
      <c r="F726" s="8">
        <f>VLOOKUP(C726,Products!$A$2:$E$20,5,TRUE)</f>
        <v>8.9499999999999993</v>
      </c>
      <c r="G726" s="8">
        <f t="shared" si="22"/>
        <v>107.39999999999999</v>
      </c>
      <c r="H726" s="8">
        <f>VLOOKUP(C726,Products!$A$2:$F$20,6,TRUE)</f>
        <v>5.6999999999999993</v>
      </c>
      <c r="I726" s="8">
        <f t="shared" si="23"/>
        <v>68.399999999999991</v>
      </c>
      <c r="J726" s="42">
        <f>VLOOKUP(B726,Invoices!A:I,9,TRUE)</f>
        <v>2020</v>
      </c>
    </row>
    <row r="727" spans="1:10" x14ac:dyDescent="0.15">
      <c r="A727" t="s">
        <v>4087</v>
      </c>
      <c r="B727" t="s">
        <v>243</v>
      </c>
      <c r="C727" t="s">
        <v>90</v>
      </c>
      <c r="D727" t="s">
        <v>72</v>
      </c>
      <c r="E727">
        <v>2</v>
      </c>
      <c r="F727" s="8">
        <f>VLOOKUP(C727,Products!$A$2:$E$20,5,TRUE)</f>
        <v>8.9499999999999993</v>
      </c>
      <c r="G727" s="8">
        <f t="shared" si="22"/>
        <v>17.899999999999999</v>
      </c>
      <c r="H727" s="8">
        <f>VLOOKUP(C727,Products!$A$2:$F$20,6,TRUE)</f>
        <v>5.6999999999999993</v>
      </c>
      <c r="I727" s="8">
        <f t="shared" si="23"/>
        <v>11.399999999999999</v>
      </c>
      <c r="J727" s="42">
        <f>VLOOKUP(B727,Invoices!A:I,9,TRUE)</f>
        <v>2020</v>
      </c>
    </row>
    <row r="728" spans="1:10" x14ac:dyDescent="0.15">
      <c r="A728" t="s">
        <v>4088</v>
      </c>
      <c r="B728" t="s">
        <v>243</v>
      </c>
      <c r="C728" t="s">
        <v>100</v>
      </c>
      <c r="D728" t="s">
        <v>78</v>
      </c>
      <c r="E728">
        <v>2</v>
      </c>
      <c r="F728" s="8">
        <f>VLOOKUP(C728,Products!$A$2:$E$20,5,TRUE)</f>
        <v>49.95</v>
      </c>
      <c r="G728" s="8">
        <f t="shared" si="22"/>
        <v>99.9</v>
      </c>
      <c r="H728" s="8">
        <f>VLOOKUP(C728,Products!$A$2:$F$20,6,TRUE)</f>
        <v>19.950000000000003</v>
      </c>
      <c r="I728" s="8">
        <f t="shared" si="23"/>
        <v>39.900000000000006</v>
      </c>
      <c r="J728" s="42">
        <f>VLOOKUP(B728,Invoices!A:I,9,TRUE)</f>
        <v>2020</v>
      </c>
    </row>
    <row r="729" spans="1:10" x14ac:dyDescent="0.15">
      <c r="A729" t="s">
        <v>4089</v>
      </c>
      <c r="B729" t="s">
        <v>243</v>
      </c>
      <c r="C729" t="s">
        <v>93</v>
      </c>
      <c r="D729" t="s">
        <v>76</v>
      </c>
      <c r="E729">
        <v>30</v>
      </c>
      <c r="F729" s="8">
        <f>VLOOKUP(C729,Products!$A$2:$E$20,5,TRUE)</f>
        <v>9.9499999999999993</v>
      </c>
      <c r="G729" s="8">
        <f t="shared" si="22"/>
        <v>298.5</v>
      </c>
      <c r="H729" s="8">
        <f>VLOOKUP(C729,Products!$A$2:$F$20,6,TRUE)</f>
        <v>1.9499999999999993</v>
      </c>
      <c r="I729" s="8">
        <f t="shared" si="23"/>
        <v>58.499999999999979</v>
      </c>
      <c r="J729" s="42">
        <f>VLOOKUP(B729,Invoices!A:I,9,TRUE)</f>
        <v>2020</v>
      </c>
    </row>
    <row r="730" spans="1:10" x14ac:dyDescent="0.15">
      <c r="A730" t="s">
        <v>4090</v>
      </c>
      <c r="B730" t="s">
        <v>243</v>
      </c>
      <c r="C730" t="s">
        <v>96</v>
      </c>
      <c r="D730" t="s">
        <v>75</v>
      </c>
      <c r="E730">
        <v>1</v>
      </c>
      <c r="F730" s="8">
        <f>VLOOKUP(C730,Products!$A$2:$E$20,5,TRUE)</f>
        <v>79.95</v>
      </c>
      <c r="G730" s="8">
        <f t="shared" si="22"/>
        <v>79.95</v>
      </c>
      <c r="H730" s="8">
        <f>VLOOKUP(C730,Products!$A$2:$F$20,6,TRUE)</f>
        <v>27.950000000000003</v>
      </c>
      <c r="I730" s="8">
        <f t="shared" si="23"/>
        <v>27.950000000000003</v>
      </c>
      <c r="J730" s="42">
        <f>VLOOKUP(B730,Invoices!A:I,9,TRUE)</f>
        <v>2020</v>
      </c>
    </row>
    <row r="731" spans="1:10" x14ac:dyDescent="0.15">
      <c r="A731" t="s">
        <v>4091</v>
      </c>
      <c r="B731" t="s">
        <v>243</v>
      </c>
      <c r="C731" t="s">
        <v>104</v>
      </c>
      <c r="D731" t="s">
        <v>71</v>
      </c>
      <c r="E731">
        <v>9</v>
      </c>
      <c r="F731" s="8">
        <f>VLOOKUP(C731,Products!$A$2:$E$20,5,TRUE)</f>
        <v>2.95</v>
      </c>
      <c r="G731" s="8">
        <f t="shared" si="22"/>
        <v>26.55</v>
      </c>
      <c r="H731" s="8">
        <f>VLOOKUP(C731,Products!$A$2:$F$20,6,TRUE)</f>
        <v>1.1500000000000001</v>
      </c>
      <c r="I731" s="8">
        <f t="shared" si="23"/>
        <v>10.350000000000001</v>
      </c>
      <c r="J731" s="42">
        <f>VLOOKUP(B731,Invoices!A:I,9,TRUE)</f>
        <v>2020</v>
      </c>
    </row>
    <row r="732" spans="1:10" x14ac:dyDescent="0.15">
      <c r="A732" t="s">
        <v>4092</v>
      </c>
      <c r="B732" t="s">
        <v>243</v>
      </c>
      <c r="C732" t="s">
        <v>88</v>
      </c>
      <c r="D732" t="s">
        <v>85</v>
      </c>
      <c r="E732">
        <v>10</v>
      </c>
      <c r="F732" s="8">
        <f>VLOOKUP(C732,Products!$A$2:$E$20,5,TRUE)</f>
        <v>8.9499999999999993</v>
      </c>
      <c r="G732" s="8">
        <f t="shared" si="22"/>
        <v>89.5</v>
      </c>
      <c r="H732" s="8">
        <f>VLOOKUP(C732,Products!$A$2:$F$20,6,TRUE)</f>
        <v>5.6999999999999993</v>
      </c>
      <c r="I732" s="8">
        <f t="shared" si="23"/>
        <v>56.999999999999993</v>
      </c>
      <c r="J732" s="42">
        <f>VLOOKUP(B732,Invoices!A:I,9,TRUE)</f>
        <v>2020</v>
      </c>
    </row>
    <row r="733" spans="1:10" x14ac:dyDescent="0.15">
      <c r="A733" t="s">
        <v>4093</v>
      </c>
      <c r="B733" t="s">
        <v>244</v>
      </c>
      <c r="C733" t="s">
        <v>105</v>
      </c>
      <c r="D733" t="s">
        <v>81</v>
      </c>
      <c r="E733">
        <v>1</v>
      </c>
      <c r="F733" s="8">
        <f>VLOOKUP(C733,Products!$A$2:$E$20,5,TRUE)</f>
        <v>8.9499999999999993</v>
      </c>
      <c r="G733" s="8">
        <f t="shared" si="22"/>
        <v>8.9499999999999993</v>
      </c>
      <c r="H733" s="8">
        <f>VLOOKUP(C733,Products!$A$2:$F$20,6,TRUE)</f>
        <v>3.1999999999999993</v>
      </c>
      <c r="I733" s="8">
        <f t="shared" si="23"/>
        <v>3.1999999999999993</v>
      </c>
      <c r="J733" s="42">
        <f>VLOOKUP(B733,Invoices!A:I,9,TRUE)</f>
        <v>2020</v>
      </c>
    </row>
    <row r="734" spans="1:10" x14ac:dyDescent="0.15">
      <c r="A734" t="s">
        <v>4094</v>
      </c>
      <c r="B734" t="s">
        <v>244</v>
      </c>
      <c r="C734" t="s">
        <v>96</v>
      </c>
      <c r="D734" t="s">
        <v>75</v>
      </c>
      <c r="E734">
        <v>3</v>
      </c>
      <c r="F734" s="8">
        <f>VLOOKUP(C734,Products!$A$2:$E$20,5,TRUE)</f>
        <v>79.95</v>
      </c>
      <c r="G734" s="8">
        <f t="shared" si="22"/>
        <v>239.85000000000002</v>
      </c>
      <c r="H734" s="8">
        <f>VLOOKUP(C734,Products!$A$2:$F$20,6,TRUE)</f>
        <v>27.950000000000003</v>
      </c>
      <c r="I734" s="8">
        <f t="shared" si="23"/>
        <v>83.850000000000009</v>
      </c>
      <c r="J734" s="42">
        <f>VLOOKUP(B734,Invoices!A:I,9,TRUE)</f>
        <v>2020</v>
      </c>
    </row>
    <row r="735" spans="1:10" x14ac:dyDescent="0.15">
      <c r="A735" t="s">
        <v>4095</v>
      </c>
      <c r="B735" t="s">
        <v>244</v>
      </c>
      <c r="C735" t="s">
        <v>90</v>
      </c>
      <c r="D735" t="s">
        <v>72</v>
      </c>
      <c r="E735">
        <v>1</v>
      </c>
      <c r="F735" s="8">
        <f>VLOOKUP(C735,Products!$A$2:$E$20,5,TRUE)</f>
        <v>8.9499999999999993</v>
      </c>
      <c r="G735" s="8">
        <f t="shared" si="22"/>
        <v>8.9499999999999993</v>
      </c>
      <c r="H735" s="8">
        <f>VLOOKUP(C735,Products!$A$2:$F$20,6,TRUE)</f>
        <v>5.6999999999999993</v>
      </c>
      <c r="I735" s="8">
        <f t="shared" si="23"/>
        <v>5.6999999999999993</v>
      </c>
      <c r="J735" s="42">
        <f>VLOOKUP(B735,Invoices!A:I,9,TRUE)</f>
        <v>2020</v>
      </c>
    </row>
    <row r="736" spans="1:10" x14ac:dyDescent="0.15">
      <c r="A736" t="s">
        <v>4096</v>
      </c>
      <c r="B736" t="s">
        <v>244</v>
      </c>
      <c r="C736" t="s">
        <v>103</v>
      </c>
      <c r="D736" t="s">
        <v>77</v>
      </c>
      <c r="E736">
        <v>6</v>
      </c>
      <c r="F736" s="8">
        <f>VLOOKUP(C736,Products!$A$2:$E$20,5,TRUE)</f>
        <v>8.9499999999999993</v>
      </c>
      <c r="G736" s="8">
        <f t="shared" si="22"/>
        <v>53.699999999999996</v>
      </c>
      <c r="H736" s="8">
        <f>VLOOKUP(C736,Products!$A$2:$F$20,6,TRUE)</f>
        <v>3.1999999999999993</v>
      </c>
      <c r="I736" s="8">
        <f t="shared" si="23"/>
        <v>19.199999999999996</v>
      </c>
      <c r="J736" s="42">
        <f>VLOOKUP(B736,Invoices!A:I,9,TRUE)</f>
        <v>2020</v>
      </c>
    </row>
    <row r="737" spans="1:10" x14ac:dyDescent="0.15">
      <c r="A737" t="s">
        <v>4097</v>
      </c>
      <c r="B737" t="s">
        <v>245</v>
      </c>
      <c r="C737" t="s">
        <v>89</v>
      </c>
      <c r="D737" t="s">
        <v>80</v>
      </c>
      <c r="E737">
        <v>1</v>
      </c>
      <c r="F737" s="8">
        <f>VLOOKUP(C737,Products!$A$2:$E$20,5,TRUE)</f>
        <v>15.95</v>
      </c>
      <c r="G737" s="8">
        <f t="shared" si="22"/>
        <v>15.95</v>
      </c>
      <c r="H737" s="8">
        <f>VLOOKUP(C737,Products!$A$2:$F$20,6,TRUE)</f>
        <v>6</v>
      </c>
      <c r="I737" s="8">
        <f t="shared" si="23"/>
        <v>6</v>
      </c>
      <c r="J737" s="42">
        <f>VLOOKUP(B737,Invoices!A:I,9,TRUE)</f>
        <v>2020</v>
      </c>
    </row>
    <row r="738" spans="1:10" x14ac:dyDescent="0.15">
      <c r="A738" t="s">
        <v>4098</v>
      </c>
      <c r="B738" t="s">
        <v>245</v>
      </c>
      <c r="C738" t="s">
        <v>93</v>
      </c>
      <c r="D738" t="s">
        <v>76</v>
      </c>
      <c r="E738">
        <v>4</v>
      </c>
      <c r="F738" s="8">
        <f>VLOOKUP(C738,Products!$A$2:$E$20,5,TRUE)</f>
        <v>9.9499999999999993</v>
      </c>
      <c r="G738" s="8">
        <f t="shared" si="22"/>
        <v>39.799999999999997</v>
      </c>
      <c r="H738" s="8">
        <f>VLOOKUP(C738,Products!$A$2:$F$20,6,TRUE)</f>
        <v>1.9499999999999993</v>
      </c>
      <c r="I738" s="8">
        <f t="shared" si="23"/>
        <v>7.7999999999999972</v>
      </c>
      <c r="J738" s="42">
        <f>VLOOKUP(B738,Invoices!A:I,9,TRUE)</f>
        <v>2020</v>
      </c>
    </row>
    <row r="739" spans="1:10" x14ac:dyDescent="0.15">
      <c r="A739" t="s">
        <v>4099</v>
      </c>
      <c r="B739" t="s">
        <v>246</v>
      </c>
      <c r="C739" t="s">
        <v>87</v>
      </c>
      <c r="D739" t="s">
        <v>68</v>
      </c>
      <c r="E739">
        <v>1</v>
      </c>
      <c r="F739" s="8">
        <f>VLOOKUP(C739,Products!$A$2:$E$20,5,TRUE)</f>
        <v>19.95</v>
      </c>
      <c r="G739" s="8">
        <f t="shared" si="22"/>
        <v>19.95</v>
      </c>
      <c r="H739" s="8">
        <f>VLOOKUP(C739,Products!$A$2:$F$20,6,TRUE)</f>
        <v>7.4499999999999993</v>
      </c>
      <c r="I739" s="8">
        <f t="shared" si="23"/>
        <v>7.4499999999999993</v>
      </c>
      <c r="J739" s="42">
        <f>VLOOKUP(B739,Invoices!A:I,9,TRUE)</f>
        <v>2020</v>
      </c>
    </row>
    <row r="740" spans="1:10" x14ac:dyDescent="0.15">
      <c r="A740" t="s">
        <v>4100</v>
      </c>
      <c r="B740" t="s">
        <v>246</v>
      </c>
      <c r="C740" t="s">
        <v>105</v>
      </c>
      <c r="D740" t="s">
        <v>81</v>
      </c>
      <c r="E740">
        <v>100</v>
      </c>
      <c r="F740" s="8">
        <f>VLOOKUP(C740,Products!$A$2:$E$20,5,TRUE)</f>
        <v>8.9499999999999993</v>
      </c>
      <c r="G740" s="8">
        <f t="shared" si="22"/>
        <v>894.99999999999989</v>
      </c>
      <c r="H740" s="8">
        <f>VLOOKUP(C740,Products!$A$2:$F$20,6,TRUE)</f>
        <v>3.1999999999999993</v>
      </c>
      <c r="I740" s="8">
        <f t="shared" si="23"/>
        <v>319.99999999999994</v>
      </c>
      <c r="J740" s="42">
        <f>VLOOKUP(B740,Invoices!A:I,9,TRUE)</f>
        <v>2020</v>
      </c>
    </row>
    <row r="741" spans="1:10" x14ac:dyDescent="0.15">
      <c r="A741" t="s">
        <v>4101</v>
      </c>
      <c r="B741" t="s">
        <v>247</v>
      </c>
      <c r="C741" t="s">
        <v>103</v>
      </c>
      <c r="D741" t="s">
        <v>77</v>
      </c>
      <c r="E741">
        <v>4</v>
      </c>
      <c r="F741" s="8">
        <f>VLOOKUP(C741,Products!$A$2:$E$20,5,TRUE)</f>
        <v>8.9499999999999993</v>
      </c>
      <c r="G741" s="8">
        <f t="shared" si="22"/>
        <v>35.799999999999997</v>
      </c>
      <c r="H741" s="8">
        <f>VLOOKUP(C741,Products!$A$2:$F$20,6,TRUE)</f>
        <v>3.1999999999999993</v>
      </c>
      <c r="I741" s="8">
        <f t="shared" si="23"/>
        <v>12.799999999999997</v>
      </c>
      <c r="J741" s="42">
        <f>VLOOKUP(B741,Invoices!A:I,9,TRUE)</f>
        <v>2020</v>
      </c>
    </row>
    <row r="742" spans="1:10" x14ac:dyDescent="0.15">
      <c r="A742" t="s">
        <v>4102</v>
      </c>
      <c r="B742" t="s">
        <v>247</v>
      </c>
      <c r="C742" t="s">
        <v>102</v>
      </c>
      <c r="D742" t="s">
        <v>83</v>
      </c>
      <c r="E742">
        <v>1</v>
      </c>
      <c r="F742" s="8">
        <f>VLOOKUP(C742,Products!$A$2:$E$20,5,TRUE)</f>
        <v>29.95</v>
      </c>
      <c r="G742" s="8">
        <f t="shared" si="22"/>
        <v>29.95</v>
      </c>
      <c r="H742" s="8">
        <f>VLOOKUP(C742,Products!$A$2:$F$20,6,TRUE)</f>
        <v>15</v>
      </c>
      <c r="I742" s="8">
        <f t="shared" si="23"/>
        <v>15</v>
      </c>
      <c r="J742" s="42">
        <f>VLOOKUP(B742,Invoices!A:I,9,TRUE)</f>
        <v>2020</v>
      </c>
    </row>
    <row r="743" spans="1:10" x14ac:dyDescent="0.15">
      <c r="A743" t="s">
        <v>4103</v>
      </c>
      <c r="B743" t="s">
        <v>247</v>
      </c>
      <c r="C743" t="s">
        <v>92</v>
      </c>
      <c r="D743" t="s">
        <v>82</v>
      </c>
      <c r="E743">
        <v>3</v>
      </c>
      <c r="F743" s="8">
        <f>VLOOKUP(C743,Products!$A$2:$E$20,5,TRUE)</f>
        <v>19.95</v>
      </c>
      <c r="G743" s="8">
        <f t="shared" si="22"/>
        <v>59.849999999999994</v>
      </c>
      <c r="H743" s="8">
        <f>VLOOKUP(C743,Products!$A$2:$F$20,6,TRUE)</f>
        <v>7.4499999999999993</v>
      </c>
      <c r="I743" s="8">
        <f t="shared" si="23"/>
        <v>22.349999999999998</v>
      </c>
      <c r="J743" s="42">
        <f>VLOOKUP(B743,Invoices!A:I,9,TRUE)</f>
        <v>2020</v>
      </c>
    </row>
    <row r="744" spans="1:10" x14ac:dyDescent="0.15">
      <c r="A744" t="s">
        <v>4104</v>
      </c>
      <c r="B744" t="s">
        <v>247</v>
      </c>
      <c r="C744" t="s">
        <v>101</v>
      </c>
      <c r="D744" t="s">
        <v>69</v>
      </c>
      <c r="E744">
        <v>10</v>
      </c>
      <c r="F744" s="8">
        <f>VLOOKUP(C744,Products!$A$2:$E$20,5,TRUE)</f>
        <v>129.94999999999999</v>
      </c>
      <c r="G744" s="8">
        <f t="shared" si="22"/>
        <v>1299.5</v>
      </c>
      <c r="H744" s="8">
        <f>VLOOKUP(C744,Products!$A$2:$F$20,6,TRUE)</f>
        <v>40.449999999999989</v>
      </c>
      <c r="I744" s="8">
        <f t="shared" si="23"/>
        <v>404.49999999999989</v>
      </c>
      <c r="J744" s="42">
        <f>VLOOKUP(B744,Invoices!A:I,9,TRUE)</f>
        <v>2020</v>
      </c>
    </row>
    <row r="745" spans="1:10" x14ac:dyDescent="0.15">
      <c r="A745" t="s">
        <v>4105</v>
      </c>
      <c r="B745" t="s">
        <v>247</v>
      </c>
      <c r="C745" t="s">
        <v>96</v>
      </c>
      <c r="D745" t="s">
        <v>75</v>
      </c>
      <c r="E745">
        <v>8</v>
      </c>
      <c r="F745" s="8">
        <f>VLOOKUP(C745,Products!$A$2:$E$20,5,TRUE)</f>
        <v>79.95</v>
      </c>
      <c r="G745" s="8">
        <f t="shared" si="22"/>
        <v>639.6</v>
      </c>
      <c r="H745" s="8">
        <f>VLOOKUP(C745,Products!$A$2:$F$20,6,TRUE)</f>
        <v>27.950000000000003</v>
      </c>
      <c r="I745" s="8">
        <f t="shared" si="23"/>
        <v>223.60000000000002</v>
      </c>
      <c r="J745" s="42">
        <f>VLOOKUP(B745,Invoices!A:I,9,TRUE)</f>
        <v>2020</v>
      </c>
    </row>
    <row r="746" spans="1:10" x14ac:dyDescent="0.15">
      <c r="A746" t="s">
        <v>4106</v>
      </c>
      <c r="B746" t="s">
        <v>247</v>
      </c>
      <c r="C746" t="s">
        <v>87</v>
      </c>
      <c r="D746" t="s">
        <v>68</v>
      </c>
      <c r="E746">
        <v>2</v>
      </c>
      <c r="F746" s="8">
        <f>VLOOKUP(C746,Products!$A$2:$E$20,5,TRUE)</f>
        <v>19.95</v>
      </c>
      <c r="G746" s="8">
        <f t="shared" si="22"/>
        <v>39.9</v>
      </c>
      <c r="H746" s="8">
        <f>VLOOKUP(C746,Products!$A$2:$F$20,6,TRUE)</f>
        <v>7.4499999999999993</v>
      </c>
      <c r="I746" s="8">
        <f t="shared" si="23"/>
        <v>14.899999999999999</v>
      </c>
      <c r="J746" s="42">
        <f>VLOOKUP(B746,Invoices!A:I,9,TRUE)</f>
        <v>2020</v>
      </c>
    </row>
    <row r="747" spans="1:10" x14ac:dyDescent="0.15">
      <c r="A747" t="s">
        <v>4107</v>
      </c>
      <c r="B747" t="s">
        <v>247</v>
      </c>
      <c r="C747" t="s">
        <v>100</v>
      </c>
      <c r="D747" t="s">
        <v>78</v>
      </c>
      <c r="E747">
        <v>1</v>
      </c>
      <c r="F747" s="8">
        <f>VLOOKUP(C747,Products!$A$2:$E$20,5,TRUE)</f>
        <v>49.95</v>
      </c>
      <c r="G747" s="8">
        <f t="shared" si="22"/>
        <v>49.95</v>
      </c>
      <c r="H747" s="8">
        <f>VLOOKUP(C747,Products!$A$2:$F$20,6,TRUE)</f>
        <v>19.950000000000003</v>
      </c>
      <c r="I747" s="8">
        <f t="shared" si="23"/>
        <v>19.950000000000003</v>
      </c>
      <c r="J747" s="42">
        <f>VLOOKUP(B747,Invoices!A:I,9,TRUE)</f>
        <v>2020</v>
      </c>
    </row>
    <row r="748" spans="1:10" x14ac:dyDescent="0.15">
      <c r="A748" t="s">
        <v>4108</v>
      </c>
      <c r="B748" t="s">
        <v>248</v>
      </c>
      <c r="C748" t="s">
        <v>95</v>
      </c>
      <c r="D748" t="s">
        <v>73</v>
      </c>
      <c r="E748">
        <v>5</v>
      </c>
      <c r="F748" s="8">
        <f>VLOOKUP(C748,Products!$A$2:$E$20,5,TRUE)</f>
        <v>12.95</v>
      </c>
      <c r="G748" s="8">
        <f t="shared" si="22"/>
        <v>64.75</v>
      </c>
      <c r="H748" s="8">
        <f>VLOOKUP(C748,Products!$A$2:$F$20,6,TRUE)</f>
        <v>4.1999999999999993</v>
      </c>
      <c r="I748" s="8">
        <f t="shared" si="23"/>
        <v>20.999999999999996</v>
      </c>
      <c r="J748" s="42">
        <f>VLOOKUP(B748,Invoices!A:I,9,TRUE)</f>
        <v>2020</v>
      </c>
    </row>
    <row r="749" spans="1:10" x14ac:dyDescent="0.15">
      <c r="A749" t="s">
        <v>4109</v>
      </c>
      <c r="B749" t="s">
        <v>248</v>
      </c>
      <c r="C749" t="s">
        <v>98</v>
      </c>
      <c r="D749" t="s">
        <v>79</v>
      </c>
      <c r="E749">
        <v>7</v>
      </c>
      <c r="F749" s="8">
        <f>VLOOKUP(C749,Products!$A$2:$E$20,5,TRUE)</f>
        <v>14.95</v>
      </c>
      <c r="G749" s="8">
        <f t="shared" si="22"/>
        <v>104.64999999999999</v>
      </c>
      <c r="H749" s="8">
        <f>VLOOKUP(C749,Products!$A$2:$F$20,6,TRUE)</f>
        <v>3.0499999999999989</v>
      </c>
      <c r="I749" s="8">
        <f t="shared" si="23"/>
        <v>21.349999999999994</v>
      </c>
      <c r="J749" s="42">
        <f>VLOOKUP(B749,Invoices!A:I,9,TRUE)</f>
        <v>2020</v>
      </c>
    </row>
    <row r="750" spans="1:10" x14ac:dyDescent="0.15">
      <c r="A750" t="s">
        <v>4110</v>
      </c>
      <c r="B750" t="s">
        <v>248</v>
      </c>
      <c r="C750" t="s">
        <v>96</v>
      </c>
      <c r="D750" t="s">
        <v>75</v>
      </c>
      <c r="E750">
        <v>1</v>
      </c>
      <c r="F750" s="8">
        <f>VLOOKUP(C750,Products!$A$2:$E$20,5,TRUE)</f>
        <v>79.95</v>
      </c>
      <c r="G750" s="8">
        <f t="shared" si="22"/>
        <v>79.95</v>
      </c>
      <c r="H750" s="8">
        <f>VLOOKUP(C750,Products!$A$2:$F$20,6,TRUE)</f>
        <v>27.950000000000003</v>
      </c>
      <c r="I750" s="8">
        <f t="shared" si="23"/>
        <v>27.950000000000003</v>
      </c>
      <c r="J750" s="42">
        <f>VLOOKUP(B750,Invoices!A:I,9,TRUE)</f>
        <v>2020</v>
      </c>
    </row>
    <row r="751" spans="1:10" x14ac:dyDescent="0.15">
      <c r="A751" t="s">
        <v>4111</v>
      </c>
      <c r="B751" t="s">
        <v>248</v>
      </c>
      <c r="C751" t="s">
        <v>88</v>
      </c>
      <c r="D751" t="s">
        <v>85</v>
      </c>
      <c r="E751">
        <v>12</v>
      </c>
      <c r="F751" s="8">
        <f>VLOOKUP(C751,Products!$A$2:$E$20,5,TRUE)</f>
        <v>8.9499999999999993</v>
      </c>
      <c r="G751" s="8">
        <f t="shared" si="22"/>
        <v>107.39999999999999</v>
      </c>
      <c r="H751" s="8">
        <f>VLOOKUP(C751,Products!$A$2:$F$20,6,TRUE)</f>
        <v>5.6999999999999993</v>
      </c>
      <c r="I751" s="8">
        <f t="shared" si="23"/>
        <v>68.399999999999991</v>
      </c>
      <c r="J751" s="42">
        <f>VLOOKUP(B751,Invoices!A:I,9,TRUE)</f>
        <v>2020</v>
      </c>
    </row>
    <row r="752" spans="1:10" x14ac:dyDescent="0.15">
      <c r="A752" t="s">
        <v>4112</v>
      </c>
      <c r="B752" t="s">
        <v>249</v>
      </c>
      <c r="C752" t="s">
        <v>95</v>
      </c>
      <c r="D752" t="s">
        <v>73</v>
      </c>
      <c r="E752">
        <v>1</v>
      </c>
      <c r="F752" s="8">
        <f>VLOOKUP(C752,Products!$A$2:$E$20,5,TRUE)</f>
        <v>12.95</v>
      </c>
      <c r="G752" s="8">
        <f t="shared" si="22"/>
        <v>12.95</v>
      </c>
      <c r="H752" s="8">
        <f>VLOOKUP(C752,Products!$A$2:$F$20,6,TRUE)</f>
        <v>4.1999999999999993</v>
      </c>
      <c r="I752" s="8">
        <f t="shared" si="23"/>
        <v>4.1999999999999993</v>
      </c>
      <c r="J752" s="42">
        <f>VLOOKUP(B752,Invoices!A:I,9,TRUE)</f>
        <v>2020</v>
      </c>
    </row>
    <row r="753" spans="1:10" x14ac:dyDescent="0.15">
      <c r="A753" t="s">
        <v>4113</v>
      </c>
      <c r="B753" t="s">
        <v>249</v>
      </c>
      <c r="C753" t="s">
        <v>90</v>
      </c>
      <c r="D753" t="s">
        <v>72</v>
      </c>
      <c r="E753">
        <v>3</v>
      </c>
      <c r="F753" s="8">
        <f>VLOOKUP(C753,Products!$A$2:$E$20,5,TRUE)</f>
        <v>8.9499999999999993</v>
      </c>
      <c r="G753" s="8">
        <f t="shared" si="22"/>
        <v>26.849999999999998</v>
      </c>
      <c r="H753" s="8">
        <f>VLOOKUP(C753,Products!$A$2:$F$20,6,TRUE)</f>
        <v>5.6999999999999993</v>
      </c>
      <c r="I753" s="8">
        <f t="shared" si="23"/>
        <v>17.099999999999998</v>
      </c>
      <c r="J753" s="42">
        <f>VLOOKUP(B753,Invoices!A:I,9,TRUE)</f>
        <v>2020</v>
      </c>
    </row>
    <row r="754" spans="1:10" x14ac:dyDescent="0.15">
      <c r="A754" t="s">
        <v>4114</v>
      </c>
      <c r="B754" t="s">
        <v>249</v>
      </c>
      <c r="C754" t="s">
        <v>96</v>
      </c>
      <c r="D754" t="s">
        <v>75</v>
      </c>
      <c r="E754">
        <v>1</v>
      </c>
      <c r="F754" s="8">
        <f>VLOOKUP(C754,Products!$A$2:$E$20,5,TRUE)</f>
        <v>79.95</v>
      </c>
      <c r="G754" s="8">
        <f t="shared" si="22"/>
        <v>79.95</v>
      </c>
      <c r="H754" s="8">
        <f>VLOOKUP(C754,Products!$A$2:$F$20,6,TRUE)</f>
        <v>27.950000000000003</v>
      </c>
      <c r="I754" s="8">
        <f t="shared" si="23"/>
        <v>27.950000000000003</v>
      </c>
      <c r="J754" s="42">
        <f>VLOOKUP(B754,Invoices!A:I,9,TRUE)</f>
        <v>2020</v>
      </c>
    </row>
    <row r="755" spans="1:10" x14ac:dyDescent="0.15">
      <c r="A755" t="s">
        <v>4115</v>
      </c>
      <c r="B755" t="s">
        <v>249</v>
      </c>
      <c r="C755" t="s">
        <v>99</v>
      </c>
      <c r="D755" t="s">
        <v>84</v>
      </c>
      <c r="E755">
        <v>1</v>
      </c>
      <c r="F755" s="8">
        <f>VLOOKUP(C755,Products!$A$2:$E$20,5,TRUE)</f>
        <v>3.5</v>
      </c>
      <c r="G755" s="8">
        <f t="shared" si="22"/>
        <v>3.5</v>
      </c>
      <c r="H755" s="8">
        <f>VLOOKUP(C755,Products!$A$2:$F$20,6,TRUE)</f>
        <v>0.54999999999999982</v>
      </c>
      <c r="I755" s="8">
        <f t="shared" si="23"/>
        <v>0.54999999999999982</v>
      </c>
      <c r="J755" s="42">
        <f>VLOOKUP(B755,Invoices!A:I,9,TRUE)</f>
        <v>2020</v>
      </c>
    </row>
    <row r="756" spans="1:10" x14ac:dyDescent="0.15">
      <c r="A756" t="s">
        <v>4116</v>
      </c>
      <c r="B756" t="s">
        <v>249</v>
      </c>
      <c r="C756" t="s">
        <v>101</v>
      </c>
      <c r="D756" t="s">
        <v>69</v>
      </c>
      <c r="E756">
        <v>3</v>
      </c>
      <c r="F756" s="8">
        <f>VLOOKUP(C756,Products!$A$2:$E$20,5,TRUE)</f>
        <v>129.94999999999999</v>
      </c>
      <c r="G756" s="8">
        <f t="shared" si="22"/>
        <v>389.84999999999997</v>
      </c>
      <c r="H756" s="8">
        <f>VLOOKUP(C756,Products!$A$2:$F$20,6,TRUE)</f>
        <v>40.449999999999989</v>
      </c>
      <c r="I756" s="8">
        <f t="shared" si="23"/>
        <v>121.34999999999997</v>
      </c>
      <c r="J756" s="42">
        <f>VLOOKUP(B756,Invoices!A:I,9,TRUE)</f>
        <v>2020</v>
      </c>
    </row>
    <row r="757" spans="1:10" x14ac:dyDescent="0.15">
      <c r="A757" t="s">
        <v>4117</v>
      </c>
      <c r="B757" t="s">
        <v>249</v>
      </c>
      <c r="C757" t="s">
        <v>89</v>
      </c>
      <c r="D757" t="s">
        <v>80</v>
      </c>
      <c r="E757">
        <v>1</v>
      </c>
      <c r="F757" s="8">
        <f>VLOOKUP(C757,Products!$A$2:$E$20,5,TRUE)</f>
        <v>15.95</v>
      </c>
      <c r="G757" s="8">
        <f t="shared" si="22"/>
        <v>15.95</v>
      </c>
      <c r="H757" s="8">
        <f>VLOOKUP(C757,Products!$A$2:$F$20,6,TRUE)</f>
        <v>6</v>
      </c>
      <c r="I757" s="8">
        <f t="shared" si="23"/>
        <v>6</v>
      </c>
      <c r="J757" s="42">
        <f>VLOOKUP(B757,Invoices!A:I,9,TRUE)</f>
        <v>2020</v>
      </c>
    </row>
    <row r="758" spans="1:10" x14ac:dyDescent="0.15">
      <c r="A758" t="s">
        <v>4118</v>
      </c>
      <c r="B758" t="s">
        <v>249</v>
      </c>
      <c r="C758" t="s">
        <v>87</v>
      </c>
      <c r="D758" t="s">
        <v>68</v>
      </c>
      <c r="E758">
        <v>1</v>
      </c>
      <c r="F758" s="8">
        <f>VLOOKUP(C758,Products!$A$2:$E$20,5,TRUE)</f>
        <v>19.95</v>
      </c>
      <c r="G758" s="8">
        <f t="shared" si="22"/>
        <v>19.95</v>
      </c>
      <c r="H758" s="8">
        <f>VLOOKUP(C758,Products!$A$2:$F$20,6,TRUE)</f>
        <v>7.4499999999999993</v>
      </c>
      <c r="I758" s="8">
        <f t="shared" si="23"/>
        <v>7.4499999999999993</v>
      </c>
      <c r="J758" s="42">
        <f>VLOOKUP(B758,Invoices!A:I,9,TRUE)</f>
        <v>2020</v>
      </c>
    </row>
    <row r="759" spans="1:10" x14ac:dyDescent="0.15">
      <c r="A759" t="s">
        <v>4119</v>
      </c>
      <c r="B759" t="s">
        <v>249</v>
      </c>
      <c r="C759" t="s">
        <v>94</v>
      </c>
      <c r="D759" t="s">
        <v>86</v>
      </c>
      <c r="E759">
        <v>24</v>
      </c>
      <c r="F759" s="8">
        <f>VLOOKUP(C759,Products!$A$2:$E$20,5,TRUE)</f>
        <v>3.5</v>
      </c>
      <c r="G759" s="8">
        <f t="shared" si="22"/>
        <v>84</v>
      </c>
      <c r="H759" s="8">
        <f>VLOOKUP(C759,Products!$A$2:$F$20,6,TRUE)</f>
        <v>0.54999999999999982</v>
      </c>
      <c r="I759" s="8">
        <f t="shared" si="23"/>
        <v>13.199999999999996</v>
      </c>
      <c r="J759" s="42">
        <f>VLOOKUP(B759,Invoices!A:I,9,TRUE)</f>
        <v>2020</v>
      </c>
    </row>
    <row r="760" spans="1:10" x14ac:dyDescent="0.15">
      <c r="A760" t="s">
        <v>4120</v>
      </c>
      <c r="B760" t="s">
        <v>250</v>
      </c>
      <c r="C760" t="s">
        <v>90</v>
      </c>
      <c r="D760" t="s">
        <v>72</v>
      </c>
      <c r="E760">
        <v>20</v>
      </c>
      <c r="F760" s="8">
        <f>VLOOKUP(C760,Products!$A$2:$E$20,5,TRUE)</f>
        <v>8.9499999999999993</v>
      </c>
      <c r="G760" s="8">
        <f t="shared" si="22"/>
        <v>179</v>
      </c>
      <c r="H760" s="8">
        <f>VLOOKUP(C760,Products!$A$2:$F$20,6,TRUE)</f>
        <v>5.6999999999999993</v>
      </c>
      <c r="I760" s="8">
        <f t="shared" si="23"/>
        <v>113.99999999999999</v>
      </c>
      <c r="J760" s="42">
        <f>VLOOKUP(B760,Invoices!A:I,9,TRUE)</f>
        <v>2020</v>
      </c>
    </row>
    <row r="761" spans="1:10" x14ac:dyDescent="0.15">
      <c r="A761" t="s">
        <v>4121</v>
      </c>
      <c r="B761" t="s">
        <v>251</v>
      </c>
      <c r="C761" t="s">
        <v>103</v>
      </c>
      <c r="D761" t="s">
        <v>77</v>
      </c>
      <c r="E761">
        <v>4</v>
      </c>
      <c r="F761" s="8">
        <f>VLOOKUP(C761,Products!$A$2:$E$20,5,TRUE)</f>
        <v>8.9499999999999993</v>
      </c>
      <c r="G761" s="8">
        <f t="shared" si="22"/>
        <v>35.799999999999997</v>
      </c>
      <c r="H761" s="8">
        <f>VLOOKUP(C761,Products!$A$2:$F$20,6,TRUE)</f>
        <v>3.1999999999999993</v>
      </c>
      <c r="I761" s="8">
        <f t="shared" si="23"/>
        <v>12.799999999999997</v>
      </c>
      <c r="J761" s="42">
        <f>VLOOKUP(B761,Invoices!A:I,9,TRUE)</f>
        <v>2020</v>
      </c>
    </row>
    <row r="762" spans="1:10" x14ac:dyDescent="0.15">
      <c r="A762" t="s">
        <v>4122</v>
      </c>
      <c r="B762" t="s">
        <v>251</v>
      </c>
      <c r="C762" t="s">
        <v>88</v>
      </c>
      <c r="D762" t="s">
        <v>85</v>
      </c>
      <c r="E762">
        <v>2</v>
      </c>
      <c r="F762" s="8">
        <f>VLOOKUP(C762,Products!$A$2:$E$20,5,TRUE)</f>
        <v>8.9499999999999993</v>
      </c>
      <c r="G762" s="8">
        <f t="shared" si="22"/>
        <v>17.899999999999999</v>
      </c>
      <c r="H762" s="8">
        <f>VLOOKUP(C762,Products!$A$2:$F$20,6,TRUE)</f>
        <v>5.6999999999999993</v>
      </c>
      <c r="I762" s="8">
        <f t="shared" si="23"/>
        <v>11.399999999999999</v>
      </c>
      <c r="J762" s="42">
        <f>VLOOKUP(B762,Invoices!A:I,9,TRUE)</f>
        <v>2020</v>
      </c>
    </row>
    <row r="763" spans="1:10" x14ac:dyDescent="0.15">
      <c r="A763" t="s">
        <v>4123</v>
      </c>
      <c r="B763" t="s">
        <v>251</v>
      </c>
      <c r="C763" t="s">
        <v>104</v>
      </c>
      <c r="D763" t="s">
        <v>71</v>
      </c>
      <c r="E763">
        <v>20</v>
      </c>
      <c r="F763" s="8">
        <f>VLOOKUP(C763,Products!$A$2:$E$20,5,TRUE)</f>
        <v>2.95</v>
      </c>
      <c r="G763" s="8">
        <f t="shared" si="22"/>
        <v>59</v>
      </c>
      <c r="H763" s="8">
        <f>VLOOKUP(C763,Products!$A$2:$F$20,6,TRUE)</f>
        <v>1.1500000000000001</v>
      </c>
      <c r="I763" s="8">
        <f t="shared" si="23"/>
        <v>23.000000000000004</v>
      </c>
      <c r="J763" s="42">
        <f>VLOOKUP(B763,Invoices!A:I,9,TRUE)</f>
        <v>2020</v>
      </c>
    </row>
    <row r="764" spans="1:10" x14ac:dyDescent="0.15">
      <c r="A764" t="s">
        <v>4124</v>
      </c>
      <c r="B764" t="s">
        <v>251</v>
      </c>
      <c r="C764" t="s">
        <v>87</v>
      </c>
      <c r="D764" t="s">
        <v>68</v>
      </c>
      <c r="E764">
        <v>50</v>
      </c>
      <c r="F764" s="8">
        <f>VLOOKUP(C764,Products!$A$2:$E$20,5,TRUE)</f>
        <v>19.95</v>
      </c>
      <c r="G764" s="8">
        <f t="shared" si="22"/>
        <v>997.5</v>
      </c>
      <c r="H764" s="8">
        <f>VLOOKUP(C764,Products!$A$2:$F$20,6,TRUE)</f>
        <v>7.4499999999999993</v>
      </c>
      <c r="I764" s="8">
        <f t="shared" si="23"/>
        <v>372.49999999999994</v>
      </c>
      <c r="J764" s="42">
        <f>VLOOKUP(B764,Invoices!A:I,9,TRUE)</f>
        <v>2020</v>
      </c>
    </row>
    <row r="765" spans="1:10" x14ac:dyDescent="0.15">
      <c r="A765" t="s">
        <v>4125</v>
      </c>
      <c r="B765" t="s">
        <v>251</v>
      </c>
      <c r="C765" t="s">
        <v>105</v>
      </c>
      <c r="D765" t="s">
        <v>81</v>
      </c>
      <c r="E765">
        <v>4</v>
      </c>
      <c r="F765" s="8">
        <f>VLOOKUP(C765,Products!$A$2:$E$20,5,TRUE)</f>
        <v>8.9499999999999993</v>
      </c>
      <c r="G765" s="8">
        <f t="shared" si="22"/>
        <v>35.799999999999997</v>
      </c>
      <c r="H765" s="8">
        <f>VLOOKUP(C765,Products!$A$2:$F$20,6,TRUE)</f>
        <v>3.1999999999999993</v>
      </c>
      <c r="I765" s="8">
        <f t="shared" si="23"/>
        <v>12.799999999999997</v>
      </c>
      <c r="J765" s="42">
        <f>VLOOKUP(B765,Invoices!A:I,9,TRUE)</f>
        <v>2020</v>
      </c>
    </row>
    <row r="766" spans="1:10" x14ac:dyDescent="0.15">
      <c r="A766" t="s">
        <v>4126</v>
      </c>
      <c r="B766" t="s">
        <v>251</v>
      </c>
      <c r="C766" t="s">
        <v>90</v>
      </c>
      <c r="D766" t="s">
        <v>72</v>
      </c>
      <c r="E766">
        <v>1</v>
      </c>
      <c r="F766" s="8">
        <f>VLOOKUP(C766,Products!$A$2:$E$20,5,TRUE)</f>
        <v>8.9499999999999993</v>
      </c>
      <c r="G766" s="8">
        <f t="shared" si="22"/>
        <v>8.9499999999999993</v>
      </c>
      <c r="H766" s="8">
        <f>VLOOKUP(C766,Products!$A$2:$F$20,6,TRUE)</f>
        <v>5.6999999999999993</v>
      </c>
      <c r="I766" s="8">
        <f t="shared" si="23"/>
        <v>5.6999999999999993</v>
      </c>
      <c r="J766" s="42">
        <f>VLOOKUP(B766,Invoices!A:I,9,TRUE)</f>
        <v>2020</v>
      </c>
    </row>
    <row r="767" spans="1:10" x14ac:dyDescent="0.15">
      <c r="A767" t="s">
        <v>4127</v>
      </c>
      <c r="B767" t="s">
        <v>252</v>
      </c>
      <c r="C767" t="s">
        <v>97</v>
      </c>
      <c r="D767" t="s">
        <v>74</v>
      </c>
      <c r="E767">
        <v>10</v>
      </c>
      <c r="F767" s="8">
        <f>VLOOKUP(C767,Products!$A$2:$E$20,5,TRUE)</f>
        <v>1.5</v>
      </c>
      <c r="G767" s="8">
        <f t="shared" si="22"/>
        <v>15</v>
      </c>
      <c r="H767" s="8">
        <f>VLOOKUP(C767,Products!$A$2:$F$20,6,TRUE)</f>
        <v>0.5</v>
      </c>
      <c r="I767" s="8">
        <f t="shared" si="23"/>
        <v>5</v>
      </c>
      <c r="J767" s="42">
        <f>VLOOKUP(B767,Invoices!A:I,9,TRUE)</f>
        <v>2020</v>
      </c>
    </row>
    <row r="768" spans="1:10" x14ac:dyDescent="0.15">
      <c r="A768" t="s">
        <v>4128</v>
      </c>
      <c r="B768" t="s">
        <v>252</v>
      </c>
      <c r="C768" t="s">
        <v>88</v>
      </c>
      <c r="D768" t="s">
        <v>85</v>
      </c>
      <c r="E768">
        <v>2</v>
      </c>
      <c r="F768" s="8">
        <f>VLOOKUP(C768,Products!$A$2:$E$20,5,TRUE)</f>
        <v>8.9499999999999993</v>
      </c>
      <c r="G768" s="8">
        <f t="shared" si="22"/>
        <v>17.899999999999999</v>
      </c>
      <c r="H768" s="8">
        <f>VLOOKUP(C768,Products!$A$2:$F$20,6,TRUE)</f>
        <v>5.6999999999999993</v>
      </c>
      <c r="I768" s="8">
        <f t="shared" si="23"/>
        <v>11.399999999999999</v>
      </c>
      <c r="J768" s="42">
        <f>VLOOKUP(B768,Invoices!A:I,9,TRUE)</f>
        <v>2020</v>
      </c>
    </row>
    <row r="769" spans="1:10" x14ac:dyDescent="0.15">
      <c r="A769" t="s">
        <v>4129</v>
      </c>
      <c r="B769" t="s">
        <v>252</v>
      </c>
      <c r="C769" t="s">
        <v>90</v>
      </c>
      <c r="D769" t="s">
        <v>72</v>
      </c>
      <c r="E769">
        <v>1</v>
      </c>
      <c r="F769" s="8">
        <f>VLOOKUP(C769,Products!$A$2:$E$20,5,TRUE)</f>
        <v>8.9499999999999993</v>
      </c>
      <c r="G769" s="8">
        <f t="shared" si="22"/>
        <v>8.9499999999999993</v>
      </c>
      <c r="H769" s="8">
        <f>VLOOKUP(C769,Products!$A$2:$F$20,6,TRUE)</f>
        <v>5.6999999999999993</v>
      </c>
      <c r="I769" s="8">
        <f t="shared" si="23"/>
        <v>5.6999999999999993</v>
      </c>
      <c r="J769" s="42">
        <f>VLOOKUP(B769,Invoices!A:I,9,TRUE)</f>
        <v>2020</v>
      </c>
    </row>
    <row r="770" spans="1:10" x14ac:dyDescent="0.15">
      <c r="A770" t="s">
        <v>4130</v>
      </c>
      <c r="B770" t="s">
        <v>252</v>
      </c>
      <c r="C770" t="s">
        <v>91</v>
      </c>
      <c r="D770" t="s">
        <v>70</v>
      </c>
      <c r="E770">
        <v>1</v>
      </c>
      <c r="F770" s="8">
        <f>VLOOKUP(C770,Products!$A$2:$E$20,5,TRUE)</f>
        <v>49.95</v>
      </c>
      <c r="G770" s="8">
        <f t="shared" si="22"/>
        <v>49.95</v>
      </c>
      <c r="H770" s="8">
        <f>VLOOKUP(C770,Products!$A$2:$F$20,6,TRUE)</f>
        <v>21.200000000000003</v>
      </c>
      <c r="I770" s="8">
        <f t="shared" si="23"/>
        <v>21.200000000000003</v>
      </c>
      <c r="J770" s="42">
        <f>VLOOKUP(B770,Invoices!A:I,9,TRUE)</f>
        <v>2020</v>
      </c>
    </row>
    <row r="771" spans="1:10" x14ac:dyDescent="0.15">
      <c r="A771" t="s">
        <v>4131</v>
      </c>
      <c r="B771" t="s">
        <v>252</v>
      </c>
      <c r="C771" t="s">
        <v>105</v>
      </c>
      <c r="D771" t="s">
        <v>81</v>
      </c>
      <c r="E771">
        <v>2</v>
      </c>
      <c r="F771" s="8">
        <f>VLOOKUP(C771,Products!$A$2:$E$20,5,TRUE)</f>
        <v>8.9499999999999993</v>
      </c>
      <c r="G771" s="8">
        <f t="shared" ref="G771:G834" si="24">F771*E771</f>
        <v>17.899999999999999</v>
      </c>
      <c r="H771" s="8">
        <f>VLOOKUP(C771,Products!$A$2:$F$20,6,TRUE)</f>
        <v>3.1999999999999993</v>
      </c>
      <c r="I771" s="8">
        <f t="shared" ref="I771:I834" si="25">H771*E771</f>
        <v>6.3999999999999986</v>
      </c>
      <c r="J771" s="42">
        <f>VLOOKUP(B771,Invoices!A:I,9,TRUE)</f>
        <v>2020</v>
      </c>
    </row>
    <row r="772" spans="1:10" x14ac:dyDescent="0.15">
      <c r="A772" t="s">
        <v>4132</v>
      </c>
      <c r="B772" t="s">
        <v>252</v>
      </c>
      <c r="C772" t="s">
        <v>87</v>
      </c>
      <c r="D772" t="s">
        <v>68</v>
      </c>
      <c r="E772">
        <v>50</v>
      </c>
      <c r="F772" s="8">
        <f>VLOOKUP(C772,Products!$A$2:$E$20,5,TRUE)</f>
        <v>19.95</v>
      </c>
      <c r="G772" s="8">
        <f t="shared" si="24"/>
        <v>997.5</v>
      </c>
      <c r="H772" s="8">
        <f>VLOOKUP(C772,Products!$A$2:$F$20,6,TRUE)</f>
        <v>7.4499999999999993</v>
      </c>
      <c r="I772" s="8">
        <f t="shared" si="25"/>
        <v>372.49999999999994</v>
      </c>
      <c r="J772" s="42">
        <f>VLOOKUP(B772,Invoices!A:I,9,TRUE)</f>
        <v>2020</v>
      </c>
    </row>
    <row r="773" spans="1:10" x14ac:dyDescent="0.15">
      <c r="A773" t="s">
        <v>4133</v>
      </c>
      <c r="B773" t="s">
        <v>252</v>
      </c>
      <c r="C773" t="s">
        <v>101</v>
      </c>
      <c r="D773" t="s">
        <v>69</v>
      </c>
      <c r="E773">
        <v>8</v>
      </c>
      <c r="F773" s="8">
        <f>VLOOKUP(C773,Products!$A$2:$E$20,5,TRUE)</f>
        <v>129.94999999999999</v>
      </c>
      <c r="G773" s="8">
        <f t="shared" si="24"/>
        <v>1039.5999999999999</v>
      </c>
      <c r="H773" s="8">
        <f>VLOOKUP(C773,Products!$A$2:$F$20,6,TRUE)</f>
        <v>40.449999999999989</v>
      </c>
      <c r="I773" s="8">
        <f t="shared" si="25"/>
        <v>323.59999999999991</v>
      </c>
      <c r="J773" s="42">
        <f>VLOOKUP(B773,Invoices!A:I,9,TRUE)</f>
        <v>2020</v>
      </c>
    </row>
    <row r="774" spans="1:10" x14ac:dyDescent="0.15">
      <c r="A774" t="s">
        <v>4134</v>
      </c>
      <c r="B774" t="s">
        <v>252</v>
      </c>
      <c r="C774" t="s">
        <v>89</v>
      </c>
      <c r="D774" t="s">
        <v>80</v>
      </c>
      <c r="E774">
        <v>12</v>
      </c>
      <c r="F774" s="8">
        <f>VLOOKUP(C774,Products!$A$2:$E$20,5,TRUE)</f>
        <v>15.95</v>
      </c>
      <c r="G774" s="8">
        <f t="shared" si="24"/>
        <v>191.39999999999998</v>
      </c>
      <c r="H774" s="8">
        <f>VLOOKUP(C774,Products!$A$2:$F$20,6,TRUE)</f>
        <v>6</v>
      </c>
      <c r="I774" s="8">
        <f t="shared" si="25"/>
        <v>72</v>
      </c>
      <c r="J774" s="42">
        <f>VLOOKUP(B774,Invoices!A:I,9,TRUE)</f>
        <v>2020</v>
      </c>
    </row>
    <row r="775" spans="1:10" x14ac:dyDescent="0.15">
      <c r="A775" t="s">
        <v>4135</v>
      </c>
      <c r="B775" t="s">
        <v>252</v>
      </c>
      <c r="C775" t="s">
        <v>103</v>
      </c>
      <c r="D775" t="s">
        <v>77</v>
      </c>
      <c r="E775">
        <v>1</v>
      </c>
      <c r="F775" s="8">
        <f>VLOOKUP(C775,Products!$A$2:$E$20,5,TRUE)</f>
        <v>8.9499999999999993</v>
      </c>
      <c r="G775" s="8">
        <f t="shared" si="24"/>
        <v>8.9499999999999993</v>
      </c>
      <c r="H775" s="8">
        <f>VLOOKUP(C775,Products!$A$2:$F$20,6,TRUE)</f>
        <v>3.1999999999999993</v>
      </c>
      <c r="I775" s="8">
        <f t="shared" si="25"/>
        <v>3.1999999999999993</v>
      </c>
      <c r="J775" s="42">
        <f>VLOOKUP(B775,Invoices!A:I,9,TRUE)</f>
        <v>2020</v>
      </c>
    </row>
    <row r="776" spans="1:10" x14ac:dyDescent="0.15">
      <c r="A776" t="s">
        <v>4136</v>
      </c>
      <c r="B776" t="s">
        <v>252</v>
      </c>
      <c r="C776" t="s">
        <v>102</v>
      </c>
      <c r="D776" t="s">
        <v>83</v>
      </c>
      <c r="E776">
        <v>1</v>
      </c>
      <c r="F776" s="8">
        <f>VLOOKUP(C776,Products!$A$2:$E$20,5,TRUE)</f>
        <v>29.95</v>
      </c>
      <c r="G776" s="8">
        <f t="shared" si="24"/>
        <v>29.95</v>
      </c>
      <c r="H776" s="8">
        <f>VLOOKUP(C776,Products!$A$2:$F$20,6,TRUE)</f>
        <v>15</v>
      </c>
      <c r="I776" s="8">
        <f t="shared" si="25"/>
        <v>15</v>
      </c>
      <c r="J776" s="42">
        <f>VLOOKUP(B776,Invoices!A:I,9,TRUE)</f>
        <v>2020</v>
      </c>
    </row>
    <row r="777" spans="1:10" x14ac:dyDescent="0.15">
      <c r="A777" t="s">
        <v>4137</v>
      </c>
      <c r="B777" t="s">
        <v>253</v>
      </c>
      <c r="C777" t="s">
        <v>96</v>
      </c>
      <c r="D777" t="s">
        <v>75</v>
      </c>
      <c r="E777">
        <v>3</v>
      </c>
      <c r="F777" s="8">
        <f>VLOOKUP(C777,Products!$A$2:$E$20,5,TRUE)</f>
        <v>79.95</v>
      </c>
      <c r="G777" s="8">
        <f t="shared" si="24"/>
        <v>239.85000000000002</v>
      </c>
      <c r="H777" s="8">
        <f>VLOOKUP(C777,Products!$A$2:$F$20,6,TRUE)</f>
        <v>27.950000000000003</v>
      </c>
      <c r="I777" s="8">
        <f t="shared" si="25"/>
        <v>83.850000000000009</v>
      </c>
      <c r="J777" s="42">
        <f>VLOOKUP(B777,Invoices!A:I,9,TRUE)</f>
        <v>2020</v>
      </c>
    </row>
    <row r="778" spans="1:10" x14ac:dyDescent="0.15">
      <c r="A778" t="s">
        <v>4138</v>
      </c>
      <c r="B778" t="s">
        <v>254</v>
      </c>
      <c r="C778" t="s">
        <v>92</v>
      </c>
      <c r="D778" t="s">
        <v>82</v>
      </c>
      <c r="E778">
        <v>1</v>
      </c>
      <c r="F778" s="8">
        <f>VLOOKUP(C778,Products!$A$2:$E$20,5,TRUE)</f>
        <v>19.95</v>
      </c>
      <c r="G778" s="8">
        <f t="shared" si="24"/>
        <v>19.95</v>
      </c>
      <c r="H778" s="8">
        <f>VLOOKUP(C778,Products!$A$2:$F$20,6,TRUE)</f>
        <v>7.4499999999999993</v>
      </c>
      <c r="I778" s="8">
        <f t="shared" si="25"/>
        <v>7.4499999999999993</v>
      </c>
      <c r="J778" s="42">
        <f>VLOOKUP(B778,Invoices!A:I,9,TRUE)</f>
        <v>2020</v>
      </c>
    </row>
    <row r="779" spans="1:10" x14ac:dyDescent="0.15">
      <c r="A779" t="s">
        <v>4139</v>
      </c>
      <c r="B779" t="s">
        <v>254</v>
      </c>
      <c r="C779" t="s">
        <v>89</v>
      </c>
      <c r="D779" t="s">
        <v>80</v>
      </c>
      <c r="E779">
        <v>8</v>
      </c>
      <c r="F779" s="8">
        <f>VLOOKUP(C779,Products!$A$2:$E$20,5,TRUE)</f>
        <v>15.95</v>
      </c>
      <c r="G779" s="8">
        <f t="shared" si="24"/>
        <v>127.6</v>
      </c>
      <c r="H779" s="8">
        <f>VLOOKUP(C779,Products!$A$2:$F$20,6,TRUE)</f>
        <v>6</v>
      </c>
      <c r="I779" s="8">
        <f t="shared" si="25"/>
        <v>48</v>
      </c>
      <c r="J779" s="42">
        <f>VLOOKUP(B779,Invoices!A:I,9,TRUE)</f>
        <v>2020</v>
      </c>
    </row>
    <row r="780" spans="1:10" x14ac:dyDescent="0.15">
      <c r="A780" t="s">
        <v>4140</v>
      </c>
      <c r="B780" t="s">
        <v>254</v>
      </c>
      <c r="C780" t="s">
        <v>90</v>
      </c>
      <c r="D780" t="s">
        <v>72</v>
      </c>
      <c r="E780">
        <v>3</v>
      </c>
      <c r="F780" s="8">
        <f>VLOOKUP(C780,Products!$A$2:$E$20,5,TRUE)</f>
        <v>8.9499999999999993</v>
      </c>
      <c r="G780" s="8">
        <f t="shared" si="24"/>
        <v>26.849999999999998</v>
      </c>
      <c r="H780" s="8">
        <f>VLOOKUP(C780,Products!$A$2:$F$20,6,TRUE)</f>
        <v>5.6999999999999993</v>
      </c>
      <c r="I780" s="8">
        <f t="shared" si="25"/>
        <v>17.099999999999998</v>
      </c>
      <c r="J780" s="42">
        <f>VLOOKUP(B780,Invoices!A:I,9,TRUE)</f>
        <v>2020</v>
      </c>
    </row>
    <row r="781" spans="1:10" x14ac:dyDescent="0.15">
      <c r="A781" t="s">
        <v>4141</v>
      </c>
      <c r="B781" t="s">
        <v>255</v>
      </c>
      <c r="C781" t="s">
        <v>102</v>
      </c>
      <c r="D781" t="s">
        <v>83</v>
      </c>
      <c r="E781">
        <v>1</v>
      </c>
      <c r="F781" s="8">
        <f>VLOOKUP(C781,Products!$A$2:$E$20,5,TRUE)</f>
        <v>29.95</v>
      </c>
      <c r="G781" s="8">
        <f t="shared" si="24"/>
        <v>29.95</v>
      </c>
      <c r="H781" s="8">
        <f>VLOOKUP(C781,Products!$A$2:$F$20,6,TRUE)</f>
        <v>15</v>
      </c>
      <c r="I781" s="8">
        <f t="shared" si="25"/>
        <v>15</v>
      </c>
      <c r="J781" s="42">
        <f>VLOOKUP(B781,Invoices!A:I,9,TRUE)</f>
        <v>2020</v>
      </c>
    </row>
    <row r="782" spans="1:10" x14ac:dyDescent="0.15">
      <c r="A782" t="s">
        <v>4142</v>
      </c>
      <c r="B782" t="s">
        <v>255</v>
      </c>
      <c r="C782" t="s">
        <v>100</v>
      </c>
      <c r="D782" t="s">
        <v>78</v>
      </c>
      <c r="E782">
        <v>10</v>
      </c>
      <c r="F782" s="8">
        <f>VLOOKUP(C782,Products!$A$2:$E$20,5,TRUE)</f>
        <v>49.95</v>
      </c>
      <c r="G782" s="8">
        <f t="shared" si="24"/>
        <v>499.5</v>
      </c>
      <c r="H782" s="8">
        <f>VLOOKUP(C782,Products!$A$2:$F$20,6,TRUE)</f>
        <v>19.950000000000003</v>
      </c>
      <c r="I782" s="8">
        <f t="shared" si="25"/>
        <v>199.50000000000003</v>
      </c>
      <c r="J782" s="42">
        <f>VLOOKUP(B782,Invoices!A:I,9,TRUE)</f>
        <v>2020</v>
      </c>
    </row>
    <row r="783" spans="1:10" x14ac:dyDescent="0.15">
      <c r="A783" t="s">
        <v>4143</v>
      </c>
      <c r="B783" t="s">
        <v>255</v>
      </c>
      <c r="C783" t="s">
        <v>105</v>
      </c>
      <c r="D783" t="s">
        <v>81</v>
      </c>
      <c r="E783">
        <v>1</v>
      </c>
      <c r="F783" s="8">
        <f>VLOOKUP(C783,Products!$A$2:$E$20,5,TRUE)</f>
        <v>8.9499999999999993</v>
      </c>
      <c r="G783" s="8">
        <f t="shared" si="24"/>
        <v>8.9499999999999993</v>
      </c>
      <c r="H783" s="8">
        <f>VLOOKUP(C783,Products!$A$2:$F$20,6,TRUE)</f>
        <v>3.1999999999999993</v>
      </c>
      <c r="I783" s="8">
        <f t="shared" si="25"/>
        <v>3.1999999999999993</v>
      </c>
      <c r="J783" s="42">
        <f>VLOOKUP(B783,Invoices!A:I,9,TRUE)</f>
        <v>2020</v>
      </c>
    </row>
    <row r="784" spans="1:10" x14ac:dyDescent="0.15">
      <c r="A784" t="s">
        <v>4144</v>
      </c>
      <c r="B784" t="s">
        <v>255</v>
      </c>
      <c r="C784" t="s">
        <v>90</v>
      </c>
      <c r="D784" t="s">
        <v>72</v>
      </c>
      <c r="E784">
        <v>2</v>
      </c>
      <c r="F784" s="8">
        <f>VLOOKUP(C784,Products!$A$2:$E$20,5,TRUE)</f>
        <v>8.9499999999999993</v>
      </c>
      <c r="G784" s="8">
        <f t="shared" si="24"/>
        <v>17.899999999999999</v>
      </c>
      <c r="H784" s="8">
        <f>VLOOKUP(C784,Products!$A$2:$F$20,6,TRUE)</f>
        <v>5.6999999999999993</v>
      </c>
      <c r="I784" s="8">
        <f t="shared" si="25"/>
        <v>11.399999999999999</v>
      </c>
      <c r="J784" s="42">
        <f>VLOOKUP(B784,Invoices!A:I,9,TRUE)</f>
        <v>2020</v>
      </c>
    </row>
    <row r="785" spans="1:10" x14ac:dyDescent="0.15">
      <c r="A785" t="s">
        <v>4145</v>
      </c>
      <c r="B785" t="s">
        <v>255</v>
      </c>
      <c r="C785" t="s">
        <v>89</v>
      </c>
      <c r="D785" t="s">
        <v>80</v>
      </c>
      <c r="E785">
        <v>7</v>
      </c>
      <c r="F785" s="8">
        <f>VLOOKUP(C785,Products!$A$2:$E$20,5,TRUE)</f>
        <v>15.95</v>
      </c>
      <c r="G785" s="8">
        <f t="shared" si="24"/>
        <v>111.64999999999999</v>
      </c>
      <c r="H785" s="8">
        <f>VLOOKUP(C785,Products!$A$2:$F$20,6,TRUE)</f>
        <v>6</v>
      </c>
      <c r="I785" s="8">
        <f t="shared" si="25"/>
        <v>42</v>
      </c>
      <c r="J785" s="42">
        <f>VLOOKUP(B785,Invoices!A:I,9,TRUE)</f>
        <v>2020</v>
      </c>
    </row>
    <row r="786" spans="1:10" x14ac:dyDescent="0.15">
      <c r="A786" t="s">
        <v>4146</v>
      </c>
      <c r="B786" t="s">
        <v>255</v>
      </c>
      <c r="C786" t="s">
        <v>93</v>
      </c>
      <c r="D786" t="s">
        <v>76</v>
      </c>
      <c r="E786">
        <v>2</v>
      </c>
      <c r="F786" s="8">
        <f>VLOOKUP(C786,Products!$A$2:$E$20,5,TRUE)</f>
        <v>9.9499999999999993</v>
      </c>
      <c r="G786" s="8">
        <f t="shared" si="24"/>
        <v>19.899999999999999</v>
      </c>
      <c r="H786" s="8">
        <f>VLOOKUP(C786,Products!$A$2:$F$20,6,TRUE)</f>
        <v>1.9499999999999993</v>
      </c>
      <c r="I786" s="8">
        <f t="shared" si="25"/>
        <v>3.8999999999999986</v>
      </c>
      <c r="J786" s="42">
        <f>VLOOKUP(B786,Invoices!A:I,9,TRUE)</f>
        <v>2020</v>
      </c>
    </row>
    <row r="787" spans="1:10" x14ac:dyDescent="0.15">
      <c r="A787" t="s">
        <v>4147</v>
      </c>
      <c r="B787" t="s">
        <v>255</v>
      </c>
      <c r="C787" t="s">
        <v>103</v>
      </c>
      <c r="D787" t="s">
        <v>77</v>
      </c>
      <c r="E787">
        <v>2</v>
      </c>
      <c r="F787" s="8">
        <f>VLOOKUP(C787,Products!$A$2:$E$20,5,TRUE)</f>
        <v>8.9499999999999993</v>
      </c>
      <c r="G787" s="8">
        <f t="shared" si="24"/>
        <v>17.899999999999999</v>
      </c>
      <c r="H787" s="8">
        <f>VLOOKUP(C787,Products!$A$2:$F$20,6,TRUE)</f>
        <v>3.1999999999999993</v>
      </c>
      <c r="I787" s="8">
        <f t="shared" si="25"/>
        <v>6.3999999999999986</v>
      </c>
      <c r="J787" s="42">
        <f>VLOOKUP(B787,Invoices!A:I,9,TRUE)</f>
        <v>2020</v>
      </c>
    </row>
    <row r="788" spans="1:10" x14ac:dyDescent="0.15">
      <c r="A788" t="s">
        <v>4148</v>
      </c>
      <c r="B788" t="s">
        <v>255</v>
      </c>
      <c r="C788" t="s">
        <v>88</v>
      </c>
      <c r="D788" t="s">
        <v>85</v>
      </c>
      <c r="E788">
        <v>6</v>
      </c>
      <c r="F788" s="8">
        <f>VLOOKUP(C788,Products!$A$2:$E$20,5,TRUE)</f>
        <v>8.9499999999999993</v>
      </c>
      <c r="G788" s="8">
        <f t="shared" si="24"/>
        <v>53.699999999999996</v>
      </c>
      <c r="H788" s="8">
        <f>VLOOKUP(C788,Products!$A$2:$F$20,6,TRUE)</f>
        <v>5.6999999999999993</v>
      </c>
      <c r="I788" s="8">
        <f t="shared" si="25"/>
        <v>34.199999999999996</v>
      </c>
      <c r="J788" s="42">
        <f>VLOOKUP(B788,Invoices!A:I,9,TRUE)</f>
        <v>2020</v>
      </c>
    </row>
    <row r="789" spans="1:10" x14ac:dyDescent="0.15">
      <c r="A789" t="s">
        <v>4149</v>
      </c>
      <c r="B789" t="s">
        <v>256</v>
      </c>
      <c r="C789" t="s">
        <v>91</v>
      </c>
      <c r="D789" t="s">
        <v>70</v>
      </c>
      <c r="E789">
        <v>3</v>
      </c>
      <c r="F789" s="8">
        <f>VLOOKUP(C789,Products!$A$2:$E$20,5,TRUE)</f>
        <v>49.95</v>
      </c>
      <c r="G789" s="8">
        <f t="shared" si="24"/>
        <v>149.85000000000002</v>
      </c>
      <c r="H789" s="8">
        <f>VLOOKUP(C789,Products!$A$2:$F$20,6,TRUE)</f>
        <v>21.200000000000003</v>
      </c>
      <c r="I789" s="8">
        <f t="shared" si="25"/>
        <v>63.600000000000009</v>
      </c>
      <c r="J789" s="42">
        <f>VLOOKUP(B789,Invoices!A:I,9,TRUE)</f>
        <v>2020</v>
      </c>
    </row>
    <row r="790" spans="1:10" x14ac:dyDescent="0.15">
      <c r="A790" t="s">
        <v>4150</v>
      </c>
      <c r="B790" t="s">
        <v>256</v>
      </c>
      <c r="C790" t="s">
        <v>101</v>
      </c>
      <c r="D790" t="s">
        <v>69</v>
      </c>
      <c r="E790">
        <v>2</v>
      </c>
      <c r="F790" s="8">
        <f>VLOOKUP(C790,Products!$A$2:$E$20,5,TRUE)</f>
        <v>129.94999999999999</v>
      </c>
      <c r="G790" s="8">
        <f t="shared" si="24"/>
        <v>259.89999999999998</v>
      </c>
      <c r="H790" s="8">
        <f>VLOOKUP(C790,Products!$A$2:$F$20,6,TRUE)</f>
        <v>40.449999999999989</v>
      </c>
      <c r="I790" s="8">
        <f t="shared" si="25"/>
        <v>80.899999999999977</v>
      </c>
      <c r="J790" s="42">
        <f>VLOOKUP(B790,Invoices!A:I,9,TRUE)</f>
        <v>2020</v>
      </c>
    </row>
    <row r="791" spans="1:10" x14ac:dyDescent="0.15">
      <c r="A791" t="s">
        <v>4151</v>
      </c>
      <c r="B791" t="s">
        <v>256</v>
      </c>
      <c r="C791" t="s">
        <v>99</v>
      </c>
      <c r="D791" t="s">
        <v>84</v>
      </c>
      <c r="E791">
        <v>50</v>
      </c>
      <c r="F791" s="8">
        <f>VLOOKUP(C791,Products!$A$2:$E$20,5,TRUE)</f>
        <v>3.5</v>
      </c>
      <c r="G791" s="8">
        <f t="shared" si="24"/>
        <v>175</v>
      </c>
      <c r="H791" s="8">
        <f>VLOOKUP(C791,Products!$A$2:$F$20,6,TRUE)</f>
        <v>0.54999999999999982</v>
      </c>
      <c r="I791" s="8">
        <f t="shared" si="25"/>
        <v>27.499999999999993</v>
      </c>
      <c r="J791" s="42">
        <f>VLOOKUP(B791,Invoices!A:I,9,TRUE)</f>
        <v>2020</v>
      </c>
    </row>
    <row r="792" spans="1:10" x14ac:dyDescent="0.15">
      <c r="A792" t="s">
        <v>4152</v>
      </c>
      <c r="B792" t="s">
        <v>256</v>
      </c>
      <c r="C792" t="s">
        <v>105</v>
      </c>
      <c r="D792" t="s">
        <v>81</v>
      </c>
      <c r="E792">
        <v>3</v>
      </c>
      <c r="F792" s="8">
        <f>VLOOKUP(C792,Products!$A$2:$E$20,5,TRUE)</f>
        <v>8.9499999999999993</v>
      </c>
      <c r="G792" s="8">
        <f t="shared" si="24"/>
        <v>26.849999999999998</v>
      </c>
      <c r="H792" s="8">
        <f>VLOOKUP(C792,Products!$A$2:$F$20,6,TRUE)</f>
        <v>3.1999999999999993</v>
      </c>
      <c r="I792" s="8">
        <f t="shared" si="25"/>
        <v>9.5999999999999979</v>
      </c>
      <c r="J792" s="42">
        <f>VLOOKUP(B792,Invoices!A:I,9,TRUE)</f>
        <v>2020</v>
      </c>
    </row>
    <row r="793" spans="1:10" x14ac:dyDescent="0.15">
      <c r="A793" t="s">
        <v>4153</v>
      </c>
      <c r="B793" t="s">
        <v>256</v>
      </c>
      <c r="C793" t="s">
        <v>90</v>
      </c>
      <c r="D793" t="s">
        <v>72</v>
      </c>
      <c r="E793">
        <v>10</v>
      </c>
      <c r="F793" s="8">
        <f>VLOOKUP(C793,Products!$A$2:$E$20,5,TRUE)</f>
        <v>8.9499999999999993</v>
      </c>
      <c r="G793" s="8">
        <f t="shared" si="24"/>
        <v>89.5</v>
      </c>
      <c r="H793" s="8">
        <f>VLOOKUP(C793,Products!$A$2:$F$20,6,TRUE)</f>
        <v>5.6999999999999993</v>
      </c>
      <c r="I793" s="8">
        <f t="shared" si="25"/>
        <v>56.999999999999993</v>
      </c>
      <c r="J793" s="42">
        <f>VLOOKUP(B793,Invoices!A:I,9,TRUE)</f>
        <v>2020</v>
      </c>
    </row>
    <row r="794" spans="1:10" x14ac:dyDescent="0.15">
      <c r="A794" t="s">
        <v>4154</v>
      </c>
      <c r="B794" t="s">
        <v>256</v>
      </c>
      <c r="C794" t="s">
        <v>92</v>
      </c>
      <c r="D794" t="s">
        <v>82</v>
      </c>
      <c r="E794">
        <v>12</v>
      </c>
      <c r="F794" s="8">
        <f>VLOOKUP(C794,Products!$A$2:$E$20,5,TRUE)</f>
        <v>19.95</v>
      </c>
      <c r="G794" s="8">
        <f t="shared" si="24"/>
        <v>239.39999999999998</v>
      </c>
      <c r="H794" s="8">
        <f>VLOOKUP(C794,Products!$A$2:$F$20,6,TRUE)</f>
        <v>7.4499999999999993</v>
      </c>
      <c r="I794" s="8">
        <f t="shared" si="25"/>
        <v>89.399999999999991</v>
      </c>
      <c r="J794" s="42">
        <f>VLOOKUP(B794,Invoices!A:I,9,TRUE)</f>
        <v>2020</v>
      </c>
    </row>
    <row r="795" spans="1:10" x14ac:dyDescent="0.15">
      <c r="A795" t="s">
        <v>4155</v>
      </c>
      <c r="B795" t="s">
        <v>256</v>
      </c>
      <c r="C795" t="s">
        <v>93</v>
      </c>
      <c r="D795" t="s">
        <v>76</v>
      </c>
      <c r="E795">
        <v>100</v>
      </c>
      <c r="F795" s="8">
        <f>VLOOKUP(C795,Products!$A$2:$E$20,5,TRUE)</f>
        <v>9.9499999999999993</v>
      </c>
      <c r="G795" s="8">
        <f t="shared" si="24"/>
        <v>994.99999999999989</v>
      </c>
      <c r="H795" s="8">
        <f>VLOOKUP(C795,Products!$A$2:$F$20,6,TRUE)</f>
        <v>1.9499999999999993</v>
      </c>
      <c r="I795" s="8">
        <f t="shared" si="25"/>
        <v>194.99999999999994</v>
      </c>
      <c r="J795" s="42">
        <f>VLOOKUP(B795,Invoices!A:I,9,TRUE)</f>
        <v>2020</v>
      </c>
    </row>
    <row r="796" spans="1:10" x14ac:dyDescent="0.15">
      <c r="A796" t="s">
        <v>4156</v>
      </c>
      <c r="B796" t="s">
        <v>256</v>
      </c>
      <c r="C796" t="s">
        <v>103</v>
      </c>
      <c r="D796" t="s">
        <v>77</v>
      </c>
      <c r="E796">
        <v>5</v>
      </c>
      <c r="F796" s="8">
        <f>VLOOKUP(C796,Products!$A$2:$E$20,5,TRUE)</f>
        <v>8.9499999999999993</v>
      </c>
      <c r="G796" s="8">
        <f t="shared" si="24"/>
        <v>44.75</v>
      </c>
      <c r="H796" s="8">
        <f>VLOOKUP(C796,Products!$A$2:$F$20,6,TRUE)</f>
        <v>3.1999999999999993</v>
      </c>
      <c r="I796" s="8">
        <f t="shared" si="25"/>
        <v>15.999999999999996</v>
      </c>
      <c r="J796" s="42">
        <f>VLOOKUP(B796,Invoices!A:I,9,TRUE)</f>
        <v>2020</v>
      </c>
    </row>
    <row r="797" spans="1:10" x14ac:dyDescent="0.15">
      <c r="A797" t="s">
        <v>4157</v>
      </c>
      <c r="B797" t="s">
        <v>256</v>
      </c>
      <c r="C797" t="s">
        <v>104</v>
      </c>
      <c r="D797" t="s">
        <v>71</v>
      </c>
      <c r="E797">
        <v>1</v>
      </c>
      <c r="F797" s="8">
        <f>VLOOKUP(C797,Products!$A$2:$E$20,5,TRUE)</f>
        <v>2.95</v>
      </c>
      <c r="G797" s="8">
        <f t="shared" si="24"/>
        <v>2.95</v>
      </c>
      <c r="H797" s="8">
        <f>VLOOKUP(C797,Products!$A$2:$F$20,6,TRUE)</f>
        <v>1.1500000000000001</v>
      </c>
      <c r="I797" s="8">
        <f t="shared" si="25"/>
        <v>1.1500000000000001</v>
      </c>
      <c r="J797" s="42">
        <f>VLOOKUP(B797,Invoices!A:I,9,TRUE)</f>
        <v>2020</v>
      </c>
    </row>
    <row r="798" spans="1:10" x14ac:dyDescent="0.15">
      <c r="A798" t="s">
        <v>4158</v>
      </c>
      <c r="B798" t="s">
        <v>256</v>
      </c>
      <c r="C798" t="s">
        <v>95</v>
      </c>
      <c r="D798" t="s">
        <v>73</v>
      </c>
      <c r="E798">
        <v>2</v>
      </c>
      <c r="F798" s="8">
        <f>VLOOKUP(C798,Products!$A$2:$E$20,5,TRUE)</f>
        <v>12.95</v>
      </c>
      <c r="G798" s="8">
        <f t="shared" si="24"/>
        <v>25.9</v>
      </c>
      <c r="H798" s="8">
        <f>VLOOKUP(C798,Products!$A$2:$F$20,6,TRUE)</f>
        <v>4.1999999999999993</v>
      </c>
      <c r="I798" s="8">
        <f t="shared" si="25"/>
        <v>8.3999999999999986</v>
      </c>
      <c r="J798" s="42">
        <f>VLOOKUP(B798,Invoices!A:I,9,TRUE)</f>
        <v>2020</v>
      </c>
    </row>
    <row r="799" spans="1:10" x14ac:dyDescent="0.15">
      <c r="A799" t="s">
        <v>4159</v>
      </c>
      <c r="B799" t="s">
        <v>256</v>
      </c>
      <c r="C799" t="s">
        <v>88</v>
      </c>
      <c r="D799" t="s">
        <v>85</v>
      </c>
      <c r="E799">
        <v>4</v>
      </c>
      <c r="F799" s="8">
        <f>VLOOKUP(C799,Products!$A$2:$E$20,5,TRUE)</f>
        <v>8.9499999999999993</v>
      </c>
      <c r="G799" s="8">
        <f t="shared" si="24"/>
        <v>35.799999999999997</v>
      </c>
      <c r="H799" s="8">
        <f>VLOOKUP(C799,Products!$A$2:$F$20,6,TRUE)</f>
        <v>5.6999999999999993</v>
      </c>
      <c r="I799" s="8">
        <f t="shared" si="25"/>
        <v>22.799999999999997</v>
      </c>
      <c r="J799" s="42">
        <f>VLOOKUP(B799,Invoices!A:I,9,TRUE)</f>
        <v>2020</v>
      </c>
    </row>
    <row r="800" spans="1:10" x14ac:dyDescent="0.15">
      <c r="A800" t="s">
        <v>4160</v>
      </c>
      <c r="B800" t="s">
        <v>256</v>
      </c>
      <c r="C800" t="s">
        <v>89</v>
      </c>
      <c r="D800" t="s">
        <v>80</v>
      </c>
      <c r="E800">
        <v>8</v>
      </c>
      <c r="F800" s="8">
        <f>VLOOKUP(C800,Products!$A$2:$E$20,5,TRUE)</f>
        <v>15.95</v>
      </c>
      <c r="G800" s="8">
        <f t="shared" si="24"/>
        <v>127.6</v>
      </c>
      <c r="H800" s="8">
        <f>VLOOKUP(C800,Products!$A$2:$F$20,6,TRUE)</f>
        <v>6</v>
      </c>
      <c r="I800" s="8">
        <f t="shared" si="25"/>
        <v>48</v>
      </c>
      <c r="J800" s="42">
        <f>VLOOKUP(B800,Invoices!A:I,9,TRUE)</f>
        <v>2020</v>
      </c>
    </row>
    <row r="801" spans="1:10" x14ac:dyDescent="0.15">
      <c r="A801" t="s">
        <v>4161</v>
      </c>
      <c r="B801" t="s">
        <v>256</v>
      </c>
      <c r="C801" t="s">
        <v>102</v>
      </c>
      <c r="D801" t="s">
        <v>83</v>
      </c>
      <c r="E801">
        <v>10</v>
      </c>
      <c r="F801" s="8">
        <f>VLOOKUP(C801,Products!$A$2:$E$20,5,TRUE)</f>
        <v>29.95</v>
      </c>
      <c r="G801" s="8">
        <f t="shared" si="24"/>
        <v>299.5</v>
      </c>
      <c r="H801" s="8">
        <f>VLOOKUP(C801,Products!$A$2:$F$20,6,TRUE)</f>
        <v>15</v>
      </c>
      <c r="I801" s="8">
        <f t="shared" si="25"/>
        <v>150</v>
      </c>
      <c r="J801" s="42">
        <f>VLOOKUP(B801,Invoices!A:I,9,TRUE)</f>
        <v>2020</v>
      </c>
    </row>
    <row r="802" spans="1:10" x14ac:dyDescent="0.15">
      <c r="A802" t="s">
        <v>4162</v>
      </c>
      <c r="B802" t="s">
        <v>256</v>
      </c>
      <c r="C802" t="s">
        <v>94</v>
      </c>
      <c r="D802" t="s">
        <v>86</v>
      </c>
      <c r="E802">
        <v>3</v>
      </c>
      <c r="F802" s="8">
        <f>VLOOKUP(C802,Products!$A$2:$E$20,5,TRUE)</f>
        <v>3.5</v>
      </c>
      <c r="G802" s="8">
        <f t="shared" si="24"/>
        <v>10.5</v>
      </c>
      <c r="H802" s="8">
        <f>VLOOKUP(C802,Products!$A$2:$F$20,6,TRUE)</f>
        <v>0.54999999999999982</v>
      </c>
      <c r="I802" s="8">
        <f t="shared" si="25"/>
        <v>1.6499999999999995</v>
      </c>
      <c r="J802" s="42">
        <f>VLOOKUP(B802,Invoices!A:I,9,TRUE)</f>
        <v>2020</v>
      </c>
    </row>
    <row r="803" spans="1:10" x14ac:dyDescent="0.15">
      <c r="A803" t="s">
        <v>4163</v>
      </c>
      <c r="B803" t="s">
        <v>257</v>
      </c>
      <c r="C803" t="s">
        <v>104</v>
      </c>
      <c r="D803" t="s">
        <v>71</v>
      </c>
      <c r="E803">
        <v>50</v>
      </c>
      <c r="F803" s="8">
        <f>VLOOKUP(C803,Products!$A$2:$E$20,5,TRUE)</f>
        <v>2.95</v>
      </c>
      <c r="G803" s="8">
        <f t="shared" si="24"/>
        <v>147.5</v>
      </c>
      <c r="H803" s="8">
        <f>VLOOKUP(C803,Products!$A$2:$F$20,6,TRUE)</f>
        <v>1.1500000000000001</v>
      </c>
      <c r="I803" s="8">
        <f t="shared" si="25"/>
        <v>57.500000000000007</v>
      </c>
      <c r="J803" s="42">
        <f>VLOOKUP(B803,Invoices!A:I,9,TRUE)</f>
        <v>2020</v>
      </c>
    </row>
    <row r="804" spans="1:10" x14ac:dyDescent="0.15">
      <c r="A804" t="s">
        <v>4164</v>
      </c>
      <c r="B804" t="s">
        <v>258</v>
      </c>
      <c r="C804" t="s">
        <v>89</v>
      </c>
      <c r="D804" t="s">
        <v>80</v>
      </c>
      <c r="E804">
        <v>2</v>
      </c>
      <c r="F804" s="8">
        <f>VLOOKUP(C804,Products!$A$2:$E$20,5,TRUE)</f>
        <v>15.95</v>
      </c>
      <c r="G804" s="8">
        <f t="shared" si="24"/>
        <v>31.9</v>
      </c>
      <c r="H804" s="8">
        <f>VLOOKUP(C804,Products!$A$2:$F$20,6,TRUE)</f>
        <v>6</v>
      </c>
      <c r="I804" s="8">
        <f t="shared" si="25"/>
        <v>12</v>
      </c>
      <c r="J804" s="42">
        <f>VLOOKUP(B804,Invoices!A:I,9,TRUE)</f>
        <v>2020</v>
      </c>
    </row>
    <row r="805" spans="1:10" x14ac:dyDescent="0.15">
      <c r="A805" t="s">
        <v>4165</v>
      </c>
      <c r="B805" t="s">
        <v>259</v>
      </c>
      <c r="C805" t="s">
        <v>93</v>
      </c>
      <c r="D805" t="s">
        <v>76</v>
      </c>
      <c r="E805">
        <v>100</v>
      </c>
      <c r="F805" s="8">
        <f>VLOOKUP(C805,Products!$A$2:$E$20,5,TRUE)</f>
        <v>9.9499999999999993</v>
      </c>
      <c r="G805" s="8">
        <f t="shared" si="24"/>
        <v>994.99999999999989</v>
      </c>
      <c r="H805" s="8">
        <f>VLOOKUP(C805,Products!$A$2:$F$20,6,TRUE)</f>
        <v>1.9499999999999993</v>
      </c>
      <c r="I805" s="8">
        <f t="shared" si="25"/>
        <v>194.99999999999994</v>
      </c>
      <c r="J805" s="42">
        <f>VLOOKUP(B805,Invoices!A:I,9,TRUE)</f>
        <v>2020</v>
      </c>
    </row>
    <row r="806" spans="1:10" x14ac:dyDescent="0.15">
      <c r="A806" t="s">
        <v>4166</v>
      </c>
      <c r="B806" t="s">
        <v>260</v>
      </c>
      <c r="C806" t="s">
        <v>90</v>
      </c>
      <c r="D806" t="s">
        <v>72</v>
      </c>
      <c r="E806">
        <v>15</v>
      </c>
      <c r="F806" s="8">
        <f>VLOOKUP(C806,Products!$A$2:$E$20,5,TRUE)</f>
        <v>8.9499999999999993</v>
      </c>
      <c r="G806" s="8">
        <f t="shared" si="24"/>
        <v>134.25</v>
      </c>
      <c r="H806" s="8">
        <f>VLOOKUP(C806,Products!$A$2:$F$20,6,TRUE)</f>
        <v>5.6999999999999993</v>
      </c>
      <c r="I806" s="8">
        <f t="shared" si="25"/>
        <v>85.499999999999986</v>
      </c>
      <c r="J806" s="42">
        <f>VLOOKUP(B806,Invoices!A:I,9,TRUE)</f>
        <v>2020</v>
      </c>
    </row>
    <row r="807" spans="1:10" x14ac:dyDescent="0.15">
      <c r="A807" t="s">
        <v>4167</v>
      </c>
      <c r="B807" t="s">
        <v>260</v>
      </c>
      <c r="C807" t="s">
        <v>104</v>
      </c>
      <c r="D807" t="s">
        <v>71</v>
      </c>
      <c r="E807">
        <v>2</v>
      </c>
      <c r="F807" s="8">
        <f>VLOOKUP(C807,Products!$A$2:$E$20,5,TRUE)</f>
        <v>2.95</v>
      </c>
      <c r="G807" s="8">
        <f t="shared" si="24"/>
        <v>5.9</v>
      </c>
      <c r="H807" s="8">
        <f>VLOOKUP(C807,Products!$A$2:$F$20,6,TRUE)</f>
        <v>1.1500000000000001</v>
      </c>
      <c r="I807" s="8">
        <f t="shared" si="25"/>
        <v>2.3000000000000003</v>
      </c>
      <c r="J807" s="42">
        <f>VLOOKUP(B807,Invoices!A:I,9,TRUE)</f>
        <v>2020</v>
      </c>
    </row>
    <row r="808" spans="1:10" x14ac:dyDescent="0.15">
      <c r="A808" t="s">
        <v>4168</v>
      </c>
      <c r="B808" t="s">
        <v>261</v>
      </c>
      <c r="C808" t="s">
        <v>87</v>
      </c>
      <c r="D808" t="s">
        <v>68</v>
      </c>
      <c r="E808">
        <v>1</v>
      </c>
      <c r="F808" s="8">
        <f>VLOOKUP(C808,Products!$A$2:$E$20,5,TRUE)</f>
        <v>19.95</v>
      </c>
      <c r="G808" s="8">
        <f t="shared" si="24"/>
        <v>19.95</v>
      </c>
      <c r="H808" s="8">
        <f>VLOOKUP(C808,Products!$A$2:$F$20,6,TRUE)</f>
        <v>7.4499999999999993</v>
      </c>
      <c r="I808" s="8">
        <f t="shared" si="25"/>
        <v>7.4499999999999993</v>
      </c>
      <c r="J808" s="42">
        <f>VLOOKUP(B808,Invoices!A:I,9,TRUE)</f>
        <v>2020</v>
      </c>
    </row>
    <row r="809" spans="1:10" x14ac:dyDescent="0.15">
      <c r="A809" t="s">
        <v>4169</v>
      </c>
      <c r="B809" t="s">
        <v>262</v>
      </c>
      <c r="C809" t="s">
        <v>87</v>
      </c>
      <c r="D809" t="s">
        <v>68</v>
      </c>
      <c r="E809">
        <v>1</v>
      </c>
      <c r="F809" s="8">
        <f>VLOOKUP(C809,Products!$A$2:$E$20,5,TRUE)</f>
        <v>19.95</v>
      </c>
      <c r="G809" s="8">
        <f t="shared" si="24"/>
        <v>19.95</v>
      </c>
      <c r="H809" s="8">
        <f>VLOOKUP(C809,Products!$A$2:$F$20,6,TRUE)</f>
        <v>7.4499999999999993</v>
      </c>
      <c r="I809" s="8">
        <f t="shared" si="25"/>
        <v>7.4499999999999993</v>
      </c>
      <c r="J809" s="42">
        <f>VLOOKUP(B809,Invoices!A:I,9,TRUE)</f>
        <v>2020</v>
      </c>
    </row>
    <row r="810" spans="1:10" x14ac:dyDescent="0.15">
      <c r="A810" t="s">
        <v>4170</v>
      </c>
      <c r="B810" t="s">
        <v>262</v>
      </c>
      <c r="C810" t="s">
        <v>104</v>
      </c>
      <c r="D810" t="s">
        <v>71</v>
      </c>
      <c r="E810">
        <v>1</v>
      </c>
      <c r="F810" s="8">
        <f>VLOOKUP(C810,Products!$A$2:$E$20,5,TRUE)</f>
        <v>2.95</v>
      </c>
      <c r="G810" s="8">
        <f t="shared" si="24"/>
        <v>2.95</v>
      </c>
      <c r="H810" s="8">
        <f>VLOOKUP(C810,Products!$A$2:$F$20,6,TRUE)</f>
        <v>1.1500000000000001</v>
      </c>
      <c r="I810" s="8">
        <f t="shared" si="25"/>
        <v>1.1500000000000001</v>
      </c>
      <c r="J810" s="42">
        <f>VLOOKUP(B810,Invoices!A:I,9,TRUE)</f>
        <v>2020</v>
      </c>
    </row>
    <row r="811" spans="1:10" x14ac:dyDescent="0.15">
      <c r="A811" t="s">
        <v>4171</v>
      </c>
      <c r="B811" t="s">
        <v>262</v>
      </c>
      <c r="C811" t="s">
        <v>88</v>
      </c>
      <c r="D811" t="s">
        <v>85</v>
      </c>
      <c r="E811">
        <v>4</v>
      </c>
      <c r="F811" s="8">
        <f>VLOOKUP(C811,Products!$A$2:$E$20,5,TRUE)</f>
        <v>8.9499999999999993</v>
      </c>
      <c r="G811" s="8">
        <f t="shared" si="24"/>
        <v>35.799999999999997</v>
      </c>
      <c r="H811" s="8">
        <f>VLOOKUP(C811,Products!$A$2:$F$20,6,TRUE)</f>
        <v>5.6999999999999993</v>
      </c>
      <c r="I811" s="8">
        <f t="shared" si="25"/>
        <v>22.799999999999997</v>
      </c>
      <c r="J811" s="42">
        <f>VLOOKUP(B811,Invoices!A:I,9,TRUE)</f>
        <v>2020</v>
      </c>
    </row>
    <row r="812" spans="1:10" x14ac:dyDescent="0.15">
      <c r="A812" t="s">
        <v>4172</v>
      </c>
      <c r="B812" t="s">
        <v>262</v>
      </c>
      <c r="C812" t="s">
        <v>90</v>
      </c>
      <c r="D812" t="s">
        <v>72</v>
      </c>
      <c r="E812">
        <v>3</v>
      </c>
      <c r="F812" s="8">
        <f>VLOOKUP(C812,Products!$A$2:$E$20,5,TRUE)</f>
        <v>8.9499999999999993</v>
      </c>
      <c r="G812" s="8">
        <f t="shared" si="24"/>
        <v>26.849999999999998</v>
      </c>
      <c r="H812" s="8">
        <f>VLOOKUP(C812,Products!$A$2:$F$20,6,TRUE)</f>
        <v>5.6999999999999993</v>
      </c>
      <c r="I812" s="8">
        <f t="shared" si="25"/>
        <v>17.099999999999998</v>
      </c>
      <c r="J812" s="42">
        <f>VLOOKUP(B812,Invoices!A:I,9,TRUE)</f>
        <v>2020</v>
      </c>
    </row>
    <row r="813" spans="1:10" x14ac:dyDescent="0.15">
      <c r="A813" t="s">
        <v>4173</v>
      </c>
      <c r="B813" t="s">
        <v>263</v>
      </c>
      <c r="C813" t="s">
        <v>95</v>
      </c>
      <c r="D813" t="s">
        <v>73</v>
      </c>
      <c r="E813">
        <v>7</v>
      </c>
      <c r="F813" s="8">
        <f>VLOOKUP(C813,Products!$A$2:$E$20,5,TRUE)</f>
        <v>12.95</v>
      </c>
      <c r="G813" s="8">
        <f t="shared" si="24"/>
        <v>90.649999999999991</v>
      </c>
      <c r="H813" s="8">
        <f>VLOOKUP(C813,Products!$A$2:$F$20,6,TRUE)</f>
        <v>4.1999999999999993</v>
      </c>
      <c r="I813" s="8">
        <f t="shared" si="25"/>
        <v>29.399999999999995</v>
      </c>
      <c r="J813" s="42">
        <f>VLOOKUP(B813,Invoices!A:I,9,TRUE)</f>
        <v>2020</v>
      </c>
    </row>
    <row r="814" spans="1:10" x14ac:dyDescent="0.15">
      <c r="A814" t="s">
        <v>4174</v>
      </c>
      <c r="B814" t="s">
        <v>263</v>
      </c>
      <c r="C814" t="s">
        <v>100</v>
      </c>
      <c r="D814" t="s">
        <v>78</v>
      </c>
      <c r="E814">
        <v>1</v>
      </c>
      <c r="F814" s="8">
        <f>VLOOKUP(C814,Products!$A$2:$E$20,5,TRUE)</f>
        <v>49.95</v>
      </c>
      <c r="G814" s="8">
        <f t="shared" si="24"/>
        <v>49.95</v>
      </c>
      <c r="H814" s="8">
        <f>VLOOKUP(C814,Products!$A$2:$F$20,6,TRUE)</f>
        <v>19.950000000000003</v>
      </c>
      <c r="I814" s="8">
        <f t="shared" si="25"/>
        <v>19.950000000000003</v>
      </c>
      <c r="J814" s="42">
        <f>VLOOKUP(B814,Invoices!A:I,9,TRUE)</f>
        <v>2020</v>
      </c>
    </row>
    <row r="815" spans="1:10" x14ac:dyDescent="0.15">
      <c r="A815" t="s">
        <v>4175</v>
      </c>
      <c r="B815" t="s">
        <v>263</v>
      </c>
      <c r="C815" t="s">
        <v>94</v>
      </c>
      <c r="D815" t="s">
        <v>86</v>
      </c>
      <c r="E815">
        <v>2</v>
      </c>
      <c r="F815" s="8">
        <f>VLOOKUP(C815,Products!$A$2:$E$20,5,TRUE)</f>
        <v>3.5</v>
      </c>
      <c r="G815" s="8">
        <f t="shared" si="24"/>
        <v>7</v>
      </c>
      <c r="H815" s="8">
        <f>VLOOKUP(C815,Products!$A$2:$F$20,6,TRUE)</f>
        <v>0.54999999999999982</v>
      </c>
      <c r="I815" s="8">
        <f t="shared" si="25"/>
        <v>1.0999999999999996</v>
      </c>
      <c r="J815" s="42">
        <f>VLOOKUP(B815,Invoices!A:I,9,TRUE)</f>
        <v>2020</v>
      </c>
    </row>
    <row r="816" spans="1:10" x14ac:dyDescent="0.15">
      <c r="A816" t="s">
        <v>4176</v>
      </c>
      <c r="B816" t="s">
        <v>263</v>
      </c>
      <c r="C816" t="s">
        <v>97</v>
      </c>
      <c r="D816" t="s">
        <v>74</v>
      </c>
      <c r="E816">
        <v>12</v>
      </c>
      <c r="F816" s="8">
        <f>VLOOKUP(C816,Products!$A$2:$E$20,5,TRUE)</f>
        <v>1.5</v>
      </c>
      <c r="G816" s="8">
        <f t="shared" si="24"/>
        <v>18</v>
      </c>
      <c r="H816" s="8">
        <f>VLOOKUP(C816,Products!$A$2:$F$20,6,TRUE)</f>
        <v>0.5</v>
      </c>
      <c r="I816" s="8">
        <f t="shared" si="25"/>
        <v>6</v>
      </c>
      <c r="J816" s="42">
        <f>VLOOKUP(B816,Invoices!A:I,9,TRUE)</f>
        <v>2020</v>
      </c>
    </row>
    <row r="817" spans="1:10" x14ac:dyDescent="0.15">
      <c r="A817" t="s">
        <v>4177</v>
      </c>
      <c r="B817" t="s">
        <v>263</v>
      </c>
      <c r="C817" t="s">
        <v>88</v>
      </c>
      <c r="D817" t="s">
        <v>85</v>
      </c>
      <c r="E817">
        <v>1</v>
      </c>
      <c r="F817" s="8">
        <f>VLOOKUP(C817,Products!$A$2:$E$20,5,TRUE)</f>
        <v>8.9499999999999993</v>
      </c>
      <c r="G817" s="8">
        <f t="shared" si="24"/>
        <v>8.9499999999999993</v>
      </c>
      <c r="H817" s="8">
        <f>VLOOKUP(C817,Products!$A$2:$F$20,6,TRUE)</f>
        <v>5.6999999999999993</v>
      </c>
      <c r="I817" s="8">
        <f t="shared" si="25"/>
        <v>5.6999999999999993</v>
      </c>
      <c r="J817" s="42">
        <f>VLOOKUP(B817,Invoices!A:I,9,TRUE)</f>
        <v>2020</v>
      </c>
    </row>
    <row r="818" spans="1:10" x14ac:dyDescent="0.15">
      <c r="A818" t="s">
        <v>4178</v>
      </c>
      <c r="B818" t="s">
        <v>263</v>
      </c>
      <c r="C818" t="s">
        <v>103</v>
      </c>
      <c r="D818" t="s">
        <v>77</v>
      </c>
      <c r="E818">
        <v>1</v>
      </c>
      <c r="F818" s="8">
        <f>VLOOKUP(C818,Products!$A$2:$E$20,5,TRUE)</f>
        <v>8.9499999999999993</v>
      </c>
      <c r="G818" s="8">
        <f t="shared" si="24"/>
        <v>8.9499999999999993</v>
      </c>
      <c r="H818" s="8">
        <f>VLOOKUP(C818,Products!$A$2:$F$20,6,TRUE)</f>
        <v>3.1999999999999993</v>
      </c>
      <c r="I818" s="8">
        <f t="shared" si="25"/>
        <v>3.1999999999999993</v>
      </c>
      <c r="J818" s="42">
        <f>VLOOKUP(B818,Invoices!A:I,9,TRUE)</f>
        <v>2020</v>
      </c>
    </row>
    <row r="819" spans="1:10" x14ac:dyDescent="0.15">
      <c r="A819" t="s">
        <v>4179</v>
      </c>
      <c r="B819" t="s">
        <v>263</v>
      </c>
      <c r="C819" t="s">
        <v>89</v>
      </c>
      <c r="D819" t="s">
        <v>80</v>
      </c>
      <c r="E819">
        <v>1</v>
      </c>
      <c r="F819" s="8">
        <f>VLOOKUP(C819,Products!$A$2:$E$20,5,TRUE)</f>
        <v>15.95</v>
      </c>
      <c r="G819" s="8">
        <f t="shared" si="24"/>
        <v>15.95</v>
      </c>
      <c r="H819" s="8">
        <f>VLOOKUP(C819,Products!$A$2:$F$20,6,TRUE)</f>
        <v>6</v>
      </c>
      <c r="I819" s="8">
        <f t="shared" si="25"/>
        <v>6</v>
      </c>
      <c r="J819" s="42">
        <f>VLOOKUP(B819,Invoices!A:I,9,TRUE)</f>
        <v>2020</v>
      </c>
    </row>
    <row r="820" spans="1:10" x14ac:dyDescent="0.15">
      <c r="A820" t="s">
        <v>4180</v>
      </c>
      <c r="B820" t="s">
        <v>263</v>
      </c>
      <c r="C820" t="s">
        <v>99</v>
      </c>
      <c r="D820" t="s">
        <v>84</v>
      </c>
      <c r="E820">
        <v>1</v>
      </c>
      <c r="F820" s="8">
        <f>VLOOKUP(C820,Products!$A$2:$E$20,5,TRUE)</f>
        <v>3.5</v>
      </c>
      <c r="G820" s="8">
        <f t="shared" si="24"/>
        <v>3.5</v>
      </c>
      <c r="H820" s="8">
        <f>VLOOKUP(C820,Products!$A$2:$F$20,6,TRUE)</f>
        <v>0.54999999999999982</v>
      </c>
      <c r="I820" s="8">
        <f t="shared" si="25"/>
        <v>0.54999999999999982</v>
      </c>
      <c r="J820" s="42">
        <f>VLOOKUP(B820,Invoices!A:I,9,TRUE)</f>
        <v>2020</v>
      </c>
    </row>
    <row r="821" spans="1:10" x14ac:dyDescent="0.15">
      <c r="A821" t="s">
        <v>4181</v>
      </c>
      <c r="B821" t="s">
        <v>263</v>
      </c>
      <c r="C821" t="s">
        <v>104</v>
      </c>
      <c r="D821" t="s">
        <v>71</v>
      </c>
      <c r="E821">
        <v>15</v>
      </c>
      <c r="F821" s="8">
        <f>VLOOKUP(C821,Products!$A$2:$E$20,5,TRUE)</f>
        <v>2.95</v>
      </c>
      <c r="G821" s="8">
        <f t="shared" si="24"/>
        <v>44.25</v>
      </c>
      <c r="H821" s="8">
        <f>VLOOKUP(C821,Products!$A$2:$F$20,6,TRUE)</f>
        <v>1.1500000000000001</v>
      </c>
      <c r="I821" s="8">
        <f t="shared" si="25"/>
        <v>17.250000000000004</v>
      </c>
      <c r="J821" s="42">
        <f>VLOOKUP(B821,Invoices!A:I,9,TRUE)</f>
        <v>2020</v>
      </c>
    </row>
    <row r="822" spans="1:10" x14ac:dyDescent="0.15">
      <c r="A822" t="s">
        <v>4182</v>
      </c>
      <c r="B822" t="s">
        <v>263</v>
      </c>
      <c r="C822" t="s">
        <v>105</v>
      </c>
      <c r="D822" t="s">
        <v>81</v>
      </c>
      <c r="E822">
        <v>1</v>
      </c>
      <c r="F822" s="8">
        <f>VLOOKUP(C822,Products!$A$2:$E$20,5,TRUE)</f>
        <v>8.9499999999999993</v>
      </c>
      <c r="G822" s="8">
        <f t="shared" si="24"/>
        <v>8.9499999999999993</v>
      </c>
      <c r="H822" s="8">
        <f>VLOOKUP(C822,Products!$A$2:$F$20,6,TRUE)</f>
        <v>3.1999999999999993</v>
      </c>
      <c r="I822" s="8">
        <f t="shared" si="25"/>
        <v>3.1999999999999993</v>
      </c>
      <c r="J822" s="42">
        <f>VLOOKUP(B822,Invoices!A:I,9,TRUE)</f>
        <v>2020</v>
      </c>
    </row>
    <row r="823" spans="1:10" x14ac:dyDescent="0.15">
      <c r="A823" t="s">
        <v>4183</v>
      </c>
      <c r="B823" t="s">
        <v>263</v>
      </c>
      <c r="C823" t="s">
        <v>87</v>
      </c>
      <c r="D823" t="s">
        <v>68</v>
      </c>
      <c r="E823">
        <v>2</v>
      </c>
      <c r="F823" s="8">
        <f>VLOOKUP(C823,Products!$A$2:$E$20,5,TRUE)</f>
        <v>19.95</v>
      </c>
      <c r="G823" s="8">
        <f t="shared" si="24"/>
        <v>39.9</v>
      </c>
      <c r="H823" s="8">
        <f>VLOOKUP(C823,Products!$A$2:$F$20,6,TRUE)</f>
        <v>7.4499999999999993</v>
      </c>
      <c r="I823" s="8">
        <f t="shared" si="25"/>
        <v>14.899999999999999</v>
      </c>
      <c r="J823" s="42">
        <f>VLOOKUP(B823,Invoices!A:I,9,TRUE)</f>
        <v>2020</v>
      </c>
    </row>
    <row r="824" spans="1:10" x14ac:dyDescent="0.15">
      <c r="A824" t="s">
        <v>4184</v>
      </c>
      <c r="B824" t="s">
        <v>263</v>
      </c>
      <c r="C824" t="s">
        <v>91</v>
      </c>
      <c r="D824" t="s">
        <v>70</v>
      </c>
      <c r="E824">
        <v>20</v>
      </c>
      <c r="F824" s="8">
        <f>VLOOKUP(C824,Products!$A$2:$E$20,5,TRUE)</f>
        <v>49.95</v>
      </c>
      <c r="G824" s="8">
        <f t="shared" si="24"/>
        <v>999</v>
      </c>
      <c r="H824" s="8">
        <f>VLOOKUP(C824,Products!$A$2:$F$20,6,TRUE)</f>
        <v>21.200000000000003</v>
      </c>
      <c r="I824" s="8">
        <f t="shared" si="25"/>
        <v>424.00000000000006</v>
      </c>
      <c r="J824" s="42">
        <f>VLOOKUP(B824,Invoices!A:I,9,TRUE)</f>
        <v>2020</v>
      </c>
    </row>
    <row r="825" spans="1:10" x14ac:dyDescent="0.15">
      <c r="A825" t="s">
        <v>4185</v>
      </c>
      <c r="B825" t="s">
        <v>263</v>
      </c>
      <c r="C825" t="s">
        <v>90</v>
      </c>
      <c r="D825" t="s">
        <v>72</v>
      </c>
      <c r="E825">
        <v>1</v>
      </c>
      <c r="F825" s="8">
        <f>VLOOKUP(C825,Products!$A$2:$E$20,5,TRUE)</f>
        <v>8.9499999999999993</v>
      </c>
      <c r="G825" s="8">
        <f t="shared" si="24"/>
        <v>8.9499999999999993</v>
      </c>
      <c r="H825" s="8">
        <f>VLOOKUP(C825,Products!$A$2:$F$20,6,TRUE)</f>
        <v>5.6999999999999993</v>
      </c>
      <c r="I825" s="8">
        <f t="shared" si="25"/>
        <v>5.6999999999999993</v>
      </c>
      <c r="J825" s="42">
        <f>VLOOKUP(B825,Invoices!A:I,9,TRUE)</f>
        <v>2020</v>
      </c>
    </row>
    <row r="826" spans="1:10" x14ac:dyDescent="0.15">
      <c r="A826" t="s">
        <v>4186</v>
      </c>
      <c r="B826" t="s">
        <v>263</v>
      </c>
      <c r="C826" t="s">
        <v>101</v>
      </c>
      <c r="D826" t="s">
        <v>69</v>
      </c>
      <c r="E826">
        <v>7</v>
      </c>
      <c r="F826" s="8">
        <f>VLOOKUP(C826,Products!$A$2:$E$20,5,TRUE)</f>
        <v>129.94999999999999</v>
      </c>
      <c r="G826" s="8">
        <f t="shared" si="24"/>
        <v>909.64999999999986</v>
      </c>
      <c r="H826" s="8">
        <f>VLOOKUP(C826,Products!$A$2:$F$20,6,TRUE)</f>
        <v>40.449999999999989</v>
      </c>
      <c r="I826" s="8">
        <f t="shared" si="25"/>
        <v>283.14999999999992</v>
      </c>
      <c r="J826" s="42">
        <f>VLOOKUP(B826,Invoices!A:I,9,TRUE)</f>
        <v>2020</v>
      </c>
    </row>
    <row r="827" spans="1:10" x14ac:dyDescent="0.15">
      <c r="A827" t="s">
        <v>4187</v>
      </c>
      <c r="B827" t="s">
        <v>264</v>
      </c>
      <c r="C827" t="s">
        <v>88</v>
      </c>
      <c r="D827" t="s">
        <v>85</v>
      </c>
      <c r="E827">
        <v>100</v>
      </c>
      <c r="F827" s="8">
        <f>VLOOKUP(C827,Products!$A$2:$E$20,5,TRUE)</f>
        <v>8.9499999999999993</v>
      </c>
      <c r="G827" s="8">
        <f t="shared" si="24"/>
        <v>894.99999999999989</v>
      </c>
      <c r="H827" s="8">
        <f>VLOOKUP(C827,Products!$A$2:$F$20,6,TRUE)</f>
        <v>5.6999999999999993</v>
      </c>
      <c r="I827" s="8">
        <f t="shared" si="25"/>
        <v>569.99999999999989</v>
      </c>
      <c r="J827" s="42">
        <f>VLOOKUP(B827,Invoices!A:I,9,TRUE)</f>
        <v>2020</v>
      </c>
    </row>
    <row r="828" spans="1:10" x14ac:dyDescent="0.15">
      <c r="A828" t="s">
        <v>4188</v>
      </c>
      <c r="B828" t="s">
        <v>264</v>
      </c>
      <c r="C828" t="s">
        <v>105</v>
      </c>
      <c r="D828" t="s">
        <v>81</v>
      </c>
      <c r="E828">
        <v>5</v>
      </c>
      <c r="F828" s="8">
        <f>VLOOKUP(C828,Products!$A$2:$E$20,5,TRUE)</f>
        <v>8.9499999999999993</v>
      </c>
      <c r="G828" s="8">
        <f t="shared" si="24"/>
        <v>44.75</v>
      </c>
      <c r="H828" s="8">
        <f>VLOOKUP(C828,Products!$A$2:$F$20,6,TRUE)</f>
        <v>3.1999999999999993</v>
      </c>
      <c r="I828" s="8">
        <f t="shared" si="25"/>
        <v>15.999999999999996</v>
      </c>
      <c r="J828" s="42">
        <f>VLOOKUP(B828,Invoices!A:I,9,TRUE)</f>
        <v>2020</v>
      </c>
    </row>
    <row r="829" spans="1:10" x14ac:dyDescent="0.15">
      <c r="A829" t="s">
        <v>4189</v>
      </c>
      <c r="B829" t="s">
        <v>264</v>
      </c>
      <c r="C829" t="s">
        <v>102</v>
      </c>
      <c r="D829" t="s">
        <v>83</v>
      </c>
      <c r="E829">
        <v>1</v>
      </c>
      <c r="F829" s="8">
        <f>VLOOKUP(C829,Products!$A$2:$E$20,5,TRUE)</f>
        <v>29.95</v>
      </c>
      <c r="G829" s="8">
        <f t="shared" si="24"/>
        <v>29.95</v>
      </c>
      <c r="H829" s="8">
        <f>VLOOKUP(C829,Products!$A$2:$F$20,6,TRUE)</f>
        <v>15</v>
      </c>
      <c r="I829" s="8">
        <f t="shared" si="25"/>
        <v>15</v>
      </c>
      <c r="J829" s="42">
        <f>VLOOKUP(B829,Invoices!A:I,9,TRUE)</f>
        <v>2020</v>
      </c>
    </row>
    <row r="830" spans="1:10" x14ac:dyDescent="0.15">
      <c r="A830" t="s">
        <v>4190</v>
      </c>
      <c r="B830" t="s">
        <v>264</v>
      </c>
      <c r="C830" t="s">
        <v>87</v>
      </c>
      <c r="D830" t="s">
        <v>68</v>
      </c>
      <c r="E830">
        <v>7</v>
      </c>
      <c r="F830" s="8">
        <f>VLOOKUP(C830,Products!$A$2:$E$20,5,TRUE)</f>
        <v>19.95</v>
      </c>
      <c r="G830" s="8">
        <f t="shared" si="24"/>
        <v>139.65</v>
      </c>
      <c r="H830" s="8">
        <f>VLOOKUP(C830,Products!$A$2:$F$20,6,TRUE)</f>
        <v>7.4499999999999993</v>
      </c>
      <c r="I830" s="8">
        <f t="shared" si="25"/>
        <v>52.149999999999991</v>
      </c>
      <c r="J830" s="42">
        <f>VLOOKUP(B830,Invoices!A:I,9,TRUE)</f>
        <v>2020</v>
      </c>
    </row>
    <row r="831" spans="1:10" x14ac:dyDescent="0.15">
      <c r="A831" t="s">
        <v>4191</v>
      </c>
      <c r="B831" t="s">
        <v>264</v>
      </c>
      <c r="C831" t="s">
        <v>91</v>
      </c>
      <c r="D831" t="s">
        <v>70</v>
      </c>
      <c r="E831">
        <v>4</v>
      </c>
      <c r="F831" s="8">
        <f>VLOOKUP(C831,Products!$A$2:$E$20,5,TRUE)</f>
        <v>49.95</v>
      </c>
      <c r="G831" s="8">
        <f t="shared" si="24"/>
        <v>199.8</v>
      </c>
      <c r="H831" s="8">
        <f>VLOOKUP(C831,Products!$A$2:$F$20,6,TRUE)</f>
        <v>21.200000000000003</v>
      </c>
      <c r="I831" s="8">
        <f t="shared" si="25"/>
        <v>84.800000000000011</v>
      </c>
      <c r="J831" s="42">
        <f>VLOOKUP(B831,Invoices!A:I,9,TRUE)</f>
        <v>2020</v>
      </c>
    </row>
    <row r="832" spans="1:10" x14ac:dyDescent="0.15">
      <c r="A832" t="s">
        <v>4192</v>
      </c>
      <c r="B832" t="s">
        <v>264</v>
      </c>
      <c r="C832" t="s">
        <v>92</v>
      </c>
      <c r="D832" t="s">
        <v>82</v>
      </c>
      <c r="E832">
        <v>12</v>
      </c>
      <c r="F832" s="8">
        <f>VLOOKUP(C832,Products!$A$2:$E$20,5,TRUE)</f>
        <v>19.95</v>
      </c>
      <c r="G832" s="8">
        <f t="shared" si="24"/>
        <v>239.39999999999998</v>
      </c>
      <c r="H832" s="8">
        <f>VLOOKUP(C832,Products!$A$2:$F$20,6,TRUE)</f>
        <v>7.4499999999999993</v>
      </c>
      <c r="I832" s="8">
        <f t="shared" si="25"/>
        <v>89.399999999999991</v>
      </c>
      <c r="J832" s="42">
        <f>VLOOKUP(B832,Invoices!A:I,9,TRUE)</f>
        <v>2020</v>
      </c>
    </row>
    <row r="833" spans="1:10" x14ac:dyDescent="0.15">
      <c r="A833" t="s">
        <v>4193</v>
      </c>
      <c r="B833" t="s">
        <v>264</v>
      </c>
      <c r="C833" t="s">
        <v>103</v>
      </c>
      <c r="D833" t="s">
        <v>77</v>
      </c>
      <c r="E833">
        <v>3</v>
      </c>
      <c r="F833" s="8">
        <f>VLOOKUP(C833,Products!$A$2:$E$20,5,TRUE)</f>
        <v>8.9499999999999993</v>
      </c>
      <c r="G833" s="8">
        <f t="shared" si="24"/>
        <v>26.849999999999998</v>
      </c>
      <c r="H833" s="8">
        <f>VLOOKUP(C833,Products!$A$2:$F$20,6,TRUE)</f>
        <v>3.1999999999999993</v>
      </c>
      <c r="I833" s="8">
        <f t="shared" si="25"/>
        <v>9.5999999999999979</v>
      </c>
      <c r="J833" s="42">
        <f>VLOOKUP(B833,Invoices!A:I,9,TRUE)</f>
        <v>2020</v>
      </c>
    </row>
    <row r="834" spans="1:10" x14ac:dyDescent="0.15">
      <c r="A834" t="s">
        <v>4194</v>
      </c>
      <c r="B834" t="s">
        <v>264</v>
      </c>
      <c r="C834" t="s">
        <v>98</v>
      </c>
      <c r="D834" t="s">
        <v>79</v>
      </c>
      <c r="E834">
        <v>1</v>
      </c>
      <c r="F834" s="8">
        <f>VLOOKUP(C834,Products!$A$2:$E$20,5,TRUE)</f>
        <v>14.95</v>
      </c>
      <c r="G834" s="8">
        <f t="shared" si="24"/>
        <v>14.95</v>
      </c>
      <c r="H834" s="8">
        <f>VLOOKUP(C834,Products!$A$2:$F$20,6,TRUE)</f>
        <v>3.0499999999999989</v>
      </c>
      <c r="I834" s="8">
        <f t="shared" si="25"/>
        <v>3.0499999999999989</v>
      </c>
      <c r="J834" s="42">
        <f>VLOOKUP(B834,Invoices!A:I,9,TRUE)</f>
        <v>2020</v>
      </c>
    </row>
    <row r="835" spans="1:10" x14ac:dyDescent="0.15">
      <c r="A835" t="s">
        <v>4195</v>
      </c>
      <c r="B835" t="s">
        <v>264</v>
      </c>
      <c r="C835" t="s">
        <v>96</v>
      </c>
      <c r="D835" t="s">
        <v>75</v>
      </c>
      <c r="E835">
        <v>1</v>
      </c>
      <c r="F835" s="8">
        <f>VLOOKUP(C835,Products!$A$2:$E$20,5,TRUE)</f>
        <v>79.95</v>
      </c>
      <c r="G835" s="8">
        <f t="shared" ref="G835:G898" si="26">F835*E835</f>
        <v>79.95</v>
      </c>
      <c r="H835" s="8">
        <f>VLOOKUP(C835,Products!$A$2:$F$20,6,TRUE)</f>
        <v>27.950000000000003</v>
      </c>
      <c r="I835" s="8">
        <f t="shared" ref="I835:I898" si="27">H835*E835</f>
        <v>27.950000000000003</v>
      </c>
      <c r="J835" s="42">
        <f>VLOOKUP(B835,Invoices!A:I,9,TRUE)</f>
        <v>2020</v>
      </c>
    </row>
    <row r="836" spans="1:10" x14ac:dyDescent="0.15">
      <c r="A836" t="s">
        <v>4196</v>
      </c>
      <c r="B836" t="s">
        <v>264</v>
      </c>
      <c r="C836" t="s">
        <v>95</v>
      </c>
      <c r="D836" t="s">
        <v>73</v>
      </c>
      <c r="E836">
        <v>1</v>
      </c>
      <c r="F836" s="8">
        <f>VLOOKUP(C836,Products!$A$2:$E$20,5,TRUE)</f>
        <v>12.95</v>
      </c>
      <c r="G836" s="8">
        <f t="shared" si="26"/>
        <v>12.95</v>
      </c>
      <c r="H836" s="8">
        <f>VLOOKUP(C836,Products!$A$2:$F$20,6,TRUE)</f>
        <v>4.1999999999999993</v>
      </c>
      <c r="I836" s="8">
        <f t="shared" si="27"/>
        <v>4.1999999999999993</v>
      </c>
      <c r="J836" s="42">
        <f>VLOOKUP(B836,Invoices!A:I,9,TRUE)</f>
        <v>2020</v>
      </c>
    </row>
    <row r="837" spans="1:10" x14ac:dyDescent="0.15">
      <c r="A837" t="s">
        <v>4197</v>
      </c>
      <c r="B837" t="s">
        <v>264</v>
      </c>
      <c r="C837" t="s">
        <v>99</v>
      </c>
      <c r="D837" t="s">
        <v>84</v>
      </c>
      <c r="E837">
        <v>4</v>
      </c>
      <c r="F837" s="8">
        <f>VLOOKUP(C837,Products!$A$2:$E$20,5,TRUE)</f>
        <v>3.5</v>
      </c>
      <c r="G837" s="8">
        <f t="shared" si="26"/>
        <v>14</v>
      </c>
      <c r="H837" s="8">
        <f>VLOOKUP(C837,Products!$A$2:$F$20,6,TRUE)</f>
        <v>0.54999999999999982</v>
      </c>
      <c r="I837" s="8">
        <f t="shared" si="27"/>
        <v>2.1999999999999993</v>
      </c>
      <c r="J837" s="42">
        <f>VLOOKUP(B837,Invoices!A:I,9,TRUE)</f>
        <v>2020</v>
      </c>
    </row>
    <row r="838" spans="1:10" x14ac:dyDescent="0.15">
      <c r="A838" t="s">
        <v>4198</v>
      </c>
      <c r="B838" t="s">
        <v>265</v>
      </c>
      <c r="C838" t="s">
        <v>103</v>
      </c>
      <c r="D838" t="s">
        <v>77</v>
      </c>
      <c r="E838">
        <v>1</v>
      </c>
      <c r="F838" s="8">
        <f>VLOOKUP(C838,Products!$A$2:$E$20,5,TRUE)</f>
        <v>8.9499999999999993</v>
      </c>
      <c r="G838" s="8">
        <f t="shared" si="26"/>
        <v>8.9499999999999993</v>
      </c>
      <c r="H838" s="8">
        <f>VLOOKUP(C838,Products!$A$2:$F$20,6,TRUE)</f>
        <v>3.1999999999999993</v>
      </c>
      <c r="I838" s="8">
        <f t="shared" si="27"/>
        <v>3.1999999999999993</v>
      </c>
      <c r="J838" s="42">
        <f>VLOOKUP(B838,Invoices!A:I,9,TRUE)</f>
        <v>2020</v>
      </c>
    </row>
    <row r="839" spans="1:10" x14ac:dyDescent="0.15">
      <c r="A839" t="s">
        <v>4199</v>
      </c>
      <c r="B839" t="s">
        <v>265</v>
      </c>
      <c r="C839" t="s">
        <v>94</v>
      </c>
      <c r="D839" t="s">
        <v>86</v>
      </c>
      <c r="E839">
        <v>1</v>
      </c>
      <c r="F839" s="8">
        <f>VLOOKUP(C839,Products!$A$2:$E$20,5,TRUE)</f>
        <v>3.5</v>
      </c>
      <c r="G839" s="8">
        <f t="shared" si="26"/>
        <v>3.5</v>
      </c>
      <c r="H839" s="8">
        <f>VLOOKUP(C839,Products!$A$2:$F$20,6,TRUE)</f>
        <v>0.54999999999999982</v>
      </c>
      <c r="I839" s="8">
        <f t="shared" si="27"/>
        <v>0.54999999999999982</v>
      </c>
      <c r="J839" s="42">
        <f>VLOOKUP(B839,Invoices!A:I,9,TRUE)</f>
        <v>2020</v>
      </c>
    </row>
    <row r="840" spans="1:10" x14ac:dyDescent="0.15">
      <c r="A840" t="s">
        <v>4200</v>
      </c>
      <c r="B840" t="s">
        <v>266</v>
      </c>
      <c r="C840" t="s">
        <v>97</v>
      </c>
      <c r="D840" t="s">
        <v>74</v>
      </c>
      <c r="E840">
        <v>50</v>
      </c>
      <c r="F840" s="8">
        <f>VLOOKUP(C840,Products!$A$2:$E$20,5,TRUE)</f>
        <v>1.5</v>
      </c>
      <c r="G840" s="8">
        <f t="shared" si="26"/>
        <v>75</v>
      </c>
      <c r="H840" s="8">
        <f>VLOOKUP(C840,Products!$A$2:$F$20,6,TRUE)</f>
        <v>0.5</v>
      </c>
      <c r="I840" s="8">
        <f t="shared" si="27"/>
        <v>25</v>
      </c>
      <c r="J840" s="42">
        <f>VLOOKUP(B840,Invoices!A:I,9,TRUE)</f>
        <v>2020</v>
      </c>
    </row>
    <row r="841" spans="1:10" x14ac:dyDescent="0.15">
      <c r="A841" t="s">
        <v>4201</v>
      </c>
      <c r="B841" t="s">
        <v>267</v>
      </c>
      <c r="C841" t="s">
        <v>89</v>
      </c>
      <c r="D841" t="s">
        <v>80</v>
      </c>
      <c r="E841">
        <v>5</v>
      </c>
      <c r="F841" s="8">
        <f>VLOOKUP(C841,Products!$A$2:$E$20,5,TRUE)</f>
        <v>15.95</v>
      </c>
      <c r="G841" s="8">
        <f t="shared" si="26"/>
        <v>79.75</v>
      </c>
      <c r="H841" s="8">
        <f>VLOOKUP(C841,Products!$A$2:$F$20,6,TRUE)</f>
        <v>6</v>
      </c>
      <c r="I841" s="8">
        <f t="shared" si="27"/>
        <v>30</v>
      </c>
      <c r="J841" s="42">
        <f>VLOOKUP(B841,Invoices!A:I,9,TRUE)</f>
        <v>2020</v>
      </c>
    </row>
    <row r="842" spans="1:10" x14ac:dyDescent="0.15">
      <c r="A842" t="s">
        <v>4202</v>
      </c>
      <c r="B842" t="s">
        <v>268</v>
      </c>
      <c r="C842" t="s">
        <v>95</v>
      </c>
      <c r="D842" t="s">
        <v>73</v>
      </c>
      <c r="E842">
        <v>6</v>
      </c>
      <c r="F842" s="8">
        <f>VLOOKUP(C842,Products!$A$2:$E$20,5,TRUE)</f>
        <v>12.95</v>
      </c>
      <c r="G842" s="8">
        <f t="shared" si="26"/>
        <v>77.699999999999989</v>
      </c>
      <c r="H842" s="8">
        <f>VLOOKUP(C842,Products!$A$2:$F$20,6,TRUE)</f>
        <v>4.1999999999999993</v>
      </c>
      <c r="I842" s="8">
        <f t="shared" si="27"/>
        <v>25.199999999999996</v>
      </c>
      <c r="J842" s="42">
        <f>VLOOKUP(B842,Invoices!A:I,9,TRUE)</f>
        <v>2020</v>
      </c>
    </row>
    <row r="843" spans="1:10" x14ac:dyDescent="0.15">
      <c r="A843" t="s">
        <v>4203</v>
      </c>
      <c r="B843" t="s">
        <v>268</v>
      </c>
      <c r="C843" t="s">
        <v>90</v>
      </c>
      <c r="D843" t="s">
        <v>72</v>
      </c>
      <c r="E843">
        <v>4</v>
      </c>
      <c r="F843" s="8">
        <f>VLOOKUP(C843,Products!$A$2:$E$20,5,TRUE)</f>
        <v>8.9499999999999993</v>
      </c>
      <c r="G843" s="8">
        <f t="shared" si="26"/>
        <v>35.799999999999997</v>
      </c>
      <c r="H843" s="8">
        <f>VLOOKUP(C843,Products!$A$2:$F$20,6,TRUE)</f>
        <v>5.6999999999999993</v>
      </c>
      <c r="I843" s="8">
        <f t="shared" si="27"/>
        <v>22.799999999999997</v>
      </c>
      <c r="J843" s="42">
        <f>VLOOKUP(B843,Invoices!A:I,9,TRUE)</f>
        <v>2020</v>
      </c>
    </row>
    <row r="844" spans="1:10" x14ac:dyDescent="0.15">
      <c r="A844" t="s">
        <v>4204</v>
      </c>
      <c r="B844" t="s">
        <v>268</v>
      </c>
      <c r="C844" t="s">
        <v>99</v>
      </c>
      <c r="D844" t="s">
        <v>84</v>
      </c>
      <c r="E844">
        <v>10</v>
      </c>
      <c r="F844" s="8">
        <f>VLOOKUP(C844,Products!$A$2:$E$20,5,TRUE)</f>
        <v>3.5</v>
      </c>
      <c r="G844" s="8">
        <f t="shared" si="26"/>
        <v>35</v>
      </c>
      <c r="H844" s="8">
        <f>VLOOKUP(C844,Products!$A$2:$F$20,6,TRUE)</f>
        <v>0.54999999999999982</v>
      </c>
      <c r="I844" s="8">
        <f t="shared" si="27"/>
        <v>5.4999999999999982</v>
      </c>
      <c r="J844" s="42">
        <f>VLOOKUP(B844,Invoices!A:I,9,TRUE)</f>
        <v>2020</v>
      </c>
    </row>
    <row r="845" spans="1:10" x14ac:dyDescent="0.15">
      <c r="A845" t="s">
        <v>4205</v>
      </c>
      <c r="B845" t="s">
        <v>268</v>
      </c>
      <c r="C845" t="s">
        <v>93</v>
      </c>
      <c r="D845" t="s">
        <v>76</v>
      </c>
      <c r="E845">
        <v>2</v>
      </c>
      <c r="F845" s="8">
        <f>VLOOKUP(C845,Products!$A$2:$E$20,5,TRUE)</f>
        <v>9.9499999999999993</v>
      </c>
      <c r="G845" s="8">
        <f t="shared" si="26"/>
        <v>19.899999999999999</v>
      </c>
      <c r="H845" s="8">
        <f>VLOOKUP(C845,Products!$A$2:$F$20,6,TRUE)</f>
        <v>1.9499999999999993</v>
      </c>
      <c r="I845" s="8">
        <f t="shared" si="27"/>
        <v>3.8999999999999986</v>
      </c>
      <c r="J845" s="42">
        <f>VLOOKUP(B845,Invoices!A:I,9,TRUE)</f>
        <v>2020</v>
      </c>
    </row>
    <row r="846" spans="1:10" x14ac:dyDescent="0.15">
      <c r="A846" t="s">
        <v>4206</v>
      </c>
      <c r="B846" t="s">
        <v>268</v>
      </c>
      <c r="C846" t="s">
        <v>101</v>
      </c>
      <c r="D846" t="s">
        <v>69</v>
      </c>
      <c r="E846">
        <v>1</v>
      </c>
      <c r="F846" s="8">
        <f>VLOOKUP(C846,Products!$A$2:$E$20,5,TRUE)</f>
        <v>129.94999999999999</v>
      </c>
      <c r="G846" s="8">
        <f t="shared" si="26"/>
        <v>129.94999999999999</v>
      </c>
      <c r="H846" s="8">
        <f>VLOOKUP(C846,Products!$A$2:$F$20,6,TRUE)</f>
        <v>40.449999999999989</v>
      </c>
      <c r="I846" s="8">
        <f t="shared" si="27"/>
        <v>40.449999999999989</v>
      </c>
      <c r="J846" s="42">
        <f>VLOOKUP(B846,Invoices!A:I,9,TRUE)</f>
        <v>2020</v>
      </c>
    </row>
    <row r="847" spans="1:10" x14ac:dyDescent="0.15">
      <c r="A847" t="s">
        <v>4207</v>
      </c>
      <c r="B847" t="s">
        <v>268</v>
      </c>
      <c r="C847" t="s">
        <v>96</v>
      </c>
      <c r="D847" t="s">
        <v>75</v>
      </c>
      <c r="E847">
        <v>1</v>
      </c>
      <c r="F847" s="8">
        <f>VLOOKUP(C847,Products!$A$2:$E$20,5,TRUE)</f>
        <v>79.95</v>
      </c>
      <c r="G847" s="8">
        <f t="shared" si="26"/>
        <v>79.95</v>
      </c>
      <c r="H847" s="8">
        <f>VLOOKUP(C847,Products!$A$2:$F$20,6,TRUE)</f>
        <v>27.950000000000003</v>
      </c>
      <c r="I847" s="8">
        <f t="shared" si="27"/>
        <v>27.950000000000003</v>
      </c>
      <c r="J847" s="42">
        <f>VLOOKUP(B847,Invoices!A:I,9,TRUE)</f>
        <v>2020</v>
      </c>
    </row>
    <row r="848" spans="1:10" x14ac:dyDescent="0.15">
      <c r="A848" t="s">
        <v>4208</v>
      </c>
      <c r="B848" t="s">
        <v>268</v>
      </c>
      <c r="C848" t="s">
        <v>103</v>
      </c>
      <c r="D848" t="s">
        <v>77</v>
      </c>
      <c r="E848">
        <v>1</v>
      </c>
      <c r="F848" s="8">
        <f>VLOOKUP(C848,Products!$A$2:$E$20,5,TRUE)</f>
        <v>8.9499999999999993</v>
      </c>
      <c r="G848" s="8">
        <f t="shared" si="26"/>
        <v>8.9499999999999993</v>
      </c>
      <c r="H848" s="8">
        <f>VLOOKUP(C848,Products!$A$2:$F$20,6,TRUE)</f>
        <v>3.1999999999999993</v>
      </c>
      <c r="I848" s="8">
        <f t="shared" si="27"/>
        <v>3.1999999999999993</v>
      </c>
      <c r="J848" s="42">
        <f>VLOOKUP(B848,Invoices!A:I,9,TRUE)</f>
        <v>2020</v>
      </c>
    </row>
    <row r="849" spans="1:10" x14ac:dyDescent="0.15">
      <c r="A849" t="s">
        <v>4209</v>
      </c>
      <c r="B849" t="s">
        <v>268</v>
      </c>
      <c r="C849" t="s">
        <v>94</v>
      </c>
      <c r="D849" t="s">
        <v>86</v>
      </c>
      <c r="E849">
        <v>6</v>
      </c>
      <c r="F849" s="8">
        <f>VLOOKUP(C849,Products!$A$2:$E$20,5,TRUE)</f>
        <v>3.5</v>
      </c>
      <c r="G849" s="8">
        <f t="shared" si="26"/>
        <v>21</v>
      </c>
      <c r="H849" s="8">
        <f>VLOOKUP(C849,Products!$A$2:$F$20,6,TRUE)</f>
        <v>0.54999999999999982</v>
      </c>
      <c r="I849" s="8">
        <f t="shared" si="27"/>
        <v>3.2999999999999989</v>
      </c>
      <c r="J849" s="42">
        <f>VLOOKUP(B849,Invoices!A:I,9,TRUE)</f>
        <v>2020</v>
      </c>
    </row>
    <row r="850" spans="1:10" x14ac:dyDescent="0.15">
      <c r="A850" t="s">
        <v>4210</v>
      </c>
      <c r="B850" t="s">
        <v>268</v>
      </c>
      <c r="C850" t="s">
        <v>97</v>
      </c>
      <c r="D850" t="s">
        <v>74</v>
      </c>
      <c r="E850">
        <v>5</v>
      </c>
      <c r="F850" s="8">
        <f>VLOOKUP(C850,Products!$A$2:$E$20,5,TRUE)</f>
        <v>1.5</v>
      </c>
      <c r="G850" s="8">
        <f t="shared" si="26"/>
        <v>7.5</v>
      </c>
      <c r="H850" s="8">
        <f>VLOOKUP(C850,Products!$A$2:$F$20,6,TRUE)</f>
        <v>0.5</v>
      </c>
      <c r="I850" s="8">
        <f t="shared" si="27"/>
        <v>2.5</v>
      </c>
      <c r="J850" s="42">
        <f>VLOOKUP(B850,Invoices!A:I,9,TRUE)</f>
        <v>2020</v>
      </c>
    </row>
    <row r="851" spans="1:10" x14ac:dyDescent="0.15">
      <c r="A851" t="s">
        <v>4211</v>
      </c>
      <c r="B851" t="s">
        <v>268</v>
      </c>
      <c r="C851" t="s">
        <v>89</v>
      </c>
      <c r="D851" t="s">
        <v>80</v>
      </c>
      <c r="E851">
        <v>8</v>
      </c>
      <c r="F851" s="8">
        <f>VLOOKUP(C851,Products!$A$2:$E$20,5,TRUE)</f>
        <v>15.95</v>
      </c>
      <c r="G851" s="8">
        <f t="shared" si="26"/>
        <v>127.6</v>
      </c>
      <c r="H851" s="8">
        <f>VLOOKUP(C851,Products!$A$2:$F$20,6,TRUE)</f>
        <v>6</v>
      </c>
      <c r="I851" s="8">
        <f t="shared" si="27"/>
        <v>48</v>
      </c>
      <c r="J851" s="42">
        <f>VLOOKUP(B851,Invoices!A:I,9,TRUE)</f>
        <v>2020</v>
      </c>
    </row>
    <row r="852" spans="1:10" x14ac:dyDescent="0.15">
      <c r="A852" t="s">
        <v>4212</v>
      </c>
      <c r="B852" t="s">
        <v>268</v>
      </c>
      <c r="C852" t="s">
        <v>91</v>
      </c>
      <c r="D852" t="s">
        <v>70</v>
      </c>
      <c r="E852">
        <v>2</v>
      </c>
      <c r="F852" s="8">
        <f>VLOOKUP(C852,Products!$A$2:$E$20,5,TRUE)</f>
        <v>49.95</v>
      </c>
      <c r="G852" s="8">
        <f t="shared" si="26"/>
        <v>99.9</v>
      </c>
      <c r="H852" s="8">
        <f>VLOOKUP(C852,Products!$A$2:$F$20,6,TRUE)</f>
        <v>21.200000000000003</v>
      </c>
      <c r="I852" s="8">
        <f t="shared" si="27"/>
        <v>42.400000000000006</v>
      </c>
      <c r="J852" s="42">
        <f>VLOOKUP(B852,Invoices!A:I,9,TRUE)</f>
        <v>2020</v>
      </c>
    </row>
    <row r="853" spans="1:10" x14ac:dyDescent="0.15">
      <c r="A853" t="s">
        <v>4213</v>
      </c>
      <c r="B853" t="s">
        <v>268</v>
      </c>
      <c r="C853" t="s">
        <v>102</v>
      </c>
      <c r="D853" t="s">
        <v>83</v>
      </c>
      <c r="E853">
        <v>8</v>
      </c>
      <c r="F853" s="8">
        <f>VLOOKUP(C853,Products!$A$2:$E$20,5,TRUE)</f>
        <v>29.95</v>
      </c>
      <c r="G853" s="8">
        <f t="shared" si="26"/>
        <v>239.6</v>
      </c>
      <c r="H853" s="8">
        <f>VLOOKUP(C853,Products!$A$2:$F$20,6,TRUE)</f>
        <v>15</v>
      </c>
      <c r="I853" s="8">
        <f t="shared" si="27"/>
        <v>120</v>
      </c>
      <c r="J853" s="42">
        <f>VLOOKUP(B853,Invoices!A:I,9,TRUE)</f>
        <v>2020</v>
      </c>
    </row>
    <row r="854" spans="1:10" x14ac:dyDescent="0.15">
      <c r="A854" t="s">
        <v>4214</v>
      </c>
      <c r="B854" t="s">
        <v>268</v>
      </c>
      <c r="C854" t="s">
        <v>104</v>
      </c>
      <c r="D854" t="s">
        <v>71</v>
      </c>
      <c r="E854">
        <v>5</v>
      </c>
      <c r="F854" s="8">
        <f>VLOOKUP(C854,Products!$A$2:$E$20,5,TRUE)</f>
        <v>2.95</v>
      </c>
      <c r="G854" s="8">
        <f t="shared" si="26"/>
        <v>14.75</v>
      </c>
      <c r="H854" s="8">
        <f>VLOOKUP(C854,Products!$A$2:$F$20,6,TRUE)</f>
        <v>1.1500000000000001</v>
      </c>
      <c r="I854" s="8">
        <f t="shared" si="27"/>
        <v>5.7500000000000009</v>
      </c>
      <c r="J854" s="42">
        <f>VLOOKUP(B854,Invoices!A:I,9,TRUE)</f>
        <v>2020</v>
      </c>
    </row>
    <row r="855" spans="1:10" x14ac:dyDescent="0.15">
      <c r="A855" t="s">
        <v>4215</v>
      </c>
      <c r="B855" t="s">
        <v>268</v>
      </c>
      <c r="C855" t="s">
        <v>105</v>
      </c>
      <c r="D855" t="s">
        <v>81</v>
      </c>
      <c r="E855">
        <v>2</v>
      </c>
      <c r="F855" s="8">
        <f>VLOOKUP(C855,Products!$A$2:$E$20,5,TRUE)</f>
        <v>8.9499999999999993</v>
      </c>
      <c r="G855" s="8">
        <f t="shared" si="26"/>
        <v>17.899999999999999</v>
      </c>
      <c r="H855" s="8">
        <f>VLOOKUP(C855,Products!$A$2:$F$20,6,TRUE)</f>
        <v>3.1999999999999993</v>
      </c>
      <c r="I855" s="8">
        <f t="shared" si="27"/>
        <v>6.3999999999999986</v>
      </c>
      <c r="J855" s="42">
        <f>VLOOKUP(B855,Invoices!A:I,9,TRUE)</f>
        <v>2020</v>
      </c>
    </row>
    <row r="856" spans="1:10" x14ac:dyDescent="0.15">
      <c r="A856" t="s">
        <v>4216</v>
      </c>
      <c r="B856" t="s">
        <v>268</v>
      </c>
      <c r="C856" t="s">
        <v>87</v>
      </c>
      <c r="D856" t="s">
        <v>68</v>
      </c>
      <c r="E856">
        <v>1</v>
      </c>
      <c r="F856" s="8">
        <f>VLOOKUP(C856,Products!$A$2:$E$20,5,TRUE)</f>
        <v>19.95</v>
      </c>
      <c r="G856" s="8">
        <f t="shared" si="26"/>
        <v>19.95</v>
      </c>
      <c r="H856" s="8">
        <f>VLOOKUP(C856,Products!$A$2:$F$20,6,TRUE)</f>
        <v>7.4499999999999993</v>
      </c>
      <c r="I856" s="8">
        <f t="shared" si="27"/>
        <v>7.4499999999999993</v>
      </c>
      <c r="J856" s="42">
        <f>VLOOKUP(B856,Invoices!A:I,9,TRUE)</f>
        <v>2020</v>
      </c>
    </row>
    <row r="857" spans="1:10" x14ac:dyDescent="0.15">
      <c r="A857" t="s">
        <v>4217</v>
      </c>
      <c r="B857" t="s">
        <v>268</v>
      </c>
      <c r="C857" t="s">
        <v>92</v>
      </c>
      <c r="D857" t="s">
        <v>82</v>
      </c>
      <c r="E857">
        <v>5</v>
      </c>
      <c r="F857" s="8">
        <f>VLOOKUP(C857,Products!$A$2:$E$20,5,TRUE)</f>
        <v>19.95</v>
      </c>
      <c r="G857" s="8">
        <f t="shared" si="26"/>
        <v>99.75</v>
      </c>
      <c r="H857" s="8">
        <f>VLOOKUP(C857,Products!$A$2:$F$20,6,TRUE)</f>
        <v>7.4499999999999993</v>
      </c>
      <c r="I857" s="8">
        <f t="shared" si="27"/>
        <v>37.25</v>
      </c>
      <c r="J857" s="42">
        <f>VLOOKUP(B857,Invoices!A:I,9,TRUE)</f>
        <v>2020</v>
      </c>
    </row>
    <row r="858" spans="1:10" x14ac:dyDescent="0.15">
      <c r="A858" t="s">
        <v>4218</v>
      </c>
      <c r="B858" t="s">
        <v>268</v>
      </c>
      <c r="C858" t="s">
        <v>100</v>
      </c>
      <c r="D858" t="s">
        <v>78</v>
      </c>
      <c r="E858">
        <v>1</v>
      </c>
      <c r="F858" s="8">
        <f>VLOOKUP(C858,Products!$A$2:$E$20,5,TRUE)</f>
        <v>49.95</v>
      </c>
      <c r="G858" s="8">
        <f t="shared" si="26"/>
        <v>49.95</v>
      </c>
      <c r="H858" s="8">
        <f>VLOOKUP(C858,Products!$A$2:$F$20,6,TRUE)</f>
        <v>19.950000000000003</v>
      </c>
      <c r="I858" s="8">
        <f t="shared" si="27"/>
        <v>19.950000000000003</v>
      </c>
      <c r="J858" s="42">
        <f>VLOOKUP(B858,Invoices!A:I,9,TRUE)</f>
        <v>2020</v>
      </c>
    </row>
    <row r="859" spans="1:10" x14ac:dyDescent="0.15">
      <c r="A859" t="s">
        <v>4219</v>
      </c>
      <c r="B859" t="s">
        <v>268</v>
      </c>
      <c r="C859" t="s">
        <v>88</v>
      </c>
      <c r="D859" t="s">
        <v>85</v>
      </c>
      <c r="E859">
        <v>1</v>
      </c>
      <c r="F859" s="8">
        <f>VLOOKUP(C859,Products!$A$2:$E$20,5,TRUE)</f>
        <v>8.9499999999999993</v>
      </c>
      <c r="G859" s="8">
        <f t="shared" si="26"/>
        <v>8.9499999999999993</v>
      </c>
      <c r="H859" s="8">
        <f>VLOOKUP(C859,Products!$A$2:$F$20,6,TRUE)</f>
        <v>5.6999999999999993</v>
      </c>
      <c r="I859" s="8">
        <f t="shared" si="27"/>
        <v>5.6999999999999993</v>
      </c>
      <c r="J859" s="42">
        <f>VLOOKUP(B859,Invoices!A:I,9,TRUE)</f>
        <v>2020</v>
      </c>
    </row>
    <row r="860" spans="1:10" x14ac:dyDescent="0.15">
      <c r="A860" t="s">
        <v>4220</v>
      </c>
      <c r="B860" t="s">
        <v>269</v>
      </c>
      <c r="C860" t="s">
        <v>88</v>
      </c>
      <c r="D860" t="s">
        <v>85</v>
      </c>
      <c r="E860">
        <v>1</v>
      </c>
      <c r="F860" s="8">
        <f>VLOOKUP(C860,Products!$A$2:$E$20,5,TRUE)</f>
        <v>8.9499999999999993</v>
      </c>
      <c r="G860" s="8">
        <f t="shared" si="26"/>
        <v>8.9499999999999993</v>
      </c>
      <c r="H860" s="8">
        <f>VLOOKUP(C860,Products!$A$2:$F$20,6,TRUE)</f>
        <v>5.6999999999999993</v>
      </c>
      <c r="I860" s="8">
        <f t="shared" si="27"/>
        <v>5.6999999999999993</v>
      </c>
      <c r="J860" s="42">
        <f>VLOOKUP(B860,Invoices!A:I,9,TRUE)</f>
        <v>2020</v>
      </c>
    </row>
    <row r="861" spans="1:10" x14ac:dyDescent="0.15">
      <c r="A861" t="s">
        <v>4221</v>
      </c>
      <c r="B861" t="s">
        <v>269</v>
      </c>
      <c r="C861" t="s">
        <v>95</v>
      </c>
      <c r="D861" t="s">
        <v>73</v>
      </c>
      <c r="E861">
        <v>3</v>
      </c>
      <c r="F861" s="8">
        <f>VLOOKUP(C861,Products!$A$2:$E$20,5,TRUE)</f>
        <v>12.95</v>
      </c>
      <c r="G861" s="8">
        <f t="shared" si="26"/>
        <v>38.849999999999994</v>
      </c>
      <c r="H861" s="8">
        <f>VLOOKUP(C861,Products!$A$2:$F$20,6,TRUE)</f>
        <v>4.1999999999999993</v>
      </c>
      <c r="I861" s="8">
        <f t="shared" si="27"/>
        <v>12.599999999999998</v>
      </c>
      <c r="J861" s="42">
        <f>VLOOKUP(B861,Invoices!A:I,9,TRUE)</f>
        <v>2020</v>
      </c>
    </row>
    <row r="862" spans="1:10" x14ac:dyDescent="0.15">
      <c r="A862" t="s">
        <v>4222</v>
      </c>
      <c r="B862" t="s">
        <v>269</v>
      </c>
      <c r="C862" t="s">
        <v>96</v>
      </c>
      <c r="D862" t="s">
        <v>75</v>
      </c>
      <c r="E862">
        <v>6</v>
      </c>
      <c r="F862" s="8">
        <f>VLOOKUP(C862,Products!$A$2:$E$20,5,TRUE)</f>
        <v>79.95</v>
      </c>
      <c r="G862" s="8">
        <f t="shared" si="26"/>
        <v>479.70000000000005</v>
      </c>
      <c r="H862" s="8">
        <f>VLOOKUP(C862,Products!$A$2:$F$20,6,TRUE)</f>
        <v>27.950000000000003</v>
      </c>
      <c r="I862" s="8">
        <f t="shared" si="27"/>
        <v>167.70000000000002</v>
      </c>
      <c r="J862" s="42">
        <f>VLOOKUP(B862,Invoices!A:I,9,TRUE)</f>
        <v>2020</v>
      </c>
    </row>
    <row r="863" spans="1:10" x14ac:dyDescent="0.15">
      <c r="A863" t="s">
        <v>4223</v>
      </c>
      <c r="B863" t="s">
        <v>269</v>
      </c>
      <c r="C863" t="s">
        <v>94</v>
      </c>
      <c r="D863" t="s">
        <v>86</v>
      </c>
      <c r="E863">
        <v>1</v>
      </c>
      <c r="F863" s="8">
        <f>VLOOKUP(C863,Products!$A$2:$E$20,5,TRUE)</f>
        <v>3.5</v>
      </c>
      <c r="G863" s="8">
        <f t="shared" si="26"/>
        <v>3.5</v>
      </c>
      <c r="H863" s="8">
        <f>VLOOKUP(C863,Products!$A$2:$F$20,6,TRUE)</f>
        <v>0.54999999999999982</v>
      </c>
      <c r="I863" s="8">
        <f t="shared" si="27"/>
        <v>0.54999999999999982</v>
      </c>
      <c r="J863" s="42">
        <f>VLOOKUP(B863,Invoices!A:I,9,TRUE)</f>
        <v>2020</v>
      </c>
    </row>
    <row r="864" spans="1:10" x14ac:dyDescent="0.15">
      <c r="A864" t="s">
        <v>4224</v>
      </c>
      <c r="B864" t="s">
        <v>269</v>
      </c>
      <c r="C864" t="s">
        <v>101</v>
      </c>
      <c r="D864" t="s">
        <v>69</v>
      </c>
      <c r="E864">
        <v>1</v>
      </c>
      <c r="F864" s="8">
        <f>VLOOKUP(C864,Products!$A$2:$E$20,5,TRUE)</f>
        <v>129.94999999999999</v>
      </c>
      <c r="G864" s="8">
        <f t="shared" si="26"/>
        <v>129.94999999999999</v>
      </c>
      <c r="H864" s="8">
        <f>VLOOKUP(C864,Products!$A$2:$F$20,6,TRUE)</f>
        <v>40.449999999999989</v>
      </c>
      <c r="I864" s="8">
        <f t="shared" si="27"/>
        <v>40.449999999999989</v>
      </c>
      <c r="J864" s="42">
        <f>VLOOKUP(B864,Invoices!A:I,9,TRUE)</f>
        <v>2020</v>
      </c>
    </row>
    <row r="865" spans="1:10" x14ac:dyDescent="0.15">
      <c r="A865" t="s">
        <v>4225</v>
      </c>
      <c r="B865" t="s">
        <v>269</v>
      </c>
      <c r="C865" t="s">
        <v>93</v>
      </c>
      <c r="D865" t="s">
        <v>76</v>
      </c>
      <c r="E865">
        <v>1</v>
      </c>
      <c r="F865" s="8">
        <f>VLOOKUP(C865,Products!$A$2:$E$20,5,TRUE)</f>
        <v>9.9499999999999993</v>
      </c>
      <c r="G865" s="8">
        <f t="shared" si="26"/>
        <v>9.9499999999999993</v>
      </c>
      <c r="H865" s="8">
        <f>VLOOKUP(C865,Products!$A$2:$F$20,6,TRUE)</f>
        <v>1.9499999999999993</v>
      </c>
      <c r="I865" s="8">
        <f t="shared" si="27"/>
        <v>1.9499999999999993</v>
      </c>
      <c r="J865" s="42">
        <f>VLOOKUP(B865,Invoices!A:I,9,TRUE)</f>
        <v>2020</v>
      </c>
    </row>
    <row r="866" spans="1:10" x14ac:dyDescent="0.15">
      <c r="A866" t="s">
        <v>4226</v>
      </c>
      <c r="B866" t="s">
        <v>269</v>
      </c>
      <c r="C866" t="s">
        <v>92</v>
      </c>
      <c r="D866" t="s">
        <v>82</v>
      </c>
      <c r="E866">
        <v>1</v>
      </c>
      <c r="F866" s="8">
        <f>VLOOKUP(C866,Products!$A$2:$E$20,5,TRUE)</f>
        <v>19.95</v>
      </c>
      <c r="G866" s="8">
        <f t="shared" si="26"/>
        <v>19.95</v>
      </c>
      <c r="H866" s="8">
        <f>VLOOKUP(C866,Products!$A$2:$F$20,6,TRUE)</f>
        <v>7.4499999999999993</v>
      </c>
      <c r="I866" s="8">
        <f t="shared" si="27"/>
        <v>7.4499999999999993</v>
      </c>
      <c r="J866" s="42">
        <f>VLOOKUP(B866,Invoices!A:I,9,TRUE)</f>
        <v>2020</v>
      </c>
    </row>
    <row r="867" spans="1:10" x14ac:dyDescent="0.15">
      <c r="A867" t="s">
        <v>4227</v>
      </c>
      <c r="B867" t="s">
        <v>269</v>
      </c>
      <c r="C867" t="s">
        <v>105</v>
      </c>
      <c r="D867" t="s">
        <v>81</v>
      </c>
      <c r="E867">
        <v>6</v>
      </c>
      <c r="F867" s="8">
        <f>VLOOKUP(C867,Products!$A$2:$E$20,5,TRUE)</f>
        <v>8.9499999999999993</v>
      </c>
      <c r="G867" s="8">
        <f t="shared" si="26"/>
        <v>53.699999999999996</v>
      </c>
      <c r="H867" s="8">
        <f>VLOOKUP(C867,Products!$A$2:$F$20,6,TRUE)</f>
        <v>3.1999999999999993</v>
      </c>
      <c r="I867" s="8">
        <f t="shared" si="27"/>
        <v>19.199999999999996</v>
      </c>
      <c r="J867" s="42">
        <f>VLOOKUP(B867,Invoices!A:I,9,TRUE)</f>
        <v>2020</v>
      </c>
    </row>
    <row r="868" spans="1:10" x14ac:dyDescent="0.15">
      <c r="A868" t="s">
        <v>4228</v>
      </c>
      <c r="B868" t="s">
        <v>269</v>
      </c>
      <c r="C868" t="s">
        <v>104</v>
      </c>
      <c r="D868" t="s">
        <v>71</v>
      </c>
      <c r="E868">
        <v>1</v>
      </c>
      <c r="F868" s="8">
        <f>VLOOKUP(C868,Products!$A$2:$E$20,5,TRUE)</f>
        <v>2.95</v>
      </c>
      <c r="G868" s="8">
        <f t="shared" si="26"/>
        <v>2.95</v>
      </c>
      <c r="H868" s="8">
        <f>VLOOKUP(C868,Products!$A$2:$F$20,6,TRUE)</f>
        <v>1.1500000000000001</v>
      </c>
      <c r="I868" s="8">
        <f t="shared" si="27"/>
        <v>1.1500000000000001</v>
      </c>
      <c r="J868" s="42">
        <f>VLOOKUP(B868,Invoices!A:I,9,TRUE)</f>
        <v>2020</v>
      </c>
    </row>
    <row r="869" spans="1:10" x14ac:dyDescent="0.15">
      <c r="A869" t="s">
        <v>4229</v>
      </c>
      <c r="B869" t="s">
        <v>269</v>
      </c>
      <c r="C869" t="s">
        <v>100</v>
      </c>
      <c r="D869" t="s">
        <v>78</v>
      </c>
      <c r="E869">
        <v>2</v>
      </c>
      <c r="F869" s="8">
        <f>VLOOKUP(C869,Products!$A$2:$E$20,5,TRUE)</f>
        <v>49.95</v>
      </c>
      <c r="G869" s="8">
        <f t="shared" si="26"/>
        <v>99.9</v>
      </c>
      <c r="H869" s="8">
        <f>VLOOKUP(C869,Products!$A$2:$F$20,6,TRUE)</f>
        <v>19.950000000000003</v>
      </c>
      <c r="I869" s="8">
        <f t="shared" si="27"/>
        <v>39.900000000000006</v>
      </c>
      <c r="J869" s="42">
        <f>VLOOKUP(B869,Invoices!A:I,9,TRUE)</f>
        <v>2020</v>
      </c>
    </row>
    <row r="870" spans="1:10" x14ac:dyDescent="0.15">
      <c r="A870" t="s">
        <v>4230</v>
      </c>
      <c r="B870" t="s">
        <v>269</v>
      </c>
      <c r="C870" t="s">
        <v>87</v>
      </c>
      <c r="D870" t="s">
        <v>68</v>
      </c>
      <c r="E870">
        <v>2</v>
      </c>
      <c r="F870" s="8">
        <f>VLOOKUP(C870,Products!$A$2:$E$20,5,TRUE)</f>
        <v>19.95</v>
      </c>
      <c r="G870" s="8">
        <f t="shared" si="26"/>
        <v>39.9</v>
      </c>
      <c r="H870" s="8">
        <f>VLOOKUP(C870,Products!$A$2:$F$20,6,TRUE)</f>
        <v>7.4499999999999993</v>
      </c>
      <c r="I870" s="8">
        <f t="shared" si="27"/>
        <v>14.899999999999999</v>
      </c>
      <c r="J870" s="42">
        <f>VLOOKUP(B870,Invoices!A:I,9,TRUE)</f>
        <v>2020</v>
      </c>
    </row>
    <row r="871" spans="1:10" x14ac:dyDescent="0.15">
      <c r="A871" t="s">
        <v>4231</v>
      </c>
      <c r="B871" t="s">
        <v>269</v>
      </c>
      <c r="C871" t="s">
        <v>98</v>
      </c>
      <c r="D871" t="s">
        <v>79</v>
      </c>
      <c r="E871">
        <v>6</v>
      </c>
      <c r="F871" s="8">
        <f>VLOOKUP(C871,Products!$A$2:$E$20,5,TRUE)</f>
        <v>14.95</v>
      </c>
      <c r="G871" s="8">
        <f t="shared" si="26"/>
        <v>89.699999999999989</v>
      </c>
      <c r="H871" s="8">
        <f>VLOOKUP(C871,Products!$A$2:$F$20,6,TRUE)</f>
        <v>3.0499999999999989</v>
      </c>
      <c r="I871" s="8">
        <f t="shared" si="27"/>
        <v>18.299999999999994</v>
      </c>
      <c r="J871" s="42">
        <f>VLOOKUP(B871,Invoices!A:I,9,TRUE)</f>
        <v>2020</v>
      </c>
    </row>
    <row r="872" spans="1:10" x14ac:dyDescent="0.15">
      <c r="A872" t="s">
        <v>4232</v>
      </c>
      <c r="B872" t="s">
        <v>269</v>
      </c>
      <c r="C872" t="s">
        <v>99</v>
      </c>
      <c r="D872" t="s">
        <v>84</v>
      </c>
      <c r="E872">
        <v>1</v>
      </c>
      <c r="F872" s="8">
        <f>VLOOKUP(C872,Products!$A$2:$E$20,5,TRUE)</f>
        <v>3.5</v>
      </c>
      <c r="G872" s="8">
        <f t="shared" si="26"/>
        <v>3.5</v>
      </c>
      <c r="H872" s="8">
        <f>VLOOKUP(C872,Products!$A$2:$F$20,6,TRUE)</f>
        <v>0.54999999999999982</v>
      </c>
      <c r="I872" s="8">
        <f t="shared" si="27"/>
        <v>0.54999999999999982</v>
      </c>
      <c r="J872" s="42">
        <f>VLOOKUP(B872,Invoices!A:I,9,TRUE)</f>
        <v>2020</v>
      </c>
    </row>
    <row r="873" spans="1:10" x14ac:dyDescent="0.15">
      <c r="A873" t="s">
        <v>4233</v>
      </c>
      <c r="B873" t="s">
        <v>269</v>
      </c>
      <c r="C873" t="s">
        <v>90</v>
      </c>
      <c r="D873" t="s">
        <v>72</v>
      </c>
      <c r="E873">
        <v>1</v>
      </c>
      <c r="F873" s="8">
        <f>VLOOKUP(C873,Products!$A$2:$E$20,5,TRUE)</f>
        <v>8.9499999999999993</v>
      </c>
      <c r="G873" s="8">
        <f t="shared" si="26"/>
        <v>8.9499999999999993</v>
      </c>
      <c r="H873" s="8">
        <f>VLOOKUP(C873,Products!$A$2:$F$20,6,TRUE)</f>
        <v>5.6999999999999993</v>
      </c>
      <c r="I873" s="8">
        <f t="shared" si="27"/>
        <v>5.6999999999999993</v>
      </c>
      <c r="J873" s="42">
        <f>VLOOKUP(B873,Invoices!A:I,9,TRUE)</f>
        <v>2020</v>
      </c>
    </row>
    <row r="874" spans="1:10" x14ac:dyDescent="0.15">
      <c r="A874" t="s">
        <v>4234</v>
      </c>
      <c r="B874" t="s">
        <v>269</v>
      </c>
      <c r="C874" t="s">
        <v>103</v>
      </c>
      <c r="D874" t="s">
        <v>77</v>
      </c>
      <c r="E874">
        <v>7</v>
      </c>
      <c r="F874" s="8">
        <f>VLOOKUP(C874,Products!$A$2:$E$20,5,TRUE)</f>
        <v>8.9499999999999993</v>
      </c>
      <c r="G874" s="8">
        <f t="shared" si="26"/>
        <v>62.649999999999991</v>
      </c>
      <c r="H874" s="8">
        <f>VLOOKUP(C874,Products!$A$2:$F$20,6,TRUE)</f>
        <v>3.1999999999999993</v>
      </c>
      <c r="I874" s="8">
        <f t="shared" si="27"/>
        <v>22.399999999999995</v>
      </c>
      <c r="J874" s="42">
        <f>VLOOKUP(B874,Invoices!A:I,9,TRUE)</f>
        <v>2020</v>
      </c>
    </row>
    <row r="875" spans="1:10" x14ac:dyDescent="0.15">
      <c r="A875" t="s">
        <v>4235</v>
      </c>
      <c r="B875" t="s">
        <v>270</v>
      </c>
      <c r="C875" t="s">
        <v>89</v>
      </c>
      <c r="D875" t="s">
        <v>80</v>
      </c>
      <c r="E875">
        <v>50</v>
      </c>
      <c r="F875" s="8">
        <f>VLOOKUP(C875,Products!$A$2:$E$20,5,TRUE)</f>
        <v>15.95</v>
      </c>
      <c r="G875" s="8">
        <f t="shared" si="26"/>
        <v>797.5</v>
      </c>
      <c r="H875" s="8">
        <f>VLOOKUP(C875,Products!$A$2:$F$20,6,TRUE)</f>
        <v>6</v>
      </c>
      <c r="I875" s="8">
        <f t="shared" si="27"/>
        <v>300</v>
      </c>
      <c r="J875" s="42">
        <f>VLOOKUP(B875,Invoices!A:I,9,TRUE)</f>
        <v>2020</v>
      </c>
    </row>
    <row r="876" spans="1:10" x14ac:dyDescent="0.15">
      <c r="A876" t="s">
        <v>4236</v>
      </c>
      <c r="B876" t="s">
        <v>270</v>
      </c>
      <c r="C876" t="s">
        <v>87</v>
      </c>
      <c r="D876" t="s">
        <v>68</v>
      </c>
      <c r="E876">
        <v>5</v>
      </c>
      <c r="F876" s="8">
        <f>VLOOKUP(C876,Products!$A$2:$E$20,5,TRUE)</f>
        <v>19.95</v>
      </c>
      <c r="G876" s="8">
        <f t="shared" si="26"/>
        <v>99.75</v>
      </c>
      <c r="H876" s="8">
        <f>VLOOKUP(C876,Products!$A$2:$F$20,6,TRUE)</f>
        <v>7.4499999999999993</v>
      </c>
      <c r="I876" s="8">
        <f t="shared" si="27"/>
        <v>37.25</v>
      </c>
      <c r="J876" s="42">
        <f>VLOOKUP(B876,Invoices!A:I,9,TRUE)</f>
        <v>2020</v>
      </c>
    </row>
    <row r="877" spans="1:10" x14ac:dyDescent="0.15">
      <c r="A877" t="s">
        <v>4237</v>
      </c>
      <c r="B877" t="s">
        <v>270</v>
      </c>
      <c r="C877" t="s">
        <v>100</v>
      </c>
      <c r="D877" t="s">
        <v>78</v>
      </c>
      <c r="E877">
        <v>12</v>
      </c>
      <c r="F877" s="8">
        <f>VLOOKUP(C877,Products!$A$2:$E$20,5,TRUE)</f>
        <v>49.95</v>
      </c>
      <c r="G877" s="8">
        <f t="shared" si="26"/>
        <v>599.40000000000009</v>
      </c>
      <c r="H877" s="8">
        <f>VLOOKUP(C877,Products!$A$2:$F$20,6,TRUE)</f>
        <v>19.950000000000003</v>
      </c>
      <c r="I877" s="8">
        <f t="shared" si="27"/>
        <v>239.40000000000003</v>
      </c>
      <c r="J877" s="42">
        <f>VLOOKUP(B877,Invoices!A:I,9,TRUE)</f>
        <v>2020</v>
      </c>
    </row>
    <row r="878" spans="1:10" x14ac:dyDescent="0.15">
      <c r="A878" t="s">
        <v>4238</v>
      </c>
      <c r="B878" t="s">
        <v>270</v>
      </c>
      <c r="C878" t="s">
        <v>88</v>
      </c>
      <c r="D878" t="s">
        <v>85</v>
      </c>
      <c r="E878">
        <v>1</v>
      </c>
      <c r="F878" s="8">
        <f>VLOOKUP(C878,Products!$A$2:$E$20,5,TRUE)</f>
        <v>8.9499999999999993</v>
      </c>
      <c r="G878" s="8">
        <f t="shared" si="26"/>
        <v>8.9499999999999993</v>
      </c>
      <c r="H878" s="8">
        <f>VLOOKUP(C878,Products!$A$2:$F$20,6,TRUE)</f>
        <v>5.6999999999999993</v>
      </c>
      <c r="I878" s="8">
        <f t="shared" si="27"/>
        <v>5.6999999999999993</v>
      </c>
      <c r="J878" s="42">
        <f>VLOOKUP(B878,Invoices!A:I,9,TRUE)</f>
        <v>2020</v>
      </c>
    </row>
    <row r="879" spans="1:10" x14ac:dyDescent="0.15">
      <c r="A879" t="s">
        <v>4239</v>
      </c>
      <c r="B879" t="s">
        <v>270</v>
      </c>
      <c r="C879" t="s">
        <v>93</v>
      </c>
      <c r="D879" t="s">
        <v>76</v>
      </c>
      <c r="E879">
        <v>1</v>
      </c>
      <c r="F879" s="8">
        <f>VLOOKUP(C879,Products!$A$2:$E$20,5,TRUE)</f>
        <v>9.9499999999999993</v>
      </c>
      <c r="G879" s="8">
        <f t="shared" si="26"/>
        <v>9.9499999999999993</v>
      </c>
      <c r="H879" s="8">
        <f>VLOOKUP(C879,Products!$A$2:$F$20,6,TRUE)</f>
        <v>1.9499999999999993</v>
      </c>
      <c r="I879" s="8">
        <f t="shared" si="27"/>
        <v>1.9499999999999993</v>
      </c>
      <c r="J879" s="42">
        <f>VLOOKUP(B879,Invoices!A:I,9,TRUE)</f>
        <v>2020</v>
      </c>
    </row>
    <row r="880" spans="1:10" x14ac:dyDescent="0.15">
      <c r="A880" t="s">
        <v>4240</v>
      </c>
      <c r="B880" t="s">
        <v>270</v>
      </c>
      <c r="C880" t="s">
        <v>104</v>
      </c>
      <c r="D880" t="s">
        <v>71</v>
      </c>
      <c r="E880">
        <v>1</v>
      </c>
      <c r="F880" s="8">
        <f>VLOOKUP(C880,Products!$A$2:$E$20,5,TRUE)</f>
        <v>2.95</v>
      </c>
      <c r="G880" s="8">
        <f t="shared" si="26"/>
        <v>2.95</v>
      </c>
      <c r="H880" s="8">
        <f>VLOOKUP(C880,Products!$A$2:$F$20,6,TRUE)</f>
        <v>1.1500000000000001</v>
      </c>
      <c r="I880" s="8">
        <f t="shared" si="27"/>
        <v>1.1500000000000001</v>
      </c>
      <c r="J880" s="42">
        <f>VLOOKUP(B880,Invoices!A:I,9,TRUE)</f>
        <v>2020</v>
      </c>
    </row>
    <row r="881" spans="1:10" x14ac:dyDescent="0.15">
      <c r="A881" t="s">
        <v>4241</v>
      </c>
      <c r="B881" t="s">
        <v>270</v>
      </c>
      <c r="C881" t="s">
        <v>103</v>
      </c>
      <c r="D881" t="s">
        <v>77</v>
      </c>
      <c r="E881">
        <v>3</v>
      </c>
      <c r="F881" s="8">
        <f>VLOOKUP(C881,Products!$A$2:$E$20,5,TRUE)</f>
        <v>8.9499999999999993</v>
      </c>
      <c r="G881" s="8">
        <f t="shared" si="26"/>
        <v>26.849999999999998</v>
      </c>
      <c r="H881" s="8">
        <f>VLOOKUP(C881,Products!$A$2:$F$20,6,TRUE)</f>
        <v>3.1999999999999993</v>
      </c>
      <c r="I881" s="8">
        <f t="shared" si="27"/>
        <v>9.5999999999999979</v>
      </c>
      <c r="J881" s="42">
        <f>VLOOKUP(B881,Invoices!A:I,9,TRUE)</f>
        <v>2020</v>
      </c>
    </row>
    <row r="882" spans="1:10" x14ac:dyDescent="0.15">
      <c r="A882" t="s">
        <v>4242</v>
      </c>
      <c r="B882" t="s">
        <v>270</v>
      </c>
      <c r="C882" t="s">
        <v>96</v>
      </c>
      <c r="D882" t="s">
        <v>75</v>
      </c>
      <c r="E882">
        <v>2</v>
      </c>
      <c r="F882" s="8">
        <f>VLOOKUP(C882,Products!$A$2:$E$20,5,TRUE)</f>
        <v>79.95</v>
      </c>
      <c r="G882" s="8">
        <f t="shared" si="26"/>
        <v>159.9</v>
      </c>
      <c r="H882" s="8">
        <f>VLOOKUP(C882,Products!$A$2:$F$20,6,TRUE)</f>
        <v>27.950000000000003</v>
      </c>
      <c r="I882" s="8">
        <f t="shared" si="27"/>
        <v>55.900000000000006</v>
      </c>
      <c r="J882" s="42">
        <f>VLOOKUP(B882,Invoices!A:I,9,TRUE)</f>
        <v>2020</v>
      </c>
    </row>
    <row r="883" spans="1:10" x14ac:dyDescent="0.15">
      <c r="A883" t="s">
        <v>4243</v>
      </c>
      <c r="B883" t="s">
        <v>270</v>
      </c>
      <c r="C883" t="s">
        <v>102</v>
      </c>
      <c r="D883" t="s">
        <v>83</v>
      </c>
      <c r="E883">
        <v>30</v>
      </c>
      <c r="F883" s="8">
        <f>VLOOKUP(C883,Products!$A$2:$E$20,5,TRUE)</f>
        <v>29.95</v>
      </c>
      <c r="G883" s="8">
        <f t="shared" si="26"/>
        <v>898.5</v>
      </c>
      <c r="H883" s="8">
        <f>VLOOKUP(C883,Products!$A$2:$F$20,6,TRUE)</f>
        <v>15</v>
      </c>
      <c r="I883" s="8">
        <f t="shared" si="27"/>
        <v>450</v>
      </c>
      <c r="J883" s="42">
        <f>VLOOKUP(B883,Invoices!A:I,9,TRUE)</f>
        <v>2020</v>
      </c>
    </row>
    <row r="884" spans="1:10" x14ac:dyDescent="0.15">
      <c r="A884" t="s">
        <v>4244</v>
      </c>
      <c r="B884" t="s">
        <v>271</v>
      </c>
      <c r="C884" t="s">
        <v>94</v>
      </c>
      <c r="D884" t="s">
        <v>86</v>
      </c>
      <c r="E884">
        <v>1</v>
      </c>
      <c r="F884" s="8">
        <f>VLOOKUP(C884,Products!$A$2:$E$20,5,TRUE)</f>
        <v>3.5</v>
      </c>
      <c r="G884" s="8">
        <f t="shared" si="26"/>
        <v>3.5</v>
      </c>
      <c r="H884" s="8">
        <f>VLOOKUP(C884,Products!$A$2:$F$20,6,TRUE)</f>
        <v>0.54999999999999982</v>
      </c>
      <c r="I884" s="8">
        <f t="shared" si="27"/>
        <v>0.54999999999999982</v>
      </c>
      <c r="J884" s="42">
        <f>VLOOKUP(B884,Invoices!A:I,9,TRUE)</f>
        <v>2020</v>
      </c>
    </row>
    <row r="885" spans="1:10" x14ac:dyDescent="0.15">
      <c r="A885" t="s">
        <v>4245</v>
      </c>
      <c r="B885" t="s">
        <v>271</v>
      </c>
      <c r="C885" t="s">
        <v>103</v>
      </c>
      <c r="D885" t="s">
        <v>77</v>
      </c>
      <c r="E885">
        <v>1</v>
      </c>
      <c r="F885" s="8">
        <f>VLOOKUP(C885,Products!$A$2:$E$20,5,TRUE)</f>
        <v>8.9499999999999993</v>
      </c>
      <c r="G885" s="8">
        <f t="shared" si="26"/>
        <v>8.9499999999999993</v>
      </c>
      <c r="H885" s="8">
        <f>VLOOKUP(C885,Products!$A$2:$F$20,6,TRUE)</f>
        <v>3.1999999999999993</v>
      </c>
      <c r="I885" s="8">
        <f t="shared" si="27"/>
        <v>3.1999999999999993</v>
      </c>
      <c r="J885" s="42">
        <f>VLOOKUP(B885,Invoices!A:I,9,TRUE)</f>
        <v>2020</v>
      </c>
    </row>
    <row r="886" spans="1:10" x14ac:dyDescent="0.15">
      <c r="A886" t="s">
        <v>4246</v>
      </c>
      <c r="B886" t="s">
        <v>271</v>
      </c>
      <c r="C886" t="s">
        <v>105</v>
      </c>
      <c r="D886" t="s">
        <v>81</v>
      </c>
      <c r="E886">
        <v>9</v>
      </c>
      <c r="F886" s="8">
        <f>VLOOKUP(C886,Products!$A$2:$E$20,5,TRUE)</f>
        <v>8.9499999999999993</v>
      </c>
      <c r="G886" s="8">
        <f t="shared" si="26"/>
        <v>80.55</v>
      </c>
      <c r="H886" s="8">
        <f>VLOOKUP(C886,Products!$A$2:$F$20,6,TRUE)</f>
        <v>3.1999999999999993</v>
      </c>
      <c r="I886" s="8">
        <f t="shared" si="27"/>
        <v>28.799999999999994</v>
      </c>
      <c r="J886" s="42">
        <f>VLOOKUP(B886,Invoices!A:I,9,TRUE)</f>
        <v>2020</v>
      </c>
    </row>
    <row r="887" spans="1:10" x14ac:dyDescent="0.15">
      <c r="A887" t="s">
        <v>4247</v>
      </c>
      <c r="B887" t="s">
        <v>271</v>
      </c>
      <c r="C887" t="s">
        <v>102</v>
      </c>
      <c r="D887" t="s">
        <v>83</v>
      </c>
      <c r="E887">
        <v>1</v>
      </c>
      <c r="F887" s="8">
        <f>VLOOKUP(C887,Products!$A$2:$E$20,5,TRUE)</f>
        <v>29.95</v>
      </c>
      <c r="G887" s="8">
        <f t="shared" si="26"/>
        <v>29.95</v>
      </c>
      <c r="H887" s="8">
        <f>VLOOKUP(C887,Products!$A$2:$F$20,6,TRUE)</f>
        <v>15</v>
      </c>
      <c r="I887" s="8">
        <f t="shared" si="27"/>
        <v>15</v>
      </c>
      <c r="J887" s="42">
        <f>VLOOKUP(B887,Invoices!A:I,9,TRUE)</f>
        <v>2020</v>
      </c>
    </row>
    <row r="888" spans="1:10" x14ac:dyDescent="0.15">
      <c r="A888" t="s">
        <v>4248</v>
      </c>
      <c r="B888" t="s">
        <v>271</v>
      </c>
      <c r="C888" t="s">
        <v>96</v>
      </c>
      <c r="D888" t="s">
        <v>75</v>
      </c>
      <c r="E888">
        <v>5</v>
      </c>
      <c r="F888" s="8">
        <f>VLOOKUP(C888,Products!$A$2:$E$20,5,TRUE)</f>
        <v>79.95</v>
      </c>
      <c r="G888" s="8">
        <f t="shared" si="26"/>
        <v>399.75</v>
      </c>
      <c r="H888" s="8">
        <f>VLOOKUP(C888,Products!$A$2:$F$20,6,TRUE)</f>
        <v>27.950000000000003</v>
      </c>
      <c r="I888" s="8">
        <f t="shared" si="27"/>
        <v>139.75</v>
      </c>
      <c r="J888" s="42">
        <f>VLOOKUP(B888,Invoices!A:I,9,TRUE)</f>
        <v>2020</v>
      </c>
    </row>
    <row r="889" spans="1:10" x14ac:dyDescent="0.15">
      <c r="A889" t="s">
        <v>4249</v>
      </c>
      <c r="B889" t="s">
        <v>272</v>
      </c>
      <c r="C889" t="s">
        <v>90</v>
      </c>
      <c r="D889" t="s">
        <v>72</v>
      </c>
      <c r="E889">
        <v>10</v>
      </c>
      <c r="F889" s="8">
        <f>VLOOKUP(C889,Products!$A$2:$E$20,5,TRUE)</f>
        <v>8.9499999999999993</v>
      </c>
      <c r="G889" s="8">
        <f t="shared" si="26"/>
        <v>89.5</v>
      </c>
      <c r="H889" s="8">
        <f>VLOOKUP(C889,Products!$A$2:$F$20,6,TRUE)</f>
        <v>5.6999999999999993</v>
      </c>
      <c r="I889" s="8">
        <f t="shared" si="27"/>
        <v>56.999999999999993</v>
      </c>
      <c r="J889" s="42">
        <f>VLOOKUP(B889,Invoices!A:I,9,TRUE)</f>
        <v>2020</v>
      </c>
    </row>
    <row r="890" spans="1:10" x14ac:dyDescent="0.15">
      <c r="A890" t="s">
        <v>4250</v>
      </c>
      <c r="B890" t="s">
        <v>272</v>
      </c>
      <c r="C890" t="s">
        <v>93</v>
      </c>
      <c r="D890" t="s">
        <v>76</v>
      </c>
      <c r="E890">
        <v>2</v>
      </c>
      <c r="F890" s="8">
        <f>VLOOKUP(C890,Products!$A$2:$E$20,5,TRUE)</f>
        <v>9.9499999999999993</v>
      </c>
      <c r="G890" s="8">
        <f t="shared" si="26"/>
        <v>19.899999999999999</v>
      </c>
      <c r="H890" s="8">
        <f>VLOOKUP(C890,Products!$A$2:$F$20,6,TRUE)</f>
        <v>1.9499999999999993</v>
      </c>
      <c r="I890" s="8">
        <f t="shared" si="27"/>
        <v>3.8999999999999986</v>
      </c>
      <c r="J890" s="42">
        <f>VLOOKUP(B890,Invoices!A:I,9,TRUE)</f>
        <v>2020</v>
      </c>
    </row>
    <row r="891" spans="1:10" x14ac:dyDescent="0.15">
      <c r="A891" t="s">
        <v>4251</v>
      </c>
      <c r="B891" t="s">
        <v>273</v>
      </c>
      <c r="C891" t="s">
        <v>90</v>
      </c>
      <c r="D891" t="s">
        <v>72</v>
      </c>
      <c r="E891">
        <v>1</v>
      </c>
      <c r="F891" s="8">
        <f>VLOOKUP(C891,Products!$A$2:$E$20,5,TRUE)</f>
        <v>8.9499999999999993</v>
      </c>
      <c r="G891" s="8">
        <f t="shared" si="26"/>
        <v>8.9499999999999993</v>
      </c>
      <c r="H891" s="8">
        <f>VLOOKUP(C891,Products!$A$2:$F$20,6,TRUE)</f>
        <v>5.6999999999999993</v>
      </c>
      <c r="I891" s="8">
        <f t="shared" si="27"/>
        <v>5.6999999999999993</v>
      </c>
      <c r="J891" s="42">
        <f>VLOOKUP(B891,Invoices!A:I,9,TRUE)</f>
        <v>2020</v>
      </c>
    </row>
    <row r="892" spans="1:10" x14ac:dyDescent="0.15">
      <c r="A892" t="s">
        <v>4252</v>
      </c>
      <c r="B892" t="s">
        <v>273</v>
      </c>
      <c r="C892" t="s">
        <v>98</v>
      </c>
      <c r="D892" t="s">
        <v>79</v>
      </c>
      <c r="E892">
        <v>1</v>
      </c>
      <c r="F892" s="8">
        <f>VLOOKUP(C892,Products!$A$2:$E$20,5,TRUE)</f>
        <v>14.95</v>
      </c>
      <c r="G892" s="8">
        <f t="shared" si="26"/>
        <v>14.95</v>
      </c>
      <c r="H892" s="8">
        <f>VLOOKUP(C892,Products!$A$2:$F$20,6,TRUE)</f>
        <v>3.0499999999999989</v>
      </c>
      <c r="I892" s="8">
        <f t="shared" si="27"/>
        <v>3.0499999999999989</v>
      </c>
      <c r="J892" s="42">
        <f>VLOOKUP(B892,Invoices!A:I,9,TRUE)</f>
        <v>2020</v>
      </c>
    </row>
    <row r="893" spans="1:10" x14ac:dyDescent="0.15">
      <c r="A893" t="s">
        <v>4253</v>
      </c>
      <c r="B893" t="s">
        <v>273</v>
      </c>
      <c r="C893" t="s">
        <v>101</v>
      </c>
      <c r="D893" t="s">
        <v>69</v>
      </c>
      <c r="E893">
        <v>30</v>
      </c>
      <c r="F893" s="8">
        <f>VLOOKUP(C893,Products!$A$2:$E$20,5,TRUE)</f>
        <v>129.94999999999999</v>
      </c>
      <c r="G893" s="8">
        <f t="shared" si="26"/>
        <v>3898.4999999999995</v>
      </c>
      <c r="H893" s="8">
        <f>VLOOKUP(C893,Products!$A$2:$F$20,6,TRUE)</f>
        <v>40.449999999999989</v>
      </c>
      <c r="I893" s="8">
        <f t="shared" si="27"/>
        <v>1213.4999999999995</v>
      </c>
      <c r="J893" s="42">
        <f>VLOOKUP(B893,Invoices!A:I,9,TRUE)</f>
        <v>2020</v>
      </c>
    </row>
    <row r="894" spans="1:10" x14ac:dyDescent="0.15">
      <c r="A894" t="s">
        <v>4254</v>
      </c>
      <c r="B894" t="s">
        <v>273</v>
      </c>
      <c r="C894" t="s">
        <v>103</v>
      </c>
      <c r="D894" t="s">
        <v>77</v>
      </c>
      <c r="E894">
        <v>1</v>
      </c>
      <c r="F894" s="8">
        <f>VLOOKUP(C894,Products!$A$2:$E$20,5,TRUE)</f>
        <v>8.9499999999999993</v>
      </c>
      <c r="G894" s="8">
        <f t="shared" si="26"/>
        <v>8.9499999999999993</v>
      </c>
      <c r="H894" s="8">
        <f>VLOOKUP(C894,Products!$A$2:$F$20,6,TRUE)</f>
        <v>3.1999999999999993</v>
      </c>
      <c r="I894" s="8">
        <f t="shared" si="27"/>
        <v>3.1999999999999993</v>
      </c>
      <c r="J894" s="42">
        <f>VLOOKUP(B894,Invoices!A:I,9,TRUE)</f>
        <v>2020</v>
      </c>
    </row>
    <row r="895" spans="1:10" x14ac:dyDescent="0.15">
      <c r="A895" t="s">
        <v>4255</v>
      </c>
      <c r="B895" t="s">
        <v>273</v>
      </c>
      <c r="C895" t="s">
        <v>91</v>
      </c>
      <c r="D895" t="s">
        <v>70</v>
      </c>
      <c r="E895">
        <v>20</v>
      </c>
      <c r="F895" s="8">
        <f>VLOOKUP(C895,Products!$A$2:$E$20,5,TRUE)</f>
        <v>49.95</v>
      </c>
      <c r="G895" s="8">
        <f t="shared" si="26"/>
        <v>999</v>
      </c>
      <c r="H895" s="8">
        <f>VLOOKUP(C895,Products!$A$2:$F$20,6,TRUE)</f>
        <v>21.200000000000003</v>
      </c>
      <c r="I895" s="8">
        <f t="shared" si="27"/>
        <v>424.00000000000006</v>
      </c>
      <c r="J895" s="42">
        <f>VLOOKUP(B895,Invoices!A:I,9,TRUE)</f>
        <v>2020</v>
      </c>
    </row>
    <row r="896" spans="1:10" x14ac:dyDescent="0.15">
      <c r="A896" t="s">
        <v>4256</v>
      </c>
      <c r="B896" t="s">
        <v>273</v>
      </c>
      <c r="C896" t="s">
        <v>104</v>
      </c>
      <c r="D896" t="s">
        <v>71</v>
      </c>
      <c r="E896">
        <v>3</v>
      </c>
      <c r="F896" s="8">
        <f>VLOOKUP(C896,Products!$A$2:$E$20,5,TRUE)</f>
        <v>2.95</v>
      </c>
      <c r="G896" s="8">
        <f t="shared" si="26"/>
        <v>8.8500000000000014</v>
      </c>
      <c r="H896" s="8">
        <f>VLOOKUP(C896,Products!$A$2:$F$20,6,TRUE)</f>
        <v>1.1500000000000001</v>
      </c>
      <c r="I896" s="8">
        <f t="shared" si="27"/>
        <v>3.45</v>
      </c>
      <c r="J896" s="42">
        <f>VLOOKUP(B896,Invoices!A:I,9,TRUE)</f>
        <v>2020</v>
      </c>
    </row>
    <row r="897" spans="1:10" x14ac:dyDescent="0.15">
      <c r="A897" t="s">
        <v>4257</v>
      </c>
      <c r="B897" t="s">
        <v>273</v>
      </c>
      <c r="C897" t="s">
        <v>105</v>
      </c>
      <c r="D897" t="s">
        <v>81</v>
      </c>
      <c r="E897">
        <v>2</v>
      </c>
      <c r="F897" s="8">
        <f>VLOOKUP(C897,Products!$A$2:$E$20,5,TRUE)</f>
        <v>8.9499999999999993</v>
      </c>
      <c r="G897" s="8">
        <f t="shared" si="26"/>
        <v>17.899999999999999</v>
      </c>
      <c r="H897" s="8">
        <f>VLOOKUP(C897,Products!$A$2:$F$20,6,TRUE)</f>
        <v>3.1999999999999993</v>
      </c>
      <c r="I897" s="8">
        <f t="shared" si="27"/>
        <v>6.3999999999999986</v>
      </c>
      <c r="J897" s="42">
        <f>VLOOKUP(B897,Invoices!A:I,9,TRUE)</f>
        <v>2020</v>
      </c>
    </row>
    <row r="898" spans="1:10" x14ac:dyDescent="0.15">
      <c r="A898" t="s">
        <v>4258</v>
      </c>
      <c r="B898" t="s">
        <v>273</v>
      </c>
      <c r="C898" t="s">
        <v>95</v>
      </c>
      <c r="D898" t="s">
        <v>73</v>
      </c>
      <c r="E898">
        <v>5</v>
      </c>
      <c r="F898" s="8">
        <f>VLOOKUP(C898,Products!$A$2:$E$20,5,TRUE)</f>
        <v>12.95</v>
      </c>
      <c r="G898" s="8">
        <f t="shared" si="26"/>
        <v>64.75</v>
      </c>
      <c r="H898" s="8">
        <f>VLOOKUP(C898,Products!$A$2:$F$20,6,TRUE)</f>
        <v>4.1999999999999993</v>
      </c>
      <c r="I898" s="8">
        <f t="shared" si="27"/>
        <v>20.999999999999996</v>
      </c>
      <c r="J898" s="42">
        <f>VLOOKUP(B898,Invoices!A:I,9,TRUE)</f>
        <v>2020</v>
      </c>
    </row>
    <row r="899" spans="1:10" x14ac:dyDescent="0.15">
      <c r="A899" t="s">
        <v>4259</v>
      </c>
      <c r="B899" t="s">
        <v>273</v>
      </c>
      <c r="C899" t="s">
        <v>102</v>
      </c>
      <c r="D899" t="s">
        <v>83</v>
      </c>
      <c r="E899">
        <v>1</v>
      </c>
      <c r="F899" s="8">
        <f>VLOOKUP(C899,Products!$A$2:$E$20,5,TRUE)</f>
        <v>29.95</v>
      </c>
      <c r="G899" s="8">
        <f t="shared" ref="G899:G962" si="28">F899*E899</f>
        <v>29.95</v>
      </c>
      <c r="H899" s="8">
        <f>VLOOKUP(C899,Products!$A$2:$F$20,6,TRUE)</f>
        <v>15</v>
      </c>
      <c r="I899" s="8">
        <f t="shared" ref="I899:I962" si="29">H899*E899</f>
        <v>15</v>
      </c>
      <c r="J899" s="42">
        <f>VLOOKUP(B899,Invoices!A:I,9,TRUE)</f>
        <v>2020</v>
      </c>
    </row>
    <row r="900" spans="1:10" x14ac:dyDescent="0.15">
      <c r="A900" t="s">
        <v>4260</v>
      </c>
      <c r="B900" t="s">
        <v>274</v>
      </c>
      <c r="C900" t="s">
        <v>101</v>
      </c>
      <c r="D900" t="s">
        <v>69</v>
      </c>
      <c r="E900">
        <v>1</v>
      </c>
      <c r="F900" s="8">
        <f>VLOOKUP(C900,Products!$A$2:$E$20,5,TRUE)</f>
        <v>129.94999999999999</v>
      </c>
      <c r="G900" s="8">
        <f t="shared" si="28"/>
        <v>129.94999999999999</v>
      </c>
      <c r="H900" s="8">
        <f>VLOOKUP(C900,Products!$A$2:$F$20,6,TRUE)</f>
        <v>40.449999999999989</v>
      </c>
      <c r="I900" s="8">
        <f t="shared" si="29"/>
        <v>40.449999999999989</v>
      </c>
      <c r="J900" s="42">
        <f>VLOOKUP(B900,Invoices!A:I,9,TRUE)</f>
        <v>2020</v>
      </c>
    </row>
    <row r="901" spans="1:10" x14ac:dyDescent="0.15">
      <c r="A901" t="s">
        <v>4261</v>
      </c>
      <c r="B901" t="s">
        <v>274</v>
      </c>
      <c r="C901" t="s">
        <v>97</v>
      </c>
      <c r="D901" t="s">
        <v>74</v>
      </c>
      <c r="E901">
        <v>1</v>
      </c>
      <c r="F901" s="8">
        <f>VLOOKUP(C901,Products!$A$2:$E$20,5,TRUE)</f>
        <v>1.5</v>
      </c>
      <c r="G901" s="8">
        <f t="shared" si="28"/>
        <v>1.5</v>
      </c>
      <c r="H901" s="8">
        <f>VLOOKUP(C901,Products!$A$2:$F$20,6,TRUE)</f>
        <v>0.5</v>
      </c>
      <c r="I901" s="8">
        <f t="shared" si="29"/>
        <v>0.5</v>
      </c>
      <c r="J901" s="42">
        <f>VLOOKUP(B901,Invoices!A:I,9,TRUE)</f>
        <v>2020</v>
      </c>
    </row>
    <row r="902" spans="1:10" x14ac:dyDescent="0.15">
      <c r="A902" t="s">
        <v>4262</v>
      </c>
      <c r="B902" t="s">
        <v>274</v>
      </c>
      <c r="C902" t="s">
        <v>91</v>
      </c>
      <c r="D902" t="s">
        <v>70</v>
      </c>
      <c r="E902">
        <v>4</v>
      </c>
      <c r="F902" s="8">
        <f>VLOOKUP(C902,Products!$A$2:$E$20,5,TRUE)</f>
        <v>49.95</v>
      </c>
      <c r="G902" s="8">
        <f t="shared" si="28"/>
        <v>199.8</v>
      </c>
      <c r="H902" s="8">
        <f>VLOOKUP(C902,Products!$A$2:$F$20,6,TRUE)</f>
        <v>21.200000000000003</v>
      </c>
      <c r="I902" s="8">
        <f t="shared" si="29"/>
        <v>84.800000000000011</v>
      </c>
      <c r="J902" s="42">
        <f>VLOOKUP(B902,Invoices!A:I,9,TRUE)</f>
        <v>2020</v>
      </c>
    </row>
    <row r="903" spans="1:10" x14ac:dyDescent="0.15">
      <c r="A903" t="s">
        <v>4263</v>
      </c>
      <c r="B903" t="s">
        <v>274</v>
      </c>
      <c r="C903" t="s">
        <v>100</v>
      </c>
      <c r="D903" t="s">
        <v>78</v>
      </c>
      <c r="E903">
        <v>10</v>
      </c>
      <c r="F903" s="8">
        <f>VLOOKUP(C903,Products!$A$2:$E$20,5,TRUE)</f>
        <v>49.95</v>
      </c>
      <c r="G903" s="8">
        <f t="shared" si="28"/>
        <v>499.5</v>
      </c>
      <c r="H903" s="8">
        <f>VLOOKUP(C903,Products!$A$2:$F$20,6,TRUE)</f>
        <v>19.950000000000003</v>
      </c>
      <c r="I903" s="8">
        <f t="shared" si="29"/>
        <v>199.50000000000003</v>
      </c>
      <c r="J903" s="42">
        <f>VLOOKUP(B903,Invoices!A:I,9,TRUE)</f>
        <v>2020</v>
      </c>
    </row>
    <row r="904" spans="1:10" x14ac:dyDescent="0.15">
      <c r="A904" t="s">
        <v>4264</v>
      </c>
      <c r="B904" t="s">
        <v>274</v>
      </c>
      <c r="C904" t="s">
        <v>95</v>
      </c>
      <c r="D904" t="s">
        <v>73</v>
      </c>
      <c r="E904">
        <v>20</v>
      </c>
      <c r="F904" s="8">
        <f>VLOOKUP(C904,Products!$A$2:$E$20,5,TRUE)</f>
        <v>12.95</v>
      </c>
      <c r="G904" s="8">
        <f t="shared" si="28"/>
        <v>259</v>
      </c>
      <c r="H904" s="8">
        <f>VLOOKUP(C904,Products!$A$2:$F$20,6,TRUE)</f>
        <v>4.1999999999999993</v>
      </c>
      <c r="I904" s="8">
        <f t="shared" si="29"/>
        <v>83.999999999999986</v>
      </c>
      <c r="J904" s="42">
        <f>VLOOKUP(B904,Invoices!A:I,9,TRUE)</f>
        <v>2020</v>
      </c>
    </row>
    <row r="905" spans="1:10" x14ac:dyDescent="0.15">
      <c r="A905" t="s">
        <v>4265</v>
      </c>
      <c r="B905" t="s">
        <v>274</v>
      </c>
      <c r="C905" t="s">
        <v>96</v>
      </c>
      <c r="D905" t="s">
        <v>75</v>
      </c>
      <c r="E905">
        <v>10</v>
      </c>
      <c r="F905" s="8">
        <f>VLOOKUP(C905,Products!$A$2:$E$20,5,TRUE)</f>
        <v>79.95</v>
      </c>
      <c r="G905" s="8">
        <f t="shared" si="28"/>
        <v>799.5</v>
      </c>
      <c r="H905" s="8">
        <f>VLOOKUP(C905,Products!$A$2:$F$20,6,TRUE)</f>
        <v>27.950000000000003</v>
      </c>
      <c r="I905" s="8">
        <f t="shared" si="29"/>
        <v>279.5</v>
      </c>
      <c r="J905" s="42">
        <f>VLOOKUP(B905,Invoices!A:I,9,TRUE)</f>
        <v>2020</v>
      </c>
    </row>
    <row r="906" spans="1:10" x14ac:dyDescent="0.15">
      <c r="A906" t="s">
        <v>4266</v>
      </c>
      <c r="B906" t="s">
        <v>274</v>
      </c>
      <c r="C906" t="s">
        <v>99</v>
      </c>
      <c r="D906" t="s">
        <v>84</v>
      </c>
      <c r="E906">
        <v>4</v>
      </c>
      <c r="F906" s="8">
        <f>VLOOKUP(C906,Products!$A$2:$E$20,5,TRUE)</f>
        <v>3.5</v>
      </c>
      <c r="G906" s="8">
        <f t="shared" si="28"/>
        <v>14</v>
      </c>
      <c r="H906" s="8">
        <f>VLOOKUP(C906,Products!$A$2:$F$20,6,TRUE)</f>
        <v>0.54999999999999982</v>
      </c>
      <c r="I906" s="8">
        <f t="shared" si="29"/>
        <v>2.1999999999999993</v>
      </c>
      <c r="J906" s="42">
        <f>VLOOKUP(B906,Invoices!A:I,9,TRUE)</f>
        <v>2020</v>
      </c>
    </row>
    <row r="907" spans="1:10" x14ac:dyDescent="0.15">
      <c r="A907" t="s">
        <v>4267</v>
      </c>
      <c r="B907" t="s">
        <v>274</v>
      </c>
      <c r="C907" t="s">
        <v>87</v>
      </c>
      <c r="D907" t="s">
        <v>68</v>
      </c>
      <c r="E907">
        <v>2</v>
      </c>
      <c r="F907" s="8">
        <f>VLOOKUP(C907,Products!$A$2:$E$20,5,TRUE)</f>
        <v>19.95</v>
      </c>
      <c r="G907" s="8">
        <f t="shared" si="28"/>
        <v>39.9</v>
      </c>
      <c r="H907" s="8">
        <f>VLOOKUP(C907,Products!$A$2:$F$20,6,TRUE)</f>
        <v>7.4499999999999993</v>
      </c>
      <c r="I907" s="8">
        <f t="shared" si="29"/>
        <v>14.899999999999999</v>
      </c>
      <c r="J907" s="42">
        <f>VLOOKUP(B907,Invoices!A:I,9,TRUE)</f>
        <v>2020</v>
      </c>
    </row>
    <row r="908" spans="1:10" x14ac:dyDescent="0.15">
      <c r="A908" t="s">
        <v>4268</v>
      </c>
      <c r="B908" t="s">
        <v>275</v>
      </c>
      <c r="C908" t="s">
        <v>87</v>
      </c>
      <c r="D908" t="s">
        <v>68</v>
      </c>
      <c r="E908">
        <v>50</v>
      </c>
      <c r="F908" s="8">
        <f>VLOOKUP(C908,Products!$A$2:$E$20,5,TRUE)</f>
        <v>19.95</v>
      </c>
      <c r="G908" s="8">
        <f t="shared" si="28"/>
        <v>997.5</v>
      </c>
      <c r="H908" s="8">
        <f>VLOOKUP(C908,Products!$A$2:$F$20,6,TRUE)</f>
        <v>7.4499999999999993</v>
      </c>
      <c r="I908" s="8">
        <f t="shared" si="29"/>
        <v>372.49999999999994</v>
      </c>
      <c r="J908" s="42">
        <f>VLOOKUP(B908,Invoices!A:I,9,TRUE)</f>
        <v>2020</v>
      </c>
    </row>
    <row r="909" spans="1:10" x14ac:dyDescent="0.15">
      <c r="A909" t="s">
        <v>4269</v>
      </c>
      <c r="B909" t="s">
        <v>275</v>
      </c>
      <c r="C909" t="s">
        <v>95</v>
      </c>
      <c r="D909" t="s">
        <v>73</v>
      </c>
      <c r="E909">
        <v>1</v>
      </c>
      <c r="F909" s="8">
        <f>VLOOKUP(C909,Products!$A$2:$E$20,5,TRUE)</f>
        <v>12.95</v>
      </c>
      <c r="G909" s="8">
        <f t="shared" si="28"/>
        <v>12.95</v>
      </c>
      <c r="H909" s="8">
        <f>VLOOKUP(C909,Products!$A$2:$F$20,6,TRUE)</f>
        <v>4.1999999999999993</v>
      </c>
      <c r="I909" s="8">
        <f t="shared" si="29"/>
        <v>4.1999999999999993</v>
      </c>
      <c r="J909" s="42">
        <f>VLOOKUP(B909,Invoices!A:I,9,TRUE)</f>
        <v>2020</v>
      </c>
    </row>
    <row r="910" spans="1:10" x14ac:dyDescent="0.15">
      <c r="A910" t="s">
        <v>4270</v>
      </c>
      <c r="B910" t="s">
        <v>275</v>
      </c>
      <c r="C910" t="s">
        <v>89</v>
      </c>
      <c r="D910" t="s">
        <v>80</v>
      </c>
      <c r="E910">
        <v>24</v>
      </c>
      <c r="F910" s="8">
        <f>VLOOKUP(C910,Products!$A$2:$E$20,5,TRUE)</f>
        <v>15.95</v>
      </c>
      <c r="G910" s="8">
        <f t="shared" si="28"/>
        <v>382.79999999999995</v>
      </c>
      <c r="H910" s="8">
        <f>VLOOKUP(C910,Products!$A$2:$F$20,6,TRUE)</f>
        <v>6</v>
      </c>
      <c r="I910" s="8">
        <f t="shared" si="29"/>
        <v>144</v>
      </c>
      <c r="J910" s="42">
        <f>VLOOKUP(B910,Invoices!A:I,9,TRUE)</f>
        <v>2020</v>
      </c>
    </row>
    <row r="911" spans="1:10" x14ac:dyDescent="0.15">
      <c r="A911" t="s">
        <v>4271</v>
      </c>
      <c r="B911" t="s">
        <v>275</v>
      </c>
      <c r="C911" t="s">
        <v>94</v>
      </c>
      <c r="D911" t="s">
        <v>86</v>
      </c>
      <c r="E911">
        <v>4</v>
      </c>
      <c r="F911" s="8">
        <f>VLOOKUP(C911,Products!$A$2:$E$20,5,TRUE)</f>
        <v>3.5</v>
      </c>
      <c r="G911" s="8">
        <f t="shared" si="28"/>
        <v>14</v>
      </c>
      <c r="H911" s="8">
        <f>VLOOKUP(C911,Products!$A$2:$F$20,6,TRUE)</f>
        <v>0.54999999999999982</v>
      </c>
      <c r="I911" s="8">
        <f t="shared" si="29"/>
        <v>2.1999999999999993</v>
      </c>
      <c r="J911" s="42">
        <f>VLOOKUP(B911,Invoices!A:I,9,TRUE)</f>
        <v>2020</v>
      </c>
    </row>
    <row r="912" spans="1:10" x14ac:dyDescent="0.15">
      <c r="A912" t="s">
        <v>4272</v>
      </c>
      <c r="B912" t="s">
        <v>275</v>
      </c>
      <c r="C912" t="s">
        <v>96</v>
      </c>
      <c r="D912" t="s">
        <v>75</v>
      </c>
      <c r="E912">
        <v>1</v>
      </c>
      <c r="F912" s="8">
        <f>VLOOKUP(C912,Products!$A$2:$E$20,5,TRUE)</f>
        <v>79.95</v>
      </c>
      <c r="G912" s="8">
        <f t="shared" si="28"/>
        <v>79.95</v>
      </c>
      <c r="H912" s="8">
        <f>VLOOKUP(C912,Products!$A$2:$F$20,6,TRUE)</f>
        <v>27.950000000000003</v>
      </c>
      <c r="I912" s="8">
        <f t="shared" si="29"/>
        <v>27.950000000000003</v>
      </c>
      <c r="J912" s="42">
        <f>VLOOKUP(B912,Invoices!A:I,9,TRUE)</f>
        <v>2020</v>
      </c>
    </row>
    <row r="913" spans="1:10" x14ac:dyDescent="0.15">
      <c r="A913" t="s">
        <v>4273</v>
      </c>
      <c r="B913" t="s">
        <v>275</v>
      </c>
      <c r="C913" t="s">
        <v>101</v>
      </c>
      <c r="D913" t="s">
        <v>69</v>
      </c>
      <c r="E913">
        <v>1</v>
      </c>
      <c r="F913" s="8">
        <f>VLOOKUP(C913,Products!$A$2:$E$20,5,TRUE)</f>
        <v>129.94999999999999</v>
      </c>
      <c r="G913" s="8">
        <f t="shared" si="28"/>
        <v>129.94999999999999</v>
      </c>
      <c r="H913" s="8">
        <f>VLOOKUP(C913,Products!$A$2:$F$20,6,TRUE)</f>
        <v>40.449999999999989</v>
      </c>
      <c r="I913" s="8">
        <f t="shared" si="29"/>
        <v>40.449999999999989</v>
      </c>
      <c r="J913" s="42">
        <f>VLOOKUP(B913,Invoices!A:I,9,TRUE)</f>
        <v>2020</v>
      </c>
    </row>
    <row r="914" spans="1:10" x14ac:dyDescent="0.15">
      <c r="A914" t="s">
        <v>4274</v>
      </c>
      <c r="B914" t="s">
        <v>275</v>
      </c>
      <c r="C914" t="s">
        <v>90</v>
      </c>
      <c r="D914" t="s">
        <v>72</v>
      </c>
      <c r="E914">
        <v>5</v>
      </c>
      <c r="F914" s="8">
        <f>VLOOKUP(C914,Products!$A$2:$E$20,5,TRUE)</f>
        <v>8.9499999999999993</v>
      </c>
      <c r="G914" s="8">
        <f t="shared" si="28"/>
        <v>44.75</v>
      </c>
      <c r="H914" s="8">
        <f>VLOOKUP(C914,Products!$A$2:$F$20,6,TRUE)</f>
        <v>5.6999999999999993</v>
      </c>
      <c r="I914" s="8">
        <f t="shared" si="29"/>
        <v>28.499999999999996</v>
      </c>
      <c r="J914" s="42">
        <f>VLOOKUP(B914,Invoices!A:I,9,TRUE)</f>
        <v>2020</v>
      </c>
    </row>
    <row r="915" spans="1:10" x14ac:dyDescent="0.15">
      <c r="A915" t="s">
        <v>4275</v>
      </c>
      <c r="B915" t="s">
        <v>275</v>
      </c>
      <c r="C915" t="s">
        <v>100</v>
      </c>
      <c r="D915" t="s">
        <v>78</v>
      </c>
      <c r="E915">
        <v>2</v>
      </c>
      <c r="F915" s="8">
        <f>VLOOKUP(C915,Products!$A$2:$E$20,5,TRUE)</f>
        <v>49.95</v>
      </c>
      <c r="G915" s="8">
        <f t="shared" si="28"/>
        <v>99.9</v>
      </c>
      <c r="H915" s="8">
        <f>VLOOKUP(C915,Products!$A$2:$F$20,6,TRUE)</f>
        <v>19.950000000000003</v>
      </c>
      <c r="I915" s="8">
        <f t="shared" si="29"/>
        <v>39.900000000000006</v>
      </c>
      <c r="J915" s="42">
        <f>VLOOKUP(B915,Invoices!A:I,9,TRUE)</f>
        <v>2020</v>
      </c>
    </row>
    <row r="916" spans="1:10" x14ac:dyDescent="0.15">
      <c r="A916" t="s">
        <v>4276</v>
      </c>
      <c r="B916" t="s">
        <v>275</v>
      </c>
      <c r="C916" t="s">
        <v>97</v>
      </c>
      <c r="D916" t="s">
        <v>74</v>
      </c>
      <c r="E916">
        <v>2</v>
      </c>
      <c r="F916" s="8">
        <f>VLOOKUP(C916,Products!$A$2:$E$20,5,TRUE)</f>
        <v>1.5</v>
      </c>
      <c r="G916" s="8">
        <f t="shared" si="28"/>
        <v>3</v>
      </c>
      <c r="H916" s="8">
        <f>VLOOKUP(C916,Products!$A$2:$F$20,6,TRUE)</f>
        <v>0.5</v>
      </c>
      <c r="I916" s="8">
        <f t="shared" si="29"/>
        <v>1</v>
      </c>
      <c r="J916" s="42">
        <f>VLOOKUP(B916,Invoices!A:I,9,TRUE)</f>
        <v>2020</v>
      </c>
    </row>
    <row r="917" spans="1:10" x14ac:dyDescent="0.15">
      <c r="A917" t="s">
        <v>4277</v>
      </c>
      <c r="B917" t="s">
        <v>275</v>
      </c>
      <c r="C917" t="s">
        <v>93</v>
      </c>
      <c r="D917" t="s">
        <v>76</v>
      </c>
      <c r="E917">
        <v>8</v>
      </c>
      <c r="F917" s="8">
        <f>VLOOKUP(C917,Products!$A$2:$E$20,5,TRUE)</f>
        <v>9.9499999999999993</v>
      </c>
      <c r="G917" s="8">
        <f t="shared" si="28"/>
        <v>79.599999999999994</v>
      </c>
      <c r="H917" s="8">
        <f>VLOOKUP(C917,Products!$A$2:$F$20,6,TRUE)</f>
        <v>1.9499999999999993</v>
      </c>
      <c r="I917" s="8">
        <f t="shared" si="29"/>
        <v>15.599999999999994</v>
      </c>
      <c r="J917" s="42">
        <f>VLOOKUP(B917,Invoices!A:I,9,TRUE)</f>
        <v>2020</v>
      </c>
    </row>
    <row r="918" spans="1:10" x14ac:dyDescent="0.15">
      <c r="A918" t="s">
        <v>4278</v>
      </c>
      <c r="B918" t="s">
        <v>275</v>
      </c>
      <c r="C918" t="s">
        <v>104</v>
      </c>
      <c r="D918" t="s">
        <v>71</v>
      </c>
      <c r="E918">
        <v>2</v>
      </c>
      <c r="F918" s="8">
        <f>VLOOKUP(C918,Products!$A$2:$E$20,5,TRUE)</f>
        <v>2.95</v>
      </c>
      <c r="G918" s="8">
        <f t="shared" si="28"/>
        <v>5.9</v>
      </c>
      <c r="H918" s="8">
        <f>VLOOKUP(C918,Products!$A$2:$F$20,6,TRUE)</f>
        <v>1.1500000000000001</v>
      </c>
      <c r="I918" s="8">
        <f t="shared" si="29"/>
        <v>2.3000000000000003</v>
      </c>
      <c r="J918" s="42">
        <f>VLOOKUP(B918,Invoices!A:I,9,TRUE)</f>
        <v>2020</v>
      </c>
    </row>
    <row r="919" spans="1:10" x14ac:dyDescent="0.15">
      <c r="A919" t="s">
        <v>4279</v>
      </c>
      <c r="B919" t="s">
        <v>275</v>
      </c>
      <c r="C919" t="s">
        <v>102</v>
      </c>
      <c r="D919" t="s">
        <v>83</v>
      </c>
      <c r="E919">
        <v>5</v>
      </c>
      <c r="F919" s="8">
        <f>VLOOKUP(C919,Products!$A$2:$E$20,5,TRUE)</f>
        <v>29.95</v>
      </c>
      <c r="G919" s="8">
        <f t="shared" si="28"/>
        <v>149.75</v>
      </c>
      <c r="H919" s="8">
        <f>VLOOKUP(C919,Products!$A$2:$F$20,6,TRUE)</f>
        <v>15</v>
      </c>
      <c r="I919" s="8">
        <f t="shared" si="29"/>
        <v>75</v>
      </c>
      <c r="J919" s="42">
        <f>VLOOKUP(B919,Invoices!A:I,9,TRUE)</f>
        <v>2020</v>
      </c>
    </row>
    <row r="920" spans="1:10" x14ac:dyDescent="0.15">
      <c r="A920" t="s">
        <v>4280</v>
      </c>
      <c r="B920" t="s">
        <v>276</v>
      </c>
      <c r="C920" t="s">
        <v>104</v>
      </c>
      <c r="D920" t="s">
        <v>71</v>
      </c>
      <c r="E920">
        <v>7</v>
      </c>
      <c r="F920" s="8">
        <f>VLOOKUP(C920,Products!$A$2:$E$20,5,TRUE)</f>
        <v>2.95</v>
      </c>
      <c r="G920" s="8">
        <f t="shared" si="28"/>
        <v>20.650000000000002</v>
      </c>
      <c r="H920" s="8">
        <f>VLOOKUP(C920,Products!$A$2:$F$20,6,TRUE)</f>
        <v>1.1500000000000001</v>
      </c>
      <c r="I920" s="8">
        <f t="shared" si="29"/>
        <v>8.0500000000000007</v>
      </c>
      <c r="J920" s="42">
        <f>VLOOKUP(B920,Invoices!A:I,9,TRUE)</f>
        <v>2020</v>
      </c>
    </row>
    <row r="921" spans="1:10" x14ac:dyDescent="0.15">
      <c r="A921" t="s">
        <v>4281</v>
      </c>
      <c r="B921" t="s">
        <v>276</v>
      </c>
      <c r="C921" t="s">
        <v>92</v>
      </c>
      <c r="D921" t="s">
        <v>82</v>
      </c>
      <c r="E921">
        <v>4</v>
      </c>
      <c r="F921" s="8">
        <f>VLOOKUP(C921,Products!$A$2:$E$20,5,TRUE)</f>
        <v>19.95</v>
      </c>
      <c r="G921" s="8">
        <f t="shared" si="28"/>
        <v>79.8</v>
      </c>
      <c r="H921" s="8">
        <f>VLOOKUP(C921,Products!$A$2:$F$20,6,TRUE)</f>
        <v>7.4499999999999993</v>
      </c>
      <c r="I921" s="8">
        <f t="shared" si="29"/>
        <v>29.799999999999997</v>
      </c>
      <c r="J921" s="42">
        <f>VLOOKUP(B921,Invoices!A:I,9,TRUE)</f>
        <v>2020</v>
      </c>
    </row>
    <row r="922" spans="1:10" x14ac:dyDescent="0.15">
      <c r="A922" t="s">
        <v>4282</v>
      </c>
      <c r="B922" t="s">
        <v>276</v>
      </c>
      <c r="C922" t="s">
        <v>90</v>
      </c>
      <c r="D922" t="s">
        <v>72</v>
      </c>
      <c r="E922">
        <v>1</v>
      </c>
      <c r="F922" s="8">
        <f>VLOOKUP(C922,Products!$A$2:$E$20,5,TRUE)</f>
        <v>8.9499999999999993</v>
      </c>
      <c r="G922" s="8">
        <f t="shared" si="28"/>
        <v>8.9499999999999993</v>
      </c>
      <c r="H922" s="8">
        <f>VLOOKUP(C922,Products!$A$2:$F$20,6,TRUE)</f>
        <v>5.6999999999999993</v>
      </c>
      <c r="I922" s="8">
        <f t="shared" si="29"/>
        <v>5.6999999999999993</v>
      </c>
      <c r="J922" s="42">
        <f>VLOOKUP(B922,Invoices!A:I,9,TRUE)</f>
        <v>2020</v>
      </c>
    </row>
    <row r="923" spans="1:10" x14ac:dyDescent="0.15">
      <c r="A923" t="s">
        <v>4283</v>
      </c>
      <c r="B923" t="s">
        <v>277</v>
      </c>
      <c r="C923" t="s">
        <v>95</v>
      </c>
      <c r="D923" t="s">
        <v>73</v>
      </c>
      <c r="E923">
        <v>1</v>
      </c>
      <c r="F923" s="8">
        <f>VLOOKUP(C923,Products!$A$2:$E$20,5,TRUE)</f>
        <v>12.95</v>
      </c>
      <c r="G923" s="8">
        <f t="shared" si="28"/>
        <v>12.95</v>
      </c>
      <c r="H923" s="8">
        <f>VLOOKUP(C923,Products!$A$2:$F$20,6,TRUE)</f>
        <v>4.1999999999999993</v>
      </c>
      <c r="I923" s="8">
        <f t="shared" si="29"/>
        <v>4.1999999999999993</v>
      </c>
      <c r="J923" s="42">
        <f>VLOOKUP(B923,Invoices!A:I,9,TRUE)</f>
        <v>2020</v>
      </c>
    </row>
    <row r="924" spans="1:10" x14ac:dyDescent="0.15">
      <c r="A924" t="s">
        <v>4284</v>
      </c>
      <c r="B924" t="s">
        <v>277</v>
      </c>
      <c r="C924" t="s">
        <v>90</v>
      </c>
      <c r="D924" t="s">
        <v>72</v>
      </c>
      <c r="E924">
        <v>2</v>
      </c>
      <c r="F924" s="8">
        <f>VLOOKUP(C924,Products!$A$2:$E$20,5,TRUE)</f>
        <v>8.9499999999999993</v>
      </c>
      <c r="G924" s="8">
        <f t="shared" si="28"/>
        <v>17.899999999999999</v>
      </c>
      <c r="H924" s="8">
        <f>VLOOKUP(C924,Products!$A$2:$F$20,6,TRUE)</f>
        <v>5.6999999999999993</v>
      </c>
      <c r="I924" s="8">
        <f t="shared" si="29"/>
        <v>11.399999999999999</v>
      </c>
      <c r="J924" s="42">
        <f>VLOOKUP(B924,Invoices!A:I,9,TRUE)</f>
        <v>2020</v>
      </c>
    </row>
    <row r="925" spans="1:10" x14ac:dyDescent="0.15">
      <c r="A925" t="s">
        <v>4285</v>
      </c>
      <c r="B925" t="s">
        <v>277</v>
      </c>
      <c r="C925" t="s">
        <v>96</v>
      </c>
      <c r="D925" t="s">
        <v>75</v>
      </c>
      <c r="E925">
        <v>10</v>
      </c>
      <c r="F925" s="8">
        <f>VLOOKUP(C925,Products!$A$2:$E$20,5,TRUE)</f>
        <v>79.95</v>
      </c>
      <c r="G925" s="8">
        <f t="shared" si="28"/>
        <v>799.5</v>
      </c>
      <c r="H925" s="8">
        <f>VLOOKUP(C925,Products!$A$2:$F$20,6,TRUE)</f>
        <v>27.950000000000003</v>
      </c>
      <c r="I925" s="8">
        <f t="shared" si="29"/>
        <v>279.5</v>
      </c>
      <c r="J925" s="42">
        <f>VLOOKUP(B925,Invoices!A:I,9,TRUE)</f>
        <v>2020</v>
      </c>
    </row>
    <row r="926" spans="1:10" x14ac:dyDescent="0.15">
      <c r="A926" t="s">
        <v>4286</v>
      </c>
      <c r="B926" t="s">
        <v>278</v>
      </c>
      <c r="C926" t="s">
        <v>87</v>
      </c>
      <c r="D926" t="s">
        <v>68</v>
      </c>
      <c r="E926">
        <v>6</v>
      </c>
      <c r="F926" s="8">
        <f>VLOOKUP(C926,Products!$A$2:$E$20,5,TRUE)</f>
        <v>19.95</v>
      </c>
      <c r="G926" s="8">
        <f t="shared" si="28"/>
        <v>119.69999999999999</v>
      </c>
      <c r="H926" s="8">
        <f>VLOOKUP(C926,Products!$A$2:$F$20,6,TRUE)</f>
        <v>7.4499999999999993</v>
      </c>
      <c r="I926" s="8">
        <f t="shared" si="29"/>
        <v>44.699999999999996</v>
      </c>
      <c r="J926" s="42">
        <f>VLOOKUP(B926,Invoices!A:I,9,TRUE)</f>
        <v>2020</v>
      </c>
    </row>
    <row r="927" spans="1:10" x14ac:dyDescent="0.15">
      <c r="A927" t="s">
        <v>4287</v>
      </c>
      <c r="B927" t="s">
        <v>278</v>
      </c>
      <c r="C927" t="s">
        <v>100</v>
      </c>
      <c r="D927" t="s">
        <v>78</v>
      </c>
      <c r="E927">
        <v>1</v>
      </c>
      <c r="F927" s="8">
        <f>VLOOKUP(C927,Products!$A$2:$E$20,5,TRUE)</f>
        <v>49.95</v>
      </c>
      <c r="G927" s="8">
        <f t="shared" si="28"/>
        <v>49.95</v>
      </c>
      <c r="H927" s="8">
        <f>VLOOKUP(C927,Products!$A$2:$F$20,6,TRUE)</f>
        <v>19.950000000000003</v>
      </c>
      <c r="I927" s="8">
        <f t="shared" si="29"/>
        <v>19.950000000000003</v>
      </c>
      <c r="J927" s="42">
        <f>VLOOKUP(B927,Invoices!A:I,9,TRUE)</f>
        <v>2020</v>
      </c>
    </row>
    <row r="928" spans="1:10" x14ac:dyDescent="0.15">
      <c r="A928" t="s">
        <v>4288</v>
      </c>
      <c r="B928" t="s">
        <v>278</v>
      </c>
      <c r="C928" t="s">
        <v>96</v>
      </c>
      <c r="D928" t="s">
        <v>75</v>
      </c>
      <c r="E928">
        <v>3</v>
      </c>
      <c r="F928" s="8">
        <f>VLOOKUP(C928,Products!$A$2:$E$20,5,TRUE)</f>
        <v>79.95</v>
      </c>
      <c r="G928" s="8">
        <f t="shared" si="28"/>
        <v>239.85000000000002</v>
      </c>
      <c r="H928" s="8">
        <f>VLOOKUP(C928,Products!$A$2:$F$20,6,TRUE)</f>
        <v>27.950000000000003</v>
      </c>
      <c r="I928" s="8">
        <f t="shared" si="29"/>
        <v>83.850000000000009</v>
      </c>
      <c r="J928" s="42">
        <f>VLOOKUP(B928,Invoices!A:I,9,TRUE)</f>
        <v>2020</v>
      </c>
    </row>
    <row r="929" spans="1:10" x14ac:dyDescent="0.15">
      <c r="A929" t="s">
        <v>4289</v>
      </c>
      <c r="B929" t="s">
        <v>279</v>
      </c>
      <c r="C929" t="s">
        <v>95</v>
      </c>
      <c r="D929" t="s">
        <v>73</v>
      </c>
      <c r="E929">
        <v>3</v>
      </c>
      <c r="F929" s="8">
        <f>VLOOKUP(C929,Products!$A$2:$E$20,5,TRUE)</f>
        <v>12.95</v>
      </c>
      <c r="G929" s="8">
        <f t="shared" si="28"/>
        <v>38.849999999999994</v>
      </c>
      <c r="H929" s="8">
        <f>VLOOKUP(C929,Products!$A$2:$F$20,6,TRUE)</f>
        <v>4.1999999999999993</v>
      </c>
      <c r="I929" s="8">
        <f t="shared" si="29"/>
        <v>12.599999999999998</v>
      </c>
      <c r="J929" s="42">
        <f>VLOOKUP(B929,Invoices!A:I,9,TRUE)</f>
        <v>2020</v>
      </c>
    </row>
    <row r="930" spans="1:10" x14ac:dyDescent="0.15">
      <c r="A930" t="s">
        <v>4290</v>
      </c>
      <c r="B930" t="s">
        <v>280</v>
      </c>
      <c r="C930" t="s">
        <v>101</v>
      </c>
      <c r="D930" t="s">
        <v>69</v>
      </c>
      <c r="E930">
        <v>4</v>
      </c>
      <c r="F930" s="8">
        <f>VLOOKUP(C930,Products!$A$2:$E$20,5,TRUE)</f>
        <v>129.94999999999999</v>
      </c>
      <c r="G930" s="8">
        <f t="shared" si="28"/>
        <v>519.79999999999995</v>
      </c>
      <c r="H930" s="8">
        <f>VLOOKUP(C930,Products!$A$2:$F$20,6,TRUE)</f>
        <v>40.449999999999989</v>
      </c>
      <c r="I930" s="8">
        <f t="shared" si="29"/>
        <v>161.79999999999995</v>
      </c>
      <c r="J930" s="42">
        <f>VLOOKUP(B930,Invoices!A:I,9,TRUE)</f>
        <v>2020</v>
      </c>
    </row>
    <row r="931" spans="1:10" x14ac:dyDescent="0.15">
      <c r="A931" t="s">
        <v>4291</v>
      </c>
      <c r="B931" t="s">
        <v>280</v>
      </c>
      <c r="C931" t="s">
        <v>95</v>
      </c>
      <c r="D931" t="s">
        <v>73</v>
      </c>
      <c r="E931">
        <v>20</v>
      </c>
      <c r="F931" s="8">
        <f>VLOOKUP(C931,Products!$A$2:$E$20,5,TRUE)</f>
        <v>12.95</v>
      </c>
      <c r="G931" s="8">
        <f t="shared" si="28"/>
        <v>259</v>
      </c>
      <c r="H931" s="8">
        <f>VLOOKUP(C931,Products!$A$2:$F$20,6,TRUE)</f>
        <v>4.1999999999999993</v>
      </c>
      <c r="I931" s="8">
        <f t="shared" si="29"/>
        <v>83.999999999999986</v>
      </c>
      <c r="J931" s="42">
        <f>VLOOKUP(B931,Invoices!A:I,9,TRUE)</f>
        <v>2020</v>
      </c>
    </row>
    <row r="932" spans="1:10" x14ac:dyDescent="0.15">
      <c r="A932" t="s">
        <v>4292</v>
      </c>
      <c r="B932" t="s">
        <v>280</v>
      </c>
      <c r="C932" t="s">
        <v>99</v>
      </c>
      <c r="D932" t="s">
        <v>84</v>
      </c>
      <c r="E932">
        <v>12</v>
      </c>
      <c r="F932" s="8">
        <f>VLOOKUP(C932,Products!$A$2:$E$20,5,TRUE)</f>
        <v>3.5</v>
      </c>
      <c r="G932" s="8">
        <f t="shared" si="28"/>
        <v>42</v>
      </c>
      <c r="H932" s="8">
        <f>VLOOKUP(C932,Products!$A$2:$F$20,6,TRUE)</f>
        <v>0.54999999999999982</v>
      </c>
      <c r="I932" s="8">
        <f t="shared" si="29"/>
        <v>6.5999999999999979</v>
      </c>
      <c r="J932" s="42">
        <f>VLOOKUP(B932,Invoices!A:I,9,TRUE)</f>
        <v>2020</v>
      </c>
    </row>
    <row r="933" spans="1:10" x14ac:dyDescent="0.15">
      <c r="A933" t="s">
        <v>4293</v>
      </c>
      <c r="B933" t="s">
        <v>280</v>
      </c>
      <c r="C933" t="s">
        <v>96</v>
      </c>
      <c r="D933" t="s">
        <v>75</v>
      </c>
      <c r="E933">
        <v>2</v>
      </c>
      <c r="F933" s="8">
        <f>VLOOKUP(C933,Products!$A$2:$E$20,5,TRUE)</f>
        <v>79.95</v>
      </c>
      <c r="G933" s="8">
        <f t="shared" si="28"/>
        <v>159.9</v>
      </c>
      <c r="H933" s="8">
        <f>VLOOKUP(C933,Products!$A$2:$F$20,6,TRUE)</f>
        <v>27.950000000000003</v>
      </c>
      <c r="I933" s="8">
        <f t="shared" si="29"/>
        <v>55.900000000000006</v>
      </c>
      <c r="J933" s="42">
        <f>VLOOKUP(B933,Invoices!A:I,9,TRUE)</f>
        <v>2020</v>
      </c>
    </row>
    <row r="934" spans="1:10" x14ac:dyDescent="0.15">
      <c r="A934" t="s">
        <v>4294</v>
      </c>
      <c r="B934" t="s">
        <v>280</v>
      </c>
      <c r="C934" t="s">
        <v>102</v>
      </c>
      <c r="D934" t="s">
        <v>83</v>
      </c>
      <c r="E934">
        <v>24</v>
      </c>
      <c r="F934" s="8">
        <f>VLOOKUP(C934,Products!$A$2:$E$20,5,TRUE)</f>
        <v>29.95</v>
      </c>
      <c r="G934" s="8">
        <f t="shared" si="28"/>
        <v>718.8</v>
      </c>
      <c r="H934" s="8">
        <f>VLOOKUP(C934,Products!$A$2:$F$20,6,TRUE)</f>
        <v>15</v>
      </c>
      <c r="I934" s="8">
        <f t="shared" si="29"/>
        <v>360</v>
      </c>
      <c r="J934" s="42">
        <f>VLOOKUP(B934,Invoices!A:I,9,TRUE)</f>
        <v>2020</v>
      </c>
    </row>
    <row r="935" spans="1:10" x14ac:dyDescent="0.15">
      <c r="A935" t="s">
        <v>4295</v>
      </c>
      <c r="B935" t="s">
        <v>280</v>
      </c>
      <c r="C935" t="s">
        <v>94</v>
      </c>
      <c r="D935" t="s">
        <v>86</v>
      </c>
      <c r="E935">
        <v>6</v>
      </c>
      <c r="F935" s="8">
        <f>VLOOKUP(C935,Products!$A$2:$E$20,5,TRUE)</f>
        <v>3.5</v>
      </c>
      <c r="G935" s="8">
        <f t="shared" si="28"/>
        <v>21</v>
      </c>
      <c r="H935" s="8">
        <f>VLOOKUP(C935,Products!$A$2:$F$20,6,TRUE)</f>
        <v>0.54999999999999982</v>
      </c>
      <c r="I935" s="8">
        <f t="shared" si="29"/>
        <v>3.2999999999999989</v>
      </c>
      <c r="J935" s="42">
        <f>VLOOKUP(B935,Invoices!A:I,9,TRUE)</f>
        <v>2020</v>
      </c>
    </row>
    <row r="936" spans="1:10" x14ac:dyDescent="0.15">
      <c r="A936" t="s">
        <v>4296</v>
      </c>
      <c r="B936" t="s">
        <v>280</v>
      </c>
      <c r="C936" t="s">
        <v>89</v>
      </c>
      <c r="D936" t="s">
        <v>80</v>
      </c>
      <c r="E936">
        <v>6</v>
      </c>
      <c r="F936" s="8">
        <f>VLOOKUP(C936,Products!$A$2:$E$20,5,TRUE)</f>
        <v>15.95</v>
      </c>
      <c r="G936" s="8">
        <f t="shared" si="28"/>
        <v>95.699999999999989</v>
      </c>
      <c r="H936" s="8">
        <f>VLOOKUP(C936,Products!$A$2:$F$20,6,TRUE)</f>
        <v>6</v>
      </c>
      <c r="I936" s="8">
        <f t="shared" si="29"/>
        <v>36</v>
      </c>
      <c r="J936" s="42">
        <f>VLOOKUP(B936,Invoices!A:I,9,TRUE)</f>
        <v>2020</v>
      </c>
    </row>
    <row r="937" spans="1:10" x14ac:dyDescent="0.15">
      <c r="A937" t="s">
        <v>4297</v>
      </c>
      <c r="B937" t="s">
        <v>280</v>
      </c>
      <c r="C937" t="s">
        <v>87</v>
      </c>
      <c r="D937" t="s">
        <v>68</v>
      </c>
      <c r="E937">
        <v>15</v>
      </c>
      <c r="F937" s="8">
        <f>VLOOKUP(C937,Products!$A$2:$E$20,5,TRUE)</f>
        <v>19.95</v>
      </c>
      <c r="G937" s="8">
        <f t="shared" si="28"/>
        <v>299.25</v>
      </c>
      <c r="H937" s="8">
        <f>VLOOKUP(C937,Products!$A$2:$F$20,6,TRUE)</f>
        <v>7.4499999999999993</v>
      </c>
      <c r="I937" s="8">
        <f t="shared" si="29"/>
        <v>111.74999999999999</v>
      </c>
      <c r="J937" s="42">
        <f>VLOOKUP(B937,Invoices!A:I,9,TRUE)</f>
        <v>2020</v>
      </c>
    </row>
    <row r="938" spans="1:10" x14ac:dyDescent="0.15">
      <c r="A938" t="s">
        <v>4298</v>
      </c>
      <c r="B938" t="s">
        <v>280</v>
      </c>
      <c r="C938" t="s">
        <v>104</v>
      </c>
      <c r="D938" t="s">
        <v>71</v>
      </c>
      <c r="E938">
        <v>25</v>
      </c>
      <c r="F938" s="8">
        <f>VLOOKUP(C938,Products!$A$2:$E$20,5,TRUE)</f>
        <v>2.95</v>
      </c>
      <c r="G938" s="8">
        <f t="shared" si="28"/>
        <v>73.75</v>
      </c>
      <c r="H938" s="8">
        <f>VLOOKUP(C938,Products!$A$2:$F$20,6,TRUE)</f>
        <v>1.1500000000000001</v>
      </c>
      <c r="I938" s="8">
        <f t="shared" si="29"/>
        <v>28.750000000000004</v>
      </c>
      <c r="J938" s="42">
        <f>VLOOKUP(B938,Invoices!A:I,9,TRUE)</f>
        <v>2020</v>
      </c>
    </row>
    <row r="939" spans="1:10" x14ac:dyDescent="0.15">
      <c r="A939" t="s">
        <v>4299</v>
      </c>
      <c r="B939" t="s">
        <v>280</v>
      </c>
      <c r="C939" t="s">
        <v>100</v>
      </c>
      <c r="D939" t="s">
        <v>78</v>
      </c>
      <c r="E939">
        <v>1</v>
      </c>
      <c r="F939" s="8">
        <f>VLOOKUP(C939,Products!$A$2:$E$20,5,TRUE)</f>
        <v>49.95</v>
      </c>
      <c r="G939" s="8">
        <f t="shared" si="28"/>
        <v>49.95</v>
      </c>
      <c r="H939" s="8">
        <f>VLOOKUP(C939,Products!$A$2:$F$20,6,TRUE)</f>
        <v>19.950000000000003</v>
      </c>
      <c r="I939" s="8">
        <f t="shared" si="29"/>
        <v>19.950000000000003</v>
      </c>
      <c r="J939" s="42">
        <f>VLOOKUP(B939,Invoices!A:I,9,TRUE)</f>
        <v>2020</v>
      </c>
    </row>
    <row r="940" spans="1:10" x14ac:dyDescent="0.15">
      <c r="A940" t="s">
        <v>4300</v>
      </c>
      <c r="B940" t="s">
        <v>281</v>
      </c>
      <c r="C940" t="s">
        <v>90</v>
      </c>
      <c r="D940" t="s">
        <v>72</v>
      </c>
      <c r="E940">
        <v>4</v>
      </c>
      <c r="F940" s="8">
        <f>VLOOKUP(C940,Products!$A$2:$E$20,5,TRUE)</f>
        <v>8.9499999999999993</v>
      </c>
      <c r="G940" s="8">
        <f t="shared" si="28"/>
        <v>35.799999999999997</v>
      </c>
      <c r="H940" s="8">
        <f>VLOOKUP(C940,Products!$A$2:$F$20,6,TRUE)</f>
        <v>5.6999999999999993</v>
      </c>
      <c r="I940" s="8">
        <f t="shared" si="29"/>
        <v>22.799999999999997</v>
      </c>
      <c r="J940" s="42">
        <f>VLOOKUP(B940,Invoices!A:I,9,TRUE)</f>
        <v>2020</v>
      </c>
    </row>
    <row r="941" spans="1:10" x14ac:dyDescent="0.15">
      <c r="A941" t="s">
        <v>4301</v>
      </c>
      <c r="B941" t="s">
        <v>281</v>
      </c>
      <c r="C941" t="s">
        <v>96</v>
      </c>
      <c r="D941" t="s">
        <v>75</v>
      </c>
      <c r="E941">
        <v>30</v>
      </c>
      <c r="F941" s="8">
        <f>VLOOKUP(C941,Products!$A$2:$E$20,5,TRUE)</f>
        <v>79.95</v>
      </c>
      <c r="G941" s="8">
        <f t="shared" si="28"/>
        <v>2398.5</v>
      </c>
      <c r="H941" s="8">
        <f>VLOOKUP(C941,Products!$A$2:$F$20,6,TRUE)</f>
        <v>27.950000000000003</v>
      </c>
      <c r="I941" s="8">
        <f t="shared" si="29"/>
        <v>838.50000000000011</v>
      </c>
      <c r="J941" s="42">
        <f>VLOOKUP(B941,Invoices!A:I,9,TRUE)</f>
        <v>2020</v>
      </c>
    </row>
    <row r="942" spans="1:10" x14ac:dyDescent="0.15">
      <c r="A942" t="s">
        <v>4302</v>
      </c>
      <c r="B942" t="s">
        <v>281</v>
      </c>
      <c r="C942" t="s">
        <v>101</v>
      </c>
      <c r="D942" t="s">
        <v>69</v>
      </c>
      <c r="E942">
        <v>10</v>
      </c>
      <c r="F942" s="8">
        <f>VLOOKUP(C942,Products!$A$2:$E$20,5,TRUE)</f>
        <v>129.94999999999999</v>
      </c>
      <c r="G942" s="8">
        <f t="shared" si="28"/>
        <v>1299.5</v>
      </c>
      <c r="H942" s="8">
        <f>VLOOKUP(C942,Products!$A$2:$F$20,6,TRUE)</f>
        <v>40.449999999999989</v>
      </c>
      <c r="I942" s="8">
        <f t="shared" si="29"/>
        <v>404.49999999999989</v>
      </c>
      <c r="J942" s="42">
        <f>VLOOKUP(B942,Invoices!A:I,9,TRUE)</f>
        <v>2020</v>
      </c>
    </row>
    <row r="943" spans="1:10" x14ac:dyDescent="0.15">
      <c r="A943" t="s">
        <v>4303</v>
      </c>
      <c r="B943" t="s">
        <v>281</v>
      </c>
      <c r="C943" t="s">
        <v>94</v>
      </c>
      <c r="D943" t="s">
        <v>86</v>
      </c>
      <c r="E943">
        <v>1</v>
      </c>
      <c r="F943" s="8">
        <f>VLOOKUP(C943,Products!$A$2:$E$20,5,TRUE)</f>
        <v>3.5</v>
      </c>
      <c r="G943" s="8">
        <f t="shared" si="28"/>
        <v>3.5</v>
      </c>
      <c r="H943" s="8">
        <f>VLOOKUP(C943,Products!$A$2:$F$20,6,TRUE)</f>
        <v>0.54999999999999982</v>
      </c>
      <c r="I943" s="8">
        <f t="shared" si="29"/>
        <v>0.54999999999999982</v>
      </c>
      <c r="J943" s="42">
        <f>VLOOKUP(B943,Invoices!A:I,9,TRUE)</f>
        <v>2020</v>
      </c>
    </row>
    <row r="944" spans="1:10" x14ac:dyDescent="0.15">
      <c r="A944" t="s">
        <v>4304</v>
      </c>
      <c r="B944" t="s">
        <v>281</v>
      </c>
      <c r="C944" t="s">
        <v>91</v>
      </c>
      <c r="D944" t="s">
        <v>70</v>
      </c>
      <c r="E944">
        <v>3</v>
      </c>
      <c r="F944" s="8">
        <f>VLOOKUP(C944,Products!$A$2:$E$20,5,TRUE)</f>
        <v>49.95</v>
      </c>
      <c r="G944" s="8">
        <f t="shared" si="28"/>
        <v>149.85000000000002</v>
      </c>
      <c r="H944" s="8">
        <f>VLOOKUP(C944,Products!$A$2:$F$20,6,TRUE)</f>
        <v>21.200000000000003</v>
      </c>
      <c r="I944" s="8">
        <f t="shared" si="29"/>
        <v>63.600000000000009</v>
      </c>
      <c r="J944" s="42">
        <f>VLOOKUP(B944,Invoices!A:I,9,TRUE)</f>
        <v>2020</v>
      </c>
    </row>
    <row r="945" spans="1:10" x14ac:dyDescent="0.15">
      <c r="A945" t="s">
        <v>4305</v>
      </c>
      <c r="B945" t="s">
        <v>281</v>
      </c>
      <c r="C945" t="s">
        <v>90</v>
      </c>
      <c r="D945" t="s">
        <v>72</v>
      </c>
      <c r="E945">
        <v>2</v>
      </c>
      <c r="F945" s="8">
        <f>VLOOKUP(C945,Products!$A$2:$E$20,5,TRUE)</f>
        <v>8.9499999999999993</v>
      </c>
      <c r="G945" s="8">
        <f t="shared" si="28"/>
        <v>17.899999999999999</v>
      </c>
      <c r="H945" s="8">
        <f>VLOOKUP(C945,Products!$A$2:$F$20,6,TRUE)</f>
        <v>5.6999999999999993</v>
      </c>
      <c r="I945" s="8">
        <f t="shared" si="29"/>
        <v>11.399999999999999</v>
      </c>
      <c r="J945" s="42">
        <f>VLOOKUP(B945,Invoices!A:I,9,TRUE)</f>
        <v>2020</v>
      </c>
    </row>
    <row r="946" spans="1:10" x14ac:dyDescent="0.15">
      <c r="A946" t="s">
        <v>4306</v>
      </c>
      <c r="B946" t="s">
        <v>281</v>
      </c>
      <c r="C946" t="s">
        <v>87</v>
      </c>
      <c r="D946" t="s">
        <v>68</v>
      </c>
      <c r="E946">
        <v>1</v>
      </c>
      <c r="F946" s="8">
        <f>VLOOKUP(C946,Products!$A$2:$E$20,5,TRUE)</f>
        <v>19.95</v>
      </c>
      <c r="G946" s="8">
        <f t="shared" si="28"/>
        <v>19.95</v>
      </c>
      <c r="H946" s="8">
        <f>VLOOKUP(C946,Products!$A$2:$F$20,6,TRUE)</f>
        <v>7.4499999999999993</v>
      </c>
      <c r="I946" s="8">
        <f t="shared" si="29"/>
        <v>7.4499999999999993</v>
      </c>
      <c r="J946" s="42">
        <f>VLOOKUP(B946,Invoices!A:I,9,TRUE)</f>
        <v>2020</v>
      </c>
    </row>
    <row r="947" spans="1:10" x14ac:dyDescent="0.15">
      <c r="A947" t="s">
        <v>4307</v>
      </c>
      <c r="B947" t="s">
        <v>281</v>
      </c>
      <c r="C947" t="s">
        <v>104</v>
      </c>
      <c r="D947" t="s">
        <v>71</v>
      </c>
      <c r="E947">
        <v>1</v>
      </c>
      <c r="F947" s="8">
        <f>VLOOKUP(C947,Products!$A$2:$E$20,5,TRUE)</f>
        <v>2.95</v>
      </c>
      <c r="G947" s="8">
        <f t="shared" si="28"/>
        <v>2.95</v>
      </c>
      <c r="H947" s="8">
        <f>VLOOKUP(C947,Products!$A$2:$F$20,6,TRUE)</f>
        <v>1.1500000000000001</v>
      </c>
      <c r="I947" s="8">
        <f t="shared" si="29"/>
        <v>1.1500000000000001</v>
      </c>
      <c r="J947" s="42">
        <f>VLOOKUP(B947,Invoices!A:I,9,TRUE)</f>
        <v>2020</v>
      </c>
    </row>
    <row r="948" spans="1:10" x14ac:dyDescent="0.15">
      <c r="A948" t="s">
        <v>4308</v>
      </c>
      <c r="B948" t="s">
        <v>281</v>
      </c>
      <c r="C948" t="s">
        <v>93</v>
      </c>
      <c r="D948" t="s">
        <v>76</v>
      </c>
      <c r="E948">
        <v>5</v>
      </c>
      <c r="F948" s="8">
        <f>VLOOKUP(C948,Products!$A$2:$E$20,5,TRUE)</f>
        <v>9.9499999999999993</v>
      </c>
      <c r="G948" s="8">
        <f t="shared" si="28"/>
        <v>49.75</v>
      </c>
      <c r="H948" s="8">
        <f>VLOOKUP(C948,Products!$A$2:$F$20,6,TRUE)</f>
        <v>1.9499999999999993</v>
      </c>
      <c r="I948" s="8">
        <f t="shared" si="29"/>
        <v>9.7499999999999964</v>
      </c>
      <c r="J948" s="42">
        <f>VLOOKUP(B948,Invoices!A:I,9,TRUE)</f>
        <v>2020</v>
      </c>
    </row>
    <row r="949" spans="1:10" x14ac:dyDescent="0.15">
      <c r="A949" t="s">
        <v>4309</v>
      </c>
      <c r="B949" t="s">
        <v>281</v>
      </c>
      <c r="C949" t="s">
        <v>88</v>
      </c>
      <c r="D949" t="s">
        <v>85</v>
      </c>
      <c r="E949">
        <v>1</v>
      </c>
      <c r="F949" s="8">
        <f>VLOOKUP(C949,Products!$A$2:$E$20,5,TRUE)</f>
        <v>8.9499999999999993</v>
      </c>
      <c r="G949" s="8">
        <f t="shared" si="28"/>
        <v>8.9499999999999993</v>
      </c>
      <c r="H949" s="8">
        <f>VLOOKUP(C949,Products!$A$2:$F$20,6,TRUE)</f>
        <v>5.6999999999999993</v>
      </c>
      <c r="I949" s="8">
        <f t="shared" si="29"/>
        <v>5.6999999999999993</v>
      </c>
      <c r="J949" s="42">
        <f>VLOOKUP(B949,Invoices!A:I,9,TRUE)</f>
        <v>2020</v>
      </c>
    </row>
    <row r="950" spans="1:10" x14ac:dyDescent="0.15">
      <c r="A950" t="s">
        <v>4310</v>
      </c>
      <c r="B950" t="s">
        <v>281</v>
      </c>
      <c r="C950" t="s">
        <v>92</v>
      </c>
      <c r="D950" t="s">
        <v>82</v>
      </c>
      <c r="E950">
        <v>5</v>
      </c>
      <c r="F950" s="8">
        <f>VLOOKUP(C950,Products!$A$2:$E$20,5,TRUE)</f>
        <v>19.95</v>
      </c>
      <c r="G950" s="8">
        <f t="shared" si="28"/>
        <v>99.75</v>
      </c>
      <c r="H950" s="8">
        <f>VLOOKUP(C950,Products!$A$2:$F$20,6,TRUE)</f>
        <v>7.4499999999999993</v>
      </c>
      <c r="I950" s="8">
        <f t="shared" si="29"/>
        <v>37.25</v>
      </c>
      <c r="J950" s="42">
        <f>VLOOKUP(B950,Invoices!A:I,9,TRUE)</f>
        <v>2020</v>
      </c>
    </row>
    <row r="951" spans="1:10" x14ac:dyDescent="0.15">
      <c r="A951" t="s">
        <v>4311</v>
      </c>
      <c r="B951" t="s">
        <v>281</v>
      </c>
      <c r="C951" t="s">
        <v>95</v>
      </c>
      <c r="D951" t="s">
        <v>73</v>
      </c>
      <c r="E951">
        <v>3</v>
      </c>
      <c r="F951" s="8">
        <f>VLOOKUP(C951,Products!$A$2:$E$20,5,TRUE)</f>
        <v>12.95</v>
      </c>
      <c r="G951" s="8">
        <f t="shared" si="28"/>
        <v>38.849999999999994</v>
      </c>
      <c r="H951" s="8">
        <f>VLOOKUP(C951,Products!$A$2:$F$20,6,TRUE)</f>
        <v>4.1999999999999993</v>
      </c>
      <c r="I951" s="8">
        <f t="shared" si="29"/>
        <v>12.599999999999998</v>
      </c>
      <c r="J951" s="42">
        <f>VLOOKUP(B951,Invoices!A:I,9,TRUE)</f>
        <v>2020</v>
      </c>
    </row>
    <row r="952" spans="1:10" x14ac:dyDescent="0.15">
      <c r="A952" t="s">
        <v>4312</v>
      </c>
      <c r="B952" t="s">
        <v>281</v>
      </c>
      <c r="C952" t="s">
        <v>100</v>
      </c>
      <c r="D952" t="s">
        <v>78</v>
      </c>
      <c r="E952">
        <v>3</v>
      </c>
      <c r="F952" s="8">
        <f>VLOOKUP(C952,Products!$A$2:$E$20,5,TRUE)</f>
        <v>49.95</v>
      </c>
      <c r="G952" s="8">
        <f t="shared" si="28"/>
        <v>149.85000000000002</v>
      </c>
      <c r="H952" s="8">
        <f>VLOOKUP(C952,Products!$A$2:$F$20,6,TRUE)</f>
        <v>19.950000000000003</v>
      </c>
      <c r="I952" s="8">
        <f t="shared" si="29"/>
        <v>59.850000000000009</v>
      </c>
      <c r="J952" s="42">
        <f>VLOOKUP(B952,Invoices!A:I,9,TRUE)</f>
        <v>2020</v>
      </c>
    </row>
    <row r="953" spans="1:10" x14ac:dyDescent="0.15">
      <c r="A953" t="s">
        <v>4313</v>
      </c>
      <c r="B953" t="s">
        <v>281</v>
      </c>
      <c r="C953" t="s">
        <v>89</v>
      </c>
      <c r="D953" t="s">
        <v>80</v>
      </c>
      <c r="E953">
        <v>100</v>
      </c>
      <c r="F953" s="8">
        <f>VLOOKUP(C953,Products!$A$2:$E$20,5,TRUE)</f>
        <v>15.95</v>
      </c>
      <c r="G953" s="8">
        <f t="shared" si="28"/>
        <v>1595</v>
      </c>
      <c r="H953" s="8">
        <f>VLOOKUP(C953,Products!$A$2:$F$20,6,TRUE)</f>
        <v>6</v>
      </c>
      <c r="I953" s="8">
        <f t="shared" si="29"/>
        <v>600</v>
      </c>
      <c r="J953" s="42">
        <f>VLOOKUP(B953,Invoices!A:I,9,TRUE)</f>
        <v>2020</v>
      </c>
    </row>
    <row r="954" spans="1:10" x14ac:dyDescent="0.15">
      <c r="A954" t="s">
        <v>4314</v>
      </c>
      <c r="B954" t="s">
        <v>281</v>
      </c>
      <c r="C954" t="s">
        <v>103</v>
      </c>
      <c r="D954" t="s">
        <v>77</v>
      </c>
      <c r="E954">
        <v>2</v>
      </c>
      <c r="F954" s="8">
        <f>VLOOKUP(C954,Products!$A$2:$E$20,5,TRUE)</f>
        <v>8.9499999999999993</v>
      </c>
      <c r="G954" s="8">
        <f t="shared" si="28"/>
        <v>17.899999999999999</v>
      </c>
      <c r="H954" s="8">
        <f>VLOOKUP(C954,Products!$A$2:$F$20,6,TRUE)</f>
        <v>3.1999999999999993</v>
      </c>
      <c r="I954" s="8">
        <f t="shared" si="29"/>
        <v>6.3999999999999986</v>
      </c>
      <c r="J954" s="42">
        <f>VLOOKUP(B954,Invoices!A:I,9,TRUE)</f>
        <v>2020</v>
      </c>
    </row>
    <row r="955" spans="1:10" x14ac:dyDescent="0.15">
      <c r="A955" t="s">
        <v>4315</v>
      </c>
      <c r="B955" t="s">
        <v>281</v>
      </c>
      <c r="C955" t="s">
        <v>98</v>
      </c>
      <c r="D955" t="s">
        <v>79</v>
      </c>
      <c r="E955">
        <v>5</v>
      </c>
      <c r="F955" s="8">
        <f>VLOOKUP(C955,Products!$A$2:$E$20,5,TRUE)</f>
        <v>14.95</v>
      </c>
      <c r="G955" s="8">
        <f t="shared" si="28"/>
        <v>74.75</v>
      </c>
      <c r="H955" s="8">
        <f>VLOOKUP(C955,Products!$A$2:$F$20,6,TRUE)</f>
        <v>3.0499999999999989</v>
      </c>
      <c r="I955" s="8">
        <f t="shared" si="29"/>
        <v>15.249999999999995</v>
      </c>
      <c r="J955" s="42">
        <f>VLOOKUP(B955,Invoices!A:I,9,TRUE)</f>
        <v>2020</v>
      </c>
    </row>
    <row r="956" spans="1:10" x14ac:dyDescent="0.15">
      <c r="A956" t="s">
        <v>4316</v>
      </c>
      <c r="B956" t="s">
        <v>281</v>
      </c>
      <c r="C956" t="s">
        <v>105</v>
      </c>
      <c r="D956" t="s">
        <v>81</v>
      </c>
      <c r="E956">
        <v>6</v>
      </c>
      <c r="F956" s="8">
        <f>VLOOKUP(C956,Products!$A$2:$E$20,5,TRUE)</f>
        <v>8.9499999999999993</v>
      </c>
      <c r="G956" s="8">
        <f t="shared" si="28"/>
        <v>53.699999999999996</v>
      </c>
      <c r="H956" s="8">
        <f>VLOOKUP(C956,Products!$A$2:$F$20,6,TRUE)</f>
        <v>3.1999999999999993</v>
      </c>
      <c r="I956" s="8">
        <f t="shared" si="29"/>
        <v>19.199999999999996</v>
      </c>
      <c r="J956" s="42">
        <f>VLOOKUP(B956,Invoices!A:I,9,TRUE)</f>
        <v>2020</v>
      </c>
    </row>
    <row r="957" spans="1:10" x14ac:dyDescent="0.15">
      <c r="A957" t="s">
        <v>4317</v>
      </c>
      <c r="B957" t="s">
        <v>281</v>
      </c>
      <c r="C957" t="s">
        <v>102</v>
      </c>
      <c r="D957" t="s">
        <v>83</v>
      </c>
      <c r="E957">
        <v>4</v>
      </c>
      <c r="F957" s="8">
        <f>VLOOKUP(C957,Products!$A$2:$E$20,5,TRUE)</f>
        <v>29.95</v>
      </c>
      <c r="G957" s="8">
        <f t="shared" si="28"/>
        <v>119.8</v>
      </c>
      <c r="H957" s="8">
        <f>VLOOKUP(C957,Products!$A$2:$F$20,6,TRUE)</f>
        <v>15</v>
      </c>
      <c r="I957" s="8">
        <f t="shared" si="29"/>
        <v>60</v>
      </c>
      <c r="J957" s="42">
        <f>VLOOKUP(B957,Invoices!A:I,9,TRUE)</f>
        <v>2020</v>
      </c>
    </row>
    <row r="958" spans="1:10" x14ac:dyDescent="0.15">
      <c r="A958" t="s">
        <v>4318</v>
      </c>
      <c r="B958" t="s">
        <v>282</v>
      </c>
      <c r="C958" t="s">
        <v>97</v>
      </c>
      <c r="D958" t="s">
        <v>74</v>
      </c>
      <c r="E958">
        <v>4</v>
      </c>
      <c r="F958" s="8">
        <f>VLOOKUP(C958,Products!$A$2:$E$20,5,TRUE)</f>
        <v>1.5</v>
      </c>
      <c r="G958" s="8">
        <f t="shared" si="28"/>
        <v>6</v>
      </c>
      <c r="H958" s="8">
        <f>VLOOKUP(C958,Products!$A$2:$F$20,6,TRUE)</f>
        <v>0.5</v>
      </c>
      <c r="I958" s="8">
        <f t="shared" si="29"/>
        <v>2</v>
      </c>
      <c r="J958" s="42">
        <f>VLOOKUP(B958,Invoices!A:I,9,TRUE)</f>
        <v>2020</v>
      </c>
    </row>
    <row r="959" spans="1:10" x14ac:dyDescent="0.15">
      <c r="A959" t="s">
        <v>4319</v>
      </c>
      <c r="B959" t="s">
        <v>282</v>
      </c>
      <c r="C959" t="s">
        <v>87</v>
      </c>
      <c r="D959" t="s">
        <v>68</v>
      </c>
      <c r="E959">
        <v>5</v>
      </c>
      <c r="F959" s="8">
        <f>VLOOKUP(C959,Products!$A$2:$E$20,5,TRUE)</f>
        <v>19.95</v>
      </c>
      <c r="G959" s="8">
        <f t="shared" si="28"/>
        <v>99.75</v>
      </c>
      <c r="H959" s="8">
        <f>VLOOKUP(C959,Products!$A$2:$F$20,6,TRUE)</f>
        <v>7.4499999999999993</v>
      </c>
      <c r="I959" s="8">
        <f t="shared" si="29"/>
        <v>37.25</v>
      </c>
      <c r="J959" s="42">
        <f>VLOOKUP(B959,Invoices!A:I,9,TRUE)</f>
        <v>2020</v>
      </c>
    </row>
    <row r="960" spans="1:10" x14ac:dyDescent="0.15">
      <c r="A960" t="s">
        <v>4320</v>
      </c>
      <c r="B960" t="s">
        <v>282</v>
      </c>
      <c r="C960" t="s">
        <v>96</v>
      </c>
      <c r="D960" t="s">
        <v>75</v>
      </c>
      <c r="E960">
        <v>6</v>
      </c>
      <c r="F960" s="8">
        <f>VLOOKUP(C960,Products!$A$2:$E$20,5,TRUE)</f>
        <v>79.95</v>
      </c>
      <c r="G960" s="8">
        <f t="shared" si="28"/>
        <v>479.70000000000005</v>
      </c>
      <c r="H960" s="8">
        <f>VLOOKUP(C960,Products!$A$2:$F$20,6,TRUE)</f>
        <v>27.950000000000003</v>
      </c>
      <c r="I960" s="8">
        <f t="shared" si="29"/>
        <v>167.70000000000002</v>
      </c>
      <c r="J960" s="42">
        <f>VLOOKUP(B960,Invoices!A:I,9,TRUE)</f>
        <v>2020</v>
      </c>
    </row>
    <row r="961" spans="1:10" x14ac:dyDescent="0.15">
      <c r="A961" t="s">
        <v>4321</v>
      </c>
      <c r="B961" t="s">
        <v>282</v>
      </c>
      <c r="C961" t="s">
        <v>104</v>
      </c>
      <c r="D961" t="s">
        <v>71</v>
      </c>
      <c r="E961">
        <v>8</v>
      </c>
      <c r="F961" s="8">
        <f>VLOOKUP(C961,Products!$A$2:$E$20,5,TRUE)</f>
        <v>2.95</v>
      </c>
      <c r="G961" s="8">
        <f t="shared" si="28"/>
        <v>23.6</v>
      </c>
      <c r="H961" s="8">
        <f>VLOOKUP(C961,Products!$A$2:$F$20,6,TRUE)</f>
        <v>1.1500000000000001</v>
      </c>
      <c r="I961" s="8">
        <f t="shared" si="29"/>
        <v>9.2000000000000011</v>
      </c>
      <c r="J961" s="42">
        <f>VLOOKUP(B961,Invoices!A:I,9,TRUE)</f>
        <v>2020</v>
      </c>
    </row>
    <row r="962" spans="1:10" x14ac:dyDescent="0.15">
      <c r="A962" t="s">
        <v>4322</v>
      </c>
      <c r="B962" t="s">
        <v>282</v>
      </c>
      <c r="C962" t="s">
        <v>90</v>
      </c>
      <c r="D962" t="s">
        <v>72</v>
      </c>
      <c r="E962">
        <v>1</v>
      </c>
      <c r="F962" s="8">
        <f>VLOOKUP(C962,Products!$A$2:$E$20,5,TRUE)</f>
        <v>8.9499999999999993</v>
      </c>
      <c r="G962" s="8">
        <f t="shared" si="28"/>
        <v>8.9499999999999993</v>
      </c>
      <c r="H962" s="8">
        <f>VLOOKUP(C962,Products!$A$2:$F$20,6,TRUE)</f>
        <v>5.6999999999999993</v>
      </c>
      <c r="I962" s="8">
        <f t="shared" si="29"/>
        <v>5.6999999999999993</v>
      </c>
      <c r="J962" s="42">
        <f>VLOOKUP(B962,Invoices!A:I,9,TRUE)</f>
        <v>2020</v>
      </c>
    </row>
    <row r="963" spans="1:10" x14ac:dyDescent="0.15">
      <c r="A963" t="s">
        <v>4323</v>
      </c>
      <c r="B963" t="s">
        <v>282</v>
      </c>
      <c r="C963" t="s">
        <v>89</v>
      </c>
      <c r="D963" t="s">
        <v>80</v>
      </c>
      <c r="E963">
        <v>30</v>
      </c>
      <c r="F963" s="8">
        <f>VLOOKUP(C963,Products!$A$2:$E$20,5,TRUE)</f>
        <v>15.95</v>
      </c>
      <c r="G963" s="8">
        <f t="shared" ref="G963:G1026" si="30">F963*E963</f>
        <v>478.5</v>
      </c>
      <c r="H963" s="8">
        <f>VLOOKUP(C963,Products!$A$2:$F$20,6,TRUE)</f>
        <v>6</v>
      </c>
      <c r="I963" s="8">
        <f t="shared" ref="I963:I1026" si="31">H963*E963</f>
        <v>180</v>
      </c>
      <c r="J963" s="42">
        <f>VLOOKUP(B963,Invoices!A:I,9,TRUE)</f>
        <v>2020</v>
      </c>
    </row>
    <row r="964" spans="1:10" x14ac:dyDescent="0.15">
      <c r="A964" t="s">
        <v>4324</v>
      </c>
      <c r="B964" t="s">
        <v>282</v>
      </c>
      <c r="C964" t="s">
        <v>94</v>
      </c>
      <c r="D964" t="s">
        <v>86</v>
      </c>
      <c r="E964">
        <v>2</v>
      </c>
      <c r="F964" s="8">
        <f>VLOOKUP(C964,Products!$A$2:$E$20,5,TRUE)</f>
        <v>3.5</v>
      </c>
      <c r="G964" s="8">
        <f t="shared" si="30"/>
        <v>7</v>
      </c>
      <c r="H964" s="8">
        <f>VLOOKUP(C964,Products!$A$2:$F$20,6,TRUE)</f>
        <v>0.54999999999999982</v>
      </c>
      <c r="I964" s="8">
        <f t="shared" si="31"/>
        <v>1.0999999999999996</v>
      </c>
      <c r="J964" s="42">
        <f>VLOOKUP(B964,Invoices!A:I,9,TRUE)</f>
        <v>2020</v>
      </c>
    </row>
    <row r="965" spans="1:10" x14ac:dyDescent="0.15">
      <c r="A965" t="s">
        <v>4325</v>
      </c>
      <c r="B965" t="s">
        <v>283</v>
      </c>
      <c r="C965" t="s">
        <v>104</v>
      </c>
      <c r="D965" t="s">
        <v>71</v>
      </c>
      <c r="E965">
        <v>20</v>
      </c>
      <c r="F965" s="8">
        <f>VLOOKUP(C965,Products!$A$2:$E$20,5,TRUE)</f>
        <v>2.95</v>
      </c>
      <c r="G965" s="8">
        <f t="shared" si="30"/>
        <v>59</v>
      </c>
      <c r="H965" s="8">
        <f>VLOOKUP(C965,Products!$A$2:$F$20,6,TRUE)</f>
        <v>1.1500000000000001</v>
      </c>
      <c r="I965" s="8">
        <f t="shared" si="31"/>
        <v>23.000000000000004</v>
      </c>
      <c r="J965" s="42">
        <f>VLOOKUP(B965,Invoices!A:I,9,TRUE)</f>
        <v>2020</v>
      </c>
    </row>
    <row r="966" spans="1:10" x14ac:dyDescent="0.15">
      <c r="A966" t="s">
        <v>4326</v>
      </c>
      <c r="B966" t="s">
        <v>283</v>
      </c>
      <c r="C966" t="s">
        <v>100</v>
      </c>
      <c r="D966" t="s">
        <v>78</v>
      </c>
      <c r="E966">
        <v>1</v>
      </c>
      <c r="F966" s="8">
        <f>VLOOKUP(C966,Products!$A$2:$E$20,5,TRUE)</f>
        <v>49.95</v>
      </c>
      <c r="G966" s="8">
        <f t="shared" si="30"/>
        <v>49.95</v>
      </c>
      <c r="H966" s="8">
        <f>VLOOKUP(C966,Products!$A$2:$F$20,6,TRUE)</f>
        <v>19.950000000000003</v>
      </c>
      <c r="I966" s="8">
        <f t="shared" si="31"/>
        <v>19.950000000000003</v>
      </c>
      <c r="J966" s="42">
        <f>VLOOKUP(B966,Invoices!A:I,9,TRUE)</f>
        <v>2020</v>
      </c>
    </row>
    <row r="967" spans="1:10" x14ac:dyDescent="0.15">
      <c r="A967" t="s">
        <v>4327</v>
      </c>
      <c r="B967" t="s">
        <v>284</v>
      </c>
      <c r="C967" t="s">
        <v>103</v>
      </c>
      <c r="D967" t="s">
        <v>77</v>
      </c>
      <c r="E967">
        <v>1</v>
      </c>
      <c r="F967" s="8">
        <f>VLOOKUP(C967,Products!$A$2:$E$20,5,TRUE)</f>
        <v>8.9499999999999993</v>
      </c>
      <c r="G967" s="8">
        <f t="shared" si="30"/>
        <v>8.9499999999999993</v>
      </c>
      <c r="H967" s="8">
        <f>VLOOKUP(C967,Products!$A$2:$F$20,6,TRUE)</f>
        <v>3.1999999999999993</v>
      </c>
      <c r="I967" s="8">
        <f t="shared" si="31"/>
        <v>3.1999999999999993</v>
      </c>
      <c r="J967" s="42">
        <f>VLOOKUP(B967,Invoices!A:I,9,TRUE)</f>
        <v>2020</v>
      </c>
    </row>
    <row r="968" spans="1:10" x14ac:dyDescent="0.15">
      <c r="A968" t="s">
        <v>4328</v>
      </c>
      <c r="B968" t="s">
        <v>285</v>
      </c>
      <c r="C968" t="s">
        <v>101</v>
      </c>
      <c r="D968" t="s">
        <v>69</v>
      </c>
      <c r="E968">
        <v>8</v>
      </c>
      <c r="F968" s="8">
        <f>VLOOKUP(C968,Products!$A$2:$E$20,5,TRUE)</f>
        <v>129.94999999999999</v>
      </c>
      <c r="G968" s="8">
        <f t="shared" si="30"/>
        <v>1039.5999999999999</v>
      </c>
      <c r="H968" s="8">
        <f>VLOOKUP(C968,Products!$A$2:$F$20,6,TRUE)</f>
        <v>40.449999999999989</v>
      </c>
      <c r="I968" s="8">
        <f t="shared" si="31"/>
        <v>323.59999999999991</v>
      </c>
      <c r="J968" s="42">
        <f>VLOOKUP(B968,Invoices!A:I,9,TRUE)</f>
        <v>2020</v>
      </c>
    </row>
    <row r="969" spans="1:10" x14ac:dyDescent="0.15">
      <c r="A969" t="s">
        <v>4329</v>
      </c>
      <c r="B969" t="s">
        <v>285</v>
      </c>
      <c r="C969" t="s">
        <v>92</v>
      </c>
      <c r="D969" t="s">
        <v>82</v>
      </c>
      <c r="E969">
        <v>50</v>
      </c>
      <c r="F969" s="8">
        <f>VLOOKUP(C969,Products!$A$2:$E$20,5,TRUE)</f>
        <v>19.95</v>
      </c>
      <c r="G969" s="8">
        <f t="shared" si="30"/>
        <v>997.5</v>
      </c>
      <c r="H969" s="8">
        <f>VLOOKUP(C969,Products!$A$2:$F$20,6,TRUE)</f>
        <v>7.4499999999999993</v>
      </c>
      <c r="I969" s="8">
        <f t="shared" si="31"/>
        <v>372.49999999999994</v>
      </c>
      <c r="J969" s="42">
        <f>VLOOKUP(B969,Invoices!A:I,9,TRUE)</f>
        <v>2020</v>
      </c>
    </row>
    <row r="970" spans="1:10" x14ac:dyDescent="0.15">
      <c r="A970" t="s">
        <v>4330</v>
      </c>
      <c r="B970" t="s">
        <v>286</v>
      </c>
      <c r="C970" t="s">
        <v>105</v>
      </c>
      <c r="D970" t="s">
        <v>81</v>
      </c>
      <c r="E970">
        <v>10</v>
      </c>
      <c r="F970" s="8">
        <f>VLOOKUP(C970,Products!$A$2:$E$20,5,TRUE)</f>
        <v>8.9499999999999993</v>
      </c>
      <c r="G970" s="8">
        <f t="shared" si="30"/>
        <v>89.5</v>
      </c>
      <c r="H970" s="8">
        <f>VLOOKUP(C970,Products!$A$2:$F$20,6,TRUE)</f>
        <v>3.1999999999999993</v>
      </c>
      <c r="I970" s="8">
        <f t="shared" si="31"/>
        <v>31.999999999999993</v>
      </c>
      <c r="J970" s="42">
        <f>VLOOKUP(B970,Invoices!A:I,9,TRUE)</f>
        <v>2020</v>
      </c>
    </row>
    <row r="971" spans="1:10" x14ac:dyDescent="0.15">
      <c r="A971" t="s">
        <v>4331</v>
      </c>
      <c r="B971" t="s">
        <v>286</v>
      </c>
      <c r="C971" t="s">
        <v>102</v>
      </c>
      <c r="D971" t="s">
        <v>83</v>
      </c>
      <c r="E971">
        <v>20</v>
      </c>
      <c r="F971" s="8">
        <f>VLOOKUP(C971,Products!$A$2:$E$20,5,TRUE)</f>
        <v>29.95</v>
      </c>
      <c r="G971" s="8">
        <f t="shared" si="30"/>
        <v>599</v>
      </c>
      <c r="H971" s="8">
        <f>VLOOKUP(C971,Products!$A$2:$F$20,6,TRUE)</f>
        <v>15</v>
      </c>
      <c r="I971" s="8">
        <f t="shared" si="31"/>
        <v>300</v>
      </c>
      <c r="J971" s="42">
        <f>VLOOKUP(B971,Invoices!A:I,9,TRUE)</f>
        <v>2020</v>
      </c>
    </row>
    <row r="972" spans="1:10" x14ac:dyDescent="0.15">
      <c r="A972" t="s">
        <v>4332</v>
      </c>
      <c r="B972" t="s">
        <v>286</v>
      </c>
      <c r="C972" t="s">
        <v>89</v>
      </c>
      <c r="D972" t="s">
        <v>80</v>
      </c>
      <c r="E972">
        <v>3</v>
      </c>
      <c r="F972" s="8">
        <f>VLOOKUP(C972,Products!$A$2:$E$20,5,TRUE)</f>
        <v>15.95</v>
      </c>
      <c r="G972" s="8">
        <f t="shared" si="30"/>
        <v>47.849999999999994</v>
      </c>
      <c r="H972" s="8">
        <f>VLOOKUP(C972,Products!$A$2:$F$20,6,TRUE)</f>
        <v>6</v>
      </c>
      <c r="I972" s="8">
        <f t="shared" si="31"/>
        <v>18</v>
      </c>
      <c r="J972" s="42">
        <f>VLOOKUP(B972,Invoices!A:I,9,TRUE)</f>
        <v>2020</v>
      </c>
    </row>
    <row r="973" spans="1:10" x14ac:dyDescent="0.15">
      <c r="A973" t="s">
        <v>4333</v>
      </c>
      <c r="B973" t="s">
        <v>287</v>
      </c>
      <c r="C973" t="s">
        <v>93</v>
      </c>
      <c r="D973" t="s">
        <v>76</v>
      </c>
      <c r="E973">
        <v>5</v>
      </c>
      <c r="F973" s="8">
        <f>VLOOKUP(C973,Products!$A$2:$E$20,5,TRUE)</f>
        <v>9.9499999999999993</v>
      </c>
      <c r="G973" s="8">
        <f t="shared" si="30"/>
        <v>49.75</v>
      </c>
      <c r="H973" s="8">
        <f>VLOOKUP(C973,Products!$A$2:$F$20,6,TRUE)</f>
        <v>1.9499999999999993</v>
      </c>
      <c r="I973" s="8">
        <f t="shared" si="31"/>
        <v>9.7499999999999964</v>
      </c>
      <c r="J973" s="42">
        <f>VLOOKUP(B973,Invoices!A:I,9,TRUE)</f>
        <v>2020</v>
      </c>
    </row>
    <row r="974" spans="1:10" x14ac:dyDescent="0.15">
      <c r="A974" t="s">
        <v>4334</v>
      </c>
      <c r="B974" t="s">
        <v>287</v>
      </c>
      <c r="C974" t="s">
        <v>96</v>
      </c>
      <c r="D974" t="s">
        <v>75</v>
      </c>
      <c r="E974">
        <v>1</v>
      </c>
      <c r="F974" s="8">
        <f>VLOOKUP(C974,Products!$A$2:$E$20,5,TRUE)</f>
        <v>79.95</v>
      </c>
      <c r="G974" s="8">
        <f t="shared" si="30"/>
        <v>79.95</v>
      </c>
      <c r="H974" s="8">
        <f>VLOOKUP(C974,Products!$A$2:$F$20,6,TRUE)</f>
        <v>27.950000000000003</v>
      </c>
      <c r="I974" s="8">
        <f t="shared" si="31"/>
        <v>27.950000000000003</v>
      </c>
      <c r="J974" s="42">
        <f>VLOOKUP(B974,Invoices!A:I,9,TRUE)</f>
        <v>2020</v>
      </c>
    </row>
    <row r="975" spans="1:10" x14ac:dyDescent="0.15">
      <c r="A975" t="s">
        <v>4335</v>
      </c>
      <c r="B975" t="s">
        <v>288</v>
      </c>
      <c r="C975" t="s">
        <v>90</v>
      </c>
      <c r="D975" t="s">
        <v>72</v>
      </c>
      <c r="E975">
        <v>1</v>
      </c>
      <c r="F975" s="8">
        <f>VLOOKUP(C975,Products!$A$2:$E$20,5,TRUE)</f>
        <v>8.9499999999999993</v>
      </c>
      <c r="G975" s="8">
        <f t="shared" si="30"/>
        <v>8.9499999999999993</v>
      </c>
      <c r="H975" s="8">
        <f>VLOOKUP(C975,Products!$A$2:$F$20,6,TRUE)</f>
        <v>5.6999999999999993</v>
      </c>
      <c r="I975" s="8">
        <f t="shared" si="31"/>
        <v>5.6999999999999993</v>
      </c>
      <c r="J975" s="42">
        <f>VLOOKUP(B975,Invoices!A:I,9,TRUE)</f>
        <v>2020</v>
      </c>
    </row>
    <row r="976" spans="1:10" x14ac:dyDescent="0.15">
      <c r="A976" t="s">
        <v>4336</v>
      </c>
      <c r="B976" t="s">
        <v>288</v>
      </c>
      <c r="C976" t="s">
        <v>88</v>
      </c>
      <c r="D976" t="s">
        <v>85</v>
      </c>
      <c r="E976">
        <v>1</v>
      </c>
      <c r="F976" s="8">
        <f>VLOOKUP(C976,Products!$A$2:$E$20,5,TRUE)</f>
        <v>8.9499999999999993</v>
      </c>
      <c r="G976" s="8">
        <f t="shared" si="30"/>
        <v>8.9499999999999993</v>
      </c>
      <c r="H976" s="8">
        <f>VLOOKUP(C976,Products!$A$2:$F$20,6,TRUE)</f>
        <v>5.6999999999999993</v>
      </c>
      <c r="I976" s="8">
        <f t="shared" si="31"/>
        <v>5.6999999999999993</v>
      </c>
      <c r="J976" s="42">
        <f>VLOOKUP(B976,Invoices!A:I,9,TRUE)</f>
        <v>2020</v>
      </c>
    </row>
    <row r="977" spans="1:10" x14ac:dyDescent="0.15">
      <c r="A977" t="s">
        <v>4337</v>
      </c>
      <c r="B977" t="s">
        <v>288</v>
      </c>
      <c r="C977" t="s">
        <v>92</v>
      </c>
      <c r="D977" t="s">
        <v>82</v>
      </c>
      <c r="E977">
        <v>25</v>
      </c>
      <c r="F977" s="8">
        <f>VLOOKUP(C977,Products!$A$2:$E$20,5,TRUE)</f>
        <v>19.95</v>
      </c>
      <c r="G977" s="8">
        <f t="shared" si="30"/>
        <v>498.75</v>
      </c>
      <c r="H977" s="8">
        <f>VLOOKUP(C977,Products!$A$2:$F$20,6,TRUE)</f>
        <v>7.4499999999999993</v>
      </c>
      <c r="I977" s="8">
        <f t="shared" si="31"/>
        <v>186.24999999999997</v>
      </c>
      <c r="J977" s="42">
        <f>VLOOKUP(B977,Invoices!A:I,9,TRUE)</f>
        <v>2020</v>
      </c>
    </row>
    <row r="978" spans="1:10" x14ac:dyDescent="0.15">
      <c r="A978" t="s">
        <v>4338</v>
      </c>
      <c r="B978" t="s">
        <v>288</v>
      </c>
      <c r="C978" t="s">
        <v>105</v>
      </c>
      <c r="D978" t="s">
        <v>81</v>
      </c>
      <c r="E978">
        <v>1</v>
      </c>
      <c r="F978" s="8">
        <f>VLOOKUP(C978,Products!$A$2:$E$20,5,TRUE)</f>
        <v>8.9499999999999993</v>
      </c>
      <c r="G978" s="8">
        <f t="shared" si="30"/>
        <v>8.9499999999999993</v>
      </c>
      <c r="H978" s="8">
        <f>VLOOKUP(C978,Products!$A$2:$F$20,6,TRUE)</f>
        <v>3.1999999999999993</v>
      </c>
      <c r="I978" s="8">
        <f t="shared" si="31"/>
        <v>3.1999999999999993</v>
      </c>
      <c r="J978" s="42">
        <f>VLOOKUP(B978,Invoices!A:I,9,TRUE)</f>
        <v>2020</v>
      </c>
    </row>
    <row r="979" spans="1:10" x14ac:dyDescent="0.15">
      <c r="A979" t="s">
        <v>4339</v>
      </c>
      <c r="B979" t="s">
        <v>288</v>
      </c>
      <c r="C979" t="s">
        <v>96</v>
      </c>
      <c r="D979" t="s">
        <v>75</v>
      </c>
      <c r="E979">
        <v>3</v>
      </c>
      <c r="F979" s="8">
        <f>VLOOKUP(C979,Products!$A$2:$E$20,5,TRUE)</f>
        <v>79.95</v>
      </c>
      <c r="G979" s="8">
        <f t="shared" si="30"/>
        <v>239.85000000000002</v>
      </c>
      <c r="H979" s="8">
        <f>VLOOKUP(C979,Products!$A$2:$F$20,6,TRUE)</f>
        <v>27.950000000000003</v>
      </c>
      <c r="I979" s="8">
        <f t="shared" si="31"/>
        <v>83.850000000000009</v>
      </c>
      <c r="J979" s="42">
        <f>VLOOKUP(B979,Invoices!A:I,9,TRUE)</f>
        <v>2020</v>
      </c>
    </row>
    <row r="980" spans="1:10" x14ac:dyDescent="0.15">
      <c r="A980" t="s">
        <v>4340</v>
      </c>
      <c r="B980" t="s">
        <v>289</v>
      </c>
      <c r="C980" t="s">
        <v>87</v>
      </c>
      <c r="D980" t="s">
        <v>68</v>
      </c>
      <c r="E980">
        <v>10</v>
      </c>
      <c r="F980" s="8">
        <f>VLOOKUP(C980,Products!$A$2:$E$20,5,TRUE)</f>
        <v>19.95</v>
      </c>
      <c r="G980" s="8">
        <f t="shared" si="30"/>
        <v>199.5</v>
      </c>
      <c r="H980" s="8">
        <f>VLOOKUP(C980,Products!$A$2:$F$20,6,TRUE)</f>
        <v>7.4499999999999993</v>
      </c>
      <c r="I980" s="8">
        <f t="shared" si="31"/>
        <v>74.5</v>
      </c>
      <c r="J980" s="42">
        <f>VLOOKUP(B980,Invoices!A:I,9,TRUE)</f>
        <v>2020</v>
      </c>
    </row>
    <row r="981" spans="1:10" x14ac:dyDescent="0.15">
      <c r="A981" t="s">
        <v>4341</v>
      </c>
      <c r="B981" t="s">
        <v>290</v>
      </c>
      <c r="C981" t="s">
        <v>95</v>
      </c>
      <c r="D981" t="s">
        <v>73</v>
      </c>
      <c r="E981">
        <v>1</v>
      </c>
      <c r="F981" s="8">
        <f>VLOOKUP(C981,Products!$A$2:$E$20,5,TRUE)</f>
        <v>12.95</v>
      </c>
      <c r="G981" s="8">
        <f t="shared" si="30"/>
        <v>12.95</v>
      </c>
      <c r="H981" s="8">
        <f>VLOOKUP(C981,Products!$A$2:$F$20,6,TRUE)</f>
        <v>4.1999999999999993</v>
      </c>
      <c r="I981" s="8">
        <f t="shared" si="31"/>
        <v>4.1999999999999993</v>
      </c>
      <c r="J981" s="42">
        <f>VLOOKUP(B981,Invoices!A:I,9,TRUE)</f>
        <v>2020</v>
      </c>
    </row>
    <row r="982" spans="1:10" x14ac:dyDescent="0.15">
      <c r="A982" t="s">
        <v>4342</v>
      </c>
      <c r="B982" t="s">
        <v>290</v>
      </c>
      <c r="C982" t="s">
        <v>105</v>
      </c>
      <c r="D982" t="s">
        <v>81</v>
      </c>
      <c r="E982">
        <v>24</v>
      </c>
      <c r="F982" s="8">
        <f>VLOOKUP(C982,Products!$A$2:$E$20,5,TRUE)</f>
        <v>8.9499999999999993</v>
      </c>
      <c r="G982" s="8">
        <f t="shared" si="30"/>
        <v>214.79999999999998</v>
      </c>
      <c r="H982" s="8">
        <f>VLOOKUP(C982,Products!$A$2:$F$20,6,TRUE)</f>
        <v>3.1999999999999993</v>
      </c>
      <c r="I982" s="8">
        <f t="shared" si="31"/>
        <v>76.799999999999983</v>
      </c>
      <c r="J982" s="42">
        <f>VLOOKUP(B982,Invoices!A:I,9,TRUE)</f>
        <v>2020</v>
      </c>
    </row>
    <row r="983" spans="1:10" x14ac:dyDescent="0.15">
      <c r="A983" t="s">
        <v>4343</v>
      </c>
      <c r="B983" t="s">
        <v>290</v>
      </c>
      <c r="C983" t="s">
        <v>96</v>
      </c>
      <c r="D983" t="s">
        <v>75</v>
      </c>
      <c r="E983">
        <v>4</v>
      </c>
      <c r="F983" s="8">
        <f>VLOOKUP(C983,Products!$A$2:$E$20,5,TRUE)</f>
        <v>79.95</v>
      </c>
      <c r="G983" s="8">
        <f t="shared" si="30"/>
        <v>319.8</v>
      </c>
      <c r="H983" s="8">
        <f>VLOOKUP(C983,Products!$A$2:$F$20,6,TRUE)</f>
        <v>27.950000000000003</v>
      </c>
      <c r="I983" s="8">
        <f t="shared" si="31"/>
        <v>111.80000000000001</v>
      </c>
      <c r="J983" s="42">
        <f>VLOOKUP(B983,Invoices!A:I,9,TRUE)</f>
        <v>2020</v>
      </c>
    </row>
    <row r="984" spans="1:10" x14ac:dyDescent="0.15">
      <c r="A984" t="s">
        <v>4344</v>
      </c>
      <c r="B984" t="s">
        <v>290</v>
      </c>
      <c r="C984" t="s">
        <v>101</v>
      </c>
      <c r="D984" t="s">
        <v>69</v>
      </c>
      <c r="E984">
        <v>1</v>
      </c>
      <c r="F984" s="8">
        <f>VLOOKUP(C984,Products!$A$2:$E$20,5,TRUE)</f>
        <v>129.94999999999999</v>
      </c>
      <c r="G984" s="8">
        <f t="shared" si="30"/>
        <v>129.94999999999999</v>
      </c>
      <c r="H984" s="8">
        <f>VLOOKUP(C984,Products!$A$2:$F$20,6,TRUE)</f>
        <v>40.449999999999989</v>
      </c>
      <c r="I984" s="8">
        <f t="shared" si="31"/>
        <v>40.449999999999989</v>
      </c>
      <c r="J984" s="42">
        <f>VLOOKUP(B984,Invoices!A:I,9,TRUE)</f>
        <v>2020</v>
      </c>
    </row>
    <row r="985" spans="1:10" x14ac:dyDescent="0.15">
      <c r="A985" t="s">
        <v>4345</v>
      </c>
      <c r="B985" t="s">
        <v>290</v>
      </c>
      <c r="C985" t="s">
        <v>99</v>
      </c>
      <c r="D985" t="s">
        <v>84</v>
      </c>
      <c r="E985">
        <v>1</v>
      </c>
      <c r="F985" s="8">
        <f>VLOOKUP(C985,Products!$A$2:$E$20,5,TRUE)</f>
        <v>3.5</v>
      </c>
      <c r="G985" s="8">
        <f t="shared" si="30"/>
        <v>3.5</v>
      </c>
      <c r="H985" s="8">
        <f>VLOOKUP(C985,Products!$A$2:$F$20,6,TRUE)</f>
        <v>0.54999999999999982</v>
      </c>
      <c r="I985" s="8">
        <f t="shared" si="31"/>
        <v>0.54999999999999982</v>
      </c>
      <c r="J985" s="42">
        <f>VLOOKUP(B985,Invoices!A:I,9,TRUE)</f>
        <v>2020</v>
      </c>
    </row>
    <row r="986" spans="1:10" x14ac:dyDescent="0.15">
      <c r="A986" t="s">
        <v>4346</v>
      </c>
      <c r="B986" t="s">
        <v>290</v>
      </c>
      <c r="C986" t="s">
        <v>104</v>
      </c>
      <c r="D986" t="s">
        <v>71</v>
      </c>
      <c r="E986">
        <v>5</v>
      </c>
      <c r="F986" s="8">
        <f>VLOOKUP(C986,Products!$A$2:$E$20,5,TRUE)</f>
        <v>2.95</v>
      </c>
      <c r="G986" s="8">
        <f t="shared" si="30"/>
        <v>14.75</v>
      </c>
      <c r="H986" s="8">
        <f>VLOOKUP(C986,Products!$A$2:$F$20,6,TRUE)</f>
        <v>1.1500000000000001</v>
      </c>
      <c r="I986" s="8">
        <f t="shared" si="31"/>
        <v>5.7500000000000009</v>
      </c>
      <c r="J986" s="42">
        <f>VLOOKUP(B986,Invoices!A:I,9,TRUE)</f>
        <v>2020</v>
      </c>
    </row>
    <row r="987" spans="1:10" x14ac:dyDescent="0.15">
      <c r="A987" t="s">
        <v>4347</v>
      </c>
      <c r="B987" t="s">
        <v>290</v>
      </c>
      <c r="C987" t="s">
        <v>88</v>
      </c>
      <c r="D987" t="s">
        <v>85</v>
      </c>
      <c r="E987">
        <v>4</v>
      </c>
      <c r="F987" s="8">
        <f>VLOOKUP(C987,Products!$A$2:$E$20,5,TRUE)</f>
        <v>8.9499999999999993</v>
      </c>
      <c r="G987" s="8">
        <f t="shared" si="30"/>
        <v>35.799999999999997</v>
      </c>
      <c r="H987" s="8">
        <f>VLOOKUP(C987,Products!$A$2:$F$20,6,TRUE)</f>
        <v>5.6999999999999993</v>
      </c>
      <c r="I987" s="8">
        <f t="shared" si="31"/>
        <v>22.799999999999997</v>
      </c>
      <c r="J987" s="42">
        <f>VLOOKUP(B987,Invoices!A:I,9,TRUE)</f>
        <v>2020</v>
      </c>
    </row>
    <row r="988" spans="1:10" x14ac:dyDescent="0.15">
      <c r="A988" t="s">
        <v>4348</v>
      </c>
      <c r="B988" t="s">
        <v>290</v>
      </c>
      <c r="C988" t="s">
        <v>94</v>
      </c>
      <c r="D988" t="s">
        <v>86</v>
      </c>
      <c r="E988">
        <v>2</v>
      </c>
      <c r="F988" s="8">
        <f>VLOOKUP(C988,Products!$A$2:$E$20,5,TRUE)</f>
        <v>3.5</v>
      </c>
      <c r="G988" s="8">
        <f t="shared" si="30"/>
        <v>7</v>
      </c>
      <c r="H988" s="8">
        <f>VLOOKUP(C988,Products!$A$2:$F$20,6,TRUE)</f>
        <v>0.54999999999999982</v>
      </c>
      <c r="I988" s="8">
        <f t="shared" si="31"/>
        <v>1.0999999999999996</v>
      </c>
      <c r="J988" s="42">
        <f>VLOOKUP(B988,Invoices!A:I,9,TRUE)</f>
        <v>2020</v>
      </c>
    </row>
    <row r="989" spans="1:10" x14ac:dyDescent="0.15">
      <c r="A989" t="s">
        <v>4349</v>
      </c>
      <c r="B989" t="s">
        <v>290</v>
      </c>
      <c r="C989" t="s">
        <v>87</v>
      </c>
      <c r="D989" t="s">
        <v>68</v>
      </c>
      <c r="E989">
        <v>6</v>
      </c>
      <c r="F989" s="8">
        <f>VLOOKUP(C989,Products!$A$2:$E$20,5,TRUE)</f>
        <v>19.95</v>
      </c>
      <c r="G989" s="8">
        <f t="shared" si="30"/>
        <v>119.69999999999999</v>
      </c>
      <c r="H989" s="8">
        <f>VLOOKUP(C989,Products!$A$2:$F$20,6,TRUE)</f>
        <v>7.4499999999999993</v>
      </c>
      <c r="I989" s="8">
        <f t="shared" si="31"/>
        <v>44.699999999999996</v>
      </c>
      <c r="J989" s="42">
        <f>VLOOKUP(B989,Invoices!A:I,9,TRUE)</f>
        <v>2020</v>
      </c>
    </row>
    <row r="990" spans="1:10" x14ac:dyDescent="0.15">
      <c r="A990" t="s">
        <v>4350</v>
      </c>
      <c r="B990" t="s">
        <v>290</v>
      </c>
      <c r="C990" t="s">
        <v>100</v>
      </c>
      <c r="D990" t="s">
        <v>78</v>
      </c>
      <c r="E990">
        <v>100</v>
      </c>
      <c r="F990" s="8">
        <f>VLOOKUP(C990,Products!$A$2:$E$20,5,TRUE)</f>
        <v>49.95</v>
      </c>
      <c r="G990" s="8">
        <f t="shared" si="30"/>
        <v>4995</v>
      </c>
      <c r="H990" s="8">
        <f>VLOOKUP(C990,Products!$A$2:$F$20,6,TRUE)</f>
        <v>19.950000000000003</v>
      </c>
      <c r="I990" s="8">
        <f t="shared" si="31"/>
        <v>1995.0000000000002</v>
      </c>
      <c r="J990" s="42">
        <f>VLOOKUP(B990,Invoices!A:I,9,TRUE)</f>
        <v>2020</v>
      </c>
    </row>
    <row r="991" spans="1:10" x14ac:dyDescent="0.15">
      <c r="A991" t="s">
        <v>4351</v>
      </c>
      <c r="B991" t="s">
        <v>290</v>
      </c>
      <c r="C991" t="s">
        <v>102</v>
      </c>
      <c r="D991" t="s">
        <v>83</v>
      </c>
      <c r="E991">
        <v>2</v>
      </c>
      <c r="F991" s="8">
        <f>VLOOKUP(C991,Products!$A$2:$E$20,5,TRUE)</f>
        <v>29.95</v>
      </c>
      <c r="G991" s="8">
        <f t="shared" si="30"/>
        <v>59.9</v>
      </c>
      <c r="H991" s="8">
        <f>VLOOKUP(C991,Products!$A$2:$F$20,6,TRUE)</f>
        <v>15</v>
      </c>
      <c r="I991" s="8">
        <f t="shared" si="31"/>
        <v>30</v>
      </c>
      <c r="J991" s="42">
        <f>VLOOKUP(B991,Invoices!A:I,9,TRUE)</f>
        <v>2020</v>
      </c>
    </row>
    <row r="992" spans="1:10" x14ac:dyDescent="0.15">
      <c r="A992" t="s">
        <v>4352</v>
      </c>
      <c r="B992" t="s">
        <v>291</v>
      </c>
      <c r="C992" t="s">
        <v>98</v>
      </c>
      <c r="D992" t="s">
        <v>79</v>
      </c>
      <c r="E992">
        <v>10</v>
      </c>
      <c r="F992" s="8">
        <f>VLOOKUP(C992,Products!$A$2:$E$20,5,TRUE)</f>
        <v>14.95</v>
      </c>
      <c r="G992" s="8">
        <f t="shared" si="30"/>
        <v>149.5</v>
      </c>
      <c r="H992" s="8">
        <f>VLOOKUP(C992,Products!$A$2:$F$20,6,TRUE)</f>
        <v>3.0499999999999989</v>
      </c>
      <c r="I992" s="8">
        <f t="shared" si="31"/>
        <v>30.499999999999989</v>
      </c>
      <c r="J992" s="42">
        <f>VLOOKUP(B992,Invoices!A:I,9,TRUE)</f>
        <v>2020</v>
      </c>
    </row>
    <row r="993" spans="1:10" x14ac:dyDescent="0.15">
      <c r="A993" t="s">
        <v>4353</v>
      </c>
      <c r="B993" t="s">
        <v>291</v>
      </c>
      <c r="C993" t="s">
        <v>90</v>
      </c>
      <c r="D993" t="s">
        <v>72</v>
      </c>
      <c r="E993">
        <v>6</v>
      </c>
      <c r="F993" s="8">
        <f>VLOOKUP(C993,Products!$A$2:$E$20,5,TRUE)</f>
        <v>8.9499999999999993</v>
      </c>
      <c r="G993" s="8">
        <f t="shared" si="30"/>
        <v>53.699999999999996</v>
      </c>
      <c r="H993" s="8">
        <f>VLOOKUP(C993,Products!$A$2:$F$20,6,TRUE)</f>
        <v>5.6999999999999993</v>
      </c>
      <c r="I993" s="8">
        <f t="shared" si="31"/>
        <v>34.199999999999996</v>
      </c>
      <c r="J993" s="42">
        <f>VLOOKUP(B993,Invoices!A:I,9,TRUE)</f>
        <v>2020</v>
      </c>
    </row>
    <row r="994" spans="1:10" x14ac:dyDescent="0.15">
      <c r="A994" t="s">
        <v>4354</v>
      </c>
      <c r="B994" t="s">
        <v>291</v>
      </c>
      <c r="C994" t="s">
        <v>94</v>
      </c>
      <c r="D994" t="s">
        <v>86</v>
      </c>
      <c r="E994">
        <v>1</v>
      </c>
      <c r="F994" s="8">
        <f>VLOOKUP(C994,Products!$A$2:$E$20,5,TRUE)</f>
        <v>3.5</v>
      </c>
      <c r="G994" s="8">
        <f t="shared" si="30"/>
        <v>3.5</v>
      </c>
      <c r="H994" s="8">
        <f>VLOOKUP(C994,Products!$A$2:$F$20,6,TRUE)</f>
        <v>0.54999999999999982</v>
      </c>
      <c r="I994" s="8">
        <f t="shared" si="31"/>
        <v>0.54999999999999982</v>
      </c>
      <c r="J994" s="42">
        <f>VLOOKUP(B994,Invoices!A:I,9,TRUE)</f>
        <v>2020</v>
      </c>
    </row>
    <row r="995" spans="1:10" x14ac:dyDescent="0.15">
      <c r="A995" t="s">
        <v>4355</v>
      </c>
      <c r="B995" t="s">
        <v>291</v>
      </c>
      <c r="C995" t="s">
        <v>89</v>
      </c>
      <c r="D995" t="s">
        <v>80</v>
      </c>
      <c r="E995">
        <v>1</v>
      </c>
      <c r="F995" s="8">
        <f>VLOOKUP(C995,Products!$A$2:$E$20,5,TRUE)</f>
        <v>15.95</v>
      </c>
      <c r="G995" s="8">
        <f t="shared" si="30"/>
        <v>15.95</v>
      </c>
      <c r="H995" s="8">
        <f>VLOOKUP(C995,Products!$A$2:$F$20,6,TRUE)</f>
        <v>6</v>
      </c>
      <c r="I995" s="8">
        <f t="shared" si="31"/>
        <v>6</v>
      </c>
      <c r="J995" s="42">
        <f>VLOOKUP(B995,Invoices!A:I,9,TRUE)</f>
        <v>2020</v>
      </c>
    </row>
    <row r="996" spans="1:10" x14ac:dyDescent="0.15">
      <c r="A996" t="s">
        <v>4356</v>
      </c>
      <c r="B996" t="s">
        <v>292</v>
      </c>
      <c r="C996" t="s">
        <v>89</v>
      </c>
      <c r="D996" t="s">
        <v>80</v>
      </c>
      <c r="E996">
        <v>1</v>
      </c>
      <c r="F996" s="8">
        <f>VLOOKUP(C996,Products!$A$2:$E$20,5,TRUE)</f>
        <v>15.95</v>
      </c>
      <c r="G996" s="8">
        <f t="shared" si="30"/>
        <v>15.95</v>
      </c>
      <c r="H996" s="8">
        <f>VLOOKUP(C996,Products!$A$2:$F$20,6,TRUE)</f>
        <v>6</v>
      </c>
      <c r="I996" s="8">
        <f t="shared" si="31"/>
        <v>6</v>
      </c>
      <c r="J996" s="42">
        <f>VLOOKUP(B996,Invoices!A:I,9,TRUE)</f>
        <v>2020</v>
      </c>
    </row>
    <row r="997" spans="1:10" x14ac:dyDescent="0.15">
      <c r="A997" t="s">
        <v>4357</v>
      </c>
      <c r="B997" t="s">
        <v>292</v>
      </c>
      <c r="C997" t="s">
        <v>105</v>
      </c>
      <c r="D997" t="s">
        <v>81</v>
      </c>
      <c r="E997">
        <v>4</v>
      </c>
      <c r="F997" s="8">
        <f>VLOOKUP(C997,Products!$A$2:$E$20,5,TRUE)</f>
        <v>8.9499999999999993</v>
      </c>
      <c r="G997" s="8">
        <f t="shared" si="30"/>
        <v>35.799999999999997</v>
      </c>
      <c r="H997" s="8">
        <f>VLOOKUP(C997,Products!$A$2:$F$20,6,TRUE)</f>
        <v>3.1999999999999993</v>
      </c>
      <c r="I997" s="8">
        <f t="shared" si="31"/>
        <v>12.799999999999997</v>
      </c>
      <c r="J997" s="42">
        <f>VLOOKUP(B997,Invoices!A:I,9,TRUE)</f>
        <v>2020</v>
      </c>
    </row>
    <row r="998" spans="1:10" x14ac:dyDescent="0.15">
      <c r="A998" t="s">
        <v>4358</v>
      </c>
      <c r="B998" t="s">
        <v>292</v>
      </c>
      <c r="C998" t="s">
        <v>104</v>
      </c>
      <c r="D998" t="s">
        <v>71</v>
      </c>
      <c r="E998">
        <v>5</v>
      </c>
      <c r="F998" s="8">
        <f>VLOOKUP(C998,Products!$A$2:$E$20,5,TRUE)</f>
        <v>2.95</v>
      </c>
      <c r="G998" s="8">
        <f t="shared" si="30"/>
        <v>14.75</v>
      </c>
      <c r="H998" s="8">
        <f>VLOOKUP(C998,Products!$A$2:$F$20,6,TRUE)</f>
        <v>1.1500000000000001</v>
      </c>
      <c r="I998" s="8">
        <f t="shared" si="31"/>
        <v>5.7500000000000009</v>
      </c>
      <c r="J998" s="42">
        <f>VLOOKUP(B998,Invoices!A:I,9,TRUE)</f>
        <v>2020</v>
      </c>
    </row>
    <row r="999" spans="1:10" x14ac:dyDescent="0.15">
      <c r="A999" t="s">
        <v>4359</v>
      </c>
      <c r="B999" t="s">
        <v>293</v>
      </c>
      <c r="C999" t="s">
        <v>97</v>
      </c>
      <c r="D999" t="s">
        <v>74</v>
      </c>
      <c r="E999">
        <v>1</v>
      </c>
      <c r="F999" s="8">
        <f>VLOOKUP(C999,Products!$A$2:$E$20,5,TRUE)</f>
        <v>1.5</v>
      </c>
      <c r="G999" s="8">
        <f t="shared" si="30"/>
        <v>1.5</v>
      </c>
      <c r="H999" s="8">
        <f>VLOOKUP(C999,Products!$A$2:$F$20,6,TRUE)</f>
        <v>0.5</v>
      </c>
      <c r="I999" s="8">
        <f t="shared" si="31"/>
        <v>0.5</v>
      </c>
      <c r="J999" s="42">
        <f>VLOOKUP(B999,Invoices!A:I,9,TRUE)</f>
        <v>2020</v>
      </c>
    </row>
    <row r="1000" spans="1:10" x14ac:dyDescent="0.15">
      <c r="A1000" t="s">
        <v>4360</v>
      </c>
      <c r="B1000" t="s">
        <v>294</v>
      </c>
      <c r="C1000" t="s">
        <v>98</v>
      </c>
      <c r="D1000" t="s">
        <v>79</v>
      </c>
      <c r="E1000">
        <v>1</v>
      </c>
      <c r="F1000" s="8">
        <f>VLOOKUP(C1000,Products!$A$2:$E$20,5,TRUE)</f>
        <v>14.95</v>
      </c>
      <c r="G1000" s="8">
        <f t="shared" si="30"/>
        <v>14.95</v>
      </c>
      <c r="H1000" s="8">
        <f>VLOOKUP(C1000,Products!$A$2:$F$20,6,TRUE)</f>
        <v>3.0499999999999989</v>
      </c>
      <c r="I1000" s="8">
        <f t="shared" si="31"/>
        <v>3.0499999999999989</v>
      </c>
      <c r="J1000" s="42">
        <f>VLOOKUP(B1000,Invoices!A:I,9,TRUE)</f>
        <v>2020</v>
      </c>
    </row>
    <row r="1001" spans="1:10" x14ac:dyDescent="0.15">
      <c r="A1001" t="s">
        <v>4361</v>
      </c>
      <c r="B1001" t="s">
        <v>294</v>
      </c>
      <c r="C1001" t="s">
        <v>91</v>
      </c>
      <c r="D1001" t="s">
        <v>70</v>
      </c>
      <c r="E1001">
        <v>15</v>
      </c>
      <c r="F1001" s="8">
        <f>VLOOKUP(C1001,Products!$A$2:$E$20,5,TRUE)</f>
        <v>49.95</v>
      </c>
      <c r="G1001" s="8">
        <f t="shared" si="30"/>
        <v>749.25</v>
      </c>
      <c r="H1001" s="8">
        <f>VLOOKUP(C1001,Products!$A$2:$F$20,6,TRUE)</f>
        <v>21.200000000000003</v>
      </c>
      <c r="I1001" s="8">
        <f t="shared" si="31"/>
        <v>318.00000000000006</v>
      </c>
      <c r="J1001" s="42">
        <f>VLOOKUP(B1001,Invoices!A:I,9,TRUE)</f>
        <v>2020</v>
      </c>
    </row>
    <row r="1002" spans="1:10" x14ac:dyDescent="0.15">
      <c r="A1002" t="s">
        <v>4362</v>
      </c>
      <c r="B1002" t="s">
        <v>294</v>
      </c>
      <c r="C1002" t="s">
        <v>96</v>
      </c>
      <c r="D1002" t="s">
        <v>75</v>
      </c>
      <c r="E1002">
        <v>1</v>
      </c>
      <c r="F1002" s="8">
        <f>VLOOKUP(C1002,Products!$A$2:$E$20,5,TRUE)</f>
        <v>79.95</v>
      </c>
      <c r="G1002" s="8">
        <f t="shared" si="30"/>
        <v>79.95</v>
      </c>
      <c r="H1002" s="8">
        <f>VLOOKUP(C1002,Products!$A$2:$F$20,6,TRUE)</f>
        <v>27.950000000000003</v>
      </c>
      <c r="I1002" s="8">
        <f t="shared" si="31"/>
        <v>27.950000000000003</v>
      </c>
      <c r="J1002" s="42">
        <f>VLOOKUP(B1002,Invoices!A:I,9,TRUE)</f>
        <v>2020</v>
      </c>
    </row>
    <row r="1003" spans="1:10" x14ac:dyDescent="0.15">
      <c r="A1003" t="s">
        <v>4363</v>
      </c>
      <c r="B1003" t="s">
        <v>294</v>
      </c>
      <c r="C1003" t="s">
        <v>94</v>
      </c>
      <c r="D1003" t="s">
        <v>86</v>
      </c>
      <c r="E1003">
        <v>5</v>
      </c>
      <c r="F1003" s="8">
        <f>VLOOKUP(C1003,Products!$A$2:$E$20,5,TRUE)</f>
        <v>3.5</v>
      </c>
      <c r="G1003" s="8">
        <f t="shared" si="30"/>
        <v>17.5</v>
      </c>
      <c r="H1003" s="8">
        <f>VLOOKUP(C1003,Products!$A$2:$F$20,6,TRUE)</f>
        <v>0.54999999999999982</v>
      </c>
      <c r="I1003" s="8">
        <f t="shared" si="31"/>
        <v>2.7499999999999991</v>
      </c>
      <c r="J1003" s="42">
        <f>VLOOKUP(B1003,Invoices!A:I,9,TRUE)</f>
        <v>2020</v>
      </c>
    </row>
    <row r="1004" spans="1:10" x14ac:dyDescent="0.15">
      <c r="A1004" t="s">
        <v>4364</v>
      </c>
      <c r="B1004" t="s">
        <v>294</v>
      </c>
      <c r="C1004" t="s">
        <v>105</v>
      </c>
      <c r="D1004" t="s">
        <v>81</v>
      </c>
      <c r="E1004">
        <v>1</v>
      </c>
      <c r="F1004" s="8">
        <f>VLOOKUP(C1004,Products!$A$2:$E$20,5,TRUE)</f>
        <v>8.9499999999999993</v>
      </c>
      <c r="G1004" s="8">
        <f t="shared" si="30"/>
        <v>8.9499999999999993</v>
      </c>
      <c r="H1004" s="8">
        <f>VLOOKUP(C1004,Products!$A$2:$F$20,6,TRUE)</f>
        <v>3.1999999999999993</v>
      </c>
      <c r="I1004" s="8">
        <f t="shared" si="31"/>
        <v>3.1999999999999993</v>
      </c>
      <c r="J1004" s="42">
        <f>VLOOKUP(B1004,Invoices!A:I,9,TRUE)</f>
        <v>2020</v>
      </c>
    </row>
    <row r="1005" spans="1:10" x14ac:dyDescent="0.15">
      <c r="A1005" t="s">
        <v>4365</v>
      </c>
      <c r="B1005" t="s">
        <v>294</v>
      </c>
      <c r="C1005" t="s">
        <v>90</v>
      </c>
      <c r="D1005" t="s">
        <v>72</v>
      </c>
      <c r="E1005">
        <v>24</v>
      </c>
      <c r="F1005" s="8">
        <f>VLOOKUP(C1005,Products!$A$2:$E$20,5,TRUE)</f>
        <v>8.9499999999999993</v>
      </c>
      <c r="G1005" s="8">
        <f t="shared" si="30"/>
        <v>214.79999999999998</v>
      </c>
      <c r="H1005" s="8">
        <f>VLOOKUP(C1005,Products!$A$2:$F$20,6,TRUE)</f>
        <v>5.6999999999999993</v>
      </c>
      <c r="I1005" s="8">
        <f t="shared" si="31"/>
        <v>136.79999999999998</v>
      </c>
      <c r="J1005" s="42">
        <f>VLOOKUP(B1005,Invoices!A:I,9,TRUE)</f>
        <v>2020</v>
      </c>
    </row>
    <row r="1006" spans="1:10" x14ac:dyDescent="0.15">
      <c r="A1006" t="s">
        <v>4366</v>
      </c>
      <c r="B1006" t="s">
        <v>295</v>
      </c>
      <c r="C1006" t="s">
        <v>92</v>
      </c>
      <c r="D1006" t="s">
        <v>82</v>
      </c>
      <c r="E1006">
        <v>20</v>
      </c>
      <c r="F1006" s="8">
        <f>VLOOKUP(C1006,Products!$A$2:$E$20,5,TRUE)</f>
        <v>19.95</v>
      </c>
      <c r="G1006" s="8">
        <f t="shared" si="30"/>
        <v>399</v>
      </c>
      <c r="H1006" s="8">
        <f>VLOOKUP(C1006,Products!$A$2:$F$20,6,TRUE)</f>
        <v>7.4499999999999993</v>
      </c>
      <c r="I1006" s="8">
        <f t="shared" si="31"/>
        <v>149</v>
      </c>
      <c r="J1006" s="42">
        <f>VLOOKUP(B1006,Invoices!A:I,9,TRUE)</f>
        <v>2020</v>
      </c>
    </row>
    <row r="1007" spans="1:10" x14ac:dyDescent="0.15">
      <c r="A1007" t="s">
        <v>4367</v>
      </c>
      <c r="B1007" t="s">
        <v>295</v>
      </c>
      <c r="C1007" t="s">
        <v>102</v>
      </c>
      <c r="D1007" t="s">
        <v>83</v>
      </c>
      <c r="E1007">
        <v>1</v>
      </c>
      <c r="F1007" s="8">
        <f>VLOOKUP(C1007,Products!$A$2:$E$20,5,TRUE)</f>
        <v>29.95</v>
      </c>
      <c r="G1007" s="8">
        <f t="shared" si="30"/>
        <v>29.95</v>
      </c>
      <c r="H1007" s="8">
        <f>VLOOKUP(C1007,Products!$A$2:$F$20,6,TRUE)</f>
        <v>15</v>
      </c>
      <c r="I1007" s="8">
        <f t="shared" si="31"/>
        <v>15</v>
      </c>
      <c r="J1007" s="42">
        <f>VLOOKUP(B1007,Invoices!A:I,9,TRUE)</f>
        <v>2020</v>
      </c>
    </row>
    <row r="1008" spans="1:10" x14ac:dyDescent="0.15">
      <c r="A1008" t="s">
        <v>4368</v>
      </c>
      <c r="B1008" t="s">
        <v>295</v>
      </c>
      <c r="C1008" t="s">
        <v>104</v>
      </c>
      <c r="D1008" t="s">
        <v>71</v>
      </c>
      <c r="E1008">
        <v>4</v>
      </c>
      <c r="F1008" s="8">
        <f>VLOOKUP(C1008,Products!$A$2:$E$20,5,TRUE)</f>
        <v>2.95</v>
      </c>
      <c r="G1008" s="8">
        <f t="shared" si="30"/>
        <v>11.8</v>
      </c>
      <c r="H1008" s="8">
        <f>VLOOKUP(C1008,Products!$A$2:$F$20,6,TRUE)</f>
        <v>1.1500000000000001</v>
      </c>
      <c r="I1008" s="8">
        <f t="shared" si="31"/>
        <v>4.6000000000000005</v>
      </c>
      <c r="J1008" s="42">
        <f>VLOOKUP(B1008,Invoices!A:I,9,TRUE)</f>
        <v>2020</v>
      </c>
    </row>
    <row r="1009" spans="1:10" x14ac:dyDescent="0.15">
      <c r="A1009" t="s">
        <v>4369</v>
      </c>
      <c r="B1009" t="s">
        <v>295</v>
      </c>
      <c r="C1009" t="s">
        <v>95</v>
      </c>
      <c r="D1009" t="s">
        <v>73</v>
      </c>
      <c r="E1009">
        <v>4</v>
      </c>
      <c r="F1009" s="8">
        <f>VLOOKUP(C1009,Products!$A$2:$E$20,5,TRUE)</f>
        <v>12.95</v>
      </c>
      <c r="G1009" s="8">
        <f t="shared" si="30"/>
        <v>51.8</v>
      </c>
      <c r="H1009" s="8">
        <f>VLOOKUP(C1009,Products!$A$2:$F$20,6,TRUE)</f>
        <v>4.1999999999999993</v>
      </c>
      <c r="I1009" s="8">
        <f t="shared" si="31"/>
        <v>16.799999999999997</v>
      </c>
      <c r="J1009" s="42">
        <f>VLOOKUP(B1009,Invoices!A:I,9,TRUE)</f>
        <v>2020</v>
      </c>
    </row>
    <row r="1010" spans="1:10" x14ac:dyDescent="0.15">
      <c r="A1010" t="s">
        <v>4370</v>
      </c>
      <c r="B1010" t="s">
        <v>295</v>
      </c>
      <c r="C1010" t="s">
        <v>90</v>
      </c>
      <c r="D1010" t="s">
        <v>72</v>
      </c>
      <c r="E1010">
        <v>1</v>
      </c>
      <c r="F1010" s="8">
        <f>VLOOKUP(C1010,Products!$A$2:$E$20,5,TRUE)</f>
        <v>8.9499999999999993</v>
      </c>
      <c r="G1010" s="8">
        <f t="shared" si="30"/>
        <v>8.9499999999999993</v>
      </c>
      <c r="H1010" s="8">
        <f>VLOOKUP(C1010,Products!$A$2:$F$20,6,TRUE)</f>
        <v>5.6999999999999993</v>
      </c>
      <c r="I1010" s="8">
        <f t="shared" si="31"/>
        <v>5.6999999999999993</v>
      </c>
      <c r="J1010" s="42">
        <f>VLOOKUP(B1010,Invoices!A:I,9,TRUE)</f>
        <v>2020</v>
      </c>
    </row>
    <row r="1011" spans="1:10" x14ac:dyDescent="0.15">
      <c r="A1011" t="s">
        <v>4371</v>
      </c>
      <c r="B1011" t="s">
        <v>295</v>
      </c>
      <c r="C1011" t="s">
        <v>93</v>
      </c>
      <c r="D1011" t="s">
        <v>76</v>
      </c>
      <c r="E1011">
        <v>6</v>
      </c>
      <c r="F1011" s="8">
        <f>VLOOKUP(C1011,Products!$A$2:$E$20,5,TRUE)</f>
        <v>9.9499999999999993</v>
      </c>
      <c r="G1011" s="8">
        <f t="shared" si="30"/>
        <v>59.699999999999996</v>
      </c>
      <c r="H1011" s="8">
        <f>VLOOKUP(C1011,Products!$A$2:$F$20,6,TRUE)</f>
        <v>1.9499999999999993</v>
      </c>
      <c r="I1011" s="8">
        <f t="shared" si="31"/>
        <v>11.699999999999996</v>
      </c>
      <c r="J1011" s="42">
        <f>VLOOKUP(B1011,Invoices!A:I,9,TRUE)</f>
        <v>2020</v>
      </c>
    </row>
    <row r="1012" spans="1:10" x14ac:dyDescent="0.15">
      <c r="A1012" t="s">
        <v>4372</v>
      </c>
      <c r="B1012" t="s">
        <v>295</v>
      </c>
      <c r="C1012" t="s">
        <v>88</v>
      </c>
      <c r="D1012" t="s">
        <v>85</v>
      </c>
      <c r="E1012">
        <v>1</v>
      </c>
      <c r="F1012" s="8">
        <f>VLOOKUP(C1012,Products!$A$2:$E$20,5,TRUE)</f>
        <v>8.9499999999999993</v>
      </c>
      <c r="G1012" s="8">
        <f t="shared" si="30"/>
        <v>8.9499999999999993</v>
      </c>
      <c r="H1012" s="8">
        <f>VLOOKUP(C1012,Products!$A$2:$F$20,6,TRUE)</f>
        <v>5.6999999999999993</v>
      </c>
      <c r="I1012" s="8">
        <f t="shared" si="31"/>
        <v>5.6999999999999993</v>
      </c>
      <c r="J1012" s="42">
        <f>VLOOKUP(B1012,Invoices!A:I,9,TRUE)</f>
        <v>2020</v>
      </c>
    </row>
    <row r="1013" spans="1:10" x14ac:dyDescent="0.15">
      <c r="A1013" t="s">
        <v>4373</v>
      </c>
      <c r="B1013" t="s">
        <v>295</v>
      </c>
      <c r="C1013" t="s">
        <v>87</v>
      </c>
      <c r="D1013" t="s">
        <v>68</v>
      </c>
      <c r="E1013">
        <v>4</v>
      </c>
      <c r="F1013" s="8">
        <f>VLOOKUP(C1013,Products!$A$2:$E$20,5,TRUE)</f>
        <v>19.95</v>
      </c>
      <c r="G1013" s="8">
        <f t="shared" si="30"/>
        <v>79.8</v>
      </c>
      <c r="H1013" s="8">
        <f>VLOOKUP(C1013,Products!$A$2:$F$20,6,TRUE)</f>
        <v>7.4499999999999993</v>
      </c>
      <c r="I1013" s="8">
        <f t="shared" si="31"/>
        <v>29.799999999999997</v>
      </c>
      <c r="J1013" s="42">
        <f>VLOOKUP(B1013,Invoices!A:I,9,TRUE)</f>
        <v>2020</v>
      </c>
    </row>
    <row r="1014" spans="1:10" x14ac:dyDescent="0.15">
      <c r="A1014" t="s">
        <v>4374</v>
      </c>
      <c r="B1014" t="s">
        <v>296</v>
      </c>
      <c r="C1014" t="s">
        <v>94</v>
      </c>
      <c r="D1014" t="s">
        <v>86</v>
      </c>
      <c r="E1014">
        <v>2</v>
      </c>
      <c r="F1014" s="8">
        <f>VLOOKUP(C1014,Products!$A$2:$E$20,5,TRUE)</f>
        <v>3.5</v>
      </c>
      <c r="G1014" s="8">
        <f t="shared" si="30"/>
        <v>7</v>
      </c>
      <c r="H1014" s="8">
        <f>VLOOKUP(C1014,Products!$A$2:$F$20,6,TRUE)</f>
        <v>0.54999999999999982</v>
      </c>
      <c r="I1014" s="8">
        <f t="shared" si="31"/>
        <v>1.0999999999999996</v>
      </c>
      <c r="J1014" s="42">
        <f>VLOOKUP(B1014,Invoices!A:I,9,TRUE)</f>
        <v>2020</v>
      </c>
    </row>
    <row r="1015" spans="1:10" x14ac:dyDescent="0.15">
      <c r="A1015" t="s">
        <v>4375</v>
      </c>
      <c r="B1015" t="s">
        <v>297</v>
      </c>
      <c r="C1015" t="s">
        <v>104</v>
      </c>
      <c r="D1015" t="s">
        <v>71</v>
      </c>
      <c r="E1015">
        <v>1</v>
      </c>
      <c r="F1015" s="8">
        <f>VLOOKUP(C1015,Products!$A$2:$E$20,5,TRUE)</f>
        <v>2.95</v>
      </c>
      <c r="G1015" s="8">
        <f t="shared" si="30"/>
        <v>2.95</v>
      </c>
      <c r="H1015" s="8">
        <f>VLOOKUP(C1015,Products!$A$2:$F$20,6,TRUE)</f>
        <v>1.1500000000000001</v>
      </c>
      <c r="I1015" s="8">
        <f t="shared" si="31"/>
        <v>1.1500000000000001</v>
      </c>
      <c r="J1015" s="42">
        <f>VLOOKUP(B1015,Invoices!A:I,9,TRUE)</f>
        <v>2020</v>
      </c>
    </row>
    <row r="1016" spans="1:10" x14ac:dyDescent="0.15">
      <c r="A1016" t="s">
        <v>4376</v>
      </c>
      <c r="B1016" t="s">
        <v>297</v>
      </c>
      <c r="C1016" t="s">
        <v>90</v>
      </c>
      <c r="D1016" t="s">
        <v>72</v>
      </c>
      <c r="E1016">
        <v>1</v>
      </c>
      <c r="F1016" s="8">
        <f>VLOOKUP(C1016,Products!$A$2:$E$20,5,TRUE)</f>
        <v>8.9499999999999993</v>
      </c>
      <c r="G1016" s="8">
        <f t="shared" si="30"/>
        <v>8.9499999999999993</v>
      </c>
      <c r="H1016" s="8">
        <f>VLOOKUP(C1016,Products!$A$2:$F$20,6,TRUE)</f>
        <v>5.6999999999999993</v>
      </c>
      <c r="I1016" s="8">
        <f t="shared" si="31"/>
        <v>5.6999999999999993</v>
      </c>
      <c r="J1016" s="42">
        <f>VLOOKUP(B1016,Invoices!A:I,9,TRUE)</f>
        <v>2020</v>
      </c>
    </row>
    <row r="1017" spans="1:10" x14ac:dyDescent="0.15">
      <c r="A1017" t="s">
        <v>4377</v>
      </c>
      <c r="B1017" t="s">
        <v>297</v>
      </c>
      <c r="C1017" t="s">
        <v>96</v>
      </c>
      <c r="D1017" t="s">
        <v>75</v>
      </c>
      <c r="E1017">
        <v>4</v>
      </c>
      <c r="F1017" s="8">
        <f>VLOOKUP(C1017,Products!$A$2:$E$20,5,TRUE)</f>
        <v>79.95</v>
      </c>
      <c r="G1017" s="8">
        <f t="shared" si="30"/>
        <v>319.8</v>
      </c>
      <c r="H1017" s="8">
        <f>VLOOKUP(C1017,Products!$A$2:$F$20,6,TRUE)</f>
        <v>27.950000000000003</v>
      </c>
      <c r="I1017" s="8">
        <f t="shared" si="31"/>
        <v>111.80000000000001</v>
      </c>
      <c r="J1017" s="42">
        <f>VLOOKUP(B1017,Invoices!A:I,9,TRUE)</f>
        <v>2020</v>
      </c>
    </row>
    <row r="1018" spans="1:10" x14ac:dyDescent="0.15">
      <c r="A1018" t="s">
        <v>4378</v>
      </c>
      <c r="B1018" t="s">
        <v>297</v>
      </c>
      <c r="C1018" t="s">
        <v>105</v>
      </c>
      <c r="D1018" t="s">
        <v>81</v>
      </c>
      <c r="E1018">
        <v>10</v>
      </c>
      <c r="F1018" s="8">
        <f>VLOOKUP(C1018,Products!$A$2:$E$20,5,TRUE)</f>
        <v>8.9499999999999993</v>
      </c>
      <c r="G1018" s="8">
        <f t="shared" si="30"/>
        <v>89.5</v>
      </c>
      <c r="H1018" s="8">
        <f>VLOOKUP(C1018,Products!$A$2:$F$20,6,TRUE)</f>
        <v>3.1999999999999993</v>
      </c>
      <c r="I1018" s="8">
        <f t="shared" si="31"/>
        <v>31.999999999999993</v>
      </c>
      <c r="J1018" s="42">
        <f>VLOOKUP(B1018,Invoices!A:I,9,TRUE)</f>
        <v>2020</v>
      </c>
    </row>
    <row r="1019" spans="1:10" x14ac:dyDescent="0.15">
      <c r="A1019" t="s">
        <v>4379</v>
      </c>
      <c r="B1019" t="s">
        <v>298</v>
      </c>
      <c r="C1019" t="s">
        <v>102</v>
      </c>
      <c r="D1019" t="s">
        <v>83</v>
      </c>
      <c r="E1019">
        <v>30</v>
      </c>
      <c r="F1019" s="8">
        <f>VLOOKUP(C1019,Products!$A$2:$E$20,5,TRUE)</f>
        <v>29.95</v>
      </c>
      <c r="G1019" s="8">
        <f t="shared" si="30"/>
        <v>898.5</v>
      </c>
      <c r="H1019" s="8">
        <f>VLOOKUP(C1019,Products!$A$2:$F$20,6,TRUE)</f>
        <v>15</v>
      </c>
      <c r="I1019" s="8">
        <f t="shared" si="31"/>
        <v>450</v>
      </c>
      <c r="J1019" s="42">
        <f>VLOOKUP(B1019,Invoices!A:I,9,TRUE)</f>
        <v>2020</v>
      </c>
    </row>
    <row r="1020" spans="1:10" x14ac:dyDescent="0.15">
      <c r="A1020" t="s">
        <v>4380</v>
      </c>
      <c r="B1020" t="s">
        <v>299</v>
      </c>
      <c r="C1020" t="s">
        <v>94</v>
      </c>
      <c r="D1020" t="s">
        <v>86</v>
      </c>
      <c r="E1020">
        <v>10</v>
      </c>
      <c r="F1020" s="8">
        <f>VLOOKUP(C1020,Products!$A$2:$E$20,5,TRUE)</f>
        <v>3.5</v>
      </c>
      <c r="G1020" s="8">
        <f t="shared" si="30"/>
        <v>35</v>
      </c>
      <c r="H1020" s="8">
        <f>VLOOKUP(C1020,Products!$A$2:$F$20,6,TRUE)</f>
        <v>0.54999999999999982</v>
      </c>
      <c r="I1020" s="8">
        <f t="shared" si="31"/>
        <v>5.4999999999999982</v>
      </c>
      <c r="J1020" s="42">
        <f>VLOOKUP(B1020,Invoices!A:I,9,TRUE)</f>
        <v>2020</v>
      </c>
    </row>
    <row r="1021" spans="1:10" x14ac:dyDescent="0.15">
      <c r="A1021" t="s">
        <v>4381</v>
      </c>
      <c r="B1021" t="s">
        <v>300</v>
      </c>
      <c r="C1021" t="s">
        <v>101</v>
      </c>
      <c r="D1021" t="s">
        <v>69</v>
      </c>
      <c r="E1021">
        <v>1</v>
      </c>
      <c r="F1021" s="8">
        <f>VLOOKUP(C1021,Products!$A$2:$E$20,5,TRUE)</f>
        <v>129.94999999999999</v>
      </c>
      <c r="G1021" s="8">
        <f t="shared" si="30"/>
        <v>129.94999999999999</v>
      </c>
      <c r="H1021" s="8">
        <f>VLOOKUP(C1021,Products!$A$2:$F$20,6,TRUE)</f>
        <v>40.449999999999989</v>
      </c>
      <c r="I1021" s="8">
        <f t="shared" si="31"/>
        <v>40.449999999999989</v>
      </c>
      <c r="J1021" s="42">
        <f>VLOOKUP(B1021,Invoices!A:I,9,TRUE)</f>
        <v>2020</v>
      </c>
    </row>
    <row r="1022" spans="1:10" x14ac:dyDescent="0.15">
      <c r="A1022" t="s">
        <v>4382</v>
      </c>
      <c r="B1022" t="s">
        <v>300</v>
      </c>
      <c r="C1022" t="s">
        <v>94</v>
      </c>
      <c r="D1022" t="s">
        <v>86</v>
      </c>
      <c r="E1022">
        <v>3</v>
      </c>
      <c r="F1022" s="8">
        <f>VLOOKUP(C1022,Products!$A$2:$E$20,5,TRUE)</f>
        <v>3.5</v>
      </c>
      <c r="G1022" s="8">
        <f t="shared" si="30"/>
        <v>10.5</v>
      </c>
      <c r="H1022" s="8">
        <f>VLOOKUP(C1022,Products!$A$2:$F$20,6,TRUE)</f>
        <v>0.54999999999999982</v>
      </c>
      <c r="I1022" s="8">
        <f t="shared" si="31"/>
        <v>1.6499999999999995</v>
      </c>
      <c r="J1022" s="42">
        <f>VLOOKUP(B1022,Invoices!A:I,9,TRUE)</f>
        <v>2020</v>
      </c>
    </row>
    <row r="1023" spans="1:10" x14ac:dyDescent="0.15">
      <c r="A1023" t="s">
        <v>4383</v>
      </c>
      <c r="B1023" t="s">
        <v>300</v>
      </c>
      <c r="C1023" t="s">
        <v>103</v>
      </c>
      <c r="D1023" t="s">
        <v>77</v>
      </c>
      <c r="E1023">
        <v>15</v>
      </c>
      <c r="F1023" s="8">
        <f>VLOOKUP(C1023,Products!$A$2:$E$20,5,TRUE)</f>
        <v>8.9499999999999993</v>
      </c>
      <c r="G1023" s="8">
        <f t="shared" si="30"/>
        <v>134.25</v>
      </c>
      <c r="H1023" s="8">
        <f>VLOOKUP(C1023,Products!$A$2:$F$20,6,TRUE)</f>
        <v>3.1999999999999993</v>
      </c>
      <c r="I1023" s="8">
        <f t="shared" si="31"/>
        <v>47.999999999999986</v>
      </c>
      <c r="J1023" s="42">
        <f>VLOOKUP(B1023,Invoices!A:I,9,TRUE)</f>
        <v>2020</v>
      </c>
    </row>
    <row r="1024" spans="1:10" x14ac:dyDescent="0.15">
      <c r="A1024" t="s">
        <v>4384</v>
      </c>
      <c r="B1024" t="s">
        <v>300</v>
      </c>
      <c r="C1024" t="s">
        <v>89</v>
      </c>
      <c r="D1024" t="s">
        <v>80</v>
      </c>
      <c r="E1024">
        <v>1</v>
      </c>
      <c r="F1024" s="8">
        <f>VLOOKUP(C1024,Products!$A$2:$E$20,5,TRUE)</f>
        <v>15.95</v>
      </c>
      <c r="G1024" s="8">
        <f t="shared" si="30"/>
        <v>15.95</v>
      </c>
      <c r="H1024" s="8">
        <f>VLOOKUP(C1024,Products!$A$2:$F$20,6,TRUE)</f>
        <v>6</v>
      </c>
      <c r="I1024" s="8">
        <f t="shared" si="31"/>
        <v>6</v>
      </c>
      <c r="J1024" s="42">
        <f>VLOOKUP(B1024,Invoices!A:I,9,TRUE)</f>
        <v>2020</v>
      </c>
    </row>
    <row r="1025" spans="1:10" x14ac:dyDescent="0.15">
      <c r="A1025" t="s">
        <v>4385</v>
      </c>
      <c r="B1025" t="s">
        <v>301</v>
      </c>
      <c r="C1025" t="s">
        <v>102</v>
      </c>
      <c r="D1025" t="s">
        <v>83</v>
      </c>
      <c r="E1025">
        <v>100</v>
      </c>
      <c r="F1025" s="8">
        <f>VLOOKUP(C1025,Products!$A$2:$E$20,5,TRUE)</f>
        <v>29.95</v>
      </c>
      <c r="G1025" s="8">
        <f t="shared" si="30"/>
        <v>2995</v>
      </c>
      <c r="H1025" s="8">
        <f>VLOOKUP(C1025,Products!$A$2:$F$20,6,TRUE)</f>
        <v>15</v>
      </c>
      <c r="I1025" s="8">
        <f t="shared" si="31"/>
        <v>1500</v>
      </c>
      <c r="J1025" s="42">
        <f>VLOOKUP(B1025,Invoices!A:I,9,TRUE)</f>
        <v>2020</v>
      </c>
    </row>
    <row r="1026" spans="1:10" x14ac:dyDescent="0.15">
      <c r="A1026" t="s">
        <v>4386</v>
      </c>
      <c r="B1026" t="s">
        <v>301</v>
      </c>
      <c r="C1026" t="s">
        <v>104</v>
      </c>
      <c r="D1026" t="s">
        <v>71</v>
      </c>
      <c r="E1026">
        <v>3</v>
      </c>
      <c r="F1026" s="8">
        <f>VLOOKUP(C1026,Products!$A$2:$E$20,5,TRUE)</f>
        <v>2.95</v>
      </c>
      <c r="G1026" s="8">
        <f t="shared" si="30"/>
        <v>8.8500000000000014</v>
      </c>
      <c r="H1026" s="8">
        <f>VLOOKUP(C1026,Products!$A$2:$F$20,6,TRUE)</f>
        <v>1.1500000000000001</v>
      </c>
      <c r="I1026" s="8">
        <f t="shared" si="31"/>
        <v>3.45</v>
      </c>
      <c r="J1026" s="42">
        <f>VLOOKUP(B1026,Invoices!A:I,9,TRUE)</f>
        <v>2020</v>
      </c>
    </row>
    <row r="1027" spans="1:10" x14ac:dyDescent="0.15">
      <c r="A1027" t="s">
        <v>4387</v>
      </c>
      <c r="B1027" t="s">
        <v>301</v>
      </c>
      <c r="C1027" t="s">
        <v>103</v>
      </c>
      <c r="D1027" t="s">
        <v>77</v>
      </c>
      <c r="E1027">
        <v>2</v>
      </c>
      <c r="F1027" s="8">
        <f>VLOOKUP(C1027,Products!$A$2:$E$20,5,TRUE)</f>
        <v>8.9499999999999993</v>
      </c>
      <c r="G1027" s="8">
        <f t="shared" ref="G1027:G1090" si="32">F1027*E1027</f>
        <v>17.899999999999999</v>
      </c>
      <c r="H1027" s="8">
        <f>VLOOKUP(C1027,Products!$A$2:$F$20,6,TRUE)</f>
        <v>3.1999999999999993</v>
      </c>
      <c r="I1027" s="8">
        <f t="shared" ref="I1027:I1090" si="33">H1027*E1027</f>
        <v>6.3999999999999986</v>
      </c>
      <c r="J1027" s="42">
        <f>VLOOKUP(B1027,Invoices!A:I,9,TRUE)</f>
        <v>2020</v>
      </c>
    </row>
    <row r="1028" spans="1:10" x14ac:dyDescent="0.15">
      <c r="A1028" t="s">
        <v>4388</v>
      </c>
      <c r="B1028" t="s">
        <v>301</v>
      </c>
      <c r="C1028" t="s">
        <v>89</v>
      </c>
      <c r="D1028" t="s">
        <v>80</v>
      </c>
      <c r="E1028">
        <v>100</v>
      </c>
      <c r="F1028" s="8">
        <f>VLOOKUP(C1028,Products!$A$2:$E$20,5,TRUE)</f>
        <v>15.95</v>
      </c>
      <c r="G1028" s="8">
        <f t="shared" si="32"/>
        <v>1595</v>
      </c>
      <c r="H1028" s="8">
        <f>VLOOKUP(C1028,Products!$A$2:$F$20,6,TRUE)</f>
        <v>6</v>
      </c>
      <c r="I1028" s="8">
        <f t="shared" si="33"/>
        <v>600</v>
      </c>
      <c r="J1028" s="42">
        <f>VLOOKUP(B1028,Invoices!A:I,9,TRUE)</f>
        <v>2020</v>
      </c>
    </row>
    <row r="1029" spans="1:10" x14ac:dyDescent="0.15">
      <c r="A1029" t="s">
        <v>4389</v>
      </c>
      <c r="B1029" t="s">
        <v>301</v>
      </c>
      <c r="C1029" t="s">
        <v>90</v>
      </c>
      <c r="D1029" t="s">
        <v>72</v>
      </c>
      <c r="E1029">
        <v>2</v>
      </c>
      <c r="F1029" s="8">
        <f>VLOOKUP(C1029,Products!$A$2:$E$20,5,TRUE)</f>
        <v>8.9499999999999993</v>
      </c>
      <c r="G1029" s="8">
        <f t="shared" si="32"/>
        <v>17.899999999999999</v>
      </c>
      <c r="H1029" s="8">
        <f>VLOOKUP(C1029,Products!$A$2:$F$20,6,TRUE)</f>
        <v>5.6999999999999993</v>
      </c>
      <c r="I1029" s="8">
        <f t="shared" si="33"/>
        <v>11.399999999999999</v>
      </c>
      <c r="J1029" s="42">
        <f>VLOOKUP(B1029,Invoices!A:I,9,TRUE)</f>
        <v>2020</v>
      </c>
    </row>
    <row r="1030" spans="1:10" x14ac:dyDescent="0.15">
      <c r="A1030" t="s">
        <v>4390</v>
      </c>
      <c r="B1030" t="s">
        <v>301</v>
      </c>
      <c r="C1030" t="s">
        <v>99</v>
      </c>
      <c r="D1030" t="s">
        <v>84</v>
      </c>
      <c r="E1030">
        <v>10</v>
      </c>
      <c r="F1030" s="8">
        <f>VLOOKUP(C1030,Products!$A$2:$E$20,5,TRUE)</f>
        <v>3.5</v>
      </c>
      <c r="G1030" s="8">
        <f t="shared" si="32"/>
        <v>35</v>
      </c>
      <c r="H1030" s="8">
        <f>VLOOKUP(C1030,Products!$A$2:$F$20,6,TRUE)</f>
        <v>0.54999999999999982</v>
      </c>
      <c r="I1030" s="8">
        <f t="shared" si="33"/>
        <v>5.4999999999999982</v>
      </c>
      <c r="J1030" s="42">
        <f>VLOOKUP(B1030,Invoices!A:I,9,TRUE)</f>
        <v>2020</v>
      </c>
    </row>
    <row r="1031" spans="1:10" x14ac:dyDescent="0.15">
      <c r="A1031" t="s">
        <v>4391</v>
      </c>
      <c r="B1031" t="s">
        <v>301</v>
      </c>
      <c r="C1031" t="s">
        <v>88</v>
      </c>
      <c r="D1031" t="s">
        <v>85</v>
      </c>
      <c r="E1031">
        <v>1</v>
      </c>
      <c r="F1031" s="8">
        <f>VLOOKUP(C1031,Products!$A$2:$E$20,5,TRUE)</f>
        <v>8.9499999999999993</v>
      </c>
      <c r="G1031" s="8">
        <f t="shared" si="32"/>
        <v>8.9499999999999993</v>
      </c>
      <c r="H1031" s="8">
        <f>VLOOKUP(C1031,Products!$A$2:$F$20,6,TRUE)</f>
        <v>5.6999999999999993</v>
      </c>
      <c r="I1031" s="8">
        <f t="shared" si="33"/>
        <v>5.6999999999999993</v>
      </c>
      <c r="J1031" s="42">
        <f>VLOOKUP(B1031,Invoices!A:I,9,TRUE)</f>
        <v>2020</v>
      </c>
    </row>
    <row r="1032" spans="1:10" x14ac:dyDescent="0.15">
      <c r="A1032" t="s">
        <v>4392</v>
      </c>
      <c r="B1032" t="s">
        <v>301</v>
      </c>
      <c r="C1032" t="s">
        <v>94</v>
      </c>
      <c r="D1032" t="s">
        <v>86</v>
      </c>
      <c r="E1032">
        <v>2</v>
      </c>
      <c r="F1032" s="8">
        <f>VLOOKUP(C1032,Products!$A$2:$E$20,5,TRUE)</f>
        <v>3.5</v>
      </c>
      <c r="G1032" s="8">
        <f t="shared" si="32"/>
        <v>7</v>
      </c>
      <c r="H1032" s="8">
        <f>VLOOKUP(C1032,Products!$A$2:$F$20,6,TRUE)</f>
        <v>0.54999999999999982</v>
      </c>
      <c r="I1032" s="8">
        <f t="shared" si="33"/>
        <v>1.0999999999999996</v>
      </c>
      <c r="J1032" s="42">
        <f>VLOOKUP(B1032,Invoices!A:I,9,TRUE)</f>
        <v>2020</v>
      </c>
    </row>
    <row r="1033" spans="1:10" x14ac:dyDescent="0.15">
      <c r="A1033" t="s">
        <v>4393</v>
      </c>
      <c r="B1033" t="s">
        <v>301</v>
      </c>
      <c r="C1033" t="s">
        <v>101</v>
      </c>
      <c r="D1033" t="s">
        <v>69</v>
      </c>
      <c r="E1033">
        <v>25</v>
      </c>
      <c r="F1033" s="8">
        <f>VLOOKUP(C1033,Products!$A$2:$E$20,5,TRUE)</f>
        <v>129.94999999999999</v>
      </c>
      <c r="G1033" s="8">
        <f t="shared" si="32"/>
        <v>3248.7499999999995</v>
      </c>
      <c r="H1033" s="8">
        <f>VLOOKUP(C1033,Products!$A$2:$F$20,6,TRUE)</f>
        <v>40.449999999999989</v>
      </c>
      <c r="I1033" s="8">
        <f t="shared" si="33"/>
        <v>1011.2499999999998</v>
      </c>
      <c r="J1033" s="42">
        <f>VLOOKUP(B1033,Invoices!A:I,9,TRUE)</f>
        <v>2020</v>
      </c>
    </row>
    <row r="1034" spans="1:10" x14ac:dyDescent="0.15">
      <c r="A1034" t="s">
        <v>4394</v>
      </c>
      <c r="B1034" t="s">
        <v>302</v>
      </c>
      <c r="C1034" t="s">
        <v>87</v>
      </c>
      <c r="D1034" t="s">
        <v>68</v>
      </c>
      <c r="E1034">
        <v>4</v>
      </c>
      <c r="F1034" s="8">
        <f>VLOOKUP(C1034,Products!$A$2:$E$20,5,TRUE)</f>
        <v>19.95</v>
      </c>
      <c r="G1034" s="8">
        <f t="shared" si="32"/>
        <v>79.8</v>
      </c>
      <c r="H1034" s="8">
        <f>VLOOKUP(C1034,Products!$A$2:$F$20,6,TRUE)</f>
        <v>7.4499999999999993</v>
      </c>
      <c r="I1034" s="8">
        <f t="shared" si="33"/>
        <v>29.799999999999997</v>
      </c>
      <c r="J1034" s="42">
        <f>VLOOKUP(B1034,Invoices!A:I,9,TRUE)</f>
        <v>2020</v>
      </c>
    </row>
    <row r="1035" spans="1:10" x14ac:dyDescent="0.15">
      <c r="A1035" t="s">
        <v>4395</v>
      </c>
      <c r="B1035" t="s">
        <v>302</v>
      </c>
      <c r="C1035" t="s">
        <v>93</v>
      </c>
      <c r="D1035" t="s">
        <v>76</v>
      </c>
      <c r="E1035">
        <v>24</v>
      </c>
      <c r="F1035" s="8">
        <f>VLOOKUP(C1035,Products!$A$2:$E$20,5,TRUE)</f>
        <v>9.9499999999999993</v>
      </c>
      <c r="G1035" s="8">
        <f t="shared" si="32"/>
        <v>238.79999999999998</v>
      </c>
      <c r="H1035" s="8">
        <f>VLOOKUP(C1035,Products!$A$2:$F$20,6,TRUE)</f>
        <v>1.9499999999999993</v>
      </c>
      <c r="I1035" s="8">
        <f t="shared" si="33"/>
        <v>46.799999999999983</v>
      </c>
      <c r="J1035" s="42">
        <f>VLOOKUP(B1035,Invoices!A:I,9,TRUE)</f>
        <v>2020</v>
      </c>
    </row>
    <row r="1036" spans="1:10" x14ac:dyDescent="0.15">
      <c r="A1036" t="s">
        <v>4396</v>
      </c>
      <c r="B1036" t="s">
        <v>302</v>
      </c>
      <c r="C1036" t="s">
        <v>91</v>
      </c>
      <c r="D1036" t="s">
        <v>70</v>
      </c>
      <c r="E1036">
        <v>1</v>
      </c>
      <c r="F1036" s="8">
        <f>VLOOKUP(C1036,Products!$A$2:$E$20,5,TRUE)</f>
        <v>49.95</v>
      </c>
      <c r="G1036" s="8">
        <f t="shared" si="32"/>
        <v>49.95</v>
      </c>
      <c r="H1036" s="8">
        <f>VLOOKUP(C1036,Products!$A$2:$F$20,6,TRUE)</f>
        <v>21.200000000000003</v>
      </c>
      <c r="I1036" s="8">
        <f t="shared" si="33"/>
        <v>21.200000000000003</v>
      </c>
      <c r="J1036" s="42">
        <f>VLOOKUP(B1036,Invoices!A:I,9,TRUE)</f>
        <v>2020</v>
      </c>
    </row>
    <row r="1037" spans="1:10" x14ac:dyDescent="0.15">
      <c r="A1037" t="s">
        <v>4397</v>
      </c>
      <c r="B1037" t="s">
        <v>303</v>
      </c>
      <c r="C1037" t="s">
        <v>95</v>
      </c>
      <c r="D1037" t="s">
        <v>73</v>
      </c>
      <c r="E1037">
        <v>2</v>
      </c>
      <c r="F1037" s="8">
        <f>VLOOKUP(C1037,Products!$A$2:$E$20,5,TRUE)</f>
        <v>12.95</v>
      </c>
      <c r="G1037" s="8">
        <f t="shared" si="32"/>
        <v>25.9</v>
      </c>
      <c r="H1037" s="8">
        <f>VLOOKUP(C1037,Products!$A$2:$F$20,6,TRUE)</f>
        <v>4.1999999999999993</v>
      </c>
      <c r="I1037" s="8">
        <f t="shared" si="33"/>
        <v>8.3999999999999986</v>
      </c>
      <c r="J1037" s="42">
        <f>VLOOKUP(B1037,Invoices!A:I,9,TRUE)</f>
        <v>2020</v>
      </c>
    </row>
    <row r="1038" spans="1:10" x14ac:dyDescent="0.15">
      <c r="A1038" t="s">
        <v>4398</v>
      </c>
      <c r="B1038" t="s">
        <v>303</v>
      </c>
      <c r="C1038" t="s">
        <v>103</v>
      </c>
      <c r="D1038" t="s">
        <v>77</v>
      </c>
      <c r="E1038">
        <v>1</v>
      </c>
      <c r="F1038" s="8">
        <f>VLOOKUP(C1038,Products!$A$2:$E$20,5,TRUE)</f>
        <v>8.9499999999999993</v>
      </c>
      <c r="G1038" s="8">
        <f t="shared" si="32"/>
        <v>8.9499999999999993</v>
      </c>
      <c r="H1038" s="8">
        <f>VLOOKUP(C1038,Products!$A$2:$F$20,6,TRUE)</f>
        <v>3.1999999999999993</v>
      </c>
      <c r="I1038" s="8">
        <f t="shared" si="33"/>
        <v>3.1999999999999993</v>
      </c>
      <c r="J1038" s="42">
        <f>VLOOKUP(B1038,Invoices!A:I,9,TRUE)</f>
        <v>2020</v>
      </c>
    </row>
    <row r="1039" spans="1:10" x14ac:dyDescent="0.15">
      <c r="A1039" t="s">
        <v>4399</v>
      </c>
      <c r="B1039" t="s">
        <v>303</v>
      </c>
      <c r="C1039" t="s">
        <v>96</v>
      </c>
      <c r="D1039" t="s">
        <v>75</v>
      </c>
      <c r="E1039">
        <v>3</v>
      </c>
      <c r="F1039" s="8">
        <f>VLOOKUP(C1039,Products!$A$2:$E$20,5,TRUE)</f>
        <v>79.95</v>
      </c>
      <c r="G1039" s="8">
        <f t="shared" si="32"/>
        <v>239.85000000000002</v>
      </c>
      <c r="H1039" s="8">
        <f>VLOOKUP(C1039,Products!$A$2:$F$20,6,TRUE)</f>
        <v>27.950000000000003</v>
      </c>
      <c r="I1039" s="8">
        <f t="shared" si="33"/>
        <v>83.850000000000009</v>
      </c>
      <c r="J1039" s="42">
        <f>VLOOKUP(B1039,Invoices!A:I,9,TRUE)</f>
        <v>2020</v>
      </c>
    </row>
    <row r="1040" spans="1:10" x14ac:dyDescent="0.15">
      <c r="A1040" t="s">
        <v>4400</v>
      </c>
      <c r="B1040" t="s">
        <v>303</v>
      </c>
      <c r="C1040" t="s">
        <v>88</v>
      </c>
      <c r="D1040" t="s">
        <v>85</v>
      </c>
      <c r="E1040">
        <v>1</v>
      </c>
      <c r="F1040" s="8">
        <f>VLOOKUP(C1040,Products!$A$2:$E$20,5,TRUE)</f>
        <v>8.9499999999999993</v>
      </c>
      <c r="G1040" s="8">
        <f t="shared" si="32"/>
        <v>8.9499999999999993</v>
      </c>
      <c r="H1040" s="8">
        <f>VLOOKUP(C1040,Products!$A$2:$F$20,6,TRUE)</f>
        <v>5.6999999999999993</v>
      </c>
      <c r="I1040" s="8">
        <f t="shared" si="33"/>
        <v>5.6999999999999993</v>
      </c>
      <c r="J1040" s="42">
        <f>VLOOKUP(B1040,Invoices!A:I,9,TRUE)</f>
        <v>2020</v>
      </c>
    </row>
    <row r="1041" spans="1:10" x14ac:dyDescent="0.15">
      <c r="A1041" t="s">
        <v>4401</v>
      </c>
      <c r="B1041" t="s">
        <v>303</v>
      </c>
      <c r="C1041" t="s">
        <v>90</v>
      </c>
      <c r="D1041" t="s">
        <v>72</v>
      </c>
      <c r="E1041">
        <v>50</v>
      </c>
      <c r="F1041" s="8">
        <f>VLOOKUP(C1041,Products!$A$2:$E$20,5,TRUE)</f>
        <v>8.9499999999999993</v>
      </c>
      <c r="G1041" s="8">
        <f t="shared" si="32"/>
        <v>447.49999999999994</v>
      </c>
      <c r="H1041" s="8">
        <f>VLOOKUP(C1041,Products!$A$2:$F$20,6,TRUE)</f>
        <v>5.6999999999999993</v>
      </c>
      <c r="I1041" s="8">
        <f t="shared" si="33"/>
        <v>284.99999999999994</v>
      </c>
      <c r="J1041" s="42">
        <f>VLOOKUP(B1041,Invoices!A:I,9,TRUE)</f>
        <v>2020</v>
      </c>
    </row>
    <row r="1042" spans="1:10" x14ac:dyDescent="0.15">
      <c r="A1042" t="s">
        <v>4402</v>
      </c>
      <c r="B1042" t="s">
        <v>304</v>
      </c>
      <c r="C1042" t="s">
        <v>103</v>
      </c>
      <c r="D1042" t="s">
        <v>77</v>
      </c>
      <c r="E1042">
        <v>20</v>
      </c>
      <c r="F1042" s="8">
        <f>VLOOKUP(C1042,Products!$A$2:$E$20,5,TRUE)</f>
        <v>8.9499999999999993</v>
      </c>
      <c r="G1042" s="8">
        <f t="shared" si="32"/>
        <v>179</v>
      </c>
      <c r="H1042" s="8">
        <f>VLOOKUP(C1042,Products!$A$2:$F$20,6,TRUE)</f>
        <v>3.1999999999999993</v>
      </c>
      <c r="I1042" s="8">
        <f t="shared" si="33"/>
        <v>63.999999999999986</v>
      </c>
      <c r="J1042" s="42">
        <f>VLOOKUP(B1042,Invoices!A:I,9,TRUE)</f>
        <v>2020</v>
      </c>
    </row>
    <row r="1043" spans="1:10" x14ac:dyDescent="0.15">
      <c r="A1043" t="s">
        <v>4403</v>
      </c>
      <c r="B1043" t="s">
        <v>304</v>
      </c>
      <c r="C1043" t="s">
        <v>89</v>
      </c>
      <c r="D1043" t="s">
        <v>80</v>
      </c>
      <c r="E1043">
        <v>2</v>
      </c>
      <c r="F1043" s="8">
        <f>VLOOKUP(C1043,Products!$A$2:$E$20,5,TRUE)</f>
        <v>15.95</v>
      </c>
      <c r="G1043" s="8">
        <f t="shared" si="32"/>
        <v>31.9</v>
      </c>
      <c r="H1043" s="8">
        <f>VLOOKUP(C1043,Products!$A$2:$F$20,6,TRUE)</f>
        <v>6</v>
      </c>
      <c r="I1043" s="8">
        <f t="shared" si="33"/>
        <v>12</v>
      </c>
      <c r="J1043" s="42">
        <f>VLOOKUP(B1043,Invoices!A:I,9,TRUE)</f>
        <v>2020</v>
      </c>
    </row>
    <row r="1044" spans="1:10" x14ac:dyDescent="0.15">
      <c r="A1044" t="s">
        <v>4404</v>
      </c>
      <c r="B1044" t="s">
        <v>304</v>
      </c>
      <c r="C1044" t="s">
        <v>92</v>
      </c>
      <c r="D1044" t="s">
        <v>82</v>
      </c>
      <c r="E1044">
        <v>5</v>
      </c>
      <c r="F1044" s="8">
        <f>VLOOKUP(C1044,Products!$A$2:$E$20,5,TRUE)</f>
        <v>19.95</v>
      </c>
      <c r="G1044" s="8">
        <f t="shared" si="32"/>
        <v>99.75</v>
      </c>
      <c r="H1044" s="8">
        <f>VLOOKUP(C1044,Products!$A$2:$F$20,6,TRUE)</f>
        <v>7.4499999999999993</v>
      </c>
      <c r="I1044" s="8">
        <f t="shared" si="33"/>
        <v>37.25</v>
      </c>
      <c r="J1044" s="42">
        <f>VLOOKUP(B1044,Invoices!A:I,9,TRUE)</f>
        <v>2020</v>
      </c>
    </row>
    <row r="1045" spans="1:10" x14ac:dyDescent="0.15">
      <c r="A1045" t="s">
        <v>4405</v>
      </c>
      <c r="B1045" t="s">
        <v>304</v>
      </c>
      <c r="C1045" t="s">
        <v>87</v>
      </c>
      <c r="D1045" t="s">
        <v>68</v>
      </c>
      <c r="E1045">
        <v>1</v>
      </c>
      <c r="F1045" s="8">
        <f>VLOOKUP(C1045,Products!$A$2:$E$20,5,TRUE)</f>
        <v>19.95</v>
      </c>
      <c r="G1045" s="8">
        <f t="shared" si="32"/>
        <v>19.95</v>
      </c>
      <c r="H1045" s="8">
        <f>VLOOKUP(C1045,Products!$A$2:$F$20,6,TRUE)</f>
        <v>7.4499999999999993</v>
      </c>
      <c r="I1045" s="8">
        <f t="shared" si="33"/>
        <v>7.4499999999999993</v>
      </c>
      <c r="J1045" s="42">
        <f>VLOOKUP(B1045,Invoices!A:I,9,TRUE)</f>
        <v>2020</v>
      </c>
    </row>
    <row r="1046" spans="1:10" x14ac:dyDescent="0.15">
      <c r="A1046" t="s">
        <v>4406</v>
      </c>
      <c r="B1046" t="s">
        <v>304</v>
      </c>
      <c r="C1046" t="s">
        <v>91</v>
      </c>
      <c r="D1046" t="s">
        <v>70</v>
      </c>
      <c r="E1046">
        <v>6</v>
      </c>
      <c r="F1046" s="8">
        <f>VLOOKUP(C1046,Products!$A$2:$E$20,5,TRUE)</f>
        <v>49.95</v>
      </c>
      <c r="G1046" s="8">
        <f t="shared" si="32"/>
        <v>299.70000000000005</v>
      </c>
      <c r="H1046" s="8">
        <f>VLOOKUP(C1046,Products!$A$2:$F$20,6,TRUE)</f>
        <v>21.200000000000003</v>
      </c>
      <c r="I1046" s="8">
        <f t="shared" si="33"/>
        <v>127.20000000000002</v>
      </c>
      <c r="J1046" s="42">
        <f>VLOOKUP(B1046,Invoices!A:I,9,TRUE)</f>
        <v>2020</v>
      </c>
    </row>
    <row r="1047" spans="1:10" x14ac:dyDescent="0.15">
      <c r="A1047" t="s">
        <v>4407</v>
      </c>
      <c r="B1047" t="s">
        <v>304</v>
      </c>
      <c r="C1047" t="s">
        <v>101</v>
      </c>
      <c r="D1047" t="s">
        <v>69</v>
      </c>
      <c r="E1047">
        <v>1</v>
      </c>
      <c r="F1047" s="8">
        <f>VLOOKUP(C1047,Products!$A$2:$E$20,5,TRUE)</f>
        <v>129.94999999999999</v>
      </c>
      <c r="G1047" s="8">
        <f t="shared" si="32"/>
        <v>129.94999999999999</v>
      </c>
      <c r="H1047" s="8">
        <f>VLOOKUP(C1047,Products!$A$2:$F$20,6,TRUE)</f>
        <v>40.449999999999989</v>
      </c>
      <c r="I1047" s="8">
        <f t="shared" si="33"/>
        <v>40.449999999999989</v>
      </c>
      <c r="J1047" s="42">
        <f>VLOOKUP(B1047,Invoices!A:I,9,TRUE)</f>
        <v>2020</v>
      </c>
    </row>
    <row r="1048" spans="1:10" x14ac:dyDescent="0.15">
      <c r="A1048" t="s">
        <v>4408</v>
      </c>
      <c r="B1048" t="s">
        <v>304</v>
      </c>
      <c r="C1048" t="s">
        <v>100</v>
      </c>
      <c r="D1048" t="s">
        <v>78</v>
      </c>
      <c r="E1048">
        <v>2</v>
      </c>
      <c r="F1048" s="8">
        <f>VLOOKUP(C1048,Products!$A$2:$E$20,5,TRUE)</f>
        <v>49.95</v>
      </c>
      <c r="G1048" s="8">
        <f t="shared" si="32"/>
        <v>99.9</v>
      </c>
      <c r="H1048" s="8">
        <f>VLOOKUP(C1048,Products!$A$2:$F$20,6,TRUE)</f>
        <v>19.950000000000003</v>
      </c>
      <c r="I1048" s="8">
        <f t="shared" si="33"/>
        <v>39.900000000000006</v>
      </c>
      <c r="J1048" s="42">
        <f>VLOOKUP(B1048,Invoices!A:I,9,TRUE)</f>
        <v>2020</v>
      </c>
    </row>
    <row r="1049" spans="1:10" x14ac:dyDescent="0.15">
      <c r="A1049" t="s">
        <v>4409</v>
      </c>
      <c r="B1049" t="s">
        <v>304</v>
      </c>
      <c r="C1049" t="s">
        <v>90</v>
      </c>
      <c r="D1049" t="s">
        <v>72</v>
      </c>
      <c r="E1049">
        <v>6</v>
      </c>
      <c r="F1049" s="8">
        <f>VLOOKUP(C1049,Products!$A$2:$E$20,5,TRUE)</f>
        <v>8.9499999999999993</v>
      </c>
      <c r="G1049" s="8">
        <f t="shared" si="32"/>
        <v>53.699999999999996</v>
      </c>
      <c r="H1049" s="8">
        <f>VLOOKUP(C1049,Products!$A$2:$F$20,6,TRUE)</f>
        <v>5.6999999999999993</v>
      </c>
      <c r="I1049" s="8">
        <f t="shared" si="33"/>
        <v>34.199999999999996</v>
      </c>
      <c r="J1049" s="42">
        <f>VLOOKUP(B1049,Invoices!A:I,9,TRUE)</f>
        <v>2020</v>
      </c>
    </row>
    <row r="1050" spans="1:10" x14ac:dyDescent="0.15">
      <c r="A1050" t="s">
        <v>4410</v>
      </c>
      <c r="B1050" t="s">
        <v>304</v>
      </c>
      <c r="C1050" t="s">
        <v>98</v>
      </c>
      <c r="D1050" t="s">
        <v>79</v>
      </c>
      <c r="E1050">
        <v>6</v>
      </c>
      <c r="F1050" s="8">
        <f>VLOOKUP(C1050,Products!$A$2:$E$20,5,TRUE)</f>
        <v>14.95</v>
      </c>
      <c r="G1050" s="8">
        <f t="shared" si="32"/>
        <v>89.699999999999989</v>
      </c>
      <c r="H1050" s="8">
        <f>VLOOKUP(C1050,Products!$A$2:$F$20,6,TRUE)</f>
        <v>3.0499999999999989</v>
      </c>
      <c r="I1050" s="8">
        <f t="shared" si="33"/>
        <v>18.299999999999994</v>
      </c>
      <c r="J1050" s="42">
        <f>VLOOKUP(B1050,Invoices!A:I,9,TRUE)</f>
        <v>2020</v>
      </c>
    </row>
    <row r="1051" spans="1:10" x14ac:dyDescent="0.15">
      <c r="A1051" t="s">
        <v>4411</v>
      </c>
      <c r="B1051" t="s">
        <v>304</v>
      </c>
      <c r="C1051" t="s">
        <v>104</v>
      </c>
      <c r="D1051" t="s">
        <v>71</v>
      </c>
      <c r="E1051">
        <v>1</v>
      </c>
      <c r="F1051" s="8">
        <f>VLOOKUP(C1051,Products!$A$2:$E$20,5,TRUE)</f>
        <v>2.95</v>
      </c>
      <c r="G1051" s="8">
        <f t="shared" si="32"/>
        <v>2.95</v>
      </c>
      <c r="H1051" s="8">
        <f>VLOOKUP(C1051,Products!$A$2:$F$20,6,TRUE)</f>
        <v>1.1500000000000001</v>
      </c>
      <c r="I1051" s="8">
        <f t="shared" si="33"/>
        <v>1.1500000000000001</v>
      </c>
      <c r="J1051" s="42">
        <f>VLOOKUP(B1051,Invoices!A:I,9,TRUE)</f>
        <v>2020</v>
      </c>
    </row>
    <row r="1052" spans="1:10" x14ac:dyDescent="0.15">
      <c r="A1052" t="s">
        <v>4412</v>
      </c>
      <c r="B1052" t="s">
        <v>304</v>
      </c>
      <c r="C1052" t="s">
        <v>96</v>
      </c>
      <c r="D1052" t="s">
        <v>75</v>
      </c>
      <c r="E1052">
        <v>4</v>
      </c>
      <c r="F1052" s="8">
        <f>VLOOKUP(C1052,Products!$A$2:$E$20,5,TRUE)</f>
        <v>79.95</v>
      </c>
      <c r="G1052" s="8">
        <f t="shared" si="32"/>
        <v>319.8</v>
      </c>
      <c r="H1052" s="8">
        <f>VLOOKUP(C1052,Products!$A$2:$F$20,6,TRUE)</f>
        <v>27.950000000000003</v>
      </c>
      <c r="I1052" s="8">
        <f t="shared" si="33"/>
        <v>111.80000000000001</v>
      </c>
      <c r="J1052" s="42">
        <f>VLOOKUP(B1052,Invoices!A:I,9,TRUE)</f>
        <v>2020</v>
      </c>
    </row>
    <row r="1053" spans="1:10" x14ac:dyDescent="0.15">
      <c r="A1053" t="s">
        <v>4413</v>
      </c>
      <c r="B1053" t="s">
        <v>304</v>
      </c>
      <c r="C1053" t="s">
        <v>105</v>
      </c>
      <c r="D1053" t="s">
        <v>81</v>
      </c>
      <c r="E1053">
        <v>2</v>
      </c>
      <c r="F1053" s="8">
        <f>VLOOKUP(C1053,Products!$A$2:$E$20,5,TRUE)</f>
        <v>8.9499999999999993</v>
      </c>
      <c r="G1053" s="8">
        <f t="shared" si="32"/>
        <v>17.899999999999999</v>
      </c>
      <c r="H1053" s="8">
        <f>VLOOKUP(C1053,Products!$A$2:$F$20,6,TRUE)</f>
        <v>3.1999999999999993</v>
      </c>
      <c r="I1053" s="8">
        <f t="shared" si="33"/>
        <v>6.3999999999999986</v>
      </c>
      <c r="J1053" s="42">
        <f>VLOOKUP(B1053,Invoices!A:I,9,TRUE)</f>
        <v>2020</v>
      </c>
    </row>
    <row r="1054" spans="1:10" x14ac:dyDescent="0.15">
      <c r="A1054" t="s">
        <v>4414</v>
      </c>
      <c r="B1054" t="s">
        <v>304</v>
      </c>
      <c r="C1054" t="s">
        <v>88</v>
      </c>
      <c r="D1054" t="s">
        <v>85</v>
      </c>
      <c r="E1054">
        <v>1</v>
      </c>
      <c r="F1054" s="8">
        <f>VLOOKUP(C1054,Products!$A$2:$E$20,5,TRUE)</f>
        <v>8.9499999999999993</v>
      </c>
      <c r="G1054" s="8">
        <f t="shared" si="32"/>
        <v>8.9499999999999993</v>
      </c>
      <c r="H1054" s="8">
        <f>VLOOKUP(C1054,Products!$A$2:$F$20,6,TRUE)</f>
        <v>5.6999999999999993</v>
      </c>
      <c r="I1054" s="8">
        <f t="shared" si="33"/>
        <v>5.6999999999999993</v>
      </c>
      <c r="J1054" s="42">
        <f>VLOOKUP(B1054,Invoices!A:I,9,TRUE)</f>
        <v>2020</v>
      </c>
    </row>
    <row r="1055" spans="1:10" x14ac:dyDescent="0.15">
      <c r="A1055" t="s">
        <v>4415</v>
      </c>
      <c r="B1055" t="s">
        <v>304</v>
      </c>
      <c r="C1055" t="s">
        <v>93</v>
      </c>
      <c r="D1055" t="s">
        <v>76</v>
      </c>
      <c r="E1055">
        <v>15</v>
      </c>
      <c r="F1055" s="8">
        <f>VLOOKUP(C1055,Products!$A$2:$E$20,5,TRUE)</f>
        <v>9.9499999999999993</v>
      </c>
      <c r="G1055" s="8">
        <f t="shared" si="32"/>
        <v>149.25</v>
      </c>
      <c r="H1055" s="8">
        <f>VLOOKUP(C1055,Products!$A$2:$F$20,6,TRUE)</f>
        <v>1.9499999999999993</v>
      </c>
      <c r="I1055" s="8">
        <f t="shared" si="33"/>
        <v>29.249999999999989</v>
      </c>
      <c r="J1055" s="42">
        <f>VLOOKUP(B1055,Invoices!A:I,9,TRUE)</f>
        <v>2020</v>
      </c>
    </row>
    <row r="1056" spans="1:10" x14ac:dyDescent="0.15">
      <c r="A1056" t="s">
        <v>4416</v>
      </c>
      <c r="B1056" t="s">
        <v>304</v>
      </c>
      <c r="C1056" t="s">
        <v>94</v>
      </c>
      <c r="D1056" t="s">
        <v>86</v>
      </c>
      <c r="E1056">
        <v>1</v>
      </c>
      <c r="F1056" s="8">
        <f>VLOOKUP(C1056,Products!$A$2:$E$20,5,TRUE)</f>
        <v>3.5</v>
      </c>
      <c r="G1056" s="8">
        <f t="shared" si="32"/>
        <v>3.5</v>
      </c>
      <c r="H1056" s="8">
        <f>VLOOKUP(C1056,Products!$A$2:$F$20,6,TRUE)</f>
        <v>0.54999999999999982</v>
      </c>
      <c r="I1056" s="8">
        <f t="shared" si="33"/>
        <v>0.54999999999999982</v>
      </c>
      <c r="J1056" s="42">
        <f>VLOOKUP(B1056,Invoices!A:I,9,TRUE)</f>
        <v>2020</v>
      </c>
    </row>
    <row r="1057" spans="1:10" x14ac:dyDescent="0.15">
      <c r="A1057" t="s">
        <v>4417</v>
      </c>
      <c r="B1057" t="s">
        <v>305</v>
      </c>
      <c r="C1057" t="s">
        <v>94</v>
      </c>
      <c r="D1057" t="s">
        <v>86</v>
      </c>
      <c r="E1057">
        <v>5</v>
      </c>
      <c r="F1057" s="8">
        <f>VLOOKUP(C1057,Products!$A$2:$E$20,5,TRUE)</f>
        <v>3.5</v>
      </c>
      <c r="G1057" s="8">
        <f t="shared" si="32"/>
        <v>17.5</v>
      </c>
      <c r="H1057" s="8">
        <f>VLOOKUP(C1057,Products!$A$2:$F$20,6,TRUE)</f>
        <v>0.54999999999999982</v>
      </c>
      <c r="I1057" s="8">
        <f t="shared" si="33"/>
        <v>2.7499999999999991</v>
      </c>
      <c r="J1057" s="42">
        <f>VLOOKUP(B1057,Invoices!A:I,9,TRUE)</f>
        <v>2020</v>
      </c>
    </row>
    <row r="1058" spans="1:10" x14ac:dyDescent="0.15">
      <c r="A1058" t="s">
        <v>4418</v>
      </c>
      <c r="B1058" t="s">
        <v>305</v>
      </c>
      <c r="C1058" t="s">
        <v>105</v>
      </c>
      <c r="D1058" t="s">
        <v>81</v>
      </c>
      <c r="E1058">
        <v>5</v>
      </c>
      <c r="F1058" s="8">
        <f>VLOOKUP(C1058,Products!$A$2:$E$20,5,TRUE)</f>
        <v>8.9499999999999993</v>
      </c>
      <c r="G1058" s="8">
        <f t="shared" si="32"/>
        <v>44.75</v>
      </c>
      <c r="H1058" s="8">
        <f>VLOOKUP(C1058,Products!$A$2:$F$20,6,TRUE)</f>
        <v>3.1999999999999993</v>
      </c>
      <c r="I1058" s="8">
        <f t="shared" si="33"/>
        <v>15.999999999999996</v>
      </c>
      <c r="J1058" s="42">
        <f>VLOOKUP(B1058,Invoices!A:I,9,TRUE)</f>
        <v>2020</v>
      </c>
    </row>
    <row r="1059" spans="1:10" x14ac:dyDescent="0.15">
      <c r="A1059" t="s">
        <v>4419</v>
      </c>
      <c r="B1059" t="s">
        <v>306</v>
      </c>
      <c r="C1059" t="s">
        <v>103</v>
      </c>
      <c r="D1059" t="s">
        <v>77</v>
      </c>
      <c r="E1059">
        <v>4</v>
      </c>
      <c r="F1059" s="8">
        <f>VLOOKUP(C1059,Products!$A$2:$E$20,5,TRUE)</f>
        <v>8.9499999999999993</v>
      </c>
      <c r="G1059" s="8">
        <f t="shared" si="32"/>
        <v>35.799999999999997</v>
      </c>
      <c r="H1059" s="8">
        <f>VLOOKUP(C1059,Products!$A$2:$F$20,6,TRUE)</f>
        <v>3.1999999999999993</v>
      </c>
      <c r="I1059" s="8">
        <f t="shared" si="33"/>
        <v>12.799999999999997</v>
      </c>
      <c r="J1059" s="42">
        <f>VLOOKUP(B1059,Invoices!A:I,9,TRUE)</f>
        <v>2020</v>
      </c>
    </row>
    <row r="1060" spans="1:10" x14ac:dyDescent="0.15">
      <c r="A1060" t="s">
        <v>4420</v>
      </c>
      <c r="B1060" t="s">
        <v>307</v>
      </c>
      <c r="C1060" t="s">
        <v>90</v>
      </c>
      <c r="D1060" t="s">
        <v>72</v>
      </c>
      <c r="E1060">
        <v>1</v>
      </c>
      <c r="F1060" s="8">
        <f>VLOOKUP(C1060,Products!$A$2:$E$20,5,TRUE)</f>
        <v>8.9499999999999993</v>
      </c>
      <c r="G1060" s="8">
        <f t="shared" si="32"/>
        <v>8.9499999999999993</v>
      </c>
      <c r="H1060" s="8">
        <f>VLOOKUP(C1060,Products!$A$2:$F$20,6,TRUE)</f>
        <v>5.6999999999999993</v>
      </c>
      <c r="I1060" s="8">
        <f t="shared" si="33"/>
        <v>5.6999999999999993</v>
      </c>
      <c r="J1060" s="42">
        <f>VLOOKUP(B1060,Invoices!A:I,9,TRUE)</f>
        <v>2020</v>
      </c>
    </row>
    <row r="1061" spans="1:10" x14ac:dyDescent="0.15">
      <c r="A1061" t="s">
        <v>4421</v>
      </c>
      <c r="B1061" t="s">
        <v>307</v>
      </c>
      <c r="C1061" t="s">
        <v>105</v>
      </c>
      <c r="D1061" t="s">
        <v>81</v>
      </c>
      <c r="E1061">
        <v>15</v>
      </c>
      <c r="F1061" s="8">
        <f>VLOOKUP(C1061,Products!$A$2:$E$20,5,TRUE)</f>
        <v>8.9499999999999993</v>
      </c>
      <c r="G1061" s="8">
        <f t="shared" si="32"/>
        <v>134.25</v>
      </c>
      <c r="H1061" s="8">
        <f>VLOOKUP(C1061,Products!$A$2:$F$20,6,TRUE)</f>
        <v>3.1999999999999993</v>
      </c>
      <c r="I1061" s="8">
        <f t="shared" si="33"/>
        <v>47.999999999999986</v>
      </c>
      <c r="J1061" s="42">
        <f>VLOOKUP(B1061,Invoices!A:I,9,TRUE)</f>
        <v>2020</v>
      </c>
    </row>
    <row r="1062" spans="1:10" x14ac:dyDescent="0.15">
      <c r="A1062" t="s">
        <v>4422</v>
      </c>
      <c r="B1062" t="s">
        <v>307</v>
      </c>
      <c r="C1062" t="s">
        <v>95</v>
      </c>
      <c r="D1062" t="s">
        <v>73</v>
      </c>
      <c r="E1062">
        <v>1</v>
      </c>
      <c r="F1062" s="8">
        <f>VLOOKUP(C1062,Products!$A$2:$E$20,5,TRUE)</f>
        <v>12.95</v>
      </c>
      <c r="G1062" s="8">
        <f t="shared" si="32"/>
        <v>12.95</v>
      </c>
      <c r="H1062" s="8">
        <f>VLOOKUP(C1062,Products!$A$2:$F$20,6,TRUE)</f>
        <v>4.1999999999999993</v>
      </c>
      <c r="I1062" s="8">
        <f t="shared" si="33"/>
        <v>4.1999999999999993</v>
      </c>
      <c r="J1062" s="42">
        <f>VLOOKUP(B1062,Invoices!A:I,9,TRUE)</f>
        <v>2020</v>
      </c>
    </row>
    <row r="1063" spans="1:10" x14ac:dyDescent="0.15">
      <c r="A1063" t="s">
        <v>4423</v>
      </c>
      <c r="B1063" t="s">
        <v>307</v>
      </c>
      <c r="C1063" t="s">
        <v>103</v>
      </c>
      <c r="D1063" t="s">
        <v>77</v>
      </c>
      <c r="E1063">
        <v>5</v>
      </c>
      <c r="F1063" s="8">
        <f>VLOOKUP(C1063,Products!$A$2:$E$20,5,TRUE)</f>
        <v>8.9499999999999993</v>
      </c>
      <c r="G1063" s="8">
        <f t="shared" si="32"/>
        <v>44.75</v>
      </c>
      <c r="H1063" s="8">
        <f>VLOOKUP(C1063,Products!$A$2:$F$20,6,TRUE)</f>
        <v>3.1999999999999993</v>
      </c>
      <c r="I1063" s="8">
        <f t="shared" si="33"/>
        <v>15.999999999999996</v>
      </c>
      <c r="J1063" s="42">
        <f>VLOOKUP(B1063,Invoices!A:I,9,TRUE)</f>
        <v>2020</v>
      </c>
    </row>
    <row r="1064" spans="1:10" x14ac:dyDescent="0.15">
      <c r="A1064" t="s">
        <v>4424</v>
      </c>
      <c r="B1064" t="s">
        <v>307</v>
      </c>
      <c r="C1064" t="s">
        <v>104</v>
      </c>
      <c r="D1064" t="s">
        <v>71</v>
      </c>
      <c r="E1064">
        <v>50</v>
      </c>
      <c r="F1064" s="8">
        <f>VLOOKUP(C1064,Products!$A$2:$E$20,5,TRUE)</f>
        <v>2.95</v>
      </c>
      <c r="G1064" s="8">
        <f t="shared" si="32"/>
        <v>147.5</v>
      </c>
      <c r="H1064" s="8">
        <f>VLOOKUP(C1064,Products!$A$2:$F$20,6,TRUE)</f>
        <v>1.1500000000000001</v>
      </c>
      <c r="I1064" s="8">
        <f t="shared" si="33"/>
        <v>57.500000000000007</v>
      </c>
      <c r="J1064" s="42">
        <f>VLOOKUP(B1064,Invoices!A:I,9,TRUE)</f>
        <v>2020</v>
      </c>
    </row>
    <row r="1065" spans="1:10" x14ac:dyDescent="0.15">
      <c r="A1065" t="s">
        <v>4425</v>
      </c>
      <c r="B1065" t="s">
        <v>308</v>
      </c>
      <c r="C1065" t="s">
        <v>94</v>
      </c>
      <c r="D1065" t="s">
        <v>86</v>
      </c>
      <c r="E1065">
        <v>1</v>
      </c>
      <c r="F1065" s="8">
        <f>VLOOKUP(C1065,Products!$A$2:$E$20,5,TRUE)</f>
        <v>3.5</v>
      </c>
      <c r="G1065" s="8">
        <f t="shared" si="32"/>
        <v>3.5</v>
      </c>
      <c r="H1065" s="8">
        <f>VLOOKUP(C1065,Products!$A$2:$F$20,6,TRUE)</f>
        <v>0.54999999999999982</v>
      </c>
      <c r="I1065" s="8">
        <f t="shared" si="33"/>
        <v>0.54999999999999982</v>
      </c>
      <c r="J1065" s="42">
        <f>VLOOKUP(B1065,Invoices!A:I,9,TRUE)</f>
        <v>2020</v>
      </c>
    </row>
    <row r="1066" spans="1:10" x14ac:dyDescent="0.15">
      <c r="A1066" t="s">
        <v>4426</v>
      </c>
      <c r="B1066" t="s">
        <v>308</v>
      </c>
      <c r="C1066" t="s">
        <v>104</v>
      </c>
      <c r="D1066" t="s">
        <v>71</v>
      </c>
      <c r="E1066">
        <v>5</v>
      </c>
      <c r="F1066" s="8">
        <f>VLOOKUP(C1066,Products!$A$2:$E$20,5,TRUE)</f>
        <v>2.95</v>
      </c>
      <c r="G1066" s="8">
        <f t="shared" si="32"/>
        <v>14.75</v>
      </c>
      <c r="H1066" s="8">
        <f>VLOOKUP(C1066,Products!$A$2:$F$20,6,TRUE)</f>
        <v>1.1500000000000001</v>
      </c>
      <c r="I1066" s="8">
        <f t="shared" si="33"/>
        <v>5.7500000000000009</v>
      </c>
      <c r="J1066" s="42">
        <f>VLOOKUP(B1066,Invoices!A:I,9,TRUE)</f>
        <v>2020</v>
      </c>
    </row>
    <row r="1067" spans="1:10" x14ac:dyDescent="0.15">
      <c r="A1067" t="s">
        <v>4427</v>
      </c>
      <c r="B1067" t="s">
        <v>308</v>
      </c>
      <c r="C1067" t="s">
        <v>90</v>
      </c>
      <c r="D1067" t="s">
        <v>72</v>
      </c>
      <c r="E1067">
        <v>1</v>
      </c>
      <c r="F1067" s="8">
        <f>VLOOKUP(C1067,Products!$A$2:$E$20,5,TRUE)</f>
        <v>8.9499999999999993</v>
      </c>
      <c r="G1067" s="8">
        <f t="shared" si="32"/>
        <v>8.9499999999999993</v>
      </c>
      <c r="H1067" s="8">
        <f>VLOOKUP(C1067,Products!$A$2:$F$20,6,TRUE)</f>
        <v>5.6999999999999993</v>
      </c>
      <c r="I1067" s="8">
        <f t="shared" si="33"/>
        <v>5.6999999999999993</v>
      </c>
      <c r="J1067" s="42">
        <f>VLOOKUP(B1067,Invoices!A:I,9,TRUE)</f>
        <v>2020</v>
      </c>
    </row>
    <row r="1068" spans="1:10" x14ac:dyDescent="0.15">
      <c r="A1068" t="s">
        <v>4428</v>
      </c>
      <c r="B1068" t="s">
        <v>309</v>
      </c>
      <c r="C1068" t="s">
        <v>90</v>
      </c>
      <c r="D1068" t="s">
        <v>72</v>
      </c>
      <c r="E1068">
        <v>30</v>
      </c>
      <c r="F1068" s="8">
        <f>VLOOKUP(C1068,Products!$A$2:$E$20,5,TRUE)</f>
        <v>8.9499999999999993</v>
      </c>
      <c r="G1068" s="8">
        <f t="shared" si="32"/>
        <v>268.5</v>
      </c>
      <c r="H1068" s="8">
        <f>VLOOKUP(C1068,Products!$A$2:$F$20,6,TRUE)</f>
        <v>5.6999999999999993</v>
      </c>
      <c r="I1068" s="8">
        <f t="shared" si="33"/>
        <v>170.99999999999997</v>
      </c>
      <c r="J1068" s="42">
        <f>VLOOKUP(B1068,Invoices!A:I,9,TRUE)</f>
        <v>2020</v>
      </c>
    </row>
    <row r="1069" spans="1:10" x14ac:dyDescent="0.15">
      <c r="A1069" t="s">
        <v>4429</v>
      </c>
      <c r="B1069" t="s">
        <v>309</v>
      </c>
      <c r="C1069" t="s">
        <v>96</v>
      </c>
      <c r="D1069" t="s">
        <v>75</v>
      </c>
      <c r="E1069">
        <v>3</v>
      </c>
      <c r="F1069" s="8">
        <f>VLOOKUP(C1069,Products!$A$2:$E$20,5,TRUE)</f>
        <v>79.95</v>
      </c>
      <c r="G1069" s="8">
        <f t="shared" si="32"/>
        <v>239.85000000000002</v>
      </c>
      <c r="H1069" s="8">
        <f>VLOOKUP(C1069,Products!$A$2:$F$20,6,TRUE)</f>
        <v>27.950000000000003</v>
      </c>
      <c r="I1069" s="8">
        <f t="shared" si="33"/>
        <v>83.850000000000009</v>
      </c>
      <c r="J1069" s="42">
        <f>VLOOKUP(B1069,Invoices!A:I,9,TRUE)</f>
        <v>2020</v>
      </c>
    </row>
    <row r="1070" spans="1:10" x14ac:dyDescent="0.15">
      <c r="A1070" t="s">
        <v>4430</v>
      </c>
      <c r="B1070" t="s">
        <v>309</v>
      </c>
      <c r="C1070" t="s">
        <v>88</v>
      </c>
      <c r="D1070" t="s">
        <v>85</v>
      </c>
      <c r="E1070">
        <v>7</v>
      </c>
      <c r="F1070" s="8">
        <f>VLOOKUP(C1070,Products!$A$2:$E$20,5,TRUE)</f>
        <v>8.9499999999999993</v>
      </c>
      <c r="G1070" s="8">
        <f t="shared" si="32"/>
        <v>62.649999999999991</v>
      </c>
      <c r="H1070" s="8">
        <f>VLOOKUP(C1070,Products!$A$2:$F$20,6,TRUE)</f>
        <v>5.6999999999999993</v>
      </c>
      <c r="I1070" s="8">
        <f t="shared" si="33"/>
        <v>39.899999999999991</v>
      </c>
      <c r="J1070" s="42">
        <f>VLOOKUP(B1070,Invoices!A:I,9,TRUE)</f>
        <v>2020</v>
      </c>
    </row>
    <row r="1071" spans="1:10" x14ac:dyDescent="0.15">
      <c r="A1071" t="s">
        <v>4431</v>
      </c>
      <c r="B1071" t="s">
        <v>310</v>
      </c>
      <c r="C1071" t="s">
        <v>96</v>
      </c>
      <c r="D1071" t="s">
        <v>75</v>
      </c>
      <c r="E1071">
        <v>1</v>
      </c>
      <c r="F1071" s="8">
        <f>VLOOKUP(C1071,Products!$A$2:$E$20,5,TRUE)</f>
        <v>79.95</v>
      </c>
      <c r="G1071" s="8">
        <f t="shared" si="32"/>
        <v>79.95</v>
      </c>
      <c r="H1071" s="8">
        <f>VLOOKUP(C1071,Products!$A$2:$F$20,6,TRUE)</f>
        <v>27.950000000000003</v>
      </c>
      <c r="I1071" s="8">
        <f t="shared" si="33"/>
        <v>27.950000000000003</v>
      </c>
      <c r="J1071" s="42">
        <f>VLOOKUP(B1071,Invoices!A:I,9,TRUE)</f>
        <v>2020</v>
      </c>
    </row>
    <row r="1072" spans="1:10" x14ac:dyDescent="0.15">
      <c r="A1072" t="s">
        <v>4432</v>
      </c>
      <c r="B1072" t="s">
        <v>310</v>
      </c>
      <c r="C1072" t="s">
        <v>105</v>
      </c>
      <c r="D1072" t="s">
        <v>81</v>
      </c>
      <c r="E1072">
        <v>50</v>
      </c>
      <c r="F1072" s="8">
        <f>VLOOKUP(C1072,Products!$A$2:$E$20,5,TRUE)</f>
        <v>8.9499999999999993</v>
      </c>
      <c r="G1072" s="8">
        <f t="shared" si="32"/>
        <v>447.49999999999994</v>
      </c>
      <c r="H1072" s="8">
        <f>VLOOKUP(C1072,Products!$A$2:$F$20,6,TRUE)</f>
        <v>3.1999999999999993</v>
      </c>
      <c r="I1072" s="8">
        <f t="shared" si="33"/>
        <v>159.99999999999997</v>
      </c>
      <c r="J1072" s="42">
        <f>VLOOKUP(B1072,Invoices!A:I,9,TRUE)</f>
        <v>2020</v>
      </c>
    </row>
    <row r="1073" spans="1:10" x14ac:dyDescent="0.15">
      <c r="A1073" t="s">
        <v>4433</v>
      </c>
      <c r="B1073" t="s">
        <v>311</v>
      </c>
      <c r="C1073" t="s">
        <v>103</v>
      </c>
      <c r="D1073" t="s">
        <v>77</v>
      </c>
      <c r="E1073">
        <v>4</v>
      </c>
      <c r="F1073" s="8">
        <f>VLOOKUP(C1073,Products!$A$2:$E$20,5,TRUE)</f>
        <v>8.9499999999999993</v>
      </c>
      <c r="G1073" s="8">
        <f t="shared" si="32"/>
        <v>35.799999999999997</v>
      </c>
      <c r="H1073" s="8">
        <f>VLOOKUP(C1073,Products!$A$2:$F$20,6,TRUE)</f>
        <v>3.1999999999999993</v>
      </c>
      <c r="I1073" s="8">
        <f t="shared" si="33"/>
        <v>12.799999999999997</v>
      </c>
      <c r="J1073" s="42">
        <f>VLOOKUP(B1073,Invoices!A:I,9,TRUE)</f>
        <v>2020</v>
      </c>
    </row>
    <row r="1074" spans="1:10" x14ac:dyDescent="0.15">
      <c r="A1074" t="s">
        <v>4434</v>
      </c>
      <c r="B1074" t="s">
        <v>311</v>
      </c>
      <c r="C1074" t="s">
        <v>93</v>
      </c>
      <c r="D1074" t="s">
        <v>76</v>
      </c>
      <c r="E1074">
        <v>5</v>
      </c>
      <c r="F1074" s="8">
        <f>VLOOKUP(C1074,Products!$A$2:$E$20,5,TRUE)</f>
        <v>9.9499999999999993</v>
      </c>
      <c r="G1074" s="8">
        <f t="shared" si="32"/>
        <v>49.75</v>
      </c>
      <c r="H1074" s="8">
        <f>VLOOKUP(C1074,Products!$A$2:$F$20,6,TRUE)</f>
        <v>1.9499999999999993</v>
      </c>
      <c r="I1074" s="8">
        <f t="shared" si="33"/>
        <v>9.7499999999999964</v>
      </c>
      <c r="J1074" s="42">
        <f>VLOOKUP(B1074,Invoices!A:I,9,TRUE)</f>
        <v>2020</v>
      </c>
    </row>
    <row r="1075" spans="1:10" x14ac:dyDescent="0.15">
      <c r="A1075" t="s">
        <v>4435</v>
      </c>
      <c r="B1075" t="s">
        <v>311</v>
      </c>
      <c r="C1075" t="s">
        <v>87</v>
      </c>
      <c r="D1075" t="s">
        <v>68</v>
      </c>
      <c r="E1075">
        <v>7</v>
      </c>
      <c r="F1075" s="8">
        <f>VLOOKUP(C1075,Products!$A$2:$E$20,5,TRUE)</f>
        <v>19.95</v>
      </c>
      <c r="G1075" s="8">
        <f t="shared" si="32"/>
        <v>139.65</v>
      </c>
      <c r="H1075" s="8">
        <f>VLOOKUP(C1075,Products!$A$2:$F$20,6,TRUE)</f>
        <v>7.4499999999999993</v>
      </c>
      <c r="I1075" s="8">
        <f t="shared" si="33"/>
        <v>52.149999999999991</v>
      </c>
      <c r="J1075" s="42">
        <f>VLOOKUP(B1075,Invoices!A:I,9,TRUE)</f>
        <v>2020</v>
      </c>
    </row>
    <row r="1076" spans="1:10" x14ac:dyDescent="0.15">
      <c r="A1076" t="s">
        <v>4436</v>
      </c>
      <c r="B1076" t="s">
        <v>312</v>
      </c>
      <c r="C1076" t="s">
        <v>105</v>
      </c>
      <c r="D1076" t="s">
        <v>81</v>
      </c>
      <c r="E1076">
        <v>3</v>
      </c>
      <c r="F1076" s="8">
        <f>VLOOKUP(C1076,Products!$A$2:$E$20,5,TRUE)</f>
        <v>8.9499999999999993</v>
      </c>
      <c r="G1076" s="8">
        <f t="shared" si="32"/>
        <v>26.849999999999998</v>
      </c>
      <c r="H1076" s="8">
        <f>VLOOKUP(C1076,Products!$A$2:$F$20,6,TRUE)</f>
        <v>3.1999999999999993</v>
      </c>
      <c r="I1076" s="8">
        <f t="shared" si="33"/>
        <v>9.5999999999999979</v>
      </c>
      <c r="J1076" s="42">
        <f>VLOOKUP(B1076,Invoices!A:I,9,TRUE)</f>
        <v>2020</v>
      </c>
    </row>
    <row r="1077" spans="1:10" x14ac:dyDescent="0.15">
      <c r="A1077" t="s">
        <v>4437</v>
      </c>
      <c r="B1077" t="s">
        <v>312</v>
      </c>
      <c r="C1077" t="s">
        <v>93</v>
      </c>
      <c r="D1077" t="s">
        <v>76</v>
      </c>
      <c r="E1077">
        <v>10</v>
      </c>
      <c r="F1077" s="8">
        <f>VLOOKUP(C1077,Products!$A$2:$E$20,5,TRUE)</f>
        <v>9.9499999999999993</v>
      </c>
      <c r="G1077" s="8">
        <f t="shared" si="32"/>
        <v>99.5</v>
      </c>
      <c r="H1077" s="8">
        <f>VLOOKUP(C1077,Products!$A$2:$F$20,6,TRUE)</f>
        <v>1.9499999999999993</v>
      </c>
      <c r="I1077" s="8">
        <f t="shared" si="33"/>
        <v>19.499999999999993</v>
      </c>
      <c r="J1077" s="42">
        <f>VLOOKUP(B1077,Invoices!A:I,9,TRUE)</f>
        <v>2020</v>
      </c>
    </row>
    <row r="1078" spans="1:10" x14ac:dyDescent="0.15">
      <c r="A1078" t="s">
        <v>4438</v>
      </c>
      <c r="B1078" t="s">
        <v>313</v>
      </c>
      <c r="C1078" t="s">
        <v>90</v>
      </c>
      <c r="D1078" t="s">
        <v>72</v>
      </c>
      <c r="E1078">
        <v>10</v>
      </c>
      <c r="F1078" s="8">
        <f>VLOOKUP(C1078,Products!$A$2:$E$20,5,TRUE)</f>
        <v>8.9499999999999993</v>
      </c>
      <c r="G1078" s="8">
        <f t="shared" si="32"/>
        <v>89.5</v>
      </c>
      <c r="H1078" s="8">
        <f>VLOOKUP(C1078,Products!$A$2:$F$20,6,TRUE)</f>
        <v>5.6999999999999993</v>
      </c>
      <c r="I1078" s="8">
        <f t="shared" si="33"/>
        <v>56.999999999999993</v>
      </c>
      <c r="J1078" s="42">
        <f>VLOOKUP(B1078,Invoices!A:I,9,TRUE)</f>
        <v>2020</v>
      </c>
    </row>
    <row r="1079" spans="1:10" x14ac:dyDescent="0.15">
      <c r="A1079" t="s">
        <v>4439</v>
      </c>
      <c r="B1079" t="s">
        <v>313</v>
      </c>
      <c r="C1079" t="s">
        <v>96</v>
      </c>
      <c r="D1079" t="s">
        <v>75</v>
      </c>
      <c r="E1079">
        <v>4</v>
      </c>
      <c r="F1079" s="8">
        <f>VLOOKUP(C1079,Products!$A$2:$E$20,5,TRUE)</f>
        <v>79.95</v>
      </c>
      <c r="G1079" s="8">
        <f t="shared" si="32"/>
        <v>319.8</v>
      </c>
      <c r="H1079" s="8">
        <f>VLOOKUP(C1079,Products!$A$2:$F$20,6,TRUE)</f>
        <v>27.950000000000003</v>
      </c>
      <c r="I1079" s="8">
        <f t="shared" si="33"/>
        <v>111.80000000000001</v>
      </c>
      <c r="J1079" s="42">
        <f>VLOOKUP(B1079,Invoices!A:I,9,TRUE)</f>
        <v>2020</v>
      </c>
    </row>
    <row r="1080" spans="1:10" x14ac:dyDescent="0.15">
      <c r="A1080" t="s">
        <v>4440</v>
      </c>
      <c r="B1080" t="s">
        <v>313</v>
      </c>
      <c r="C1080" t="s">
        <v>92</v>
      </c>
      <c r="D1080" t="s">
        <v>82</v>
      </c>
      <c r="E1080">
        <v>3</v>
      </c>
      <c r="F1080" s="8">
        <f>VLOOKUP(C1080,Products!$A$2:$E$20,5,TRUE)</f>
        <v>19.95</v>
      </c>
      <c r="G1080" s="8">
        <f t="shared" si="32"/>
        <v>59.849999999999994</v>
      </c>
      <c r="H1080" s="8">
        <f>VLOOKUP(C1080,Products!$A$2:$F$20,6,TRUE)</f>
        <v>7.4499999999999993</v>
      </c>
      <c r="I1080" s="8">
        <f t="shared" si="33"/>
        <v>22.349999999999998</v>
      </c>
      <c r="J1080" s="42">
        <f>VLOOKUP(B1080,Invoices!A:I,9,TRUE)</f>
        <v>2020</v>
      </c>
    </row>
    <row r="1081" spans="1:10" x14ac:dyDescent="0.15">
      <c r="A1081" t="s">
        <v>4441</v>
      </c>
      <c r="B1081" t="s">
        <v>313</v>
      </c>
      <c r="C1081" t="s">
        <v>94</v>
      </c>
      <c r="D1081" t="s">
        <v>86</v>
      </c>
      <c r="E1081">
        <v>1</v>
      </c>
      <c r="F1081" s="8">
        <f>VLOOKUP(C1081,Products!$A$2:$E$20,5,TRUE)</f>
        <v>3.5</v>
      </c>
      <c r="G1081" s="8">
        <f t="shared" si="32"/>
        <v>3.5</v>
      </c>
      <c r="H1081" s="8">
        <f>VLOOKUP(C1081,Products!$A$2:$F$20,6,TRUE)</f>
        <v>0.54999999999999982</v>
      </c>
      <c r="I1081" s="8">
        <f t="shared" si="33"/>
        <v>0.54999999999999982</v>
      </c>
      <c r="J1081" s="42">
        <f>VLOOKUP(B1081,Invoices!A:I,9,TRUE)</f>
        <v>2020</v>
      </c>
    </row>
    <row r="1082" spans="1:10" x14ac:dyDescent="0.15">
      <c r="A1082" t="s">
        <v>4442</v>
      </c>
      <c r="B1082" t="s">
        <v>313</v>
      </c>
      <c r="C1082" t="s">
        <v>104</v>
      </c>
      <c r="D1082" t="s">
        <v>71</v>
      </c>
      <c r="E1082">
        <v>8</v>
      </c>
      <c r="F1082" s="8">
        <f>VLOOKUP(C1082,Products!$A$2:$E$20,5,TRUE)</f>
        <v>2.95</v>
      </c>
      <c r="G1082" s="8">
        <f t="shared" si="32"/>
        <v>23.6</v>
      </c>
      <c r="H1082" s="8">
        <f>VLOOKUP(C1082,Products!$A$2:$F$20,6,TRUE)</f>
        <v>1.1500000000000001</v>
      </c>
      <c r="I1082" s="8">
        <f t="shared" si="33"/>
        <v>9.2000000000000011</v>
      </c>
      <c r="J1082" s="42">
        <f>VLOOKUP(B1082,Invoices!A:I,9,TRUE)</f>
        <v>2020</v>
      </c>
    </row>
    <row r="1083" spans="1:10" x14ac:dyDescent="0.15">
      <c r="A1083" t="s">
        <v>4443</v>
      </c>
      <c r="B1083" t="s">
        <v>313</v>
      </c>
      <c r="C1083" t="s">
        <v>95</v>
      </c>
      <c r="D1083" t="s">
        <v>73</v>
      </c>
      <c r="E1083">
        <v>6</v>
      </c>
      <c r="F1083" s="8">
        <f>VLOOKUP(C1083,Products!$A$2:$E$20,5,TRUE)</f>
        <v>12.95</v>
      </c>
      <c r="G1083" s="8">
        <f t="shared" si="32"/>
        <v>77.699999999999989</v>
      </c>
      <c r="H1083" s="8">
        <f>VLOOKUP(C1083,Products!$A$2:$F$20,6,TRUE)</f>
        <v>4.1999999999999993</v>
      </c>
      <c r="I1083" s="8">
        <f t="shared" si="33"/>
        <v>25.199999999999996</v>
      </c>
      <c r="J1083" s="42">
        <f>VLOOKUP(B1083,Invoices!A:I,9,TRUE)</f>
        <v>2020</v>
      </c>
    </row>
    <row r="1084" spans="1:10" x14ac:dyDescent="0.15">
      <c r="A1084" t="s">
        <v>4444</v>
      </c>
      <c r="B1084" t="s">
        <v>313</v>
      </c>
      <c r="C1084" t="s">
        <v>88</v>
      </c>
      <c r="D1084" t="s">
        <v>85</v>
      </c>
      <c r="E1084">
        <v>1</v>
      </c>
      <c r="F1084" s="8">
        <f>VLOOKUP(C1084,Products!$A$2:$E$20,5,TRUE)</f>
        <v>8.9499999999999993</v>
      </c>
      <c r="G1084" s="8">
        <f t="shared" si="32"/>
        <v>8.9499999999999993</v>
      </c>
      <c r="H1084" s="8">
        <f>VLOOKUP(C1084,Products!$A$2:$F$20,6,TRUE)</f>
        <v>5.6999999999999993</v>
      </c>
      <c r="I1084" s="8">
        <f t="shared" si="33"/>
        <v>5.6999999999999993</v>
      </c>
      <c r="J1084" s="42">
        <f>VLOOKUP(B1084,Invoices!A:I,9,TRUE)</f>
        <v>2020</v>
      </c>
    </row>
    <row r="1085" spans="1:10" x14ac:dyDescent="0.15">
      <c r="A1085" t="s">
        <v>4445</v>
      </c>
      <c r="B1085" t="s">
        <v>313</v>
      </c>
      <c r="C1085" t="s">
        <v>103</v>
      </c>
      <c r="D1085" t="s">
        <v>77</v>
      </c>
      <c r="E1085">
        <v>1</v>
      </c>
      <c r="F1085" s="8">
        <f>VLOOKUP(C1085,Products!$A$2:$E$20,5,TRUE)</f>
        <v>8.9499999999999993</v>
      </c>
      <c r="G1085" s="8">
        <f t="shared" si="32"/>
        <v>8.9499999999999993</v>
      </c>
      <c r="H1085" s="8">
        <f>VLOOKUP(C1085,Products!$A$2:$F$20,6,TRUE)</f>
        <v>3.1999999999999993</v>
      </c>
      <c r="I1085" s="8">
        <f t="shared" si="33"/>
        <v>3.1999999999999993</v>
      </c>
      <c r="J1085" s="42">
        <f>VLOOKUP(B1085,Invoices!A:I,9,TRUE)</f>
        <v>2020</v>
      </c>
    </row>
    <row r="1086" spans="1:10" x14ac:dyDescent="0.15">
      <c r="A1086" t="s">
        <v>4446</v>
      </c>
      <c r="B1086" t="s">
        <v>314</v>
      </c>
      <c r="C1086" t="s">
        <v>105</v>
      </c>
      <c r="D1086" t="s">
        <v>81</v>
      </c>
      <c r="E1086">
        <v>1</v>
      </c>
      <c r="F1086" s="8">
        <f>VLOOKUP(C1086,Products!$A$2:$E$20,5,TRUE)</f>
        <v>8.9499999999999993</v>
      </c>
      <c r="G1086" s="8">
        <f t="shared" si="32"/>
        <v>8.9499999999999993</v>
      </c>
      <c r="H1086" s="8">
        <f>VLOOKUP(C1086,Products!$A$2:$F$20,6,TRUE)</f>
        <v>3.1999999999999993</v>
      </c>
      <c r="I1086" s="8">
        <f t="shared" si="33"/>
        <v>3.1999999999999993</v>
      </c>
      <c r="J1086" s="42">
        <f>VLOOKUP(B1086,Invoices!A:I,9,TRUE)</f>
        <v>2020</v>
      </c>
    </row>
    <row r="1087" spans="1:10" x14ac:dyDescent="0.15">
      <c r="A1087" t="s">
        <v>4447</v>
      </c>
      <c r="B1087" t="s">
        <v>314</v>
      </c>
      <c r="C1087" t="s">
        <v>104</v>
      </c>
      <c r="D1087" t="s">
        <v>71</v>
      </c>
      <c r="E1087">
        <v>6</v>
      </c>
      <c r="F1087" s="8">
        <f>VLOOKUP(C1087,Products!$A$2:$E$20,5,TRUE)</f>
        <v>2.95</v>
      </c>
      <c r="G1087" s="8">
        <f t="shared" si="32"/>
        <v>17.700000000000003</v>
      </c>
      <c r="H1087" s="8">
        <f>VLOOKUP(C1087,Products!$A$2:$F$20,6,TRUE)</f>
        <v>1.1500000000000001</v>
      </c>
      <c r="I1087" s="8">
        <f t="shared" si="33"/>
        <v>6.9</v>
      </c>
      <c r="J1087" s="42">
        <f>VLOOKUP(B1087,Invoices!A:I,9,TRUE)</f>
        <v>2020</v>
      </c>
    </row>
    <row r="1088" spans="1:10" x14ac:dyDescent="0.15">
      <c r="A1088" t="s">
        <v>4448</v>
      </c>
      <c r="B1088" t="s">
        <v>314</v>
      </c>
      <c r="C1088" t="s">
        <v>102</v>
      </c>
      <c r="D1088" t="s">
        <v>83</v>
      </c>
      <c r="E1088">
        <v>3</v>
      </c>
      <c r="F1088" s="8">
        <f>VLOOKUP(C1088,Products!$A$2:$E$20,5,TRUE)</f>
        <v>29.95</v>
      </c>
      <c r="G1088" s="8">
        <f t="shared" si="32"/>
        <v>89.85</v>
      </c>
      <c r="H1088" s="8">
        <f>VLOOKUP(C1088,Products!$A$2:$F$20,6,TRUE)</f>
        <v>15</v>
      </c>
      <c r="I1088" s="8">
        <f t="shared" si="33"/>
        <v>45</v>
      </c>
      <c r="J1088" s="42">
        <f>VLOOKUP(B1088,Invoices!A:I,9,TRUE)</f>
        <v>2020</v>
      </c>
    </row>
    <row r="1089" spans="1:10" x14ac:dyDescent="0.15">
      <c r="A1089" t="s">
        <v>4449</v>
      </c>
      <c r="B1089" t="s">
        <v>314</v>
      </c>
      <c r="C1089" t="s">
        <v>96</v>
      </c>
      <c r="D1089" t="s">
        <v>75</v>
      </c>
      <c r="E1089">
        <v>4</v>
      </c>
      <c r="F1089" s="8">
        <f>VLOOKUP(C1089,Products!$A$2:$E$20,5,TRUE)</f>
        <v>79.95</v>
      </c>
      <c r="G1089" s="8">
        <f t="shared" si="32"/>
        <v>319.8</v>
      </c>
      <c r="H1089" s="8">
        <f>VLOOKUP(C1089,Products!$A$2:$F$20,6,TRUE)</f>
        <v>27.950000000000003</v>
      </c>
      <c r="I1089" s="8">
        <f t="shared" si="33"/>
        <v>111.80000000000001</v>
      </c>
      <c r="J1089" s="42">
        <f>VLOOKUP(B1089,Invoices!A:I,9,TRUE)</f>
        <v>2020</v>
      </c>
    </row>
    <row r="1090" spans="1:10" x14ac:dyDescent="0.15">
      <c r="A1090" t="s">
        <v>4450</v>
      </c>
      <c r="B1090" t="s">
        <v>314</v>
      </c>
      <c r="C1090" t="s">
        <v>90</v>
      </c>
      <c r="D1090" t="s">
        <v>72</v>
      </c>
      <c r="E1090">
        <v>7</v>
      </c>
      <c r="F1090" s="8">
        <f>VLOOKUP(C1090,Products!$A$2:$E$20,5,TRUE)</f>
        <v>8.9499999999999993</v>
      </c>
      <c r="G1090" s="8">
        <f t="shared" si="32"/>
        <v>62.649999999999991</v>
      </c>
      <c r="H1090" s="8">
        <f>VLOOKUP(C1090,Products!$A$2:$F$20,6,TRUE)</f>
        <v>5.6999999999999993</v>
      </c>
      <c r="I1090" s="8">
        <f t="shared" si="33"/>
        <v>39.899999999999991</v>
      </c>
      <c r="J1090" s="42">
        <f>VLOOKUP(B1090,Invoices!A:I,9,TRUE)</f>
        <v>2020</v>
      </c>
    </row>
    <row r="1091" spans="1:10" x14ac:dyDescent="0.15">
      <c r="A1091" t="s">
        <v>4451</v>
      </c>
      <c r="B1091" t="s">
        <v>315</v>
      </c>
      <c r="C1091" t="s">
        <v>90</v>
      </c>
      <c r="D1091" t="s">
        <v>72</v>
      </c>
      <c r="E1091">
        <v>2</v>
      </c>
      <c r="F1091" s="8">
        <f>VLOOKUP(C1091,Products!$A$2:$E$20,5,TRUE)</f>
        <v>8.9499999999999993</v>
      </c>
      <c r="G1091" s="8">
        <f t="shared" ref="G1091:G1154" si="34">F1091*E1091</f>
        <v>17.899999999999999</v>
      </c>
      <c r="H1091" s="8">
        <f>VLOOKUP(C1091,Products!$A$2:$F$20,6,TRUE)</f>
        <v>5.6999999999999993</v>
      </c>
      <c r="I1091" s="8">
        <f t="shared" ref="I1091:I1154" si="35">H1091*E1091</f>
        <v>11.399999999999999</v>
      </c>
      <c r="J1091" s="42">
        <f>VLOOKUP(B1091,Invoices!A:I,9,TRUE)</f>
        <v>2020</v>
      </c>
    </row>
    <row r="1092" spans="1:10" x14ac:dyDescent="0.15">
      <c r="A1092" t="s">
        <v>4452</v>
      </c>
      <c r="B1092" t="s">
        <v>315</v>
      </c>
      <c r="C1092" t="s">
        <v>94</v>
      </c>
      <c r="D1092" t="s">
        <v>86</v>
      </c>
      <c r="E1092">
        <v>2</v>
      </c>
      <c r="F1092" s="8">
        <f>VLOOKUP(C1092,Products!$A$2:$E$20,5,TRUE)</f>
        <v>3.5</v>
      </c>
      <c r="G1092" s="8">
        <f t="shared" si="34"/>
        <v>7</v>
      </c>
      <c r="H1092" s="8">
        <f>VLOOKUP(C1092,Products!$A$2:$F$20,6,TRUE)</f>
        <v>0.54999999999999982</v>
      </c>
      <c r="I1092" s="8">
        <f t="shared" si="35"/>
        <v>1.0999999999999996</v>
      </c>
      <c r="J1092" s="42">
        <f>VLOOKUP(B1092,Invoices!A:I,9,TRUE)</f>
        <v>2020</v>
      </c>
    </row>
    <row r="1093" spans="1:10" x14ac:dyDescent="0.15">
      <c r="A1093" t="s">
        <v>4453</v>
      </c>
      <c r="B1093" t="s">
        <v>315</v>
      </c>
      <c r="C1093" t="s">
        <v>105</v>
      </c>
      <c r="D1093" t="s">
        <v>81</v>
      </c>
      <c r="E1093">
        <v>50</v>
      </c>
      <c r="F1093" s="8">
        <f>VLOOKUP(C1093,Products!$A$2:$E$20,5,TRUE)</f>
        <v>8.9499999999999993</v>
      </c>
      <c r="G1093" s="8">
        <f t="shared" si="34"/>
        <v>447.49999999999994</v>
      </c>
      <c r="H1093" s="8">
        <f>VLOOKUP(C1093,Products!$A$2:$F$20,6,TRUE)</f>
        <v>3.1999999999999993</v>
      </c>
      <c r="I1093" s="8">
        <f t="shared" si="35"/>
        <v>159.99999999999997</v>
      </c>
      <c r="J1093" s="42">
        <f>VLOOKUP(B1093,Invoices!A:I,9,TRUE)</f>
        <v>2020</v>
      </c>
    </row>
    <row r="1094" spans="1:10" x14ac:dyDescent="0.15">
      <c r="A1094" t="s">
        <v>4454</v>
      </c>
      <c r="B1094" t="s">
        <v>315</v>
      </c>
      <c r="C1094" t="s">
        <v>104</v>
      </c>
      <c r="D1094" t="s">
        <v>71</v>
      </c>
      <c r="E1094">
        <v>10</v>
      </c>
      <c r="F1094" s="8">
        <f>VLOOKUP(C1094,Products!$A$2:$E$20,5,TRUE)</f>
        <v>2.95</v>
      </c>
      <c r="G1094" s="8">
        <f t="shared" si="34"/>
        <v>29.5</v>
      </c>
      <c r="H1094" s="8">
        <f>VLOOKUP(C1094,Products!$A$2:$F$20,6,TRUE)</f>
        <v>1.1500000000000001</v>
      </c>
      <c r="I1094" s="8">
        <f t="shared" si="35"/>
        <v>11.500000000000002</v>
      </c>
      <c r="J1094" s="42">
        <f>VLOOKUP(B1094,Invoices!A:I,9,TRUE)</f>
        <v>2020</v>
      </c>
    </row>
    <row r="1095" spans="1:10" x14ac:dyDescent="0.15">
      <c r="A1095" t="s">
        <v>4455</v>
      </c>
      <c r="B1095" t="s">
        <v>316</v>
      </c>
      <c r="C1095" t="s">
        <v>88</v>
      </c>
      <c r="D1095" t="s">
        <v>85</v>
      </c>
      <c r="E1095">
        <v>1</v>
      </c>
      <c r="F1095" s="8">
        <f>VLOOKUP(C1095,Products!$A$2:$E$20,5,TRUE)</f>
        <v>8.9499999999999993</v>
      </c>
      <c r="G1095" s="8">
        <f t="shared" si="34"/>
        <v>8.9499999999999993</v>
      </c>
      <c r="H1095" s="8">
        <f>VLOOKUP(C1095,Products!$A$2:$F$20,6,TRUE)</f>
        <v>5.6999999999999993</v>
      </c>
      <c r="I1095" s="8">
        <f t="shared" si="35"/>
        <v>5.6999999999999993</v>
      </c>
      <c r="J1095" s="42">
        <f>VLOOKUP(B1095,Invoices!A:I,9,TRUE)</f>
        <v>2020</v>
      </c>
    </row>
    <row r="1096" spans="1:10" x14ac:dyDescent="0.15">
      <c r="A1096" t="s">
        <v>4456</v>
      </c>
      <c r="B1096" t="s">
        <v>316</v>
      </c>
      <c r="C1096" t="s">
        <v>103</v>
      </c>
      <c r="D1096" t="s">
        <v>77</v>
      </c>
      <c r="E1096">
        <v>3</v>
      </c>
      <c r="F1096" s="8">
        <f>VLOOKUP(C1096,Products!$A$2:$E$20,5,TRUE)</f>
        <v>8.9499999999999993</v>
      </c>
      <c r="G1096" s="8">
        <f t="shared" si="34"/>
        <v>26.849999999999998</v>
      </c>
      <c r="H1096" s="8">
        <f>VLOOKUP(C1096,Products!$A$2:$F$20,6,TRUE)</f>
        <v>3.1999999999999993</v>
      </c>
      <c r="I1096" s="8">
        <f t="shared" si="35"/>
        <v>9.5999999999999979</v>
      </c>
      <c r="J1096" s="42">
        <f>VLOOKUP(B1096,Invoices!A:I,9,TRUE)</f>
        <v>2020</v>
      </c>
    </row>
    <row r="1097" spans="1:10" x14ac:dyDescent="0.15">
      <c r="A1097" t="s">
        <v>4457</v>
      </c>
      <c r="B1097" t="s">
        <v>316</v>
      </c>
      <c r="C1097" t="s">
        <v>104</v>
      </c>
      <c r="D1097" t="s">
        <v>71</v>
      </c>
      <c r="E1097">
        <v>4</v>
      </c>
      <c r="F1097" s="8">
        <f>VLOOKUP(C1097,Products!$A$2:$E$20,5,TRUE)</f>
        <v>2.95</v>
      </c>
      <c r="G1097" s="8">
        <f t="shared" si="34"/>
        <v>11.8</v>
      </c>
      <c r="H1097" s="8">
        <f>VLOOKUP(C1097,Products!$A$2:$F$20,6,TRUE)</f>
        <v>1.1500000000000001</v>
      </c>
      <c r="I1097" s="8">
        <f t="shared" si="35"/>
        <v>4.6000000000000005</v>
      </c>
      <c r="J1097" s="42">
        <f>VLOOKUP(B1097,Invoices!A:I,9,TRUE)</f>
        <v>2020</v>
      </c>
    </row>
    <row r="1098" spans="1:10" x14ac:dyDescent="0.15">
      <c r="A1098" t="s">
        <v>4458</v>
      </c>
      <c r="B1098" t="s">
        <v>316</v>
      </c>
      <c r="C1098" t="s">
        <v>90</v>
      </c>
      <c r="D1098" t="s">
        <v>72</v>
      </c>
      <c r="E1098">
        <v>1</v>
      </c>
      <c r="F1098" s="8">
        <f>VLOOKUP(C1098,Products!$A$2:$E$20,5,TRUE)</f>
        <v>8.9499999999999993</v>
      </c>
      <c r="G1098" s="8">
        <f t="shared" si="34"/>
        <v>8.9499999999999993</v>
      </c>
      <c r="H1098" s="8">
        <f>VLOOKUP(C1098,Products!$A$2:$F$20,6,TRUE)</f>
        <v>5.6999999999999993</v>
      </c>
      <c r="I1098" s="8">
        <f t="shared" si="35"/>
        <v>5.6999999999999993</v>
      </c>
      <c r="J1098" s="42">
        <f>VLOOKUP(B1098,Invoices!A:I,9,TRUE)</f>
        <v>2020</v>
      </c>
    </row>
    <row r="1099" spans="1:10" x14ac:dyDescent="0.15">
      <c r="A1099" t="s">
        <v>4459</v>
      </c>
      <c r="B1099" t="s">
        <v>317</v>
      </c>
      <c r="C1099" t="s">
        <v>103</v>
      </c>
      <c r="D1099" t="s">
        <v>77</v>
      </c>
      <c r="E1099">
        <v>6</v>
      </c>
      <c r="F1099" s="8">
        <f>VLOOKUP(C1099,Products!$A$2:$E$20,5,TRUE)</f>
        <v>8.9499999999999993</v>
      </c>
      <c r="G1099" s="8">
        <f t="shared" si="34"/>
        <v>53.699999999999996</v>
      </c>
      <c r="H1099" s="8">
        <f>VLOOKUP(C1099,Products!$A$2:$F$20,6,TRUE)</f>
        <v>3.1999999999999993</v>
      </c>
      <c r="I1099" s="8">
        <f t="shared" si="35"/>
        <v>19.199999999999996</v>
      </c>
      <c r="J1099" s="42">
        <f>VLOOKUP(B1099,Invoices!A:I,9,TRUE)</f>
        <v>2020</v>
      </c>
    </row>
    <row r="1100" spans="1:10" x14ac:dyDescent="0.15">
      <c r="A1100" t="s">
        <v>4460</v>
      </c>
      <c r="B1100" t="s">
        <v>318</v>
      </c>
      <c r="C1100" t="s">
        <v>98</v>
      </c>
      <c r="D1100" t="s">
        <v>79</v>
      </c>
      <c r="E1100">
        <v>1</v>
      </c>
      <c r="F1100" s="8">
        <f>VLOOKUP(C1100,Products!$A$2:$E$20,5,TRUE)</f>
        <v>14.95</v>
      </c>
      <c r="G1100" s="8">
        <f t="shared" si="34"/>
        <v>14.95</v>
      </c>
      <c r="H1100" s="8">
        <f>VLOOKUP(C1100,Products!$A$2:$F$20,6,TRUE)</f>
        <v>3.0499999999999989</v>
      </c>
      <c r="I1100" s="8">
        <f t="shared" si="35"/>
        <v>3.0499999999999989</v>
      </c>
      <c r="J1100" s="42">
        <f>VLOOKUP(B1100,Invoices!A:I,9,TRUE)</f>
        <v>2020</v>
      </c>
    </row>
    <row r="1101" spans="1:10" x14ac:dyDescent="0.15">
      <c r="A1101" t="s">
        <v>4461</v>
      </c>
      <c r="B1101" t="s">
        <v>318</v>
      </c>
      <c r="C1101" t="s">
        <v>90</v>
      </c>
      <c r="D1101" t="s">
        <v>72</v>
      </c>
      <c r="E1101">
        <v>3</v>
      </c>
      <c r="F1101" s="8">
        <f>VLOOKUP(C1101,Products!$A$2:$E$20,5,TRUE)</f>
        <v>8.9499999999999993</v>
      </c>
      <c r="G1101" s="8">
        <f t="shared" si="34"/>
        <v>26.849999999999998</v>
      </c>
      <c r="H1101" s="8">
        <f>VLOOKUP(C1101,Products!$A$2:$F$20,6,TRUE)</f>
        <v>5.6999999999999993</v>
      </c>
      <c r="I1101" s="8">
        <f t="shared" si="35"/>
        <v>17.099999999999998</v>
      </c>
      <c r="J1101" s="42">
        <f>VLOOKUP(B1101,Invoices!A:I,9,TRUE)</f>
        <v>2020</v>
      </c>
    </row>
    <row r="1102" spans="1:10" x14ac:dyDescent="0.15">
      <c r="A1102" t="s">
        <v>4462</v>
      </c>
      <c r="B1102" t="s">
        <v>318</v>
      </c>
      <c r="C1102" t="s">
        <v>101</v>
      </c>
      <c r="D1102" t="s">
        <v>69</v>
      </c>
      <c r="E1102">
        <v>1</v>
      </c>
      <c r="F1102" s="8">
        <f>VLOOKUP(C1102,Products!$A$2:$E$20,5,TRUE)</f>
        <v>129.94999999999999</v>
      </c>
      <c r="G1102" s="8">
        <f t="shared" si="34"/>
        <v>129.94999999999999</v>
      </c>
      <c r="H1102" s="8">
        <f>VLOOKUP(C1102,Products!$A$2:$F$20,6,TRUE)</f>
        <v>40.449999999999989</v>
      </c>
      <c r="I1102" s="8">
        <f t="shared" si="35"/>
        <v>40.449999999999989</v>
      </c>
      <c r="J1102" s="42">
        <f>VLOOKUP(B1102,Invoices!A:I,9,TRUE)</f>
        <v>2020</v>
      </c>
    </row>
    <row r="1103" spans="1:10" x14ac:dyDescent="0.15">
      <c r="A1103" t="s">
        <v>4463</v>
      </c>
      <c r="B1103" t="s">
        <v>319</v>
      </c>
      <c r="C1103" t="s">
        <v>97</v>
      </c>
      <c r="D1103" t="s">
        <v>74</v>
      </c>
      <c r="E1103">
        <v>1</v>
      </c>
      <c r="F1103" s="8">
        <f>VLOOKUP(C1103,Products!$A$2:$E$20,5,TRUE)</f>
        <v>1.5</v>
      </c>
      <c r="G1103" s="8">
        <f t="shared" si="34"/>
        <v>1.5</v>
      </c>
      <c r="H1103" s="8">
        <f>VLOOKUP(C1103,Products!$A$2:$F$20,6,TRUE)</f>
        <v>0.5</v>
      </c>
      <c r="I1103" s="8">
        <f t="shared" si="35"/>
        <v>0.5</v>
      </c>
      <c r="J1103" s="42">
        <f>VLOOKUP(B1103,Invoices!A:I,9,TRUE)</f>
        <v>2020</v>
      </c>
    </row>
    <row r="1104" spans="1:10" x14ac:dyDescent="0.15">
      <c r="A1104" t="s">
        <v>4464</v>
      </c>
      <c r="B1104" t="s">
        <v>320</v>
      </c>
      <c r="C1104" t="s">
        <v>104</v>
      </c>
      <c r="D1104" t="s">
        <v>71</v>
      </c>
      <c r="E1104">
        <v>12</v>
      </c>
      <c r="F1104" s="8">
        <f>VLOOKUP(C1104,Products!$A$2:$E$20,5,TRUE)</f>
        <v>2.95</v>
      </c>
      <c r="G1104" s="8">
        <f t="shared" si="34"/>
        <v>35.400000000000006</v>
      </c>
      <c r="H1104" s="8">
        <f>VLOOKUP(C1104,Products!$A$2:$F$20,6,TRUE)</f>
        <v>1.1500000000000001</v>
      </c>
      <c r="I1104" s="8">
        <f t="shared" si="35"/>
        <v>13.8</v>
      </c>
      <c r="J1104" s="42">
        <f>VLOOKUP(B1104,Invoices!A:I,9,TRUE)</f>
        <v>2020</v>
      </c>
    </row>
    <row r="1105" spans="1:10" x14ac:dyDescent="0.15">
      <c r="A1105" t="s">
        <v>4465</v>
      </c>
      <c r="B1105" t="s">
        <v>320</v>
      </c>
      <c r="C1105" t="s">
        <v>96</v>
      </c>
      <c r="D1105" t="s">
        <v>75</v>
      </c>
      <c r="E1105">
        <v>24</v>
      </c>
      <c r="F1105" s="8">
        <f>VLOOKUP(C1105,Products!$A$2:$E$20,5,TRUE)</f>
        <v>79.95</v>
      </c>
      <c r="G1105" s="8">
        <f t="shared" si="34"/>
        <v>1918.8000000000002</v>
      </c>
      <c r="H1105" s="8">
        <f>VLOOKUP(C1105,Products!$A$2:$F$20,6,TRUE)</f>
        <v>27.950000000000003</v>
      </c>
      <c r="I1105" s="8">
        <f t="shared" si="35"/>
        <v>670.80000000000007</v>
      </c>
      <c r="J1105" s="42">
        <f>VLOOKUP(B1105,Invoices!A:I,9,TRUE)</f>
        <v>2020</v>
      </c>
    </row>
    <row r="1106" spans="1:10" x14ac:dyDescent="0.15">
      <c r="A1106" t="s">
        <v>4466</v>
      </c>
      <c r="B1106" t="s">
        <v>321</v>
      </c>
      <c r="C1106" t="s">
        <v>105</v>
      </c>
      <c r="D1106" t="s">
        <v>81</v>
      </c>
      <c r="E1106">
        <v>7</v>
      </c>
      <c r="F1106" s="8">
        <f>VLOOKUP(C1106,Products!$A$2:$E$20,5,TRUE)</f>
        <v>8.9499999999999993</v>
      </c>
      <c r="G1106" s="8">
        <f t="shared" si="34"/>
        <v>62.649999999999991</v>
      </c>
      <c r="H1106" s="8">
        <f>VLOOKUP(C1106,Products!$A$2:$F$20,6,TRUE)</f>
        <v>3.1999999999999993</v>
      </c>
      <c r="I1106" s="8">
        <f t="shared" si="35"/>
        <v>22.399999999999995</v>
      </c>
      <c r="J1106" s="42">
        <f>VLOOKUP(B1106,Invoices!A:I,9,TRUE)</f>
        <v>2020</v>
      </c>
    </row>
    <row r="1107" spans="1:10" x14ac:dyDescent="0.15">
      <c r="A1107" t="s">
        <v>4467</v>
      </c>
      <c r="B1107" t="s">
        <v>322</v>
      </c>
      <c r="C1107" t="s">
        <v>95</v>
      </c>
      <c r="D1107" t="s">
        <v>73</v>
      </c>
      <c r="E1107">
        <v>30</v>
      </c>
      <c r="F1107" s="8">
        <f>VLOOKUP(C1107,Products!$A$2:$E$20,5,TRUE)</f>
        <v>12.95</v>
      </c>
      <c r="G1107" s="8">
        <f t="shared" si="34"/>
        <v>388.5</v>
      </c>
      <c r="H1107" s="8">
        <f>VLOOKUP(C1107,Products!$A$2:$F$20,6,TRUE)</f>
        <v>4.1999999999999993</v>
      </c>
      <c r="I1107" s="8">
        <f t="shared" si="35"/>
        <v>125.99999999999997</v>
      </c>
      <c r="J1107" s="42">
        <f>VLOOKUP(B1107,Invoices!A:I,9,TRUE)</f>
        <v>2020</v>
      </c>
    </row>
    <row r="1108" spans="1:10" x14ac:dyDescent="0.15">
      <c r="A1108" t="s">
        <v>4468</v>
      </c>
      <c r="B1108" t="s">
        <v>322</v>
      </c>
      <c r="C1108" t="s">
        <v>103</v>
      </c>
      <c r="D1108" t="s">
        <v>77</v>
      </c>
      <c r="E1108">
        <v>12</v>
      </c>
      <c r="F1108" s="8">
        <f>VLOOKUP(C1108,Products!$A$2:$E$20,5,TRUE)</f>
        <v>8.9499999999999993</v>
      </c>
      <c r="G1108" s="8">
        <f t="shared" si="34"/>
        <v>107.39999999999999</v>
      </c>
      <c r="H1108" s="8">
        <f>VLOOKUP(C1108,Products!$A$2:$F$20,6,TRUE)</f>
        <v>3.1999999999999993</v>
      </c>
      <c r="I1108" s="8">
        <f t="shared" si="35"/>
        <v>38.399999999999991</v>
      </c>
      <c r="J1108" s="42">
        <f>VLOOKUP(B1108,Invoices!A:I,9,TRUE)</f>
        <v>2020</v>
      </c>
    </row>
    <row r="1109" spans="1:10" x14ac:dyDescent="0.15">
      <c r="A1109" t="s">
        <v>4469</v>
      </c>
      <c r="B1109" t="s">
        <v>322</v>
      </c>
      <c r="C1109" t="s">
        <v>92</v>
      </c>
      <c r="D1109" t="s">
        <v>82</v>
      </c>
      <c r="E1109">
        <v>50</v>
      </c>
      <c r="F1109" s="8">
        <f>VLOOKUP(C1109,Products!$A$2:$E$20,5,TRUE)</f>
        <v>19.95</v>
      </c>
      <c r="G1109" s="8">
        <f t="shared" si="34"/>
        <v>997.5</v>
      </c>
      <c r="H1109" s="8">
        <f>VLOOKUP(C1109,Products!$A$2:$F$20,6,TRUE)</f>
        <v>7.4499999999999993</v>
      </c>
      <c r="I1109" s="8">
        <f t="shared" si="35"/>
        <v>372.49999999999994</v>
      </c>
      <c r="J1109" s="42">
        <f>VLOOKUP(B1109,Invoices!A:I,9,TRUE)</f>
        <v>2020</v>
      </c>
    </row>
    <row r="1110" spans="1:10" x14ac:dyDescent="0.15">
      <c r="A1110" t="s">
        <v>4470</v>
      </c>
      <c r="B1110" t="s">
        <v>322</v>
      </c>
      <c r="C1110" t="s">
        <v>94</v>
      </c>
      <c r="D1110" t="s">
        <v>86</v>
      </c>
      <c r="E1110">
        <v>1</v>
      </c>
      <c r="F1110" s="8">
        <f>VLOOKUP(C1110,Products!$A$2:$E$20,5,TRUE)</f>
        <v>3.5</v>
      </c>
      <c r="G1110" s="8">
        <f t="shared" si="34"/>
        <v>3.5</v>
      </c>
      <c r="H1110" s="8">
        <f>VLOOKUP(C1110,Products!$A$2:$F$20,6,TRUE)</f>
        <v>0.54999999999999982</v>
      </c>
      <c r="I1110" s="8">
        <f t="shared" si="35"/>
        <v>0.54999999999999982</v>
      </c>
      <c r="J1110" s="42">
        <f>VLOOKUP(B1110,Invoices!A:I,9,TRUE)</f>
        <v>2020</v>
      </c>
    </row>
    <row r="1111" spans="1:10" x14ac:dyDescent="0.15">
      <c r="A1111" t="s">
        <v>4471</v>
      </c>
      <c r="B1111" t="s">
        <v>322</v>
      </c>
      <c r="C1111" t="s">
        <v>96</v>
      </c>
      <c r="D1111" t="s">
        <v>75</v>
      </c>
      <c r="E1111">
        <v>1</v>
      </c>
      <c r="F1111" s="8">
        <f>VLOOKUP(C1111,Products!$A$2:$E$20,5,TRUE)</f>
        <v>79.95</v>
      </c>
      <c r="G1111" s="8">
        <f t="shared" si="34"/>
        <v>79.95</v>
      </c>
      <c r="H1111" s="8">
        <f>VLOOKUP(C1111,Products!$A$2:$F$20,6,TRUE)</f>
        <v>27.950000000000003</v>
      </c>
      <c r="I1111" s="8">
        <f t="shared" si="35"/>
        <v>27.950000000000003</v>
      </c>
      <c r="J1111" s="42">
        <f>VLOOKUP(B1111,Invoices!A:I,9,TRUE)</f>
        <v>2020</v>
      </c>
    </row>
    <row r="1112" spans="1:10" x14ac:dyDescent="0.15">
      <c r="A1112" t="s">
        <v>4472</v>
      </c>
      <c r="B1112" t="s">
        <v>322</v>
      </c>
      <c r="C1112" t="s">
        <v>99</v>
      </c>
      <c r="D1112" t="s">
        <v>84</v>
      </c>
      <c r="E1112">
        <v>1</v>
      </c>
      <c r="F1112" s="8">
        <f>VLOOKUP(C1112,Products!$A$2:$E$20,5,TRUE)</f>
        <v>3.5</v>
      </c>
      <c r="G1112" s="8">
        <f t="shared" si="34"/>
        <v>3.5</v>
      </c>
      <c r="H1112" s="8">
        <f>VLOOKUP(C1112,Products!$A$2:$F$20,6,TRUE)</f>
        <v>0.54999999999999982</v>
      </c>
      <c r="I1112" s="8">
        <f t="shared" si="35"/>
        <v>0.54999999999999982</v>
      </c>
      <c r="J1112" s="42">
        <f>VLOOKUP(B1112,Invoices!A:I,9,TRUE)</f>
        <v>2020</v>
      </c>
    </row>
    <row r="1113" spans="1:10" x14ac:dyDescent="0.15">
      <c r="A1113" t="s">
        <v>4473</v>
      </c>
      <c r="B1113" t="s">
        <v>322</v>
      </c>
      <c r="C1113" t="s">
        <v>88</v>
      </c>
      <c r="D1113" t="s">
        <v>85</v>
      </c>
      <c r="E1113">
        <v>2</v>
      </c>
      <c r="F1113" s="8">
        <f>VLOOKUP(C1113,Products!$A$2:$E$20,5,TRUE)</f>
        <v>8.9499999999999993</v>
      </c>
      <c r="G1113" s="8">
        <f t="shared" si="34"/>
        <v>17.899999999999999</v>
      </c>
      <c r="H1113" s="8">
        <f>VLOOKUP(C1113,Products!$A$2:$F$20,6,TRUE)</f>
        <v>5.6999999999999993</v>
      </c>
      <c r="I1113" s="8">
        <f t="shared" si="35"/>
        <v>11.399999999999999</v>
      </c>
      <c r="J1113" s="42">
        <f>VLOOKUP(B1113,Invoices!A:I,9,TRUE)</f>
        <v>2020</v>
      </c>
    </row>
    <row r="1114" spans="1:10" x14ac:dyDescent="0.15">
      <c r="A1114" t="s">
        <v>4474</v>
      </c>
      <c r="B1114" t="s">
        <v>322</v>
      </c>
      <c r="C1114" t="s">
        <v>93</v>
      </c>
      <c r="D1114" t="s">
        <v>76</v>
      </c>
      <c r="E1114">
        <v>1</v>
      </c>
      <c r="F1114" s="8">
        <f>VLOOKUP(C1114,Products!$A$2:$E$20,5,TRUE)</f>
        <v>9.9499999999999993</v>
      </c>
      <c r="G1114" s="8">
        <f t="shared" si="34"/>
        <v>9.9499999999999993</v>
      </c>
      <c r="H1114" s="8">
        <f>VLOOKUP(C1114,Products!$A$2:$F$20,6,TRUE)</f>
        <v>1.9499999999999993</v>
      </c>
      <c r="I1114" s="8">
        <f t="shared" si="35"/>
        <v>1.9499999999999993</v>
      </c>
      <c r="J1114" s="42">
        <f>VLOOKUP(B1114,Invoices!A:I,9,TRUE)</f>
        <v>2020</v>
      </c>
    </row>
    <row r="1115" spans="1:10" x14ac:dyDescent="0.15">
      <c r="A1115" t="s">
        <v>4475</v>
      </c>
      <c r="B1115" t="s">
        <v>322</v>
      </c>
      <c r="C1115" t="s">
        <v>105</v>
      </c>
      <c r="D1115" t="s">
        <v>81</v>
      </c>
      <c r="E1115">
        <v>100</v>
      </c>
      <c r="F1115" s="8">
        <f>VLOOKUP(C1115,Products!$A$2:$E$20,5,TRUE)</f>
        <v>8.9499999999999993</v>
      </c>
      <c r="G1115" s="8">
        <f t="shared" si="34"/>
        <v>894.99999999999989</v>
      </c>
      <c r="H1115" s="8">
        <f>VLOOKUP(C1115,Products!$A$2:$F$20,6,TRUE)</f>
        <v>3.1999999999999993</v>
      </c>
      <c r="I1115" s="8">
        <f t="shared" si="35"/>
        <v>319.99999999999994</v>
      </c>
      <c r="J1115" s="42">
        <f>VLOOKUP(B1115,Invoices!A:I,9,TRUE)</f>
        <v>2020</v>
      </c>
    </row>
    <row r="1116" spans="1:10" x14ac:dyDescent="0.15">
      <c r="A1116" t="s">
        <v>4476</v>
      </c>
      <c r="B1116" t="s">
        <v>322</v>
      </c>
      <c r="C1116" t="s">
        <v>90</v>
      </c>
      <c r="D1116" t="s">
        <v>72</v>
      </c>
      <c r="E1116">
        <v>12</v>
      </c>
      <c r="F1116" s="8">
        <f>VLOOKUP(C1116,Products!$A$2:$E$20,5,TRUE)</f>
        <v>8.9499999999999993</v>
      </c>
      <c r="G1116" s="8">
        <f t="shared" si="34"/>
        <v>107.39999999999999</v>
      </c>
      <c r="H1116" s="8">
        <f>VLOOKUP(C1116,Products!$A$2:$F$20,6,TRUE)</f>
        <v>5.6999999999999993</v>
      </c>
      <c r="I1116" s="8">
        <f t="shared" si="35"/>
        <v>68.399999999999991</v>
      </c>
      <c r="J1116" s="42">
        <f>VLOOKUP(B1116,Invoices!A:I,9,TRUE)</f>
        <v>2020</v>
      </c>
    </row>
    <row r="1117" spans="1:10" x14ac:dyDescent="0.15">
      <c r="A1117" t="s">
        <v>4477</v>
      </c>
      <c r="B1117" t="s">
        <v>322</v>
      </c>
      <c r="C1117" t="s">
        <v>104</v>
      </c>
      <c r="D1117" t="s">
        <v>71</v>
      </c>
      <c r="E1117">
        <v>1</v>
      </c>
      <c r="F1117" s="8">
        <f>VLOOKUP(C1117,Products!$A$2:$E$20,5,TRUE)</f>
        <v>2.95</v>
      </c>
      <c r="G1117" s="8">
        <f t="shared" si="34"/>
        <v>2.95</v>
      </c>
      <c r="H1117" s="8">
        <f>VLOOKUP(C1117,Products!$A$2:$F$20,6,TRUE)</f>
        <v>1.1500000000000001</v>
      </c>
      <c r="I1117" s="8">
        <f t="shared" si="35"/>
        <v>1.1500000000000001</v>
      </c>
      <c r="J1117" s="42">
        <f>VLOOKUP(B1117,Invoices!A:I,9,TRUE)</f>
        <v>2020</v>
      </c>
    </row>
    <row r="1118" spans="1:10" x14ac:dyDescent="0.15">
      <c r="A1118" t="s">
        <v>4478</v>
      </c>
      <c r="B1118" t="s">
        <v>322</v>
      </c>
      <c r="C1118" t="s">
        <v>101</v>
      </c>
      <c r="D1118" t="s">
        <v>69</v>
      </c>
      <c r="E1118">
        <v>20</v>
      </c>
      <c r="F1118" s="8">
        <f>VLOOKUP(C1118,Products!$A$2:$E$20,5,TRUE)</f>
        <v>129.94999999999999</v>
      </c>
      <c r="G1118" s="8">
        <f t="shared" si="34"/>
        <v>2599</v>
      </c>
      <c r="H1118" s="8">
        <f>VLOOKUP(C1118,Products!$A$2:$F$20,6,TRUE)</f>
        <v>40.449999999999989</v>
      </c>
      <c r="I1118" s="8">
        <f t="shared" si="35"/>
        <v>808.99999999999977</v>
      </c>
      <c r="J1118" s="42">
        <f>VLOOKUP(B1118,Invoices!A:I,9,TRUE)</f>
        <v>2020</v>
      </c>
    </row>
    <row r="1119" spans="1:10" x14ac:dyDescent="0.15">
      <c r="A1119" t="s">
        <v>4479</v>
      </c>
      <c r="B1119" t="s">
        <v>322</v>
      </c>
      <c r="C1119" t="s">
        <v>87</v>
      </c>
      <c r="D1119" t="s">
        <v>68</v>
      </c>
      <c r="E1119">
        <v>30</v>
      </c>
      <c r="F1119" s="8">
        <f>VLOOKUP(C1119,Products!$A$2:$E$20,5,TRUE)</f>
        <v>19.95</v>
      </c>
      <c r="G1119" s="8">
        <f t="shared" si="34"/>
        <v>598.5</v>
      </c>
      <c r="H1119" s="8">
        <f>VLOOKUP(C1119,Products!$A$2:$F$20,6,TRUE)</f>
        <v>7.4499999999999993</v>
      </c>
      <c r="I1119" s="8">
        <f t="shared" si="35"/>
        <v>223.49999999999997</v>
      </c>
      <c r="J1119" s="42">
        <f>VLOOKUP(B1119,Invoices!A:I,9,TRUE)</f>
        <v>2020</v>
      </c>
    </row>
    <row r="1120" spans="1:10" x14ac:dyDescent="0.15">
      <c r="A1120" t="s">
        <v>4480</v>
      </c>
      <c r="B1120" t="s">
        <v>323</v>
      </c>
      <c r="C1120" t="s">
        <v>98</v>
      </c>
      <c r="D1120" t="s">
        <v>79</v>
      </c>
      <c r="E1120">
        <v>7</v>
      </c>
      <c r="F1120" s="8">
        <f>VLOOKUP(C1120,Products!$A$2:$E$20,5,TRUE)</f>
        <v>14.95</v>
      </c>
      <c r="G1120" s="8">
        <f t="shared" si="34"/>
        <v>104.64999999999999</v>
      </c>
      <c r="H1120" s="8">
        <f>VLOOKUP(C1120,Products!$A$2:$F$20,6,TRUE)</f>
        <v>3.0499999999999989</v>
      </c>
      <c r="I1120" s="8">
        <f t="shared" si="35"/>
        <v>21.349999999999994</v>
      </c>
      <c r="J1120" s="42">
        <f>VLOOKUP(B1120,Invoices!A:I,9,TRUE)</f>
        <v>2020</v>
      </c>
    </row>
    <row r="1121" spans="1:10" x14ac:dyDescent="0.15">
      <c r="A1121" t="s">
        <v>4481</v>
      </c>
      <c r="B1121" t="s">
        <v>323</v>
      </c>
      <c r="C1121" t="s">
        <v>96</v>
      </c>
      <c r="D1121" t="s">
        <v>75</v>
      </c>
      <c r="E1121">
        <v>1</v>
      </c>
      <c r="F1121" s="8">
        <f>VLOOKUP(C1121,Products!$A$2:$E$20,5,TRUE)</f>
        <v>79.95</v>
      </c>
      <c r="G1121" s="8">
        <f t="shared" si="34"/>
        <v>79.95</v>
      </c>
      <c r="H1121" s="8">
        <f>VLOOKUP(C1121,Products!$A$2:$F$20,6,TRUE)</f>
        <v>27.950000000000003</v>
      </c>
      <c r="I1121" s="8">
        <f t="shared" si="35"/>
        <v>27.950000000000003</v>
      </c>
      <c r="J1121" s="42">
        <f>VLOOKUP(B1121,Invoices!A:I,9,TRUE)</f>
        <v>2020</v>
      </c>
    </row>
    <row r="1122" spans="1:10" x14ac:dyDescent="0.15">
      <c r="A1122" t="s">
        <v>4482</v>
      </c>
      <c r="B1122" t="s">
        <v>324</v>
      </c>
      <c r="C1122" t="s">
        <v>92</v>
      </c>
      <c r="D1122" t="s">
        <v>82</v>
      </c>
      <c r="E1122">
        <v>2</v>
      </c>
      <c r="F1122" s="8">
        <f>VLOOKUP(C1122,Products!$A$2:$E$20,5,TRUE)</f>
        <v>19.95</v>
      </c>
      <c r="G1122" s="8">
        <f t="shared" si="34"/>
        <v>39.9</v>
      </c>
      <c r="H1122" s="8">
        <f>VLOOKUP(C1122,Products!$A$2:$F$20,6,TRUE)</f>
        <v>7.4499999999999993</v>
      </c>
      <c r="I1122" s="8">
        <f t="shared" si="35"/>
        <v>14.899999999999999</v>
      </c>
      <c r="J1122" s="42">
        <f>VLOOKUP(B1122,Invoices!A:I,9,TRUE)</f>
        <v>2020</v>
      </c>
    </row>
    <row r="1123" spans="1:10" x14ac:dyDescent="0.15">
      <c r="A1123" t="s">
        <v>4483</v>
      </c>
      <c r="B1123" t="s">
        <v>324</v>
      </c>
      <c r="C1123" t="s">
        <v>103</v>
      </c>
      <c r="D1123" t="s">
        <v>77</v>
      </c>
      <c r="E1123">
        <v>5</v>
      </c>
      <c r="F1123" s="8">
        <f>VLOOKUP(C1123,Products!$A$2:$E$20,5,TRUE)</f>
        <v>8.9499999999999993</v>
      </c>
      <c r="G1123" s="8">
        <f t="shared" si="34"/>
        <v>44.75</v>
      </c>
      <c r="H1123" s="8">
        <f>VLOOKUP(C1123,Products!$A$2:$F$20,6,TRUE)</f>
        <v>3.1999999999999993</v>
      </c>
      <c r="I1123" s="8">
        <f t="shared" si="35"/>
        <v>15.999999999999996</v>
      </c>
      <c r="J1123" s="42">
        <f>VLOOKUP(B1123,Invoices!A:I,9,TRUE)</f>
        <v>2020</v>
      </c>
    </row>
    <row r="1124" spans="1:10" x14ac:dyDescent="0.15">
      <c r="A1124" t="s">
        <v>4484</v>
      </c>
      <c r="B1124" t="s">
        <v>324</v>
      </c>
      <c r="C1124" t="s">
        <v>104</v>
      </c>
      <c r="D1124" t="s">
        <v>71</v>
      </c>
      <c r="E1124">
        <v>5</v>
      </c>
      <c r="F1124" s="8">
        <f>VLOOKUP(C1124,Products!$A$2:$E$20,5,TRUE)</f>
        <v>2.95</v>
      </c>
      <c r="G1124" s="8">
        <f t="shared" si="34"/>
        <v>14.75</v>
      </c>
      <c r="H1124" s="8">
        <f>VLOOKUP(C1124,Products!$A$2:$F$20,6,TRUE)</f>
        <v>1.1500000000000001</v>
      </c>
      <c r="I1124" s="8">
        <f t="shared" si="35"/>
        <v>5.7500000000000009</v>
      </c>
      <c r="J1124" s="42">
        <f>VLOOKUP(B1124,Invoices!A:I,9,TRUE)</f>
        <v>2020</v>
      </c>
    </row>
    <row r="1125" spans="1:10" x14ac:dyDescent="0.15">
      <c r="A1125" t="s">
        <v>4485</v>
      </c>
      <c r="B1125" t="s">
        <v>324</v>
      </c>
      <c r="C1125" t="s">
        <v>100</v>
      </c>
      <c r="D1125" t="s">
        <v>78</v>
      </c>
      <c r="E1125">
        <v>3</v>
      </c>
      <c r="F1125" s="8">
        <f>VLOOKUP(C1125,Products!$A$2:$E$20,5,TRUE)</f>
        <v>49.95</v>
      </c>
      <c r="G1125" s="8">
        <f t="shared" si="34"/>
        <v>149.85000000000002</v>
      </c>
      <c r="H1125" s="8">
        <f>VLOOKUP(C1125,Products!$A$2:$F$20,6,TRUE)</f>
        <v>19.950000000000003</v>
      </c>
      <c r="I1125" s="8">
        <f t="shared" si="35"/>
        <v>59.850000000000009</v>
      </c>
      <c r="J1125" s="42">
        <f>VLOOKUP(B1125,Invoices!A:I,9,TRUE)</f>
        <v>2020</v>
      </c>
    </row>
    <row r="1126" spans="1:10" x14ac:dyDescent="0.15">
      <c r="A1126" t="s">
        <v>4486</v>
      </c>
      <c r="B1126" t="s">
        <v>325</v>
      </c>
      <c r="C1126" t="s">
        <v>90</v>
      </c>
      <c r="D1126" t="s">
        <v>72</v>
      </c>
      <c r="E1126">
        <v>1</v>
      </c>
      <c r="F1126" s="8">
        <f>VLOOKUP(C1126,Products!$A$2:$E$20,5,TRUE)</f>
        <v>8.9499999999999993</v>
      </c>
      <c r="G1126" s="8">
        <f t="shared" si="34"/>
        <v>8.9499999999999993</v>
      </c>
      <c r="H1126" s="8">
        <f>VLOOKUP(C1126,Products!$A$2:$F$20,6,TRUE)</f>
        <v>5.6999999999999993</v>
      </c>
      <c r="I1126" s="8">
        <f t="shared" si="35"/>
        <v>5.6999999999999993</v>
      </c>
      <c r="J1126" s="42">
        <f>VLOOKUP(B1126,Invoices!A:I,9,TRUE)</f>
        <v>2020</v>
      </c>
    </row>
    <row r="1127" spans="1:10" x14ac:dyDescent="0.15">
      <c r="A1127" t="s">
        <v>4487</v>
      </c>
      <c r="B1127" t="s">
        <v>325</v>
      </c>
      <c r="C1127" t="s">
        <v>105</v>
      </c>
      <c r="D1127" t="s">
        <v>81</v>
      </c>
      <c r="E1127">
        <v>3</v>
      </c>
      <c r="F1127" s="8">
        <f>VLOOKUP(C1127,Products!$A$2:$E$20,5,TRUE)</f>
        <v>8.9499999999999993</v>
      </c>
      <c r="G1127" s="8">
        <f t="shared" si="34"/>
        <v>26.849999999999998</v>
      </c>
      <c r="H1127" s="8">
        <f>VLOOKUP(C1127,Products!$A$2:$F$20,6,TRUE)</f>
        <v>3.1999999999999993</v>
      </c>
      <c r="I1127" s="8">
        <f t="shared" si="35"/>
        <v>9.5999999999999979</v>
      </c>
      <c r="J1127" s="42">
        <f>VLOOKUP(B1127,Invoices!A:I,9,TRUE)</f>
        <v>2020</v>
      </c>
    </row>
    <row r="1128" spans="1:10" x14ac:dyDescent="0.15">
      <c r="A1128" t="s">
        <v>4488</v>
      </c>
      <c r="B1128" t="s">
        <v>326</v>
      </c>
      <c r="C1128" t="s">
        <v>90</v>
      </c>
      <c r="D1128" t="s">
        <v>72</v>
      </c>
      <c r="E1128">
        <v>1</v>
      </c>
      <c r="F1128" s="8">
        <f>VLOOKUP(C1128,Products!$A$2:$E$20,5,TRUE)</f>
        <v>8.9499999999999993</v>
      </c>
      <c r="G1128" s="8">
        <f t="shared" si="34"/>
        <v>8.9499999999999993</v>
      </c>
      <c r="H1128" s="8">
        <f>VLOOKUP(C1128,Products!$A$2:$F$20,6,TRUE)</f>
        <v>5.6999999999999993</v>
      </c>
      <c r="I1128" s="8">
        <f t="shared" si="35"/>
        <v>5.6999999999999993</v>
      </c>
      <c r="J1128" s="42">
        <f>VLOOKUP(B1128,Invoices!A:I,9,TRUE)</f>
        <v>2020</v>
      </c>
    </row>
    <row r="1129" spans="1:10" x14ac:dyDescent="0.15">
      <c r="A1129" t="s">
        <v>4489</v>
      </c>
      <c r="B1129" t="s">
        <v>326</v>
      </c>
      <c r="C1129" t="s">
        <v>88</v>
      </c>
      <c r="D1129" t="s">
        <v>85</v>
      </c>
      <c r="E1129">
        <v>10</v>
      </c>
      <c r="F1129" s="8">
        <f>VLOOKUP(C1129,Products!$A$2:$E$20,5,TRUE)</f>
        <v>8.9499999999999993</v>
      </c>
      <c r="G1129" s="8">
        <f t="shared" si="34"/>
        <v>89.5</v>
      </c>
      <c r="H1129" s="8">
        <f>VLOOKUP(C1129,Products!$A$2:$F$20,6,TRUE)</f>
        <v>5.6999999999999993</v>
      </c>
      <c r="I1129" s="8">
        <f t="shared" si="35"/>
        <v>56.999999999999993</v>
      </c>
      <c r="J1129" s="42">
        <f>VLOOKUP(B1129,Invoices!A:I,9,TRUE)</f>
        <v>2020</v>
      </c>
    </row>
    <row r="1130" spans="1:10" x14ac:dyDescent="0.15">
      <c r="A1130" t="s">
        <v>4490</v>
      </c>
      <c r="B1130" t="s">
        <v>327</v>
      </c>
      <c r="C1130" t="s">
        <v>91</v>
      </c>
      <c r="D1130" t="s">
        <v>70</v>
      </c>
      <c r="E1130">
        <v>20</v>
      </c>
      <c r="F1130" s="8">
        <f>VLOOKUP(C1130,Products!$A$2:$E$20,5,TRUE)</f>
        <v>49.95</v>
      </c>
      <c r="G1130" s="8">
        <f t="shared" si="34"/>
        <v>999</v>
      </c>
      <c r="H1130" s="8">
        <f>VLOOKUP(C1130,Products!$A$2:$F$20,6,TRUE)</f>
        <v>21.200000000000003</v>
      </c>
      <c r="I1130" s="8">
        <f t="shared" si="35"/>
        <v>424.00000000000006</v>
      </c>
      <c r="J1130" s="42">
        <f>VLOOKUP(B1130,Invoices!A:I,9,TRUE)</f>
        <v>2020</v>
      </c>
    </row>
    <row r="1131" spans="1:10" x14ac:dyDescent="0.15">
      <c r="A1131" t="s">
        <v>4491</v>
      </c>
      <c r="B1131" t="s">
        <v>327</v>
      </c>
      <c r="C1131" t="s">
        <v>104</v>
      </c>
      <c r="D1131" t="s">
        <v>71</v>
      </c>
      <c r="E1131">
        <v>1</v>
      </c>
      <c r="F1131" s="8">
        <f>VLOOKUP(C1131,Products!$A$2:$E$20,5,TRUE)</f>
        <v>2.95</v>
      </c>
      <c r="G1131" s="8">
        <f t="shared" si="34"/>
        <v>2.95</v>
      </c>
      <c r="H1131" s="8">
        <f>VLOOKUP(C1131,Products!$A$2:$F$20,6,TRUE)</f>
        <v>1.1500000000000001</v>
      </c>
      <c r="I1131" s="8">
        <f t="shared" si="35"/>
        <v>1.1500000000000001</v>
      </c>
      <c r="J1131" s="42">
        <f>VLOOKUP(B1131,Invoices!A:I,9,TRUE)</f>
        <v>2020</v>
      </c>
    </row>
    <row r="1132" spans="1:10" x14ac:dyDescent="0.15">
      <c r="A1132" t="s">
        <v>4492</v>
      </c>
      <c r="B1132" t="s">
        <v>327</v>
      </c>
      <c r="C1132" t="s">
        <v>95</v>
      </c>
      <c r="D1132" t="s">
        <v>73</v>
      </c>
      <c r="E1132">
        <v>1</v>
      </c>
      <c r="F1132" s="8">
        <f>VLOOKUP(C1132,Products!$A$2:$E$20,5,TRUE)</f>
        <v>12.95</v>
      </c>
      <c r="G1132" s="8">
        <f t="shared" si="34"/>
        <v>12.95</v>
      </c>
      <c r="H1132" s="8">
        <f>VLOOKUP(C1132,Products!$A$2:$F$20,6,TRUE)</f>
        <v>4.1999999999999993</v>
      </c>
      <c r="I1132" s="8">
        <f t="shared" si="35"/>
        <v>4.1999999999999993</v>
      </c>
      <c r="J1132" s="42">
        <f>VLOOKUP(B1132,Invoices!A:I,9,TRUE)</f>
        <v>2020</v>
      </c>
    </row>
    <row r="1133" spans="1:10" x14ac:dyDescent="0.15">
      <c r="A1133" t="s">
        <v>4493</v>
      </c>
      <c r="B1133" t="s">
        <v>327</v>
      </c>
      <c r="C1133" t="s">
        <v>96</v>
      </c>
      <c r="D1133" t="s">
        <v>75</v>
      </c>
      <c r="E1133">
        <v>2</v>
      </c>
      <c r="F1133" s="8">
        <f>VLOOKUP(C1133,Products!$A$2:$E$20,5,TRUE)</f>
        <v>79.95</v>
      </c>
      <c r="G1133" s="8">
        <f t="shared" si="34"/>
        <v>159.9</v>
      </c>
      <c r="H1133" s="8">
        <f>VLOOKUP(C1133,Products!$A$2:$F$20,6,TRUE)</f>
        <v>27.950000000000003</v>
      </c>
      <c r="I1133" s="8">
        <f t="shared" si="35"/>
        <v>55.900000000000006</v>
      </c>
      <c r="J1133" s="42">
        <f>VLOOKUP(B1133,Invoices!A:I,9,TRUE)</f>
        <v>2020</v>
      </c>
    </row>
    <row r="1134" spans="1:10" x14ac:dyDescent="0.15">
      <c r="A1134" t="s">
        <v>4494</v>
      </c>
      <c r="B1134" t="s">
        <v>327</v>
      </c>
      <c r="C1134" t="s">
        <v>94</v>
      </c>
      <c r="D1134" t="s">
        <v>86</v>
      </c>
      <c r="E1134">
        <v>2</v>
      </c>
      <c r="F1134" s="8">
        <f>VLOOKUP(C1134,Products!$A$2:$E$20,5,TRUE)</f>
        <v>3.5</v>
      </c>
      <c r="G1134" s="8">
        <f t="shared" si="34"/>
        <v>7</v>
      </c>
      <c r="H1134" s="8">
        <f>VLOOKUP(C1134,Products!$A$2:$F$20,6,TRUE)</f>
        <v>0.54999999999999982</v>
      </c>
      <c r="I1134" s="8">
        <f t="shared" si="35"/>
        <v>1.0999999999999996</v>
      </c>
      <c r="J1134" s="42">
        <f>VLOOKUP(B1134,Invoices!A:I,9,TRUE)</f>
        <v>2020</v>
      </c>
    </row>
    <row r="1135" spans="1:10" x14ac:dyDescent="0.15">
      <c r="A1135" t="s">
        <v>4495</v>
      </c>
      <c r="B1135" t="s">
        <v>328</v>
      </c>
      <c r="C1135" t="s">
        <v>89</v>
      </c>
      <c r="D1135" t="s">
        <v>80</v>
      </c>
      <c r="E1135">
        <v>9</v>
      </c>
      <c r="F1135" s="8">
        <f>VLOOKUP(C1135,Products!$A$2:$E$20,5,TRUE)</f>
        <v>15.95</v>
      </c>
      <c r="G1135" s="8">
        <f t="shared" si="34"/>
        <v>143.54999999999998</v>
      </c>
      <c r="H1135" s="8">
        <f>VLOOKUP(C1135,Products!$A$2:$F$20,6,TRUE)</f>
        <v>6</v>
      </c>
      <c r="I1135" s="8">
        <f t="shared" si="35"/>
        <v>54</v>
      </c>
      <c r="J1135" s="42">
        <f>VLOOKUP(B1135,Invoices!A:I,9,TRUE)</f>
        <v>2020</v>
      </c>
    </row>
    <row r="1136" spans="1:10" x14ac:dyDescent="0.15">
      <c r="A1136" t="s">
        <v>4496</v>
      </c>
      <c r="B1136" t="s">
        <v>328</v>
      </c>
      <c r="C1136" t="s">
        <v>87</v>
      </c>
      <c r="D1136" t="s">
        <v>68</v>
      </c>
      <c r="E1136">
        <v>6</v>
      </c>
      <c r="F1136" s="8">
        <f>VLOOKUP(C1136,Products!$A$2:$E$20,5,TRUE)</f>
        <v>19.95</v>
      </c>
      <c r="G1136" s="8">
        <f t="shared" si="34"/>
        <v>119.69999999999999</v>
      </c>
      <c r="H1136" s="8">
        <f>VLOOKUP(C1136,Products!$A$2:$F$20,6,TRUE)</f>
        <v>7.4499999999999993</v>
      </c>
      <c r="I1136" s="8">
        <f t="shared" si="35"/>
        <v>44.699999999999996</v>
      </c>
      <c r="J1136" s="42">
        <f>VLOOKUP(B1136,Invoices!A:I,9,TRUE)</f>
        <v>2020</v>
      </c>
    </row>
    <row r="1137" spans="1:10" x14ac:dyDescent="0.15">
      <c r="A1137" t="s">
        <v>4497</v>
      </c>
      <c r="B1137" t="s">
        <v>329</v>
      </c>
      <c r="C1137" t="s">
        <v>96</v>
      </c>
      <c r="D1137" t="s">
        <v>75</v>
      </c>
      <c r="E1137">
        <v>1</v>
      </c>
      <c r="F1137" s="8">
        <f>VLOOKUP(C1137,Products!$A$2:$E$20,5,TRUE)</f>
        <v>79.95</v>
      </c>
      <c r="G1137" s="8">
        <f t="shared" si="34"/>
        <v>79.95</v>
      </c>
      <c r="H1137" s="8">
        <f>VLOOKUP(C1137,Products!$A$2:$F$20,6,TRUE)</f>
        <v>27.950000000000003</v>
      </c>
      <c r="I1137" s="8">
        <f t="shared" si="35"/>
        <v>27.950000000000003</v>
      </c>
      <c r="J1137" s="42">
        <f>VLOOKUP(B1137,Invoices!A:I,9,TRUE)</f>
        <v>2020</v>
      </c>
    </row>
    <row r="1138" spans="1:10" x14ac:dyDescent="0.15">
      <c r="A1138" t="s">
        <v>4498</v>
      </c>
      <c r="B1138" t="s">
        <v>329</v>
      </c>
      <c r="C1138" t="s">
        <v>87</v>
      </c>
      <c r="D1138" t="s">
        <v>68</v>
      </c>
      <c r="E1138">
        <v>1</v>
      </c>
      <c r="F1138" s="8">
        <f>VLOOKUP(C1138,Products!$A$2:$E$20,5,TRUE)</f>
        <v>19.95</v>
      </c>
      <c r="G1138" s="8">
        <f t="shared" si="34"/>
        <v>19.95</v>
      </c>
      <c r="H1138" s="8">
        <f>VLOOKUP(C1138,Products!$A$2:$F$20,6,TRUE)</f>
        <v>7.4499999999999993</v>
      </c>
      <c r="I1138" s="8">
        <f t="shared" si="35"/>
        <v>7.4499999999999993</v>
      </c>
      <c r="J1138" s="42">
        <f>VLOOKUP(B1138,Invoices!A:I,9,TRUE)</f>
        <v>2020</v>
      </c>
    </row>
    <row r="1139" spans="1:10" x14ac:dyDescent="0.15">
      <c r="A1139" t="s">
        <v>4499</v>
      </c>
      <c r="B1139" t="s">
        <v>329</v>
      </c>
      <c r="C1139" t="s">
        <v>104</v>
      </c>
      <c r="D1139" t="s">
        <v>71</v>
      </c>
      <c r="E1139">
        <v>2</v>
      </c>
      <c r="F1139" s="8">
        <f>VLOOKUP(C1139,Products!$A$2:$E$20,5,TRUE)</f>
        <v>2.95</v>
      </c>
      <c r="G1139" s="8">
        <f t="shared" si="34"/>
        <v>5.9</v>
      </c>
      <c r="H1139" s="8">
        <f>VLOOKUP(C1139,Products!$A$2:$F$20,6,TRUE)</f>
        <v>1.1500000000000001</v>
      </c>
      <c r="I1139" s="8">
        <f t="shared" si="35"/>
        <v>2.3000000000000003</v>
      </c>
      <c r="J1139" s="42">
        <f>VLOOKUP(B1139,Invoices!A:I,9,TRUE)</f>
        <v>2020</v>
      </c>
    </row>
    <row r="1140" spans="1:10" x14ac:dyDescent="0.15">
      <c r="A1140" t="s">
        <v>4500</v>
      </c>
      <c r="B1140" t="s">
        <v>329</v>
      </c>
      <c r="C1140" t="s">
        <v>88</v>
      </c>
      <c r="D1140" t="s">
        <v>85</v>
      </c>
      <c r="E1140">
        <v>5</v>
      </c>
      <c r="F1140" s="8">
        <f>VLOOKUP(C1140,Products!$A$2:$E$20,5,TRUE)</f>
        <v>8.9499999999999993</v>
      </c>
      <c r="G1140" s="8">
        <f t="shared" si="34"/>
        <v>44.75</v>
      </c>
      <c r="H1140" s="8">
        <f>VLOOKUP(C1140,Products!$A$2:$F$20,6,TRUE)</f>
        <v>5.6999999999999993</v>
      </c>
      <c r="I1140" s="8">
        <f t="shared" si="35"/>
        <v>28.499999999999996</v>
      </c>
      <c r="J1140" s="42">
        <f>VLOOKUP(B1140,Invoices!A:I,9,TRUE)</f>
        <v>2020</v>
      </c>
    </row>
    <row r="1141" spans="1:10" x14ac:dyDescent="0.15">
      <c r="A1141" t="s">
        <v>4501</v>
      </c>
      <c r="B1141" t="s">
        <v>329</v>
      </c>
      <c r="C1141" t="s">
        <v>90</v>
      </c>
      <c r="D1141" t="s">
        <v>72</v>
      </c>
      <c r="E1141">
        <v>2</v>
      </c>
      <c r="F1141" s="8">
        <f>VLOOKUP(C1141,Products!$A$2:$E$20,5,TRUE)</f>
        <v>8.9499999999999993</v>
      </c>
      <c r="G1141" s="8">
        <f t="shared" si="34"/>
        <v>17.899999999999999</v>
      </c>
      <c r="H1141" s="8">
        <f>VLOOKUP(C1141,Products!$A$2:$F$20,6,TRUE)</f>
        <v>5.6999999999999993</v>
      </c>
      <c r="I1141" s="8">
        <f t="shared" si="35"/>
        <v>11.399999999999999</v>
      </c>
      <c r="J1141" s="42">
        <f>VLOOKUP(B1141,Invoices!A:I,9,TRUE)</f>
        <v>2020</v>
      </c>
    </row>
    <row r="1142" spans="1:10" x14ac:dyDescent="0.15">
      <c r="A1142" t="s">
        <v>4502</v>
      </c>
      <c r="B1142" t="s">
        <v>329</v>
      </c>
      <c r="C1142" t="s">
        <v>100</v>
      </c>
      <c r="D1142" t="s">
        <v>78</v>
      </c>
      <c r="E1142">
        <v>1</v>
      </c>
      <c r="F1142" s="8">
        <f>VLOOKUP(C1142,Products!$A$2:$E$20,5,TRUE)</f>
        <v>49.95</v>
      </c>
      <c r="G1142" s="8">
        <f t="shared" si="34"/>
        <v>49.95</v>
      </c>
      <c r="H1142" s="8">
        <f>VLOOKUP(C1142,Products!$A$2:$F$20,6,TRUE)</f>
        <v>19.950000000000003</v>
      </c>
      <c r="I1142" s="8">
        <f t="shared" si="35"/>
        <v>19.950000000000003</v>
      </c>
      <c r="J1142" s="42">
        <f>VLOOKUP(B1142,Invoices!A:I,9,TRUE)</f>
        <v>2020</v>
      </c>
    </row>
    <row r="1143" spans="1:10" x14ac:dyDescent="0.15">
      <c r="A1143" t="s">
        <v>4503</v>
      </c>
      <c r="B1143" t="s">
        <v>329</v>
      </c>
      <c r="C1143" t="s">
        <v>98</v>
      </c>
      <c r="D1143" t="s">
        <v>79</v>
      </c>
      <c r="E1143">
        <v>3</v>
      </c>
      <c r="F1143" s="8">
        <f>VLOOKUP(C1143,Products!$A$2:$E$20,5,TRUE)</f>
        <v>14.95</v>
      </c>
      <c r="G1143" s="8">
        <f t="shared" si="34"/>
        <v>44.849999999999994</v>
      </c>
      <c r="H1143" s="8">
        <f>VLOOKUP(C1143,Products!$A$2:$F$20,6,TRUE)</f>
        <v>3.0499999999999989</v>
      </c>
      <c r="I1143" s="8">
        <f t="shared" si="35"/>
        <v>9.1499999999999968</v>
      </c>
      <c r="J1143" s="42">
        <f>VLOOKUP(B1143,Invoices!A:I,9,TRUE)</f>
        <v>2020</v>
      </c>
    </row>
    <row r="1144" spans="1:10" x14ac:dyDescent="0.15">
      <c r="A1144" t="s">
        <v>4504</v>
      </c>
      <c r="B1144" t="s">
        <v>329</v>
      </c>
      <c r="C1144" t="s">
        <v>92</v>
      </c>
      <c r="D1144" t="s">
        <v>82</v>
      </c>
      <c r="E1144">
        <v>15</v>
      </c>
      <c r="F1144" s="8">
        <f>VLOOKUP(C1144,Products!$A$2:$E$20,5,TRUE)</f>
        <v>19.95</v>
      </c>
      <c r="G1144" s="8">
        <f t="shared" si="34"/>
        <v>299.25</v>
      </c>
      <c r="H1144" s="8">
        <f>VLOOKUP(C1144,Products!$A$2:$F$20,6,TRUE)</f>
        <v>7.4499999999999993</v>
      </c>
      <c r="I1144" s="8">
        <f t="shared" si="35"/>
        <v>111.74999999999999</v>
      </c>
      <c r="J1144" s="42">
        <f>VLOOKUP(B1144,Invoices!A:I,9,TRUE)</f>
        <v>2020</v>
      </c>
    </row>
    <row r="1145" spans="1:10" x14ac:dyDescent="0.15">
      <c r="A1145" t="s">
        <v>4505</v>
      </c>
      <c r="B1145" t="s">
        <v>329</v>
      </c>
      <c r="C1145" t="s">
        <v>102</v>
      </c>
      <c r="D1145" t="s">
        <v>83</v>
      </c>
      <c r="E1145">
        <v>1</v>
      </c>
      <c r="F1145" s="8">
        <f>VLOOKUP(C1145,Products!$A$2:$E$20,5,TRUE)</f>
        <v>29.95</v>
      </c>
      <c r="G1145" s="8">
        <f t="shared" si="34"/>
        <v>29.95</v>
      </c>
      <c r="H1145" s="8">
        <f>VLOOKUP(C1145,Products!$A$2:$F$20,6,TRUE)</f>
        <v>15</v>
      </c>
      <c r="I1145" s="8">
        <f t="shared" si="35"/>
        <v>15</v>
      </c>
      <c r="J1145" s="42">
        <f>VLOOKUP(B1145,Invoices!A:I,9,TRUE)</f>
        <v>2020</v>
      </c>
    </row>
    <row r="1146" spans="1:10" x14ac:dyDescent="0.15">
      <c r="A1146" t="s">
        <v>4506</v>
      </c>
      <c r="B1146" t="s">
        <v>329</v>
      </c>
      <c r="C1146" t="s">
        <v>101</v>
      </c>
      <c r="D1146" t="s">
        <v>69</v>
      </c>
      <c r="E1146">
        <v>1</v>
      </c>
      <c r="F1146" s="8">
        <f>VLOOKUP(C1146,Products!$A$2:$E$20,5,TRUE)</f>
        <v>129.94999999999999</v>
      </c>
      <c r="G1146" s="8">
        <f t="shared" si="34"/>
        <v>129.94999999999999</v>
      </c>
      <c r="H1146" s="8">
        <f>VLOOKUP(C1146,Products!$A$2:$F$20,6,TRUE)</f>
        <v>40.449999999999989</v>
      </c>
      <c r="I1146" s="8">
        <f t="shared" si="35"/>
        <v>40.449999999999989</v>
      </c>
      <c r="J1146" s="42">
        <f>VLOOKUP(B1146,Invoices!A:I,9,TRUE)</f>
        <v>2020</v>
      </c>
    </row>
    <row r="1147" spans="1:10" x14ac:dyDescent="0.15">
      <c r="A1147" t="s">
        <v>4507</v>
      </c>
      <c r="B1147" t="s">
        <v>329</v>
      </c>
      <c r="C1147" t="s">
        <v>94</v>
      </c>
      <c r="D1147" t="s">
        <v>86</v>
      </c>
      <c r="E1147">
        <v>100</v>
      </c>
      <c r="F1147" s="8">
        <f>VLOOKUP(C1147,Products!$A$2:$E$20,5,TRUE)</f>
        <v>3.5</v>
      </c>
      <c r="G1147" s="8">
        <f t="shared" si="34"/>
        <v>350</v>
      </c>
      <c r="H1147" s="8">
        <f>VLOOKUP(C1147,Products!$A$2:$F$20,6,TRUE)</f>
        <v>0.54999999999999982</v>
      </c>
      <c r="I1147" s="8">
        <f t="shared" si="35"/>
        <v>54.999999999999986</v>
      </c>
      <c r="J1147" s="42">
        <f>VLOOKUP(B1147,Invoices!A:I,9,TRUE)</f>
        <v>2020</v>
      </c>
    </row>
    <row r="1148" spans="1:10" x14ac:dyDescent="0.15">
      <c r="A1148" t="s">
        <v>4508</v>
      </c>
      <c r="B1148" t="s">
        <v>329</v>
      </c>
      <c r="C1148" t="s">
        <v>103</v>
      </c>
      <c r="D1148" t="s">
        <v>77</v>
      </c>
      <c r="E1148">
        <v>50</v>
      </c>
      <c r="F1148" s="8">
        <f>VLOOKUP(C1148,Products!$A$2:$E$20,5,TRUE)</f>
        <v>8.9499999999999993</v>
      </c>
      <c r="G1148" s="8">
        <f t="shared" si="34"/>
        <v>447.49999999999994</v>
      </c>
      <c r="H1148" s="8">
        <f>VLOOKUP(C1148,Products!$A$2:$F$20,6,TRUE)</f>
        <v>3.1999999999999993</v>
      </c>
      <c r="I1148" s="8">
        <f t="shared" si="35"/>
        <v>159.99999999999997</v>
      </c>
      <c r="J1148" s="42">
        <f>VLOOKUP(B1148,Invoices!A:I,9,TRUE)</f>
        <v>2020</v>
      </c>
    </row>
    <row r="1149" spans="1:10" x14ac:dyDescent="0.15">
      <c r="A1149" t="s">
        <v>4509</v>
      </c>
      <c r="B1149" t="s">
        <v>329</v>
      </c>
      <c r="C1149" t="s">
        <v>91</v>
      </c>
      <c r="D1149" t="s">
        <v>70</v>
      </c>
      <c r="E1149">
        <v>6</v>
      </c>
      <c r="F1149" s="8">
        <f>VLOOKUP(C1149,Products!$A$2:$E$20,5,TRUE)</f>
        <v>49.95</v>
      </c>
      <c r="G1149" s="8">
        <f t="shared" si="34"/>
        <v>299.70000000000005</v>
      </c>
      <c r="H1149" s="8">
        <f>VLOOKUP(C1149,Products!$A$2:$F$20,6,TRUE)</f>
        <v>21.200000000000003</v>
      </c>
      <c r="I1149" s="8">
        <f t="shared" si="35"/>
        <v>127.20000000000002</v>
      </c>
      <c r="J1149" s="42">
        <f>VLOOKUP(B1149,Invoices!A:I,9,TRUE)</f>
        <v>2020</v>
      </c>
    </row>
    <row r="1150" spans="1:10" x14ac:dyDescent="0.15">
      <c r="A1150" t="s">
        <v>4510</v>
      </c>
      <c r="B1150" t="s">
        <v>329</v>
      </c>
      <c r="C1150" t="s">
        <v>105</v>
      </c>
      <c r="D1150" t="s">
        <v>81</v>
      </c>
      <c r="E1150">
        <v>2</v>
      </c>
      <c r="F1150" s="8">
        <f>VLOOKUP(C1150,Products!$A$2:$E$20,5,TRUE)</f>
        <v>8.9499999999999993</v>
      </c>
      <c r="G1150" s="8">
        <f t="shared" si="34"/>
        <v>17.899999999999999</v>
      </c>
      <c r="H1150" s="8">
        <f>VLOOKUP(C1150,Products!$A$2:$F$20,6,TRUE)</f>
        <v>3.1999999999999993</v>
      </c>
      <c r="I1150" s="8">
        <f t="shared" si="35"/>
        <v>6.3999999999999986</v>
      </c>
      <c r="J1150" s="42">
        <f>VLOOKUP(B1150,Invoices!A:I,9,TRUE)</f>
        <v>2020</v>
      </c>
    </row>
    <row r="1151" spans="1:10" x14ac:dyDescent="0.15">
      <c r="A1151" t="s">
        <v>4511</v>
      </c>
      <c r="B1151" t="s">
        <v>329</v>
      </c>
      <c r="C1151" t="s">
        <v>93</v>
      </c>
      <c r="D1151" t="s">
        <v>76</v>
      </c>
      <c r="E1151">
        <v>10</v>
      </c>
      <c r="F1151" s="8">
        <f>VLOOKUP(C1151,Products!$A$2:$E$20,5,TRUE)</f>
        <v>9.9499999999999993</v>
      </c>
      <c r="G1151" s="8">
        <f t="shared" si="34"/>
        <v>99.5</v>
      </c>
      <c r="H1151" s="8">
        <f>VLOOKUP(C1151,Products!$A$2:$F$20,6,TRUE)</f>
        <v>1.9499999999999993</v>
      </c>
      <c r="I1151" s="8">
        <f t="shared" si="35"/>
        <v>19.499999999999993</v>
      </c>
      <c r="J1151" s="42">
        <f>VLOOKUP(B1151,Invoices!A:I,9,TRUE)</f>
        <v>2020</v>
      </c>
    </row>
    <row r="1152" spans="1:10" x14ac:dyDescent="0.15">
      <c r="A1152" t="s">
        <v>4512</v>
      </c>
      <c r="B1152" t="s">
        <v>329</v>
      </c>
      <c r="C1152" t="s">
        <v>99</v>
      </c>
      <c r="D1152" t="s">
        <v>84</v>
      </c>
      <c r="E1152">
        <v>1</v>
      </c>
      <c r="F1152" s="8">
        <f>VLOOKUP(C1152,Products!$A$2:$E$20,5,TRUE)</f>
        <v>3.5</v>
      </c>
      <c r="G1152" s="8">
        <f t="shared" si="34"/>
        <v>3.5</v>
      </c>
      <c r="H1152" s="8">
        <f>VLOOKUP(C1152,Products!$A$2:$F$20,6,TRUE)</f>
        <v>0.54999999999999982</v>
      </c>
      <c r="I1152" s="8">
        <f t="shared" si="35"/>
        <v>0.54999999999999982</v>
      </c>
      <c r="J1152" s="42">
        <f>VLOOKUP(B1152,Invoices!A:I,9,TRUE)</f>
        <v>2020</v>
      </c>
    </row>
    <row r="1153" spans="1:10" x14ac:dyDescent="0.15">
      <c r="A1153" t="s">
        <v>4513</v>
      </c>
      <c r="B1153" t="s">
        <v>329</v>
      </c>
      <c r="C1153" t="s">
        <v>97</v>
      </c>
      <c r="D1153" t="s">
        <v>74</v>
      </c>
      <c r="E1153">
        <v>5</v>
      </c>
      <c r="F1153" s="8">
        <f>VLOOKUP(C1153,Products!$A$2:$E$20,5,TRUE)</f>
        <v>1.5</v>
      </c>
      <c r="G1153" s="8">
        <f t="shared" si="34"/>
        <v>7.5</v>
      </c>
      <c r="H1153" s="8">
        <f>VLOOKUP(C1153,Products!$A$2:$F$20,6,TRUE)</f>
        <v>0.5</v>
      </c>
      <c r="I1153" s="8">
        <f t="shared" si="35"/>
        <v>2.5</v>
      </c>
      <c r="J1153" s="42">
        <f>VLOOKUP(B1153,Invoices!A:I,9,TRUE)</f>
        <v>2020</v>
      </c>
    </row>
    <row r="1154" spans="1:10" x14ac:dyDescent="0.15">
      <c r="A1154" t="s">
        <v>4514</v>
      </c>
      <c r="B1154" t="s">
        <v>330</v>
      </c>
      <c r="C1154" t="s">
        <v>105</v>
      </c>
      <c r="D1154" t="s">
        <v>81</v>
      </c>
      <c r="E1154">
        <v>12</v>
      </c>
      <c r="F1154" s="8">
        <f>VLOOKUP(C1154,Products!$A$2:$E$20,5,TRUE)</f>
        <v>8.9499999999999993</v>
      </c>
      <c r="G1154" s="8">
        <f t="shared" si="34"/>
        <v>107.39999999999999</v>
      </c>
      <c r="H1154" s="8">
        <f>VLOOKUP(C1154,Products!$A$2:$F$20,6,TRUE)</f>
        <v>3.1999999999999993</v>
      </c>
      <c r="I1154" s="8">
        <f t="shared" si="35"/>
        <v>38.399999999999991</v>
      </c>
      <c r="J1154" s="42">
        <f>VLOOKUP(B1154,Invoices!A:I,9,TRUE)</f>
        <v>2020</v>
      </c>
    </row>
    <row r="1155" spans="1:10" x14ac:dyDescent="0.15">
      <c r="A1155" t="s">
        <v>4515</v>
      </c>
      <c r="B1155" t="s">
        <v>330</v>
      </c>
      <c r="C1155" t="s">
        <v>90</v>
      </c>
      <c r="D1155" t="s">
        <v>72</v>
      </c>
      <c r="E1155">
        <v>1</v>
      </c>
      <c r="F1155" s="8">
        <f>VLOOKUP(C1155,Products!$A$2:$E$20,5,TRUE)</f>
        <v>8.9499999999999993</v>
      </c>
      <c r="G1155" s="8">
        <f t="shared" ref="G1155:G1218" si="36">F1155*E1155</f>
        <v>8.9499999999999993</v>
      </c>
      <c r="H1155" s="8">
        <f>VLOOKUP(C1155,Products!$A$2:$F$20,6,TRUE)</f>
        <v>5.6999999999999993</v>
      </c>
      <c r="I1155" s="8">
        <f t="shared" ref="I1155:I1218" si="37">H1155*E1155</f>
        <v>5.6999999999999993</v>
      </c>
      <c r="J1155" s="42">
        <f>VLOOKUP(B1155,Invoices!A:I,9,TRUE)</f>
        <v>2020</v>
      </c>
    </row>
    <row r="1156" spans="1:10" x14ac:dyDescent="0.15">
      <c r="A1156" t="s">
        <v>4516</v>
      </c>
      <c r="B1156" t="s">
        <v>331</v>
      </c>
      <c r="C1156" t="s">
        <v>104</v>
      </c>
      <c r="D1156" t="s">
        <v>71</v>
      </c>
      <c r="E1156">
        <v>30</v>
      </c>
      <c r="F1156" s="8">
        <f>VLOOKUP(C1156,Products!$A$2:$E$20,5,TRUE)</f>
        <v>2.95</v>
      </c>
      <c r="G1156" s="8">
        <f t="shared" si="36"/>
        <v>88.5</v>
      </c>
      <c r="H1156" s="8">
        <f>VLOOKUP(C1156,Products!$A$2:$F$20,6,TRUE)</f>
        <v>1.1500000000000001</v>
      </c>
      <c r="I1156" s="8">
        <f t="shared" si="37"/>
        <v>34.500000000000007</v>
      </c>
      <c r="J1156" s="42">
        <f>VLOOKUP(B1156,Invoices!A:I,9,TRUE)</f>
        <v>2020</v>
      </c>
    </row>
    <row r="1157" spans="1:10" x14ac:dyDescent="0.15">
      <c r="A1157" t="s">
        <v>4517</v>
      </c>
      <c r="B1157" t="s">
        <v>331</v>
      </c>
      <c r="C1157" t="s">
        <v>101</v>
      </c>
      <c r="D1157" t="s">
        <v>69</v>
      </c>
      <c r="E1157">
        <v>6</v>
      </c>
      <c r="F1157" s="8">
        <f>VLOOKUP(C1157,Products!$A$2:$E$20,5,TRUE)</f>
        <v>129.94999999999999</v>
      </c>
      <c r="G1157" s="8">
        <f t="shared" si="36"/>
        <v>779.69999999999993</v>
      </c>
      <c r="H1157" s="8">
        <f>VLOOKUP(C1157,Products!$A$2:$F$20,6,TRUE)</f>
        <v>40.449999999999989</v>
      </c>
      <c r="I1157" s="8">
        <f t="shared" si="37"/>
        <v>242.69999999999993</v>
      </c>
      <c r="J1157" s="42">
        <f>VLOOKUP(B1157,Invoices!A:I,9,TRUE)</f>
        <v>2020</v>
      </c>
    </row>
    <row r="1158" spans="1:10" x14ac:dyDescent="0.15">
      <c r="A1158" t="s">
        <v>4518</v>
      </c>
      <c r="B1158" t="s">
        <v>331</v>
      </c>
      <c r="C1158" t="s">
        <v>103</v>
      </c>
      <c r="D1158" t="s">
        <v>77</v>
      </c>
      <c r="E1158">
        <v>3</v>
      </c>
      <c r="F1158" s="8">
        <f>VLOOKUP(C1158,Products!$A$2:$E$20,5,TRUE)</f>
        <v>8.9499999999999993</v>
      </c>
      <c r="G1158" s="8">
        <f t="shared" si="36"/>
        <v>26.849999999999998</v>
      </c>
      <c r="H1158" s="8">
        <f>VLOOKUP(C1158,Products!$A$2:$F$20,6,TRUE)</f>
        <v>3.1999999999999993</v>
      </c>
      <c r="I1158" s="8">
        <f t="shared" si="37"/>
        <v>9.5999999999999979</v>
      </c>
      <c r="J1158" s="42">
        <f>VLOOKUP(B1158,Invoices!A:I,9,TRUE)</f>
        <v>2020</v>
      </c>
    </row>
    <row r="1159" spans="1:10" x14ac:dyDescent="0.15">
      <c r="A1159" t="s">
        <v>4519</v>
      </c>
      <c r="B1159" t="s">
        <v>331</v>
      </c>
      <c r="C1159" t="s">
        <v>91</v>
      </c>
      <c r="D1159" t="s">
        <v>70</v>
      </c>
      <c r="E1159">
        <v>2</v>
      </c>
      <c r="F1159" s="8">
        <f>VLOOKUP(C1159,Products!$A$2:$E$20,5,TRUE)</f>
        <v>49.95</v>
      </c>
      <c r="G1159" s="8">
        <f t="shared" si="36"/>
        <v>99.9</v>
      </c>
      <c r="H1159" s="8">
        <f>VLOOKUP(C1159,Products!$A$2:$F$20,6,TRUE)</f>
        <v>21.200000000000003</v>
      </c>
      <c r="I1159" s="8">
        <f t="shared" si="37"/>
        <v>42.400000000000006</v>
      </c>
      <c r="J1159" s="42">
        <f>VLOOKUP(B1159,Invoices!A:I,9,TRUE)</f>
        <v>2020</v>
      </c>
    </row>
    <row r="1160" spans="1:10" x14ac:dyDescent="0.15">
      <c r="A1160" t="s">
        <v>4520</v>
      </c>
      <c r="B1160" t="s">
        <v>332</v>
      </c>
      <c r="C1160" t="s">
        <v>87</v>
      </c>
      <c r="D1160" t="s">
        <v>68</v>
      </c>
      <c r="E1160">
        <v>1</v>
      </c>
      <c r="F1160" s="8">
        <f>VLOOKUP(C1160,Products!$A$2:$E$20,5,TRUE)</f>
        <v>19.95</v>
      </c>
      <c r="G1160" s="8">
        <f t="shared" si="36"/>
        <v>19.95</v>
      </c>
      <c r="H1160" s="8">
        <f>VLOOKUP(C1160,Products!$A$2:$F$20,6,TRUE)</f>
        <v>7.4499999999999993</v>
      </c>
      <c r="I1160" s="8">
        <f t="shared" si="37"/>
        <v>7.4499999999999993</v>
      </c>
      <c r="J1160" s="42">
        <f>VLOOKUP(B1160,Invoices!A:I,9,TRUE)</f>
        <v>2020</v>
      </c>
    </row>
    <row r="1161" spans="1:10" x14ac:dyDescent="0.15">
      <c r="A1161" t="s">
        <v>4521</v>
      </c>
      <c r="B1161" t="s">
        <v>332</v>
      </c>
      <c r="C1161" t="s">
        <v>103</v>
      </c>
      <c r="D1161" t="s">
        <v>77</v>
      </c>
      <c r="E1161">
        <v>2</v>
      </c>
      <c r="F1161" s="8">
        <f>VLOOKUP(C1161,Products!$A$2:$E$20,5,TRUE)</f>
        <v>8.9499999999999993</v>
      </c>
      <c r="G1161" s="8">
        <f t="shared" si="36"/>
        <v>17.899999999999999</v>
      </c>
      <c r="H1161" s="8">
        <f>VLOOKUP(C1161,Products!$A$2:$F$20,6,TRUE)</f>
        <v>3.1999999999999993</v>
      </c>
      <c r="I1161" s="8">
        <f t="shared" si="37"/>
        <v>6.3999999999999986</v>
      </c>
      <c r="J1161" s="42">
        <f>VLOOKUP(B1161,Invoices!A:I,9,TRUE)</f>
        <v>2020</v>
      </c>
    </row>
    <row r="1162" spans="1:10" x14ac:dyDescent="0.15">
      <c r="A1162" t="s">
        <v>4522</v>
      </c>
      <c r="B1162" t="s">
        <v>332</v>
      </c>
      <c r="C1162" t="s">
        <v>105</v>
      </c>
      <c r="D1162" t="s">
        <v>81</v>
      </c>
      <c r="E1162">
        <v>1</v>
      </c>
      <c r="F1162" s="8">
        <f>VLOOKUP(C1162,Products!$A$2:$E$20,5,TRUE)</f>
        <v>8.9499999999999993</v>
      </c>
      <c r="G1162" s="8">
        <f t="shared" si="36"/>
        <v>8.9499999999999993</v>
      </c>
      <c r="H1162" s="8">
        <f>VLOOKUP(C1162,Products!$A$2:$F$20,6,TRUE)</f>
        <v>3.1999999999999993</v>
      </c>
      <c r="I1162" s="8">
        <f t="shared" si="37"/>
        <v>3.1999999999999993</v>
      </c>
      <c r="J1162" s="42">
        <f>VLOOKUP(B1162,Invoices!A:I,9,TRUE)</f>
        <v>2020</v>
      </c>
    </row>
    <row r="1163" spans="1:10" x14ac:dyDescent="0.15">
      <c r="A1163" t="s">
        <v>4523</v>
      </c>
      <c r="B1163" t="s">
        <v>332</v>
      </c>
      <c r="C1163" t="s">
        <v>92</v>
      </c>
      <c r="D1163" t="s">
        <v>82</v>
      </c>
      <c r="E1163">
        <v>6</v>
      </c>
      <c r="F1163" s="8">
        <f>VLOOKUP(C1163,Products!$A$2:$E$20,5,TRUE)</f>
        <v>19.95</v>
      </c>
      <c r="G1163" s="8">
        <f t="shared" si="36"/>
        <v>119.69999999999999</v>
      </c>
      <c r="H1163" s="8">
        <f>VLOOKUP(C1163,Products!$A$2:$F$20,6,TRUE)</f>
        <v>7.4499999999999993</v>
      </c>
      <c r="I1163" s="8">
        <f t="shared" si="37"/>
        <v>44.699999999999996</v>
      </c>
      <c r="J1163" s="42">
        <f>VLOOKUP(B1163,Invoices!A:I,9,TRUE)</f>
        <v>2020</v>
      </c>
    </row>
    <row r="1164" spans="1:10" x14ac:dyDescent="0.15">
      <c r="A1164" t="s">
        <v>4524</v>
      </c>
      <c r="B1164" t="s">
        <v>332</v>
      </c>
      <c r="C1164" t="s">
        <v>93</v>
      </c>
      <c r="D1164" t="s">
        <v>76</v>
      </c>
      <c r="E1164">
        <v>1</v>
      </c>
      <c r="F1164" s="8">
        <f>VLOOKUP(C1164,Products!$A$2:$E$20,5,TRUE)</f>
        <v>9.9499999999999993</v>
      </c>
      <c r="G1164" s="8">
        <f t="shared" si="36"/>
        <v>9.9499999999999993</v>
      </c>
      <c r="H1164" s="8">
        <f>VLOOKUP(C1164,Products!$A$2:$F$20,6,TRUE)</f>
        <v>1.9499999999999993</v>
      </c>
      <c r="I1164" s="8">
        <f t="shared" si="37"/>
        <v>1.9499999999999993</v>
      </c>
      <c r="J1164" s="42">
        <f>VLOOKUP(B1164,Invoices!A:I,9,TRUE)</f>
        <v>2020</v>
      </c>
    </row>
    <row r="1165" spans="1:10" x14ac:dyDescent="0.15">
      <c r="A1165" t="s">
        <v>4525</v>
      </c>
      <c r="B1165" t="s">
        <v>332</v>
      </c>
      <c r="C1165" t="s">
        <v>91</v>
      </c>
      <c r="D1165" t="s">
        <v>70</v>
      </c>
      <c r="E1165">
        <v>1</v>
      </c>
      <c r="F1165" s="8">
        <f>VLOOKUP(C1165,Products!$A$2:$E$20,5,TRUE)</f>
        <v>49.95</v>
      </c>
      <c r="G1165" s="8">
        <f t="shared" si="36"/>
        <v>49.95</v>
      </c>
      <c r="H1165" s="8">
        <f>VLOOKUP(C1165,Products!$A$2:$F$20,6,TRUE)</f>
        <v>21.200000000000003</v>
      </c>
      <c r="I1165" s="8">
        <f t="shared" si="37"/>
        <v>21.200000000000003</v>
      </c>
      <c r="J1165" s="42">
        <f>VLOOKUP(B1165,Invoices!A:I,9,TRUE)</f>
        <v>2020</v>
      </c>
    </row>
    <row r="1166" spans="1:10" x14ac:dyDescent="0.15">
      <c r="A1166" t="s">
        <v>4526</v>
      </c>
      <c r="B1166" t="s">
        <v>333</v>
      </c>
      <c r="C1166" t="s">
        <v>104</v>
      </c>
      <c r="D1166" t="s">
        <v>71</v>
      </c>
      <c r="E1166">
        <v>1</v>
      </c>
      <c r="F1166" s="8">
        <f>VLOOKUP(C1166,Products!$A$2:$E$20,5,TRUE)</f>
        <v>2.95</v>
      </c>
      <c r="G1166" s="8">
        <f t="shared" si="36"/>
        <v>2.95</v>
      </c>
      <c r="H1166" s="8">
        <f>VLOOKUP(C1166,Products!$A$2:$F$20,6,TRUE)</f>
        <v>1.1500000000000001</v>
      </c>
      <c r="I1166" s="8">
        <f t="shared" si="37"/>
        <v>1.1500000000000001</v>
      </c>
      <c r="J1166" s="42">
        <f>VLOOKUP(B1166,Invoices!A:I,9,TRUE)</f>
        <v>2020</v>
      </c>
    </row>
    <row r="1167" spans="1:10" x14ac:dyDescent="0.15">
      <c r="A1167" t="s">
        <v>4527</v>
      </c>
      <c r="B1167" t="s">
        <v>333</v>
      </c>
      <c r="C1167" t="s">
        <v>93</v>
      </c>
      <c r="D1167" t="s">
        <v>76</v>
      </c>
      <c r="E1167">
        <v>5</v>
      </c>
      <c r="F1167" s="8">
        <f>VLOOKUP(C1167,Products!$A$2:$E$20,5,TRUE)</f>
        <v>9.9499999999999993</v>
      </c>
      <c r="G1167" s="8">
        <f t="shared" si="36"/>
        <v>49.75</v>
      </c>
      <c r="H1167" s="8">
        <f>VLOOKUP(C1167,Products!$A$2:$F$20,6,TRUE)</f>
        <v>1.9499999999999993</v>
      </c>
      <c r="I1167" s="8">
        <f t="shared" si="37"/>
        <v>9.7499999999999964</v>
      </c>
      <c r="J1167" s="42">
        <f>VLOOKUP(B1167,Invoices!A:I,9,TRUE)</f>
        <v>2020</v>
      </c>
    </row>
    <row r="1168" spans="1:10" x14ac:dyDescent="0.15">
      <c r="A1168" t="s">
        <v>4528</v>
      </c>
      <c r="B1168" t="s">
        <v>334</v>
      </c>
      <c r="C1168" t="s">
        <v>90</v>
      </c>
      <c r="D1168" t="s">
        <v>72</v>
      </c>
      <c r="E1168">
        <v>10</v>
      </c>
      <c r="F1168" s="8">
        <f>VLOOKUP(C1168,Products!$A$2:$E$20,5,TRUE)</f>
        <v>8.9499999999999993</v>
      </c>
      <c r="G1168" s="8">
        <f t="shared" si="36"/>
        <v>89.5</v>
      </c>
      <c r="H1168" s="8">
        <f>VLOOKUP(C1168,Products!$A$2:$F$20,6,TRUE)</f>
        <v>5.6999999999999993</v>
      </c>
      <c r="I1168" s="8">
        <f t="shared" si="37"/>
        <v>56.999999999999993</v>
      </c>
      <c r="J1168" s="42">
        <f>VLOOKUP(B1168,Invoices!A:I,9,TRUE)</f>
        <v>2020</v>
      </c>
    </row>
    <row r="1169" spans="1:10" x14ac:dyDescent="0.15">
      <c r="A1169" t="s">
        <v>4529</v>
      </c>
      <c r="B1169" t="s">
        <v>334</v>
      </c>
      <c r="C1169" t="s">
        <v>99</v>
      </c>
      <c r="D1169" t="s">
        <v>84</v>
      </c>
      <c r="E1169">
        <v>1</v>
      </c>
      <c r="F1169" s="8">
        <f>VLOOKUP(C1169,Products!$A$2:$E$20,5,TRUE)</f>
        <v>3.5</v>
      </c>
      <c r="G1169" s="8">
        <f t="shared" si="36"/>
        <v>3.5</v>
      </c>
      <c r="H1169" s="8">
        <f>VLOOKUP(C1169,Products!$A$2:$F$20,6,TRUE)</f>
        <v>0.54999999999999982</v>
      </c>
      <c r="I1169" s="8">
        <f t="shared" si="37"/>
        <v>0.54999999999999982</v>
      </c>
      <c r="J1169" s="42">
        <f>VLOOKUP(B1169,Invoices!A:I,9,TRUE)</f>
        <v>2020</v>
      </c>
    </row>
    <row r="1170" spans="1:10" x14ac:dyDescent="0.15">
      <c r="A1170" t="s">
        <v>4530</v>
      </c>
      <c r="B1170" t="s">
        <v>334</v>
      </c>
      <c r="C1170" t="s">
        <v>93</v>
      </c>
      <c r="D1170" t="s">
        <v>76</v>
      </c>
      <c r="E1170">
        <v>4</v>
      </c>
      <c r="F1170" s="8">
        <f>VLOOKUP(C1170,Products!$A$2:$E$20,5,TRUE)</f>
        <v>9.9499999999999993</v>
      </c>
      <c r="G1170" s="8">
        <f t="shared" si="36"/>
        <v>39.799999999999997</v>
      </c>
      <c r="H1170" s="8">
        <f>VLOOKUP(C1170,Products!$A$2:$F$20,6,TRUE)</f>
        <v>1.9499999999999993</v>
      </c>
      <c r="I1170" s="8">
        <f t="shared" si="37"/>
        <v>7.7999999999999972</v>
      </c>
      <c r="J1170" s="42">
        <f>VLOOKUP(B1170,Invoices!A:I,9,TRUE)</f>
        <v>2020</v>
      </c>
    </row>
    <row r="1171" spans="1:10" x14ac:dyDescent="0.15">
      <c r="A1171" t="s">
        <v>4531</v>
      </c>
      <c r="B1171" t="s">
        <v>335</v>
      </c>
      <c r="C1171" t="s">
        <v>87</v>
      </c>
      <c r="D1171" t="s">
        <v>68</v>
      </c>
      <c r="E1171">
        <v>2</v>
      </c>
      <c r="F1171" s="8">
        <f>VLOOKUP(C1171,Products!$A$2:$E$20,5,TRUE)</f>
        <v>19.95</v>
      </c>
      <c r="G1171" s="8">
        <f t="shared" si="36"/>
        <v>39.9</v>
      </c>
      <c r="H1171" s="8">
        <f>VLOOKUP(C1171,Products!$A$2:$F$20,6,TRUE)</f>
        <v>7.4499999999999993</v>
      </c>
      <c r="I1171" s="8">
        <f t="shared" si="37"/>
        <v>14.899999999999999</v>
      </c>
      <c r="J1171" s="42">
        <f>VLOOKUP(B1171,Invoices!A:I,9,TRUE)</f>
        <v>2020</v>
      </c>
    </row>
    <row r="1172" spans="1:10" x14ac:dyDescent="0.15">
      <c r="A1172" t="s">
        <v>4532</v>
      </c>
      <c r="B1172" t="s">
        <v>336</v>
      </c>
      <c r="C1172" t="s">
        <v>90</v>
      </c>
      <c r="D1172" t="s">
        <v>72</v>
      </c>
      <c r="E1172">
        <v>1</v>
      </c>
      <c r="F1172" s="8">
        <f>VLOOKUP(C1172,Products!$A$2:$E$20,5,TRUE)</f>
        <v>8.9499999999999993</v>
      </c>
      <c r="G1172" s="8">
        <f t="shared" si="36"/>
        <v>8.9499999999999993</v>
      </c>
      <c r="H1172" s="8">
        <f>VLOOKUP(C1172,Products!$A$2:$F$20,6,TRUE)</f>
        <v>5.6999999999999993</v>
      </c>
      <c r="I1172" s="8">
        <f t="shared" si="37"/>
        <v>5.6999999999999993</v>
      </c>
      <c r="J1172" s="42">
        <f>VLOOKUP(B1172,Invoices!A:I,9,TRUE)</f>
        <v>2020</v>
      </c>
    </row>
    <row r="1173" spans="1:10" x14ac:dyDescent="0.15">
      <c r="A1173" t="s">
        <v>4533</v>
      </c>
      <c r="B1173" t="s">
        <v>337</v>
      </c>
      <c r="C1173" t="s">
        <v>90</v>
      </c>
      <c r="D1173" t="s">
        <v>72</v>
      </c>
      <c r="E1173">
        <v>1</v>
      </c>
      <c r="F1173" s="8">
        <f>VLOOKUP(C1173,Products!$A$2:$E$20,5,TRUE)</f>
        <v>8.9499999999999993</v>
      </c>
      <c r="G1173" s="8">
        <f t="shared" si="36"/>
        <v>8.9499999999999993</v>
      </c>
      <c r="H1173" s="8">
        <f>VLOOKUP(C1173,Products!$A$2:$F$20,6,TRUE)</f>
        <v>5.6999999999999993</v>
      </c>
      <c r="I1173" s="8">
        <f t="shared" si="37"/>
        <v>5.6999999999999993</v>
      </c>
      <c r="J1173" s="42">
        <f>VLOOKUP(B1173,Invoices!A:I,9,TRUE)</f>
        <v>2020</v>
      </c>
    </row>
    <row r="1174" spans="1:10" x14ac:dyDescent="0.15">
      <c r="A1174" t="s">
        <v>4534</v>
      </c>
      <c r="B1174" t="s">
        <v>338</v>
      </c>
      <c r="C1174" t="s">
        <v>90</v>
      </c>
      <c r="D1174" t="s">
        <v>72</v>
      </c>
      <c r="E1174">
        <v>1</v>
      </c>
      <c r="F1174" s="8">
        <f>VLOOKUP(C1174,Products!$A$2:$E$20,5,TRUE)</f>
        <v>8.9499999999999993</v>
      </c>
      <c r="G1174" s="8">
        <f t="shared" si="36"/>
        <v>8.9499999999999993</v>
      </c>
      <c r="H1174" s="8">
        <f>VLOOKUP(C1174,Products!$A$2:$F$20,6,TRUE)</f>
        <v>5.6999999999999993</v>
      </c>
      <c r="I1174" s="8">
        <f t="shared" si="37"/>
        <v>5.6999999999999993</v>
      </c>
      <c r="J1174" s="42">
        <f>VLOOKUP(B1174,Invoices!A:I,9,TRUE)</f>
        <v>2020</v>
      </c>
    </row>
    <row r="1175" spans="1:10" x14ac:dyDescent="0.15">
      <c r="A1175" t="s">
        <v>4535</v>
      </c>
      <c r="B1175" t="s">
        <v>339</v>
      </c>
      <c r="C1175" t="s">
        <v>89</v>
      </c>
      <c r="D1175" t="s">
        <v>80</v>
      </c>
      <c r="E1175">
        <v>4</v>
      </c>
      <c r="F1175" s="8">
        <f>VLOOKUP(C1175,Products!$A$2:$E$20,5,TRUE)</f>
        <v>15.95</v>
      </c>
      <c r="G1175" s="8">
        <f t="shared" si="36"/>
        <v>63.8</v>
      </c>
      <c r="H1175" s="8">
        <f>VLOOKUP(C1175,Products!$A$2:$F$20,6,TRUE)</f>
        <v>6</v>
      </c>
      <c r="I1175" s="8">
        <f t="shared" si="37"/>
        <v>24</v>
      </c>
      <c r="J1175" s="42">
        <f>VLOOKUP(B1175,Invoices!A:I,9,TRUE)</f>
        <v>2020</v>
      </c>
    </row>
    <row r="1176" spans="1:10" x14ac:dyDescent="0.15">
      <c r="A1176" t="s">
        <v>4536</v>
      </c>
      <c r="B1176" t="s">
        <v>339</v>
      </c>
      <c r="C1176" t="s">
        <v>99</v>
      </c>
      <c r="D1176" t="s">
        <v>84</v>
      </c>
      <c r="E1176">
        <v>1</v>
      </c>
      <c r="F1176" s="8">
        <f>VLOOKUP(C1176,Products!$A$2:$E$20,5,TRUE)</f>
        <v>3.5</v>
      </c>
      <c r="G1176" s="8">
        <f t="shared" si="36"/>
        <v>3.5</v>
      </c>
      <c r="H1176" s="8">
        <f>VLOOKUP(C1176,Products!$A$2:$F$20,6,TRUE)</f>
        <v>0.54999999999999982</v>
      </c>
      <c r="I1176" s="8">
        <f t="shared" si="37"/>
        <v>0.54999999999999982</v>
      </c>
      <c r="J1176" s="42">
        <f>VLOOKUP(B1176,Invoices!A:I,9,TRUE)</f>
        <v>2020</v>
      </c>
    </row>
    <row r="1177" spans="1:10" x14ac:dyDescent="0.15">
      <c r="A1177" t="s">
        <v>4537</v>
      </c>
      <c r="B1177" t="s">
        <v>339</v>
      </c>
      <c r="C1177" t="s">
        <v>104</v>
      </c>
      <c r="D1177" t="s">
        <v>71</v>
      </c>
      <c r="E1177">
        <v>50</v>
      </c>
      <c r="F1177" s="8">
        <f>VLOOKUP(C1177,Products!$A$2:$E$20,5,TRUE)</f>
        <v>2.95</v>
      </c>
      <c r="G1177" s="8">
        <f t="shared" si="36"/>
        <v>147.5</v>
      </c>
      <c r="H1177" s="8">
        <f>VLOOKUP(C1177,Products!$A$2:$F$20,6,TRUE)</f>
        <v>1.1500000000000001</v>
      </c>
      <c r="I1177" s="8">
        <f t="shared" si="37"/>
        <v>57.500000000000007</v>
      </c>
      <c r="J1177" s="42">
        <f>VLOOKUP(B1177,Invoices!A:I,9,TRUE)</f>
        <v>2020</v>
      </c>
    </row>
    <row r="1178" spans="1:10" x14ac:dyDescent="0.15">
      <c r="A1178" t="s">
        <v>4538</v>
      </c>
      <c r="B1178" t="s">
        <v>339</v>
      </c>
      <c r="C1178" t="s">
        <v>105</v>
      </c>
      <c r="D1178" t="s">
        <v>81</v>
      </c>
      <c r="E1178">
        <v>2</v>
      </c>
      <c r="F1178" s="8">
        <f>VLOOKUP(C1178,Products!$A$2:$E$20,5,TRUE)</f>
        <v>8.9499999999999993</v>
      </c>
      <c r="G1178" s="8">
        <f t="shared" si="36"/>
        <v>17.899999999999999</v>
      </c>
      <c r="H1178" s="8">
        <f>VLOOKUP(C1178,Products!$A$2:$F$20,6,TRUE)</f>
        <v>3.1999999999999993</v>
      </c>
      <c r="I1178" s="8">
        <f t="shared" si="37"/>
        <v>6.3999999999999986</v>
      </c>
      <c r="J1178" s="42">
        <f>VLOOKUP(B1178,Invoices!A:I,9,TRUE)</f>
        <v>2020</v>
      </c>
    </row>
    <row r="1179" spans="1:10" x14ac:dyDescent="0.15">
      <c r="A1179" t="s">
        <v>4539</v>
      </c>
      <c r="B1179" t="s">
        <v>339</v>
      </c>
      <c r="C1179" t="s">
        <v>96</v>
      </c>
      <c r="D1179" t="s">
        <v>75</v>
      </c>
      <c r="E1179">
        <v>1</v>
      </c>
      <c r="F1179" s="8">
        <f>VLOOKUP(C1179,Products!$A$2:$E$20,5,TRUE)</f>
        <v>79.95</v>
      </c>
      <c r="G1179" s="8">
        <f t="shared" si="36"/>
        <v>79.95</v>
      </c>
      <c r="H1179" s="8">
        <f>VLOOKUP(C1179,Products!$A$2:$F$20,6,TRUE)</f>
        <v>27.950000000000003</v>
      </c>
      <c r="I1179" s="8">
        <f t="shared" si="37"/>
        <v>27.950000000000003</v>
      </c>
      <c r="J1179" s="42">
        <f>VLOOKUP(B1179,Invoices!A:I,9,TRUE)</f>
        <v>2020</v>
      </c>
    </row>
    <row r="1180" spans="1:10" x14ac:dyDescent="0.15">
      <c r="A1180" t="s">
        <v>4540</v>
      </c>
      <c r="B1180" t="s">
        <v>339</v>
      </c>
      <c r="C1180" t="s">
        <v>95</v>
      </c>
      <c r="D1180" t="s">
        <v>73</v>
      </c>
      <c r="E1180">
        <v>1</v>
      </c>
      <c r="F1180" s="8">
        <f>VLOOKUP(C1180,Products!$A$2:$E$20,5,TRUE)</f>
        <v>12.95</v>
      </c>
      <c r="G1180" s="8">
        <f t="shared" si="36"/>
        <v>12.95</v>
      </c>
      <c r="H1180" s="8">
        <f>VLOOKUP(C1180,Products!$A$2:$F$20,6,TRUE)</f>
        <v>4.1999999999999993</v>
      </c>
      <c r="I1180" s="8">
        <f t="shared" si="37"/>
        <v>4.1999999999999993</v>
      </c>
      <c r="J1180" s="42">
        <f>VLOOKUP(B1180,Invoices!A:I,9,TRUE)</f>
        <v>2020</v>
      </c>
    </row>
    <row r="1181" spans="1:10" x14ac:dyDescent="0.15">
      <c r="A1181" t="s">
        <v>4541</v>
      </c>
      <c r="B1181" t="s">
        <v>339</v>
      </c>
      <c r="C1181" t="s">
        <v>90</v>
      </c>
      <c r="D1181" t="s">
        <v>72</v>
      </c>
      <c r="E1181">
        <v>1</v>
      </c>
      <c r="F1181" s="8">
        <f>VLOOKUP(C1181,Products!$A$2:$E$20,5,TRUE)</f>
        <v>8.9499999999999993</v>
      </c>
      <c r="G1181" s="8">
        <f t="shared" si="36"/>
        <v>8.9499999999999993</v>
      </c>
      <c r="H1181" s="8">
        <f>VLOOKUP(C1181,Products!$A$2:$F$20,6,TRUE)</f>
        <v>5.6999999999999993</v>
      </c>
      <c r="I1181" s="8">
        <f t="shared" si="37"/>
        <v>5.6999999999999993</v>
      </c>
      <c r="J1181" s="42">
        <f>VLOOKUP(B1181,Invoices!A:I,9,TRUE)</f>
        <v>2020</v>
      </c>
    </row>
    <row r="1182" spans="1:10" x14ac:dyDescent="0.15">
      <c r="A1182" t="s">
        <v>4542</v>
      </c>
      <c r="B1182" t="s">
        <v>339</v>
      </c>
      <c r="C1182" t="s">
        <v>98</v>
      </c>
      <c r="D1182" t="s">
        <v>79</v>
      </c>
      <c r="E1182">
        <v>1</v>
      </c>
      <c r="F1182" s="8">
        <f>VLOOKUP(C1182,Products!$A$2:$E$20,5,TRUE)</f>
        <v>14.95</v>
      </c>
      <c r="G1182" s="8">
        <f t="shared" si="36"/>
        <v>14.95</v>
      </c>
      <c r="H1182" s="8">
        <f>VLOOKUP(C1182,Products!$A$2:$F$20,6,TRUE)</f>
        <v>3.0499999999999989</v>
      </c>
      <c r="I1182" s="8">
        <f t="shared" si="37"/>
        <v>3.0499999999999989</v>
      </c>
      <c r="J1182" s="42">
        <f>VLOOKUP(B1182,Invoices!A:I,9,TRUE)</f>
        <v>2020</v>
      </c>
    </row>
    <row r="1183" spans="1:10" x14ac:dyDescent="0.15">
      <c r="A1183" t="s">
        <v>4543</v>
      </c>
      <c r="B1183" t="s">
        <v>339</v>
      </c>
      <c r="C1183" t="s">
        <v>92</v>
      </c>
      <c r="D1183" t="s">
        <v>82</v>
      </c>
      <c r="E1183">
        <v>24</v>
      </c>
      <c r="F1183" s="8">
        <f>VLOOKUP(C1183,Products!$A$2:$E$20,5,TRUE)</f>
        <v>19.95</v>
      </c>
      <c r="G1183" s="8">
        <f t="shared" si="36"/>
        <v>478.79999999999995</v>
      </c>
      <c r="H1183" s="8">
        <f>VLOOKUP(C1183,Products!$A$2:$F$20,6,TRUE)</f>
        <v>7.4499999999999993</v>
      </c>
      <c r="I1183" s="8">
        <f t="shared" si="37"/>
        <v>178.79999999999998</v>
      </c>
      <c r="J1183" s="42">
        <f>VLOOKUP(B1183,Invoices!A:I,9,TRUE)</f>
        <v>2020</v>
      </c>
    </row>
    <row r="1184" spans="1:10" x14ac:dyDescent="0.15">
      <c r="A1184" t="s">
        <v>4544</v>
      </c>
      <c r="B1184" t="s">
        <v>339</v>
      </c>
      <c r="C1184" t="s">
        <v>94</v>
      </c>
      <c r="D1184" t="s">
        <v>86</v>
      </c>
      <c r="E1184">
        <v>2</v>
      </c>
      <c r="F1184" s="8">
        <f>VLOOKUP(C1184,Products!$A$2:$E$20,5,TRUE)</f>
        <v>3.5</v>
      </c>
      <c r="G1184" s="8">
        <f t="shared" si="36"/>
        <v>7</v>
      </c>
      <c r="H1184" s="8">
        <f>VLOOKUP(C1184,Products!$A$2:$F$20,6,TRUE)</f>
        <v>0.54999999999999982</v>
      </c>
      <c r="I1184" s="8">
        <f t="shared" si="37"/>
        <v>1.0999999999999996</v>
      </c>
      <c r="J1184" s="42">
        <f>VLOOKUP(B1184,Invoices!A:I,9,TRUE)</f>
        <v>2020</v>
      </c>
    </row>
    <row r="1185" spans="1:10" x14ac:dyDescent="0.15">
      <c r="A1185" t="s">
        <v>4545</v>
      </c>
      <c r="B1185" t="s">
        <v>339</v>
      </c>
      <c r="C1185" t="s">
        <v>102</v>
      </c>
      <c r="D1185" t="s">
        <v>83</v>
      </c>
      <c r="E1185">
        <v>5</v>
      </c>
      <c r="F1185" s="8">
        <f>VLOOKUP(C1185,Products!$A$2:$E$20,5,TRUE)</f>
        <v>29.95</v>
      </c>
      <c r="G1185" s="8">
        <f t="shared" si="36"/>
        <v>149.75</v>
      </c>
      <c r="H1185" s="8">
        <f>VLOOKUP(C1185,Products!$A$2:$F$20,6,TRUE)</f>
        <v>15</v>
      </c>
      <c r="I1185" s="8">
        <f t="shared" si="37"/>
        <v>75</v>
      </c>
      <c r="J1185" s="42">
        <f>VLOOKUP(B1185,Invoices!A:I,9,TRUE)</f>
        <v>2020</v>
      </c>
    </row>
    <row r="1186" spans="1:10" x14ac:dyDescent="0.15">
      <c r="A1186" t="s">
        <v>4546</v>
      </c>
      <c r="B1186" t="s">
        <v>339</v>
      </c>
      <c r="C1186" t="s">
        <v>87</v>
      </c>
      <c r="D1186" t="s">
        <v>68</v>
      </c>
      <c r="E1186">
        <v>1</v>
      </c>
      <c r="F1186" s="8">
        <f>VLOOKUP(C1186,Products!$A$2:$E$20,5,TRUE)</f>
        <v>19.95</v>
      </c>
      <c r="G1186" s="8">
        <f t="shared" si="36"/>
        <v>19.95</v>
      </c>
      <c r="H1186" s="8">
        <f>VLOOKUP(C1186,Products!$A$2:$F$20,6,TRUE)</f>
        <v>7.4499999999999993</v>
      </c>
      <c r="I1186" s="8">
        <f t="shared" si="37"/>
        <v>7.4499999999999993</v>
      </c>
      <c r="J1186" s="42">
        <f>VLOOKUP(B1186,Invoices!A:I,9,TRUE)</f>
        <v>2020</v>
      </c>
    </row>
    <row r="1187" spans="1:10" x14ac:dyDescent="0.15">
      <c r="A1187" t="s">
        <v>4547</v>
      </c>
      <c r="B1187" t="s">
        <v>340</v>
      </c>
      <c r="C1187" t="s">
        <v>93</v>
      </c>
      <c r="D1187" t="s">
        <v>76</v>
      </c>
      <c r="E1187">
        <v>1</v>
      </c>
      <c r="F1187" s="8">
        <f>VLOOKUP(C1187,Products!$A$2:$E$20,5,TRUE)</f>
        <v>9.9499999999999993</v>
      </c>
      <c r="G1187" s="8">
        <f t="shared" si="36"/>
        <v>9.9499999999999993</v>
      </c>
      <c r="H1187" s="8">
        <f>VLOOKUP(C1187,Products!$A$2:$F$20,6,TRUE)</f>
        <v>1.9499999999999993</v>
      </c>
      <c r="I1187" s="8">
        <f t="shared" si="37"/>
        <v>1.9499999999999993</v>
      </c>
      <c r="J1187" s="42">
        <f>VLOOKUP(B1187,Invoices!A:I,9,TRUE)</f>
        <v>2020</v>
      </c>
    </row>
    <row r="1188" spans="1:10" x14ac:dyDescent="0.15">
      <c r="A1188" t="s">
        <v>4548</v>
      </c>
      <c r="B1188" t="s">
        <v>340</v>
      </c>
      <c r="C1188" t="s">
        <v>101</v>
      </c>
      <c r="D1188" t="s">
        <v>69</v>
      </c>
      <c r="E1188">
        <v>1</v>
      </c>
      <c r="F1188" s="8">
        <f>VLOOKUP(C1188,Products!$A$2:$E$20,5,TRUE)</f>
        <v>129.94999999999999</v>
      </c>
      <c r="G1188" s="8">
        <f t="shared" si="36"/>
        <v>129.94999999999999</v>
      </c>
      <c r="H1188" s="8">
        <f>VLOOKUP(C1188,Products!$A$2:$F$20,6,TRUE)</f>
        <v>40.449999999999989</v>
      </c>
      <c r="I1188" s="8">
        <f t="shared" si="37"/>
        <v>40.449999999999989</v>
      </c>
      <c r="J1188" s="42">
        <f>VLOOKUP(B1188,Invoices!A:I,9,TRUE)</f>
        <v>2020</v>
      </c>
    </row>
    <row r="1189" spans="1:10" x14ac:dyDescent="0.15">
      <c r="A1189" t="s">
        <v>4549</v>
      </c>
      <c r="B1189" t="s">
        <v>340</v>
      </c>
      <c r="C1189" t="s">
        <v>88</v>
      </c>
      <c r="D1189" t="s">
        <v>85</v>
      </c>
      <c r="E1189">
        <v>24</v>
      </c>
      <c r="F1189" s="8">
        <f>VLOOKUP(C1189,Products!$A$2:$E$20,5,TRUE)</f>
        <v>8.9499999999999993</v>
      </c>
      <c r="G1189" s="8">
        <f t="shared" si="36"/>
        <v>214.79999999999998</v>
      </c>
      <c r="H1189" s="8">
        <f>VLOOKUP(C1189,Products!$A$2:$F$20,6,TRUE)</f>
        <v>5.6999999999999993</v>
      </c>
      <c r="I1189" s="8">
        <f t="shared" si="37"/>
        <v>136.79999999999998</v>
      </c>
      <c r="J1189" s="42">
        <f>VLOOKUP(B1189,Invoices!A:I,9,TRUE)</f>
        <v>2020</v>
      </c>
    </row>
    <row r="1190" spans="1:10" x14ac:dyDescent="0.15">
      <c r="A1190" t="s">
        <v>4550</v>
      </c>
      <c r="B1190" t="s">
        <v>340</v>
      </c>
      <c r="C1190" t="s">
        <v>94</v>
      </c>
      <c r="D1190" t="s">
        <v>86</v>
      </c>
      <c r="E1190">
        <v>8</v>
      </c>
      <c r="F1190" s="8">
        <f>VLOOKUP(C1190,Products!$A$2:$E$20,5,TRUE)</f>
        <v>3.5</v>
      </c>
      <c r="G1190" s="8">
        <f t="shared" si="36"/>
        <v>28</v>
      </c>
      <c r="H1190" s="8">
        <f>VLOOKUP(C1190,Products!$A$2:$F$20,6,TRUE)</f>
        <v>0.54999999999999982</v>
      </c>
      <c r="I1190" s="8">
        <f t="shared" si="37"/>
        <v>4.3999999999999986</v>
      </c>
      <c r="J1190" s="42">
        <f>VLOOKUP(B1190,Invoices!A:I,9,TRUE)</f>
        <v>2020</v>
      </c>
    </row>
    <row r="1191" spans="1:10" x14ac:dyDescent="0.15">
      <c r="A1191" t="s">
        <v>4551</v>
      </c>
      <c r="B1191" t="s">
        <v>340</v>
      </c>
      <c r="C1191" t="s">
        <v>98</v>
      </c>
      <c r="D1191" t="s">
        <v>79</v>
      </c>
      <c r="E1191">
        <v>50</v>
      </c>
      <c r="F1191" s="8">
        <f>VLOOKUP(C1191,Products!$A$2:$E$20,5,TRUE)</f>
        <v>14.95</v>
      </c>
      <c r="G1191" s="8">
        <f t="shared" si="36"/>
        <v>747.5</v>
      </c>
      <c r="H1191" s="8">
        <f>VLOOKUP(C1191,Products!$A$2:$F$20,6,TRUE)</f>
        <v>3.0499999999999989</v>
      </c>
      <c r="I1191" s="8">
        <f t="shared" si="37"/>
        <v>152.49999999999994</v>
      </c>
      <c r="J1191" s="42">
        <f>VLOOKUP(B1191,Invoices!A:I,9,TRUE)</f>
        <v>2020</v>
      </c>
    </row>
    <row r="1192" spans="1:10" x14ac:dyDescent="0.15">
      <c r="A1192" t="s">
        <v>4552</v>
      </c>
      <c r="B1192" t="s">
        <v>340</v>
      </c>
      <c r="C1192" t="s">
        <v>91</v>
      </c>
      <c r="D1192" t="s">
        <v>70</v>
      </c>
      <c r="E1192">
        <v>3</v>
      </c>
      <c r="F1192" s="8">
        <f>VLOOKUP(C1192,Products!$A$2:$E$20,5,TRUE)</f>
        <v>49.95</v>
      </c>
      <c r="G1192" s="8">
        <f t="shared" si="36"/>
        <v>149.85000000000002</v>
      </c>
      <c r="H1192" s="8">
        <f>VLOOKUP(C1192,Products!$A$2:$F$20,6,TRUE)</f>
        <v>21.200000000000003</v>
      </c>
      <c r="I1192" s="8">
        <f t="shared" si="37"/>
        <v>63.600000000000009</v>
      </c>
      <c r="J1192" s="42">
        <f>VLOOKUP(B1192,Invoices!A:I,9,TRUE)</f>
        <v>2020</v>
      </c>
    </row>
    <row r="1193" spans="1:10" x14ac:dyDescent="0.15">
      <c r="A1193" t="s">
        <v>4553</v>
      </c>
      <c r="B1193" t="s">
        <v>340</v>
      </c>
      <c r="C1193" t="s">
        <v>95</v>
      </c>
      <c r="D1193" t="s">
        <v>73</v>
      </c>
      <c r="E1193">
        <v>50</v>
      </c>
      <c r="F1193" s="8">
        <f>VLOOKUP(C1193,Products!$A$2:$E$20,5,TRUE)</f>
        <v>12.95</v>
      </c>
      <c r="G1193" s="8">
        <f t="shared" si="36"/>
        <v>647.5</v>
      </c>
      <c r="H1193" s="8">
        <f>VLOOKUP(C1193,Products!$A$2:$F$20,6,TRUE)</f>
        <v>4.1999999999999993</v>
      </c>
      <c r="I1193" s="8">
        <f t="shared" si="37"/>
        <v>209.99999999999997</v>
      </c>
      <c r="J1193" s="42">
        <f>VLOOKUP(B1193,Invoices!A:I,9,TRUE)</f>
        <v>2020</v>
      </c>
    </row>
    <row r="1194" spans="1:10" x14ac:dyDescent="0.15">
      <c r="A1194" t="s">
        <v>4554</v>
      </c>
      <c r="B1194" t="s">
        <v>340</v>
      </c>
      <c r="C1194" t="s">
        <v>105</v>
      </c>
      <c r="D1194" t="s">
        <v>81</v>
      </c>
      <c r="E1194">
        <v>1</v>
      </c>
      <c r="F1194" s="8">
        <f>VLOOKUP(C1194,Products!$A$2:$E$20,5,TRUE)</f>
        <v>8.9499999999999993</v>
      </c>
      <c r="G1194" s="8">
        <f t="shared" si="36"/>
        <v>8.9499999999999993</v>
      </c>
      <c r="H1194" s="8">
        <f>VLOOKUP(C1194,Products!$A$2:$F$20,6,TRUE)</f>
        <v>3.1999999999999993</v>
      </c>
      <c r="I1194" s="8">
        <f t="shared" si="37"/>
        <v>3.1999999999999993</v>
      </c>
      <c r="J1194" s="42">
        <f>VLOOKUP(B1194,Invoices!A:I,9,TRUE)</f>
        <v>2020</v>
      </c>
    </row>
    <row r="1195" spans="1:10" x14ac:dyDescent="0.15">
      <c r="A1195" t="s">
        <v>4555</v>
      </c>
      <c r="B1195" t="s">
        <v>340</v>
      </c>
      <c r="C1195" t="s">
        <v>92</v>
      </c>
      <c r="D1195" t="s">
        <v>82</v>
      </c>
      <c r="E1195">
        <v>5</v>
      </c>
      <c r="F1195" s="8">
        <f>VLOOKUP(C1195,Products!$A$2:$E$20,5,TRUE)</f>
        <v>19.95</v>
      </c>
      <c r="G1195" s="8">
        <f t="shared" si="36"/>
        <v>99.75</v>
      </c>
      <c r="H1195" s="8">
        <f>VLOOKUP(C1195,Products!$A$2:$F$20,6,TRUE)</f>
        <v>7.4499999999999993</v>
      </c>
      <c r="I1195" s="8">
        <f t="shared" si="37"/>
        <v>37.25</v>
      </c>
      <c r="J1195" s="42">
        <f>VLOOKUP(B1195,Invoices!A:I,9,TRUE)</f>
        <v>2020</v>
      </c>
    </row>
    <row r="1196" spans="1:10" x14ac:dyDescent="0.15">
      <c r="A1196" t="s">
        <v>4556</v>
      </c>
      <c r="B1196" t="s">
        <v>340</v>
      </c>
      <c r="C1196" t="s">
        <v>104</v>
      </c>
      <c r="D1196" t="s">
        <v>71</v>
      </c>
      <c r="E1196">
        <v>8</v>
      </c>
      <c r="F1196" s="8">
        <f>VLOOKUP(C1196,Products!$A$2:$E$20,5,TRUE)</f>
        <v>2.95</v>
      </c>
      <c r="G1196" s="8">
        <f t="shared" si="36"/>
        <v>23.6</v>
      </c>
      <c r="H1196" s="8">
        <f>VLOOKUP(C1196,Products!$A$2:$F$20,6,TRUE)</f>
        <v>1.1500000000000001</v>
      </c>
      <c r="I1196" s="8">
        <f t="shared" si="37"/>
        <v>9.2000000000000011</v>
      </c>
      <c r="J1196" s="42">
        <f>VLOOKUP(B1196,Invoices!A:I,9,TRUE)</f>
        <v>2020</v>
      </c>
    </row>
    <row r="1197" spans="1:10" x14ac:dyDescent="0.15">
      <c r="A1197" t="s">
        <v>4557</v>
      </c>
      <c r="B1197" t="s">
        <v>340</v>
      </c>
      <c r="C1197" t="s">
        <v>102</v>
      </c>
      <c r="D1197" t="s">
        <v>83</v>
      </c>
      <c r="E1197">
        <v>1</v>
      </c>
      <c r="F1197" s="8">
        <f>VLOOKUP(C1197,Products!$A$2:$E$20,5,TRUE)</f>
        <v>29.95</v>
      </c>
      <c r="G1197" s="8">
        <f t="shared" si="36"/>
        <v>29.95</v>
      </c>
      <c r="H1197" s="8">
        <f>VLOOKUP(C1197,Products!$A$2:$F$20,6,TRUE)</f>
        <v>15</v>
      </c>
      <c r="I1197" s="8">
        <f t="shared" si="37"/>
        <v>15</v>
      </c>
      <c r="J1197" s="42">
        <f>VLOOKUP(B1197,Invoices!A:I,9,TRUE)</f>
        <v>2020</v>
      </c>
    </row>
    <row r="1198" spans="1:10" x14ac:dyDescent="0.15">
      <c r="A1198" t="s">
        <v>4558</v>
      </c>
      <c r="B1198" t="s">
        <v>340</v>
      </c>
      <c r="C1198" t="s">
        <v>87</v>
      </c>
      <c r="D1198" t="s">
        <v>68</v>
      </c>
      <c r="E1198">
        <v>10</v>
      </c>
      <c r="F1198" s="8">
        <f>VLOOKUP(C1198,Products!$A$2:$E$20,5,TRUE)</f>
        <v>19.95</v>
      </c>
      <c r="G1198" s="8">
        <f t="shared" si="36"/>
        <v>199.5</v>
      </c>
      <c r="H1198" s="8">
        <f>VLOOKUP(C1198,Products!$A$2:$F$20,6,TRUE)</f>
        <v>7.4499999999999993</v>
      </c>
      <c r="I1198" s="8">
        <f t="shared" si="37"/>
        <v>74.5</v>
      </c>
      <c r="J1198" s="42">
        <f>VLOOKUP(B1198,Invoices!A:I,9,TRUE)</f>
        <v>2020</v>
      </c>
    </row>
    <row r="1199" spans="1:10" x14ac:dyDescent="0.15">
      <c r="A1199" t="s">
        <v>4559</v>
      </c>
      <c r="B1199" t="s">
        <v>341</v>
      </c>
      <c r="C1199" t="s">
        <v>104</v>
      </c>
      <c r="D1199" t="s">
        <v>71</v>
      </c>
      <c r="E1199">
        <v>1</v>
      </c>
      <c r="F1199" s="8">
        <f>VLOOKUP(C1199,Products!$A$2:$E$20,5,TRUE)</f>
        <v>2.95</v>
      </c>
      <c r="G1199" s="8">
        <f t="shared" si="36"/>
        <v>2.95</v>
      </c>
      <c r="H1199" s="8">
        <f>VLOOKUP(C1199,Products!$A$2:$F$20,6,TRUE)</f>
        <v>1.1500000000000001</v>
      </c>
      <c r="I1199" s="8">
        <f t="shared" si="37"/>
        <v>1.1500000000000001</v>
      </c>
      <c r="J1199" s="42">
        <f>VLOOKUP(B1199,Invoices!A:I,9,TRUE)</f>
        <v>2020</v>
      </c>
    </row>
    <row r="1200" spans="1:10" x14ac:dyDescent="0.15">
      <c r="A1200" t="s">
        <v>4560</v>
      </c>
      <c r="B1200" t="s">
        <v>341</v>
      </c>
      <c r="C1200" t="s">
        <v>90</v>
      </c>
      <c r="D1200" t="s">
        <v>72</v>
      </c>
      <c r="E1200">
        <v>1</v>
      </c>
      <c r="F1200" s="8">
        <f>VLOOKUP(C1200,Products!$A$2:$E$20,5,TRUE)</f>
        <v>8.9499999999999993</v>
      </c>
      <c r="G1200" s="8">
        <f t="shared" si="36"/>
        <v>8.9499999999999993</v>
      </c>
      <c r="H1200" s="8">
        <f>VLOOKUP(C1200,Products!$A$2:$F$20,6,TRUE)</f>
        <v>5.6999999999999993</v>
      </c>
      <c r="I1200" s="8">
        <f t="shared" si="37"/>
        <v>5.6999999999999993</v>
      </c>
      <c r="J1200" s="42">
        <f>VLOOKUP(B1200,Invoices!A:I,9,TRUE)</f>
        <v>2020</v>
      </c>
    </row>
    <row r="1201" spans="1:10" x14ac:dyDescent="0.15">
      <c r="A1201" t="s">
        <v>4561</v>
      </c>
      <c r="B1201" t="s">
        <v>342</v>
      </c>
      <c r="C1201" t="s">
        <v>96</v>
      </c>
      <c r="D1201" t="s">
        <v>75</v>
      </c>
      <c r="E1201">
        <v>1</v>
      </c>
      <c r="F1201" s="8">
        <f>VLOOKUP(C1201,Products!$A$2:$E$20,5,TRUE)</f>
        <v>79.95</v>
      </c>
      <c r="G1201" s="8">
        <f t="shared" si="36"/>
        <v>79.95</v>
      </c>
      <c r="H1201" s="8">
        <f>VLOOKUP(C1201,Products!$A$2:$F$20,6,TRUE)</f>
        <v>27.950000000000003</v>
      </c>
      <c r="I1201" s="8">
        <f t="shared" si="37"/>
        <v>27.950000000000003</v>
      </c>
      <c r="J1201" s="42">
        <f>VLOOKUP(B1201,Invoices!A:I,9,TRUE)</f>
        <v>2020</v>
      </c>
    </row>
    <row r="1202" spans="1:10" x14ac:dyDescent="0.15">
      <c r="A1202" t="s">
        <v>4562</v>
      </c>
      <c r="B1202" t="s">
        <v>342</v>
      </c>
      <c r="C1202" t="s">
        <v>92</v>
      </c>
      <c r="D1202" t="s">
        <v>82</v>
      </c>
      <c r="E1202">
        <v>3</v>
      </c>
      <c r="F1202" s="8">
        <f>VLOOKUP(C1202,Products!$A$2:$E$20,5,TRUE)</f>
        <v>19.95</v>
      </c>
      <c r="G1202" s="8">
        <f t="shared" si="36"/>
        <v>59.849999999999994</v>
      </c>
      <c r="H1202" s="8">
        <f>VLOOKUP(C1202,Products!$A$2:$F$20,6,TRUE)</f>
        <v>7.4499999999999993</v>
      </c>
      <c r="I1202" s="8">
        <f t="shared" si="37"/>
        <v>22.349999999999998</v>
      </c>
      <c r="J1202" s="42">
        <f>VLOOKUP(B1202,Invoices!A:I,9,TRUE)</f>
        <v>2020</v>
      </c>
    </row>
    <row r="1203" spans="1:10" x14ac:dyDescent="0.15">
      <c r="A1203" t="s">
        <v>4563</v>
      </c>
      <c r="B1203" t="s">
        <v>342</v>
      </c>
      <c r="C1203" t="s">
        <v>95</v>
      </c>
      <c r="D1203" t="s">
        <v>73</v>
      </c>
      <c r="E1203">
        <v>5</v>
      </c>
      <c r="F1203" s="8">
        <f>VLOOKUP(C1203,Products!$A$2:$E$20,5,TRUE)</f>
        <v>12.95</v>
      </c>
      <c r="G1203" s="8">
        <f t="shared" si="36"/>
        <v>64.75</v>
      </c>
      <c r="H1203" s="8">
        <f>VLOOKUP(C1203,Products!$A$2:$F$20,6,TRUE)</f>
        <v>4.1999999999999993</v>
      </c>
      <c r="I1203" s="8">
        <f t="shared" si="37"/>
        <v>20.999999999999996</v>
      </c>
      <c r="J1203" s="42">
        <f>VLOOKUP(B1203,Invoices!A:I,9,TRUE)</f>
        <v>2020</v>
      </c>
    </row>
    <row r="1204" spans="1:10" x14ac:dyDescent="0.15">
      <c r="A1204" t="s">
        <v>4564</v>
      </c>
      <c r="B1204" t="s">
        <v>342</v>
      </c>
      <c r="C1204" t="s">
        <v>104</v>
      </c>
      <c r="D1204" t="s">
        <v>71</v>
      </c>
      <c r="E1204">
        <v>1</v>
      </c>
      <c r="F1204" s="8">
        <f>VLOOKUP(C1204,Products!$A$2:$E$20,5,TRUE)</f>
        <v>2.95</v>
      </c>
      <c r="G1204" s="8">
        <f t="shared" si="36"/>
        <v>2.95</v>
      </c>
      <c r="H1204" s="8">
        <f>VLOOKUP(C1204,Products!$A$2:$F$20,6,TRUE)</f>
        <v>1.1500000000000001</v>
      </c>
      <c r="I1204" s="8">
        <f t="shared" si="37"/>
        <v>1.1500000000000001</v>
      </c>
      <c r="J1204" s="42">
        <f>VLOOKUP(B1204,Invoices!A:I,9,TRUE)</f>
        <v>2020</v>
      </c>
    </row>
    <row r="1205" spans="1:10" x14ac:dyDescent="0.15">
      <c r="A1205" t="s">
        <v>4565</v>
      </c>
      <c r="B1205" t="s">
        <v>342</v>
      </c>
      <c r="C1205" t="s">
        <v>99</v>
      </c>
      <c r="D1205" t="s">
        <v>84</v>
      </c>
      <c r="E1205">
        <v>50</v>
      </c>
      <c r="F1205" s="8">
        <f>VLOOKUP(C1205,Products!$A$2:$E$20,5,TRUE)</f>
        <v>3.5</v>
      </c>
      <c r="G1205" s="8">
        <f t="shared" si="36"/>
        <v>175</v>
      </c>
      <c r="H1205" s="8">
        <f>VLOOKUP(C1205,Products!$A$2:$F$20,6,TRUE)</f>
        <v>0.54999999999999982</v>
      </c>
      <c r="I1205" s="8">
        <f t="shared" si="37"/>
        <v>27.499999999999993</v>
      </c>
      <c r="J1205" s="42">
        <f>VLOOKUP(B1205,Invoices!A:I,9,TRUE)</f>
        <v>2020</v>
      </c>
    </row>
    <row r="1206" spans="1:10" x14ac:dyDescent="0.15">
      <c r="A1206" t="s">
        <v>4566</v>
      </c>
      <c r="B1206" t="s">
        <v>342</v>
      </c>
      <c r="C1206" t="s">
        <v>89</v>
      </c>
      <c r="D1206" t="s">
        <v>80</v>
      </c>
      <c r="E1206">
        <v>1</v>
      </c>
      <c r="F1206" s="8">
        <f>VLOOKUP(C1206,Products!$A$2:$E$20,5,TRUE)</f>
        <v>15.95</v>
      </c>
      <c r="G1206" s="8">
        <f t="shared" si="36"/>
        <v>15.95</v>
      </c>
      <c r="H1206" s="8">
        <f>VLOOKUP(C1206,Products!$A$2:$F$20,6,TRUE)</f>
        <v>6</v>
      </c>
      <c r="I1206" s="8">
        <f t="shared" si="37"/>
        <v>6</v>
      </c>
      <c r="J1206" s="42">
        <f>VLOOKUP(B1206,Invoices!A:I,9,TRUE)</f>
        <v>2020</v>
      </c>
    </row>
    <row r="1207" spans="1:10" x14ac:dyDescent="0.15">
      <c r="A1207" t="s">
        <v>4567</v>
      </c>
      <c r="B1207" t="s">
        <v>343</v>
      </c>
      <c r="C1207" t="s">
        <v>103</v>
      </c>
      <c r="D1207" t="s">
        <v>77</v>
      </c>
      <c r="E1207">
        <v>4</v>
      </c>
      <c r="F1207" s="8">
        <f>VLOOKUP(C1207,Products!$A$2:$E$20,5,TRUE)</f>
        <v>8.9499999999999993</v>
      </c>
      <c r="G1207" s="8">
        <f t="shared" si="36"/>
        <v>35.799999999999997</v>
      </c>
      <c r="H1207" s="8">
        <f>VLOOKUP(C1207,Products!$A$2:$F$20,6,TRUE)</f>
        <v>3.1999999999999993</v>
      </c>
      <c r="I1207" s="8">
        <f t="shared" si="37"/>
        <v>12.799999999999997</v>
      </c>
      <c r="J1207" s="42">
        <f>VLOOKUP(B1207,Invoices!A:I,9,TRUE)</f>
        <v>2020</v>
      </c>
    </row>
    <row r="1208" spans="1:10" x14ac:dyDescent="0.15">
      <c r="A1208" t="s">
        <v>4568</v>
      </c>
      <c r="B1208" t="s">
        <v>343</v>
      </c>
      <c r="C1208" t="s">
        <v>105</v>
      </c>
      <c r="D1208" t="s">
        <v>81</v>
      </c>
      <c r="E1208">
        <v>1</v>
      </c>
      <c r="F1208" s="8">
        <f>VLOOKUP(C1208,Products!$A$2:$E$20,5,TRUE)</f>
        <v>8.9499999999999993</v>
      </c>
      <c r="G1208" s="8">
        <f t="shared" si="36"/>
        <v>8.9499999999999993</v>
      </c>
      <c r="H1208" s="8">
        <f>VLOOKUP(C1208,Products!$A$2:$F$20,6,TRUE)</f>
        <v>3.1999999999999993</v>
      </c>
      <c r="I1208" s="8">
        <f t="shared" si="37"/>
        <v>3.1999999999999993</v>
      </c>
      <c r="J1208" s="42">
        <f>VLOOKUP(B1208,Invoices!A:I,9,TRUE)</f>
        <v>2020</v>
      </c>
    </row>
    <row r="1209" spans="1:10" x14ac:dyDescent="0.15">
      <c r="A1209" t="s">
        <v>4569</v>
      </c>
      <c r="B1209" t="s">
        <v>343</v>
      </c>
      <c r="C1209" t="s">
        <v>93</v>
      </c>
      <c r="D1209" t="s">
        <v>76</v>
      </c>
      <c r="E1209">
        <v>10</v>
      </c>
      <c r="F1209" s="8">
        <f>VLOOKUP(C1209,Products!$A$2:$E$20,5,TRUE)</f>
        <v>9.9499999999999993</v>
      </c>
      <c r="G1209" s="8">
        <f t="shared" si="36"/>
        <v>99.5</v>
      </c>
      <c r="H1209" s="8">
        <f>VLOOKUP(C1209,Products!$A$2:$F$20,6,TRUE)</f>
        <v>1.9499999999999993</v>
      </c>
      <c r="I1209" s="8">
        <f t="shared" si="37"/>
        <v>19.499999999999993</v>
      </c>
      <c r="J1209" s="42">
        <f>VLOOKUP(B1209,Invoices!A:I,9,TRUE)</f>
        <v>2020</v>
      </c>
    </row>
    <row r="1210" spans="1:10" x14ac:dyDescent="0.15">
      <c r="A1210" t="s">
        <v>4570</v>
      </c>
      <c r="B1210" t="s">
        <v>343</v>
      </c>
      <c r="C1210" t="s">
        <v>87</v>
      </c>
      <c r="D1210" t="s">
        <v>68</v>
      </c>
      <c r="E1210">
        <v>5</v>
      </c>
      <c r="F1210" s="8">
        <f>VLOOKUP(C1210,Products!$A$2:$E$20,5,TRUE)</f>
        <v>19.95</v>
      </c>
      <c r="G1210" s="8">
        <f t="shared" si="36"/>
        <v>99.75</v>
      </c>
      <c r="H1210" s="8">
        <f>VLOOKUP(C1210,Products!$A$2:$F$20,6,TRUE)</f>
        <v>7.4499999999999993</v>
      </c>
      <c r="I1210" s="8">
        <f t="shared" si="37"/>
        <v>37.25</v>
      </c>
      <c r="J1210" s="42">
        <f>VLOOKUP(B1210,Invoices!A:I,9,TRUE)</f>
        <v>2020</v>
      </c>
    </row>
    <row r="1211" spans="1:10" x14ac:dyDescent="0.15">
      <c r="A1211" t="s">
        <v>4571</v>
      </c>
      <c r="B1211" t="s">
        <v>343</v>
      </c>
      <c r="C1211" t="s">
        <v>88</v>
      </c>
      <c r="D1211" t="s">
        <v>85</v>
      </c>
      <c r="E1211">
        <v>4</v>
      </c>
      <c r="F1211" s="8">
        <f>VLOOKUP(C1211,Products!$A$2:$E$20,5,TRUE)</f>
        <v>8.9499999999999993</v>
      </c>
      <c r="G1211" s="8">
        <f t="shared" si="36"/>
        <v>35.799999999999997</v>
      </c>
      <c r="H1211" s="8">
        <f>VLOOKUP(C1211,Products!$A$2:$F$20,6,TRUE)</f>
        <v>5.6999999999999993</v>
      </c>
      <c r="I1211" s="8">
        <f t="shared" si="37"/>
        <v>22.799999999999997</v>
      </c>
      <c r="J1211" s="42">
        <f>VLOOKUP(B1211,Invoices!A:I,9,TRUE)</f>
        <v>2020</v>
      </c>
    </row>
    <row r="1212" spans="1:10" x14ac:dyDescent="0.15">
      <c r="A1212" t="s">
        <v>4572</v>
      </c>
      <c r="B1212" t="s">
        <v>343</v>
      </c>
      <c r="C1212" t="s">
        <v>90</v>
      </c>
      <c r="D1212" t="s">
        <v>72</v>
      </c>
      <c r="E1212">
        <v>6</v>
      </c>
      <c r="F1212" s="8">
        <f>VLOOKUP(C1212,Products!$A$2:$E$20,5,TRUE)</f>
        <v>8.9499999999999993</v>
      </c>
      <c r="G1212" s="8">
        <f t="shared" si="36"/>
        <v>53.699999999999996</v>
      </c>
      <c r="H1212" s="8">
        <f>VLOOKUP(C1212,Products!$A$2:$F$20,6,TRUE)</f>
        <v>5.6999999999999993</v>
      </c>
      <c r="I1212" s="8">
        <f t="shared" si="37"/>
        <v>34.199999999999996</v>
      </c>
      <c r="J1212" s="42">
        <f>VLOOKUP(B1212,Invoices!A:I,9,TRUE)</f>
        <v>2020</v>
      </c>
    </row>
    <row r="1213" spans="1:10" x14ac:dyDescent="0.15">
      <c r="A1213" t="s">
        <v>4573</v>
      </c>
      <c r="B1213" t="s">
        <v>344</v>
      </c>
      <c r="C1213" t="s">
        <v>96</v>
      </c>
      <c r="D1213" t="s">
        <v>75</v>
      </c>
      <c r="E1213">
        <v>1</v>
      </c>
      <c r="F1213" s="8">
        <f>VLOOKUP(C1213,Products!$A$2:$E$20,5,TRUE)</f>
        <v>79.95</v>
      </c>
      <c r="G1213" s="8">
        <f t="shared" si="36"/>
        <v>79.95</v>
      </c>
      <c r="H1213" s="8">
        <f>VLOOKUP(C1213,Products!$A$2:$F$20,6,TRUE)</f>
        <v>27.950000000000003</v>
      </c>
      <c r="I1213" s="8">
        <f t="shared" si="37"/>
        <v>27.950000000000003</v>
      </c>
      <c r="J1213" s="42">
        <f>VLOOKUP(B1213,Invoices!A:I,9,TRUE)</f>
        <v>2020</v>
      </c>
    </row>
    <row r="1214" spans="1:10" x14ac:dyDescent="0.15">
      <c r="A1214" t="s">
        <v>4574</v>
      </c>
      <c r="B1214" t="s">
        <v>344</v>
      </c>
      <c r="C1214" t="s">
        <v>87</v>
      </c>
      <c r="D1214" t="s">
        <v>68</v>
      </c>
      <c r="E1214">
        <v>1</v>
      </c>
      <c r="F1214" s="8">
        <f>VLOOKUP(C1214,Products!$A$2:$E$20,5,TRUE)</f>
        <v>19.95</v>
      </c>
      <c r="G1214" s="8">
        <f t="shared" si="36"/>
        <v>19.95</v>
      </c>
      <c r="H1214" s="8">
        <f>VLOOKUP(C1214,Products!$A$2:$F$20,6,TRUE)</f>
        <v>7.4499999999999993</v>
      </c>
      <c r="I1214" s="8">
        <f t="shared" si="37"/>
        <v>7.4499999999999993</v>
      </c>
      <c r="J1214" s="42">
        <f>VLOOKUP(B1214,Invoices!A:I,9,TRUE)</f>
        <v>2020</v>
      </c>
    </row>
    <row r="1215" spans="1:10" x14ac:dyDescent="0.15">
      <c r="A1215" t="s">
        <v>4575</v>
      </c>
      <c r="B1215" t="s">
        <v>345</v>
      </c>
      <c r="C1215" t="s">
        <v>92</v>
      </c>
      <c r="D1215" t="s">
        <v>82</v>
      </c>
      <c r="E1215">
        <v>10</v>
      </c>
      <c r="F1215" s="8">
        <f>VLOOKUP(C1215,Products!$A$2:$E$20,5,TRUE)</f>
        <v>19.95</v>
      </c>
      <c r="G1215" s="8">
        <f t="shared" si="36"/>
        <v>199.5</v>
      </c>
      <c r="H1215" s="8">
        <f>VLOOKUP(C1215,Products!$A$2:$F$20,6,TRUE)</f>
        <v>7.4499999999999993</v>
      </c>
      <c r="I1215" s="8">
        <f t="shared" si="37"/>
        <v>74.5</v>
      </c>
      <c r="J1215" s="42">
        <f>VLOOKUP(B1215,Invoices!A:I,9,TRUE)</f>
        <v>2020</v>
      </c>
    </row>
    <row r="1216" spans="1:10" x14ac:dyDescent="0.15">
      <c r="A1216" t="s">
        <v>4576</v>
      </c>
      <c r="B1216" t="s">
        <v>346</v>
      </c>
      <c r="C1216" t="s">
        <v>96</v>
      </c>
      <c r="D1216" t="s">
        <v>75</v>
      </c>
      <c r="E1216">
        <v>2</v>
      </c>
      <c r="F1216" s="8">
        <f>VLOOKUP(C1216,Products!$A$2:$E$20,5,TRUE)</f>
        <v>79.95</v>
      </c>
      <c r="G1216" s="8">
        <f t="shared" si="36"/>
        <v>159.9</v>
      </c>
      <c r="H1216" s="8">
        <f>VLOOKUP(C1216,Products!$A$2:$F$20,6,TRUE)</f>
        <v>27.950000000000003</v>
      </c>
      <c r="I1216" s="8">
        <f t="shared" si="37"/>
        <v>55.900000000000006</v>
      </c>
      <c r="J1216" s="42">
        <f>VLOOKUP(B1216,Invoices!A:I,9,TRUE)</f>
        <v>2020</v>
      </c>
    </row>
    <row r="1217" spans="1:10" x14ac:dyDescent="0.15">
      <c r="A1217" t="s">
        <v>4577</v>
      </c>
      <c r="B1217" t="s">
        <v>346</v>
      </c>
      <c r="C1217" t="s">
        <v>94</v>
      </c>
      <c r="D1217" t="s">
        <v>86</v>
      </c>
      <c r="E1217">
        <v>6</v>
      </c>
      <c r="F1217" s="8">
        <f>VLOOKUP(C1217,Products!$A$2:$E$20,5,TRUE)</f>
        <v>3.5</v>
      </c>
      <c r="G1217" s="8">
        <f t="shared" si="36"/>
        <v>21</v>
      </c>
      <c r="H1217" s="8">
        <f>VLOOKUP(C1217,Products!$A$2:$F$20,6,TRUE)</f>
        <v>0.54999999999999982</v>
      </c>
      <c r="I1217" s="8">
        <f t="shared" si="37"/>
        <v>3.2999999999999989</v>
      </c>
      <c r="J1217" s="42">
        <f>VLOOKUP(B1217,Invoices!A:I,9,TRUE)</f>
        <v>2020</v>
      </c>
    </row>
    <row r="1218" spans="1:10" x14ac:dyDescent="0.15">
      <c r="A1218" t="s">
        <v>4578</v>
      </c>
      <c r="B1218" t="s">
        <v>346</v>
      </c>
      <c r="C1218" t="s">
        <v>100</v>
      </c>
      <c r="D1218" t="s">
        <v>78</v>
      </c>
      <c r="E1218">
        <v>3</v>
      </c>
      <c r="F1218" s="8">
        <f>VLOOKUP(C1218,Products!$A$2:$E$20,5,TRUE)</f>
        <v>49.95</v>
      </c>
      <c r="G1218" s="8">
        <f t="shared" si="36"/>
        <v>149.85000000000002</v>
      </c>
      <c r="H1218" s="8">
        <f>VLOOKUP(C1218,Products!$A$2:$F$20,6,TRUE)</f>
        <v>19.950000000000003</v>
      </c>
      <c r="I1218" s="8">
        <f t="shared" si="37"/>
        <v>59.850000000000009</v>
      </c>
      <c r="J1218" s="42">
        <f>VLOOKUP(B1218,Invoices!A:I,9,TRUE)</f>
        <v>2020</v>
      </c>
    </row>
    <row r="1219" spans="1:10" x14ac:dyDescent="0.15">
      <c r="A1219" t="s">
        <v>4579</v>
      </c>
      <c r="B1219" t="s">
        <v>346</v>
      </c>
      <c r="C1219" t="s">
        <v>97</v>
      </c>
      <c r="D1219" t="s">
        <v>74</v>
      </c>
      <c r="E1219">
        <v>1</v>
      </c>
      <c r="F1219" s="8">
        <f>VLOOKUP(C1219,Products!$A$2:$E$20,5,TRUE)</f>
        <v>1.5</v>
      </c>
      <c r="G1219" s="8">
        <f t="shared" ref="G1219:G1282" si="38">F1219*E1219</f>
        <v>1.5</v>
      </c>
      <c r="H1219" s="8">
        <f>VLOOKUP(C1219,Products!$A$2:$F$20,6,TRUE)</f>
        <v>0.5</v>
      </c>
      <c r="I1219" s="8">
        <f t="shared" ref="I1219:I1282" si="39">H1219*E1219</f>
        <v>0.5</v>
      </c>
      <c r="J1219" s="42">
        <f>VLOOKUP(B1219,Invoices!A:I,9,TRUE)</f>
        <v>2020</v>
      </c>
    </row>
    <row r="1220" spans="1:10" x14ac:dyDescent="0.15">
      <c r="A1220" t="s">
        <v>4580</v>
      </c>
      <c r="B1220" t="s">
        <v>347</v>
      </c>
      <c r="C1220" t="s">
        <v>104</v>
      </c>
      <c r="D1220" t="s">
        <v>71</v>
      </c>
      <c r="E1220">
        <v>1</v>
      </c>
      <c r="F1220" s="8">
        <f>VLOOKUP(C1220,Products!$A$2:$E$20,5,TRUE)</f>
        <v>2.95</v>
      </c>
      <c r="G1220" s="8">
        <f t="shared" si="38"/>
        <v>2.95</v>
      </c>
      <c r="H1220" s="8">
        <f>VLOOKUP(C1220,Products!$A$2:$F$20,6,TRUE)</f>
        <v>1.1500000000000001</v>
      </c>
      <c r="I1220" s="8">
        <f t="shared" si="39"/>
        <v>1.1500000000000001</v>
      </c>
      <c r="J1220" s="42">
        <f>VLOOKUP(B1220,Invoices!A:I,9,TRUE)</f>
        <v>2020</v>
      </c>
    </row>
    <row r="1221" spans="1:10" x14ac:dyDescent="0.15">
      <c r="A1221" t="s">
        <v>4581</v>
      </c>
      <c r="B1221" t="s">
        <v>347</v>
      </c>
      <c r="C1221" t="s">
        <v>94</v>
      </c>
      <c r="D1221" t="s">
        <v>86</v>
      </c>
      <c r="E1221">
        <v>100</v>
      </c>
      <c r="F1221" s="8">
        <f>VLOOKUP(C1221,Products!$A$2:$E$20,5,TRUE)</f>
        <v>3.5</v>
      </c>
      <c r="G1221" s="8">
        <f t="shared" si="38"/>
        <v>350</v>
      </c>
      <c r="H1221" s="8">
        <f>VLOOKUP(C1221,Products!$A$2:$F$20,6,TRUE)</f>
        <v>0.54999999999999982</v>
      </c>
      <c r="I1221" s="8">
        <f t="shared" si="39"/>
        <v>54.999999999999986</v>
      </c>
      <c r="J1221" s="42">
        <f>VLOOKUP(B1221,Invoices!A:I,9,TRUE)</f>
        <v>2020</v>
      </c>
    </row>
    <row r="1222" spans="1:10" x14ac:dyDescent="0.15">
      <c r="A1222" t="s">
        <v>4582</v>
      </c>
      <c r="B1222" t="s">
        <v>347</v>
      </c>
      <c r="C1222" t="s">
        <v>88</v>
      </c>
      <c r="D1222" t="s">
        <v>85</v>
      </c>
      <c r="E1222">
        <v>1</v>
      </c>
      <c r="F1222" s="8">
        <f>VLOOKUP(C1222,Products!$A$2:$E$20,5,TRUE)</f>
        <v>8.9499999999999993</v>
      </c>
      <c r="G1222" s="8">
        <f t="shared" si="38"/>
        <v>8.9499999999999993</v>
      </c>
      <c r="H1222" s="8">
        <f>VLOOKUP(C1222,Products!$A$2:$F$20,6,TRUE)</f>
        <v>5.6999999999999993</v>
      </c>
      <c r="I1222" s="8">
        <f t="shared" si="39"/>
        <v>5.6999999999999993</v>
      </c>
      <c r="J1222" s="42">
        <f>VLOOKUP(B1222,Invoices!A:I,9,TRUE)</f>
        <v>2020</v>
      </c>
    </row>
    <row r="1223" spans="1:10" x14ac:dyDescent="0.15">
      <c r="A1223" t="s">
        <v>4583</v>
      </c>
      <c r="B1223" t="s">
        <v>347</v>
      </c>
      <c r="C1223" t="s">
        <v>87</v>
      </c>
      <c r="D1223" t="s">
        <v>68</v>
      </c>
      <c r="E1223">
        <v>8</v>
      </c>
      <c r="F1223" s="8">
        <f>VLOOKUP(C1223,Products!$A$2:$E$20,5,TRUE)</f>
        <v>19.95</v>
      </c>
      <c r="G1223" s="8">
        <f t="shared" si="38"/>
        <v>159.6</v>
      </c>
      <c r="H1223" s="8">
        <f>VLOOKUP(C1223,Products!$A$2:$F$20,6,TRUE)</f>
        <v>7.4499999999999993</v>
      </c>
      <c r="I1223" s="8">
        <f t="shared" si="39"/>
        <v>59.599999999999994</v>
      </c>
      <c r="J1223" s="42">
        <f>VLOOKUP(B1223,Invoices!A:I,9,TRUE)</f>
        <v>2020</v>
      </c>
    </row>
    <row r="1224" spans="1:10" x14ac:dyDescent="0.15">
      <c r="A1224" t="s">
        <v>4584</v>
      </c>
      <c r="B1224" t="s">
        <v>347</v>
      </c>
      <c r="C1224" t="s">
        <v>104</v>
      </c>
      <c r="D1224" t="s">
        <v>71</v>
      </c>
      <c r="E1224">
        <v>6</v>
      </c>
      <c r="F1224" s="8">
        <f>VLOOKUP(C1224,Products!$A$2:$E$20,5,TRUE)</f>
        <v>2.95</v>
      </c>
      <c r="G1224" s="8">
        <f t="shared" si="38"/>
        <v>17.700000000000003</v>
      </c>
      <c r="H1224" s="8">
        <f>VLOOKUP(C1224,Products!$A$2:$F$20,6,TRUE)</f>
        <v>1.1500000000000001</v>
      </c>
      <c r="I1224" s="8">
        <f t="shared" si="39"/>
        <v>6.9</v>
      </c>
      <c r="J1224" s="42">
        <f>VLOOKUP(B1224,Invoices!A:I,9,TRUE)</f>
        <v>2020</v>
      </c>
    </row>
    <row r="1225" spans="1:10" x14ac:dyDescent="0.15">
      <c r="A1225" t="s">
        <v>4585</v>
      </c>
      <c r="B1225" t="s">
        <v>347</v>
      </c>
      <c r="C1225" t="s">
        <v>105</v>
      </c>
      <c r="D1225" t="s">
        <v>81</v>
      </c>
      <c r="E1225">
        <v>1</v>
      </c>
      <c r="F1225" s="8">
        <f>VLOOKUP(C1225,Products!$A$2:$E$20,5,TRUE)</f>
        <v>8.9499999999999993</v>
      </c>
      <c r="G1225" s="8">
        <f t="shared" si="38"/>
        <v>8.9499999999999993</v>
      </c>
      <c r="H1225" s="8">
        <f>VLOOKUP(C1225,Products!$A$2:$F$20,6,TRUE)</f>
        <v>3.1999999999999993</v>
      </c>
      <c r="I1225" s="8">
        <f t="shared" si="39"/>
        <v>3.1999999999999993</v>
      </c>
      <c r="J1225" s="42">
        <f>VLOOKUP(B1225,Invoices!A:I,9,TRUE)</f>
        <v>2020</v>
      </c>
    </row>
    <row r="1226" spans="1:10" x14ac:dyDescent="0.15">
      <c r="A1226" t="s">
        <v>4586</v>
      </c>
      <c r="B1226" t="s">
        <v>347</v>
      </c>
      <c r="C1226" t="s">
        <v>98</v>
      </c>
      <c r="D1226" t="s">
        <v>79</v>
      </c>
      <c r="E1226">
        <v>20</v>
      </c>
      <c r="F1226" s="8">
        <f>VLOOKUP(C1226,Products!$A$2:$E$20,5,TRUE)</f>
        <v>14.95</v>
      </c>
      <c r="G1226" s="8">
        <f t="shared" si="38"/>
        <v>299</v>
      </c>
      <c r="H1226" s="8">
        <f>VLOOKUP(C1226,Products!$A$2:$F$20,6,TRUE)</f>
        <v>3.0499999999999989</v>
      </c>
      <c r="I1226" s="8">
        <f t="shared" si="39"/>
        <v>60.999999999999979</v>
      </c>
      <c r="J1226" s="42">
        <f>VLOOKUP(B1226,Invoices!A:I,9,TRUE)</f>
        <v>2020</v>
      </c>
    </row>
    <row r="1227" spans="1:10" x14ac:dyDescent="0.15">
      <c r="A1227" t="s">
        <v>4587</v>
      </c>
      <c r="B1227" t="s">
        <v>347</v>
      </c>
      <c r="C1227" t="s">
        <v>97</v>
      </c>
      <c r="D1227" t="s">
        <v>74</v>
      </c>
      <c r="E1227">
        <v>3</v>
      </c>
      <c r="F1227" s="8">
        <f>VLOOKUP(C1227,Products!$A$2:$E$20,5,TRUE)</f>
        <v>1.5</v>
      </c>
      <c r="G1227" s="8">
        <f t="shared" si="38"/>
        <v>4.5</v>
      </c>
      <c r="H1227" s="8">
        <f>VLOOKUP(C1227,Products!$A$2:$F$20,6,TRUE)</f>
        <v>0.5</v>
      </c>
      <c r="I1227" s="8">
        <f t="shared" si="39"/>
        <v>1.5</v>
      </c>
      <c r="J1227" s="42">
        <f>VLOOKUP(B1227,Invoices!A:I,9,TRUE)</f>
        <v>2020</v>
      </c>
    </row>
    <row r="1228" spans="1:10" x14ac:dyDescent="0.15">
      <c r="A1228" t="s">
        <v>4588</v>
      </c>
      <c r="B1228" t="s">
        <v>347</v>
      </c>
      <c r="C1228" t="s">
        <v>100</v>
      </c>
      <c r="D1228" t="s">
        <v>78</v>
      </c>
      <c r="E1228">
        <v>3</v>
      </c>
      <c r="F1228" s="8">
        <f>VLOOKUP(C1228,Products!$A$2:$E$20,5,TRUE)</f>
        <v>49.95</v>
      </c>
      <c r="G1228" s="8">
        <f t="shared" si="38"/>
        <v>149.85000000000002</v>
      </c>
      <c r="H1228" s="8">
        <f>VLOOKUP(C1228,Products!$A$2:$F$20,6,TRUE)</f>
        <v>19.950000000000003</v>
      </c>
      <c r="I1228" s="8">
        <f t="shared" si="39"/>
        <v>59.850000000000009</v>
      </c>
      <c r="J1228" s="42">
        <f>VLOOKUP(B1228,Invoices!A:I,9,TRUE)</f>
        <v>2020</v>
      </c>
    </row>
    <row r="1229" spans="1:10" x14ac:dyDescent="0.15">
      <c r="A1229" t="s">
        <v>4589</v>
      </c>
      <c r="B1229" t="s">
        <v>347</v>
      </c>
      <c r="C1229" t="s">
        <v>96</v>
      </c>
      <c r="D1229" t="s">
        <v>75</v>
      </c>
      <c r="E1229">
        <v>1</v>
      </c>
      <c r="F1229" s="8">
        <f>VLOOKUP(C1229,Products!$A$2:$E$20,5,TRUE)</f>
        <v>79.95</v>
      </c>
      <c r="G1229" s="8">
        <f t="shared" si="38"/>
        <v>79.95</v>
      </c>
      <c r="H1229" s="8">
        <f>VLOOKUP(C1229,Products!$A$2:$F$20,6,TRUE)</f>
        <v>27.950000000000003</v>
      </c>
      <c r="I1229" s="8">
        <f t="shared" si="39"/>
        <v>27.950000000000003</v>
      </c>
      <c r="J1229" s="42">
        <f>VLOOKUP(B1229,Invoices!A:I,9,TRUE)</f>
        <v>2020</v>
      </c>
    </row>
    <row r="1230" spans="1:10" x14ac:dyDescent="0.15">
      <c r="A1230" t="s">
        <v>4590</v>
      </c>
      <c r="B1230" t="s">
        <v>347</v>
      </c>
      <c r="C1230" t="s">
        <v>92</v>
      </c>
      <c r="D1230" t="s">
        <v>82</v>
      </c>
      <c r="E1230">
        <v>1</v>
      </c>
      <c r="F1230" s="8">
        <f>VLOOKUP(C1230,Products!$A$2:$E$20,5,TRUE)</f>
        <v>19.95</v>
      </c>
      <c r="G1230" s="8">
        <f t="shared" si="38"/>
        <v>19.95</v>
      </c>
      <c r="H1230" s="8">
        <f>VLOOKUP(C1230,Products!$A$2:$F$20,6,TRUE)</f>
        <v>7.4499999999999993</v>
      </c>
      <c r="I1230" s="8">
        <f t="shared" si="39"/>
        <v>7.4499999999999993</v>
      </c>
      <c r="J1230" s="42">
        <f>VLOOKUP(B1230,Invoices!A:I,9,TRUE)</f>
        <v>2020</v>
      </c>
    </row>
    <row r="1231" spans="1:10" x14ac:dyDescent="0.15">
      <c r="A1231" t="s">
        <v>4591</v>
      </c>
      <c r="B1231" t="s">
        <v>347</v>
      </c>
      <c r="C1231" t="s">
        <v>103</v>
      </c>
      <c r="D1231" t="s">
        <v>77</v>
      </c>
      <c r="E1231">
        <v>1</v>
      </c>
      <c r="F1231" s="8">
        <f>VLOOKUP(C1231,Products!$A$2:$E$20,5,TRUE)</f>
        <v>8.9499999999999993</v>
      </c>
      <c r="G1231" s="8">
        <f t="shared" si="38"/>
        <v>8.9499999999999993</v>
      </c>
      <c r="H1231" s="8">
        <f>VLOOKUP(C1231,Products!$A$2:$F$20,6,TRUE)</f>
        <v>3.1999999999999993</v>
      </c>
      <c r="I1231" s="8">
        <f t="shared" si="39"/>
        <v>3.1999999999999993</v>
      </c>
      <c r="J1231" s="42">
        <f>VLOOKUP(B1231,Invoices!A:I,9,TRUE)</f>
        <v>2020</v>
      </c>
    </row>
    <row r="1232" spans="1:10" x14ac:dyDescent="0.15">
      <c r="A1232" t="s">
        <v>4592</v>
      </c>
      <c r="B1232" t="s">
        <v>347</v>
      </c>
      <c r="C1232" t="s">
        <v>89</v>
      </c>
      <c r="D1232" t="s">
        <v>80</v>
      </c>
      <c r="E1232">
        <v>1</v>
      </c>
      <c r="F1232" s="8">
        <f>VLOOKUP(C1232,Products!$A$2:$E$20,5,TRUE)</f>
        <v>15.95</v>
      </c>
      <c r="G1232" s="8">
        <f t="shared" si="38"/>
        <v>15.95</v>
      </c>
      <c r="H1232" s="8">
        <f>VLOOKUP(C1232,Products!$A$2:$F$20,6,TRUE)</f>
        <v>6</v>
      </c>
      <c r="I1232" s="8">
        <f t="shared" si="39"/>
        <v>6</v>
      </c>
      <c r="J1232" s="42">
        <f>VLOOKUP(B1232,Invoices!A:I,9,TRUE)</f>
        <v>2020</v>
      </c>
    </row>
    <row r="1233" spans="1:10" x14ac:dyDescent="0.15">
      <c r="A1233" t="s">
        <v>4593</v>
      </c>
      <c r="B1233" t="s">
        <v>347</v>
      </c>
      <c r="C1233" t="s">
        <v>90</v>
      </c>
      <c r="D1233" t="s">
        <v>72</v>
      </c>
      <c r="E1233">
        <v>5</v>
      </c>
      <c r="F1233" s="8">
        <f>VLOOKUP(C1233,Products!$A$2:$E$20,5,TRUE)</f>
        <v>8.9499999999999993</v>
      </c>
      <c r="G1233" s="8">
        <f t="shared" si="38"/>
        <v>44.75</v>
      </c>
      <c r="H1233" s="8">
        <f>VLOOKUP(C1233,Products!$A$2:$F$20,6,TRUE)</f>
        <v>5.6999999999999993</v>
      </c>
      <c r="I1233" s="8">
        <f t="shared" si="39"/>
        <v>28.499999999999996</v>
      </c>
      <c r="J1233" s="42">
        <f>VLOOKUP(B1233,Invoices!A:I,9,TRUE)</f>
        <v>2020</v>
      </c>
    </row>
    <row r="1234" spans="1:10" x14ac:dyDescent="0.15">
      <c r="A1234" t="s">
        <v>4594</v>
      </c>
      <c r="B1234" t="s">
        <v>347</v>
      </c>
      <c r="C1234" t="s">
        <v>91</v>
      </c>
      <c r="D1234" t="s">
        <v>70</v>
      </c>
      <c r="E1234">
        <v>8</v>
      </c>
      <c r="F1234" s="8">
        <f>VLOOKUP(C1234,Products!$A$2:$E$20,5,TRUE)</f>
        <v>49.95</v>
      </c>
      <c r="G1234" s="8">
        <f t="shared" si="38"/>
        <v>399.6</v>
      </c>
      <c r="H1234" s="8">
        <f>VLOOKUP(C1234,Products!$A$2:$F$20,6,TRUE)</f>
        <v>21.200000000000003</v>
      </c>
      <c r="I1234" s="8">
        <f t="shared" si="39"/>
        <v>169.60000000000002</v>
      </c>
      <c r="J1234" s="42">
        <f>VLOOKUP(B1234,Invoices!A:I,9,TRUE)</f>
        <v>2020</v>
      </c>
    </row>
    <row r="1235" spans="1:10" x14ac:dyDescent="0.15">
      <c r="A1235" t="s">
        <v>4595</v>
      </c>
      <c r="B1235" t="s">
        <v>347</v>
      </c>
      <c r="C1235" t="s">
        <v>93</v>
      </c>
      <c r="D1235" t="s">
        <v>76</v>
      </c>
      <c r="E1235">
        <v>7</v>
      </c>
      <c r="F1235" s="8">
        <f>VLOOKUP(C1235,Products!$A$2:$E$20,5,TRUE)</f>
        <v>9.9499999999999993</v>
      </c>
      <c r="G1235" s="8">
        <f t="shared" si="38"/>
        <v>69.649999999999991</v>
      </c>
      <c r="H1235" s="8">
        <f>VLOOKUP(C1235,Products!$A$2:$F$20,6,TRUE)</f>
        <v>1.9499999999999993</v>
      </c>
      <c r="I1235" s="8">
        <f t="shared" si="39"/>
        <v>13.649999999999995</v>
      </c>
      <c r="J1235" s="42">
        <f>VLOOKUP(B1235,Invoices!A:I,9,TRUE)</f>
        <v>2020</v>
      </c>
    </row>
    <row r="1236" spans="1:10" x14ac:dyDescent="0.15">
      <c r="A1236" t="s">
        <v>4596</v>
      </c>
      <c r="B1236" t="s">
        <v>347</v>
      </c>
      <c r="C1236" t="s">
        <v>99</v>
      </c>
      <c r="D1236" t="s">
        <v>84</v>
      </c>
      <c r="E1236">
        <v>1</v>
      </c>
      <c r="F1236" s="8">
        <f>VLOOKUP(C1236,Products!$A$2:$E$20,5,TRUE)</f>
        <v>3.5</v>
      </c>
      <c r="G1236" s="8">
        <f t="shared" si="38"/>
        <v>3.5</v>
      </c>
      <c r="H1236" s="8">
        <f>VLOOKUP(C1236,Products!$A$2:$F$20,6,TRUE)</f>
        <v>0.54999999999999982</v>
      </c>
      <c r="I1236" s="8">
        <f t="shared" si="39"/>
        <v>0.54999999999999982</v>
      </c>
      <c r="J1236" s="42">
        <f>VLOOKUP(B1236,Invoices!A:I,9,TRUE)</f>
        <v>2020</v>
      </c>
    </row>
    <row r="1237" spans="1:10" x14ac:dyDescent="0.15">
      <c r="A1237" t="s">
        <v>4597</v>
      </c>
      <c r="B1237" t="s">
        <v>347</v>
      </c>
      <c r="C1237" t="s">
        <v>101</v>
      </c>
      <c r="D1237" t="s">
        <v>69</v>
      </c>
      <c r="E1237">
        <v>50</v>
      </c>
      <c r="F1237" s="8">
        <f>VLOOKUP(C1237,Products!$A$2:$E$20,5,TRUE)</f>
        <v>129.94999999999999</v>
      </c>
      <c r="G1237" s="8">
        <f t="shared" si="38"/>
        <v>6497.4999999999991</v>
      </c>
      <c r="H1237" s="8">
        <f>VLOOKUP(C1237,Products!$A$2:$F$20,6,TRUE)</f>
        <v>40.449999999999989</v>
      </c>
      <c r="I1237" s="8">
        <f t="shared" si="39"/>
        <v>2022.4999999999995</v>
      </c>
      <c r="J1237" s="42">
        <f>VLOOKUP(B1237,Invoices!A:I,9,TRUE)</f>
        <v>2020</v>
      </c>
    </row>
    <row r="1238" spans="1:10" x14ac:dyDescent="0.15">
      <c r="A1238" t="s">
        <v>4598</v>
      </c>
      <c r="B1238" t="s">
        <v>347</v>
      </c>
      <c r="C1238" t="s">
        <v>90</v>
      </c>
      <c r="D1238" t="s">
        <v>72</v>
      </c>
      <c r="E1238">
        <v>2</v>
      </c>
      <c r="F1238" s="8">
        <f>VLOOKUP(C1238,Products!$A$2:$E$20,5,TRUE)</f>
        <v>8.9499999999999993</v>
      </c>
      <c r="G1238" s="8">
        <f t="shared" si="38"/>
        <v>17.899999999999999</v>
      </c>
      <c r="H1238" s="8">
        <f>VLOOKUP(C1238,Products!$A$2:$F$20,6,TRUE)</f>
        <v>5.6999999999999993</v>
      </c>
      <c r="I1238" s="8">
        <f t="shared" si="39"/>
        <v>11.399999999999999</v>
      </c>
      <c r="J1238" s="42">
        <f>VLOOKUP(B1238,Invoices!A:I,9,TRUE)</f>
        <v>2020</v>
      </c>
    </row>
    <row r="1239" spans="1:10" x14ac:dyDescent="0.15">
      <c r="A1239" t="s">
        <v>4599</v>
      </c>
      <c r="B1239" t="s">
        <v>347</v>
      </c>
      <c r="C1239" t="s">
        <v>102</v>
      </c>
      <c r="D1239" t="s">
        <v>83</v>
      </c>
      <c r="E1239">
        <v>20</v>
      </c>
      <c r="F1239" s="8">
        <f>VLOOKUP(C1239,Products!$A$2:$E$20,5,TRUE)</f>
        <v>29.95</v>
      </c>
      <c r="G1239" s="8">
        <f t="shared" si="38"/>
        <v>599</v>
      </c>
      <c r="H1239" s="8">
        <f>VLOOKUP(C1239,Products!$A$2:$F$20,6,TRUE)</f>
        <v>15</v>
      </c>
      <c r="I1239" s="8">
        <f t="shared" si="39"/>
        <v>300</v>
      </c>
      <c r="J1239" s="42">
        <f>VLOOKUP(B1239,Invoices!A:I,9,TRUE)</f>
        <v>2020</v>
      </c>
    </row>
    <row r="1240" spans="1:10" x14ac:dyDescent="0.15">
      <c r="A1240" t="s">
        <v>4600</v>
      </c>
      <c r="B1240" t="s">
        <v>347</v>
      </c>
      <c r="C1240" t="s">
        <v>95</v>
      </c>
      <c r="D1240" t="s">
        <v>73</v>
      </c>
      <c r="E1240">
        <v>1</v>
      </c>
      <c r="F1240" s="8">
        <f>VLOOKUP(C1240,Products!$A$2:$E$20,5,TRUE)</f>
        <v>12.95</v>
      </c>
      <c r="G1240" s="8">
        <f t="shared" si="38"/>
        <v>12.95</v>
      </c>
      <c r="H1240" s="8">
        <f>VLOOKUP(C1240,Products!$A$2:$F$20,6,TRUE)</f>
        <v>4.1999999999999993</v>
      </c>
      <c r="I1240" s="8">
        <f t="shared" si="39"/>
        <v>4.1999999999999993</v>
      </c>
      <c r="J1240" s="42">
        <f>VLOOKUP(B1240,Invoices!A:I,9,TRUE)</f>
        <v>2020</v>
      </c>
    </row>
    <row r="1241" spans="1:10" x14ac:dyDescent="0.15">
      <c r="A1241" t="s">
        <v>4601</v>
      </c>
      <c r="B1241" t="s">
        <v>347</v>
      </c>
      <c r="C1241" t="s">
        <v>90</v>
      </c>
      <c r="D1241" t="s">
        <v>72</v>
      </c>
      <c r="E1241">
        <v>4</v>
      </c>
      <c r="F1241" s="8">
        <f>VLOOKUP(C1241,Products!$A$2:$E$20,5,TRUE)</f>
        <v>8.9499999999999993</v>
      </c>
      <c r="G1241" s="8">
        <f t="shared" si="38"/>
        <v>35.799999999999997</v>
      </c>
      <c r="H1241" s="8">
        <f>VLOOKUP(C1241,Products!$A$2:$F$20,6,TRUE)</f>
        <v>5.6999999999999993</v>
      </c>
      <c r="I1241" s="8">
        <f t="shared" si="39"/>
        <v>22.799999999999997</v>
      </c>
      <c r="J1241" s="42">
        <f>VLOOKUP(B1241,Invoices!A:I,9,TRUE)</f>
        <v>2020</v>
      </c>
    </row>
    <row r="1242" spans="1:10" x14ac:dyDescent="0.15">
      <c r="A1242" t="s">
        <v>4602</v>
      </c>
      <c r="B1242" t="s">
        <v>348</v>
      </c>
      <c r="C1242" t="s">
        <v>90</v>
      </c>
      <c r="D1242" t="s">
        <v>72</v>
      </c>
      <c r="E1242">
        <v>5</v>
      </c>
      <c r="F1242" s="8">
        <f>VLOOKUP(C1242,Products!$A$2:$E$20,5,TRUE)</f>
        <v>8.9499999999999993</v>
      </c>
      <c r="G1242" s="8">
        <f t="shared" si="38"/>
        <v>44.75</v>
      </c>
      <c r="H1242" s="8">
        <f>VLOOKUP(C1242,Products!$A$2:$F$20,6,TRUE)</f>
        <v>5.6999999999999993</v>
      </c>
      <c r="I1242" s="8">
        <f t="shared" si="39"/>
        <v>28.499999999999996</v>
      </c>
      <c r="J1242" s="42">
        <f>VLOOKUP(B1242,Invoices!A:I,9,TRUE)</f>
        <v>2020</v>
      </c>
    </row>
    <row r="1243" spans="1:10" x14ac:dyDescent="0.15">
      <c r="A1243" t="s">
        <v>4603</v>
      </c>
      <c r="B1243" t="s">
        <v>349</v>
      </c>
      <c r="C1243" t="s">
        <v>96</v>
      </c>
      <c r="D1243" t="s">
        <v>75</v>
      </c>
      <c r="E1243">
        <v>3</v>
      </c>
      <c r="F1243" s="8">
        <f>VLOOKUP(C1243,Products!$A$2:$E$20,5,TRUE)</f>
        <v>79.95</v>
      </c>
      <c r="G1243" s="8">
        <f t="shared" si="38"/>
        <v>239.85000000000002</v>
      </c>
      <c r="H1243" s="8">
        <f>VLOOKUP(C1243,Products!$A$2:$F$20,6,TRUE)</f>
        <v>27.950000000000003</v>
      </c>
      <c r="I1243" s="8">
        <f t="shared" si="39"/>
        <v>83.850000000000009</v>
      </c>
      <c r="J1243" s="42">
        <f>VLOOKUP(B1243,Invoices!A:I,9,TRUE)</f>
        <v>2020</v>
      </c>
    </row>
    <row r="1244" spans="1:10" x14ac:dyDescent="0.15">
      <c r="A1244" t="s">
        <v>4604</v>
      </c>
      <c r="B1244" t="s">
        <v>349</v>
      </c>
      <c r="C1244" t="s">
        <v>100</v>
      </c>
      <c r="D1244" t="s">
        <v>78</v>
      </c>
      <c r="E1244">
        <v>1</v>
      </c>
      <c r="F1244" s="8">
        <f>VLOOKUP(C1244,Products!$A$2:$E$20,5,TRUE)</f>
        <v>49.95</v>
      </c>
      <c r="G1244" s="8">
        <f t="shared" si="38"/>
        <v>49.95</v>
      </c>
      <c r="H1244" s="8">
        <f>VLOOKUP(C1244,Products!$A$2:$F$20,6,TRUE)</f>
        <v>19.950000000000003</v>
      </c>
      <c r="I1244" s="8">
        <f t="shared" si="39"/>
        <v>19.950000000000003</v>
      </c>
      <c r="J1244" s="42">
        <f>VLOOKUP(B1244,Invoices!A:I,9,TRUE)</f>
        <v>2020</v>
      </c>
    </row>
    <row r="1245" spans="1:10" x14ac:dyDescent="0.15">
      <c r="A1245" t="s">
        <v>4605</v>
      </c>
      <c r="B1245" t="s">
        <v>349</v>
      </c>
      <c r="C1245" t="s">
        <v>95</v>
      </c>
      <c r="D1245" t="s">
        <v>73</v>
      </c>
      <c r="E1245">
        <v>1</v>
      </c>
      <c r="F1245" s="8">
        <f>VLOOKUP(C1245,Products!$A$2:$E$20,5,TRUE)</f>
        <v>12.95</v>
      </c>
      <c r="G1245" s="8">
        <f t="shared" si="38"/>
        <v>12.95</v>
      </c>
      <c r="H1245" s="8">
        <f>VLOOKUP(C1245,Products!$A$2:$F$20,6,TRUE)</f>
        <v>4.1999999999999993</v>
      </c>
      <c r="I1245" s="8">
        <f t="shared" si="39"/>
        <v>4.1999999999999993</v>
      </c>
      <c r="J1245" s="42">
        <f>VLOOKUP(B1245,Invoices!A:I,9,TRUE)</f>
        <v>2020</v>
      </c>
    </row>
    <row r="1246" spans="1:10" x14ac:dyDescent="0.15">
      <c r="A1246" t="s">
        <v>4606</v>
      </c>
      <c r="B1246" t="s">
        <v>349</v>
      </c>
      <c r="C1246" t="s">
        <v>88</v>
      </c>
      <c r="D1246" t="s">
        <v>85</v>
      </c>
      <c r="E1246">
        <v>2</v>
      </c>
      <c r="F1246" s="8">
        <f>VLOOKUP(C1246,Products!$A$2:$E$20,5,TRUE)</f>
        <v>8.9499999999999993</v>
      </c>
      <c r="G1246" s="8">
        <f t="shared" si="38"/>
        <v>17.899999999999999</v>
      </c>
      <c r="H1246" s="8">
        <f>VLOOKUP(C1246,Products!$A$2:$F$20,6,TRUE)</f>
        <v>5.6999999999999993</v>
      </c>
      <c r="I1246" s="8">
        <f t="shared" si="39"/>
        <v>11.399999999999999</v>
      </c>
      <c r="J1246" s="42">
        <f>VLOOKUP(B1246,Invoices!A:I,9,TRUE)</f>
        <v>2020</v>
      </c>
    </row>
    <row r="1247" spans="1:10" x14ac:dyDescent="0.15">
      <c r="A1247" t="s">
        <v>4607</v>
      </c>
      <c r="B1247" t="s">
        <v>349</v>
      </c>
      <c r="C1247" t="s">
        <v>97</v>
      </c>
      <c r="D1247" t="s">
        <v>74</v>
      </c>
      <c r="E1247">
        <v>4</v>
      </c>
      <c r="F1247" s="8">
        <f>VLOOKUP(C1247,Products!$A$2:$E$20,5,TRUE)</f>
        <v>1.5</v>
      </c>
      <c r="G1247" s="8">
        <f t="shared" si="38"/>
        <v>6</v>
      </c>
      <c r="H1247" s="8">
        <f>VLOOKUP(C1247,Products!$A$2:$F$20,6,TRUE)</f>
        <v>0.5</v>
      </c>
      <c r="I1247" s="8">
        <f t="shared" si="39"/>
        <v>2</v>
      </c>
      <c r="J1247" s="42">
        <f>VLOOKUP(B1247,Invoices!A:I,9,TRUE)</f>
        <v>2020</v>
      </c>
    </row>
    <row r="1248" spans="1:10" x14ac:dyDescent="0.15">
      <c r="A1248" t="s">
        <v>4608</v>
      </c>
      <c r="B1248" t="s">
        <v>349</v>
      </c>
      <c r="C1248" t="s">
        <v>87</v>
      </c>
      <c r="D1248" t="s">
        <v>68</v>
      </c>
      <c r="E1248">
        <v>1</v>
      </c>
      <c r="F1248" s="8">
        <f>VLOOKUP(C1248,Products!$A$2:$E$20,5,TRUE)</f>
        <v>19.95</v>
      </c>
      <c r="G1248" s="8">
        <f t="shared" si="38"/>
        <v>19.95</v>
      </c>
      <c r="H1248" s="8">
        <f>VLOOKUP(C1248,Products!$A$2:$F$20,6,TRUE)</f>
        <v>7.4499999999999993</v>
      </c>
      <c r="I1248" s="8">
        <f t="shared" si="39"/>
        <v>7.4499999999999993</v>
      </c>
      <c r="J1248" s="42">
        <f>VLOOKUP(B1248,Invoices!A:I,9,TRUE)</f>
        <v>2020</v>
      </c>
    </row>
    <row r="1249" spans="1:10" x14ac:dyDescent="0.15">
      <c r="A1249" t="s">
        <v>4609</v>
      </c>
      <c r="B1249" t="s">
        <v>350</v>
      </c>
      <c r="C1249" t="s">
        <v>102</v>
      </c>
      <c r="D1249" t="s">
        <v>83</v>
      </c>
      <c r="E1249">
        <v>6</v>
      </c>
      <c r="F1249" s="8">
        <f>VLOOKUP(C1249,Products!$A$2:$E$20,5,TRUE)</f>
        <v>29.95</v>
      </c>
      <c r="G1249" s="8">
        <f t="shared" si="38"/>
        <v>179.7</v>
      </c>
      <c r="H1249" s="8">
        <f>VLOOKUP(C1249,Products!$A$2:$F$20,6,TRUE)</f>
        <v>15</v>
      </c>
      <c r="I1249" s="8">
        <f t="shared" si="39"/>
        <v>90</v>
      </c>
      <c r="J1249" s="42">
        <f>VLOOKUP(B1249,Invoices!A:I,9,TRUE)</f>
        <v>2020</v>
      </c>
    </row>
    <row r="1250" spans="1:10" x14ac:dyDescent="0.15">
      <c r="A1250" t="s">
        <v>4610</v>
      </c>
      <c r="B1250" t="s">
        <v>350</v>
      </c>
      <c r="C1250" t="s">
        <v>90</v>
      </c>
      <c r="D1250" t="s">
        <v>72</v>
      </c>
      <c r="E1250">
        <v>4</v>
      </c>
      <c r="F1250" s="8">
        <f>VLOOKUP(C1250,Products!$A$2:$E$20,5,TRUE)</f>
        <v>8.9499999999999993</v>
      </c>
      <c r="G1250" s="8">
        <f t="shared" si="38"/>
        <v>35.799999999999997</v>
      </c>
      <c r="H1250" s="8">
        <f>VLOOKUP(C1250,Products!$A$2:$F$20,6,TRUE)</f>
        <v>5.6999999999999993</v>
      </c>
      <c r="I1250" s="8">
        <f t="shared" si="39"/>
        <v>22.799999999999997</v>
      </c>
      <c r="J1250" s="42">
        <f>VLOOKUP(B1250,Invoices!A:I,9,TRUE)</f>
        <v>2020</v>
      </c>
    </row>
    <row r="1251" spans="1:10" x14ac:dyDescent="0.15">
      <c r="A1251" t="s">
        <v>4611</v>
      </c>
      <c r="B1251" t="s">
        <v>351</v>
      </c>
      <c r="C1251" t="s">
        <v>91</v>
      </c>
      <c r="D1251" t="s">
        <v>70</v>
      </c>
      <c r="E1251">
        <v>3</v>
      </c>
      <c r="F1251" s="8">
        <f>VLOOKUP(C1251,Products!$A$2:$E$20,5,TRUE)</f>
        <v>49.95</v>
      </c>
      <c r="G1251" s="8">
        <f t="shared" si="38"/>
        <v>149.85000000000002</v>
      </c>
      <c r="H1251" s="8">
        <f>VLOOKUP(C1251,Products!$A$2:$F$20,6,TRUE)</f>
        <v>21.200000000000003</v>
      </c>
      <c r="I1251" s="8">
        <f t="shared" si="39"/>
        <v>63.600000000000009</v>
      </c>
      <c r="J1251" s="42">
        <f>VLOOKUP(B1251,Invoices!A:I,9,TRUE)</f>
        <v>2020</v>
      </c>
    </row>
    <row r="1252" spans="1:10" x14ac:dyDescent="0.15">
      <c r="A1252" t="s">
        <v>4612</v>
      </c>
      <c r="B1252" t="s">
        <v>351</v>
      </c>
      <c r="C1252" t="s">
        <v>88</v>
      </c>
      <c r="D1252" t="s">
        <v>85</v>
      </c>
      <c r="E1252">
        <v>1</v>
      </c>
      <c r="F1252" s="8">
        <f>VLOOKUP(C1252,Products!$A$2:$E$20,5,TRUE)</f>
        <v>8.9499999999999993</v>
      </c>
      <c r="G1252" s="8">
        <f t="shared" si="38"/>
        <v>8.9499999999999993</v>
      </c>
      <c r="H1252" s="8">
        <f>VLOOKUP(C1252,Products!$A$2:$F$20,6,TRUE)</f>
        <v>5.6999999999999993</v>
      </c>
      <c r="I1252" s="8">
        <f t="shared" si="39"/>
        <v>5.6999999999999993</v>
      </c>
      <c r="J1252" s="42">
        <f>VLOOKUP(B1252,Invoices!A:I,9,TRUE)</f>
        <v>2020</v>
      </c>
    </row>
    <row r="1253" spans="1:10" x14ac:dyDescent="0.15">
      <c r="A1253" t="s">
        <v>4613</v>
      </c>
      <c r="B1253" t="s">
        <v>352</v>
      </c>
      <c r="C1253" t="s">
        <v>92</v>
      </c>
      <c r="D1253" t="s">
        <v>82</v>
      </c>
      <c r="E1253">
        <v>4</v>
      </c>
      <c r="F1253" s="8">
        <f>VLOOKUP(C1253,Products!$A$2:$E$20,5,TRUE)</f>
        <v>19.95</v>
      </c>
      <c r="G1253" s="8">
        <f t="shared" si="38"/>
        <v>79.8</v>
      </c>
      <c r="H1253" s="8">
        <f>VLOOKUP(C1253,Products!$A$2:$F$20,6,TRUE)</f>
        <v>7.4499999999999993</v>
      </c>
      <c r="I1253" s="8">
        <f t="shared" si="39"/>
        <v>29.799999999999997</v>
      </c>
      <c r="J1253" s="42">
        <f>VLOOKUP(B1253,Invoices!A:I,9,TRUE)</f>
        <v>2020</v>
      </c>
    </row>
    <row r="1254" spans="1:10" x14ac:dyDescent="0.15">
      <c r="A1254" t="s">
        <v>4614</v>
      </c>
      <c r="B1254" t="s">
        <v>352</v>
      </c>
      <c r="C1254" t="s">
        <v>88</v>
      </c>
      <c r="D1254" t="s">
        <v>85</v>
      </c>
      <c r="E1254">
        <v>3</v>
      </c>
      <c r="F1254" s="8">
        <f>VLOOKUP(C1254,Products!$A$2:$E$20,5,TRUE)</f>
        <v>8.9499999999999993</v>
      </c>
      <c r="G1254" s="8">
        <f t="shared" si="38"/>
        <v>26.849999999999998</v>
      </c>
      <c r="H1254" s="8">
        <f>VLOOKUP(C1254,Products!$A$2:$F$20,6,TRUE)</f>
        <v>5.6999999999999993</v>
      </c>
      <c r="I1254" s="8">
        <f t="shared" si="39"/>
        <v>17.099999999999998</v>
      </c>
      <c r="J1254" s="42">
        <f>VLOOKUP(B1254,Invoices!A:I,9,TRUE)</f>
        <v>2020</v>
      </c>
    </row>
    <row r="1255" spans="1:10" x14ac:dyDescent="0.15">
      <c r="A1255" t="s">
        <v>4615</v>
      </c>
      <c r="B1255" t="s">
        <v>352</v>
      </c>
      <c r="C1255" t="s">
        <v>105</v>
      </c>
      <c r="D1255" t="s">
        <v>81</v>
      </c>
      <c r="E1255">
        <v>3</v>
      </c>
      <c r="F1255" s="8">
        <f>VLOOKUP(C1255,Products!$A$2:$E$20,5,TRUE)</f>
        <v>8.9499999999999993</v>
      </c>
      <c r="G1255" s="8">
        <f t="shared" si="38"/>
        <v>26.849999999999998</v>
      </c>
      <c r="H1255" s="8">
        <f>VLOOKUP(C1255,Products!$A$2:$F$20,6,TRUE)</f>
        <v>3.1999999999999993</v>
      </c>
      <c r="I1255" s="8">
        <f t="shared" si="39"/>
        <v>9.5999999999999979</v>
      </c>
      <c r="J1255" s="42">
        <f>VLOOKUP(B1255,Invoices!A:I,9,TRUE)</f>
        <v>2020</v>
      </c>
    </row>
    <row r="1256" spans="1:10" x14ac:dyDescent="0.15">
      <c r="A1256" t="s">
        <v>4616</v>
      </c>
      <c r="B1256" t="s">
        <v>352</v>
      </c>
      <c r="C1256" t="s">
        <v>99</v>
      </c>
      <c r="D1256" t="s">
        <v>84</v>
      </c>
      <c r="E1256">
        <v>1</v>
      </c>
      <c r="F1256" s="8">
        <f>VLOOKUP(C1256,Products!$A$2:$E$20,5,TRUE)</f>
        <v>3.5</v>
      </c>
      <c r="G1256" s="8">
        <f t="shared" si="38"/>
        <v>3.5</v>
      </c>
      <c r="H1256" s="8">
        <f>VLOOKUP(C1256,Products!$A$2:$F$20,6,TRUE)</f>
        <v>0.54999999999999982</v>
      </c>
      <c r="I1256" s="8">
        <f t="shared" si="39"/>
        <v>0.54999999999999982</v>
      </c>
      <c r="J1256" s="42">
        <f>VLOOKUP(B1256,Invoices!A:I,9,TRUE)</f>
        <v>2020</v>
      </c>
    </row>
    <row r="1257" spans="1:10" x14ac:dyDescent="0.15">
      <c r="A1257" t="s">
        <v>4617</v>
      </c>
      <c r="B1257" t="s">
        <v>352</v>
      </c>
      <c r="C1257" t="s">
        <v>93</v>
      </c>
      <c r="D1257" t="s">
        <v>76</v>
      </c>
      <c r="E1257">
        <v>1</v>
      </c>
      <c r="F1257" s="8">
        <f>VLOOKUP(C1257,Products!$A$2:$E$20,5,TRUE)</f>
        <v>9.9499999999999993</v>
      </c>
      <c r="G1257" s="8">
        <f t="shared" si="38"/>
        <v>9.9499999999999993</v>
      </c>
      <c r="H1257" s="8">
        <f>VLOOKUP(C1257,Products!$A$2:$F$20,6,TRUE)</f>
        <v>1.9499999999999993</v>
      </c>
      <c r="I1257" s="8">
        <f t="shared" si="39"/>
        <v>1.9499999999999993</v>
      </c>
      <c r="J1257" s="42">
        <f>VLOOKUP(B1257,Invoices!A:I,9,TRUE)</f>
        <v>2020</v>
      </c>
    </row>
    <row r="1258" spans="1:10" x14ac:dyDescent="0.15">
      <c r="A1258" t="s">
        <v>4618</v>
      </c>
      <c r="B1258" t="s">
        <v>353</v>
      </c>
      <c r="C1258" t="s">
        <v>105</v>
      </c>
      <c r="D1258" t="s">
        <v>81</v>
      </c>
      <c r="E1258">
        <v>12</v>
      </c>
      <c r="F1258" s="8">
        <f>VLOOKUP(C1258,Products!$A$2:$E$20,5,TRUE)</f>
        <v>8.9499999999999993</v>
      </c>
      <c r="G1258" s="8">
        <f t="shared" si="38"/>
        <v>107.39999999999999</v>
      </c>
      <c r="H1258" s="8">
        <f>VLOOKUP(C1258,Products!$A$2:$F$20,6,TRUE)</f>
        <v>3.1999999999999993</v>
      </c>
      <c r="I1258" s="8">
        <f t="shared" si="39"/>
        <v>38.399999999999991</v>
      </c>
      <c r="J1258" s="42">
        <f>VLOOKUP(B1258,Invoices!A:I,9,TRUE)</f>
        <v>2020</v>
      </c>
    </row>
    <row r="1259" spans="1:10" x14ac:dyDescent="0.15">
      <c r="A1259" t="s">
        <v>4619</v>
      </c>
      <c r="B1259" t="s">
        <v>353</v>
      </c>
      <c r="C1259" t="s">
        <v>88</v>
      </c>
      <c r="D1259" t="s">
        <v>85</v>
      </c>
      <c r="E1259">
        <v>25</v>
      </c>
      <c r="F1259" s="8">
        <f>VLOOKUP(C1259,Products!$A$2:$E$20,5,TRUE)</f>
        <v>8.9499999999999993</v>
      </c>
      <c r="G1259" s="8">
        <f t="shared" si="38"/>
        <v>223.74999999999997</v>
      </c>
      <c r="H1259" s="8">
        <f>VLOOKUP(C1259,Products!$A$2:$F$20,6,TRUE)</f>
        <v>5.6999999999999993</v>
      </c>
      <c r="I1259" s="8">
        <f t="shared" si="39"/>
        <v>142.49999999999997</v>
      </c>
      <c r="J1259" s="42">
        <f>VLOOKUP(B1259,Invoices!A:I,9,TRUE)</f>
        <v>2020</v>
      </c>
    </row>
    <row r="1260" spans="1:10" x14ac:dyDescent="0.15">
      <c r="A1260" t="s">
        <v>4620</v>
      </c>
      <c r="B1260" t="s">
        <v>353</v>
      </c>
      <c r="C1260" t="s">
        <v>98</v>
      </c>
      <c r="D1260" t="s">
        <v>79</v>
      </c>
      <c r="E1260">
        <v>20</v>
      </c>
      <c r="F1260" s="8">
        <f>VLOOKUP(C1260,Products!$A$2:$E$20,5,TRUE)</f>
        <v>14.95</v>
      </c>
      <c r="G1260" s="8">
        <f t="shared" si="38"/>
        <v>299</v>
      </c>
      <c r="H1260" s="8">
        <f>VLOOKUP(C1260,Products!$A$2:$F$20,6,TRUE)</f>
        <v>3.0499999999999989</v>
      </c>
      <c r="I1260" s="8">
        <f t="shared" si="39"/>
        <v>60.999999999999979</v>
      </c>
      <c r="J1260" s="42">
        <f>VLOOKUP(B1260,Invoices!A:I,9,TRUE)</f>
        <v>2020</v>
      </c>
    </row>
    <row r="1261" spans="1:10" x14ac:dyDescent="0.15">
      <c r="A1261" t="s">
        <v>4621</v>
      </c>
      <c r="B1261" t="s">
        <v>353</v>
      </c>
      <c r="C1261" t="s">
        <v>93</v>
      </c>
      <c r="D1261" t="s">
        <v>76</v>
      </c>
      <c r="E1261">
        <v>30</v>
      </c>
      <c r="F1261" s="8">
        <f>VLOOKUP(C1261,Products!$A$2:$E$20,5,TRUE)</f>
        <v>9.9499999999999993</v>
      </c>
      <c r="G1261" s="8">
        <f t="shared" si="38"/>
        <v>298.5</v>
      </c>
      <c r="H1261" s="8">
        <f>VLOOKUP(C1261,Products!$A$2:$F$20,6,TRUE)</f>
        <v>1.9499999999999993</v>
      </c>
      <c r="I1261" s="8">
        <f t="shared" si="39"/>
        <v>58.499999999999979</v>
      </c>
      <c r="J1261" s="42">
        <f>VLOOKUP(B1261,Invoices!A:I,9,TRUE)</f>
        <v>2020</v>
      </c>
    </row>
    <row r="1262" spans="1:10" x14ac:dyDescent="0.15">
      <c r="A1262" t="s">
        <v>4622</v>
      </c>
      <c r="B1262" t="s">
        <v>353</v>
      </c>
      <c r="C1262" t="s">
        <v>97</v>
      </c>
      <c r="D1262" t="s">
        <v>74</v>
      </c>
      <c r="E1262">
        <v>5</v>
      </c>
      <c r="F1262" s="8">
        <f>VLOOKUP(C1262,Products!$A$2:$E$20,5,TRUE)</f>
        <v>1.5</v>
      </c>
      <c r="G1262" s="8">
        <f t="shared" si="38"/>
        <v>7.5</v>
      </c>
      <c r="H1262" s="8">
        <f>VLOOKUP(C1262,Products!$A$2:$F$20,6,TRUE)</f>
        <v>0.5</v>
      </c>
      <c r="I1262" s="8">
        <f t="shared" si="39"/>
        <v>2.5</v>
      </c>
      <c r="J1262" s="42">
        <f>VLOOKUP(B1262,Invoices!A:I,9,TRUE)</f>
        <v>2020</v>
      </c>
    </row>
    <row r="1263" spans="1:10" x14ac:dyDescent="0.15">
      <c r="A1263" t="s">
        <v>4623</v>
      </c>
      <c r="B1263" t="s">
        <v>353</v>
      </c>
      <c r="C1263" t="s">
        <v>92</v>
      </c>
      <c r="D1263" t="s">
        <v>82</v>
      </c>
      <c r="E1263">
        <v>1</v>
      </c>
      <c r="F1263" s="8">
        <f>VLOOKUP(C1263,Products!$A$2:$E$20,5,TRUE)</f>
        <v>19.95</v>
      </c>
      <c r="G1263" s="8">
        <f t="shared" si="38"/>
        <v>19.95</v>
      </c>
      <c r="H1263" s="8">
        <f>VLOOKUP(C1263,Products!$A$2:$F$20,6,TRUE)</f>
        <v>7.4499999999999993</v>
      </c>
      <c r="I1263" s="8">
        <f t="shared" si="39"/>
        <v>7.4499999999999993</v>
      </c>
      <c r="J1263" s="42">
        <f>VLOOKUP(B1263,Invoices!A:I,9,TRUE)</f>
        <v>2020</v>
      </c>
    </row>
    <row r="1264" spans="1:10" x14ac:dyDescent="0.15">
      <c r="A1264" t="s">
        <v>4624</v>
      </c>
      <c r="B1264" t="s">
        <v>353</v>
      </c>
      <c r="C1264" t="s">
        <v>100</v>
      </c>
      <c r="D1264" t="s">
        <v>78</v>
      </c>
      <c r="E1264">
        <v>1</v>
      </c>
      <c r="F1264" s="8">
        <f>VLOOKUP(C1264,Products!$A$2:$E$20,5,TRUE)</f>
        <v>49.95</v>
      </c>
      <c r="G1264" s="8">
        <f t="shared" si="38"/>
        <v>49.95</v>
      </c>
      <c r="H1264" s="8">
        <f>VLOOKUP(C1264,Products!$A$2:$F$20,6,TRUE)</f>
        <v>19.950000000000003</v>
      </c>
      <c r="I1264" s="8">
        <f t="shared" si="39"/>
        <v>19.950000000000003</v>
      </c>
      <c r="J1264" s="42">
        <f>VLOOKUP(B1264,Invoices!A:I,9,TRUE)</f>
        <v>2020</v>
      </c>
    </row>
    <row r="1265" spans="1:10" x14ac:dyDescent="0.15">
      <c r="A1265" t="s">
        <v>4625</v>
      </c>
      <c r="B1265" t="s">
        <v>353</v>
      </c>
      <c r="C1265" t="s">
        <v>90</v>
      </c>
      <c r="D1265" t="s">
        <v>72</v>
      </c>
      <c r="E1265">
        <v>1</v>
      </c>
      <c r="F1265" s="8">
        <f>VLOOKUP(C1265,Products!$A$2:$E$20,5,TRUE)</f>
        <v>8.9499999999999993</v>
      </c>
      <c r="G1265" s="8">
        <f t="shared" si="38"/>
        <v>8.9499999999999993</v>
      </c>
      <c r="H1265" s="8">
        <f>VLOOKUP(C1265,Products!$A$2:$F$20,6,TRUE)</f>
        <v>5.6999999999999993</v>
      </c>
      <c r="I1265" s="8">
        <f t="shared" si="39"/>
        <v>5.6999999999999993</v>
      </c>
      <c r="J1265" s="42">
        <f>VLOOKUP(B1265,Invoices!A:I,9,TRUE)</f>
        <v>2020</v>
      </c>
    </row>
    <row r="1266" spans="1:10" x14ac:dyDescent="0.15">
      <c r="A1266" t="s">
        <v>4626</v>
      </c>
      <c r="B1266" t="s">
        <v>353</v>
      </c>
      <c r="C1266" t="s">
        <v>103</v>
      </c>
      <c r="D1266" t="s">
        <v>77</v>
      </c>
      <c r="E1266">
        <v>2</v>
      </c>
      <c r="F1266" s="8">
        <f>VLOOKUP(C1266,Products!$A$2:$E$20,5,TRUE)</f>
        <v>8.9499999999999993</v>
      </c>
      <c r="G1266" s="8">
        <f t="shared" si="38"/>
        <v>17.899999999999999</v>
      </c>
      <c r="H1266" s="8">
        <f>VLOOKUP(C1266,Products!$A$2:$F$20,6,TRUE)</f>
        <v>3.1999999999999993</v>
      </c>
      <c r="I1266" s="8">
        <f t="shared" si="39"/>
        <v>6.3999999999999986</v>
      </c>
      <c r="J1266" s="42">
        <f>VLOOKUP(B1266,Invoices!A:I,9,TRUE)</f>
        <v>2020</v>
      </c>
    </row>
    <row r="1267" spans="1:10" x14ac:dyDescent="0.15">
      <c r="A1267" t="s">
        <v>4627</v>
      </c>
      <c r="B1267" t="s">
        <v>353</v>
      </c>
      <c r="C1267" t="s">
        <v>102</v>
      </c>
      <c r="D1267" t="s">
        <v>83</v>
      </c>
      <c r="E1267">
        <v>1</v>
      </c>
      <c r="F1267" s="8">
        <f>VLOOKUP(C1267,Products!$A$2:$E$20,5,TRUE)</f>
        <v>29.95</v>
      </c>
      <c r="G1267" s="8">
        <f t="shared" si="38"/>
        <v>29.95</v>
      </c>
      <c r="H1267" s="8">
        <f>VLOOKUP(C1267,Products!$A$2:$F$20,6,TRUE)</f>
        <v>15</v>
      </c>
      <c r="I1267" s="8">
        <f t="shared" si="39"/>
        <v>15</v>
      </c>
      <c r="J1267" s="42">
        <f>VLOOKUP(B1267,Invoices!A:I,9,TRUE)</f>
        <v>2020</v>
      </c>
    </row>
    <row r="1268" spans="1:10" x14ac:dyDescent="0.15">
      <c r="A1268" t="s">
        <v>4628</v>
      </c>
      <c r="B1268" t="s">
        <v>353</v>
      </c>
      <c r="C1268" t="s">
        <v>87</v>
      </c>
      <c r="D1268" t="s">
        <v>68</v>
      </c>
      <c r="E1268">
        <v>3</v>
      </c>
      <c r="F1268" s="8">
        <f>VLOOKUP(C1268,Products!$A$2:$E$20,5,TRUE)</f>
        <v>19.95</v>
      </c>
      <c r="G1268" s="8">
        <f t="shared" si="38"/>
        <v>59.849999999999994</v>
      </c>
      <c r="H1268" s="8">
        <f>VLOOKUP(C1268,Products!$A$2:$F$20,6,TRUE)</f>
        <v>7.4499999999999993</v>
      </c>
      <c r="I1268" s="8">
        <f t="shared" si="39"/>
        <v>22.349999999999998</v>
      </c>
      <c r="J1268" s="42">
        <f>VLOOKUP(B1268,Invoices!A:I,9,TRUE)</f>
        <v>2020</v>
      </c>
    </row>
    <row r="1269" spans="1:10" x14ac:dyDescent="0.15">
      <c r="A1269" t="s">
        <v>4629</v>
      </c>
      <c r="B1269" t="s">
        <v>353</v>
      </c>
      <c r="C1269" t="s">
        <v>89</v>
      </c>
      <c r="D1269" t="s">
        <v>80</v>
      </c>
      <c r="E1269">
        <v>2</v>
      </c>
      <c r="F1269" s="8">
        <f>VLOOKUP(C1269,Products!$A$2:$E$20,5,TRUE)</f>
        <v>15.95</v>
      </c>
      <c r="G1269" s="8">
        <f t="shared" si="38"/>
        <v>31.9</v>
      </c>
      <c r="H1269" s="8">
        <f>VLOOKUP(C1269,Products!$A$2:$F$20,6,TRUE)</f>
        <v>6</v>
      </c>
      <c r="I1269" s="8">
        <f t="shared" si="39"/>
        <v>12</v>
      </c>
      <c r="J1269" s="42">
        <f>VLOOKUP(B1269,Invoices!A:I,9,TRUE)</f>
        <v>2020</v>
      </c>
    </row>
    <row r="1270" spans="1:10" x14ac:dyDescent="0.15">
      <c r="A1270" t="s">
        <v>4630</v>
      </c>
      <c r="B1270" t="s">
        <v>353</v>
      </c>
      <c r="C1270" t="s">
        <v>101</v>
      </c>
      <c r="D1270" t="s">
        <v>69</v>
      </c>
      <c r="E1270">
        <v>1</v>
      </c>
      <c r="F1270" s="8">
        <f>VLOOKUP(C1270,Products!$A$2:$E$20,5,TRUE)</f>
        <v>129.94999999999999</v>
      </c>
      <c r="G1270" s="8">
        <f t="shared" si="38"/>
        <v>129.94999999999999</v>
      </c>
      <c r="H1270" s="8">
        <f>VLOOKUP(C1270,Products!$A$2:$F$20,6,TRUE)</f>
        <v>40.449999999999989</v>
      </c>
      <c r="I1270" s="8">
        <f t="shared" si="39"/>
        <v>40.449999999999989</v>
      </c>
      <c r="J1270" s="42">
        <f>VLOOKUP(B1270,Invoices!A:I,9,TRUE)</f>
        <v>2020</v>
      </c>
    </row>
    <row r="1271" spans="1:10" x14ac:dyDescent="0.15">
      <c r="A1271" t="s">
        <v>4631</v>
      </c>
      <c r="B1271" t="s">
        <v>354</v>
      </c>
      <c r="C1271" t="s">
        <v>101</v>
      </c>
      <c r="D1271" t="s">
        <v>69</v>
      </c>
      <c r="E1271">
        <v>50</v>
      </c>
      <c r="F1271" s="8">
        <f>VLOOKUP(C1271,Products!$A$2:$E$20,5,TRUE)</f>
        <v>129.94999999999999</v>
      </c>
      <c r="G1271" s="8">
        <f t="shared" si="38"/>
        <v>6497.4999999999991</v>
      </c>
      <c r="H1271" s="8">
        <f>VLOOKUP(C1271,Products!$A$2:$F$20,6,TRUE)</f>
        <v>40.449999999999989</v>
      </c>
      <c r="I1271" s="8">
        <f t="shared" si="39"/>
        <v>2022.4999999999995</v>
      </c>
      <c r="J1271" s="42">
        <f>VLOOKUP(B1271,Invoices!A:I,9,TRUE)</f>
        <v>2020</v>
      </c>
    </row>
    <row r="1272" spans="1:10" x14ac:dyDescent="0.15">
      <c r="A1272" t="s">
        <v>4632</v>
      </c>
      <c r="B1272" t="s">
        <v>355</v>
      </c>
      <c r="C1272" t="s">
        <v>102</v>
      </c>
      <c r="D1272" t="s">
        <v>83</v>
      </c>
      <c r="E1272">
        <v>100</v>
      </c>
      <c r="F1272" s="8">
        <f>VLOOKUP(C1272,Products!$A$2:$E$20,5,TRUE)</f>
        <v>29.95</v>
      </c>
      <c r="G1272" s="8">
        <f t="shared" si="38"/>
        <v>2995</v>
      </c>
      <c r="H1272" s="8">
        <f>VLOOKUP(C1272,Products!$A$2:$F$20,6,TRUE)</f>
        <v>15</v>
      </c>
      <c r="I1272" s="8">
        <f t="shared" si="39"/>
        <v>1500</v>
      </c>
      <c r="J1272" s="42">
        <f>VLOOKUP(B1272,Invoices!A:I,9,TRUE)</f>
        <v>2020</v>
      </c>
    </row>
    <row r="1273" spans="1:10" x14ac:dyDescent="0.15">
      <c r="A1273" t="s">
        <v>4633</v>
      </c>
      <c r="B1273" t="s">
        <v>355</v>
      </c>
      <c r="C1273" t="s">
        <v>94</v>
      </c>
      <c r="D1273" t="s">
        <v>86</v>
      </c>
      <c r="E1273">
        <v>9</v>
      </c>
      <c r="F1273" s="8">
        <f>VLOOKUP(C1273,Products!$A$2:$E$20,5,TRUE)</f>
        <v>3.5</v>
      </c>
      <c r="G1273" s="8">
        <f t="shared" si="38"/>
        <v>31.5</v>
      </c>
      <c r="H1273" s="8">
        <f>VLOOKUP(C1273,Products!$A$2:$F$20,6,TRUE)</f>
        <v>0.54999999999999982</v>
      </c>
      <c r="I1273" s="8">
        <f t="shared" si="39"/>
        <v>4.9499999999999984</v>
      </c>
      <c r="J1273" s="42">
        <f>VLOOKUP(B1273,Invoices!A:I,9,TRUE)</f>
        <v>2020</v>
      </c>
    </row>
    <row r="1274" spans="1:10" x14ac:dyDescent="0.15">
      <c r="A1274" t="s">
        <v>4634</v>
      </c>
      <c r="B1274" t="s">
        <v>356</v>
      </c>
      <c r="C1274" t="s">
        <v>92</v>
      </c>
      <c r="D1274" t="s">
        <v>82</v>
      </c>
      <c r="E1274">
        <v>1</v>
      </c>
      <c r="F1274" s="8">
        <f>VLOOKUP(C1274,Products!$A$2:$E$20,5,TRUE)</f>
        <v>19.95</v>
      </c>
      <c r="G1274" s="8">
        <f t="shared" si="38"/>
        <v>19.95</v>
      </c>
      <c r="H1274" s="8">
        <f>VLOOKUP(C1274,Products!$A$2:$F$20,6,TRUE)</f>
        <v>7.4499999999999993</v>
      </c>
      <c r="I1274" s="8">
        <f t="shared" si="39"/>
        <v>7.4499999999999993</v>
      </c>
      <c r="J1274" s="42">
        <f>VLOOKUP(B1274,Invoices!A:I,9,TRUE)</f>
        <v>2020</v>
      </c>
    </row>
    <row r="1275" spans="1:10" x14ac:dyDescent="0.15">
      <c r="A1275" t="s">
        <v>4635</v>
      </c>
      <c r="B1275" t="s">
        <v>357</v>
      </c>
      <c r="C1275" t="s">
        <v>95</v>
      </c>
      <c r="D1275" t="s">
        <v>73</v>
      </c>
      <c r="E1275">
        <v>1</v>
      </c>
      <c r="F1275" s="8">
        <f>VLOOKUP(C1275,Products!$A$2:$E$20,5,TRUE)</f>
        <v>12.95</v>
      </c>
      <c r="G1275" s="8">
        <f t="shared" si="38"/>
        <v>12.95</v>
      </c>
      <c r="H1275" s="8">
        <f>VLOOKUP(C1275,Products!$A$2:$F$20,6,TRUE)</f>
        <v>4.1999999999999993</v>
      </c>
      <c r="I1275" s="8">
        <f t="shared" si="39"/>
        <v>4.1999999999999993</v>
      </c>
      <c r="J1275" s="42">
        <f>VLOOKUP(B1275,Invoices!A:I,9,TRUE)</f>
        <v>2020</v>
      </c>
    </row>
    <row r="1276" spans="1:10" x14ac:dyDescent="0.15">
      <c r="A1276" t="s">
        <v>4636</v>
      </c>
      <c r="B1276" t="s">
        <v>357</v>
      </c>
      <c r="C1276" t="s">
        <v>92</v>
      </c>
      <c r="D1276" t="s">
        <v>82</v>
      </c>
      <c r="E1276">
        <v>3</v>
      </c>
      <c r="F1276" s="8">
        <f>VLOOKUP(C1276,Products!$A$2:$E$20,5,TRUE)</f>
        <v>19.95</v>
      </c>
      <c r="G1276" s="8">
        <f t="shared" si="38"/>
        <v>59.849999999999994</v>
      </c>
      <c r="H1276" s="8">
        <f>VLOOKUP(C1276,Products!$A$2:$F$20,6,TRUE)</f>
        <v>7.4499999999999993</v>
      </c>
      <c r="I1276" s="8">
        <f t="shared" si="39"/>
        <v>22.349999999999998</v>
      </c>
      <c r="J1276" s="42">
        <f>VLOOKUP(B1276,Invoices!A:I,9,TRUE)</f>
        <v>2020</v>
      </c>
    </row>
    <row r="1277" spans="1:10" x14ac:dyDescent="0.15">
      <c r="A1277" t="s">
        <v>4637</v>
      </c>
      <c r="B1277" t="s">
        <v>358</v>
      </c>
      <c r="C1277" t="s">
        <v>87</v>
      </c>
      <c r="D1277" t="s">
        <v>68</v>
      </c>
      <c r="E1277">
        <v>50</v>
      </c>
      <c r="F1277" s="8">
        <f>VLOOKUP(C1277,Products!$A$2:$E$20,5,TRUE)</f>
        <v>19.95</v>
      </c>
      <c r="G1277" s="8">
        <f t="shared" si="38"/>
        <v>997.5</v>
      </c>
      <c r="H1277" s="8">
        <f>VLOOKUP(C1277,Products!$A$2:$F$20,6,TRUE)</f>
        <v>7.4499999999999993</v>
      </c>
      <c r="I1277" s="8">
        <f t="shared" si="39"/>
        <v>372.49999999999994</v>
      </c>
      <c r="J1277" s="42">
        <f>VLOOKUP(B1277,Invoices!A:I,9,TRUE)</f>
        <v>2020</v>
      </c>
    </row>
    <row r="1278" spans="1:10" x14ac:dyDescent="0.15">
      <c r="A1278" t="s">
        <v>4638</v>
      </c>
      <c r="B1278" t="s">
        <v>359</v>
      </c>
      <c r="C1278" t="s">
        <v>105</v>
      </c>
      <c r="D1278" t="s">
        <v>81</v>
      </c>
      <c r="E1278">
        <v>1</v>
      </c>
      <c r="F1278" s="8">
        <f>VLOOKUP(C1278,Products!$A$2:$E$20,5,TRUE)</f>
        <v>8.9499999999999993</v>
      </c>
      <c r="G1278" s="8">
        <f t="shared" si="38"/>
        <v>8.9499999999999993</v>
      </c>
      <c r="H1278" s="8">
        <f>VLOOKUP(C1278,Products!$A$2:$F$20,6,TRUE)</f>
        <v>3.1999999999999993</v>
      </c>
      <c r="I1278" s="8">
        <f t="shared" si="39"/>
        <v>3.1999999999999993</v>
      </c>
      <c r="J1278" s="42">
        <f>VLOOKUP(B1278,Invoices!A:I,9,TRUE)</f>
        <v>2020</v>
      </c>
    </row>
    <row r="1279" spans="1:10" x14ac:dyDescent="0.15">
      <c r="A1279" t="s">
        <v>4639</v>
      </c>
      <c r="B1279" t="s">
        <v>359</v>
      </c>
      <c r="C1279" t="s">
        <v>99</v>
      </c>
      <c r="D1279" t="s">
        <v>84</v>
      </c>
      <c r="E1279">
        <v>50</v>
      </c>
      <c r="F1279" s="8">
        <f>VLOOKUP(C1279,Products!$A$2:$E$20,5,TRUE)</f>
        <v>3.5</v>
      </c>
      <c r="G1279" s="8">
        <f t="shared" si="38"/>
        <v>175</v>
      </c>
      <c r="H1279" s="8">
        <f>VLOOKUP(C1279,Products!$A$2:$F$20,6,TRUE)</f>
        <v>0.54999999999999982</v>
      </c>
      <c r="I1279" s="8">
        <f t="shared" si="39"/>
        <v>27.499999999999993</v>
      </c>
      <c r="J1279" s="42">
        <f>VLOOKUP(B1279,Invoices!A:I,9,TRUE)</f>
        <v>2020</v>
      </c>
    </row>
    <row r="1280" spans="1:10" x14ac:dyDescent="0.15">
      <c r="A1280" t="s">
        <v>4640</v>
      </c>
      <c r="B1280" t="s">
        <v>359</v>
      </c>
      <c r="C1280" t="s">
        <v>96</v>
      </c>
      <c r="D1280" t="s">
        <v>75</v>
      </c>
      <c r="E1280">
        <v>1</v>
      </c>
      <c r="F1280" s="8">
        <f>VLOOKUP(C1280,Products!$A$2:$E$20,5,TRUE)</f>
        <v>79.95</v>
      </c>
      <c r="G1280" s="8">
        <f t="shared" si="38"/>
        <v>79.95</v>
      </c>
      <c r="H1280" s="8">
        <f>VLOOKUP(C1280,Products!$A$2:$F$20,6,TRUE)</f>
        <v>27.950000000000003</v>
      </c>
      <c r="I1280" s="8">
        <f t="shared" si="39"/>
        <v>27.950000000000003</v>
      </c>
      <c r="J1280" s="42">
        <f>VLOOKUP(B1280,Invoices!A:I,9,TRUE)</f>
        <v>2020</v>
      </c>
    </row>
    <row r="1281" spans="1:10" x14ac:dyDescent="0.15">
      <c r="A1281" t="s">
        <v>4641</v>
      </c>
      <c r="B1281" t="s">
        <v>359</v>
      </c>
      <c r="C1281" t="s">
        <v>92</v>
      </c>
      <c r="D1281" t="s">
        <v>82</v>
      </c>
      <c r="E1281">
        <v>1</v>
      </c>
      <c r="F1281" s="8">
        <f>VLOOKUP(C1281,Products!$A$2:$E$20,5,TRUE)</f>
        <v>19.95</v>
      </c>
      <c r="G1281" s="8">
        <f t="shared" si="38"/>
        <v>19.95</v>
      </c>
      <c r="H1281" s="8">
        <f>VLOOKUP(C1281,Products!$A$2:$F$20,6,TRUE)</f>
        <v>7.4499999999999993</v>
      </c>
      <c r="I1281" s="8">
        <f t="shared" si="39"/>
        <v>7.4499999999999993</v>
      </c>
      <c r="J1281" s="42">
        <f>VLOOKUP(B1281,Invoices!A:I,9,TRUE)</f>
        <v>2020</v>
      </c>
    </row>
    <row r="1282" spans="1:10" x14ac:dyDescent="0.15">
      <c r="A1282" t="s">
        <v>4642</v>
      </c>
      <c r="B1282" t="s">
        <v>359</v>
      </c>
      <c r="C1282" t="s">
        <v>88</v>
      </c>
      <c r="D1282" t="s">
        <v>85</v>
      </c>
      <c r="E1282">
        <v>1</v>
      </c>
      <c r="F1282" s="8">
        <f>VLOOKUP(C1282,Products!$A$2:$E$20,5,TRUE)</f>
        <v>8.9499999999999993</v>
      </c>
      <c r="G1282" s="8">
        <f t="shared" si="38"/>
        <v>8.9499999999999993</v>
      </c>
      <c r="H1282" s="8">
        <f>VLOOKUP(C1282,Products!$A$2:$F$20,6,TRUE)</f>
        <v>5.6999999999999993</v>
      </c>
      <c r="I1282" s="8">
        <f t="shared" si="39"/>
        <v>5.6999999999999993</v>
      </c>
      <c r="J1282" s="42">
        <f>VLOOKUP(B1282,Invoices!A:I,9,TRUE)</f>
        <v>2020</v>
      </c>
    </row>
    <row r="1283" spans="1:10" x14ac:dyDescent="0.15">
      <c r="A1283" t="s">
        <v>4643</v>
      </c>
      <c r="B1283" t="s">
        <v>359</v>
      </c>
      <c r="C1283" t="s">
        <v>101</v>
      </c>
      <c r="D1283" t="s">
        <v>69</v>
      </c>
      <c r="E1283">
        <v>1</v>
      </c>
      <c r="F1283" s="8">
        <f>VLOOKUP(C1283,Products!$A$2:$E$20,5,TRUE)</f>
        <v>129.94999999999999</v>
      </c>
      <c r="G1283" s="8">
        <f t="shared" ref="G1283:G1346" si="40">F1283*E1283</f>
        <v>129.94999999999999</v>
      </c>
      <c r="H1283" s="8">
        <f>VLOOKUP(C1283,Products!$A$2:$F$20,6,TRUE)</f>
        <v>40.449999999999989</v>
      </c>
      <c r="I1283" s="8">
        <f t="shared" ref="I1283:I1346" si="41">H1283*E1283</f>
        <v>40.449999999999989</v>
      </c>
      <c r="J1283" s="42">
        <f>VLOOKUP(B1283,Invoices!A:I,9,TRUE)</f>
        <v>2020</v>
      </c>
    </row>
    <row r="1284" spans="1:10" x14ac:dyDescent="0.15">
      <c r="A1284" t="s">
        <v>4644</v>
      </c>
      <c r="B1284" t="s">
        <v>359</v>
      </c>
      <c r="C1284" t="s">
        <v>90</v>
      </c>
      <c r="D1284" t="s">
        <v>72</v>
      </c>
      <c r="E1284">
        <v>2</v>
      </c>
      <c r="F1284" s="8">
        <f>VLOOKUP(C1284,Products!$A$2:$E$20,5,TRUE)</f>
        <v>8.9499999999999993</v>
      </c>
      <c r="G1284" s="8">
        <f t="shared" si="40"/>
        <v>17.899999999999999</v>
      </c>
      <c r="H1284" s="8">
        <f>VLOOKUP(C1284,Products!$A$2:$F$20,6,TRUE)</f>
        <v>5.6999999999999993</v>
      </c>
      <c r="I1284" s="8">
        <f t="shared" si="41"/>
        <v>11.399999999999999</v>
      </c>
      <c r="J1284" s="42">
        <f>VLOOKUP(B1284,Invoices!A:I,9,TRUE)</f>
        <v>2020</v>
      </c>
    </row>
    <row r="1285" spans="1:10" x14ac:dyDescent="0.15">
      <c r="A1285" t="s">
        <v>4645</v>
      </c>
      <c r="B1285" t="s">
        <v>359</v>
      </c>
      <c r="C1285" t="s">
        <v>103</v>
      </c>
      <c r="D1285" t="s">
        <v>77</v>
      </c>
      <c r="E1285">
        <v>24</v>
      </c>
      <c r="F1285" s="8">
        <f>VLOOKUP(C1285,Products!$A$2:$E$20,5,TRUE)</f>
        <v>8.9499999999999993</v>
      </c>
      <c r="G1285" s="8">
        <f t="shared" si="40"/>
        <v>214.79999999999998</v>
      </c>
      <c r="H1285" s="8">
        <f>VLOOKUP(C1285,Products!$A$2:$F$20,6,TRUE)</f>
        <v>3.1999999999999993</v>
      </c>
      <c r="I1285" s="8">
        <f t="shared" si="41"/>
        <v>76.799999999999983</v>
      </c>
      <c r="J1285" s="42">
        <f>VLOOKUP(B1285,Invoices!A:I,9,TRUE)</f>
        <v>2020</v>
      </c>
    </row>
    <row r="1286" spans="1:10" x14ac:dyDescent="0.15">
      <c r="A1286" t="s">
        <v>4646</v>
      </c>
      <c r="B1286" t="s">
        <v>360</v>
      </c>
      <c r="C1286" t="s">
        <v>90</v>
      </c>
      <c r="D1286" t="s">
        <v>72</v>
      </c>
      <c r="E1286">
        <v>2</v>
      </c>
      <c r="F1286" s="8">
        <f>VLOOKUP(C1286,Products!$A$2:$E$20,5,TRUE)</f>
        <v>8.9499999999999993</v>
      </c>
      <c r="G1286" s="8">
        <f t="shared" si="40"/>
        <v>17.899999999999999</v>
      </c>
      <c r="H1286" s="8">
        <f>VLOOKUP(C1286,Products!$A$2:$F$20,6,TRUE)</f>
        <v>5.6999999999999993</v>
      </c>
      <c r="I1286" s="8">
        <f t="shared" si="41"/>
        <v>11.399999999999999</v>
      </c>
      <c r="J1286" s="42">
        <f>VLOOKUP(B1286,Invoices!A:I,9,TRUE)</f>
        <v>2020</v>
      </c>
    </row>
    <row r="1287" spans="1:10" x14ac:dyDescent="0.15">
      <c r="A1287" t="s">
        <v>4647</v>
      </c>
      <c r="B1287" t="s">
        <v>360</v>
      </c>
      <c r="C1287" t="s">
        <v>93</v>
      </c>
      <c r="D1287" t="s">
        <v>76</v>
      </c>
      <c r="E1287">
        <v>1</v>
      </c>
      <c r="F1287" s="8">
        <f>VLOOKUP(C1287,Products!$A$2:$E$20,5,TRUE)</f>
        <v>9.9499999999999993</v>
      </c>
      <c r="G1287" s="8">
        <f t="shared" si="40"/>
        <v>9.9499999999999993</v>
      </c>
      <c r="H1287" s="8">
        <f>VLOOKUP(C1287,Products!$A$2:$F$20,6,TRUE)</f>
        <v>1.9499999999999993</v>
      </c>
      <c r="I1287" s="8">
        <f t="shared" si="41"/>
        <v>1.9499999999999993</v>
      </c>
      <c r="J1287" s="42">
        <f>VLOOKUP(B1287,Invoices!A:I,9,TRUE)</f>
        <v>2020</v>
      </c>
    </row>
    <row r="1288" spans="1:10" x14ac:dyDescent="0.15">
      <c r="A1288" t="s">
        <v>4648</v>
      </c>
      <c r="B1288" t="s">
        <v>360</v>
      </c>
      <c r="C1288" t="s">
        <v>102</v>
      </c>
      <c r="D1288" t="s">
        <v>83</v>
      </c>
      <c r="E1288">
        <v>1</v>
      </c>
      <c r="F1288" s="8">
        <f>VLOOKUP(C1288,Products!$A$2:$E$20,5,TRUE)</f>
        <v>29.95</v>
      </c>
      <c r="G1288" s="8">
        <f t="shared" si="40"/>
        <v>29.95</v>
      </c>
      <c r="H1288" s="8">
        <f>VLOOKUP(C1288,Products!$A$2:$F$20,6,TRUE)</f>
        <v>15</v>
      </c>
      <c r="I1288" s="8">
        <f t="shared" si="41"/>
        <v>15</v>
      </c>
      <c r="J1288" s="42">
        <f>VLOOKUP(B1288,Invoices!A:I,9,TRUE)</f>
        <v>2020</v>
      </c>
    </row>
    <row r="1289" spans="1:10" x14ac:dyDescent="0.15">
      <c r="A1289" t="s">
        <v>4649</v>
      </c>
      <c r="B1289" t="s">
        <v>360</v>
      </c>
      <c r="C1289" t="s">
        <v>94</v>
      </c>
      <c r="D1289" t="s">
        <v>86</v>
      </c>
      <c r="E1289">
        <v>1</v>
      </c>
      <c r="F1289" s="8">
        <f>VLOOKUP(C1289,Products!$A$2:$E$20,5,TRUE)</f>
        <v>3.5</v>
      </c>
      <c r="G1289" s="8">
        <f t="shared" si="40"/>
        <v>3.5</v>
      </c>
      <c r="H1289" s="8">
        <f>VLOOKUP(C1289,Products!$A$2:$F$20,6,TRUE)</f>
        <v>0.54999999999999982</v>
      </c>
      <c r="I1289" s="8">
        <f t="shared" si="41"/>
        <v>0.54999999999999982</v>
      </c>
      <c r="J1289" s="42">
        <f>VLOOKUP(B1289,Invoices!A:I,9,TRUE)</f>
        <v>2020</v>
      </c>
    </row>
    <row r="1290" spans="1:10" x14ac:dyDescent="0.15">
      <c r="A1290" t="s">
        <v>4650</v>
      </c>
      <c r="B1290" t="s">
        <v>360</v>
      </c>
      <c r="C1290" t="s">
        <v>88</v>
      </c>
      <c r="D1290" t="s">
        <v>85</v>
      </c>
      <c r="E1290">
        <v>1</v>
      </c>
      <c r="F1290" s="8">
        <f>VLOOKUP(C1290,Products!$A$2:$E$20,5,TRUE)</f>
        <v>8.9499999999999993</v>
      </c>
      <c r="G1290" s="8">
        <f t="shared" si="40"/>
        <v>8.9499999999999993</v>
      </c>
      <c r="H1290" s="8">
        <f>VLOOKUP(C1290,Products!$A$2:$F$20,6,TRUE)</f>
        <v>5.6999999999999993</v>
      </c>
      <c r="I1290" s="8">
        <f t="shared" si="41"/>
        <v>5.6999999999999993</v>
      </c>
      <c r="J1290" s="42">
        <f>VLOOKUP(B1290,Invoices!A:I,9,TRUE)</f>
        <v>2020</v>
      </c>
    </row>
    <row r="1291" spans="1:10" x14ac:dyDescent="0.15">
      <c r="A1291" t="s">
        <v>4651</v>
      </c>
      <c r="B1291" t="s">
        <v>361</v>
      </c>
      <c r="C1291" t="s">
        <v>93</v>
      </c>
      <c r="D1291" t="s">
        <v>76</v>
      </c>
      <c r="E1291">
        <v>1</v>
      </c>
      <c r="F1291" s="8">
        <f>VLOOKUP(C1291,Products!$A$2:$E$20,5,TRUE)</f>
        <v>9.9499999999999993</v>
      </c>
      <c r="G1291" s="8">
        <f t="shared" si="40"/>
        <v>9.9499999999999993</v>
      </c>
      <c r="H1291" s="8">
        <f>VLOOKUP(C1291,Products!$A$2:$F$20,6,TRUE)</f>
        <v>1.9499999999999993</v>
      </c>
      <c r="I1291" s="8">
        <f t="shared" si="41"/>
        <v>1.9499999999999993</v>
      </c>
      <c r="J1291" s="42">
        <f>VLOOKUP(B1291,Invoices!A:I,9,TRUE)</f>
        <v>2020</v>
      </c>
    </row>
    <row r="1292" spans="1:10" x14ac:dyDescent="0.15">
      <c r="A1292" t="s">
        <v>4652</v>
      </c>
      <c r="B1292" t="s">
        <v>361</v>
      </c>
      <c r="C1292" t="s">
        <v>87</v>
      </c>
      <c r="D1292" t="s">
        <v>68</v>
      </c>
      <c r="E1292">
        <v>1</v>
      </c>
      <c r="F1292" s="8">
        <f>VLOOKUP(C1292,Products!$A$2:$E$20,5,TRUE)</f>
        <v>19.95</v>
      </c>
      <c r="G1292" s="8">
        <f t="shared" si="40"/>
        <v>19.95</v>
      </c>
      <c r="H1292" s="8">
        <f>VLOOKUP(C1292,Products!$A$2:$F$20,6,TRUE)</f>
        <v>7.4499999999999993</v>
      </c>
      <c r="I1292" s="8">
        <f t="shared" si="41"/>
        <v>7.4499999999999993</v>
      </c>
      <c r="J1292" s="42">
        <f>VLOOKUP(B1292,Invoices!A:I,9,TRUE)</f>
        <v>2020</v>
      </c>
    </row>
    <row r="1293" spans="1:10" x14ac:dyDescent="0.15">
      <c r="A1293" t="s">
        <v>4653</v>
      </c>
      <c r="B1293" t="s">
        <v>361</v>
      </c>
      <c r="C1293" t="s">
        <v>104</v>
      </c>
      <c r="D1293" t="s">
        <v>71</v>
      </c>
      <c r="E1293">
        <v>1</v>
      </c>
      <c r="F1293" s="8">
        <f>VLOOKUP(C1293,Products!$A$2:$E$20,5,TRUE)</f>
        <v>2.95</v>
      </c>
      <c r="G1293" s="8">
        <f t="shared" si="40"/>
        <v>2.95</v>
      </c>
      <c r="H1293" s="8">
        <f>VLOOKUP(C1293,Products!$A$2:$F$20,6,TRUE)</f>
        <v>1.1500000000000001</v>
      </c>
      <c r="I1293" s="8">
        <f t="shared" si="41"/>
        <v>1.1500000000000001</v>
      </c>
      <c r="J1293" s="42">
        <f>VLOOKUP(B1293,Invoices!A:I,9,TRUE)</f>
        <v>2020</v>
      </c>
    </row>
    <row r="1294" spans="1:10" x14ac:dyDescent="0.15">
      <c r="A1294" t="s">
        <v>4654</v>
      </c>
      <c r="B1294" t="s">
        <v>361</v>
      </c>
      <c r="C1294" t="s">
        <v>92</v>
      </c>
      <c r="D1294" t="s">
        <v>82</v>
      </c>
      <c r="E1294">
        <v>2</v>
      </c>
      <c r="F1294" s="8">
        <f>VLOOKUP(C1294,Products!$A$2:$E$20,5,TRUE)</f>
        <v>19.95</v>
      </c>
      <c r="G1294" s="8">
        <f t="shared" si="40"/>
        <v>39.9</v>
      </c>
      <c r="H1294" s="8">
        <f>VLOOKUP(C1294,Products!$A$2:$F$20,6,TRUE)</f>
        <v>7.4499999999999993</v>
      </c>
      <c r="I1294" s="8">
        <f t="shared" si="41"/>
        <v>14.899999999999999</v>
      </c>
      <c r="J1294" s="42">
        <f>VLOOKUP(B1294,Invoices!A:I,9,TRUE)</f>
        <v>2020</v>
      </c>
    </row>
    <row r="1295" spans="1:10" x14ac:dyDescent="0.15">
      <c r="A1295" t="s">
        <v>4655</v>
      </c>
      <c r="B1295" t="s">
        <v>361</v>
      </c>
      <c r="C1295" t="s">
        <v>90</v>
      </c>
      <c r="D1295" t="s">
        <v>72</v>
      </c>
      <c r="E1295">
        <v>24</v>
      </c>
      <c r="F1295" s="8">
        <f>VLOOKUP(C1295,Products!$A$2:$E$20,5,TRUE)</f>
        <v>8.9499999999999993</v>
      </c>
      <c r="G1295" s="8">
        <f t="shared" si="40"/>
        <v>214.79999999999998</v>
      </c>
      <c r="H1295" s="8">
        <f>VLOOKUP(C1295,Products!$A$2:$F$20,6,TRUE)</f>
        <v>5.6999999999999993</v>
      </c>
      <c r="I1295" s="8">
        <f t="shared" si="41"/>
        <v>136.79999999999998</v>
      </c>
      <c r="J1295" s="42">
        <f>VLOOKUP(B1295,Invoices!A:I,9,TRUE)</f>
        <v>2020</v>
      </c>
    </row>
    <row r="1296" spans="1:10" x14ac:dyDescent="0.15">
      <c r="A1296" t="s">
        <v>4656</v>
      </c>
      <c r="B1296" t="s">
        <v>361</v>
      </c>
      <c r="C1296" t="s">
        <v>94</v>
      </c>
      <c r="D1296" t="s">
        <v>86</v>
      </c>
      <c r="E1296">
        <v>50</v>
      </c>
      <c r="F1296" s="8">
        <f>VLOOKUP(C1296,Products!$A$2:$E$20,5,TRUE)</f>
        <v>3.5</v>
      </c>
      <c r="G1296" s="8">
        <f t="shared" si="40"/>
        <v>175</v>
      </c>
      <c r="H1296" s="8">
        <f>VLOOKUP(C1296,Products!$A$2:$F$20,6,TRUE)</f>
        <v>0.54999999999999982</v>
      </c>
      <c r="I1296" s="8">
        <f t="shared" si="41"/>
        <v>27.499999999999993</v>
      </c>
      <c r="J1296" s="42">
        <f>VLOOKUP(B1296,Invoices!A:I,9,TRUE)</f>
        <v>2020</v>
      </c>
    </row>
    <row r="1297" spans="1:10" x14ac:dyDescent="0.15">
      <c r="A1297" t="s">
        <v>4657</v>
      </c>
      <c r="B1297" t="s">
        <v>361</v>
      </c>
      <c r="C1297" t="s">
        <v>102</v>
      </c>
      <c r="D1297" t="s">
        <v>83</v>
      </c>
      <c r="E1297">
        <v>4</v>
      </c>
      <c r="F1297" s="8">
        <f>VLOOKUP(C1297,Products!$A$2:$E$20,5,TRUE)</f>
        <v>29.95</v>
      </c>
      <c r="G1297" s="8">
        <f t="shared" si="40"/>
        <v>119.8</v>
      </c>
      <c r="H1297" s="8">
        <f>VLOOKUP(C1297,Products!$A$2:$F$20,6,TRUE)</f>
        <v>15</v>
      </c>
      <c r="I1297" s="8">
        <f t="shared" si="41"/>
        <v>60</v>
      </c>
      <c r="J1297" s="42">
        <f>VLOOKUP(B1297,Invoices!A:I,9,TRUE)</f>
        <v>2020</v>
      </c>
    </row>
    <row r="1298" spans="1:10" x14ac:dyDescent="0.15">
      <c r="A1298" t="s">
        <v>4658</v>
      </c>
      <c r="B1298" t="s">
        <v>361</v>
      </c>
      <c r="C1298" t="s">
        <v>99</v>
      </c>
      <c r="D1298" t="s">
        <v>84</v>
      </c>
      <c r="E1298">
        <v>1</v>
      </c>
      <c r="F1298" s="8">
        <f>VLOOKUP(C1298,Products!$A$2:$E$20,5,TRUE)</f>
        <v>3.5</v>
      </c>
      <c r="G1298" s="8">
        <f t="shared" si="40"/>
        <v>3.5</v>
      </c>
      <c r="H1298" s="8">
        <f>VLOOKUP(C1298,Products!$A$2:$F$20,6,TRUE)</f>
        <v>0.54999999999999982</v>
      </c>
      <c r="I1298" s="8">
        <f t="shared" si="41"/>
        <v>0.54999999999999982</v>
      </c>
      <c r="J1298" s="42">
        <f>VLOOKUP(B1298,Invoices!A:I,9,TRUE)</f>
        <v>2020</v>
      </c>
    </row>
    <row r="1299" spans="1:10" x14ac:dyDescent="0.15">
      <c r="A1299" t="s">
        <v>4659</v>
      </c>
      <c r="B1299" t="s">
        <v>361</v>
      </c>
      <c r="C1299" t="s">
        <v>103</v>
      </c>
      <c r="D1299" t="s">
        <v>77</v>
      </c>
      <c r="E1299">
        <v>1</v>
      </c>
      <c r="F1299" s="8">
        <f>VLOOKUP(C1299,Products!$A$2:$E$20,5,TRUE)</f>
        <v>8.9499999999999993</v>
      </c>
      <c r="G1299" s="8">
        <f t="shared" si="40"/>
        <v>8.9499999999999993</v>
      </c>
      <c r="H1299" s="8">
        <f>VLOOKUP(C1299,Products!$A$2:$F$20,6,TRUE)</f>
        <v>3.1999999999999993</v>
      </c>
      <c r="I1299" s="8">
        <f t="shared" si="41"/>
        <v>3.1999999999999993</v>
      </c>
      <c r="J1299" s="42">
        <f>VLOOKUP(B1299,Invoices!A:I,9,TRUE)</f>
        <v>2020</v>
      </c>
    </row>
    <row r="1300" spans="1:10" x14ac:dyDescent="0.15">
      <c r="A1300" t="s">
        <v>4660</v>
      </c>
      <c r="B1300" t="s">
        <v>362</v>
      </c>
      <c r="C1300" t="s">
        <v>105</v>
      </c>
      <c r="D1300" t="s">
        <v>81</v>
      </c>
      <c r="E1300">
        <v>3</v>
      </c>
      <c r="F1300" s="8">
        <f>VLOOKUP(C1300,Products!$A$2:$E$20,5,TRUE)</f>
        <v>8.9499999999999993</v>
      </c>
      <c r="G1300" s="8">
        <f t="shared" si="40"/>
        <v>26.849999999999998</v>
      </c>
      <c r="H1300" s="8">
        <f>VLOOKUP(C1300,Products!$A$2:$F$20,6,TRUE)</f>
        <v>3.1999999999999993</v>
      </c>
      <c r="I1300" s="8">
        <f t="shared" si="41"/>
        <v>9.5999999999999979</v>
      </c>
      <c r="J1300" s="42">
        <f>VLOOKUP(B1300,Invoices!A:I,9,TRUE)</f>
        <v>2020</v>
      </c>
    </row>
    <row r="1301" spans="1:10" x14ac:dyDescent="0.15">
      <c r="A1301" t="s">
        <v>4661</v>
      </c>
      <c r="B1301" t="s">
        <v>362</v>
      </c>
      <c r="C1301" t="s">
        <v>104</v>
      </c>
      <c r="D1301" t="s">
        <v>71</v>
      </c>
      <c r="E1301">
        <v>1</v>
      </c>
      <c r="F1301" s="8">
        <f>VLOOKUP(C1301,Products!$A$2:$E$20,5,TRUE)</f>
        <v>2.95</v>
      </c>
      <c r="G1301" s="8">
        <f t="shared" si="40"/>
        <v>2.95</v>
      </c>
      <c r="H1301" s="8">
        <f>VLOOKUP(C1301,Products!$A$2:$F$20,6,TRUE)</f>
        <v>1.1500000000000001</v>
      </c>
      <c r="I1301" s="8">
        <f t="shared" si="41"/>
        <v>1.1500000000000001</v>
      </c>
      <c r="J1301" s="42">
        <f>VLOOKUP(B1301,Invoices!A:I,9,TRUE)</f>
        <v>2020</v>
      </c>
    </row>
    <row r="1302" spans="1:10" x14ac:dyDescent="0.15">
      <c r="A1302" t="s">
        <v>4662</v>
      </c>
      <c r="B1302" t="s">
        <v>362</v>
      </c>
      <c r="C1302" t="s">
        <v>96</v>
      </c>
      <c r="D1302" t="s">
        <v>75</v>
      </c>
      <c r="E1302">
        <v>100</v>
      </c>
      <c r="F1302" s="8">
        <f>VLOOKUP(C1302,Products!$A$2:$E$20,5,TRUE)</f>
        <v>79.95</v>
      </c>
      <c r="G1302" s="8">
        <f t="shared" si="40"/>
        <v>7995</v>
      </c>
      <c r="H1302" s="8">
        <f>VLOOKUP(C1302,Products!$A$2:$F$20,6,TRUE)</f>
        <v>27.950000000000003</v>
      </c>
      <c r="I1302" s="8">
        <f t="shared" si="41"/>
        <v>2795.0000000000005</v>
      </c>
      <c r="J1302" s="42">
        <f>VLOOKUP(B1302,Invoices!A:I,9,TRUE)</f>
        <v>2020</v>
      </c>
    </row>
    <row r="1303" spans="1:10" x14ac:dyDescent="0.15">
      <c r="A1303" t="s">
        <v>4663</v>
      </c>
      <c r="B1303" t="s">
        <v>362</v>
      </c>
      <c r="C1303" t="s">
        <v>94</v>
      </c>
      <c r="D1303" t="s">
        <v>86</v>
      </c>
      <c r="E1303">
        <v>2</v>
      </c>
      <c r="F1303" s="8">
        <f>VLOOKUP(C1303,Products!$A$2:$E$20,5,TRUE)</f>
        <v>3.5</v>
      </c>
      <c r="G1303" s="8">
        <f t="shared" si="40"/>
        <v>7</v>
      </c>
      <c r="H1303" s="8">
        <f>VLOOKUP(C1303,Products!$A$2:$F$20,6,TRUE)</f>
        <v>0.54999999999999982</v>
      </c>
      <c r="I1303" s="8">
        <f t="shared" si="41"/>
        <v>1.0999999999999996</v>
      </c>
      <c r="J1303" s="42">
        <f>VLOOKUP(B1303,Invoices!A:I,9,TRUE)</f>
        <v>2020</v>
      </c>
    </row>
    <row r="1304" spans="1:10" x14ac:dyDescent="0.15">
      <c r="A1304" t="s">
        <v>4664</v>
      </c>
      <c r="B1304" t="s">
        <v>362</v>
      </c>
      <c r="C1304" t="s">
        <v>90</v>
      </c>
      <c r="D1304" t="s">
        <v>72</v>
      </c>
      <c r="E1304">
        <v>1</v>
      </c>
      <c r="F1304" s="8">
        <f>VLOOKUP(C1304,Products!$A$2:$E$20,5,TRUE)</f>
        <v>8.9499999999999993</v>
      </c>
      <c r="G1304" s="8">
        <f t="shared" si="40"/>
        <v>8.9499999999999993</v>
      </c>
      <c r="H1304" s="8">
        <f>VLOOKUP(C1304,Products!$A$2:$F$20,6,TRUE)</f>
        <v>5.6999999999999993</v>
      </c>
      <c r="I1304" s="8">
        <f t="shared" si="41"/>
        <v>5.6999999999999993</v>
      </c>
      <c r="J1304" s="42">
        <f>VLOOKUP(B1304,Invoices!A:I,9,TRUE)</f>
        <v>2020</v>
      </c>
    </row>
    <row r="1305" spans="1:10" x14ac:dyDescent="0.15">
      <c r="A1305" t="s">
        <v>4665</v>
      </c>
      <c r="B1305" t="s">
        <v>363</v>
      </c>
      <c r="C1305" t="s">
        <v>92</v>
      </c>
      <c r="D1305" t="s">
        <v>82</v>
      </c>
      <c r="E1305">
        <v>1</v>
      </c>
      <c r="F1305" s="8">
        <f>VLOOKUP(C1305,Products!$A$2:$E$20,5,TRUE)</f>
        <v>19.95</v>
      </c>
      <c r="G1305" s="8">
        <f t="shared" si="40"/>
        <v>19.95</v>
      </c>
      <c r="H1305" s="8">
        <f>VLOOKUP(C1305,Products!$A$2:$F$20,6,TRUE)</f>
        <v>7.4499999999999993</v>
      </c>
      <c r="I1305" s="8">
        <f t="shared" si="41"/>
        <v>7.4499999999999993</v>
      </c>
      <c r="J1305" s="42">
        <f>VLOOKUP(B1305,Invoices!A:I,9,TRUE)</f>
        <v>2020</v>
      </c>
    </row>
    <row r="1306" spans="1:10" x14ac:dyDescent="0.15">
      <c r="A1306" t="s">
        <v>4666</v>
      </c>
      <c r="B1306" t="s">
        <v>363</v>
      </c>
      <c r="C1306" t="s">
        <v>105</v>
      </c>
      <c r="D1306" t="s">
        <v>81</v>
      </c>
      <c r="E1306">
        <v>3</v>
      </c>
      <c r="F1306" s="8">
        <f>VLOOKUP(C1306,Products!$A$2:$E$20,5,TRUE)</f>
        <v>8.9499999999999993</v>
      </c>
      <c r="G1306" s="8">
        <f t="shared" si="40"/>
        <v>26.849999999999998</v>
      </c>
      <c r="H1306" s="8">
        <f>VLOOKUP(C1306,Products!$A$2:$F$20,6,TRUE)</f>
        <v>3.1999999999999993</v>
      </c>
      <c r="I1306" s="8">
        <f t="shared" si="41"/>
        <v>9.5999999999999979</v>
      </c>
      <c r="J1306" s="42">
        <f>VLOOKUP(B1306,Invoices!A:I,9,TRUE)</f>
        <v>2020</v>
      </c>
    </row>
    <row r="1307" spans="1:10" x14ac:dyDescent="0.15">
      <c r="A1307" t="s">
        <v>4667</v>
      </c>
      <c r="B1307" t="s">
        <v>363</v>
      </c>
      <c r="C1307" t="s">
        <v>94</v>
      </c>
      <c r="D1307" t="s">
        <v>86</v>
      </c>
      <c r="E1307">
        <v>4</v>
      </c>
      <c r="F1307" s="8">
        <f>VLOOKUP(C1307,Products!$A$2:$E$20,5,TRUE)</f>
        <v>3.5</v>
      </c>
      <c r="G1307" s="8">
        <f t="shared" si="40"/>
        <v>14</v>
      </c>
      <c r="H1307" s="8">
        <f>VLOOKUP(C1307,Products!$A$2:$F$20,6,TRUE)</f>
        <v>0.54999999999999982</v>
      </c>
      <c r="I1307" s="8">
        <f t="shared" si="41"/>
        <v>2.1999999999999993</v>
      </c>
      <c r="J1307" s="42">
        <f>VLOOKUP(B1307,Invoices!A:I,9,TRUE)</f>
        <v>2020</v>
      </c>
    </row>
    <row r="1308" spans="1:10" x14ac:dyDescent="0.15">
      <c r="A1308" t="s">
        <v>4668</v>
      </c>
      <c r="B1308" t="s">
        <v>363</v>
      </c>
      <c r="C1308" t="s">
        <v>101</v>
      </c>
      <c r="D1308" t="s">
        <v>69</v>
      </c>
      <c r="E1308">
        <v>1</v>
      </c>
      <c r="F1308" s="8">
        <f>VLOOKUP(C1308,Products!$A$2:$E$20,5,TRUE)</f>
        <v>129.94999999999999</v>
      </c>
      <c r="G1308" s="8">
        <f t="shared" si="40"/>
        <v>129.94999999999999</v>
      </c>
      <c r="H1308" s="8">
        <f>VLOOKUP(C1308,Products!$A$2:$F$20,6,TRUE)</f>
        <v>40.449999999999989</v>
      </c>
      <c r="I1308" s="8">
        <f t="shared" si="41"/>
        <v>40.449999999999989</v>
      </c>
      <c r="J1308" s="42">
        <f>VLOOKUP(B1308,Invoices!A:I,9,TRUE)</f>
        <v>2020</v>
      </c>
    </row>
    <row r="1309" spans="1:10" x14ac:dyDescent="0.15">
      <c r="A1309" t="s">
        <v>4669</v>
      </c>
      <c r="B1309" t="s">
        <v>363</v>
      </c>
      <c r="C1309" t="s">
        <v>89</v>
      </c>
      <c r="D1309" t="s">
        <v>80</v>
      </c>
      <c r="E1309">
        <v>3</v>
      </c>
      <c r="F1309" s="8">
        <f>VLOOKUP(C1309,Products!$A$2:$E$20,5,TRUE)</f>
        <v>15.95</v>
      </c>
      <c r="G1309" s="8">
        <f t="shared" si="40"/>
        <v>47.849999999999994</v>
      </c>
      <c r="H1309" s="8">
        <f>VLOOKUP(C1309,Products!$A$2:$F$20,6,TRUE)</f>
        <v>6</v>
      </c>
      <c r="I1309" s="8">
        <f t="shared" si="41"/>
        <v>18</v>
      </c>
      <c r="J1309" s="42">
        <f>VLOOKUP(B1309,Invoices!A:I,9,TRUE)</f>
        <v>2020</v>
      </c>
    </row>
    <row r="1310" spans="1:10" x14ac:dyDescent="0.15">
      <c r="A1310" t="s">
        <v>4670</v>
      </c>
      <c r="B1310" t="s">
        <v>363</v>
      </c>
      <c r="C1310" t="s">
        <v>90</v>
      </c>
      <c r="D1310" t="s">
        <v>72</v>
      </c>
      <c r="E1310">
        <v>2</v>
      </c>
      <c r="F1310" s="8">
        <f>VLOOKUP(C1310,Products!$A$2:$E$20,5,TRUE)</f>
        <v>8.9499999999999993</v>
      </c>
      <c r="G1310" s="8">
        <f t="shared" si="40"/>
        <v>17.899999999999999</v>
      </c>
      <c r="H1310" s="8">
        <f>VLOOKUP(C1310,Products!$A$2:$F$20,6,TRUE)</f>
        <v>5.6999999999999993</v>
      </c>
      <c r="I1310" s="8">
        <f t="shared" si="41"/>
        <v>11.399999999999999</v>
      </c>
      <c r="J1310" s="42">
        <f>VLOOKUP(B1310,Invoices!A:I,9,TRUE)</f>
        <v>2020</v>
      </c>
    </row>
    <row r="1311" spans="1:10" x14ac:dyDescent="0.15">
      <c r="A1311" t="s">
        <v>4671</v>
      </c>
      <c r="B1311" t="s">
        <v>364</v>
      </c>
      <c r="C1311" t="s">
        <v>93</v>
      </c>
      <c r="D1311" t="s">
        <v>76</v>
      </c>
      <c r="E1311">
        <v>2</v>
      </c>
      <c r="F1311" s="8">
        <f>VLOOKUP(C1311,Products!$A$2:$E$20,5,TRUE)</f>
        <v>9.9499999999999993</v>
      </c>
      <c r="G1311" s="8">
        <f t="shared" si="40"/>
        <v>19.899999999999999</v>
      </c>
      <c r="H1311" s="8">
        <f>VLOOKUP(C1311,Products!$A$2:$F$20,6,TRUE)</f>
        <v>1.9499999999999993</v>
      </c>
      <c r="I1311" s="8">
        <f t="shared" si="41"/>
        <v>3.8999999999999986</v>
      </c>
      <c r="J1311" s="42">
        <f>VLOOKUP(B1311,Invoices!A:I,9,TRUE)</f>
        <v>2020</v>
      </c>
    </row>
    <row r="1312" spans="1:10" x14ac:dyDescent="0.15">
      <c r="A1312" t="s">
        <v>4672</v>
      </c>
      <c r="B1312" t="s">
        <v>364</v>
      </c>
      <c r="C1312" t="s">
        <v>104</v>
      </c>
      <c r="D1312" t="s">
        <v>71</v>
      </c>
      <c r="E1312">
        <v>1</v>
      </c>
      <c r="F1312" s="8">
        <f>VLOOKUP(C1312,Products!$A$2:$E$20,5,TRUE)</f>
        <v>2.95</v>
      </c>
      <c r="G1312" s="8">
        <f t="shared" si="40"/>
        <v>2.95</v>
      </c>
      <c r="H1312" s="8">
        <f>VLOOKUP(C1312,Products!$A$2:$F$20,6,TRUE)</f>
        <v>1.1500000000000001</v>
      </c>
      <c r="I1312" s="8">
        <f t="shared" si="41"/>
        <v>1.1500000000000001</v>
      </c>
      <c r="J1312" s="42">
        <f>VLOOKUP(B1312,Invoices!A:I,9,TRUE)</f>
        <v>2020</v>
      </c>
    </row>
    <row r="1313" spans="1:10" x14ac:dyDescent="0.15">
      <c r="A1313" t="s">
        <v>4673</v>
      </c>
      <c r="B1313" t="s">
        <v>365</v>
      </c>
      <c r="C1313" t="s">
        <v>105</v>
      </c>
      <c r="D1313" t="s">
        <v>81</v>
      </c>
      <c r="E1313">
        <v>10</v>
      </c>
      <c r="F1313" s="8">
        <f>VLOOKUP(C1313,Products!$A$2:$E$20,5,TRUE)</f>
        <v>8.9499999999999993</v>
      </c>
      <c r="G1313" s="8">
        <f t="shared" si="40"/>
        <v>89.5</v>
      </c>
      <c r="H1313" s="8">
        <f>VLOOKUP(C1313,Products!$A$2:$F$20,6,TRUE)</f>
        <v>3.1999999999999993</v>
      </c>
      <c r="I1313" s="8">
        <f t="shared" si="41"/>
        <v>31.999999999999993</v>
      </c>
      <c r="J1313" s="42">
        <f>VLOOKUP(B1313,Invoices!A:I,9,TRUE)</f>
        <v>2020</v>
      </c>
    </row>
    <row r="1314" spans="1:10" x14ac:dyDescent="0.15">
      <c r="A1314" t="s">
        <v>4674</v>
      </c>
      <c r="B1314" t="s">
        <v>365</v>
      </c>
      <c r="C1314" t="s">
        <v>102</v>
      </c>
      <c r="D1314" t="s">
        <v>83</v>
      </c>
      <c r="E1314">
        <v>12</v>
      </c>
      <c r="F1314" s="8">
        <f>VLOOKUP(C1314,Products!$A$2:$E$20,5,TRUE)</f>
        <v>29.95</v>
      </c>
      <c r="G1314" s="8">
        <f t="shared" si="40"/>
        <v>359.4</v>
      </c>
      <c r="H1314" s="8">
        <f>VLOOKUP(C1314,Products!$A$2:$F$20,6,TRUE)</f>
        <v>15</v>
      </c>
      <c r="I1314" s="8">
        <f t="shared" si="41"/>
        <v>180</v>
      </c>
      <c r="J1314" s="42">
        <f>VLOOKUP(B1314,Invoices!A:I,9,TRUE)</f>
        <v>2020</v>
      </c>
    </row>
    <row r="1315" spans="1:10" x14ac:dyDescent="0.15">
      <c r="A1315" t="s">
        <v>4675</v>
      </c>
      <c r="B1315" t="s">
        <v>365</v>
      </c>
      <c r="C1315" t="s">
        <v>96</v>
      </c>
      <c r="D1315" t="s">
        <v>75</v>
      </c>
      <c r="E1315">
        <v>3</v>
      </c>
      <c r="F1315" s="8">
        <f>VLOOKUP(C1315,Products!$A$2:$E$20,5,TRUE)</f>
        <v>79.95</v>
      </c>
      <c r="G1315" s="8">
        <f t="shared" si="40"/>
        <v>239.85000000000002</v>
      </c>
      <c r="H1315" s="8">
        <f>VLOOKUP(C1315,Products!$A$2:$F$20,6,TRUE)</f>
        <v>27.950000000000003</v>
      </c>
      <c r="I1315" s="8">
        <f t="shared" si="41"/>
        <v>83.850000000000009</v>
      </c>
      <c r="J1315" s="42">
        <f>VLOOKUP(B1315,Invoices!A:I,9,TRUE)</f>
        <v>2020</v>
      </c>
    </row>
    <row r="1316" spans="1:10" x14ac:dyDescent="0.15">
      <c r="A1316" t="s">
        <v>4676</v>
      </c>
      <c r="B1316" t="s">
        <v>365</v>
      </c>
      <c r="C1316" t="s">
        <v>101</v>
      </c>
      <c r="D1316" t="s">
        <v>69</v>
      </c>
      <c r="E1316">
        <v>2</v>
      </c>
      <c r="F1316" s="8">
        <f>VLOOKUP(C1316,Products!$A$2:$E$20,5,TRUE)</f>
        <v>129.94999999999999</v>
      </c>
      <c r="G1316" s="8">
        <f t="shared" si="40"/>
        <v>259.89999999999998</v>
      </c>
      <c r="H1316" s="8">
        <f>VLOOKUP(C1316,Products!$A$2:$F$20,6,TRUE)</f>
        <v>40.449999999999989</v>
      </c>
      <c r="I1316" s="8">
        <f t="shared" si="41"/>
        <v>80.899999999999977</v>
      </c>
      <c r="J1316" s="42">
        <f>VLOOKUP(B1316,Invoices!A:I,9,TRUE)</f>
        <v>2020</v>
      </c>
    </row>
    <row r="1317" spans="1:10" x14ac:dyDescent="0.15">
      <c r="A1317" t="s">
        <v>4677</v>
      </c>
      <c r="B1317" t="s">
        <v>365</v>
      </c>
      <c r="C1317" t="s">
        <v>92</v>
      </c>
      <c r="D1317" t="s">
        <v>82</v>
      </c>
      <c r="E1317">
        <v>5</v>
      </c>
      <c r="F1317" s="8">
        <f>VLOOKUP(C1317,Products!$A$2:$E$20,5,TRUE)</f>
        <v>19.95</v>
      </c>
      <c r="G1317" s="8">
        <f t="shared" si="40"/>
        <v>99.75</v>
      </c>
      <c r="H1317" s="8">
        <f>VLOOKUP(C1317,Products!$A$2:$F$20,6,TRUE)</f>
        <v>7.4499999999999993</v>
      </c>
      <c r="I1317" s="8">
        <f t="shared" si="41"/>
        <v>37.25</v>
      </c>
      <c r="J1317" s="42">
        <f>VLOOKUP(B1317,Invoices!A:I,9,TRUE)</f>
        <v>2020</v>
      </c>
    </row>
    <row r="1318" spans="1:10" x14ac:dyDescent="0.15">
      <c r="A1318" t="s">
        <v>4678</v>
      </c>
      <c r="B1318" t="s">
        <v>365</v>
      </c>
      <c r="C1318" t="s">
        <v>89</v>
      </c>
      <c r="D1318" t="s">
        <v>80</v>
      </c>
      <c r="E1318">
        <v>1</v>
      </c>
      <c r="F1318" s="8">
        <f>VLOOKUP(C1318,Products!$A$2:$E$20,5,TRUE)</f>
        <v>15.95</v>
      </c>
      <c r="G1318" s="8">
        <f t="shared" si="40"/>
        <v>15.95</v>
      </c>
      <c r="H1318" s="8">
        <f>VLOOKUP(C1318,Products!$A$2:$F$20,6,TRUE)</f>
        <v>6</v>
      </c>
      <c r="I1318" s="8">
        <f t="shared" si="41"/>
        <v>6</v>
      </c>
      <c r="J1318" s="42">
        <f>VLOOKUP(B1318,Invoices!A:I,9,TRUE)</f>
        <v>2020</v>
      </c>
    </row>
    <row r="1319" spans="1:10" x14ac:dyDescent="0.15">
      <c r="A1319" t="s">
        <v>4679</v>
      </c>
      <c r="B1319" t="s">
        <v>365</v>
      </c>
      <c r="C1319" t="s">
        <v>95</v>
      </c>
      <c r="D1319" t="s">
        <v>73</v>
      </c>
      <c r="E1319">
        <v>2</v>
      </c>
      <c r="F1319" s="8">
        <f>VLOOKUP(C1319,Products!$A$2:$E$20,5,TRUE)</f>
        <v>12.95</v>
      </c>
      <c r="G1319" s="8">
        <f t="shared" si="40"/>
        <v>25.9</v>
      </c>
      <c r="H1319" s="8">
        <f>VLOOKUP(C1319,Products!$A$2:$F$20,6,TRUE)</f>
        <v>4.1999999999999993</v>
      </c>
      <c r="I1319" s="8">
        <f t="shared" si="41"/>
        <v>8.3999999999999986</v>
      </c>
      <c r="J1319" s="42">
        <f>VLOOKUP(B1319,Invoices!A:I,9,TRUE)</f>
        <v>2020</v>
      </c>
    </row>
    <row r="1320" spans="1:10" x14ac:dyDescent="0.15">
      <c r="A1320" t="s">
        <v>4680</v>
      </c>
      <c r="B1320" t="s">
        <v>365</v>
      </c>
      <c r="C1320" t="s">
        <v>103</v>
      </c>
      <c r="D1320" t="s">
        <v>77</v>
      </c>
      <c r="E1320">
        <v>9</v>
      </c>
      <c r="F1320" s="8">
        <f>VLOOKUP(C1320,Products!$A$2:$E$20,5,TRUE)</f>
        <v>8.9499999999999993</v>
      </c>
      <c r="G1320" s="8">
        <f t="shared" si="40"/>
        <v>80.55</v>
      </c>
      <c r="H1320" s="8">
        <f>VLOOKUP(C1320,Products!$A$2:$F$20,6,TRUE)</f>
        <v>3.1999999999999993</v>
      </c>
      <c r="I1320" s="8">
        <f t="shared" si="41"/>
        <v>28.799999999999994</v>
      </c>
      <c r="J1320" s="42">
        <f>VLOOKUP(B1320,Invoices!A:I,9,TRUE)</f>
        <v>2020</v>
      </c>
    </row>
    <row r="1321" spans="1:10" x14ac:dyDescent="0.15">
      <c r="A1321" t="s">
        <v>4681</v>
      </c>
      <c r="B1321" t="s">
        <v>365</v>
      </c>
      <c r="C1321" t="s">
        <v>104</v>
      </c>
      <c r="D1321" t="s">
        <v>71</v>
      </c>
      <c r="E1321">
        <v>10</v>
      </c>
      <c r="F1321" s="8">
        <f>VLOOKUP(C1321,Products!$A$2:$E$20,5,TRUE)</f>
        <v>2.95</v>
      </c>
      <c r="G1321" s="8">
        <f t="shared" si="40"/>
        <v>29.5</v>
      </c>
      <c r="H1321" s="8">
        <f>VLOOKUP(C1321,Products!$A$2:$F$20,6,TRUE)</f>
        <v>1.1500000000000001</v>
      </c>
      <c r="I1321" s="8">
        <f t="shared" si="41"/>
        <v>11.500000000000002</v>
      </c>
      <c r="J1321" s="42">
        <f>VLOOKUP(B1321,Invoices!A:I,9,TRUE)</f>
        <v>2020</v>
      </c>
    </row>
    <row r="1322" spans="1:10" x14ac:dyDescent="0.15">
      <c r="A1322" t="s">
        <v>4682</v>
      </c>
      <c r="B1322" t="s">
        <v>366</v>
      </c>
      <c r="C1322" t="s">
        <v>91</v>
      </c>
      <c r="D1322" t="s">
        <v>70</v>
      </c>
      <c r="E1322">
        <v>5</v>
      </c>
      <c r="F1322" s="8">
        <f>VLOOKUP(C1322,Products!$A$2:$E$20,5,TRUE)</f>
        <v>49.95</v>
      </c>
      <c r="G1322" s="8">
        <f t="shared" si="40"/>
        <v>249.75</v>
      </c>
      <c r="H1322" s="8">
        <f>VLOOKUP(C1322,Products!$A$2:$F$20,6,TRUE)</f>
        <v>21.200000000000003</v>
      </c>
      <c r="I1322" s="8">
        <f t="shared" si="41"/>
        <v>106.00000000000001</v>
      </c>
      <c r="J1322" s="42">
        <f>VLOOKUP(B1322,Invoices!A:I,9,TRUE)</f>
        <v>2020</v>
      </c>
    </row>
    <row r="1323" spans="1:10" x14ac:dyDescent="0.15">
      <c r="A1323" t="s">
        <v>4683</v>
      </c>
      <c r="B1323" t="s">
        <v>366</v>
      </c>
      <c r="C1323" t="s">
        <v>90</v>
      </c>
      <c r="D1323" t="s">
        <v>72</v>
      </c>
      <c r="E1323">
        <v>12</v>
      </c>
      <c r="F1323" s="8">
        <f>VLOOKUP(C1323,Products!$A$2:$E$20,5,TRUE)</f>
        <v>8.9499999999999993</v>
      </c>
      <c r="G1323" s="8">
        <f t="shared" si="40"/>
        <v>107.39999999999999</v>
      </c>
      <c r="H1323" s="8">
        <f>VLOOKUP(C1323,Products!$A$2:$F$20,6,TRUE)</f>
        <v>5.6999999999999993</v>
      </c>
      <c r="I1323" s="8">
        <f t="shared" si="41"/>
        <v>68.399999999999991</v>
      </c>
      <c r="J1323" s="42">
        <f>VLOOKUP(B1323,Invoices!A:I,9,TRUE)</f>
        <v>2020</v>
      </c>
    </row>
    <row r="1324" spans="1:10" x14ac:dyDescent="0.15">
      <c r="A1324" t="s">
        <v>4684</v>
      </c>
      <c r="B1324" t="s">
        <v>366</v>
      </c>
      <c r="C1324" t="s">
        <v>105</v>
      </c>
      <c r="D1324" t="s">
        <v>81</v>
      </c>
      <c r="E1324">
        <v>10</v>
      </c>
      <c r="F1324" s="8">
        <f>VLOOKUP(C1324,Products!$A$2:$E$20,5,TRUE)</f>
        <v>8.9499999999999993</v>
      </c>
      <c r="G1324" s="8">
        <f t="shared" si="40"/>
        <v>89.5</v>
      </c>
      <c r="H1324" s="8">
        <f>VLOOKUP(C1324,Products!$A$2:$F$20,6,TRUE)</f>
        <v>3.1999999999999993</v>
      </c>
      <c r="I1324" s="8">
        <f t="shared" si="41"/>
        <v>31.999999999999993</v>
      </c>
      <c r="J1324" s="42">
        <f>VLOOKUP(B1324,Invoices!A:I,9,TRUE)</f>
        <v>2020</v>
      </c>
    </row>
    <row r="1325" spans="1:10" x14ac:dyDescent="0.15">
      <c r="A1325" t="s">
        <v>4685</v>
      </c>
      <c r="B1325" t="s">
        <v>366</v>
      </c>
      <c r="C1325" t="s">
        <v>92</v>
      </c>
      <c r="D1325" t="s">
        <v>82</v>
      </c>
      <c r="E1325">
        <v>9</v>
      </c>
      <c r="F1325" s="8">
        <f>VLOOKUP(C1325,Products!$A$2:$E$20,5,TRUE)</f>
        <v>19.95</v>
      </c>
      <c r="G1325" s="8">
        <f t="shared" si="40"/>
        <v>179.54999999999998</v>
      </c>
      <c r="H1325" s="8">
        <f>VLOOKUP(C1325,Products!$A$2:$F$20,6,TRUE)</f>
        <v>7.4499999999999993</v>
      </c>
      <c r="I1325" s="8">
        <f t="shared" si="41"/>
        <v>67.05</v>
      </c>
      <c r="J1325" s="42">
        <f>VLOOKUP(B1325,Invoices!A:I,9,TRUE)</f>
        <v>2020</v>
      </c>
    </row>
    <row r="1326" spans="1:10" x14ac:dyDescent="0.15">
      <c r="A1326" t="s">
        <v>4686</v>
      </c>
      <c r="B1326" t="s">
        <v>366</v>
      </c>
      <c r="C1326" t="s">
        <v>104</v>
      </c>
      <c r="D1326" t="s">
        <v>71</v>
      </c>
      <c r="E1326">
        <v>20</v>
      </c>
      <c r="F1326" s="8">
        <f>VLOOKUP(C1326,Products!$A$2:$E$20,5,TRUE)</f>
        <v>2.95</v>
      </c>
      <c r="G1326" s="8">
        <f t="shared" si="40"/>
        <v>59</v>
      </c>
      <c r="H1326" s="8">
        <f>VLOOKUP(C1326,Products!$A$2:$F$20,6,TRUE)</f>
        <v>1.1500000000000001</v>
      </c>
      <c r="I1326" s="8">
        <f t="shared" si="41"/>
        <v>23.000000000000004</v>
      </c>
      <c r="J1326" s="42">
        <f>VLOOKUP(B1326,Invoices!A:I,9,TRUE)</f>
        <v>2020</v>
      </c>
    </row>
    <row r="1327" spans="1:10" x14ac:dyDescent="0.15">
      <c r="A1327" t="s">
        <v>4687</v>
      </c>
      <c r="B1327" t="s">
        <v>366</v>
      </c>
      <c r="C1327" t="s">
        <v>94</v>
      </c>
      <c r="D1327" t="s">
        <v>86</v>
      </c>
      <c r="E1327">
        <v>2</v>
      </c>
      <c r="F1327" s="8">
        <f>VLOOKUP(C1327,Products!$A$2:$E$20,5,TRUE)</f>
        <v>3.5</v>
      </c>
      <c r="G1327" s="8">
        <f t="shared" si="40"/>
        <v>7</v>
      </c>
      <c r="H1327" s="8">
        <f>VLOOKUP(C1327,Products!$A$2:$F$20,6,TRUE)</f>
        <v>0.54999999999999982</v>
      </c>
      <c r="I1327" s="8">
        <f t="shared" si="41"/>
        <v>1.0999999999999996</v>
      </c>
      <c r="J1327" s="42">
        <f>VLOOKUP(B1327,Invoices!A:I,9,TRUE)</f>
        <v>2020</v>
      </c>
    </row>
    <row r="1328" spans="1:10" x14ac:dyDescent="0.15">
      <c r="A1328" t="s">
        <v>4688</v>
      </c>
      <c r="B1328" t="s">
        <v>366</v>
      </c>
      <c r="C1328" t="s">
        <v>87</v>
      </c>
      <c r="D1328" t="s">
        <v>68</v>
      </c>
      <c r="E1328">
        <v>1</v>
      </c>
      <c r="F1328" s="8">
        <f>VLOOKUP(C1328,Products!$A$2:$E$20,5,TRUE)</f>
        <v>19.95</v>
      </c>
      <c r="G1328" s="8">
        <f t="shared" si="40"/>
        <v>19.95</v>
      </c>
      <c r="H1328" s="8">
        <f>VLOOKUP(C1328,Products!$A$2:$F$20,6,TRUE)</f>
        <v>7.4499999999999993</v>
      </c>
      <c r="I1328" s="8">
        <f t="shared" si="41"/>
        <v>7.4499999999999993</v>
      </c>
      <c r="J1328" s="42">
        <f>VLOOKUP(B1328,Invoices!A:I,9,TRUE)</f>
        <v>2020</v>
      </c>
    </row>
    <row r="1329" spans="1:10" x14ac:dyDescent="0.15">
      <c r="A1329" t="s">
        <v>4689</v>
      </c>
      <c r="B1329" t="s">
        <v>366</v>
      </c>
      <c r="C1329" t="s">
        <v>100</v>
      </c>
      <c r="D1329" t="s">
        <v>78</v>
      </c>
      <c r="E1329">
        <v>2</v>
      </c>
      <c r="F1329" s="8">
        <f>VLOOKUP(C1329,Products!$A$2:$E$20,5,TRUE)</f>
        <v>49.95</v>
      </c>
      <c r="G1329" s="8">
        <f t="shared" si="40"/>
        <v>99.9</v>
      </c>
      <c r="H1329" s="8">
        <f>VLOOKUP(C1329,Products!$A$2:$F$20,6,TRUE)</f>
        <v>19.950000000000003</v>
      </c>
      <c r="I1329" s="8">
        <f t="shared" si="41"/>
        <v>39.900000000000006</v>
      </c>
      <c r="J1329" s="42">
        <f>VLOOKUP(B1329,Invoices!A:I,9,TRUE)</f>
        <v>2020</v>
      </c>
    </row>
    <row r="1330" spans="1:10" x14ac:dyDescent="0.15">
      <c r="A1330" t="s">
        <v>4690</v>
      </c>
      <c r="B1330" t="s">
        <v>366</v>
      </c>
      <c r="C1330" t="s">
        <v>95</v>
      </c>
      <c r="D1330" t="s">
        <v>73</v>
      </c>
      <c r="E1330">
        <v>3</v>
      </c>
      <c r="F1330" s="8">
        <f>VLOOKUP(C1330,Products!$A$2:$E$20,5,TRUE)</f>
        <v>12.95</v>
      </c>
      <c r="G1330" s="8">
        <f t="shared" si="40"/>
        <v>38.849999999999994</v>
      </c>
      <c r="H1330" s="8">
        <f>VLOOKUP(C1330,Products!$A$2:$F$20,6,TRUE)</f>
        <v>4.1999999999999993</v>
      </c>
      <c r="I1330" s="8">
        <f t="shared" si="41"/>
        <v>12.599999999999998</v>
      </c>
      <c r="J1330" s="42">
        <f>VLOOKUP(B1330,Invoices!A:I,9,TRUE)</f>
        <v>2020</v>
      </c>
    </row>
    <row r="1331" spans="1:10" x14ac:dyDescent="0.15">
      <c r="A1331" t="s">
        <v>4691</v>
      </c>
      <c r="B1331" t="s">
        <v>366</v>
      </c>
      <c r="C1331" t="s">
        <v>88</v>
      </c>
      <c r="D1331" t="s">
        <v>85</v>
      </c>
      <c r="E1331">
        <v>3</v>
      </c>
      <c r="F1331" s="8">
        <f>VLOOKUP(C1331,Products!$A$2:$E$20,5,TRUE)</f>
        <v>8.9499999999999993</v>
      </c>
      <c r="G1331" s="8">
        <f t="shared" si="40"/>
        <v>26.849999999999998</v>
      </c>
      <c r="H1331" s="8">
        <f>VLOOKUP(C1331,Products!$A$2:$F$20,6,TRUE)</f>
        <v>5.6999999999999993</v>
      </c>
      <c r="I1331" s="8">
        <f t="shared" si="41"/>
        <v>17.099999999999998</v>
      </c>
      <c r="J1331" s="42">
        <f>VLOOKUP(B1331,Invoices!A:I,9,TRUE)</f>
        <v>2020</v>
      </c>
    </row>
    <row r="1332" spans="1:10" x14ac:dyDescent="0.15">
      <c r="A1332" t="s">
        <v>4692</v>
      </c>
      <c r="B1332" t="s">
        <v>367</v>
      </c>
      <c r="C1332" t="s">
        <v>89</v>
      </c>
      <c r="D1332" t="s">
        <v>80</v>
      </c>
      <c r="E1332">
        <v>3</v>
      </c>
      <c r="F1332" s="8">
        <f>VLOOKUP(C1332,Products!$A$2:$E$20,5,TRUE)</f>
        <v>15.95</v>
      </c>
      <c r="G1332" s="8">
        <f t="shared" si="40"/>
        <v>47.849999999999994</v>
      </c>
      <c r="H1332" s="8">
        <f>VLOOKUP(C1332,Products!$A$2:$F$20,6,TRUE)</f>
        <v>6</v>
      </c>
      <c r="I1332" s="8">
        <f t="shared" si="41"/>
        <v>18</v>
      </c>
      <c r="J1332" s="42">
        <f>VLOOKUP(B1332,Invoices!A:I,9,TRUE)</f>
        <v>2020</v>
      </c>
    </row>
    <row r="1333" spans="1:10" x14ac:dyDescent="0.15">
      <c r="A1333" t="s">
        <v>4693</v>
      </c>
      <c r="B1333" t="s">
        <v>367</v>
      </c>
      <c r="C1333" t="s">
        <v>101</v>
      </c>
      <c r="D1333" t="s">
        <v>69</v>
      </c>
      <c r="E1333">
        <v>1</v>
      </c>
      <c r="F1333" s="8">
        <f>VLOOKUP(C1333,Products!$A$2:$E$20,5,TRUE)</f>
        <v>129.94999999999999</v>
      </c>
      <c r="G1333" s="8">
        <f t="shared" si="40"/>
        <v>129.94999999999999</v>
      </c>
      <c r="H1333" s="8">
        <f>VLOOKUP(C1333,Products!$A$2:$F$20,6,TRUE)</f>
        <v>40.449999999999989</v>
      </c>
      <c r="I1333" s="8">
        <f t="shared" si="41"/>
        <v>40.449999999999989</v>
      </c>
      <c r="J1333" s="42">
        <f>VLOOKUP(B1333,Invoices!A:I,9,TRUE)</f>
        <v>2020</v>
      </c>
    </row>
    <row r="1334" spans="1:10" x14ac:dyDescent="0.15">
      <c r="A1334" t="s">
        <v>4694</v>
      </c>
      <c r="B1334" t="s">
        <v>368</v>
      </c>
      <c r="C1334" t="s">
        <v>105</v>
      </c>
      <c r="D1334" t="s">
        <v>81</v>
      </c>
      <c r="E1334">
        <v>1</v>
      </c>
      <c r="F1334" s="8">
        <f>VLOOKUP(C1334,Products!$A$2:$E$20,5,TRUE)</f>
        <v>8.9499999999999993</v>
      </c>
      <c r="G1334" s="8">
        <f t="shared" si="40"/>
        <v>8.9499999999999993</v>
      </c>
      <c r="H1334" s="8">
        <f>VLOOKUP(C1334,Products!$A$2:$F$20,6,TRUE)</f>
        <v>3.1999999999999993</v>
      </c>
      <c r="I1334" s="8">
        <f t="shared" si="41"/>
        <v>3.1999999999999993</v>
      </c>
      <c r="J1334" s="42">
        <f>VLOOKUP(B1334,Invoices!A:I,9,TRUE)</f>
        <v>2020</v>
      </c>
    </row>
    <row r="1335" spans="1:10" x14ac:dyDescent="0.15">
      <c r="A1335" t="s">
        <v>4695</v>
      </c>
      <c r="B1335" t="s">
        <v>368</v>
      </c>
      <c r="C1335" t="s">
        <v>103</v>
      </c>
      <c r="D1335" t="s">
        <v>77</v>
      </c>
      <c r="E1335">
        <v>25</v>
      </c>
      <c r="F1335" s="8">
        <f>VLOOKUP(C1335,Products!$A$2:$E$20,5,TRUE)</f>
        <v>8.9499999999999993</v>
      </c>
      <c r="G1335" s="8">
        <f t="shared" si="40"/>
        <v>223.74999999999997</v>
      </c>
      <c r="H1335" s="8">
        <f>VLOOKUP(C1335,Products!$A$2:$F$20,6,TRUE)</f>
        <v>3.1999999999999993</v>
      </c>
      <c r="I1335" s="8">
        <f t="shared" si="41"/>
        <v>79.999999999999986</v>
      </c>
      <c r="J1335" s="42">
        <f>VLOOKUP(B1335,Invoices!A:I,9,TRUE)</f>
        <v>2020</v>
      </c>
    </row>
    <row r="1336" spans="1:10" x14ac:dyDescent="0.15">
      <c r="A1336" t="s">
        <v>4696</v>
      </c>
      <c r="B1336" t="s">
        <v>368</v>
      </c>
      <c r="C1336" t="s">
        <v>90</v>
      </c>
      <c r="D1336" t="s">
        <v>72</v>
      </c>
      <c r="E1336">
        <v>10</v>
      </c>
      <c r="F1336" s="8">
        <f>VLOOKUP(C1336,Products!$A$2:$E$20,5,TRUE)</f>
        <v>8.9499999999999993</v>
      </c>
      <c r="G1336" s="8">
        <f t="shared" si="40"/>
        <v>89.5</v>
      </c>
      <c r="H1336" s="8">
        <f>VLOOKUP(C1336,Products!$A$2:$F$20,6,TRUE)</f>
        <v>5.6999999999999993</v>
      </c>
      <c r="I1336" s="8">
        <f t="shared" si="41"/>
        <v>56.999999999999993</v>
      </c>
      <c r="J1336" s="42">
        <f>VLOOKUP(B1336,Invoices!A:I,9,TRUE)</f>
        <v>2020</v>
      </c>
    </row>
    <row r="1337" spans="1:10" x14ac:dyDescent="0.15">
      <c r="A1337" t="s">
        <v>4697</v>
      </c>
      <c r="B1337" t="s">
        <v>369</v>
      </c>
      <c r="C1337" t="s">
        <v>105</v>
      </c>
      <c r="D1337" t="s">
        <v>81</v>
      </c>
      <c r="E1337">
        <v>1</v>
      </c>
      <c r="F1337" s="8">
        <f>VLOOKUP(C1337,Products!$A$2:$E$20,5,TRUE)</f>
        <v>8.9499999999999993</v>
      </c>
      <c r="G1337" s="8">
        <f t="shared" si="40"/>
        <v>8.9499999999999993</v>
      </c>
      <c r="H1337" s="8">
        <f>VLOOKUP(C1337,Products!$A$2:$F$20,6,TRUE)</f>
        <v>3.1999999999999993</v>
      </c>
      <c r="I1337" s="8">
        <f t="shared" si="41"/>
        <v>3.1999999999999993</v>
      </c>
      <c r="J1337" s="42">
        <f>VLOOKUP(B1337,Invoices!A:I,9,TRUE)</f>
        <v>2020</v>
      </c>
    </row>
    <row r="1338" spans="1:10" x14ac:dyDescent="0.15">
      <c r="A1338" t="s">
        <v>4698</v>
      </c>
      <c r="B1338" t="s">
        <v>369</v>
      </c>
      <c r="C1338" t="s">
        <v>93</v>
      </c>
      <c r="D1338" t="s">
        <v>76</v>
      </c>
      <c r="E1338">
        <v>3</v>
      </c>
      <c r="F1338" s="8">
        <f>VLOOKUP(C1338,Products!$A$2:$E$20,5,TRUE)</f>
        <v>9.9499999999999993</v>
      </c>
      <c r="G1338" s="8">
        <f t="shared" si="40"/>
        <v>29.849999999999998</v>
      </c>
      <c r="H1338" s="8">
        <f>VLOOKUP(C1338,Products!$A$2:$F$20,6,TRUE)</f>
        <v>1.9499999999999993</v>
      </c>
      <c r="I1338" s="8">
        <f t="shared" si="41"/>
        <v>5.8499999999999979</v>
      </c>
      <c r="J1338" s="42">
        <f>VLOOKUP(B1338,Invoices!A:I,9,TRUE)</f>
        <v>2020</v>
      </c>
    </row>
    <row r="1339" spans="1:10" x14ac:dyDescent="0.15">
      <c r="A1339" t="s">
        <v>4699</v>
      </c>
      <c r="B1339" t="s">
        <v>369</v>
      </c>
      <c r="C1339" t="s">
        <v>98</v>
      </c>
      <c r="D1339" t="s">
        <v>79</v>
      </c>
      <c r="E1339">
        <v>2</v>
      </c>
      <c r="F1339" s="8">
        <f>VLOOKUP(C1339,Products!$A$2:$E$20,5,TRUE)</f>
        <v>14.95</v>
      </c>
      <c r="G1339" s="8">
        <f t="shared" si="40"/>
        <v>29.9</v>
      </c>
      <c r="H1339" s="8">
        <f>VLOOKUP(C1339,Products!$A$2:$F$20,6,TRUE)</f>
        <v>3.0499999999999989</v>
      </c>
      <c r="I1339" s="8">
        <f t="shared" si="41"/>
        <v>6.0999999999999979</v>
      </c>
      <c r="J1339" s="42">
        <f>VLOOKUP(B1339,Invoices!A:I,9,TRUE)</f>
        <v>2020</v>
      </c>
    </row>
    <row r="1340" spans="1:10" x14ac:dyDescent="0.15">
      <c r="A1340" t="s">
        <v>4700</v>
      </c>
      <c r="B1340" t="s">
        <v>369</v>
      </c>
      <c r="C1340" t="s">
        <v>100</v>
      </c>
      <c r="D1340" t="s">
        <v>78</v>
      </c>
      <c r="E1340">
        <v>5</v>
      </c>
      <c r="F1340" s="8">
        <f>VLOOKUP(C1340,Products!$A$2:$E$20,5,TRUE)</f>
        <v>49.95</v>
      </c>
      <c r="G1340" s="8">
        <f t="shared" si="40"/>
        <v>249.75</v>
      </c>
      <c r="H1340" s="8">
        <f>VLOOKUP(C1340,Products!$A$2:$F$20,6,TRUE)</f>
        <v>19.950000000000003</v>
      </c>
      <c r="I1340" s="8">
        <f t="shared" si="41"/>
        <v>99.750000000000014</v>
      </c>
      <c r="J1340" s="42">
        <f>VLOOKUP(B1340,Invoices!A:I,9,TRUE)</f>
        <v>2020</v>
      </c>
    </row>
    <row r="1341" spans="1:10" x14ac:dyDescent="0.15">
      <c r="A1341" t="s">
        <v>4701</v>
      </c>
      <c r="B1341" t="s">
        <v>369</v>
      </c>
      <c r="C1341" t="s">
        <v>90</v>
      </c>
      <c r="D1341" t="s">
        <v>72</v>
      </c>
      <c r="E1341">
        <v>1</v>
      </c>
      <c r="F1341" s="8">
        <f>VLOOKUP(C1341,Products!$A$2:$E$20,5,TRUE)</f>
        <v>8.9499999999999993</v>
      </c>
      <c r="G1341" s="8">
        <f t="shared" si="40"/>
        <v>8.9499999999999993</v>
      </c>
      <c r="H1341" s="8">
        <f>VLOOKUP(C1341,Products!$A$2:$F$20,6,TRUE)</f>
        <v>5.6999999999999993</v>
      </c>
      <c r="I1341" s="8">
        <f t="shared" si="41"/>
        <v>5.6999999999999993</v>
      </c>
      <c r="J1341" s="42">
        <f>VLOOKUP(B1341,Invoices!A:I,9,TRUE)</f>
        <v>2020</v>
      </c>
    </row>
    <row r="1342" spans="1:10" x14ac:dyDescent="0.15">
      <c r="A1342" t="s">
        <v>4702</v>
      </c>
      <c r="B1342" t="s">
        <v>369</v>
      </c>
      <c r="C1342" t="s">
        <v>87</v>
      </c>
      <c r="D1342" t="s">
        <v>68</v>
      </c>
      <c r="E1342">
        <v>1</v>
      </c>
      <c r="F1342" s="8">
        <f>VLOOKUP(C1342,Products!$A$2:$E$20,5,TRUE)</f>
        <v>19.95</v>
      </c>
      <c r="G1342" s="8">
        <f t="shared" si="40"/>
        <v>19.95</v>
      </c>
      <c r="H1342" s="8">
        <f>VLOOKUP(C1342,Products!$A$2:$F$20,6,TRUE)</f>
        <v>7.4499999999999993</v>
      </c>
      <c r="I1342" s="8">
        <f t="shared" si="41"/>
        <v>7.4499999999999993</v>
      </c>
      <c r="J1342" s="42">
        <f>VLOOKUP(B1342,Invoices!A:I,9,TRUE)</f>
        <v>2020</v>
      </c>
    </row>
    <row r="1343" spans="1:10" x14ac:dyDescent="0.15">
      <c r="A1343" t="s">
        <v>4703</v>
      </c>
      <c r="B1343" t="s">
        <v>369</v>
      </c>
      <c r="C1343" t="s">
        <v>102</v>
      </c>
      <c r="D1343" t="s">
        <v>83</v>
      </c>
      <c r="E1343">
        <v>30</v>
      </c>
      <c r="F1343" s="8">
        <f>VLOOKUP(C1343,Products!$A$2:$E$20,5,TRUE)</f>
        <v>29.95</v>
      </c>
      <c r="G1343" s="8">
        <f t="shared" si="40"/>
        <v>898.5</v>
      </c>
      <c r="H1343" s="8">
        <f>VLOOKUP(C1343,Products!$A$2:$F$20,6,TRUE)</f>
        <v>15</v>
      </c>
      <c r="I1343" s="8">
        <f t="shared" si="41"/>
        <v>450</v>
      </c>
      <c r="J1343" s="42">
        <f>VLOOKUP(B1343,Invoices!A:I,9,TRUE)</f>
        <v>2020</v>
      </c>
    </row>
    <row r="1344" spans="1:10" x14ac:dyDescent="0.15">
      <c r="A1344" t="s">
        <v>4704</v>
      </c>
      <c r="B1344" t="s">
        <v>369</v>
      </c>
      <c r="C1344" t="s">
        <v>94</v>
      </c>
      <c r="D1344" t="s">
        <v>86</v>
      </c>
      <c r="E1344">
        <v>10</v>
      </c>
      <c r="F1344" s="8">
        <f>VLOOKUP(C1344,Products!$A$2:$E$20,5,TRUE)</f>
        <v>3.5</v>
      </c>
      <c r="G1344" s="8">
        <f t="shared" si="40"/>
        <v>35</v>
      </c>
      <c r="H1344" s="8">
        <f>VLOOKUP(C1344,Products!$A$2:$F$20,6,TRUE)</f>
        <v>0.54999999999999982</v>
      </c>
      <c r="I1344" s="8">
        <f t="shared" si="41"/>
        <v>5.4999999999999982</v>
      </c>
      <c r="J1344" s="42">
        <f>VLOOKUP(B1344,Invoices!A:I,9,TRUE)</f>
        <v>2020</v>
      </c>
    </row>
    <row r="1345" spans="1:10" x14ac:dyDescent="0.15">
      <c r="A1345" t="s">
        <v>4705</v>
      </c>
      <c r="B1345" t="s">
        <v>369</v>
      </c>
      <c r="C1345" t="s">
        <v>88</v>
      </c>
      <c r="D1345" t="s">
        <v>85</v>
      </c>
      <c r="E1345">
        <v>3</v>
      </c>
      <c r="F1345" s="8">
        <f>VLOOKUP(C1345,Products!$A$2:$E$20,5,TRUE)</f>
        <v>8.9499999999999993</v>
      </c>
      <c r="G1345" s="8">
        <f t="shared" si="40"/>
        <v>26.849999999999998</v>
      </c>
      <c r="H1345" s="8">
        <f>VLOOKUP(C1345,Products!$A$2:$F$20,6,TRUE)</f>
        <v>5.6999999999999993</v>
      </c>
      <c r="I1345" s="8">
        <f t="shared" si="41"/>
        <v>17.099999999999998</v>
      </c>
      <c r="J1345" s="42">
        <f>VLOOKUP(B1345,Invoices!A:I,9,TRUE)</f>
        <v>2020</v>
      </c>
    </row>
    <row r="1346" spans="1:10" x14ac:dyDescent="0.15">
      <c r="A1346" t="s">
        <v>4706</v>
      </c>
      <c r="B1346" t="s">
        <v>369</v>
      </c>
      <c r="C1346" t="s">
        <v>101</v>
      </c>
      <c r="D1346" t="s">
        <v>69</v>
      </c>
      <c r="E1346">
        <v>3</v>
      </c>
      <c r="F1346" s="8">
        <f>VLOOKUP(C1346,Products!$A$2:$E$20,5,TRUE)</f>
        <v>129.94999999999999</v>
      </c>
      <c r="G1346" s="8">
        <f t="shared" si="40"/>
        <v>389.84999999999997</v>
      </c>
      <c r="H1346" s="8">
        <f>VLOOKUP(C1346,Products!$A$2:$F$20,6,TRUE)</f>
        <v>40.449999999999989</v>
      </c>
      <c r="I1346" s="8">
        <f t="shared" si="41"/>
        <v>121.34999999999997</v>
      </c>
      <c r="J1346" s="42">
        <f>VLOOKUP(B1346,Invoices!A:I,9,TRUE)</f>
        <v>2020</v>
      </c>
    </row>
    <row r="1347" spans="1:10" x14ac:dyDescent="0.15">
      <c r="A1347" t="s">
        <v>4707</v>
      </c>
      <c r="B1347" t="s">
        <v>369</v>
      </c>
      <c r="C1347" t="s">
        <v>89</v>
      </c>
      <c r="D1347" t="s">
        <v>80</v>
      </c>
      <c r="E1347">
        <v>5</v>
      </c>
      <c r="F1347" s="8">
        <f>VLOOKUP(C1347,Products!$A$2:$E$20,5,TRUE)</f>
        <v>15.95</v>
      </c>
      <c r="G1347" s="8">
        <f t="shared" ref="G1347:G1410" si="42">F1347*E1347</f>
        <v>79.75</v>
      </c>
      <c r="H1347" s="8">
        <f>VLOOKUP(C1347,Products!$A$2:$F$20,6,TRUE)</f>
        <v>6</v>
      </c>
      <c r="I1347" s="8">
        <f t="shared" ref="I1347:I1410" si="43">H1347*E1347</f>
        <v>30</v>
      </c>
      <c r="J1347" s="42">
        <f>VLOOKUP(B1347,Invoices!A:I,9,TRUE)</f>
        <v>2020</v>
      </c>
    </row>
    <row r="1348" spans="1:10" x14ac:dyDescent="0.15">
      <c r="A1348" t="s">
        <v>4708</v>
      </c>
      <c r="B1348" t="s">
        <v>369</v>
      </c>
      <c r="C1348" t="s">
        <v>91</v>
      </c>
      <c r="D1348" t="s">
        <v>70</v>
      </c>
      <c r="E1348">
        <v>7</v>
      </c>
      <c r="F1348" s="8">
        <f>VLOOKUP(C1348,Products!$A$2:$E$20,5,TRUE)</f>
        <v>49.95</v>
      </c>
      <c r="G1348" s="8">
        <f t="shared" si="42"/>
        <v>349.65000000000003</v>
      </c>
      <c r="H1348" s="8">
        <f>VLOOKUP(C1348,Products!$A$2:$F$20,6,TRUE)</f>
        <v>21.200000000000003</v>
      </c>
      <c r="I1348" s="8">
        <f t="shared" si="43"/>
        <v>148.40000000000003</v>
      </c>
      <c r="J1348" s="42">
        <f>VLOOKUP(B1348,Invoices!A:I,9,TRUE)</f>
        <v>2020</v>
      </c>
    </row>
    <row r="1349" spans="1:10" x14ac:dyDescent="0.15">
      <c r="A1349" t="s">
        <v>4709</v>
      </c>
      <c r="B1349" t="s">
        <v>370</v>
      </c>
      <c r="C1349" t="s">
        <v>90</v>
      </c>
      <c r="D1349" t="s">
        <v>72</v>
      </c>
      <c r="E1349">
        <v>5</v>
      </c>
      <c r="F1349" s="8">
        <f>VLOOKUP(C1349,Products!$A$2:$E$20,5,TRUE)</f>
        <v>8.9499999999999993</v>
      </c>
      <c r="G1349" s="8">
        <f t="shared" si="42"/>
        <v>44.75</v>
      </c>
      <c r="H1349" s="8">
        <f>VLOOKUP(C1349,Products!$A$2:$F$20,6,TRUE)</f>
        <v>5.6999999999999993</v>
      </c>
      <c r="I1349" s="8">
        <f t="shared" si="43"/>
        <v>28.499999999999996</v>
      </c>
      <c r="J1349" s="42">
        <f>VLOOKUP(B1349,Invoices!A:I,9,TRUE)</f>
        <v>2020</v>
      </c>
    </row>
    <row r="1350" spans="1:10" x14ac:dyDescent="0.15">
      <c r="A1350" t="s">
        <v>4710</v>
      </c>
      <c r="B1350" t="s">
        <v>370</v>
      </c>
      <c r="C1350" t="s">
        <v>103</v>
      </c>
      <c r="D1350" t="s">
        <v>77</v>
      </c>
      <c r="E1350">
        <v>2</v>
      </c>
      <c r="F1350" s="8">
        <f>VLOOKUP(C1350,Products!$A$2:$E$20,5,TRUE)</f>
        <v>8.9499999999999993</v>
      </c>
      <c r="G1350" s="8">
        <f t="shared" si="42"/>
        <v>17.899999999999999</v>
      </c>
      <c r="H1350" s="8">
        <f>VLOOKUP(C1350,Products!$A$2:$F$20,6,TRUE)</f>
        <v>3.1999999999999993</v>
      </c>
      <c r="I1350" s="8">
        <f t="shared" si="43"/>
        <v>6.3999999999999986</v>
      </c>
      <c r="J1350" s="42">
        <f>VLOOKUP(B1350,Invoices!A:I,9,TRUE)</f>
        <v>2020</v>
      </c>
    </row>
    <row r="1351" spans="1:10" x14ac:dyDescent="0.15">
      <c r="A1351" t="s">
        <v>4711</v>
      </c>
      <c r="B1351" t="s">
        <v>371</v>
      </c>
      <c r="C1351" t="s">
        <v>94</v>
      </c>
      <c r="D1351" t="s">
        <v>86</v>
      </c>
      <c r="E1351">
        <v>50</v>
      </c>
      <c r="F1351" s="8">
        <f>VLOOKUP(C1351,Products!$A$2:$E$20,5,TRUE)</f>
        <v>3.5</v>
      </c>
      <c r="G1351" s="8">
        <f t="shared" si="42"/>
        <v>175</v>
      </c>
      <c r="H1351" s="8">
        <f>VLOOKUP(C1351,Products!$A$2:$F$20,6,TRUE)</f>
        <v>0.54999999999999982</v>
      </c>
      <c r="I1351" s="8">
        <f t="shared" si="43"/>
        <v>27.499999999999993</v>
      </c>
      <c r="J1351" s="42">
        <f>VLOOKUP(B1351,Invoices!A:I,9,TRUE)</f>
        <v>2020</v>
      </c>
    </row>
    <row r="1352" spans="1:10" x14ac:dyDescent="0.15">
      <c r="A1352" t="s">
        <v>4712</v>
      </c>
      <c r="B1352" t="s">
        <v>372</v>
      </c>
      <c r="C1352" t="s">
        <v>96</v>
      </c>
      <c r="D1352" t="s">
        <v>75</v>
      </c>
      <c r="E1352">
        <v>1</v>
      </c>
      <c r="F1352" s="8">
        <f>VLOOKUP(C1352,Products!$A$2:$E$20,5,TRUE)</f>
        <v>79.95</v>
      </c>
      <c r="G1352" s="8">
        <f t="shared" si="42"/>
        <v>79.95</v>
      </c>
      <c r="H1352" s="8">
        <f>VLOOKUP(C1352,Products!$A$2:$F$20,6,TRUE)</f>
        <v>27.950000000000003</v>
      </c>
      <c r="I1352" s="8">
        <f t="shared" si="43"/>
        <v>27.950000000000003</v>
      </c>
      <c r="J1352" s="42">
        <f>VLOOKUP(B1352,Invoices!A:I,9,TRUE)</f>
        <v>2020</v>
      </c>
    </row>
    <row r="1353" spans="1:10" x14ac:dyDescent="0.15">
      <c r="A1353" t="s">
        <v>4713</v>
      </c>
      <c r="B1353" t="s">
        <v>372</v>
      </c>
      <c r="C1353" t="s">
        <v>100</v>
      </c>
      <c r="D1353" t="s">
        <v>78</v>
      </c>
      <c r="E1353">
        <v>1</v>
      </c>
      <c r="F1353" s="8">
        <f>VLOOKUP(C1353,Products!$A$2:$E$20,5,TRUE)</f>
        <v>49.95</v>
      </c>
      <c r="G1353" s="8">
        <f t="shared" si="42"/>
        <v>49.95</v>
      </c>
      <c r="H1353" s="8">
        <f>VLOOKUP(C1353,Products!$A$2:$F$20,6,TRUE)</f>
        <v>19.950000000000003</v>
      </c>
      <c r="I1353" s="8">
        <f t="shared" si="43"/>
        <v>19.950000000000003</v>
      </c>
      <c r="J1353" s="42">
        <f>VLOOKUP(B1353,Invoices!A:I,9,TRUE)</f>
        <v>2020</v>
      </c>
    </row>
    <row r="1354" spans="1:10" x14ac:dyDescent="0.15">
      <c r="A1354" t="s">
        <v>4714</v>
      </c>
      <c r="B1354" t="s">
        <v>372</v>
      </c>
      <c r="C1354" t="s">
        <v>91</v>
      </c>
      <c r="D1354" t="s">
        <v>70</v>
      </c>
      <c r="E1354">
        <v>6</v>
      </c>
      <c r="F1354" s="8">
        <f>VLOOKUP(C1354,Products!$A$2:$E$20,5,TRUE)</f>
        <v>49.95</v>
      </c>
      <c r="G1354" s="8">
        <f t="shared" si="42"/>
        <v>299.70000000000005</v>
      </c>
      <c r="H1354" s="8">
        <f>VLOOKUP(C1354,Products!$A$2:$F$20,6,TRUE)</f>
        <v>21.200000000000003</v>
      </c>
      <c r="I1354" s="8">
        <f t="shared" si="43"/>
        <v>127.20000000000002</v>
      </c>
      <c r="J1354" s="42">
        <f>VLOOKUP(B1354,Invoices!A:I,9,TRUE)</f>
        <v>2020</v>
      </c>
    </row>
    <row r="1355" spans="1:10" x14ac:dyDescent="0.15">
      <c r="A1355" t="s">
        <v>4715</v>
      </c>
      <c r="B1355" t="s">
        <v>372</v>
      </c>
      <c r="C1355" t="s">
        <v>101</v>
      </c>
      <c r="D1355" t="s">
        <v>69</v>
      </c>
      <c r="E1355">
        <v>8</v>
      </c>
      <c r="F1355" s="8">
        <f>VLOOKUP(C1355,Products!$A$2:$E$20,5,TRUE)</f>
        <v>129.94999999999999</v>
      </c>
      <c r="G1355" s="8">
        <f t="shared" si="42"/>
        <v>1039.5999999999999</v>
      </c>
      <c r="H1355" s="8">
        <f>VLOOKUP(C1355,Products!$A$2:$F$20,6,TRUE)</f>
        <v>40.449999999999989</v>
      </c>
      <c r="I1355" s="8">
        <f t="shared" si="43"/>
        <v>323.59999999999991</v>
      </c>
      <c r="J1355" s="42">
        <f>VLOOKUP(B1355,Invoices!A:I,9,TRUE)</f>
        <v>2020</v>
      </c>
    </row>
    <row r="1356" spans="1:10" x14ac:dyDescent="0.15">
      <c r="A1356" t="s">
        <v>4716</v>
      </c>
      <c r="B1356" t="s">
        <v>372</v>
      </c>
      <c r="C1356" t="s">
        <v>93</v>
      </c>
      <c r="D1356" t="s">
        <v>76</v>
      </c>
      <c r="E1356">
        <v>3</v>
      </c>
      <c r="F1356" s="8">
        <f>VLOOKUP(C1356,Products!$A$2:$E$20,5,TRUE)</f>
        <v>9.9499999999999993</v>
      </c>
      <c r="G1356" s="8">
        <f t="shared" si="42"/>
        <v>29.849999999999998</v>
      </c>
      <c r="H1356" s="8">
        <f>VLOOKUP(C1356,Products!$A$2:$F$20,6,TRUE)</f>
        <v>1.9499999999999993</v>
      </c>
      <c r="I1356" s="8">
        <f t="shared" si="43"/>
        <v>5.8499999999999979</v>
      </c>
      <c r="J1356" s="42">
        <f>VLOOKUP(B1356,Invoices!A:I,9,TRUE)</f>
        <v>2020</v>
      </c>
    </row>
    <row r="1357" spans="1:10" x14ac:dyDescent="0.15">
      <c r="A1357" t="s">
        <v>4717</v>
      </c>
      <c r="B1357" t="s">
        <v>372</v>
      </c>
      <c r="C1357" t="s">
        <v>90</v>
      </c>
      <c r="D1357" t="s">
        <v>72</v>
      </c>
      <c r="E1357">
        <v>1</v>
      </c>
      <c r="F1357" s="8">
        <f>VLOOKUP(C1357,Products!$A$2:$E$20,5,TRUE)</f>
        <v>8.9499999999999993</v>
      </c>
      <c r="G1357" s="8">
        <f t="shared" si="42"/>
        <v>8.9499999999999993</v>
      </c>
      <c r="H1357" s="8">
        <f>VLOOKUP(C1357,Products!$A$2:$F$20,6,TRUE)</f>
        <v>5.6999999999999993</v>
      </c>
      <c r="I1357" s="8">
        <f t="shared" si="43"/>
        <v>5.6999999999999993</v>
      </c>
      <c r="J1357" s="42">
        <f>VLOOKUP(B1357,Invoices!A:I,9,TRUE)</f>
        <v>2020</v>
      </c>
    </row>
    <row r="1358" spans="1:10" x14ac:dyDescent="0.15">
      <c r="A1358" t="s">
        <v>4718</v>
      </c>
      <c r="B1358" t="s">
        <v>372</v>
      </c>
      <c r="C1358" t="s">
        <v>89</v>
      </c>
      <c r="D1358" t="s">
        <v>80</v>
      </c>
      <c r="E1358">
        <v>1</v>
      </c>
      <c r="F1358" s="8">
        <f>VLOOKUP(C1358,Products!$A$2:$E$20,5,TRUE)</f>
        <v>15.95</v>
      </c>
      <c r="G1358" s="8">
        <f t="shared" si="42"/>
        <v>15.95</v>
      </c>
      <c r="H1358" s="8">
        <f>VLOOKUP(C1358,Products!$A$2:$F$20,6,TRUE)</f>
        <v>6</v>
      </c>
      <c r="I1358" s="8">
        <f t="shared" si="43"/>
        <v>6</v>
      </c>
      <c r="J1358" s="42">
        <f>VLOOKUP(B1358,Invoices!A:I,9,TRUE)</f>
        <v>2020</v>
      </c>
    </row>
    <row r="1359" spans="1:10" x14ac:dyDescent="0.15">
      <c r="A1359" t="s">
        <v>4719</v>
      </c>
      <c r="B1359" t="s">
        <v>372</v>
      </c>
      <c r="C1359" t="s">
        <v>92</v>
      </c>
      <c r="D1359" t="s">
        <v>82</v>
      </c>
      <c r="E1359">
        <v>3</v>
      </c>
      <c r="F1359" s="8">
        <f>VLOOKUP(C1359,Products!$A$2:$E$20,5,TRUE)</f>
        <v>19.95</v>
      </c>
      <c r="G1359" s="8">
        <f t="shared" si="42"/>
        <v>59.849999999999994</v>
      </c>
      <c r="H1359" s="8">
        <f>VLOOKUP(C1359,Products!$A$2:$F$20,6,TRUE)</f>
        <v>7.4499999999999993</v>
      </c>
      <c r="I1359" s="8">
        <f t="shared" si="43"/>
        <v>22.349999999999998</v>
      </c>
      <c r="J1359" s="42">
        <f>VLOOKUP(B1359,Invoices!A:I,9,TRUE)</f>
        <v>2020</v>
      </c>
    </row>
    <row r="1360" spans="1:10" x14ac:dyDescent="0.15">
      <c r="A1360" t="s">
        <v>4720</v>
      </c>
      <c r="B1360" t="s">
        <v>372</v>
      </c>
      <c r="C1360" t="s">
        <v>102</v>
      </c>
      <c r="D1360" t="s">
        <v>83</v>
      </c>
      <c r="E1360">
        <v>8</v>
      </c>
      <c r="F1360" s="8">
        <f>VLOOKUP(C1360,Products!$A$2:$E$20,5,TRUE)</f>
        <v>29.95</v>
      </c>
      <c r="G1360" s="8">
        <f t="shared" si="42"/>
        <v>239.6</v>
      </c>
      <c r="H1360" s="8">
        <f>VLOOKUP(C1360,Products!$A$2:$F$20,6,TRUE)</f>
        <v>15</v>
      </c>
      <c r="I1360" s="8">
        <f t="shared" si="43"/>
        <v>120</v>
      </c>
      <c r="J1360" s="42">
        <f>VLOOKUP(B1360,Invoices!A:I,9,TRUE)</f>
        <v>2020</v>
      </c>
    </row>
    <row r="1361" spans="1:10" x14ac:dyDescent="0.15">
      <c r="A1361" t="s">
        <v>4721</v>
      </c>
      <c r="B1361" t="s">
        <v>372</v>
      </c>
      <c r="C1361" t="s">
        <v>104</v>
      </c>
      <c r="D1361" t="s">
        <v>71</v>
      </c>
      <c r="E1361">
        <v>50</v>
      </c>
      <c r="F1361" s="8">
        <f>VLOOKUP(C1361,Products!$A$2:$E$20,5,TRUE)</f>
        <v>2.95</v>
      </c>
      <c r="G1361" s="8">
        <f t="shared" si="42"/>
        <v>147.5</v>
      </c>
      <c r="H1361" s="8">
        <f>VLOOKUP(C1361,Products!$A$2:$F$20,6,TRUE)</f>
        <v>1.1500000000000001</v>
      </c>
      <c r="I1361" s="8">
        <f t="shared" si="43"/>
        <v>57.500000000000007</v>
      </c>
      <c r="J1361" s="42">
        <f>VLOOKUP(B1361,Invoices!A:I,9,TRUE)</f>
        <v>2020</v>
      </c>
    </row>
    <row r="1362" spans="1:10" x14ac:dyDescent="0.15">
      <c r="A1362" t="s">
        <v>4722</v>
      </c>
      <c r="B1362" t="s">
        <v>372</v>
      </c>
      <c r="C1362" t="s">
        <v>105</v>
      </c>
      <c r="D1362" t="s">
        <v>81</v>
      </c>
      <c r="E1362">
        <v>8</v>
      </c>
      <c r="F1362" s="8">
        <f>VLOOKUP(C1362,Products!$A$2:$E$20,5,TRUE)</f>
        <v>8.9499999999999993</v>
      </c>
      <c r="G1362" s="8">
        <f t="shared" si="42"/>
        <v>71.599999999999994</v>
      </c>
      <c r="H1362" s="8">
        <f>VLOOKUP(C1362,Products!$A$2:$F$20,6,TRUE)</f>
        <v>3.1999999999999993</v>
      </c>
      <c r="I1362" s="8">
        <f t="shared" si="43"/>
        <v>25.599999999999994</v>
      </c>
      <c r="J1362" s="42">
        <f>VLOOKUP(B1362,Invoices!A:I,9,TRUE)</f>
        <v>2020</v>
      </c>
    </row>
    <row r="1363" spans="1:10" x14ac:dyDescent="0.15">
      <c r="A1363" t="s">
        <v>4723</v>
      </c>
      <c r="B1363" t="s">
        <v>372</v>
      </c>
      <c r="C1363" t="s">
        <v>87</v>
      </c>
      <c r="D1363" t="s">
        <v>68</v>
      </c>
      <c r="E1363">
        <v>1</v>
      </c>
      <c r="F1363" s="8">
        <f>VLOOKUP(C1363,Products!$A$2:$E$20,5,TRUE)</f>
        <v>19.95</v>
      </c>
      <c r="G1363" s="8">
        <f t="shared" si="42"/>
        <v>19.95</v>
      </c>
      <c r="H1363" s="8">
        <f>VLOOKUP(C1363,Products!$A$2:$F$20,6,TRUE)</f>
        <v>7.4499999999999993</v>
      </c>
      <c r="I1363" s="8">
        <f t="shared" si="43"/>
        <v>7.4499999999999993</v>
      </c>
      <c r="J1363" s="42">
        <f>VLOOKUP(B1363,Invoices!A:I,9,TRUE)</f>
        <v>2020</v>
      </c>
    </row>
    <row r="1364" spans="1:10" x14ac:dyDescent="0.15">
      <c r="A1364" t="s">
        <v>4724</v>
      </c>
      <c r="B1364" t="s">
        <v>372</v>
      </c>
      <c r="C1364" t="s">
        <v>99</v>
      </c>
      <c r="D1364" t="s">
        <v>84</v>
      </c>
      <c r="E1364">
        <v>5</v>
      </c>
      <c r="F1364" s="8">
        <f>VLOOKUP(C1364,Products!$A$2:$E$20,5,TRUE)</f>
        <v>3.5</v>
      </c>
      <c r="G1364" s="8">
        <f t="shared" si="42"/>
        <v>17.5</v>
      </c>
      <c r="H1364" s="8">
        <f>VLOOKUP(C1364,Products!$A$2:$F$20,6,TRUE)</f>
        <v>0.54999999999999982</v>
      </c>
      <c r="I1364" s="8">
        <f t="shared" si="43"/>
        <v>2.7499999999999991</v>
      </c>
      <c r="J1364" s="42">
        <f>VLOOKUP(B1364,Invoices!A:I,9,TRUE)</f>
        <v>2020</v>
      </c>
    </row>
    <row r="1365" spans="1:10" x14ac:dyDescent="0.15">
      <c r="A1365" t="s">
        <v>4725</v>
      </c>
      <c r="B1365" t="s">
        <v>372</v>
      </c>
      <c r="C1365" t="s">
        <v>94</v>
      </c>
      <c r="D1365" t="s">
        <v>86</v>
      </c>
      <c r="E1365">
        <v>1</v>
      </c>
      <c r="F1365" s="8">
        <f>VLOOKUP(C1365,Products!$A$2:$E$20,5,TRUE)</f>
        <v>3.5</v>
      </c>
      <c r="G1365" s="8">
        <f t="shared" si="42"/>
        <v>3.5</v>
      </c>
      <c r="H1365" s="8">
        <f>VLOOKUP(C1365,Products!$A$2:$F$20,6,TRUE)</f>
        <v>0.54999999999999982</v>
      </c>
      <c r="I1365" s="8">
        <f t="shared" si="43"/>
        <v>0.54999999999999982</v>
      </c>
      <c r="J1365" s="42">
        <f>VLOOKUP(B1365,Invoices!A:I,9,TRUE)</f>
        <v>2020</v>
      </c>
    </row>
    <row r="1366" spans="1:10" x14ac:dyDescent="0.15">
      <c r="A1366" t="s">
        <v>4726</v>
      </c>
      <c r="B1366" t="s">
        <v>372</v>
      </c>
      <c r="C1366" t="s">
        <v>88</v>
      </c>
      <c r="D1366" t="s">
        <v>85</v>
      </c>
      <c r="E1366">
        <v>100</v>
      </c>
      <c r="F1366" s="8">
        <f>VLOOKUP(C1366,Products!$A$2:$E$20,5,TRUE)</f>
        <v>8.9499999999999993</v>
      </c>
      <c r="G1366" s="8">
        <f t="shared" si="42"/>
        <v>894.99999999999989</v>
      </c>
      <c r="H1366" s="8">
        <f>VLOOKUP(C1366,Products!$A$2:$F$20,6,TRUE)</f>
        <v>5.6999999999999993</v>
      </c>
      <c r="I1366" s="8">
        <f t="shared" si="43"/>
        <v>569.99999999999989</v>
      </c>
      <c r="J1366" s="42">
        <f>VLOOKUP(B1366,Invoices!A:I,9,TRUE)</f>
        <v>2020</v>
      </c>
    </row>
    <row r="1367" spans="1:10" x14ac:dyDescent="0.15">
      <c r="A1367" t="s">
        <v>4727</v>
      </c>
      <c r="B1367" t="s">
        <v>372</v>
      </c>
      <c r="C1367" t="s">
        <v>103</v>
      </c>
      <c r="D1367" t="s">
        <v>77</v>
      </c>
      <c r="E1367">
        <v>1</v>
      </c>
      <c r="F1367" s="8">
        <f>VLOOKUP(C1367,Products!$A$2:$E$20,5,TRUE)</f>
        <v>8.9499999999999993</v>
      </c>
      <c r="G1367" s="8">
        <f t="shared" si="42"/>
        <v>8.9499999999999993</v>
      </c>
      <c r="H1367" s="8">
        <f>VLOOKUP(C1367,Products!$A$2:$F$20,6,TRUE)</f>
        <v>3.1999999999999993</v>
      </c>
      <c r="I1367" s="8">
        <f t="shared" si="43"/>
        <v>3.1999999999999993</v>
      </c>
      <c r="J1367" s="42">
        <f>VLOOKUP(B1367,Invoices!A:I,9,TRUE)</f>
        <v>2020</v>
      </c>
    </row>
    <row r="1368" spans="1:10" x14ac:dyDescent="0.15">
      <c r="A1368" t="s">
        <v>4728</v>
      </c>
      <c r="B1368" t="s">
        <v>373</v>
      </c>
      <c r="C1368" t="s">
        <v>100</v>
      </c>
      <c r="D1368" t="s">
        <v>78</v>
      </c>
      <c r="E1368">
        <v>5</v>
      </c>
      <c r="F1368" s="8">
        <f>VLOOKUP(C1368,Products!$A$2:$E$20,5,TRUE)</f>
        <v>49.95</v>
      </c>
      <c r="G1368" s="8">
        <f t="shared" si="42"/>
        <v>249.75</v>
      </c>
      <c r="H1368" s="8">
        <f>VLOOKUP(C1368,Products!$A$2:$F$20,6,TRUE)</f>
        <v>19.950000000000003</v>
      </c>
      <c r="I1368" s="8">
        <f t="shared" si="43"/>
        <v>99.750000000000014</v>
      </c>
      <c r="J1368" s="42">
        <f>VLOOKUP(B1368,Invoices!A:I,9,TRUE)</f>
        <v>2020</v>
      </c>
    </row>
    <row r="1369" spans="1:10" x14ac:dyDescent="0.15">
      <c r="A1369" t="s">
        <v>4729</v>
      </c>
      <c r="B1369" t="s">
        <v>373</v>
      </c>
      <c r="C1369" t="s">
        <v>96</v>
      </c>
      <c r="D1369" t="s">
        <v>75</v>
      </c>
      <c r="E1369">
        <v>1</v>
      </c>
      <c r="F1369" s="8">
        <f>VLOOKUP(C1369,Products!$A$2:$E$20,5,TRUE)</f>
        <v>79.95</v>
      </c>
      <c r="G1369" s="8">
        <f t="shared" si="42"/>
        <v>79.95</v>
      </c>
      <c r="H1369" s="8">
        <f>VLOOKUP(C1369,Products!$A$2:$F$20,6,TRUE)</f>
        <v>27.950000000000003</v>
      </c>
      <c r="I1369" s="8">
        <f t="shared" si="43"/>
        <v>27.950000000000003</v>
      </c>
      <c r="J1369" s="42">
        <f>VLOOKUP(B1369,Invoices!A:I,9,TRUE)</f>
        <v>2020</v>
      </c>
    </row>
    <row r="1370" spans="1:10" x14ac:dyDescent="0.15">
      <c r="A1370" t="s">
        <v>4730</v>
      </c>
      <c r="B1370" t="s">
        <v>374</v>
      </c>
      <c r="C1370" t="s">
        <v>88</v>
      </c>
      <c r="D1370" t="s">
        <v>85</v>
      </c>
      <c r="E1370">
        <v>1</v>
      </c>
      <c r="F1370" s="8">
        <f>VLOOKUP(C1370,Products!$A$2:$E$20,5,TRUE)</f>
        <v>8.9499999999999993</v>
      </c>
      <c r="G1370" s="8">
        <f t="shared" si="42"/>
        <v>8.9499999999999993</v>
      </c>
      <c r="H1370" s="8">
        <f>VLOOKUP(C1370,Products!$A$2:$F$20,6,TRUE)</f>
        <v>5.6999999999999993</v>
      </c>
      <c r="I1370" s="8">
        <f t="shared" si="43"/>
        <v>5.6999999999999993</v>
      </c>
      <c r="J1370" s="42">
        <f>VLOOKUP(B1370,Invoices!A:I,9,TRUE)</f>
        <v>2020</v>
      </c>
    </row>
    <row r="1371" spans="1:10" x14ac:dyDescent="0.15">
      <c r="A1371" t="s">
        <v>4731</v>
      </c>
      <c r="B1371" t="s">
        <v>374</v>
      </c>
      <c r="C1371" t="s">
        <v>89</v>
      </c>
      <c r="D1371" t="s">
        <v>80</v>
      </c>
      <c r="E1371">
        <v>5</v>
      </c>
      <c r="F1371" s="8">
        <f>VLOOKUP(C1371,Products!$A$2:$E$20,5,TRUE)</f>
        <v>15.95</v>
      </c>
      <c r="G1371" s="8">
        <f t="shared" si="42"/>
        <v>79.75</v>
      </c>
      <c r="H1371" s="8">
        <f>VLOOKUP(C1371,Products!$A$2:$F$20,6,TRUE)</f>
        <v>6</v>
      </c>
      <c r="I1371" s="8">
        <f t="shared" si="43"/>
        <v>30</v>
      </c>
      <c r="J1371" s="42">
        <f>VLOOKUP(B1371,Invoices!A:I,9,TRUE)</f>
        <v>2020</v>
      </c>
    </row>
    <row r="1372" spans="1:10" x14ac:dyDescent="0.15">
      <c r="A1372" t="s">
        <v>4732</v>
      </c>
      <c r="B1372" t="s">
        <v>374</v>
      </c>
      <c r="C1372" t="s">
        <v>90</v>
      </c>
      <c r="D1372" t="s">
        <v>72</v>
      </c>
      <c r="E1372">
        <v>1</v>
      </c>
      <c r="F1372" s="8">
        <f>VLOOKUP(C1372,Products!$A$2:$E$20,5,TRUE)</f>
        <v>8.9499999999999993</v>
      </c>
      <c r="G1372" s="8">
        <f t="shared" si="42"/>
        <v>8.9499999999999993</v>
      </c>
      <c r="H1372" s="8">
        <f>VLOOKUP(C1372,Products!$A$2:$F$20,6,TRUE)</f>
        <v>5.6999999999999993</v>
      </c>
      <c r="I1372" s="8">
        <f t="shared" si="43"/>
        <v>5.6999999999999993</v>
      </c>
      <c r="J1372" s="42">
        <f>VLOOKUP(B1372,Invoices!A:I,9,TRUE)</f>
        <v>2020</v>
      </c>
    </row>
    <row r="1373" spans="1:10" x14ac:dyDescent="0.15">
      <c r="A1373" t="s">
        <v>4733</v>
      </c>
      <c r="B1373" t="s">
        <v>374</v>
      </c>
      <c r="C1373" t="s">
        <v>104</v>
      </c>
      <c r="D1373" t="s">
        <v>71</v>
      </c>
      <c r="E1373">
        <v>50</v>
      </c>
      <c r="F1373" s="8">
        <f>VLOOKUP(C1373,Products!$A$2:$E$20,5,TRUE)</f>
        <v>2.95</v>
      </c>
      <c r="G1373" s="8">
        <f t="shared" si="42"/>
        <v>147.5</v>
      </c>
      <c r="H1373" s="8">
        <f>VLOOKUP(C1373,Products!$A$2:$F$20,6,TRUE)</f>
        <v>1.1500000000000001</v>
      </c>
      <c r="I1373" s="8">
        <f t="shared" si="43"/>
        <v>57.500000000000007</v>
      </c>
      <c r="J1373" s="42">
        <f>VLOOKUP(B1373,Invoices!A:I,9,TRUE)</f>
        <v>2020</v>
      </c>
    </row>
    <row r="1374" spans="1:10" x14ac:dyDescent="0.15">
      <c r="A1374" t="s">
        <v>4734</v>
      </c>
      <c r="B1374" t="s">
        <v>374</v>
      </c>
      <c r="C1374" t="s">
        <v>96</v>
      </c>
      <c r="D1374" t="s">
        <v>75</v>
      </c>
      <c r="E1374">
        <v>1</v>
      </c>
      <c r="F1374" s="8">
        <f>VLOOKUP(C1374,Products!$A$2:$E$20,5,TRUE)</f>
        <v>79.95</v>
      </c>
      <c r="G1374" s="8">
        <f t="shared" si="42"/>
        <v>79.95</v>
      </c>
      <c r="H1374" s="8">
        <f>VLOOKUP(C1374,Products!$A$2:$F$20,6,TRUE)</f>
        <v>27.950000000000003</v>
      </c>
      <c r="I1374" s="8">
        <f t="shared" si="43"/>
        <v>27.950000000000003</v>
      </c>
      <c r="J1374" s="42">
        <f>VLOOKUP(B1374,Invoices!A:I,9,TRUE)</f>
        <v>2020</v>
      </c>
    </row>
    <row r="1375" spans="1:10" x14ac:dyDescent="0.15">
      <c r="A1375" t="s">
        <v>4735</v>
      </c>
      <c r="B1375" t="s">
        <v>375</v>
      </c>
      <c r="C1375" t="s">
        <v>90</v>
      </c>
      <c r="D1375" t="s">
        <v>72</v>
      </c>
      <c r="E1375">
        <v>1</v>
      </c>
      <c r="F1375" s="8">
        <f>VLOOKUP(C1375,Products!$A$2:$E$20,5,TRUE)</f>
        <v>8.9499999999999993</v>
      </c>
      <c r="G1375" s="8">
        <f t="shared" si="42"/>
        <v>8.9499999999999993</v>
      </c>
      <c r="H1375" s="8">
        <f>VLOOKUP(C1375,Products!$A$2:$F$20,6,TRUE)</f>
        <v>5.6999999999999993</v>
      </c>
      <c r="I1375" s="8">
        <f t="shared" si="43"/>
        <v>5.6999999999999993</v>
      </c>
      <c r="J1375" s="42">
        <f>VLOOKUP(B1375,Invoices!A:I,9,TRUE)</f>
        <v>2020</v>
      </c>
    </row>
    <row r="1376" spans="1:10" x14ac:dyDescent="0.15">
      <c r="A1376" t="s">
        <v>4736</v>
      </c>
      <c r="B1376" t="s">
        <v>376</v>
      </c>
      <c r="C1376" t="s">
        <v>94</v>
      </c>
      <c r="D1376" t="s">
        <v>86</v>
      </c>
      <c r="E1376">
        <v>50</v>
      </c>
      <c r="F1376" s="8">
        <f>VLOOKUP(C1376,Products!$A$2:$E$20,5,TRUE)</f>
        <v>3.5</v>
      </c>
      <c r="G1376" s="8">
        <f t="shared" si="42"/>
        <v>175</v>
      </c>
      <c r="H1376" s="8">
        <f>VLOOKUP(C1376,Products!$A$2:$F$20,6,TRUE)</f>
        <v>0.54999999999999982</v>
      </c>
      <c r="I1376" s="8">
        <f t="shared" si="43"/>
        <v>27.499999999999993</v>
      </c>
      <c r="J1376" s="42">
        <f>VLOOKUP(B1376,Invoices!A:I,9,TRUE)</f>
        <v>2020</v>
      </c>
    </row>
    <row r="1377" spans="1:10" x14ac:dyDescent="0.15">
      <c r="A1377" t="s">
        <v>4737</v>
      </c>
      <c r="B1377" t="s">
        <v>376</v>
      </c>
      <c r="C1377" t="s">
        <v>96</v>
      </c>
      <c r="D1377" t="s">
        <v>75</v>
      </c>
      <c r="E1377">
        <v>6</v>
      </c>
      <c r="F1377" s="8">
        <f>VLOOKUP(C1377,Products!$A$2:$E$20,5,TRUE)</f>
        <v>79.95</v>
      </c>
      <c r="G1377" s="8">
        <f t="shared" si="42"/>
        <v>479.70000000000005</v>
      </c>
      <c r="H1377" s="8">
        <f>VLOOKUP(C1377,Products!$A$2:$F$20,6,TRUE)</f>
        <v>27.950000000000003</v>
      </c>
      <c r="I1377" s="8">
        <f t="shared" si="43"/>
        <v>167.70000000000002</v>
      </c>
      <c r="J1377" s="42">
        <f>VLOOKUP(B1377,Invoices!A:I,9,TRUE)</f>
        <v>2020</v>
      </c>
    </row>
    <row r="1378" spans="1:10" x14ac:dyDescent="0.15">
      <c r="A1378" t="s">
        <v>4738</v>
      </c>
      <c r="B1378" t="s">
        <v>376</v>
      </c>
      <c r="C1378" t="s">
        <v>105</v>
      </c>
      <c r="D1378" t="s">
        <v>81</v>
      </c>
      <c r="E1378">
        <v>1</v>
      </c>
      <c r="F1378" s="8">
        <f>VLOOKUP(C1378,Products!$A$2:$E$20,5,TRUE)</f>
        <v>8.9499999999999993</v>
      </c>
      <c r="G1378" s="8">
        <f t="shared" si="42"/>
        <v>8.9499999999999993</v>
      </c>
      <c r="H1378" s="8">
        <f>VLOOKUP(C1378,Products!$A$2:$F$20,6,TRUE)</f>
        <v>3.1999999999999993</v>
      </c>
      <c r="I1378" s="8">
        <f t="shared" si="43"/>
        <v>3.1999999999999993</v>
      </c>
      <c r="J1378" s="42">
        <f>VLOOKUP(B1378,Invoices!A:I,9,TRUE)</f>
        <v>2020</v>
      </c>
    </row>
    <row r="1379" spans="1:10" x14ac:dyDescent="0.15">
      <c r="A1379" t="s">
        <v>4739</v>
      </c>
      <c r="B1379" t="s">
        <v>376</v>
      </c>
      <c r="C1379" t="s">
        <v>89</v>
      </c>
      <c r="D1379" t="s">
        <v>80</v>
      </c>
      <c r="E1379">
        <v>2</v>
      </c>
      <c r="F1379" s="8">
        <f>VLOOKUP(C1379,Products!$A$2:$E$20,5,TRUE)</f>
        <v>15.95</v>
      </c>
      <c r="G1379" s="8">
        <f t="shared" si="42"/>
        <v>31.9</v>
      </c>
      <c r="H1379" s="8">
        <f>VLOOKUP(C1379,Products!$A$2:$F$20,6,TRUE)</f>
        <v>6</v>
      </c>
      <c r="I1379" s="8">
        <f t="shared" si="43"/>
        <v>12</v>
      </c>
      <c r="J1379" s="42">
        <f>VLOOKUP(B1379,Invoices!A:I,9,TRUE)</f>
        <v>2020</v>
      </c>
    </row>
    <row r="1380" spans="1:10" x14ac:dyDescent="0.15">
      <c r="A1380" t="s">
        <v>4740</v>
      </c>
      <c r="B1380" t="s">
        <v>376</v>
      </c>
      <c r="C1380" t="s">
        <v>95</v>
      </c>
      <c r="D1380" t="s">
        <v>73</v>
      </c>
      <c r="E1380">
        <v>2</v>
      </c>
      <c r="F1380" s="8">
        <f>VLOOKUP(C1380,Products!$A$2:$E$20,5,TRUE)</f>
        <v>12.95</v>
      </c>
      <c r="G1380" s="8">
        <f t="shared" si="42"/>
        <v>25.9</v>
      </c>
      <c r="H1380" s="8">
        <f>VLOOKUP(C1380,Products!$A$2:$F$20,6,TRUE)</f>
        <v>4.1999999999999993</v>
      </c>
      <c r="I1380" s="8">
        <f t="shared" si="43"/>
        <v>8.3999999999999986</v>
      </c>
      <c r="J1380" s="42">
        <f>VLOOKUP(B1380,Invoices!A:I,9,TRUE)</f>
        <v>2020</v>
      </c>
    </row>
    <row r="1381" spans="1:10" x14ac:dyDescent="0.15">
      <c r="A1381" t="s">
        <v>4741</v>
      </c>
      <c r="B1381" t="s">
        <v>376</v>
      </c>
      <c r="C1381" t="s">
        <v>90</v>
      </c>
      <c r="D1381" t="s">
        <v>72</v>
      </c>
      <c r="E1381">
        <v>2</v>
      </c>
      <c r="F1381" s="8">
        <f>VLOOKUP(C1381,Products!$A$2:$E$20,5,TRUE)</f>
        <v>8.9499999999999993</v>
      </c>
      <c r="G1381" s="8">
        <f t="shared" si="42"/>
        <v>17.899999999999999</v>
      </c>
      <c r="H1381" s="8">
        <f>VLOOKUP(C1381,Products!$A$2:$F$20,6,TRUE)</f>
        <v>5.6999999999999993</v>
      </c>
      <c r="I1381" s="8">
        <f t="shared" si="43"/>
        <v>11.399999999999999</v>
      </c>
      <c r="J1381" s="42">
        <f>VLOOKUP(B1381,Invoices!A:I,9,TRUE)</f>
        <v>2020</v>
      </c>
    </row>
    <row r="1382" spans="1:10" x14ac:dyDescent="0.15">
      <c r="A1382" t="s">
        <v>4742</v>
      </c>
      <c r="B1382" t="s">
        <v>376</v>
      </c>
      <c r="C1382" t="s">
        <v>92</v>
      </c>
      <c r="D1382" t="s">
        <v>82</v>
      </c>
      <c r="E1382">
        <v>2</v>
      </c>
      <c r="F1382" s="8">
        <f>VLOOKUP(C1382,Products!$A$2:$E$20,5,TRUE)</f>
        <v>19.95</v>
      </c>
      <c r="G1382" s="8">
        <f t="shared" si="42"/>
        <v>39.9</v>
      </c>
      <c r="H1382" s="8">
        <f>VLOOKUP(C1382,Products!$A$2:$F$20,6,TRUE)</f>
        <v>7.4499999999999993</v>
      </c>
      <c r="I1382" s="8">
        <f t="shared" si="43"/>
        <v>14.899999999999999</v>
      </c>
      <c r="J1382" s="42">
        <f>VLOOKUP(B1382,Invoices!A:I,9,TRUE)</f>
        <v>2020</v>
      </c>
    </row>
    <row r="1383" spans="1:10" x14ac:dyDescent="0.15">
      <c r="A1383" t="s">
        <v>4743</v>
      </c>
      <c r="B1383" t="s">
        <v>376</v>
      </c>
      <c r="C1383" t="s">
        <v>99</v>
      </c>
      <c r="D1383" t="s">
        <v>84</v>
      </c>
      <c r="E1383">
        <v>2</v>
      </c>
      <c r="F1383" s="8">
        <f>VLOOKUP(C1383,Products!$A$2:$E$20,5,TRUE)</f>
        <v>3.5</v>
      </c>
      <c r="G1383" s="8">
        <f t="shared" si="42"/>
        <v>7</v>
      </c>
      <c r="H1383" s="8">
        <f>VLOOKUP(C1383,Products!$A$2:$F$20,6,TRUE)</f>
        <v>0.54999999999999982</v>
      </c>
      <c r="I1383" s="8">
        <f t="shared" si="43"/>
        <v>1.0999999999999996</v>
      </c>
      <c r="J1383" s="42">
        <f>VLOOKUP(B1383,Invoices!A:I,9,TRUE)</f>
        <v>2020</v>
      </c>
    </row>
    <row r="1384" spans="1:10" x14ac:dyDescent="0.15">
      <c r="A1384" t="s">
        <v>4744</v>
      </c>
      <c r="B1384" t="s">
        <v>377</v>
      </c>
      <c r="C1384" t="s">
        <v>103</v>
      </c>
      <c r="D1384" t="s">
        <v>77</v>
      </c>
      <c r="E1384">
        <v>12</v>
      </c>
      <c r="F1384" s="8">
        <f>VLOOKUP(C1384,Products!$A$2:$E$20,5,TRUE)</f>
        <v>8.9499999999999993</v>
      </c>
      <c r="G1384" s="8">
        <f t="shared" si="42"/>
        <v>107.39999999999999</v>
      </c>
      <c r="H1384" s="8">
        <f>VLOOKUP(C1384,Products!$A$2:$F$20,6,TRUE)</f>
        <v>3.1999999999999993</v>
      </c>
      <c r="I1384" s="8">
        <f t="shared" si="43"/>
        <v>38.399999999999991</v>
      </c>
      <c r="J1384" s="42">
        <f>VLOOKUP(B1384,Invoices!A:I,9,TRUE)</f>
        <v>2020</v>
      </c>
    </row>
    <row r="1385" spans="1:10" x14ac:dyDescent="0.15">
      <c r="A1385" t="s">
        <v>4745</v>
      </c>
      <c r="B1385" t="s">
        <v>377</v>
      </c>
      <c r="C1385" t="s">
        <v>92</v>
      </c>
      <c r="D1385" t="s">
        <v>82</v>
      </c>
      <c r="E1385">
        <v>1</v>
      </c>
      <c r="F1385" s="8">
        <f>VLOOKUP(C1385,Products!$A$2:$E$20,5,TRUE)</f>
        <v>19.95</v>
      </c>
      <c r="G1385" s="8">
        <f t="shared" si="42"/>
        <v>19.95</v>
      </c>
      <c r="H1385" s="8">
        <f>VLOOKUP(C1385,Products!$A$2:$F$20,6,TRUE)</f>
        <v>7.4499999999999993</v>
      </c>
      <c r="I1385" s="8">
        <f t="shared" si="43"/>
        <v>7.4499999999999993</v>
      </c>
      <c r="J1385" s="42">
        <f>VLOOKUP(B1385,Invoices!A:I,9,TRUE)</f>
        <v>2020</v>
      </c>
    </row>
    <row r="1386" spans="1:10" x14ac:dyDescent="0.15">
      <c r="A1386" t="s">
        <v>4746</v>
      </c>
      <c r="B1386" t="s">
        <v>377</v>
      </c>
      <c r="C1386" t="s">
        <v>96</v>
      </c>
      <c r="D1386" t="s">
        <v>75</v>
      </c>
      <c r="E1386">
        <v>1</v>
      </c>
      <c r="F1386" s="8">
        <f>VLOOKUP(C1386,Products!$A$2:$E$20,5,TRUE)</f>
        <v>79.95</v>
      </c>
      <c r="G1386" s="8">
        <f t="shared" si="42"/>
        <v>79.95</v>
      </c>
      <c r="H1386" s="8">
        <f>VLOOKUP(C1386,Products!$A$2:$F$20,6,TRUE)</f>
        <v>27.950000000000003</v>
      </c>
      <c r="I1386" s="8">
        <f t="shared" si="43"/>
        <v>27.950000000000003</v>
      </c>
      <c r="J1386" s="42">
        <f>VLOOKUP(B1386,Invoices!A:I,9,TRUE)</f>
        <v>2020</v>
      </c>
    </row>
    <row r="1387" spans="1:10" x14ac:dyDescent="0.15">
      <c r="A1387" t="s">
        <v>4747</v>
      </c>
      <c r="B1387" t="s">
        <v>377</v>
      </c>
      <c r="C1387" t="s">
        <v>89</v>
      </c>
      <c r="D1387" t="s">
        <v>80</v>
      </c>
      <c r="E1387">
        <v>24</v>
      </c>
      <c r="F1387" s="8">
        <f>VLOOKUP(C1387,Products!$A$2:$E$20,5,TRUE)</f>
        <v>15.95</v>
      </c>
      <c r="G1387" s="8">
        <f t="shared" si="42"/>
        <v>382.79999999999995</v>
      </c>
      <c r="H1387" s="8">
        <f>VLOOKUP(C1387,Products!$A$2:$F$20,6,TRUE)</f>
        <v>6</v>
      </c>
      <c r="I1387" s="8">
        <f t="shared" si="43"/>
        <v>144</v>
      </c>
      <c r="J1387" s="42">
        <f>VLOOKUP(B1387,Invoices!A:I,9,TRUE)</f>
        <v>2020</v>
      </c>
    </row>
    <row r="1388" spans="1:10" x14ac:dyDescent="0.15">
      <c r="A1388" t="s">
        <v>4748</v>
      </c>
      <c r="B1388" t="s">
        <v>377</v>
      </c>
      <c r="C1388" t="s">
        <v>100</v>
      </c>
      <c r="D1388" t="s">
        <v>78</v>
      </c>
      <c r="E1388">
        <v>15</v>
      </c>
      <c r="F1388" s="8">
        <f>VLOOKUP(C1388,Products!$A$2:$E$20,5,TRUE)</f>
        <v>49.95</v>
      </c>
      <c r="G1388" s="8">
        <f t="shared" si="42"/>
        <v>749.25</v>
      </c>
      <c r="H1388" s="8">
        <f>VLOOKUP(C1388,Products!$A$2:$F$20,6,TRUE)</f>
        <v>19.950000000000003</v>
      </c>
      <c r="I1388" s="8">
        <f t="shared" si="43"/>
        <v>299.25000000000006</v>
      </c>
      <c r="J1388" s="42">
        <f>VLOOKUP(B1388,Invoices!A:I,9,TRUE)</f>
        <v>2020</v>
      </c>
    </row>
    <row r="1389" spans="1:10" x14ac:dyDescent="0.15">
      <c r="A1389" t="s">
        <v>4749</v>
      </c>
      <c r="B1389" t="s">
        <v>377</v>
      </c>
      <c r="C1389" t="s">
        <v>87</v>
      </c>
      <c r="D1389" t="s">
        <v>68</v>
      </c>
      <c r="E1389">
        <v>4</v>
      </c>
      <c r="F1389" s="8">
        <f>VLOOKUP(C1389,Products!$A$2:$E$20,5,TRUE)</f>
        <v>19.95</v>
      </c>
      <c r="G1389" s="8">
        <f t="shared" si="42"/>
        <v>79.8</v>
      </c>
      <c r="H1389" s="8">
        <f>VLOOKUP(C1389,Products!$A$2:$F$20,6,TRUE)</f>
        <v>7.4499999999999993</v>
      </c>
      <c r="I1389" s="8">
        <f t="shared" si="43"/>
        <v>29.799999999999997</v>
      </c>
      <c r="J1389" s="42">
        <f>VLOOKUP(B1389,Invoices!A:I,9,TRUE)</f>
        <v>2020</v>
      </c>
    </row>
    <row r="1390" spans="1:10" x14ac:dyDescent="0.15">
      <c r="A1390" t="s">
        <v>4750</v>
      </c>
      <c r="B1390" t="s">
        <v>377</v>
      </c>
      <c r="C1390" t="s">
        <v>97</v>
      </c>
      <c r="D1390" t="s">
        <v>74</v>
      </c>
      <c r="E1390">
        <v>1</v>
      </c>
      <c r="F1390" s="8">
        <f>VLOOKUP(C1390,Products!$A$2:$E$20,5,TRUE)</f>
        <v>1.5</v>
      </c>
      <c r="G1390" s="8">
        <f t="shared" si="42"/>
        <v>1.5</v>
      </c>
      <c r="H1390" s="8">
        <f>VLOOKUP(C1390,Products!$A$2:$F$20,6,TRUE)</f>
        <v>0.5</v>
      </c>
      <c r="I1390" s="8">
        <f t="shared" si="43"/>
        <v>0.5</v>
      </c>
      <c r="J1390" s="42">
        <f>VLOOKUP(B1390,Invoices!A:I,9,TRUE)</f>
        <v>2020</v>
      </c>
    </row>
    <row r="1391" spans="1:10" x14ac:dyDescent="0.15">
      <c r="A1391" t="s">
        <v>4751</v>
      </c>
      <c r="B1391" t="s">
        <v>377</v>
      </c>
      <c r="C1391" t="s">
        <v>105</v>
      </c>
      <c r="D1391" t="s">
        <v>81</v>
      </c>
      <c r="E1391">
        <v>10</v>
      </c>
      <c r="F1391" s="8">
        <f>VLOOKUP(C1391,Products!$A$2:$E$20,5,TRUE)</f>
        <v>8.9499999999999993</v>
      </c>
      <c r="G1391" s="8">
        <f t="shared" si="42"/>
        <v>89.5</v>
      </c>
      <c r="H1391" s="8">
        <f>VLOOKUP(C1391,Products!$A$2:$F$20,6,TRUE)</f>
        <v>3.1999999999999993</v>
      </c>
      <c r="I1391" s="8">
        <f t="shared" si="43"/>
        <v>31.999999999999993</v>
      </c>
      <c r="J1391" s="42">
        <f>VLOOKUP(B1391,Invoices!A:I,9,TRUE)</f>
        <v>2020</v>
      </c>
    </row>
    <row r="1392" spans="1:10" x14ac:dyDescent="0.15">
      <c r="A1392" t="s">
        <v>4752</v>
      </c>
      <c r="B1392" t="s">
        <v>377</v>
      </c>
      <c r="C1392" t="s">
        <v>88</v>
      </c>
      <c r="D1392" t="s">
        <v>85</v>
      </c>
      <c r="E1392">
        <v>1</v>
      </c>
      <c r="F1392" s="8">
        <f>VLOOKUP(C1392,Products!$A$2:$E$20,5,TRUE)</f>
        <v>8.9499999999999993</v>
      </c>
      <c r="G1392" s="8">
        <f t="shared" si="42"/>
        <v>8.9499999999999993</v>
      </c>
      <c r="H1392" s="8">
        <f>VLOOKUP(C1392,Products!$A$2:$F$20,6,TRUE)</f>
        <v>5.6999999999999993</v>
      </c>
      <c r="I1392" s="8">
        <f t="shared" si="43"/>
        <v>5.6999999999999993</v>
      </c>
      <c r="J1392" s="42">
        <f>VLOOKUP(B1392,Invoices!A:I,9,TRUE)</f>
        <v>2020</v>
      </c>
    </row>
    <row r="1393" spans="1:10" x14ac:dyDescent="0.15">
      <c r="A1393" t="s">
        <v>4753</v>
      </c>
      <c r="B1393" t="s">
        <v>377</v>
      </c>
      <c r="C1393" t="s">
        <v>90</v>
      </c>
      <c r="D1393" t="s">
        <v>72</v>
      </c>
      <c r="E1393">
        <v>50</v>
      </c>
      <c r="F1393" s="8">
        <f>VLOOKUP(C1393,Products!$A$2:$E$20,5,TRUE)</f>
        <v>8.9499999999999993</v>
      </c>
      <c r="G1393" s="8">
        <f t="shared" si="42"/>
        <v>447.49999999999994</v>
      </c>
      <c r="H1393" s="8">
        <f>VLOOKUP(C1393,Products!$A$2:$F$20,6,TRUE)</f>
        <v>5.6999999999999993</v>
      </c>
      <c r="I1393" s="8">
        <f t="shared" si="43"/>
        <v>284.99999999999994</v>
      </c>
      <c r="J1393" s="42">
        <f>VLOOKUP(B1393,Invoices!A:I,9,TRUE)</f>
        <v>2020</v>
      </c>
    </row>
    <row r="1394" spans="1:10" x14ac:dyDescent="0.15">
      <c r="A1394" t="s">
        <v>4754</v>
      </c>
      <c r="B1394" t="s">
        <v>377</v>
      </c>
      <c r="C1394" t="s">
        <v>104</v>
      </c>
      <c r="D1394" t="s">
        <v>71</v>
      </c>
      <c r="E1394">
        <v>50</v>
      </c>
      <c r="F1394" s="8">
        <f>VLOOKUP(C1394,Products!$A$2:$E$20,5,TRUE)</f>
        <v>2.95</v>
      </c>
      <c r="G1394" s="8">
        <f t="shared" si="42"/>
        <v>147.5</v>
      </c>
      <c r="H1394" s="8">
        <f>VLOOKUP(C1394,Products!$A$2:$F$20,6,TRUE)</f>
        <v>1.1500000000000001</v>
      </c>
      <c r="I1394" s="8">
        <f t="shared" si="43"/>
        <v>57.500000000000007</v>
      </c>
      <c r="J1394" s="42">
        <f>VLOOKUP(B1394,Invoices!A:I,9,TRUE)</f>
        <v>2020</v>
      </c>
    </row>
    <row r="1395" spans="1:10" x14ac:dyDescent="0.15">
      <c r="A1395" t="s">
        <v>4755</v>
      </c>
      <c r="B1395" t="s">
        <v>377</v>
      </c>
      <c r="C1395" t="s">
        <v>93</v>
      </c>
      <c r="D1395" t="s">
        <v>76</v>
      </c>
      <c r="E1395">
        <v>1</v>
      </c>
      <c r="F1395" s="8">
        <f>VLOOKUP(C1395,Products!$A$2:$E$20,5,TRUE)</f>
        <v>9.9499999999999993</v>
      </c>
      <c r="G1395" s="8">
        <f t="shared" si="42"/>
        <v>9.9499999999999993</v>
      </c>
      <c r="H1395" s="8">
        <f>VLOOKUP(C1395,Products!$A$2:$F$20,6,TRUE)</f>
        <v>1.9499999999999993</v>
      </c>
      <c r="I1395" s="8">
        <f t="shared" si="43"/>
        <v>1.9499999999999993</v>
      </c>
      <c r="J1395" s="42">
        <f>VLOOKUP(B1395,Invoices!A:I,9,TRUE)</f>
        <v>2020</v>
      </c>
    </row>
    <row r="1396" spans="1:10" x14ac:dyDescent="0.15">
      <c r="A1396" t="s">
        <v>4756</v>
      </c>
      <c r="B1396" t="s">
        <v>378</v>
      </c>
      <c r="C1396" t="s">
        <v>104</v>
      </c>
      <c r="D1396" t="s">
        <v>71</v>
      </c>
      <c r="E1396">
        <v>2</v>
      </c>
      <c r="F1396" s="8">
        <f>VLOOKUP(C1396,Products!$A$2:$E$20,5,TRUE)</f>
        <v>2.95</v>
      </c>
      <c r="G1396" s="8">
        <f t="shared" si="42"/>
        <v>5.9</v>
      </c>
      <c r="H1396" s="8">
        <f>VLOOKUP(C1396,Products!$A$2:$F$20,6,TRUE)</f>
        <v>1.1500000000000001</v>
      </c>
      <c r="I1396" s="8">
        <f t="shared" si="43"/>
        <v>2.3000000000000003</v>
      </c>
      <c r="J1396" s="42">
        <f>VLOOKUP(B1396,Invoices!A:I,9,TRUE)</f>
        <v>2020</v>
      </c>
    </row>
    <row r="1397" spans="1:10" x14ac:dyDescent="0.15">
      <c r="A1397" t="s">
        <v>4757</v>
      </c>
      <c r="B1397" t="s">
        <v>379</v>
      </c>
      <c r="C1397" t="s">
        <v>93</v>
      </c>
      <c r="D1397" t="s">
        <v>76</v>
      </c>
      <c r="E1397">
        <v>6</v>
      </c>
      <c r="F1397" s="8">
        <f>VLOOKUP(C1397,Products!$A$2:$E$20,5,TRUE)</f>
        <v>9.9499999999999993</v>
      </c>
      <c r="G1397" s="8">
        <f t="shared" si="42"/>
        <v>59.699999999999996</v>
      </c>
      <c r="H1397" s="8">
        <f>VLOOKUP(C1397,Products!$A$2:$F$20,6,TRUE)</f>
        <v>1.9499999999999993</v>
      </c>
      <c r="I1397" s="8">
        <f t="shared" si="43"/>
        <v>11.699999999999996</v>
      </c>
      <c r="J1397" s="42">
        <f>VLOOKUP(B1397,Invoices!A:I,9,TRUE)</f>
        <v>2020</v>
      </c>
    </row>
    <row r="1398" spans="1:10" x14ac:dyDescent="0.15">
      <c r="A1398" t="s">
        <v>4758</v>
      </c>
      <c r="B1398" t="s">
        <v>379</v>
      </c>
      <c r="C1398" t="s">
        <v>104</v>
      </c>
      <c r="D1398" t="s">
        <v>71</v>
      </c>
      <c r="E1398">
        <v>4</v>
      </c>
      <c r="F1398" s="8">
        <f>VLOOKUP(C1398,Products!$A$2:$E$20,5,TRUE)</f>
        <v>2.95</v>
      </c>
      <c r="G1398" s="8">
        <f t="shared" si="42"/>
        <v>11.8</v>
      </c>
      <c r="H1398" s="8">
        <f>VLOOKUP(C1398,Products!$A$2:$F$20,6,TRUE)</f>
        <v>1.1500000000000001</v>
      </c>
      <c r="I1398" s="8">
        <f t="shared" si="43"/>
        <v>4.6000000000000005</v>
      </c>
      <c r="J1398" s="42">
        <f>VLOOKUP(B1398,Invoices!A:I,9,TRUE)</f>
        <v>2020</v>
      </c>
    </row>
    <row r="1399" spans="1:10" x14ac:dyDescent="0.15">
      <c r="A1399" t="s">
        <v>4759</v>
      </c>
      <c r="B1399" t="s">
        <v>380</v>
      </c>
      <c r="C1399" t="s">
        <v>90</v>
      </c>
      <c r="D1399" t="s">
        <v>72</v>
      </c>
      <c r="E1399">
        <v>4</v>
      </c>
      <c r="F1399" s="8">
        <f>VLOOKUP(C1399,Products!$A$2:$E$20,5,TRUE)</f>
        <v>8.9499999999999993</v>
      </c>
      <c r="G1399" s="8">
        <f t="shared" si="42"/>
        <v>35.799999999999997</v>
      </c>
      <c r="H1399" s="8">
        <f>VLOOKUP(C1399,Products!$A$2:$F$20,6,TRUE)</f>
        <v>5.6999999999999993</v>
      </c>
      <c r="I1399" s="8">
        <f t="shared" si="43"/>
        <v>22.799999999999997</v>
      </c>
      <c r="J1399" s="42">
        <f>VLOOKUP(B1399,Invoices!A:I,9,TRUE)</f>
        <v>2020</v>
      </c>
    </row>
    <row r="1400" spans="1:10" x14ac:dyDescent="0.15">
      <c r="A1400" t="s">
        <v>4760</v>
      </c>
      <c r="B1400" t="s">
        <v>380</v>
      </c>
      <c r="C1400" t="s">
        <v>104</v>
      </c>
      <c r="D1400" t="s">
        <v>71</v>
      </c>
      <c r="E1400">
        <v>1</v>
      </c>
      <c r="F1400" s="8">
        <f>VLOOKUP(C1400,Products!$A$2:$E$20,5,TRUE)</f>
        <v>2.95</v>
      </c>
      <c r="G1400" s="8">
        <f t="shared" si="42"/>
        <v>2.95</v>
      </c>
      <c r="H1400" s="8">
        <f>VLOOKUP(C1400,Products!$A$2:$F$20,6,TRUE)</f>
        <v>1.1500000000000001</v>
      </c>
      <c r="I1400" s="8">
        <f t="shared" si="43"/>
        <v>1.1500000000000001</v>
      </c>
      <c r="J1400" s="42">
        <f>VLOOKUP(B1400,Invoices!A:I,9,TRUE)</f>
        <v>2020</v>
      </c>
    </row>
    <row r="1401" spans="1:10" x14ac:dyDescent="0.15">
      <c r="A1401" t="s">
        <v>4761</v>
      </c>
      <c r="B1401" t="s">
        <v>381</v>
      </c>
      <c r="C1401" t="s">
        <v>97</v>
      </c>
      <c r="D1401" t="s">
        <v>74</v>
      </c>
      <c r="E1401">
        <v>1</v>
      </c>
      <c r="F1401" s="8">
        <f>VLOOKUP(C1401,Products!$A$2:$E$20,5,TRUE)</f>
        <v>1.5</v>
      </c>
      <c r="G1401" s="8">
        <f t="shared" si="42"/>
        <v>1.5</v>
      </c>
      <c r="H1401" s="8">
        <f>VLOOKUP(C1401,Products!$A$2:$F$20,6,TRUE)</f>
        <v>0.5</v>
      </c>
      <c r="I1401" s="8">
        <f t="shared" si="43"/>
        <v>0.5</v>
      </c>
      <c r="J1401" s="42">
        <f>VLOOKUP(B1401,Invoices!A:I,9,TRUE)</f>
        <v>2020</v>
      </c>
    </row>
    <row r="1402" spans="1:10" x14ac:dyDescent="0.15">
      <c r="A1402" t="s">
        <v>4762</v>
      </c>
      <c r="B1402" t="s">
        <v>381</v>
      </c>
      <c r="C1402" t="s">
        <v>89</v>
      </c>
      <c r="D1402" t="s">
        <v>80</v>
      </c>
      <c r="E1402">
        <v>8</v>
      </c>
      <c r="F1402" s="8">
        <f>VLOOKUP(C1402,Products!$A$2:$E$20,5,TRUE)</f>
        <v>15.95</v>
      </c>
      <c r="G1402" s="8">
        <f t="shared" si="42"/>
        <v>127.6</v>
      </c>
      <c r="H1402" s="8">
        <f>VLOOKUP(C1402,Products!$A$2:$F$20,6,TRUE)</f>
        <v>6</v>
      </c>
      <c r="I1402" s="8">
        <f t="shared" si="43"/>
        <v>48</v>
      </c>
      <c r="J1402" s="42">
        <f>VLOOKUP(B1402,Invoices!A:I,9,TRUE)</f>
        <v>2020</v>
      </c>
    </row>
    <row r="1403" spans="1:10" x14ac:dyDescent="0.15">
      <c r="A1403" t="s">
        <v>4763</v>
      </c>
      <c r="B1403" t="s">
        <v>381</v>
      </c>
      <c r="C1403" t="s">
        <v>103</v>
      </c>
      <c r="D1403" t="s">
        <v>77</v>
      </c>
      <c r="E1403">
        <v>1</v>
      </c>
      <c r="F1403" s="8">
        <f>VLOOKUP(C1403,Products!$A$2:$E$20,5,TRUE)</f>
        <v>8.9499999999999993</v>
      </c>
      <c r="G1403" s="8">
        <f t="shared" si="42"/>
        <v>8.9499999999999993</v>
      </c>
      <c r="H1403" s="8">
        <f>VLOOKUP(C1403,Products!$A$2:$F$20,6,TRUE)</f>
        <v>3.1999999999999993</v>
      </c>
      <c r="I1403" s="8">
        <f t="shared" si="43"/>
        <v>3.1999999999999993</v>
      </c>
      <c r="J1403" s="42">
        <f>VLOOKUP(B1403,Invoices!A:I,9,TRUE)</f>
        <v>2020</v>
      </c>
    </row>
    <row r="1404" spans="1:10" x14ac:dyDescent="0.15">
      <c r="A1404" t="s">
        <v>4764</v>
      </c>
      <c r="B1404" t="s">
        <v>381</v>
      </c>
      <c r="C1404" t="s">
        <v>87</v>
      </c>
      <c r="D1404" t="s">
        <v>68</v>
      </c>
      <c r="E1404">
        <v>4</v>
      </c>
      <c r="F1404" s="8">
        <f>VLOOKUP(C1404,Products!$A$2:$E$20,5,TRUE)</f>
        <v>19.95</v>
      </c>
      <c r="G1404" s="8">
        <f t="shared" si="42"/>
        <v>79.8</v>
      </c>
      <c r="H1404" s="8">
        <f>VLOOKUP(C1404,Products!$A$2:$F$20,6,TRUE)</f>
        <v>7.4499999999999993</v>
      </c>
      <c r="I1404" s="8">
        <f t="shared" si="43"/>
        <v>29.799999999999997</v>
      </c>
      <c r="J1404" s="42">
        <f>VLOOKUP(B1404,Invoices!A:I,9,TRUE)</f>
        <v>2020</v>
      </c>
    </row>
    <row r="1405" spans="1:10" x14ac:dyDescent="0.15">
      <c r="A1405" t="s">
        <v>4765</v>
      </c>
      <c r="B1405" t="s">
        <v>381</v>
      </c>
      <c r="C1405" t="s">
        <v>104</v>
      </c>
      <c r="D1405" t="s">
        <v>71</v>
      </c>
      <c r="E1405">
        <v>2</v>
      </c>
      <c r="F1405" s="8">
        <f>VLOOKUP(C1405,Products!$A$2:$E$20,5,TRUE)</f>
        <v>2.95</v>
      </c>
      <c r="G1405" s="8">
        <f t="shared" si="42"/>
        <v>5.9</v>
      </c>
      <c r="H1405" s="8">
        <f>VLOOKUP(C1405,Products!$A$2:$F$20,6,TRUE)</f>
        <v>1.1500000000000001</v>
      </c>
      <c r="I1405" s="8">
        <f t="shared" si="43"/>
        <v>2.3000000000000003</v>
      </c>
      <c r="J1405" s="42">
        <f>VLOOKUP(B1405,Invoices!A:I,9,TRUE)</f>
        <v>2020</v>
      </c>
    </row>
    <row r="1406" spans="1:10" x14ac:dyDescent="0.15">
      <c r="A1406" t="s">
        <v>4766</v>
      </c>
      <c r="B1406" t="s">
        <v>381</v>
      </c>
      <c r="C1406" t="s">
        <v>88</v>
      </c>
      <c r="D1406" t="s">
        <v>85</v>
      </c>
      <c r="E1406">
        <v>3</v>
      </c>
      <c r="F1406" s="8">
        <f>VLOOKUP(C1406,Products!$A$2:$E$20,5,TRUE)</f>
        <v>8.9499999999999993</v>
      </c>
      <c r="G1406" s="8">
        <f t="shared" si="42"/>
        <v>26.849999999999998</v>
      </c>
      <c r="H1406" s="8">
        <f>VLOOKUP(C1406,Products!$A$2:$F$20,6,TRUE)</f>
        <v>5.6999999999999993</v>
      </c>
      <c r="I1406" s="8">
        <f t="shared" si="43"/>
        <v>17.099999999999998</v>
      </c>
      <c r="J1406" s="42">
        <f>VLOOKUP(B1406,Invoices!A:I,9,TRUE)</f>
        <v>2020</v>
      </c>
    </row>
    <row r="1407" spans="1:10" x14ac:dyDescent="0.15">
      <c r="A1407" t="s">
        <v>4767</v>
      </c>
      <c r="B1407" t="s">
        <v>381</v>
      </c>
      <c r="C1407" t="s">
        <v>90</v>
      </c>
      <c r="D1407" t="s">
        <v>72</v>
      </c>
      <c r="E1407">
        <v>5</v>
      </c>
      <c r="F1407" s="8">
        <f>VLOOKUP(C1407,Products!$A$2:$E$20,5,TRUE)</f>
        <v>8.9499999999999993</v>
      </c>
      <c r="G1407" s="8">
        <f t="shared" si="42"/>
        <v>44.75</v>
      </c>
      <c r="H1407" s="8">
        <f>VLOOKUP(C1407,Products!$A$2:$F$20,6,TRUE)</f>
        <v>5.6999999999999993</v>
      </c>
      <c r="I1407" s="8">
        <f t="shared" si="43"/>
        <v>28.499999999999996</v>
      </c>
      <c r="J1407" s="42">
        <f>VLOOKUP(B1407,Invoices!A:I,9,TRUE)</f>
        <v>2020</v>
      </c>
    </row>
    <row r="1408" spans="1:10" x14ac:dyDescent="0.15">
      <c r="A1408" t="s">
        <v>4768</v>
      </c>
      <c r="B1408" t="s">
        <v>381</v>
      </c>
      <c r="C1408" t="s">
        <v>92</v>
      </c>
      <c r="D1408" t="s">
        <v>82</v>
      </c>
      <c r="E1408">
        <v>50</v>
      </c>
      <c r="F1408" s="8">
        <f>VLOOKUP(C1408,Products!$A$2:$E$20,5,TRUE)</f>
        <v>19.95</v>
      </c>
      <c r="G1408" s="8">
        <f t="shared" si="42"/>
        <v>997.5</v>
      </c>
      <c r="H1408" s="8">
        <f>VLOOKUP(C1408,Products!$A$2:$F$20,6,TRUE)</f>
        <v>7.4499999999999993</v>
      </c>
      <c r="I1408" s="8">
        <f t="shared" si="43"/>
        <v>372.49999999999994</v>
      </c>
      <c r="J1408" s="42">
        <f>VLOOKUP(B1408,Invoices!A:I,9,TRUE)</f>
        <v>2020</v>
      </c>
    </row>
    <row r="1409" spans="1:10" x14ac:dyDescent="0.15">
      <c r="A1409" t="s">
        <v>4769</v>
      </c>
      <c r="B1409" t="s">
        <v>382</v>
      </c>
      <c r="C1409" t="s">
        <v>103</v>
      </c>
      <c r="D1409" t="s">
        <v>77</v>
      </c>
      <c r="E1409">
        <v>2</v>
      </c>
      <c r="F1409" s="8">
        <f>VLOOKUP(C1409,Products!$A$2:$E$20,5,TRUE)</f>
        <v>8.9499999999999993</v>
      </c>
      <c r="G1409" s="8">
        <f t="shared" si="42"/>
        <v>17.899999999999999</v>
      </c>
      <c r="H1409" s="8">
        <f>VLOOKUP(C1409,Products!$A$2:$F$20,6,TRUE)</f>
        <v>3.1999999999999993</v>
      </c>
      <c r="I1409" s="8">
        <f t="shared" si="43"/>
        <v>6.3999999999999986</v>
      </c>
      <c r="J1409" s="42">
        <f>VLOOKUP(B1409,Invoices!A:I,9,TRUE)</f>
        <v>2020</v>
      </c>
    </row>
    <row r="1410" spans="1:10" x14ac:dyDescent="0.15">
      <c r="A1410" t="s">
        <v>4770</v>
      </c>
      <c r="B1410" t="s">
        <v>382</v>
      </c>
      <c r="C1410" t="s">
        <v>104</v>
      </c>
      <c r="D1410" t="s">
        <v>71</v>
      </c>
      <c r="E1410">
        <v>6</v>
      </c>
      <c r="F1410" s="8">
        <f>VLOOKUP(C1410,Products!$A$2:$E$20,5,TRUE)</f>
        <v>2.95</v>
      </c>
      <c r="G1410" s="8">
        <f t="shared" si="42"/>
        <v>17.700000000000003</v>
      </c>
      <c r="H1410" s="8">
        <f>VLOOKUP(C1410,Products!$A$2:$F$20,6,TRUE)</f>
        <v>1.1500000000000001</v>
      </c>
      <c r="I1410" s="8">
        <f t="shared" si="43"/>
        <v>6.9</v>
      </c>
      <c r="J1410" s="42">
        <f>VLOOKUP(B1410,Invoices!A:I,9,TRUE)</f>
        <v>2020</v>
      </c>
    </row>
    <row r="1411" spans="1:10" x14ac:dyDescent="0.15">
      <c r="A1411" t="s">
        <v>4771</v>
      </c>
      <c r="B1411" t="s">
        <v>383</v>
      </c>
      <c r="C1411" t="s">
        <v>90</v>
      </c>
      <c r="D1411" t="s">
        <v>72</v>
      </c>
      <c r="E1411">
        <v>1</v>
      </c>
      <c r="F1411" s="8">
        <f>VLOOKUP(C1411,Products!$A$2:$E$20,5,TRUE)</f>
        <v>8.9499999999999993</v>
      </c>
      <c r="G1411" s="8">
        <f t="shared" ref="G1411:G1474" si="44">F1411*E1411</f>
        <v>8.9499999999999993</v>
      </c>
      <c r="H1411" s="8">
        <f>VLOOKUP(C1411,Products!$A$2:$F$20,6,TRUE)</f>
        <v>5.6999999999999993</v>
      </c>
      <c r="I1411" s="8">
        <f t="shared" ref="I1411:I1474" si="45">H1411*E1411</f>
        <v>5.6999999999999993</v>
      </c>
      <c r="J1411" s="42">
        <f>VLOOKUP(B1411,Invoices!A:I,9,TRUE)</f>
        <v>2020</v>
      </c>
    </row>
    <row r="1412" spans="1:10" x14ac:dyDescent="0.15">
      <c r="A1412" t="s">
        <v>4772</v>
      </c>
      <c r="B1412" t="s">
        <v>383</v>
      </c>
      <c r="C1412" t="s">
        <v>89</v>
      </c>
      <c r="D1412" t="s">
        <v>80</v>
      </c>
      <c r="E1412">
        <v>12</v>
      </c>
      <c r="F1412" s="8">
        <f>VLOOKUP(C1412,Products!$A$2:$E$20,5,TRUE)</f>
        <v>15.95</v>
      </c>
      <c r="G1412" s="8">
        <f t="shared" si="44"/>
        <v>191.39999999999998</v>
      </c>
      <c r="H1412" s="8">
        <f>VLOOKUP(C1412,Products!$A$2:$F$20,6,TRUE)</f>
        <v>6</v>
      </c>
      <c r="I1412" s="8">
        <f t="shared" si="45"/>
        <v>72</v>
      </c>
      <c r="J1412" s="42">
        <f>VLOOKUP(B1412,Invoices!A:I,9,TRUE)</f>
        <v>2020</v>
      </c>
    </row>
    <row r="1413" spans="1:10" x14ac:dyDescent="0.15">
      <c r="A1413" t="s">
        <v>4773</v>
      </c>
      <c r="B1413" t="s">
        <v>384</v>
      </c>
      <c r="C1413" t="s">
        <v>93</v>
      </c>
      <c r="D1413" t="s">
        <v>76</v>
      </c>
      <c r="E1413">
        <v>24</v>
      </c>
      <c r="F1413" s="8">
        <f>VLOOKUP(C1413,Products!$A$2:$E$20,5,TRUE)</f>
        <v>9.9499999999999993</v>
      </c>
      <c r="G1413" s="8">
        <f t="shared" si="44"/>
        <v>238.79999999999998</v>
      </c>
      <c r="H1413" s="8">
        <f>VLOOKUP(C1413,Products!$A$2:$F$20,6,TRUE)</f>
        <v>1.9499999999999993</v>
      </c>
      <c r="I1413" s="8">
        <f t="shared" si="45"/>
        <v>46.799999999999983</v>
      </c>
      <c r="J1413" s="42">
        <f>VLOOKUP(B1413,Invoices!A:I,9,TRUE)</f>
        <v>2020</v>
      </c>
    </row>
    <row r="1414" spans="1:10" x14ac:dyDescent="0.15">
      <c r="A1414" t="s">
        <v>4774</v>
      </c>
      <c r="B1414" t="s">
        <v>384</v>
      </c>
      <c r="C1414" t="s">
        <v>96</v>
      </c>
      <c r="D1414" t="s">
        <v>75</v>
      </c>
      <c r="E1414">
        <v>1</v>
      </c>
      <c r="F1414" s="8">
        <f>VLOOKUP(C1414,Products!$A$2:$E$20,5,TRUE)</f>
        <v>79.95</v>
      </c>
      <c r="G1414" s="8">
        <f t="shared" si="44"/>
        <v>79.95</v>
      </c>
      <c r="H1414" s="8">
        <f>VLOOKUP(C1414,Products!$A$2:$F$20,6,TRUE)</f>
        <v>27.950000000000003</v>
      </c>
      <c r="I1414" s="8">
        <f t="shared" si="45"/>
        <v>27.950000000000003</v>
      </c>
      <c r="J1414" s="42">
        <f>VLOOKUP(B1414,Invoices!A:I,9,TRUE)</f>
        <v>2020</v>
      </c>
    </row>
    <row r="1415" spans="1:10" x14ac:dyDescent="0.15">
      <c r="A1415" t="s">
        <v>4775</v>
      </c>
      <c r="B1415" t="s">
        <v>384</v>
      </c>
      <c r="C1415" t="s">
        <v>105</v>
      </c>
      <c r="D1415" t="s">
        <v>81</v>
      </c>
      <c r="E1415">
        <v>2</v>
      </c>
      <c r="F1415" s="8">
        <f>VLOOKUP(C1415,Products!$A$2:$E$20,5,TRUE)</f>
        <v>8.9499999999999993</v>
      </c>
      <c r="G1415" s="8">
        <f t="shared" si="44"/>
        <v>17.899999999999999</v>
      </c>
      <c r="H1415" s="8">
        <f>VLOOKUP(C1415,Products!$A$2:$F$20,6,TRUE)</f>
        <v>3.1999999999999993</v>
      </c>
      <c r="I1415" s="8">
        <f t="shared" si="45"/>
        <v>6.3999999999999986</v>
      </c>
      <c r="J1415" s="42">
        <f>VLOOKUP(B1415,Invoices!A:I,9,TRUE)</f>
        <v>2020</v>
      </c>
    </row>
    <row r="1416" spans="1:10" x14ac:dyDescent="0.15">
      <c r="A1416" t="s">
        <v>4776</v>
      </c>
      <c r="B1416" t="s">
        <v>384</v>
      </c>
      <c r="C1416" t="s">
        <v>102</v>
      </c>
      <c r="D1416" t="s">
        <v>83</v>
      </c>
      <c r="E1416">
        <v>12</v>
      </c>
      <c r="F1416" s="8">
        <f>VLOOKUP(C1416,Products!$A$2:$E$20,5,TRUE)</f>
        <v>29.95</v>
      </c>
      <c r="G1416" s="8">
        <f t="shared" si="44"/>
        <v>359.4</v>
      </c>
      <c r="H1416" s="8">
        <f>VLOOKUP(C1416,Products!$A$2:$F$20,6,TRUE)</f>
        <v>15</v>
      </c>
      <c r="I1416" s="8">
        <f t="shared" si="45"/>
        <v>180</v>
      </c>
      <c r="J1416" s="42">
        <f>VLOOKUP(B1416,Invoices!A:I,9,TRUE)</f>
        <v>2020</v>
      </c>
    </row>
    <row r="1417" spans="1:10" x14ac:dyDescent="0.15">
      <c r="A1417" t="s">
        <v>4777</v>
      </c>
      <c r="B1417" t="s">
        <v>384</v>
      </c>
      <c r="C1417" t="s">
        <v>88</v>
      </c>
      <c r="D1417" t="s">
        <v>85</v>
      </c>
      <c r="E1417">
        <v>24</v>
      </c>
      <c r="F1417" s="8">
        <f>VLOOKUP(C1417,Products!$A$2:$E$20,5,TRUE)</f>
        <v>8.9499999999999993</v>
      </c>
      <c r="G1417" s="8">
        <f t="shared" si="44"/>
        <v>214.79999999999998</v>
      </c>
      <c r="H1417" s="8">
        <f>VLOOKUP(C1417,Products!$A$2:$F$20,6,TRUE)</f>
        <v>5.6999999999999993</v>
      </c>
      <c r="I1417" s="8">
        <f t="shared" si="45"/>
        <v>136.79999999999998</v>
      </c>
      <c r="J1417" s="42">
        <f>VLOOKUP(B1417,Invoices!A:I,9,TRUE)</f>
        <v>2020</v>
      </c>
    </row>
    <row r="1418" spans="1:10" x14ac:dyDescent="0.15">
      <c r="A1418" t="s">
        <v>4778</v>
      </c>
      <c r="B1418" t="s">
        <v>384</v>
      </c>
      <c r="C1418" t="s">
        <v>97</v>
      </c>
      <c r="D1418" t="s">
        <v>74</v>
      </c>
      <c r="E1418">
        <v>5</v>
      </c>
      <c r="F1418" s="8">
        <f>VLOOKUP(C1418,Products!$A$2:$E$20,5,TRUE)</f>
        <v>1.5</v>
      </c>
      <c r="G1418" s="8">
        <f t="shared" si="44"/>
        <v>7.5</v>
      </c>
      <c r="H1418" s="8">
        <f>VLOOKUP(C1418,Products!$A$2:$F$20,6,TRUE)</f>
        <v>0.5</v>
      </c>
      <c r="I1418" s="8">
        <f t="shared" si="45"/>
        <v>2.5</v>
      </c>
      <c r="J1418" s="42">
        <f>VLOOKUP(B1418,Invoices!A:I,9,TRUE)</f>
        <v>2020</v>
      </c>
    </row>
    <row r="1419" spans="1:10" x14ac:dyDescent="0.15">
      <c r="A1419" t="s">
        <v>4779</v>
      </c>
      <c r="B1419" t="s">
        <v>384</v>
      </c>
      <c r="C1419" t="s">
        <v>103</v>
      </c>
      <c r="D1419" t="s">
        <v>77</v>
      </c>
      <c r="E1419">
        <v>20</v>
      </c>
      <c r="F1419" s="8">
        <f>VLOOKUP(C1419,Products!$A$2:$E$20,5,TRUE)</f>
        <v>8.9499999999999993</v>
      </c>
      <c r="G1419" s="8">
        <f t="shared" si="44"/>
        <v>179</v>
      </c>
      <c r="H1419" s="8">
        <f>VLOOKUP(C1419,Products!$A$2:$F$20,6,TRUE)</f>
        <v>3.1999999999999993</v>
      </c>
      <c r="I1419" s="8">
        <f t="shared" si="45"/>
        <v>63.999999999999986</v>
      </c>
      <c r="J1419" s="42">
        <f>VLOOKUP(B1419,Invoices!A:I,9,TRUE)</f>
        <v>2020</v>
      </c>
    </row>
    <row r="1420" spans="1:10" x14ac:dyDescent="0.15">
      <c r="A1420" t="s">
        <v>4780</v>
      </c>
      <c r="B1420" t="s">
        <v>384</v>
      </c>
      <c r="C1420" t="s">
        <v>94</v>
      </c>
      <c r="D1420" t="s">
        <v>86</v>
      </c>
      <c r="E1420">
        <v>3</v>
      </c>
      <c r="F1420" s="8">
        <f>VLOOKUP(C1420,Products!$A$2:$E$20,5,TRUE)</f>
        <v>3.5</v>
      </c>
      <c r="G1420" s="8">
        <f t="shared" si="44"/>
        <v>10.5</v>
      </c>
      <c r="H1420" s="8">
        <f>VLOOKUP(C1420,Products!$A$2:$F$20,6,TRUE)</f>
        <v>0.54999999999999982</v>
      </c>
      <c r="I1420" s="8">
        <f t="shared" si="45"/>
        <v>1.6499999999999995</v>
      </c>
      <c r="J1420" s="42">
        <f>VLOOKUP(B1420,Invoices!A:I,9,TRUE)</f>
        <v>2020</v>
      </c>
    </row>
    <row r="1421" spans="1:10" x14ac:dyDescent="0.15">
      <c r="A1421" t="s">
        <v>4781</v>
      </c>
      <c r="B1421" t="s">
        <v>384</v>
      </c>
      <c r="C1421" t="s">
        <v>87</v>
      </c>
      <c r="D1421" t="s">
        <v>68</v>
      </c>
      <c r="E1421">
        <v>1</v>
      </c>
      <c r="F1421" s="8">
        <f>VLOOKUP(C1421,Products!$A$2:$E$20,5,TRUE)</f>
        <v>19.95</v>
      </c>
      <c r="G1421" s="8">
        <f t="shared" si="44"/>
        <v>19.95</v>
      </c>
      <c r="H1421" s="8">
        <f>VLOOKUP(C1421,Products!$A$2:$F$20,6,TRUE)</f>
        <v>7.4499999999999993</v>
      </c>
      <c r="I1421" s="8">
        <f t="shared" si="45"/>
        <v>7.4499999999999993</v>
      </c>
      <c r="J1421" s="42">
        <f>VLOOKUP(B1421,Invoices!A:I,9,TRUE)</f>
        <v>2020</v>
      </c>
    </row>
    <row r="1422" spans="1:10" x14ac:dyDescent="0.15">
      <c r="A1422" t="s">
        <v>4782</v>
      </c>
      <c r="B1422" t="s">
        <v>384</v>
      </c>
      <c r="C1422" t="s">
        <v>89</v>
      </c>
      <c r="D1422" t="s">
        <v>80</v>
      </c>
      <c r="E1422">
        <v>1</v>
      </c>
      <c r="F1422" s="8">
        <f>VLOOKUP(C1422,Products!$A$2:$E$20,5,TRUE)</f>
        <v>15.95</v>
      </c>
      <c r="G1422" s="8">
        <f t="shared" si="44"/>
        <v>15.95</v>
      </c>
      <c r="H1422" s="8">
        <f>VLOOKUP(C1422,Products!$A$2:$F$20,6,TRUE)</f>
        <v>6</v>
      </c>
      <c r="I1422" s="8">
        <f t="shared" si="45"/>
        <v>6</v>
      </c>
      <c r="J1422" s="42">
        <f>VLOOKUP(B1422,Invoices!A:I,9,TRUE)</f>
        <v>2020</v>
      </c>
    </row>
    <row r="1423" spans="1:10" x14ac:dyDescent="0.15">
      <c r="A1423" t="s">
        <v>4783</v>
      </c>
      <c r="B1423" t="s">
        <v>384</v>
      </c>
      <c r="C1423" t="s">
        <v>92</v>
      </c>
      <c r="D1423" t="s">
        <v>82</v>
      </c>
      <c r="E1423">
        <v>1</v>
      </c>
      <c r="F1423" s="8">
        <f>VLOOKUP(C1423,Products!$A$2:$E$20,5,TRUE)</f>
        <v>19.95</v>
      </c>
      <c r="G1423" s="8">
        <f t="shared" si="44"/>
        <v>19.95</v>
      </c>
      <c r="H1423" s="8">
        <f>VLOOKUP(C1423,Products!$A$2:$F$20,6,TRUE)</f>
        <v>7.4499999999999993</v>
      </c>
      <c r="I1423" s="8">
        <f t="shared" si="45"/>
        <v>7.4499999999999993</v>
      </c>
      <c r="J1423" s="42">
        <f>VLOOKUP(B1423,Invoices!A:I,9,TRUE)</f>
        <v>2020</v>
      </c>
    </row>
    <row r="1424" spans="1:10" x14ac:dyDescent="0.15">
      <c r="A1424" t="s">
        <v>4784</v>
      </c>
      <c r="B1424" t="s">
        <v>384</v>
      </c>
      <c r="C1424" t="s">
        <v>90</v>
      </c>
      <c r="D1424" t="s">
        <v>72</v>
      </c>
      <c r="E1424">
        <v>4</v>
      </c>
      <c r="F1424" s="8">
        <f>VLOOKUP(C1424,Products!$A$2:$E$20,5,TRUE)</f>
        <v>8.9499999999999993</v>
      </c>
      <c r="G1424" s="8">
        <f t="shared" si="44"/>
        <v>35.799999999999997</v>
      </c>
      <c r="H1424" s="8">
        <f>VLOOKUP(C1424,Products!$A$2:$F$20,6,TRUE)</f>
        <v>5.6999999999999993</v>
      </c>
      <c r="I1424" s="8">
        <f t="shared" si="45"/>
        <v>22.799999999999997</v>
      </c>
      <c r="J1424" s="42">
        <f>VLOOKUP(B1424,Invoices!A:I,9,TRUE)</f>
        <v>2020</v>
      </c>
    </row>
    <row r="1425" spans="1:10" x14ac:dyDescent="0.15">
      <c r="A1425" t="s">
        <v>4785</v>
      </c>
      <c r="B1425" t="s">
        <v>385</v>
      </c>
      <c r="C1425" t="s">
        <v>89</v>
      </c>
      <c r="D1425" t="s">
        <v>80</v>
      </c>
      <c r="E1425">
        <v>1</v>
      </c>
      <c r="F1425" s="8">
        <f>VLOOKUP(C1425,Products!$A$2:$E$20,5,TRUE)</f>
        <v>15.95</v>
      </c>
      <c r="G1425" s="8">
        <f t="shared" si="44"/>
        <v>15.95</v>
      </c>
      <c r="H1425" s="8">
        <f>VLOOKUP(C1425,Products!$A$2:$F$20,6,TRUE)</f>
        <v>6</v>
      </c>
      <c r="I1425" s="8">
        <f t="shared" si="45"/>
        <v>6</v>
      </c>
      <c r="J1425" s="42">
        <f>VLOOKUP(B1425,Invoices!A:I,9,TRUE)</f>
        <v>2020</v>
      </c>
    </row>
    <row r="1426" spans="1:10" x14ac:dyDescent="0.15">
      <c r="A1426" t="s">
        <v>4786</v>
      </c>
      <c r="B1426" t="s">
        <v>385</v>
      </c>
      <c r="C1426" t="s">
        <v>101</v>
      </c>
      <c r="D1426" t="s">
        <v>69</v>
      </c>
      <c r="E1426">
        <v>4</v>
      </c>
      <c r="F1426" s="8">
        <f>VLOOKUP(C1426,Products!$A$2:$E$20,5,TRUE)</f>
        <v>129.94999999999999</v>
      </c>
      <c r="G1426" s="8">
        <f t="shared" si="44"/>
        <v>519.79999999999995</v>
      </c>
      <c r="H1426" s="8">
        <f>VLOOKUP(C1426,Products!$A$2:$F$20,6,TRUE)</f>
        <v>40.449999999999989</v>
      </c>
      <c r="I1426" s="8">
        <f t="shared" si="45"/>
        <v>161.79999999999995</v>
      </c>
      <c r="J1426" s="42">
        <f>VLOOKUP(B1426,Invoices!A:I,9,TRUE)</f>
        <v>2020</v>
      </c>
    </row>
    <row r="1427" spans="1:10" x14ac:dyDescent="0.15">
      <c r="A1427" t="s">
        <v>4787</v>
      </c>
      <c r="B1427" t="s">
        <v>385</v>
      </c>
      <c r="C1427" t="s">
        <v>99</v>
      </c>
      <c r="D1427" t="s">
        <v>84</v>
      </c>
      <c r="E1427">
        <v>1</v>
      </c>
      <c r="F1427" s="8">
        <f>VLOOKUP(C1427,Products!$A$2:$E$20,5,TRUE)</f>
        <v>3.5</v>
      </c>
      <c r="G1427" s="8">
        <f t="shared" si="44"/>
        <v>3.5</v>
      </c>
      <c r="H1427" s="8">
        <f>VLOOKUP(C1427,Products!$A$2:$F$20,6,TRUE)</f>
        <v>0.54999999999999982</v>
      </c>
      <c r="I1427" s="8">
        <f t="shared" si="45"/>
        <v>0.54999999999999982</v>
      </c>
      <c r="J1427" s="42">
        <f>VLOOKUP(B1427,Invoices!A:I,9,TRUE)</f>
        <v>2020</v>
      </c>
    </row>
    <row r="1428" spans="1:10" x14ac:dyDescent="0.15">
      <c r="A1428" t="s">
        <v>4788</v>
      </c>
      <c r="B1428" t="s">
        <v>385</v>
      </c>
      <c r="C1428" t="s">
        <v>103</v>
      </c>
      <c r="D1428" t="s">
        <v>77</v>
      </c>
      <c r="E1428">
        <v>1</v>
      </c>
      <c r="F1428" s="8">
        <f>VLOOKUP(C1428,Products!$A$2:$E$20,5,TRUE)</f>
        <v>8.9499999999999993</v>
      </c>
      <c r="G1428" s="8">
        <f t="shared" si="44"/>
        <v>8.9499999999999993</v>
      </c>
      <c r="H1428" s="8">
        <f>VLOOKUP(C1428,Products!$A$2:$F$20,6,TRUE)</f>
        <v>3.1999999999999993</v>
      </c>
      <c r="I1428" s="8">
        <f t="shared" si="45"/>
        <v>3.1999999999999993</v>
      </c>
      <c r="J1428" s="42">
        <f>VLOOKUP(B1428,Invoices!A:I,9,TRUE)</f>
        <v>2020</v>
      </c>
    </row>
    <row r="1429" spans="1:10" x14ac:dyDescent="0.15">
      <c r="A1429" t="s">
        <v>4789</v>
      </c>
      <c r="B1429" t="s">
        <v>386</v>
      </c>
      <c r="C1429" t="s">
        <v>94</v>
      </c>
      <c r="D1429" t="s">
        <v>86</v>
      </c>
      <c r="E1429">
        <v>6</v>
      </c>
      <c r="F1429" s="8">
        <f>VLOOKUP(C1429,Products!$A$2:$E$20,5,TRUE)</f>
        <v>3.5</v>
      </c>
      <c r="G1429" s="8">
        <f t="shared" si="44"/>
        <v>21</v>
      </c>
      <c r="H1429" s="8">
        <f>VLOOKUP(C1429,Products!$A$2:$F$20,6,TRUE)</f>
        <v>0.54999999999999982</v>
      </c>
      <c r="I1429" s="8">
        <f t="shared" si="45"/>
        <v>3.2999999999999989</v>
      </c>
      <c r="J1429" s="42">
        <f>VLOOKUP(B1429,Invoices!A:I,9,TRUE)</f>
        <v>2020</v>
      </c>
    </row>
    <row r="1430" spans="1:10" x14ac:dyDescent="0.15">
      <c r="A1430" t="s">
        <v>4790</v>
      </c>
      <c r="B1430" t="s">
        <v>386</v>
      </c>
      <c r="C1430" t="s">
        <v>88</v>
      </c>
      <c r="D1430" t="s">
        <v>85</v>
      </c>
      <c r="E1430">
        <v>4</v>
      </c>
      <c r="F1430" s="8">
        <f>VLOOKUP(C1430,Products!$A$2:$E$20,5,TRUE)</f>
        <v>8.9499999999999993</v>
      </c>
      <c r="G1430" s="8">
        <f t="shared" si="44"/>
        <v>35.799999999999997</v>
      </c>
      <c r="H1430" s="8">
        <f>VLOOKUP(C1430,Products!$A$2:$F$20,6,TRUE)</f>
        <v>5.6999999999999993</v>
      </c>
      <c r="I1430" s="8">
        <f t="shared" si="45"/>
        <v>22.799999999999997</v>
      </c>
      <c r="J1430" s="42">
        <f>VLOOKUP(B1430,Invoices!A:I,9,TRUE)</f>
        <v>2020</v>
      </c>
    </row>
    <row r="1431" spans="1:10" x14ac:dyDescent="0.15">
      <c r="A1431" t="s">
        <v>4791</v>
      </c>
      <c r="B1431" t="s">
        <v>386</v>
      </c>
      <c r="C1431" t="s">
        <v>103</v>
      </c>
      <c r="D1431" t="s">
        <v>77</v>
      </c>
      <c r="E1431">
        <v>10</v>
      </c>
      <c r="F1431" s="8">
        <f>VLOOKUP(C1431,Products!$A$2:$E$20,5,TRUE)</f>
        <v>8.9499999999999993</v>
      </c>
      <c r="G1431" s="8">
        <f t="shared" si="44"/>
        <v>89.5</v>
      </c>
      <c r="H1431" s="8">
        <f>VLOOKUP(C1431,Products!$A$2:$F$20,6,TRUE)</f>
        <v>3.1999999999999993</v>
      </c>
      <c r="I1431" s="8">
        <f t="shared" si="45"/>
        <v>31.999999999999993</v>
      </c>
      <c r="J1431" s="42">
        <f>VLOOKUP(B1431,Invoices!A:I,9,TRUE)</f>
        <v>2020</v>
      </c>
    </row>
    <row r="1432" spans="1:10" x14ac:dyDescent="0.15">
      <c r="A1432" t="s">
        <v>4792</v>
      </c>
      <c r="B1432" t="s">
        <v>386</v>
      </c>
      <c r="C1432" t="s">
        <v>104</v>
      </c>
      <c r="D1432" t="s">
        <v>71</v>
      </c>
      <c r="E1432">
        <v>2</v>
      </c>
      <c r="F1432" s="8">
        <f>VLOOKUP(C1432,Products!$A$2:$E$20,5,TRUE)</f>
        <v>2.95</v>
      </c>
      <c r="G1432" s="8">
        <f t="shared" si="44"/>
        <v>5.9</v>
      </c>
      <c r="H1432" s="8">
        <f>VLOOKUP(C1432,Products!$A$2:$F$20,6,TRUE)</f>
        <v>1.1500000000000001</v>
      </c>
      <c r="I1432" s="8">
        <f t="shared" si="45"/>
        <v>2.3000000000000003</v>
      </c>
      <c r="J1432" s="42">
        <f>VLOOKUP(B1432,Invoices!A:I,9,TRUE)</f>
        <v>2020</v>
      </c>
    </row>
    <row r="1433" spans="1:10" x14ac:dyDescent="0.15">
      <c r="A1433" t="s">
        <v>4793</v>
      </c>
      <c r="B1433" t="s">
        <v>387</v>
      </c>
      <c r="C1433" t="s">
        <v>87</v>
      </c>
      <c r="D1433" t="s">
        <v>68</v>
      </c>
      <c r="E1433">
        <v>2</v>
      </c>
      <c r="F1433" s="8">
        <f>VLOOKUP(C1433,Products!$A$2:$E$20,5,TRUE)</f>
        <v>19.95</v>
      </c>
      <c r="G1433" s="8">
        <f t="shared" si="44"/>
        <v>39.9</v>
      </c>
      <c r="H1433" s="8">
        <f>VLOOKUP(C1433,Products!$A$2:$F$20,6,TRUE)</f>
        <v>7.4499999999999993</v>
      </c>
      <c r="I1433" s="8">
        <f t="shared" si="45"/>
        <v>14.899999999999999</v>
      </c>
      <c r="J1433" s="42">
        <f>VLOOKUP(B1433,Invoices!A:I,9,TRUE)</f>
        <v>2020</v>
      </c>
    </row>
    <row r="1434" spans="1:10" x14ac:dyDescent="0.15">
      <c r="A1434" t="s">
        <v>4794</v>
      </c>
      <c r="B1434" t="s">
        <v>387</v>
      </c>
      <c r="C1434" t="s">
        <v>93</v>
      </c>
      <c r="D1434" t="s">
        <v>76</v>
      </c>
      <c r="E1434">
        <v>1</v>
      </c>
      <c r="F1434" s="8">
        <f>VLOOKUP(C1434,Products!$A$2:$E$20,5,TRUE)</f>
        <v>9.9499999999999993</v>
      </c>
      <c r="G1434" s="8">
        <f t="shared" si="44"/>
        <v>9.9499999999999993</v>
      </c>
      <c r="H1434" s="8">
        <f>VLOOKUP(C1434,Products!$A$2:$F$20,6,TRUE)</f>
        <v>1.9499999999999993</v>
      </c>
      <c r="I1434" s="8">
        <f t="shared" si="45"/>
        <v>1.9499999999999993</v>
      </c>
      <c r="J1434" s="42">
        <f>VLOOKUP(B1434,Invoices!A:I,9,TRUE)</f>
        <v>2020</v>
      </c>
    </row>
    <row r="1435" spans="1:10" x14ac:dyDescent="0.15">
      <c r="A1435" t="s">
        <v>4795</v>
      </c>
      <c r="B1435" t="s">
        <v>387</v>
      </c>
      <c r="C1435" t="s">
        <v>103</v>
      </c>
      <c r="D1435" t="s">
        <v>77</v>
      </c>
      <c r="E1435">
        <v>1</v>
      </c>
      <c r="F1435" s="8">
        <f>VLOOKUP(C1435,Products!$A$2:$E$20,5,TRUE)</f>
        <v>8.9499999999999993</v>
      </c>
      <c r="G1435" s="8">
        <f t="shared" si="44"/>
        <v>8.9499999999999993</v>
      </c>
      <c r="H1435" s="8">
        <f>VLOOKUP(C1435,Products!$A$2:$F$20,6,TRUE)</f>
        <v>3.1999999999999993</v>
      </c>
      <c r="I1435" s="8">
        <f t="shared" si="45"/>
        <v>3.1999999999999993</v>
      </c>
      <c r="J1435" s="42">
        <f>VLOOKUP(B1435,Invoices!A:I,9,TRUE)</f>
        <v>2020</v>
      </c>
    </row>
    <row r="1436" spans="1:10" x14ac:dyDescent="0.15">
      <c r="A1436" t="s">
        <v>4796</v>
      </c>
      <c r="B1436" t="s">
        <v>387</v>
      </c>
      <c r="C1436" t="s">
        <v>96</v>
      </c>
      <c r="D1436" t="s">
        <v>75</v>
      </c>
      <c r="E1436">
        <v>2</v>
      </c>
      <c r="F1436" s="8">
        <f>VLOOKUP(C1436,Products!$A$2:$E$20,5,TRUE)</f>
        <v>79.95</v>
      </c>
      <c r="G1436" s="8">
        <f t="shared" si="44"/>
        <v>159.9</v>
      </c>
      <c r="H1436" s="8">
        <f>VLOOKUP(C1436,Products!$A$2:$F$20,6,TRUE)</f>
        <v>27.950000000000003</v>
      </c>
      <c r="I1436" s="8">
        <f t="shared" si="45"/>
        <v>55.900000000000006</v>
      </c>
      <c r="J1436" s="42">
        <f>VLOOKUP(B1436,Invoices!A:I,9,TRUE)</f>
        <v>2020</v>
      </c>
    </row>
    <row r="1437" spans="1:10" x14ac:dyDescent="0.15">
      <c r="A1437" t="s">
        <v>4797</v>
      </c>
      <c r="B1437" t="s">
        <v>387</v>
      </c>
      <c r="C1437" t="s">
        <v>89</v>
      </c>
      <c r="D1437" t="s">
        <v>80</v>
      </c>
      <c r="E1437">
        <v>1</v>
      </c>
      <c r="F1437" s="8">
        <f>VLOOKUP(C1437,Products!$A$2:$E$20,5,TRUE)</f>
        <v>15.95</v>
      </c>
      <c r="G1437" s="8">
        <f t="shared" si="44"/>
        <v>15.95</v>
      </c>
      <c r="H1437" s="8">
        <f>VLOOKUP(C1437,Products!$A$2:$F$20,6,TRUE)</f>
        <v>6</v>
      </c>
      <c r="I1437" s="8">
        <f t="shared" si="45"/>
        <v>6</v>
      </c>
      <c r="J1437" s="42">
        <f>VLOOKUP(B1437,Invoices!A:I,9,TRUE)</f>
        <v>2020</v>
      </c>
    </row>
    <row r="1438" spans="1:10" x14ac:dyDescent="0.15">
      <c r="A1438" t="s">
        <v>4798</v>
      </c>
      <c r="B1438" t="s">
        <v>387</v>
      </c>
      <c r="C1438" t="s">
        <v>100</v>
      </c>
      <c r="D1438" t="s">
        <v>78</v>
      </c>
      <c r="E1438">
        <v>5</v>
      </c>
      <c r="F1438" s="8">
        <f>VLOOKUP(C1438,Products!$A$2:$E$20,5,TRUE)</f>
        <v>49.95</v>
      </c>
      <c r="G1438" s="8">
        <f t="shared" si="44"/>
        <v>249.75</v>
      </c>
      <c r="H1438" s="8">
        <f>VLOOKUP(C1438,Products!$A$2:$F$20,6,TRUE)</f>
        <v>19.950000000000003</v>
      </c>
      <c r="I1438" s="8">
        <f t="shared" si="45"/>
        <v>99.750000000000014</v>
      </c>
      <c r="J1438" s="42">
        <f>VLOOKUP(B1438,Invoices!A:I,9,TRUE)</f>
        <v>2020</v>
      </c>
    </row>
    <row r="1439" spans="1:10" x14ac:dyDescent="0.15">
      <c r="A1439" t="s">
        <v>4799</v>
      </c>
      <c r="B1439" t="s">
        <v>387</v>
      </c>
      <c r="C1439" t="s">
        <v>92</v>
      </c>
      <c r="D1439" t="s">
        <v>82</v>
      </c>
      <c r="E1439">
        <v>2</v>
      </c>
      <c r="F1439" s="8">
        <f>VLOOKUP(C1439,Products!$A$2:$E$20,5,TRUE)</f>
        <v>19.95</v>
      </c>
      <c r="G1439" s="8">
        <f t="shared" si="44"/>
        <v>39.9</v>
      </c>
      <c r="H1439" s="8">
        <f>VLOOKUP(C1439,Products!$A$2:$F$20,6,TRUE)</f>
        <v>7.4499999999999993</v>
      </c>
      <c r="I1439" s="8">
        <f t="shared" si="45"/>
        <v>14.899999999999999</v>
      </c>
      <c r="J1439" s="42">
        <f>VLOOKUP(B1439,Invoices!A:I,9,TRUE)</f>
        <v>2020</v>
      </c>
    </row>
    <row r="1440" spans="1:10" x14ac:dyDescent="0.15">
      <c r="A1440" t="s">
        <v>4800</v>
      </c>
      <c r="B1440" t="s">
        <v>388</v>
      </c>
      <c r="C1440" t="s">
        <v>103</v>
      </c>
      <c r="D1440" t="s">
        <v>77</v>
      </c>
      <c r="E1440">
        <v>2</v>
      </c>
      <c r="F1440" s="8">
        <f>VLOOKUP(C1440,Products!$A$2:$E$20,5,TRUE)</f>
        <v>8.9499999999999993</v>
      </c>
      <c r="G1440" s="8">
        <f t="shared" si="44"/>
        <v>17.899999999999999</v>
      </c>
      <c r="H1440" s="8">
        <f>VLOOKUP(C1440,Products!$A$2:$F$20,6,TRUE)</f>
        <v>3.1999999999999993</v>
      </c>
      <c r="I1440" s="8">
        <f t="shared" si="45"/>
        <v>6.3999999999999986</v>
      </c>
      <c r="J1440" s="42">
        <f>VLOOKUP(B1440,Invoices!A:I,9,TRUE)</f>
        <v>2020</v>
      </c>
    </row>
    <row r="1441" spans="1:10" x14ac:dyDescent="0.15">
      <c r="A1441" t="s">
        <v>4801</v>
      </c>
      <c r="B1441" t="s">
        <v>389</v>
      </c>
      <c r="C1441" t="s">
        <v>96</v>
      </c>
      <c r="D1441" t="s">
        <v>75</v>
      </c>
      <c r="E1441">
        <v>1</v>
      </c>
      <c r="F1441" s="8">
        <f>VLOOKUP(C1441,Products!$A$2:$E$20,5,TRUE)</f>
        <v>79.95</v>
      </c>
      <c r="G1441" s="8">
        <f t="shared" si="44"/>
        <v>79.95</v>
      </c>
      <c r="H1441" s="8">
        <f>VLOOKUP(C1441,Products!$A$2:$F$20,6,TRUE)</f>
        <v>27.950000000000003</v>
      </c>
      <c r="I1441" s="8">
        <f t="shared" si="45"/>
        <v>27.950000000000003</v>
      </c>
      <c r="J1441" s="42">
        <f>VLOOKUP(B1441,Invoices!A:I,9,TRUE)</f>
        <v>2020</v>
      </c>
    </row>
    <row r="1442" spans="1:10" x14ac:dyDescent="0.15">
      <c r="A1442" t="s">
        <v>4802</v>
      </c>
      <c r="B1442" t="s">
        <v>389</v>
      </c>
      <c r="C1442" t="s">
        <v>97</v>
      </c>
      <c r="D1442" t="s">
        <v>74</v>
      </c>
      <c r="E1442">
        <v>6</v>
      </c>
      <c r="F1442" s="8">
        <f>VLOOKUP(C1442,Products!$A$2:$E$20,5,TRUE)</f>
        <v>1.5</v>
      </c>
      <c r="G1442" s="8">
        <f t="shared" si="44"/>
        <v>9</v>
      </c>
      <c r="H1442" s="8">
        <f>VLOOKUP(C1442,Products!$A$2:$F$20,6,TRUE)</f>
        <v>0.5</v>
      </c>
      <c r="I1442" s="8">
        <f t="shared" si="45"/>
        <v>3</v>
      </c>
      <c r="J1442" s="42">
        <f>VLOOKUP(B1442,Invoices!A:I,9,TRUE)</f>
        <v>2020</v>
      </c>
    </row>
    <row r="1443" spans="1:10" x14ac:dyDescent="0.15">
      <c r="A1443" t="s">
        <v>4803</v>
      </c>
      <c r="B1443" t="s">
        <v>389</v>
      </c>
      <c r="C1443" t="s">
        <v>90</v>
      </c>
      <c r="D1443" t="s">
        <v>72</v>
      </c>
      <c r="E1443">
        <v>3</v>
      </c>
      <c r="F1443" s="8">
        <f>VLOOKUP(C1443,Products!$A$2:$E$20,5,TRUE)</f>
        <v>8.9499999999999993</v>
      </c>
      <c r="G1443" s="8">
        <f t="shared" si="44"/>
        <v>26.849999999999998</v>
      </c>
      <c r="H1443" s="8">
        <f>VLOOKUP(C1443,Products!$A$2:$F$20,6,TRUE)</f>
        <v>5.6999999999999993</v>
      </c>
      <c r="I1443" s="8">
        <f t="shared" si="45"/>
        <v>17.099999999999998</v>
      </c>
      <c r="J1443" s="42">
        <f>VLOOKUP(B1443,Invoices!A:I,9,TRUE)</f>
        <v>2020</v>
      </c>
    </row>
    <row r="1444" spans="1:10" x14ac:dyDescent="0.15">
      <c r="A1444" t="s">
        <v>4804</v>
      </c>
      <c r="B1444" t="s">
        <v>389</v>
      </c>
      <c r="C1444" t="s">
        <v>88</v>
      </c>
      <c r="D1444" t="s">
        <v>85</v>
      </c>
      <c r="E1444">
        <v>4</v>
      </c>
      <c r="F1444" s="8">
        <f>VLOOKUP(C1444,Products!$A$2:$E$20,5,TRUE)</f>
        <v>8.9499999999999993</v>
      </c>
      <c r="G1444" s="8">
        <f t="shared" si="44"/>
        <v>35.799999999999997</v>
      </c>
      <c r="H1444" s="8">
        <f>VLOOKUP(C1444,Products!$A$2:$F$20,6,TRUE)</f>
        <v>5.6999999999999993</v>
      </c>
      <c r="I1444" s="8">
        <f t="shared" si="45"/>
        <v>22.799999999999997</v>
      </c>
      <c r="J1444" s="42">
        <f>VLOOKUP(B1444,Invoices!A:I,9,TRUE)</f>
        <v>2020</v>
      </c>
    </row>
    <row r="1445" spans="1:10" x14ac:dyDescent="0.15">
      <c r="A1445" t="s">
        <v>4805</v>
      </c>
      <c r="B1445" t="s">
        <v>389</v>
      </c>
      <c r="C1445" t="s">
        <v>98</v>
      </c>
      <c r="D1445" t="s">
        <v>79</v>
      </c>
      <c r="E1445">
        <v>1</v>
      </c>
      <c r="F1445" s="8">
        <f>VLOOKUP(C1445,Products!$A$2:$E$20,5,TRUE)</f>
        <v>14.95</v>
      </c>
      <c r="G1445" s="8">
        <f t="shared" si="44"/>
        <v>14.95</v>
      </c>
      <c r="H1445" s="8">
        <f>VLOOKUP(C1445,Products!$A$2:$F$20,6,TRUE)</f>
        <v>3.0499999999999989</v>
      </c>
      <c r="I1445" s="8">
        <f t="shared" si="45"/>
        <v>3.0499999999999989</v>
      </c>
      <c r="J1445" s="42">
        <f>VLOOKUP(B1445,Invoices!A:I,9,TRUE)</f>
        <v>2020</v>
      </c>
    </row>
    <row r="1446" spans="1:10" x14ac:dyDescent="0.15">
      <c r="A1446" t="s">
        <v>4806</v>
      </c>
      <c r="B1446" t="s">
        <v>389</v>
      </c>
      <c r="C1446" t="s">
        <v>92</v>
      </c>
      <c r="D1446" t="s">
        <v>82</v>
      </c>
      <c r="E1446">
        <v>25</v>
      </c>
      <c r="F1446" s="8">
        <f>VLOOKUP(C1446,Products!$A$2:$E$20,5,TRUE)</f>
        <v>19.95</v>
      </c>
      <c r="G1446" s="8">
        <f t="shared" si="44"/>
        <v>498.75</v>
      </c>
      <c r="H1446" s="8">
        <f>VLOOKUP(C1446,Products!$A$2:$F$20,6,TRUE)</f>
        <v>7.4499999999999993</v>
      </c>
      <c r="I1446" s="8">
        <f t="shared" si="45"/>
        <v>186.24999999999997</v>
      </c>
      <c r="J1446" s="42">
        <f>VLOOKUP(B1446,Invoices!A:I,9,TRUE)</f>
        <v>2020</v>
      </c>
    </row>
    <row r="1447" spans="1:10" x14ac:dyDescent="0.15">
      <c r="A1447" t="s">
        <v>4807</v>
      </c>
      <c r="B1447" t="s">
        <v>389</v>
      </c>
      <c r="C1447" t="s">
        <v>101</v>
      </c>
      <c r="D1447" t="s">
        <v>69</v>
      </c>
      <c r="E1447">
        <v>12</v>
      </c>
      <c r="F1447" s="8">
        <f>VLOOKUP(C1447,Products!$A$2:$E$20,5,TRUE)</f>
        <v>129.94999999999999</v>
      </c>
      <c r="G1447" s="8">
        <f t="shared" si="44"/>
        <v>1559.3999999999999</v>
      </c>
      <c r="H1447" s="8">
        <f>VLOOKUP(C1447,Products!$A$2:$F$20,6,TRUE)</f>
        <v>40.449999999999989</v>
      </c>
      <c r="I1447" s="8">
        <f t="shared" si="45"/>
        <v>485.39999999999986</v>
      </c>
      <c r="J1447" s="42">
        <f>VLOOKUP(B1447,Invoices!A:I,9,TRUE)</f>
        <v>2020</v>
      </c>
    </row>
    <row r="1448" spans="1:10" x14ac:dyDescent="0.15">
      <c r="A1448" t="s">
        <v>4808</v>
      </c>
      <c r="B1448" t="s">
        <v>390</v>
      </c>
      <c r="C1448" t="s">
        <v>96</v>
      </c>
      <c r="D1448" t="s">
        <v>75</v>
      </c>
      <c r="E1448">
        <v>2</v>
      </c>
      <c r="F1448" s="8">
        <f>VLOOKUP(C1448,Products!$A$2:$E$20,5,TRUE)</f>
        <v>79.95</v>
      </c>
      <c r="G1448" s="8">
        <f t="shared" si="44"/>
        <v>159.9</v>
      </c>
      <c r="H1448" s="8">
        <f>VLOOKUP(C1448,Products!$A$2:$F$20,6,TRUE)</f>
        <v>27.950000000000003</v>
      </c>
      <c r="I1448" s="8">
        <f t="shared" si="45"/>
        <v>55.900000000000006</v>
      </c>
      <c r="J1448" s="42">
        <f>VLOOKUP(B1448,Invoices!A:I,9,TRUE)</f>
        <v>2020</v>
      </c>
    </row>
    <row r="1449" spans="1:10" x14ac:dyDescent="0.15">
      <c r="A1449" t="s">
        <v>4809</v>
      </c>
      <c r="B1449" t="s">
        <v>391</v>
      </c>
      <c r="C1449" t="s">
        <v>101</v>
      </c>
      <c r="D1449" t="s">
        <v>69</v>
      </c>
      <c r="E1449">
        <v>15</v>
      </c>
      <c r="F1449" s="8">
        <f>VLOOKUP(C1449,Products!$A$2:$E$20,5,TRUE)</f>
        <v>129.94999999999999</v>
      </c>
      <c r="G1449" s="8">
        <f t="shared" si="44"/>
        <v>1949.2499999999998</v>
      </c>
      <c r="H1449" s="8">
        <f>VLOOKUP(C1449,Products!$A$2:$F$20,6,TRUE)</f>
        <v>40.449999999999989</v>
      </c>
      <c r="I1449" s="8">
        <f t="shared" si="45"/>
        <v>606.74999999999977</v>
      </c>
      <c r="J1449" s="42">
        <f>VLOOKUP(B1449,Invoices!A:I,9,TRUE)</f>
        <v>2020</v>
      </c>
    </row>
    <row r="1450" spans="1:10" x14ac:dyDescent="0.15">
      <c r="A1450" t="s">
        <v>4810</v>
      </c>
      <c r="B1450" t="s">
        <v>391</v>
      </c>
      <c r="C1450" t="s">
        <v>87</v>
      </c>
      <c r="D1450" t="s">
        <v>68</v>
      </c>
      <c r="E1450">
        <v>1</v>
      </c>
      <c r="F1450" s="8">
        <f>VLOOKUP(C1450,Products!$A$2:$E$20,5,TRUE)</f>
        <v>19.95</v>
      </c>
      <c r="G1450" s="8">
        <f t="shared" si="44"/>
        <v>19.95</v>
      </c>
      <c r="H1450" s="8">
        <f>VLOOKUP(C1450,Products!$A$2:$F$20,6,TRUE)</f>
        <v>7.4499999999999993</v>
      </c>
      <c r="I1450" s="8">
        <f t="shared" si="45"/>
        <v>7.4499999999999993</v>
      </c>
      <c r="J1450" s="42">
        <f>VLOOKUP(B1450,Invoices!A:I,9,TRUE)</f>
        <v>2020</v>
      </c>
    </row>
    <row r="1451" spans="1:10" x14ac:dyDescent="0.15">
      <c r="A1451" t="s">
        <v>4811</v>
      </c>
      <c r="B1451" t="s">
        <v>391</v>
      </c>
      <c r="C1451" t="s">
        <v>97</v>
      </c>
      <c r="D1451" t="s">
        <v>74</v>
      </c>
      <c r="E1451">
        <v>2</v>
      </c>
      <c r="F1451" s="8">
        <f>VLOOKUP(C1451,Products!$A$2:$E$20,5,TRUE)</f>
        <v>1.5</v>
      </c>
      <c r="G1451" s="8">
        <f t="shared" si="44"/>
        <v>3</v>
      </c>
      <c r="H1451" s="8">
        <f>VLOOKUP(C1451,Products!$A$2:$F$20,6,TRUE)</f>
        <v>0.5</v>
      </c>
      <c r="I1451" s="8">
        <f t="shared" si="45"/>
        <v>1</v>
      </c>
      <c r="J1451" s="42">
        <f>VLOOKUP(B1451,Invoices!A:I,9,TRUE)</f>
        <v>2020</v>
      </c>
    </row>
    <row r="1452" spans="1:10" x14ac:dyDescent="0.15">
      <c r="A1452" t="s">
        <v>4812</v>
      </c>
      <c r="B1452" t="s">
        <v>391</v>
      </c>
      <c r="C1452" t="s">
        <v>99</v>
      </c>
      <c r="D1452" t="s">
        <v>84</v>
      </c>
      <c r="E1452">
        <v>2</v>
      </c>
      <c r="F1452" s="8">
        <f>VLOOKUP(C1452,Products!$A$2:$E$20,5,TRUE)</f>
        <v>3.5</v>
      </c>
      <c r="G1452" s="8">
        <f t="shared" si="44"/>
        <v>7</v>
      </c>
      <c r="H1452" s="8">
        <f>VLOOKUP(C1452,Products!$A$2:$F$20,6,TRUE)</f>
        <v>0.54999999999999982</v>
      </c>
      <c r="I1452" s="8">
        <f t="shared" si="45"/>
        <v>1.0999999999999996</v>
      </c>
      <c r="J1452" s="42">
        <f>VLOOKUP(B1452,Invoices!A:I,9,TRUE)</f>
        <v>2020</v>
      </c>
    </row>
    <row r="1453" spans="1:10" x14ac:dyDescent="0.15">
      <c r="A1453" t="s">
        <v>4813</v>
      </c>
      <c r="B1453" t="s">
        <v>391</v>
      </c>
      <c r="C1453" t="s">
        <v>102</v>
      </c>
      <c r="D1453" t="s">
        <v>83</v>
      </c>
      <c r="E1453">
        <v>1</v>
      </c>
      <c r="F1453" s="8">
        <f>VLOOKUP(C1453,Products!$A$2:$E$20,5,TRUE)</f>
        <v>29.95</v>
      </c>
      <c r="G1453" s="8">
        <f t="shared" si="44"/>
        <v>29.95</v>
      </c>
      <c r="H1453" s="8">
        <f>VLOOKUP(C1453,Products!$A$2:$F$20,6,TRUE)</f>
        <v>15</v>
      </c>
      <c r="I1453" s="8">
        <f t="shared" si="45"/>
        <v>15</v>
      </c>
      <c r="J1453" s="42">
        <f>VLOOKUP(B1453,Invoices!A:I,9,TRUE)</f>
        <v>2020</v>
      </c>
    </row>
    <row r="1454" spans="1:10" x14ac:dyDescent="0.15">
      <c r="A1454" t="s">
        <v>4814</v>
      </c>
      <c r="B1454" t="s">
        <v>391</v>
      </c>
      <c r="C1454" t="s">
        <v>92</v>
      </c>
      <c r="D1454" t="s">
        <v>82</v>
      </c>
      <c r="E1454">
        <v>2</v>
      </c>
      <c r="F1454" s="8">
        <f>VLOOKUP(C1454,Products!$A$2:$E$20,5,TRUE)</f>
        <v>19.95</v>
      </c>
      <c r="G1454" s="8">
        <f t="shared" si="44"/>
        <v>39.9</v>
      </c>
      <c r="H1454" s="8">
        <f>VLOOKUP(C1454,Products!$A$2:$F$20,6,TRUE)</f>
        <v>7.4499999999999993</v>
      </c>
      <c r="I1454" s="8">
        <f t="shared" si="45"/>
        <v>14.899999999999999</v>
      </c>
      <c r="J1454" s="42">
        <f>VLOOKUP(B1454,Invoices!A:I,9,TRUE)</f>
        <v>2020</v>
      </c>
    </row>
    <row r="1455" spans="1:10" x14ac:dyDescent="0.15">
      <c r="A1455" t="s">
        <v>4815</v>
      </c>
      <c r="B1455" t="s">
        <v>391</v>
      </c>
      <c r="C1455" t="s">
        <v>98</v>
      </c>
      <c r="D1455" t="s">
        <v>79</v>
      </c>
      <c r="E1455">
        <v>1</v>
      </c>
      <c r="F1455" s="8">
        <f>VLOOKUP(C1455,Products!$A$2:$E$20,5,TRUE)</f>
        <v>14.95</v>
      </c>
      <c r="G1455" s="8">
        <f t="shared" si="44"/>
        <v>14.95</v>
      </c>
      <c r="H1455" s="8">
        <f>VLOOKUP(C1455,Products!$A$2:$F$20,6,TRUE)</f>
        <v>3.0499999999999989</v>
      </c>
      <c r="I1455" s="8">
        <f t="shared" si="45"/>
        <v>3.0499999999999989</v>
      </c>
      <c r="J1455" s="42">
        <f>VLOOKUP(B1455,Invoices!A:I,9,TRUE)</f>
        <v>2020</v>
      </c>
    </row>
    <row r="1456" spans="1:10" x14ac:dyDescent="0.15">
      <c r="A1456" t="s">
        <v>4816</v>
      </c>
      <c r="B1456" t="s">
        <v>391</v>
      </c>
      <c r="C1456" t="s">
        <v>90</v>
      </c>
      <c r="D1456" t="s">
        <v>72</v>
      </c>
      <c r="E1456">
        <v>1</v>
      </c>
      <c r="F1456" s="8">
        <f>VLOOKUP(C1456,Products!$A$2:$E$20,5,TRUE)</f>
        <v>8.9499999999999993</v>
      </c>
      <c r="G1456" s="8">
        <f t="shared" si="44"/>
        <v>8.9499999999999993</v>
      </c>
      <c r="H1456" s="8">
        <f>VLOOKUP(C1456,Products!$A$2:$F$20,6,TRUE)</f>
        <v>5.6999999999999993</v>
      </c>
      <c r="I1456" s="8">
        <f t="shared" si="45"/>
        <v>5.6999999999999993</v>
      </c>
      <c r="J1456" s="42">
        <f>VLOOKUP(B1456,Invoices!A:I,9,TRUE)</f>
        <v>2020</v>
      </c>
    </row>
    <row r="1457" spans="1:10" x14ac:dyDescent="0.15">
      <c r="A1457" t="s">
        <v>4817</v>
      </c>
      <c r="B1457" t="s">
        <v>391</v>
      </c>
      <c r="C1457" t="s">
        <v>95</v>
      </c>
      <c r="D1457" t="s">
        <v>73</v>
      </c>
      <c r="E1457">
        <v>1</v>
      </c>
      <c r="F1457" s="8">
        <f>VLOOKUP(C1457,Products!$A$2:$E$20,5,TRUE)</f>
        <v>12.95</v>
      </c>
      <c r="G1457" s="8">
        <f t="shared" si="44"/>
        <v>12.95</v>
      </c>
      <c r="H1457" s="8">
        <f>VLOOKUP(C1457,Products!$A$2:$F$20,6,TRUE)</f>
        <v>4.1999999999999993</v>
      </c>
      <c r="I1457" s="8">
        <f t="shared" si="45"/>
        <v>4.1999999999999993</v>
      </c>
      <c r="J1457" s="42">
        <f>VLOOKUP(B1457,Invoices!A:I,9,TRUE)</f>
        <v>2020</v>
      </c>
    </row>
    <row r="1458" spans="1:10" x14ac:dyDescent="0.15">
      <c r="A1458" t="s">
        <v>4818</v>
      </c>
      <c r="B1458" t="s">
        <v>391</v>
      </c>
      <c r="C1458" t="s">
        <v>103</v>
      </c>
      <c r="D1458" t="s">
        <v>77</v>
      </c>
      <c r="E1458">
        <v>12</v>
      </c>
      <c r="F1458" s="8">
        <f>VLOOKUP(C1458,Products!$A$2:$E$20,5,TRUE)</f>
        <v>8.9499999999999993</v>
      </c>
      <c r="G1458" s="8">
        <f t="shared" si="44"/>
        <v>107.39999999999999</v>
      </c>
      <c r="H1458" s="8">
        <f>VLOOKUP(C1458,Products!$A$2:$F$20,6,TRUE)</f>
        <v>3.1999999999999993</v>
      </c>
      <c r="I1458" s="8">
        <f t="shared" si="45"/>
        <v>38.399999999999991</v>
      </c>
      <c r="J1458" s="42">
        <f>VLOOKUP(B1458,Invoices!A:I,9,TRUE)</f>
        <v>2020</v>
      </c>
    </row>
    <row r="1459" spans="1:10" x14ac:dyDescent="0.15">
      <c r="A1459" t="s">
        <v>4819</v>
      </c>
      <c r="B1459" t="s">
        <v>391</v>
      </c>
      <c r="C1459" t="s">
        <v>93</v>
      </c>
      <c r="D1459" t="s">
        <v>76</v>
      </c>
      <c r="E1459">
        <v>4</v>
      </c>
      <c r="F1459" s="8">
        <f>VLOOKUP(C1459,Products!$A$2:$E$20,5,TRUE)</f>
        <v>9.9499999999999993</v>
      </c>
      <c r="G1459" s="8">
        <f t="shared" si="44"/>
        <v>39.799999999999997</v>
      </c>
      <c r="H1459" s="8">
        <f>VLOOKUP(C1459,Products!$A$2:$F$20,6,TRUE)</f>
        <v>1.9499999999999993</v>
      </c>
      <c r="I1459" s="8">
        <f t="shared" si="45"/>
        <v>7.7999999999999972</v>
      </c>
      <c r="J1459" s="42">
        <f>VLOOKUP(B1459,Invoices!A:I,9,TRUE)</f>
        <v>2020</v>
      </c>
    </row>
    <row r="1460" spans="1:10" x14ac:dyDescent="0.15">
      <c r="A1460" t="s">
        <v>4820</v>
      </c>
      <c r="B1460" t="s">
        <v>391</v>
      </c>
      <c r="C1460" t="s">
        <v>96</v>
      </c>
      <c r="D1460" t="s">
        <v>75</v>
      </c>
      <c r="E1460">
        <v>10</v>
      </c>
      <c r="F1460" s="8">
        <f>VLOOKUP(C1460,Products!$A$2:$E$20,5,TRUE)</f>
        <v>79.95</v>
      </c>
      <c r="G1460" s="8">
        <f t="shared" si="44"/>
        <v>799.5</v>
      </c>
      <c r="H1460" s="8">
        <f>VLOOKUP(C1460,Products!$A$2:$F$20,6,TRUE)</f>
        <v>27.950000000000003</v>
      </c>
      <c r="I1460" s="8">
        <f t="shared" si="45"/>
        <v>279.5</v>
      </c>
      <c r="J1460" s="42">
        <f>VLOOKUP(B1460,Invoices!A:I,9,TRUE)</f>
        <v>2020</v>
      </c>
    </row>
    <row r="1461" spans="1:10" x14ac:dyDescent="0.15">
      <c r="A1461" t="s">
        <v>4821</v>
      </c>
      <c r="B1461" t="s">
        <v>391</v>
      </c>
      <c r="C1461" t="s">
        <v>104</v>
      </c>
      <c r="D1461" t="s">
        <v>71</v>
      </c>
      <c r="E1461">
        <v>15</v>
      </c>
      <c r="F1461" s="8">
        <f>VLOOKUP(C1461,Products!$A$2:$E$20,5,TRUE)</f>
        <v>2.95</v>
      </c>
      <c r="G1461" s="8">
        <f t="shared" si="44"/>
        <v>44.25</v>
      </c>
      <c r="H1461" s="8">
        <f>VLOOKUP(C1461,Products!$A$2:$F$20,6,TRUE)</f>
        <v>1.1500000000000001</v>
      </c>
      <c r="I1461" s="8">
        <f t="shared" si="45"/>
        <v>17.250000000000004</v>
      </c>
      <c r="J1461" s="42">
        <f>VLOOKUP(B1461,Invoices!A:I,9,TRUE)</f>
        <v>2020</v>
      </c>
    </row>
    <row r="1462" spans="1:10" x14ac:dyDescent="0.15">
      <c r="A1462" t="s">
        <v>4822</v>
      </c>
      <c r="B1462" t="s">
        <v>391</v>
      </c>
      <c r="C1462" t="s">
        <v>89</v>
      </c>
      <c r="D1462" t="s">
        <v>80</v>
      </c>
      <c r="E1462">
        <v>1</v>
      </c>
      <c r="F1462" s="8">
        <f>VLOOKUP(C1462,Products!$A$2:$E$20,5,TRUE)</f>
        <v>15.95</v>
      </c>
      <c r="G1462" s="8">
        <f t="shared" si="44"/>
        <v>15.95</v>
      </c>
      <c r="H1462" s="8">
        <f>VLOOKUP(C1462,Products!$A$2:$F$20,6,TRUE)</f>
        <v>6</v>
      </c>
      <c r="I1462" s="8">
        <f t="shared" si="45"/>
        <v>6</v>
      </c>
      <c r="J1462" s="42">
        <f>VLOOKUP(B1462,Invoices!A:I,9,TRUE)</f>
        <v>2020</v>
      </c>
    </row>
    <row r="1463" spans="1:10" x14ac:dyDescent="0.15">
      <c r="A1463" t="s">
        <v>4823</v>
      </c>
      <c r="B1463" t="s">
        <v>391</v>
      </c>
      <c r="C1463" t="s">
        <v>88</v>
      </c>
      <c r="D1463" t="s">
        <v>85</v>
      </c>
      <c r="E1463">
        <v>20</v>
      </c>
      <c r="F1463" s="8">
        <f>VLOOKUP(C1463,Products!$A$2:$E$20,5,TRUE)</f>
        <v>8.9499999999999993</v>
      </c>
      <c r="G1463" s="8">
        <f t="shared" si="44"/>
        <v>179</v>
      </c>
      <c r="H1463" s="8">
        <f>VLOOKUP(C1463,Products!$A$2:$F$20,6,TRUE)</f>
        <v>5.6999999999999993</v>
      </c>
      <c r="I1463" s="8">
        <f t="shared" si="45"/>
        <v>113.99999999999999</v>
      </c>
      <c r="J1463" s="42">
        <f>VLOOKUP(B1463,Invoices!A:I,9,TRUE)</f>
        <v>2020</v>
      </c>
    </row>
    <row r="1464" spans="1:10" x14ac:dyDescent="0.15">
      <c r="A1464" t="s">
        <v>4824</v>
      </c>
      <c r="B1464" t="s">
        <v>392</v>
      </c>
      <c r="C1464" t="s">
        <v>94</v>
      </c>
      <c r="D1464" t="s">
        <v>86</v>
      </c>
      <c r="E1464">
        <v>2</v>
      </c>
      <c r="F1464" s="8">
        <f>VLOOKUP(C1464,Products!$A$2:$E$20,5,TRUE)</f>
        <v>3.5</v>
      </c>
      <c r="G1464" s="8">
        <f t="shared" si="44"/>
        <v>7</v>
      </c>
      <c r="H1464" s="8">
        <f>VLOOKUP(C1464,Products!$A$2:$F$20,6,TRUE)</f>
        <v>0.54999999999999982</v>
      </c>
      <c r="I1464" s="8">
        <f t="shared" si="45"/>
        <v>1.0999999999999996</v>
      </c>
      <c r="J1464" s="42">
        <f>VLOOKUP(B1464,Invoices!A:I,9,TRUE)</f>
        <v>2020</v>
      </c>
    </row>
    <row r="1465" spans="1:10" x14ac:dyDescent="0.15">
      <c r="A1465" t="s">
        <v>4825</v>
      </c>
      <c r="B1465" t="s">
        <v>392</v>
      </c>
      <c r="C1465" t="s">
        <v>87</v>
      </c>
      <c r="D1465" t="s">
        <v>68</v>
      </c>
      <c r="E1465">
        <v>4</v>
      </c>
      <c r="F1465" s="8">
        <f>VLOOKUP(C1465,Products!$A$2:$E$20,5,TRUE)</f>
        <v>19.95</v>
      </c>
      <c r="G1465" s="8">
        <f t="shared" si="44"/>
        <v>79.8</v>
      </c>
      <c r="H1465" s="8">
        <f>VLOOKUP(C1465,Products!$A$2:$F$20,6,TRUE)</f>
        <v>7.4499999999999993</v>
      </c>
      <c r="I1465" s="8">
        <f t="shared" si="45"/>
        <v>29.799999999999997</v>
      </c>
      <c r="J1465" s="42">
        <f>VLOOKUP(B1465,Invoices!A:I,9,TRUE)</f>
        <v>2020</v>
      </c>
    </row>
    <row r="1466" spans="1:10" x14ac:dyDescent="0.15">
      <c r="A1466" t="s">
        <v>4826</v>
      </c>
      <c r="B1466" t="s">
        <v>392</v>
      </c>
      <c r="C1466" t="s">
        <v>99</v>
      </c>
      <c r="D1466" t="s">
        <v>84</v>
      </c>
      <c r="E1466">
        <v>6</v>
      </c>
      <c r="F1466" s="8">
        <f>VLOOKUP(C1466,Products!$A$2:$E$20,5,TRUE)</f>
        <v>3.5</v>
      </c>
      <c r="G1466" s="8">
        <f t="shared" si="44"/>
        <v>21</v>
      </c>
      <c r="H1466" s="8">
        <f>VLOOKUP(C1466,Products!$A$2:$F$20,6,TRUE)</f>
        <v>0.54999999999999982</v>
      </c>
      <c r="I1466" s="8">
        <f t="shared" si="45"/>
        <v>3.2999999999999989</v>
      </c>
      <c r="J1466" s="42">
        <f>VLOOKUP(B1466,Invoices!A:I,9,TRUE)</f>
        <v>2020</v>
      </c>
    </row>
    <row r="1467" spans="1:10" x14ac:dyDescent="0.15">
      <c r="A1467" t="s">
        <v>4827</v>
      </c>
      <c r="B1467" t="s">
        <v>392</v>
      </c>
      <c r="C1467" t="s">
        <v>88</v>
      </c>
      <c r="D1467" t="s">
        <v>85</v>
      </c>
      <c r="E1467">
        <v>2</v>
      </c>
      <c r="F1467" s="8">
        <f>VLOOKUP(C1467,Products!$A$2:$E$20,5,TRUE)</f>
        <v>8.9499999999999993</v>
      </c>
      <c r="G1467" s="8">
        <f t="shared" si="44"/>
        <v>17.899999999999999</v>
      </c>
      <c r="H1467" s="8">
        <f>VLOOKUP(C1467,Products!$A$2:$F$20,6,TRUE)</f>
        <v>5.6999999999999993</v>
      </c>
      <c r="I1467" s="8">
        <f t="shared" si="45"/>
        <v>11.399999999999999</v>
      </c>
      <c r="J1467" s="42">
        <f>VLOOKUP(B1467,Invoices!A:I,9,TRUE)</f>
        <v>2020</v>
      </c>
    </row>
    <row r="1468" spans="1:10" x14ac:dyDescent="0.15">
      <c r="A1468" t="s">
        <v>4828</v>
      </c>
      <c r="B1468" t="s">
        <v>393</v>
      </c>
      <c r="C1468" t="s">
        <v>104</v>
      </c>
      <c r="D1468" t="s">
        <v>71</v>
      </c>
      <c r="E1468">
        <v>1</v>
      </c>
      <c r="F1468" s="8">
        <f>VLOOKUP(C1468,Products!$A$2:$E$20,5,TRUE)</f>
        <v>2.95</v>
      </c>
      <c r="G1468" s="8">
        <f t="shared" si="44"/>
        <v>2.95</v>
      </c>
      <c r="H1468" s="8">
        <f>VLOOKUP(C1468,Products!$A$2:$F$20,6,TRUE)</f>
        <v>1.1500000000000001</v>
      </c>
      <c r="I1468" s="8">
        <f t="shared" si="45"/>
        <v>1.1500000000000001</v>
      </c>
      <c r="J1468" s="42">
        <f>VLOOKUP(B1468,Invoices!A:I,9,TRUE)</f>
        <v>2020</v>
      </c>
    </row>
    <row r="1469" spans="1:10" x14ac:dyDescent="0.15">
      <c r="A1469" t="s">
        <v>4829</v>
      </c>
      <c r="B1469" t="s">
        <v>393</v>
      </c>
      <c r="C1469" t="s">
        <v>89</v>
      </c>
      <c r="D1469" t="s">
        <v>80</v>
      </c>
      <c r="E1469">
        <v>1</v>
      </c>
      <c r="F1469" s="8">
        <f>VLOOKUP(C1469,Products!$A$2:$E$20,5,TRUE)</f>
        <v>15.95</v>
      </c>
      <c r="G1469" s="8">
        <f t="shared" si="44"/>
        <v>15.95</v>
      </c>
      <c r="H1469" s="8">
        <f>VLOOKUP(C1469,Products!$A$2:$F$20,6,TRUE)</f>
        <v>6</v>
      </c>
      <c r="I1469" s="8">
        <f t="shared" si="45"/>
        <v>6</v>
      </c>
      <c r="J1469" s="42">
        <f>VLOOKUP(B1469,Invoices!A:I,9,TRUE)</f>
        <v>2020</v>
      </c>
    </row>
    <row r="1470" spans="1:10" x14ac:dyDescent="0.15">
      <c r="A1470" t="s">
        <v>4830</v>
      </c>
      <c r="B1470" t="s">
        <v>393</v>
      </c>
      <c r="C1470" t="s">
        <v>103</v>
      </c>
      <c r="D1470" t="s">
        <v>77</v>
      </c>
      <c r="E1470">
        <v>9</v>
      </c>
      <c r="F1470" s="8">
        <f>VLOOKUP(C1470,Products!$A$2:$E$20,5,TRUE)</f>
        <v>8.9499999999999993</v>
      </c>
      <c r="G1470" s="8">
        <f t="shared" si="44"/>
        <v>80.55</v>
      </c>
      <c r="H1470" s="8">
        <f>VLOOKUP(C1470,Products!$A$2:$F$20,6,TRUE)</f>
        <v>3.1999999999999993</v>
      </c>
      <c r="I1470" s="8">
        <f t="shared" si="45"/>
        <v>28.799999999999994</v>
      </c>
      <c r="J1470" s="42">
        <f>VLOOKUP(B1470,Invoices!A:I,9,TRUE)</f>
        <v>2020</v>
      </c>
    </row>
    <row r="1471" spans="1:10" x14ac:dyDescent="0.15">
      <c r="A1471" t="s">
        <v>4831</v>
      </c>
      <c r="B1471" t="s">
        <v>394</v>
      </c>
      <c r="C1471" t="s">
        <v>99</v>
      </c>
      <c r="D1471" t="s">
        <v>84</v>
      </c>
      <c r="E1471">
        <v>1</v>
      </c>
      <c r="F1471" s="8">
        <f>VLOOKUP(C1471,Products!$A$2:$E$20,5,TRUE)</f>
        <v>3.5</v>
      </c>
      <c r="G1471" s="8">
        <f t="shared" si="44"/>
        <v>3.5</v>
      </c>
      <c r="H1471" s="8">
        <f>VLOOKUP(C1471,Products!$A$2:$F$20,6,TRUE)</f>
        <v>0.54999999999999982</v>
      </c>
      <c r="I1471" s="8">
        <f t="shared" si="45"/>
        <v>0.54999999999999982</v>
      </c>
      <c r="J1471" s="42">
        <f>VLOOKUP(B1471,Invoices!A:I,9,TRUE)</f>
        <v>2020</v>
      </c>
    </row>
    <row r="1472" spans="1:10" x14ac:dyDescent="0.15">
      <c r="A1472" t="s">
        <v>4832</v>
      </c>
      <c r="B1472" t="s">
        <v>395</v>
      </c>
      <c r="C1472" t="s">
        <v>95</v>
      </c>
      <c r="D1472" t="s">
        <v>73</v>
      </c>
      <c r="E1472">
        <v>4</v>
      </c>
      <c r="F1472" s="8">
        <f>VLOOKUP(C1472,Products!$A$2:$E$20,5,TRUE)</f>
        <v>12.95</v>
      </c>
      <c r="G1472" s="8">
        <f t="shared" si="44"/>
        <v>51.8</v>
      </c>
      <c r="H1472" s="8">
        <f>VLOOKUP(C1472,Products!$A$2:$F$20,6,TRUE)</f>
        <v>4.1999999999999993</v>
      </c>
      <c r="I1472" s="8">
        <f t="shared" si="45"/>
        <v>16.799999999999997</v>
      </c>
      <c r="J1472" s="42">
        <f>VLOOKUP(B1472,Invoices!A:I,9,TRUE)</f>
        <v>2020</v>
      </c>
    </row>
    <row r="1473" spans="1:10" x14ac:dyDescent="0.15">
      <c r="A1473" t="s">
        <v>4833</v>
      </c>
      <c r="B1473" t="s">
        <v>395</v>
      </c>
      <c r="C1473" t="s">
        <v>92</v>
      </c>
      <c r="D1473" t="s">
        <v>82</v>
      </c>
      <c r="E1473">
        <v>1</v>
      </c>
      <c r="F1473" s="8">
        <f>VLOOKUP(C1473,Products!$A$2:$E$20,5,TRUE)</f>
        <v>19.95</v>
      </c>
      <c r="G1473" s="8">
        <f t="shared" si="44"/>
        <v>19.95</v>
      </c>
      <c r="H1473" s="8">
        <f>VLOOKUP(C1473,Products!$A$2:$F$20,6,TRUE)</f>
        <v>7.4499999999999993</v>
      </c>
      <c r="I1473" s="8">
        <f t="shared" si="45"/>
        <v>7.4499999999999993</v>
      </c>
      <c r="J1473" s="42">
        <f>VLOOKUP(B1473,Invoices!A:I,9,TRUE)</f>
        <v>2020</v>
      </c>
    </row>
    <row r="1474" spans="1:10" x14ac:dyDescent="0.15">
      <c r="A1474" t="s">
        <v>4834</v>
      </c>
      <c r="B1474" t="s">
        <v>395</v>
      </c>
      <c r="C1474" t="s">
        <v>99</v>
      </c>
      <c r="D1474" t="s">
        <v>84</v>
      </c>
      <c r="E1474">
        <v>4</v>
      </c>
      <c r="F1474" s="8">
        <f>VLOOKUP(C1474,Products!$A$2:$E$20,5,TRUE)</f>
        <v>3.5</v>
      </c>
      <c r="G1474" s="8">
        <f t="shared" si="44"/>
        <v>14</v>
      </c>
      <c r="H1474" s="8">
        <f>VLOOKUP(C1474,Products!$A$2:$F$20,6,TRUE)</f>
        <v>0.54999999999999982</v>
      </c>
      <c r="I1474" s="8">
        <f t="shared" si="45"/>
        <v>2.1999999999999993</v>
      </c>
      <c r="J1474" s="42">
        <f>VLOOKUP(B1474,Invoices!A:I,9,TRUE)</f>
        <v>2020</v>
      </c>
    </row>
    <row r="1475" spans="1:10" x14ac:dyDescent="0.15">
      <c r="A1475" t="s">
        <v>4835</v>
      </c>
      <c r="B1475" t="s">
        <v>395</v>
      </c>
      <c r="C1475" t="s">
        <v>88</v>
      </c>
      <c r="D1475" t="s">
        <v>85</v>
      </c>
      <c r="E1475">
        <v>7</v>
      </c>
      <c r="F1475" s="8">
        <f>VLOOKUP(C1475,Products!$A$2:$E$20,5,TRUE)</f>
        <v>8.9499999999999993</v>
      </c>
      <c r="G1475" s="8">
        <f t="shared" ref="G1475:G1538" si="46">F1475*E1475</f>
        <v>62.649999999999991</v>
      </c>
      <c r="H1475" s="8">
        <f>VLOOKUP(C1475,Products!$A$2:$F$20,6,TRUE)</f>
        <v>5.6999999999999993</v>
      </c>
      <c r="I1475" s="8">
        <f t="shared" ref="I1475:I1538" si="47">H1475*E1475</f>
        <v>39.899999999999991</v>
      </c>
      <c r="J1475" s="42">
        <f>VLOOKUP(B1475,Invoices!A:I,9,TRUE)</f>
        <v>2020</v>
      </c>
    </row>
    <row r="1476" spans="1:10" x14ac:dyDescent="0.15">
      <c r="A1476" t="s">
        <v>4836</v>
      </c>
      <c r="B1476" t="s">
        <v>395</v>
      </c>
      <c r="C1476" t="s">
        <v>103</v>
      </c>
      <c r="D1476" t="s">
        <v>77</v>
      </c>
      <c r="E1476">
        <v>1</v>
      </c>
      <c r="F1476" s="8">
        <f>VLOOKUP(C1476,Products!$A$2:$E$20,5,TRUE)</f>
        <v>8.9499999999999993</v>
      </c>
      <c r="G1476" s="8">
        <f t="shared" si="46"/>
        <v>8.9499999999999993</v>
      </c>
      <c r="H1476" s="8">
        <f>VLOOKUP(C1476,Products!$A$2:$F$20,6,TRUE)</f>
        <v>3.1999999999999993</v>
      </c>
      <c r="I1476" s="8">
        <f t="shared" si="47"/>
        <v>3.1999999999999993</v>
      </c>
      <c r="J1476" s="42">
        <f>VLOOKUP(B1476,Invoices!A:I,9,TRUE)</f>
        <v>2020</v>
      </c>
    </row>
    <row r="1477" spans="1:10" x14ac:dyDescent="0.15">
      <c r="A1477" t="s">
        <v>4837</v>
      </c>
      <c r="B1477" t="s">
        <v>395</v>
      </c>
      <c r="C1477" t="s">
        <v>101</v>
      </c>
      <c r="D1477" t="s">
        <v>69</v>
      </c>
      <c r="E1477">
        <v>10</v>
      </c>
      <c r="F1477" s="8">
        <f>VLOOKUP(C1477,Products!$A$2:$E$20,5,TRUE)</f>
        <v>129.94999999999999</v>
      </c>
      <c r="G1477" s="8">
        <f t="shared" si="46"/>
        <v>1299.5</v>
      </c>
      <c r="H1477" s="8">
        <f>VLOOKUP(C1477,Products!$A$2:$F$20,6,TRUE)</f>
        <v>40.449999999999989</v>
      </c>
      <c r="I1477" s="8">
        <f t="shared" si="47"/>
        <v>404.49999999999989</v>
      </c>
      <c r="J1477" s="42">
        <f>VLOOKUP(B1477,Invoices!A:I,9,TRUE)</f>
        <v>2020</v>
      </c>
    </row>
    <row r="1478" spans="1:10" x14ac:dyDescent="0.15">
      <c r="A1478" t="s">
        <v>4838</v>
      </c>
      <c r="B1478" t="s">
        <v>395</v>
      </c>
      <c r="C1478" t="s">
        <v>104</v>
      </c>
      <c r="D1478" t="s">
        <v>71</v>
      </c>
      <c r="E1478">
        <v>4</v>
      </c>
      <c r="F1478" s="8">
        <f>VLOOKUP(C1478,Products!$A$2:$E$20,5,TRUE)</f>
        <v>2.95</v>
      </c>
      <c r="G1478" s="8">
        <f t="shared" si="46"/>
        <v>11.8</v>
      </c>
      <c r="H1478" s="8">
        <f>VLOOKUP(C1478,Products!$A$2:$F$20,6,TRUE)</f>
        <v>1.1500000000000001</v>
      </c>
      <c r="I1478" s="8">
        <f t="shared" si="47"/>
        <v>4.6000000000000005</v>
      </c>
      <c r="J1478" s="42">
        <f>VLOOKUP(B1478,Invoices!A:I,9,TRUE)</f>
        <v>2020</v>
      </c>
    </row>
    <row r="1479" spans="1:10" x14ac:dyDescent="0.15">
      <c r="A1479" t="s">
        <v>4839</v>
      </c>
      <c r="B1479" t="s">
        <v>395</v>
      </c>
      <c r="C1479" t="s">
        <v>91</v>
      </c>
      <c r="D1479" t="s">
        <v>70</v>
      </c>
      <c r="E1479">
        <v>9</v>
      </c>
      <c r="F1479" s="8">
        <f>VLOOKUP(C1479,Products!$A$2:$E$20,5,TRUE)</f>
        <v>49.95</v>
      </c>
      <c r="G1479" s="8">
        <f t="shared" si="46"/>
        <v>449.55</v>
      </c>
      <c r="H1479" s="8">
        <f>VLOOKUP(C1479,Products!$A$2:$F$20,6,TRUE)</f>
        <v>21.200000000000003</v>
      </c>
      <c r="I1479" s="8">
        <f t="shared" si="47"/>
        <v>190.8</v>
      </c>
      <c r="J1479" s="42">
        <f>VLOOKUP(B1479,Invoices!A:I,9,TRUE)</f>
        <v>2020</v>
      </c>
    </row>
    <row r="1480" spans="1:10" x14ac:dyDescent="0.15">
      <c r="A1480" t="s">
        <v>4840</v>
      </c>
      <c r="B1480" t="s">
        <v>395</v>
      </c>
      <c r="C1480" t="s">
        <v>96</v>
      </c>
      <c r="D1480" t="s">
        <v>75</v>
      </c>
      <c r="E1480">
        <v>1</v>
      </c>
      <c r="F1480" s="8">
        <f>VLOOKUP(C1480,Products!$A$2:$E$20,5,TRUE)</f>
        <v>79.95</v>
      </c>
      <c r="G1480" s="8">
        <f t="shared" si="46"/>
        <v>79.95</v>
      </c>
      <c r="H1480" s="8">
        <f>VLOOKUP(C1480,Products!$A$2:$F$20,6,TRUE)</f>
        <v>27.950000000000003</v>
      </c>
      <c r="I1480" s="8">
        <f t="shared" si="47"/>
        <v>27.950000000000003</v>
      </c>
      <c r="J1480" s="42">
        <f>VLOOKUP(B1480,Invoices!A:I,9,TRUE)</f>
        <v>2020</v>
      </c>
    </row>
    <row r="1481" spans="1:10" x14ac:dyDescent="0.15">
      <c r="A1481" t="s">
        <v>4841</v>
      </c>
      <c r="B1481" t="s">
        <v>396</v>
      </c>
      <c r="C1481" t="s">
        <v>90</v>
      </c>
      <c r="D1481" t="s">
        <v>72</v>
      </c>
      <c r="E1481">
        <v>1</v>
      </c>
      <c r="F1481" s="8">
        <f>VLOOKUP(C1481,Products!$A$2:$E$20,5,TRUE)</f>
        <v>8.9499999999999993</v>
      </c>
      <c r="G1481" s="8">
        <f t="shared" si="46"/>
        <v>8.9499999999999993</v>
      </c>
      <c r="H1481" s="8">
        <f>VLOOKUP(C1481,Products!$A$2:$F$20,6,TRUE)</f>
        <v>5.6999999999999993</v>
      </c>
      <c r="I1481" s="8">
        <f t="shared" si="47"/>
        <v>5.6999999999999993</v>
      </c>
      <c r="J1481" s="42">
        <f>VLOOKUP(B1481,Invoices!A:I,9,TRUE)</f>
        <v>2020</v>
      </c>
    </row>
    <row r="1482" spans="1:10" x14ac:dyDescent="0.15">
      <c r="A1482" t="s">
        <v>4842</v>
      </c>
      <c r="B1482" t="s">
        <v>397</v>
      </c>
      <c r="C1482" t="s">
        <v>90</v>
      </c>
      <c r="D1482" t="s">
        <v>72</v>
      </c>
      <c r="E1482">
        <v>4</v>
      </c>
      <c r="F1482" s="8">
        <f>VLOOKUP(C1482,Products!$A$2:$E$20,5,TRUE)</f>
        <v>8.9499999999999993</v>
      </c>
      <c r="G1482" s="8">
        <f t="shared" si="46"/>
        <v>35.799999999999997</v>
      </c>
      <c r="H1482" s="8">
        <f>VLOOKUP(C1482,Products!$A$2:$F$20,6,TRUE)</f>
        <v>5.6999999999999993</v>
      </c>
      <c r="I1482" s="8">
        <f t="shared" si="47"/>
        <v>22.799999999999997</v>
      </c>
      <c r="J1482" s="42">
        <f>VLOOKUP(B1482,Invoices!A:I,9,TRUE)</f>
        <v>2020</v>
      </c>
    </row>
    <row r="1483" spans="1:10" x14ac:dyDescent="0.15">
      <c r="A1483" t="s">
        <v>4843</v>
      </c>
      <c r="B1483" t="s">
        <v>397</v>
      </c>
      <c r="C1483" t="s">
        <v>88</v>
      </c>
      <c r="D1483" t="s">
        <v>85</v>
      </c>
      <c r="E1483">
        <v>15</v>
      </c>
      <c r="F1483" s="8">
        <f>VLOOKUP(C1483,Products!$A$2:$E$20,5,TRUE)</f>
        <v>8.9499999999999993</v>
      </c>
      <c r="G1483" s="8">
        <f t="shared" si="46"/>
        <v>134.25</v>
      </c>
      <c r="H1483" s="8">
        <f>VLOOKUP(C1483,Products!$A$2:$F$20,6,TRUE)</f>
        <v>5.6999999999999993</v>
      </c>
      <c r="I1483" s="8">
        <f t="shared" si="47"/>
        <v>85.499999999999986</v>
      </c>
      <c r="J1483" s="42">
        <f>VLOOKUP(B1483,Invoices!A:I,9,TRUE)</f>
        <v>2020</v>
      </c>
    </row>
    <row r="1484" spans="1:10" x14ac:dyDescent="0.15">
      <c r="A1484" t="s">
        <v>4844</v>
      </c>
      <c r="B1484" t="s">
        <v>397</v>
      </c>
      <c r="C1484" t="s">
        <v>94</v>
      </c>
      <c r="D1484" t="s">
        <v>86</v>
      </c>
      <c r="E1484">
        <v>4</v>
      </c>
      <c r="F1484" s="8">
        <f>VLOOKUP(C1484,Products!$A$2:$E$20,5,TRUE)</f>
        <v>3.5</v>
      </c>
      <c r="G1484" s="8">
        <f t="shared" si="46"/>
        <v>14</v>
      </c>
      <c r="H1484" s="8">
        <f>VLOOKUP(C1484,Products!$A$2:$F$20,6,TRUE)</f>
        <v>0.54999999999999982</v>
      </c>
      <c r="I1484" s="8">
        <f t="shared" si="47"/>
        <v>2.1999999999999993</v>
      </c>
      <c r="J1484" s="42">
        <f>VLOOKUP(B1484,Invoices!A:I,9,TRUE)</f>
        <v>2020</v>
      </c>
    </row>
    <row r="1485" spans="1:10" x14ac:dyDescent="0.15">
      <c r="A1485" t="s">
        <v>4845</v>
      </c>
      <c r="B1485" t="s">
        <v>398</v>
      </c>
      <c r="C1485" t="s">
        <v>96</v>
      </c>
      <c r="D1485" t="s">
        <v>75</v>
      </c>
      <c r="E1485">
        <v>4</v>
      </c>
      <c r="F1485" s="8">
        <f>VLOOKUP(C1485,Products!$A$2:$E$20,5,TRUE)</f>
        <v>79.95</v>
      </c>
      <c r="G1485" s="8">
        <f t="shared" si="46"/>
        <v>319.8</v>
      </c>
      <c r="H1485" s="8">
        <f>VLOOKUP(C1485,Products!$A$2:$F$20,6,TRUE)</f>
        <v>27.950000000000003</v>
      </c>
      <c r="I1485" s="8">
        <f t="shared" si="47"/>
        <v>111.80000000000001</v>
      </c>
      <c r="J1485" s="42">
        <f>VLOOKUP(B1485,Invoices!A:I,9,TRUE)</f>
        <v>2020</v>
      </c>
    </row>
    <row r="1486" spans="1:10" x14ac:dyDescent="0.15">
      <c r="A1486" t="s">
        <v>4846</v>
      </c>
      <c r="B1486" t="s">
        <v>398</v>
      </c>
      <c r="C1486" t="s">
        <v>90</v>
      </c>
      <c r="D1486" t="s">
        <v>72</v>
      </c>
      <c r="E1486">
        <v>9</v>
      </c>
      <c r="F1486" s="8">
        <f>VLOOKUP(C1486,Products!$A$2:$E$20,5,TRUE)</f>
        <v>8.9499999999999993</v>
      </c>
      <c r="G1486" s="8">
        <f t="shared" si="46"/>
        <v>80.55</v>
      </c>
      <c r="H1486" s="8">
        <f>VLOOKUP(C1486,Products!$A$2:$F$20,6,TRUE)</f>
        <v>5.6999999999999993</v>
      </c>
      <c r="I1486" s="8">
        <f t="shared" si="47"/>
        <v>51.3</v>
      </c>
      <c r="J1486" s="42">
        <f>VLOOKUP(B1486,Invoices!A:I,9,TRUE)</f>
        <v>2020</v>
      </c>
    </row>
    <row r="1487" spans="1:10" x14ac:dyDescent="0.15">
      <c r="A1487" t="s">
        <v>4847</v>
      </c>
      <c r="B1487" t="s">
        <v>398</v>
      </c>
      <c r="C1487" t="s">
        <v>94</v>
      </c>
      <c r="D1487" t="s">
        <v>86</v>
      </c>
      <c r="E1487">
        <v>100</v>
      </c>
      <c r="F1487" s="8">
        <f>VLOOKUP(C1487,Products!$A$2:$E$20,5,TRUE)</f>
        <v>3.5</v>
      </c>
      <c r="G1487" s="8">
        <f t="shared" si="46"/>
        <v>350</v>
      </c>
      <c r="H1487" s="8">
        <f>VLOOKUP(C1487,Products!$A$2:$F$20,6,TRUE)</f>
        <v>0.54999999999999982</v>
      </c>
      <c r="I1487" s="8">
        <f t="shared" si="47"/>
        <v>54.999999999999986</v>
      </c>
      <c r="J1487" s="42">
        <f>VLOOKUP(B1487,Invoices!A:I,9,TRUE)</f>
        <v>2020</v>
      </c>
    </row>
    <row r="1488" spans="1:10" x14ac:dyDescent="0.15">
      <c r="A1488" t="s">
        <v>4848</v>
      </c>
      <c r="B1488" t="s">
        <v>398</v>
      </c>
      <c r="C1488" t="s">
        <v>103</v>
      </c>
      <c r="D1488" t="s">
        <v>77</v>
      </c>
      <c r="E1488">
        <v>1</v>
      </c>
      <c r="F1488" s="8">
        <f>VLOOKUP(C1488,Products!$A$2:$E$20,5,TRUE)</f>
        <v>8.9499999999999993</v>
      </c>
      <c r="G1488" s="8">
        <f t="shared" si="46"/>
        <v>8.9499999999999993</v>
      </c>
      <c r="H1488" s="8">
        <f>VLOOKUP(C1488,Products!$A$2:$F$20,6,TRUE)</f>
        <v>3.1999999999999993</v>
      </c>
      <c r="I1488" s="8">
        <f t="shared" si="47"/>
        <v>3.1999999999999993</v>
      </c>
      <c r="J1488" s="42">
        <f>VLOOKUP(B1488,Invoices!A:I,9,TRUE)</f>
        <v>2020</v>
      </c>
    </row>
    <row r="1489" spans="1:10" x14ac:dyDescent="0.15">
      <c r="A1489" t="s">
        <v>4849</v>
      </c>
      <c r="B1489" t="s">
        <v>398</v>
      </c>
      <c r="C1489" t="s">
        <v>105</v>
      </c>
      <c r="D1489" t="s">
        <v>81</v>
      </c>
      <c r="E1489">
        <v>2</v>
      </c>
      <c r="F1489" s="8">
        <f>VLOOKUP(C1489,Products!$A$2:$E$20,5,TRUE)</f>
        <v>8.9499999999999993</v>
      </c>
      <c r="G1489" s="8">
        <f t="shared" si="46"/>
        <v>17.899999999999999</v>
      </c>
      <c r="H1489" s="8">
        <f>VLOOKUP(C1489,Products!$A$2:$F$20,6,TRUE)</f>
        <v>3.1999999999999993</v>
      </c>
      <c r="I1489" s="8">
        <f t="shared" si="47"/>
        <v>6.3999999999999986</v>
      </c>
      <c r="J1489" s="42">
        <f>VLOOKUP(B1489,Invoices!A:I,9,TRUE)</f>
        <v>2020</v>
      </c>
    </row>
    <row r="1490" spans="1:10" x14ac:dyDescent="0.15">
      <c r="A1490" t="s">
        <v>4850</v>
      </c>
      <c r="B1490" t="s">
        <v>398</v>
      </c>
      <c r="C1490" t="s">
        <v>93</v>
      </c>
      <c r="D1490" t="s">
        <v>76</v>
      </c>
      <c r="E1490">
        <v>1</v>
      </c>
      <c r="F1490" s="8">
        <f>VLOOKUP(C1490,Products!$A$2:$E$20,5,TRUE)</f>
        <v>9.9499999999999993</v>
      </c>
      <c r="G1490" s="8">
        <f t="shared" si="46"/>
        <v>9.9499999999999993</v>
      </c>
      <c r="H1490" s="8">
        <f>VLOOKUP(C1490,Products!$A$2:$F$20,6,TRUE)</f>
        <v>1.9499999999999993</v>
      </c>
      <c r="I1490" s="8">
        <f t="shared" si="47"/>
        <v>1.9499999999999993</v>
      </c>
      <c r="J1490" s="42">
        <f>VLOOKUP(B1490,Invoices!A:I,9,TRUE)</f>
        <v>2020</v>
      </c>
    </row>
    <row r="1491" spans="1:10" x14ac:dyDescent="0.15">
      <c r="A1491" t="s">
        <v>4851</v>
      </c>
      <c r="B1491" t="s">
        <v>398</v>
      </c>
      <c r="C1491" t="s">
        <v>88</v>
      </c>
      <c r="D1491" t="s">
        <v>85</v>
      </c>
      <c r="E1491">
        <v>25</v>
      </c>
      <c r="F1491" s="8">
        <f>VLOOKUP(C1491,Products!$A$2:$E$20,5,TRUE)</f>
        <v>8.9499999999999993</v>
      </c>
      <c r="G1491" s="8">
        <f t="shared" si="46"/>
        <v>223.74999999999997</v>
      </c>
      <c r="H1491" s="8">
        <f>VLOOKUP(C1491,Products!$A$2:$F$20,6,TRUE)</f>
        <v>5.6999999999999993</v>
      </c>
      <c r="I1491" s="8">
        <f t="shared" si="47"/>
        <v>142.49999999999997</v>
      </c>
      <c r="J1491" s="42">
        <f>VLOOKUP(B1491,Invoices!A:I,9,TRUE)</f>
        <v>2020</v>
      </c>
    </row>
    <row r="1492" spans="1:10" x14ac:dyDescent="0.15">
      <c r="A1492" t="s">
        <v>4852</v>
      </c>
      <c r="B1492" t="s">
        <v>398</v>
      </c>
      <c r="C1492" t="s">
        <v>89</v>
      </c>
      <c r="D1492" t="s">
        <v>80</v>
      </c>
      <c r="E1492">
        <v>8</v>
      </c>
      <c r="F1492" s="8">
        <f>VLOOKUP(C1492,Products!$A$2:$E$20,5,TRUE)</f>
        <v>15.95</v>
      </c>
      <c r="G1492" s="8">
        <f t="shared" si="46"/>
        <v>127.6</v>
      </c>
      <c r="H1492" s="8">
        <f>VLOOKUP(C1492,Products!$A$2:$F$20,6,TRUE)</f>
        <v>6</v>
      </c>
      <c r="I1492" s="8">
        <f t="shared" si="47"/>
        <v>48</v>
      </c>
      <c r="J1492" s="42">
        <f>VLOOKUP(B1492,Invoices!A:I,9,TRUE)</f>
        <v>2020</v>
      </c>
    </row>
    <row r="1493" spans="1:10" x14ac:dyDescent="0.15">
      <c r="A1493" t="s">
        <v>4853</v>
      </c>
      <c r="B1493" t="s">
        <v>398</v>
      </c>
      <c r="C1493" t="s">
        <v>102</v>
      </c>
      <c r="D1493" t="s">
        <v>83</v>
      </c>
      <c r="E1493">
        <v>6</v>
      </c>
      <c r="F1493" s="8">
        <f>VLOOKUP(C1493,Products!$A$2:$E$20,5,TRUE)</f>
        <v>29.95</v>
      </c>
      <c r="G1493" s="8">
        <f t="shared" si="46"/>
        <v>179.7</v>
      </c>
      <c r="H1493" s="8">
        <f>VLOOKUP(C1493,Products!$A$2:$F$20,6,TRUE)</f>
        <v>15</v>
      </c>
      <c r="I1493" s="8">
        <f t="shared" si="47"/>
        <v>90</v>
      </c>
      <c r="J1493" s="42">
        <f>VLOOKUP(B1493,Invoices!A:I,9,TRUE)</f>
        <v>2020</v>
      </c>
    </row>
    <row r="1494" spans="1:10" x14ac:dyDescent="0.15">
      <c r="A1494" t="s">
        <v>4854</v>
      </c>
      <c r="B1494" t="s">
        <v>398</v>
      </c>
      <c r="C1494" t="s">
        <v>104</v>
      </c>
      <c r="D1494" t="s">
        <v>71</v>
      </c>
      <c r="E1494">
        <v>4</v>
      </c>
      <c r="F1494" s="8">
        <f>VLOOKUP(C1494,Products!$A$2:$E$20,5,TRUE)</f>
        <v>2.95</v>
      </c>
      <c r="G1494" s="8">
        <f t="shared" si="46"/>
        <v>11.8</v>
      </c>
      <c r="H1494" s="8">
        <f>VLOOKUP(C1494,Products!$A$2:$F$20,6,TRUE)</f>
        <v>1.1500000000000001</v>
      </c>
      <c r="I1494" s="8">
        <f t="shared" si="47"/>
        <v>4.6000000000000005</v>
      </c>
      <c r="J1494" s="42">
        <f>VLOOKUP(B1494,Invoices!A:I,9,TRUE)</f>
        <v>2020</v>
      </c>
    </row>
    <row r="1495" spans="1:10" x14ac:dyDescent="0.15">
      <c r="A1495" t="s">
        <v>4855</v>
      </c>
      <c r="B1495" t="s">
        <v>398</v>
      </c>
      <c r="C1495" t="s">
        <v>92</v>
      </c>
      <c r="D1495" t="s">
        <v>82</v>
      </c>
      <c r="E1495">
        <v>4</v>
      </c>
      <c r="F1495" s="8">
        <f>VLOOKUP(C1495,Products!$A$2:$E$20,5,TRUE)</f>
        <v>19.95</v>
      </c>
      <c r="G1495" s="8">
        <f t="shared" si="46"/>
        <v>79.8</v>
      </c>
      <c r="H1495" s="8">
        <f>VLOOKUP(C1495,Products!$A$2:$F$20,6,TRUE)</f>
        <v>7.4499999999999993</v>
      </c>
      <c r="I1495" s="8">
        <f t="shared" si="47"/>
        <v>29.799999999999997</v>
      </c>
      <c r="J1495" s="42">
        <f>VLOOKUP(B1495,Invoices!A:I,9,TRUE)</f>
        <v>2020</v>
      </c>
    </row>
    <row r="1496" spans="1:10" x14ac:dyDescent="0.15">
      <c r="A1496" t="s">
        <v>4856</v>
      </c>
      <c r="B1496" t="s">
        <v>398</v>
      </c>
      <c r="C1496" t="s">
        <v>91</v>
      </c>
      <c r="D1496" t="s">
        <v>70</v>
      </c>
      <c r="E1496">
        <v>7</v>
      </c>
      <c r="F1496" s="8">
        <f>VLOOKUP(C1496,Products!$A$2:$E$20,5,TRUE)</f>
        <v>49.95</v>
      </c>
      <c r="G1496" s="8">
        <f t="shared" si="46"/>
        <v>349.65000000000003</v>
      </c>
      <c r="H1496" s="8">
        <f>VLOOKUP(C1496,Products!$A$2:$F$20,6,TRUE)</f>
        <v>21.200000000000003</v>
      </c>
      <c r="I1496" s="8">
        <f t="shared" si="47"/>
        <v>148.40000000000003</v>
      </c>
      <c r="J1496" s="42">
        <f>VLOOKUP(B1496,Invoices!A:I,9,TRUE)</f>
        <v>2020</v>
      </c>
    </row>
    <row r="1497" spans="1:10" x14ac:dyDescent="0.15">
      <c r="A1497" t="s">
        <v>4857</v>
      </c>
      <c r="B1497" t="s">
        <v>398</v>
      </c>
      <c r="C1497" t="s">
        <v>95</v>
      </c>
      <c r="D1497" t="s">
        <v>73</v>
      </c>
      <c r="E1497">
        <v>100</v>
      </c>
      <c r="F1497" s="8">
        <f>VLOOKUP(C1497,Products!$A$2:$E$20,5,TRUE)</f>
        <v>12.95</v>
      </c>
      <c r="G1497" s="8">
        <f t="shared" si="46"/>
        <v>1295</v>
      </c>
      <c r="H1497" s="8">
        <f>VLOOKUP(C1497,Products!$A$2:$F$20,6,TRUE)</f>
        <v>4.1999999999999993</v>
      </c>
      <c r="I1497" s="8">
        <f t="shared" si="47"/>
        <v>419.99999999999994</v>
      </c>
      <c r="J1497" s="42">
        <f>VLOOKUP(B1497,Invoices!A:I,9,TRUE)</f>
        <v>2020</v>
      </c>
    </row>
    <row r="1498" spans="1:10" x14ac:dyDescent="0.15">
      <c r="A1498" t="s">
        <v>4858</v>
      </c>
      <c r="B1498" t="s">
        <v>399</v>
      </c>
      <c r="C1498" t="s">
        <v>94</v>
      </c>
      <c r="D1498" t="s">
        <v>86</v>
      </c>
      <c r="E1498">
        <v>100</v>
      </c>
      <c r="F1498" s="8">
        <f>VLOOKUP(C1498,Products!$A$2:$E$20,5,TRUE)</f>
        <v>3.5</v>
      </c>
      <c r="G1498" s="8">
        <f t="shared" si="46"/>
        <v>350</v>
      </c>
      <c r="H1498" s="8">
        <f>VLOOKUP(C1498,Products!$A$2:$F$20,6,TRUE)</f>
        <v>0.54999999999999982</v>
      </c>
      <c r="I1498" s="8">
        <f t="shared" si="47"/>
        <v>54.999999999999986</v>
      </c>
      <c r="J1498" s="42">
        <f>VLOOKUP(B1498,Invoices!A:I,9,TRUE)</f>
        <v>2020</v>
      </c>
    </row>
    <row r="1499" spans="1:10" x14ac:dyDescent="0.15">
      <c r="A1499" t="s">
        <v>4859</v>
      </c>
      <c r="B1499" t="s">
        <v>400</v>
      </c>
      <c r="C1499" t="s">
        <v>93</v>
      </c>
      <c r="D1499" t="s">
        <v>76</v>
      </c>
      <c r="E1499">
        <v>25</v>
      </c>
      <c r="F1499" s="8">
        <f>VLOOKUP(C1499,Products!$A$2:$E$20,5,TRUE)</f>
        <v>9.9499999999999993</v>
      </c>
      <c r="G1499" s="8">
        <f t="shared" si="46"/>
        <v>248.74999999999997</v>
      </c>
      <c r="H1499" s="8">
        <f>VLOOKUP(C1499,Products!$A$2:$F$20,6,TRUE)</f>
        <v>1.9499999999999993</v>
      </c>
      <c r="I1499" s="8">
        <f t="shared" si="47"/>
        <v>48.749999999999986</v>
      </c>
      <c r="J1499" s="42">
        <f>VLOOKUP(B1499,Invoices!A:I,9,TRUE)</f>
        <v>2020</v>
      </c>
    </row>
    <row r="1500" spans="1:10" x14ac:dyDescent="0.15">
      <c r="A1500" t="s">
        <v>4860</v>
      </c>
      <c r="B1500" t="s">
        <v>400</v>
      </c>
      <c r="C1500" t="s">
        <v>104</v>
      </c>
      <c r="D1500" t="s">
        <v>71</v>
      </c>
      <c r="E1500">
        <v>4</v>
      </c>
      <c r="F1500" s="8">
        <f>VLOOKUP(C1500,Products!$A$2:$E$20,5,TRUE)</f>
        <v>2.95</v>
      </c>
      <c r="G1500" s="8">
        <f t="shared" si="46"/>
        <v>11.8</v>
      </c>
      <c r="H1500" s="8">
        <f>VLOOKUP(C1500,Products!$A$2:$F$20,6,TRUE)</f>
        <v>1.1500000000000001</v>
      </c>
      <c r="I1500" s="8">
        <f t="shared" si="47"/>
        <v>4.6000000000000005</v>
      </c>
      <c r="J1500" s="42">
        <f>VLOOKUP(B1500,Invoices!A:I,9,TRUE)</f>
        <v>2020</v>
      </c>
    </row>
    <row r="1501" spans="1:10" x14ac:dyDescent="0.15">
      <c r="A1501" t="s">
        <v>4861</v>
      </c>
      <c r="B1501" t="s">
        <v>400</v>
      </c>
      <c r="C1501" t="s">
        <v>89</v>
      </c>
      <c r="D1501" t="s">
        <v>80</v>
      </c>
      <c r="E1501">
        <v>1</v>
      </c>
      <c r="F1501" s="8">
        <f>VLOOKUP(C1501,Products!$A$2:$E$20,5,TRUE)</f>
        <v>15.95</v>
      </c>
      <c r="G1501" s="8">
        <f t="shared" si="46"/>
        <v>15.95</v>
      </c>
      <c r="H1501" s="8">
        <f>VLOOKUP(C1501,Products!$A$2:$F$20,6,TRUE)</f>
        <v>6</v>
      </c>
      <c r="I1501" s="8">
        <f t="shared" si="47"/>
        <v>6</v>
      </c>
      <c r="J1501" s="42">
        <f>VLOOKUP(B1501,Invoices!A:I,9,TRUE)</f>
        <v>2020</v>
      </c>
    </row>
    <row r="1502" spans="1:10" x14ac:dyDescent="0.15">
      <c r="A1502" t="s">
        <v>4862</v>
      </c>
      <c r="B1502" t="s">
        <v>401</v>
      </c>
      <c r="C1502" t="s">
        <v>91</v>
      </c>
      <c r="D1502" t="s">
        <v>70</v>
      </c>
      <c r="E1502">
        <v>5</v>
      </c>
      <c r="F1502" s="8">
        <f>VLOOKUP(C1502,Products!$A$2:$E$20,5,TRUE)</f>
        <v>49.95</v>
      </c>
      <c r="G1502" s="8">
        <f t="shared" si="46"/>
        <v>249.75</v>
      </c>
      <c r="H1502" s="8">
        <f>VLOOKUP(C1502,Products!$A$2:$F$20,6,TRUE)</f>
        <v>21.200000000000003</v>
      </c>
      <c r="I1502" s="8">
        <f t="shared" si="47"/>
        <v>106.00000000000001</v>
      </c>
      <c r="J1502" s="42">
        <f>VLOOKUP(B1502,Invoices!A:I,9,TRUE)</f>
        <v>2020</v>
      </c>
    </row>
    <row r="1503" spans="1:10" x14ac:dyDescent="0.15">
      <c r="A1503" t="s">
        <v>4863</v>
      </c>
      <c r="B1503" t="s">
        <v>401</v>
      </c>
      <c r="C1503" t="s">
        <v>104</v>
      </c>
      <c r="D1503" t="s">
        <v>71</v>
      </c>
      <c r="E1503">
        <v>10</v>
      </c>
      <c r="F1503" s="8">
        <f>VLOOKUP(C1503,Products!$A$2:$E$20,5,TRUE)</f>
        <v>2.95</v>
      </c>
      <c r="G1503" s="8">
        <f t="shared" si="46"/>
        <v>29.5</v>
      </c>
      <c r="H1503" s="8">
        <f>VLOOKUP(C1503,Products!$A$2:$F$20,6,TRUE)</f>
        <v>1.1500000000000001</v>
      </c>
      <c r="I1503" s="8">
        <f t="shared" si="47"/>
        <v>11.500000000000002</v>
      </c>
      <c r="J1503" s="42">
        <f>VLOOKUP(B1503,Invoices!A:I,9,TRUE)</f>
        <v>2020</v>
      </c>
    </row>
    <row r="1504" spans="1:10" x14ac:dyDescent="0.15">
      <c r="A1504" t="s">
        <v>4864</v>
      </c>
      <c r="B1504" t="s">
        <v>401</v>
      </c>
      <c r="C1504" t="s">
        <v>90</v>
      </c>
      <c r="D1504" t="s">
        <v>72</v>
      </c>
      <c r="E1504">
        <v>2</v>
      </c>
      <c r="F1504" s="8">
        <f>VLOOKUP(C1504,Products!$A$2:$E$20,5,TRUE)</f>
        <v>8.9499999999999993</v>
      </c>
      <c r="G1504" s="8">
        <f t="shared" si="46"/>
        <v>17.899999999999999</v>
      </c>
      <c r="H1504" s="8">
        <f>VLOOKUP(C1504,Products!$A$2:$F$20,6,TRUE)</f>
        <v>5.6999999999999993</v>
      </c>
      <c r="I1504" s="8">
        <f t="shared" si="47"/>
        <v>11.399999999999999</v>
      </c>
      <c r="J1504" s="42">
        <f>VLOOKUP(B1504,Invoices!A:I,9,TRUE)</f>
        <v>2020</v>
      </c>
    </row>
    <row r="1505" spans="1:10" x14ac:dyDescent="0.15">
      <c r="A1505" t="s">
        <v>4865</v>
      </c>
      <c r="B1505" t="s">
        <v>401</v>
      </c>
      <c r="C1505" t="s">
        <v>92</v>
      </c>
      <c r="D1505" t="s">
        <v>82</v>
      </c>
      <c r="E1505">
        <v>4</v>
      </c>
      <c r="F1505" s="8">
        <f>VLOOKUP(C1505,Products!$A$2:$E$20,5,TRUE)</f>
        <v>19.95</v>
      </c>
      <c r="G1505" s="8">
        <f t="shared" si="46"/>
        <v>79.8</v>
      </c>
      <c r="H1505" s="8">
        <f>VLOOKUP(C1505,Products!$A$2:$F$20,6,TRUE)</f>
        <v>7.4499999999999993</v>
      </c>
      <c r="I1505" s="8">
        <f t="shared" si="47"/>
        <v>29.799999999999997</v>
      </c>
      <c r="J1505" s="42">
        <f>VLOOKUP(B1505,Invoices!A:I,9,TRUE)</f>
        <v>2020</v>
      </c>
    </row>
    <row r="1506" spans="1:10" x14ac:dyDescent="0.15">
      <c r="A1506" t="s">
        <v>4866</v>
      </c>
      <c r="B1506" t="s">
        <v>401</v>
      </c>
      <c r="C1506" t="s">
        <v>88</v>
      </c>
      <c r="D1506" t="s">
        <v>85</v>
      </c>
      <c r="E1506">
        <v>3</v>
      </c>
      <c r="F1506" s="8">
        <f>VLOOKUP(C1506,Products!$A$2:$E$20,5,TRUE)</f>
        <v>8.9499999999999993</v>
      </c>
      <c r="G1506" s="8">
        <f t="shared" si="46"/>
        <v>26.849999999999998</v>
      </c>
      <c r="H1506" s="8">
        <f>VLOOKUP(C1506,Products!$A$2:$F$20,6,TRUE)</f>
        <v>5.6999999999999993</v>
      </c>
      <c r="I1506" s="8">
        <f t="shared" si="47"/>
        <v>17.099999999999998</v>
      </c>
      <c r="J1506" s="42">
        <f>VLOOKUP(B1506,Invoices!A:I,9,TRUE)</f>
        <v>2020</v>
      </c>
    </row>
    <row r="1507" spans="1:10" x14ac:dyDescent="0.15">
      <c r="A1507" t="s">
        <v>4867</v>
      </c>
      <c r="B1507" t="s">
        <v>401</v>
      </c>
      <c r="C1507" t="s">
        <v>96</v>
      </c>
      <c r="D1507" t="s">
        <v>75</v>
      </c>
      <c r="E1507">
        <v>10</v>
      </c>
      <c r="F1507" s="8">
        <f>VLOOKUP(C1507,Products!$A$2:$E$20,5,TRUE)</f>
        <v>79.95</v>
      </c>
      <c r="G1507" s="8">
        <f t="shared" si="46"/>
        <v>799.5</v>
      </c>
      <c r="H1507" s="8">
        <f>VLOOKUP(C1507,Products!$A$2:$F$20,6,TRUE)</f>
        <v>27.950000000000003</v>
      </c>
      <c r="I1507" s="8">
        <f t="shared" si="47"/>
        <v>279.5</v>
      </c>
      <c r="J1507" s="42">
        <f>VLOOKUP(B1507,Invoices!A:I,9,TRUE)</f>
        <v>2020</v>
      </c>
    </row>
    <row r="1508" spans="1:10" x14ac:dyDescent="0.15">
      <c r="A1508" t="s">
        <v>4868</v>
      </c>
      <c r="B1508" t="s">
        <v>401</v>
      </c>
      <c r="C1508" t="s">
        <v>95</v>
      </c>
      <c r="D1508" t="s">
        <v>73</v>
      </c>
      <c r="E1508">
        <v>1</v>
      </c>
      <c r="F1508" s="8">
        <f>VLOOKUP(C1508,Products!$A$2:$E$20,5,TRUE)</f>
        <v>12.95</v>
      </c>
      <c r="G1508" s="8">
        <f t="shared" si="46"/>
        <v>12.95</v>
      </c>
      <c r="H1508" s="8">
        <f>VLOOKUP(C1508,Products!$A$2:$F$20,6,TRUE)</f>
        <v>4.1999999999999993</v>
      </c>
      <c r="I1508" s="8">
        <f t="shared" si="47"/>
        <v>4.1999999999999993</v>
      </c>
      <c r="J1508" s="42">
        <f>VLOOKUP(B1508,Invoices!A:I,9,TRUE)</f>
        <v>2020</v>
      </c>
    </row>
    <row r="1509" spans="1:10" x14ac:dyDescent="0.15">
      <c r="A1509" t="s">
        <v>4869</v>
      </c>
      <c r="B1509" t="s">
        <v>401</v>
      </c>
      <c r="C1509" t="s">
        <v>99</v>
      </c>
      <c r="D1509" t="s">
        <v>84</v>
      </c>
      <c r="E1509">
        <v>30</v>
      </c>
      <c r="F1509" s="8">
        <f>VLOOKUP(C1509,Products!$A$2:$E$20,5,TRUE)</f>
        <v>3.5</v>
      </c>
      <c r="G1509" s="8">
        <f t="shared" si="46"/>
        <v>105</v>
      </c>
      <c r="H1509" s="8">
        <f>VLOOKUP(C1509,Products!$A$2:$F$20,6,TRUE)</f>
        <v>0.54999999999999982</v>
      </c>
      <c r="I1509" s="8">
        <f t="shared" si="47"/>
        <v>16.499999999999993</v>
      </c>
      <c r="J1509" s="42">
        <f>VLOOKUP(B1509,Invoices!A:I,9,TRUE)</f>
        <v>2020</v>
      </c>
    </row>
    <row r="1510" spans="1:10" x14ac:dyDescent="0.15">
      <c r="A1510" t="s">
        <v>4870</v>
      </c>
      <c r="B1510" t="s">
        <v>401</v>
      </c>
      <c r="C1510" t="s">
        <v>87</v>
      </c>
      <c r="D1510" t="s">
        <v>68</v>
      </c>
      <c r="E1510">
        <v>12</v>
      </c>
      <c r="F1510" s="8">
        <f>VLOOKUP(C1510,Products!$A$2:$E$20,5,TRUE)</f>
        <v>19.95</v>
      </c>
      <c r="G1510" s="8">
        <f t="shared" si="46"/>
        <v>239.39999999999998</v>
      </c>
      <c r="H1510" s="8">
        <f>VLOOKUP(C1510,Products!$A$2:$F$20,6,TRUE)</f>
        <v>7.4499999999999993</v>
      </c>
      <c r="I1510" s="8">
        <f t="shared" si="47"/>
        <v>89.399999999999991</v>
      </c>
      <c r="J1510" s="42">
        <f>VLOOKUP(B1510,Invoices!A:I,9,TRUE)</f>
        <v>2020</v>
      </c>
    </row>
    <row r="1511" spans="1:10" x14ac:dyDescent="0.15">
      <c r="A1511" t="s">
        <v>4871</v>
      </c>
      <c r="B1511" t="s">
        <v>402</v>
      </c>
      <c r="C1511" t="s">
        <v>99</v>
      </c>
      <c r="D1511" t="s">
        <v>84</v>
      </c>
      <c r="E1511">
        <v>50</v>
      </c>
      <c r="F1511" s="8">
        <f>VLOOKUP(C1511,Products!$A$2:$E$20,5,TRUE)</f>
        <v>3.5</v>
      </c>
      <c r="G1511" s="8">
        <f t="shared" si="46"/>
        <v>175</v>
      </c>
      <c r="H1511" s="8">
        <f>VLOOKUP(C1511,Products!$A$2:$F$20,6,TRUE)</f>
        <v>0.54999999999999982</v>
      </c>
      <c r="I1511" s="8">
        <f t="shared" si="47"/>
        <v>27.499999999999993</v>
      </c>
      <c r="J1511" s="42">
        <f>VLOOKUP(B1511,Invoices!A:I,9,TRUE)</f>
        <v>2020</v>
      </c>
    </row>
    <row r="1512" spans="1:10" x14ac:dyDescent="0.15">
      <c r="A1512" t="s">
        <v>4872</v>
      </c>
      <c r="B1512" t="s">
        <v>402</v>
      </c>
      <c r="C1512" t="s">
        <v>88</v>
      </c>
      <c r="D1512" t="s">
        <v>85</v>
      </c>
      <c r="E1512">
        <v>2</v>
      </c>
      <c r="F1512" s="8">
        <f>VLOOKUP(C1512,Products!$A$2:$E$20,5,TRUE)</f>
        <v>8.9499999999999993</v>
      </c>
      <c r="G1512" s="8">
        <f t="shared" si="46"/>
        <v>17.899999999999999</v>
      </c>
      <c r="H1512" s="8">
        <f>VLOOKUP(C1512,Products!$A$2:$F$20,6,TRUE)</f>
        <v>5.6999999999999993</v>
      </c>
      <c r="I1512" s="8">
        <f t="shared" si="47"/>
        <v>11.399999999999999</v>
      </c>
      <c r="J1512" s="42">
        <f>VLOOKUP(B1512,Invoices!A:I,9,TRUE)</f>
        <v>2020</v>
      </c>
    </row>
    <row r="1513" spans="1:10" x14ac:dyDescent="0.15">
      <c r="A1513" t="s">
        <v>4873</v>
      </c>
      <c r="B1513" t="s">
        <v>402</v>
      </c>
      <c r="C1513" t="s">
        <v>87</v>
      </c>
      <c r="D1513" t="s">
        <v>68</v>
      </c>
      <c r="E1513">
        <v>9</v>
      </c>
      <c r="F1513" s="8">
        <f>VLOOKUP(C1513,Products!$A$2:$E$20,5,TRUE)</f>
        <v>19.95</v>
      </c>
      <c r="G1513" s="8">
        <f t="shared" si="46"/>
        <v>179.54999999999998</v>
      </c>
      <c r="H1513" s="8">
        <f>VLOOKUP(C1513,Products!$A$2:$F$20,6,TRUE)</f>
        <v>7.4499999999999993</v>
      </c>
      <c r="I1513" s="8">
        <f t="shared" si="47"/>
        <v>67.05</v>
      </c>
      <c r="J1513" s="42">
        <f>VLOOKUP(B1513,Invoices!A:I,9,TRUE)</f>
        <v>2020</v>
      </c>
    </row>
    <row r="1514" spans="1:10" x14ac:dyDescent="0.15">
      <c r="A1514" t="s">
        <v>4874</v>
      </c>
      <c r="B1514" t="s">
        <v>402</v>
      </c>
      <c r="C1514" t="s">
        <v>105</v>
      </c>
      <c r="D1514" t="s">
        <v>81</v>
      </c>
      <c r="E1514">
        <v>7</v>
      </c>
      <c r="F1514" s="8">
        <f>VLOOKUP(C1514,Products!$A$2:$E$20,5,TRUE)</f>
        <v>8.9499999999999993</v>
      </c>
      <c r="G1514" s="8">
        <f t="shared" si="46"/>
        <v>62.649999999999991</v>
      </c>
      <c r="H1514" s="8">
        <f>VLOOKUP(C1514,Products!$A$2:$F$20,6,TRUE)</f>
        <v>3.1999999999999993</v>
      </c>
      <c r="I1514" s="8">
        <f t="shared" si="47"/>
        <v>22.399999999999995</v>
      </c>
      <c r="J1514" s="42">
        <f>VLOOKUP(B1514,Invoices!A:I,9,TRUE)</f>
        <v>2020</v>
      </c>
    </row>
    <row r="1515" spans="1:10" x14ac:dyDescent="0.15">
      <c r="A1515" t="s">
        <v>4875</v>
      </c>
      <c r="B1515" t="s">
        <v>402</v>
      </c>
      <c r="C1515" t="s">
        <v>104</v>
      </c>
      <c r="D1515" t="s">
        <v>71</v>
      </c>
      <c r="E1515">
        <v>5</v>
      </c>
      <c r="F1515" s="8">
        <f>VLOOKUP(C1515,Products!$A$2:$E$20,5,TRUE)</f>
        <v>2.95</v>
      </c>
      <c r="G1515" s="8">
        <f t="shared" si="46"/>
        <v>14.75</v>
      </c>
      <c r="H1515" s="8">
        <f>VLOOKUP(C1515,Products!$A$2:$F$20,6,TRUE)</f>
        <v>1.1500000000000001</v>
      </c>
      <c r="I1515" s="8">
        <f t="shared" si="47"/>
        <v>5.7500000000000009</v>
      </c>
      <c r="J1515" s="42">
        <f>VLOOKUP(B1515,Invoices!A:I,9,TRUE)</f>
        <v>2020</v>
      </c>
    </row>
    <row r="1516" spans="1:10" x14ac:dyDescent="0.15">
      <c r="A1516" t="s">
        <v>4876</v>
      </c>
      <c r="B1516" t="s">
        <v>402</v>
      </c>
      <c r="C1516" t="s">
        <v>102</v>
      </c>
      <c r="D1516" t="s">
        <v>83</v>
      </c>
      <c r="E1516">
        <v>50</v>
      </c>
      <c r="F1516" s="8">
        <f>VLOOKUP(C1516,Products!$A$2:$E$20,5,TRUE)</f>
        <v>29.95</v>
      </c>
      <c r="G1516" s="8">
        <f t="shared" si="46"/>
        <v>1497.5</v>
      </c>
      <c r="H1516" s="8">
        <f>VLOOKUP(C1516,Products!$A$2:$F$20,6,TRUE)</f>
        <v>15</v>
      </c>
      <c r="I1516" s="8">
        <f t="shared" si="47"/>
        <v>750</v>
      </c>
      <c r="J1516" s="42">
        <f>VLOOKUP(B1516,Invoices!A:I,9,TRUE)</f>
        <v>2020</v>
      </c>
    </row>
    <row r="1517" spans="1:10" x14ac:dyDescent="0.15">
      <c r="A1517" t="s">
        <v>4877</v>
      </c>
      <c r="B1517" t="s">
        <v>402</v>
      </c>
      <c r="C1517" t="s">
        <v>92</v>
      </c>
      <c r="D1517" t="s">
        <v>82</v>
      </c>
      <c r="E1517">
        <v>3</v>
      </c>
      <c r="F1517" s="8">
        <f>VLOOKUP(C1517,Products!$A$2:$E$20,5,TRUE)</f>
        <v>19.95</v>
      </c>
      <c r="G1517" s="8">
        <f t="shared" si="46"/>
        <v>59.849999999999994</v>
      </c>
      <c r="H1517" s="8">
        <f>VLOOKUP(C1517,Products!$A$2:$F$20,6,TRUE)</f>
        <v>7.4499999999999993</v>
      </c>
      <c r="I1517" s="8">
        <f t="shared" si="47"/>
        <v>22.349999999999998</v>
      </c>
      <c r="J1517" s="42">
        <f>VLOOKUP(B1517,Invoices!A:I,9,TRUE)</f>
        <v>2020</v>
      </c>
    </row>
    <row r="1518" spans="1:10" x14ac:dyDescent="0.15">
      <c r="A1518" t="s">
        <v>4878</v>
      </c>
      <c r="B1518" t="s">
        <v>402</v>
      </c>
      <c r="C1518" t="s">
        <v>94</v>
      </c>
      <c r="D1518" t="s">
        <v>86</v>
      </c>
      <c r="E1518">
        <v>15</v>
      </c>
      <c r="F1518" s="8">
        <f>VLOOKUP(C1518,Products!$A$2:$E$20,5,TRUE)</f>
        <v>3.5</v>
      </c>
      <c r="G1518" s="8">
        <f t="shared" si="46"/>
        <v>52.5</v>
      </c>
      <c r="H1518" s="8">
        <f>VLOOKUP(C1518,Products!$A$2:$F$20,6,TRUE)</f>
        <v>0.54999999999999982</v>
      </c>
      <c r="I1518" s="8">
        <f t="shared" si="47"/>
        <v>8.2499999999999964</v>
      </c>
      <c r="J1518" s="42">
        <f>VLOOKUP(B1518,Invoices!A:I,9,TRUE)</f>
        <v>2020</v>
      </c>
    </row>
    <row r="1519" spans="1:10" x14ac:dyDescent="0.15">
      <c r="A1519" t="s">
        <v>4879</v>
      </c>
      <c r="B1519" t="s">
        <v>402</v>
      </c>
      <c r="C1519" t="s">
        <v>89</v>
      </c>
      <c r="D1519" t="s">
        <v>80</v>
      </c>
      <c r="E1519">
        <v>2</v>
      </c>
      <c r="F1519" s="8">
        <f>VLOOKUP(C1519,Products!$A$2:$E$20,5,TRUE)</f>
        <v>15.95</v>
      </c>
      <c r="G1519" s="8">
        <f t="shared" si="46"/>
        <v>31.9</v>
      </c>
      <c r="H1519" s="8">
        <f>VLOOKUP(C1519,Products!$A$2:$F$20,6,TRUE)</f>
        <v>6</v>
      </c>
      <c r="I1519" s="8">
        <f t="shared" si="47"/>
        <v>12</v>
      </c>
      <c r="J1519" s="42">
        <f>VLOOKUP(B1519,Invoices!A:I,9,TRUE)</f>
        <v>2020</v>
      </c>
    </row>
    <row r="1520" spans="1:10" x14ac:dyDescent="0.15">
      <c r="A1520" t="s">
        <v>4880</v>
      </c>
      <c r="B1520" t="s">
        <v>402</v>
      </c>
      <c r="C1520" t="s">
        <v>98</v>
      </c>
      <c r="D1520" t="s">
        <v>79</v>
      </c>
      <c r="E1520">
        <v>10</v>
      </c>
      <c r="F1520" s="8">
        <f>VLOOKUP(C1520,Products!$A$2:$E$20,5,TRUE)</f>
        <v>14.95</v>
      </c>
      <c r="G1520" s="8">
        <f t="shared" si="46"/>
        <v>149.5</v>
      </c>
      <c r="H1520" s="8">
        <f>VLOOKUP(C1520,Products!$A$2:$F$20,6,TRUE)</f>
        <v>3.0499999999999989</v>
      </c>
      <c r="I1520" s="8">
        <f t="shared" si="47"/>
        <v>30.499999999999989</v>
      </c>
      <c r="J1520" s="42">
        <f>VLOOKUP(B1520,Invoices!A:I,9,TRUE)</f>
        <v>2020</v>
      </c>
    </row>
    <row r="1521" spans="1:10" x14ac:dyDescent="0.15">
      <c r="A1521" t="s">
        <v>4881</v>
      </c>
      <c r="B1521" t="s">
        <v>402</v>
      </c>
      <c r="C1521" t="s">
        <v>90</v>
      </c>
      <c r="D1521" t="s">
        <v>72</v>
      </c>
      <c r="E1521">
        <v>100</v>
      </c>
      <c r="F1521" s="8">
        <f>VLOOKUP(C1521,Products!$A$2:$E$20,5,TRUE)</f>
        <v>8.9499999999999993</v>
      </c>
      <c r="G1521" s="8">
        <f t="shared" si="46"/>
        <v>894.99999999999989</v>
      </c>
      <c r="H1521" s="8">
        <f>VLOOKUP(C1521,Products!$A$2:$F$20,6,TRUE)</f>
        <v>5.6999999999999993</v>
      </c>
      <c r="I1521" s="8">
        <f t="shared" si="47"/>
        <v>569.99999999999989</v>
      </c>
      <c r="J1521" s="42">
        <f>VLOOKUP(B1521,Invoices!A:I,9,TRUE)</f>
        <v>2020</v>
      </c>
    </row>
    <row r="1522" spans="1:10" x14ac:dyDescent="0.15">
      <c r="A1522" t="s">
        <v>4882</v>
      </c>
      <c r="B1522" t="s">
        <v>402</v>
      </c>
      <c r="C1522" t="s">
        <v>103</v>
      </c>
      <c r="D1522" t="s">
        <v>77</v>
      </c>
      <c r="E1522">
        <v>1</v>
      </c>
      <c r="F1522" s="8">
        <f>VLOOKUP(C1522,Products!$A$2:$E$20,5,TRUE)</f>
        <v>8.9499999999999993</v>
      </c>
      <c r="G1522" s="8">
        <f t="shared" si="46"/>
        <v>8.9499999999999993</v>
      </c>
      <c r="H1522" s="8">
        <f>VLOOKUP(C1522,Products!$A$2:$F$20,6,TRUE)</f>
        <v>3.1999999999999993</v>
      </c>
      <c r="I1522" s="8">
        <f t="shared" si="47"/>
        <v>3.1999999999999993</v>
      </c>
      <c r="J1522" s="42">
        <f>VLOOKUP(B1522,Invoices!A:I,9,TRUE)</f>
        <v>2020</v>
      </c>
    </row>
    <row r="1523" spans="1:10" x14ac:dyDescent="0.15">
      <c r="A1523" t="s">
        <v>4883</v>
      </c>
      <c r="B1523" t="s">
        <v>403</v>
      </c>
      <c r="C1523" t="s">
        <v>101</v>
      </c>
      <c r="D1523" t="s">
        <v>69</v>
      </c>
      <c r="E1523">
        <v>4</v>
      </c>
      <c r="F1523" s="8">
        <f>VLOOKUP(C1523,Products!$A$2:$E$20,5,TRUE)</f>
        <v>129.94999999999999</v>
      </c>
      <c r="G1523" s="8">
        <f t="shared" si="46"/>
        <v>519.79999999999995</v>
      </c>
      <c r="H1523" s="8">
        <f>VLOOKUP(C1523,Products!$A$2:$F$20,6,TRUE)</f>
        <v>40.449999999999989</v>
      </c>
      <c r="I1523" s="8">
        <f t="shared" si="47"/>
        <v>161.79999999999995</v>
      </c>
      <c r="J1523" s="42">
        <f>VLOOKUP(B1523,Invoices!A:I,9,TRUE)</f>
        <v>2020</v>
      </c>
    </row>
    <row r="1524" spans="1:10" x14ac:dyDescent="0.15">
      <c r="A1524" t="s">
        <v>4884</v>
      </c>
      <c r="B1524" t="s">
        <v>403</v>
      </c>
      <c r="C1524" t="s">
        <v>91</v>
      </c>
      <c r="D1524" t="s">
        <v>70</v>
      </c>
      <c r="E1524">
        <v>1</v>
      </c>
      <c r="F1524" s="8">
        <f>VLOOKUP(C1524,Products!$A$2:$E$20,5,TRUE)</f>
        <v>49.95</v>
      </c>
      <c r="G1524" s="8">
        <f t="shared" si="46"/>
        <v>49.95</v>
      </c>
      <c r="H1524" s="8">
        <f>VLOOKUP(C1524,Products!$A$2:$F$20,6,TRUE)</f>
        <v>21.200000000000003</v>
      </c>
      <c r="I1524" s="8">
        <f t="shared" si="47"/>
        <v>21.200000000000003</v>
      </c>
      <c r="J1524" s="42">
        <f>VLOOKUP(B1524,Invoices!A:I,9,TRUE)</f>
        <v>2020</v>
      </c>
    </row>
    <row r="1525" spans="1:10" x14ac:dyDescent="0.15">
      <c r="A1525" t="s">
        <v>4885</v>
      </c>
      <c r="B1525" t="s">
        <v>403</v>
      </c>
      <c r="C1525" t="s">
        <v>94</v>
      </c>
      <c r="D1525" t="s">
        <v>86</v>
      </c>
      <c r="E1525">
        <v>3</v>
      </c>
      <c r="F1525" s="8">
        <f>VLOOKUP(C1525,Products!$A$2:$E$20,5,TRUE)</f>
        <v>3.5</v>
      </c>
      <c r="G1525" s="8">
        <f t="shared" si="46"/>
        <v>10.5</v>
      </c>
      <c r="H1525" s="8">
        <f>VLOOKUP(C1525,Products!$A$2:$F$20,6,TRUE)</f>
        <v>0.54999999999999982</v>
      </c>
      <c r="I1525" s="8">
        <f t="shared" si="47"/>
        <v>1.6499999999999995</v>
      </c>
      <c r="J1525" s="42">
        <f>VLOOKUP(B1525,Invoices!A:I,9,TRUE)</f>
        <v>2020</v>
      </c>
    </row>
    <row r="1526" spans="1:10" x14ac:dyDescent="0.15">
      <c r="A1526" t="s">
        <v>4886</v>
      </c>
      <c r="B1526" t="s">
        <v>404</v>
      </c>
      <c r="C1526" t="s">
        <v>94</v>
      </c>
      <c r="D1526" t="s">
        <v>86</v>
      </c>
      <c r="E1526">
        <v>3</v>
      </c>
      <c r="F1526" s="8">
        <f>VLOOKUP(C1526,Products!$A$2:$E$20,5,TRUE)</f>
        <v>3.5</v>
      </c>
      <c r="G1526" s="8">
        <f t="shared" si="46"/>
        <v>10.5</v>
      </c>
      <c r="H1526" s="8">
        <f>VLOOKUP(C1526,Products!$A$2:$F$20,6,TRUE)</f>
        <v>0.54999999999999982</v>
      </c>
      <c r="I1526" s="8">
        <f t="shared" si="47"/>
        <v>1.6499999999999995</v>
      </c>
      <c r="J1526" s="42">
        <f>VLOOKUP(B1526,Invoices!A:I,9,TRUE)</f>
        <v>2020</v>
      </c>
    </row>
    <row r="1527" spans="1:10" x14ac:dyDescent="0.15">
      <c r="A1527" t="s">
        <v>4887</v>
      </c>
      <c r="B1527" t="s">
        <v>405</v>
      </c>
      <c r="C1527" t="s">
        <v>95</v>
      </c>
      <c r="D1527" t="s">
        <v>73</v>
      </c>
      <c r="E1527">
        <v>10</v>
      </c>
      <c r="F1527" s="8">
        <f>VLOOKUP(C1527,Products!$A$2:$E$20,5,TRUE)</f>
        <v>12.95</v>
      </c>
      <c r="G1527" s="8">
        <f t="shared" si="46"/>
        <v>129.5</v>
      </c>
      <c r="H1527" s="8">
        <f>VLOOKUP(C1527,Products!$A$2:$F$20,6,TRUE)</f>
        <v>4.1999999999999993</v>
      </c>
      <c r="I1527" s="8">
        <f t="shared" si="47"/>
        <v>41.999999999999993</v>
      </c>
      <c r="J1527" s="42">
        <f>VLOOKUP(B1527,Invoices!A:I,9,TRUE)</f>
        <v>2020</v>
      </c>
    </row>
    <row r="1528" spans="1:10" x14ac:dyDescent="0.15">
      <c r="A1528" t="s">
        <v>4888</v>
      </c>
      <c r="B1528" t="s">
        <v>405</v>
      </c>
      <c r="C1528" t="s">
        <v>89</v>
      </c>
      <c r="D1528" t="s">
        <v>80</v>
      </c>
      <c r="E1528">
        <v>1</v>
      </c>
      <c r="F1528" s="8">
        <f>VLOOKUP(C1528,Products!$A$2:$E$20,5,TRUE)</f>
        <v>15.95</v>
      </c>
      <c r="G1528" s="8">
        <f t="shared" si="46"/>
        <v>15.95</v>
      </c>
      <c r="H1528" s="8">
        <f>VLOOKUP(C1528,Products!$A$2:$F$20,6,TRUE)</f>
        <v>6</v>
      </c>
      <c r="I1528" s="8">
        <f t="shared" si="47"/>
        <v>6</v>
      </c>
      <c r="J1528" s="42">
        <f>VLOOKUP(B1528,Invoices!A:I,9,TRUE)</f>
        <v>2020</v>
      </c>
    </row>
    <row r="1529" spans="1:10" x14ac:dyDescent="0.15">
      <c r="A1529" t="s">
        <v>4889</v>
      </c>
      <c r="B1529" t="s">
        <v>405</v>
      </c>
      <c r="C1529" t="s">
        <v>101</v>
      </c>
      <c r="D1529" t="s">
        <v>69</v>
      </c>
      <c r="E1529">
        <v>6</v>
      </c>
      <c r="F1529" s="8">
        <f>VLOOKUP(C1529,Products!$A$2:$E$20,5,TRUE)</f>
        <v>129.94999999999999</v>
      </c>
      <c r="G1529" s="8">
        <f t="shared" si="46"/>
        <v>779.69999999999993</v>
      </c>
      <c r="H1529" s="8">
        <f>VLOOKUP(C1529,Products!$A$2:$F$20,6,TRUE)</f>
        <v>40.449999999999989</v>
      </c>
      <c r="I1529" s="8">
        <f t="shared" si="47"/>
        <v>242.69999999999993</v>
      </c>
      <c r="J1529" s="42">
        <f>VLOOKUP(B1529,Invoices!A:I,9,TRUE)</f>
        <v>2020</v>
      </c>
    </row>
    <row r="1530" spans="1:10" x14ac:dyDescent="0.15">
      <c r="A1530" t="s">
        <v>4890</v>
      </c>
      <c r="B1530" t="s">
        <v>405</v>
      </c>
      <c r="C1530" t="s">
        <v>102</v>
      </c>
      <c r="D1530" t="s">
        <v>83</v>
      </c>
      <c r="E1530">
        <v>1</v>
      </c>
      <c r="F1530" s="8">
        <f>VLOOKUP(C1530,Products!$A$2:$E$20,5,TRUE)</f>
        <v>29.95</v>
      </c>
      <c r="G1530" s="8">
        <f t="shared" si="46"/>
        <v>29.95</v>
      </c>
      <c r="H1530" s="8">
        <f>VLOOKUP(C1530,Products!$A$2:$F$20,6,TRUE)</f>
        <v>15</v>
      </c>
      <c r="I1530" s="8">
        <f t="shared" si="47"/>
        <v>15</v>
      </c>
      <c r="J1530" s="42">
        <f>VLOOKUP(B1530,Invoices!A:I,9,TRUE)</f>
        <v>2020</v>
      </c>
    </row>
    <row r="1531" spans="1:10" x14ac:dyDescent="0.15">
      <c r="A1531" t="s">
        <v>4891</v>
      </c>
      <c r="B1531" t="s">
        <v>405</v>
      </c>
      <c r="C1531" t="s">
        <v>105</v>
      </c>
      <c r="D1531" t="s">
        <v>81</v>
      </c>
      <c r="E1531">
        <v>1</v>
      </c>
      <c r="F1531" s="8">
        <f>VLOOKUP(C1531,Products!$A$2:$E$20,5,TRUE)</f>
        <v>8.9499999999999993</v>
      </c>
      <c r="G1531" s="8">
        <f t="shared" si="46"/>
        <v>8.9499999999999993</v>
      </c>
      <c r="H1531" s="8">
        <f>VLOOKUP(C1531,Products!$A$2:$F$20,6,TRUE)</f>
        <v>3.1999999999999993</v>
      </c>
      <c r="I1531" s="8">
        <f t="shared" si="47"/>
        <v>3.1999999999999993</v>
      </c>
      <c r="J1531" s="42">
        <f>VLOOKUP(B1531,Invoices!A:I,9,TRUE)</f>
        <v>2020</v>
      </c>
    </row>
    <row r="1532" spans="1:10" x14ac:dyDescent="0.15">
      <c r="A1532" t="s">
        <v>4892</v>
      </c>
      <c r="B1532" t="s">
        <v>405</v>
      </c>
      <c r="C1532" t="s">
        <v>92</v>
      </c>
      <c r="D1532" t="s">
        <v>82</v>
      </c>
      <c r="E1532">
        <v>10</v>
      </c>
      <c r="F1532" s="8">
        <f>VLOOKUP(C1532,Products!$A$2:$E$20,5,TRUE)</f>
        <v>19.95</v>
      </c>
      <c r="G1532" s="8">
        <f t="shared" si="46"/>
        <v>199.5</v>
      </c>
      <c r="H1532" s="8">
        <f>VLOOKUP(C1532,Products!$A$2:$F$20,6,TRUE)</f>
        <v>7.4499999999999993</v>
      </c>
      <c r="I1532" s="8">
        <f t="shared" si="47"/>
        <v>74.5</v>
      </c>
      <c r="J1532" s="42">
        <f>VLOOKUP(B1532,Invoices!A:I,9,TRUE)</f>
        <v>2020</v>
      </c>
    </row>
    <row r="1533" spans="1:10" x14ac:dyDescent="0.15">
      <c r="A1533" t="s">
        <v>4893</v>
      </c>
      <c r="B1533" t="s">
        <v>405</v>
      </c>
      <c r="C1533" t="s">
        <v>100</v>
      </c>
      <c r="D1533" t="s">
        <v>78</v>
      </c>
      <c r="E1533">
        <v>3</v>
      </c>
      <c r="F1533" s="8">
        <f>VLOOKUP(C1533,Products!$A$2:$E$20,5,TRUE)</f>
        <v>49.95</v>
      </c>
      <c r="G1533" s="8">
        <f t="shared" si="46"/>
        <v>149.85000000000002</v>
      </c>
      <c r="H1533" s="8">
        <f>VLOOKUP(C1533,Products!$A$2:$F$20,6,TRUE)</f>
        <v>19.950000000000003</v>
      </c>
      <c r="I1533" s="8">
        <f t="shared" si="47"/>
        <v>59.850000000000009</v>
      </c>
      <c r="J1533" s="42">
        <f>VLOOKUP(B1533,Invoices!A:I,9,TRUE)</f>
        <v>2020</v>
      </c>
    </row>
    <row r="1534" spans="1:10" x14ac:dyDescent="0.15">
      <c r="A1534" t="s">
        <v>4894</v>
      </c>
      <c r="B1534" t="s">
        <v>405</v>
      </c>
      <c r="C1534" t="s">
        <v>103</v>
      </c>
      <c r="D1534" t="s">
        <v>77</v>
      </c>
      <c r="E1534">
        <v>5</v>
      </c>
      <c r="F1534" s="8">
        <f>VLOOKUP(C1534,Products!$A$2:$E$20,5,TRUE)</f>
        <v>8.9499999999999993</v>
      </c>
      <c r="G1534" s="8">
        <f t="shared" si="46"/>
        <v>44.75</v>
      </c>
      <c r="H1534" s="8">
        <f>VLOOKUP(C1534,Products!$A$2:$F$20,6,TRUE)</f>
        <v>3.1999999999999993</v>
      </c>
      <c r="I1534" s="8">
        <f t="shared" si="47"/>
        <v>15.999999999999996</v>
      </c>
      <c r="J1534" s="42">
        <f>VLOOKUP(B1534,Invoices!A:I,9,TRUE)</f>
        <v>2020</v>
      </c>
    </row>
    <row r="1535" spans="1:10" x14ac:dyDescent="0.15">
      <c r="A1535" t="s">
        <v>4895</v>
      </c>
      <c r="B1535" t="s">
        <v>405</v>
      </c>
      <c r="C1535" t="s">
        <v>93</v>
      </c>
      <c r="D1535" t="s">
        <v>76</v>
      </c>
      <c r="E1535">
        <v>6</v>
      </c>
      <c r="F1535" s="8">
        <f>VLOOKUP(C1535,Products!$A$2:$E$20,5,TRUE)</f>
        <v>9.9499999999999993</v>
      </c>
      <c r="G1535" s="8">
        <f t="shared" si="46"/>
        <v>59.699999999999996</v>
      </c>
      <c r="H1535" s="8">
        <f>VLOOKUP(C1535,Products!$A$2:$F$20,6,TRUE)</f>
        <v>1.9499999999999993</v>
      </c>
      <c r="I1535" s="8">
        <f t="shared" si="47"/>
        <v>11.699999999999996</v>
      </c>
      <c r="J1535" s="42">
        <f>VLOOKUP(B1535,Invoices!A:I,9,TRUE)</f>
        <v>2020</v>
      </c>
    </row>
    <row r="1536" spans="1:10" x14ac:dyDescent="0.15">
      <c r="A1536" t="s">
        <v>4896</v>
      </c>
      <c r="B1536" t="s">
        <v>405</v>
      </c>
      <c r="C1536" t="s">
        <v>96</v>
      </c>
      <c r="D1536" t="s">
        <v>75</v>
      </c>
      <c r="E1536">
        <v>1</v>
      </c>
      <c r="F1536" s="8">
        <f>VLOOKUP(C1536,Products!$A$2:$E$20,5,TRUE)</f>
        <v>79.95</v>
      </c>
      <c r="G1536" s="8">
        <f t="shared" si="46"/>
        <v>79.95</v>
      </c>
      <c r="H1536" s="8">
        <f>VLOOKUP(C1536,Products!$A$2:$F$20,6,TRUE)</f>
        <v>27.950000000000003</v>
      </c>
      <c r="I1536" s="8">
        <f t="shared" si="47"/>
        <v>27.950000000000003</v>
      </c>
      <c r="J1536" s="42">
        <f>VLOOKUP(B1536,Invoices!A:I,9,TRUE)</f>
        <v>2020</v>
      </c>
    </row>
    <row r="1537" spans="1:10" x14ac:dyDescent="0.15">
      <c r="A1537" t="s">
        <v>4897</v>
      </c>
      <c r="B1537" t="s">
        <v>405</v>
      </c>
      <c r="C1537" t="s">
        <v>94</v>
      </c>
      <c r="D1537" t="s">
        <v>86</v>
      </c>
      <c r="E1537">
        <v>20</v>
      </c>
      <c r="F1537" s="8">
        <f>VLOOKUP(C1537,Products!$A$2:$E$20,5,TRUE)</f>
        <v>3.5</v>
      </c>
      <c r="G1537" s="8">
        <f t="shared" si="46"/>
        <v>70</v>
      </c>
      <c r="H1537" s="8">
        <f>VLOOKUP(C1537,Products!$A$2:$F$20,6,TRUE)</f>
        <v>0.54999999999999982</v>
      </c>
      <c r="I1537" s="8">
        <f t="shared" si="47"/>
        <v>10.999999999999996</v>
      </c>
      <c r="J1537" s="42">
        <f>VLOOKUP(B1537,Invoices!A:I,9,TRUE)</f>
        <v>2020</v>
      </c>
    </row>
    <row r="1538" spans="1:10" x14ac:dyDescent="0.15">
      <c r="A1538" t="s">
        <v>4898</v>
      </c>
      <c r="B1538" t="s">
        <v>405</v>
      </c>
      <c r="C1538" t="s">
        <v>88</v>
      </c>
      <c r="D1538" t="s">
        <v>85</v>
      </c>
      <c r="E1538">
        <v>1</v>
      </c>
      <c r="F1538" s="8">
        <f>VLOOKUP(C1538,Products!$A$2:$E$20,5,TRUE)</f>
        <v>8.9499999999999993</v>
      </c>
      <c r="G1538" s="8">
        <f t="shared" si="46"/>
        <v>8.9499999999999993</v>
      </c>
      <c r="H1538" s="8">
        <f>VLOOKUP(C1538,Products!$A$2:$F$20,6,TRUE)</f>
        <v>5.6999999999999993</v>
      </c>
      <c r="I1538" s="8">
        <f t="shared" si="47"/>
        <v>5.6999999999999993</v>
      </c>
      <c r="J1538" s="42">
        <f>VLOOKUP(B1538,Invoices!A:I,9,TRUE)</f>
        <v>2020</v>
      </c>
    </row>
    <row r="1539" spans="1:10" x14ac:dyDescent="0.15">
      <c r="A1539" t="s">
        <v>4899</v>
      </c>
      <c r="B1539" t="s">
        <v>405</v>
      </c>
      <c r="C1539" t="s">
        <v>104</v>
      </c>
      <c r="D1539" t="s">
        <v>71</v>
      </c>
      <c r="E1539">
        <v>1</v>
      </c>
      <c r="F1539" s="8">
        <f>VLOOKUP(C1539,Products!$A$2:$E$20,5,TRUE)</f>
        <v>2.95</v>
      </c>
      <c r="G1539" s="8">
        <f t="shared" ref="G1539:G1602" si="48">F1539*E1539</f>
        <v>2.95</v>
      </c>
      <c r="H1539" s="8">
        <f>VLOOKUP(C1539,Products!$A$2:$F$20,6,TRUE)</f>
        <v>1.1500000000000001</v>
      </c>
      <c r="I1539" s="8">
        <f t="shared" ref="I1539:I1602" si="49">H1539*E1539</f>
        <v>1.1500000000000001</v>
      </c>
      <c r="J1539" s="42">
        <f>VLOOKUP(B1539,Invoices!A:I,9,TRUE)</f>
        <v>2020</v>
      </c>
    </row>
    <row r="1540" spans="1:10" x14ac:dyDescent="0.15">
      <c r="A1540" t="s">
        <v>4900</v>
      </c>
      <c r="B1540" t="s">
        <v>406</v>
      </c>
      <c r="C1540" t="s">
        <v>104</v>
      </c>
      <c r="D1540" t="s">
        <v>71</v>
      </c>
      <c r="E1540">
        <v>1</v>
      </c>
      <c r="F1540" s="8">
        <f>VLOOKUP(C1540,Products!$A$2:$E$20,5,TRUE)</f>
        <v>2.95</v>
      </c>
      <c r="G1540" s="8">
        <f t="shared" si="48"/>
        <v>2.95</v>
      </c>
      <c r="H1540" s="8">
        <f>VLOOKUP(C1540,Products!$A$2:$F$20,6,TRUE)</f>
        <v>1.1500000000000001</v>
      </c>
      <c r="I1540" s="8">
        <f t="shared" si="49"/>
        <v>1.1500000000000001</v>
      </c>
      <c r="J1540" s="42">
        <f>VLOOKUP(B1540,Invoices!A:I,9,TRUE)</f>
        <v>2020</v>
      </c>
    </row>
    <row r="1541" spans="1:10" x14ac:dyDescent="0.15">
      <c r="A1541" t="s">
        <v>4901</v>
      </c>
      <c r="B1541" t="s">
        <v>406</v>
      </c>
      <c r="C1541" t="s">
        <v>89</v>
      </c>
      <c r="D1541" t="s">
        <v>80</v>
      </c>
      <c r="E1541">
        <v>10</v>
      </c>
      <c r="F1541" s="8">
        <f>VLOOKUP(C1541,Products!$A$2:$E$20,5,TRUE)</f>
        <v>15.95</v>
      </c>
      <c r="G1541" s="8">
        <f t="shared" si="48"/>
        <v>159.5</v>
      </c>
      <c r="H1541" s="8">
        <f>VLOOKUP(C1541,Products!$A$2:$F$20,6,TRUE)</f>
        <v>6</v>
      </c>
      <c r="I1541" s="8">
        <f t="shared" si="49"/>
        <v>60</v>
      </c>
      <c r="J1541" s="42">
        <f>VLOOKUP(B1541,Invoices!A:I,9,TRUE)</f>
        <v>2020</v>
      </c>
    </row>
    <row r="1542" spans="1:10" x14ac:dyDescent="0.15">
      <c r="A1542" t="s">
        <v>4902</v>
      </c>
      <c r="B1542" t="s">
        <v>406</v>
      </c>
      <c r="C1542" t="s">
        <v>94</v>
      </c>
      <c r="D1542" t="s">
        <v>86</v>
      </c>
      <c r="E1542">
        <v>1</v>
      </c>
      <c r="F1542" s="8">
        <f>VLOOKUP(C1542,Products!$A$2:$E$20,5,TRUE)</f>
        <v>3.5</v>
      </c>
      <c r="G1542" s="8">
        <f t="shared" si="48"/>
        <v>3.5</v>
      </c>
      <c r="H1542" s="8">
        <f>VLOOKUP(C1542,Products!$A$2:$F$20,6,TRUE)</f>
        <v>0.54999999999999982</v>
      </c>
      <c r="I1542" s="8">
        <f t="shared" si="49"/>
        <v>0.54999999999999982</v>
      </c>
      <c r="J1542" s="42">
        <f>VLOOKUP(B1542,Invoices!A:I,9,TRUE)</f>
        <v>2020</v>
      </c>
    </row>
    <row r="1543" spans="1:10" x14ac:dyDescent="0.15">
      <c r="A1543" t="s">
        <v>4903</v>
      </c>
      <c r="B1543" t="s">
        <v>406</v>
      </c>
      <c r="C1543" t="s">
        <v>96</v>
      </c>
      <c r="D1543" t="s">
        <v>75</v>
      </c>
      <c r="E1543">
        <v>1</v>
      </c>
      <c r="F1543" s="8">
        <f>VLOOKUP(C1543,Products!$A$2:$E$20,5,TRUE)</f>
        <v>79.95</v>
      </c>
      <c r="G1543" s="8">
        <f t="shared" si="48"/>
        <v>79.95</v>
      </c>
      <c r="H1543" s="8">
        <f>VLOOKUP(C1543,Products!$A$2:$F$20,6,TRUE)</f>
        <v>27.950000000000003</v>
      </c>
      <c r="I1543" s="8">
        <f t="shared" si="49"/>
        <v>27.950000000000003</v>
      </c>
      <c r="J1543" s="42">
        <f>VLOOKUP(B1543,Invoices!A:I,9,TRUE)</f>
        <v>2020</v>
      </c>
    </row>
    <row r="1544" spans="1:10" x14ac:dyDescent="0.15">
      <c r="A1544" t="s">
        <v>4904</v>
      </c>
      <c r="B1544" t="s">
        <v>406</v>
      </c>
      <c r="C1544" t="s">
        <v>95</v>
      </c>
      <c r="D1544" t="s">
        <v>73</v>
      </c>
      <c r="E1544">
        <v>5</v>
      </c>
      <c r="F1544" s="8">
        <f>VLOOKUP(C1544,Products!$A$2:$E$20,5,TRUE)</f>
        <v>12.95</v>
      </c>
      <c r="G1544" s="8">
        <f t="shared" si="48"/>
        <v>64.75</v>
      </c>
      <c r="H1544" s="8">
        <f>VLOOKUP(C1544,Products!$A$2:$F$20,6,TRUE)</f>
        <v>4.1999999999999993</v>
      </c>
      <c r="I1544" s="8">
        <f t="shared" si="49"/>
        <v>20.999999999999996</v>
      </c>
      <c r="J1544" s="42">
        <f>VLOOKUP(B1544,Invoices!A:I,9,TRUE)</f>
        <v>2020</v>
      </c>
    </row>
    <row r="1545" spans="1:10" x14ac:dyDescent="0.15">
      <c r="A1545" t="s">
        <v>4905</v>
      </c>
      <c r="B1545" t="s">
        <v>406</v>
      </c>
      <c r="C1545" t="s">
        <v>91</v>
      </c>
      <c r="D1545" t="s">
        <v>70</v>
      </c>
      <c r="E1545">
        <v>1</v>
      </c>
      <c r="F1545" s="8">
        <f>VLOOKUP(C1545,Products!$A$2:$E$20,5,TRUE)</f>
        <v>49.95</v>
      </c>
      <c r="G1545" s="8">
        <f t="shared" si="48"/>
        <v>49.95</v>
      </c>
      <c r="H1545" s="8">
        <f>VLOOKUP(C1545,Products!$A$2:$F$20,6,TRUE)</f>
        <v>21.200000000000003</v>
      </c>
      <c r="I1545" s="8">
        <f t="shared" si="49"/>
        <v>21.200000000000003</v>
      </c>
      <c r="J1545" s="42">
        <f>VLOOKUP(B1545,Invoices!A:I,9,TRUE)</f>
        <v>2020</v>
      </c>
    </row>
    <row r="1546" spans="1:10" x14ac:dyDescent="0.15">
      <c r="A1546" t="s">
        <v>4906</v>
      </c>
      <c r="B1546" t="s">
        <v>406</v>
      </c>
      <c r="C1546" t="s">
        <v>92</v>
      </c>
      <c r="D1546" t="s">
        <v>82</v>
      </c>
      <c r="E1546">
        <v>20</v>
      </c>
      <c r="F1546" s="8">
        <f>VLOOKUP(C1546,Products!$A$2:$E$20,5,TRUE)</f>
        <v>19.95</v>
      </c>
      <c r="G1546" s="8">
        <f t="shared" si="48"/>
        <v>399</v>
      </c>
      <c r="H1546" s="8">
        <f>VLOOKUP(C1546,Products!$A$2:$F$20,6,TRUE)</f>
        <v>7.4499999999999993</v>
      </c>
      <c r="I1546" s="8">
        <f t="shared" si="49"/>
        <v>149</v>
      </c>
      <c r="J1546" s="42">
        <f>VLOOKUP(B1546,Invoices!A:I,9,TRUE)</f>
        <v>2020</v>
      </c>
    </row>
    <row r="1547" spans="1:10" x14ac:dyDescent="0.15">
      <c r="A1547" t="s">
        <v>4907</v>
      </c>
      <c r="B1547" t="s">
        <v>407</v>
      </c>
      <c r="C1547" t="s">
        <v>88</v>
      </c>
      <c r="D1547" t="s">
        <v>85</v>
      </c>
      <c r="E1547">
        <v>1</v>
      </c>
      <c r="F1547" s="8">
        <f>VLOOKUP(C1547,Products!$A$2:$E$20,5,TRUE)</f>
        <v>8.9499999999999993</v>
      </c>
      <c r="G1547" s="8">
        <f t="shared" si="48"/>
        <v>8.9499999999999993</v>
      </c>
      <c r="H1547" s="8">
        <f>VLOOKUP(C1547,Products!$A$2:$F$20,6,TRUE)</f>
        <v>5.6999999999999993</v>
      </c>
      <c r="I1547" s="8">
        <f t="shared" si="49"/>
        <v>5.6999999999999993</v>
      </c>
      <c r="J1547" s="42">
        <f>VLOOKUP(B1547,Invoices!A:I,9,TRUE)</f>
        <v>2020</v>
      </c>
    </row>
    <row r="1548" spans="1:10" x14ac:dyDescent="0.15">
      <c r="A1548" t="s">
        <v>4908</v>
      </c>
      <c r="B1548" t="s">
        <v>407</v>
      </c>
      <c r="C1548" t="s">
        <v>94</v>
      </c>
      <c r="D1548" t="s">
        <v>86</v>
      </c>
      <c r="E1548">
        <v>1</v>
      </c>
      <c r="F1548" s="8">
        <f>VLOOKUP(C1548,Products!$A$2:$E$20,5,TRUE)</f>
        <v>3.5</v>
      </c>
      <c r="G1548" s="8">
        <f t="shared" si="48"/>
        <v>3.5</v>
      </c>
      <c r="H1548" s="8">
        <f>VLOOKUP(C1548,Products!$A$2:$F$20,6,TRUE)</f>
        <v>0.54999999999999982</v>
      </c>
      <c r="I1548" s="8">
        <f t="shared" si="49"/>
        <v>0.54999999999999982</v>
      </c>
      <c r="J1548" s="42">
        <f>VLOOKUP(B1548,Invoices!A:I,9,TRUE)</f>
        <v>2020</v>
      </c>
    </row>
    <row r="1549" spans="1:10" x14ac:dyDescent="0.15">
      <c r="A1549" t="s">
        <v>4909</v>
      </c>
      <c r="B1549" t="s">
        <v>408</v>
      </c>
      <c r="C1549" t="s">
        <v>87</v>
      </c>
      <c r="D1549" t="s">
        <v>68</v>
      </c>
      <c r="E1549">
        <v>1</v>
      </c>
      <c r="F1549" s="8">
        <f>VLOOKUP(C1549,Products!$A$2:$E$20,5,TRUE)</f>
        <v>19.95</v>
      </c>
      <c r="G1549" s="8">
        <f t="shared" si="48"/>
        <v>19.95</v>
      </c>
      <c r="H1549" s="8">
        <f>VLOOKUP(C1549,Products!$A$2:$F$20,6,TRUE)</f>
        <v>7.4499999999999993</v>
      </c>
      <c r="I1549" s="8">
        <f t="shared" si="49"/>
        <v>7.4499999999999993</v>
      </c>
      <c r="J1549" s="42">
        <f>VLOOKUP(B1549,Invoices!A:I,9,TRUE)</f>
        <v>2020</v>
      </c>
    </row>
    <row r="1550" spans="1:10" x14ac:dyDescent="0.15">
      <c r="A1550" t="s">
        <v>4910</v>
      </c>
      <c r="B1550" t="s">
        <v>408</v>
      </c>
      <c r="C1550" t="s">
        <v>92</v>
      </c>
      <c r="D1550" t="s">
        <v>82</v>
      </c>
      <c r="E1550">
        <v>3</v>
      </c>
      <c r="F1550" s="8">
        <f>VLOOKUP(C1550,Products!$A$2:$E$20,5,TRUE)</f>
        <v>19.95</v>
      </c>
      <c r="G1550" s="8">
        <f t="shared" si="48"/>
        <v>59.849999999999994</v>
      </c>
      <c r="H1550" s="8">
        <f>VLOOKUP(C1550,Products!$A$2:$F$20,6,TRUE)</f>
        <v>7.4499999999999993</v>
      </c>
      <c r="I1550" s="8">
        <f t="shared" si="49"/>
        <v>22.349999999999998</v>
      </c>
      <c r="J1550" s="42">
        <f>VLOOKUP(B1550,Invoices!A:I,9,TRUE)</f>
        <v>2020</v>
      </c>
    </row>
    <row r="1551" spans="1:10" x14ac:dyDescent="0.15">
      <c r="A1551" t="s">
        <v>4911</v>
      </c>
      <c r="B1551" t="s">
        <v>408</v>
      </c>
      <c r="C1551" t="s">
        <v>101</v>
      </c>
      <c r="D1551" t="s">
        <v>69</v>
      </c>
      <c r="E1551">
        <v>10</v>
      </c>
      <c r="F1551" s="8">
        <f>VLOOKUP(C1551,Products!$A$2:$E$20,5,TRUE)</f>
        <v>129.94999999999999</v>
      </c>
      <c r="G1551" s="8">
        <f t="shared" si="48"/>
        <v>1299.5</v>
      </c>
      <c r="H1551" s="8">
        <f>VLOOKUP(C1551,Products!$A$2:$F$20,6,TRUE)</f>
        <v>40.449999999999989</v>
      </c>
      <c r="I1551" s="8">
        <f t="shared" si="49"/>
        <v>404.49999999999989</v>
      </c>
      <c r="J1551" s="42">
        <f>VLOOKUP(B1551,Invoices!A:I,9,TRUE)</f>
        <v>2020</v>
      </c>
    </row>
    <row r="1552" spans="1:10" x14ac:dyDescent="0.15">
      <c r="A1552" t="s">
        <v>4912</v>
      </c>
      <c r="B1552" t="s">
        <v>408</v>
      </c>
      <c r="C1552" t="s">
        <v>90</v>
      </c>
      <c r="D1552" t="s">
        <v>72</v>
      </c>
      <c r="E1552">
        <v>1</v>
      </c>
      <c r="F1552" s="8">
        <f>VLOOKUP(C1552,Products!$A$2:$E$20,5,TRUE)</f>
        <v>8.9499999999999993</v>
      </c>
      <c r="G1552" s="8">
        <f t="shared" si="48"/>
        <v>8.9499999999999993</v>
      </c>
      <c r="H1552" s="8">
        <f>VLOOKUP(C1552,Products!$A$2:$F$20,6,TRUE)</f>
        <v>5.6999999999999993</v>
      </c>
      <c r="I1552" s="8">
        <f t="shared" si="49"/>
        <v>5.6999999999999993</v>
      </c>
      <c r="J1552" s="42">
        <f>VLOOKUP(B1552,Invoices!A:I,9,TRUE)</f>
        <v>2020</v>
      </c>
    </row>
    <row r="1553" spans="1:10" x14ac:dyDescent="0.15">
      <c r="A1553" t="s">
        <v>4913</v>
      </c>
      <c r="B1553" t="s">
        <v>408</v>
      </c>
      <c r="C1553" t="s">
        <v>104</v>
      </c>
      <c r="D1553" t="s">
        <v>71</v>
      </c>
      <c r="E1553">
        <v>6</v>
      </c>
      <c r="F1553" s="8">
        <f>VLOOKUP(C1553,Products!$A$2:$E$20,5,TRUE)</f>
        <v>2.95</v>
      </c>
      <c r="G1553" s="8">
        <f t="shared" si="48"/>
        <v>17.700000000000003</v>
      </c>
      <c r="H1553" s="8">
        <f>VLOOKUP(C1553,Products!$A$2:$F$20,6,TRUE)</f>
        <v>1.1500000000000001</v>
      </c>
      <c r="I1553" s="8">
        <f t="shared" si="49"/>
        <v>6.9</v>
      </c>
      <c r="J1553" s="42">
        <f>VLOOKUP(B1553,Invoices!A:I,9,TRUE)</f>
        <v>2020</v>
      </c>
    </row>
    <row r="1554" spans="1:10" x14ac:dyDescent="0.15">
      <c r="A1554" t="s">
        <v>4914</v>
      </c>
      <c r="B1554" t="s">
        <v>408</v>
      </c>
      <c r="C1554" t="s">
        <v>96</v>
      </c>
      <c r="D1554" t="s">
        <v>75</v>
      </c>
      <c r="E1554">
        <v>2</v>
      </c>
      <c r="F1554" s="8">
        <f>VLOOKUP(C1554,Products!$A$2:$E$20,5,TRUE)</f>
        <v>79.95</v>
      </c>
      <c r="G1554" s="8">
        <f t="shared" si="48"/>
        <v>159.9</v>
      </c>
      <c r="H1554" s="8">
        <f>VLOOKUP(C1554,Products!$A$2:$F$20,6,TRUE)</f>
        <v>27.950000000000003</v>
      </c>
      <c r="I1554" s="8">
        <f t="shared" si="49"/>
        <v>55.900000000000006</v>
      </c>
      <c r="J1554" s="42">
        <f>VLOOKUP(B1554,Invoices!A:I,9,TRUE)</f>
        <v>2020</v>
      </c>
    </row>
    <row r="1555" spans="1:10" x14ac:dyDescent="0.15">
      <c r="A1555" t="s">
        <v>4915</v>
      </c>
      <c r="B1555" t="s">
        <v>408</v>
      </c>
      <c r="C1555" t="s">
        <v>88</v>
      </c>
      <c r="D1555" t="s">
        <v>85</v>
      </c>
      <c r="E1555">
        <v>2</v>
      </c>
      <c r="F1555" s="8">
        <f>VLOOKUP(C1555,Products!$A$2:$E$20,5,TRUE)</f>
        <v>8.9499999999999993</v>
      </c>
      <c r="G1555" s="8">
        <f t="shared" si="48"/>
        <v>17.899999999999999</v>
      </c>
      <c r="H1555" s="8">
        <f>VLOOKUP(C1555,Products!$A$2:$F$20,6,TRUE)</f>
        <v>5.6999999999999993</v>
      </c>
      <c r="I1555" s="8">
        <f t="shared" si="49"/>
        <v>11.399999999999999</v>
      </c>
      <c r="J1555" s="42">
        <f>VLOOKUP(B1555,Invoices!A:I,9,TRUE)</f>
        <v>2020</v>
      </c>
    </row>
    <row r="1556" spans="1:10" x14ac:dyDescent="0.15">
      <c r="A1556" t="s">
        <v>4916</v>
      </c>
      <c r="B1556" t="s">
        <v>408</v>
      </c>
      <c r="C1556" t="s">
        <v>105</v>
      </c>
      <c r="D1556" t="s">
        <v>81</v>
      </c>
      <c r="E1556">
        <v>2</v>
      </c>
      <c r="F1556" s="8">
        <f>VLOOKUP(C1556,Products!$A$2:$E$20,5,TRUE)</f>
        <v>8.9499999999999993</v>
      </c>
      <c r="G1556" s="8">
        <f t="shared" si="48"/>
        <v>17.899999999999999</v>
      </c>
      <c r="H1556" s="8">
        <f>VLOOKUP(C1556,Products!$A$2:$F$20,6,TRUE)</f>
        <v>3.1999999999999993</v>
      </c>
      <c r="I1556" s="8">
        <f t="shared" si="49"/>
        <v>6.3999999999999986</v>
      </c>
      <c r="J1556" s="42">
        <f>VLOOKUP(B1556,Invoices!A:I,9,TRUE)</f>
        <v>2020</v>
      </c>
    </row>
    <row r="1557" spans="1:10" x14ac:dyDescent="0.15">
      <c r="A1557" t="s">
        <v>4917</v>
      </c>
      <c r="B1557" t="s">
        <v>408</v>
      </c>
      <c r="C1557" t="s">
        <v>103</v>
      </c>
      <c r="D1557" t="s">
        <v>77</v>
      </c>
      <c r="E1557">
        <v>1</v>
      </c>
      <c r="F1557" s="8">
        <f>VLOOKUP(C1557,Products!$A$2:$E$20,5,TRUE)</f>
        <v>8.9499999999999993</v>
      </c>
      <c r="G1557" s="8">
        <f t="shared" si="48"/>
        <v>8.9499999999999993</v>
      </c>
      <c r="H1557" s="8">
        <f>VLOOKUP(C1557,Products!$A$2:$F$20,6,TRUE)</f>
        <v>3.1999999999999993</v>
      </c>
      <c r="I1557" s="8">
        <f t="shared" si="49"/>
        <v>3.1999999999999993</v>
      </c>
      <c r="J1557" s="42">
        <f>VLOOKUP(B1557,Invoices!A:I,9,TRUE)</f>
        <v>2020</v>
      </c>
    </row>
    <row r="1558" spans="1:10" x14ac:dyDescent="0.15">
      <c r="A1558" t="s">
        <v>4918</v>
      </c>
      <c r="B1558" t="s">
        <v>408</v>
      </c>
      <c r="C1558" t="s">
        <v>102</v>
      </c>
      <c r="D1558" t="s">
        <v>83</v>
      </c>
      <c r="E1558">
        <v>15</v>
      </c>
      <c r="F1558" s="8">
        <f>VLOOKUP(C1558,Products!$A$2:$E$20,5,TRUE)</f>
        <v>29.95</v>
      </c>
      <c r="G1558" s="8">
        <f t="shared" si="48"/>
        <v>449.25</v>
      </c>
      <c r="H1558" s="8">
        <f>VLOOKUP(C1558,Products!$A$2:$F$20,6,TRUE)</f>
        <v>15</v>
      </c>
      <c r="I1558" s="8">
        <f t="shared" si="49"/>
        <v>225</v>
      </c>
      <c r="J1558" s="42">
        <f>VLOOKUP(B1558,Invoices!A:I,9,TRUE)</f>
        <v>2020</v>
      </c>
    </row>
    <row r="1559" spans="1:10" x14ac:dyDescent="0.15">
      <c r="A1559" t="s">
        <v>4919</v>
      </c>
      <c r="B1559" t="s">
        <v>409</v>
      </c>
      <c r="C1559" t="s">
        <v>90</v>
      </c>
      <c r="D1559" t="s">
        <v>72</v>
      </c>
      <c r="E1559">
        <v>50</v>
      </c>
      <c r="F1559" s="8">
        <f>VLOOKUP(C1559,Products!$A$2:$E$20,5,TRUE)</f>
        <v>8.9499999999999993</v>
      </c>
      <c r="G1559" s="8">
        <f t="shared" si="48"/>
        <v>447.49999999999994</v>
      </c>
      <c r="H1559" s="8">
        <f>VLOOKUP(C1559,Products!$A$2:$F$20,6,TRUE)</f>
        <v>5.6999999999999993</v>
      </c>
      <c r="I1559" s="8">
        <f t="shared" si="49"/>
        <v>284.99999999999994</v>
      </c>
      <c r="J1559" s="42">
        <f>VLOOKUP(B1559,Invoices!A:I,9,TRUE)</f>
        <v>2020</v>
      </c>
    </row>
    <row r="1560" spans="1:10" x14ac:dyDescent="0.15">
      <c r="A1560" t="s">
        <v>4920</v>
      </c>
      <c r="B1560" t="s">
        <v>409</v>
      </c>
      <c r="C1560" t="s">
        <v>105</v>
      </c>
      <c r="D1560" t="s">
        <v>81</v>
      </c>
      <c r="E1560">
        <v>7</v>
      </c>
      <c r="F1560" s="8">
        <f>VLOOKUP(C1560,Products!$A$2:$E$20,5,TRUE)</f>
        <v>8.9499999999999993</v>
      </c>
      <c r="G1560" s="8">
        <f t="shared" si="48"/>
        <v>62.649999999999991</v>
      </c>
      <c r="H1560" s="8">
        <f>VLOOKUP(C1560,Products!$A$2:$F$20,6,TRUE)</f>
        <v>3.1999999999999993</v>
      </c>
      <c r="I1560" s="8">
        <f t="shared" si="49"/>
        <v>22.399999999999995</v>
      </c>
      <c r="J1560" s="42">
        <f>VLOOKUP(B1560,Invoices!A:I,9,TRUE)</f>
        <v>2020</v>
      </c>
    </row>
    <row r="1561" spans="1:10" x14ac:dyDescent="0.15">
      <c r="A1561" t="s">
        <v>4921</v>
      </c>
      <c r="B1561" t="s">
        <v>409</v>
      </c>
      <c r="C1561" t="s">
        <v>99</v>
      </c>
      <c r="D1561" t="s">
        <v>84</v>
      </c>
      <c r="E1561">
        <v>3</v>
      </c>
      <c r="F1561" s="8">
        <f>VLOOKUP(C1561,Products!$A$2:$E$20,5,TRUE)</f>
        <v>3.5</v>
      </c>
      <c r="G1561" s="8">
        <f t="shared" si="48"/>
        <v>10.5</v>
      </c>
      <c r="H1561" s="8">
        <f>VLOOKUP(C1561,Products!$A$2:$F$20,6,TRUE)</f>
        <v>0.54999999999999982</v>
      </c>
      <c r="I1561" s="8">
        <f t="shared" si="49"/>
        <v>1.6499999999999995</v>
      </c>
      <c r="J1561" s="42">
        <f>VLOOKUP(B1561,Invoices!A:I,9,TRUE)</f>
        <v>2020</v>
      </c>
    </row>
    <row r="1562" spans="1:10" x14ac:dyDescent="0.15">
      <c r="A1562" t="s">
        <v>4922</v>
      </c>
      <c r="B1562" t="s">
        <v>409</v>
      </c>
      <c r="C1562" t="s">
        <v>104</v>
      </c>
      <c r="D1562" t="s">
        <v>71</v>
      </c>
      <c r="E1562">
        <v>2</v>
      </c>
      <c r="F1562" s="8">
        <f>VLOOKUP(C1562,Products!$A$2:$E$20,5,TRUE)</f>
        <v>2.95</v>
      </c>
      <c r="G1562" s="8">
        <f t="shared" si="48"/>
        <v>5.9</v>
      </c>
      <c r="H1562" s="8">
        <f>VLOOKUP(C1562,Products!$A$2:$F$20,6,TRUE)</f>
        <v>1.1500000000000001</v>
      </c>
      <c r="I1562" s="8">
        <f t="shared" si="49"/>
        <v>2.3000000000000003</v>
      </c>
      <c r="J1562" s="42">
        <f>VLOOKUP(B1562,Invoices!A:I,9,TRUE)</f>
        <v>2020</v>
      </c>
    </row>
    <row r="1563" spans="1:10" x14ac:dyDescent="0.15">
      <c r="A1563" t="s">
        <v>4923</v>
      </c>
      <c r="B1563" t="s">
        <v>409</v>
      </c>
      <c r="C1563" t="s">
        <v>95</v>
      </c>
      <c r="D1563" t="s">
        <v>73</v>
      </c>
      <c r="E1563">
        <v>4</v>
      </c>
      <c r="F1563" s="8">
        <f>VLOOKUP(C1563,Products!$A$2:$E$20,5,TRUE)</f>
        <v>12.95</v>
      </c>
      <c r="G1563" s="8">
        <f t="shared" si="48"/>
        <v>51.8</v>
      </c>
      <c r="H1563" s="8">
        <f>VLOOKUP(C1563,Products!$A$2:$F$20,6,TRUE)</f>
        <v>4.1999999999999993</v>
      </c>
      <c r="I1563" s="8">
        <f t="shared" si="49"/>
        <v>16.799999999999997</v>
      </c>
      <c r="J1563" s="42">
        <f>VLOOKUP(B1563,Invoices!A:I,9,TRUE)</f>
        <v>2020</v>
      </c>
    </row>
    <row r="1564" spans="1:10" x14ac:dyDescent="0.15">
      <c r="A1564" t="s">
        <v>4924</v>
      </c>
      <c r="B1564" t="s">
        <v>409</v>
      </c>
      <c r="C1564" t="s">
        <v>103</v>
      </c>
      <c r="D1564" t="s">
        <v>77</v>
      </c>
      <c r="E1564">
        <v>1</v>
      </c>
      <c r="F1564" s="8">
        <f>VLOOKUP(C1564,Products!$A$2:$E$20,5,TRUE)</f>
        <v>8.9499999999999993</v>
      </c>
      <c r="G1564" s="8">
        <f t="shared" si="48"/>
        <v>8.9499999999999993</v>
      </c>
      <c r="H1564" s="8">
        <f>VLOOKUP(C1564,Products!$A$2:$F$20,6,TRUE)</f>
        <v>3.1999999999999993</v>
      </c>
      <c r="I1564" s="8">
        <f t="shared" si="49"/>
        <v>3.1999999999999993</v>
      </c>
      <c r="J1564" s="42">
        <f>VLOOKUP(B1564,Invoices!A:I,9,TRUE)</f>
        <v>2020</v>
      </c>
    </row>
    <row r="1565" spans="1:10" x14ac:dyDescent="0.15">
      <c r="A1565" t="s">
        <v>4925</v>
      </c>
      <c r="B1565" t="s">
        <v>410</v>
      </c>
      <c r="C1565" t="s">
        <v>93</v>
      </c>
      <c r="D1565" t="s">
        <v>76</v>
      </c>
      <c r="E1565">
        <v>1</v>
      </c>
      <c r="F1565" s="8">
        <f>VLOOKUP(C1565,Products!$A$2:$E$20,5,TRUE)</f>
        <v>9.9499999999999993</v>
      </c>
      <c r="G1565" s="8">
        <f t="shared" si="48"/>
        <v>9.9499999999999993</v>
      </c>
      <c r="H1565" s="8">
        <f>VLOOKUP(C1565,Products!$A$2:$F$20,6,TRUE)</f>
        <v>1.9499999999999993</v>
      </c>
      <c r="I1565" s="8">
        <f t="shared" si="49"/>
        <v>1.9499999999999993</v>
      </c>
      <c r="J1565" s="42">
        <f>VLOOKUP(B1565,Invoices!A:I,9,TRUE)</f>
        <v>2020</v>
      </c>
    </row>
    <row r="1566" spans="1:10" x14ac:dyDescent="0.15">
      <c r="A1566" t="s">
        <v>4926</v>
      </c>
      <c r="B1566" t="s">
        <v>410</v>
      </c>
      <c r="C1566" t="s">
        <v>101</v>
      </c>
      <c r="D1566" t="s">
        <v>69</v>
      </c>
      <c r="E1566">
        <v>10</v>
      </c>
      <c r="F1566" s="8">
        <f>VLOOKUP(C1566,Products!$A$2:$E$20,5,TRUE)</f>
        <v>129.94999999999999</v>
      </c>
      <c r="G1566" s="8">
        <f t="shared" si="48"/>
        <v>1299.5</v>
      </c>
      <c r="H1566" s="8">
        <f>VLOOKUP(C1566,Products!$A$2:$F$20,6,TRUE)</f>
        <v>40.449999999999989</v>
      </c>
      <c r="I1566" s="8">
        <f t="shared" si="49"/>
        <v>404.49999999999989</v>
      </c>
      <c r="J1566" s="42">
        <f>VLOOKUP(B1566,Invoices!A:I,9,TRUE)</f>
        <v>2020</v>
      </c>
    </row>
    <row r="1567" spans="1:10" x14ac:dyDescent="0.15">
      <c r="A1567" t="s">
        <v>4927</v>
      </c>
      <c r="B1567" t="s">
        <v>410</v>
      </c>
      <c r="C1567" t="s">
        <v>104</v>
      </c>
      <c r="D1567" t="s">
        <v>71</v>
      </c>
      <c r="E1567">
        <v>1</v>
      </c>
      <c r="F1567" s="8">
        <f>VLOOKUP(C1567,Products!$A$2:$E$20,5,TRUE)</f>
        <v>2.95</v>
      </c>
      <c r="G1567" s="8">
        <f t="shared" si="48"/>
        <v>2.95</v>
      </c>
      <c r="H1567" s="8">
        <f>VLOOKUP(C1567,Products!$A$2:$F$20,6,TRUE)</f>
        <v>1.1500000000000001</v>
      </c>
      <c r="I1567" s="8">
        <f t="shared" si="49"/>
        <v>1.1500000000000001</v>
      </c>
      <c r="J1567" s="42">
        <f>VLOOKUP(B1567,Invoices!A:I,9,TRUE)</f>
        <v>2020</v>
      </c>
    </row>
    <row r="1568" spans="1:10" x14ac:dyDescent="0.15">
      <c r="A1568" t="s">
        <v>4928</v>
      </c>
      <c r="B1568" t="s">
        <v>410</v>
      </c>
      <c r="C1568" t="s">
        <v>96</v>
      </c>
      <c r="D1568" t="s">
        <v>75</v>
      </c>
      <c r="E1568">
        <v>5</v>
      </c>
      <c r="F1568" s="8">
        <f>VLOOKUP(C1568,Products!$A$2:$E$20,5,TRUE)</f>
        <v>79.95</v>
      </c>
      <c r="G1568" s="8">
        <f t="shared" si="48"/>
        <v>399.75</v>
      </c>
      <c r="H1568" s="8">
        <f>VLOOKUP(C1568,Products!$A$2:$F$20,6,TRUE)</f>
        <v>27.950000000000003</v>
      </c>
      <c r="I1568" s="8">
        <f t="shared" si="49"/>
        <v>139.75</v>
      </c>
      <c r="J1568" s="42">
        <f>VLOOKUP(B1568,Invoices!A:I,9,TRUE)</f>
        <v>2020</v>
      </c>
    </row>
    <row r="1569" spans="1:10" x14ac:dyDescent="0.15">
      <c r="A1569" t="s">
        <v>4929</v>
      </c>
      <c r="B1569" t="s">
        <v>410</v>
      </c>
      <c r="C1569" t="s">
        <v>87</v>
      </c>
      <c r="D1569" t="s">
        <v>68</v>
      </c>
      <c r="E1569">
        <v>9</v>
      </c>
      <c r="F1569" s="8">
        <f>VLOOKUP(C1569,Products!$A$2:$E$20,5,TRUE)</f>
        <v>19.95</v>
      </c>
      <c r="G1569" s="8">
        <f t="shared" si="48"/>
        <v>179.54999999999998</v>
      </c>
      <c r="H1569" s="8">
        <f>VLOOKUP(C1569,Products!$A$2:$F$20,6,TRUE)</f>
        <v>7.4499999999999993</v>
      </c>
      <c r="I1569" s="8">
        <f t="shared" si="49"/>
        <v>67.05</v>
      </c>
      <c r="J1569" s="42">
        <f>VLOOKUP(B1569,Invoices!A:I,9,TRUE)</f>
        <v>2020</v>
      </c>
    </row>
    <row r="1570" spans="1:10" x14ac:dyDescent="0.15">
      <c r="A1570" t="s">
        <v>4930</v>
      </c>
      <c r="B1570" t="s">
        <v>410</v>
      </c>
      <c r="C1570" t="s">
        <v>92</v>
      </c>
      <c r="D1570" t="s">
        <v>82</v>
      </c>
      <c r="E1570">
        <v>20</v>
      </c>
      <c r="F1570" s="8">
        <f>VLOOKUP(C1570,Products!$A$2:$E$20,5,TRUE)</f>
        <v>19.95</v>
      </c>
      <c r="G1570" s="8">
        <f t="shared" si="48"/>
        <v>399</v>
      </c>
      <c r="H1570" s="8">
        <f>VLOOKUP(C1570,Products!$A$2:$F$20,6,TRUE)</f>
        <v>7.4499999999999993</v>
      </c>
      <c r="I1570" s="8">
        <f t="shared" si="49"/>
        <v>149</v>
      </c>
      <c r="J1570" s="42">
        <f>VLOOKUP(B1570,Invoices!A:I,9,TRUE)</f>
        <v>2020</v>
      </c>
    </row>
    <row r="1571" spans="1:10" x14ac:dyDescent="0.15">
      <c r="A1571" t="s">
        <v>4931</v>
      </c>
      <c r="B1571" t="s">
        <v>410</v>
      </c>
      <c r="C1571" t="s">
        <v>89</v>
      </c>
      <c r="D1571" t="s">
        <v>80</v>
      </c>
      <c r="E1571">
        <v>1</v>
      </c>
      <c r="F1571" s="8">
        <f>VLOOKUP(C1571,Products!$A$2:$E$20,5,TRUE)</f>
        <v>15.95</v>
      </c>
      <c r="G1571" s="8">
        <f t="shared" si="48"/>
        <v>15.95</v>
      </c>
      <c r="H1571" s="8">
        <f>VLOOKUP(C1571,Products!$A$2:$F$20,6,TRUE)</f>
        <v>6</v>
      </c>
      <c r="I1571" s="8">
        <f t="shared" si="49"/>
        <v>6</v>
      </c>
      <c r="J1571" s="42">
        <f>VLOOKUP(B1571,Invoices!A:I,9,TRUE)</f>
        <v>2020</v>
      </c>
    </row>
    <row r="1572" spans="1:10" x14ac:dyDescent="0.15">
      <c r="A1572" t="s">
        <v>4932</v>
      </c>
      <c r="B1572" t="s">
        <v>411</v>
      </c>
      <c r="C1572" t="s">
        <v>88</v>
      </c>
      <c r="D1572" t="s">
        <v>85</v>
      </c>
      <c r="E1572">
        <v>100</v>
      </c>
      <c r="F1572" s="8">
        <f>VLOOKUP(C1572,Products!$A$2:$E$20,5,TRUE)</f>
        <v>8.9499999999999993</v>
      </c>
      <c r="G1572" s="8">
        <f t="shared" si="48"/>
        <v>894.99999999999989</v>
      </c>
      <c r="H1572" s="8">
        <f>VLOOKUP(C1572,Products!$A$2:$F$20,6,TRUE)</f>
        <v>5.6999999999999993</v>
      </c>
      <c r="I1572" s="8">
        <f t="shared" si="49"/>
        <v>569.99999999999989</v>
      </c>
      <c r="J1572" s="42">
        <f>VLOOKUP(B1572,Invoices!A:I,9,TRUE)</f>
        <v>2020</v>
      </c>
    </row>
    <row r="1573" spans="1:10" x14ac:dyDescent="0.15">
      <c r="A1573" t="s">
        <v>4933</v>
      </c>
      <c r="B1573" t="s">
        <v>412</v>
      </c>
      <c r="C1573" t="s">
        <v>98</v>
      </c>
      <c r="D1573" t="s">
        <v>79</v>
      </c>
      <c r="E1573">
        <v>2</v>
      </c>
      <c r="F1573" s="8">
        <f>VLOOKUP(C1573,Products!$A$2:$E$20,5,TRUE)</f>
        <v>14.95</v>
      </c>
      <c r="G1573" s="8">
        <f t="shared" si="48"/>
        <v>29.9</v>
      </c>
      <c r="H1573" s="8">
        <f>VLOOKUP(C1573,Products!$A$2:$F$20,6,TRUE)</f>
        <v>3.0499999999999989</v>
      </c>
      <c r="I1573" s="8">
        <f t="shared" si="49"/>
        <v>6.0999999999999979</v>
      </c>
      <c r="J1573" s="42">
        <f>VLOOKUP(B1573,Invoices!A:I,9,TRUE)</f>
        <v>2020</v>
      </c>
    </row>
    <row r="1574" spans="1:10" x14ac:dyDescent="0.15">
      <c r="A1574" t="s">
        <v>4934</v>
      </c>
      <c r="B1574" t="s">
        <v>413</v>
      </c>
      <c r="C1574" t="s">
        <v>96</v>
      </c>
      <c r="D1574" t="s">
        <v>75</v>
      </c>
      <c r="E1574">
        <v>8</v>
      </c>
      <c r="F1574" s="8">
        <f>VLOOKUP(C1574,Products!$A$2:$E$20,5,TRUE)</f>
        <v>79.95</v>
      </c>
      <c r="G1574" s="8">
        <f t="shared" si="48"/>
        <v>639.6</v>
      </c>
      <c r="H1574" s="8">
        <f>VLOOKUP(C1574,Products!$A$2:$F$20,6,TRUE)</f>
        <v>27.950000000000003</v>
      </c>
      <c r="I1574" s="8">
        <f t="shared" si="49"/>
        <v>223.60000000000002</v>
      </c>
      <c r="J1574" s="42">
        <f>VLOOKUP(B1574,Invoices!A:I,9,TRUE)</f>
        <v>2020</v>
      </c>
    </row>
    <row r="1575" spans="1:10" x14ac:dyDescent="0.15">
      <c r="A1575" t="s">
        <v>4935</v>
      </c>
      <c r="B1575" t="s">
        <v>413</v>
      </c>
      <c r="C1575" t="s">
        <v>87</v>
      </c>
      <c r="D1575" t="s">
        <v>68</v>
      </c>
      <c r="E1575">
        <v>2</v>
      </c>
      <c r="F1575" s="8">
        <f>VLOOKUP(C1575,Products!$A$2:$E$20,5,TRUE)</f>
        <v>19.95</v>
      </c>
      <c r="G1575" s="8">
        <f t="shared" si="48"/>
        <v>39.9</v>
      </c>
      <c r="H1575" s="8">
        <f>VLOOKUP(C1575,Products!$A$2:$F$20,6,TRUE)</f>
        <v>7.4499999999999993</v>
      </c>
      <c r="I1575" s="8">
        <f t="shared" si="49"/>
        <v>14.899999999999999</v>
      </c>
      <c r="J1575" s="42">
        <f>VLOOKUP(B1575,Invoices!A:I,9,TRUE)</f>
        <v>2020</v>
      </c>
    </row>
    <row r="1576" spans="1:10" x14ac:dyDescent="0.15">
      <c r="A1576" t="s">
        <v>4936</v>
      </c>
      <c r="B1576" t="s">
        <v>414</v>
      </c>
      <c r="C1576" t="s">
        <v>88</v>
      </c>
      <c r="D1576" t="s">
        <v>85</v>
      </c>
      <c r="E1576">
        <v>1</v>
      </c>
      <c r="F1576" s="8">
        <f>VLOOKUP(C1576,Products!$A$2:$E$20,5,TRUE)</f>
        <v>8.9499999999999993</v>
      </c>
      <c r="G1576" s="8">
        <f t="shared" si="48"/>
        <v>8.9499999999999993</v>
      </c>
      <c r="H1576" s="8">
        <f>VLOOKUP(C1576,Products!$A$2:$F$20,6,TRUE)</f>
        <v>5.6999999999999993</v>
      </c>
      <c r="I1576" s="8">
        <f t="shared" si="49"/>
        <v>5.6999999999999993</v>
      </c>
      <c r="J1576" s="42">
        <f>VLOOKUP(B1576,Invoices!A:I,9,TRUE)</f>
        <v>2020</v>
      </c>
    </row>
    <row r="1577" spans="1:10" x14ac:dyDescent="0.15">
      <c r="A1577" t="s">
        <v>4937</v>
      </c>
      <c r="B1577" t="s">
        <v>415</v>
      </c>
      <c r="C1577" t="s">
        <v>105</v>
      </c>
      <c r="D1577" t="s">
        <v>81</v>
      </c>
      <c r="E1577">
        <v>1</v>
      </c>
      <c r="F1577" s="8">
        <f>VLOOKUP(C1577,Products!$A$2:$E$20,5,TRUE)</f>
        <v>8.9499999999999993</v>
      </c>
      <c r="G1577" s="8">
        <f t="shared" si="48"/>
        <v>8.9499999999999993</v>
      </c>
      <c r="H1577" s="8">
        <f>VLOOKUP(C1577,Products!$A$2:$F$20,6,TRUE)</f>
        <v>3.1999999999999993</v>
      </c>
      <c r="I1577" s="8">
        <f t="shared" si="49"/>
        <v>3.1999999999999993</v>
      </c>
      <c r="J1577" s="42">
        <f>VLOOKUP(B1577,Invoices!A:I,9,TRUE)</f>
        <v>2020</v>
      </c>
    </row>
    <row r="1578" spans="1:10" x14ac:dyDescent="0.15">
      <c r="A1578" t="s">
        <v>4938</v>
      </c>
      <c r="B1578" t="s">
        <v>416</v>
      </c>
      <c r="C1578" t="s">
        <v>89</v>
      </c>
      <c r="D1578" t="s">
        <v>80</v>
      </c>
      <c r="E1578">
        <v>12</v>
      </c>
      <c r="F1578" s="8">
        <f>VLOOKUP(C1578,Products!$A$2:$E$20,5,TRUE)</f>
        <v>15.95</v>
      </c>
      <c r="G1578" s="8">
        <f t="shared" si="48"/>
        <v>191.39999999999998</v>
      </c>
      <c r="H1578" s="8">
        <f>VLOOKUP(C1578,Products!$A$2:$F$20,6,TRUE)</f>
        <v>6</v>
      </c>
      <c r="I1578" s="8">
        <f t="shared" si="49"/>
        <v>72</v>
      </c>
      <c r="J1578" s="42">
        <f>VLOOKUP(B1578,Invoices!A:I,9,TRUE)</f>
        <v>2020</v>
      </c>
    </row>
    <row r="1579" spans="1:10" x14ac:dyDescent="0.15">
      <c r="A1579" t="s">
        <v>4939</v>
      </c>
      <c r="B1579" t="s">
        <v>416</v>
      </c>
      <c r="C1579" t="s">
        <v>90</v>
      </c>
      <c r="D1579" t="s">
        <v>72</v>
      </c>
      <c r="E1579">
        <v>1</v>
      </c>
      <c r="F1579" s="8">
        <f>VLOOKUP(C1579,Products!$A$2:$E$20,5,TRUE)</f>
        <v>8.9499999999999993</v>
      </c>
      <c r="G1579" s="8">
        <f t="shared" si="48"/>
        <v>8.9499999999999993</v>
      </c>
      <c r="H1579" s="8">
        <f>VLOOKUP(C1579,Products!$A$2:$F$20,6,TRUE)</f>
        <v>5.6999999999999993</v>
      </c>
      <c r="I1579" s="8">
        <f t="shared" si="49"/>
        <v>5.6999999999999993</v>
      </c>
      <c r="J1579" s="42">
        <f>VLOOKUP(B1579,Invoices!A:I,9,TRUE)</f>
        <v>2020</v>
      </c>
    </row>
    <row r="1580" spans="1:10" x14ac:dyDescent="0.15">
      <c r="A1580" t="s">
        <v>4940</v>
      </c>
      <c r="B1580" t="s">
        <v>417</v>
      </c>
      <c r="C1580" t="s">
        <v>90</v>
      </c>
      <c r="D1580" t="s">
        <v>72</v>
      </c>
      <c r="E1580">
        <v>12</v>
      </c>
      <c r="F1580" s="8">
        <f>VLOOKUP(C1580,Products!$A$2:$E$20,5,TRUE)</f>
        <v>8.9499999999999993</v>
      </c>
      <c r="G1580" s="8">
        <f t="shared" si="48"/>
        <v>107.39999999999999</v>
      </c>
      <c r="H1580" s="8">
        <f>VLOOKUP(C1580,Products!$A$2:$F$20,6,TRUE)</f>
        <v>5.6999999999999993</v>
      </c>
      <c r="I1580" s="8">
        <f t="shared" si="49"/>
        <v>68.399999999999991</v>
      </c>
      <c r="J1580" s="42">
        <f>VLOOKUP(B1580,Invoices!A:I,9,TRUE)</f>
        <v>2020</v>
      </c>
    </row>
    <row r="1581" spans="1:10" x14ac:dyDescent="0.15">
      <c r="A1581" t="s">
        <v>4941</v>
      </c>
      <c r="B1581" t="s">
        <v>417</v>
      </c>
      <c r="C1581" t="s">
        <v>91</v>
      </c>
      <c r="D1581" t="s">
        <v>70</v>
      </c>
      <c r="E1581">
        <v>1</v>
      </c>
      <c r="F1581" s="8">
        <f>VLOOKUP(C1581,Products!$A$2:$E$20,5,TRUE)</f>
        <v>49.95</v>
      </c>
      <c r="G1581" s="8">
        <f t="shared" si="48"/>
        <v>49.95</v>
      </c>
      <c r="H1581" s="8">
        <f>VLOOKUP(C1581,Products!$A$2:$F$20,6,TRUE)</f>
        <v>21.200000000000003</v>
      </c>
      <c r="I1581" s="8">
        <f t="shared" si="49"/>
        <v>21.200000000000003</v>
      </c>
      <c r="J1581" s="42">
        <f>VLOOKUP(B1581,Invoices!A:I,9,TRUE)</f>
        <v>2020</v>
      </c>
    </row>
    <row r="1582" spans="1:10" x14ac:dyDescent="0.15">
      <c r="A1582" t="s">
        <v>4942</v>
      </c>
      <c r="B1582" t="s">
        <v>417</v>
      </c>
      <c r="C1582" t="s">
        <v>103</v>
      </c>
      <c r="D1582" t="s">
        <v>77</v>
      </c>
      <c r="E1582">
        <v>3</v>
      </c>
      <c r="F1582" s="8">
        <f>VLOOKUP(C1582,Products!$A$2:$E$20,5,TRUE)</f>
        <v>8.9499999999999993</v>
      </c>
      <c r="G1582" s="8">
        <f t="shared" si="48"/>
        <v>26.849999999999998</v>
      </c>
      <c r="H1582" s="8">
        <f>VLOOKUP(C1582,Products!$A$2:$F$20,6,TRUE)</f>
        <v>3.1999999999999993</v>
      </c>
      <c r="I1582" s="8">
        <f t="shared" si="49"/>
        <v>9.5999999999999979</v>
      </c>
      <c r="J1582" s="42">
        <f>VLOOKUP(B1582,Invoices!A:I,9,TRUE)</f>
        <v>2020</v>
      </c>
    </row>
    <row r="1583" spans="1:10" x14ac:dyDescent="0.15">
      <c r="A1583" t="s">
        <v>4943</v>
      </c>
      <c r="B1583" t="s">
        <v>417</v>
      </c>
      <c r="C1583" t="s">
        <v>88</v>
      </c>
      <c r="D1583" t="s">
        <v>85</v>
      </c>
      <c r="E1583">
        <v>1</v>
      </c>
      <c r="F1583" s="8">
        <f>VLOOKUP(C1583,Products!$A$2:$E$20,5,TRUE)</f>
        <v>8.9499999999999993</v>
      </c>
      <c r="G1583" s="8">
        <f t="shared" si="48"/>
        <v>8.9499999999999993</v>
      </c>
      <c r="H1583" s="8">
        <f>VLOOKUP(C1583,Products!$A$2:$F$20,6,TRUE)</f>
        <v>5.6999999999999993</v>
      </c>
      <c r="I1583" s="8">
        <f t="shared" si="49"/>
        <v>5.6999999999999993</v>
      </c>
      <c r="J1583" s="42">
        <f>VLOOKUP(B1583,Invoices!A:I,9,TRUE)</f>
        <v>2020</v>
      </c>
    </row>
    <row r="1584" spans="1:10" x14ac:dyDescent="0.15">
      <c r="A1584" t="s">
        <v>4944</v>
      </c>
      <c r="B1584" t="s">
        <v>417</v>
      </c>
      <c r="C1584" t="s">
        <v>104</v>
      </c>
      <c r="D1584" t="s">
        <v>71</v>
      </c>
      <c r="E1584">
        <v>12</v>
      </c>
      <c r="F1584" s="8">
        <f>VLOOKUP(C1584,Products!$A$2:$E$20,5,TRUE)</f>
        <v>2.95</v>
      </c>
      <c r="G1584" s="8">
        <f t="shared" si="48"/>
        <v>35.400000000000006</v>
      </c>
      <c r="H1584" s="8">
        <f>VLOOKUP(C1584,Products!$A$2:$F$20,6,TRUE)</f>
        <v>1.1500000000000001</v>
      </c>
      <c r="I1584" s="8">
        <f t="shared" si="49"/>
        <v>13.8</v>
      </c>
      <c r="J1584" s="42">
        <f>VLOOKUP(B1584,Invoices!A:I,9,TRUE)</f>
        <v>2020</v>
      </c>
    </row>
    <row r="1585" spans="1:10" x14ac:dyDescent="0.15">
      <c r="A1585" t="s">
        <v>4945</v>
      </c>
      <c r="B1585" t="s">
        <v>417</v>
      </c>
      <c r="C1585" t="s">
        <v>89</v>
      </c>
      <c r="D1585" t="s">
        <v>80</v>
      </c>
      <c r="E1585">
        <v>8</v>
      </c>
      <c r="F1585" s="8">
        <f>VLOOKUP(C1585,Products!$A$2:$E$20,5,TRUE)</f>
        <v>15.95</v>
      </c>
      <c r="G1585" s="8">
        <f t="shared" si="48"/>
        <v>127.6</v>
      </c>
      <c r="H1585" s="8">
        <f>VLOOKUP(C1585,Products!$A$2:$F$20,6,TRUE)</f>
        <v>6</v>
      </c>
      <c r="I1585" s="8">
        <f t="shared" si="49"/>
        <v>48</v>
      </c>
      <c r="J1585" s="42">
        <f>VLOOKUP(B1585,Invoices!A:I,9,TRUE)</f>
        <v>2020</v>
      </c>
    </row>
    <row r="1586" spans="1:10" x14ac:dyDescent="0.15">
      <c r="A1586" t="s">
        <v>4946</v>
      </c>
      <c r="B1586" t="s">
        <v>417</v>
      </c>
      <c r="C1586" t="s">
        <v>105</v>
      </c>
      <c r="D1586" t="s">
        <v>81</v>
      </c>
      <c r="E1586">
        <v>1</v>
      </c>
      <c r="F1586" s="8">
        <f>VLOOKUP(C1586,Products!$A$2:$E$20,5,TRUE)</f>
        <v>8.9499999999999993</v>
      </c>
      <c r="G1586" s="8">
        <f t="shared" si="48"/>
        <v>8.9499999999999993</v>
      </c>
      <c r="H1586" s="8">
        <f>VLOOKUP(C1586,Products!$A$2:$F$20,6,TRUE)</f>
        <v>3.1999999999999993</v>
      </c>
      <c r="I1586" s="8">
        <f t="shared" si="49"/>
        <v>3.1999999999999993</v>
      </c>
      <c r="J1586" s="42">
        <f>VLOOKUP(B1586,Invoices!A:I,9,TRUE)</f>
        <v>2020</v>
      </c>
    </row>
    <row r="1587" spans="1:10" x14ac:dyDescent="0.15">
      <c r="A1587" t="s">
        <v>4947</v>
      </c>
      <c r="B1587" t="s">
        <v>418</v>
      </c>
      <c r="C1587" t="s">
        <v>96</v>
      </c>
      <c r="D1587" t="s">
        <v>75</v>
      </c>
      <c r="E1587">
        <v>1</v>
      </c>
      <c r="F1587" s="8">
        <f>VLOOKUP(C1587,Products!$A$2:$E$20,5,TRUE)</f>
        <v>79.95</v>
      </c>
      <c r="G1587" s="8">
        <f t="shared" si="48"/>
        <v>79.95</v>
      </c>
      <c r="H1587" s="8">
        <f>VLOOKUP(C1587,Products!$A$2:$F$20,6,TRUE)</f>
        <v>27.950000000000003</v>
      </c>
      <c r="I1587" s="8">
        <f t="shared" si="49"/>
        <v>27.950000000000003</v>
      </c>
      <c r="J1587" s="42">
        <f>VLOOKUP(B1587,Invoices!A:I,9,TRUE)</f>
        <v>2020</v>
      </c>
    </row>
    <row r="1588" spans="1:10" x14ac:dyDescent="0.15">
      <c r="A1588" t="s">
        <v>4948</v>
      </c>
      <c r="B1588" t="s">
        <v>418</v>
      </c>
      <c r="C1588" t="s">
        <v>88</v>
      </c>
      <c r="D1588" t="s">
        <v>85</v>
      </c>
      <c r="E1588">
        <v>5</v>
      </c>
      <c r="F1588" s="8">
        <f>VLOOKUP(C1588,Products!$A$2:$E$20,5,TRUE)</f>
        <v>8.9499999999999993</v>
      </c>
      <c r="G1588" s="8">
        <f t="shared" si="48"/>
        <v>44.75</v>
      </c>
      <c r="H1588" s="8">
        <f>VLOOKUP(C1588,Products!$A$2:$F$20,6,TRUE)</f>
        <v>5.6999999999999993</v>
      </c>
      <c r="I1588" s="8">
        <f t="shared" si="49"/>
        <v>28.499999999999996</v>
      </c>
      <c r="J1588" s="42">
        <f>VLOOKUP(B1588,Invoices!A:I,9,TRUE)</f>
        <v>2020</v>
      </c>
    </row>
    <row r="1589" spans="1:10" x14ac:dyDescent="0.15">
      <c r="A1589" t="s">
        <v>4949</v>
      </c>
      <c r="B1589" t="s">
        <v>419</v>
      </c>
      <c r="C1589" t="s">
        <v>104</v>
      </c>
      <c r="D1589" t="s">
        <v>71</v>
      </c>
      <c r="E1589">
        <v>6</v>
      </c>
      <c r="F1589" s="8">
        <f>VLOOKUP(C1589,Products!$A$2:$E$20,5,TRUE)</f>
        <v>2.95</v>
      </c>
      <c r="G1589" s="8">
        <f t="shared" si="48"/>
        <v>17.700000000000003</v>
      </c>
      <c r="H1589" s="8">
        <f>VLOOKUP(C1589,Products!$A$2:$F$20,6,TRUE)</f>
        <v>1.1500000000000001</v>
      </c>
      <c r="I1589" s="8">
        <f t="shared" si="49"/>
        <v>6.9</v>
      </c>
      <c r="J1589" s="42">
        <f>VLOOKUP(B1589,Invoices!A:I,9,TRUE)</f>
        <v>2020</v>
      </c>
    </row>
    <row r="1590" spans="1:10" x14ac:dyDescent="0.15">
      <c r="A1590" t="s">
        <v>4950</v>
      </c>
      <c r="B1590" t="s">
        <v>419</v>
      </c>
      <c r="C1590" t="s">
        <v>102</v>
      </c>
      <c r="D1590" t="s">
        <v>83</v>
      </c>
      <c r="E1590">
        <v>3</v>
      </c>
      <c r="F1590" s="8">
        <f>VLOOKUP(C1590,Products!$A$2:$E$20,5,TRUE)</f>
        <v>29.95</v>
      </c>
      <c r="G1590" s="8">
        <f t="shared" si="48"/>
        <v>89.85</v>
      </c>
      <c r="H1590" s="8">
        <f>VLOOKUP(C1590,Products!$A$2:$F$20,6,TRUE)</f>
        <v>15</v>
      </c>
      <c r="I1590" s="8">
        <f t="shared" si="49"/>
        <v>45</v>
      </c>
      <c r="J1590" s="42">
        <f>VLOOKUP(B1590,Invoices!A:I,9,TRUE)</f>
        <v>2020</v>
      </c>
    </row>
    <row r="1591" spans="1:10" x14ac:dyDescent="0.15">
      <c r="A1591" t="s">
        <v>4951</v>
      </c>
      <c r="B1591" t="s">
        <v>420</v>
      </c>
      <c r="C1591" t="s">
        <v>104</v>
      </c>
      <c r="D1591" t="s">
        <v>71</v>
      </c>
      <c r="E1591">
        <v>12</v>
      </c>
      <c r="F1591" s="8">
        <f>VLOOKUP(C1591,Products!$A$2:$E$20,5,TRUE)</f>
        <v>2.95</v>
      </c>
      <c r="G1591" s="8">
        <f t="shared" si="48"/>
        <v>35.400000000000006</v>
      </c>
      <c r="H1591" s="8">
        <f>VLOOKUP(C1591,Products!$A$2:$F$20,6,TRUE)</f>
        <v>1.1500000000000001</v>
      </c>
      <c r="I1591" s="8">
        <f t="shared" si="49"/>
        <v>13.8</v>
      </c>
      <c r="J1591" s="42">
        <f>VLOOKUP(B1591,Invoices!A:I,9,TRUE)</f>
        <v>2020</v>
      </c>
    </row>
    <row r="1592" spans="1:10" x14ac:dyDescent="0.15">
      <c r="A1592" t="s">
        <v>4952</v>
      </c>
      <c r="B1592" t="s">
        <v>421</v>
      </c>
      <c r="C1592" t="s">
        <v>93</v>
      </c>
      <c r="D1592" t="s">
        <v>76</v>
      </c>
      <c r="E1592">
        <v>10</v>
      </c>
      <c r="F1592" s="8">
        <f>VLOOKUP(C1592,Products!$A$2:$E$20,5,TRUE)</f>
        <v>9.9499999999999993</v>
      </c>
      <c r="G1592" s="8">
        <f t="shared" si="48"/>
        <v>99.5</v>
      </c>
      <c r="H1592" s="8">
        <f>VLOOKUP(C1592,Products!$A$2:$F$20,6,TRUE)</f>
        <v>1.9499999999999993</v>
      </c>
      <c r="I1592" s="8">
        <f t="shared" si="49"/>
        <v>19.499999999999993</v>
      </c>
      <c r="J1592" s="42">
        <f>VLOOKUP(B1592,Invoices!A:I,9,TRUE)</f>
        <v>2020</v>
      </c>
    </row>
    <row r="1593" spans="1:10" x14ac:dyDescent="0.15">
      <c r="A1593" t="s">
        <v>4953</v>
      </c>
      <c r="B1593" t="s">
        <v>421</v>
      </c>
      <c r="C1593" t="s">
        <v>94</v>
      </c>
      <c r="D1593" t="s">
        <v>86</v>
      </c>
      <c r="E1593">
        <v>1</v>
      </c>
      <c r="F1593" s="8">
        <f>VLOOKUP(C1593,Products!$A$2:$E$20,5,TRUE)</f>
        <v>3.5</v>
      </c>
      <c r="G1593" s="8">
        <f t="shared" si="48"/>
        <v>3.5</v>
      </c>
      <c r="H1593" s="8">
        <f>VLOOKUP(C1593,Products!$A$2:$F$20,6,TRUE)</f>
        <v>0.54999999999999982</v>
      </c>
      <c r="I1593" s="8">
        <f t="shared" si="49"/>
        <v>0.54999999999999982</v>
      </c>
      <c r="J1593" s="42">
        <f>VLOOKUP(B1593,Invoices!A:I,9,TRUE)</f>
        <v>2020</v>
      </c>
    </row>
    <row r="1594" spans="1:10" x14ac:dyDescent="0.15">
      <c r="A1594" t="s">
        <v>4954</v>
      </c>
      <c r="B1594" t="s">
        <v>421</v>
      </c>
      <c r="C1594" t="s">
        <v>105</v>
      </c>
      <c r="D1594" t="s">
        <v>81</v>
      </c>
      <c r="E1594">
        <v>6</v>
      </c>
      <c r="F1594" s="8">
        <f>VLOOKUP(C1594,Products!$A$2:$E$20,5,TRUE)</f>
        <v>8.9499999999999993</v>
      </c>
      <c r="G1594" s="8">
        <f t="shared" si="48"/>
        <v>53.699999999999996</v>
      </c>
      <c r="H1594" s="8">
        <f>VLOOKUP(C1594,Products!$A$2:$F$20,6,TRUE)</f>
        <v>3.1999999999999993</v>
      </c>
      <c r="I1594" s="8">
        <f t="shared" si="49"/>
        <v>19.199999999999996</v>
      </c>
      <c r="J1594" s="42">
        <f>VLOOKUP(B1594,Invoices!A:I,9,TRUE)</f>
        <v>2020</v>
      </c>
    </row>
    <row r="1595" spans="1:10" x14ac:dyDescent="0.15">
      <c r="A1595" t="s">
        <v>4955</v>
      </c>
      <c r="B1595" t="s">
        <v>421</v>
      </c>
      <c r="C1595" t="s">
        <v>103</v>
      </c>
      <c r="D1595" t="s">
        <v>77</v>
      </c>
      <c r="E1595">
        <v>1</v>
      </c>
      <c r="F1595" s="8">
        <f>VLOOKUP(C1595,Products!$A$2:$E$20,5,TRUE)</f>
        <v>8.9499999999999993</v>
      </c>
      <c r="G1595" s="8">
        <f t="shared" si="48"/>
        <v>8.9499999999999993</v>
      </c>
      <c r="H1595" s="8">
        <f>VLOOKUP(C1595,Products!$A$2:$F$20,6,TRUE)</f>
        <v>3.1999999999999993</v>
      </c>
      <c r="I1595" s="8">
        <f t="shared" si="49"/>
        <v>3.1999999999999993</v>
      </c>
      <c r="J1595" s="42">
        <f>VLOOKUP(B1595,Invoices!A:I,9,TRUE)</f>
        <v>2020</v>
      </c>
    </row>
    <row r="1596" spans="1:10" x14ac:dyDescent="0.15">
      <c r="A1596" t="s">
        <v>4956</v>
      </c>
      <c r="B1596" t="s">
        <v>422</v>
      </c>
      <c r="C1596" t="s">
        <v>101</v>
      </c>
      <c r="D1596" t="s">
        <v>69</v>
      </c>
      <c r="E1596">
        <v>3</v>
      </c>
      <c r="F1596" s="8">
        <f>VLOOKUP(C1596,Products!$A$2:$E$20,5,TRUE)</f>
        <v>129.94999999999999</v>
      </c>
      <c r="G1596" s="8">
        <f t="shared" si="48"/>
        <v>389.84999999999997</v>
      </c>
      <c r="H1596" s="8">
        <f>VLOOKUP(C1596,Products!$A$2:$F$20,6,TRUE)</f>
        <v>40.449999999999989</v>
      </c>
      <c r="I1596" s="8">
        <f t="shared" si="49"/>
        <v>121.34999999999997</v>
      </c>
      <c r="J1596" s="42">
        <f>VLOOKUP(B1596,Invoices!A:I,9,TRUE)</f>
        <v>2020</v>
      </c>
    </row>
    <row r="1597" spans="1:10" x14ac:dyDescent="0.15">
      <c r="A1597" t="s">
        <v>4957</v>
      </c>
      <c r="B1597" t="s">
        <v>422</v>
      </c>
      <c r="C1597" t="s">
        <v>94</v>
      </c>
      <c r="D1597" t="s">
        <v>86</v>
      </c>
      <c r="E1597">
        <v>15</v>
      </c>
      <c r="F1597" s="8">
        <f>VLOOKUP(C1597,Products!$A$2:$E$20,5,TRUE)</f>
        <v>3.5</v>
      </c>
      <c r="G1597" s="8">
        <f t="shared" si="48"/>
        <v>52.5</v>
      </c>
      <c r="H1597" s="8">
        <f>VLOOKUP(C1597,Products!$A$2:$F$20,6,TRUE)</f>
        <v>0.54999999999999982</v>
      </c>
      <c r="I1597" s="8">
        <f t="shared" si="49"/>
        <v>8.2499999999999964</v>
      </c>
      <c r="J1597" s="42">
        <f>VLOOKUP(B1597,Invoices!A:I,9,TRUE)</f>
        <v>2020</v>
      </c>
    </row>
    <row r="1598" spans="1:10" x14ac:dyDescent="0.15">
      <c r="A1598" t="s">
        <v>4958</v>
      </c>
      <c r="B1598" t="s">
        <v>422</v>
      </c>
      <c r="C1598" t="s">
        <v>92</v>
      </c>
      <c r="D1598" t="s">
        <v>82</v>
      </c>
      <c r="E1598">
        <v>10</v>
      </c>
      <c r="F1598" s="8">
        <f>VLOOKUP(C1598,Products!$A$2:$E$20,5,TRUE)</f>
        <v>19.95</v>
      </c>
      <c r="G1598" s="8">
        <f t="shared" si="48"/>
        <v>199.5</v>
      </c>
      <c r="H1598" s="8">
        <f>VLOOKUP(C1598,Products!$A$2:$F$20,6,TRUE)</f>
        <v>7.4499999999999993</v>
      </c>
      <c r="I1598" s="8">
        <f t="shared" si="49"/>
        <v>74.5</v>
      </c>
      <c r="J1598" s="42">
        <f>VLOOKUP(B1598,Invoices!A:I,9,TRUE)</f>
        <v>2020</v>
      </c>
    </row>
    <row r="1599" spans="1:10" x14ac:dyDescent="0.15">
      <c r="A1599" t="s">
        <v>4959</v>
      </c>
      <c r="B1599" t="s">
        <v>422</v>
      </c>
      <c r="C1599" t="s">
        <v>87</v>
      </c>
      <c r="D1599" t="s">
        <v>68</v>
      </c>
      <c r="E1599">
        <v>6</v>
      </c>
      <c r="F1599" s="8">
        <f>VLOOKUP(C1599,Products!$A$2:$E$20,5,TRUE)</f>
        <v>19.95</v>
      </c>
      <c r="G1599" s="8">
        <f t="shared" si="48"/>
        <v>119.69999999999999</v>
      </c>
      <c r="H1599" s="8">
        <f>VLOOKUP(C1599,Products!$A$2:$F$20,6,TRUE)</f>
        <v>7.4499999999999993</v>
      </c>
      <c r="I1599" s="8">
        <f t="shared" si="49"/>
        <v>44.699999999999996</v>
      </c>
      <c r="J1599" s="42">
        <f>VLOOKUP(B1599,Invoices!A:I,9,TRUE)</f>
        <v>2020</v>
      </c>
    </row>
    <row r="1600" spans="1:10" x14ac:dyDescent="0.15">
      <c r="A1600" t="s">
        <v>4960</v>
      </c>
      <c r="B1600" t="s">
        <v>422</v>
      </c>
      <c r="C1600" t="s">
        <v>96</v>
      </c>
      <c r="D1600" t="s">
        <v>75</v>
      </c>
      <c r="E1600">
        <v>1</v>
      </c>
      <c r="F1600" s="8">
        <f>VLOOKUP(C1600,Products!$A$2:$E$20,5,TRUE)</f>
        <v>79.95</v>
      </c>
      <c r="G1600" s="8">
        <f t="shared" si="48"/>
        <v>79.95</v>
      </c>
      <c r="H1600" s="8">
        <f>VLOOKUP(C1600,Products!$A$2:$F$20,6,TRUE)</f>
        <v>27.950000000000003</v>
      </c>
      <c r="I1600" s="8">
        <f t="shared" si="49"/>
        <v>27.950000000000003</v>
      </c>
      <c r="J1600" s="42">
        <f>VLOOKUP(B1600,Invoices!A:I,9,TRUE)</f>
        <v>2020</v>
      </c>
    </row>
    <row r="1601" spans="1:10" x14ac:dyDescent="0.15">
      <c r="A1601" t="s">
        <v>4961</v>
      </c>
      <c r="B1601" t="s">
        <v>423</v>
      </c>
      <c r="C1601" t="s">
        <v>105</v>
      </c>
      <c r="D1601" t="s">
        <v>81</v>
      </c>
      <c r="E1601">
        <v>1</v>
      </c>
      <c r="F1601" s="8">
        <f>VLOOKUP(C1601,Products!$A$2:$E$20,5,TRUE)</f>
        <v>8.9499999999999993</v>
      </c>
      <c r="G1601" s="8">
        <f t="shared" si="48"/>
        <v>8.9499999999999993</v>
      </c>
      <c r="H1601" s="8">
        <f>VLOOKUP(C1601,Products!$A$2:$F$20,6,TRUE)</f>
        <v>3.1999999999999993</v>
      </c>
      <c r="I1601" s="8">
        <f t="shared" si="49"/>
        <v>3.1999999999999993</v>
      </c>
      <c r="J1601" s="42">
        <f>VLOOKUP(B1601,Invoices!A:I,9,TRUE)</f>
        <v>2020</v>
      </c>
    </row>
    <row r="1602" spans="1:10" x14ac:dyDescent="0.15">
      <c r="A1602" t="s">
        <v>4962</v>
      </c>
      <c r="B1602" t="s">
        <v>423</v>
      </c>
      <c r="C1602" t="s">
        <v>92</v>
      </c>
      <c r="D1602" t="s">
        <v>82</v>
      </c>
      <c r="E1602">
        <v>2</v>
      </c>
      <c r="F1602" s="8">
        <f>VLOOKUP(C1602,Products!$A$2:$E$20,5,TRUE)</f>
        <v>19.95</v>
      </c>
      <c r="G1602" s="8">
        <f t="shared" si="48"/>
        <v>39.9</v>
      </c>
      <c r="H1602" s="8">
        <f>VLOOKUP(C1602,Products!$A$2:$F$20,6,TRUE)</f>
        <v>7.4499999999999993</v>
      </c>
      <c r="I1602" s="8">
        <f t="shared" si="49"/>
        <v>14.899999999999999</v>
      </c>
      <c r="J1602" s="42">
        <f>VLOOKUP(B1602,Invoices!A:I,9,TRUE)</f>
        <v>2020</v>
      </c>
    </row>
    <row r="1603" spans="1:10" x14ac:dyDescent="0.15">
      <c r="A1603" t="s">
        <v>4963</v>
      </c>
      <c r="B1603" t="s">
        <v>424</v>
      </c>
      <c r="C1603" t="s">
        <v>98</v>
      </c>
      <c r="D1603" t="s">
        <v>79</v>
      </c>
      <c r="E1603">
        <v>1</v>
      </c>
      <c r="F1603" s="8">
        <f>VLOOKUP(C1603,Products!$A$2:$E$20,5,TRUE)</f>
        <v>14.95</v>
      </c>
      <c r="G1603" s="8">
        <f t="shared" ref="G1603:G1666" si="50">F1603*E1603</f>
        <v>14.95</v>
      </c>
      <c r="H1603" s="8">
        <f>VLOOKUP(C1603,Products!$A$2:$F$20,6,TRUE)</f>
        <v>3.0499999999999989</v>
      </c>
      <c r="I1603" s="8">
        <f t="shared" ref="I1603:I1666" si="51">H1603*E1603</f>
        <v>3.0499999999999989</v>
      </c>
      <c r="J1603" s="42">
        <f>VLOOKUP(B1603,Invoices!A:I,9,TRUE)</f>
        <v>2020</v>
      </c>
    </row>
    <row r="1604" spans="1:10" x14ac:dyDescent="0.15">
      <c r="A1604" t="s">
        <v>4964</v>
      </c>
      <c r="B1604" t="s">
        <v>424</v>
      </c>
      <c r="C1604" t="s">
        <v>95</v>
      </c>
      <c r="D1604" t="s">
        <v>73</v>
      </c>
      <c r="E1604">
        <v>24</v>
      </c>
      <c r="F1604" s="8">
        <f>VLOOKUP(C1604,Products!$A$2:$E$20,5,TRUE)</f>
        <v>12.95</v>
      </c>
      <c r="G1604" s="8">
        <f t="shared" si="50"/>
        <v>310.79999999999995</v>
      </c>
      <c r="H1604" s="8">
        <f>VLOOKUP(C1604,Products!$A$2:$F$20,6,TRUE)</f>
        <v>4.1999999999999993</v>
      </c>
      <c r="I1604" s="8">
        <f t="shared" si="51"/>
        <v>100.79999999999998</v>
      </c>
      <c r="J1604" s="42">
        <f>VLOOKUP(B1604,Invoices!A:I,9,TRUE)</f>
        <v>2020</v>
      </c>
    </row>
    <row r="1605" spans="1:10" x14ac:dyDescent="0.15">
      <c r="A1605" t="s">
        <v>4965</v>
      </c>
      <c r="B1605" t="s">
        <v>424</v>
      </c>
      <c r="C1605" t="s">
        <v>102</v>
      </c>
      <c r="D1605" t="s">
        <v>83</v>
      </c>
      <c r="E1605">
        <v>10</v>
      </c>
      <c r="F1605" s="8">
        <f>VLOOKUP(C1605,Products!$A$2:$E$20,5,TRUE)</f>
        <v>29.95</v>
      </c>
      <c r="G1605" s="8">
        <f t="shared" si="50"/>
        <v>299.5</v>
      </c>
      <c r="H1605" s="8">
        <f>VLOOKUP(C1605,Products!$A$2:$F$20,6,TRUE)</f>
        <v>15</v>
      </c>
      <c r="I1605" s="8">
        <f t="shared" si="51"/>
        <v>150</v>
      </c>
      <c r="J1605" s="42">
        <f>VLOOKUP(B1605,Invoices!A:I,9,TRUE)</f>
        <v>2020</v>
      </c>
    </row>
    <row r="1606" spans="1:10" x14ac:dyDescent="0.15">
      <c r="A1606" t="s">
        <v>4966</v>
      </c>
      <c r="B1606" t="s">
        <v>424</v>
      </c>
      <c r="C1606" t="s">
        <v>96</v>
      </c>
      <c r="D1606" t="s">
        <v>75</v>
      </c>
      <c r="E1606">
        <v>3</v>
      </c>
      <c r="F1606" s="8">
        <f>VLOOKUP(C1606,Products!$A$2:$E$20,5,TRUE)</f>
        <v>79.95</v>
      </c>
      <c r="G1606" s="8">
        <f t="shared" si="50"/>
        <v>239.85000000000002</v>
      </c>
      <c r="H1606" s="8">
        <f>VLOOKUP(C1606,Products!$A$2:$F$20,6,TRUE)</f>
        <v>27.950000000000003</v>
      </c>
      <c r="I1606" s="8">
        <f t="shared" si="51"/>
        <v>83.850000000000009</v>
      </c>
      <c r="J1606" s="42">
        <f>VLOOKUP(B1606,Invoices!A:I,9,TRUE)</f>
        <v>2020</v>
      </c>
    </row>
    <row r="1607" spans="1:10" x14ac:dyDescent="0.15">
      <c r="A1607" t="s">
        <v>4967</v>
      </c>
      <c r="B1607" t="s">
        <v>424</v>
      </c>
      <c r="C1607" t="s">
        <v>104</v>
      </c>
      <c r="D1607" t="s">
        <v>71</v>
      </c>
      <c r="E1607">
        <v>1</v>
      </c>
      <c r="F1607" s="8">
        <f>VLOOKUP(C1607,Products!$A$2:$E$20,5,TRUE)</f>
        <v>2.95</v>
      </c>
      <c r="G1607" s="8">
        <f t="shared" si="50"/>
        <v>2.95</v>
      </c>
      <c r="H1607" s="8">
        <f>VLOOKUP(C1607,Products!$A$2:$F$20,6,TRUE)</f>
        <v>1.1500000000000001</v>
      </c>
      <c r="I1607" s="8">
        <f t="shared" si="51"/>
        <v>1.1500000000000001</v>
      </c>
      <c r="J1607" s="42">
        <f>VLOOKUP(B1607,Invoices!A:I,9,TRUE)</f>
        <v>2020</v>
      </c>
    </row>
    <row r="1608" spans="1:10" x14ac:dyDescent="0.15">
      <c r="A1608" t="s">
        <v>4968</v>
      </c>
      <c r="B1608" t="s">
        <v>424</v>
      </c>
      <c r="C1608" t="s">
        <v>89</v>
      </c>
      <c r="D1608" t="s">
        <v>80</v>
      </c>
      <c r="E1608">
        <v>1</v>
      </c>
      <c r="F1608" s="8">
        <f>VLOOKUP(C1608,Products!$A$2:$E$20,5,TRUE)</f>
        <v>15.95</v>
      </c>
      <c r="G1608" s="8">
        <f t="shared" si="50"/>
        <v>15.95</v>
      </c>
      <c r="H1608" s="8">
        <f>VLOOKUP(C1608,Products!$A$2:$F$20,6,TRUE)</f>
        <v>6</v>
      </c>
      <c r="I1608" s="8">
        <f t="shared" si="51"/>
        <v>6</v>
      </c>
      <c r="J1608" s="42">
        <f>VLOOKUP(B1608,Invoices!A:I,9,TRUE)</f>
        <v>2020</v>
      </c>
    </row>
    <row r="1609" spans="1:10" x14ac:dyDescent="0.15">
      <c r="A1609" t="s">
        <v>4969</v>
      </c>
      <c r="B1609" t="s">
        <v>424</v>
      </c>
      <c r="C1609" t="s">
        <v>90</v>
      </c>
      <c r="D1609" t="s">
        <v>72</v>
      </c>
      <c r="E1609">
        <v>1</v>
      </c>
      <c r="F1609" s="8">
        <f>VLOOKUP(C1609,Products!$A$2:$E$20,5,TRUE)</f>
        <v>8.9499999999999993</v>
      </c>
      <c r="G1609" s="8">
        <f t="shared" si="50"/>
        <v>8.9499999999999993</v>
      </c>
      <c r="H1609" s="8">
        <f>VLOOKUP(C1609,Products!$A$2:$F$20,6,TRUE)</f>
        <v>5.6999999999999993</v>
      </c>
      <c r="I1609" s="8">
        <f t="shared" si="51"/>
        <v>5.6999999999999993</v>
      </c>
      <c r="J1609" s="42">
        <f>VLOOKUP(B1609,Invoices!A:I,9,TRUE)</f>
        <v>2020</v>
      </c>
    </row>
    <row r="1610" spans="1:10" x14ac:dyDescent="0.15">
      <c r="A1610" t="s">
        <v>4970</v>
      </c>
      <c r="B1610" t="s">
        <v>424</v>
      </c>
      <c r="C1610" t="s">
        <v>105</v>
      </c>
      <c r="D1610" t="s">
        <v>81</v>
      </c>
      <c r="E1610">
        <v>1</v>
      </c>
      <c r="F1610" s="8">
        <f>VLOOKUP(C1610,Products!$A$2:$E$20,5,TRUE)</f>
        <v>8.9499999999999993</v>
      </c>
      <c r="G1610" s="8">
        <f t="shared" si="50"/>
        <v>8.9499999999999993</v>
      </c>
      <c r="H1610" s="8">
        <f>VLOOKUP(C1610,Products!$A$2:$F$20,6,TRUE)</f>
        <v>3.1999999999999993</v>
      </c>
      <c r="I1610" s="8">
        <f t="shared" si="51"/>
        <v>3.1999999999999993</v>
      </c>
      <c r="J1610" s="42">
        <f>VLOOKUP(B1610,Invoices!A:I,9,TRUE)</f>
        <v>2020</v>
      </c>
    </row>
    <row r="1611" spans="1:10" x14ac:dyDescent="0.15">
      <c r="A1611" t="s">
        <v>4971</v>
      </c>
      <c r="B1611" t="s">
        <v>425</v>
      </c>
      <c r="C1611" t="s">
        <v>91</v>
      </c>
      <c r="D1611" t="s">
        <v>70</v>
      </c>
      <c r="E1611">
        <v>4</v>
      </c>
      <c r="F1611" s="8">
        <f>VLOOKUP(C1611,Products!$A$2:$E$20,5,TRUE)</f>
        <v>49.95</v>
      </c>
      <c r="G1611" s="8">
        <f t="shared" si="50"/>
        <v>199.8</v>
      </c>
      <c r="H1611" s="8">
        <f>VLOOKUP(C1611,Products!$A$2:$F$20,6,TRUE)</f>
        <v>21.200000000000003</v>
      </c>
      <c r="I1611" s="8">
        <f t="shared" si="51"/>
        <v>84.800000000000011</v>
      </c>
      <c r="J1611" s="42">
        <f>VLOOKUP(B1611,Invoices!A:I,9,TRUE)</f>
        <v>2020</v>
      </c>
    </row>
    <row r="1612" spans="1:10" x14ac:dyDescent="0.15">
      <c r="A1612" t="s">
        <v>4972</v>
      </c>
      <c r="B1612" t="s">
        <v>425</v>
      </c>
      <c r="C1612" t="s">
        <v>94</v>
      </c>
      <c r="D1612" t="s">
        <v>86</v>
      </c>
      <c r="E1612">
        <v>6</v>
      </c>
      <c r="F1612" s="8">
        <f>VLOOKUP(C1612,Products!$A$2:$E$20,5,TRUE)</f>
        <v>3.5</v>
      </c>
      <c r="G1612" s="8">
        <f t="shared" si="50"/>
        <v>21</v>
      </c>
      <c r="H1612" s="8">
        <f>VLOOKUP(C1612,Products!$A$2:$F$20,6,TRUE)</f>
        <v>0.54999999999999982</v>
      </c>
      <c r="I1612" s="8">
        <f t="shared" si="51"/>
        <v>3.2999999999999989</v>
      </c>
      <c r="J1612" s="42">
        <f>VLOOKUP(B1612,Invoices!A:I,9,TRUE)</f>
        <v>2020</v>
      </c>
    </row>
    <row r="1613" spans="1:10" x14ac:dyDescent="0.15">
      <c r="A1613" t="s">
        <v>4973</v>
      </c>
      <c r="B1613" t="s">
        <v>425</v>
      </c>
      <c r="C1613" t="s">
        <v>89</v>
      </c>
      <c r="D1613" t="s">
        <v>80</v>
      </c>
      <c r="E1613">
        <v>1</v>
      </c>
      <c r="F1613" s="8">
        <f>VLOOKUP(C1613,Products!$A$2:$E$20,5,TRUE)</f>
        <v>15.95</v>
      </c>
      <c r="G1613" s="8">
        <f t="shared" si="50"/>
        <v>15.95</v>
      </c>
      <c r="H1613" s="8">
        <f>VLOOKUP(C1613,Products!$A$2:$F$20,6,TRUE)</f>
        <v>6</v>
      </c>
      <c r="I1613" s="8">
        <f t="shared" si="51"/>
        <v>6</v>
      </c>
      <c r="J1613" s="42">
        <f>VLOOKUP(B1613,Invoices!A:I,9,TRUE)</f>
        <v>2020</v>
      </c>
    </row>
    <row r="1614" spans="1:10" x14ac:dyDescent="0.15">
      <c r="A1614" t="s">
        <v>4974</v>
      </c>
      <c r="B1614" t="s">
        <v>425</v>
      </c>
      <c r="C1614" t="s">
        <v>96</v>
      </c>
      <c r="D1614" t="s">
        <v>75</v>
      </c>
      <c r="E1614">
        <v>1</v>
      </c>
      <c r="F1614" s="8">
        <f>VLOOKUP(C1614,Products!$A$2:$E$20,5,TRUE)</f>
        <v>79.95</v>
      </c>
      <c r="G1614" s="8">
        <f t="shared" si="50"/>
        <v>79.95</v>
      </c>
      <c r="H1614" s="8">
        <f>VLOOKUP(C1614,Products!$A$2:$F$20,6,TRUE)</f>
        <v>27.950000000000003</v>
      </c>
      <c r="I1614" s="8">
        <f t="shared" si="51"/>
        <v>27.950000000000003</v>
      </c>
      <c r="J1614" s="42">
        <f>VLOOKUP(B1614,Invoices!A:I,9,TRUE)</f>
        <v>2020</v>
      </c>
    </row>
    <row r="1615" spans="1:10" x14ac:dyDescent="0.15">
      <c r="A1615" t="s">
        <v>4975</v>
      </c>
      <c r="B1615" t="s">
        <v>425</v>
      </c>
      <c r="C1615" t="s">
        <v>88</v>
      </c>
      <c r="D1615" t="s">
        <v>85</v>
      </c>
      <c r="E1615">
        <v>1</v>
      </c>
      <c r="F1615" s="8">
        <f>VLOOKUP(C1615,Products!$A$2:$E$20,5,TRUE)</f>
        <v>8.9499999999999993</v>
      </c>
      <c r="G1615" s="8">
        <f t="shared" si="50"/>
        <v>8.9499999999999993</v>
      </c>
      <c r="H1615" s="8">
        <f>VLOOKUP(C1615,Products!$A$2:$F$20,6,TRUE)</f>
        <v>5.6999999999999993</v>
      </c>
      <c r="I1615" s="8">
        <f t="shared" si="51"/>
        <v>5.6999999999999993</v>
      </c>
      <c r="J1615" s="42">
        <f>VLOOKUP(B1615,Invoices!A:I,9,TRUE)</f>
        <v>2020</v>
      </c>
    </row>
    <row r="1616" spans="1:10" x14ac:dyDescent="0.15">
      <c r="A1616" t="s">
        <v>4976</v>
      </c>
      <c r="B1616" t="s">
        <v>425</v>
      </c>
      <c r="C1616" t="s">
        <v>102</v>
      </c>
      <c r="D1616" t="s">
        <v>83</v>
      </c>
      <c r="E1616">
        <v>4</v>
      </c>
      <c r="F1616" s="8">
        <f>VLOOKUP(C1616,Products!$A$2:$E$20,5,TRUE)</f>
        <v>29.95</v>
      </c>
      <c r="G1616" s="8">
        <f t="shared" si="50"/>
        <v>119.8</v>
      </c>
      <c r="H1616" s="8">
        <f>VLOOKUP(C1616,Products!$A$2:$F$20,6,TRUE)</f>
        <v>15</v>
      </c>
      <c r="I1616" s="8">
        <f t="shared" si="51"/>
        <v>60</v>
      </c>
      <c r="J1616" s="42">
        <f>VLOOKUP(B1616,Invoices!A:I,9,TRUE)</f>
        <v>2020</v>
      </c>
    </row>
    <row r="1617" spans="1:10" x14ac:dyDescent="0.15">
      <c r="A1617" t="s">
        <v>4977</v>
      </c>
      <c r="B1617" t="s">
        <v>425</v>
      </c>
      <c r="C1617" t="s">
        <v>104</v>
      </c>
      <c r="D1617" t="s">
        <v>71</v>
      </c>
      <c r="E1617">
        <v>7</v>
      </c>
      <c r="F1617" s="8">
        <f>VLOOKUP(C1617,Products!$A$2:$E$20,5,TRUE)</f>
        <v>2.95</v>
      </c>
      <c r="G1617" s="8">
        <f t="shared" si="50"/>
        <v>20.650000000000002</v>
      </c>
      <c r="H1617" s="8">
        <f>VLOOKUP(C1617,Products!$A$2:$F$20,6,TRUE)</f>
        <v>1.1500000000000001</v>
      </c>
      <c r="I1617" s="8">
        <f t="shared" si="51"/>
        <v>8.0500000000000007</v>
      </c>
      <c r="J1617" s="42">
        <f>VLOOKUP(B1617,Invoices!A:I,9,TRUE)</f>
        <v>2020</v>
      </c>
    </row>
    <row r="1618" spans="1:10" x14ac:dyDescent="0.15">
      <c r="A1618" t="s">
        <v>4978</v>
      </c>
      <c r="B1618" t="s">
        <v>426</v>
      </c>
      <c r="C1618" t="s">
        <v>93</v>
      </c>
      <c r="D1618" t="s">
        <v>76</v>
      </c>
      <c r="E1618">
        <v>1</v>
      </c>
      <c r="F1618" s="8">
        <f>VLOOKUP(C1618,Products!$A$2:$E$20,5,TRUE)</f>
        <v>9.9499999999999993</v>
      </c>
      <c r="G1618" s="8">
        <f t="shared" si="50"/>
        <v>9.9499999999999993</v>
      </c>
      <c r="H1618" s="8">
        <f>VLOOKUP(C1618,Products!$A$2:$F$20,6,TRUE)</f>
        <v>1.9499999999999993</v>
      </c>
      <c r="I1618" s="8">
        <f t="shared" si="51"/>
        <v>1.9499999999999993</v>
      </c>
      <c r="J1618" s="42">
        <f>VLOOKUP(B1618,Invoices!A:I,9,TRUE)</f>
        <v>2020</v>
      </c>
    </row>
    <row r="1619" spans="1:10" x14ac:dyDescent="0.15">
      <c r="A1619" t="s">
        <v>4979</v>
      </c>
      <c r="B1619" t="s">
        <v>426</v>
      </c>
      <c r="C1619" t="s">
        <v>102</v>
      </c>
      <c r="D1619" t="s">
        <v>83</v>
      </c>
      <c r="E1619">
        <v>4</v>
      </c>
      <c r="F1619" s="8">
        <f>VLOOKUP(C1619,Products!$A$2:$E$20,5,TRUE)</f>
        <v>29.95</v>
      </c>
      <c r="G1619" s="8">
        <f t="shared" si="50"/>
        <v>119.8</v>
      </c>
      <c r="H1619" s="8">
        <f>VLOOKUP(C1619,Products!$A$2:$F$20,6,TRUE)</f>
        <v>15</v>
      </c>
      <c r="I1619" s="8">
        <f t="shared" si="51"/>
        <v>60</v>
      </c>
      <c r="J1619" s="42">
        <f>VLOOKUP(B1619,Invoices!A:I,9,TRUE)</f>
        <v>2020</v>
      </c>
    </row>
    <row r="1620" spans="1:10" x14ac:dyDescent="0.15">
      <c r="A1620" t="s">
        <v>4980</v>
      </c>
      <c r="B1620" t="s">
        <v>426</v>
      </c>
      <c r="C1620" t="s">
        <v>97</v>
      </c>
      <c r="D1620" t="s">
        <v>74</v>
      </c>
      <c r="E1620">
        <v>2</v>
      </c>
      <c r="F1620" s="8">
        <f>VLOOKUP(C1620,Products!$A$2:$E$20,5,TRUE)</f>
        <v>1.5</v>
      </c>
      <c r="G1620" s="8">
        <f t="shared" si="50"/>
        <v>3</v>
      </c>
      <c r="H1620" s="8">
        <f>VLOOKUP(C1620,Products!$A$2:$F$20,6,TRUE)</f>
        <v>0.5</v>
      </c>
      <c r="I1620" s="8">
        <f t="shared" si="51"/>
        <v>1</v>
      </c>
      <c r="J1620" s="42">
        <f>VLOOKUP(B1620,Invoices!A:I,9,TRUE)</f>
        <v>2020</v>
      </c>
    </row>
    <row r="1621" spans="1:10" x14ac:dyDescent="0.15">
      <c r="A1621" t="s">
        <v>4981</v>
      </c>
      <c r="B1621" t="s">
        <v>426</v>
      </c>
      <c r="C1621" t="s">
        <v>87</v>
      </c>
      <c r="D1621" t="s">
        <v>68</v>
      </c>
      <c r="E1621">
        <v>2</v>
      </c>
      <c r="F1621" s="8">
        <f>VLOOKUP(C1621,Products!$A$2:$E$20,5,TRUE)</f>
        <v>19.95</v>
      </c>
      <c r="G1621" s="8">
        <f t="shared" si="50"/>
        <v>39.9</v>
      </c>
      <c r="H1621" s="8">
        <f>VLOOKUP(C1621,Products!$A$2:$F$20,6,TRUE)</f>
        <v>7.4499999999999993</v>
      </c>
      <c r="I1621" s="8">
        <f t="shared" si="51"/>
        <v>14.899999999999999</v>
      </c>
      <c r="J1621" s="42">
        <f>VLOOKUP(B1621,Invoices!A:I,9,TRUE)</f>
        <v>2020</v>
      </c>
    </row>
    <row r="1622" spans="1:10" x14ac:dyDescent="0.15">
      <c r="A1622" t="s">
        <v>4982</v>
      </c>
      <c r="B1622" t="s">
        <v>426</v>
      </c>
      <c r="C1622" t="s">
        <v>92</v>
      </c>
      <c r="D1622" t="s">
        <v>82</v>
      </c>
      <c r="E1622">
        <v>15</v>
      </c>
      <c r="F1622" s="8">
        <f>VLOOKUP(C1622,Products!$A$2:$E$20,5,TRUE)</f>
        <v>19.95</v>
      </c>
      <c r="G1622" s="8">
        <f t="shared" si="50"/>
        <v>299.25</v>
      </c>
      <c r="H1622" s="8">
        <f>VLOOKUP(C1622,Products!$A$2:$F$20,6,TRUE)</f>
        <v>7.4499999999999993</v>
      </c>
      <c r="I1622" s="8">
        <f t="shared" si="51"/>
        <v>111.74999999999999</v>
      </c>
      <c r="J1622" s="42">
        <f>VLOOKUP(B1622,Invoices!A:I,9,TRUE)</f>
        <v>2020</v>
      </c>
    </row>
    <row r="1623" spans="1:10" x14ac:dyDescent="0.15">
      <c r="A1623" t="s">
        <v>4983</v>
      </c>
      <c r="B1623" t="s">
        <v>426</v>
      </c>
      <c r="C1623" t="s">
        <v>88</v>
      </c>
      <c r="D1623" t="s">
        <v>85</v>
      </c>
      <c r="E1623">
        <v>1</v>
      </c>
      <c r="F1623" s="8">
        <f>VLOOKUP(C1623,Products!$A$2:$E$20,5,TRUE)</f>
        <v>8.9499999999999993</v>
      </c>
      <c r="G1623" s="8">
        <f t="shared" si="50"/>
        <v>8.9499999999999993</v>
      </c>
      <c r="H1623" s="8">
        <f>VLOOKUP(C1623,Products!$A$2:$F$20,6,TRUE)</f>
        <v>5.6999999999999993</v>
      </c>
      <c r="I1623" s="8">
        <f t="shared" si="51"/>
        <v>5.6999999999999993</v>
      </c>
      <c r="J1623" s="42">
        <f>VLOOKUP(B1623,Invoices!A:I,9,TRUE)</f>
        <v>2020</v>
      </c>
    </row>
    <row r="1624" spans="1:10" x14ac:dyDescent="0.15">
      <c r="A1624" t="s">
        <v>4984</v>
      </c>
      <c r="B1624" t="s">
        <v>426</v>
      </c>
      <c r="C1624" t="s">
        <v>104</v>
      </c>
      <c r="D1624" t="s">
        <v>71</v>
      </c>
      <c r="E1624">
        <v>5</v>
      </c>
      <c r="F1624" s="8">
        <f>VLOOKUP(C1624,Products!$A$2:$E$20,5,TRUE)</f>
        <v>2.95</v>
      </c>
      <c r="G1624" s="8">
        <f t="shared" si="50"/>
        <v>14.75</v>
      </c>
      <c r="H1624" s="8">
        <f>VLOOKUP(C1624,Products!$A$2:$F$20,6,TRUE)</f>
        <v>1.1500000000000001</v>
      </c>
      <c r="I1624" s="8">
        <f t="shared" si="51"/>
        <v>5.7500000000000009</v>
      </c>
      <c r="J1624" s="42">
        <f>VLOOKUP(B1624,Invoices!A:I,9,TRUE)</f>
        <v>2020</v>
      </c>
    </row>
    <row r="1625" spans="1:10" x14ac:dyDescent="0.15">
      <c r="A1625" t="s">
        <v>4985</v>
      </c>
      <c r="B1625" t="s">
        <v>426</v>
      </c>
      <c r="C1625" t="s">
        <v>96</v>
      </c>
      <c r="D1625" t="s">
        <v>75</v>
      </c>
      <c r="E1625">
        <v>10</v>
      </c>
      <c r="F1625" s="8">
        <f>VLOOKUP(C1625,Products!$A$2:$E$20,5,TRUE)</f>
        <v>79.95</v>
      </c>
      <c r="G1625" s="8">
        <f t="shared" si="50"/>
        <v>799.5</v>
      </c>
      <c r="H1625" s="8">
        <f>VLOOKUP(C1625,Products!$A$2:$F$20,6,TRUE)</f>
        <v>27.950000000000003</v>
      </c>
      <c r="I1625" s="8">
        <f t="shared" si="51"/>
        <v>279.5</v>
      </c>
      <c r="J1625" s="42">
        <f>VLOOKUP(B1625,Invoices!A:I,9,TRUE)</f>
        <v>2020</v>
      </c>
    </row>
    <row r="1626" spans="1:10" x14ac:dyDescent="0.15">
      <c r="A1626" t="s">
        <v>4986</v>
      </c>
      <c r="B1626" t="s">
        <v>426</v>
      </c>
      <c r="C1626" t="s">
        <v>95</v>
      </c>
      <c r="D1626" t="s">
        <v>73</v>
      </c>
      <c r="E1626">
        <v>1</v>
      </c>
      <c r="F1626" s="8">
        <f>VLOOKUP(C1626,Products!$A$2:$E$20,5,TRUE)</f>
        <v>12.95</v>
      </c>
      <c r="G1626" s="8">
        <f t="shared" si="50"/>
        <v>12.95</v>
      </c>
      <c r="H1626" s="8">
        <f>VLOOKUP(C1626,Products!$A$2:$F$20,6,TRUE)</f>
        <v>4.1999999999999993</v>
      </c>
      <c r="I1626" s="8">
        <f t="shared" si="51"/>
        <v>4.1999999999999993</v>
      </c>
      <c r="J1626" s="42">
        <f>VLOOKUP(B1626,Invoices!A:I,9,TRUE)</f>
        <v>2020</v>
      </c>
    </row>
    <row r="1627" spans="1:10" x14ac:dyDescent="0.15">
      <c r="A1627" t="s">
        <v>4987</v>
      </c>
      <c r="B1627" t="s">
        <v>427</v>
      </c>
      <c r="C1627" t="s">
        <v>104</v>
      </c>
      <c r="D1627" t="s">
        <v>71</v>
      </c>
      <c r="E1627">
        <v>2</v>
      </c>
      <c r="F1627" s="8">
        <f>VLOOKUP(C1627,Products!$A$2:$E$20,5,TRUE)</f>
        <v>2.95</v>
      </c>
      <c r="G1627" s="8">
        <f t="shared" si="50"/>
        <v>5.9</v>
      </c>
      <c r="H1627" s="8">
        <f>VLOOKUP(C1627,Products!$A$2:$F$20,6,TRUE)</f>
        <v>1.1500000000000001</v>
      </c>
      <c r="I1627" s="8">
        <f t="shared" si="51"/>
        <v>2.3000000000000003</v>
      </c>
      <c r="J1627" s="42">
        <f>VLOOKUP(B1627,Invoices!A:I,9,TRUE)</f>
        <v>2020</v>
      </c>
    </row>
    <row r="1628" spans="1:10" x14ac:dyDescent="0.15">
      <c r="A1628" t="s">
        <v>4988</v>
      </c>
      <c r="B1628" t="s">
        <v>427</v>
      </c>
      <c r="C1628" t="s">
        <v>90</v>
      </c>
      <c r="D1628" t="s">
        <v>72</v>
      </c>
      <c r="E1628">
        <v>12</v>
      </c>
      <c r="F1628" s="8">
        <f>VLOOKUP(C1628,Products!$A$2:$E$20,5,TRUE)</f>
        <v>8.9499999999999993</v>
      </c>
      <c r="G1628" s="8">
        <f t="shared" si="50"/>
        <v>107.39999999999999</v>
      </c>
      <c r="H1628" s="8">
        <f>VLOOKUP(C1628,Products!$A$2:$F$20,6,TRUE)</f>
        <v>5.6999999999999993</v>
      </c>
      <c r="I1628" s="8">
        <f t="shared" si="51"/>
        <v>68.399999999999991</v>
      </c>
      <c r="J1628" s="42">
        <f>VLOOKUP(B1628,Invoices!A:I,9,TRUE)</f>
        <v>2020</v>
      </c>
    </row>
    <row r="1629" spans="1:10" x14ac:dyDescent="0.15">
      <c r="A1629" t="s">
        <v>4989</v>
      </c>
      <c r="B1629" t="s">
        <v>427</v>
      </c>
      <c r="C1629" t="s">
        <v>103</v>
      </c>
      <c r="D1629" t="s">
        <v>77</v>
      </c>
      <c r="E1629">
        <v>4</v>
      </c>
      <c r="F1629" s="8">
        <f>VLOOKUP(C1629,Products!$A$2:$E$20,5,TRUE)</f>
        <v>8.9499999999999993</v>
      </c>
      <c r="G1629" s="8">
        <f t="shared" si="50"/>
        <v>35.799999999999997</v>
      </c>
      <c r="H1629" s="8">
        <f>VLOOKUP(C1629,Products!$A$2:$F$20,6,TRUE)</f>
        <v>3.1999999999999993</v>
      </c>
      <c r="I1629" s="8">
        <f t="shared" si="51"/>
        <v>12.799999999999997</v>
      </c>
      <c r="J1629" s="42">
        <f>VLOOKUP(B1629,Invoices!A:I,9,TRUE)</f>
        <v>2020</v>
      </c>
    </row>
    <row r="1630" spans="1:10" x14ac:dyDescent="0.15">
      <c r="A1630" t="s">
        <v>4990</v>
      </c>
      <c r="B1630" t="s">
        <v>427</v>
      </c>
      <c r="C1630" t="s">
        <v>96</v>
      </c>
      <c r="D1630" t="s">
        <v>75</v>
      </c>
      <c r="E1630">
        <v>20</v>
      </c>
      <c r="F1630" s="8">
        <f>VLOOKUP(C1630,Products!$A$2:$E$20,5,TRUE)</f>
        <v>79.95</v>
      </c>
      <c r="G1630" s="8">
        <f t="shared" si="50"/>
        <v>1599</v>
      </c>
      <c r="H1630" s="8">
        <f>VLOOKUP(C1630,Products!$A$2:$F$20,6,TRUE)</f>
        <v>27.950000000000003</v>
      </c>
      <c r="I1630" s="8">
        <f t="shared" si="51"/>
        <v>559</v>
      </c>
      <c r="J1630" s="42">
        <f>VLOOKUP(B1630,Invoices!A:I,9,TRUE)</f>
        <v>2020</v>
      </c>
    </row>
    <row r="1631" spans="1:10" x14ac:dyDescent="0.15">
      <c r="A1631" t="s">
        <v>4991</v>
      </c>
      <c r="B1631" t="s">
        <v>428</v>
      </c>
      <c r="C1631" t="s">
        <v>93</v>
      </c>
      <c r="D1631" t="s">
        <v>76</v>
      </c>
      <c r="E1631">
        <v>1</v>
      </c>
      <c r="F1631" s="8">
        <f>VLOOKUP(C1631,Products!$A$2:$E$20,5,TRUE)</f>
        <v>9.9499999999999993</v>
      </c>
      <c r="G1631" s="8">
        <f t="shared" si="50"/>
        <v>9.9499999999999993</v>
      </c>
      <c r="H1631" s="8">
        <f>VLOOKUP(C1631,Products!$A$2:$F$20,6,TRUE)</f>
        <v>1.9499999999999993</v>
      </c>
      <c r="I1631" s="8">
        <f t="shared" si="51"/>
        <v>1.9499999999999993</v>
      </c>
      <c r="J1631" s="42">
        <f>VLOOKUP(B1631,Invoices!A:I,9,TRUE)</f>
        <v>2020</v>
      </c>
    </row>
    <row r="1632" spans="1:10" x14ac:dyDescent="0.15">
      <c r="A1632" t="s">
        <v>4992</v>
      </c>
      <c r="B1632" t="s">
        <v>428</v>
      </c>
      <c r="C1632" t="s">
        <v>87</v>
      </c>
      <c r="D1632" t="s">
        <v>68</v>
      </c>
      <c r="E1632">
        <v>4</v>
      </c>
      <c r="F1632" s="8">
        <f>VLOOKUP(C1632,Products!$A$2:$E$20,5,TRUE)</f>
        <v>19.95</v>
      </c>
      <c r="G1632" s="8">
        <f t="shared" si="50"/>
        <v>79.8</v>
      </c>
      <c r="H1632" s="8">
        <f>VLOOKUP(C1632,Products!$A$2:$F$20,6,TRUE)</f>
        <v>7.4499999999999993</v>
      </c>
      <c r="I1632" s="8">
        <f t="shared" si="51"/>
        <v>29.799999999999997</v>
      </c>
      <c r="J1632" s="42">
        <f>VLOOKUP(B1632,Invoices!A:I,9,TRUE)</f>
        <v>2020</v>
      </c>
    </row>
    <row r="1633" spans="1:10" x14ac:dyDescent="0.15">
      <c r="A1633" t="s">
        <v>4993</v>
      </c>
      <c r="B1633" t="s">
        <v>428</v>
      </c>
      <c r="C1633" t="s">
        <v>88</v>
      </c>
      <c r="D1633" t="s">
        <v>85</v>
      </c>
      <c r="E1633">
        <v>30</v>
      </c>
      <c r="F1633" s="8">
        <f>VLOOKUP(C1633,Products!$A$2:$E$20,5,TRUE)</f>
        <v>8.9499999999999993</v>
      </c>
      <c r="G1633" s="8">
        <f t="shared" si="50"/>
        <v>268.5</v>
      </c>
      <c r="H1633" s="8">
        <f>VLOOKUP(C1633,Products!$A$2:$F$20,6,TRUE)</f>
        <v>5.6999999999999993</v>
      </c>
      <c r="I1633" s="8">
        <f t="shared" si="51"/>
        <v>170.99999999999997</v>
      </c>
      <c r="J1633" s="42">
        <f>VLOOKUP(B1633,Invoices!A:I,9,TRUE)</f>
        <v>2020</v>
      </c>
    </row>
    <row r="1634" spans="1:10" x14ac:dyDescent="0.15">
      <c r="A1634" t="s">
        <v>4994</v>
      </c>
      <c r="B1634" t="s">
        <v>429</v>
      </c>
      <c r="C1634" t="s">
        <v>88</v>
      </c>
      <c r="D1634" t="s">
        <v>85</v>
      </c>
      <c r="E1634">
        <v>2</v>
      </c>
      <c r="F1634" s="8">
        <f>VLOOKUP(C1634,Products!$A$2:$E$20,5,TRUE)</f>
        <v>8.9499999999999993</v>
      </c>
      <c r="G1634" s="8">
        <f t="shared" si="50"/>
        <v>17.899999999999999</v>
      </c>
      <c r="H1634" s="8">
        <f>VLOOKUP(C1634,Products!$A$2:$F$20,6,TRUE)</f>
        <v>5.6999999999999993</v>
      </c>
      <c r="I1634" s="8">
        <f t="shared" si="51"/>
        <v>11.399999999999999</v>
      </c>
      <c r="J1634" s="42">
        <f>VLOOKUP(B1634,Invoices!A:I,9,TRUE)</f>
        <v>2020</v>
      </c>
    </row>
    <row r="1635" spans="1:10" x14ac:dyDescent="0.15">
      <c r="A1635" t="s">
        <v>4995</v>
      </c>
      <c r="B1635" t="s">
        <v>429</v>
      </c>
      <c r="C1635" t="s">
        <v>105</v>
      </c>
      <c r="D1635" t="s">
        <v>81</v>
      </c>
      <c r="E1635">
        <v>1</v>
      </c>
      <c r="F1635" s="8">
        <f>VLOOKUP(C1635,Products!$A$2:$E$20,5,TRUE)</f>
        <v>8.9499999999999993</v>
      </c>
      <c r="G1635" s="8">
        <f t="shared" si="50"/>
        <v>8.9499999999999993</v>
      </c>
      <c r="H1635" s="8">
        <f>VLOOKUP(C1635,Products!$A$2:$F$20,6,TRUE)</f>
        <v>3.1999999999999993</v>
      </c>
      <c r="I1635" s="8">
        <f t="shared" si="51"/>
        <v>3.1999999999999993</v>
      </c>
      <c r="J1635" s="42">
        <f>VLOOKUP(B1635,Invoices!A:I,9,TRUE)</f>
        <v>2020</v>
      </c>
    </row>
    <row r="1636" spans="1:10" x14ac:dyDescent="0.15">
      <c r="A1636" t="s">
        <v>4996</v>
      </c>
      <c r="B1636" t="s">
        <v>429</v>
      </c>
      <c r="C1636" t="s">
        <v>103</v>
      </c>
      <c r="D1636" t="s">
        <v>77</v>
      </c>
      <c r="E1636">
        <v>6</v>
      </c>
      <c r="F1636" s="8">
        <f>VLOOKUP(C1636,Products!$A$2:$E$20,5,TRUE)</f>
        <v>8.9499999999999993</v>
      </c>
      <c r="G1636" s="8">
        <f t="shared" si="50"/>
        <v>53.699999999999996</v>
      </c>
      <c r="H1636" s="8">
        <f>VLOOKUP(C1636,Products!$A$2:$F$20,6,TRUE)</f>
        <v>3.1999999999999993</v>
      </c>
      <c r="I1636" s="8">
        <f t="shared" si="51"/>
        <v>19.199999999999996</v>
      </c>
      <c r="J1636" s="42">
        <f>VLOOKUP(B1636,Invoices!A:I,9,TRUE)</f>
        <v>2020</v>
      </c>
    </row>
    <row r="1637" spans="1:10" x14ac:dyDescent="0.15">
      <c r="A1637" t="s">
        <v>4997</v>
      </c>
      <c r="B1637" t="s">
        <v>430</v>
      </c>
      <c r="C1637" t="s">
        <v>92</v>
      </c>
      <c r="D1637" t="s">
        <v>82</v>
      </c>
      <c r="E1637">
        <v>1</v>
      </c>
      <c r="F1637" s="8">
        <f>VLOOKUP(C1637,Products!$A$2:$E$20,5,TRUE)</f>
        <v>19.95</v>
      </c>
      <c r="G1637" s="8">
        <f t="shared" si="50"/>
        <v>19.95</v>
      </c>
      <c r="H1637" s="8">
        <f>VLOOKUP(C1637,Products!$A$2:$F$20,6,TRUE)</f>
        <v>7.4499999999999993</v>
      </c>
      <c r="I1637" s="8">
        <f t="shared" si="51"/>
        <v>7.4499999999999993</v>
      </c>
      <c r="J1637" s="42">
        <f>VLOOKUP(B1637,Invoices!A:I,9,TRUE)</f>
        <v>2020</v>
      </c>
    </row>
    <row r="1638" spans="1:10" x14ac:dyDescent="0.15">
      <c r="A1638" t="s">
        <v>4998</v>
      </c>
      <c r="B1638" t="s">
        <v>430</v>
      </c>
      <c r="C1638" t="s">
        <v>94</v>
      </c>
      <c r="D1638" t="s">
        <v>86</v>
      </c>
      <c r="E1638">
        <v>1</v>
      </c>
      <c r="F1638" s="8">
        <f>VLOOKUP(C1638,Products!$A$2:$E$20,5,TRUE)</f>
        <v>3.5</v>
      </c>
      <c r="G1638" s="8">
        <f t="shared" si="50"/>
        <v>3.5</v>
      </c>
      <c r="H1638" s="8">
        <f>VLOOKUP(C1638,Products!$A$2:$F$20,6,TRUE)</f>
        <v>0.54999999999999982</v>
      </c>
      <c r="I1638" s="8">
        <f t="shared" si="51"/>
        <v>0.54999999999999982</v>
      </c>
      <c r="J1638" s="42">
        <f>VLOOKUP(B1638,Invoices!A:I,9,TRUE)</f>
        <v>2020</v>
      </c>
    </row>
    <row r="1639" spans="1:10" x14ac:dyDescent="0.15">
      <c r="A1639" t="s">
        <v>4999</v>
      </c>
      <c r="B1639" t="s">
        <v>431</v>
      </c>
      <c r="C1639" t="s">
        <v>88</v>
      </c>
      <c r="D1639" t="s">
        <v>85</v>
      </c>
      <c r="E1639">
        <v>6</v>
      </c>
      <c r="F1639" s="8">
        <f>VLOOKUP(C1639,Products!$A$2:$E$20,5,TRUE)</f>
        <v>8.9499999999999993</v>
      </c>
      <c r="G1639" s="8">
        <f t="shared" si="50"/>
        <v>53.699999999999996</v>
      </c>
      <c r="H1639" s="8">
        <f>VLOOKUP(C1639,Products!$A$2:$F$20,6,TRUE)</f>
        <v>5.6999999999999993</v>
      </c>
      <c r="I1639" s="8">
        <f t="shared" si="51"/>
        <v>34.199999999999996</v>
      </c>
      <c r="J1639" s="42">
        <f>VLOOKUP(B1639,Invoices!A:I,9,TRUE)</f>
        <v>2020</v>
      </c>
    </row>
    <row r="1640" spans="1:10" x14ac:dyDescent="0.15">
      <c r="A1640" t="s">
        <v>5000</v>
      </c>
      <c r="B1640" t="s">
        <v>431</v>
      </c>
      <c r="C1640" t="s">
        <v>92</v>
      </c>
      <c r="D1640" t="s">
        <v>82</v>
      </c>
      <c r="E1640">
        <v>2</v>
      </c>
      <c r="F1640" s="8">
        <f>VLOOKUP(C1640,Products!$A$2:$E$20,5,TRUE)</f>
        <v>19.95</v>
      </c>
      <c r="G1640" s="8">
        <f t="shared" si="50"/>
        <v>39.9</v>
      </c>
      <c r="H1640" s="8">
        <f>VLOOKUP(C1640,Products!$A$2:$F$20,6,TRUE)</f>
        <v>7.4499999999999993</v>
      </c>
      <c r="I1640" s="8">
        <f t="shared" si="51"/>
        <v>14.899999999999999</v>
      </c>
      <c r="J1640" s="42">
        <f>VLOOKUP(B1640,Invoices!A:I,9,TRUE)</f>
        <v>2020</v>
      </c>
    </row>
    <row r="1641" spans="1:10" x14ac:dyDescent="0.15">
      <c r="A1641" t="s">
        <v>5001</v>
      </c>
      <c r="B1641" t="s">
        <v>431</v>
      </c>
      <c r="C1641" t="s">
        <v>100</v>
      </c>
      <c r="D1641" t="s">
        <v>78</v>
      </c>
      <c r="E1641">
        <v>5</v>
      </c>
      <c r="F1641" s="8">
        <f>VLOOKUP(C1641,Products!$A$2:$E$20,5,TRUE)</f>
        <v>49.95</v>
      </c>
      <c r="G1641" s="8">
        <f t="shared" si="50"/>
        <v>249.75</v>
      </c>
      <c r="H1641" s="8">
        <f>VLOOKUP(C1641,Products!$A$2:$F$20,6,TRUE)</f>
        <v>19.950000000000003</v>
      </c>
      <c r="I1641" s="8">
        <f t="shared" si="51"/>
        <v>99.750000000000014</v>
      </c>
      <c r="J1641" s="42">
        <f>VLOOKUP(B1641,Invoices!A:I,9,TRUE)</f>
        <v>2020</v>
      </c>
    </row>
    <row r="1642" spans="1:10" x14ac:dyDescent="0.15">
      <c r="A1642" t="s">
        <v>5002</v>
      </c>
      <c r="B1642" t="s">
        <v>431</v>
      </c>
      <c r="C1642" t="s">
        <v>89</v>
      </c>
      <c r="D1642" t="s">
        <v>80</v>
      </c>
      <c r="E1642">
        <v>4</v>
      </c>
      <c r="F1642" s="8">
        <f>VLOOKUP(C1642,Products!$A$2:$E$20,5,TRUE)</f>
        <v>15.95</v>
      </c>
      <c r="G1642" s="8">
        <f t="shared" si="50"/>
        <v>63.8</v>
      </c>
      <c r="H1642" s="8">
        <f>VLOOKUP(C1642,Products!$A$2:$F$20,6,TRUE)</f>
        <v>6</v>
      </c>
      <c r="I1642" s="8">
        <f t="shared" si="51"/>
        <v>24</v>
      </c>
      <c r="J1642" s="42">
        <f>VLOOKUP(B1642,Invoices!A:I,9,TRUE)</f>
        <v>2020</v>
      </c>
    </row>
    <row r="1643" spans="1:10" x14ac:dyDescent="0.15">
      <c r="A1643" t="s">
        <v>5003</v>
      </c>
      <c r="B1643" t="s">
        <v>431</v>
      </c>
      <c r="C1643" t="s">
        <v>104</v>
      </c>
      <c r="D1643" t="s">
        <v>71</v>
      </c>
      <c r="E1643">
        <v>4</v>
      </c>
      <c r="F1643" s="8">
        <f>VLOOKUP(C1643,Products!$A$2:$E$20,5,TRUE)</f>
        <v>2.95</v>
      </c>
      <c r="G1643" s="8">
        <f t="shared" si="50"/>
        <v>11.8</v>
      </c>
      <c r="H1643" s="8">
        <f>VLOOKUP(C1643,Products!$A$2:$F$20,6,TRUE)</f>
        <v>1.1500000000000001</v>
      </c>
      <c r="I1643" s="8">
        <f t="shared" si="51"/>
        <v>4.6000000000000005</v>
      </c>
      <c r="J1643" s="42">
        <f>VLOOKUP(B1643,Invoices!A:I,9,TRUE)</f>
        <v>2020</v>
      </c>
    </row>
    <row r="1644" spans="1:10" x14ac:dyDescent="0.15">
      <c r="A1644" t="s">
        <v>5004</v>
      </c>
      <c r="B1644" t="s">
        <v>432</v>
      </c>
      <c r="C1644" t="s">
        <v>104</v>
      </c>
      <c r="D1644" t="s">
        <v>71</v>
      </c>
      <c r="E1644">
        <v>2</v>
      </c>
      <c r="F1644" s="8">
        <f>VLOOKUP(C1644,Products!$A$2:$E$20,5,TRUE)</f>
        <v>2.95</v>
      </c>
      <c r="G1644" s="8">
        <f t="shared" si="50"/>
        <v>5.9</v>
      </c>
      <c r="H1644" s="8">
        <f>VLOOKUP(C1644,Products!$A$2:$F$20,6,TRUE)</f>
        <v>1.1500000000000001</v>
      </c>
      <c r="I1644" s="8">
        <f t="shared" si="51"/>
        <v>2.3000000000000003</v>
      </c>
      <c r="J1644" s="42">
        <f>VLOOKUP(B1644,Invoices!A:I,9,TRUE)</f>
        <v>2020</v>
      </c>
    </row>
    <row r="1645" spans="1:10" x14ac:dyDescent="0.15">
      <c r="A1645" t="s">
        <v>5005</v>
      </c>
      <c r="B1645" t="s">
        <v>432</v>
      </c>
      <c r="C1645" t="s">
        <v>92</v>
      </c>
      <c r="D1645" t="s">
        <v>82</v>
      </c>
      <c r="E1645">
        <v>20</v>
      </c>
      <c r="F1645" s="8">
        <f>VLOOKUP(C1645,Products!$A$2:$E$20,5,TRUE)</f>
        <v>19.95</v>
      </c>
      <c r="G1645" s="8">
        <f t="shared" si="50"/>
        <v>399</v>
      </c>
      <c r="H1645" s="8">
        <f>VLOOKUP(C1645,Products!$A$2:$F$20,6,TRUE)</f>
        <v>7.4499999999999993</v>
      </c>
      <c r="I1645" s="8">
        <f t="shared" si="51"/>
        <v>149</v>
      </c>
      <c r="J1645" s="42">
        <f>VLOOKUP(B1645,Invoices!A:I,9,TRUE)</f>
        <v>2020</v>
      </c>
    </row>
    <row r="1646" spans="1:10" x14ac:dyDescent="0.15">
      <c r="A1646" t="s">
        <v>5006</v>
      </c>
      <c r="B1646" t="s">
        <v>432</v>
      </c>
      <c r="C1646" t="s">
        <v>100</v>
      </c>
      <c r="D1646" t="s">
        <v>78</v>
      </c>
      <c r="E1646">
        <v>1</v>
      </c>
      <c r="F1646" s="8">
        <f>VLOOKUP(C1646,Products!$A$2:$E$20,5,TRUE)</f>
        <v>49.95</v>
      </c>
      <c r="G1646" s="8">
        <f t="shared" si="50"/>
        <v>49.95</v>
      </c>
      <c r="H1646" s="8">
        <f>VLOOKUP(C1646,Products!$A$2:$F$20,6,TRUE)</f>
        <v>19.950000000000003</v>
      </c>
      <c r="I1646" s="8">
        <f t="shared" si="51"/>
        <v>19.950000000000003</v>
      </c>
      <c r="J1646" s="42">
        <f>VLOOKUP(B1646,Invoices!A:I,9,TRUE)</f>
        <v>2020</v>
      </c>
    </row>
    <row r="1647" spans="1:10" x14ac:dyDescent="0.15">
      <c r="A1647" t="s">
        <v>5007</v>
      </c>
      <c r="B1647" t="s">
        <v>432</v>
      </c>
      <c r="C1647" t="s">
        <v>87</v>
      </c>
      <c r="D1647" t="s">
        <v>68</v>
      </c>
      <c r="E1647">
        <v>1</v>
      </c>
      <c r="F1647" s="8">
        <f>VLOOKUP(C1647,Products!$A$2:$E$20,5,TRUE)</f>
        <v>19.95</v>
      </c>
      <c r="G1647" s="8">
        <f t="shared" si="50"/>
        <v>19.95</v>
      </c>
      <c r="H1647" s="8">
        <f>VLOOKUP(C1647,Products!$A$2:$F$20,6,TRUE)</f>
        <v>7.4499999999999993</v>
      </c>
      <c r="I1647" s="8">
        <f t="shared" si="51"/>
        <v>7.4499999999999993</v>
      </c>
      <c r="J1647" s="42">
        <f>VLOOKUP(B1647,Invoices!A:I,9,TRUE)</f>
        <v>2020</v>
      </c>
    </row>
    <row r="1648" spans="1:10" x14ac:dyDescent="0.15">
      <c r="A1648" t="s">
        <v>5008</v>
      </c>
      <c r="B1648" t="s">
        <v>432</v>
      </c>
      <c r="C1648" t="s">
        <v>90</v>
      </c>
      <c r="D1648" t="s">
        <v>72</v>
      </c>
      <c r="E1648">
        <v>7</v>
      </c>
      <c r="F1648" s="8">
        <f>VLOOKUP(C1648,Products!$A$2:$E$20,5,TRUE)</f>
        <v>8.9499999999999993</v>
      </c>
      <c r="G1648" s="8">
        <f t="shared" si="50"/>
        <v>62.649999999999991</v>
      </c>
      <c r="H1648" s="8">
        <f>VLOOKUP(C1648,Products!$A$2:$F$20,6,TRUE)</f>
        <v>5.6999999999999993</v>
      </c>
      <c r="I1648" s="8">
        <f t="shared" si="51"/>
        <v>39.899999999999991</v>
      </c>
      <c r="J1648" s="42">
        <f>VLOOKUP(B1648,Invoices!A:I,9,TRUE)</f>
        <v>2020</v>
      </c>
    </row>
    <row r="1649" spans="1:10" x14ac:dyDescent="0.15">
      <c r="A1649" t="s">
        <v>5009</v>
      </c>
      <c r="B1649" t="s">
        <v>432</v>
      </c>
      <c r="C1649" t="s">
        <v>94</v>
      </c>
      <c r="D1649" t="s">
        <v>86</v>
      </c>
      <c r="E1649">
        <v>2</v>
      </c>
      <c r="F1649" s="8">
        <f>VLOOKUP(C1649,Products!$A$2:$E$20,5,TRUE)</f>
        <v>3.5</v>
      </c>
      <c r="G1649" s="8">
        <f t="shared" si="50"/>
        <v>7</v>
      </c>
      <c r="H1649" s="8">
        <f>VLOOKUP(C1649,Products!$A$2:$F$20,6,TRUE)</f>
        <v>0.54999999999999982</v>
      </c>
      <c r="I1649" s="8">
        <f t="shared" si="51"/>
        <v>1.0999999999999996</v>
      </c>
      <c r="J1649" s="42">
        <f>VLOOKUP(B1649,Invoices!A:I,9,TRUE)</f>
        <v>2020</v>
      </c>
    </row>
    <row r="1650" spans="1:10" x14ac:dyDescent="0.15">
      <c r="A1650" t="s">
        <v>5010</v>
      </c>
      <c r="B1650" t="s">
        <v>432</v>
      </c>
      <c r="C1650" t="s">
        <v>89</v>
      </c>
      <c r="D1650" t="s">
        <v>80</v>
      </c>
      <c r="E1650">
        <v>5</v>
      </c>
      <c r="F1650" s="8">
        <f>VLOOKUP(C1650,Products!$A$2:$E$20,5,TRUE)</f>
        <v>15.95</v>
      </c>
      <c r="G1650" s="8">
        <f t="shared" si="50"/>
        <v>79.75</v>
      </c>
      <c r="H1650" s="8">
        <f>VLOOKUP(C1650,Products!$A$2:$F$20,6,TRUE)</f>
        <v>6</v>
      </c>
      <c r="I1650" s="8">
        <f t="shared" si="51"/>
        <v>30</v>
      </c>
      <c r="J1650" s="42">
        <f>VLOOKUP(B1650,Invoices!A:I,9,TRUE)</f>
        <v>2020</v>
      </c>
    </row>
    <row r="1651" spans="1:10" x14ac:dyDescent="0.15">
      <c r="A1651" t="s">
        <v>5011</v>
      </c>
      <c r="B1651" t="s">
        <v>432</v>
      </c>
      <c r="C1651" t="s">
        <v>95</v>
      </c>
      <c r="D1651" t="s">
        <v>73</v>
      </c>
      <c r="E1651">
        <v>2</v>
      </c>
      <c r="F1651" s="8">
        <f>VLOOKUP(C1651,Products!$A$2:$E$20,5,TRUE)</f>
        <v>12.95</v>
      </c>
      <c r="G1651" s="8">
        <f t="shared" si="50"/>
        <v>25.9</v>
      </c>
      <c r="H1651" s="8">
        <f>VLOOKUP(C1651,Products!$A$2:$F$20,6,TRUE)</f>
        <v>4.1999999999999993</v>
      </c>
      <c r="I1651" s="8">
        <f t="shared" si="51"/>
        <v>8.3999999999999986</v>
      </c>
      <c r="J1651" s="42">
        <f>VLOOKUP(B1651,Invoices!A:I,9,TRUE)</f>
        <v>2020</v>
      </c>
    </row>
    <row r="1652" spans="1:10" x14ac:dyDescent="0.15">
      <c r="A1652" t="s">
        <v>5012</v>
      </c>
      <c r="B1652" t="s">
        <v>432</v>
      </c>
      <c r="C1652" t="s">
        <v>105</v>
      </c>
      <c r="D1652" t="s">
        <v>81</v>
      </c>
      <c r="E1652">
        <v>50</v>
      </c>
      <c r="F1652" s="8">
        <f>VLOOKUP(C1652,Products!$A$2:$E$20,5,TRUE)</f>
        <v>8.9499999999999993</v>
      </c>
      <c r="G1652" s="8">
        <f t="shared" si="50"/>
        <v>447.49999999999994</v>
      </c>
      <c r="H1652" s="8">
        <f>VLOOKUP(C1652,Products!$A$2:$F$20,6,TRUE)</f>
        <v>3.1999999999999993</v>
      </c>
      <c r="I1652" s="8">
        <f t="shared" si="51"/>
        <v>159.99999999999997</v>
      </c>
      <c r="J1652" s="42">
        <f>VLOOKUP(B1652,Invoices!A:I,9,TRUE)</f>
        <v>2020</v>
      </c>
    </row>
    <row r="1653" spans="1:10" x14ac:dyDescent="0.15">
      <c r="A1653" t="s">
        <v>5013</v>
      </c>
      <c r="B1653" t="s">
        <v>432</v>
      </c>
      <c r="C1653" t="s">
        <v>101</v>
      </c>
      <c r="D1653" t="s">
        <v>69</v>
      </c>
      <c r="E1653">
        <v>4</v>
      </c>
      <c r="F1653" s="8">
        <f>VLOOKUP(C1653,Products!$A$2:$E$20,5,TRUE)</f>
        <v>129.94999999999999</v>
      </c>
      <c r="G1653" s="8">
        <f t="shared" si="50"/>
        <v>519.79999999999995</v>
      </c>
      <c r="H1653" s="8">
        <f>VLOOKUP(C1653,Products!$A$2:$F$20,6,TRUE)</f>
        <v>40.449999999999989</v>
      </c>
      <c r="I1653" s="8">
        <f t="shared" si="51"/>
        <v>161.79999999999995</v>
      </c>
      <c r="J1653" s="42">
        <f>VLOOKUP(B1653,Invoices!A:I,9,TRUE)</f>
        <v>2020</v>
      </c>
    </row>
    <row r="1654" spans="1:10" x14ac:dyDescent="0.15">
      <c r="A1654" t="s">
        <v>5014</v>
      </c>
      <c r="B1654" t="s">
        <v>432</v>
      </c>
      <c r="C1654" t="s">
        <v>103</v>
      </c>
      <c r="D1654" t="s">
        <v>77</v>
      </c>
      <c r="E1654">
        <v>1</v>
      </c>
      <c r="F1654" s="8">
        <f>VLOOKUP(C1654,Products!$A$2:$E$20,5,TRUE)</f>
        <v>8.9499999999999993</v>
      </c>
      <c r="G1654" s="8">
        <f t="shared" si="50"/>
        <v>8.9499999999999993</v>
      </c>
      <c r="H1654" s="8">
        <f>VLOOKUP(C1654,Products!$A$2:$F$20,6,TRUE)</f>
        <v>3.1999999999999993</v>
      </c>
      <c r="I1654" s="8">
        <f t="shared" si="51"/>
        <v>3.1999999999999993</v>
      </c>
      <c r="J1654" s="42">
        <f>VLOOKUP(B1654,Invoices!A:I,9,TRUE)</f>
        <v>2020</v>
      </c>
    </row>
    <row r="1655" spans="1:10" x14ac:dyDescent="0.15">
      <c r="A1655" t="s">
        <v>5015</v>
      </c>
      <c r="B1655" t="s">
        <v>432</v>
      </c>
      <c r="C1655" t="s">
        <v>99</v>
      </c>
      <c r="D1655" t="s">
        <v>84</v>
      </c>
      <c r="E1655">
        <v>1</v>
      </c>
      <c r="F1655" s="8">
        <f>VLOOKUP(C1655,Products!$A$2:$E$20,5,TRUE)</f>
        <v>3.5</v>
      </c>
      <c r="G1655" s="8">
        <f t="shared" si="50"/>
        <v>3.5</v>
      </c>
      <c r="H1655" s="8">
        <f>VLOOKUP(C1655,Products!$A$2:$F$20,6,TRUE)</f>
        <v>0.54999999999999982</v>
      </c>
      <c r="I1655" s="8">
        <f t="shared" si="51"/>
        <v>0.54999999999999982</v>
      </c>
      <c r="J1655" s="42">
        <f>VLOOKUP(B1655,Invoices!A:I,9,TRUE)</f>
        <v>2020</v>
      </c>
    </row>
    <row r="1656" spans="1:10" x14ac:dyDescent="0.15">
      <c r="A1656" t="s">
        <v>5016</v>
      </c>
      <c r="B1656" t="s">
        <v>433</v>
      </c>
      <c r="C1656" t="s">
        <v>93</v>
      </c>
      <c r="D1656" t="s">
        <v>76</v>
      </c>
      <c r="E1656">
        <v>4</v>
      </c>
      <c r="F1656" s="8">
        <f>VLOOKUP(C1656,Products!$A$2:$E$20,5,TRUE)</f>
        <v>9.9499999999999993</v>
      </c>
      <c r="G1656" s="8">
        <f t="shared" si="50"/>
        <v>39.799999999999997</v>
      </c>
      <c r="H1656" s="8">
        <f>VLOOKUP(C1656,Products!$A$2:$F$20,6,TRUE)</f>
        <v>1.9499999999999993</v>
      </c>
      <c r="I1656" s="8">
        <f t="shared" si="51"/>
        <v>7.7999999999999972</v>
      </c>
      <c r="J1656" s="42">
        <f>VLOOKUP(B1656,Invoices!A:I,9,TRUE)</f>
        <v>2020</v>
      </c>
    </row>
    <row r="1657" spans="1:10" x14ac:dyDescent="0.15">
      <c r="A1657" t="s">
        <v>5017</v>
      </c>
      <c r="B1657" t="s">
        <v>433</v>
      </c>
      <c r="C1657" t="s">
        <v>88</v>
      </c>
      <c r="D1657" t="s">
        <v>85</v>
      </c>
      <c r="E1657">
        <v>1</v>
      </c>
      <c r="F1657" s="8">
        <f>VLOOKUP(C1657,Products!$A$2:$E$20,5,TRUE)</f>
        <v>8.9499999999999993</v>
      </c>
      <c r="G1657" s="8">
        <f t="shared" si="50"/>
        <v>8.9499999999999993</v>
      </c>
      <c r="H1657" s="8">
        <f>VLOOKUP(C1657,Products!$A$2:$F$20,6,TRUE)</f>
        <v>5.6999999999999993</v>
      </c>
      <c r="I1657" s="8">
        <f t="shared" si="51"/>
        <v>5.6999999999999993</v>
      </c>
      <c r="J1657" s="42">
        <f>VLOOKUP(B1657,Invoices!A:I,9,TRUE)</f>
        <v>2020</v>
      </c>
    </row>
    <row r="1658" spans="1:10" x14ac:dyDescent="0.15">
      <c r="A1658" t="s">
        <v>5018</v>
      </c>
      <c r="B1658" t="s">
        <v>433</v>
      </c>
      <c r="C1658" t="s">
        <v>89</v>
      </c>
      <c r="D1658" t="s">
        <v>80</v>
      </c>
      <c r="E1658">
        <v>4</v>
      </c>
      <c r="F1658" s="8">
        <f>VLOOKUP(C1658,Products!$A$2:$E$20,5,TRUE)</f>
        <v>15.95</v>
      </c>
      <c r="G1658" s="8">
        <f t="shared" si="50"/>
        <v>63.8</v>
      </c>
      <c r="H1658" s="8">
        <f>VLOOKUP(C1658,Products!$A$2:$F$20,6,TRUE)</f>
        <v>6</v>
      </c>
      <c r="I1658" s="8">
        <f t="shared" si="51"/>
        <v>24</v>
      </c>
      <c r="J1658" s="42">
        <f>VLOOKUP(B1658,Invoices!A:I,9,TRUE)</f>
        <v>2020</v>
      </c>
    </row>
    <row r="1659" spans="1:10" x14ac:dyDescent="0.15">
      <c r="A1659" t="s">
        <v>5019</v>
      </c>
      <c r="B1659" t="s">
        <v>433</v>
      </c>
      <c r="C1659" t="s">
        <v>105</v>
      </c>
      <c r="D1659" t="s">
        <v>81</v>
      </c>
      <c r="E1659">
        <v>9</v>
      </c>
      <c r="F1659" s="8">
        <f>VLOOKUP(C1659,Products!$A$2:$E$20,5,TRUE)</f>
        <v>8.9499999999999993</v>
      </c>
      <c r="G1659" s="8">
        <f t="shared" si="50"/>
        <v>80.55</v>
      </c>
      <c r="H1659" s="8">
        <f>VLOOKUP(C1659,Products!$A$2:$F$20,6,TRUE)</f>
        <v>3.1999999999999993</v>
      </c>
      <c r="I1659" s="8">
        <f t="shared" si="51"/>
        <v>28.799999999999994</v>
      </c>
      <c r="J1659" s="42">
        <f>VLOOKUP(B1659,Invoices!A:I,9,TRUE)</f>
        <v>2020</v>
      </c>
    </row>
    <row r="1660" spans="1:10" x14ac:dyDescent="0.15">
      <c r="A1660" t="s">
        <v>5020</v>
      </c>
      <c r="B1660" t="s">
        <v>434</v>
      </c>
      <c r="C1660" t="s">
        <v>105</v>
      </c>
      <c r="D1660" t="s">
        <v>81</v>
      </c>
      <c r="E1660">
        <v>1</v>
      </c>
      <c r="F1660" s="8">
        <f>VLOOKUP(C1660,Products!$A$2:$E$20,5,TRUE)</f>
        <v>8.9499999999999993</v>
      </c>
      <c r="G1660" s="8">
        <f t="shared" si="50"/>
        <v>8.9499999999999993</v>
      </c>
      <c r="H1660" s="8">
        <f>VLOOKUP(C1660,Products!$A$2:$F$20,6,TRUE)</f>
        <v>3.1999999999999993</v>
      </c>
      <c r="I1660" s="8">
        <f t="shared" si="51"/>
        <v>3.1999999999999993</v>
      </c>
      <c r="J1660" s="42">
        <f>VLOOKUP(B1660,Invoices!A:I,9,TRUE)</f>
        <v>2020</v>
      </c>
    </row>
    <row r="1661" spans="1:10" x14ac:dyDescent="0.15">
      <c r="A1661" t="s">
        <v>5021</v>
      </c>
      <c r="B1661" t="s">
        <v>434</v>
      </c>
      <c r="C1661" t="s">
        <v>93</v>
      </c>
      <c r="D1661" t="s">
        <v>76</v>
      </c>
      <c r="E1661">
        <v>2</v>
      </c>
      <c r="F1661" s="8">
        <f>VLOOKUP(C1661,Products!$A$2:$E$20,5,TRUE)</f>
        <v>9.9499999999999993</v>
      </c>
      <c r="G1661" s="8">
        <f t="shared" si="50"/>
        <v>19.899999999999999</v>
      </c>
      <c r="H1661" s="8">
        <f>VLOOKUP(C1661,Products!$A$2:$F$20,6,TRUE)</f>
        <v>1.9499999999999993</v>
      </c>
      <c r="I1661" s="8">
        <f t="shared" si="51"/>
        <v>3.8999999999999986</v>
      </c>
      <c r="J1661" s="42">
        <f>VLOOKUP(B1661,Invoices!A:I,9,TRUE)</f>
        <v>2020</v>
      </c>
    </row>
    <row r="1662" spans="1:10" x14ac:dyDescent="0.15">
      <c r="A1662" t="s">
        <v>5022</v>
      </c>
      <c r="B1662" t="s">
        <v>434</v>
      </c>
      <c r="C1662" t="s">
        <v>89</v>
      </c>
      <c r="D1662" t="s">
        <v>80</v>
      </c>
      <c r="E1662">
        <v>5</v>
      </c>
      <c r="F1662" s="8">
        <f>VLOOKUP(C1662,Products!$A$2:$E$20,5,TRUE)</f>
        <v>15.95</v>
      </c>
      <c r="G1662" s="8">
        <f t="shared" si="50"/>
        <v>79.75</v>
      </c>
      <c r="H1662" s="8">
        <f>VLOOKUP(C1662,Products!$A$2:$F$20,6,TRUE)</f>
        <v>6</v>
      </c>
      <c r="I1662" s="8">
        <f t="shared" si="51"/>
        <v>30</v>
      </c>
      <c r="J1662" s="42">
        <f>VLOOKUP(B1662,Invoices!A:I,9,TRUE)</f>
        <v>2020</v>
      </c>
    </row>
    <row r="1663" spans="1:10" x14ac:dyDescent="0.15">
      <c r="A1663" t="s">
        <v>5023</v>
      </c>
      <c r="B1663" t="s">
        <v>434</v>
      </c>
      <c r="C1663" t="s">
        <v>102</v>
      </c>
      <c r="D1663" t="s">
        <v>83</v>
      </c>
      <c r="E1663">
        <v>5</v>
      </c>
      <c r="F1663" s="8">
        <f>VLOOKUP(C1663,Products!$A$2:$E$20,5,TRUE)</f>
        <v>29.95</v>
      </c>
      <c r="G1663" s="8">
        <f t="shared" si="50"/>
        <v>149.75</v>
      </c>
      <c r="H1663" s="8">
        <f>VLOOKUP(C1663,Products!$A$2:$F$20,6,TRUE)</f>
        <v>15</v>
      </c>
      <c r="I1663" s="8">
        <f t="shared" si="51"/>
        <v>75</v>
      </c>
      <c r="J1663" s="42">
        <f>VLOOKUP(B1663,Invoices!A:I,9,TRUE)</f>
        <v>2020</v>
      </c>
    </row>
    <row r="1664" spans="1:10" x14ac:dyDescent="0.15">
      <c r="A1664" t="s">
        <v>5024</v>
      </c>
      <c r="B1664" t="s">
        <v>434</v>
      </c>
      <c r="C1664" t="s">
        <v>90</v>
      </c>
      <c r="D1664" t="s">
        <v>72</v>
      </c>
      <c r="E1664">
        <v>1</v>
      </c>
      <c r="F1664" s="8">
        <f>VLOOKUP(C1664,Products!$A$2:$E$20,5,TRUE)</f>
        <v>8.9499999999999993</v>
      </c>
      <c r="G1664" s="8">
        <f t="shared" si="50"/>
        <v>8.9499999999999993</v>
      </c>
      <c r="H1664" s="8">
        <f>VLOOKUP(C1664,Products!$A$2:$F$20,6,TRUE)</f>
        <v>5.6999999999999993</v>
      </c>
      <c r="I1664" s="8">
        <f t="shared" si="51"/>
        <v>5.6999999999999993</v>
      </c>
      <c r="J1664" s="42">
        <f>VLOOKUP(B1664,Invoices!A:I,9,TRUE)</f>
        <v>2020</v>
      </c>
    </row>
    <row r="1665" spans="1:10" x14ac:dyDescent="0.15">
      <c r="A1665" t="s">
        <v>5025</v>
      </c>
      <c r="B1665" t="s">
        <v>434</v>
      </c>
      <c r="C1665" t="s">
        <v>96</v>
      </c>
      <c r="D1665" t="s">
        <v>75</v>
      </c>
      <c r="E1665">
        <v>24</v>
      </c>
      <c r="F1665" s="8">
        <f>VLOOKUP(C1665,Products!$A$2:$E$20,5,TRUE)</f>
        <v>79.95</v>
      </c>
      <c r="G1665" s="8">
        <f t="shared" si="50"/>
        <v>1918.8000000000002</v>
      </c>
      <c r="H1665" s="8">
        <f>VLOOKUP(C1665,Products!$A$2:$F$20,6,TRUE)</f>
        <v>27.950000000000003</v>
      </c>
      <c r="I1665" s="8">
        <f t="shared" si="51"/>
        <v>670.80000000000007</v>
      </c>
      <c r="J1665" s="42">
        <f>VLOOKUP(B1665,Invoices!A:I,9,TRUE)</f>
        <v>2020</v>
      </c>
    </row>
    <row r="1666" spans="1:10" x14ac:dyDescent="0.15">
      <c r="A1666" t="s">
        <v>5026</v>
      </c>
      <c r="B1666" t="s">
        <v>434</v>
      </c>
      <c r="C1666" t="s">
        <v>88</v>
      </c>
      <c r="D1666" t="s">
        <v>85</v>
      </c>
      <c r="E1666">
        <v>8</v>
      </c>
      <c r="F1666" s="8">
        <f>VLOOKUP(C1666,Products!$A$2:$E$20,5,TRUE)</f>
        <v>8.9499999999999993</v>
      </c>
      <c r="G1666" s="8">
        <f t="shared" si="50"/>
        <v>71.599999999999994</v>
      </c>
      <c r="H1666" s="8">
        <f>VLOOKUP(C1666,Products!$A$2:$F$20,6,TRUE)</f>
        <v>5.6999999999999993</v>
      </c>
      <c r="I1666" s="8">
        <f t="shared" si="51"/>
        <v>45.599999999999994</v>
      </c>
      <c r="J1666" s="42">
        <f>VLOOKUP(B1666,Invoices!A:I,9,TRUE)</f>
        <v>2020</v>
      </c>
    </row>
    <row r="1667" spans="1:10" x14ac:dyDescent="0.15">
      <c r="A1667" t="s">
        <v>5027</v>
      </c>
      <c r="B1667" t="s">
        <v>435</v>
      </c>
      <c r="C1667" t="s">
        <v>100</v>
      </c>
      <c r="D1667" t="s">
        <v>78</v>
      </c>
      <c r="E1667">
        <v>1</v>
      </c>
      <c r="F1667" s="8">
        <f>VLOOKUP(C1667,Products!$A$2:$E$20,5,TRUE)</f>
        <v>49.95</v>
      </c>
      <c r="G1667" s="8">
        <f t="shared" ref="G1667:G1730" si="52">F1667*E1667</f>
        <v>49.95</v>
      </c>
      <c r="H1667" s="8">
        <f>VLOOKUP(C1667,Products!$A$2:$F$20,6,TRUE)</f>
        <v>19.950000000000003</v>
      </c>
      <c r="I1667" s="8">
        <f t="shared" ref="I1667:I1730" si="53">H1667*E1667</f>
        <v>19.950000000000003</v>
      </c>
      <c r="J1667" s="42">
        <f>VLOOKUP(B1667,Invoices!A:I,9,TRUE)</f>
        <v>2020</v>
      </c>
    </row>
    <row r="1668" spans="1:10" x14ac:dyDescent="0.15">
      <c r="A1668" t="s">
        <v>5028</v>
      </c>
      <c r="B1668" t="s">
        <v>435</v>
      </c>
      <c r="C1668" t="s">
        <v>101</v>
      </c>
      <c r="D1668" t="s">
        <v>69</v>
      </c>
      <c r="E1668">
        <v>1</v>
      </c>
      <c r="F1668" s="8">
        <f>VLOOKUP(C1668,Products!$A$2:$E$20,5,TRUE)</f>
        <v>129.94999999999999</v>
      </c>
      <c r="G1668" s="8">
        <f t="shared" si="52"/>
        <v>129.94999999999999</v>
      </c>
      <c r="H1668" s="8">
        <f>VLOOKUP(C1668,Products!$A$2:$F$20,6,TRUE)</f>
        <v>40.449999999999989</v>
      </c>
      <c r="I1668" s="8">
        <f t="shared" si="53"/>
        <v>40.449999999999989</v>
      </c>
      <c r="J1668" s="42">
        <f>VLOOKUP(B1668,Invoices!A:I,9,TRUE)</f>
        <v>2020</v>
      </c>
    </row>
    <row r="1669" spans="1:10" x14ac:dyDescent="0.15">
      <c r="A1669" t="s">
        <v>5029</v>
      </c>
      <c r="B1669" t="s">
        <v>435</v>
      </c>
      <c r="C1669" t="s">
        <v>103</v>
      </c>
      <c r="D1669" t="s">
        <v>77</v>
      </c>
      <c r="E1669">
        <v>6</v>
      </c>
      <c r="F1669" s="8">
        <f>VLOOKUP(C1669,Products!$A$2:$E$20,5,TRUE)</f>
        <v>8.9499999999999993</v>
      </c>
      <c r="G1669" s="8">
        <f t="shared" si="52"/>
        <v>53.699999999999996</v>
      </c>
      <c r="H1669" s="8">
        <f>VLOOKUP(C1669,Products!$A$2:$F$20,6,TRUE)</f>
        <v>3.1999999999999993</v>
      </c>
      <c r="I1669" s="8">
        <f t="shared" si="53"/>
        <v>19.199999999999996</v>
      </c>
      <c r="J1669" s="42">
        <f>VLOOKUP(B1669,Invoices!A:I,9,TRUE)</f>
        <v>2020</v>
      </c>
    </row>
    <row r="1670" spans="1:10" x14ac:dyDescent="0.15">
      <c r="A1670" t="s">
        <v>5030</v>
      </c>
      <c r="B1670" t="s">
        <v>435</v>
      </c>
      <c r="C1670" t="s">
        <v>90</v>
      </c>
      <c r="D1670" t="s">
        <v>72</v>
      </c>
      <c r="E1670">
        <v>5</v>
      </c>
      <c r="F1670" s="8">
        <f>VLOOKUP(C1670,Products!$A$2:$E$20,5,TRUE)</f>
        <v>8.9499999999999993</v>
      </c>
      <c r="G1670" s="8">
        <f t="shared" si="52"/>
        <v>44.75</v>
      </c>
      <c r="H1670" s="8">
        <f>VLOOKUP(C1670,Products!$A$2:$F$20,6,TRUE)</f>
        <v>5.6999999999999993</v>
      </c>
      <c r="I1670" s="8">
        <f t="shared" si="53"/>
        <v>28.499999999999996</v>
      </c>
      <c r="J1670" s="42">
        <f>VLOOKUP(B1670,Invoices!A:I,9,TRUE)</f>
        <v>2020</v>
      </c>
    </row>
    <row r="1671" spans="1:10" x14ac:dyDescent="0.15">
      <c r="A1671" t="s">
        <v>5031</v>
      </c>
      <c r="B1671" t="s">
        <v>436</v>
      </c>
      <c r="C1671" t="s">
        <v>93</v>
      </c>
      <c r="D1671" t="s">
        <v>76</v>
      </c>
      <c r="E1671">
        <v>1</v>
      </c>
      <c r="F1671" s="8">
        <f>VLOOKUP(C1671,Products!$A$2:$E$20,5,TRUE)</f>
        <v>9.9499999999999993</v>
      </c>
      <c r="G1671" s="8">
        <f t="shared" si="52"/>
        <v>9.9499999999999993</v>
      </c>
      <c r="H1671" s="8">
        <f>VLOOKUP(C1671,Products!$A$2:$F$20,6,TRUE)</f>
        <v>1.9499999999999993</v>
      </c>
      <c r="I1671" s="8">
        <f t="shared" si="53"/>
        <v>1.9499999999999993</v>
      </c>
      <c r="J1671" s="42">
        <f>VLOOKUP(B1671,Invoices!A:I,9,TRUE)</f>
        <v>2020</v>
      </c>
    </row>
    <row r="1672" spans="1:10" x14ac:dyDescent="0.15">
      <c r="A1672" t="s">
        <v>5032</v>
      </c>
      <c r="B1672" t="s">
        <v>436</v>
      </c>
      <c r="C1672" t="s">
        <v>90</v>
      </c>
      <c r="D1672" t="s">
        <v>72</v>
      </c>
      <c r="E1672">
        <v>2</v>
      </c>
      <c r="F1672" s="8">
        <f>VLOOKUP(C1672,Products!$A$2:$E$20,5,TRUE)</f>
        <v>8.9499999999999993</v>
      </c>
      <c r="G1672" s="8">
        <f t="shared" si="52"/>
        <v>17.899999999999999</v>
      </c>
      <c r="H1672" s="8">
        <f>VLOOKUP(C1672,Products!$A$2:$F$20,6,TRUE)</f>
        <v>5.6999999999999993</v>
      </c>
      <c r="I1672" s="8">
        <f t="shared" si="53"/>
        <v>11.399999999999999</v>
      </c>
      <c r="J1672" s="42">
        <f>VLOOKUP(B1672,Invoices!A:I,9,TRUE)</f>
        <v>2020</v>
      </c>
    </row>
    <row r="1673" spans="1:10" x14ac:dyDescent="0.15">
      <c r="A1673" t="s">
        <v>5033</v>
      </c>
      <c r="B1673" t="s">
        <v>436</v>
      </c>
      <c r="C1673" t="s">
        <v>94</v>
      </c>
      <c r="D1673" t="s">
        <v>86</v>
      </c>
      <c r="E1673">
        <v>2</v>
      </c>
      <c r="F1673" s="8">
        <f>VLOOKUP(C1673,Products!$A$2:$E$20,5,TRUE)</f>
        <v>3.5</v>
      </c>
      <c r="G1673" s="8">
        <f t="shared" si="52"/>
        <v>7</v>
      </c>
      <c r="H1673" s="8">
        <f>VLOOKUP(C1673,Products!$A$2:$F$20,6,TRUE)</f>
        <v>0.54999999999999982</v>
      </c>
      <c r="I1673" s="8">
        <f t="shared" si="53"/>
        <v>1.0999999999999996</v>
      </c>
      <c r="J1673" s="42">
        <f>VLOOKUP(B1673,Invoices!A:I,9,TRUE)</f>
        <v>2020</v>
      </c>
    </row>
    <row r="1674" spans="1:10" x14ac:dyDescent="0.15">
      <c r="A1674" t="s">
        <v>5034</v>
      </c>
      <c r="B1674" t="s">
        <v>437</v>
      </c>
      <c r="C1674" t="s">
        <v>92</v>
      </c>
      <c r="D1674" t="s">
        <v>82</v>
      </c>
      <c r="E1674">
        <v>10</v>
      </c>
      <c r="F1674" s="8">
        <f>VLOOKUP(C1674,Products!$A$2:$E$20,5,TRUE)</f>
        <v>19.95</v>
      </c>
      <c r="G1674" s="8">
        <f t="shared" si="52"/>
        <v>199.5</v>
      </c>
      <c r="H1674" s="8">
        <f>VLOOKUP(C1674,Products!$A$2:$F$20,6,TRUE)</f>
        <v>7.4499999999999993</v>
      </c>
      <c r="I1674" s="8">
        <f t="shared" si="53"/>
        <v>74.5</v>
      </c>
      <c r="J1674" s="42">
        <f>VLOOKUP(B1674,Invoices!A:I,9,TRUE)</f>
        <v>2020</v>
      </c>
    </row>
    <row r="1675" spans="1:10" x14ac:dyDescent="0.15">
      <c r="A1675" t="s">
        <v>5035</v>
      </c>
      <c r="B1675" t="s">
        <v>437</v>
      </c>
      <c r="C1675" t="s">
        <v>104</v>
      </c>
      <c r="D1675" t="s">
        <v>71</v>
      </c>
      <c r="E1675">
        <v>12</v>
      </c>
      <c r="F1675" s="8">
        <f>VLOOKUP(C1675,Products!$A$2:$E$20,5,TRUE)</f>
        <v>2.95</v>
      </c>
      <c r="G1675" s="8">
        <f t="shared" si="52"/>
        <v>35.400000000000006</v>
      </c>
      <c r="H1675" s="8">
        <f>VLOOKUP(C1675,Products!$A$2:$F$20,6,TRUE)</f>
        <v>1.1500000000000001</v>
      </c>
      <c r="I1675" s="8">
        <f t="shared" si="53"/>
        <v>13.8</v>
      </c>
      <c r="J1675" s="42">
        <f>VLOOKUP(B1675,Invoices!A:I,9,TRUE)</f>
        <v>2020</v>
      </c>
    </row>
    <row r="1676" spans="1:10" x14ac:dyDescent="0.15">
      <c r="A1676" t="s">
        <v>5036</v>
      </c>
      <c r="B1676" t="s">
        <v>437</v>
      </c>
      <c r="C1676" t="s">
        <v>90</v>
      </c>
      <c r="D1676" t="s">
        <v>72</v>
      </c>
      <c r="E1676">
        <v>100</v>
      </c>
      <c r="F1676" s="8">
        <f>VLOOKUP(C1676,Products!$A$2:$E$20,5,TRUE)</f>
        <v>8.9499999999999993</v>
      </c>
      <c r="G1676" s="8">
        <f t="shared" si="52"/>
        <v>894.99999999999989</v>
      </c>
      <c r="H1676" s="8">
        <f>VLOOKUP(C1676,Products!$A$2:$F$20,6,TRUE)</f>
        <v>5.6999999999999993</v>
      </c>
      <c r="I1676" s="8">
        <f t="shared" si="53"/>
        <v>569.99999999999989</v>
      </c>
      <c r="J1676" s="42">
        <f>VLOOKUP(B1676,Invoices!A:I,9,TRUE)</f>
        <v>2020</v>
      </c>
    </row>
    <row r="1677" spans="1:10" x14ac:dyDescent="0.15">
      <c r="A1677" t="s">
        <v>5037</v>
      </c>
      <c r="B1677" t="s">
        <v>437</v>
      </c>
      <c r="C1677" t="s">
        <v>105</v>
      </c>
      <c r="D1677" t="s">
        <v>81</v>
      </c>
      <c r="E1677">
        <v>2</v>
      </c>
      <c r="F1677" s="8">
        <f>VLOOKUP(C1677,Products!$A$2:$E$20,5,TRUE)</f>
        <v>8.9499999999999993</v>
      </c>
      <c r="G1677" s="8">
        <f t="shared" si="52"/>
        <v>17.899999999999999</v>
      </c>
      <c r="H1677" s="8">
        <f>VLOOKUP(C1677,Products!$A$2:$F$20,6,TRUE)</f>
        <v>3.1999999999999993</v>
      </c>
      <c r="I1677" s="8">
        <f t="shared" si="53"/>
        <v>6.3999999999999986</v>
      </c>
      <c r="J1677" s="42">
        <f>VLOOKUP(B1677,Invoices!A:I,9,TRUE)</f>
        <v>2020</v>
      </c>
    </row>
    <row r="1678" spans="1:10" x14ac:dyDescent="0.15">
      <c r="A1678" t="s">
        <v>5038</v>
      </c>
      <c r="B1678" t="s">
        <v>437</v>
      </c>
      <c r="C1678" t="s">
        <v>93</v>
      </c>
      <c r="D1678" t="s">
        <v>76</v>
      </c>
      <c r="E1678">
        <v>20</v>
      </c>
      <c r="F1678" s="8">
        <f>VLOOKUP(C1678,Products!$A$2:$E$20,5,TRUE)</f>
        <v>9.9499999999999993</v>
      </c>
      <c r="G1678" s="8">
        <f t="shared" si="52"/>
        <v>199</v>
      </c>
      <c r="H1678" s="8">
        <f>VLOOKUP(C1678,Products!$A$2:$F$20,6,TRUE)</f>
        <v>1.9499999999999993</v>
      </c>
      <c r="I1678" s="8">
        <f t="shared" si="53"/>
        <v>38.999999999999986</v>
      </c>
      <c r="J1678" s="42">
        <f>VLOOKUP(B1678,Invoices!A:I,9,TRUE)</f>
        <v>2020</v>
      </c>
    </row>
    <row r="1679" spans="1:10" x14ac:dyDescent="0.15">
      <c r="A1679" t="s">
        <v>5039</v>
      </c>
      <c r="B1679" t="s">
        <v>437</v>
      </c>
      <c r="C1679" t="s">
        <v>99</v>
      </c>
      <c r="D1679" t="s">
        <v>84</v>
      </c>
      <c r="E1679">
        <v>2</v>
      </c>
      <c r="F1679" s="8">
        <f>VLOOKUP(C1679,Products!$A$2:$E$20,5,TRUE)</f>
        <v>3.5</v>
      </c>
      <c r="G1679" s="8">
        <f t="shared" si="52"/>
        <v>7</v>
      </c>
      <c r="H1679" s="8">
        <f>VLOOKUP(C1679,Products!$A$2:$F$20,6,TRUE)</f>
        <v>0.54999999999999982</v>
      </c>
      <c r="I1679" s="8">
        <f t="shared" si="53"/>
        <v>1.0999999999999996</v>
      </c>
      <c r="J1679" s="42">
        <f>VLOOKUP(B1679,Invoices!A:I,9,TRUE)</f>
        <v>2020</v>
      </c>
    </row>
    <row r="1680" spans="1:10" x14ac:dyDescent="0.15">
      <c r="A1680" t="s">
        <v>5040</v>
      </c>
      <c r="B1680" t="s">
        <v>437</v>
      </c>
      <c r="C1680" t="s">
        <v>102</v>
      </c>
      <c r="D1680" t="s">
        <v>83</v>
      </c>
      <c r="E1680">
        <v>5</v>
      </c>
      <c r="F1680" s="8">
        <f>VLOOKUP(C1680,Products!$A$2:$E$20,5,TRUE)</f>
        <v>29.95</v>
      </c>
      <c r="G1680" s="8">
        <f t="shared" si="52"/>
        <v>149.75</v>
      </c>
      <c r="H1680" s="8">
        <f>VLOOKUP(C1680,Products!$A$2:$F$20,6,TRUE)</f>
        <v>15</v>
      </c>
      <c r="I1680" s="8">
        <f t="shared" si="53"/>
        <v>75</v>
      </c>
      <c r="J1680" s="42">
        <f>VLOOKUP(B1680,Invoices!A:I,9,TRUE)</f>
        <v>2020</v>
      </c>
    </row>
    <row r="1681" spans="1:10" x14ac:dyDescent="0.15">
      <c r="A1681" t="s">
        <v>5041</v>
      </c>
      <c r="B1681" t="s">
        <v>437</v>
      </c>
      <c r="C1681" t="s">
        <v>103</v>
      </c>
      <c r="D1681" t="s">
        <v>77</v>
      </c>
      <c r="E1681">
        <v>1</v>
      </c>
      <c r="F1681" s="8">
        <f>VLOOKUP(C1681,Products!$A$2:$E$20,5,TRUE)</f>
        <v>8.9499999999999993</v>
      </c>
      <c r="G1681" s="8">
        <f t="shared" si="52"/>
        <v>8.9499999999999993</v>
      </c>
      <c r="H1681" s="8">
        <f>VLOOKUP(C1681,Products!$A$2:$F$20,6,TRUE)</f>
        <v>3.1999999999999993</v>
      </c>
      <c r="I1681" s="8">
        <f t="shared" si="53"/>
        <v>3.1999999999999993</v>
      </c>
      <c r="J1681" s="42">
        <f>VLOOKUP(B1681,Invoices!A:I,9,TRUE)</f>
        <v>2020</v>
      </c>
    </row>
    <row r="1682" spans="1:10" x14ac:dyDescent="0.15">
      <c r="A1682" t="s">
        <v>5042</v>
      </c>
      <c r="B1682" t="s">
        <v>437</v>
      </c>
      <c r="C1682" t="s">
        <v>87</v>
      </c>
      <c r="D1682" t="s">
        <v>68</v>
      </c>
      <c r="E1682">
        <v>3</v>
      </c>
      <c r="F1682" s="8">
        <f>VLOOKUP(C1682,Products!$A$2:$E$20,5,TRUE)</f>
        <v>19.95</v>
      </c>
      <c r="G1682" s="8">
        <f t="shared" si="52"/>
        <v>59.849999999999994</v>
      </c>
      <c r="H1682" s="8">
        <f>VLOOKUP(C1682,Products!$A$2:$F$20,6,TRUE)</f>
        <v>7.4499999999999993</v>
      </c>
      <c r="I1682" s="8">
        <f t="shared" si="53"/>
        <v>22.349999999999998</v>
      </c>
      <c r="J1682" s="42">
        <f>VLOOKUP(B1682,Invoices!A:I,9,TRUE)</f>
        <v>2020</v>
      </c>
    </row>
    <row r="1683" spans="1:10" x14ac:dyDescent="0.15">
      <c r="A1683" t="s">
        <v>5043</v>
      </c>
      <c r="B1683" t="s">
        <v>437</v>
      </c>
      <c r="C1683" t="s">
        <v>101</v>
      </c>
      <c r="D1683" t="s">
        <v>69</v>
      </c>
      <c r="E1683">
        <v>10</v>
      </c>
      <c r="F1683" s="8">
        <f>VLOOKUP(C1683,Products!$A$2:$E$20,5,TRUE)</f>
        <v>129.94999999999999</v>
      </c>
      <c r="G1683" s="8">
        <f t="shared" si="52"/>
        <v>1299.5</v>
      </c>
      <c r="H1683" s="8">
        <f>VLOOKUP(C1683,Products!$A$2:$F$20,6,TRUE)</f>
        <v>40.449999999999989</v>
      </c>
      <c r="I1683" s="8">
        <f t="shared" si="53"/>
        <v>404.49999999999989</v>
      </c>
      <c r="J1683" s="42">
        <f>VLOOKUP(B1683,Invoices!A:I,9,TRUE)</f>
        <v>2020</v>
      </c>
    </row>
    <row r="1684" spans="1:10" x14ac:dyDescent="0.15">
      <c r="A1684" t="s">
        <v>5044</v>
      </c>
      <c r="B1684" t="s">
        <v>437</v>
      </c>
      <c r="C1684" t="s">
        <v>96</v>
      </c>
      <c r="D1684" t="s">
        <v>75</v>
      </c>
      <c r="E1684">
        <v>3</v>
      </c>
      <c r="F1684" s="8">
        <f>VLOOKUP(C1684,Products!$A$2:$E$20,5,TRUE)</f>
        <v>79.95</v>
      </c>
      <c r="G1684" s="8">
        <f t="shared" si="52"/>
        <v>239.85000000000002</v>
      </c>
      <c r="H1684" s="8">
        <f>VLOOKUP(C1684,Products!$A$2:$F$20,6,TRUE)</f>
        <v>27.950000000000003</v>
      </c>
      <c r="I1684" s="8">
        <f t="shared" si="53"/>
        <v>83.850000000000009</v>
      </c>
      <c r="J1684" s="42">
        <f>VLOOKUP(B1684,Invoices!A:I,9,TRUE)</f>
        <v>2020</v>
      </c>
    </row>
    <row r="1685" spans="1:10" x14ac:dyDescent="0.15">
      <c r="A1685" t="s">
        <v>5045</v>
      </c>
      <c r="B1685" t="s">
        <v>437</v>
      </c>
      <c r="C1685" t="s">
        <v>94</v>
      </c>
      <c r="D1685" t="s">
        <v>86</v>
      </c>
      <c r="E1685">
        <v>1</v>
      </c>
      <c r="F1685" s="8">
        <f>VLOOKUP(C1685,Products!$A$2:$E$20,5,TRUE)</f>
        <v>3.5</v>
      </c>
      <c r="G1685" s="8">
        <f t="shared" si="52"/>
        <v>3.5</v>
      </c>
      <c r="H1685" s="8">
        <f>VLOOKUP(C1685,Products!$A$2:$F$20,6,TRUE)</f>
        <v>0.54999999999999982</v>
      </c>
      <c r="I1685" s="8">
        <f t="shared" si="53"/>
        <v>0.54999999999999982</v>
      </c>
      <c r="J1685" s="42">
        <f>VLOOKUP(B1685,Invoices!A:I,9,TRUE)</f>
        <v>2020</v>
      </c>
    </row>
    <row r="1686" spans="1:10" x14ac:dyDescent="0.15">
      <c r="A1686" t="s">
        <v>5046</v>
      </c>
      <c r="B1686" t="s">
        <v>437</v>
      </c>
      <c r="C1686" t="s">
        <v>89</v>
      </c>
      <c r="D1686" t="s">
        <v>80</v>
      </c>
      <c r="E1686">
        <v>10</v>
      </c>
      <c r="F1686" s="8">
        <f>VLOOKUP(C1686,Products!$A$2:$E$20,5,TRUE)</f>
        <v>15.95</v>
      </c>
      <c r="G1686" s="8">
        <f t="shared" si="52"/>
        <v>159.5</v>
      </c>
      <c r="H1686" s="8">
        <f>VLOOKUP(C1686,Products!$A$2:$F$20,6,TRUE)</f>
        <v>6</v>
      </c>
      <c r="I1686" s="8">
        <f t="shared" si="53"/>
        <v>60</v>
      </c>
      <c r="J1686" s="42">
        <f>VLOOKUP(B1686,Invoices!A:I,9,TRUE)</f>
        <v>2020</v>
      </c>
    </row>
    <row r="1687" spans="1:10" x14ac:dyDescent="0.15">
      <c r="A1687" t="s">
        <v>5047</v>
      </c>
      <c r="B1687" t="s">
        <v>438</v>
      </c>
      <c r="C1687" t="s">
        <v>96</v>
      </c>
      <c r="D1687" t="s">
        <v>75</v>
      </c>
      <c r="E1687">
        <v>1</v>
      </c>
      <c r="F1687" s="8">
        <f>VLOOKUP(C1687,Products!$A$2:$E$20,5,TRUE)</f>
        <v>79.95</v>
      </c>
      <c r="G1687" s="8">
        <f t="shared" si="52"/>
        <v>79.95</v>
      </c>
      <c r="H1687" s="8">
        <f>VLOOKUP(C1687,Products!$A$2:$F$20,6,TRUE)</f>
        <v>27.950000000000003</v>
      </c>
      <c r="I1687" s="8">
        <f t="shared" si="53"/>
        <v>27.950000000000003</v>
      </c>
      <c r="J1687" s="42">
        <f>VLOOKUP(B1687,Invoices!A:I,9,TRUE)</f>
        <v>2020</v>
      </c>
    </row>
    <row r="1688" spans="1:10" x14ac:dyDescent="0.15">
      <c r="A1688" t="s">
        <v>5048</v>
      </c>
      <c r="B1688" t="s">
        <v>439</v>
      </c>
      <c r="C1688" t="s">
        <v>89</v>
      </c>
      <c r="D1688" t="s">
        <v>80</v>
      </c>
      <c r="E1688">
        <v>10</v>
      </c>
      <c r="F1688" s="8">
        <f>VLOOKUP(C1688,Products!$A$2:$E$20,5,TRUE)</f>
        <v>15.95</v>
      </c>
      <c r="G1688" s="8">
        <f t="shared" si="52"/>
        <v>159.5</v>
      </c>
      <c r="H1688" s="8">
        <f>VLOOKUP(C1688,Products!$A$2:$F$20,6,TRUE)</f>
        <v>6</v>
      </c>
      <c r="I1688" s="8">
        <f t="shared" si="53"/>
        <v>60</v>
      </c>
      <c r="J1688" s="42">
        <f>VLOOKUP(B1688,Invoices!A:I,9,TRUE)</f>
        <v>2020</v>
      </c>
    </row>
    <row r="1689" spans="1:10" x14ac:dyDescent="0.15">
      <c r="A1689" t="s">
        <v>5049</v>
      </c>
      <c r="B1689" t="s">
        <v>440</v>
      </c>
      <c r="C1689" t="s">
        <v>100</v>
      </c>
      <c r="D1689" t="s">
        <v>78</v>
      </c>
      <c r="E1689">
        <v>1</v>
      </c>
      <c r="F1689" s="8">
        <f>VLOOKUP(C1689,Products!$A$2:$E$20,5,TRUE)</f>
        <v>49.95</v>
      </c>
      <c r="G1689" s="8">
        <f t="shared" si="52"/>
        <v>49.95</v>
      </c>
      <c r="H1689" s="8">
        <f>VLOOKUP(C1689,Products!$A$2:$F$20,6,TRUE)</f>
        <v>19.950000000000003</v>
      </c>
      <c r="I1689" s="8">
        <f t="shared" si="53"/>
        <v>19.950000000000003</v>
      </c>
      <c r="J1689" s="42">
        <f>VLOOKUP(B1689,Invoices!A:I,9,TRUE)</f>
        <v>2020</v>
      </c>
    </row>
    <row r="1690" spans="1:10" x14ac:dyDescent="0.15">
      <c r="A1690" t="s">
        <v>5050</v>
      </c>
      <c r="B1690" t="s">
        <v>440</v>
      </c>
      <c r="C1690" t="s">
        <v>94</v>
      </c>
      <c r="D1690" t="s">
        <v>86</v>
      </c>
      <c r="E1690">
        <v>3</v>
      </c>
      <c r="F1690" s="8">
        <f>VLOOKUP(C1690,Products!$A$2:$E$20,5,TRUE)</f>
        <v>3.5</v>
      </c>
      <c r="G1690" s="8">
        <f t="shared" si="52"/>
        <v>10.5</v>
      </c>
      <c r="H1690" s="8">
        <f>VLOOKUP(C1690,Products!$A$2:$F$20,6,TRUE)</f>
        <v>0.54999999999999982</v>
      </c>
      <c r="I1690" s="8">
        <f t="shared" si="53"/>
        <v>1.6499999999999995</v>
      </c>
      <c r="J1690" s="42">
        <f>VLOOKUP(B1690,Invoices!A:I,9,TRUE)</f>
        <v>2020</v>
      </c>
    </row>
    <row r="1691" spans="1:10" x14ac:dyDescent="0.15">
      <c r="A1691" t="s">
        <v>5051</v>
      </c>
      <c r="B1691" t="s">
        <v>440</v>
      </c>
      <c r="C1691" t="s">
        <v>91</v>
      </c>
      <c r="D1691" t="s">
        <v>70</v>
      </c>
      <c r="E1691">
        <v>20</v>
      </c>
      <c r="F1691" s="8">
        <f>VLOOKUP(C1691,Products!$A$2:$E$20,5,TRUE)</f>
        <v>49.95</v>
      </c>
      <c r="G1691" s="8">
        <f t="shared" si="52"/>
        <v>999</v>
      </c>
      <c r="H1691" s="8">
        <f>VLOOKUP(C1691,Products!$A$2:$F$20,6,TRUE)</f>
        <v>21.200000000000003</v>
      </c>
      <c r="I1691" s="8">
        <f t="shared" si="53"/>
        <v>424.00000000000006</v>
      </c>
      <c r="J1691" s="42">
        <f>VLOOKUP(B1691,Invoices!A:I,9,TRUE)</f>
        <v>2020</v>
      </c>
    </row>
    <row r="1692" spans="1:10" x14ac:dyDescent="0.15">
      <c r="A1692" t="s">
        <v>5052</v>
      </c>
      <c r="B1692" t="s">
        <v>441</v>
      </c>
      <c r="C1692" t="s">
        <v>92</v>
      </c>
      <c r="D1692" t="s">
        <v>82</v>
      </c>
      <c r="E1692">
        <v>10</v>
      </c>
      <c r="F1692" s="8">
        <f>VLOOKUP(C1692,Products!$A$2:$E$20,5,TRUE)</f>
        <v>19.95</v>
      </c>
      <c r="G1692" s="8">
        <f t="shared" si="52"/>
        <v>199.5</v>
      </c>
      <c r="H1692" s="8">
        <f>VLOOKUP(C1692,Products!$A$2:$F$20,6,TRUE)</f>
        <v>7.4499999999999993</v>
      </c>
      <c r="I1692" s="8">
        <f t="shared" si="53"/>
        <v>74.5</v>
      </c>
      <c r="J1692" s="42">
        <f>VLOOKUP(B1692,Invoices!A:I,9,TRUE)</f>
        <v>2020</v>
      </c>
    </row>
    <row r="1693" spans="1:10" x14ac:dyDescent="0.15">
      <c r="A1693" t="s">
        <v>5053</v>
      </c>
      <c r="B1693" t="s">
        <v>441</v>
      </c>
      <c r="C1693" t="s">
        <v>88</v>
      </c>
      <c r="D1693" t="s">
        <v>85</v>
      </c>
      <c r="E1693">
        <v>10</v>
      </c>
      <c r="F1693" s="8">
        <f>VLOOKUP(C1693,Products!$A$2:$E$20,5,TRUE)</f>
        <v>8.9499999999999993</v>
      </c>
      <c r="G1693" s="8">
        <f t="shared" si="52"/>
        <v>89.5</v>
      </c>
      <c r="H1693" s="8">
        <f>VLOOKUP(C1693,Products!$A$2:$F$20,6,TRUE)</f>
        <v>5.6999999999999993</v>
      </c>
      <c r="I1693" s="8">
        <f t="shared" si="53"/>
        <v>56.999999999999993</v>
      </c>
      <c r="J1693" s="42">
        <f>VLOOKUP(B1693,Invoices!A:I,9,TRUE)</f>
        <v>2020</v>
      </c>
    </row>
    <row r="1694" spans="1:10" x14ac:dyDescent="0.15">
      <c r="A1694" t="s">
        <v>5054</v>
      </c>
      <c r="B1694" t="s">
        <v>441</v>
      </c>
      <c r="C1694" t="s">
        <v>105</v>
      </c>
      <c r="D1694" t="s">
        <v>81</v>
      </c>
      <c r="E1694">
        <v>12</v>
      </c>
      <c r="F1694" s="8">
        <f>VLOOKUP(C1694,Products!$A$2:$E$20,5,TRUE)</f>
        <v>8.9499999999999993</v>
      </c>
      <c r="G1694" s="8">
        <f t="shared" si="52"/>
        <v>107.39999999999999</v>
      </c>
      <c r="H1694" s="8">
        <f>VLOOKUP(C1694,Products!$A$2:$F$20,6,TRUE)</f>
        <v>3.1999999999999993</v>
      </c>
      <c r="I1694" s="8">
        <f t="shared" si="53"/>
        <v>38.399999999999991</v>
      </c>
      <c r="J1694" s="42">
        <f>VLOOKUP(B1694,Invoices!A:I,9,TRUE)</f>
        <v>2020</v>
      </c>
    </row>
    <row r="1695" spans="1:10" x14ac:dyDescent="0.15">
      <c r="A1695" t="s">
        <v>5055</v>
      </c>
      <c r="B1695" t="s">
        <v>441</v>
      </c>
      <c r="C1695" t="s">
        <v>90</v>
      </c>
      <c r="D1695" t="s">
        <v>72</v>
      </c>
      <c r="E1695">
        <v>5</v>
      </c>
      <c r="F1695" s="8">
        <f>VLOOKUP(C1695,Products!$A$2:$E$20,5,TRUE)</f>
        <v>8.9499999999999993</v>
      </c>
      <c r="G1695" s="8">
        <f t="shared" si="52"/>
        <v>44.75</v>
      </c>
      <c r="H1695" s="8">
        <f>VLOOKUP(C1695,Products!$A$2:$F$20,6,TRUE)</f>
        <v>5.6999999999999993</v>
      </c>
      <c r="I1695" s="8">
        <f t="shared" si="53"/>
        <v>28.499999999999996</v>
      </c>
      <c r="J1695" s="42">
        <f>VLOOKUP(B1695,Invoices!A:I,9,TRUE)</f>
        <v>2020</v>
      </c>
    </row>
    <row r="1696" spans="1:10" x14ac:dyDescent="0.15">
      <c r="A1696" t="s">
        <v>5056</v>
      </c>
      <c r="B1696" t="s">
        <v>441</v>
      </c>
      <c r="C1696" t="s">
        <v>96</v>
      </c>
      <c r="D1696" t="s">
        <v>75</v>
      </c>
      <c r="E1696">
        <v>1</v>
      </c>
      <c r="F1696" s="8">
        <f>VLOOKUP(C1696,Products!$A$2:$E$20,5,TRUE)</f>
        <v>79.95</v>
      </c>
      <c r="G1696" s="8">
        <f t="shared" si="52"/>
        <v>79.95</v>
      </c>
      <c r="H1696" s="8">
        <f>VLOOKUP(C1696,Products!$A$2:$F$20,6,TRUE)</f>
        <v>27.950000000000003</v>
      </c>
      <c r="I1696" s="8">
        <f t="shared" si="53"/>
        <v>27.950000000000003</v>
      </c>
      <c r="J1696" s="42">
        <f>VLOOKUP(B1696,Invoices!A:I,9,TRUE)</f>
        <v>2020</v>
      </c>
    </row>
    <row r="1697" spans="1:10" x14ac:dyDescent="0.15">
      <c r="A1697" t="s">
        <v>5057</v>
      </c>
      <c r="B1697" t="s">
        <v>441</v>
      </c>
      <c r="C1697" t="s">
        <v>95</v>
      </c>
      <c r="D1697" t="s">
        <v>73</v>
      </c>
      <c r="E1697">
        <v>10</v>
      </c>
      <c r="F1697" s="8">
        <f>VLOOKUP(C1697,Products!$A$2:$E$20,5,TRUE)</f>
        <v>12.95</v>
      </c>
      <c r="G1697" s="8">
        <f t="shared" si="52"/>
        <v>129.5</v>
      </c>
      <c r="H1697" s="8">
        <f>VLOOKUP(C1697,Products!$A$2:$F$20,6,TRUE)</f>
        <v>4.1999999999999993</v>
      </c>
      <c r="I1697" s="8">
        <f t="shared" si="53"/>
        <v>41.999999999999993</v>
      </c>
      <c r="J1697" s="42">
        <f>VLOOKUP(B1697,Invoices!A:I,9,TRUE)</f>
        <v>2020</v>
      </c>
    </row>
    <row r="1698" spans="1:10" x14ac:dyDescent="0.15">
      <c r="A1698" t="s">
        <v>5058</v>
      </c>
      <c r="B1698" t="s">
        <v>441</v>
      </c>
      <c r="C1698" t="s">
        <v>94</v>
      </c>
      <c r="D1698" t="s">
        <v>86</v>
      </c>
      <c r="E1698">
        <v>3</v>
      </c>
      <c r="F1698" s="8">
        <f>VLOOKUP(C1698,Products!$A$2:$E$20,5,TRUE)</f>
        <v>3.5</v>
      </c>
      <c r="G1698" s="8">
        <f t="shared" si="52"/>
        <v>10.5</v>
      </c>
      <c r="H1698" s="8">
        <f>VLOOKUP(C1698,Products!$A$2:$F$20,6,TRUE)</f>
        <v>0.54999999999999982</v>
      </c>
      <c r="I1698" s="8">
        <f t="shared" si="53"/>
        <v>1.6499999999999995</v>
      </c>
      <c r="J1698" s="42">
        <f>VLOOKUP(B1698,Invoices!A:I,9,TRUE)</f>
        <v>2020</v>
      </c>
    </row>
    <row r="1699" spans="1:10" x14ac:dyDescent="0.15">
      <c r="A1699" t="s">
        <v>5059</v>
      </c>
      <c r="B1699" t="s">
        <v>441</v>
      </c>
      <c r="C1699" t="s">
        <v>103</v>
      </c>
      <c r="D1699" t="s">
        <v>77</v>
      </c>
      <c r="E1699">
        <v>1</v>
      </c>
      <c r="F1699" s="8">
        <f>VLOOKUP(C1699,Products!$A$2:$E$20,5,TRUE)</f>
        <v>8.9499999999999993</v>
      </c>
      <c r="G1699" s="8">
        <f t="shared" si="52"/>
        <v>8.9499999999999993</v>
      </c>
      <c r="H1699" s="8">
        <f>VLOOKUP(C1699,Products!$A$2:$F$20,6,TRUE)</f>
        <v>3.1999999999999993</v>
      </c>
      <c r="I1699" s="8">
        <f t="shared" si="53"/>
        <v>3.1999999999999993</v>
      </c>
      <c r="J1699" s="42">
        <f>VLOOKUP(B1699,Invoices!A:I,9,TRUE)</f>
        <v>2020</v>
      </c>
    </row>
    <row r="1700" spans="1:10" x14ac:dyDescent="0.15">
      <c r="A1700" t="s">
        <v>5060</v>
      </c>
      <c r="B1700" t="s">
        <v>441</v>
      </c>
      <c r="C1700" t="s">
        <v>104</v>
      </c>
      <c r="D1700" t="s">
        <v>71</v>
      </c>
      <c r="E1700">
        <v>1</v>
      </c>
      <c r="F1700" s="8">
        <f>VLOOKUP(C1700,Products!$A$2:$E$20,5,TRUE)</f>
        <v>2.95</v>
      </c>
      <c r="G1700" s="8">
        <f t="shared" si="52"/>
        <v>2.95</v>
      </c>
      <c r="H1700" s="8">
        <f>VLOOKUP(C1700,Products!$A$2:$F$20,6,TRUE)</f>
        <v>1.1500000000000001</v>
      </c>
      <c r="I1700" s="8">
        <f t="shared" si="53"/>
        <v>1.1500000000000001</v>
      </c>
      <c r="J1700" s="42">
        <f>VLOOKUP(B1700,Invoices!A:I,9,TRUE)</f>
        <v>2020</v>
      </c>
    </row>
    <row r="1701" spans="1:10" x14ac:dyDescent="0.15">
      <c r="A1701" t="s">
        <v>5061</v>
      </c>
      <c r="B1701" t="s">
        <v>441</v>
      </c>
      <c r="C1701" t="s">
        <v>93</v>
      </c>
      <c r="D1701" t="s">
        <v>76</v>
      </c>
      <c r="E1701">
        <v>2</v>
      </c>
      <c r="F1701" s="8">
        <f>VLOOKUP(C1701,Products!$A$2:$E$20,5,TRUE)</f>
        <v>9.9499999999999993</v>
      </c>
      <c r="G1701" s="8">
        <f t="shared" si="52"/>
        <v>19.899999999999999</v>
      </c>
      <c r="H1701" s="8">
        <f>VLOOKUP(C1701,Products!$A$2:$F$20,6,TRUE)</f>
        <v>1.9499999999999993</v>
      </c>
      <c r="I1701" s="8">
        <f t="shared" si="53"/>
        <v>3.8999999999999986</v>
      </c>
      <c r="J1701" s="42">
        <f>VLOOKUP(B1701,Invoices!A:I,9,TRUE)</f>
        <v>2020</v>
      </c>
    </row>
    <row r="1702" spans="1:10" x14ac:dyDescent="0.15">
      <c r="A1702" t="s">
        <v>5062</v>
      </c>
      <c r="B1702" t="s">
        <v>442</v>
      </c>
      <c r="C1702" t="s">
        <v>103</v>
      </c>
      <c r="D1702" t="s">
        <v>77</v>
      </c>
      <c r="E1702">
        <v>50</v>
      </c>
      <c r="F1702" s="8">
        <f>VLOOKUP(C1702,Products!$A$2:$E$20,5,TRUE)</f>
        <v>8.9499999999999993</v>
      </c>
      <c r="G1702" s="8">
        <f t="shared" si="52"/>
        <v>447.49999999999994</v>
      </c>
      <c r="H1702" s="8">
        <f>VLOOKUP(C1702,Products!$A$2:$F$20,6,TRUE)</f>
        <v>3.1999999999999993</v>
      </c>
      <c r="I1702" s="8">
        <f t="shared" si="53"/>
        <v>159.99999999999997</v>
      </c>
      <c r="J1702" s="42">
        <f>VLOOKUP(B1702,Invoices!A:I,9,TRUE)</f>
        <v>2020</v>
      </c>
    </row>
    <row r="1703" spans="1:10" x14ac:dyDescent="0.15">
      <c r="A1703" t="s">
        <v>5063</v>
      </c>
      <c r="B1703" t="s">
        <v>443</v>
      </c>
      <c r="C1703" t="s">
        <v>89</v>
      </c>
      <c r="D1703" t="s">
        <v>80</v>
      </c>
      <c r="E1703">
        <v>7</v>
      </c>
      <c r="F1703" s="8">
        <f>VLOOKUP(C1703,Products!$A$2:$E$20,5,TRUE)</f>
        <v>15.95</v>
      </c>
      <c r="G1703" s="8">
        <f t="shared" si="52"/>
        <v>111.64999999999999</v>
      </c>
      <c r="H1703" s="8">
        <f>VLOOKUP(C1703,Products!$A$2:$F$20,6,TRUE)</f>
        <v>6</v>
      </c>
      <c r="I1703" s="8">
        <f t="shared" si="53"/>
        <v>42</v>
      </c>
      <c r="J1703" s="42">
        <f>VLOOKUP(B1703,Invoices!A:I,9,TRUE)</f>
        <v>2020</v>
      </c>
    </row>
    <row r="1704" spans="1:10" x14ac:dyDescent="0.15">
      <c r="A1704" t="s">
        <v>5064</v>
      </c>
      <c r="B1704" t="s">
        <v>443</v>
      </c>
      <c r="C1704" t="s">
        <v>96</v>
      </c>
      <c r="D1704" t="s">
        <v>75</v>
      </c>
      <c r="E1704">
        <v>2</v>
      </c>
      <c r="F1704" s="8">
        <f>VLOOKUP(C1704,Products!$A$2:$E$20,5,TRUE)</f>
        <v>79.95</v>
      </c>
      <c r="G1704" s="8">
        <f t="shared" si="52"/>
        <v>159.9</v>
      </c>
      <c r="H1704" s="8">
        <f>VLOOKUP(C1704,Products!$A$2:$F$20,6,TRUE)</f>
        <v>27.950000000000003</v>
      </c>
      <c r="I1704" s="8">
        <f t="shared" si="53"/>
        <v>55.900000000000006</v>
      </c>
      <c r="J1704" s="42">
        <f>VLOOKUP(B1704,Invoices!A:I,9,TRUE)</f>
        <v>2020</v>
      </c>
    </row>
    <row r="1705" spans="1:10" x14ac:dyDescent="0.15">
      <c r="A1705" t="s">
        <v>5065</v>
      </c>
      <c r="B1705" t="s">
        <v>443</v>
      </c>
      <c r="C1705" t="s">
        <v>87</v>
      </c>
      <c r="D1705" t="s">
        <v>68</v>
      </c>
      <c r="E1705">
        <v>50</v>
      </c>
      <c r="F1705" s="8">
        <f>VLOOKUP(C1705,Products!$A$2:$E$20,5,TRUE)</f>
        <v>19.95</v>
      </c>
      <c r="G1705" s="8">
        <f t="shared" si="52"/>
        <v>997.5</v>
      </c>
      <c r="H1705" s="8">
        <f>VLOOKUP(C1705,Products!$A$2:$F$20,6,TRUE)</f>
        <v>7.4499999999999993</v>
      </c>
      <c r="I1705" s="8">
        <f t="shared" si="53"/>
        <v>372.49999999999994</v>
      </c>
      <c r="J1705" s="42">
        <f>VLOOKUP(B1705,Invoices!A:I,9,TRUE)</f>
        <v>2020</v>
      </c>
    </row>
    <row r="1706" spans="1:10" x14ac:dyDescent="0.15">
      <c r="A1706" t="s">
        <v>5066</v>
      </c>
      <c r="B1706" t="s">
        <v>443</v>
      </c>
      <c r="C1706" t="s">
        <v>101</v>
      </c>
      <c r="D1706" t="s">
        <v>69</v>
      </c>
      <c r="E1706">
        <v>2</v>
      </c>
      <c r="F1706" s="8">
        <f>VLOOKUP(C1706,Products!$A$2:$E$20,5,TRUE)</f>
        <v>129.94999999999999</v>
      </c>
      <c r="G1706" s="8">
        <f t="shared" si="52"/>
        <v>259.89999999999998</v>
      </c>
      <c r="H1706" s="8">
        <f>VLOOKUP(C1706,Products!$A$2:$F$20,6,TRUE)</f>
        <v>40.449999999999989</v>
      </c>
      <c r="I1706" s="8">
        <f t="shared" si="53"/>
        <v>80.899999999999977</v>
      </c>
      <c r="J1706" s="42">
        <f>VLOOKUP(B1706,Invoices!A:I,9,TRUE)</f>
        <v>2020</v>
      </c>
    </row>
    <row r="1707" spans="1:10" x14ac:dyDescent="0.15">
      <c r="A1707" t="s">
        <v>5067</v>
      </c>
      <c r="B1707" t="s">
        <v>444</v>
      </c>
      <c r="C1707" t="s">
        <v>103</v>
      </c>
      <c r="D1707" t="s">
        <v>77</v>
      </c>
      <c r="E1707">
        <v>3</v>
      </c>
      <c r="F1707" s="8">
        <f>VLOOKUP(C1707,Products!$A$2:$E$20,5,TRUE)</f>
        <v>8.9499999999999993</v>
      </c>
      <c r="G1707" s="8">
        <f t="shared" si="52"/>
        <v>26.849999999999998</v>
      </c>
      <c r="H1707" s="8">
        <f>VLOOKUP(C1707,Products!$A$2:$F$20,6,TRUE)</f>
        <v>3.1999999999999993</v>
      </c>
      <c r="I1707" s="8">
        <f t="shared" si="53"/>
        <v>9.5999999999999979</v>
      </c>
      <c r="J1707" s="42">
        <f>VLOOKUP(B1707,Invoices!A:I,9,TRUE)</f>
        <v>2020</v>
      </c>
    </row>
    <row r="1708" spans="1:10" x14ac:dyDescent="0.15">
      <c r="A1708" t="s">
        <v>5068</v>
      </c>
      <c r="B1708" t="s">
        <v>444</v>
      </c>
      <c r="C1708" t="s">
        <v>98</v>
      </c>
      <c r="D1708" t="s">
        <v>79</v>
      </c>
      <c r="E1708">
        <v>5</v>
      </c>
      <c r="F1708" s="8">
        <f>VLOOKUP(C1708,Products!$A$2:$E$20,5,TRUE)</f>
        <v>14.95</v>
      </c>
      <c r="G1708" s="8">
        <f t="shared" si="52"/>
        <v>74.75</v>
      </c>
      <c r="H1708" s="8">
        <f>VLOOKUP(C1708,Products!$A$2:$F$20,6,TRUE)</f>
        <v>3.0499999999999989</v>
      </c>
      <c r="I1708" s="8">
        <f t="shared" si="53"/>
        <v>15.249999999999995</v>
      </c>
      <c r="J1708" s="42">
        <f>VLOOKUP(B1708,Invoices!A:I,9,TRUE)</f>
        <v>2020</v>
      </c>
    </row>
    <row r="1709" spans="1:10" x14ac:dyDescent="0.15">
      <c r="A1709" t="s">
        <v>5069</v>
      </c>
      <c r="B1709" t="s">
        <v>444</v>
      </c>
      <c r="C1709" t="s">
        <v>94</v>
      </c>
      <c r="D1709" t="s">
        <v>86</v>
      </c>
      <c r="E1709">
        <v>4</v>
      </c>
      <c r="F1709" s="8">
        <f>VLOOKUP(C1709,Products!$A$2:$E$20,5,TRUE)</f>
        <v>3.5</v>
      </c>
      <c r="G1709" s="8">
        <f t="shared" si="52"/>
        <v>14</v>
      </c>
      <c r="H1709" s="8">
        <f>VLOOKUP(C1709,Products!$A$2:$F$20,6,TRUE)</f>
        <v>0.54999999999999982</v>
      </c>
      <c r="I1709" s="8">
        <f t="shared" si="53"/>
        <v>2.1999999999999993</v>
      </c>
      <c r="J1709" s="42">
        <f>VLOOKUP(B1709,Invoices!A:I,9,TRUE)</f>
        <v>2020</v>
      </c>
    </row>
    <row r="1710" spans="1:10" x14ac:dyDescent="0.15">
      <c r="A1710" t="s">
        <v>5070</v>
      </c>
      <c r="B1710" t="s">
        <v>444</v>
      </c>
      <c r="C1710" t="s">
        <v>92</v>
      </c>
      <c r="D1710" t="s">
        <v>82</v>
      </c>
      <c r="E1710">
        <v>1</v>
      </c>
      <c r="F1710" s="8">
        <f>VLOOKUP(C1710,Products!$A$2:$E$20,5,TRUE)</f>
        <v>19.95</v>
      </c>
      <c r="G1710" s="8">
        <f t="shared" si="52"/>
        <v>19.95</v>
      </c>
      <c r="H1710" s="8">
        <f>VLOOKUP(C1710,Products!$A$2:$F$20,6,TRUE)</f>
        <v>7.4499999999999993</v>
      </c>
      <c r="I1710" s="8">
        <f t="shared" si="53"/>
        <v>7.4499999999999993</v>
      </c>
      <c r="J1710" s="42">
        <f>VLOOKUP(B1710,Invoices!A:I,9,TRUE)</f>
        <v>2020</v>
      </c>
    </row>
    <row r="1711" spans="1:10" x14ac:dyDescent="0.15">
      <c r="A1711" t="s">
        <v>5071</v>
      </c>
      <c r="B1711" t="s">
        <v>444</v>
      </c>
      <c r="C1711" t="s">
        <v>101</v>
      </c>
      <c r="D1711" t="s">
        <v>69</v>
      </c>
      <c r="E1711">
        <v>1</v>
      </c>
      <c r="F1711" s="8">
        <f>VLOOKUP(C1711,Products!$A$2:$E$20,5,TRUE)</f>
        <v>129.94999999999999</v>
      </c>
      <c r="G1711" s="8">
        <f t="shared" si="52"/>
        <v>129.94999999999999</v>
      </c>
      <c r="H1711" s="8">
        <f>VLOOKUP(C1711,Products!$A$2:$F$20,6,TRUE)</f>
        <v>40.449999999999989</v>
      </c>
      <c r="I1711" s="8">
        <f t="shared" si="53"/>
        <v>40.449999999999989</v>
      </c>
      <c r="J1711" s="42">
        <f>VLOOKUP(B1711,Invoices!A:I,9,TRUE)</f>
        <v>2020</v>
      </c>
    </row>
    <row r="1712" spans="1:10" x14ac:dyDescent="0.15">
      <c r="A1712" t="s">
        <v>5072</v>
      </c>
      <c r="B1712" t="s">
        <v>444</v>
      </c>
      <c r="C1712" t="s">
        <v>95</v>
      </c>
      <c r="D1712" t="s">
        <v>73</v>
      </c>
      <c r="E1712">
        <v>12</v>
      </c>
      <c r="F1712" s="8">
        <f>VLOOKUP(C1712,Products!$A$2:$E$20,5,TRUE)</f>
        <v>12.95</v>
      </c>
      <c r="G1712" s="8">
        <f t="shared" si="52"/>
        <v>155.39999999999998</v>
      </c>
      <c r="H1712" s="8">
        <f>VLOOKUP(C1712,Products!$A$2:$F$20,6,TRUE)</f>
        <v>4.1999999999999993</v>
      </c>
      <c r="I1712" s="8">
        <f t="shared" si="53"/>
        <v>50.399999999999991</v>
      </c>
      <c r="J1712" s="42">
        <f>VLOOKUP(B1712,Invoices!A:I,9,TRUE)</f>
        <v>2020</v>
      </c>
    </row>
    <row r="1713" spans="1:10" x14ac:dyDescent="0.15">
      <c r="A1713" t="s">
        <v>5073</v>
      </c>
      <c r="B1713" t="s">
        <v>444</v>
      </c>
      <c r="C1713" t="s">
        <v>91</v>
      </c>
      <c r="D1713" t="s">
        <v>70</v>
      </c>
      <c r="E1713">
        <v>12</v>
      </c>
      <c r="F1713" s="8">
        <f>VLOOKUP(C1713,Products!$A$2:$E$20,5,TRUE)</f>
        <v>49.95</v>
      </c>
      <c r="G1713" s="8">
        <f t="shared" si="52"/>
        <v>599.40000000000009</v>
      </c>
      <c r="H1713" s="8">
        <f>VLOOKUP(C1713,Products!$A$2:$F$20,6,TRUE)</f>
        <v>21.200000000000003</v>
      </c>
      <c r="I1713" s="8">
        <f t="shared" si="53"/>
        <v>254.40000000000003</v>
      </c>
      <c r="J1713" s="42">
        <f>VLOOKUP(B1713,Invoices!A:I,9,TRUE)</f>
        <v>2020</v>
      </c>
    </row>
    <row r="1714" spans="1:10" x14ac:dyDescent="0.15">
      <c r="A1714" t="s">
        <v>5074</v>
      </c>
      <c r="B1714" t="s">
        <v>444</v>
      </c>
      <c r="C1714" t="s">
        <v>100</v>
      </c>
      <c r="D1714" t="s">
        <v>78</v>
      </c>
      <c r="E1714">
        <v>1</v>
      </c>
      <c r="F1714" s="8">
        <f>VLOOKUP(C1714,Products!$A$2:$E$20,5,TRUE)</f>
        <v>49.95</v>
      </c>
      <c r="G1714" s="8">
        <f t="shared" si="52"/>
        <v>49.95</v>
      </c>
      <c r="H1714" s="8">
        <f>VLOOKUP(C1714,Products!$A$2:$F$20,6,TRUE)</f>
        <v>19.950000000000003</v>
      </c>
      <c r="I1714" s="8">
        <f t="shared" si="53"/>
        <v>19.950000000000003</v>
      </c>
      <c r="J1714" s="42">
        <f>VLOOKUP(B1714,Invoices!A:I,9,TRUE)</f>
        <v>2020</v>
      </c>
    </row>
    <row r="1715" spans="1:10" x14ac:dyDescent="0.15">
      <c r="A1715" t="s">
        <v>5075</v>
      </c>
      <c r="B1715" t="s">
        <v>444</v>
      </c>
      <c r="C1715" t="s">
        <v>96</v>
      </c>
      <c r="D1715" t="s">
        <v>75</v>
      </c>
      <c r="E1715">
        <v>1</v>
      </c>
      <c r="F1715" s="8">
        <f>VLOOKUP(C1715,Products!$A$2:$E$20,5,TRUE)</f>
        <v>79.95</v>
      </c>
      <c r="G1715" s="8">
        <f t="shared" si="52"/>
        <v>79.95</v>
      </c>
      <c r="H1715" s="8">
        <f>VLOOKUP(C1715,Products!$A$2:$F$20,6,TRUE)</f>
        <v>27.950000000000003</v>
      </c>
      <c r="I1715" s="8">
        <f t="shared" si="53"/>
        <v>27.950000000000003</v>
      </c>
      <c r="J1715" s="42">
        <f>VLOOKUP(B1715,Invoices!A:I,9,TRUE)</f>
        <v>2020</v>
      </c>
    </row>
    <row r="1716" spans="1:10" x14ac:dyDescent="0.15">
      <c r="A1716" t="s">
        <v>5076</v>
      </c>
      <c r="B1716" t="s">
        <v>444</v>
      </c>
      <c r="C1716" t="s">
        <v>104</v>
      </c>
      <c r="D1716" t="s">
        <v>71</v>
      </c>
      <c r="E1716">
        <v>1</v>
      </c>
      <c r="F1716" s="8">
        <f>VLOOKUP(C1716,Products!$A$2:$E$20,5,TRUE)</f>
        <v>2.95</v>
      </c>
      <c r="G1716" s="8">
        <f t="shared" si="52"/>
        <v>2.95</v>
      </c>
      <c r="H1716" s="8">
        <f>VLOOKUP(C1716,Products!$A$2:$F$20,6,TRUE)</f>
        <v>1.1500000000000001</v>
      </c>
      <c r="I1716" s="8">
        <f t="shared" si="53"/>
        <v>1.1500000000000001</v>
      </c>
      <c r="J1716" s="42">
        <f>VLOOKUP(B1716,Invoices!A:I,9,TRUE)</f>
        <v>2020</v>
      </c>
    </row>
    <row r="1717" spans="1:10" x14ac:dyDescent="0.15">
      <c r="A1717" t="s">
        <v>5077</v>
      </c>
      <c r="B1717" t="s">
        <v>444</v>
      </c>
      <c r="C1717" t="s">
        <v>89</v>
      </c>
      <c r="D1717" t="s">
        <v>80</v>
      </c>
      <c r="E1717">
        <v>10</v>
      </c>
      <c r="F1717" s="8">
        <f>VLOOKUP(C1717,Products!$A$2:$E$20,5,TRUE)</f>
        <v>15.95</v>
      </c>
      <c r="G1717" s="8">
        <f t="shared" si="52"/>
        <v>159.5</v>
      </c>
      <c r="H1717" s="8">
        <f>VLOOKUP(C1717,Products!$A$2:$F$20,6,TRUE)</f>
        <v>6</v>
      </c>
      <c r="I1717" s="8">
        <f t="shared" si="53"/>
        <v>60</v>
      </c>
      <c r="J1717" s="42">
        <f>VLOOKUP(B1717,Invoices!A:I,9,TRUE)</f>
        <v>2020</v>
      </c>
    </row>
    <row r="1718" spans="1:10" x14ac:dyDescent="0.15">
      <c r="A1718" t="s">
        <v>5078</v>
      </c>
      <c r="B1718" t="s">
        <v>444</v>
      </c>
      <c r="C1718" t="s">
        <v>87</v>
      </c>
      <c r="D1718" t="s">
        <v>68</v>
      </c>
      <c r="E1718">
        <v>7</v>
      </c>
      <c r="F1718" s="8">
        <f>VLOOKUP(C1718,Products!$A$2:$E$20,5,TRUE)</f>
        <v>19.95</v>
      </c>
      <c r="G1718" s="8">
        <f t="shared" si="52"/>
        <v>139.65</v>
      </c>
      <c r="H1718" s="8">
        <f>VLOOKUP(C1718,Products!$A$2:$F$20,6,TRUE)</f>
        <v>7.4499999999999993</v>
      </c>
      <c r="I1718" s="8">
        <f t="shared" si="53"/>
        <v>52.149999999999991</v>
      </c>
      <c r="J1718" s="42">
        <f>VLOOKUP(B1718,Invoices!A:I,9,TRUE)</f>
        <v>2020</v>
      </c>
    </row>
    <row r="1719" spans="1:10" x14ac:dyDescent="0.15">
      <c r="A1719" t="s">
        <v>5079</v>
      </c>
      <c r="B1719" t="s">
        <v>444</v>
      </c>
      <c r="C1719" t="s">
        <v>88</v>
      </c>
      <c r="D1719" t="s">
        <v>85</v>
      </c>
      <c r="E1719">
        <v>2</v>
      </c>
      <c r="F1719" s="8">
        <f>VLOOKUP(C1719,Products!$A$2:$E$20,5,TRUE)</f>
        <v>8.9499999999999993</v>
      </c>
      <c r="G1719" s="8">
        <f t="shared" si="52"/>
        <v>17.899999999999999</v>
      </c>
      <c r="H1719" s="8">
        <f>VLOOKUP(C1719,Products!$A$2:$F$20,6,TRUE)</f>
        <v>5.6999999999999993</v>
      </c>
      <c r="I1719" s="8">
        <f t="shared" si="53"/>
        <v>11.399999999999999</v>
      </c>
      <c r="J1719" s="42">
        <f>VLOOKUP(B1719,Invoices!A:I,9,TRUE)</f>
        <v>2020</v>
      </c>
    </row>
    <row r="1720" spans="1:10" x14ac:dyDescent="0.15">
      <c r="A1720" t="s">
        <v>5080</v>
      </c>
      <c r="B1720" t="s">
        <v>444</v>
      </c>
      <c r="C1720" t="s">
        <v>105</v>
      </c>
      <c r="D1720" t="s">
        <v>81</v>
      </c>
      <c r="E1720">
        <v>3</v>
      </c>
      <c r="F1720" s="8">
        <f>VLOOKUP(C1720,Products!$A$2:$E$20,5,TRUE)</f>
        <v>8.9499999999999993</v>
      </c>
      <c r="G1720" s="8">
        <f t="shared" si="52"/>
        <v>26.849999999999998</v>
      </c>
      <c r="H1720" s="8">
        <f>VLOOKUP(C1720,Products!$A$2:$F$20,6,TRUE)</f>
        <v>3.1999999999999993</v>
      </c>
      <c r="I1720" s="8">
        <f t="shared" si="53"/>
        <v>9.5999999999999979</v>
      </c>
      <c r="J1720" s="42">
        <f>VLOOKUP(B1720,Invoices!A:I,9,TRUE)</f>
        <v>2020</v>
      </c>
    </row>
    <row r="1721" spans="1:10" x14ac:dyDescent="0.15">
      <c r="A1721" t="s">
        <v>5081</v>
      </c>
      <c r="B1721" t="s">
        <v>444</v>
      </c>
      <c r="C1721" t="s">
        <v>102</v>
      </c>
      <c r="D1721" t="s">
        <v>83</v>
      </c>
      <c r="E1721">
        <v>25</v>
      </c>
      <c r="F1721" s="8">
        <f>VLOOKUP(C1721,Products!$A$2:$E$20,5,TRUE)</f>
        <v>29.95</v>
      </c>
      <c r="G1721" s="8">
        <f t="shared" si="52"/>
        <v>748.75</v>
      </c>
      <c r="H1721" s="8">
        <f>VLOOKUP(C1721,Products!$A$2:$F$20,6,TRUE)</f>
        <v>15</v>
      </c>
      <c r="I1721" s="8">
        <f t="shared" si="53"/>
        <v>375</v>
      </c>
      <c r="J1721" s="42">
        <f>VLOOKUP(B1721,Invoices!A:I,9,TRUE)</f>
        <v>2020</v>
      </c>
    </row>
    <row r="1722" spans="1:10" x14ac:dyDescent="0.15">
      <c r="A1722" t="s">
        <v>5082</v>
      </c>
      <c r="B1722" t="s">
        <v>445</v>
      </c>
      <c r="C1722" t="s">
        <v>94</v>
      </c>
      <c r="D1722" t="s">
        <v>86</v>
      </c>
      <c r="E1722">
        <v>20</v>
      </c>
      <c r="F1722" s="8">
        <f>VLOOKUP(C1722,Products!$A$2:$E$20,5,TRUE)</f>
        <v>3.5</v>
      </c>
      <c r="G1722" s="8">
        <f t="shared" si="52"/>
        <v>70</v>
      </c>
      <c r="H1722" s="8">
        <f>VLOOKUP(C1722,Products!$A$2:$F$20,6,TRUE)</f>
        <v>0.54999999999999982</v>
      </c>
      <c r="I1722" s="8">
        <f t="shared" si="53"/>
        <v>10.999999999999996</v>
      </c>
      <c r="J1722" s="42">
        <f>VLOOKUP(B1722,Invoices!A:I,9,TRUE)</f>
        <v>2020</v>
      </c>
    </row>
    <row r="1723" spans="1:10" x14ac:dyDescent="0.15">
      <c r="A1723" t="s">
        <v>5083</v>
      </c>
      <c r="B1723" t="s">
        <v>445</v>
      </c>
      <c r="C1723" t="s">
        <v>103</v>
      </c>
      <c r="D1723" t="s">
        <v>77</v>
      </c>
      <c r="E1723">
        <v>1</v>
      </c>
      <c r="F1723" s="8">
        <f>VLOOKUP(C1723,Products!$A$2:$E$20,5,TRUE)</f>
        <v>8.9499999999999993</v>
      </c>
      <c r="G1723" s="8">
        <f t="shared" si="52"/>
        <v>8.9499999999999993</v>
      </c>
      <c r="H1723" s="8">
        <f>VLOOKUP(C1723,Products!$A$2:$F$20,6,TRUE)</f>
        <v>3.1999999999999993</v>
      </c>
      <c r="I1723" s="8">
        <f t="shared" si="53"/>
        <v>3.1999999999999993</v>
      </c>
      <c r="J1723" s="42">
        <f>VLOOKUP(B1723,Invoices!A:I,9,TRUE)</f>
        <v>2020</v>
      </c>
    </row>
    <row r="1724" spans="1:10" x14ac:dyDescent="0.15">
      <c r="A1724" t="s">
        <v>5084</v>
      </c>
      <c r="B1724" t="s">
        <v>445</v>
      </c>
      <c r="C1724" t="s">
        <v>104</v>
      </c>
      <c r="D1724" t="s">
        <v>71</v>
      </c>
      <c r="E1724">
        <v>4</v>
      </c>
      <c r="F1724" s="8">
        <f>VLOOKUP(C1724,Products!$A$2:$E$20,5,TRUE)</f>
        <v>2.95</v>
      </c>
      <c r="G1724" s="8">
        <f t="shared" si="52"/>
        <v>11.8</v>
      </c>
      <c r="H1724" s="8">
        <f>VLOOKUP(C1724,Products!$A$2:$F$20,6,TRUE)</f>
        <v>1.1500000000000001</v>
      </c>
      <c r="I1724" s="8">
        <f t="shared" si="53"/>
        <v>4.6000000000000005</v>
      </c>
      <c r="J1724" s="42">
        <f>VLOOKUP(B1724,Invoices!A:I,9,TRUE)</f>
        <v>2020</v>
      </c>
    </row>
    <row r="1725" spans="1:10" x14ac:dyDescent="0.15">
      <c r="A1725" t="s">
        <v>5085</v>
      </c>
      <c r="B1725" t="s">
        <v>446</v>
      </c>
      <c r="C1725" t="s">
        <v>87</v>
      </c>
      <c r="D1725" t="s">
        <v>68</v>
      </c>
      <c r="E1725">
        <v>30</v>
      </c>
      <c r="F1725" s="8">
        <f>VLOOKUP(C1725,Products!$A$2:$E$20,5,TRUE)</f>
        <v>19.95</v>
      </c>
      <c r="G1725" s="8">
        <f t="shared" si="52"/>
        <v>598.5</v>
      </c>
      <c r="H1725" s="8">
        <f>VLOOKUP(C1725,Products!$A$2:$F$20,6,TRUE)</f>
        <v>7.4499999999999993</v>
      </c>
      <c r="I1725" s="8">
        <f t="shared" si="53"/>
        <v>223.49999999999997</v>
      </c>
      <c r="J1725" s="42">
        <f>VLOOKUP(B1725,Invoices!A:I,9,TRUE)</f>
        <v>2020</v>
      </c>
    </row>
    <row r="1726" spans="1:10" x14ac:dyDescent="0.15">
      <c r="A1726" t="s">
        <v>5086</v>
      </c>
      <c r="B1726" t="s">
        <v>446</v>
      </c>
      <c r="C1726" t="s">
        <v>99</v>
      </c>
      <c r="D1726" t="s">
        <v>84</v>
      </c>
      <c r="E1726">
        <v>1</v>
      </c>
      <c r="F1726" s="8">
        <f>VLOOKUP(C1726,Products!$A$2:$E$20,5,TRUE)</f>
        <v>3.5</v>
      </c>
      <c r="G1726" s="8">
        <f t="shared" si="52"/>
        <v>3.5</v>
      </c>
      <c r="H1726" s="8">
        <f>VLOOKUP(C1726,Products!$A$2:$F$20,6,TRUE)</f>
        <v>0.54999999999999982</v>
      </c>
      <c r="I1726" s="8">
        <f t="shared" si="53"/>
        <v>0.54999999999999982</v>
      </c>
      <c r="J1726" s="42">
        <f>VLOOKUP(B1726,Invoices!A:I,9,TRUE)</f>
        <v>2020</v>
      </c>
    </row>
    <row r="1727" spans="1:10" x14ac:dyDescent="0.15">
      <c r="A1727" t="s">
        <v>5087</v>
      </c>
      <c r="B1727" t="s">
        <v>446</v>
      </c>
      <c r="C1727" t="s">
        <v>103</v>
      </c>
      <c r="D1727" t="s">
        <v>77</v>
      </c>
      <c r="E1727">
        <v>2</v>
      </c>
      <c r="F1727" s="8">
        <f>VLOOKUP(C1727,Products!$A$2:$E$20,5,TRUE)</f>
        <v>8.9499999999999993</v>
      </c>
      <c r="G1727" s="8">
        <f t="shared" si="52"/>
        <v>17.899999999999999</v>
      </c>
      <c r="H1727" s="8">
        <f>VLOOKUP(C1727,Products!$A$2:$F$20,6,TRUE)</f>
        <v>3.1999999999999993</v>
      </c>
      <c r="I1727" s="8">
        <f t="shared" si="53"/>
        <v>6.3999999999999986</v>
      </c>
      <c r="J1727" s="42">
        <f>VLOOKUP(B1727,Invoices!A:I,9,TRUE)</f>
        <v>2020</v>
      </c>
    </row>
    <row r="1728" spans="1:10" x14ac:dyDescent="0.15">
      <c r="A1728" t="s">
        <v>5088</v>
      </c>
      <c r="B1728" t="s">
        <v>447</v>
      </c>
      <c r="C1728" t="s">
        <v>101</v>
      </c>
      <c r="D1728" t="s">
        <v>69</v>
      </c>
      <c r="E1728">
        <v>100</v>
      </c>
      <c r="F1728" s="8">
        <f>VLOOKUP(C1728,Products!$A$2:$E$20,5,TRUE)</f>
        <v>129.94999999999999</v>
      </c>
      <c r="G1728" s="8">
        <f t="shared" si="52"/>
        <v>12994.999999999998</v>
      </c>
      <c r="H1728" s="8">
        <f>VLOOKUP(C1728,Products!$A$2:$F$20,6,TRUE)</f>
        <v>40.449999999999989</v>
      </c>
      <c r="I1728" s="8">
        <f t="shared" si="53"/>
        <v>4044.9999999999991</v>
      </c>
      <c r="J1728" s="42">
        <f>VLOOKUP(B1728,Invoices!A:I,9,TRUE)</f>
        <v>2020</v>
      </c>
    </row>
    <row r="1729" spans="1:10" x14ac:dyDescent="0.15">
      <c r="A1729" t="s">
        <v>5089</v>
      </c>
      <c r="B1729" t="s">
        <v>447</v>
      </c>
      <c r="C1729" t="s">
        <v>90</v>
      </c>
      <c r="D1729" t="s">
        <v>72</v>
      </c>
      <c r="E1729">
        <v>1</v>
      </c>
      <c r="F1729" s="8">
        <f>VLOOKUP(C1729,Products!$A$2:$E$20,5,TRUE)</f>
        <v>8.9499999999999993</v>
      </c>
      <c r="G1729" s="8">
        <f t="shared" si="52"/>
        <v>8.9499999999999993</v>
      </c>
      <c r="H1729" s="8">
        <f>VLOOKUP(C1729,Products!$A$2:$F$20,6,TRUE)</f>
        <v>5.6999999999999993</v>
      </c>
      <c r="I1729" s="8">
        <f t="shared" si="53"/>
        <v>5.6999999999999993</v>
      </c>
      <c r="J1729" s="42">
        <f>VLOOKUP(B1729,Invoices!A:I,9,TRUE)</f>
        <v>2020</v>
      </c>
    </row>
    <row r="1730" spans="1:10" x14ac:dyDescent="0.15">
      <c r="A1730" t="s">
        <v>5090</v>
      </c>
      <c r="B1730" t="s">
        <v>447</v>
      </c>
      <c r="C1730" t="s">
        <v>102</v>
      </c>
      <c r="D1730" t="s">
        <v>83</v>
      </c>
      <c r="E1730">
        <v>4</v>
      </c>
      <c r="F1730" s="8">
        <f>VLOOKUP(C1730,Products!$A$2:$E$20,5,TRUE)</f>
        <v>29.95</v>
      </c>
      <c r="G1730" s="8">
        <f t="shared" si="52"/>
        <v>119.8</v>
      </c>
      <c r="H1730" s="8">
        <f>VLOOKUP(C1730,Products!$A$2:$F$20,6,TRUE)</f>
        <v>15</v>
      </c>
      <c r="I1730" s="8">
        <f t="shared" si="53"/>
        <v>60</v>
      </c>
      <c r="J1730" s="42">
        <f>VLOOKUP(B1730,Invoices!A:I,9,TRUE)</f>
        <v>2020</v>
      </c>
    </row>
    <row r="1731" spans="1:10" x14ac:dyDescent="0.15">
      <c r="A1731" t="s">
        <v>5091</v>
      </c>
      <c r="B1731" t="s">
        <v>447</v>
      </c>
      <c r="C1731" t="s">
        <v>89</v>
      </c>
      <c r="D1731" t="s">
        <v>80</v>
      </c>
      <c r="E1731">
        <v>1</v>
      </c>
      <c r="F1731" s="8">
        <f>VLOOKUP(C1731,Products!$A$2:$E$20,5,TRUE)</f>
        <v>15.95</v>
      </c>
      <c r="G1731" s="8">
        <f t="shared" ref="G1731:G1794" si="54">F1731*E1731</f>
        <v>15.95</v>
      </c>
      <c r="H1731" s="8">
        <f>VLOOKUP(C1731,Products!$A$2:$F$20,6,TRUE)</f>
        <v>6</v>
      </c>
      <c r="I1731" s="8">
        <f t="shared" ref="I1731:I1794" si="55">H1731*E1731</f>
        <v>6</v>
      </c>
      <c r="J1731" s="42">
        <f>VLOOKUP(B1731,Invoices!A:I,9,TRUE)</f>
        <v>2020</v>
      </c>
    </row>
    <row r="1732" spans="1:10" x14ac:dyDescent="0.15">
      <c r="A1732" t="s">
        <v>5092</v>
      </c>
      <c r="B1732" t="s">
        <v>447</v>
      </c>
      <c r="C1732" t="s">
        <v>88</v>
      </c>
      <c r="D1732" t="s">
        <v>85</v>
      </c>
      <c r="E1732">
        <v>4</v>
      </c>
      <c r="F1732" s="8">
        <f>VLOOKUP(C1732,Products!$A$2:$E$20,5,TRUE)</f>
        <v>8.9499999999999993</v>
      </c>
      <c r="G1732" s="8">
        <f t="shared" si="54"/>
        <v>35.799999999999997</v>
      </c>
      <c r="H1732" s="8">
        <f>VLOOKUP(C1732,Products!$A$2:$F$20,6,TRUE)</f>
        <v>5.6999999999999993</v>
      </c>
      <c r="I1732" s="8">
        <f t="shared" si="55"/>
        <v>22.799999999999997</v>
      </c>
      <c r="J1732" s="42">
        <f>VLOOKUP(B1732,Invoices!A:I,9,TRUE)</f>
        <v>2020</v>
      </c>
    </row>
    <row r="1733" spans="1:10" x14ac:dyDescent="0.15">
      <c r="A1733" t="s">
        <v>5093</v>
      </c>
      <c r="B1733" t="s">
        <v>448</v>
      </c>
      <c r="C1733" t="s">
        <v>90</v>
      </c>
      <c r="D1733" t="s">
        <v>72</v>
      </c>
      <c r="E1733">
        <v>1</v>
      </c>
      <c r="F1733" s="8">
        <f>VLOOKUP(C1733,Products!$A$2:$E$20,5,TRUE)</f>
        <v>8.9499999999999993</v>
      </c>
      <c r="G1733" s="8">
        <f t="shared" si="54"/>
        <v>8.9499999999999993</v>
      </c>
      <c r="H1733" s="8">
        <f>VLOOKUP(C1733,Products!$A$2:$F$20,6,TRUE)</f>
        <v>5.6999999999999993</v>
      </c>
      <c r="I1733" s="8">
        <f t="shared" si="55"/>
        <v>5.6999999999999993</v>
      </c>
      <c r="J1733" s="42">
        <f>VLOOKUP(B1733,Invoices!A:I,9,TRUE)</f>
        <v>2020</v>
      </c>
    </row>
    <row r="1734" spans="1:10" x14ac:dyDescent="0.15">
      <c r="A1734" t="s">
        <v>5094</v>
      </c>
      <c r="B1734" t="s">
        <v>448</v>
      </c>
      <c r="C1734" t="s">
        <v>91</v>
      </c>
      <c r="D1734" t="s">
        <v>70</v>
      </c>
      <c r="E1734">
        <v>5</v>
      </c>
      <c r="F1734" s="8">
        <f>VLOOKUP(C1734,Products!$A$2:$E$20,5,TRUE)</f>
        <v>49.95</v>
      </c>
      <c r="G1734" s="8">
        <f t="shared" si="54"/>
        <v>249.75</v>
      </c>
      <c r="H1734" s="8">
        <f>VLOOKUP(C1734,Products!$A$2:$F$20,6,TRUE)</f>
        <v>21.200000000000003</v>
      </c>
      <c r="I1734" s="8">
        <f t="shared" si="55"/>
        <v>106.00000000000001</v>
      </c>
      <c r="J1734" s="42">
        <f>VLOOKUP(B1734,Invoices!A:I,9,TRUE)</f>
        <v>2020</v>
      </c>
    </row>
    <row r="1735" spans="1:10" x14ac:dyDescent="0.15">
      <c r="A1735" t="s">
        <v>5095</v>
      </c>
      <c r="B1735" t="s">
        <v>449</v>
      </c>
      <c r="C1735" t="s">
        <v>104</v>
      </c>
      <c r="D1735" t="s">
        <v>71</v>
      </c>
      <c r="E1735">
        <v>10</v>
      </c>
      <c r="F1735" s="8">
        <f>VLOOKUP(C1735,Products!$A$2:$E$20,5,TRUE)</f>
        <v>2.95</v>
      </c>
      <c r="G1735" s="8">
        <f t="shared" si="54"/>
        <v>29.5</v>
      </c>
      <c r="H1735" s="8">
        <f>VLOOKUP(C1735,Products!$A$2:$F$20,6,TRUE)</f>
        <v>1.1500000000000001</v>
      </c>
      <c r="I1735" s="8">
        <f t="shared" si="55"/>
        <v>11.500000000000002</v>
      </c>
      <c r="J1735" s="42">
        <f>VLOOKUP(B1735,Invoices!A:I,9,TRUE)</f>
        <v>2020</v>
      </c>
    </row>
    <row r="1736" spans="1:10" x14ac:dyDescent="0.15">
      <c r="A1736" t="s">
        <v>5096</v>
      </c>
      <c r="B1736" t="s">
        <v>449</v>
      </c>
      <c r="C1736" t="s">
        <v>87</v>
      </c>
      <c r="D1736" t="s">
        <v>68</v>
      </c>
      <c r="E1736">
        <v>2</v>
      </c>
      <c r="F1736" s="8">
        <f>VLOOKUP(C1736,Products!$A$2:$E$20,5,TRUE)</f>
        <v>19.95</v>
      </c>
      <c r="G1736" s="8">
        <f t="shared" si="54"/>
        <v>39.9</v>
      </c>
      <c r="H1736" s="8">
        <f>VLOOKUP(C1736,Products!$A$2:$F$20,6,TRUE)</f>
        <v>7.4499999999999993</v>
      </c>
      <c r="I1736" s="8">
        <f t="shared" si="55"/>
        <v>14.899999999999999</v>
      </c>
      <c r="J1736" s="42">
        <f>VLOOKUP(B1736,Invoices!A:I,9,TRUE)</f>
        <v>2020</v>
      </c>
    </row>
    <row r="1737" spans="1:10" x14ac:dyDescent="0.15">
      <c r="A1737" t="s">
        <v>5097</v>
      </c>
      <c r="B1737" t="s">
        <v>449</v>
      </c>
      <c r="C1737" t="s">
        <v>94</v>
      </c>
      <c r="D1737" t="s">
        <v>86</v>
      </c>
      <c r="E1737">
        <v>1</v>
      </c>
      <c r="F1737" s="8">
        <f>VLOOKUP(C1737,Products!$A$2:$E$20,5,TRUE)</f>
        <v>3.5</v>
      </c>
      <c r="G1737" s="8">
        <f t="shared" si="54"/>
        <v>3.5</v>
      </c>
      <c r="H1737" s="8">
        <f>VLOOKUP(C1737,Products!$A$2:$F$20,6,TRUE)</f>
        <v>0.54999999999999982</v>
      </c>
      <c r="I1737" s="8">
        <f t="shared" si="55"/>
        <v>0.54999999999999982</v>
      </c>
      <c r="J1737" s="42">
        <f>VLOOKUP(B1737,Invoices!A:I,9,TRUE)</f>
        <v>2020</v>
      </c>
    </row>
    <row r="1738" spans="1:10" x14ac:dyDescent="0.15">
      <c r="A1738" t="s">
        <v>5098</v>
      </c>
      <c r="B1738" t="s">
        <v>449</v>
      </c>
      <c r="C1738" t="s">
        <v>88</v>
      </c>
      <c r="D1738" t="s">
        <v>85</v>
      </c>
      <c r="E1738">
        <v>1</v>
      </c>
      <c r="F1738" s="8">
        <f>VLOOKUP(C1738,Products!$A$2:$E$20,5,TRUE)</f>
        <v>8.9499999999999993</v>
      </c>
      <c r="G1738" s="8">
        <f t="shared" si="54"/>
        <v>8.9499999999999993</v>
      </c>
      <c r="H1738" s="8">
        <f>VLOOKUP(C1738,Products!$A$2:$F$20,6,TRUE)</f>
        <v>5.6999999999999993</v>
      </c>
      <c r="I1738" s="8">
        <f t="shared" si="55"/>
        <v>5.6999999999999993</v>
      </c>
      <c r="J1738" s="42">
        <f>VLOOKUP(B1738,Invoices!A:I,9,TRUE)</f>
        <v>2020</v>
      </c>
    </row>
    <row r="1739" spans="1:10" x14ac:dyDescent="0.15">
      <c r="A1739" t="s">
        <v>5099</v>
      </c>
      <c r="B1739" t="s">
        <v>449</v>
      </c>
      <c r="C1739" t="s">
        <v>101</v>
      </c>
      <c r="D1739" t="s">
        <v>69</v>
      </c>
      <c r="E1739">
        <v>2</v>
      </c>
      <c r="F1739" s="8">
        <f>VLOOKUP(C1739,Products!$A$2:$E$20,5,TRUE)</f>
        <v>129.94999999999999</v>
      </c>
      <c r="G1739" s="8">
        <f t="shared" si="54"/>
        <v>259.89999999999998</v>
      </c>
      <c r="H1739" s="8">
        <f>VLOOKUP(C1739,Products!$A$2:$F$20,6,TRUE)</f>
        <v>40.449999999999989</v>
      </c>
      <c r="I1739" s="8">
        <f t="shared" si="55"/>
        <v>80.899999999999977</v>
      </c>
      <c r="J1739" s="42">
        <f>VLOOKUP(B1739,Invoices!A:I,9,TRUE)</f>
        <v>2020</v>
      </c>
    </row>
    <row r="1740" spans="1:10" x14ac:dyDescent="0.15">
      <c r="A1740" t="s">
        <v>5100</v>
      </c>
      <c r="B1740" t="s">
        <v>449</v>
      </c>
      <c r="C1740" t="s">
        <v>96</v>
      </c>
      <c r="D1740" t="s">
        <v>75</v>
      </c>
      <c r="E1740">
        <v>1</v>
      </c>
      <c r="F1740" s="8">
        <f>VLOOKUP(C1740,Products!$A$2:$E$20,5,TRUE)</f>
        <v>79.95</v>
      </c>
      <c r="G1740" s="8">
        <f t="shared" si="54"/>
        <v>79.95</v>
      </c>
      <c r="H1740" s="8">
        <f>VLOOKUP(C1740,Products!$A$2:$F$20,6,TRUE)</f>
        <v>27.950000000000003</v>
      </c>
      <c r="I1740" s="8">
        <f t="shared" si="55"/>
        <v>27.950000000000003</v>
      </c>
      <c r="J1740" s="42">
        <f>VLOOKUP(B1740,Invoices!A:I,9,TRUE)</f>
        <v>2020</v>
      </c>
    </row>
    <row r="1741" spans="1:10" x14ac:dyDescent="0.15">
      <c r="A1741" t="s">
        <v>5101</v>
      </c>
      <c r="B1741" t="s">
        <v>449</v>
      </c>
      <c r="C1741" t="s">
        <v>93</v>
      </c>
      <c r="D1741" t="s">
        <v>76</v>
      </c>
      <c r="E1741">
        <v>4</v>
      </c>
      <c r="F1741" s="8">
        <f>VLOOKUP(C1741,Products!$A$2:$E$20,5,TRUE)</f>
        <v>9.9499999999999993</v>
      </c>
      <c r="G1741" s="8">
        <f t="shared" si="54"/>
        <v>39.799999999999997</v>
      </c>
      <c r="H1741" s="8">
        <f>VLOOKUP(C1741,Products!$A$2:$F$20,6,TRUE)</f>
        <v>1.9499999999999993</v>
      </c>
      <c r="I1741" s="8">
        <f t="shared" si="55"/>
        <v>7.7999999999999972</v>
      </c>
      <c r="J1741" s="42">
        <f>VLOOKUP(B1741,Invoices!A:I,9,TRUE)</f>
        <v>2020</v>
      </c>
    </row>
    <row r="1742" spans="1:10" x14ac:dyDescent="0.15">
      <c r="A1742" t="s">
        <v>5102</v>
      </c>
      <c r="B1742" t="s">
        <v>449</v>
      </c>
      <c r="C1742" t="s">
        <v>95</v>
      </c>
      <c r="D1742" t="s">
        <v>73</v>
      </c>
      <c r="E1742">
        <v>6</v>
      </c>
      <c r="F1742" s="8">
        <f>VLOOKUP(C1742,Products!$A$2:$E$20,5,TRUE)</f>
        <v>12.95</v>
      </c>
      <c r="G1742" s="8">
        <f t="shared" si="54"/>
        <v>77.699999999999989</v>
      </c>
      <c r="H1742" s="8">
        <f>VLOOKUP(C1742,Products!$A$2:$F$20,6,TRUE)</f>
        <v>4.1999999999999993</v>
      </c>
      <c r="I1742" s="8">
        <f t="shared" si="55"/>
        <v>25.199999999999996</v>
      </c>
      <c r="J1742" s="42">
        <f>VLOOKUP(B1742,Invoices!A:I,9,TRUE)</f>
        <v>2020</v>
      </c>
    </row>
    <row r="1743" spans="1:10" x14ac:dyDescent="0.15">
      <c r="A1743" t="s">
        <v>5103</v>
      </c>
      <c r="B1743" t="s">
        <v>449</v>
      </c>
      <c r="C1743" t="s">
        <v>90</v>
      </c>
      <c r="D1743" t="s">
        <v>72</v>
      </c>
      <c r="E1743">
        <v>1</v>
      </c>
      <c r="F1743" s="8">
        <f>VLOOKUP(C1743,Products!$A$2:$E$20,5,TRUE)</f>
        <v>8.9499999999999993</v>
      </c>
      <c r="G1743" s="8">
        <f t="shared" si="54"/>
        <v>8.9499999999999993</v>
      </c>
      <c r="H1743" s="8">
        <f>VLOOKUP(C1743,Products!$A$2:$F$20,6,TRUE)</f>
        <v>5.6999999999999993</v>
      </c>
      <c r="I1743" s="8">
        <f t="shared" si="55"/>
        <v>5.6999999999999993</v>
      </c>
      <c r="J1743" s="42">
        <f>VLOOKUP(B1743,Invoices!A:I,9,TRUE)</f>
        <v>2020</v>
      </c>
    </row>
    <row r="1744" spans="1:10" x14ac:dyDescent="0.15">
      <c r="A1744" t="s">
        <v>5104</v>
      </c>
      <c r="B1744" t="s">
        <v>449</v>
      </c>
      <c r="C1744" t="s">
        <v>105</v>
      </c>
      <c r="D1744" t="s">
        <v>81</v>
      </c>
      <c r="E1744">
        <v>50</v>
      </c>
      <c r="F1744" s="8">
        <f>VLOOKUP(C1744,Products!$A$2:$E$20,5,TRUE)</f>
        <v>8.9499999999999993</v>
      </c>
      <c r="G1744" s="8">
        <f t="shared" si="54"/>
        <v>447.49999999999994</v>
      </c>
      <c r="H1744" s="8">
        <f>VLOOKUP(C1744,Products!$A$2:$F$20,6,TRUE)</f>
        <v>3.1999999999999993</v>
      </c>
      <c r="I1744" s="8">
        <f t="shared" si="55"/>
        <v>159.99999999999997</v>
      </c>
      <c r="J1744" s="42">
        <f>VLOOKUP(B1744,Invoices!A:I,9,TRUE)</f>
        <v>2020</v>
      </c>
    </row>
    <row r="1745" spans="1:10" x14ac:dyDescent="0.15">
      <c r="A1745" t="s">
        <v>5105</v>
      </c>
      <c r="B1745" t="s">
        <v>449</v>
      </c>
      <c r="C1745" t="s">
        <v>102</v>
      </c>
      <c r="D1745" t="s">
        <v>83</v>
      </c>
      <c r="E1745">
        <v>2</v>
      </c>
      <c r="F1745" s="8">
        <f>VLOOKUP(C1745,Products!$A$2:$E$20,5,TRUE)</f>
        <v>29.95</v>
      </c>
      <c r="G1745" s="8">
        <f t="shared" si="54"/>
        <v>59.9</v>
      </c>
      <c r="H1745" s="8">
        <f>VLOOKUP(C1745,Products!$A$2:$F$20,6,TRUE)</f>
        <v>15</v>
      </c>
      <c r="I1745" s="8">
        <f t="shared" si="55"/>
        <v>30</v>
      </c>
      <c r="J1745" s="42">
        <f>VLOOKUP(B1745,Invoices!A:I,9,TRUE)</f>
        <v>2020</v>
      </c>
    </row>
    <row r="1746" spans="1:10" x14ac:dyDescent="0.15">
      <c r="A1746" t="s">
        <v>5106</v>
      </c>
      <c r="B1746" t="s">
        <v>450</v>
      </c>
      <c r="C1746" t="s">
        <v>89</v>
      </c>
      <c r="D1746" t="s">
        <v>80</v>
      </c>
      <c r="E1746">
        <v>8</v>
      </c>
      <c r="F1746" s="8">
        <f>VLOOKUP(C1746,Products!$A$2:$E$20,5,TRUE)</f>
        <v>15.95</v>
      </c>
      <c r="G1746" s="8">
        <f t="shared" si="54"/>
        <v>127.6</v>
      </c>
      <c r="H1746" s="8">
        <f>VLOOKUP(C1746,Products!$A$2:$F$20,6,TRUE)</f>
        <v>6</v>
      </c>
      <c r="I1746" s="8">
        <f t="shared" si="55"/>
        <v>48</v>
      </c>
      <c r="J1746" s="42">
        <f>VLOOKUP(B1746,Invoices!A:I,9,TRUE)</f>
        <v>2020</v>
      </c>
    </row>
    <row r="1747" spans="1:10" x14ac:dyDescent="0.15">
      <c r="A1747" t="s">
        <v>5107</v>
      </c>
      <c r="B1747" t="s">
        <v>450</v>
      </c>
      <c r="C1747" t="s">
        <v>88</v>
      </c>
      <c r="D1747" t="s">
        <v>85</v>
      </c>
      <c r="E1747">
        <v>20</v>
      </c>
      <c r="F1747" s="8">
        <f>VLOOKUP(C1747,Products!$A$2:$E$20,5,TRUE)</f>
        <v>8.9499999999999993</v>
      </c>
      <c r="G1747" s="8">
        <f t="shared" si="54"/>
        <v>179</v>
      </c>
      <c r="H1747" s="8">
        <f>VLOOKUP(C1747,Products!$A$2:$F$20,6,TRUE)</f>
        <v>5.6999999999999993</v>
      </c>
      <c r="I1747" s="8">
        <f t="shared" si="55"/>
        <v>113.99999999999999</v>
      </c>
      <c r="J1747" s="42">
        <f>VLOOKUP(B1747,Invoices!A:I,9,TRUE)</f>
        <v>2020</v>
      </c>
    </row>
    <row r="1748" spans="1:10" x14ac:dyDescent="0.15">
      <c r="A1748" t="s">
        <v>5108</v>
      </c>
      <c r="B1748" t="s">
        <v>450</v>
      </c>
      <c r="C1748" t="s">
        <v>98</v>
      </c>
      <c r="D1748" t="s">
        <v>79</v>
      </c>
      <c r="E1748">
        <v>3</v>
      </c>
      <c r="F1748" s="8">
        <f>VLOOKUP(C1748,Products!$A$2:$E$20,5,TRUE)</f>
        <v>14.95</v>
      </c>
      <c r="G1748" s="8">
        <f t="shared" si="54"/>
        <v>44.849999999999994</v>
      </c>
      <c r="H1748" s="8">
        <f>VLOOKUP(C1748,Products!$A$2:$F$20,6,TRUE)</f>
        <v>3.0499999999999989</v>
      </c>
      <c r="I1748" s="8">
        <f t="shared" si="55"/>
        <v>9.1499999999999968</v>
      </c>
      <c r="J1748" s="42">
        <f>VLOOKUP(B1748,Invoices!A:I,9,TRUE)</f>
        <v>2020</v>
      </c>
    </row>
    <row r="1749" spans="1:10" x14ac:dyDescent="0.15">
      <c r="A1749" t="s">
        <v>5109</v>
      </c>
      <c r="B1749" t="s">
        <v>450</v>
      </c>
      <c r="C1749" t="s">
        <v>100</v>
      </c>
      <c r="D1749" t="s">
        <v>78</v>
      </c>
      <c r="E1749">
        <v>9</v>
      </c>
      <c r="F1749" s="8">
        <f>VLOOKUP(C1749,Products!$A$2:$E$20,5,TRUE)</f>
        <v>49.95</v>
      </c>
      <c r="G1749" s="8">
        <f t="shared" si="54"/>
        <v>449.55</v>
      </c>
      <c r="H1749" s="8">
        <f>VLOOKUP(C1749,Products!$A$2:$F$20,6,TRUE)</f>
        <v>19.950000000000003</v>
      </c>
      <c r="I1749" s="8">
        <f t="shared" si="55"/>
        <v>179.55</v>
      </c>
      <c r="J1749" s="42">
        <f>VLOOKUP(B1749,Invoices!A:I,9,TRUE)</f>
        <v>2020</v>
      </c>
    </row>
    <row r="1750" spans="1:10" x14ac:dyDescent="0.15">
      <c r="A1750" t="s">
        <v>5110</v>
      </c>
      <c r="B1750" t="s">
        <v>450</v>
      </c>
      <c r="C1750" t="s">
        <v>103</v>
      </c>
      <c r="D1750" t="s">
        <v>77</v>
      </c>
      <c r="E1750">
        <v>5</v>
      </c>
      <c r="F1750" s="8">
        <f>VLOOKUP(C1750,Products!$A$2:$E$20,5,TRUE)</f>
        <v>8.9499999999999993</v>
      </c>
      <c r="G1750" s="8">
        <f t="shared" si="54"/>
        <v>44.75</v>
      </c>
      <c r="H1750" s="8">
        <f>VLOOKUP(C1750,Products!$A$2:$F$20,6,TRUE)</f>
        <v>3.1999999999999993</v>
      </c>
      <c r="I1750" s="8">
        <f t="shared" si="55"/>
        <v>15.999999999999996</v>
      </c>
      <c r="J1750" s="42">
        <f>VLOOKUP(B1750,Invoices!A:I,9,TRUE)</f>
        <v>2020</v>
      </c>
    </row>
    <row r="1751" spans="1:10" x14ac:dyDescent="0.15">
      <c r="A1751" t="s">
        <v>5111</v>
      </c>
      <c r="B1751" t="s">
        <v>450</v>
      </c>
      <c r="C1751" t="s">
        <v>105</v>
      </c>
      <c r="D1751" t="s">
        <v>81</v>
      </c>
      <c r="E1751">
        <v>50</v>
      </c>
      <c r="F1751" s="8">
        <f>VLOOKUP(C1751,Products!$A$2:$E$20,5,TRUE)</f>
        <v>8.9499999999999993</v>
      </c>
      <c r="G1751" s="8">
        <f t="shared" si="54"/>
        <v>447.49999999999994</v>
      </c>
      <c r="H1751" s="8">
        <f>VLOOKUP(C1751,Products!$A$2:$F$20,6,TRUE)</f>
        <v>3.1999999999999993</v>
      </c>
      <c r="I1751" s="8">
        <f t="shared" si="55"/>
        <v>159.99999999999997</v>
      </c>
      <c r="J1751" s="42">
        <f>VLOOKUP(B1751,Invoices!A:I,9,TRUE)</f>
        <v>2020</v>
      </c>
    </row>
    <row r="1752" spans="1:10" x14ac:dyDescent="0.15">
      <c r="A1752" t="s">
        <v>5112</v>
      </c>
      <c r="B1752" t="s">
        <v>450</v>
      </c>
      <c r="C1752" t="s">
        <v>104</v>
      </c>
      <c r="D1752" t="s">
        <v>71</v>
      </c>
      <c r="E1752">
        <v>1</v>
      </c>
      <c r="F1752" s="8">
        <f>VLOOKUP(C1752,Products!$A$2:$E$20,5,TRUE)</f>
        <v>2.95</v>
      </c>
      <c r="G1752" s="8">
        <f t="shared" si="54"/>
        <v>2.95</v>
      </c>
      <c r="H1752" s="8">
        <f>VLOOKUP(C1752,Products!$A$2:$F$20,6,TRUE)</f>
        <v>1.1500000000000001</v>
      </c>
      <c r="I1752" s="8">
        <f t="shared" si="55"/>
        <v>1.1500000000000001</v>
      </c>
      <c r="J1752" s="42">
        <f>VLOOKUP(B1752,Invoices!A:I,9,TRUE)</f>
        <v>2020</v>
      </c>
    </row>
    <row r="1753" spans="1:10" x14ac:dyDescent="0.15">
      <c r="A1753" t="s">
        <v>5113</v>
      </c>
      <c r="B1753" t="s">
        <v>450</v>
      </c>
      <c r="C1753" t="s">
        <v>102</v>
      </c>
      <c r="D1753" t="s">
        <v>83</v>
      </c>
      <c r="E1753">
        <v>1</v>
      </c>
      <c r="F1753" s="8">
        <f>VLOOKUP(C1753,Products!$A$2:$E$20,5,TRUE)</f>
        <v>29.95</v>
      </c>
      <c r="G1753" s="8">
        <f t="shared" si="54"/>
        <v>29.95</v>
      </c>
      <c r="H1753" s="8">
        <f>VLOOKUP(C1753,Products!$A$2:$F$20,6,TRUE)</f>
        <v>15</v>
      </c>
      <c r="I1753" s="8">
        <f t="shared" si="55"/>
        <v>15</v>
      </c>
      <c r="J1753" s="42">
        <f>VLOOKUP(B1753,Invoices!A:I,9,TRUE)</f>
        <v>2020</v>
      </c>
    </row>
    <row r="1754" spans="1:10" x14ac:dyDescent="0.15">
      <c r="A1754" t="s">
        <v>5114</v>
      </c>
      <c r="B1754" t="s">
        <v>450</v>
      </c>
      <c r="C1754" t="s">
        <v>93</v>
      </c>
      <c r="D1754" t="s">
        <v>76</v>
      </c>
      <c r="E1754">
        <v>1</v>
      </c>
      <c r="F1754" s="8">
        <f>VLOOKUP(C1754,Products!$A$2:$E$20,5,TRUE)</f>
        <v>9.9499999999999993</v>
      </c>
      <c r="G1754" s="8">
        <f t="shared" si="54"/>
        <v>9.9499999999999993</v>
      </c>
      <c r="H1754" s="8">
        <f>VLOOKUP(C1754,Products!$A$2:$F$20,6,TRUE)</f>
        <v>1.9499999999999993</v>
      </c>
      <c r="I1754" s="8">
        <f t="shared" si="55"/>
        <v>1.9499999999999993</v>
      </c>
      <c r="J1754" s="42">
        <f>VLOOKUP(B1754,Invoices!A:I,9,TRUE)</f>
        <v>2020</v>
      </c>
    </row>
    <row r="1755" spans="1:10" x14ac:dyDescent="0.15">
      <c r="A1755" t="s">
        <v>5115</v>
      </c>
      <c r="B1755" t="s">
        <v>450</v>
      </c>
      <c r="C1755" t="s">
        <v>91</v>
      </c>
      <c r="D1755" t="s">
        <v>70</v>
      </c>
      <c r="E1755">
        <v>2</v>
      </c>
      <c r="F1755" s="8">
        <f>VLOOKUP(C1755,Products!$A$2:$E$20,5,TRUE)</f>
        <v>49.95</v>
      </c>
      <c r="G1755" s="8">
        <f t="shared" si="54"/>
        <v>99.9</v>
      </c>
      <c r="H1755" s="8">
        <f>VLOOKUP(C1755,Products!$A$2:$F$20,6,TRUE)</f>
        <v>21.200000000000003</v>
      </c>
      <c r="I1755" s="8">
        <f t="shared" si="55"/>
        <v>42.400000000000006</v>
      </c>
      <c r="J1755" s="42">
        <f>VLOOKUP(B1755,Invoices!A:I,9,TRUE)</f>
        <v>2020</v>
      </c>
    </row>
    <row r="1756" spans="1:10" x14ac:dyDescent="0.15">
      <c r="A1756" t="s">
        <v>5116</v>
      </c>
      <c r="B1756" t="s">
        <v>450</v>
      </c>
      <c r="C1756" t="s">
        <v>94</v>
      </c>
      <c r="D1756" t="s">
        <v>86</v>
      </c>
      <c r="E1756">
        <v>50</v>
      </c>
      <c r="F1756" s="8">
        <f>VLOOKUP(C1756,Products!$A$2:$E$20,5,TRUE)</f>
        <v>3.5</v>
      </c>
      <c r="G1756" s="8">
        <f t="shared" si="54"/>
        <v>175</v>
      </c>
      <c r="H1756" s="8">
        <f>VLOOKUP(C1756,Products!$A$2:$F$20,6,TRUE)</f>
        <v>0.54999999999999982</v>
      </c>
      <c r="I1756" s="8">
        <f t="shared" si="55"/>
        <v>27.499999999999993</v>
      </c>
      <c r="J1756" s="42">
        <f>VLOOKUP(B1756,Invoices!A:I,9,TRUE)</f>
        <v>2020</v>
      </c>
    </row>
    <row r="1757" spans="1:10" x14ac:dyDescent="0.15">
      <c r="A1757" t="s">
        <v>5117</v>
      </c>
      <c r="B1757" t="s">
        <v>450</v>
      </c>
      <c r="C1757" t="s">
        <v>97</v>
      </c>
      <c r="D1757" t="s">
        <v>74</v>
      </c>
      <c r="E1757">
        <v>10</v>
      </c>
      <c r="F1757" s="8">
        <f>VLOOKUP(C1757,Products!$A$2:$E$20,5,TRUE)</f>
        <v>1.5</v>
      </c>
      <c r="G1757" s="8">
        <f t="shared" si="54"/>
        <v>15</v>
      </c>
      <c r="H1757" s="8">
        <f>VLOOKUP(C1757,Products!$A$2:$F$20,6,TRUE)</f>
        <v>0.5</v>
      </c>
      <c r="I1757" s="8">
        <f t="shared" si="55"/>
        <v>5</v>
      </c>
      <c r="J1757" s="42">
        <f>VLOOKUP(B1757,Invoices!A:I,9,TRUE)</f>
        <v>2020</v>
      </c>
    </row>
    <row r="1758" spans="1:10" x14ac:dyDescent="0.15">
      <c r="A1758" t="s">
        <v>5118</v>
      </c>
      <c r="B1758" t="s">
        <v>450</v>
      </c>
      <c r="C1758" t="s">
        <v>89</v>
      </c>
      <c r="D1758" t="s">
        <v>80</v>
      </c>
      <c r="E1758">
        <v>1</v>
      </c>
      <c r="F1758" s="8">
        <f>VLOOKUP(C1758,Products!$A$2:$E$20,5,TRUE)</f>
        <v>15.95</v>
      </c>
      <c r="G1758" s="8">
        <f t="shared" si="54"/>
        <v>15.95</v>
      </c>
      <c r="H1758" s="8">
        <f>VLOOKUP(C1758,Products!$A$2:$F$20,6,TRUE)</f>
        <v>6</v>
      </c>
      <c r="I1758" s="8">
        <f t="shared" si="55"/>
        <v>6</v>
      </c>
      <c r="J1758" s="42">
        <f>VLOOKUP(B1758,Invoices!A:I,9,TRUE)</f>
        <v>2020</v>
      </c>
    </row>
    <row r="1759" spans="1:10" x14ac:dyDescent="0.15">
      <c r="A1759" t="s">
        <v>5119</v>
      </c>
      <c r="B1759" t="s">
        <v>450</v>
      </c>
      <c r="C1759" t="s">
        <v>92</v>
      </c>
      <c r="D1759" t="s">
        <v>82</v>
      </c>
      <c r="E1759">
        <v>1</v>
      </c>
      <c r="F1759" s="8">
        <f>VLOOKUP(C1759,Products!$A$2:$E$20,5,TRUE)</f>
        <v>19.95</v>
      </c>
      <c r="G1759" s="8">
        <f t="shared" si="54"/>
        <v>19.95</v>
      </c>
      <c r="H1759" s="8">
        <f>VLOOKUP(C1759,Products!$A$2:$F$20,6,TRUE)</f>
        <v>7.4499999999999993</v>
      </c>
      <c r="I1759" s="8">
        <f t="shared" si="55"/>
        <v>7.4499999999999993</v>
      </c>
      <c r="J1759" s="42">
        <f>VLOOKUP(B1759,Invoices!A:I,9,TRUE)</f>
        <v>2020</v>
      </c>
    </row>
    <row r="1760" spans="1:10" x14ac:dyDescent="0.15">
      <c r="A1760" t="s">
        <v>5120</v>
      </c>
      <c r="B1760" t="s">
        <v>450</v>
      </c>
      <c r="C1760" t="s">
        <v>90</v>
      </c>
      <c r="D1760" t="s">
        <v>72</v>
      </c>
      <c r="E1760">
        <v>5</v>
      </c>
      <c r="F1760" s="8">
        <f>VLOOKUP(C1760,Products!$A$2:$E$20,5,TRUE)</f>
        <v>8.9499999999999993</v>
      </c>
      <c r="G1760" s="8">
        <f t="shared" si="54"/>
        <v>44.75</v>
      </c>
      <c r="H1760" s="8">
        <f>VLOOKUP(C1760,Products!$A$2:$F$20,6,TRUE)</f>
        <v>5.6999999999999993</v>
      </c>
      <c r="I1760" s="8">
        <f t="shared" si="55"/>
        <v>28.499999999999996</v>
      </c>
      <c r="J1760" s="42">
        <f>VLOOKUP(B1760,Invoices!A:I,9,TRUE)</f>
        <v>2020</v>
      </c>
    </row>
    <row r="1761" spans="1:10" x14ac:dyDescent="0.15">
      <c r="A1761" t="s">
        <v>5121</v>
      </c>
      <c r="B1761" t="s">
        <v>450</v>
      </c>
      <c r="C1761" t="s">
        <v>101</v>
      </c>
      <c r="D1761" t="s">
        <v>69</v>
      </c>
      <c r="E1761">
        <v>2</v>
      </c>
      <c r="F1761" s="8">
        <f>VLOOKUP(C1761,Products!$A$2:$E$20,5,TRUE)</f>
        <v>129.94999999999999</v>
      </c>
      <c r="G1761" s="8">
        <f t="shared" si="54"/>
        <v>259.89999999999998</v>
      </c>
      <c r="H1761" s="8">
        <f>VLOOKUP(C1761,Products!$A$2:$F$20,6,TRUE)</f>
        <v>40.449999999999989</v>
      </c>
      <c r="I1761" s="8">
        <f t="shared" si="55"/>
        <v>80.899999999999977</v>
      </c>
      <c r="J1761" s="42">
        <f>VLOOKUP(B1761,Invoices!A:I,9,TRUE)</f>
        <v>2020</v>
      </c>
    </row>
    <row r="1762" spans="1:10" x14ac:dyDescent="0.15">
      <c r="A1762" t="s">
        <v>5122</v>
      </c>
      <c r="B1762" t="s">
        <v>450</v>
      </c>
      <c r="C1762" t="s">
        <v>95</v>
      </c>
      <c r="D1762" t="s">
        <v>73</v>
      </c>
      <c r="E1762">
        <v>1</v>
      </c>
      <c r="F1762" s="8">
        <f>VLOOKUP(C1762,Products!$A$2:$E$20,5,TRUE)</f>
        <v>12.95</v>
      </c>
      <c r="G1762" s="8">
        <f t="shared" si="54"/>
        <v>12.95</v>
      </c>
      <c r="H1762" s="8">
        <f>VLOOKUP(C1762,Products!$A$2:$F$20,6,TRUE)</f>
        <v>4.1999999999999993</v>
      </c>
      <c r="I1762" s="8">
        <f t="shared" si="55"/>
        <v>4.1999999999999993</v>
      </c>
      <c r="J1762" s="42">
        <f>VLOOKUP(B1762,Invoices!A:I,9,TRUE)</f>
        <v>2020</v>
      </c>
    </row>
    <row r="1763" spans="1:10" x14ac:dyDescent="0.15">
      <c r="A1763" t="s">
        <v>5123</v>
      </c>
      <c r="B1763" t="s">
        <v>450</v>
      </c>
      <c r="C1763" t="s">
        <v>96</v>
      </c>
      <c r="D1763" t="s">
        <v>75</v>
      </c>
      <c r="E1763">
        <v>12</v>
      </c>
      <c r="F1763" s="8">
        <f>VLOOKUP(C1763,Products!$A$2:$E$20,5,TRUE)</f>
        <v>79.95</v>
      </c>
      <c r="G1763" s="8">
        <f t="shared" si="54"/>
        <v>959.40000000000009</v>
      </c>
      <c r="H1763" s="8">
        <f>VLOOKUP(C1763,Products!$A$2:$F$20,6,TRUE)</f>
        <v>27.950000000000003</v>
      </c>
      <c r="I1763" s="8">
        <f t="shared" si="55"/>
        <v>335.40000000000003</v>
      </c>
      <c r="J1763" s="42">
        <f>VLOOKUP(B1763,Invoices!A:I,9,TRUE)</f>
        <v>2020</v>
      </c>
    </row>
    <row r="1764" spans="1:10" x14ac:dyDescent="0.15">
      <c r="A1764" t="s">
        <v>5124</v>
      </c>
      <c r="B1764" t="s">
        <v>450</v>
      </c>
      <c r="C1764" t="s">
        <v>99</v>
      </c>
      <c r="D1764" t="s">
        <v>84</v>
      </c>
      <c r="E1764">
        <v>1</v>
      </c>
      <c r="F1764" s="8">
        <f>VLOOKUP(C1764,Products!$A$2:$E$20,5,TRUE)</f>
        <v>3.5</v>
      </c>
      <c r="G1764" s="8">
        <f t="shared" si="54"/>
        <v>3.5</v>
      </c>
      <c r="H1764" s="8">
        <f>VLOOKUP(C1764,Products!$A$2:$F$20,6,TRUE)</f>
        <v>0.54999999999999982</v>
      </c>
      <c r="I1764" s="8">
        <f t="shared" si="55"/>
        <v>0.54999999999999982</v>
      </c>
      <c r="J1764" s="42">
        <f>VLOOKUP(B1764,Invoices!A:I,9,TRUE)</f>
        <v>2020</v>
      </c>
    </row>
    <row r="1765" spans="1:10" x14ac:dyDescent="0.15">
      <c r="A1765" t="s">
        <v>5125</v>
      </c>
      <c r="B1765" t="s">
        <v>451</v>
      </c>
      <c r="C1765" t="s">
        <v>99</v>
      </c>
      <c r="D1765" t="s">
        <v>84</v>
      </c>
      <c r="E1765">
        <v>1</v>
      </c>
      <c r="F1765" s="8">
        <f>VLOOKUP(C1765,Products!$A$2:$E$20,5,TRUE)</f>
        <v>3.5</v>
      </c>
      <c r="G1765" s="8">
        <f t="shared" si="54"/>
        <v>3.5</v>
      </c>
      <c r="H1765" s="8">
        <f>VLOOKUP(C1765,Products!$A$2:$F$20,6,TRUE)</f>
        <v>0.54999999999999982</v>
      </c>
      <c r="I1765" s="8">
        <f t="shared" si="55"/>
        <v>0.54999999999999982</v>
      </c>
      <c r="J1765" s="42">
        <f>VLOOKUP(B1765,Invoices!A:I,9,TRUE)</f>
        <v>2020</v>
      </c>
    </row>
    <row r="1766" spans="1:10" x14ac:dyDescent="0.15">
      <c r="A1766" t="s">
        <v>5126</v>
      </c>
      <c r="B1766" t="s">
        <v>451</v>
      </c>
      <c r="C1766" t="s">
        <v>103</v>
      </c>
      <c r="D1766" t="s">
        <v>77</v>
      </c>
      <c r="E1766">
        <v>2</v>
      </c>
      <c r="F1766" s="8">
        <f>VLOOKUP(C1766,Products!$A$2:$E$20,5,TRUE)</f>
        <v>8.9499999999999993</v>
      </c>
      <c r="G1766" s="8">
        <f t="shared" si="54"/>
        <v>17.899999999999999</v>
      </c>
      <c r="H1766" s="8">
        <f>VLOOKUP(C1766,Products!$A$2:$F$20,6,TRUE)</f>
        <v>3.1999999999999993</v>
      </c>
      <c r="I1766" s="8">
        <f t="shared" si="55"/>
        <v>6.3999999999999986</v>
      </c>
      <c r="J1766" s="42">
        <f>VLOOKUP(B1766,Invoices!A:I,9,TRUE)</f>
        <v>2020</v>
      </c>
    </row>
    <row r="1767" spans="1:10" x14ac:dyDescent="0.15">
      <c r="A1767" t="s">
        <v>5127</v>
      </c>
      <c r="B1767" t="s">
        <v>451</v>
      </c>
      <c r="C1767" t="s">
        <v>104</v>
      </c>
      <c r="D1767" t="s">
        <v>71</v>
      </c>
      <c r="E1767">
        <v>1</v>
      </c>
      <c r="F1767" s="8">
        <f>VLOOKUP(C1767,Products!$A$2:$E$20,5,TRUE)</f>
        <v>2.95</v>
      </c>
      <c r="G1767" s="8">
        <f t="shared" si="54"/>
        <v>2.95</v>
      </c>
      <c r="H1767" s="8">
        <f>VLOOKUP(C1767,Products!$A$2:$F$20,6,TRUE)</f>
        <v>1.1500000000000001</v>
      </c>
      <c r="I1767" s="8">
        <f t="shared" si="55"/>
        <v>1.1500000000000001</v>
      </c>
      <c r="J1767" s="42">
        <f>VLOOKUP(B1767,Invoices!A:I,9,TRUE)</f>
        <v>2020</v>
      </c>
    </row>
    <row r="1768" spans="1:10" x14ac:dyDescent="0.15">
      <c r="A1768" t="s">
        <v>5128</v>
      </c>
      <c r="B1768" t="s">
        <v>451</v>
      </c>
      <c r="C1768" t="s">
        <v>92</v>
      </c>
      <c r="D1768" t="s">
        <v>82</v>
      </c>
      <c r="E1768">
        <v>3</v>
      </c>
      <c r="F1768" s="8">
        <f>VLOOKUP(C1768,Products!$A$2:$E$20,5,TRUE)</f>
        <v>19.95</v>
      </c>
      <c r="G1768" s="8">
        <f t="shared" si="54"/>
        <v>59.849999999999994</v>
      </c>
      <c r="H1768" s="8">
        <f>VLOOKUP(C1768,Products!$A$2:$F$20,6,TRUE)</f>
        <v>7.4499999999999993</v>
      </c>
      <c r="I1768" s="8">
        <f t="shared" si="55"/>
        <v>22.349999999999998</v>
      </c>
      <c r="J1768" s="42">
        <f>VLOOKUP(B1768,Invoices!A:I,9,TRUE)</f>
        <v>2020</v>
      </c>
    </row>
    <row r="1769" spans="1:10" x14ac:dyDescent="0.15">
      <c r="A1769" t="s">
        <v>5129</v>
      </c>
      <c r="B1769" t="s">
        <v>451</v>
      </c>
      <c r="C1769" t="s">
        <v>91</v>
      </c>
      <c r="D1769" t="s">
        <v>70</v>
      </c>
      <c r="E1769">
        <v>3</v>
      </c>
      <c r="F1769" s="8">
        <f>VLOOKUP(C1769,Products!$A$2:$E$20,5,TRUE)</f>
        <v>49.95</v>
      </c>
      <c r="G1769" s="8">
        <f t="shared" si="54"/>
        <v>149.85000000000002</v>
      </c>
      <c r="H1769" s="8">
        <f>VLOOKUP(C1769,Products!$A$2:$F$20,6,TRUE)</f>
        <v>21.200000000000003</v>
      </c>
      <c r="I1769" s="8">
        <f t="shared" si="55"/>
        <v>63.600000000000009</v>
      </c>
      <c r="J1769" s="42">
        <f>VLOOKUP(B1769,Invoices!A:I,9,TRUE)</f>
        <v>2020</v>
      </c>
    </row>
    <row r="1770" spans="1:10" x14ac:dyDescent="0.15">
      <c r="A1770" t="s">
        <v>5130</v>
      </c>
      <c r="B1770" t="s">
        <v>451</v>
      </c>
      <c r="C1770" t="s">
        <v>101</v>
      </c>
      <c r="D1770" t="s">
        <v>69</v>
      </c>
      <c r="E1770">
        <v>1</v>
      </c>
      <c r="F1770" s="8">
        <f>VLOOKUP(C1770,Products!$A$2:$E$20,5,TRUE)</f>
        <v>129.94999999999999</v>
      </c>
      <c r="G1770" s="8">
        <f t="shared" si="54"/>
        <v>129.94999999999999</v>
      </c>
      <c r="H1770" s="8">
        <f>VLOOKUP(C1770,Products!$A$2:$F$20,6,TRUE)</f>
        <v>40.449999999999989</v>
      </c>
      <c r="I1770" s="8">
        <f t="shared" si="55"/>
        <v>40.449999999999989</v>
      </c>
      <c r="J1770" s="42">
        <f>VLOOKUP(B1770,Invoices!A:I,9,TRUE)</f>
        <v>2020</v>
      </c>
    </row>
    <row r="1771" spans="1:10" x14ac:dyDescent="0.15">
      <c r="A1771" t="s">
        <v>5131</v>
      </c>
      <c r="B1771" t="s">
        <v>451</v>
      </c>
      <c r="C1771" t="s">
        <v>94</v>
      </c>
      <c r="D1771" t="s">
        <v>86</v>
      </c>
      <c r="E1771">
        <v>1</v>
      </c>
      <c r="F1771" s="8">
        <f>VLOOKUP(C1771,Products!$A$2:$E$20,5,TRUE)</f>
        <v>3.5</v>
      </c>
      <c r="G1771" s="8">
        <f t="shared" si="54"/>
        <v>3.5</v>
      </c>
      <c r="H1771" s="8">
        <f>VLOOKUP(C1771,Products!$A$2:$F$20,6,TRUE)</f>
        <v>0.54999999999999982</v>
      </c>
      <c r="I1771" s="8">
        <f t="shared" si="55"/>
        <v>0.54999999999999982</v>
      </c>
      <c r="J1771" s="42">
        <f>VLOOKUP(B1771,Invoices!A:I,9,TRUE)</f>
        <v>2020</v>
      </c>
    </row>
    <row r="1772" spans="1:10" x14ac:dyDescent="0.15">
      <c r="A1772" t="s">
        <v>5132</v>
      </c>
      <c r="B1772" t="s">
        <v>451</v>
      </c>
      <c r="C1772" t="s">
        <v>89</v>
      </c>
      <c r="D1772" t="s">
        <v>80</v>
      </c>
      <c r="E1772">
        <v>1</v>
      </c>
      <c r="F1772" s="8">
        <f>VLOOKUP(C1772,Products!$A$2:$E$20,5,TRUE)</f>
        <v>15.95</v>
      </c>
      <c r="G1772" s="8">
        <f t="shared" si="54"/>
        <v>15.95</v>
      </c>
      <c r="H1772" s="8">
        <f>VLOOKUP(C1772,Products!$A$2:$F$20,6,TRUE)</f>
        <v>6</v>
      </c>
      <c r="I1772" s="8">
        <f t="shared" si="55"/>
        <v>6</v>
      </c>
      <c r="J1772" s="42">
        <f>VLOOKUP(B1772,Invoices!A:I,9,TRUE)</f>
        <v>2020</v>
      </c>
    </row>
    <row r="1773" spans="1:10" x14ac:dyDescent="0.15">
      <c r="A1773" t="s">
        <v>5133</v>
      </c>
      <c r="B1773" t="s">
        <v>451</v>
      </c>
      <c r="C1773" t="s">
        <v>93</v>
      </c>
      <c r="D1773" t="s">
        <v>76</v>
      </c>
      <c r="E1773">
        <v>7</v>
      </c>
      <c r="F1773" s="8">
        <f>VLOOKUP(C1773,Products!$A$2:$E$20,5,TRUE)</f>
        <v>9.9499999999999993</v>
      </c>
      <c r="G1773" s="8">
        <f t="shared" si="54"/>
        <v>69.649999999999991</v>
      </c>
      <c r="H1773" s="8">
        <f>VLOOKUP(C1773,Products!$A$2:$F$20,6,TRUE)</f>
        <v>1.9499999999999993</v>
      </c>
      <c r="I1773" s="8">
        <f t="shared" si="55"/>
        <v>13.649999999999995</v>
      </c>
      <c r="J1773" s="42">
        <f>VLOOKUP(B1773,Invoices!A:I,9,TRUE)</f>
        <v>2020</v>
      </c>
    </row>
    <row r="1774" spans="1:10" x14ac:dyDescent="0.15">
      <c r="A1774" t="s">
        <v>5134</v>
      </c>
      <c r="B1774" t="s">
        <v>451</v>
      </c>
      <c r="C1774" t="s">
        <v>95</v>
      </c>
      <c r="D1774" t="s">
        <v>73</v>
      </c>
      <c r="E1774">
        <v>5</v>
      </c>
      <c r="F1774" s="8">
        <f>VLOOKUP(C1774,Products!$A$2:$E$20,5,TRUE)</f>
        <v>12.95</v>
      </c>
      <c r="G1774" s="8">
        <f t="shared" si="54"/>
        <v>64.75</v>
      </c>
      <c r="H1774" s="8">
        <f>VLOOKUP(C1774,Products!$A$2:$F$20,6,TRUE)</f>
        <v>4.1999999999999993</v>
      </c>
      <c r="I1774" s="8">
        <f t="shared" si="55"/>
        <v>20.999999999999996</v>
      </c>
      <c r="J1774" s="42">
        <f>VLOOKUP(B1774,Invoices!A:I,9,TRUE)</f>
        <v>2020</v>
      </c>
    </row>
    <row r="1775" spans="1:10" x14ac:dyDescent="0.15">
      <c r="A1775" t="s">
        <v>5135</v>
      </c>
      <c r="B1775" t="s">
        <v>451</v>
      </c>
      <c r="C1775" t="s">
        <v>96</v>
      </c>
      <c r="D1775" t="s">
        <v>75</v>
      </c>
      <c r="E1775">
        <v>1</v>
      </c>
      <c r="F1775" s="8">
        <f>VLOOKUP(C1775,Products!$A$2:$E$20,5,TRUE)</f>
        <v>79.95</v>
      </c>
      <c r="G1775" s="8">
        <f t="shared" si="54"/>
        <v>79.95</v>
      </c>
      <c r="H1775" s="8">
        <f>VLOOKUP(C1775,Products!$A$2:$F$20,6,TRUE)</f>
        <v>27.950000000000003</v>
      </c>
      <c r="I1775" s="8">
        <f t="shared" si="55"/>
        <v>27.950000000000003</v>
      </c>
      <c r="J1775" s="42">
        <f>VLOOKUP(B1775,Invoices!A:I,9,TRUE)</f>
        <v>2020</v>
      </c>
    </row>
    <row r="1776" spans="1:10" x14ac:dyDescent="0.15">
      <c r="A1776" t="s">
        <v>5136</v>
      </c>
      <c r="B1776" t="s">
        <v>452</v>
      </c>
      <c r="C1776" t="s">
        <v>104</v>
      </c>
      <c r="D1776" t="s">
        <v>71</v>
      </c>
      <c r="E1776">
        <v>8</v>
      </c>
      <c r="F1776" s="8">
        <f>VLOOKUP(C1776,Products!$A$2:$E$20,5,TRUE)</f>
        <v>2.95</v>
      </c>
      <c r="G1776" s="8">
        <f t="shared" si="54"/>
        <v>23.6</v>
      </c>
      <c r="H1776" s="8">
        <f>VLOOKUP(C1776,Products!$A$2:$F$20,6,TRUE)</f>
        <v>1.1500000000000001</v>
      </c>
      <c r="I1776" s="8">
        <f t="shared" si="55"/>
        <v>9.2000000000000011</v>
      </c>
      <c r="J1776" s="42">
        <f>VLOOKUP(B1776,Invoices!A:I,9,TRUE)</f>
        <v>2020</v>
      </c>
    </row>
    <row r="1777" spans="1:10" x14ac:dyDescent="0.15">
      <c r="A1777" t="s">
        <v>5137</v>
      </c>
      <c r="B1777" t="s">
        <v>452</v>
      </c>
      <c r="C1777" t="s">
        <v>88</v>
      </c>
      <c r="D1777" t="s">
        <v>85</v>
      </c>
      <c r="E1777">
        <v>2</v>
      </c>
      <c r="F1777" s="8">
        <f>VLOOKUP(C1777,Products!$A$2:$E$20,5,TRUE)</f>
        <v>8.9499999999999993</v>
      </c>
      <c r="G1777" s="8">
        <f t="shared" si="54"/>
        <v>17.899999999999999</v>
      </c>
      <c r="H1777" s="8">
        <f>VLOOKUP(C1777,Products!$A$2:$F$20,6,TRUE)</f>
        <v>5.6999999999999993</v>
      </c>
      <c r="I1777" s="8">
        <f t="shared" si="55"/>
        <v>11.399999999999999</v>
      </c>
      <c r="J1777" s="42">
        <f>VLOOKUP(B1777,Invoices!A:I,9,TRUE)</f>
        <v>2020</v>
      </c>
    </row>
    <row r="1778" spans="1:10" x14ac:dyDescent="0.15">
      <c r="A1778" t="s">
        <v>5138</v>
      </c>
      <c r="B1778" t="s">
        <v>452</v>
      </c>
      <c r="C1778" t="s">
        <v>102</v>
      </c>
      <c r="D1778" t="s">
        <v>83</v>
      </c>
      <c r="E1778">
        <v>1</v>
      </c>
      <c r="F1778" s="8">
        <f>VLOOKUP(C1778,Products!$A$2:$E$20,5,TRUE)</f>
        <v>29.95</v>
      </c>
      <c r="G1778" s="8">
        <f t="shared" si="54"/>
        <v>29.95</v>
      </c>
      <c r="H1778" s="8">
        <f>VLOOKUP(C1778,Products!$A$2:$F$20,6,TRUE)</f>
        <v>15</v>
      </c>
      <c r="I1778" s="8">
        <f t="shared" si="55"/>
        <v>15</v>
      </c>
      <c r="J1778" s="42">
        <f>VLOOKUP(B1778,Invoices!A:I,9,TRUE)</f>
        <v>2020</v>
      </c>
    </row>
    <row r="1779" spans="1:10" x14ac:dyDescent="0.15">
      <c r="A1779" t="s">
        <v>5139</v>
      </c>
      <c r="B1779" t="s">
        <v>452</v>
      </c>
      <c r="C1779" t="s">
        <v>105</v>
      </c>
      <c r="D1779" t="s">
        <v>81</v>
      </c>
      <c r="E1779">
        <v>1</v>
      </c>
      <c r="F1779" s="8">
        <f>VLOOKUP(C1779,Products!$A$2:$E$20,5,TRUE)</f>
        <v>8.9499999999999993</v>
      </c>
      <c r="G1779" s="8">
        <f t="shared" si="54"/>
        <v>8.9499999999999993</v>
      </c>
      <c r="H1779" s="8">
        <f>VLOOKUP(C1779,Products!$A$2:$F$20,6,TRUE)</f>
        <v>3.1999999999999993</v>
      </c>
      <c r="I1779" s="8">
        <f t="shared" si="55"/>
        <v>3.1999999999999993</v>
      </c>
      <c r="J1779" s="42">
        <f>VLOOKUP(B1779,Invoices!A:I,9,TRUE)</f>
        <v>2020</v>
      </c>
    </row>
    <row r="1780" spans="1:10" x14ac:dyDescent="0.15">
      <c r="A1780" t="s">
        <v>5140</v>
      </c>
      <c r="B1780" t="s">
        <v>452</v>
      </c>
      <c r="C1780" t="s">
        <v>100</v>
      </c>
      <c r="D1780" t="s">
        <v>78</v>
      </c>
      <c r="E1780">
        <v>1</v>
      </c>
      <c r="F1780" s="8">
        <f>VLOOKUP(C1780,Products!$A$2:$E$20,5,TRUE)</f>
        <v>49.95</v>
      </c>
      <c r="G1780" s="8">
        <f t="shared" si="54"/>
        <v>49.95</v>
      </c>
      <c r="H1780" s="8">
        <f>VLOOKUP(C1780,Products!$A$2:$F$20,6,TRUE)</f>
        <v>19.950000000000003</v>
      </c>
      <c r="I1780" s="8">
        <f t="shared" si="55"/>
        <v>19.950000000000003</v>
      </c>
      <c r="J1780" s="42">
        <f>VLOOKUP(B1780,Invoices!A:I,9,TRUE)</f>
        <v>2020</v>
      </c>
    </row>
    <row r="1781" spans="1:10" x14ac:dyDescent="0.15">
      <c r="A1781" t="s">
        <v>5141</v>
      </c>
      <c r="B1781" t="s">
        <v>453</v>
      </c>
      <c r="C1781" t="s">
        <v>105</v>
      </c>
      <c r="D1781" t="s">
        <v>81</v>
      </c>
      <c r="E1781">
        <v>1</v>
      </c>
      <c r="F1781" s="8">
        <f>VLOOKUP(C1781,Products!$A$2:$E$20,5,TRUE)</f>
        <v>8.9499999999999993</v>
      </c>
      <c r="G1781" s="8">
        <f t="shared" si="54"/>
        <v>8.9499999999999993</v>
      </c>
      <c r="H1781" s="8">
        <f>VLOOKUP(C1781,Products!$A$2:$F$20,6,TRUE)</f>
        <v>3.1999999999999993</v>
      </c>
      <c r="I1781" s="8">
        <f t="shared" si="55"/>
        <v>3.1999999999999993</v>
      </c>
      <c r="J1781" s="42">
        <f>VLOOKUP(B1781,Invoices!A:I,9,TRUE)</f>
        <v>2020</v>
      </c>
    </row>
    <row r="1782" spans="1:10" x14ac:dyDescent="0.15">
      <c r="A1782" t="s">
        <v>5142</v>
      </c>
      <c r="B1782" t="s">
        <v>453</v>
      </c>
      <c r="C1782" t="s">
        <v>90</v>
      </c>
      <c r="D1782" t="s">
        <v>72</v>
      </c>
      <c r="E1782">
        <v>50</v>
      </c>
      <c r="F1782" s="8">
        <f>VLOOKUP(C1782,Products!$A$2:$E$20,5,TRUE)</f>
        <v>8.9499999999999993</v>
      </c>
      <c r="G1782" s="8">
        <f t="shared" si="54"/>
        <v>447.49999999999994</v>
      </c>
      <c r="H1782" s="8">
        <f>VLOOKUP(C1782,Products!$A$2:$F$20,6,TRUE)</f>
        <v>5.6999999999999993</v>
      </c>
      <c r="I1782" s="8">
        <f t="shared" si="55"/>
        <v>284.99999999999994</v>
      </c>
      <c r="J1782" s="42">
        <f>VLOOKUP(B1782,Invoices!A:I,9,TRUE)</f>
        <v>2020</v>
      </c>
    </row>
    <row r="1783" spans="1:10" x14ac:dyDescent="0.15">
      <c r="A1783" t="s">
        <v>5143</v>
      </c>
      <c r="B1783" t="s">
        <v>453</v>
      </c>
      <c r="C1783" t="s">
        <v>87</v>
      </c>
      <c r="D1783" t="s">
        <v>68</v>
      </c>
      <c r="E1783">
        <v>5</v>
      </c>
      <c r="F1783" s="8">
        <f>VLOOKUP(C1783,Products!$A$2:$E$20,5,TRUE)</f>
        <v>19.95</v>
      </c>
      <c r="G1783" s="8">
        <f t="shared" si="54"/>
        <v>99.75</v>
      </c>
      <c r="H1783" s="8">
        <f>VLOOKUP(C1783,Products!$A$2:$F$20,6,TRUE)</f>
        <v>7.4499999999999993</v>
      </c>
      <c r="I1783" s="8">
        <f t="shared" si="55"/>
        <v>37.25</v>
      </c>
      <c r="J1783" s="42">
        <f>VLOOKUP(B1783,Invoices!A:I,9,TRUE)</f>
        <v>2020</v>
      </c>
    </row>
    <row r="1784" spans="1:10" x14ac:dyDescent="0.15">
      <c r="A1784" t="s">
        <v>5144</v>
      </c>
      <c r="B1784" t="s">
        <v>453</v>
      </c>
      <c r="C1784" t="s">
        <v>95</v>
      </c>
      <c r="D1784" t="s">
        <v>73</v>
      </c>
      <c r="E1784">
        <v>10</v>
      </c>
      <c r="F1784" s="8">
        <f>VLOOKUP(C1784,Products!$A$2:$E$20,5,TRUE)</f>
        <v>12.95</v>
      </c>
      <c r="G1784" s="8">
        <f t="shared" si="54"/>
        <v>129.5</v>
      </c>
      <c r="H1784" s="8">
        <f>VLOOKUP(C1784,Products!$A$2:$F$20,6,TRUE)</f>
        <v>4.1999999999999993</v>
      </c>
      <c r="I1784" s="8">
        <f t="shared" si="55"/>
        <v>41.999999999999993</v>
      </c>
      <c r="J1784" s="42">
        <f>VLOOKUP(B1784,Invoices!A:I,9,TRUE)</f>
        <v>2020</v>
      </c>
    </row>
    <row r="1785" spans="1:10" x14ac:dyDescent="0.15">
      <c r="A1785" t="s">
        <v>5145</v>
      </c>
      <c r="B1785" t="s">
        <v>454</v>
      </c>
      <c r="C1785" t="s">
        <v>103</v>
      </c>
      <c r="D1785" t="s">
        <v>77</v>
      </c>
      <c r="E1785">
        <v>15</v>
      </c>
      <c r="F1785" s="8">
        <f>VLOOKUP(C1785,Products!$A$2:$E$20,5,TRUE)</f>
        <v>8.9499999999999993</v>
      </c>
      <c r="G1785" s="8">
        <f t="shared" si="54"/>
        <v>134.25</v>
      </c>
      <c r="H1785" s="8">
        <f>VLOOKUP(C1785,Products!$A$2:$F$20,6,TRUE)</f>
        <v>3.1999999999999993</v>
      </c>
      <c r="I1785" s="8">
        <f t="shared" si="55"/>
        <v>47.999999999999986</v>
      </c>
      <c r="J1785" s="42">
        <f>VLOOKUP(B1785,Invoices!A:I,9,TRUE)</f>
        <v>2020</v>
      </c>
    </row>
    <row r="1786" spans="1:10" x14ac:dyDescent="0.15">
      <c r="A1786" t="s">
        <v>5146</v>
      </c>
      <c r="B1786" t="s">
        <v>454</v>
      </c>
      <c r="C1786" t="s">
        <v>89</v>
      </c>
      <c r="D1786" t="s">
        <v>80</v>
      </c>
      <c r="E1786">
        <v>1</v>
      </c>
      <c r="F1786" s="8">
        <f>VLOOKUP(C1786,Products!$A$2:$E$20,5,TRUE)</f>
        <v>15.95</v>
      </c>
      <c r="G1786" s="8">
        <f t="shared" si="54"/>
        <v>15.95</v>
      </c>
      <c r="H1786" s="8">
        <f>VLOOKUP(C1786,Products!$A$2:$F$20,6,TRUE)</f>
        <v>6</v>
      </c>
      <c r="I1786" s="8">
        <f t="shared" si="55"/>
        <v>6</v>
      </c>
      <c r="J1786" s="42">
        <f>VLOOKUP(B1786,Invoices!A:I,9,TRUE)</f>
        <v>2020</v>
      </c>
    </row>
    <row r="1787" spans="1:10" x14ac:dyDescent="0.15">
      <c r="A1787" t="s">
        <v>5147</v>
      </c>
      <c r="B1787" t="s">
        <v>454</v>
      </c>
      <c r="C1787" t="s">
        <v>101</v>
      </c>
      <c r="D1787" t="s">
        <v>69</v>
      </c>
      <c r="E1787">
        <v>4</v>
      </c>
      <c r="F1787" s="8">
        <f>VLOOKUP(C1787,Products!$A$2:$E$20,5,TRUE)</f>
        <v>129.94999999999999</v>
      </c>
      <c r="G1787" s="8">
        <f t="shared" si="54"/>
        <v>519.79999999999995</v>
      </c>
      <c r="H1787" s="8">
        <f>VLOOKUP(C1787,Products!$A$2:$F$20,6,TRUE)</f>
        <v>40.449999999999989</v>
      </c>
      <c r="I1787" s="8">
        <f t="shared" si="55"/>
        <v>161.79999999999995</v>
      </c>
      <c r="J1787" s="42">
        <f>VLOOKUP(B1787,Invoices!A:I,9,TRUE)</f>
        <v>2020</v>
      </c>
    </row>
    <row r="1788" spans="1:10" x14ac:dyDescent="0.15">
      <c r="A1788" t="s">
        <v>5148</v>
      </c>
      <c r="B1788" t="s">
        <v>454</v>
      </c>
      <c r="C1788" t="s">
        <v>96</v>
      </c>
      <c r="D1788" t="s">
        <v>75</v>
      </c>
      <c r="E1788">
        <v>1</v>
      </c>
      <c r="F1788" s="8">
        <f>VLOOKUP(C1788,Products!$A$2:$E$20,5,TRUE)</f>
        <v>79.95</v>
      </c>
      <c r="G1788" s="8">
        <f t="shared" si="54"/>
        <v>79.95</v>
      </c>
      <c r="H1788" s="8">
        <f>VLOOKUP(C1788,Products!$A$2:$F$20,6,TRUE)</f>
        <v>27.950000000000003</v>
      </c>
      <c r="I1788" s="8">
        <f t="shared" si="55"/>
        <v>27.950000000000003</v>
      </c>
      <c r="J1788" s="42">
        <f>VLOOKUP(B1788,Invoices!A:I,9,TRUE)</f>
        <v>2020</v>
      </c>
    </row>
    <row r="1789" spans="1:10" x14ac:dyDescent="0.15">
      <c r="A1789" t="s">
        <v>5149</v>
      </c>
      <c r="B1789" t="s">
        <v>454</v>
      </c>
      <c r="C1789" t="s">
        <v>104</v>
      </c>
      <c r="D1789" t="s">
        <v>71</v>
      </c>
      <c r="E1789">
        <v>5</v>
      </c>
      <c r="F1789" s="8">
        <f>VLOOKUP(C1789,Products!$A$2:$E$20,5,TRUE)</f>
        <v>2.95</v>
      </c>
      <c r="G1789" s="8">
        <f t="shared" si="54"/>
        <v>14.75</v>
      </c>
      <c r="H1789" s="8">
        <f>VLOOKUP(C1789,Products!$A$2:$F$20,6,TRUE)</f>
        <v>1.1500000000000001</v>
      </c>
      <c r="I1789" s="8">
        <f t="shared" si="55"/>
        <v>5.7500000000000009</v>
      </c>
      <c r="J1789" s="42">
        <f>VLOOKUP(B1789,Invoices!A:I,9,TRUE)</f>
        <v>2020</v>
      </c>
    </row>
    <row r="1790" spans="1:10" x14ac:dyDescent="0.15">
      <c r="A1790" t="s">
        <v>5150</v>
      </c>
      <c r="B1790" t="s">
        <v>454</v>
      </c>
      <c r="C1790" t="s">
        <v>94</v>
      </c>
      <c r="D1790" t="s">
        <v>86</v>
      </c>
      <c r="E1790">
        <v>1</v>
      </c>
      <c r="F1790" s="8">
        <f>VLOOKUP(C1790,Products!$A$2:$E$20,5,TRUE)</f>
        <v>3.5</v>
      </c>
      <c r="G1790" s="8">
        <f t="shared" si="54"/>
        <v>3.5</v>
      </c>
      <c r="H1790" s="8">
        <f>VLOOKUP(C1790,Products!$A$2:$F$20,6,TRUE)</f>
        <v>0.54999999999999982</v>
      </c>
      <c r="I1790" s="8">
        <f t="shared" si="55"/>
        <v>0.54999999999999982</v>
      </c>
      <c r="J1790" s="42">
        <f>VLOOKUP(B1790,Invoices!A:I,9,TRUE)</f>
        <v>2020</v>
      </c>
    </row>
    <row r="1791" spans="1:10" x14ac:dyDescent="0.15">
      <c r="A1791" t="s">
        <v>5151</v>
      </c>
      <c r="B1791" t="s">
        <v>454</v>
      </c>
      <c r="C1791" t="s">
        <v>99</v>
      </c>
      <c r="D1791" t="s">
        <v>84</v>
      </c>
      <c r="E1791">
        <v>1</v>
      </c>
      <c r="F1791" s="8">
        <f>VLOOKUP(C1791,Products!$A$2:$E$20,5,TRUE)</f>
        <v>3.5</v>
      </c>
      <c r="G1791" s="8">
        <f t="shared" si="54"/>
        <v>3.5</v>
      </c>
      <c r="H1791" s="8">
        <f>VLOOKUP(C1791,Products!$A$2:$F$20,6,TRUE)</f>
        <v>0.54999999999999982</v>
      </c>
      <c r="I1791" s="8">
        <f t="shared" si="55"/>
        <v>0.54999999999999982</v>
      </c>
      <c r="J1791" s="42">
        <f>VLOOKUP(B1791,Invoices!A:I,9,TRUE)</f>
        <v>2020</v>
      </c>
    </row>
    <row r="1792" spans="1:10" x14ac:dyDescent="0.15">
      <c r="A1792" t="s">
        <v>5152</v>
      </c>
      <c r="B1792" t="s">
        <v>454</v>
      </c>
      <c r="C1792" t="s">
        <v>87</v>
      </c>
      <c r="D1792" t="s">
        <v>68</v>
      </c>
      <c r="E1792">
        <v>1</v>
      </c>
      <c r="F1792" s="8">
        <f>VLOOKUP(C1792,Products!$A$2:$E$20,5,TRUE)</f>
        <v>19.95</v>
      </c>
      <c r="G1792" s="8">
        <f t="shared" si="54"/>
        <v>19.95</v>
      </c>
      <c r="H1792" s="8">
        <f>VLOOKUP(C1792,Products!$A$2:$F$20,6,TRUE)</f>
        <v>7.4499999999999993</v>
      </c>
      <c r="I1792" s="8">
        <f t="shared" si="55"/>
        <v>7.4499999999999993</v>
      </c>
      <c r="J1792" s="42">
        <f>VLOOKUP(B1792,Invoices!A:I,9,TRUE)</f>
        <v>2020</v>
      </c>
    </row>
    <row r="1793" spans="1:10" x14ac:dyDescent="0.15">
      <c r="A1793" t="s">
        <v>5153</v>
      </c>
      <c r="B1793" t="s">
        <v>454</v>
      </c>
      <c r="C1793" t="s">
        <v>97</v>
      </c>
      <c r="D1793" t="s">
        <v>74</v>
      </c>
      <c r="E1793">
        <v>12</v>
      </c>
      <c r="F1793" s="8">
        <f>VLOOKUP(C1793,Products!$A$2:$E$20,5,TRUE)</f>
        <v>1.5</v>
      </c>
      <c r="G1793" s="8">
        <f t="shared" si="54"/>
        <v>18</v>
      </c>
      <c r="H1793" s="8">
        <f>VLOOKUP(C1793,Products!$A$2:$F$20,6,TRUE)</f>
        <v>0.5</v>
      </c>
      <c r="I1793" s="8">
        <f t="shared" si="55"/>
        <v>6</v>
      </c>
      <c r="J1793" s="42">
        <f>VLOOKUP(B1793,Invoices!A:I,9,TRUE)</f>
        <v>2020</v>
      </c>
    </row>
    <row r="1794" spans="1:10" x14ac:dyDescent="0.15">
      <c r="A1794" t="s">
        <v>5154</v>
      </c>
      <c r="B1794" t="s">
        <v>455</v>
      </c>
      <c r="C1794" t="s">
        <v>87</v>
      </c>
      <c r="D1794" t="s">
        <v>68</v>
      </c>
      <c r="E1794">
        <v>1</v>
      </c>
      <c r="F1794" s="8">
        <f>VLOOKUP(C1794,Products!$A$2:$E$20,5,TRUE)</f>
        <v>19.95</v>
      </c>
      <c r="G1794" s="8">
        <f t="shared" si="54"/>
        <v>19.95</v>
      </c>
      <c r="H1794" s="8">
        <f>VLOOKUP(C1794,Products!$A$2:$F$20,6,TRUE)</f>
        <v>7.4499999999999993</v>
      </c>
      <c r="I1794" s="8">
        <f t="shared" si="55"/>
        <v>7.4499999999999993</v>
      </c>
      <c r="J1794" s="42">
        <f>VLOOKUP(B1794,Invoices!A:I,9,TRUE)</f>
        <v>2020</v>
      </c>
    </row>
    <row r="1795" spans="1:10" x14ac:dyDescent="0.15">
      <c r="A1795" t="s">
        <v>5155</v>
      </c>
      <c r="B1795" t="s">
        <v>455</v>
      </c>
      <c r="C1795" t="s">
        <v>101</v>
      </c>
      <c r="D1795" t="s">
        <v>69</v>
      </c>
      <c r="E1795">
        <v>8</v>
      </c>
      <c r="F1795" s="8">
        <f>VLOOKUP(C1795,Products!$A$2:$E$20,5,TRUE)</f>
        <v>129.94999999999999</v>
      </c>
      <c r="G1795" s="8">
        <f t="shared" ref="G1795:G1858" si="56">F1795*E1795</f>
        <v>1039.5999999999999</v>
      </c>
      <c r="H1795" s="8">
        <f>VLOOKUP(C1795,Products!$A$2:$F$20,6,TRUE)</f>
        <v>40.449999999999989</v>
      </c>
      <c r="I1795" s="8">
        <f t="shared" ref="I1795:I1858" si="57">H1795*E1795</f>
        <v>323.59999999999991</v>
      </c>
      <c r="J1795" s="42">
        <f>VLOOKUP(B1795,Invoices!A:I,9,TRUE)</f>
        <v>2020</v>
      </c>
    </row>
    <row r="1796" spans="1:10" x14ac:dyDescent="0.15">
      <c r="A1796" t="s">
        <v>5156</v>
      </c>
      <c r="B1796" t="s">
        <v>455</v>
      </c>
      <c r="C1796" t="s">
        <v>103</v>
      </c>
      <c r="D1796" t="s">
        <v>77</v>
      </c>
      <c r="E1796">
        <v>1</v>
      </c>
      <c r="F1796" s="8">
        <f>VLOOKUP(C1796,Products!$A$2:$E$20,5,TRUE)</f>
        <v>8.9499999999999993</v>
      </c>
      <c r="G1796" s="8">
        <f t="shared" si="56"/>
        <v>8.9499999999999993</v>
      </c>
      <c r="H1796" s="8">
        <f>VLOOKUP(C1796,Products!$A$2:$F$20,6,TRUE)</f>
        <v>3.1999999999999993</v>
      </c>
      <c r="I1796" s="8">
        <f t="shared" si="57"/>
        <v>3.1999999999999993</v>
      </c>
      <c r="J1796" s="42">
        <f>VLOOKUP(B1796,Invoices!A:I,9,TRUE)</f>
        <v>2020</v>
      </c>
    </row>
    <row r="1797" spans="1:10" x14ac:dyDescent="0.15">
      <c r="A1797" t="s">
        <v>5157</v>
      </c>
      <c r="B1797" t="s">
        <v>455</v>
      </c>
      <c r="C1797" t="s">
        <v>105</v>
      </c>
      <c r="D1797" t="s">
        <v>81</v>
      </c>
      <c r="E1797">
        <v>1</v>
      </c>
      <c r="F1797" s="8">
        <f>VLOOKUP(C1797,Products!$A$2:$E$20,5,TRUE)</f>
        <v>8.9499999999999993</v>
      </c>
      <c r="G1797" s="8">
        <f t="shared" si="56"/>
        <v>8.9499999999999993</v>
      </c>
      <c r="H1797" s="8">
        <f>VLOOKUP(C1797,Products!$A$2:$F$20,6,TRUE)</f>
        <v>3.1999999999999993</v>
      </c>
      <c r="I1797" s="8">
        <f t="shared" si="57"/>
        <v>3.1999999999999993</v>
      </c>
      <c r="J1797" s="42">
        <f>VLOOKUP(B1797,Invoices!A:I,9,TRUE)</f>
        <v>2020</v>
      </c>
    </row>
    <row r="1798" spans="1:10" x14ac:dyDescent="0.15">
      <c r="A1798" t="s">
        <v>5158</v>
      </c>
      <c r="B1798" t="s">
        <v>456</v>
      </c>
      <c r="C1798" t="s">
        <v>90</v>
      </c>
      <c r="D1798" t="s">
        <v>72</v>
      </c>
      <c r="E1798">
        <v>5</v>
      </c>
      <c r="F1798" s="8">
        <f>VLOOKUP(C1798,Products!$A$2:$E$20,5,TRUE)</f>
        <v>8.9499999999999993</v>
      </c>
      <c r="G1798" s="8">
        <f t="shared" si="56"/>
        <v>44.75</v>
      </c>
      <c r="H1798" s="8">
        <f>VLOOKUP(C1798,Products!$A$2:$F$20,6,TRUE)</f>
        <v>5.6999999999999993</v>
      </c>
      <c r="I1798" s="8">
        <f t="shared" si="57"/>
        <v>28.499999999999996</v>
      </c>
      <c r="J1798" s="42">
        <f>VLOOKUP(B1798,Invoices!A:I,9,TRUE)</f>
        <v>2020</v>
      </c>
    </row>
    <row r="1799" spans="1:10" x14ac:dyDescent="0.15">
      <c r="A1799" t="s">
        <v>5159</v>
      </c>
      <c r="B1799" t="s">
        <v>456</v>
      </c>
      <c r="C1799" t="s">
        <v>100</v>
      </c>
      <c r="D1799" t="s">
        <v>78</v>
      </c>
      <c r="E1799">
        <v>7</v>
      </c>
      <c r="F1799" s="8">
        <f>VLOOKUP(C1799,Products!$A$2:$E$20,5,TRUE)</f>
        <v>49.95</v>
      </c>
      <c r="G1799" s="8">
        <f t="shared" si="56"/>
        <v>349.65000000000003</v>
      </c>
      <c r="H1799" s="8">
        <f>VLOOKUP(C1799,Products!$A$2:$F$20,6,TRUE)</f>
        <v>19.950000000000003</v>
      </c>
      <c r="I1799" s="8">
        <f t="shared" si="57"/>
        <v>139.65000000000003</v>
      </c>
      <c r="J1799" s="42">
        <f>VLOOKUP(B1799,Invoices!A:I,9,TRUE)</f>
        <v>2020</v>
      </c>
    </row>
    <row r="1800" spans="1:10" x14ac:dyDescent="0.15">
      <c r="A1800" t="s">
        <v>5160</v>
      </c>
      <c r="B1800" t="s">
        <v>456</v>
      </c>
      <c r="C1800" t="s">
        <v>103</v>
      </c>
      <c r="D1800" t="s">
        <v>77</v>
      </c>
      <c r="E1800">
        <v>3</v>
      </c>
      <c r="F1800" s="8">
        <f>VLOOKUP(C1800,Products!$A$2:$E$20,5,TRUE)</f>
        <v>8.9499999999999993</v>
      </c>
      <c r="G1800" s="8">
        <f t="shared" si="56"/>
        <v>26.849999999999998</v>
      </c>
      <c r="H1800" s="8">
        <f>VLOOKUP(C1800,Products!$A$2:$F$20,6,TRUE)</f>
        <v>3.1999999999999993</v>
      </c>
      <c r="I1800" s="8">
        <f t="shared" si="57"/>
        <v>9.5999999999999979</v>
      </c>
      <c r="J1800" s="42">
        <f>VLOOKUP(B1800,Invoices!A:I,9,TRUE)</f>
        <v>2020</v>
      </c>
    </row>
    <row r="1801" spans="1:10" x14ac:dyDescent="0.15">
      <c r="A1801" t="s">
        <v>5161</v>
      </c>
      <c r="B1801" t="s">
        <v>456</v>
      </c>
      <c r="C1801" t="s">
        <v>96</v>
      </c>
      <c r="D1801" t="s">
        <v>75</v>
      </c>
      <c r="E1801">
        <v>20</v>
      </c>
      <c r="F1801" s="8">
        <f>VLOOKUP(C1801,Products!$A$2:$E$20,5,TRUE)</f>
        <v>79.95</v>
      </c>
      <c r="G1801" s="8">
        <f t="shared" si="56"/>
        <v>1599</v>
      </c>
      <c r="H1801" s="8">
        <f>VLOOKUP(C1801,Products!$A$2:$F$20,6,TRUE)</f>
        <v>27.950000000000003</v>
      </c>
      <c r="I1801" s="8">
        <f t="shared" si="57"/>
        <v>559</v>
      </c>
      <c r="J1801" s="42">
        <f>VLOOKUP(B1801,Invoices!A:I,9,TRUE)</f>
        <v>2020</v>
      </c>
    </row>
    <row r="1802" spans="1:10" x14ac:dyDescent="0.15">
      <c r="A1802" t="s">
        <v>5162</v>
      </c>
      <c r="B1802" t="s">
        <v>457</v>
      </c>
      <c r="C1802" t="s">
        <v>93</v>
      </c>
      <c r="D1802" t="s">
        <v>76</v>
      </c>
      <c r="E1802">
        <v>1</v>
      </c>
      <c r="F1802" s="8">
        <f>VLOOKUP(C1802,Products!$A$2:$E$20,5,TRUE)</f>
        <v>9.9499999999999993</v>
      </c>
      <c r="G1802" s="8">
        <f t="shared" si="56"/>
        <v>9.9499999999999993</v>
      </c>
      <c r="H1802" s="8">
        <f>VLOOKUP(C1802,Products!$A$2:$F$20,6,TRUE)</f>
        <v>1.9499999999999993</v>
      </c>
      <c r="I1802" s="8">
        <f t="shared" si="57"/>
        <v>1.9499999999999993</v>
      </c>
      <c r="J1802" s="42">
        <f>VLOOKUP(B1802,Invoices!A:I,9,TRUE)</f>
        <v>2020</v>
      </c>
    </row>
    <row r="1803" spans="1:10" x14ac:dyDescent="0.15">
      <c r="A1803" t="s">
        <v>5163</v>
      </c>
      <c r="B1803" t="s">
        <v>457</v>
      </c>
      <c r="C1803" t="s">
        <v>97</v>
      </c>
      <c r="D1803" t="s">
        <v>74</v>
      </c>
      <c r="E1803">
        <v>12</v>
      </c>
      <c r="F1803" s="8">
        <f>VLOOKUP(C1803,Products!$A$2:$E$20,5,TRUE)</f>
        <v>1.5</v>
      </c>
      <c r="G1803" s="8">
        <f t="shared" si="56"/>
        <v>18</v>
      </c>
      <c r="H1803" s="8">
        <f>VLOOKUP(C1803,Products!$A$2:$F$20,6,TRUE)</f>
        <v>0.5</v>
      </c>
      <c r="I1803" s="8">
        <f t="shared" si="57"/>
        <v>6</v>
      </c>
      <c r="J1803" s="42">
        <f>VLOOKUP(B1803,Invoices!A:I,9,TRUE)</f>
        <v>2020</v>
      </c>
    </row>
    <row r="1804" spans="1:10" x14ac:dyDescent="0.15">
      <c r="A1804" t="s">
        <v>5164</v>
      </c>
      <c r="B1804" t="s">
        <v>457</v>
      </c>
      <c r="C1804" t="s">
        <v>89</v>
      </c>
      <c r="D1804" t="s">
        <v>80</v>
      </c>
      <c r="E1804">
        <v>4</v>
      </c>
      <c r="F1804" s="8">
        <f>VLOOKUP(C1804,Products!$A$2:$E$20,5,TRUE)</f>
        <v>15.95</v>
      </c>
      <c r="G1804" s="8">
        <f t="shared" si="56"/>
        <v>63.8</v>
      </c>
      <c r="H1804" s="8">
        <f>VLOOKUP(C1804,Products!$A$2:$F$20,6,TRUE)</f>
        <v>6</v>
      </c>
      <c r="I1804" s="8">
        <f t="shared" si="57"/>
        <v>24</v>
      </c>
      <c r="J1804" s="42">
        <f>VLOOKUP(B1804,Invoices!A:I,9,TRUE)</f>
        <v>2020</v>
      </c>
    </row>
    <row r="1805" spans="1:10" x14ac:dyDescent="0.15">
      <c r="A1805" t="s">
        <v>5165</v>
      </c>
      <c r="B1805" t="s">
        <v>457</v>
      </c>
      <c r="C1805" t="s">
        <v>90</v>
      </c>
      <c r="D1805" t="s">
        <v>72</v>
      </c>
      <c r="E1805">
        <v>1</v>
      </c>
      <c r="F1805" s="8">
        <f>VLOOKUP(C1805,Products!$A$2:$E$20,5,TRUE)</f>
        <v>8.9499999999999993</v>
      </c>
      <c r="G1805" s="8">
        <f t="shared" si="56"/>
        <v>8.9499999999999993</v>
      </c>
      <c r="H1805" s="8">
        <f>VLOOKUP(C1805,Products!$A$2:$F$20,6,TRUE)</f>
        <v>5.6999999999999993</v>
      </c>
      <c r="I1805" s="8">
        <f t="shared" si="57"/>
        <v>5.6999999999999993</v>
      </c>
      <c r="J1805" s="42">
        <f>VLOOKUP(B1805,Invoices!A:I,9,TRUE)</f>
        <v>2020</v>
      </c>
    </row>
    <row r="1806" spans="1:10" x14ac:dyDescent="0.15">
      <c r="A1806" t="s">
        <v>5166</v>
      </c>
      <c r="B1806" t="s">
        <v>457</v>
      </c>
      <c r="C1806" t="s">
        <v>91</v>
      </c>
      <c r="D1806" t="s">
        <v>70</v>
      </c>
      <c r="E1806">
        <v>12</v>
      </c>
      <c r="F1806" s="8">
        <f>VLOOKUP(C1806,Products!$A$2:$E$20,5,TRUE)</f>
        <v>49.95</v>
      </c>
      <c r="G1806" s="8">
        <f t="shared" si="56"/>
        <v>599.40000000000009</v>
      </c>
      <c r="H1806" s="8">
        <f>VLOOKUP(C1806,Products!$A$2:$F$20,6,TRUE)</f>
        <v>21.200000000000003</v>
      </c>
      <c r="I1806" s="8">
        <f t="shared" si="57"/>
        <v>254.40000000000003</v>
      </c>
      <c r="J1806" s="42">
        <f>VLOOKUP(B1806,Invoices!A:I,9,TRUE)</f>
        <v>2020</v>
      </c>
    </row>
    <row r="1807" spans="1:10" x14ac:dyDescent="0.15">
      <c r="A1807" t="s">
        <v>5167</v>
      </c>
      <c r="B1807" t="s">
        <v>457</v>
      </c>
      <c r="C1807" t="s">
        <v>105</v>
      </c>
      <c r="D1807" t="s">
        <v>81</v>
      </c>
      <c r="E1807">
        <v>2</v>
      </c>
      <c r="F1807" s="8">
        <f>VLOOKUP(C1807,Products!$A$2:$E$20,5,TRUE)</f>
        <v>8.9499999999999993</v>
      </c>
      <c r="G1807" s="8">
        <f t="shared" si="56"/>
        <v>17.899999999999999</v>
      </c>
      <c r="H1807" s="8">
        <f>VLOOKUP(C1807,Products!$A$2:$F$20,6,TRUE)</f>
        <v>3.1999999999999993</v>
      </c>
      <c r="I1807" s="8">
        <f t="shared" si="57"/>
        <v>6.3999999999999986</v>
      </c>
      <c r="J1807" s="42">
        <f>VLOOKUP(B1807,Invoices!A:I,9,TRUE)</f>
        <v>2020</v>
      </c>
    </row>
    <row r="1808" spans="1:10" x14ac:dyDescent="0.15">
      <c r="A1808" t="s">
        <v>5168</v>
      </c>
      <c r="B1808" t="s">
        <v>457</v>
      </c>
      <c r="C1808" t="s">
        <v>103</v>
      </c>
      <c r="D1808" t="s">
        <v>77</v>
      </c>
      <c r="E1808">
        <v>10</v>
      </c>
      <c r="F1808" s="8">
        <f>VLOOKUP(C1808,Products!$A$2:$E$20,5,TRUE)</f>
        <v>8.9499999999999993</v>
      </c>
      <c r="G1808" s="8">
        <f t="shared" si="56"/>
        <v>89.5</v>
      </c>
      <c r="H1808" s="8">
        <f>VLOOKUP(C1808,Products!$A$2:$F$20,6,TRUE)</f>
        <v>3.1999999999999993</v>
      </c>
      <c r="I1808" s="8">
        <f t="shared" si="57"/>
        <v>31.999999999999993</v>
      </c>
      <c r="J1808" s="42">
        <f>VLOOKUP(B1808,Invoices!A:I,9,TRUE)</f>
        <v>2020</v>
      </c>
    </row>
    <row r="1809" spans="1:10" x14ac:dyDescent="0.15">
      <c r="A1809" t="s">
        <v>5169</v>
      </c>
      <c r="B1809" t="s">
        <v>457</v>
      </c>
      <c r="C1809" t="s">
        <v>87</v>
      </c>
      <c r="D1809" t="s">
        <v>68</v>
      </c>
      <c r="E1809">
        <v>1</v>
      </c>
      <c r="F1809" s="8">
        <f>VLOOKUP(C1809,Products!$A$2:$E$20,5,TRUE)</f>
        <v>19.95</v>
      </c>
      <c r="G1809" s="8">
        <f t="shared" si="56"/>
        <v>19.95</v>
      </c>
      <c r="H1809" s="8">
        <f>VLOOKUP(C1809,Products!$A$2:$F$20,6,TRUE)</f>
        <v>7.4499999999999993</v>
      </c>
      <c r="I1809" s="8">
        <f t="shared" si="57"/>
        <v>7.4499999999999993</v>
      </c>
      <c r="J1809" s="42">
        <f>VLOOKUP(B1809,Invoices!A:I,9,TRUE)</f>
        <v>2020</v>
      </c>
    </row>
    <row r="1810" spans="1:10" x14ac:dyDescent="0.15">
      <c r="A1810" t="s">
        <v>5170</v>
      </c>
      <c r="B1810" t="s">
        <v>457</v>
      </c>
      <c r="C1810" t="s">
        <v>101</v>
      </c>
      <c r="D1810" t="s">
        <v>69</v>
      </c>
      <c r="E1810">
        <v>10</v>
      </c>
      <c r="F1810" s="8">
        <f>VLOOKUP(C1810,Products!$A$2:$E$20,5,TRUE)</f>
        <v>129.94999999999999</v>
      </c>
      <c r="G1810" s="8">
        <f t="shared" si="56"/>
        <v>1299.5</v>
      </c>
      <c r="H1810" s="8">
        <f>VLOOKUP(C1810,Products!$A$2:$F$20,6,TRUE)</f>
        <v>40.449999999999989</v>
      </c>
      <c r="I1810" s="8">
        <f t="shared" si="57"/>
        <v>404.49999999999989</v>
      </c>
      <c r="J1810" s="42">
        <f>VLOOKUP(B1810,Invoices!A:I,9,TRUE)</f>
        <v>2020</v>
      </c>
    </row>
    <row r="1811" spans="1:10" x14ac:dyDescent="0.15">
      <c r="A1811" t="s">
        <v>5171</v>
      </c>
      <c r="B1811" t="s">
        <v>457</v>
      </c>
      <c r="C1811" t="s">
        <v>102</v>
      </c>
      <c r="D1811" t="s">
        <v>83</v>
      </c>
      <c r="E1811">
        <v>10</v>
      </c>
      <c r="F1811" s="8">
        <f>VLOOKUP(C1811,Products!$A$2:$E$20,5,TRUE)</f>
        <v>29.95</v>
      </c>
      <c r="G1811" s="8">
        <f t="shared" si="56"/>
        <v>299.5</v>
      </c>
      <c r="H1811" s="8">
        <f>VLOOKUP(C1811,Products!$A$2:$F$20,6,TRUE)</f>
        <v>15</v>
      </c>
      <c r="I1811" s="8">
        <f t="shared" si="57"/>
        <v>150</v>
      </c>
      <c r="J1811" s="42">
        <f>VLOOKUP(B1811,Invoices!A:I,9,TRUE)</f>
        <v>2020</v>
      </c>
    </row>
    <row r="1812" spans="1:10" x14ac:dyDescent="0.15">
      <c r="A1812" t="s">
        <v>5172</v>
      </c>
      <c r="B1812" t="s">
        <v>457</v>
      </c>
      <c r="C1812" t="s">
        <v>96</v>
      </c>
      <c r="D1812" t="s">
        <v>75</v>
      </c>
      <c r="E1812">
        <v>1</v>
      </c>
      <c r="F1812" s="8">
        <f>VLOOKUP(C1812,Products!$A$2:$E$20,5,TRUE)</f>
        <v>79.95</v>
      </c>
      <c r="G1812" s="8">
        <f t="shared" si="56"/>
        <v>79.95</v>
      </c>
      <c r="H1812" s="8">
        <f>VLOOKUP(C1812,Products!$A$2:$F$20,6,TRUE)</f>
        <v>27.950000000000003</v>
      </c>
      <c r="I1812" s="8">
        <f t="shared" si="57"/>
        <v>27.950000000000003</v>
      </c>
      <c r="J1812" s="42">
        <f>VLOOKUP(B1812,Invoices!A:I,9,TRUE)</f>
        <v>2020</v>
      </c>
    </row>
    <row r="1813" spans="1:10" x14ac:dyDescent="0.15">
      <c r="A1813" t="s">
        <v>5173</v>
      </c>
      <c r="B1813" t="s">
        <v>457</v>
      </c>
      <c r="C1813" t="s">
        <v>92</v>
      </c>
      <c r="D1813" t="s">
        <v>82</v>
      </c>
      <c r="E1813">
        <v>1</v>
      </c>
      <c r="F1813" s="8">
        <f>VLOOKUP(C1813,Products!$A$2:$E$20,5,TRUE)</f>
        <v>19.95</v>
      </c>
      <c r="G1813" s="8">
        <f t="shared" si="56"/>
        <v>19.95</v>
      </c>
      <c r="H1813" s="8">
        <f>VLOOKUP(C1813,Products!$A$2:$F$20,6,TRUE)</f>
        <v>7.4499999999999993</v>
      </c>
      <c r="I1813" s="8">
        <f t="shared" si="57"/>
        <v>7.4499999999999993</v>
      </c>
      <c r="J1813" s="42">
        <f>VLOOKUP(B1813,Invoices!A:I,9,TRUE)</f>
        <v>2020</v>
      </c>
    </row>
    <row r="1814" spans="1:10" x14ac:dyDescent="0.15">
      <c r="A1814" t="s">
        <v>5174</v>
      </c>
      <c r="B1814" t="s">
        <v>458</v>
      </c>
      <c r="C1814" t="s">
        <v>88</v>
      </c>
      <c r="D1814" t="s">
        <v>85</v>
      </c>
      <c r="E1814">
        <v>1</v>
      </c>
      <c r="F1814" s="8">
        <f>VLOOKUP(C1814,Products!$A$2:$E$20,5,TRUE)</f>
        <v>8.9499999999999993</v>
      </c>
      <c r="G1814" s="8">
        <f t="shared" si="56"/>
        <v>8.9499999999999993</v>
      </c>
      <c r="H1814" s="8">
        <f>VLOOKUP(C1814,Products!$A$2:$F$20,6,TRUE)</f>
        <v>5.6999999999999993</v>
      </c>
      <c r="I1814" s="8">
        <f t="shared" si="57"/>
        <v>5.6999999999999993</v>
      </c>
      <c r="J1814" s="42">
        <f>VLOOKUP(B1814,Invoices!A:I,9,TRUE)</f>
        <v>2020</v>
      </c>
    </row>
    <row r="1815" spans="1:10" x14ac:dyDescent="0.15">
      <c r="A1815" t="s">
        <v>5175</v>
      </c>
      <c r="B1815" t="s">
        <v>458</v>
      </c>
      <c r="C1815" t="s">
        <v>99</v>
      </c>
      <c r="D1815" t="s">
        <v>84</v>
      </c>
      <c r="E1815">
        <v>9</v>
      </c>
      <c r="F1815" s="8">
        <f>VLOOKUP(C1815,Products!$A$2:$E$20,5,TRUE)</f>
        <v>3.5</v>
      </c>
      <c r="G1815" s="8">
        <f t="shared" si="56"/>
        <v>31.5</v>
      </c>
      <c r="H1815" s="8">
        <f>VLOOKUP(C1815,Products!$A$2:$F$20,6,TRUE)</f>
        <v>0.54999999999999982</v>
      </c>
      <c r="I1815" s="8">
        <f t="shared" si="57"/>
        <v>4.9499999999999984</v>
      </c>
      <c r="J1815" s="42">
        <f>VLOOKUP(B1815,Invoices!A:I,9,TRUE)</f>
        <v>2020</v>
      </c>
    </row>
    <row r="1816" spans="1:10" x14ac:dyDescent="0.15">
      <c r="A1816" t="s">
        <v>5176</v>
      </c>
      <c r="B1816" t="s">
        <v>458</v>
      </c>
      <c r="C1816" t="s">
        <v>87</v>
      </c>
      <c r="D1816" t="s">
        <v>68</v>
      </c>
      <c r="E1816">
        <v>1</v>
      </c>
      <c r="F1816" s="8">
        <f>VLOOKUP(C1816,Products!$A$2:$E$20,5,TRUE)</f>
        <v>19.95</v>
      </c>
      <c r="G1816" s="8">
        <f t="shared" si="56"/>
        <v>19.95</v>
      </c>
      <c r="H1816" s="8">
        <f>VLOOKUP(C1816,Products!$A$2:$F$20,6,TRUE)</f>
        <v>7.4499999999999993</v>
      </c>
      <c r="I1816" s="8">
        <f t="shared" si="57"/>
        <v>7.4499999999999993</v>
      </c>
      <c r="J1816" s="42">
        <f>VLOOKUP(B1816,Invoices!A:I,9,TRUE)</f>
        <v>2020</v>
      </c>
    </row>
    <row r="1817" spans="1:10" x14ac:dyDescent="0.15">
      <c r="A1817" t="s">
        <v>5177</v>
      </c>
      <c r="B1817" t="s">
        <v>459</v>
      </c>
      <c r="C1817" t="s">
        <v>105</v>
      </c>
      <c r="D1817" t="s">
        <v>81</v>
      </c>
      <c r="E1817">
        <v>12</v>
      </c>
      <c r="F1817" s="8">
        <f>VLOOKUP(C1817,Products!$A$2:$E$20,5,TRUE)</f>
        <v>8.9499999999999993</v>
      </c>
      <c r="G1817" s="8">
        <f t="shared" si="56"/>
        <v>107.39999999999999</v>
      </c>
      <c r="H1817" s="8">
        <f>VLOOKUP(C1817,Products!$A$2:$F$20,6,TRUE)</f>
        <v>3.1999999999999993</v>
      </c>
      <c r="I1817" s="8">
        <f t="shared" si="57"/>
        <v>38.399999999999991</v>
      </c>
      <c r="J1817" s="42">
        <f>VLOOKUP(B1817,Invoices!A:I,9,TRUE)</f>
        <v>2020</v>
      </c>
    </row>
    <row r="1818" spans="1:10" x14ac:dyDescent="0.15">
      <c r="A1818" t="s">
        <v>5178</v>
      </c>
      <c r="B1818" t="s">
        <v>459</v>
      </c>
      <c r="C1818" t="s">
        <v>100</v>
      </c>
      <c r="D1818" t="s">
        <v>78</v>
      </c>
      <c r="E1818">
        <v>1</v>
      </c>
      <c r="F1818" s="8">
        <f>VLOOKUP(C1818,Products!$A$2:$E$20,5,TRUE)</f>
        <v>49.95</v>
      </c>
      <c r="G1818" s="8">
        <f t="shared" si="56"/>
        <v>49.95</v>
      </c>
      <c r="H1818" s="8">
        <f>VLOOKUP(C1818,Products!$A$2:$F$20,6,TRUE)</f>
        <v>19.950000000000003</v>
      </c>
      <c r="I1818" s="8">
        <f t="shared" si="57"/>
        <v>19.950000000000003</v>
      </c>
      <c r="J1818" s="42">
        <f>VLOOKUP(B1818,Invoices!A:I,9,TRUE)</f>
        <v>2020</v>
      </c>
    </row>
    <row r="1819" spans="1:10" x14ac:dyDescent="0.15">
      <c r="A1819" t="s">
        <v>5179</v>
      </c>
      <c r="B1819" t="s">
        <v>459</v>
      </c>
      <c r="C1819" t="s">
        <v>103</v>
      </c>
      <c r="D1819" t="s">
        <v>77</v>
      </c>
      <c r="E1819">
        <v>1</v>
      </c>
      <c r="F1819" s="8">
        <f>VLOOKUP(C1819,Products!$A$2:$E$20,5,TRUE)</f>
        <v>8.9499999999999993</v>
      </c>
      <c r="G1819" s="8">
        <f t="shared" si="56"/>
        <v>8.9499999999999993</v>
      </c>
      <c r="H1819" s="8">
        <f>VLOOKUP(C1819,Products!$A$2:$F$20,6,TRUE)</f>
        <v>3.1999999999999993</v>
      </c>
      <c r="I1819" s="8">
        <f t="shared" si="57"/>
        <v>3.1999999999999993</v>
      </c>
      <c r="J1819" s="42">
        <f>VLOOKUP(B1819,Invoices!A:I,9,TRUE)</f>
        <v>2020</v>
      </c>
    </row>
    <row r="1820" spans="1:10" x14ac:dyDescent="0.15">
      <c r="A1820" t="s">
        <v>5180</v>
      </c>
      <c r="B1820" t="s">
        <v>459</v>
      </c>
      <c r="C1820" t="s">
        <v>102</v>
      </c>
      <c r="D1820" t="s">
        <v>83</v>
      </c>
      <c r="E1820">
        <v>5</v>
      </c>
      <c r="F1820" s="8">
        <f>VLOOKUP(C1820,Products!$A$2:$E$20,5,TRUE)</f>
        <v>29.95</v>
      </c>
      <c r="G1820" s="8">
        <f t="shared" si="56"/>
        <v>149.75</v>
      </c>
      <c r="H1820" s="8">
        <f>VLOOKUP(C1820,Products!$A$2:$F$20,6,TRUE)</f>
        <v>15</v>
      </c>
      <c r="I1820" s="8">
        <f t="shared" si="57"/>
        <v>75</v>
      </c>
      <c r="J1820" s="42">
        <f>VLOOKUP(B1820,Invoices!A:I,9,TRUE)</f>
        <v>2020</v>
      </c>
    </row>
    <row r="1821" spans="1:10" x14ac:dyDescent="0.15">
      <c r="A1821" t="s">
        <v>5181</v>
      </c>
      <c r="B1821" t="s">
        <v>459</v>
      </c>
      <c r="C1821" t="s">
        <v>88</v>
      </c>
      <c r="D1821" t="s">
        <v>85</v>
      </c>
      <c r="E1821">
        <v>2</v>
      </c>
      <c r="F1821" s="8">
        <f>VLOOKUP(C1821,Products!$A$2:$E$20,5,TRUE)</f>
        <v>8.9499999999999993</v>
      </c>
      <c r="G1821" s="8">
        <f t="shared" si="56"/>
        <v>17.899999999999999</v>
      </c>
      <c r="H1821" s="8">
        <f>VLOOKUP(C1821,Products!$A$2:$F$20,6,TRUE)</f>
        <v>5.6999999999999993</v>
      </c>
      <c r="I1821" s="8">
        <f t="shared" si="57"/>
        <v>11.399999999999999</v>
      </c>
      <c r="J1821" s="42">
        <f>VLOOKUP(B1821,Invoices!A:I,9,TRUE)</f>
        <v>2020</v>
      </c>
    </row>
    <row r="1822" spans="1:10" x14ac:dyDescent="0.15">
      <c r="A1822" t="s">
        <v>5182</v>
      </c>
      <c r="B1822" t="s">
        <v>459</v>
      </c>
      <c r="C1822" t="s">
        <v>89</v>
      </c>
      <c r="D1822" t="s">
        <v>80</v>
      </c>
      <c r="E1822">
        <v>20</v>
      </c>
      <c r="F1822" s="8">
        <f>VLOOKUP(C1822,Products!$A$2:$E$20,5,TRUE)</f>
        <v>15.95</v>
      </c>
      <c r="G1822" s="8">
        <f t="shared" si="56"/>
        <v>319</v>
      </c>
      <c r="H1822" s="8">
        <f>VLOOKUP(C1822,Products!$A$2:$F$20,6,TRUE)</f>
        <v>6</v>
      </c>
      <c r="I1822" s="8">
        <f t="shared" si="57"/>
        <v>120</v>
      </c>
      <c r="J1822" s="42">
        <f>VLOOKUP(B1822,Invoices!A:I,9,TRUE)</f>
        <v>2020</v>
      </c>
    </row>
    <row r="1823" spans="1:10" x14ac:dyDescent="0.15">
      <c r="A1823" t="s">
        <v>5183</v>
      </c>
      <c r="B1823" t="s">
        <v>460</v>
      </c>
      <c r="C1823" t="s">
        <v>101</v>
      </c>
      <c r="D1823" t="s">
        <v>69</v>
      </c>
      <c r="E1823">
        <v>2</v>
      </c>
      <c r="F1823" s="8">
        <f>VLOOKUP(C1823,Products!$A$2:$E$20,5,TRUE)</f>
        <v>129.94999999999999</v>
      </c>
      <c r="G1823" s="8">
        <f t="shared" si="56"/>
        <v>259.89999999999998</v>
      </c>
      <c r="H1823" s="8">
        <f>VLOOKUP(C1823,Products!$A$2:$F$20,6,TRUE)</f>
        <v>40.449999999999989</v>
      </c>
      <c r="I1823" s="8">
        <f t="shared" si="57"/>
        <v>80.899999999999977</v>
      </c>
      <c r="J1823" s="42">
        <f>VLOOKUP(B1823,Invoices!A:I,9,TRUE)</f>
        <v>2020</v>
      </c>
    </row>
    <row r="1824" spans="1:10" x14ac:dyDescent="0.15">
      <c r="A1824" t="s">
        <v>5184</v>
      </c>
      <c r="B1824" t="s">
        <v>460</v>
      </c>
      <c r="C1824" t="s">
        <v>96</v>
      </c>
      <c r="D1824" t="s">
        <v>75</v>
      </c>
      <c r="E1824">
        <v>3</v>
      </c>
      <c r="F1824" s="8">
        <f>VLOOKUP(C1824,Products!$A$2:$E$20,5,TRUE)</f>
        <v>79.95</v>
      </c>
      <c r="G1824" s="8">
        <f t="shared" si="56"/>
        <v>239.85000000000002</v>
      </c>
      <c r="H1824" s="8">
        <f>VLOOKUP(C1824,Products!$A$2:$F$20,6,TRUE)</f>
        <v>27.950000000000003</v>
      </c>
      <c r="I1824" s="8">
        <f t="shared" si="57"/>
        <v>83.850000000000009</v>
      </c>
      <c r="J1824" s="42">
        <f>VLOOKUP(B1824,Invoices!A:I,9,TRUE)</f>
        <v>2020</v>
      </c>
    </row>
    <row r="1825" spans="1:10" x14ac:dyDescent="0.15">
      <c r="A1825" t="s">
        <v>5185</v>
      </c>
      <c r="B1825" t="s">
        <v>460</v>
      </c>
      <c r="C1825" t="s">
        <v>103</v>
      </c>
      <c r="D1825" t="s">
        <v>77</v>
      </c>
      <c r="E1825">
        <v>1</v>
      </c>
      <c r="F1825" s="8">
        <f>VLOOKUP(C1825,Products!$A$2:$E$20,5,TRUE)</f>
        <v>8.9499999999999993</v>
      </c>
      <c r="G1825" s="8">
        <f t="shared" si="56"/>
        <v>8.9499999999999993</v>
      </c>
      <c r="H1825" s="8">
        <f>VLOOKUP(C1825,Products!$A$2:$F$20,6,TRUE)</f>
        <v>3.1999999999999993</v>
      </c>
      <c r="I1825" s="8">
        <f t="shared" si="57"/>
        <v>3.1999999999999993</v>
      </c>
      <c r="J1825" s="42">
        <f>VLOOKUP(B1825,Invoices!A:I,9,TRUE)</f>
        <v>2020</v>
      </c>
    </row>
    <row r="1826" spans="1:10" x14ac:dyDescent="0.15">
      <c r="A1826" t="s">
        <v>5186</v>
      </c>
      <c r="B1826" t="s">
        <v>460</v>
      </c>
      <c r="C1826" t="s">
        <v>90</v>
      </c>
      <c r="D1826" t="s">
        <v>72</v>
      </c>
      <c r="E1826">
        <v>1</v>
      </c>
      <c r="F1826" s="8">
        <f>VLOOKUP(C1826,Products!$A$2:$E$20,5,TRUE)</f>
        <v>8.9499999999999993</v>
      </c>
      <c r="G1826" s="8">
        <f t="shared" si="56"/>
        <v>8.9499999999999993</v>
      </c>
      <c r="H1826" s="8">
        <f>VLOOKUP(C1826,Products!$A$2:$F$20,6,TRUE)</f>
        <v>5.6999999999999993</v>
      </c>
      <c r="I1826" s="8">
        <f t="shared" si="57"/>
        <v>5.6999999999999993</v>
      </c>
      <c r="J1826" s="42">
        <f>VLOOKUP(B1826,Invoices!A:I,9,TRUE)</f>
        <v>2020</v>
      </c>
    </row>
    <row r="1827" spans="1:10" x14ac:dyDescent="0.15">
      <c r="A1827" t="s">
        <v>5187</v>
      </c>
      <c r="B1827" t="s">
        <v>460</v>
      </c>
      <c r="C1827" t="s">
        <v>92</v>
      </c>
      <c r="D1827" t="s">
        <v>82</v>
      </c>
      <c r="E1827">
        <v>2</v>
      </c>
      <c r="F1827" s="8">
        <f>VLOOKUP(C1827,Products!$A$2:$E$20,5,TRUE)</f>
        <v>19.95</v>
      </c>
      <c r="G1827" s="8">
        <f t="shared" si="56"/>
        <v>39.9</v>
      </c>
      <c r="H1827" s="8">
        <f>VLOOKUP(C1827,Products!$A$2:$F$20,6,TRUE)</f>
        <v>7.4499999999999993</v>
      </c>
      <c r="I1827" s="8">
        <f t="shared" si="57"/>
        <v>14.899999999999999</v>
      </c>
      <c r="J1827" s="42">
        <f>VLOOKUP(B1827,Invoices!A:I,9,TRUE)</f>
        <v>2020</v>
      </c>
    </row>
    <row r="1828" spans="1:10" x14ac:dyDescent="0.15">
      <c r="A1828" t="s">
        <v>5188</v>
      </c>
      <c r="B1828" t="s">
        <v>460</v>
      </c>
      <c r="C1828" t="s">
        <v>93</v>
      </c>
      <c r="D1828" t="s">
        <v>76</v>
      </c>
      <c r="E1828">
        <v>1</v>
      </c>
      <c r="F1828" s="8">
        <f>VLOOKUP(C1828,Products!$A$2:$E$20,5,TRUE)</f>
        <v>9.9499999999999993</v>
      </c>
      <c r="G1828" s="8">
        <f t="shared" si="56"/>
        <v>9.9499999999999993</v>
      </c>
      <c r="H1828" s="8">
        <f>VLOOKUP(C1828,Products!$A$2:$F$20,6,TRUE)</f>
        <v>1.9499999999999993</v>
      </c>
      <c r="I1828" s="8">
        <f t="shared" si="57"/>
        <v>1.9499999999999993</v>
      </c>
      <c r="J1828" s="42">
        <f>VLOOKUP(B1828,Invoices!A:I,9,TRUE)</f>
        <v>2020</v>
      </c>
    </row>
    <row r="1829" spans="1:10" x14ac:dyDescent="0.15">
      <c r="A1829" t="s">
        <v>5189</v>
      </c>
      <c r="B1829" t="s">
        <v>460</v>
      </c>
      <c r="C1829" t="s">
        <v>104</v>
      </c>
      <c r="D1829" t="s">
        <v>71</v>
      </c>
      <c r="E1829">
        <v>1</v>
      </c>
      <c r="F1829" s="8">
        <f>VLOOKUP(C1829,Products!$A$2:$E$20,5,TRUE)</f>
        <v>2.95</v>
      </c>
      <c r="G1829" s="8">
        <f t="shared" si="56"/>
        <v>2.95</v>
      </c>
      <c r="H1829" s="8">
        <f>VLOOKUP(C1829,Products!$A$2:$F$20,6,TRUE)</f>
        <v>1.1500000000000001</v>
      </c>
      <c r="I1829" s="8">
        <f t="shared" si="57"/>
        <v>1.1500000000000001</v>
      </c>
      <c r="J1829" s="42">
        <f>VLOOKUP(B1829,Invoices!A:I,9,TRUE)</f>
        <v>2020</v>
      </c>
    </row>
    <row r="1830" spans="1:10" x14ac:dyDescent="0.15">
      <c r="A1830" t="s">
        <v>5190</v>
      </c>
      <c r="B1830" t="s">
        <v>461</v>
      </c>
      <c r="C1830" t="s">
        <v>90</v>
      </c>
      <c r="D1830" t="s">
        <v>72</v>
      </c>
      <c r="E1830">
        <v>1</v>
      </c>
      <c r="F1830" s="8">
        <f>VLOOKUP(C1830,Products!$A$2:$E$20,5,TRUE)</f>
        <v>8.9499999999999993</v>
      </c>
      <c r="G1830" s="8">
        <f t="shared" si="56"/>
        <v>8.9499999999999993</v>
      </c>
      <c r="H1830" s="8">
        <f>VLOOKUP(C1830,Products!$A$2:$F$20,6,TRUE)</f>
        <v>5.6999999999999993</v>
      </c>
      <c r="I1830" s="8">
        <f t="shared" si="57"/>
        <v>5.6999999999999993</v>
      </c>
      <c r="J1830" s="42">
        <f>VLOOKUP(B1830,Invoices!A:I,9,TRUE)</f>
        <v>2020</v>
      </c>
    </row>
    <row r="1831" spans="1:10" x14ac:dyDescent="0.15">
      <c r="A1831" t="s">
        <v>5191</v>
      </c>
      <c r="B1831" t="s">
        <v>461</v>
      </c>
      <c r="C1831" t="s">
        <v>94</v>
      </c>
      <c r="D1831" t="s">
        <v>86</v>
      </c>
      <c r="E1831">
        <v>1</v>
      </c>
      <c r="F1831" s="8">
        <f>VLOOKUP(C1831,Products!$A$2:$E$20,5,TRUE)</f>
        <v>3.5</v>
      </c>
      <c r="G1831" s="8">
        <f t="shared" si="56"/>
        <v>3.5</v>
      </c>
      <c r="H1831" s="8">
        <f>VLOOKUP(C1831,Products!$A$2:$F$20,6,TRUE)</f>
        <v>0.54999999999999982</v>
      </c>
      <c r="I1831" s="8">
        <f t="shared" si="57"/>
        <v>0.54999999999999982</v>
      </c>
      <c r="J1831" s="42">
        <f>VLOOKUP(B1831,Invoices!A:I,9,TRUE)</f>
        <v>2020</v>
      </c>
    </row>
    <row r="1832" spans="1:10" x14ac:dyDescent="0.15">
      <c r="A1832" t="s">
        <v>5192</v>
      </c>
      <c r="B1832" t="s">
        <v>462</v>
      </c>
      <c r="C1832" t="s">
        <v>96</v>
      </c>
      <c r="D1832" t="s">
        <v>75</v>
      </c>
      <c r="E1832">
        <v>8</v>
      </c>
      <c r="F1832" s="8">
        <f>VLOOKUP(C1832,Products!$A$2:$E$20,5,TRUE)</f>
        <v>79.95</v>
      </c>
      <c r="G1832" s="8">
        <f t="shared" si="56"/>
        <v>639.6</v>
      </c>
      <c r="H1832" s="8">
        <f>VLOOKUP(C1832,Products!$A$2:$F$20,6,TRUE)</f>
        <v>27.950000000000003</v>
      </c>
      <c r="I1832" s="8">
        <f t="shared" si="57"/>
        <v>223.60000000000002</v>
      </c>
      <c r="J1832" s="42">
        <f>VLOOKUP(B1832,Invoices!A:I,9,TRUE)</f>
        <v>2020</v>
      </c>
    </row>
    <row r="1833" spans="1:10" x14ac:dyDescent="0.15">
      <c r="A1833" t="s">
        <v>5193</v>
      </c>
      <c r="B1833" t="s">
        <v>462</v>
      </c>
      <c r="C1833" t="s">
        <v>101</v>
      </c>
      <c r="D1833" t="s">
        <v>69</v>
      </c>
      <c r="E1833">
        <v>1</v>
      </c>
      <c r="F1833" s="8">
        <f>VLOOKUP(C1833,Products!$A$2:$E$20,5,TRUE)</f>
        <v>129.94999999999999</v>
      </c>
      <c r="G1833" s="8">
        <f t="shared" si="56"/>
        <v>129.94999999999999</v>
      </c>
      <c r="H1833" s="8">
        <f>VLOOKUP(C1833,Products!$A$2:$F$20,6,TRUE)</f>
        <v>40.449999999999989</v>
      </c>
      <c r="I1833" s="8">
        <f t="shared" si="57"/>
        <v>40.449999999999989</v>
      </c>
      <c r="J1833" s="42">
        <f>VLOOKUP(B1833,Invoices!A:I,9,TRUE)</f>
        <v>2020</v>
      </c>
    </row>
    <row r="1834" spans="1:10" x14ac:dyDescent="0.15">
      <c r="A1834" t="s">
        <v>5194</v>
      </c>
      <c r="B1834" t="s">
        <v>462</v>
      </c>
      <c r="C1834" t="s">
        <v>92</v>
      </c>
      <c r="D1834" t="s">
        <v>82</v>
      </c>
      <c r="E1834">
        <v>2</v>
      </c>
      <c r="F1834" s="8">
        <f>VLOOKUP(C1834,Products!$A$2:$E$20,5,TRUE)</f>
        <v>19.95</v>
      </c>
      <c r="G1834" s="8">
        <f t="shared" si="56"/>
        <v>39.9</v>
      </c>
      <c r="H1834" s="8">
        <f>VLOOKUP(C1834,Products!$A$2:$F$20,6,TRUE)</f>
        <v>7.4499999999999993</v>
      </c>
      <c r="I1834" s="8">
        <f t="shared" si="57"/>
        <v>14.899999999999999</v>
      </c>
      <c r="J1834" s="42">
        <f>VLOOKUP(B1834,Invoices!A:I,9,TRUE)</f>
        <v>2020</v>
      </c>
    </row>
    <row r="1835" spans="1:10" x14ac:dyDescent="0.15">
      <c r="A1835" t="s">
        <v>5195</v>
      </c>
      <c r="B1835" t="s">
        <v>462</v>
      </c>
      <c r="C1835" t="s">
        <v>105</v>
      </c>
      <c r="D1835" t="s">
        <v>81</v>
      </c>
      <c r="E1835">
        <v>5</v>
      </c>
      <c r="F1835" s="8">
        <f>VLOOKUP(C1835,Products!$A$2:$E$20,5,TRUE)</f>
        <v>8.9499999999999993</v>
      </c>
      <c r="G1835" s="8">
        <f t="shared" si="56"/>
        <v>44.75</v>
      </c>
      <c r="H1835" s="8">
        <f>VLOOKUP(C1835,Products!$A$2:$F$20,6,TRUE)</f>
        <v>3.1999999999999993</v>
      </c>
      <c r="I1835" s="8">
        <f t="shared" si="57"/>
        <v>15.999999999999996</v>
      </c>
      <c r="J1835" s="42">
        <f>VLOOKUP(B1835,Invoices!A:I,9,TRUE)</f>
        <v>2020</v>
      </c>
    </row>
    <row r="1836" spans="1:10" x14ac:dyDescent="0.15">
      <c r="A1836" t="s">
        <v>5196</v>
      </c>
      <c r="B1836" t="s">
        <v>462</v>
      </c>
      <c r="C1836" t="s">
        <v>91</v>
      </c>
      <c r="D1836" t="s">
        <v>70</v>
      </c>
      <c r="E1836">
        <v>24</v>
      </c>
      <c r="F1836" s="8">
        <f>VLOOKUP(C1836,Products!$A$2:$E$20,5,TRUE)</f>
        <v>49.95</v>
      </c>
      <c r="G1836" s="8">
        <f t="shared" si="56"/>
        <v>1198.8000000000002</v>
      </c>
      <c r="H1836" s="8">
        <f>VLOOKUP(C1836,Products!$A$2:$F$20,6,TRUE)</f>
        <v>21.200000000000003</v>
      </c>
      <c r="I1836" s="8">
        <f t="shared" si="57"/>
        <v>508.80000000000007</v>
      </c>
      <c r="J1836" s="42">
        <f>VLOOKUP(B1836,Invoices!A:I,9,TRUE)</f>
        <v>2020</v>
      </c>
    </row>
    <row r="1837" spans="1:10" x14ac:dyDescent="0.15">
      <c r="A1837" t="s">
        <v>5197</v>
      </c>
      <c r="B1837" t="s">
        <v>462</v>
      </c>
      <c r="C1837" t="s">
        <v>87</v>
      </c>
      <c r="D1837" t="s">
        <v>68</v>
      </c>
      <c r="E1837">
        <v>1</v>
      </c>
      <c r="F1837" s="8">
        <f>VLOOKUP(C1837,Products!$A$2:$E$20,5,TRUE)</f>
        <v>19.95</v>
      </c>
      <c r="G1837" s="8">
        <f t="shared" si="56"/>
        <v>19.95</v>
      </c>
      <c r="H1837" s="8">
        <f>VLOOKUP(C1837,Products!$A$2:$F$20,6,TRUE)</f>
        <v>7.4499999999999993</v>
      </c>
      <c r="I1837" s="8">
        <f t="shared" si="57"/>
        <v>7.4499999999999993</v>
      </c>
      <c r="J1837" s="42">
        <f>VLOOKUP(B1837,Invoices!A:I,9,TRUE)</f>
        <v>2020</v>
      </c>
    </row>
    <row r="1838" spans="1:10" x14ac:dyDescent="0.15">
      <c r="A1838" t="s">
        <v>5198</v>
      </c>
      <c r="B1838" t="s">
        <v>462</v>
      </c>
      <c r="C1838" t="s">
        <v>90</v>
      </c>
      <c r="D1838" t="s">
        <v>72</v>
      </c>
      <c r="E1838">
        <v>9</v>
      </c>
      <c r="F1838" s="8">
        <f>VLOOKUP(C1838,Products!$A$2:$E$20,5,TRUE)</f>
        <v>8.9499999999999993</v>
      </c>
      <c r="G1838" s="8">
        <f t="shared" si="56"/>
        <v>80.55</v>
      </c>
      <c r="H1838" s="8">
        <f>VLOOKUP(C1838,Products!$A$2:$F$20,6,TRUE)</f>
        <v>5.6999999999999993</v>
      </c>
      <c r="I1838" s="8">
        <f t="shared" si="57"/>
        <v>51.3</v>
      </c>
      <c r="J1838" s="42">
        <f>VLOOKUP(B1838,Invoices!A:I,9,TRUE)</f>
        <v>2020</v>
      </c>
    </row>
    <row r="1839" spans="1:10" x14ac:dyDescent="0.15">
      <c r="A1839" t="s">
        <v>5199</v>
      </c>
      <c r="B1839" t="s">
        <v>462</v>
      </c>
      <c r="C1839" t="s">
        <v>104</v>
      </c>
      <c r="D1839" t="s">
        <v>71</v>
      </c>
      <c r="E1839">
        <v>3</v>
      </c>
      <c r="F1839" s="8">
        <f>VLOOKUP(C1839,Products!$A$2:$E$20,5,TRUE)</f>
        <v>2.95</v>
      </c>
      <c r="G1839" s="8">
        <f t="shared" si="56"/>
        <v>8.8500000000000014</v>
      </c>
      <c r="H1839" s="8">
        <f>VLOOKUP(C1839,Products!$A$2:$F$20,6,TRUE)</f>
        <v>1.1500000000000001</v>
      </c>
      <c r="I1839" s="8">
        <f t="shared" si="57"/>
        <v>3.45</v>
      </c>
      <c r="J1839" s="42">
        <f>VLOOKUP(B1839,Invoices!A:I,9,TRUE)</f>
        <v>2020</v>
      </c>
    </row>
    <row r="1840" spans="1:10" x14ac:dyDescent="0.15">
      <c r="A1840" t="s">
        <v>5200</v>
      </c>
      <c r="B1840" t="s">
        <v>462</v>
      </c>
      <c r="C1840" t="s">
        <v>89</v>
      </c>
      <c r="D1840" t="s">
        <v>80</v>
      </c>
      <c r="E1840">
        <v>2</v>
      </c>
      <c r="F1840" s="8">
        <f>VLOOKUP(C1840,Products!$A$2:$E$20,5,TRUE)</f>
        <v>15.95</v>
      </c>
      <c r="G1840" s="8">
        <f t="shared" si="56"/>
        <v>31.9</v>
      </c>
      <c r="H1840" s="8">
        <f>VLOOKUP(C1840,Products!$A$2:$F$20,6,TRUE)</f>
        <v>6</v>
      </c>
      <c r="I1840" s="8">
        <f t="shared" si="57"/>
        <v>12</v>
      </c>
      <c r="J1840" s="42">
        <f>VLOOKUP(B1840,Invoices!A:I,9,TRUE)</f>
        <v>2020</v>
      </c>
    </row>
    <row r="1841" spans="1:10" x14ac:dyDescent="0.15">
      <c r="A1841" t="s">
        <v>5201</v>
      </c>
      <c r="B1841" t="s">
        <v>463</v>
      </c>
      <c r="C1841" t="s">
        <v>87</v>
      </c>
      <c r="D1841" t="s">
        <v>68</v>
      </c>
      <c r="E1841">
        <v>50</v>
      </c>
      <c r="F1841" s="8">
        <f>VLOOKUP(C1841,Products!$A$2:$E$20,5,TRUE)</f>
        <v>19.95</v>
      </c>
      <c r="G1841" s="8">
        <f t="shared" si="56"/>
        <v>997.5</v>
      </c>
      <c r="H1841" s="8">
        <f>VLOOKUP(C1841,Products!$A$2:$F$20,6,TRUE)</f>
        <v>7.4499999999999993</v>
      </c>
      <c r="I1841" s="8">
        <f t="shared" si="57"/>
        <v>372.49999999999994</v>
      </c>
      <c r="J1841" s="42">
        <f>VLOOKUP(B1841,Invoices!A:I,9,TRUE)</f>
        <v>2020</v>
      </c>
    </row>
    <row r="1842" spans="1:10" x14ac:dyDescent="0.15">
      <c r="A1842" t="s">
        <v>5202</v>
      </c>
      <c r="B1842" t="s">
        <v>464</v>
      </c>
      <c r="C1842" t="s">
        <v>88</v>
      </c>
      <c r="D1842" t="s">
        <v>85</v>
      </c>
      <c r="E1842">
        <v>1</v>
      </c>
      <c r="F1842" s="8">
        <f>VLOOKUP(C1842,Products!$A$2:$E$20,5,TRUE)</f>
        <v>8.9499999999999993</v>
      </c>
      <c r="G1842" s="8">
        <f t="shared" si="56"/>
        <v>8.9499999999999993</v>
      </c>
      <c r="H1842" s="8">
        <f>VLOOKUP(C1842,Products!$A$2:$F$20,6,TRUE)</f>
        <v>5.6999999999999993</v>
      </c>
      <c r="I1842" s="8">
        <f t="shared" si="57"/>
        <v>5.6999999999999993</v>
      </c>
      <c r="J1842" s="42">
        <f>VLOOKUP(B1842,Invoices!A:I,9,TRUE)</f>
        <v>2020</v>
      </c>
    </row>
    <row r="1843" spans="1:10" x14ac:dyDescent="0.15">
      <c r="A1843" t="s">
        <v>5203</v>
      </c>
      <c r="B1843" t="s">
        <v>464</v>
      </c>
      <c r="C1843" t="s">
        <v>103</v>
      </c>
      <c r="D1843" t="s">
        <v>77</v>
      </c>
      <c r="E1843">
        <v>2</v>
      </c>
      <c r="F1843" s="8">
        <f>VLOOKUP(C1843,Products!$A$2:$E$20,5,TRUE)</f>
        <v>8.9499999999999993</v>
      </c>
      <c r="G1843" s="8">
        <f t="shared" si="56"/>
        <v>17.899999999999999</v>
      </c>
      <c r="H1843" s="8">
        <f>VLOOKUP(C1843,Products!$A$2:$F$20,6,TRUE)</f>
        <v>3.1999999999999993</v>
      </c>
      <c r="I1843" s="8">
        <f t="shared" si="57"/>
        <v>6.3999999999999986</v>
      </c>
      <c r="J1843" s="42">
        <f>VLOOKUP(B1843,Invoices!A:I,9,TRUE)</f>
        <v>2020</v>
      </c>
    </row>
    <row r="1844" spans="1:10" x14ac:dyDescent="0.15">
      <c r="A1844" t="s">
        <v>5204</v>
      </c>
      <c r="B1844" t="s">
        <v>464</v>
      </c>
      <c r="C1844" t="s">
        <v>90</v>
      </c>
      <c r="D1844" t="s">
        <v>72</v>
      </c>
      <c r="E1844">
        <v>5</v>
      </c>
      <c r="F1844" s="8">
        <f>VLOOKUP(C1844,Products!$A$2:$E$20,5,TRUE)</f>
        <v>8.9499999999999993</v>
      </c>
      <c r="G1844" s="8">
        <f t="shared" si="56"/>
        <v>44.75</v>
      </c>
      <c r="H1844" s="8">
        <f>VLOOKUP(C1844,Products!$A$2:$F$20,6,TRUE)</f>
        <v>5.6999999999999993</v>
      </c>
      <c r="I1844" s="8">
        <f t="shared" si="57"/>
        <v>28.499999999999996</v>
      </c>
      <c r="J1844" s="42">
        <f>VLOOKUP(B1844,Invoices!A:I,9,TRUE)</f>
        <v>2020</v>
      </c>
    </row>
    <row r="1845" spans="1:10" x14ac:dyDescent="0.15">
      <c r="A1845" t="s">
        <v>5205</v>
      </c>
      <c r="B1845" t="s">
        <v>464</v>
      </c>
      <c r="C1845" t="s">
        <v>93</v>
      </c>
      <c r="D1845" t="s">
        <v>76</v>
      </c>
      <c r="E1845">
        <v>3</v>
      </c>
      <c r="F1845" s="8">
        <f>VLOOKUP(C1845,Products!$A$2:$E$20,5,TRUE)</f>
        <v>9.9499999999999993</v>
      </c>
      <c r="G1845" s="8">
        <f t="shared" si="56"/>
        <v>29.849999999999998</v>
      </c>
      <c r="H1845" s="8">
        <f>VLOOKUP(C1845,Products!$A$2:$F$20,6,TRUE)</f>
        <v>1.9499999999999993</v>
      </c>
      <c r="I1845" s="8">
        <f t="shared" si="57"/>
        <v>5.8499999999999979</v>
      </c>
      <c r="J1845" s="42">
        <f>VLOOKUP(B1845,Invoices!A:I,9,TRUE)</f>
        <v>2020</v>
      </c>
    </row>
    <row r="1846" spans="1:10" x14ac:dyDescent="0.15">
      <c r="A1846" t="s">
        <v>5206</v>
      </c>
      <c r="B1846" t="s">
        <v>464</v>
      </c>
      <c r="C1846" t="s">
        <v>96</v>
      </c>
      <c r="D1846" t="s">
        <v>75</v>
      </c>
      <c r="E1846">
        <v>2</v>
      </c>
      <c r="F1846" s="8">
        <f>VLOOKUP(C1846,Products!$A$2:$E$20,5,TRUE)</f>
        <v>79.95</v>
      </c>
      <c r="G1846" s="8">
        <f t="shared" si="56"/>
        <v>159.9</v>
      </c>
      <c r="H1846" s="8">
        <f>VLOOKUP(C1846,Products!$A$2:$F$20,6,TRUE)</f>
        <v>27.950000000000003</v>
      </c>
      <c r="I1846" s="8">
        <f t="shared" si="57"/>
        <v>55.900000000000006</v>
      </c>
      <c r="J1846" s="42">
        <f>VLOOKUP(B1846,Invoices!A:I,9,TRUE)</f>
        <v>2020</v>
      </c>
    </row>
    <row r="1847" spans="1:10" x14ac:dyDescent="0.15">
      <c r="A1847" t="s">
        <v>5207</v>
      </c>
      <c r="B1847" t="s">
        <v>464</v>
      </c>
      <c r="C1847" t="s">
        <v>104</v>
      </c>
      <c r="D1847" t="s">
        <v>71</v>
      </c>
      <c r="E1847">
        <v>5</v>
      </c>
      <c r="F1847" s="8">
        <f>VLOOKUP(C1847,Products!$A$2:$E$20,5,TRUE)</f>
        <v>2.95</v>
      </c>
      <c r="G1847" s="8">
        <f t="shared" si="56"/>
        <v>14.75</v>
      </c>
      <c r="H1847" s="8">
        <f>VLOOKUP(C1847,Products!$A$2:$F$20,6,TRUE)</f>
        <v>1.1500000000000001</v>
      </c>
      <c r="I1847" s="8">
        <f t="shared" si="57"/>
        <v>5.7500000000000009</v>
      </c>
      <c r="J1847" s="42">
        <f>VLOOKUP(B1847,Invoices!A:I,9,TRUE)</f>
        <v>2020</v>
      </c>
    </row>
    <row r="1848" spans="1:10" x14ac:dyDescent="0.15">
      <c r="A1848" t="s">
        <v>5208</v>
      </c>
      <c r="B1848" t="s">
        <v>465</v>
      </c>
      <c r="C1848" t="s">
        <v>94</v>
      </c>
      <c r="D1848" t="s">
        <v>86</v>
      </c>
      <c r="E1848">
        <v>4</v>
      </c>
      <c r="F1848" s="8">
        <f>VLOOKUP(C1848,Products!$A$2:$E$20,5,TRUE)</f>
        <v>3.5</v>
      </c>
      <c r="G1848" s="8">
        <f t="shared" si="56"/>
        <v>14</v>
      </c>
      <c r="H1848" s="8">
        <f>VLOOKUP(C1848,Products!$A$2:$F$20,6,TRUE)</f>
        <v>0.54999999999999982</v>
      </c>
      <c r="I1848" s="8">
        <f t="shared" si="57"/>
        <v>2.1999999999999993</v>
      </c>
      <c r="J1848" s="42">
        <f>VLOOKUP(B1848,Invoices!A:I,9,TRUE)</f>
        <v>2020</v>
      </c>
    </row>
    <row r="1849" spans="1:10" x14ac:dyDescent="0.15">
      <c r="A1849" t="s">
        <v>5209</v>
      </c>
      <c r="B1849" t="s">
        <v>465</v>
      </c>
      <c r="C1849" t="s">
        <v>105</v>
      </c>
      <c r="D1849" t="s">
        <v>81</v>
      </c>
      <c r="E1849">
        <v>20</v>
      </c>
      <c r="F1849" s="8">
        <f>VLOOKUP(C1849,Products!$A$2:$E$20,5,TRUE)</f>
        <v>8.9499999999999993</v>
      </c>
      <c r="G1849" s="8">
        <f t="shared" si="56"/>
        <v>179</v>
      </c>
      <c r="H1849" s="8">
        <f>VLOOKUP(C1849,Products!$A$2:$F$20,6,TRUE)</f>
        <v>3.1999999999999993</v>
      </c>
      <c r="I1849" s="8">
        <f t="shared" si="57"/>
        <v>63.999999999999986</v>
      </c>
      <c r="J1849" s="42">
        <f>VLOOKUP(B1849,Invoices!A:I,9,TRUE)</f>
        <v>2020</v>
      </c>
    </row>
    <row r="1850" spans="1:10" x14ac:dyDescent="0.15">
      <c r="A1850" t="s">
        <v>5210</v>
      </c>
      <c r="B1850" t="s">
        <v>465</v>
      </c>
      <c r="C1850" t="s">
        <v>90</v>
      </c>
      <c r="D1850" t="s">
        <v>72</v>
      </c>
      <c r="E1850">
        <v>5</v>
      </c>
      <c r="F1850" s="8">
        <f>VLOOKUP(C1850,Products!$A$2:$E$20,5,TRUE)</f>
        <v>8.9499999999999993</v>
      </c>
      <c r="G1850" s="8">
        <f t="shared" si="56"/>
        <v>44.75</v>
      </c>
      <c r="H1850" s="8">
        <f>VLOOKUP(C1850,Products!$A$2:$F$20,6,TRUE)</f>
        <v>5.6999999999999993</v>
      </c>
      <c r="I1850" s="8">
        <f t="shared" si="57"/>
        <v>28.499999999999996</v>
      </c>
      <c r="J1850" s="42">
        <f>VLOOKUP(B1850,Invoices!A:I,9,TRUE)</f>
        <v>2020</v>
      </c>
    </row>
    <row r="1851" spans="1:10" x14ac:dyDescent="0.15">
      <c r="A1851" t="s">
        <v>5211</v>
      </c>
      <c r="B1851" t="s">
        <v>465</v>
      </c>
      <c r="C1851" t="s">
        <v>88</v>
      </c>
      <c r="D1851" t="s">
        <v>85</v>
      </c>
      <c r="E1851">
        <v>4</v>
      </c>
      <c r="F1851" s="8">
        <f>VLOOKUP(C1851,Products!$A$2:$E$20,5,TRUE)</f>
        <v>8.9499999999999993</v>
      </c>
      <c r="G1851" s="8">
        <f t="shared" si="56"/>
        <v>35.799999999999997</v>
      </c>
      <c r="H1851" s="8">
        <f>VLOOKUP(C1851,Products!$A$2:$F$20,6,TRUE)</f>
        <v>5.6999999999999993</v>
      </c>
      <c r="I1851" s="8">
        <f t="shared" si="57"/>
        <v>22.799999999999997</v>
      </c>
      <c r="J1851" s="42">
        <f>VLOOKUP(B1851,Invoices!A:I,9,TRUE)</f>
        <v>2020</v>
      </c>
    </row>
    <row r="1852" spans="1:10" x14ac:dyDescent="0.15">
      <c r="A1852" t="s">
        <v>5212</v>
      </c>
      <c r="B1852" t="s">
        <v>465</v>
      </c>
      <c r="C1852" t="s">
        <v>89</v>
      </c>
      <c r="D1852" t="s">
        <v>80</v>
      </c>
      <c r="E1852">
        <v>10</v>
      </c>
      <c r="F1852" s="8">
        <f>VLOOKUP(C1852,Products!$A$2:$E$20,5,TRUE)</f>
        <v>15.95</v>
      </c>
      <c r="G1852" s="8">
        <f t="shared" si="56"/>
        <v>159.5</v>
      </c>
      <c r="H1852" s="8">
        <f>VLOOKUP(C1852,Products!$A$2:$F$20,6,TRUE)</f>
        <v>6</v>
      </c>
      <c r="I1852" s="8">
        <f t="shared" si="57"/>
        <v>60</v>
      </c>
      <c r="J1852" s="42">
        <f>VLOOKUP(B1852,Invoices!A:I,9,TRUE)</f>
        <v>2020</v>
      </c>
    </row>
    <row r="1853" spans="1:10" x14ac:dyDescent="0.15">
      <c r="A1853" t="s">
        <v>5213</v>
      </c>
      <c r="B1853" t="s">
        <v>466</v>
      </c>
      <c r="C1853" t="s">
        <v>103</v>
      </c>
      <c r="D1853" t="s">
        <v>77</v>
      </c>
      <c r="E1853">
        <v>3</v>
      </c>
      <c r="F1853" s="8">
        <f>VLOOKUP(C1853,Products!$A$2:$E$20,5,TRUE)</f>
        <v>8.9499999999999993</v>
      </c>
      <c r="G1853" s="8">
        <f t="shared" si="56"/>
        <v>26.849999999999998</v>
      </c>
      <c r="H1853" s="8">
        <f>VLOOKUP(C1853,Products!$A$2:$F$20,6,TRUE)</f>
        <v>3.1999999999999993</v>
      </c>
      <c r="I1853" s="8">
        <f t="shared" si="57"/>
        <v>9.5999999999999979</v>
      </c>
      <c r="J1853" s="42">
        <f>VLOOKUP(B1853,Invoices!A:I,9,TRUE)</f>
        <v>2020</v>
      </c>
    </row>
    <row r="1854" spans="1:10" x14ac:dyDescent="0.15">
      <c r="A1854" t="s">
        <v>5214</v>
      </c>
      <c r="B1854" t="s">
        <v>466</v>
      </c>
      <c r="C1854" t="s">
        <v>96</v>
      </c>
      <c r="D1854" t="s">
        <v>75</v>
      </c>
      <c r="E1854">
        <v>10</v>
      </c>
      <c r="F1854" s="8">
        <f>VLOOKUP(C1854,Products!$A$2:$E$20,5,TRUE)</f>
        <v>79.95</v>
      </c>
      <c r="G1854" s="8">
        <f t="shared" si="56"/>
        <v>799.5</v>
      </c>
      <c r="H1854" s="8">
        <f>VLOOKUP(C1854,Products!$A$2:$F$20,6,TRUE)</f>
        <v>27.950000000000003</v>
      </c>
      <c r="I1854" s="8">
        <f t="shared" si="57"/>
        <v>279.5</v>
      </c>
      <c r="J1854" s="42">
        <f>VLOOKUP(B1854,Invoices!A:I,9,TRUE)</f>
        <v>2020</v>
      </c>
    </row>
    <row r="1855" spans="1:10" x14ac:dyDescent="0.15">
      <c r="A1855" t="s">
        <v>5215</v>
      </c>
      <c r="B1855" t="s">
        <v>466</v>
      </c>
      <c r="C1855" t="s">
        <v>104</v>
      </c>
      <c r="D1855" t="s">
        <v>71</v>
      </c>
      <c r="E1855">
        <v>25</v>
      </c>
      <c r="F1855" s="8">
        <f>VLOOKUP(C1855,Products!$A$2:$E$20,5,TRUE)</f>
        <v>2.95</v>
      </c>
      <c r="G1855" s="8">
        <f t="shared" si="56"/>
        <v>73.75</v>
      </c>
      <c r="H1855" s="8">
        <f>VLOOKUP(C1855,Products!$A$2:$F$20,6,TRUE)</f>
        <v>1.1500000000000001</v>
      </c>
      <c r="I1855" s="8">
        <f t="shared" si="57"/>
        <v>28.750000000000004</v>
      </c>
      <c r="J1855" s="42">
        <f>VLOOKUP(B1855,Invoices!A:I,9,TRUE)</f>
        <v>2020</v>
      </c>
    </row>
    <row r="1856" spans="1:10" x14ac:dyDescent="0.15">
      <c r="A1856" t="s">
        <v>5216</v>
      </c>
      <c r="B1856" t="s">
        <v>467</v>
      </c>
      <c r="C1856" t="s">
        <v>91</v>
      </c>
      <c r="D1856" t="s">
        <v>70</v>
      </c>
      <c r="E1856">
        <v>4</v>
      </c>
      <c r="F1856" s="8">
        <f>VLOOKUP(C1856,Products!$A$2:$E$20,5,TRUE)</f>
        <v>49.95</v>
      </c>
      <c r="G1856" s="8">
        <f t="shared" si="56"/>
        <v>199.8</v>
      </c>
      <c r="H1856" s="8">
        <f>VLOOKUP(C1856,Products!$A$2:$F$20,6,TRUE)</f>
        <v>21.200000000000003</v>
      </c>
      <c r="I1856" s="8">
        <f t="shared" si="57"/>
        <v>84.800000000000011</v>
      </c>
      <c r="J1856" s="42">
        <f>VLOOKUP(B1856,Invoices!A:I,9,TRUE)</f>
        <v>2020</v>
      </c>
    </row>
    <row r="1857" spans="1:10" x14ac:dyDescent="0.15">
      <c r="A1857" t="s">
        <v>5217</v>
      </c>
      <c r="B1857" t="s">
        <v>467</v>
      </c>
      <c r="C1857" t="s">
        <v>105</v>
      </c>
      <c r="D1857" t="s">
        <v>81</v>
      </c>
      <c r="E1857">
        <v>10</v>
      </c>
      <c r="F1857" s="8">
        <f>VLOOKUP(C1857,Products!$A$2:$E$20,5,TRUE)</f>
        <v>8.9499999999999993</v>
      </c>
      <c r="G1857" s="8">
        <f t="shared" si="56"/>
        <v>89.5</v>
      </c>
      <c r="H1857" s="8">
        <f>VLOOKUP(C1857,Products!$A$2:$F$20,6,TRUE)</f>
        <v>3.1999999999999993</v>
      </c>
      <c r="I1857" s="8">
        <f t="shared" si="57"/>
        <v>31.999999999999993</v>
      </c>
      <c r="J1857" s="42">
        <f>VLOOKUP(B1857,Invoices!A:I,9,TRUE)</f>
        <v>2020</v>
      </c>
    </row>
    <row r="1858" spans="1:10" x14ac:dyDescent="0.15">
      <c r="A1858" t="s">
        <v>5218</v>
      </c>
      <c r="B1858" t="s">
        <v>468</v>
      </c>
      <c r="C1858" t="s">
        <v>104</v>
      </c>
      <c r="D1858" t="s">
        <v>71</v>
      </c>
      <c r="E1858">
        <v>5</v>
      </c>
      <c r="F1858" s="8">
        <f>VLOOKUP(C1858,Products!$A$2:$E$20,5,TRUE)</f>
        <v>2.95</v>
      </c>
      <c r="G1858" s="8">
        <f t="shared" si="56"/>
        <v>14.75</v>
      </c>
      <c r="H1858" s="8">
        <f>VLOOKUP(C1858,Products!$A$2:$F$20,6,TRUE)</f>
        <v>1.1500000000000001</v>
      </c>
      <c r="I1858" s="8">
        <f t="shared" si="57"/>
        <v>5.7500000000000009</v>
      </c>
      <c r="J1858" s="42">
        <f>VLOOKUP(B1858,Invoices!A:I,9,TRUE)</f>
        <v>2020</v>
      </c>
    </row>
    <row r="1859" spans="1:10" x14ac:dyDescent="0.15">
      <c r="A1859" t="s">
        <v>5219</v>
      </c>
      <c r="B1859" t="s">
        <v>469</v>
      </c>
      <c r="C1859" t="s">
        <v>93</v>
      </c>
      <c r="D1859" t="s">
        <v>76</v>
      </c>
      <c r="E1859">
        <v>1</v>
      </c>
      <c r="F1859" s="8">
        <f>VLOOKUP(C1859,Products!$A$2:$E$20,5,TRUE)</f>
        <v>9.9499999999999993</v>
      </c>
      <c r="G1859" s="8">
        <f t="shared" ref="G1859:G1922" si="58">F1859*E1859</f>
        <v>9.9499999999999993</v>
      </c>
      <c r="H1859" s="8">
        <f>VLOOKUP(C1859,Products!$A$2:$F$20,6,TRUE)</f>
        <v>1.9499999999999993</v>
      </c>
      <c r="I1859" s="8">
        <f t="shared" ref="I1859:I1922" si="59">H1859*E1859</f>
        <v>1.9499999999999993</v>
      </c>
      <c r="J1859" s="42">
        <f>VLOOKUP(B1859,Invoices!A:I,9,TRUE)</f>
        <v>2020</v>
      </c>
    </row>
    <row r="1860" spans="1:10" x14ac:dyDescent="0.15">
      <c r="A1860" t="s">
        <v>5220</v>
      </c>
      <c r="B1860" t="s">
        <v>470</v>
      </c>
      <c r="C1860" t="s">
        <v>90</v>
      </c>
      <c r="D1860" t="s">
        <v>72</v>
      </c>
      <c r="E1860">
        <v>25</v>
      </c>
      <c r="F1860" s="8">
        <f>VLOOKUP(C1860,Products!$A$2:$E$20,5,TRUE)</f>
        <v>8.9499999999999993</v>
      </c>
      <c r="G1860" s="8">
        <f t="shared" si="58"/>
        <v>223.74999999999997</v>
      </c>
      <c r="H1860" s="8">
        <f>VLOOKUP(C1860,Products!$A$2:$F$20,6,TRUE)</f>
        <v>5.6999999999999993</v>
      </c>
      <c r="I1860" s="8">
        <f t="shared" si="59"/>
        <v>142.49999999999997</v>
      </c>
      <c r="J1860" s="42">
        <f>VLOOKUP(B1860,Invoices!A:I,9,TRUE)</f>
        <v>2020</v>
      </c>
    </row>
    <row r="1861" spans="1:10" x14ac:dyDescent="0.15">
      <c r="A1861" t="s">
        <v>5221</v>
      </c>
      <c r="B1861" t="s">
        <v>470</v>
      </c>
      <c r="C1861" t="s">
        <v>105</v>
      </c>
      <c r="D1861" t="s">
        <v>81</v>
      </c>
      <c r="E1861">
        <v>1</v>
      </c>
      <c r="F1861" s="8">
        <f>VLOOKUP(C1861,Products!$A$2:$E$20,5,TRUE)</f>
        <v>8.9499999999999993</v>
      </c>
      <c r="G1861" s="8">
        <f t="shared" si="58"/>
        <v>8.9499999999999993</v>
      </c>
      <c r="H1861" s="8">
        <f>VLOOKUP(C1861,Products!$A$2:$F$20,6,TRUE)</f>
        <v>3.1999999999999993</v>
      </c>
      <c r="I1861" s="8">
        <f t="shared" si="59"/>
        <v>3.1999999999999993</v>
      </c>
      <c r="J1861" s="42">
        <f>VLOOKUP(B1861,Invoices!A:I,9,TRUE)</f>
        <v>2020</v>
      </c>
    </row>
    <row r="1862" spans="1:10" x14ac:dyDescent="0.15">
      <c r="A1862" t="s">
        <v>5222</v>
      </c>
      <c r="B1862" t="s">
        <v>470</v>
      </c>
      <c r="C1862" t="s">
        <v>94</v>
      </c>
      <c r="D1862" t="s">
        <v>86</v>
      </c>
      <c r="E1862">
        <v>1</v>
      </c>
      <c r="F1862" s="8">
        <f>VLOOKUP(C1862,Products!$A$2:$E$20,5,TRUE)</f>
        <v>3.5</v>
      </c>
      <c r="G1862" s="8">
        <f t="shared" si="58"/>
        <v>3.5</v>
      </c>
      <c r="H1862" s="8">
        <f>VLOOKUP(C1862,Products!$A$2:$F$20,6,TRUE)</f>
        <v>0.54999999999999982</v>
      </c>
      <c r="I1862" s="8">
        <f t="shared" si="59"/>
        <v>0.54999999999999982</v>
      </c>
      <c r="J1862" s="42">
        <f>VLOOKUP(B1862,Invoices!A:I,9,TRUE)</f>
        <v>2020</v>
      </c>
    </row>
    <row r="1863" spans="1:10" x14ac:dyDescent="0.15">
      <c r="A1863" t="s">
        <v>5223</v>
      </c>
      <c r="B1863" t="s">
        <v>470</v>
      </c>
      <c r="C1863" t="s">
        <v>98</v>
      </c>
      <c r="D1863" t="s">
        <v>79</v>
      </c>
      <c r="E1863">
        <v>1</v>
      </c>
      <c r="F1863" s="8">
        <f>VLOOKUP(C1863,Products!$A$2:$E$20,5,TRUE)</f>
        <v>14.95</v>
      </c>
      <c r="G1863" s="8">
        <f t="shared" si="58"/>
        <v>14.95</v>
      </c>
      <c r="H1863" s="8">
        <f>VLOOKUP(C1863,Products!$A$2:$F$20,6,TRUE)</f>
        <v>3.0499999999999989</v>
      </c>
      <c r="I1863" s="8">
        <f t="shared" si="59"/>
        <v>3.0499999999999989</v>
      </c>
      <c r="J1863" s="42">
        <f>VLOOKUP(B1863,Invoices!A:I,9,TRUE)</f>
        <v>2020</v>
      </c>
    </row>
    <row r="1864" spans="1:10" x14ac:dyDescent="0.15">
      <c r="A1864" t="s">
        <v>5224</v>
      </c>
      <c r="B1864" t="s">
        <v>471</v>
      </c>
      <c r="C1864" t="s">
        <v>90</v>
      </c>
      <c r="D1864" t="s">
        <v>72</v>
      </c>
      <c r="E1864">
        <v>3</v>
      </c>
      <c r="F1864" s="8">
        <f>VLOOKUP(C1864,Products!$A$2:$E$20,5,TRUE)</f>
        <v>8.9499999999999993</v>
      </c>
      <c r="G1864" s="8">
        <f t="shared" si="58"/>
        <v>26.849999999999998</v>
      </c>
      <c r="H1864" s="8">
        <f>VLOOKUP(C1864,Products!$A$2:$F$20,6,TRUE)</f>
        <v>5.6999999999999993</v>
      </c>
      <c r="I1864" s="8">
        <f t="shared" si="59"/>
        <v>17.099999999999998</v>
      </c>
      <c r="J1864" s="42">
        <f>VLOOKUP(B1864,Invoices!A:I,9,TRUE)</f>
        <v>2020</v>
      </c>
    </row>
    <row r="1865" spans="1:10" x14ac:dyDescent="0.15">
      <c r="A1865" t="s">
        <v>5225</v>
      </c>
      <c r="B1865" t="s">
        <v>472</v>
      </c>
      <c r="C1865" t="s">
        <v>94</v>
      </c>
      <c r="D1865" t="s">
        <v>86</v>
      </c>
      <c r="E1865">
        <v>30</v>
      </c>
      <c r="F1865" s="8">
        <f>VLOOKUP(C1865,Products!$A$2:$E$20,5,TRUE)</f>
        <v>3.5</v>
      </c>
      <c r="G1865" s="8">
        <f t="shared" si="58"/>
        <v>105</v>
      </c>
      <c r="H1865" s="8">
        <f>VLOOKUP(C1865,Products!$A$2:$F$20,6,TRUE)</f>
        <v>0.54999999999999982</v>
      </c>
      <c r="I1865" s="8">
        <f t="shared" si="59"/>
        <v>16.499999999999993</v>
      </c>
      <c r="J1865" s="42">
        <f>VLOOKUP(B1865,Invoices!A:I,9,TRUE)</f>
        <v>2020</v>
      </c>
    </row>
    <row r="1866" spans="1:10" x14ac:dyDescent="0.15">
      <c r="A1866" t="s">
        <v>5226</v>
      </c>
      <c r="B1866" t="s">
        <v>472</v>
      </c>
      <c r="C1866" t="s">
        <v>90</v>
      </c>
      <c r="D1866" t="s">
        <v>72</v>
      </c>
      <c r="E1866">
        <v>8</v>
      </c>
      <c r="F1866" s="8">
        <f>VLOOKUP(C1866,Products!$A$2:$E$20,5,TRUE)</f>
        <v>8.9499999999999993</v>
      </c>
      <c r="G1866" s="8">
        <f t="shared" si="58"/>
        <v>71.599999999999994</v>
      </c>
      <c r="H1866" s="8">
        <f>VLOOKUP(C1866,Products!$A$2:$F$20,6,TRUE)</f>
        <v>5.6999999999999993</v>
      </c>
      <c r="I1866" s="8">
        <f t="shared" si="59"/>
        <v>45.599999999999994</v>
      </c>
      <c r="J1866" s="42">
        <f>VLOOKUP(B1866,Invoices!A:I,9,TRUE)</f>
        <v>2020</v>
      </c>
    </row>
    <row r="1867" spans="1:10" x14ac:dyDescent="0.15">
      <c r="A1867" t="s">
        <v>5227</v>
      </c>
      <c r="B1867" t="s">
        <v>472</v>
      </c>
      <c r="C1867" t="s">
        <v>99</v>
      </c>
      <c r="D1867" t="s">
        <v>84</v>
      </c>
      <c r="E1867">
        <v>5</v>
      </c>
      <c r="F1867" s="8">
        <f>VLOOKUP(C1867,Products!$A$2:$E$20,5,TRUE)</f>
        <v>3.5</v>
      </c>
      <c r="G1867" s="8">
        <f t="shared" si="58"/>
        <v>17.5</v>
      </c>
      <c r="H1867" s="8">
        <f>VLOOKUP(C1867,Products!$A$2:$F$20,6,TRUE)</f>
        <v>0.54999999999999982</v>
      </c>
      <c r="I1867" s="8">
        <f t="shared" si="59"/>
        <v>2.7499999999999991</v>
      </c>
      <c r="J1867" s="42">
        <f>VLOOKUP(B1867,Invoices!A:I,9,TRUE)</f>
        <v>2020</v>
      </c>
    </row>
    <row r="1868" spans="1:10" x14ac:dyDescent="0.15">
      <c r="A1868" t="s">
        <v>5228</v>
      </c>
      <c r="B1868" t="s">
        <v>472</v>
      </c>
      <c r="C1868" t="s">
        <v>96</v>
      </c>
      <c r="D1868" t="s">
        <v>75</v>
      </c>
      <c r="E1868">
        <v>12</v>
      </c>
      <c r="F1868" s="8">
        <f>VLOOKUP(C1868,Products!$A$2:$E$20,5,TRUE)</f>
        <v>79.95</v>
      </c>
      <c r="G1868" s="8">
        <f t="shared" si="58"/>
        <v>959.40000000000009</v>
      </c>
      <c r="H1868" s="8">
        <f>VLOOKUP(C1868,Products!$A$2:$F$20,6,TRUE)</f>
        <v>27.950000000000003</v>
      </c>
      <c r="I1868" s="8">
        <f t="shared" si="59"/>
        <v>335.40000000000003</v>
      </c>
      <c r="J1868" s="42">
        <f>VLOOKUP(B1868,Invoices!A:I,9,TRUE)</f>
        <v>2020</v>
      </c>
    </row>
    <row r="1869" spans="1:10" x14ac:dyDescent="0.15">
      <c r="A1869" t="s">
        <v>5229</v>
      </c>
      <c r="B1869" t="s">
        <v>472</v>
      </c>
      <c r="C1869" t="s">
        <v>87</v>
      </c>
      <c r="D1869" t="s">
        <v>68</v>
      </c>
      <c r="E1869">
        <v>50</v>
      </c>
      <c r="F1869" s="8">
        <f>VLOOKUP(C1869,Products!$A$2:$E$20,5,TRUE)</f>
        <v>19.95</v>
      </c>
      <c r="G1869" s="8">
        <f t="shared" si="58"/>
        <v>997.5</v>
      </c>
      <c r="H1869" s="8">
        <f>VLOOKUP(C1869,Products!$A$2:$F$20,6,TRUE)</f>
        <v>7.4499999999999993</v>
      </c>
      <c r="I1869" s="8">
        <f t="shared" si="59"/>
        <v>372.49999999999994</v>
      </c>
      <c r="J1869" s="42">
        <f>VLOOKUP(B1869,Invoices!A:I,9,TRUE)</f>
        <v>2020</v>
      </c>
    </row>
    <row r="1870" spans="1:10" x14ac:dyDescent="0.15">
      <c r="A1870" t="s">
        <v>5230</v>
      </c>
      <c r="B1870" t="s">
        <v>472</v>
      </c>
      <c r="C1870" t="s">
        <v>100</v>
      </c>
      <c r="D1870" t="s">
        <v>78</v>
      </c>
      <c r="E1870">
        <v>50</v>
      </c>
      <c r="F1870" s="8">
        <f>VLOOKUP(C1870,Products!$A$2:$E$20,5,TRUE)</f>
        <v>49.95</v>
      </c>
      <c r="G1870" s="8">
        <f t="shared" si="58"/>
        <v>2497.5</v>
      </c>
      <c r="H1870" s="8">
        <f>VLOOKUP(C1870,Products!$A$2:$F$20,6,TRUE)</f>
        <v>19.950000000000003</v>
      </c>
      <c r="I1870" s="8">
        <f t="shared" si="59"/>
        <v>997.50000000000011</v>
      </c>
      <c r="J1870" s="42">
        <f>VLOOKUP(B1870,Invoices!A:I,9,TRUE)</f>
        <v>2020</v>
      </c>
    </row>
    <row r="1871" spans="1:10" x14ac:dyDescent="0.15">
      <c r="A1871" t="s">
        <v>5231</v>
      </c>
      <c r="B1871" t="s">
        <v>472</v>
      </c>
      <c r="C1871" t="s">
        <v>89</v>
      </c>
      <c r="D1871" t="s">
        <v>80</v>
      </c>
      <c r="E1871">
        <v>1</v>
      </c>
      <c r="F1871" s="8">
        <f>VLOOKUP(C1871,Products!$A$2:$E$20,5,TRUE)</f>
        <v>15.95</v>
      </c>
      <c r="G1871" s="8">
        <f t="shared" si="58"/>
        <v>15.95</v>
      </c>
      <c r="H1871" s="8">
        <f>VLOOKUP(C1871,Products!$A$2:$F$20,6,TRUE)</f>
        <v>6</v>
      </c>
      <c r="I1871" s="8">
        <f t="shared" si="59"/>
        <v>6</v>
      </c>
      <c r="J1871" s="42">
        <f>VLOOKUP(B1871,Invoices!A:I,9,TRUE)</f>
        <v>2020</v>
      </c>
    </row>
    <row r="1872" spans="1:10" x14ac:dyDescent="0.15">
      <c r="A1872" t="s">
        <v>5232</v>
      </c>
      <c r="B1872" t="s">
        <v>473</v>
      </c>
      <c r="C1872" t="s">
        <v>105</v>
      </c>
      <c r="D1872" t="s">
        <v>81</v>
      </c>
      <c r="E1872">
        <v>30</v>
      </c>
      <c r="F1872" s="8">
        <f>VLOOKUP(C1872,Products!$A$2:$E$20,5,TRUE)</f>
        <v>8.9499999999999993</v>
      </c>
      <c r="G1872" s="8">
        <f t="shared" si="58"/>
        <v>268.5</v>
      </c>
      <c r="H1872" s="8">
        <f>VLOOKUP(C1872,Products!$A$2:$F$20,6,TRUE)</f>
        <v>3.1999999999999993</v>
      </c>
      <c r="I1872" s="8">
        <f t="shared" si="59"/>
        <v>95.999999999999972</v>
      </c>
      <c r="J1872" s="42">
        <f>VLOOKUP(B1872,Invoices!A:I,9,TRUE)</f>
        <v>2020</v>
      </c>
    </row>
    <row r="1873" spans="1:10" x14ac:dyDescent="0.15">
      <c r="A1873" t="s">
        <v>5233</v>
      </c>
      <c r="B1873" t="s">
        <v>473</v>
      </c>
      <c r="C1873" t="s">
        <v>102</v>
      </c>
      <c r="D1873" t="s">
        <v>83</v>
      </c>
      <c r="E1873">
        <v>1</v>
      </c>
      <c r="F1873" s="8">
        <f>VLOOKUP(C1873,Products!$A$2:$E$20,5,TRUE)</f>
        <v>29.95</v>
      </c>
      <c r="G1873" s="8">
        <f t="shared" si="58"/>
        <v>29.95</v>
      </c>
      <c r="H1873" s="8">
        <f>VLOOKUP(C1873,Products!$A$2:$F$20,6,TRUE)</f>
        <v>15</v>
      </c>
      <c r="I1873" s="8">
        <f t="shared" si="59"/>
        <v>15</v>
      </c>
      <c r="J1873" s="42">
        <f>VLOOKUP(B1873,Invoices!A:I,9,TRUE)</f>
        <v>2020</v>
      </c>
    </row>
    <row r="1874" spans="1:10" x14ac:dyDescent="0.15">
      <c r="A1874" t="s">
        <v>5234</v>
      </c>
      <c r="B1874" t="s">
        <v>474</v>
      </c>
      <c r="C1874" t="s">
        <v>97</v>
      </c>
      <c r="D1874" t="s">
        <v>74</v>
      </c>
      <c r="E1874">
        <v>2</v>
      </c>
      <c r="F1874" s="8">
        <f>VLOOKUP(C1874,Products!$A$2:$E$20,5,TRUE)</f>
        <v>1.5</v>
      </c>
      <c r="G1874" s="8">
        <f t="shared" si="58"/>
        <v>3</v>
      </c>
      <c r="H1874" s="8">
        <f>VLOOKUP(C1874,Products!$A$2:$F$20,6,TRUE)</f>
        <v>0.5</v>
      </c>
      <c r="I1874" s="8">
        <f t="shared" si="59"/>
        <v>1</v>
      </c>
      <c r="J1874" s="42">
        <f>VLOOKUP(B1874,Invoices!A:I,9,TRUE)</f>
        <v>2020</v>
      </c>
    </row>
    <row r="1875" spans="1:10" x14ac:dyDescent="0.15">
      <c r="A1875" t="s">
        <v>5235</v>
      </c>
      <c r="B1875" t="s">
        <v>474</v>
      </c>
      <c r="C1875" t="s">
        <v>92</v>
      </c>
      <c r="D1875" t="s">
        <v>82</v>
      </c>
      <c r="E1875">
        <v>1</v>
      </c>
      <c r="F1875" s="8">
        <f>VLOOKUP(C1875,Products!$A$2:$E$20,5,TRUE)</f>
        <v>19.95</v>
      </c>
      <c r="G1875" s="8">
        <f t="shared" si="58"/>
        <v>19.95</v>
      </c>
      <c r="H1875" s="8">
        <f>VLOOKUP(C1875,Products!$A$2:$F$20,6,TRUE)</f>
        <v>7.4499999999999993</v>
      </c>
      <c r="I1875" s="8">
        <f t="shared" si="59"/>
        <v>7.4499999999999993</v>
      </c>
      <c r="J1875" s="42">
        <f>VLOOKUP(B1875,Invoices!A:I,9,TRUE)</f>
        <v>2020</v>
      </c>
    </row>
    <row r="1876" spans="1:10" x14ac:dyDescent="0.15">
      <c r="A1876" t="s">
        <v>5236</v>
      </c>
      <c r="B1876" t="s">
        <v>475</v>
      </c>
      <c r="C1876" t="s">
        <v>104</v>
      </c>
      <c r="D1876" t="s">
        <v>71</v>
      </c>
      <c r="E1876">
        <v>1</v>
      </c>
      <c r="F1876" s="8">
        <f>VLOOKUP(C1876,Products!$A$2:$E$20,5,TRUE)</f>
        <v>2.95</v>
      </c>
      <c r="G1876" s="8">
        <f t="shared" si="58"/>
        <v>2.95</v>
      </c>
      <c r="H1876" s="8">
        <f>VLOOKUP(C1876,Products!$A$2:$F$20,6,TRUE)</f>
        <v>1.1500000000000001</v>
      </c>
      <c r="I1876" s="8">
        <f t="shared" si="59"/>
        <v>1.1500000000000001</v>
      </c>
      <c r="J1876" s="42">
        <f>VLOOKUP(B1876,Invoices!A:I,9,TRUE)</f>
        <v>2020</v>
      </c>
    </row>
    <row r="1877" spans="1:10" x14ac:dyDescent="0.15">
      <c r="A1877" t="s">
        <v>5237</v>
      </c>
      <c r="B1877" t="s">
        <v>475</v>
      </c>
      <c r="C1877" t="s">
        <v>105</v>
      </c>
      <c r="D1877" t="s">
        <v>81</v>
      </c>
      <c r="E1877">
        <v>1</v>
      </c>
      <c r="F1877" s="8">
        <f>VLOOKUP(C1877,Products!$A$2:$E$20,5,TRUE)</f>
        <v>8.9499999999999993</v>
      </c>
      <c r="G1877" s="8">
        <f t="shared" si="58"/>
        <v>8.9499999999999993</v>
      </c>
      <c r="H1877" s="8">
        <f>VLOOKUP(C1877,Products!$A$2:$F$20,6,TRUE)</f>
        <v>3.1999999999999993</v>
      </c>
      <c r="I1877" s="8">
        <f t="shared" si="59"/>
        <v>3.1999999999999993</v>
      </c>
      <c r="J1877" s="42">
        <f>VLOOKUP(B1877,Invoices!A:I,9,TRUE)</f>
        <v>2020</v>
      </c>
    </row>
    <row r="1878" spans="1:10" x14ac:dyDescent="0.15">
      <c r="A1878" t="s">
        <v>5238</v>
      </c>
      <c r="B1878" t="s">
        <v>475</v>
      </c>
      <c r="C1878" t="s">
        <v>98</v>
      </c>
      <c r="D1878" t="s">
        <v>79</v>
      </c>
      <c r="E1878">
        <v>24</v>
      </c>
      <c r="F1878" s="8">
        <f>VLOOKUP(C1878,Products!$A$2:$E$20,5,TRUE)</f>
        <v>14.95</v>
      </c>
      <c r="G1878" s="8">
        <f t="shared" si="58"/>
        <v>358.79999999999995</v>
      </c>
      <c r="H1878" s="8">
        <f>VLOOKUP(C1878,Products!$A$2:$F$20,6,TRUE)</f>
        <v>3.0499999999999989</v>
      </c>
      <c r="I1878" s="8">
        <f t="shared" si="59"/>
        <v>73.199999999999974</v>
      </c>
      <c r="J1878" s="42">
        <f>VLOOKUP(B1878,Invoices!A:I,9,TRUE)</f>
        <v>2020</v>
      </c>
    </row>
    <row r="1879" spans="1:10" x14ac:dyDescent="0.15">
      <c r="A1879" t="s">
        <v>5239</v>
      </c>
      <c r="B1879" t="s">
        <v>475</v>
      </c>
      <c r="C1879" t="s">
        <v>93</v>
      </c>
      <c r="D1879" t="s">
        <v>76</v>
      </c>
      <c r="E1879">
        <v>20</v>
      </c>
      <c r="F1879" s="8">
        <f>VLOOKUP(C1879,Products!$A$2:$E$20,5,TRUE)</f>
        <v>9.9499999999999993</v>
      </c>
      <c r="G1879" s="8">
        <f t="shared" si="58"/>
        <v>199</v>
      </c>
      <c r="H1879" s="8">
        <f>VLOOKUP(C1879,Products!$A$2:$F$20,6,TRUE)</f>
        <v>1.9499999999999993</v>
      </c>
      <c r="I1879" s="8">
        <f t="shared" si="59"/>
        <v>38.999999999999986</v>
      </c>
      <c r="J1879" s="42">
        <f>VLOOKUP(B1879,Invoices!A:I,9,TRUE)</f>
        <v>2020</v>
      </c>
    </row>
    <row r="1880" spans="1:10" x14ac:dyDescent="0.15">
      <c r="A1880" t="s">
        <v>5240</v>
      </c>
      <c r="B1880" t="s">
        <v>475</v>
      </c>
      <c r="C1880" t="s">
        <v>94</v>
      </c>
      <c r="D1880" t="s">
        <v>86</v>
      </c>
      <c r="E1880">
        <v>1</v>
      </c>
      <c r="F1880" s="8">
        <f>VLOOKUP(C1880,Products!$A$2:$E$20,5,TRUE)</f>
        <v>3.5</v>
      </c>
      <c r="G1880" s="8">
        <f t="shared" si="58"/>
        <v>3.5</v>
      </c>
      <c r="H1880" s="8">
        <f>VLOOKUP(C1880,Products!$A$2:$F$20,6,TRUE)</f>
        <v>0.54999999999999982</v>
      </c>
      <c r="I1880" s="8">
        <f t="shared" si="59"/>
        <v>0.54999999999999982</v>
      </c>
      <c r="J1880" s="42">
        <f>VLOOKUP(B1880,Invoices!A:I,9,TRUE)</f>
        <v>2020</v>
      </c>
    </row>
    <row r="1881" spans="1:10" x14ac:dyDescent="0.15">
      <c r="A1881" t="s">
        <v>5241</v>
      </c>
      <c r="B1881" t="s">
        <v>476</v>
      </c>
      <c r="C1881" t="s">
        <v>103</v>
      </c>
      <c r="D1881" t="s">
        <v>77</v>
      </c>
      <c r="E1881">
        <v>50</v>
      </c>
      <c r="F1881" s="8">
        <f>VLOOKUP(C1881,Products!$A$2:$E$20,5,TRUE)</f>
        <v>8.9499999999999993</v>
      </c>
      <c r="G1881" s="8">
        <f t="shared" si="58"/>
        <v>447.49999999999994</v>
      </c>
      <c r="H1881" s="8">
        <f>VLOOKUP(C1881,Products!$A$2:$F$20,6,TRUE)</f>
        <v>3.1999999999999993</v>
      </c>
      <c r="I1881" s="8">
        <f t="shared" si="59"/>
        <v>159.99999999999997</v>
      </c>
      <c r="J1881" s="42">
        <f>VLOOKUP(B1881,Invoices!A:I,9,TRUE)</f>
        <v>2020</v>
      </c>
    </row>
    <row r="1882" spans="1:10" x14ac:dyDescent="0.15">
      <c r="A1882" t="s">
        <v>5242</v>
      </c>
      <c r="B1882" t="s">
        <v>476</v>
      </c>
      <c r="C1882" t="s">
        <v>105</v>
      </c>
      <c r="D1882" t="s">
        <v>81</v>
      </c>
      <c r="E1882">
        <v>8</v>
      </c>
      <c r="F1882" s="8">
        <f>VLOOKUP(C1882,Products!$A$2:$E$20,5,TRUE)</f>
        <v>8.9499999999999993</v>
      </c>
      <c r="G1882" s="8">
        <f t="shared" si="58"/>
        <v>71.599999999999994</v>
      </c>
      <c r="H1882" s="8">
        <f>VLOOKUP(C1882,Products!$A$2:$F$20,6,TRUE)</f>
        <v>3.1999999999999993</v>
      </c>
      <c r="I1882" s="8">
        <f t="shared" si="59"/>
        <v>25.599999999999994</v>
      </c>
      <c r="J1882" s="42">
        <f>VLOOKUP(B1882,Invoices!A:I,9,TRUE)</f>
        <v>2020</v>
      </c>
    </row>
    <row r="1883" spans="1:10" x14ac:dyDescent="0.15">
      <c r="A1883" t="s">
        <v>5243</v>
      </c>
      <c r="B1883" t="s">
        <v>476</v>
      </c>
      <c r="C1883" t="s">
        <v>104</v>
      </c>
      <c r="D1883" t="s">
        <v>71</v>
      </c>
      <c r="E1883">
        <v>1</v>
      </c>
      <c r="F1883" s="8">
        <f>VLOOKUP(C1883,Products!$A$2:$E$20,5,TRUE)</f>
        <v>2.95</v>
      </c>
      <c r="G1883" s="8">
        <f t="shared" si="58"/>
        <v>2.95</v>
      </c>
      <c r="H1883" s="8">
        <f>VLOOKUP(C1883,Products!$A$2:$F$20,6,TRUE)</f>
        <v>1.1500000000000001</v>
      </c>
      <c r="I1883" s="8">
        <f t="shared" si="59"/>
        <v>1.1500000000000001</v>
      </c>
      <c r="J1883" s="42">
        <f>VLOOKUP(B1883,Invoices!A:I,9,TRUE)</f>
        <v>2020</v>
      </c>
    </row>
    <row r="1884" spans="1:10" x14ac:dyDescent="0.15">
      <c r="A1884" t="s">
        <v>5244</v>
      </c>
      <c r="B1884" t="s">
        <v>476</v>
      </c>
      <c r="C1884" t="s">
        <v>99</v>
      </c>
      <c r="D1884" t="s">
        <v>84</v>
      </c>
      <c r="E1884">
        <v>1</v>
      </c>
      <c r="F1884" s="8">
        <f>VLOOKUP(C1884,Products!$A$2:$E$20,5,TRUE)</f>
        <v>3.5</v>
      </c>
      <c r="G1884" s="8">
        <f t="shared" si="58"/>
        <v>3.5</v>
      </c>
      <c r="H1884" s="8">
        <f>VLOOKUP(C1884,Products!$A$2:$F$20,6,TRUE)</f>
        <v>0.54999999999999982</v>
      </c>
      <c r="I1884" s="8">
        <f t="shared" si="59"/>
        <v>0.54999999999999982</v>
      </c>
      <c r="J1884" s="42">
        <f>VLOOKUP(B1884,Invoices!A:I,9,TRUE)</f>
        <v>2020</v>
      </c>
    </row>
    <row r="1885" spans="1:10" x14ac:dyDescent="0.15">
      <c r="A1885" t="s">
        <v>5245</v>
      </c>
      <c r="B1885" t="s">
        <v>477</v>
      </c>
      <c r="C1885" t="s">
        <v>100</v>
      </c>
      <c r="D1885" t="s">
        <v>78</v>
      </c>
      <c r="E1885">
        <v>3</v>
      </c>
      <c r="F1885" s="8">
        <f>VLOOKUP(C1885,Products!$A$2:$E$20,5,TRUE)</f>
        <v>49.95</v>
      </c>
      <c r="G1885" s="8">
        <f t="shared" si="58"/>
        <v>149.85000000000002</v>
      </c>
      <c r="H1885" s="8">
        <f>VLOOKUP(C1885,Products!$A$2:$F$20,6,TRUE)</f>
        <v>19.950000000000003</v>
      </c>
      <c r="I1885" s="8">
        <f t="shared" si="59"/>
        <v>59.850000000000009</v>
      </c>
      <c r="J1885" s="42">
        <f>VLOOKUP(B1885,Invoices!A:I,9,TRUE)</f>
        <v>2020</v>
      </c>
    </row>
    <row r="1886" spans="1:10" x14ac:dyDescent="0.15">
      <c r="A1886" t="s">
        <v>5246</v>
      </c>
      <c r="B1886" t="s">
        <v>477</v>
      </c>
      <c r="C1886" t="s">
        <v>88</v>
      </c>
      <c r="D1886" t="s">
        <v>85</v>
      </c>
      <c r="E1886">
        <v>1</v>
      </c>
      <c r="F1886" s="8">
        <f>VLOOKUP(C1886,Products!$A$2:$E$20,5,TRUE)</f>
        <v>8.9499999999999993</v>
      </c>
      <c r="G1886" s="8">
        <f t="shared" si="58"/>
        <v>8.9499999999999993</v>
      </c>
      <c r="H1886" s="8">
        <f>VLOOKUP(C1886,Products!$A$2:$F$20,6,TRUE)</f>
        <v>5.6999999999999993</v>
      </c>
      <c r="I1886" s="8">
        <f t="shared" si="59"/>
        <v>5.6999999999999993</v>
      </c>
      <c r="J1886" s="42">
        <f>VLOOKUP(B1886,Invoices!A:I,9,TRUE)</f>
        <v>2020</v>
      </c>
    </row>
    <row r="1887" spans="1:10" x14ac:dyDescent="0.15">
      <c r="A1887" t="s">
        <v>5247</v>
      </c>
      <c r="B1887" t="s">
        <v>477</v>
      </c>
      <c r="C1887" t="s">
        <v>89</v>
      </c>
      <c r="D1887" t="s">
        <v>80</v>
      </c>
      <c r="E1887">
        <v>4</v>
      </c>
      <c r="F1887" s="8">
        <f>VLOOKUP(C1887,Products!$A$2:$E$20,5,TRUE)</f>
        <v>15.95</v>
      </c>
      <c r="G1887" s="8">
        <f t="shared" si="58"/>
        <v>63.8</v>
      </c>
      <c r="H1887" s="8">
        <f>VLOOKUP(C1887,Products!$A$2:$F$20,6,TRUE)</f>
        <v>6</v>
      </c>
      <c r="I1887" s="8">
        <f t="shared" si="59"/>
        <v>24</v>
      </c>
      <c r="J1887" s="42">
        <f>VLOOKUP(B1887,Invoices!A:I,9,TRUE)</f>
        <v>2020</v>
      </c>
    </row>
    <row r="1888" spans="1:10" x14ac:dyDescent="0.15">
      <c r="A1888" t="s">
        <v>5248</v>
      </c>
      <c r="B1888" t="s">
        <v>477</v>
      </c>
      <c r="C1888" t="s">
        <v>101</v>
      </c>
      <c r="D1888" t="s">
        <v>69</v>
      </c>
      <c r="E1888">
        <v>2</v>
      </c>
      <c r="F1888" s="8">
        <f>VLOOKUP(C1888,Products!$A$2:$E$20,5,TRUE)</f>
        <v>129.94999999999999</v>
      </c>
      <c r="G1888" s="8">
        <f t="shared" si="58"/>
        <v>259.89999999999998</v>
      </c>
      <c r="H1888" s="8">
        <f>VLOOKUP(C1888,Products!$A$2:$F$20,6,TRUE)</f>
        <v>40.449999999999989</v>
      </c>
      <c r="I1888" s="8">
        <f t="shared" si="59"/>
        <v>80.899999999999977</v>
      </c>
      <c r="J1888" s="42">
        <f>VLOOKUP(B1888,Invoices!A:I,9,TRUE)</f>
        <v>2020</v>
      </c>
    </row>
    <row r="1889" spans="1:10" x14ac:dyDescent="0.15">
      <c r="A1889" t="s">
        <v>5249</v>
      </c>
      <c r="B1889" t="s">
        <v>477</v>
      </c>
      <c r="C1889" t="s">
        <v>99</v>
      </c>
      <c r="D1889" t="s">
        <v>84</v>
      </c>
      <c r="E1889">
        <v>1</v>
      </c>
      <c r="F1889" s="8">
        <f>VLOOKUP(C1889,Products!$A$2:$E$20,5,TRUE)</f>
        <v>3.5</v>
      </c>
      <c r="G1889" s="8">
        <f t="shared" si="58"/>
        <v>3.5</v>
      </c>
      <c r="H1889" s="8">
        <f>VLOOKUP(C1889,Products!$A$2:$F$20,6,TRUE)</f>
        <v>0.54999999999999982</v>
      </c>
      <c r="I1889" s="8">
        <f t="shared" si="59"/>
        <v>0.54999999999999982</v>
      </c>
      <c r="J1889" s="42">
        <f>VLOOKUP(B1889,Invoices!A:I,9,TRUE)</f>
        <v>2020</v>
      </c>
    </row>
    <row r="1890" spans="1:10" x14ac:dyDescent="0.15">
      <c r="A1890" t="s">
        <v>5250</v>
      </c>
      <c r="B1890" t="s">
        <v>477</v>
      </c>
      <c r="C1890" t="s">
        <v>97</v>
      </c>
      <c r="D1890" t="s">
        <v>74</v>
      </c>
      <c r="E1890">
        <v>2</v>
      </c>
      <c r="F1890" s="8">
        <f>VLOOKUP(C1890,Products!$A$2:$E$20,5,TRUE)</f>
        <v>1.5</v>
      </c>
      <c r="G1890" s="8">
        <f t="shared" si="58"/>
        <v>3</v>
      </c>
      <c r="H1890" s="8">
        <f>VLOOKUP(C1890,Products!$A$2:$F$20,6,TRUE)</f>
        <v>0.5</v>
      </c>
      <c r="I1890" s="8">
        <f t="shared" si="59"/>
        <v>1</v>
      </c>
      <c r="J1890" s="42">
        <f>VLOOKUP(B1890,Invoices!A:I,9,TRUE)</f>
        <v>2020</v>
      </c>
    </row>
    <row r="1891" spans="1:10" x14ac:dyDescent="0.15">
      <c r="A1891" t="s">
        <v>5251</v>
      </c>
      <c r="B1891" t="s">
        <v>477</v>
      </c>
      <c r="C1891" t="s">
        <v>90</v>
      </c>
      <c r="D1891" t="s">
        <v>72</v>
      </c>
      <c r="E1891">
        <v>2</v>
      </c>
      <c r="F1891" s="8">
        <f>VLOOKUP(C1891,Products!$A$2:$E$20,5,TRUE)</f>
        <v>8.9499999999999993</v>
      </c>
      <c r="G1891" s="8">
        <f t="shared" si="58"/>
        <v>17.899999999999999</v>
      </c>
      <c r="H1891" s="8">
        <f>VLOOKUP(C1891,Products!$A$2:$F$20,6,TRUE)</f>
        <v>5.6999999999999993</v>
      </c>
      <c r="I1891" s="8">
        <f t="shared" si="59"/>
        <v>11.399999999999999</v>
      </c>
      <c r="J1891" s="42">
        <f>VLOOKUP(B1891,Invoices!A:I,9,TRUE)</f>
        <v>2020</v>
      </c>
    </row>
    <row r="1892" spans="1:10" x14ac:dyDescent="0.15">
      <c r="A1892" t="s">
        <v>5252</v>
      </c>
      <c r="B1892" t="s">
        <v>477</v>
      </c>
      <c r="C1892" t="s">
        <v>96</v>
      </c>
      <c r="D1892" t="s">
        <v>75</v>
      </c>
      <c r="E1892">
        <v>1</v>
      </c>
      <c r="F1892" s="8">
        <f>VLOOKUP(C1892,Products!$A$2:$E$20,5,TRUE)</f>
        <v>79.95</v>
      </c>
      <c r="G1892" s="8">
        <f t="shared" si="58"/>
        <v>79.95</v>
      </c>
      <c r="H1892" s="8">
        <f>VLOOKUP(C1892,Products!$A$2:$F$20,6,TRUE)</f>
        <v>27.950000000000003</v>
      </c>
      <c r="I1892" s="8">
        <f t="shared" si="59"/>
        <v>27.950000000000003</v>
      </c>
      <c r="J1892" s="42">
        <f>VLOOKUP(B1892,Invoices!A:I,9,TRUE)</f>
        <v>2020</v>
      </c>
    </row>
    <row r="1893" spans="1:10" x14ac:dyDescent="0.15">
      <c r="A1893" t="s">
        <v>5253</v>
      </c>
      <c r="B1893" t="s">
        <v>477</v>
      </c>
      <c r="C1893" t="s">
        <v>103</v>
      </c>
      <c r="D1893" t="s">
        <v>77</v>
      </c>
      <c r="E1893">
        <v>1</v>
      </c>
      <c r="F1893" s="8">
        <f>VLOOKUP(C1893,Products!$A$2:$E$20,5,TRUE)</f>
        <v>8.9499999999999993</v>
      </c>
      <c r="G1893" s="8">
        <f t="shared" si="58"/>
        <v>8.9499999999999993</v>
      </c>
      <c r="H1893" s="8">
        <f>VLOOKUP(C1893,Products!$A$2:$F$20,6,TRUE)</f>
        <v>3.1999999999999993</v>
      </c>
      <c r="I1893" s="8">
        <f t="shared" si="59"/>
        <v>3.1999999999999993</v>
      </c>
      <c r="J1893" s="42">
        <f>VLOOKUP(B1893,Invoices!A:I,9,TRUE)</f>
        <v>2020</v>
      </c>
    </row>
    <row r="1894" spans="1:10" x14ac:dyDescent="0.15">
      <c r="A1894" t="s">
        <v>5254</v>
      </c>
      <c r="B1894" t="s">
        <v>477</v>
      </c>
      <c r="C1894" t="s">
        <v>104</v>
      </c>
      <c r="D1894" t="s">
        <v>71</v>
      </c>
      <c r="E1894">
        <v>1</v>
      </c>
      <c r="F1894" s="8">
        <f>VLOOKUP(C1894,Products!$A$2:$E$20,5,TRUE)</f>
        <v>2.95</v>
      </c>
      <c r="G1894" s="8">
        <f t="shared" si="58"/>
        <v>2.95</v>
      </c>
      <c r="H1894" s="8">
        <f>VLOOKUP(C1894,Products!$A$2:$F$20,6,TRUE)</f>
        <v>1.1500000000000001</v>
      </c>
      <c r="I1894" s="8">
        <f t="shared" si="59"/>
        <v>1.1500000000000001</v>
      </c>
      <c r="J1894" s="42">
        <f>VLOOKUP(B1894,Invoices!A:I,9,TRUE)</f>
        <v>2020</v>
      </c>
    </row>
    <row r="1895" spans="1:10" x14ac:dyDescent="0.15">
      <c r="A1895" t="s">
        <v>5255</v>
      </c>
      <c r="B1895" t="s">
        <v>478</v>
      </c>
      <c r="C1895" t="s">
        <v>94</v>
      </c>
      <c r="D1895" t="s">
        <v>86</v>
      </c>
      <c r="E1895">
        <v>3</v>
      </c>
      <c r="F1895" s="8">
        <f>VLOOKUP(C1895,Products!$A$2:$E$20,5,TRUE)</f>
        <v>3.5</v>
      </c>
      <c r="G1895" s="8">
        <f t="shared" si="58"/>
        <v>10.5</v>
      </c>
      <c r="H1895" s="8">
        <f>VLOOKUP(C1895,Products!$A$2:$F$20,6,TRUE)</f>
        <v>0.54999999999999982</v>
      </c>
      <c r="I1895" s="8">
        <f t="shared" si="59"/>
        <v>1.6499999999999995</v>
      </c>
      <c r="J1895" s="42">
        <f>VLOOKUP(B1895,Invoices!A:I,9,TRUE)</f>
        <v>2020</v>
      </c>
    </row>
    <row r="1896" spans="1:10" x14ac:dyDescent="0.15">
      <c r="A1896" t="s">
        <v>5256</v>
      </c>
      <c r="B1896" t="s">
        <v>478</v>
      </c>
      <c r="C1896" t="s">
        <v>90</v>
      </c>
      <c r="D1896" t="s">
        <v>72</v>
      </c>
      <c r="E1896">
        <v>6</v>
      </c>
      <c r="F1896" s="8">
        <f>VLOOKUP(C1896,Products!$A$2:$E$20,5,TRUE)</f>
        <v>8.9499999999999993</v>
      </c>
      <c r="G1896" s="8">
        <f t="shared" si="58"/>
        <v>53.699999999999996</v>
      </c>
      <c r="H1896" s="8">
        <f>VLOOKUP(C1896,Products!$A$2:$F$20,6,TRUE)</f>
        <v>5.6999999999999993</v>
      </c>
      <c r="I1896" s="8">
        <f t="shared" si="59"/>
        <v>34.199999999999996</v>
      </c>
      <c r="J1896" s="42">
        <f>VLOOKUP(B1896,Invoices!A:I,9,TRUE)</f>
        <v>2020</v>
      </c>
    </row>
    <row r="1897" spans="1:10" x14ac:dyDescent="0.15">
      <c r="A1897" t="s">
        <v>5257</v>
      </c>
      <c r="B1897" t="s">
        <v>478</v>
      </c>
      <c r="C1897" t="s">
        <v>99</v>
      </c>
      <c r="D1897" t="s">
        <v>84</v>
      </c>
      <c r="E1897">
        <v>1</v>
      </c>
      <c r="F1897" s="8">
        <f>VLOOKUP(C1897,Products!$A$2:$E$20,5,TRUE)</f>
        <v>3.5</v>
      </c>
      <c r="G1897" s="8">
        <f t="shared" si="58"/>
        <v>3.5</v>
      </c>
      <c r="H1897" s="8">
        <f>VLOOKUP(C1897,Products!$A$2:$F$20,6,TRUE)</f>
        <v>0.54999999999999982</v>
      </c>
      <c r="I1897" s="8">
        <f t="shared" si="59"/>
        <v>0.54999999999999982</v>
      </c>
      <c r="J1897" s="42">
        <f>VLOOKUP(B1897,Invoices!A:I,9,TRUE)</f>
        <v>2020</v>
      </c>
    </row>
    <row r="1898" spans="1:10" x14ac:dyDescent="0.15">
      <c r="A1898" t="s">
        <v>5258</v>
      </c>
      <c r="B1898" t="s">
        <v>478</v>
      </c>
      <c r="C1898" t="s">
        <v>105</v>
      </c>
      <c r="D1898" t="s">
        <v>81</v>
      </c>
      <c r="E1898">
        <v>6</v>
      </c>
      <c r="F1898" s="8">
        <f>VLOOKUP(C1898,Products!$A$2:$E$20,5,TRUE)</f>
        <v>8.9499999999999993</v>
      </c>
      <c r="G1898" s="8">
        <f t="shared" si="58"/>
        <v>53.699999999999996</v>
      </c>
      <c r="H1898" s="8">
        <f>VLOOKUP(C1898,Products!$A$2:$F$20,6,TRUE)</f>
        <v>3.1999999999999993</v>
      </c>
      <c r="I1898" s="8">
        <f t="shared" si="59"/>
        <v>19.199999999999996</v>
      </c>
      <c r="J1898" s="42">
        <f>VLOOKUP(B1898,Invoices!A:I,9,TRUE)</f>
        <v>2020</v>
      </c>
    </row>
    <row r="1899" spans="1:10" x14ac:dyDescent="0.15">
      <c r="A1899" t="s">
        <v>5259</v>
      </c>
      <c r="B1899" t="s">
        <v>479</v>
      </c>
      <c r="C1899" t="s">
        <v>89</v>
      </c>
      <c r="D1899" t="s">
        <v>80</v>
      </c>
      <c r="E1899">
        <v>2</v>
      </c>
      <c r="F1899" s="8">
        <f>VLOOKUP(C1899,Products!$A$2:$E$20,5,TRUE)</f>
        <v>15.95</v>
      </c>
      <c r="G1899" s="8">
        <f t="shared" si="58"/>
        <v>31.9</v>
      </c>
      <c r="H1899" s="8">
        <f>VLOOKUP(C1899,Products!$A$2:$F$20,6,TRUE)</f>
        <v>6</v>
      </c>
      <c r="I1899" s="8">
        <f t="shared" si="59"/>
        <v>12</v>
      </c>
      <c r="J1899" s="42">
        <f>VLOOKUP(B1899,Invoices!A:I,9,TRUE)</f>
        <v>2020</v>
      </c>
    </row>
    <row r="1900" spans="1:10" x14ac:dyDescent="0.15">
      <c r="A1900" t="s">
        <v>5260</v>
      </c>
      <c r="B1900" t="s">
        <v>479</v>
      </c>
      <c r="C1900" t="s">
        <v>105</v>
      </c>
      <c r="D1900" t="s">
        <v>81</v>
      </c>
      <c r="E1900">
        <v>1</v>
      </c>
      <c r="F1900" s="8">
        <f>VLOOKUP(C1900,Products!$A$2:$E$20,5,TRUE)</f>
        <v>8.9499999999999993</v>
      </c>
      <c r="G1900" s="8">
        <f t="shared" si="58"/>
        <v>8.9499999999999993</v>
      </c>
      <c r="H1900" s="8">
        <f>VLOOKUP(C1900,Products!$A$2:$F$20,6,TRUE)</f>
        <v>3.1999999999999993</v>
      </c>
      <c r="I1900" s="8">
        <f t="shared" si="59"/>
        <v>3.1999999999999993</v>
      </c>
      <c r="J1900" s="42">
        <f>VLOOKUP(B1900,Invoices!A:I,9,TRUE)</f>
        <v>2020</v>
      </c>
    </row>
    <row r="1901" spans="1:10" x14ac:dyDescent="0.15">
      <c r="A1901" t="s">
        <v>5261</v>
      </c>
      <c r="B1901" t="s">
        <v>479</v>
      </c>
      <c r="C1901" t="s">
        <v>104</v>
      </c>
      <c r="D1901" t="s">
        <v>71</v>
      </c>
      <c r="E1901">
        <v>2</v>
      </c>
      <c r="F1901" s="8">
        <f>VLOOKUP(C1901,Products!$A$2:$E$20,5,TRUE)</f>
        <v>2.95</v>
      </c>
      <c r="G1901" s="8">
        <f t="shared" si="58"/>
        <v>5.9</v>
      </c>
      <c r="H1901" s="8">
        <f>VLOOKUP(C1901,Products!$A$2:$F$20,6,TRUE)</f>
        <v>1.1500000000000001</v>
      </c>
      <c r="I1901" s="8">
        <f t="shared" si="59"/>
        <v>2.3000000000000003</v>
      </c>
      <c r="J1901" s="42">
        <f>VLOOKUP(B1901,Invoices!A:I,9,TRUE)</f>
        <v>2020</v>
      </c>
    </row>
    <row r="1902" spans="1:10" x14ac:dyDescent="0.15">
      <c r="A1902" t="s">
        <v>5262</v>
      </c>
      <c r="B1902" t="s">
        <v>479</v>
      </c>
      <c r="C1902" t="s">
        <v>99</v>
      </c>
      <c r="D1902" t="s">
        <v>84</v>
      </c>
      <c r="E1902">
        <v>2</v>
      </c>
      <c r="F1902" s="8">
        <f>VLOOKUP(C1902,Products!$A$2:$E$20,5,TRUE)</f>
        <v>3.5</v>
      </c>
      <c r="G1902" s="8">
        <f t="shared" si="58"/>
        <v>7</v>
      </c>
      <c r="H1902" s="8">
        <f>VLOOKUP(C1902,Products!$A$2:$F$20,6,TRUE)</f>
        <v>0.54999999999999982</v>
      </c>
      <c r="I1902" s="8">
        <f t="shared" si="59"/>
        <v>1.0999999999999996</v>
      </c>
      <c r="J1902" s="42">
        <f>VLOOKUP(B1902,Invoices!A:I,9,TRUE)</f>
        <v>2020</v>
      </c>
    </row>
    <row r="1903" spans="1:10" x14ac:dyDescent="0.15">
      <c r="A1903" t="s">
        <v>5263</v>
      </c>
      <c r="B1903" t="s">
        <v>479</v>
      </c>
      <c r="C1903" t="s">
        <v>87</v>
      </c>
      <c r="D1903" t="s">
        <v>68</v>
      </c>
      <c r="E1903">
        <v>2</v>
      </c>
      <c r="F1903" s="8">
        <f>VLOOKUP(C1903,Products!$A$2:$E$20,5,TRUE)</f>
        <v>19.95</v>
      </c>
      <c r="G1903" s="8">
        <f t="shared" si="58"/>
        <v>39.9</v>
      </c>
      <c r="H1903" s="8">
        <f>VLOOKUP(C1903,Products!$A$2:$F$20,6,TRUE)</f>
        <v>7.4499999999999993</v>
      </c>
      <c r="I1903" s="8">
        <f t="shared" si="59"/>
        <v>14.899999999999999</v>
      </c>
      <c r="J1903" s="42">
        <f>VLOOKUP(B1903,Invoices!A:I,9,TRUE)</f>
        <v>2020</v>
      </c>
    </row>
    <row r="1904" spans="1:10" x14ac:dyDescent="0.15">
      <c r="A1904" t="s">
        <v>5264</v>
      </c>
      <c r="B1904" t="s">
        <v>479</v>
      </c>
      <c r="C1904" t="s">
        <v>90</v>
      </c>
      <c r="D1904" t="s">
        <v>72</v>
      </c>
      <c r="E1904">
        <v>25</v>
      </c>
      <c r="F1904" s="8">
        <f>VLOOKUP(C1904,Products!$A$2:$E$20,5,TRUE)</f>
        <v>8.9499999999999993</v>
      </c>
      <c r="G1904" s="8">
        <f t="shared" si="58"/>
        <v>223.74999999999997</v>
      </c>
      <c r="H1904" s="8">
        <f>VLOOKUP(C1904,Products!$A$2:$F$20,6,TRUE)</f>
        <v>5.6999999999999993</v>
      </c>
      <c r="I1904" s="8">
        <f t="shared" si="59"/>
        <v>142.49999999999997</v>
      </c>
      <c r="J1904" s="42">
        <f>VLOOKUP(B1904,Invoices!A:I,9,TRUE)</f>
        <v>2020</v>
      </c>
    </row>
    <row r="1905" spans="1:10" x14ac:dyDescent="0.15">
      <c r="A1905" t="s">
        <v>5265</v>
      </c>
      <c r="B1905" t="s">
        <v>479</v>
      </c>
      <c r="C1905" t="s">
        <v>94</v>
      </c>
      <c r="D1905" t="s">
        <v>86</v>
      </c>
      <c r="E1905">
        <v>9</v>
      </c>
      <c r="F1905" s="8">
        <f>VLOOKUP(C1905,Products!$A$2:$E$20,5,TRUE)</f>
        <v>3.5</v>
      </c>
      <c r="G1905" s="8">
        <f t="shared" si="58"/>
        <v>31.5</v>
      </c>
      <c r="H1905" s="8">
        <f>VLOOKUP(C1905,Products!$A$2:$F$20,6,TRUE)</f>
        <v>0.54999999999999982</v>
      </c>
      <c r="I1905" s="8">
        <f t="shared" si="59"/>
        <v>4.9499999999999984</v>
      </c>
      <c r="J1905" s="42">
        <f>VLOOKUP(B1905,Invoices!A:I,9,TRUE)</f>
        <v>2020</v>
      </c>
    </row>
    <row r="1906" spans="1:10" x14ac:dyDescent="0.15">
      <c r="A1906" t="s">
        <v>5266</v>
      </c>
      <c r="B1906" t="s">
        <v>479</v>
      </c>
      <c r="C1906" t="s">
        <v>96</v>
      </c>
      <c r="D1906" t="s">
        <v>75</v>
      </c>
      <c r="E1906">
        <v>2</v>
      </c>
      <c r="F1906" s="8">
        <f>VLOOKUP(C1906,Products!$A$2:$E$20,5,TRUE)</f>
        <v>79.95</v>
      </c>
      <c r="G1906" s="8">
        <f t="shared" si="58"/>
        <v>159.9</v>
      </c>
      <c r="H1906" s="8">
        <f>VLOOKUP(C1906,Products!$A$2:$F$20,6,TRUE)</f>
        <v>27.950000000000003</v>
      </c>
      <c r="I1906" s="8">
        <f t="shared" si="59"/>
        <v>55.900000000000006</v>
      </c>
      <c r="J1906" s="42">
        <f>VLOOKUP(B1906,Invoices!A:I,9,TRUE)</f>
        <v>2020</v>
      </c>
    </row>
    <row r="1907" spans="1:10" x14ac:dyDescent="0.15">
      <c r="A1907" t="s">
        <v>5267</v>
      </c>
      <c r="B1907" t="s">
        <v>480</v>
      </c>
      <c r="C1907" t="s">
        <v>102</v>
      </c>
      <c r="D1907" t="s">
        <v>83</v>
      </c>
      <c r="E1907">
        <v>9</v>
      </c>
      <c r="F1907" s="8">
        <f>VLOOKUP(C1907,Products!$A$2:$E$20,5,TRUE)</f>
        <v>29.95</v>
      </c>
      <c r="G1907" s="8">
        <f t="shared" si="58"/>
        <v>269.55</v>
      </c>
      <c r="H1907" s="8">
        <f>VLOOKUP(C1907,Products!$A$2:$F$20,6,TRUE)</f>
        <v>15</v>
      </c>
      <c r="I1907" s="8">
        <f t="shared" si="59"/>
        <v>135</v>
      </c>
      <c r="J1907" s="42">
        <f>VLOOKUP(B1907,Invoices!A:I,9,TRUE)</f>
        <v>2020</v>
      </c>
    </row>
    <row r="1908" spans="1:10" x14ac:dyDescent="0.15">
      <c r="A1908" t="s">
        <v>5268</v>
      </c>
      <c r="B1908" t="s">
        <v>481</v>
      </c>
      <c r="C1908" t="s">
        <v>95</v>
      </c>
      <c r="D1908" t="s">
        <v>73</v>
      </c>
      <c r="E1908">
        <v>2</v>
      </c>
      <c r="F1908" s="8">
        <f>VLOOKUP(C1908,Products!$A$2:$E$20,5,TRUE)</f>
        <v>12.95</v>
      </c>
      <c r="G1908" s="8">
        <f t="shared" si="58"/>
        <v>25.9</v>
      </c>
      <c r="H1908" s="8">
        <f>VLOOKUP(C1908,Products!$A$2:$F$20,6,TRUE)</f>
        <v>4.1999999999999993</v>
      </c>
      <c r="I1908" s="8">
        <f t="shared" si="59"/>
        <v>8.3999999999999986</v>
      </c>
      <c r="J1908" s="42">
        <f>VLOOKUP(B1908,Invoices!A:I,9,TRUE)</f>
        <v>2020</v>
      </c>
    </row>
    <row r="1909" spans="1:10" x14ac:dyDescent="0.15">
      <c r="A1909" t="s">
        <v>5269</v>
      </c>
      <c r="B1909" t="s">
        <v>481</v>
      </c>
      <c r="C1909" t="s">
        <v>90</v>
      </c>
      <c r="D1909" t="s">
        <v>72</v>
      </c>
      <c r="E1909">
        <v>9</v>
      </c>
      <c r="F1909" s="8">
        <f>VLOOKUP(C1909,Products!$A$2:$E$20,5,TRUE)</f>
        <v>8.9499999999999993</v>
      </c>
      <c r="G1909" s="8">
        <f t="shared" si="58"/>
        <v>80.55</v>
      </c>
      <c r="H1909" s="8">
        <f>VLOOKUP(C1909,Products!$A$2:$F$20,6,TRUE)</f>
        <v>5.6999999999999993</v>
      </c>
      <c r="I1909" s="8">
        <f t="shared" si="59"/>
        <v>51.3</v>
      </c>
      <c r="J1909" s="42">
        <f>VLOOKUP(B1909,Invoices!A:I,9,TRUE)</f>
        <v>2020</v>
      </c>
    </row>
    <row r="1910" spans="1:10" x14ac:dyDescent="0.15">
      <c r="A1910" t="s">
        <v>5270</v>
      </c>
      <c r="B1910" t="s">
        <v>481</v>
      </c>
      <c r="C1910" t="s">
        <v>102</v>
      </c>
      <c r="D1910" t="s">
        <v>83</v>
      </c>
      <c r="E1910">
        <v>12</v>
      </c>
      <c r="F1910" s="8">
        <f>VLOOKUP(C1910,Products!$A$2:$E$20,5,TRUE)</f>
        <v>29.95</v>
      </c>
      <c r="G1910" s="8">
        <f t="shared" si="58"/>
        <v>359.4</v>
      </c>
      <c r="H1910" s="8">
        <f>VLOOKUP(C1910,Products!$A$2:$F$20,6,TRUE)</f>
        <v>15</v>
      </c>
      <c r="I1910" s="8">
        <f t="shared" si="59"/>
        <v>180</v>
      </c>
      <c r="J1910" s="42">
        <f>VLOOKUP(B1910,Invoices!A:I,9,TRUE)</f>
        <v>2020</v>
      </c>
    </row>
    <row r="1911" spans="1:10" x14ac:dyDescent="0.15">
      <c r="A1911" t="s">
        <v>5271</v>
      </c>
      <c r="B1911" t="s">
        <v>481</v>
      </c>
      <c r="C1911" t="s">
        <v>99</v>
      </c>
      <c r="D1911" t="s">
        <v>84</v>
      </c>
      <c r="E1911">
        <v>4</v>
      </c>
      <c r="F1911" s="8">
        <f>VLOOKUP(C1911,Products!$A$2:$E$20,5,TRUE)</f>
        <v>3.5</v>
      </c>
      <c r="G1911" s="8">
        <f t="shared" si="58"/>
        <v>14</v>
      </c>
      <c r="H1911" s="8">
        <f>VLOOKUP(C1911,Products!$A$2:$F$20,6,TRUE)</f>
        <v>0.54999999999999982</v>
      </c>
      <c r="I1911" s="8">
        <f t="shared" si="59"/>
        <v>2.1999999999999993</v>
      </c>
      <c r="J1911" s="42">
        <f>VLOOKUP(B1911,Invoices!A:I,9,TRUE)</f>
        <v>2020</v>
      </c>
    </row>
    <row r="1912" spans="1:10" x14ac:dyDescent="0.15">
      <c r="A1912" t="s">
        <v>5272</v>
      </c>
      <c r="B1912" t="s">
        <v>481</v>
      </c>
      <c r="C1912" t="s">
        <v>96</v>
      </c>
      <c r="D1912" t="s">
        <v>75</v>
      </c>
      <c r="E1912">
        <v>30</v>
      </c>
      <c r="F1912" s="8">
        <f>VLOOKUP(C1912,Products!$A$2:$E$20,5,TRUE)</f>
        <v>79.95</v>
      </c>
      <c r="G1912" s="8">
        <f t="shared" si="58"/>
        <v>2398.5</v>
      </c>
      <c r="H1912" s="8">
        <f>VLOOKUP(C1912,Products!$A$2:$F$20,6,TRUE)</f>
        <v>27.950000000000003</v>
      </c>
      <c r="I1912" s="8">
        <f t="shared" si="59"/>
        <v>838.50000000000011</v>
      </c>
      <c r="J1912" s="42">
        <f>VLOOKUP(B1912,Invoices!A:I,9,TRUE)</f>
        <v>2020</v>
      </c>
    </row>
    <row r="1913" spans="1:10" x14ac:dyDescent="0.15">
      <c r="A1913" t="s">
        <v>5273</v>
      </c>
      <c r="B1913" t="s">
        <v>482</v>
      </c>
      <c r="C1913" t="s">
        <v>101</v>
      </c>
      <c r="D1913" t="s">
        <v>69</v>
      </c>
      <c r="E1913">
        <v>1</v>
      </c>
      <c r="F1913" s="8">
        <f>VLOOKUP(C1913,Products!$A$2:$E$20,5,TRUE)</f>
        <v>129.94999999999999</v>
      </c>
      <c r="G1913" s="8">
        <f t="shared" si="58"/>
        <v>129.94999999999999</v>
      </c>
      <c r="H1913" s="8">
        <f>VLOOKUP(C1913,Products!$A$2:$F$20,6,TRUE)</f>
        <v>40.449999999999989</v>
      </c>
      <c r="I1913" s="8">
        <f t="shared" si="59"/>
        <v>40.449999999999989</v>
      </c>
      <c r="J1913" s="42">
        <f>VLOOKUP(B1913,Invoices!A:I,9,TRUE)</f>
        <v>2020</v>
      </c>
    </row>
    <row r="1914" spans="1:10" x14ac:dyDescent="0.15">
      <c r="A1914" t="s">
        <v>5274</v>
      </c>
      <c r="B1914" t="s">
        <v>482</v>
      </c>
      <c r="C1914" t="s">
        <v>90</v>
      </c>
      <c r="D1914" t="s">
        <v>72</v>
      </c>
      <c r="E1914">
        <v>4</v>
      </c>
      <c r="F1914" s="8">
        <f>VLOOKUP(C1914,Products!$A$2:$E$20,5,TRUE)</f>
        <v>8.9499999999999993</v>
      </c>
      <c r="G1914" s="8">
        <f t="shared" si="58"/>
        <v>35.799999999999997</v>
      </c>
      <c r="H1914" s="8">
        <f>VLOOKUP(C1914,Products!$A$2:$F$20,6,TRUE)</f>
        <v>5.6999999999999993</v>
      </c>
      <c r="I1914" s="8">
        <f t="shared" si="59"/>
        <v>22.799999999999997</v>
      </c>
      <c r="J1914" s="42">
        <f>VLOOKUP(B1914,Invoices!A:I,9,TRUE)</f>
        <v>2020</v>
      </c>
    </row>
    <row r="1915" spans="1:10" x14ac:dyDescent="0.15">
      <c r="A1915" t="s">
        <v>5275</v>
      </c>
      <c r="B1915" t="s">
        <v>482</v>
      </c>
      <c r="C1915" t="s">
        <v>89</v>
      </c>
      <c r="D1915" t="s">
        <v>80</v>
      </c>
      <c r="E1915">
        <v>6</v>
      </c>
      <c r="F1915" s="8">
        <f>VLOOKUP(C1915,Products!$A$2:$E$20,5,TRUE)</f>
        <v>15.95</v>
      </c>
      <c r="G1915" s="8">
        <f t="shared" si="58"/>
        <v>95.699999999999989</v>
      </c>
      <c r="H1915" s="8">
        <f>VLOOKUP(C1915,Products!$A$2:$F$20,6,TRUE)</f>
        <v>6</v>
      </c>
      <c r="I1915" s="8">
        <f t="shared" si="59"/>
        <v>36</v>
      </c>
      <c r="J1915" s="42">
        <f>VLOOKUP(B1915,Invoices!A:I,9,TRUE)</f>
        <v>2020</v>
      </c>
    </row>
    <row r="1916" spans="1:10" x14ac:dyDescent="0.15">
      <c r="A1916" t="s">
        <v>5276</v>
      </c>
      <c r="B1916" t="s">
        <v>483</v>
      </c>
      <c r="C1916" t="s">
        <v>105</v>
      </c>
      <c r="D1916" t="s">
        <v>81</v>
      </c>
      <c r="E1916">
        <v>5</v>
      </c>
      <c r="F1916" s="8">
        <f>VLOOKUP(C1916,Products!$A$2:$E$20,5,TRUE)</f>
        <v>8.9499999999999993</v>
      </c>
      <c r="G1916" s="8">
        <f t="shared" si="58"/>
        <v>44.75</v>
      </c>
      <c r="H1916" s="8">
        <f>VLOOKUP(C1916,Products!$A$2:$F$20,6,TRUE)</f>
        <v>3.1999999999999993</v>
      </c>
      <c r="I1916" s="8">
        <f t="shared" si="59"/>
        <v>15.999999999999996</v>
      </c>
      <c r="J1916" s="42">
        <f>VLOOKUP(B1916,Invoices!A:I,9,TRUE)</f>
        <v>2020</v>
      </c>
    </row>
    <row r="1917" spans="1:10" x14ac:dyDescent="0.15">
      <c r="A1917" t="s">
        <v>5277</v>
      </c>
      <c r="B1917" t="s">
        <v>483</v>
      </c>
      <c r="C1917" t="s">
        <v>101</v>
      </c>
      <c r="D1917" t="s">
        <v>69</v>
      </c>
      <c r="E1917">
        <v>2</v>
      </c>
      <c r="F1917" s="8">
        <f>VLOOKUP(C1917,Products!$A$2:$E$20,5,TRUE)</f>
        <v>129.94999999999999</v>
      </c>
      <c r="G1917" s="8">
        <f t="shared" si="58"/>
        <v>259.89999999999998</v>
      </c>
      <c r="H1917" s="8">
        <f>VLOOKUP(C1917,Products!$A$2:$F$20,6,TRUE)</f>
        <v>40.449999999999989</v>
      </c>
      <c r="I1917" s="8">
        <f t="shared" si="59"/>
        <v>80.899999999999977</v>
      </c>
      <c r="J1917" s="42">
        <f>VLOOKUP(B1917,Invoices!A:I,9,TRUE)</f>
        <v>2020</v>
      </c>
    </row>
    <row r="1918" spans="1:10" x14ac:dyDescent="0.15">
      <c r="A1918" t="s">
        <v>5278</v>
      </c>
      <c r="B1918" t="s">
        <v>483</v>
      </c>
      <c r="C1918" t="s">
        <v>99</v>
      </c>
      <c r="D1918" t="s">
        <v>84</v>
      </c>
      <c r="E1918">
        <v>1</v>
      </c>
      <c r="F1918" s="8">
        <f>VLOOKUP(C1918,Products!$A$2:$E$20,5,TRUE)</f>
        <v>3.5</v>
      </c>
      <c r="G1918" s="8">
        <f t="shared" si="58"/>
        <v>3.5</v>
      </c>
      <c r="H1918" s="8">
        <f>VLOOKUP(C1918,Products!$A$2:$F$20,6,TRUE)</f>
        <v>0.54999999999999982</v>
      </c>
      <c r="I1918" s="8">
        <f t="shared" si="59"/>
        <v>0.54999999999999982</v>
      </c>
      <c r="J1918" s="42">
        <f>VLOOKUP(B1918,Invoices!A:I,9,TRUE)</f>
        <v>2020</v>
      </c>
    </row>
    <row r="1919" spans="1:10" x14ac:dyDescent="0.15">
      <c r="A1919" t="s">
        <v>5279</v>
      </c>
      <c r="B1919" t="s">
        <v>483</v>
      </c>
      <c r="C1919" t="s">
        <v>89</v>
      </c>
      <c r="D1919" t="s">
        <v>80</v>
      </c>
      <c r="E1919">
        <v>5</v>
      </c>
      <c r="F1919" s="8">
        <f>VLOOKUP(C1919,Products!$A$2:$E$20,5,TRUE)</f>
        <v>15.95</v>
      </c>
      <c r="G1919" s="8">
        <f t="shared" si="58"/>
        <v>79.75</v>
      </c>
      <c r="H1919" s="8">
        <f>VLOOKUP(C1919,Products!$A$2:$F$20,6,TRUE)</f>
        <v>6</v>
      </c>
      <c r="I1919" s="8">
        <f t="shared" si="59"/>
        <v>30</v>
      </c>
      <c r="J1919" s="42">
        <f>VLOOKUP(B1919,Invoices!A:I,9,TRUE)</f>
        <v>2020</v>
      </c>
    </row>
    <row r="1920" spans="1:10" x14ac:dyDescent="0.15">
      <c r="A1920" t="s">
        <v>5280</v>
      </c>
      <c r="B1920" t="s">
        <v>483</v>
      </c>
      <c r="C1920" t="s">
        <v>100</v>
      </c>
      <c r="D1920" t="s">
        <v>78</v>
      </c>
      <c r="E1920">
        <v>7</v>
      </c>
      <c r="F1920" s="8">
        <f>VLOOKUP(C1920,Products!$A$2:$E$20,5,TRUE)</f>
        <v>49.95</v>
      </c>
      <c r="G1920" s="8">
        <f t="shared" si="58"/>
        <v>349.65000000000003</v>
      </c>
      <c r="H1920" s="8">
        <f>VLOOKUP(C1920,Products!$A$2:$F$20,6,TRUE)</f>
        <v>19.950000000000003</v>
      </c>
      <c r="I1920" s="8">
        <f t="shared" si="59"/>
        <v>139.65000000000003</v>
      </c>
      <c r="J1920" s="42">
        <f>VLOOKUP(B1920,Invoices!A:I,9,TRUE)</f>
        <v>2020</v>
      </c>
    </row>
    <row r="1921" spans="1:10" x14ac:dyDescent="0.15">
      <c r="A1921" t="s">
        <v>5281</v>
      </c>
      <c r="B1921" t="s">
        <v>483</v>
      </c>
      <c r="C1921" t="s">
        <v>92</v>
      </c>
      <c r="D1921" t="s">
        <v>82</v>
      </c>
      <c r="E1921">
        <v>2</v>
      </c>
      <c r="F1921" s="8">
        <f>VLOOKUP(C1921,Products!$A$2:$E$20,5,TRUE)</f>
        <v>19.95</v>
      </c>
      <c r="G1921" s="8">
        <f t="shared" si="58"/>
        <v>39.9</v>
      </c>
      <c r="H1921" s="8">
        <f>VLOOKUP(C1921,Products!$A$2:$F$20,6,TRUE)</f>
        <v>7.4499999999999993</v>
      </c>
      <c r="I1921" s="8">
        <f t="shared" si="59"/>
        <v>14.899999999999999</v>
      </c>
      <c r="J1921" s="42">
        <f>VLOOKUP(B1921,Invoices!A:I,9,TRUE)</f>
        <v>2020</v>
      </c>
    </row>
    <row r="1922" spans="1:10" x14ac:dyDescent="0.15">
      <c r="A1922" t="s">
        <v>5282</v>
      </c>
      <c r="B1922" t="s">
        <v>483</v>
      </c>
      <c r="C1922" t="s">
        <v>103</v>
      </c>
      <c r="D1922" t="s">
        <v>77</v>
      </c>
      <c r="E1922">
        <v>8</v>
      </c>
      <c r="F1922" s="8">
        <f>VLOOKUP(C1922,Products!$A$2:$E$20,5,TRUE)</f>
        <v>8.9499999999999993</v>
      </c>
      <c r="G1922" s="8">
        <f t="shared" si="58"/>
        <v>71.599999999999994</v>
      </c>
      <c r="H1922" s="8">
        <f>VLOOKUP(C1922,Products!$A$2:$F$20,6,TRUE)</f>
        <v>3.1999999999999993</v>
      </c>
      <c r="I1922" s="8">
        <f t="shared" si="59"/>
        <v>25.599999999999994</v>
      </c>
      <c r="J1922" s="42">
        <f>VLOOKUP(B1922,Invoices!A:I,9,TRUE)</f>
        <v>2020</v>
      </c>
    </row>
    <row r="1923" spans="1:10" x14ac:dyDescent="0.15">
      <c r="A1923" t="s">
        <v>5283</v>
      </c>
      <c r="B1923" t="s">
        <v>483</v>
      </c>
      <c r="C1923" t="s">
        <v>95</v>
      </c>
      <c r="D1923" t="s">
        <v>73</v>
      </c>
      <c r="E1923">
        <v>1</v>
      </c>
      <c r="F1923" s="8">
        <f>VLOOKUP(C1923,Products!$A$2:$E$20,5,TRUE)</f>
        <v>12.95</v>
      </c>
      <c r="G1923" s="8">
        <f t="shared" ref="G1923:G1986" si="60">F1923*E1923</f>
        <v>12.95</v>
      </c>
      <c r="H1923" s="8">
        <f>VLOOKUP(C1923,Products!$A$2:$F$20,6,TRUE)</f>
        <v>4.1999999999999993</v>
      </c>
      <c r="I1923" s="8">
        <f t="shared" ref="I1923:I1986" si="61">H1923*E1923</f>
        <v>4.1999999999999993</v>
      </c>
      <c r="J1923" s="42">
        <f>VLOOKUP(B1923,Invoices!A:I,9,TRUE)</f>
        <v>2020</v>
      </c>
    </row>
    <row r="1924" spans="1:10" x14ac:dyDescent="0.15">
      <c r="A1924" t="s">
        <v>5284</v>
      </c>
      <c r="B1924" t="s">
        <v>483</v>
      </c>
      <c r="C1924" t="s">
        <v>102</v>
      </c>
      <c r="D1924" t="s">
        <v>83</v>
      </c>
      <c r="E1924">
        <v>2</v>
      </c>
      <c r="F1924" s="8">
        <f>VLOOKUP(C1924,Products!$A$2:$E$20,5,TRUE)</f>
        <v>29.95</v>
      </c>
      <c r="G1924" s="8">
        <f t="shared" si="60"/>
        <v>59.9</v>
      </c>
      <c r="H1924" s="8">
        <f>VLOOKUP(C1924,Products!$A$2:$F$20,6,TRUE)</f>
        <v>15</v>
      </c>
      <c r="I1924" s="8">
        <f t="shared" si="61"/>
        <v>30</v>
      </c>
      <c r="J1924" s="42">
        <f>VLOOKUP(B1924,Invoices!A:I,9,TRUE)</f>
        <v>2020</v>
      </c>
    </row>
    <row r="1925" spans="1:10" x14ac:dyDescent="0.15">
      <c r="A1925" t="s">
        <v>5285</v>
      </c>
      <c r="B1925" t="s">
        <v>483</v>
      </c>
      <c r="C1925" t="s">
        <v>104</v>
      </c>
      <c r="D1925" t="s">
        <v>71</v>
      </c>
      <c r="E1925">
        <v>2</v>
      </c>
      <c r="F1925" s="8">
        <f>VLOOKUP(C1925,Products!$A$2:$E$20,5,TRUE)</f>
        <v>2.95</v>
      </c>
      <c r="G1925" s="8">
        <f t="shared" si="60"/>
        <v>5.9</v>
      </c>
      <c r="H1925" s="8">
        <f>VLOOKUP(C1925,Products!$A$2:$F$20,6,TRUE)</f>
        <v>1.1500000000000001</v>
      </c>
      <c r="I1925" s="8">
        <f t="shared" si="61"/>
        <v>2.3000000000000003</v>
      </c>
      <c r="J1925" s="42">
        <f>VLOOKUP(B1925,Invoices!A:I,9,TRUE)</f>
        <v>2020</v>
      </c>
    </row>
    <row r="1926" spans="1:10" x14ac:dyDescent="0.15">
      <c r="A1926" t="s">
        <v>5286</v>
      </c>
      <c r="B1926" t="s">
        <v>483</v>
      </c>
      <c r="C1926" t="s">
        <v>90</v>
      </c>
      <c r="D1926" t="s">
        <v>72</v>
      </c>
      <c r="E1926">
        <v>4</v>
      </c>
      <c r="F1926" s="8">
        <f>VLOOKUP(C1926,Products!$A$2:$E$20,5,TRUE)</f>
        <v>8.9499999999999993</v>
      </c>
      <c r="G1926" s="8">
        <f t="shared" si="60"/>
        <v>35.799999999999997</v>
      </c>
      <c r="H1926" s="8">
        <f>VLOOKUP(C1926,Products!$A$2:$F$20,6,TRUE)</f>
        <v>5.6999999999999993</v>
      </c>
      <c r="I1926" s="8">
        <f t="shared" si="61"/>
        <v>22.799999999999997</v>
      </c>
      <c r="J1926" s="42">
        <f>VLOOKUP(B1926,Invoices!A:I,9,TRUE)</f>
        <v>2020</v>
      </c>
    </row>
    <row r="1927" spans="1:10" x14ac:dyDescent="0.15">
      <c r="A1927" t="s">
        <v>5287</v>
      </c>
      <c r="B1927" t="s">
        <v>483</v>
      </c>
      <c r="C1927" t="s">
        <v>91</v>
      </c>
      <c r="D1927" t="s">
        <v>70</v>
      </c>
      <c r="E1927">
        <v>10</v>
      </c>
      <c r="F1927" s="8">
        <f>VLOOKUP(C1927,Products!$A$2:$E$20,5,TRUE)</f>
        <v>49.95</v>
      </c>
      <c r="G1927" s="8">
        <f t="shared" si="60"/>
        <v>499.5</v>
      </c>
      <c r="H1927" s="8">
        <f>VLOOKUP(C1927,Products!$A$2:$F$20,6,TRUE)</f>
        <v>21.200000000000003</v>
      </c>
      <c r="I1927" s="8">
        <f t="shared" si="61"/>
        <v>212.00000000000003</v>
      </c>
      <c r="J1927" s="42">
        <f>VLOOKUP(B1927,Invoices!A:I,9,TRUE)</f>
        <v>2020</v>
      </c>
    </row>
    <row r="1928" spans="1:10" x14ac:dyDescent="0.15">
      <c r="A1928" t="s">
        <v>5288</v>
      </c>
      <c r="B1928" t="s">
        <v>483</v>
      </c>
      <c r="C1928" t="s">
        <v>97</v>
      </c>
      <c r="D1928" t="s">
        <v>74</v>
      </c>
      <c r="E1928">
        <v>2</v>
      </c>
      <c r="F1928" s="8">
        <f>VLOOKUP(C1928,Products!$A$2:$E$20,5,TRUE)</f>
        <v>1.5</v>
      </c>
      <c r="G1928" s="8">
        <f t="shared" si="60"/>
        <v>3</v>
      </c>
      <c r="H1928" s="8">
        <f>VLOOKUP(C1928,Products!$A$2:$F$20,6,TRUE)</f>
        <v>0.5</v>
      </c>
      <c r="I1928" s="8">
        <f t="shared" si="61"/>
        <v>1</v>
      </c>
      <c r="J1928" s="42">
        <f>VLOOKUP(B1928,Invoices!A:I,9,TRUE)</f>
        <v>2020</v>
      </c>
    </row>
    <row r="1929" spans="1:10" x14ac:dyDescent="0.15">
      <c r="A1929" t="s">
        <v>5289</v>
      </c>
      <c r="B1929" t="s">
        <v>483</v>
      </c>
      <c r="C1929" t="s">
        <v>93</v>
      </c>
      <c r="D1929" t="s">
        <v>76</v>
      </c>
      <c r="E1929">
        <v>4</v>
      </c>
      <c r="F1929" s="8">
        <f>VLOOKUP(C1929,Products!$A$2:$E$20,5,TRUE)</f>
        <v>9.9499999999999993</v>
      </c>
      <c r="G1929" s="8">
        <f t="shared" si="60"/>
        <v>39.799999999999997</v>
      </c>
      <c r="H1929" s="8">
        <f>VLOOKUP(C1929,Products!$A$2:$F$20,6,TRUE)</f>
        <v>1.9499999999999993</v>
      </c>
      <c r="I1929" s="8">
        <f t="shared" si="61"/>
        <v>7.7999999999999972</v>
      </c>
      <c r="J1929" s="42">
        <f>VLOOKUP(B1929,Invoices!A:I,9,TRUE)</f>
        <v>2020</v>
      </c>
    </row>
    <row r="1930" spans="1:10" x14ac:dyDescent="0.15">
      <c r="A1930" t="s">
        <v>5290</v>
      </c>
      <c r="B1930" t="s">
        <v>483</v>
      </c>
      <c r="C1930" t="s">
        <v>94</v>
      </c>
      <c r="D1930" t="s">
        <v>86</v>
      </c>
      <c r="E1930">
        <v>6</v>
      </c>
      <c r="F1930" s="8">
        <f>VLOOKUP(C1930,Products!$A$2:$E$20,5,TRUE)</f>
        <v>3.5</v>
      </c>
      <c r="G1930" s="8">
        <f t="shared" si="60"/>
        <v>21</v>
      </c>
      <c r="H1930" s="8">
        <f>VLOOKUP(C1930,Products!$A$2:$F$20,6,TRUE)</f>
        <v>0.54999999999999982</v>
      </c>
      <c r="I1930" s="8">
        <f t="shared" si="61"/>
        <v>3.2999999999999989</v>
      </c>
      <c r="J1930" s="42">
        <f>VLOOKUP(B1930,Invoices!A:I,9,TRUE)</f>
        <v>2020</v>
      </c>
    </row>
    <row r="1931" spans="1:10" x14ac:dyDescent="0.15">
      <c r="A1931" t="s">
        <v>5291</v>
      </c>
      <c r="B1931" t="s">
        <v>483</v>
      </c>
      <c r="C1931" t="s">
        <v>88</v>
      </c>
      <c r="D1931" t="s">
        <v>85</v>
      </c>
      <c r="E1931">
        <v>15</v>
      </c>
      <c r="F1931" s="8">
        <f>VLOOKUP(C1931,Products!$A$2:$E$20,5,TRUE)</f>
        <v>8.9499999999999993</v>
      </c>
      <c r="G1931" s="8">
        <f t="shared" si="60"/>
        <v>134.25</v>
      </c>
      <c r="H1931" s="8">
        <f>VLOOKUP(C1931,Products!$A$2:$F$20,6,TRUE)</f>
        <v>5.6999999999999993</v>
      </c>
      <c r="I1931" s="8">
        <f t="shared" si="61"/>
        <v>85.499999999999986</v>
      </c>
      <c r="J1931" s="42">
        <f>VLOOKUP(B1931,Invoices!A:I,9,TRUE)</f>
        <v>2020</v>
      </c>
    </row>
    <row r="1932" spans="1:10" x14ac:dyDescent="0.15">
      <c r="A1932" t="s">
        <v>5292</v>
      </c>
      <c r="B1932" t="s">
        <v>483</v>
      </c>
      <c r="C1932" t="s">
        <v>96</v>
      </c>
      <c r="D1932" t="s">
        <v>75</v>
      </c>
      <c r="E1932">
        <v>20</v>
      </c>
      <c r="F1932" s="8">
        <f>VLOOKUP(C1932,Products!$A$2:$E$20,5,TRUE)</f>
        <v>79.95</v>
      </c>
      <c r="G1932" s="8">
        <f t="shared" si="60"/>
        <v>1599</v>
      </c>
      <c r="H1932" s="8">
        <f>VLOOKUP(C1932,Products!$A$2:$F$20,6,TRUE)</f>
        <v>27.950000000000003</v>
      </c>
      <c r="I1932" s="8">
        <f t="shared" si="61"/>
        <v>559</v>
      </c>
      <c r="J1932" s="42">
        <f>VLOOKUP(B1932,Invoices!A:I,9,TRUE)</f>
        <v>2020</v>
      </c>
    </row>
    <row r="1933" spans="1:10" x14ac:dyDescent="0.15">
      <c r="A1933" t="s">
        <v>5293</v>
      </c>
      <c r="B1933" t="s">
        <v>484</v>
      </c>
      <c r="C1933" t="s">
        <v>94</v>
      </c>
      <c r="D1933" t="s">
        <v>86</v>
      </c>
      <c r="E1933">
        <v>12</v>
      </c>
      <c r="F1933" s="8">
        <f>VLOOKUP(C1933,Products!$A$2:$E$20,5,TRUE)</f>
        <v>3.5</v>
      </c>
      <c r="G1933" s="8">
        <f t="shared" si="60"/>
        <v>42</v>
      </c>
      <c r="H1933" s="8">
        <f>VLOOKUP(C1933,Products!$A$2:$F$20,6,TRUE)</f>
        <v>0.54999999999999982</v>
      </c>
      <c r="I1933" s="8">
        <f t="shared" si="61"/>
        <v>6.5999999999999979</v>
      </c>
      <c r="J1933" s="42">
        <f>VLOOKUP(B1933,Invoices!A:I,9,TRUE)</f>
        <v>2020</v>
      </c>
    </row>
    <row r="1934" spans="1:10" x14ac:dyDescent="0.15">
      <c r="A1934" t="s">
        <v>5294</v>
      </c>
      <c r="B1934" t="s">
        <v>484</v>
      </c>
      <c r="C1934" t="s">
        <v>105</v>
      </c>
      <c r="D1934" t="s">
        <v>81</v>
      </c>
      <c r="E1934">
        <v>4</v>
      </c>
      <c r="F1934" s="8">
        <f>VLOOKUP(C1934,Products!$A$2:$E$20,5,TRUE)</f>
        <v>8.9499999999999993</v>
      </c>
      <c r="G1934" s="8">
        <f t="shared" si="60"/>
        <v>35.799999999999997</v>
      </c>
      <c r="H1934" s="8">
        <f>VLOOKUP(C1934,Products!$A$2:$F$20,6,TRUE)</f>
        <v>3.1999999999999993</v>
      </c>
      <c r="I1934" s="8">
        <f t="shared" si="61"/>
        <v>12.799999999999997</v>
      </c>
      <c r="J1934" s="42">
        <f>VLOOKUP(B1934,Invoices!A:I,9,TRUE)</f>
        <v>2020</v>
      </c>
    </row>
    <row r="1935" spans="1:10" x14ac:dyDescent="0.15">
      <c r="A1935" t="s">
        <v>5295</v>
      </c>
      <c r="B1935" t="s">
        <v>484</v>
      </c>
      <c r="C1935" t="s">
        <v>91</v>
      </c>
      <c r="D1935" t="s">
        <v>70</v>
      </c>
      <c r="E1935">
        <v>1</v>
      </c>
      <c r="F1935" s="8">
        <f>VLOOKUP(C1935,Products!$A$2:$E$20,5,TRUE)</f>
        <v>49.95</v>
      </c>
      <c r="G1935" s="8">
        <f t="shared" si="60"/>
        <v>49.95</v>
      </c>
      <c r="H1935" s="8">
        <f>VLOOKUP(C1935,Products!$A$2:$F$20,6,TRUE)</f>
        <v>21.200000000000003</v>
      </c>
      <c r="I1935" s="8">
        <f t="shared" si="61"/>
        <v>21.200000000000003</v>
      </c>
      <c r="J1935" s="42">
        <f>VLOOKUP(B1935,Invoices!A:I,9,TRUE)</f>
        <v>2020</v>
      </c>
    </row>
    <row r="1936" spans="1:10" x14ac:dyDescent="0.15">
      <c r="A1936" t="s">
        <v>5296</v>
      </c>
      <c r="B1936" t="s">
        <v>485</v>
      </c>
      <c r="C1936" t="s">
        <v>105</v>
      </c>
      <c r="D1936" t="s">
        <v>81</v>
      </c>
      <c r="E1936">
        <v>50</v>
      </c>
      <c r="F1936" s="8">
        <f>VLOOKUP(C1936,Products!$A$2:$E$20,5,TRUE)</f>
        <v>8.9499999999999993</v>
      </c>
      <c r="G1936" s="8">
        <f t="shared" si="60"/>
        <v>447.49999999999994</v>
      </c>
      <c r="H1936" s="8">
        <f>VLOOKUP(C1936,Products!$A$2:$F$20,6,TRUE)</f>
        <v>3.1999999999999993</v>
      </c>
      <c r="I1936" s="8">
        <f t="shared" si="61"/>
        <v>159.99999999999997</v>
      </c>
      <c r="J1936" s="42">
        <f>VLOOKUP(B1936,Invoices!A:I,9,TRUE)</f>
        <v>2020</v>
      </c>
    </row>
    <row r="1937" spans="1:10" x14ac:dyDescent="0.15">
      <c r="A1937" t="s">
        <v>5297</v>
      </c>
      <c r="B1937" t="s">
        <v>485</v>
      </c>
      <c r="C1937" t="s">
        <v>95</v>
      </c>
      <c r="D1937" t="s">
        <v>73</v>
      </c>
      <c r="E1937">
        <v>1</v>
      </c>
      <c r="F1937" s="8">
        <f>VLOOKUP(C1937,Products!$A$2:$E$20,5,TRUE)</f>
        <v>12.95</v>
      </c>
      <c r="G1937" s="8">
        <f t="shared" si="60"/>
        <v>12.95</v>
      </c>
      <c r="H1937" s="8">
        <f>VLOOKUP(C1937,Products!$A$2:$F$20,6,TRUE)</f>
        <v>4.1999999999999993</v>
      </c>
      <c r="I1937" s="8">
        <f t="shared" si="61"/>
        <v>4.1999999999999993</v>
      </c>
      <c r="J1937" s="42">
        <f>VLOOKUP(B1937,Invoices!A:I,9,TRUE)</f>
        <v>2020</v>
      </c>
    </row>
    <row r="1938" spans="1:10" x14ac:dyDescent="0.15">
      <c r="A1938" t="s">
        <v>5298</v>
      </c>
      <c r="B1938" t="s">
        <v>485</v>
      </c>
      <c r="C1938" t="s">
        <v>90</v>
      </c>
      <c r="D1938" t="s">
        <v>72</v>
      </c>
      <c r="E1938">
        <v>6</v>
      </c>
      <c r="F1938" s="8">
        <f>VLOOKUP(C1938,Products!$A$2:$E$20,5,TRUE)</f>
        <v>8.9499999999999993</v>
      </c>
      <c r="G1938" s="8">
        <f t="shared" si="60"/>
        <v>53.699999999999996</v>
      </c>
      <c r="H1938" s="8">
        <f>VLOOKUP(C1938,Products!$A$2:$F$20,6,TRUE)</f>
        <v>5.6999999999999993</v>
      </c>
      <c r="I1938" s="8">
        <f t="shared" si="61"/>
        <v>34.199999999999996</v>
      </c>
      <c r="J1938" s="42">
        <f>VLOOKUP(B1938,Invoices!A:I,9,TRUE)</f>
        <v>2020</v>
      </c>
    </row>
    <row r="1939" spans="1:10" x14ac:dyDescent="0.15">
      <c r="A1939" t="s">
        <v>5299</v>
      </c>
      <c r="B1939" t="s">
        <v>485</v>
      </c>
      <c r="C1939" t="s">
        <v>88</v>
      </c>
      <c r="D1939" t="s">
        <v>85</v>
      </c>
      <c r="E1939">
        <v>7</v>
      </c>
      <c r="F1939" s="8">
        <f>VLOOKUP(C1939,Products!$A$2:$E$20,5,TRUE)</f>
        <v>8.9499999999999993</v>
      </c>
      <c r="G1939" s="8">
        <f t="shared" si="60"/>
        <v>62.649999999999991</v>
      </c>
      <c r="H1939" s="8">
        <f>VLOOKUP(C1939,Products!$A$2:$F$20,6,TRUE)</f>
        <v>5.6999999999999993</v>
      </c>
      <c r="I1939" s="8">
        <f t="shared" si="61"/>
        <v>39.899999999999991</v>
      </c>
      <c r="J1939" s="42">
        <f>VLOOKUP(B1939,Invoices!A:I,9,TRUE)</f>
        <v>2020</v>
      </c>
    </row>
    <row r="1940" spans="1:10" x14ac:dyDescent="0.15">
      <c r="A1940" t="s">
        <v>5300</v>
      </c>
      <c r="B1940" t="s">
        <v>485</v>
      </c>
      <c r="C1940" t="s">
        <v>93</v>
      </c>
      <c r="D1940" t="s">
        <v>76</v>
      </c>
      <c r="E1940">
        <v>1</v>
      </c>
      <c r="F1940" s="8">
        <f>VLOOKUP(C1940,Products!$A$2:$E$20,5,TRUE)</f>
        <v>9.9499999999999993</v>
      </c>
      <c r="G1940" s="8">
        <f t="shared" si="60"/>
        <v>9.9499999999999993</v>
      </c>
      <c r="H1940" s="8">
        <f>VLOOKUP(C1940,Products!$A$2:$F$20,6,TRUE)</f>
        <v>1.9499999999999993</v>
      </c>
      <c r="I1940" s="8">
        <f t="shared" si="61"/>
        <v>1.9499999999999993</v>
      </c>
      <c r="J1940" s="42">
        <f>VLOOKUP(B1940,Invoices!A:I,9,TRUE)</f>
        <v>2020</v>
      </c>
    </row>
    <row r="1941" spans="1:10" x14ac:dyDescent="0.15">
      <c r="A1941" t="s">
        <v>5301</v>
      </c>
      <c r="B1941" t="s">
        <v>485</v>
      </c>
      <c r="C1941" t="s">
        <v>104</v>
      </c>
      <c r="D1941" t="s">
        <v>71</v>
      </c>
      <c r="E1941">
        <v>1</v>
      </c>
      <c r="F1941" s="8">
        <f>VLOOKUP(C1941,Products!$A$2:$E$20,5,TRUE)</f>
        <v>2.95</v>
      </c>
      <c r="G1941" s="8">
        <f t="shared" si="60"/>
        <v>2.95</v>
      </c>
      <c r="H1941" s="8">
        <f>VLOOKUP(C1941,Products!$A$2:$F$20,6,TRUE)</f>
        <v>1.1500000000000001</v>
      </c>
      <c r="I1941" s="8">
        <f t="shared" si="61"/>
        <v>1.1500000000000001</v>
      </c>
      <c r="J1941" s="42">
        <f>VLOOKUP(B1941,Invoices!A:I,9,TRUE)</f>
        <v>2020</v>
      </c>
    </row>
    <row r="1942" spans="1:10" x14ac:dyDescent="0.15">
      <c r="A1942" t="s">
        <v>5302</v>
      </c>
      <c r="B1942" t="s">
        <v>485</v>
      </c>
      <c r="C1942" t="s">
        <v>87</v>
      </c>
      <c r="D1942" t="s">
        <v>68</v>
      </c>
      <c r="E1942">
        <v>1</v>
      </c>
      <c r="F1942" s="8">
        <f>VLOOKUP(C1942,Products!$A$2:$E$20,5,TRUE)</f>
        <v>19.95</v>
      </c>
      <c r="G1942" s="8">
        <f t="shared" si="60"/>
        <v>19.95</v>
      </c>
      <c r="H1942" s="8">
        <f>VLOOKUP(C1942,Products!$A$2:$F$20,6,TRUE)</f>
        <v>7.4499999999999993</v>
      </c>
      <c r="I1942" s="8">
        <f t="shared" si="61"/>
        <v>7.4499999999999993</v>
      </c>
      <c r="J1942" s="42">
        <f>VLOOKUP(B1942,Invoices!A:I,9,TRUE)</f>
        <v>2020</v>
      </c>
    </row>
    <row r="1943" spans="1:10" x14ac:dyDescent="0.15">
      <c r="A1943" t="s">
        <v>5303</v>
      </c>
      <c r="B1943" t="s">
        <v>486</v>
      </c>
      <c r="C1943" t="s">
        <v>95</v>
      </c>
      <c r="D1943" t="s">
        <v>73</v>
      </c>
      <c r="E1943">
        <v>4</v>
      </c>
      <c r="F1943" s="8">
        <f>VLOOKUP(C1943,Products!$A$2:$E$20,5,TRUE)</f>
        <v>12.95</v>
      </c>
      <c r="G1943" s="8">
        <f t="shared" si="60"/>
        <v>51.8</v>
      </c>
      <c r="H1943" s="8">
        <f>VLOOKUP(C1943,Products!$A$2:$F$20,6,TRUE)</f>
        <v>4.1999999999999993</v>
      </c>
      <c r="I1943" s="8">
        <f t="shared" si="61"/>
        <v>16.799999999999997</v>
      </c>
      <c r="J1943" s="42">
        <f>VLOOKUP(B1943,Invoices!A:I,9,TRUE)</f>
        <v>2020</v>
      </c>
    </row>
    <row r="1944" spans="1:10" x14ac:dyDescent="0.15">
      <c r="A1944" t="s">
        <v>5304</v>
      </c>
      <c r="B1944" t="s">
        <v>486</v>
      </c>
      <c r="C1944" t="s">
        <v>101</v>
      </c>
      <c r="D1944" t="s">
        <v>69</v>
      </c>
      <c r="E1944">
        <v>24</v>
      </c>
      <c r="F1944" s="8">
        <f>VLOOKUP(C1944,Products!$A$2:$E$20,5,TRUE)</f>
        <v>129.94999999999999</v>
      </c>
      <c r="G1944" s="8">
        <f t="shared" si="60"/>
        <v>3118.7999999999997</v>
      </c>
      <c r="H1944" s="8">
        <f>VLOOKUP(C1944,Products!$A$2:$F$20,6,TRUE)</f>
        <v>40.449999999999989</v>
      </c>
      <c r="I1944" s="8">
        <f t="shared" si="61"/>
        <v>970.79999999999973</v>
      </c>
      <c r="J1944" s="42">
        <f>VLOOKUP(B1944,Invoices!A:I,9,TRUE)</f>
        <v>2020</v>
      </c>
    </row>
    <row r="1945" spans="1:10" x14ac:dyDescent="0.15">
      <c r="A1945" t="s">
        <v>5305</v>
      </c>
      <c r="B1945" t="s">
        <v>486</v>
      </c>
      <c r="C1945" t="s">
        <v>99</v>
      </c>
      <c r="D1945" t="s">
        <v>84</v>
      </c>
      <c r="E1945">
        <v>1</v>
      </c>
      <c r="F1945" s="8">
        <f>VLOOKUP(C1945,Products!$A$2:$E$20,5,TRUE)</f>
        <v>3.5</v>
      </c>
      <c r="G1945" s="8">
        <f t="shared" si="60"/>
        <v>3.5</v>
      </c>
      <c r="H1945" s="8">
        <f>VLOOKUP(C1945,Products!$A$2:$F$20,6,TRUE)</f>
        <v>0.54999999999999982</v>
      </c>
      <c r="I1945" s="8">
        <f t="shared" si="61"/>
        <v>0.54999999999999982</v>
      </c>
      <c r="J1945" s="42">
        <f>VLOOKUP(B1945,Invoices!A:I,9,TRUE)</f>
        <v>2020</v>
      </c>
    </row>
    <row r="1946" spans="1:10" x14ac:dyDescent="0.15">
      <c r="A1946" t="s">
        <v>5306</v>
      </c>
      <c r="B1946" t="s">
        <v>486</v>
      </c>
      <c r="C1946" t="s">
        <v>94</v>
      </c>
      <c r="D1946" t="s">
        <v>86</v>
      </c>
      <c r="E1946">
        <v>3</v>
      </c>
      <c r="F1946" s="8">
        <f>VLOOKUP(C1946,Products!$A$2:$E$20,5,TRUE)</f>
        <v>3.5</v>
      </c>
      <c r="G1946" s="8">
        <f t="shared" si="60"/>
        <v>10.5</v>
      </c>
      <c r="H1946" s="8">
        <f>VLOOKUP(C1946,Products!$A$2:$F$20,6,TRUE)</f>
        <v>0.54999999999999982</v>
      </c>
      <c r="I1946" s="8">
        <f t="shared" si="61"/>
        <v>1.6499999999999995</v>
      </c>
      <c r="J1946" s="42">
        <f>VLOOKUP(B1946,Invoices!A:I,9,TRUE)</f>
        <v>2020</v>
      </c>
    </row>
    <row r="1947" spans="1:10" x14ac:dyDescent="0.15">
      <c r="A1947" t="s">
        <v>5307</v>
      </c>
      <c r="B1947" t="s">
        <v>486</v>
      </c>
      <c r="C1947" t="s">
        <v>89</v>
      </c>
      <c r="D1947" t="s">
        <v>80</v>
      </c>
      <c r="E1947">
        <v>50</v>
      </c>
      <c r="F1947" s="8">
        <f>VLOOKUP(C1947,Products!$A$2:$E$20,5,TRUE)</f>
        <v>15.95</v>
      </c>
      <c r="G1947" s="8">
        <f t="shared" si="60"/>
        <v>797.5</v>
      </c>
      <c r="H1947" s="8">
        <f>VLOOKUP(C1947,Products!$A$2:$F$20,6,TRUE)</f>
        <v>6</v>
      </c>
      <c r="I1947" s="8">
        <f t="shared" si="61"/>
        <v>300</v>
      </c>
      <c r="J1947" s="42">
        <f>VLOOKUP(B1947,Invoices!A:I,9,TRUE)</f>
        <v>2020</v>
      </c>
    </row>
    <row r="1948" spans="1:10" x14ac:dyDescent="0.15">
      <c r="A1948" t="s">
        <v>5308</v>
      </c>
      <c r="B1948" t="s">
        <v>486</v>
      </c>
      <c r="C1948" t="s">
        <v>92</v>
      </c>
      <c r="D1948" t="s">
        <v>82</v>
      </c>
      <c r="E1948">
        <v>1</v>
      </c>
      <c r="F1948" s="8">
        <f>VLOOKUP(C1948,Products!$A$2:$E$20,5,TRUE)</f>
        <v>19.95</v>
      </c>
      <c r="G1948" s="8">
        <f t="shared" si="60"/>
        <v>19.95</v>
      </c>
      <c r="H1948" s="8">
        <f>VLOOKUP(C1948,Products!$A$2:$F$20,6,TRUE)</f>
        <v>7.4499999999999993</v>
      </c>
      <c r="I1948" s="8">
        <f t="shared" si="61"/>
        <v>7.4499999999999993</v>
      </c>
      <c r="J1948" s="42">
        <f>VLOOKUP(B1948,Invoices!A:I,9,TRUE)</f>
        <v>2020</v>
      </c>
    </row>
    <row r="1949" spans="1:10" x14ac:dyDescent="0.15">
      <c r="A1949" t="s">
        <v>5309</v>
      </c>
      <c r="B1949" t="s">
        <v>486</v>
      </c>
      <c r="C1949" t="s">
        <v>102</v>
      </c>
      <c r="D1949" t="s">
        <v>83</v>
      </c>
      <c r="E1949">
        <v>1</v>
      </c>
      <c r="F1949" s="8">
        <f>VLOOKUP(C1949,Products!$A$2:$E$20,5,TRUE)</f>
        <v>29.95</v>
      </c>
      <c r="G1949" s="8">
        <f t="shared" si="60"/>
        <v>29.95</v>
      </c>
      <c r="H1949" s="8">
        <f>VLOOKUP(C1949,Products!$A$2:$F$20,6,TRUE)</f>
        <v>15</v>
      </c>
      <c r="I1949" s="8">
        <f t="shared" si="61"/>
        <v>15</v>
      </c>
      <c r="J1949" s="42">
        <f>VLOOKUP(B1949,Invoices!A:I,9,TRUE)</f>
        <v>2020</v>
      </c>
    </row>
    <row r="1950" spans="1:10" x14ac:dyDescent="0.15">
      <c r="A1950" t="s">
        <v>5310</v>
      </c>
      <c r="B1950" t="s">
        <v>486</v>
      </c>
      <c r="C1950" t="s">
        <v>93</v>
      </c>
      <c r="D1950" t="s">
        <v>76</v>
      </c>
      <c r="E1950">
        <v>30</v>
      </c>
      <c r="F1950" s="8">
        <f>VLOOKUP(C1950,Products!$A$2:$E$20,5,TRUE)</f>
        <v>9.9499999999999993</v>
      </c>
      <c r="G1950" s="8">
        <f t="shared" si="60"/>
        <v>298.5</v>
      </c>
      <c r="H1950" s="8">
        <f>VLOOKUP(C1950,Products!$A$2:$F$20,6,TRUE)</f>
        <v>1.9499999999999993</v>
      </c>
      <c r="I1950" s="8">
        <f t="shared" si="61"/>
        <v>58.499999999999979</v>
      </c>
      <c r="J1950" s="42">
        <f>VLOOKUP(B1950,Invoices!A:I,9,TRUE)</f>
        <v>2020</v>
      </c>
    </row>
    <row r="1951" spans="1:10" x14ac:dyDescent="0.15">
      <c r="A1951" t="s">
        <v>5311</v>
      </c>
      <c r="B1951" t="s">
        <v>486</v>
      </c>
      <c r="C1951" t="s">
        <v>90</v>
      </c>
      <c r="D1951" t="s">
        <v>72</v>
      </c>
      <c r="E1951">
        <v>9</v>
      </c>
      <c r="F1951" s="8">
        <f>VLOOKUP(C1951,Products!$A$2:$E$20,5,TRUE)</f>
        <v>8.9499999999999993</v>
      </c>
      <c r="G1951" s="8">
        <f t="shared" si="60"/>
        <v>80.55</v>
      </c>
      <c r="H1951" s="8">
        <f>VLOOKUP(C1951,Products!$A$2:$F$20,6,TRUE)</f>
        <v>5.6999999999999993</v>
      </c>
      <c r="I1951" s="8">
        <f t="shared" si="61"/>
        <v>51.3</v>
      </c>
      <c r="J1951" s="42">
        <f>VLOOKUP(B1951,Invoices!A:I,9,TRUE)</f>
        <v>2020</v>
      </c>
    </row>
    <row r="1952" spans="1:10" x14ac:dyDescent="0.15">
      <c r="A1952" t="s">
        <v>5312</v>
      </c>
      <c r="B1952" t="s">
        <v>486</v>
      </c>
      <c r="C1952" t="s">
        <v>104</v>
      </c>
      <c r="D1952" t="s">
        <v>71</v>
      </c>
      <c r="E1952">
        <v>10</v>
      </c>
      <c r="F1952" s="8">
        <f>VLOOKUP(C1952,Products!$A$2:$E$20,5,TRUE)</f>
        <v>2.95</v>
      </c>
      <c r="G1952" s="8">
        <f t="shared" si="60"/>
        <v>29.5</v>
      </c>
      <c r="H1952" s="8">
        <f>VLOOKUP(C1952,Products!$A$2:$F$20,6,TRUE)</f>
        <v>1.1500000000000001</v>
      </c>
      <c r="I1952" s="8">
        <f t="shared" si="61"/>
        <v>11.500000000000002</v>
      </c>
      <c r="J1952" s="42">
        <f>VLOOKUP(B1952,Invoices!A:I,9,TRUE)</f>
        <v>2020</v>
      </c>
    </row>
    <row r="1953" spans="1:10" x14ac:dyDescent="0.15">
      <c r="A1953" t="s">
        <v>5313</v>
      </c>
      <c r="B1953" t="s">
        <v>486</v>
      </c>
      <c r="C1953" t="s">
        <v>105</v>
      </c>
      <c r="D1953" t="s">
        <v>81</v>
      </c>
      <c r="E1953">
        <v>2</v>
      </c>
      <c r="F1953" s="8">
        <f>VLOOKUP(C1953,Products!$A$2:$E$20,5,TRUE)</f>
        <v>8.9499999999999993</v>
      </c>
      <c r="G1953" s="8">
        <f t="shared" si="60"/>
        <v>17.899999999999999</v>
      </c>
      <c r="H1953" s="8">
        <f>VLOOKUP(C1953,Products!$A$2:$F$20,6,TRUE)</f>
        <v>3.1999999999999993</v>
      </c>
      <c r="I1953" s="8">
        <f t="shared" si="61"/>
        <v>6.3999999999999986</v>
      </c>
      <c r="J1953" s="42">
        <f>VLOOKUP(B1953,Invoices!A:I,9,TRUE)</f>
        <v>2020</v>
      </c>
    </row>
    <row r="1954" spans="1:10" x14ac:dyDescent="0.15">
      <c r="A1954" t="s">
        <v>5314</v>
      </c>
      <c r="B1954" t="s">
        <v>486</v>
      </c>
      <c r="C1954" t="s">
        <v>103</v>
      </c>
      <c r="D1954" t="s">
        <v>77</v>
      </c>
      <c r="E1954">
        <v>1</v>
      </c>
      <c r="F1954" s="8">
        <f>VLOOKUP(C1954,Products!$A$2:$E$20,5,TRUE)</f>
        <v>8.9499999999999993</v>
      </c>
      <c r="G1954" s="8">
        <f t="shared" si="60"/>
        <v>8.9499999999999993</v>
      </c>
      <c r="H1954" s="8">
        <f>VLOOKUP(C1954,Products!$A$2:$F$20,6,TRUE)</f>
        <v>3.1999999999999993</v>
      </c>
      <c r="I1954" s="8">
        <f t="shared" si="61"/>
        <v>3.1999999999999993</v>
      </c>
      <c r="J1954" s="42">
        <f>VLOOKUP(B1954,Invoices!A:I,9,TRUE)</f>
        <v>2020</v>
      </c>
    </row>
    <row r="1955" spans="1:10" x14ac:dyDescent="0.15">
      <c r="A1955" t="s">
        <v>5315</v>
      </c>
      <c r="B1955" t="s">
        <v>486</v>
      </c>
      <c r="C1955" t="s">
        <v>87</v>
      </c>
      <c r="D1955" t="s">
        <v>68</v>
      </c>
      <c r="E1955">
        <v>4</v>
      </c>
      <c r="F1955" s="8">
        <f>VLOOKUP(C1955,Products!$A$2:$E$20,5,TRUE)</f>
        <v>19.95</v>
      </c>
      <c r="G1955" s="8">
        <f t="shared" si="60"/>
        <v>79.8</v>
      </c>
      <c r="H1955" s="8">
        <f>VLOOKUP(C1955,Products!$A$2:$F$20,6,TRUE)</f>
        <v>7.4499999999999993</v>
      </c>
      <c r="I1955" s="8">
        <f t="shared" si="61"/>
        <v>29.799999999999997</v>
      </c>
      <c r="J1955" s="42">
        <f>VLOOKUP(B1955,Invoices!A:I,9,TRUE)</f>
        <v>2020</v>
      </c>
    </row>
    <row r="1956" spans="1:10" x14ac:dyDescent="0.15">
      <c r="A1956" t="s">
        <v>5316</v>
      </c>
      <c r="B1956" t="s">
        <v>487</v>
      </c>
      <c r="C1956" t="s">
        <v>94</v>
      </c>
      <c r="D1956" t="s">
        <v>86</v>
      </c>
      <c r="E1956">
        <v>4</v>
      </c>
      <c r="F1956" s="8">
        <f>VLOOKUP(C1956,Products!$A$2:$E$20,5,TRUE)</f>
        <v>3.5</v>
      </c>
      <c r="G1956" s="8">
        <f t="shared" si="60"/>
        <v>14</v>
      </c>
      <c r="H1956" s="8">
        <f>VLOOKUP(C1956,Products!$A$2:$F$20,6,TRUE)</f>
        <v>0.54999999999999982</v>
      </c>
      <c r="I1956" s="8">
        <f t="shared" si="61"/>
        <v>2.1999999999999993</v>
      </c>
      <c r="J1956" s="42">
        <f>VLOOKUP(B1956,Invoices!A:I,9,TRUE)</f>
        <v>2020</v>
      </c>
    </row>
    <row r="1957" spans="1:10" x14ac:dyDescent="0.15">
      <c r="A1957" t="s">
        <v>5317</v>
      </c>
      <c r="B1957" t="s">
        <v>487</v>
      </c>
      <c r="C1957" t="s">
        <v>105</v>
      </c>
      <c r="D1957" t="s">
        <v>81</v>
      </c>
      <c r="E1957">
        <v>1</v>
      </c>
      <c r="F1957" s="8">
        <f>VLOOKUP(C1957,Products!$A$2:$E$20,5,TRUE)</f>
        <v>8.9499999999999993</v>
      </c>
      <c r="G1957" s="8">
        <f t="shared" si="60"/>
        <v>8.9499999999999993</v>
      </c>
      <c r="H1957" s="8">
        <f>VLOOKUP(C1957,Products!$A$2:$F$20,6,TRUE)</f>
        <v>3.1999999999999993</v>
      </c>
      <c r="I1957" s="8">
        <f t="shared" si="61"/>
        <v>3.1999999999999993</v>
      </c>
      <c r="J1957" s="42">
        <f>VLOOKUP(B1957,Invoices!A:I,9,TRUE)</f>
        <v>2020</v>
      </c>
    </row>
    <row r="1958" spans="1:10" x14ac:dyDescent="0.15">
      <c r="A1958" t="s">
        <v>5318</v>
      </c>
      <c r="B1958" t="s">
        <v>487</v>
      </c>
      <c r="C1958" t="s">
        <v>103</v>
      </c>
      <c r="D1958" t="s">
        <v>77</v>
      </c>
      <c r="E1958">
        <v>1</v>
      </c>
      <c r="F1958" s="8">
        <f>VLOOKUP(C1958,Products!$A$2:$E$20,5,TRUE)</f>
        <v>8.9499999999999993</v>
      </c>
      <c r="G1958" s="8">
        <f t="shared" si="60"/>
        <v>8.9499999999999993</v>
      </c>
      <c r="H1958" s="8">
        <f>VLOOKUP(C1958,Products!$A$2:$F$20,6,TRUE)</f>
        <v>3.1999999999999993</v>
      </c>
      <c r="I1958" s="8">
        <f t="shared" si="61"/>
        <v>3.1999999999999993</v>
      </c>
      <c r="J1958" s="42">
        <f>VLOOKUP(B1958,Invoices!A:I,9,TRUE)</f>
        <v>2020</v>
      </c>
    </row>
    <row r="1959" spans="1:10" x14ac:dyDescent="0.15">
      <c r="A1959" t="s">
        <v>5319</v>
      </c>
      <c r="B1959" t="s">
        <v>488</v>
      </c>
      <c r="C1959" t="s">
        <v>94</v>
      </c>
      <c r="D1959" t="s">
        <v>86</v>
      </c>
      <c r="E1959">
        <v>9</v>
      </c>
      <c r="F1959" s="8">
        <f>VLOOKUP(C1959,Products!$A$2:$E$20,5,TRUE)</f>
        <v>3.5</v>
      </c>
      <c r="G1959" s="8">
        <f t="shared" si="60"/>
        <v>31.5</v>
      </c>
      <c r="H1959" s="8">
        <f>VLOOKUP(C1959,Products!$A$2:$F$20,6,TRUE)</f>
        <v>0.54999999999999982</v>
      </c>
      <c r="I1959" s="8">
        <f t="shared" si="61"/>
        <v>4.9499999999999984</v>
      </c>
      <c r="J1959" s="42">
        <f>VLOOKUP(B1959,Invoices!A:I,9,TRUE)</f>
        <v>2020</v>
      </c>
    </row>
    <row r="1960" spans="1:10" x14ac:dyDescent="0.15">
      <c r="A1960" t="s">
        <v>5320</v>
      </c>
      <c r="B1960" t="s">
        <v>488</v>
      </c>
      <c r="C1960" t="s">
        <v>105</v>
      </c>
      <c r="D1960" t="s">
        <v>81</v>
      </c>
      <c r="E1960">
        <v>2</v>
      </c>
      <c r="F1960" s="8">
        <f>VLOOKUP(C1960,Products!$A$2:$E$20,5,TRUE)</f>
        <v>8.9499999999999993</v>
      </c>
      <c r="G1960" s="8">
        <f t="shared" si="60"/>
        <v>17.899999999999999</v>
      </c>
      <c r="H1960" s="8">
        <f>VLOOKUP(C1960,Products!$A$2:$F$20,6,TRUE)</f>
        <v>3.1999999999999993</v>
      </c>
      <c r="I1960" s="8">
        <f t="shared" si="61"/>
        <v>6.3999999999999986</v>
      </c>
      <c r="J1960" s="42">
        <f>VLOOKUP(B1960,Invoices!A:I,9,TRUE)</f>
        <v>2020</v>
      </c>
    </row>
    <row r="1961" spans="1:10" x14ac:dyDescent="0.15">
      <c r="A1961" t="s">
        <v>5321</v>
      </c>
      <c r="B1961" t="s">
        <v>488</v>
      </c>
      <c r="C1961" t="s">
        <v>96</v>
      </c>
      <c r="D1961" t="s">
        <v>75</v>
      </c>
      <c r="E1961">
        <v>20</v>
      </c>
      <c r="F1961" s="8">
        <f>VLOOKUP(C1961,Products!$A$2:$E$20,5,TRUE)</f>
        <v>79.95</v>
      </c>
      <c r="G1961" s="8">
        <f t="shared" si="60"/>
        <v>1599</v>
      </c>
      <c r="H1961" s="8">
        <f>VLOOKUP(C1961,Products!$A$2:$F$20,6,TRUE)</f>
        <v>27.950000000000003</v>
      </c>
      <c r="I1961" s="8">
        <f t="shared" si="61"/>
        <v>559</v>
      </c>
      <c r="J1961" s="42">
        <f>VLOOKUP(B1961,Invoices!A:I,9,TRUE)</f>
        <v>2020</v>
      </c>
    </row>
    <row r="1962" spans="1:10" x14ac:dyDescent="0.15">
      <c r="A1962" t="s">
        <v>5322</v>
      </c>
      <c r="B1962" t="s">
        <v>488</v>
      </c>
      <c r="C1962" t="s">
        <v>88</v>
      </c>
      <c r="D1962" t="s">
        <v>85</v>
      </c>
      <c r="E1962">
        <v>1</v>
      </c>
      <c r="F1962" s="8">
        <f>VLOOKUP(C1962,Products!$A$2:$E$20,5,TRUE)</f>
        <v>8.9499999999999993</v>
      </c>
      <c r="G1962" s="8">
        <f t="shared" si="60"/>
        <v>8.9499999999999993</v>
      </c>
      <c r="H1962" s="8">
        <f>VLOOKUP(C1962,Products!$A$2:$F$20,6,TRUE)</f>
        <v>5.6999999999999993</v>
      </c>
      <c r="I1962" s="8">
        <f t="shared" si="61"/>
        <v>5.6999999999999993</v>
      </c>
      <c r="J1962" s="42">
        <f>VLOOKUP(B1962,Invoices!A:I,9,TRUE)</f>
        <v>2020</v>
      </c>
    </row>
    <row r="1963" spans="1:10" x14ac:dyDescent="0.15">
      <c r="A1963" t="s">
        <v>5323</v>
      </c>
      <c r="B1963" t="s">
        <v>488</v>
      </c>
      <c r="C1963" t="s">
        <v>90</v>
      </c>
      <c r="D1963" t="s">
        <v>72</v>
      </c>
      <c r="E1963">
        <v>2</v>
      </c>
      <c r="F1963" s="8">
        <f>VLOOKUP(C1963,Products!$A$2:$E$20,5,TRUE)</f>
        <v>8.9499999999999993</v>
      </c>
      <c r="G1963" s="8">
        <f t="shared" si="60"/>
        <v>17.899999999999999</v>
      </c>
      <c r="H1963" s="8">
        <f>VLOOKUP(C1963,Products!$A$2:$F$20,6,TRUE)</f>
        <v>5.6999999999999993</v>
      </c>
      <c r="I1963" s="8">
        <f t="shared" si="61"/>
        <v>11.399999999999999</v>
      </c>
      <c r="J1963" s="42">
        <f>VLOOKUP(B1963,Invoices!A:I,9,TRUE)</f>
        <v>2020</v>
      </c>
    </row>
    <row r="1964" spans="1:10" x14ac:dyDescent="0.15">
      <c r="A1964" t="s">
        <v>5324</v>
      </c>
      <c r="B1964" t="s">
        <v>488</v>
      </c>
      <c r="C1964" t="s">
        <v>104</v>
      </c>
      <c r="D1964" t="s">
        <v>71</v>
      </c>
      <c r="E1964">
        <v>12</v>
      </c>
      <c r="F1964" s="8">
        <f>VLOOKUP(C1964,Products!$A$2:$E$20,5,TRUE)</f>
        <v>2.95</v>
      </c>
      <c r="G1964" s="8">
        <f t="shared" si="60"/>
        <v>35.400000000000006</v>
      </c>
      <c r="H1964" s="8">
        <f>VLOOKUP(C1964,Products!$A$2:$F$20,6,TRUE)</f>
        <v>1.1500000000000001</v>
      </c>
      <c r="I1964" s="8">
        <f t="shared" si="61"/>
        <v>13.8</v>
      </c>
      <c r="J1964" s="42">
        <f>VLOOKUP(B1964,Invoices!A:I,9,TRUE)</f>
        <v>2020</v>
      </c>
    </row>
    <row r="1965" spans="1:10" x14ac:dyDescent="0.15">
      <c r="A1965" t="s">
        <v>5325</v>
      </c>
      <c r="B1965" t="s">
        <v>488</v>
      </c>
      <c r="C1965" t="s">
        <v>101</v>
      </c>
      <c r="D1965" t="s">
        <v>69</v>
      </c>
      <c r="E1965">
        <v>4</v>
      </c>
      <c r="F1965" s="8">
        <f>VLOOKUP(C1965,Products!$A$2:$E$20,5,TRUE)</f>
        <v>129.94999999999999</v>
      </c>
      <c r="G1965" s="8">
        <f t="shared" si="60"/>
        <v>519.79999999999995</v>
      </c>
      <c r="H1965" s="8">
        <f>VLOOKUP(C1965,Products!$A$2:$F$20,6,TRUE)</f>
        <v>40.449999999999989</v>
      </c>
      <c r="I1965" s="8">
        <f t="shared" si="61"/>
        <v>161.79999999999995</v>
      </c>
      <c r="J1965" s="42">
        <f>VLOOKUP(B1965,Invoices!A:I,9,TRUE)</f>
        <v>2020</v>
      </c>
    </row>
    <row r="1966" spans="1:10" x14ac:dyDescent="0.15">
      <c r="A1966" t="s">
        <v>5326</v>
      </c>
      <c r="B1966" t="s">
        <v>488</v>
      </c>
      <c r="C1966" t="s">
        <v>100</v>
      </c>
      <c r="D1966" t="s">
        <v>78</v>
      </c>
      <c r="E1966">
        <v>2</v>
      </c>
      <c r="F1966" s="8">
        <f>VLOOKUP(C1966,Products!$A$2:$E$20,5,TRUE)</f>
        <v>49.95</v>
      </c>
      <c r="G1966" s="8">
        <f t="shared" si="60"/>
        <v>99.9</v>
      </c>
      <c r="H1966" s="8">
        <f>VLOOKUP(C1966,Products!$A$2:$F$20,6,TRUE)</f>
        <v>19.950000000000003</v>
      </c>
      <c r="I1966" s="8">
        <f t="shared" si="61"/>
        <v>39.900000000000006</v>
      </c>
      <c r="J1966" s="42">
        <f>VLOOKUP(B1966,Invoices!A:I,9,TRUE)</f>
        <v>2020</v>
      </c>
    </row>
    <row r="1967" spans="1:10" x14ac:dyDescent="0.15">
      <c r="A1967" t="s">
        <v>5327</v>
      </c>
      <c r="B1967" t="s">
        <v>489</v>
      </c>
      <c r="C1967" t="s">
        <v>91</v>
      </c>
      <c r="D1967" t="s">
        <v>70</v>
      </c>
      <c r="E1967">
        <v>6</v>
      </c>
      <c r="F1967" s="8">
        <f>VLOOKUP(C1967,Products!$A$2:$E$20,5,TRUE)</f>
        <v>49.95</v>
      </c>
      <c r="G1967" s="8">
        <f t="shared" si="60"/>
        <v>299.70000000000005</v>
      </c>
      <c r="H1967" s="8">
        <f>VLOOKUP(C1967,Products!$A$2:$F$20,6,TRUE)</f>
        <v>21.200000000000003</v>
      </c>
      <c r="I1967" s="8">
        <f t="shared" si="61"/>
        <v>127.20000000000002</v>
      </c>
      <c r="J1967" s="42">
        <f>VLOOKUP(B1967,Invoices!A:I,9,TRUE)</f>
        <v>2020</v>
      </c>
    </row>
    <row r="1968" spans="1:10" x14ac:dyDescent="0.15">
      <c r="A1968" t="s">
        <v>5328</v>
      </c>
      <c r="B1968" t="s">
        <v>489</v>
      </c>
      <c r="C1968" t="s">
        <v>98</v>
      </c>
      <c r="D1968" t="s">
        <v>79</v>
      </c>
      <c r="E1968">
        <v>8</v>
      </c>
      <c r="F1968" s="8">
        <f>VLOOKUP(C1968,Products!$A$2:$E$20,5,TRUE)</f>
        <v>14.95</v>
      </c>
      <c r="G1968" s="8">
        <f t="shared" si="60"/>
        <v>119.6</v>
      </c>
      <c r="H1968" s="8">
        <f>VLOOKUP(C1968,Products!$A$2:$F$20,6,TRUE)</f>
        <v>3.0499999999999989</v>
      </c>
      <c r="I1968" s="8">
        <f t="shared" si="61"/>
        <v>24.399999999999991</v>
      </c>
      <c r="J1968" s="42">
        <f>VLOOKUP(B1968,Invoices!A:I,9,TRUE)</f>
        <v>2020</v>
      </c>
    </row>
    <row r="1969" spans="1:10" x14ac:dyDescent="0.15">
      <c r="A1969" t="s">
        <v>5329</v>
      </c>
      <c r="B1969" t="s">
        <v>489</v>
      </c>
      <c r="C1969" t="s">
        <v>100</v>
      </c>
      <c r="D1969" t="s">
        <v>78</v>
      </c>
      <c r="E1969">
        <v>1</v>
      </c>
      <c r="F1969" s="8">
        <f>VLOOKUP(C1969,Products!$A$2:$E$20,5,TRUE)</f>
        <v>49.95</v>
      </c>
      <c r="G1969" s="8">
        <f t="shared" si="60"/>
        <v>49.95</v>
      </c>
      <c r="H1969" s="8">
        <f>VLOOKUP(C1969,Products!$A$2:$F$20,6,TRUE)</f>
        <v>19.950000000000003</v>
      </c>
      <c r="I1969" s="8">
        <f t="shared" si="61"/>
        <v>19.950000000000003</v>
      </c>
      <c r="J1969" s="42">
        <f>VLOOKUP(B1969,Invoices!A:I,9,TRUE)</f>
        <v>2020</v>
      </c>
    </row>
    <row r="1970" spans="1:10" x14ac:dyDescent="0.15">
      <c r="A1970" t="s">
        <v>5330</v>
      </c>
      <c r="B1970" t="s">
        <v>489</v>
      </c>
      <c r="C1970" t="s">
        <v>94</v>
      </c>
      <c r="D1970" t="s">
        <v>86</v>
      </c>
      <c r="E1970">
        <v>1</v>
      </c>
      <c r="F1970" s="8">
        <f>VLOOKUP(C1970,Products!$A$2:$E$20,5,TRUE)</f>
        <v>3.5</v>
      </c>
      <c r="G1970" s="8">
        <f t="shared" si="60"/>
        <v>3.5</v>
      </c>
      <c r="H1970" s="8">
        <f>VLOOKUP(C1970,Products!$A$2:$F$20,6,TRUE)</f>
        <v>0.54999999999999982</v>
      </c>
      <c r="I1970" s="8">
        <f t="shared" si="61"/>
        <v>0.54999999999999982</v>
      </c>
      <c r="J1970" s="42">
        <f>VLOOKUP(B1970,Invoices!A:I,9,TRUE)</f>
        <v>2020</v>
      </c>
    </row>
    <row r="1971" spans="1:10" x14ac:dyDescent="0.15">
      <c r="A1971" t="s">
        <v>5331</v>
      </c>
      <c r="B1971" t="s">
        <v>489</v>
      </c>
      <c r="C1971" t="s">
        <v>90</v>
      </c>
      <c r="D1971" t="s">
        <v>72</v>
      </c>
      <c r="E1971">
        <v>1</v>
      </c>
      <c r="F1971" s="8">
        <f>VLOOKUP(C1971,Products!$A$2:$E$20,5,TRUE)</f>
        <v>8.9499999999999993</v>
      </c>
      <c r="G1971" s="8">
        <f t="shared" si="60"/>
        <v>8.9499999999999993</v>
      </c>
      <c r="H1971" s="8">
        <f>VLOOKUP(C1971,Products!$A$2:$F$20,6,TRUE)</f>
        <v>5.6999999999999993</v>
      </c>
      <c r="I1971" s="8">
        <f t="shared" si="61"/>
        <v>5.6999999999999993</v>
      </c>
      <c r="J1971" s="42">
        <f>VLOOKUP(B1971,Invoices!A:I,9,TRUE)</f>
        <v>2020</v>
      </c>
    </row>
    <row r="1972" spans="1:10" x14ac:dyDescent="0.15">
      <c r="A1972" t="s">
        <v>5332</v>
      </c>
      <c r="B1972" t="s">
        <v>489</v>
      </c>
      <c r="C1972" t="s">
        <v>92</v>
      </c>
      <c r="D1972" t="s">
        <v>82</v>
      </c>
      <c r="E1972">
        <v>1</v>
      </c>
      <c r="F1972" s="8">
        <f>VLOOKUP(C1972,Products!$A$2:$E$20,5,TRUE)</f>
        <v>19.95</v>
      </c>
      <c r="G1972" s="8">
        <f t="shared" si="60"/>
        <v>19.95</v>
      </c>
      <c r="H1972" s="8">
        <f>VLOOKUP(C1972,Products!$A$2:$F$20,6,TRUE)</f>
        <v>7.4499999999999993</v>
      </c>
      <c r="I1972" s="8">
        <f t="shared" si="61"/>
        <v>7.4499999999999993</v>
      </c>
      <c r="J1972" s="42">
        <f>VLOOKUP(B1972,Invoices!A:I,9,TRUE)</f>
        <v>2020</v>
      </c>
    </row>
    <row r="1973" spans="1:10" x14ac:dyDescent="0.15">
      <c r="A1973" t="s">
        <v>5333</v>
      </c>
      <c r="B1973" t="s">
        <v>489</v>
      </c>
      <c r="C1973" t="s">
        <v>88</v>
      </c>
      <c r="D1973" t="s">
        <v>85</v>
      </c>
      <c r="E1973">
        <v>2</v>
      </c>
      <c r="F1973" s="8">
        <f>VLOOKUP(C1973,Products!$A$2:$E$20,5,TRUE)</f>
        <v>8.9499999999999993</v>
      </c>
      <c r="G1973" s="8">
        <f t="shared" si="60"/>
        <v>17.899999999999999</v>
      </c>
      <c r="H1973" s="8">
        <f>VLOOKUP(C1973,Products!$A$2:$F$20,6,TRUE)</f>
        <v>5.6999999999999993</v>
      </c>
      <c r="I1973" s="8">
        <f t="shared" si="61"/>
        <v>11.399999999999999</v>
      </c>
      <c r="J1973" s="42">
        <f>VLOOKUP(B1973,Invoices!A:I,9,TRUE)</f>
        <v>2020</v>
      </c>
    </row>
    <row r="1974" spans="1:10" x14ac:dyDescent="0.15">
      <c r="A1974" t="s">
        <v>5334</v>
      </c>
      <c r="B1974" t="s">
        <v>490</v>
      </c>
      <c r="C1974" t="s">
        <v>104</v>
      </c>
      <c r="D1974" t="s">
        <v>71</v>
      </c>
      <c r="E1974">
        <v>10</v>
      </c>
      <c r="F1974" s="8">
        <f>VLOOKUP(C1974,Products!$A$2:$E$20,5,TRUE)</f>
        <v>2.95</v>
      </c>
      <c r="G1974" s="8">
        <f t="shared" si="60"/>
        <v>29.5</v>
      </c>
      <c r="H1974" s="8">
        <f>VLOOKUP(C1974,Products!$A$2:$F$20,6,TRUE)</f>
        <v>1.1500000000000001</v>
      </c>
      <c r="I1974" s="8">
        <f t="shared" si="61"/>
        <v>11.500000000000002</v>
      </c>
      <c r="J1974" s="42">
        <f>VLOOKUP(B1974,Invoices!A:I,9,TRUE)</f>
        <v>2020</v>
      </c>
    </row>
    <row r="1975" spans="1:10" x14ac:dyDescent="0.15">
      <c r="A1975" t="s">
        <v>5335</v>
      </c>
      <c r="B1975" t="s">
        <v>490</v>
      </c>
      <c r="C1975" t="s">
        <v>102</v>
      </c>
      <c r="D1975" t="s">
        <v>83</v>
      </c>
      <c r="E1975">
        <v>5</v>
      </c>
      <c r="F1975" s="8">
        <f>VLOOKUP(C1975,Products!$A$2:$E$20,5,TRUE)</f>
        <v>29.95</v>
      </c>
      <c r="G1975" s="8">
        <f t="shared" si="60"/>
        <v>149.75</v>
      </c>
      <c r="H1975" s="8">
        <f>VLOOKUP(C1975,Products!$A$2:$F$20,6,TRUE)</f>
        <v>15</v>
      </c>
      <c r="I1975" s="8">
        <f t="shared" si="61"/>
        <v>75</v>
      </c>
      <c r="J1975" s="42">
        <f>VLOOKUP(B1975,Invoices!A:I,9,TRUE)</f>
        <v>2020</v>
      </c>
    </row>
    <row r="1976" spans="1:10" x14ac:dyDescent="0.15">
      <c r="A1976" t="s">
        <v>5336</v>
      </c>
      <c r="B1976" t="s">
        <v>490</v>
      </c>
      <c r="C1976" t="s">
        <v>93</v>
      </c>
      <c r="D1976" t="s">
        <v>76</v>
      </c>
      <c r="E1976">
        <v>12</v>
      </c>
      <c r="F1976" s="8">
        <f>VLOOKUP(C1976,Products!$A$2:$E$20,5,TRUE)</f>
        <v>9.9499999999999993</v>
      </c>
      <c r="G1976" s="8">
        <f t="shared" si="60"/>
        <v>119.39999999999999</v>
      </c>
      <c r="H1976" s="8">
        <f>VLOOKUP(C1976,Products!$A$2:$F$20,6,TRUE)</f>
        <v>1.9499999999999993</v>
      </c>
      <c r="I1976" s="8">
        <f t="shared" si="61"/>
        <v>23.399999999999991</v>
      </c>
      <c r="J1976" s="42">
        <f>VLOOKUP(B1976,Invoices!A:I,9,TRUE)</f>
        <v>2020</v>
      </c>
    </row>
    <row r="1977" spans="1:10" x14ac:dyDescent="0.15">
      <c r="A1977" t="s">
        <v>5337</v>
      </c>
      <c r="B1977" t="s">
        <v>490</v>
      </c>
      <c r="C1977" t="s">
        <v>103</v>
      </c>
      <c r="D1977" t="s">
        <v>77</v>
      </c>
      <c r="E1977">
        <v>50</v>
      </c>
      <c r="F1977" s="8">
        <f>VLOOKUP(C1977,Products!$A$2:$E$20,5,TRUE)</f>
        <v>8.9499999999999993</v>
      </c>
      <c r="G1977" s="8">
        <f t="shared" si="60"/>
        <v>447.49999999999994</v>
      </c>
      <c r="H1977" s="8">
        <f>VLOOKUP(C1977,Products!$A$2:$F$20,6,TRUE)</f>
        <v>3.1999999999999993</v>
      </c>
      <c r="I1977" s="8">
        <f t="shared" si="61"/>
        <v>159.99999999999997</v>
      </c>
      <c r="J1977" s="42">
        <f>VLOOKUP(B1977,Invoices!A:I,9,TRUE)</f>
        <v>2020</v>
      </c>
    </row>
    <row r="1978" spans="1:10" x14ac:dyDescent="0.15">
      <c r="A1978" t="s">
        <v>5338</v>
      </c>
      <c r="B1978" t="s">
        <v>490</v>
      </c>
      <c r="C1978" t="s">
        <v>89</v>
      </c>
      <c r="D1978" t="s">
        <v>80</v>
      </c>
      <c r="E1978">
        <v>1</v>
      </c>
      <c r="F1978" s="8">
        <f>VLOOKUP(C1978,Products!$A$2:$E$20,5,TRUE)</f>
        <v>15.95</v>
      </c>
      <c r="G1978" s="8">
        <f t="shared" si="60"/>
        <v>15.95</v>
      </c>
      <c r="H1978" s="8">
        <f>VLOOKUP(C1978,Products!$A$2:$F$20,6,TRUE)</f>
        <v>6</v>
      </c>
      <c r="I1978" s="8">
        <f t="shared" si="61"/>
        <v>6</v>
      </c>
      <c r="J1978" s="42">
        <f>VLOOKUP(B1978,Invoices!A:I,9,TRUE)</f>
        <v>2020</v>
      </c>
    </row>
    <row r="1979" spans="1:10" x14ac:dyDescent="0.15">
      <c r="A1979" t="s">
        <v>5339</v>
      </c>
      <c r="B1979" t="s">
        <v>491</v>
      </c>
      <c r="C1979" t="s">
        <v>97</v>
      </c>
      <c r="D1979" t="s">
        <v>74</v>
      </c>
      <c r="E1979">
        <v>4</v>
      </c>
      <c r="F1979" s="8">
        <f>VLOOKUP(C1979,Products!$A$2:$E$20,5,TRUE)</f>
        <v>1.5</v>
      </c>
      <c r="G1979" s="8">
        <f t="shared" si="60"/>
        <v>6</v>
      </c>
      <c r="H1979" s="8">
        <f>VLOOKUP(C1979,Products!$A$2:$F$20,6,TRUE)</f>
        <v>0.5</v>
      </c>
      <c r="I1979" s="8">
        <f t="shared" si="61"/>
        <v>2</v>
      </c>
      <c r="J1979" s="42">
        <f>VLOOKUP(B1979,Invoices!A:I,9,TRUE)</f>
        <v>2020</v>
      </c>
    </row>
    <row r="1980" spans="1:10" x14ac:dyDescent="0.15">
      <c r="A1980" t="s">
        <v>5340</v>
      </c>
      <c r="B1980" t="s">
        <v>491</v>
      </c>
      <c r="C1980" t="s">
        <v>96</v>
      </c>
      <c r="D1980" t="s">
        <v>75</v>
      </c>
      <c r="E1980">
        <v>1</v>
      </c>
      <c r="F1980" s="8">
        <f>VLOOKUP(C1980,Products!$A$2:$E$20,5,TRUE)</f>
        <v>79.95</v>
      </c>
      <c r="G1980" s="8">
        <f t="shared" si="60"/>
        <v>79.95</v>
      </c>
      <c r="H1980" s="8">
        <f>VLOOKUP(C1980,Products!$A$2:$F$20,6,TRUE)</f>
        <v>27.950000000000003</v>
      </c>
      <c r="I1980" s="8">
        <f t="shared" si="61"/>
        <v>27.950000000000003</v>
      </c>
      <c r="J1980" s="42">
        <f>VLOOKUP(B1980,Invoices!A:I,9,TRUE)</f>
        <v>2020</v>
      </c>
    </row>
    <row r="1981" spans="1:10" x14ac:dyDescent="0.15">
      <c r="A1981" t="s">
        <v>5341</v>
      </c>
      <c r="B1981" t="s">
        <v>491</v>
      </c>
      <c r="C1981" t="s">
        <v>98</v>
      </c>
      <c r="D1981" t="s">
        <v>79</v>
      </c>
      <c r="E1981">
        <v>7</v>
      </c>
      <c r="F1981" s="8">
        <f>VLOOKUP(C1981,Products!$A$2:$E$20,5,TRUE)</f>
        <v>14.95</v>
      </c>
      <c r="G1981" s="8">
        <f t="shared" si="60"/>
        <v>104.64999999999999</v>
      </c>
      <c r="H1981" s="8">
        <f>VLOOKUP(C1981,Products!$A$2:$F$20,6,TRUE)</f>
        <v>3.0499999999999989</v>
      </c>
      <c r="I1981" s="8">
        <f t="shared" si="61"/>
        <v>21.349999999999994</v>
      </c>
      <c r="J1981" s="42">
        <f>VLOOKUP(B1981,Invoices!A:I,9,TRUE)</f>
        <v>2020</v>
      </c>
    </row>
    <row r="1982" spans="1:10" x14ac:dyDescent="0.15">
      <c r="A1982" t="s">
        <v>5342</v>
      </c>
      <c r="B1982" t="s">
        <v>491</v>
      </c>
      <c r="C1982" t="s">
        <v>93</v>
      </c>
      <c r="D1982" t="s">
        <v>76</v>
      </c>
      <c r="E1982">
        <v>10</v>
      </c>
      <c r="F1982" s="8">
        <f>VLOOKUP(C1982,Products!$A$2:$E$20,5,TRUE)</f>
        <v>9.9499999999999993</v>
      </c>
      <c r="G1982" s="8">
        <f t="shared" si="60"/>
        <v>99.5</v>
      </c>
      <c r="H1982" s="8">
        <f>VLOOKUP(C1982,Products!$A$2:$F$20,6,TRUE)</f>
        <v>1.9499999999999993</v>
      </c>
      <c r="I1982" s="8">
        <f t="shared" si="61"/>
        <v>19.499999999999993</v>
      </c>
      <c r="J1982" s="42">
        <f>VLOOKUP(B1982,Invoices!A:I,9,TRUE)</f>
        <v>2020</v>
      </c>
    </row>
    <row r="1983" spans="1:10" x14ac:dyDescent="0.15">
      <c r="A1983" t="s">
        <v>5343</v>
      </c>
      <c r="B1983" t="s">
        <v>492</v>
      </c>
      <c r="C1983" t="s">
        <v>91</v>
      </c>
      <c r="D1983" t="s">
        <v>70</v>
      </c>
      <c r="E1983">
        <v>8</v>
      </c>
      <c r="F1983" s="8">
        <f>VLOOKUP(C1983,Products!$A$2:$E$20,5,TRUE)</f>
        <v>49.95</v>
      </c>
      <c r="G1983" s="8">
        <f t="shared" si="60"/>
        <v>399.6</v>
      </c>
      <c r="H1983" s="8">
        <f>VLOOKUP(C1983,Products!$A$2:$F$20,6,TRUE)</f>
        <v>21.200000000000003</v>
      </c>
      <c r="I1983" s="8">
        <f t="shared" si="61"/>
        <v>169.60000000000002</v>
      </c>
      <c r="J1983" s="42">
        <f>VLOOKUP(B1983,Invoices!A:I,9,TRUE)</f>
        <v>2020</v>
      </c>
    </row>
    <row r="1984" spans="1:10" x14ac:dyDescent="0.15">
      <c r="A1984" t="s">
        <v>5344</v>
      </c>
      <c r="B1984" t="s">
        <v>492</v>
      </c>
      <c r="C1984" t="s">
        <v>87</v>
      </c>
      <c r="D1984" t="s">
        <v>68</v>
      </c>
      <c r="E1984">
        <v>1</v>
      </c>
      <c r="F1984" s="8">
        <f>VLOOKUP(C1984,Products!$A$2:$E$20,5,TRUE)</f>
        <v>19.95</v>
      </c>
      <c r="G1984" s="8">
        <f t="shared" si="60"/>
        <v>19.95</v>
      </c>
      <c r="H1984" s="8">
        <f>VLOOKUP(C1984,Products!$A$2:$F$20,6,TRUE)</f>
        <v>7.4499999999999993</v>
      </c>
      <c r="I1984" s="8">
        <f t="shared" si="61"/>
        <v>7.4499999999999993</v>
      </c>
      <c r="J1984" s="42">
        <f>VLOOKUP(B1984,Invoices!A:I,9,TRUE)</f>
        <v>2020</v>
      </c>
    </row>
    <row r="1985" spans="1:10" x14ac:dyDescent="0.15">
      <c r="A1985" t="s">
        <v>5345</v>
      </c>
      <c r="B1985" t="s">
        <v>492</v>
      </c>
      <c r="C1985" t="s">
        <v>90</v>
      </c>
      <c r="D1985" t="s">
        <v>72</v>
      </c>
      <c r="E1985">
        <v>50</v>
      </c>
      <c r="F1985" s="8">
        <f>VLOOKUP(C1985,Products!$A$2:$E$20,5,TRUE)</f>
        <v>8.9499999999999993</v>
      </c>
      <c r="G1985" s="8">
        <f t="shared" si="60"/>
        <v>447.49999999999994</v>
      </c>
      <c r="H1985" s="8">
        <f>VLOOKUP(C1985,Products!$A$2:$F$20,6,TRUE)</f>
        <v>5.6999999999999993</v>
      </c>
      <c r="I1985" s="8">
        <f t="shared" si="61"/>
        <v>284.99999999999994</v>
      </c>
      <c r="J1985" s="42">
        <f>VLOOKUP(B1985,Invoices!A:I,9,TRUE)</f>
        <v>2020</v>
      </c>
    </row>
    <row r="1986" spans="1:10" x14ac:dyDescent="0.15">
      <c r="A1986" t="s">
        <v>5346</v>
      </c>
      <c r="B1986" t="s">
        <v>492</v>
      </c>
      <c r="C1986" t="s">
        <v>103</v>
      </c>
      <c r="D1986" t="s">
        <v>77</v>
      </c>
      <c r="E1986">
        <v>6</v>
      </c>
      <c r="F1986" s="8">
        <f>VLOOKUP(C1986,Products!$A$2:$E$20,5,TRUE)</f>
        <v>8.9499999999999993</v>
      </c>
      <c r="G1986" s="8">
        <f t="shared" si="60"/>
        <v>53.699999999999996</v>
      </c>
      <c r="H1986" s="8">
        <f>VLOOKUP(C1986,Products!$A$2:$F$20,6,TRUE)</f>
        <v>3.1999999999999993</v>
      </c>
      <c r="I1986" s="8">
        <f t="shared" si="61"/>
        <v>19.199999999999996</v>
      </c>
      <c r="J1986" s="42">
        <f>VLOOKUP(B1986,Invoices!A:I,9,TRUE)</f>
        <v>2020</v>
      </c>
    </row>
    <row r="1987" spans="1:10" x14ac:dyDescent="0.15">
      <c r="A1987" t="s">
        <v>5347</v>
      </c>
      <c r="B1987" t="s">
        <v>493</v>
      </c>
      <c r="C1987" t="s">
        <v>92</v>
      </c>
      <c r="D1987" t="s">
        <v>82</v>
      </c>
      <c r="E1987">
        <v>1</v>
      </c>
      <c r="F1987" s="8">
        <f>VLOOKUP(C1987,Products!$A$2:$E$20,5,TRUE)</f>
        <v>19.95</v>
      </c>
      <c r="G1987" s="8">
        <f t="shared" ref="G1987:G2050" si="62">F1987*E1987</f>
        <v>19.95</v>
      </c>
      <c r="H1987" s="8">
        <f>VLOOKUP(C1987,Products!$A$2:$F$20,6,TRUE)</f>
        <v>7.4499999999999993</v>
      </c>
      <c r="I1987" s="8">
        <f t="shared" ref="I1987:I2050" si="63">H1987*E1987</f>
        <v>7.4499999999999993</v>
      </c>
      <c r="J1987" s="42">
        <f>VLOOKUP(B1987,Invoices!A:I,9,TRUE)</f>
        <v>2020</v>
      </c>
    </row>
    <row r="1988" spans="1:10" x14ac:dyDescent="0.15">
      <c r="A1988" t="s">
        <v>5348</v>
      </c>
      <c r="B1988" t="s">
        <v>493</v>
      </c>
      <c r="C1988" t="s">
        <v>103</v>
      </c>
      <c r="D1988" t="s">
        <v>77</v>
      </c>
      <c r="E1988">
        <v>5</v>
      </c>
      <c r="F1988" s="8">
        <f>VLOOKUP(C1988,Products!$A$2:$E$20,5,TRUE)</f>
        <v>8.9499999999999993</v>
      </c>
      <c r="G1988" s="8">
        <f t="shared" si="62"/>
        <v>44.75</v>
      </c>
      <c r="H1988" s="8">
        <f>VLOOKUP(C1988,Products!$A$2:$F$20,6,TRUE)</f>
        <v>3.1999999999999993</v>
      </c>
      <c r="I1988" s="8">
        <f t="shared" si="63"/>
        <v>15.999999999999996</v>
      </c>
      <c r="J1988" s="42">
        <f>VLOOKUP(B1988,Invoices!A:I,9,TRUE)</f>
        <v>2020</v>
      </c>
    </row>
    <row r="1989" spans="1:10" x14ac:dyDescent="0.15">
      <c r="A1989" t="s">
        <v>5349</v>
      </c>
      <c r="B1989" t="s">
        <v>493</v>
      </c>
      <c r="C1989" t="s">
        <v>88</v>
      </c>
      <c r="D1989" t="s">
        <v>85</v>
      </c>
      <c r="E1989">
        <v>10</v>
      </c>
      <c r="F1989" s="8">
        <f>VLOOKUP(C1989,Products!$A$2:$E$20,5,TRUE)</f>
        <v>8.9499999999999993</v>
      </c>
      <c r="G1989" s="8">
        <f t="shared" si="62"/>
        <v>89.5</v>
      </c>
      <c r="H1989" s="8">
        <f>VLOOKUP(C1989,Products!$A$2:$F$20,6,TRUE)</f>
        <v>5.6999999999999993</v>
      </c>
      <c r="I1989" s="8">
        <f t="shared" si="63"/>
        <v>56.999999999999993</v>
      </c>
      <c r="J1989" s="42">
        <f>VLOOKUP(B1989,Invoices!A:I,9,TRUE)</f>
        <v>2020</v>
      </c>
    </row>
    <row r="1990" spans="1:10" x14ac:dyDescent="0.15">
      <c r="A1990" t="s">
        <v>5350</v>
      </c>
      <c r="B1990" t="s">
        <v>493</v>
      </c>
      <c r="C1990" t="s">
        <v>95</v>
      </c>
      <c r="D1990" t="s">
        <v>73</v>
      </c>
      <c r="E1990">
        <v>1</v>
      </c>
      <c r="F1990" s="8">
        <f>VLOOKUP(C1990,Products!$A$2:$E$20,5,TRUE)</f>
        <v>12.95</v>
      </c>
      <c r="G1990" s="8">
        <f t="shared" si="62"/>
        <v>12.95</v>
      </c>
      <c r="H1990" s="8">
        <f>VLOOKUP(C1990,Products!$A$2:$F$20,6,TRUE)</f>
        <v>4.1999999999999993</v>
      </c>
      <c r="I1990" s="8">
        <f t="shared" si="63"/>
        <v>4.1999999999999993</v>
      </c>
      <c r="J1990" s="42">
        <f>VLOOKUP(B1990,Invoices!A:I,9,TRUE)</f>
        <v>2020</v>
      </c>
    </row>
    <row r="1991" spans="1:10" x14ac:dyDescent="0.15">
      <c r="A1991" t="s">
        <v>5351</v>
      </c>
      <c r="B1991" t="s">
        <v>493</v>
      </c>
      <c r="C1991" t="s">
        <v>102</v>
      </c>
      <c r="D1991" t="s">
        <v>83</v>
      </c>
      <c r="E1991">
        <v>6</v>
      </c>
      <c r="F1991" s="8">
        <f>VLOOKUP(C1991,Products!$A$2:$E$20,5,TRUE)</f>
        <v>29.95</v>
      </c>
      <c r="G1991" s="8">
        <f t="shared" si="62"/>
        <v>179.7</v>
      </c>
      <c r="H1991" s="8">
        <f>VLOOKUP(C1991,Products!$A$2:$F$20,6,TRUE)</f>
        <v>15</v>
      </c>
      <c r="I1991" s="8">
        <f t="shared" si="63"/>
        <v>90</v>
      </c>
      <c r="J1991" s="42">
        <f>VLOOKUP(B1991,Invoices!A:I,9,TRUE)</f>
        <v>2020</v>
      </c>
    </row>
    <row r="1992" spans="1:10" x14ac:dyDescent="0.15">
      <c r="A1992" t="s">
        <v>5352</v>
      </c>
      <c r="B1992" t="s">
        <v>493</v>
      </c>
      <c r="C1992" t="s">
        <v>105</v>
      </c>
      <c r="D1992" t="s">
        <v>81</v>
      </c>
      <c r="E1992">
        <v>3</v>
      </c>
      <c r="F1992" s="8">
        <f>VLOOKUP(C1992,Products!$A$2:$E$20,5,TRUE)</f>
        <v>8.9499999999999993</v>
      </c>
      <c r="G1992" s="8">
        <f t="shared" si="62"/>
        <v>26.849999999999998</v>
      </c>
      <c r="H1992" s="8">
        <f>VLOOKUP(C1992,Products!$A$2:$F$20,6,TRUE)</f>
        <v>3.1999999999999993</v>
      </c>
      <c r="I1992" s="8">
        <f t="shared" si="63"/>
        <v>9.5999999999999979</v>
      </c>
      <c r="J1992" s="42">
        <f>VLOOKUP(B1992,Invoices!A:I,9,TRUE)</f>
        <v>2020</v>
      </c>
    </row>
    <row r="1993" spans="1:10" x14ac:dyDescent="0.15">
      <c r="A1993" t="s">
        <v>5353</v>
      </c>
      <c r="B1993" t="s">
        <v>493</v>
      </c>
      <c r="C1993" t="s">
        <v>90</v>
      </c>
      <c r="D1993" t="s">
        <v>72</v>
      </c>
      <c r="E1993">
        <v>6</v>
      </c>
      <c r="F1993" s="8">
        <f>VLOOKUP(C1993,Products!$A$2:$E$20,5,TRUE)</f>
        <v>8.9499999999999993</v>
      </c>
      <c r="G1993" s="8">
        <f t="shared" si="62"/>
        <v>53.699999999999996</v>
      </c>
      <c r="H1993" s="8">
        <f>VLOOKUP(C1993,Products!$A$2:$F$20,6,TRUE)</f>
        <v>5.6999999999999993</v>
      </c>
      <c r="I1993" s="8">
        <f t="shared" si="63"/>
        <v>34.199999999999996</v>
      </c>
      <c r="J1993" s="42">
        <f>VLOOKUP(B1993,Invoices!A:I,9,TRUE)</f>
        <v>2020</v>
      </c>
    </row>
    <row r="1994" spans="1:10" x14ac:dyDescent="0.15">
      <c r="A1994" t="s">
        <v>5354</v>
      </c>
      <c r="B1994" t="s">
        <v>493</v>
      </c>
      <c r="C1994" t="s">
        <v>87</v>
      </c>
      <c r="D1994" t="s">
        <v>68</v>
      </c>
      <c r="E1994">
        <v>5</v>
      </c>
      <c r="F1994" s="8">
        <f>VLOOKUP(C1994,Products!$A$2:$E$20,5,TRUE)</f>
        <v>19.95</v>
      </c>
      <c r="G1994" s="8">
        <f t="shared" si="62"/>
        <v>99.75</v>
      </c>
      <c r="H1994" s="8">
        <f>VLOOKUP(C1994,Products!$A$2:$F$20,6,TRUE)</f>
        <v>7.4499999999999993</v>
      </c>
      <c r="I1994" s="8">
        <f t="shared" si="63"/>
        <v>37.25</v>
      </c>
      <c r="J1994" s="42">
        <f>VLOOKUP(B1994,Invoices!A:I,9,TRUE)</f>
        <v>2020</v>
      </c>
    </row>
    <row r="1995" spans="1:10" x14ac:dyDescent="0.15">
      <c r="A1995" t="s">
        <v>5355</v>
      </c>
      <c r="B1995" t="s">
        <v>494</v>
      </c>
      <c r="C1995" t="s">
        <v>100</v>
      </c>
      <c r="D1995" t="s">
        <v>78</v>
      </c>
      <c r="E1995">
        <v>12</v>
      </c>
      <c r="F1995" s="8">
        <f>VLOOKUP(C1995,Products!$A$2:$E$20,5,TRUE)</f>
        <v>49.95</v>
      </c>
      <c r="G1995" s="8">
        <f t="shared" si="62"/>
        <v>599.40000000000009</v>
      </c>
      <c r="H1995" s="8">
        <f>VLOOKUP(C1995,Products!$A$2:$F$20,6,TRUE)</f>
        <v>19.950000000000003</v>
      </c>
      <c r="I1995" s="8">
        <f t="shared" si="63"/>
        <v>239.40000000000003</v>
      </c>
      <c r="J1995" s="42">
        <f>VLOOKUP(B1995,Invoices!A:I,9,TRUE)</f>
        <v>2020</v>
      </c>
    </row>
    <row r="1996" spans="1:10" x14ac:dyDescent="0.15">
      <c r="A1996" t="s">
        <v>5356</v>
      </c>
      <c r="B1996" t="s">
        <v>494</v>
      </c>
      <c r="C1996" t="s">
        <v>90</v>
      </c>
      <c r="D1996" t="s">
        <v>72</v>
      </c>
      <c r="E1996">
        <v>3</v>
      </c>
      <c r="F1996" s="8">
        <f>VLOOKUP(C1996,Products!$A$2:$E$20,5,TRUE)</f>
        <v>8.9499999999999993</v>
      </c>
      <c r="G1996" s="8">
        <f t="shared" si="62"/>
        <v>26.849999999999998</v>
      </c>
      <c r="H1996" s="8">
        <f>VLOOKUP(C1996,Products!$A$2:$F$20,6,TRUE)</f>
        <v>5.6999999999999993</v>
      </c>
      <c r="I1996" s="8">
        <f t="shared" si="63"/>
        <v>17.099999999999998</v>
      </c>
      <c r="J1996" s="42">
        <f>VLOOKUP(B1996,Invoices!A:I,9,TRUE)</f>
        <v>2020</v>
      </c>
    </row>
    <row r="1997" spans="1:10" x14ac:dyDescent="0.15">
      <c r="A1997" t="s">
        <v>5357</v>
      </c>
      <c r="B1997" t="s">
        <v>494</v>
      </c>
      <c r="C1997" t="s">
        <v>102</v>
      </c>
      <c r="D1997" t="s">
        <v>83</v>
      </c>
      <c r="E1997">
        <v>2</v>
      </c>
      <c r="F1997" s="8">
        <f>VLOOKUP(C1997,Products!$A$2:$E$20,5,TRUE)</f>
        <v>29.95</v>
      </c>
      <c r="G1997" s="8">
        <f t="shared" si="62"/>
        <v>59.9</v>
      </c>
      <c r="H1997" s="8">
        <f>VLOOKUP(C1997,Products!$A$2:$F$20,6,TRUE)</f>
        <v>15</v>
      </c>
      <c r="I1997" s="8">
        <f t="shared" si="63"/>
        <v>30</v>
      </c>
      <c r="J1997" s="42">
        <f>VLOOKUP(B1997,Invoices!A:I,9,TRUE)</f>
        <v>2020</v>
      </c>
    </row>
    <row r="1998" spans="1:10" x14ac:dyDescent="0.15">
      <c r="A1998" t="s">
        <v>5358</v>
      </c>
      <c r="B1998" t="s">
        <v>495</v>
      </c>
      <c r="C1998" t="s">
        <v>105</v>
      </c>
      <c r="D1998" t="s">
        <v>81</v>
      </c>
      <c r="E1998">
        <v>4</v>
      </c>
      <c r="F1998" s="8">
        <f>VLOOKUP(C1998,Products!$A$2:$E$20,5,TRUE)</f>
        <v>8.9499999999999993</v>
      </c>
      <c r="G1998" s="8">
        <f t="shared" si="62"/>
        <v>35.799999999999997</v>
      </c>
      <c r="H1998" s="8">
        <f>VLOOKUP(C1998,Products!$A$2:$F$20,6,TRUE)</f>
        <v>3.1999999999999993</v>
      </c>
      <c r="I1998" s="8">
        <f t="shared" si="63"/>
        <v>12.799999999999997</v>
      </c>
      <c r="J1998" s="42">
        <f>VLOOKUP(B1998,Invoices!A:I,9,TRUE)</f>
        <v>2020</v>
      </c>
    </row>
    <row r="1999" spans="1:10" x14ac:dyDescent="0.15">
      <c r="A1999" t="s">
        <v>5359</v>
      </c>
      <c r="B1999" t="s">
        <v>495</v>
      </c>
      <c r="C1999" t="s">
        <v>92</v>
      </c>
      <c r="D1999" t="s">
        <v>82</v>
      </c>
      <c r="E1999">
        <v>1</v>
      </c>
      <c r="F1999" s="8">
        <f>VLOOKUP(C1999,Products!$A$2:$E$20,5,TRUE)</f>
        <v>19.95</v>
      </c>
      <c r="G1999" s="8">
        <f t="shared" si="62"/>
        <v>19.95</v>
      </c>
      <c r="H1999" s="8">
        <f>VLOOKUP(C1999,Products!$A$2:$F$20,6,TRUE)</f>
        <v>7.4499999999999993</v>
      </c>
      <c r="I1999" s="8">
        <f t="shared" si="63"/>
        <v>7.4499999999999993</v>
      </c>
      <c r="J1999" s="42">
        <f>VLOOKUP(B1999,Invoices!A:I,9,TRUE)</f>
        <v>2020</v>
      </c>
    </row>
    <row r="2000" spans="1:10" x14ac:dyDescent="0.15">
      <c r="A2000" t="s">
        <v>5360</v>
      </c>
      <c r="B2000" t="s">
        <v>495</v>
      </c>
      <c r="C2000" t="s">
        <v>93</v>
      </c>
      <c r="D2000" t="s">
        <v>76</v>
      </c>
      <c r="E2000">
        <v>4</v>
      </c>
      <c r="F2000" s="8">
        <f>VLOOKUP(C2000,Products!$A$2:$E$20,5,TRUE)</f>
        <v>9.9499999999999993</v>
      </c>
      <c r="G2000" s="8">
        <f t="shared" si="62"/>
        <v>39.799999999999997</v>
      </c>
      <c r="H2000" s="8">
        <f>VLOOKUP(C2000,Products!$A$2:$F$20,6,TRUE)</f>
        <v>1.9499999999999993</v>
      </c>
      <c r="I2000" s="8">
        <f t="shared" si="63"/>
        <v>7.7999999999999972</v>
      </c>
      <c r="J2000" s="42">
        <f>VLOOKUP(B2000,Invoices!A:I,9,TRUE)</f>
        <v>2020</v>
      </c>
    </row>
    <row r="2001" spans="1:10" x14ac:dyDescent="0.15">
      <c r="A2001" t="s">
        <v>5361</v>
      </c>
      <c r="B2001" t="s">
        <v>495</v>
      </c>
      <c r="C2001" t="s">
        <v>87</v>
      </c>
      <c r="D2001" t="s">
        <v>68</v>
      </c>
      <c r="E2001">
        <v>25</v>
      </c>
      <c r="F2001" s="8">
        <f>VLOOKUP(C2001,Products!$A$2:$E$20,5,TRUE)</f>
        <v>19.95</v>
      </c>
      <c r="G2001" s="8">
        <f t="shared" si="62"/>
        <v>498.75</v>
      </c>
      <c r="H2001" s="8">
        <f>VLOOKUP(C2001,Products!$A$2:$F$20,6,TRUE)</f>
        <v>7.4499999999999993</v>
      </c>
      <c r="I2001" s="8">
        <f t="shared" si="63"/>
        <v>186.24999999999997</v>
      </c>
      <c r="J2001" s="42">
        <f>VLOOKUP(B2001,Invoices!A:I,9,TRUE)</f>
        <v>2020</v>
      </c>
    </row>
    <row r="2002" spans="1:10" x14ac:dyDescent="0.15">
      <c r="A2002" t="s">
        <v>5362</v>
      </c>
      <c r="B2002" t="s">
        <v>495</v>
      </c>
      <c r="C2002" t="s">
        <v>88</v>
      </c>
      <c r="D2002" t="s">
        <v>85</v>
      </c>
      <c r="E2002">
        <v>30</v>
      </c>
      <c r="F2002" s="8">
        <f>VLOOKUP(C2002,Products!$A$2:$E$20,5,TRUE)</f>
        <v>8.9499999999999993</v>
      </c>
      <c r="G2002" s="8">
        <f t="shared" si="62"/>
        <v>268.5</v>
      </c>
      <c r="H2002" s="8">
        <f>VLOOKUP(C2002,Products!$A$2:$F$20,6,TRUE)</f>
        <v>5.6999999999999993</v>
      </c>
      <c r="I2002" s="8">
        <f t="shared" si="63"/>
        <v>170.99999999999997</v>
      </c>
      <c r="J2002" s="42">
        <f>VLOOKUP(B2002,Invoices!A:I,9,TRUE)</f>
        <v>2020</v>
      </c>
    </row>
    <row r="2003" spans="1:10" x14ac:dyDescent="0.15">
      <c r="A2003" t="s">
        <v>5363</v>
      </c>
      <c r="B2003" t="s">
        <v>495</v>
      </c>
      <c r="C2003" t="s">
        <v>102</v>
      </c>
      <c r="D2003" t="s">
        <v>83</v>
      </c>
      <c r="E2003">
        <v>50</v>
      </c>
      <c r="F2003" s="8">
        <f>VLOOKUP(C2003,Products!$A$2:$E$20,5,TRUE)</f>
        <v>29.95</v>
      </c>
      <c r="G2003" s="8">
        <f t="shared" si="62"/>
        <v>1497.5</v>
      </c>
      <c r="H2003" s="8">
        <f>VLOOKUP(C2003,Products!$A$2:$F$20,6,TRUE)</f>
        <v>15</v>
      </c>
      <c r="I2003" s="8">
        <f t="shared" si="63"/>
        <v>750</v>
      </c>
      <c r="J2003" s="42">
        <f>VLOOKUP(B2003,Invoices!A:I,9,TRUE)</f>
        <v>2020</v>
      </c>
    </row>
    <row r="2004" spans="1:10" x14ac:dyDescent="0.15">
      <c r="A2004" t="s">
        <v>5364</v>
      </c>
      <c r="B2004" t="s">
        <v>495</v>
      </c>
      <c r="C2004" t="s">
        <v>100</v>
      </c>
      <c r="D2004" t="s">
        <v>78</v>
      </c>
      <c r="E2004">
        <v>1</v>
      </c>
      <c r="F2004" s="8">
        <f>VLOOKUP(C2004,Products!$A$2:$E$20,5,TRUE)</f>
        <v>49.95</v>
      </c>
      <c r="G2004" s="8">
        <f t="shared" si="62"/>
        <v>49.95</v>
      </c>
      <c r="H2004" s="8">
        <f>VLOOKUP(C2004,Products!$A$2:$F$20,6,TRUE)</f>
        <v>19.950000000000003</v>
      </c>
      <c r="I2004" s="8">
        <f t="shared" si="63"/>
        <v>19.950000000000003</v>
      </c>
      <c r="J2004" s="42">
        <f>VLOOKUP(B2004,Invoices!A:I,9,TRUE)</f>
        <v>2020</v>
      </c>
    </row>
    <row r="2005" spans="1:10" x14ac:dyDescent="0.15">
      <c r="A2005" t="s">
        <v>5365</v>
      </c>
      <c r="B2005" t="s">
        <v>495</v>
      </c>
      <c r="C2005" t="s">
        <v>104</v>
      </c>
      <c r="D2005" t="s">
        <v>71</v>
      </c>
      <c r="E2005">
        <v>1</v>
      </c>
      <c r="F2005" s="8">
        <f>VLOOKUP(C2005,Products!$A$2:$E$20,5,TRUE)</f>
        <v>2.95</v>
      </c>
      <c r="G2005" s="8">
        <f t="shared" si="62"/>
        <v>2.95</v>
      </c>
      <c r="H2005" s="8">
        <f>VLOOKUP(C2005,Products!$A$2:$F$20,6,TRUE)</f>
        <v>1.1500000000000001</v>
      </c>
      <c r="I2005" s="8">
        <f t="shared" si="63"/>
        <v>1.1500000000000001</v>
      </c>
      <c r="J2005" s="42">
        <f>VLOOKUP(B2005,Invoices!A:I,9,TRUE)</f>
        <v>2020</v>
      </c>
    </row>
    <row r="2006" spans="1:10" x14ac:dyDescent="0.15">
      <c r="A2006" t="s">
        <v>5366</v>
      </c>
      <c r="B2006" t="s">
        <v>496</v>
      </c>
      <c r="C2006" t="s">
        <v>98</v>
      </c>
      <c r="D2006" t="s">
        <v>79</v>
      </c>
      <c r="E2006">
        <v>20</v>
      </c>
      <c r="F2006" s="8">
        <f>VLOOKUP(C2006,Products!$A$2:$E$20,5,TRUE)</f>
        <v>14.95</v>
      </c>
      <c r="G2006" s="8">
        <f t="shared" si="62"/>
        <v>299</v>
      </c>
      <c r="H2006" s="8">
        <f>VLOOKUP(C2006,Products!$A$2:$F$20,6,TRUE)</f>
        <v>3.0499999999999989</v>
      </c>
      <c r="I2006" s="8">
        <f t="shared" si="63"/>
        <v>60.999999999999979</v>
      </c>
      <c r="J2006" s="42">
        <f>VLOOKUP(B2006,Invoices!A:I,9,TRUE)</f>
        <v>2020</v>
      </c>
    </row>
    <row r="2007" spans="1:10" x14ac:dyDescent="0.15">
      <c r="A2007" t="s">
        <v>5367</v>
      </c>
      <c r="B2007" t="s">
        <v>496</v>
      </c>
      <c r="C2007" t="s">
        <v>101</v>
      </c>
      <c r="D2007" t="s">
        <v>69</v>
      </c>
      <c r="E2007">
        <v>1</v>
      </c>
      <c r="F2007" s="8">
        <f>VLOOKUP(C2007,Products!$A$2:$E$20,5,TRUE)</f>
        <v>129.94999999999999</v>
      </c>
      <c r="G2007" s="8">
        <f t="shared" si="62"/>
        <v>129.94999999999999</v>
      </c>
      <c r="H2007" s="8">
        <f>VLOOKUP(C2007,Products!$A$2:$F$20,6,TRUE)</f>
        <v>40.449999999999989</v>
      </c>
      <c r="I2007" s="8">
        <f t="shared" si="63"/>
        <v>40.449999999999989</v>
      </c>
      <c r="J2007" s="42">
        <f>VLOOKUP(B2007,Invoices!A:I,9,TRUE)</f>
        <v>2020</v>
      </c>
    </row>
    <row r="2008" spans="1:10" x14ac:dyDescent="0.15">
      <c r="A2008" t="s">
        <v>5368</v>
      </c>
      <c r="B2008" t="s">
        <v>496</v>
      </c>
      <c r="C2008" t="s">
        <v>94</v>
      </c>
      <c r="D2008" t="s">
        <v>86</v>
      </c>
      <c r="E2008">
        <v>1</v>
      </c>
      <c r="F2008" s="8">
        <f>VLOOKUP(C2008,Products!$A$2:$E$20,5,TRUE)</f>
        <v>3.5</v>
      </c>
      <c r="G2008" s="8">
        <f t="shared" si="62"/>
        <v>3.5</v>
      </c>
      <c r="H2008" s="8">
        <f>VLOOKUP(C2008,Products!$A$2:$F$20,6,TRUE)</f>
        <v>0.54999999999999982</v>
      </c>
      <c r="I2008" s="8">
        <f t="shared" si="63"/>
        <v>0.54999999999999982</v>
      </c>
      <c r="J2008" s="42">
        <f>VLOOKUP(B2008,Invoices!A:I,9,TRUE)</f>
        <v>2020</v>
      </c>
    </row>
    <row r="2009" spans="1:10" x14ac:dyDescent="0.15">
      <c r="A2009" t="s">
        <v>5369</v>
      </c>
      <c r="B2009" t="s">
        <v>497</v>
      </c>
      <c r="C2009" t="s">
        <v>102</v>
      </c>
      <c r="D2009" t="s">
        <v>83</v>
      </c>
      <c r="E2009">
        <v>3</v>
      </c>
      <c r="F2009" s="8">
        <f>VLOOKUP(C2009,Products!$A$2:$E$20,5,TRUE)</f>
        <v>29.95</v>
      </c>
      <c r="G2009" s="8">
        <f t="shared" si="62"/>
        <v>89.85</v>
      </c>
      <c r="H2009" s="8">
        <f>VLOOKUP(C2009,Products!$A$2:$F$20,6,TRUE)</f>
        <v>15</v>
      </c>
      <c r="I2009" s="8">
        <f t="shared" si="63"/>
        <v>45</v>
      </c>
      <c r="J2009" s="42">
        <f>VLOOKUP(B2009,Invoices!A:I,9,TRUE)</f>
        <v>2020</v>
      </c>
    </row>
    <row r="2010" spans="1:10" x14ac:dyDescent="0.15">
      <c r="A2010" t="s">
        <v>5370</v>
      </c>
      <c r="B2010" t="s">
        <v>497</v>
      </c>
      <c r="C2010" t="s">
        <v>100</v>
      </c>
      <c r="D2010" t="s">
        <v>78</v>
      </c>
      <c r="E2010">
        <v>3</v>
      </c>
      <c r="F2010" s="8">
        <f>VLOOKUP(C2010,Products!$A$2:$E$20,5,TRUE)</f>
        <v>49.95</v>
      </c>
      <c r="G2010" s="8">
        <f t="shared" si="62"/>
        <v>149.85000000000002</v>
      </c>
      <c r="H2010" s="8">
        <f>VLOOKUP(C2010,Products!$A$2:$F$20,6,TRUE)</f>
        <v>19.950000000000003</v>
      </c>
      <c r="I2010" s="8">
        <f t="shared" si="63"/>
        <v>59.850000000000009</v>
      </c>
      <c r="J2010" s="42">
        <f>VLOOKUP(B2010,Invoices!A:I,9,TRUE)</f>
        <v>2020</v>
      </c>
    </row>
    <row r="2011" spans="1:10" x14ac:dyDescent="0.15">
      <c r="A2011" t="s">
        <v>5371</v>
      </c>
      <c r="B2011" t="s">
        <v>497</v>
      </c>
      <c r="C2011" t="s">
        <v>90</v>
      </c>
      <c r="D2011" t="s">
        <v>72</v>
      </c>
      <c r="E2011">
        <v>3</v>
      </c>
      <c r="F2011" s="8">
        <f>VLOOKUP(C2011,Products!$A$2:$E$20,5,TRUE)</f>
        <v>8.9499999999999993</v>
      </c>
      <c r="G2011" s="8">
        <f t="shared" si="62"/>
        <v>26.849999999999998</v>
      </c>
      <c r="H2011" s="8">
        <f>VLOOKUP(C2011,Products!$A$2:$F$20,6,TRUE)</f>
        <v>5.6999999999999993</v>
      </c>
      <c r="I2011" s="8">
        <f t="shared" si="63"/>
        <v>17.099999999999998</v>
      </c>
      <c r="J2011" s="42">
        <f>VLOOKUP(B2011,Invoices!A:I,9,TRUE)</f>
        <v>2020</v>
      </c>
    </row>
    <row r="2012" spans="1:10" x14ac:dyDescent="0.15">
      <c r="A2012" t="s">
        <v>5372</v>
      </c>
      <c r="B2012" t="s">
        <v>497</v>
      </c>
      <c r="C2012" t="s">
        <v>95</v>
      </c>
      <c r="D2012" t="s">
        <v>73</v>
      </c>
      <c r="E2012">
        <v>2</v>
      </c>
      <c r="F2012" s="8">
        <f>VLOOKUP(C2012,Products!$A$2:$E$20,5,TRUE)</f>
        <v>12.95</v>
      </c>
      <c r="G2012" s="8">
        <f t="shared" si="62"/>
        <v>25.9</v>
      </c>
      <c r="H2012" s="8">
        <f>VLOOKUP(C2012,Products!$A$2:$F$20,6,TRUE)</f>
        <v>4.1999999999999993</v>
      </c>
      <c r="I2012" s="8">
        <f t="shared" si="63"/>
        <v>8.3999999999999986</v>
      </c>
      <c r="J2012" s="42">
        <f>VLOOKUP(B2012,Invoices!A:I,9,TRUE)</f>
        <v>2020</v>
      </c>
    </row>
    <row r="2013" spans="1:10" x14ac:dyDescent="0.15">
      <c r="A2013" t="s">
        <v>5373</v>
      </c>
      <c r="B2013" t="s">
        <v>497</v>
      </c>
      <c r="C2013" t="s">
        <v>105</v>
      </c>
      <c r="D2013" t="s">
        <v>81</v>
      </c>
      <c r="E2013">
        <v>1</v>
      </c>
      <c r="F2013" s="8">
        <f>VLOOKUP(C2013,Products!$A$2:$E$20,5,TRUE)</f>
        <v>8.9499999999999993</v>
      </c>
      <c r="G2013" s="8">
        <f t="shared" si="62"/>
        <v>8.9499999999999993</v>
      </c>
      <c r="H2013" s="8">
        <f>VLOOKUP(C2013,Products!$A$2:$F$20,6,TRUE)</f>
        <v>3.1999999999999993</v>
      </c>
      <c r="I2013" s="8">
        <f t="shared" si="63"/>
        <v>3.1999999999999993</v>
      </c>
      <c r="J2013" s="42">
        <f>VLOOKUP(B2013,Invoices!A:I,9,TRUE)</f>
        <v>2020</v>
      </c>
    </row>
    <row r="2014" spans="1:10" x14ac:dyDescent="0.15">
      <c r="A2014" t="s">
        <v>5374</v>
      </c>
      <c r="B2014" t="s">
        <v>497</v>
      </c>
      <c r="C2014" t="s">
        <v>93</v>
      </c>
      <c r="D2014" t="s">
        <v>76</v>
      </c>
      <c r="E2014">
        <v>2</v>
      </c>
      <c r="F2014" s="8">
        <f>VLOOKUP(C2014,Products!$A$2:$E$20,5,TRUE)</f>
        <v>9.9499999999999993</v>
      </c>
      <c r="G2014" s="8">
        <f t="shared" si="62"/>
        <v>19.899999999999999</v>
      </c>
      <c r="H2014" s="8">
        <f>VLOOKUP(C2014,Products!$A$2:$F$20,6,TRUE)</f>
        <v>1.9499999999999993</v>
      </c>
      <c r="I2014" s="8">
        <f t="shared" si="63"/>
        <v>3.8999999999999986</v>
      </c>
      <c r="J2014" s="42">
        <f>VLOOKUP(B2014,Invoices!A:I,9,TRUE)</f>
        <v>2020</v>
      </c>
    </row>
    <row r="2015" spans="1:10" x14ac:dyDescent="0.15">
      <c r="A2015" t="s">
        <v>5375</v>
      </c>
      <c r="B2015" t="s">
        <v>497</v>
      </c>
      <c r="C2015" t="s">
        <v>99</v>
      </c>
      <c r="D2015" t="s">
        <v>84</v>
      </c>
      <c r="E2015">
        <v>2</v>
      </c>
      <c r="F2015" s="8">
        <f>VLOOKUP(C2015,Products!$A$2:$E$20,5,TRUE)</f>
        <v>3.5</v>
      </c>
      <c r="G2015" s="8">
        <f t="shared" si="62"/>
        <v>7</v>
      </c>
      <c r="H2015" s="8">
        <f>VLOOKUP(C2015,Products!$A$2:$F$20,6,TRUE)</f>
        <v>0.54999999999999982</v>
      </c>
      <c r="I2015" s="8">
        <f t="shared" si="63"/>
        <v>1.0999999999999996</v>
      </c>
      <c r="J2015" s="42">
        <f>VLOOKUP(B2015,Invoices!A:I,9,TRUE)</f>
        <v>2020</v>
      </c>
    </row>
    <row r="2016" spans="1:10" x14ac:dyDescent="0.15">
      <c r="A2016" t="s">
        <v>5376</v>
      </c>
      <c r="B2016" t="s">
        <v>497</v>
      </c>
      <c r="C2016" t="s">
        <v>87</v>
      </c>
      <c r="D2016" t="s">
        <v>68</v>
      </c>
      <c r="E2016">
        <v>10</v>
      </c>
      <c r="F2016" s="8">
        <f>VLOOKUP(C2016,Products!$A$2:$E$20,5,TRUE)</f>
        <v>19.95</v>
      </c>
      <c r="G2016" s="8">
        <f t="shared" si="62"/>
        <v>199.5</v>
      </c>
      <c r="H2016" s="8">
        <f>VLOOKUP(C2016,Products!$A$2:$F$20,6,TRUE)</f>
        <v>7.4499999999999993</v>
      </c>
      <c r="I2016" s="8">
        <f t="shared" si="63"/>
        <v>74.5</v>
      </c>
      <c r="J2016" s="42">
        <f>VLOOKUP(B2016,Invoices!A:I,9,TRUE)</f>
        <v>2020</v>
      </c>
    </row>
    <row r="2017" spans="1:10" x14ac:dyDescent="0.15">
      <c r="A2017" t="s">
        <v>5377</v>
      </c>
      <c r="B2017" t="s">
        <v>497</v>
      </c>
      <c r="C2017" t="s">
        <v>94</v>
      </c>
      <c r="D2017" t="s">
        <v>86</v>
      </c>
      <c r="E2017">
        <v>10</v>
      </c>
      <c r="F2017" s="8">
        <f>VLOOKUP(C2017,Products!$A$2:$E$20,5,TRUE)</f>
        <v>3.5</v>
      </c>
      <c r="G2017" s="8">
        <f t="shared" si="62"/>
        <v>35</v>
      </c>
      <c r="H2017" s="8">
        <f>VLOOKUP(C2017,Products!$A$2:$F$20,6,TRUE)</f>
        <v>0.54999999999999982</v>
      </c>
      <c r="I2017" s="8">
        <f t="shared" si="63"/>
        <v>5.4999999999999982</v>
      </c>
      <c r="J2017" s="42">
        <f>VLOOKUP(B2017,Invoices!A:I,9,TRUE)</f>
        <v>2020</v>
      </c>
    </row>
    <row r="2018" spans="1:10" x14ac:dyDescent="0.15">
      <c r="A2018" t="s">
        <v>5378</v>
      </c>
      <c r="B2018" t="s">
        <v>498</v>
      </c>
      <c r="C2018" t="s">
        <v>96</v>
      </c>
      <c r="D2018" t="s">
        <v>75</v>
      </c>
      <c r="E2018">
        <v>20</v>
      </c>
      <c r="F2018" s="8">
        <f>VLOOKUP(C2018,Products!$A$2:$E$20,5,TRUE)</f>
        <v>79.95</v>
      </c>
      <c r="G2018" s="8">
        <f t="shared" si="62"/>
        <v>1599</v>
      </c>
      <c r="H2018" s="8">
        <f>VLOOKUP(C2018,Products!$A$2:$F$20,6,TRUE)</f>
        <v>27.950000000000003</v>
      </c>
      <c r="I2018" s="8">
        <f t="shared" si="63"/>
        <v>559</v>
      </c>
      <c r="J2018" s="42">
        <f>VLOOKUP(B2018,Invoices!A:I,9,TRUE)</f>
        <v>2020</v>
      </c>
    </row>
    <row r="2019" spans="1:10" x14ac:dyDescent="0.15">
      <c r="A2019" t="s">
        <v>5379</v>
      </c>
      <c r="B2019" t="s">
        <v>498</v>
      </c>
      <c r="C2019" t="s">
        <v>88</v>
      </c>
      <c r="D2019" t="s">
        <v>85</v>
      </c>
      <c r="E2019">
        <v>3</v>
      </c>
      <c r="F2019" s="8">
        <f>VLOOKUP(C2019,Products!$A$2:$E$20,5,TRUE)</f>
        <v>8.9499999999999993</v>
      </c>
      <c r="G2019" s="8">
        <f t="shared" si="62"/>
        <v>26.849999999999998</v>
      </c>
      <c r="H2019" s="8">
        <f>VLOOKUP(C2019,Products!$A$2:$F$20,6,TRUE)</f>
        <v>5.6999999999999993</v>
      </c>
      <c r="I2019" s="8">
        <f t="shared" si="63"/>
        <v>17.099999999999998</v>
      </c>
      <c r="J2019" s="42">
        <f>VLOOKUP(B2019,Invoices!A:I,9,TRUE)</f>
        <v>2020</v>
      </c>
    </row>
    <row r="2020" spans="1:10" x14ac:dyDescent="0.15">
      <c r="A2020" t="s">
        <v>5380</v>
      </c>
      <c r="B2020" t="s">
        <v>498</v>
      </c>
      <c r="C2020" t="s">
        <v>93</v>
      </c>
      <c r="D2020" t="s">
        <v>76</v>
      </c>
      <c r="E2020">
        <v>7</v>
      </c>
      <c r="F2020" s="8">
        <f>VLOOKUP(C2020,Products!$A$2:$E$20,5,TRUE)</f>
        <v>9.9499999999999993</v>
      </c>
      <c r="G2020" s="8">
        <f t="shared" si="62"/>
        <v>69.649999999999991</v>
      </c>
      <c r="H2020" s="8">
        <f>VLOOKUP(C2020,Products!$A$2:$F$20,6,TRUE)</f>
        <v>1.9499999999999993</v>
      </c>
      <c r="I2020" s="8">
        <f t="shared" si="63"/>
        <v>13.649999999999995</v>
      </c>
      <c r="J2020" s="42">
        <f>VLOOKUP(B2020,Invoices!A:I,9,TRUE)</f>
        <v>2020</v>
      </c>
    </row>
    <row r="2021" spans="1:10" x14ac:dyDescent="0.15">
      <c r="A2021" t="s">
        <v>5381</v>
      </c>
      <c r="B2021" t="s">
        <v>498</v>
      </c>
      <c r="C2021" t="s">
        <v>89</v>
      </c>
      <c r="D2021" t="s">
        <v>80</v>
      </c>
      <c r="E2021">
        <v>5</v>
      </c>
      <c r="F2021" s="8">
        <f>VLOOKUP(C2021,Products!$A$2:$E$20,5,TRUE)</f>
        <v>15.95</v>
      </c>
      <c r="G2021" s="8">
        <f t="shared" si="62"/>
        <v>79.75</v>
      </c>
      <c r="H2021" s="8">
        <f>VLOOKUP(C2021,Products!$A$2:$F$20,6,TRUE)</f>
        <v>6</v>
      </c>
      <c r="I2021" s="8">
        <f t="shared" si="63"/>
        <v>30</v>
      </c>
      <c r="J2021" s="42">
        <f>VLOOKUP(B2021,Invoices!A:I,9,TRUE)</f>
        <v>2020</v>
      </c>
    </row>
    <row r="2022" spans="1:10" x14ac:dyDescent="0.15">
      <c r="A2022" t="s">
        <v>5382</v>
      </c>
      <c r="B2022" t="s">
        <v>498</v>
      </c>
      <c r="C2022" t="s">
        <v>105</v>
      </c>
      <c r="D2022" t="s">
        <v>81</v>
      </c>
      <c r="E2022">
        <v>2</v>
      </c>
      <c r="F2022" s="8">
        <f>VLOOKUP(C2022,Products!$A$2:$E$20,5,TRUE)</f>
        <v>8.9499999999999993</v>
      </c>
      <c r="G2022" s="8">
        <f t="shared" si="62"/>
        <v>17.899999999999999</v>
      </c>
      <c r="H2022" s="8">
        <f>VLOOKUP(C2022,Products!$A$2:$F$20,6,TRUE)</f>
        <v>3.1999999999999993</v>
      </c>
      <c r="I2022" s="8">
        <f t="shared" si="63"/>
        <v>6.3999999999999986</v>
      </c>
      <c r="J2022" s="42">
        <f>VLOOKUP(B2022,Invoices!A:I,9,TRUE)</f>
        <v>2020</v>
      </c>
    </row>
    <row r="2023" spans="1:10" x14ac:dyDescent="0.15">
      <c r="A2023" t="s">
        <v>5383</v>
      </c>
      <c r="B2023" t="s">
        <v>498</v>
      </c>
      <c r="C2023" t="s">
        <v>101</v>
      </c>
      <c r="D2023" t="s">
        <v>69</v>
      </c>
      <c r="E2023">
        <v>2</v>
      </c>
      <c r="F2023" s="8">
        <f>VLOOKUP(C2023,Products!$A$2:$E$20,5,TRUE)</f>
        <v>129.94999999999999</v>
      </c>
      <c r="G2023" s="8">
        <f t="shared" si="62"/>
        <v>259.89999999999998</v>
      </c>
      <c r="H2023" s="8">
        <f>VLOOKUP(C2023,Products!$A$2:$F$20,6,TRUE)</f>
        <v>40.449999999999989</v>
      </c>
      <c r="I2023" s="8">
        <f t="shared" si="63"/>
        <v>80.899999999999977</v>
      </c>
      <c r="J2023" s="42">
        <f>VLOOKUP(B2023,Invoices!A:I,9,TRUE)</f>
        <v>2020</v>
      </c>
    </row>
    <row r="2024" spans="1:10" x14ac:dyDescent="0.15">
      <c r="A2024" t="s">
        <v>5384</v>
      </c>
      <c r="B2024" t="s">
        <v>498</v>
      </c>
      <c r="C2024" t="s">
        <v>99</v>
      </c>
      <c r="D2024" t="s">
        <v>84</v>
      </c>
      <c r="E2024">
        <v>3</v>
      </c>
      <c r="F2024" s="8">
        <f>VLOOKUP(C2024,Products!$A$2:$E$20,5,TRUE)</f>
        <v>3.5</v>
      </c>
      <c r="G2024" s="8">
        <f t="shared" si="62"/>
        <v>10.5</v>
      </c>
      <c r="H2024" s="8">
        <f>VLOOKUP(C2024,Products!$A$2:$F$20,6,TRUE)</f>
        <v>0.54999999999999982</v>
      </c>
      <c r="I2024" s="8">
        <f t="shared" si="63"/>
        <v>1.6499999999999995</v>
      </c>
      <c r="J2024" s="42">
        <f>VLOOKUP(B2024,Invoices!A:I,9,TRUE)</f>
        <v>2020</v>
      </c>
    </row>
    <row r="2025" spans="1:10" x14ac:dyDescent="0.15">
      <c r="A2025" t="s">
        <v>5385</v>
      </c>
      <c r="B2025" t="s">
        <v>498</v>
      </c>
      <c r="C2025" t="s">
        <v>95</v>
      </c>
      <c r="D2025" t="s">
        <v>73</v>
      </c>
      <c r="E2025">
        <v>2</v>
      </c>
      <c r="F2025" s="8">
        <f>VLOOKUP(C2025,Products!$A$2:$E$20,5,TRUE)</f>
        <v>12.95</v>
      </c>
      <c r="G2025" s="8">
        <f t="shared" si="62"/>
        <v>25.9</v>
      </c>
      <c r="H2025" s="8">
        <f>VLOOKUP(C2025,Products!$A$2:$F$20,6,TRUE)</f>
        <v>4.1999999999999993</v>
      </c>
      <c r="I2025" s="8">
        <f t="shared" si="63"/>
        <v>8.3999999999999986</v>
      </c>
      <c r="J2025" s="42">
        <f>VLOOKUP(B2025,Invoices!A:I,9,TRUE)</f>
        <v>2020</v>
      </c>
    </row>
    <row r="2026" spans="1:10" x14ac:dyDescent="0.15">
      <c r="A2026" t="s">
        <v>5386</v>
      </c>
      <c r="B2026" t="s">
        <v>498</v>
      </c>
      <c r="C2026" t="s">
        <v>102</v>
      </c>
      <c r="D2026" t="s">
        <v>83</v>
      </c>
      <c r="E2026">
        <v>1</v>
      </c>
      <c r="F2026" s="8">
        <f>VLOOKUP(C2026,Products!$A$2:$E$20,5,TRUE)</f>
        <v>29.95</v>
      </c>
      <c r="G2026" s="8">
        <f t="shared" si="62"/>
        <v>29.95</v>
      </c>
      <c r="H2026" s="8">
        <f>VLOOKUP(C2026,Products!$A$2:$F$20,6,TRUE)</f>
        <v>15</v>
      </c>
      <c r="I2026" s="8">
        <f t="shared" si="63"/>
        <v>15</v>
      </c>
      <c r="J2026" s="42">
        <f>VLOOKUP(B2026,Invoices!A:I,9,TRUE)</f>
        <v>2020</v>
      </c>
    </row>
    <row r="2027" spans="1:10" x14ac:dyDescent="0.15">
      <c r="A2027" t="s">
        <v>5387</v>
      </c>
      <c r="B2027" t="s">
        <v>498</v>
      </c>
      <c r="C2027" t="s">
        <v>91</v>
      </c>
      <c r="D2027" t="s">
        <v>70</v>
      </c>
      <c r="E2027">
        <v>2</v>
      </c>
      <c r="F2027" s="8">
        <f>VLOOKUP(C2027,Products!$A$2:$E$20,5,TRUE)</f>
        <v>49.95</v>
      </c>
      <c r="G2027" s="8">
        <f t="shared" si="62"/>
        <v>99.9</v>
      </c>
      <c r="H2027" s="8">
        <f>VLOOKUP(C2027,Products!$A$2:$F$20,6,TRUE)</f>
        <v>21.200000000000003</v>
      </c>
      <c r="I2027" s="8">
        <f t="shared" si="63"/>
        <v>42.400000000000006</v>
      </c>
      <c r="J2027" s="42">
        <f>VLOOKUP(B2027,Invoices!A:I,9,TRUE)</f>
        <v>2020</v>
      </c>
    </row>
    <row r="2028" spans="1:10" x14ac:dyDescent="0.15">
      <c r="A2028" t="s">
        <v>5388</v>
      </c>
      <c r="B2028" t="s">
        <v>498</v>
      </c>
      <c r="C2028" t="s">
        <v>87</v>
      </c>
      <c r="D2028" t="s">
        <v>68</v>
      </c>
      <c r="E2028">
        <v>6</v>
      </c>
      <c r="F2028" s="8">
        <f>VLOOKUP(C2028,Products!$A$2:$E$20,5,TRUE)</f>
        <v>19.95</v>
      </c>
      <c r="G2028" s="8">
        <f t="shared" si="62"/>
        <v>119.69999999999999</v>
      </c>
      <c r="H2028" s="8">
        <f>VLOOKUP(C2028,Products!$A$2:$F$20,6,TRUE)</f>
        <v>7.4499999999999993</v>
      </c>
      <c r="I2028" s="8">
        <f t="shared" si="63"/>
        <v>44.699999999999996</v>
      </c>
      <c r="J2028" s="42">
        <f>VLOOKUP(B2028,Invoices!A:I,9,TRUE)</f>
        <v>2020</v>
      </c>
    </row>
    <row r="2029" spans="1:10" x14ac:dyDescent="0.15">
      <c r="A2029" t="s">
        <v>5389</v>
      </c>
      <c r="B2029" t="s">
        <v>498</v>
      </c>
      <c r="C2029" t="s">
        <v>89</v>
      </c>
      <c r="D2029" t="s">
        <v>80</v>
      </c>
      <c r="E2029">
        <v>1</v>
      </c>
      <c r="F2029" s="8">
        <f>VLOOKUP(C2029,Products!$A$2:$E$20,5,TRUE)</f>
        <v>15.95</v>
      </c>
      <c r="G2029" s="8">
        <f t="shared" si="62"/>
        <v>15.95</v>
      </c>
      <c r="H2029" s="8">
        <f>VLOOKUP(C2029,Products!$A$2:$F$20,6,TRUE)</f>
        <v>6</v>
      </c>
      <c r="I2029" s="8">
        <f t="shared" si="63"/>
        <v>6</v>
      </c>
      <c r="J2029" s="42">
        <f>VLOOKUP(B2029,Invoices!A:I,9,TRUE)</f>
        <v>2020</v>
      </c>
    </row>
    <row r="2030" spans="1:10" x14ac:dyDescent="0.15">
      <c r="A2030" t="s">
        <v>5390</v>
      </c>
      <c r="B2030" t="s">
        <v>498</v>
      </c>
      <c r="C2030" t="s">
        <v>92</v>
      </c>
      <c r="D2030" t="s">
        <v>82</v>
      </c>
      <c r="E2030">
        <v>1</v>
      </c>
      <c r="F2030" s="8">
        <f>VLOOKUP(C2030,Products!$A$2:$E$20,5,TRUE)</f>
        <v>19.95</v>
      </c>
      <c r="G2030" s="8">
        <f t="shared" si="62"/>
        <v>19.95</v>
      </c>
      <c r="H2030" s="8">
        <f>VLOOKUP(C2030,Products!$A$2:$F$20,6,TRUE)</f>
        <v>7.4499999999999993</v>
      </c>
      <c r="I2030" s="8">
        <f t="shared" si="63"/>
        <v>7.4499999999999993</v>
      </c>
      <c r="J2030" s="42">
        <f>VLOOKUP(B2030,Invoices!A:I,9,TRUE)</f>
        <v>2020</v>
      </c>
    </row>
    <row r="2031" spans="1:10" x14ac:dyDescent="0.15">
      <c r="A2031" t="s">
        <v>5391</v>
      </c>
      <c r="B2031" t="s">
        <v>498</v>
      </c>
      <c r="C2031" t="s">
        <v>90</v>
      </c>
      <c r="D2031" t="s">
        <v>72</v>
      </c>
      <c r="E2031">
        <v>2</v>
      </c>
      <c r="F2031" s="8">
        <f>VLOOKUP(C2031,Products!$A$2:$E$20,5,TRUE)</f>
        <v>8.9499999999999993</v>
      </c>
      <c r="G2031" s="8">
        <f t="shared" si="62"/>
        <v>17.899999999999999</v>
      </c>
      <c r="H2031" s="8">
        <f>VLOOKUP(C2031,Products!$A$2:$F$20,6,TRUE)</f>
        <v>5.6999999999999993</v>
      </c>
      <c r="I2031" s="8">
        <f t="shared" si="63"/>
        <v>11.399999999999999</v>
      </c>
      <c r="J2031" s="42">
        <f>VLOOKUP(B2031,Invoices!A:I,9,TRUE)</f>
        <v>2020</v>
      </c>
    </row>
    <row r="2032" spans="1:10" x14ac:dyDescent="0.15">
      <c r="A2032" t="s">
        <v>5392</v>
      </c>
      <c r="B2032" t="s">
        <v>498</v>
      </c>
      <c r="C2032" t="s">
        <v>104</v>
      </c>
      <c r="D2032" t="s">
        <v>71</v>
      </c>
      <c r="E2032">
        <v>1</v>
      </c>
      <c r="F2032" s="8">
        <f>VLOOKUP(C2032,Products!$A$2:$E$20,5,TRUE)</f>
        <v>2.95</v>
      </c>
      <c r="G2032" s="8">
        <f t="shared" si="62"/>
        <v>2.95</v>
      </c>
      <c r="H2032" s="8">
        <f>VLOOKUP(C2032,Products!$A$2:$F$20,6,TRUE)</f>
        <v>1.1500000000000001</v>
      </c>
      <c r="I2032" s="8">
        <f t="shared" si="63"/>
        <v>1.1500000000000001</v>
      </c>
      <c r="J2032" s="42">
        <f>VLOOKUP(B2032,Invoices!A:I,9,TRUE)</f>
        <v>2020</v>
      </c>
    </row>
    <row r="2033" spans="1:10" x14ac:dyDescent="0.15">
      <c r="A2033" t="s">
        <v>5393</v>
      </c>
      <c r="B2033" t="s">
        <v>498</v>
      </c>
      <c r="C2033" t="s">
        <v>101</v>
      </c>
      <c r="D2033" t="s">
        <v>69</v>
      </c>
      <c r="E2033">
        <v>4</v>
      </c>
      <c r="F2033" s="8">
        <f>VLOOKUP(C2033,Products!$A$2:$E$20,5,TRUE)</f>
        <v>129.94999999999999</v>
      </c>
      <c r="G2033" s="8">
        <f t="shared" si="62"/>
        <v>519.79999999999995</v>
      </c>
      <c r="H2033" s="8">
        <f>VLOOKUP(C2033,Products!$A$2:$F$20,6,TRUE)</f>
        <v>40.449999999999989</v>
      </c>
      <c r="I2033" s="8">
        <f t="shared" si="63"/>
        <v>161.79999999999995</v>
      </c>
      <c r="J2033" s="42">
        <f>VLOOKUP(B2033,Invoices!A:I,9,TRUE)</f>
        <v>2020</v>
      </c>
    </row>
    <row r="2034" spans="1:10" x14ac:dyDescent="0.15">
      <c r="A2034" t="s">
        <v>5394</v>
      </c>
      <c r="B2034" t="s">
        <v>498</v>
      </c>
      <c r="C2034" t="s">
        <v>92</v>
      </c>
      <c r="D2034" t="s">
        <v>82</v>
      </c>
      <c r="E2034">
        <v>1</v>
      </c>
      <c r="F2034" s="8">
        <f>VLOOKUP(C2034,Products!$A$2:$E$20,5,TRUE)</f>
        <v>19.95</v>
      </c>
      <c r="G2034" s="8">
        <f t="shared" si="62"/>
        <v>19.95</v>
      </c>
      <c r="H2034" s="8">
        <f>VLOOKUP(C2034,Products!$A$2:$F$20,6,TRUE)</f>
        <v>7.4499999999999993</v>
      </c>
      <c r="I2034" s="8">
        <f t="shared" si="63"/>
        <v>7.4499999999999993</v>
      </c>
      <c r="J2034" s="42">
        <f>VLOOKUP(B2034,Invoices!A:I,9,TRUE)</f>
        <v>2020</v>
      </c>
    </row>
    <row r="2035" spans="1:10" x14ac:dyDescent="0.15">
      <c r="A2035" t="s">
        <v>5395</v>
      </c>
      <c r="B2035" t="s">
        <v>498</v>
      </c>
      <c r="C2035" t="s">
        <v>103</v>
      </c>
      <c r="D2035" t="s">
        <v>77</v>
      </c>
      <c r="E2035">
        <v>24</v>
      </c>
      <c r="F2035" s="8">
        <f>VLOOKUP(C2035,Products!$A$2:$E$20,5,TRUE)</f>
        <v>8.9499999999999993</v>
      </c>
      <c r="G2035" s="8">
        <f t="shared" si="62"/>
        <v>214.79999999999998</v>
      </c>
      <c r="H2035" s="8">
        <f>VLOOKUP(C2035,Products!$A$2:$F$20,6,TRUE)</f>
        <v>3.1999999999999993</v>
      </c>
      <c r="I2035" s="8">
        <f t="shared" si="63"/>
        <v>76.799999999999983</v>
      </c>
      <c r="J2035" s="42">
        <f>VLOOKUP(B2035,Invoices!A:I,9,TRUE)</f>
        <v>2020</v>
      </c>
    </row>
    <row r="2036" spans="1:10" x14ac:dyDescent="0.15">
      <c r="A2036" t="s">
        <v>5396</v>
      </c>
      <c r="B2036" t="s">
        <v>498</v>
      </c>
      <c r="C2036" t="s">
        <v>97</v>
      </c>
      <c r="D2036" t="s">
        <v>74</v>
      </c>
      <c r="E2036">
        <v>1</v>
      </c>
      <c r="F2036" s="8">
        <f>VLOOKUP(C2036,Products!$A$2:$E$20,5,TRUE)</f>
        <v>1.5</v>
      </c>
      <c r="G2036" s="8">
        <f t="shared" si="62"/>
        <v>1.5</v>
      </c>
      <c r="H2036" s="8">
        <f>VLOOKUP(C2036,Products!$A$2:$F$20,6,TRUE)</f>
        <v>0.5</v>
      </c>
      <c r="I2036" s="8">
        <f t="shared" si="63"/>
        <v>0.5</v>
      </c>
      <c r="J2036" s="42">
        <f>VLOOKUP(B2036,Invoices!A:I,9,TRUE)</f>
        <v>2020</v>
      </c>
    </row>
    <row r="2037" spans="1:10" x14ac:dyDescent="0.15">
      <c r="A2037" t="s">
        <v>5397</v>
      </c>
      <c r="B2037" t="s">
        <v>498</v>
      </c>
      <c r="C2037" t="s">
        <v>94</v>
      </c>
      <c r="D2037" t="s">
        <v>86</v>
      </c>
      <c r="E2037">
        <v>1</v>
      </c>
      <c r="F2037" s="8">
        <f>VLOOKUP(C2037,Products!$A$2:$E$20,5,TRUE)</f>
        <v>3.5</v>
      </c>
      <c r="G2037" s="8">
        <f t="shared" si="62"/>
        <v>3.5</v>
      </c>
      <c r="H2037" s="8">
        <f>VLOOKUP(C2037,Products!$A$2:$F$20,6,TRUE)</f>
        <v>0.54999999999999982</v>
      </c>
      <c r="I2037" s="8">
        <f t="shared" si="63"/>
        <v>0.54999999999999982</v>
      </c>
      <c r="J2037" s="42">
        <f>VLOOKUP(B2037,Invoices!A:I,9,TRUE)</f>
        <v>2020</v>
      </c>
    </row>
    <row r="2038" spans="1:10" x14ac:dyDescent="0.15">
      <c r="A2038" t="s">
        <v>5398</v>
      </c>
      <c r="B2038" t="s">
        <v>498</v>
      </c>
      <c r="C2038" t="s">
        <v>100</v>
      </c>
      <c r="D2038" t="s">
        <v>78</v>
      </c>
      <c r="E2038">
        <v>4</v>
      </c>
      <c r="F2038" s="8">
        <f>VLOOKUP(C2038,Products!$A$2:$E$20,5,TRUE)</f>
        <v>49.95</v>
      </c>
      <c r="G2038" s="8">
        <f t="shared" si="62"/>
        <v>199.8</v>
      </c>
      <c r="H2038" s="8">
        <f>VLOOKUP(C2038,Products!$A$2:$F$20,6,TRUE)</f>
        <v>19.950000000000003</v>
      </c>
      <c r="I2038" s="8">
        <f t="shared" si="63"/>
        <v>79.800000000000011</v>
      </c>
      <c r="J2038" s="42">
        <f>VLOOKUP(B2038,Invoices!A:I,9,TRUE)</f>
        <v>2020</v>
      </c>
    </row>
    <row r="2039" spans="1:10" x14ac:dyDescent="0.15">
      <c r="A2039" t="s">
        <v>5399</v>
      </c>
      <c r="B2039" t="s">
        <v>499</v>
      </c>
      <c r="C2039" t="s">
        <v>103</v>
      </c>
      <c r="D2039" t="s">
        <v>77</v>
      </c>
      <c r="E2039">
        <v>2</v>
      </c>
      <c r="F2039" s="8">
        <f>VLOOKUP(C2039,Products!$A$2:$E$20,5,TRUE)</f>
        <v>8.9499999999999993</v>
      </c>
      <c r="G2039" s="8">
        <f t="shared" si="62"/>
        <v>17.899999999999999</v>
      </c>
      <c r="H2039" s="8">
        <f>VLOOKUP(C2039,Products!$A$2:$F$20,6,TRUE)</f>
        <v>3.1999999999999993</v>
      </c>
      <c r="I2039" s="8">
        <f t="shared" si="63"/>
        <v>6.3999999999999986</v>
      </c>
      <c r="J2039" s="42">
        <f>VLOOKUP(B2039,Invoices!A:I,9,TRUE)</f>
        <v>2020</v>
      </c>
    </row>
    <row r="2040" spans="1:10" x14ac:dyDescent="0.15">
      <c r="A2040" t="s">
        <v>5400</v>
      </c>
      <c r="B2040" t="s">
        <v>499</v>
      </c>
      <c r="C2040" t="s">
        <v>104</v>
      </c>
      <c r="D2040" t="s">
        <v>71</v>
      </c>
      <c r="E2040">
        <v>6</v>
      </c>
      <c r="F2040" s="8">
        <f>VLOOKUP(C2040,Products!$A$2:$E$20,5,TRUE)</f>
        <v>2.95</v>
      </c>
      <c r="G2040" s="8">
        <f t="shared" si="62"/>
        <v>17.700000000000003</v>
      </c>
      <c r="H2040" s="8">
        <f>VLOOKUP(C2040,Products!$A$2:$F$20,6,TRUE)</f>
        <v>1.1500000000000001</v>
      </c>
      <c r="I2040" s="8">
        <f t="shared" si="63"/>
        <v>6.9</v>
      </c>
      <c r="J2040" s="42">
        <f>VLOOKUP(B2040,Invoices!A:I,9,TRUE)</f>
        <v>2020</v>
      </c>
    </row>
    <row r="2041" spans="1:10" x14ac:dyDescent="0.15">
      <c r="A2041" t="s">
        <v>5401</v>
      </c>
      <c r="B2041" t="s">
        <v>499</v>
      </c>
      <c r="C2041" t="s">
        <v>94</v>
      </c>
      <c r="D2041" t="s">
        <v>86</v>
      </c>
      <c r="E2041">
        <v>1</v>
      </c>
      <c r="F2041" s="8">
        <f>VLOOKUP(C2041,Products!$A$2:$E$20,5,TRUE)</f>
        <v>3.5</v>
      </c>
      <c r="G2041" s="8">
        <f t="shared" si="62"/>
        <v>3.5</v>
      </c>
      <c r="H2041" s="8">
        <f>VLOOKUP(C2041,Products!$A$2:$F$20,6,TRUE)</f>
        <v>0.54999999999999982</v>
      </c>
      <c r="I2041" s="8">
        <f t="shared" si="63"/>
        <v>0.54999999999999982</v>
      </c>
      <c r="J2041" s="42">
        <f>VLOOKUP(B2041,Invoices!A:I,9,TRUE)</f>
        <v>2020</v>
      </c>
    </row>
    <row r="2042" spans="1:10" x14ac:dyDescent="0.15">
      <c r="A2042" t="s">
        <v>5402</v>
      </c>
      <c r="B2042" t="s">
        <v>499</v>
      </c>
      <c r="C2042" t="s">
        <v>96</v>
      </c>
      <c r="D2042" t="s">
        <v>75</v>
      </c>
      <c r="E2042">
        <v>2</v>
      </c>
      <c r="F2042" s="8">
        <f>VLOOKUP(C2042,Products!$A$2:$E$20,5,TRUE)</f>
        <v>79.95</v>
      </c>
      <c r="G2042" s="8">
        <f t="shared" si="62"/>
        <v>159.9</v>
      </c>
      <c r="H2042" s="8">
        <f>VLOOKUP(C2042,Products!$A$2:$F$20,6,TRUE)</f>
        <v>27.950000000000003</v>
      </c>
      <c r="I2042" s="8">
        <f t="shared" si="63"/>
        <v>55.900000000000006</v>
      </c>
      <c r="J2042" s="42">
        <f>VLOOKUP(B2042,Invoices!A:I,9,TRUE)</f>
        <v>2020</v>
      </c>
    </row>
    <row r="2043" spans="1:10" x14ac:dyDescent="0.15">
      <c r="A2043" t="s">
        <v>5403</v>
      </c>
      <c r="B2043" t="s">
        <v>499</v>
      </c>
      <c r="C2043" t="s">
        <v>87</v>
      </c>
      <c r="D2043" t="s">
        <v>68</v>
      </c>
      <c r="E2043">
        <v>30</v>
      </c>
      <c r="F2043" s="8">
        <f>VLOOKUP(C2043,Products!$A$2:$E$20,5,TRUE)</f>
        <v>19.95</v>
      </c>
      <c r="G2043" s="8">
        <f t="shared" si="62"/>
        <v>598.5</v>
      </c>
      <c r="H2043" s="8">
        <f>VLOOKUP(C2043,Products!$A$2:$F$20,6,TRUE)</f>
        <v>7.4499999999999993</v>
      </c>
      <c r="I2043" s="8">
        <f t="shared" si="63"/>
        <v>223.49999999999997</v>
      </c>
      <c r="J2043" s="42">
        <f>VLOOKUP(B2043,Invoices!A:I,9,TRUE)</f>
        <v>2020</v>
      </c>
    </row>
    <row r="2044" spans="1:10" x14ac:dyDescent="0.15">
      <c r="A2044" t="s">
        <v>5404</v>
      </c>
      <c r="B2044" t="s">
        <v>500</v>
      </c>
      <c r="C2044" t="s">
        <v>89</v>
      </c>
      <c r="D2044" t="s">
        <v>80</v>
      </c>
      <c r="E2044">
        <v>10</v>
      </c>
      <c r="F2044" s="8">
        <f>VLOOKUP(C2044,Products!$A$2:$E$20,5,TRUE)</f>
        <v>15.95</v>
      </c>
      <c r="G2044" s="8">
        <f t="shared" si="62"/>
        <v>159.5</v>
      </c>
      <c r="H2044" s="8">
        <f>VLOOKUP(C2044,Products!$A$2:$F$20,6,TRUE)</f>
        <v>6</v>
      </c>
      <c r="I2044" s="8">
        <f t="shared" si="63"/>
        <v>60</v>
      </c>
      <c r="J2044" s="42">
        <f>VLOOKUP(B2044,Invoices!A:I,9,TRUE)</f>
        <v>2020</v>
      </c>
    </row>
    <row r="2045" spans="1:10" x14ac:dyDescent="0.15">
      <c r="A2045" t="s">
        <v>5405</v>
      </c>
      <c r="B2045" t="s">
        <v>500</v>
      </c>
      <c r="C2045" t="s">
        <v>103</v>
      </c>
      <c r="D2045" t="s">
        <v>77</v>
      </c>
      <c r="E2045">
        <v>50</v>
      </c>
      <c r="F2045" s="8">
        <f>VLOOKUP(C2045,Products!$A$2:$E$20,5,TRUE)</f>
        <v>8.9499999999999993</v>
      </c>
      <c r="G2045" s="8">
        <f t="shared" si="62"/>
        <v>447.49999999999994</v>
      </c>
      <c r="H2045" s="8">
        <f>VLOOKUP(C2045,Products!$A$2:$F$20,6,TRUE)</f>
        <v>3.1999999999999993</v>
      </c>
      <c r="I2045" s="8">
        <f t="shared" si="63"/>
        <v>159.99999999999997</v>
      </c>
      <c r="J2045" s="42">
        <f>VLOOKUP(B2045,Invoices!A:I,9,TRUE)</f>
        <v>2020</v>
      </c>
    </row>
    <row r="2046" spans="1:10" x14ac:dyDescent="0.15">
      <c r="A2046" t="s">
        <v>5406</v>
      </c>
      <c r="B2046" t="s">
        <v>500</v>
      </c>
      <c r="C2046" t="s">
        <v>96</v>
      </c>
      <c r="D2046" t="s">
        <v>75</v>
      </c>
      <c r="E2046">
        <v>50</v>
      </c>
      <c r="F2046" s="8">
        <f>VLOOKUP(C2046,Products!$A$2:$E$20,5,TRUE)</f>
        <v>79.95</v>
      </c>
      <c r="G2046" s="8">
        <f t="shared" si="62"/>
        <v>3997.5</v>
      </c>
      <c r="H2046" s="8">
        <f>VLOOKUP(C2046,Products!$A$2:$F$20,6,TRUE)</f>
        <v>27.950000000000003</v>
      </c>
      <c r="I2046" s="8">
        <f t="shared" si="63"/>
        <v>1397.5000000000002</v>
      </c>
      <c r="J2046" s="42">
        <f>VLOOKUP(B2046,Invoices!A:I,9,TRUE)</f>
        <v>2020</v>
      </c>
    </row>
    <row r="2047" spans="1:10" x14ac:dyDescent="0.15">
      <c r="A2047" t="s">
        <v>5407</v>
      </c>
      <c r="B2047" t="s">
        <v>500</v>
      </c>
      <c r="C2047" t="s">
        <v>100</v>
      </c>
      <c r="D2047" t="s">
        <v>78</v>
      </c>
      <c r="E2047">
        <v>1</v>
      </c>
      <c r="F2047" s="8">
        <f>VLOOKUP(C2047,Products!$A$2:$E$20,5,TRUE)</f>
        <v>49.95</v>
      </c>
      <c r="G2047" s="8">
        <f t="shared" si="62"/>
        <v>49.95</v>
      </c>
      <c r="H2047" s="8">
        <f>VLOOKUP(C2047,Products!$A$2:$F$20,6,TRUE)</f>
        <v>19.950000000000003</v>
      </c>
      <c r="I2047" s="8">
        <f t="shared" si="63"/>
        <v>19.950000000000003</v>
      </c>
      <c r="J2047" s="42">
        <f>VLOOKUP(B2047,Invoices!A:I,9,TRUE)</f>
        <v>2020</v>
      </c>
    </row>
    <row r="2048" spans="1:10" x14ac:dyDescent="0.15">
      <c r="A2048" t="s">
        <v>5408</v>
      </c>
      <c r="B2048" t="s">
        <v>500</v>
      </c>
      <c r="C2048" t="s">
        <v>105</v>
      </c>
      <c r="D2048" t="s">
        <v>81</v>
      </c>
      <c r="E2048">
        <v>50</v>
      </c>
      <c r="F2048" s="8">
        <f>VLOOKUP(C2048,Products!$A$2:$E$20,5,TRUE)</f>
        <v>8.9499999999999993</v>
      </c>
      <c r="G2048" s="8">
        <f t="shared" si="62"/>
        <v>447.49999999999994</v>
      </c>
      <c r="H2048" s="8">
        <f>VLOOKUP(C2048,Products!$A$2:$F$20,6,TRUE)</f>
        <v>3.1999999999999993</v>
      </c>
      <c r="I2048" s="8">
        <f t="shared" si="63"/>
        <v>159.99999999999997</v>
      </c>
      <c r="J2048" s="42">
        <f>VLOOKUP(B2048,Invoices!A:I,9,TRUE)</f>
        <v>2020</v>
      </c>
    </row>
    <row r="2049" spans="1:10" x14ac:dyDescent="0.15">
      <c r="A2049" t="s">
        <v>5409</v>
      </c>
      <c r="B2049" t="s">
        <v>500</v>
      </c>
      <c r="C2049" t="s">
        <v>90</v>
      </c>
      <c r="D2049" t="s">
        <v>72</v>
      </c>
      <c r="E2049">
        <v>25</v>
      </c>
      <c r="F2049" s="8">
        <f>VLOOKUP(C2049,Products!$A$2:$E$20,5,TRUE)</f>
        <v>8.9499999999999993</v>
      </c>
      <c r="G2049" s="8">
        <f t="shared" si="62"/>
        <v>223.74999999999997</v>
      </c>
      <c r="H2049" s="8">
        <f>VLOOKUP(C2049,Products!$A$2:$F$20,6,TRUE)</f>
        <v>5.6999999999999993</v>
      </c>
      <c r="I2049" s="8">
        <f t="shared" si="63"/>
        <v>142.49999999999997</v>
      </c>
      <c r="J2049" s="42">
        <f>VLOOKUP(B2049,Invoices!A:I,9,TRUE)</f>
        <v>2020</v>
      </c>
    </row>
    <row r="2050" spans="1:10" x14ac:dyDescent="0.15">
      <c r="A2050" t="s">
        <v>5410</v>
      </c>
      <c r="B2050" t="s">
        <v>500</v>
      </c>
      <c r="C2050" t="s">
        <v>102</v>
      </c>
      <c r="D2050" t="s">
        <v>83</v>
      </c>
      <c r="E2050">
        <v>5</v>
      </c>
      <c r="F2050" s="8">
        <f>VLOOKUP(C2050,Products!$A$2:$E$20,5,TRUE)</f>
        <v>29.95</v>
      </c>
      <c r="G2050" s="8">
        <f t="shared" si="62"/>
        <v>149.75</v>
      </c>
      <c r="H2050" s="8">
        <f>VLOOKUP(C2050,Products!$A$2:$F$20,6,TRUE)</f>
        <v>15</v>
      </c>
      <c r="I2050" s="8">
        <f t="shared" si="63"/>
        <v>75</v>
      </c>
      <c r="J2050" s="42">
        <f>VLOOKUP(B2050,Invoices!A:I,9,TRUE)</f>
        <v>2020</v>
      </c>
    </row>
    <row r="2051" spans="1:10" x14ac:dyDescent="0.15">
      <c r="A2051" t="s">
        <v>5411</v>
      </c>
      <c r="B2051" t="s">
        <v>500</v>
      </c>
      <c r="C2051" t="s">
        <v>88</v>
      </c>
      <c r="D2051" t="s">
        <v>85</v>
      </c>
      <c r="E2051">
        <v>8</v>
      </c>
      <c r="F2051" s="8">
        <f>VLOOKUP(C2051,Products!$A$2:$E$20,5,TRUE)</f>
        <v>8.9499999999999993</v>
      </c>
      <c r="G2051" s="8">
        <f t="shared" ref="G2051:G2114" si="64">F2051*E2051</f>
        <v>71.599999999999994</v>
      </c>
      <c r="H2051" s="8">
        <f>VLOOKUP(C2051,Products!$A$2:$F$20,6,TRUE)</f>
        <v>5.6999999999999993</v>
      </c>
      <c r="I2051" s="8">
        <f t="shared" ref="I2051:I2114" si="65">H2051*E2051</f>
        <v>45.599999999999994</v>
      </c>
      <c r="J2051" s="42">
        <f>VLOOKUP(B2051,Invoices!A:I,9,TRUE)</f>
        <v>2020</v>
      </c>
    </row>
    <row r="2052" spans="1:10" x14ac:dyDescent="0.15">
      <c r="A2052" t="s">
        <v>5412</v>
      </c>
      <c r="B2052" t="s">
        <v>501</v>
      </c>
      <c r="C2052" t="s">
        <v>98</v>
      </c>
      <c r="D2052" t="s">
        <v>79</v>
      </c>
      <c r="E2052">
        <v>1</v>
      </c>
      <c r="F2052" s="8">
        <f>VLOOKUP(C2052,Products!$A$2:$E$20,5,TRUE)</f>
        <v>14.95</v>
      </c>
      <c r="G2052" s="8">
        <f t="shared" si="64"/>
        <v>14.95</v>
      </c>
      <c r="H2052" s="8">
        <f>VLOOKUP(C2052,Products!$A$2:$F$20,6,TRUE)</f>
        <v>3.0499999999999989</v>
      </c>
      <c r="I2052" s="8">
        <f t="shared" si="65"/>
        <v>3.0499999999999989</v>
      </c>
      <c r="J2052" s="42">
        <f>VLOOKUP(B2052,Invoices!A:I,9,TRUE)</f>
        <v>2020</v>
      </c>
    </row>
    <row r="2053" spans="1:10" x14ac:dyDescent="0.15">
      <c r="A2053" t="s">
        <v>5413</v>
      </c>
      <c r="B2053" t="s">
        <v>501</v>
      </c>
      <c r="C2053" t="s">
        <v>88</v>
      </c>
      <c r="D2053" t="s">
        <v>85</v>
      </c>
      <c r="E2053">
        <v>10</v>
      </c>
      <c r="F2053" s="8">
        <f>VLOOKUP(C2053,Products!$A$2:$E$20,5,TRUE)</f>
        <v>8.9499999999999993</v>
      </c>
      <c r="G2053" s="8">
        <f t="shared" si="64"/>
        <v>89.5</v>
      </c>
      <c r="H2053" s="8">
        <f>VLOOKUP(C2053,Products!$A$2:$F$20,6,TRUE)</f>
        <v>5.6999999999999993</v>
      </c>
      <c r="I2053" s="8">
        <f t="shared" si="65"/>
        <v>56.999999999999993</v>
      </c>
      <c r="J2053" s="42">
        <f>VLOOKUP(B2053,Invoices!A:I,9,TRUE)</f>
        <v>2020</v>
      </c>
    </row>
    <row r="2054" spans="1:10" x14ac:dyDescent="0.15">
      <c r="A2054" t="s">
        <v>5414</v>
      </c>
      <c r="B2054" t="s">
        <v>501</v>
      </c>
      <c r="C2054" t="s">
        <v>105</v>
      </c>
      <c r="D2054" t="s">
        <v>81</v>
      </c>
      <c r="E2054">
        <v>1</v>
      </c>
      <c r="F2054" s="8">
        <f>VLOOKUP(C2054,Products!$A$2:$E$20,5,TRUE)</f>
        <v>8.9499999999999993</v>
      </c>
      <c r="G2054" s="8">
        <f t="shared" si="64"/>
        <v>8.9499999999999993</v>
      </c>
      <c r="H2054" s="8">
        <f>VLOOKUP(C2054,Products!$A$2:$F$20,6,TRUE)</f>
        <v>3.1999999999999993</v>
      </c>
      <c r="I2054" s="8">
        <f t="shared" si="65"/>
        <v>3.1999999999999993</v>
      </c>
      <c r="J2054" s="42">
        <f>VLOOKUP(B2054,Invoices!A:I,9,TRUE)</f>
        <v>2020</v>
      </c>
    </row>
    <row r="2055" spans="1:10" x14ac:dyDescent="0.15">
      <c r="A2055" t="s">
        <v>5415</v>
      </c>
      <c r="B2055" t="s">
        <v>501</v>
      </c>
      <c r="C2055" t="s">
        <v>102</v>
      </c>
      <c r="D2055" t="s">
        <v>83</v>
      </c>
      <c r="E2055">
        <v>10</v>
      </c>
      <c r="F2055" s="8">
        <f>VLOOKUP(C2055,Products!$A$2:$E$20,5,TRUE)</f>
        <v>29.95</v>
      </c>
      <c r="G2055" s="8">
        <f t="shared" si="64"/>
        <v>299.5</v>
      </c>
      <c r="H2055" s="8">
        <f>VLOOKUP(C2055,Products!$A$2:$F$20,6,TRUE)</f>
        <v>15</v>
      </c>
      <c r="I2055" s="8">
        <f t="shared" si="65"/>
        <v>150</v>
      </c>
      <c r="J2055" s="42">
        <f>VLOOKUP(B2055,Invoices!A:I,9,TRUE)</f>
        <v>2020</v>
      </c>
    </row>
    <row r="2056" spans="1:10" x14ac:dyDescent="0.15">
      <c r="A2056" t="s">
        <v>5416</v>
      </c>
      <c r="B2056" t="s">
        <v>501</v>
      </c>
      <c r="C2056" t="s">
        <v>93</v>
      </c>
      <c r="D2056" t="s">
        <v>76</v>
      </c>
      <c r="E2056">
        <v>1</v>
      </c>
      <c r="F2056" s="8">
        <f>VLOOKUP(C2056,Products!$A$2:$E$20,5,TRUE)</f>
        <v>9.9499999999999993</v>
      </c>
      <c r="G2056" s="8">
        <f t="shared" si="64"/>
        <v>9.9499999999999993</v>
      </c>
      <c r="H2056" s="8">
        <f>VLOOKUP(C2056,Products!$A$2:$F$20,6,TRUE)</f>
        <v>1.9499999999999993</v>
      </c>
      <c r="I2056" s="8">
        <f t="shared" si="65"/>
        <v>1.9499999999999993</v>
      </c>
      <c r="J2056" s="42">
        <f>VLOOKUP(B2056,Invoices!A:I,9,TRUE)</f>
        <v>2020</v>
      </c>
    </row>
    <row r="2057" spans="1:10" x14ac:dyDescent="0.15">
      <c r="A2057" t="s">
        <v>5417</v>
      </c>
      <c r="B2057" t="s">
        <v>501</v>
      </c>
      <c r="C2057" t="s">
        <v>101</v>
      </c>
      <c r="D2057" t="s">
        <v>69</v>
      </c>
      <c r="E2057">
        <v>2</v>
      </c>
      <c r="F2057" s="8">
        <f>VLOOKUP(C2057,Products!$A$2:$E$20,5,TRUE)</f>
        <v>129.94999999999999</v>
      </c>
      <c r="G2057" s="8">
        <f t="shared" si="64"/>
        <v>259.89999999999998</v>
      </c>
      <c r="H2057" s="8">
        <f>VLOOKUP(C2057,Products!$A$2:$F$20,6,TRUE)</f>
        <v>40.449999999999989</v>
      </c>
      <c r="I2057" s="8">
        <f t="shared" si="65"/>
        <v>80.899999999999977</v>
      </c>
      <c r="J2057" s="42">
        <f>VLOOKUP(B2057,Invoices!A:I,9,TRUE)</f>
        <v>2020</v>
      </c>
    </row>
    <row r="2058" spans="1:10" x14ac:dyDescent="0.15">
      <c r="A2058" t="s">
        <v>5418</v>
      </c>
      <c r="B2058" t="s">
        <v>501</v>
      </c>
      <c r="C2058" t="s">
        <v>90</v>
      </c>
      <c r="D2058" t="s">
        <v>72</v>
      </c>
      <c r="E2058">
        <v>3</v>
      </c>
      <c r="F2058" s="8">
        <f>VLOOKUP(C2058,Products!$A$2:$E$20,5,TRUE)</f>
        <v>8.9499999999999993</v>
      </c>
      <c r="G2058" s="8">
        <f t="shared" si="64"/>
        <v>26.849999999999998</v>
      </c>
      <c r="H2058" s="8">
        <f>VLOOKUP(C2058,Products!$A$2:$F$20,6,TRUE)</f>
        <v>5.6999999999999993</v>
      </c>
      <c r="I2058" s="8">
        <f t="shared" si="65"/>
        <v>17.099999999999998</v>
      </c>
      <c r="J2058" s="42">
        <f>VLOOKUP(B2058,Invoices!A:I,9,TRUE)</f>
        <v>2020</v>
      </c>
    </row>
    <row r="2059" spans="1:10" x14ac:dyDescent="0.15">
      <c r="A2059" t="s">
        <v>5419</v>
      </c>
      <c r="B2059" t="s">
        <v>501</v>
      </c>
      <c r="C2059" t="s">
        <v>89</v>
      </c>
      <c r="D2059" t="s">
        <v>80</v>
      </c>
      <c r="E2059">
        <v>2</v>
      </c>
      <c r="F2059" s="8">
        <f>VLOOKUP(C2059,Products!$A$2:$E$20,5,TRUE)</f>
        <v>15.95</v>
      </c>
      <c r="G2059" s="8">
        <f t="shared" si="64"/>
        <v>31.9</v>
      </c>
      <c r="H2059" s="8">
        <f>VLOOKUP(C2059,Products!$A$2:$F$20,6,TRUE)</f>
        <v>6</v>
      </c>
      <c r="I2059" s="8">
        <f t="shared" si="65"/>
        <v>12</v>
      </c>
      <c r="J2059" s="42">
        <f>VLOOKUP(B2059,Invoices!A:I,9,TRUE)</f>
        <v>2020</v>
      </c>
    </row>
    <row r="2060" spans="1:10" x14ac:dyDescent="0.15">
      <c r="A2060" t="s">
        <v>5420</v>
      </c>
      <c r="B2060" t="s">
        <v>502</v>
      </c>
      <c r="C2060" t="s">
        <v>103</v>
      </c>
      <c r="D2060" t="s">
        <v>77</v>
      </c>
      <c r="E2060">
        <v>2</v>
      </c>
      <c r="F2060" s="8">
        <f>VLOOKUP(C2060,Products!$A$2:$E$20,5,TRUE)</f>
        <v>8.9499999999999993</v>
      </c>
      <c r="G2060" s="8">
        <f t="shared" si="64"/>
        <v>17.899999999999999</v>
      </c>
      <c r="H2060" s="8">
        <f>VLOOKUP(C2060,Products!$A$2:$F$20,6,TRUE)</f>
        <v>3.1999999999999993</v>
      </c>
      <c r="I2060" s="8">
        <f t="shared" si="65"/>
        <v>6.3999999999999986</v>
      </c>
      <c r="J2060" s="42">
        <f>VLOOKUP(B2060,Invoices!A:I,9,TRUE)</f>
        <v>2020</v>
      </c>
    </row>
    <row r="2061" spans="1:10" x14ac:dyDescent="0.15">
      <c r="A2061" t="s">
        <v>5421</v>
      </c>
      <c r="B2061" t="s">
        <v>502</v>
      </c>
      <c r="C2061" t="s">
        <v>92</v>
      </c>
      <c r="D2061" t="s">
        <v>82</v>
      </c>
      <c r="E2061">
        <v>3</v>
      </c>
      <c r="F2061" s="8">
        <f>VLOOKUP(C2061,Products!$A$2:$E$20,5,TRUE)</f>
        <v>19.95</v>
      </c>
      <c r="G2061" s="8">
        <f t="shared" si="64"/>
        <v>59.849999999999994</v>
      </c>
      <c r="H2061" s="8">
        <f>VLOOKUP(C2061,Products!$A$2:$F$20,6,TRUE)</f>
        <v>7.4499999999999993</v>
      </c>
      <c r="I2061" s="8">
        <f t="shared" si="65"/>
        <v>22.349999999999998</v>
      </c>
      <c r="J2061" s="42">
        <f>VLOOKUP(B2061,Invoices!A:I,9,TRUE)</f>
        <v>2020</v>
      </c>
    </row>
    <row r="2062" spans="1:10" x14ac:dyDescent="0.15">
      <c r="A2062" t="s">
        <v>5422</v>
      </c>
      <c r="B2062" t="s">
        <v>502</v>
      </c>
      <c r="C2062" t="s">
        <v>87</v>
      </c>
      <c r="D2062" t="s">
        <v>68</v>
      </c>
      <c r="E2062">
        <v>2</v>
      </c>
      <c r="F2062" s="8">
        <f>VLOOKUP(C2062,Products!$A$2:$E$20,5,TRUE)</f>
        <v>19.95</v>
      </c>
      <c r="G2062" s="8">
        <f t="shared" si="64"/>
        <v>39.9</v>
      </c>
      <c r="H2062" s="8">
        <f>VLOOKUP(C2062,Products!$A$2:$F$20,6,TRUE)</f>
        <v>7.4499999999999993</v>
      </c>
      <c r="I2062" s="8">
        <f t="shared" si="65"/>
        <v>14.899999999999999</v>
      </c>
      <c r="J2062" s="42">
        <f>VLOOKUP(B2062,Invoices!A:I,9,TRUE)</f>
        <v>2020</v>
      </c>
    </row>
    <row r="2063" spans="1:10" x14ac:dyDescent="0.15">
      <c r="A2063" t="s">
        <v>5423</v>
      </c>
      <c r="B2063" t="s">
        <v>502</v>
      </c>
      <c r="C2063" t="s">
        <v>102</v>
      </c>
      <c r="D2063" t="s">
        <v>83</v>
      </c>
      <c r="E2063">
        <v>25</v>
      </c>
      <c r="F2063" s="8">
        <f>VLOOKUP(C2063,Products!$A$2:$E$20,5,TRUE)</f>
        <v>29.95</v>
      </c>
      <c r="G2063" s="8">
        <f t="shared" si="64"/>
        <v>748.75</v>
      </c>
      <c r="H2063" s="8">
        <f>VLOOKUP(C2063,Products!$A$2:$F$20,6,TRUE)</f>
        <v>15</v>
      </c>
      <c r="I2063" s="8">
        <f t="shared" si="65"/>
        <v>375</v>
      </c>
      <c r="J2063" s="42">
        <f>VLOOKUP(B2063,Invoices!A:I,9,TRUE)</f>
        <v>2020</v>
      </c>
    </row>
    <row r="2064" spans="1:10" x14ac:dyDescent="0.15">
      <c r="A2064" t="s">
        <v>5424</v>
      </c>
      <c r="B2064" t="s">
        <v>502</v>
      </c>
      <c r="C2064" t="s">
        <v>96</v>
      </c>
      <c r="D2064" t="s">
        <v>75</v>
      </c>
      <c r="E2064">
        <v>1</v>
      </c>
      <c r="F2064" s="8">
        <f>VLOOKUP(C2064,Products!$A$2:$E$20,5,TRUE)</f>
        <v>79.95</v>
      </c>
      <c r="G2064" s="8">
        <f t="shared" si="64"/>
        <v>79.95</v>
      </c>
      <c r="H2064" s="8">
        <f>VLOOKUP(C2064,Products!$A$2:$F$20,6,TRUE)</f>
        <v>27.950000000000003</v>
      </c>
      <c r="I2064" s="8">
        <f t="shared" si="65"/>
        <v>27.950000000000003</v>
      </c>
      <c r="J2064" s="42">
        <f>VLOOKUP(B2064,Invoices!A:I,9,TRUE)</f>
        <v>2020</v>
      </c>
    </row>
    <row r="2065" spans="1:10" x14ac:dyDescent="0.15">
      <c r="A2065" t="s">
        <v>5425</v>
      </c>
      <c r="B2065" t="s">
        <v>502</v>
      </c>
      <c r="C2065" t="s">
        <v>100</v>
      </c>
      <c r="D2065" t="s">
        <v>78</v>
      </c>
      <c r="E2065">
        <v>6</v>
      </c>
      <c r="F2065" s="8">
        <f>VLOOKUP(C2065,Products!$A$2:$E$20,5,TRUE)</f>
        <v>49.95</v>
      </c>
      <c r="G2065" s="8">
        <f t="shared" si="64"/>
        <v>299.70000000000005</v>
      </c>
      <c r="H2065" s="8">
        <f>VLOOKUP(C2065,Products!$A$2:$F$20,6,TRUE)</f>
        <v>19.950000000000003</v>
      </c>
      <c r="I2065" s="8">
        <f t="shared" si="65"/>
        <v>119.70000000000002</v>
      </c>
      <c r="J2065" s="42">
        <f>VLOOKUP(B2065,Invoices!A:I,9,TRUE)</f>
        <v>2020</v>
      </c>
    </row>
    <row r="2066" spans="1:10" x14ac:dyDescent="0.15">
      <c r="A2066" t="s">
        <v>5426</v>
      </c>
      <c r="B2066" t="s">
        <v>503</v>
      </c>
      <c r="C2066" t="s">
        <v>93</v>
      </c>
      <c r="D2066" t="s">
        <v>76</v>
      </c>
      <c r="E2066">
        <v>2</v>
      </c>
      <c r="F2066" s="8">
        <f>VLOOKUP(C2066,Products!$A$2:$E$20,5,TRUE)</f>
        <v>9.9499999999999993</v>
      </c>
      <c r="G2066" s="8">
        <f t="shared" si="64"/>
        <v>19.899999999999999</v>
      </c>
      <c r="H2066" s="8">
        <f>VLOOKUP(C2066,Products!$A$2:$F$20,6,TRUE)</f>
        <v>1.9499999999999993</v>
      </c>
      <c r="I2066" s="8">
        <f t="shared" si="65"/>
        <v>3.8999999999999986</v>
      </c>
      <c r="J2066" s="42">
        <f>VLOOKUP(B2066,Invoices!A:I,9,TRUE)</f>
        <v>2020</v>
      </c>
    </row>
    <row r="2067" spans="1:10" x14ac:dyDescent="0.15">
      <c r="A2067" t="s">
        <v>5427</v>
      </c>
      <c r="B2067" t="s">
        <v>504</v>
      </c>
      <c r="C2067" t="s">
        <v>92</v>
      </c>
      <c r="D2067" t="s">
        <v>82</v>
      </c>
      <c r="E2067">
        <v>1</v>
      </c>
      <c r="F2067" s="8">
        <f>VLOOKUP(C2067,Products!$A$2:$E$20,5,TRUE)</f>
        <v>19.95</v>
      </c>
      <c r="G2067" s="8">
        <f t="shared" si="64"/>
        <v>19.95</v>
      </c>
      <c r="H2067" s="8">
        <f>VLOOKUP(C2067,Products!$A$2:$F$20,6,TRUE)</f>
        <v>7.4499999999999993</v>
      </c>
      <c r="I2067" s="8">
        <f t="shared" si="65"/>
        <v>7.4499999999999993</v>
      </c>
      <c r="J2067" s="42">
        <f>VLOOKUP(B2067,Invoices!A:I,9,TRUE)</f>
        <v>2020</v>
      </c>
    </row>
    <row r="2068" spans="1:10" x14ac:dyDescent="0.15">
      <c r="A2068" t="s">
        <v>5428</v>
      </c>
      <c r="B2068" t="s">
        <v>504</v>
      </c>
      <c r="C2068" t="s">
        <v>96</v>
      </c>
      <c r="D2068" t="s">
        <v>75</v>
      </c>
      <c r="E2068">
        <v>20</v>
      </c>
      <c r="F2068" s="8">
        <f>VLOOKUP(C2068,Products!$A$2:$E$20,5,TRUE)</f>
        <v>79.95</v>
      </c>
      <c r="G2068" s="8">
        <f t="shared" si="64"/>
        <v>1599</v>
      </c>
      <c r="H2068" s="8">
        <f>VLOOKUP(C2068,Products!$A$2:$F$20,6,TRUE)</f>
        <v>27.950000000000003</v>
      </c>
      <c r="I2068" s="8">
        <f t="shared" si="65"/>
        <v>559</v>
      </c>
      <c r="J2068" s="42">
        <f>VLOOKUP(B2068,Invoices!A:I,9,TRUE)</f>
        <v>2020</v>
      </c>
    </row>
    <row r="2069" spans="1:10" x14ac:dyDescent="0.15">
      <c r="A2069" t="s">
        <v>5429</v>
      </c>
      <c r="B2069" t="s">
        <v>504</v>
      </c>
      <c r="C2069" t="s">
        <v>101</v>
      </c>
      <c r="D2069" t="s">
        <v>69</v>
      </c>
      <c r="E2069">
        <v>1</v>
      </c>
      <c r="F2069" s="8">
        <f>VLOOKUP(C2069,Products!$A$2:$E$20,5,TRUE)</f>
        <v>129.94999999999999</v>
      </c>
      <c r="G2069" s="8">
        <f t="shared" si="64"/>
        <v>129.94999999999999</v>
      </c>
      <c r="H2069" s="8">
        <f>VLOOKUP(C2069,Products!$A$2:$F$20,6,TRUE)</f>
        <v>40.449999999999989</v>
      </c>
      <c r="I2069" s="8">
        <f t="shared" si="65"/>
        <v>40.449999999999989</v>
      </c>
      <c r="J2069" s="42">
        <f>VLOOKUP(B2069,Invoices!A:I,9,TRUE)</f>
        <v>2020</v>
      </c>
    </row>
    <row r="2070" spans="1:10" x14ac:dyDescent="0.15">
      <c r="A2070" t="s">
        <v>5430</v>
      </c>
      <c r="B2070" t="s">
        <v>504</v>
      </c>
      <c r="C2070" t="s">
        <v>105</v>
      </c>
      <c r="D2070" t="s">
        <v>81</v>
      </c>
      <c r="E2070">
        <v>8</v>
      </c>
      <c r="F2070" s="8">
        <f>VLOOKUP(C2070,Products!$A$2:$E$20,5,TRUE)</f>
        <v>8.9499999999999993</v>
      </c>
      <c r="G2070" s="8">
        <f t="shared" si="64"/>
        <v>71.599999999999994</v>
      </c>
      <c r="H2070" s="8">
        <f>VLOOKUP(C2070,Products!$A$2:$F$20,6,TRUE)</f>
        <v>3.1999999999999993</v>
      </c>
      <c r="I2070" s="8">
        <f t="shared" si="65"/>
        <v>25.599999999999994</v>
      </c>
      <c r="J2070" s="42">
        <f>VLOOKUP(B2070,Invoices!A:I,9,TRUE)</f>
        <v>2020</v>
      </c>
    </row>
    <row r="2071" spans="1:10" x14ac:dyDescent="0.15">
      <c r="A2071" t="s">
        <v>5431</v>
      </c>
      <c r="B2071" t="s">
        <v>505</v>
      </c>
      <c r="C2071" t="s">
        <v>105</v>
      </c>
      <c r="D2071" t="s">
        <v>81</v>
      </c>
      <c r="E2071">
        <v>2</v>
      </c>
      <c r="F2071" s="8">
        <f>VLOOKUP(C2071,Products!$A$2:$E$20,5,TRUE)</f>
        <v>8.9499999999999993</v>
      </c>
      <c r="G2071" s="8">
        <f t="shared" si="64"/>
        <v>17.899999999999999</v>
      </c>
      <c r="H2071" s="8">
        <f>VLOOKUP(C2071,Products!$A$2:$F$20,6,TRUE)</f>
        <v>3.1999999999999993</v>
      </c>
      <c r="I2071" s="8">
        <f t="shared" si="65"/>
        <v>6.3999999999999986</v>
      </c>
      <c r="J2071" s="42">
        <f>VLOOKUP(B2071,Invoices!A:I,9,TRUE)</f>
        <v>2020</v>
      </c>
    </row>
    <row r="2072" spans="1:10" x14ac:dyDescent="0.15">
      <c r="A2072" t="s">
        <v>5432</v>
      </c>
      <c r="B2072" t="s">
        <v>506</v>
      </c>
      <c r="C2072" t="s">
        <v>98</v>
      </c>
      <c r="D2072" t="s">
        <v>79</v>
      </c>
      <c r="E2072">
        <v>2</v>
      </c>
      <c r="F2072" s="8">
        <f>VLOOKUP(C2072,Products!$A$2:$E$20,5,TRUE)</f>
        <v>14.95</v>
      </c>
      <c r="G2072" s="8">
        <f t="shared" si="64"/>
        <v>29.9</v>
      </c>
      <c r="H2072" s="8">
        <f>VLOOKUP(C2072,Products!$A$2:$F$20,6,TRUE)</f>
        <v>3.0499999999999989</v>
      </c>
      <c r="I2072" s="8">
        <f t="shared" si="65"/>
        <v>6.0999999999999979</v>
      </c>
      <c r="J2072" s="42">
        <f>VLOOKUP(B2072,Invoices!A:I,9,TRUE)</f>
        <v>2020</v>
      </c>
    </row>
    <row r="2073" spans="1:10" x14ac:dyDescent="0.15">
      <c r="A2073" t="s">
        <v>5433</v>
      </c>
      <c r="B2073" t="s">
        <v>506</v>
      </c>
      <c r="C2073" t="s">
        <v>90</v>
      </c>
      <c r="D2073" t="s">
        <v>72</v>
      </c>
      <c r="E2073">
        <v>15</v>
      </c>
      <c r="F2073" s="8">
        <f>VLOOKUP(C2073,Products!$A$2:$E$20,5,TRUE)</f>
        <v>8.9499999999999993</v>
      </c>
      <c r="G2073" s="8">
        <f t="shared" si="64"/>
        <v>134.25</v>
      </c>
      <c r="H2073" s="8">
        <f>VLOOKUP(C2073,Products!$A$2:$F$20,6,TRUE)</f>
        <v>5.6999999999999993</v>
      </c>
      <c r="I2073" s="8">
        <f t="shared" si="65"/>
        <v>85.499999999999986</v>
      </c>
      <c r="J2073" s="42">
        <f>VLOOKUP(B2073,Invoices!A:I,9,TRUE)</f>
        <v>2020</v>
      </c>
    </row>
    <row r="2074" spans="1:10" x14ac:dyDescent="0.15">
      <c r="A2074" t="s">
        <v>5434</v>
      </c>
      <c r="B2074" t="s">
        <v>507</v>
      </c>
      <c r="C2074" t="s">
        <v>103</v>
      </c>
      <c r="D2074" t="s">
        <v>77</v>
      </c>
      <c r="E2074">
        <v>1</v>
      </c>
      <c r="F2074" s="8">
        <f>VLOOKUP(C2074,Products!$A$2:$E$20,5,TRUE)</f>
        <v>8.9499999999999993</v>
      </c>
      <c r="G2074" s="8">
        <f t="shared" si="64"/>
        <v>8.9499999999999993</v>
      </c>
      <c r="H2074" s="8">
        <f>VLOOKUP(C2074,Products!$A$2:$F$20,6,TRUE)</f>
        <v>3.1999999999999993</v>
      </c>
      <c r="I2074" s="8">
        <f t="shared" si="65"/>
        <v>3.1999999999999993</v>
      </c>
      <c r="J2074" s="42">
        <f>VLOOKUP(B2074,Invoices!A:I,9,TRUE)</f>
        <v>2020</v>
      </c>
    </row>
    <row r="2075" spans="1:10" x14ac:dyDescent="0.15">
      <c r="A2075" t="s">
        <v>5435</v>
      </c>
      <c r="B2075" t="s">
        <v>508</v>
      </c>
      <c r="C2075" t="s">
        <v>105</v>
      </c>
      <c r="D2075" t="s">
        <v>81</v>
      </c>
      <c r="E2075">
        <v>4</v>
      </c>
      <c r="F2075" s="8">
        <f>VLOOKUP(C2075,Products!$A$2:$E$20,5,TRUE)</f>
        <v>8.9499999999999993</v>
      </c>
      <c r="G2075" s="8">
        <f t="shared" si="64"/>
        <v>35.799999999999997</v>
      </c>
      <c r="H2075" s="8">
        <f>VLOOKUP(C2075,Products!$A$2:$F$20,6,TRUE)</f>
        <v>3.1999999999999993</v>
      </c>
      <c r="I2075" s="8">
        <f t="shared" si="65"/>
        <v>12.799999999999997</v>
      </c>
      <c r="J2075" s="42">
        <f>VLOOKUP(B2075,Invoices!A:I,9,TRUE)</f>
        <v>2020</v>
      </c>
    </row>
    <row r="2076" spans="1:10" x14ac:dyDescent="0.15">
      <c r="A2076" t="s">
        <v>5436</v>
      </c>
      <c r="B2076" t="s">
        <v>508</v>
      </c>
      <c r="C2076" t="s">
        <v>96</v>
      </c>
      <c r="D2076" t="s">
        <v>75</v>
      </c>
      <c r="E2076">
        <v>7</v>
      </c>
      <c r="F2076" s="8">
        <f>VLOOKUP(C2076,Products!$A$2:$E$20,5,TRUE)</f>
        <v>79.95</v>
      </c>
      <c r="G2076" s="8">
        <f t="shared" si="64"/>
        <v>559.65</v>
      </c>
      <c r="H2076" s="8">
        <f>VLOOKUP(C2076,Products!$A$2:$F$20,6,TRUE)</f>
        <v>27.950000000000003</v>
      </c>
      <c r="I2076" s="8">
        <f t="shared" si="65"/>
        <v>195.65000000000003</v>
      </c>
      <c r="J2076" s="42">
        <f>VLOOKUP(B2076,Invoices!A:I,9,TRUE)</f>
        <v>2020</v>
      </c>
    </row>
    <row r="2077" spans="1:10" x14ac:dyDescent="0.15">
      <c r="A2077" t="s">
        <v>5437</v>
      </c>
      <c r="B2077" t="s">
        <v>508</v>
      </c>
      <c r="C2077" t="s">
        <v>104</v>
      </c>
      <c r="D2077" t="s">
        <v>71</v>
      </c>
      <c r="E2077">
        <v>12</v>
      </c>
      <c r="F2077" s="8">
        <f>VLOOKUP(C2077,Products!$A$2:$E$20,5,TRUE)</f>
        <v>2.95</v>
      </c>
      <c r="G2077" s="8">
        <f t="shared" si="64"/>
        <v>35.400000000000006</v>
      </c>
      <c r="H2077" s="8">
        <f>VLOOKUP(C2077,Products!$A$2:$F$20,6,TRUE)</f>
        <v>1.1500000000000001</v>
      </c>
      <c r="I2077" s="8">
        <f t="shared" si="65"/>
        <v>13.8</v>
      </c>
      <c r="J2077" s="42">
        <f>VLOOKUP(B2077,Invoices!A:I,9,TRUE)</f>
        <v>2020</v>
      </c>
    </row>
    <row r="2078" spans="1:10" x14ac:dyDescent="0.15">
      <c r="A2078" t="s">
        <v>5438</v>
      </c>
      <c r="B2078" t="s">
        <v>508</v>
      </c>
      <c r="C2078" t="s">
        <v>99</v>
      </c>
      <c r="D2078" t="s">
        <v>84</v>
      </c>
      <c r="E2078">
        <v>1</v>
      </c>
      <c r="F2078" s="8">
        <f>VLOOKUP(C2078,Products!$A$2:$E$20,5,TRUE)</f>
        <v>3.5</v>
      </c>
      <c r="G2078" s="8">
        <f t="shared" si="64"/>
        <v>3.5</v>
      </c>
      <c r="H2078" s="8">
        <f>VLOOKUP(C2078,Products!$A$2:$F$20,6,TRUE)</f>
        <v>0.54999999999999982</v>
      </c>
      <c r="I2078" s="8">
        <f t="shared" si="65"/>
        <v>0.54999999999999982</v>
      </c>
      <c r="J2078" s="42">
        <f>VLOOKUP(B2078,Invoices!A:I,9,TRUE)</f>
        <v>2020</v>
      </c>
    </row>
    <row r="2079" spans="1:10" x14ac:dyDescent="0.15">
      <c r="A2079" t="s">
        <v>5439</v>
      </c>
      <c r="B2079" t="s">
        <v>508</v>
      </c>
      <c r="C2079" t="s">
        <v>89</v>
      </c>
      <c r="D2079" t="s">
        <v>80</v>
      </c>
      <c r="E2079">
        <v>4</v>
      </c>
      <c r="F2079" s="8">
        <f>VLOOKUP(C2079,Products!$A$2:$E$20,5,TRUE)</f>
        <v>15.95</v>
      </c>
      <c r="G2079" s="8">
        <f t="shared" si="64"/>
        <v>63.8</v>
      </c>
      <c r="H2079" s="8">
        <f>VLOOKUP(C2079,Products!$A$2:$F$20,6,TRUE)</f>
        <v>6</v>
      </c>
      <c r="I2079" s="8">
        <f t="shared" si="65"/>
        <v>24</v>
      </c>
      <c r="J2079" s="42">
        <f>VLOOKUP(B2079,Invoices!A:I,9,TRUE)</f>
        <v>2020</v>
      </c>
    </row>
    <row r="2080" spans="1:10" x14ac:dyDescent="0.15">
      <c r="A2080" t="s">
        <v>5440</v>
      </c>
      <c r="B2080" t="s">
        <v>509</v>
      </c>
      <c r="C2080" t="s">
        <v>105</v>
      </c>
      <c r="D2080" t="s">
        <v>81</v>
      </c>
      <c r="E2080">
        <v>12</v>
      </c>
      <c r="F2080" s="8">
        <f>VLOOKUP(C2080,Products!$A$2:$E$20,5,TRUE)</f>
        <v>8.9499999999999993</v>
      </c>
      <c r="G2080" s="8">
        <f t="shared" si="64"/>
        <v>107.39999999999999</v>
      </c>
      <c r="H2080" s="8">
        <f>VLOOKUP(C2080,Products!$A$2:$F$20,6,TRUE)</f>
        <v>3.1999999999999993</v>
      </c>
      <c r="I2080" s="8">
        <f t="shared" si="65"/>
        <v>38.399999999999991</v>
      </c>
      <c r="J2080" s="42">
        <f>VLOOKUP(B2080,Invoices!A:I,9,TRUE)</f>
        <v>2020</v>
      </c>
    </row>
    <row r="2081" spans="1:10" x14ac:dyDescent="0.15">
      <c r="A2081" t="s">
        <v>5441</v>
      </c>
      <c r="B2081" t="s">
        <v>509</v>
      </c>
      <c r="C2081" t="s">
        <v>90</v>
      </c>
      <c r="D2081" t="s">
        <v>72</v>
      </c>
      <c r="E2081">
        <v>2</v>
      </c>
      <c r="F2081" s="8">
        <f>VLOOKUP(C2081,Products!$A$2:$E$20,5,TRUE)</f>
        <v>8.9499999999999993</v>
      </c>
      <c r="G2081" s="8">
        <f t="shared" si="64"/>
        <v>17.899999999999999</v>
      </c>
      <c r="H2081" s="8">
        <f>VLOOKUP(C2081,Products!$A$2:$F$20,6,TRUE)</f>
        <v>5.6999999999999993</v>
      </c>
      <c r="I2081" s="8">
        <f t="shared" si="65"/>
        <v>11.399999999999999</v>
      </c>
      <c r="J2081" s="42">
        <f>VLOOKUP(B2081,Invoices!A:I,9,TRUE)</f>
        <v>2020</v>
      </c>
    </row>
    <row r="2082" spans="1:10" x14ac:dyDescent="0.15">
      <c r="A2082" t="s">
        <v>5442</v>
      </c>
      <c r="B2082" t="s">
        <v>509</v>
      </c>
      <c r="C2082" t="s">
        <v>89</v>
      </c>
      <c r="D2082" t="s">
        <v>80</v>
      </c>
      <c r="E2082">
        <v>12</v>
      </c>
      <c r="F2082" s="8">
        <f>VLOOKUP(C2082,Products!$A$2:$E$20,5,TRUE)</f>
        <v>15.95</v>
      </c>
      <c r="G2082" s="8">
        <f t="shared" si="64"/>
        <v>191.39999999999998</v>
      </c>
      <c r="H2082" s="8">
        <f>VLOOKUP(C2082,Products!$A$2:$F$20,6,TRUE)</f>
        <v>6</v>
      </c>
      <c r="I2082" s="8">
        <f t="shared" si="65"/>
        <v>72</v>
      </c>
      <c r="J2082" s="42">
        <f>VLOOKUP(B2082,Invoices!A:I,9,TRUE)</f>
        <v>2020</v>
      </c>
    </row>
    <row r="2083" spans="1:10" x14ac:dyDescent="0.15">
      <c r="A2083" t="s">
        <v>5443</v>
      </c>
      <c r="B2083" t="s">
        <v>510</v>
      </c>
      <c r="C2083" t="s">
        <v>99</v>
      </c>
      <c r="D2083" t="s">
        <v>84</v>
      </c>
      <c r="E2083">
        <v>50</v>
      </c>
      <c r="F2083" s="8">
        <f>VLOOKUP(C2083,Products!$A$2:$E$20,5,TRUE)</f>
        <v>3.5</v>
      </c>
      <c r="G2083" s="8">
        <f t="shared" si="64"/>
        <v>175</v>
      </c>
      <c r="H2083" s="8">
        <f>VLOOKUP(C2083,Products!$A$2:$F$20,6,TRUE)</f>
        <v>0.54999999999999982</v>
      </c>
      <c r="I2083" s="8">
        <f t="shared" si="65"/>
        <v>27.499999999999993</v>
      </c>
      <c r="J2083" s="42">
        <f>VLOOKUP(B2083,Invoices!A:I,9,TRUE)</f>
        <v>2020</v>
      </c>
    </row>
    <row r="2084" spans="1:10" x14ac:dyDescent="0.15">
      <c r="A2084" t="s">
        <v>5444</v>
      </c>
      <c r="B2084" t="s">
        <v>510</v>
      </c>
      <c r="C2084" t="s">
        <v>105</v>
      </c>
      <c r="D2084" t="s">
        <v>81</v>
      </c>
      <c r="E2084">
        <v>1</v>
      </c>
      <c r="F2084" s="8">
        <f>VLOOKUP(C2084,Products!$A$2:$E$20,5,TRUE)</f>
        <v>8.9499999999999993</v>
      </c>
      <c r="G2084" s="8">
        <f t="shared" si="64"/>
        <v>8.9499999999999993</v>
      </c>
      <c r="H2084" s="8">
        <f>VLOOKUP(C2084,Products!$A$2:$F$20,6,TRUE)</f>
        <v>3.1999999999999993</v>
      </c>
      <c r="I2084" s="8">
        <f t="shared" si="65"/>
        <v>3.1999999999999993</v>
      </c>
      <c r="J2084" s="42">
        <f>VLOOKUP(B2084,Invoices!A:I,9,TRUE)</f>
        <v>2020</v>
      </c>
    </row>
    <row r="2085" spans="1:10" x14ac:dyDescent="0.15">
      <c r="A2085" t="s">
        <v>5445</v>
      </c>
      <c r="B2085" t="s">
        <v>510</v>
      </c>
      <c r="C2085" t="s">
        <v>90</v>
      </c>
      <c r="D2085" t="s">
        <v>72</v>
      </c>
      <c r="E2085">
        <v>5</v>
      </c>
      <c r="F2085" s="8">
        <f>VLOOKUP(C2085,Products!$A$2:$E$20,5,TRUE)</f>
        <v>8.9499999999999993</v>
      </c>
      <c r="G2085" s="8">
        <f t="shared" si="64"/>
        <v>44.75</v>
      </c>
      <c r="H2085" s="8">
        <f>VLOOKUP(C2085,Products!$A$2:$F$20,6,TRUE)</f>
        <v>5.6999999999999993</v>
      </c>
      <c r="I2085" s="8">
        <f t="shared" si="65"/>
        <v>28.499999999999996</v>
      </c>
      <c r="J2085" s="42">
        <f>VLOOKUP(B2085,Invoices!A:I,9,TRUE)</f>
        <v>2020</v>
      </c>
    </row>
    <row r="2086" spans="1:10" x14ac:dyDescent="0.15">
      <c r="A2086" t="s">
        <v>5446</v>
      </c>
      <c r="B2086" t="s">
        <v>510</v>
      </c>
      <c r="C2086" t="s">
        <v>89</v>
      </c>
      <c r="D2086" t="s">
        <v>80</v>
      </c>
      <c r="E2086">
        <v>1</v>
      </c>
      <c r="F2086" s="8">
        <f>VLOOKUP(C2086,Products!$A$2:$E$20,5,TRUE)</f>
        <v>15.95</v>
      </c>
      <c r="G2086" s="8">
        <f t="shared" si="64"/>
        <v>15.95</v>
      </c>
      <c r="H2086" s="8">
        <f>VLOOKUP(C2086,Products!$A$2:$F$20,6,TRUE)</f>
        <v>6</v>
      </c>
      <c r="I2086" s="8">
        <f t="shared" si="65"/>
        <v>6</v>
      </c>
      <c r="J2086" s="42">
        <f>VLOOKUP(B2086,Invoices!A:I,9,TRUE)</f>
        <v>2020</v>
      </c>
    </row>
    <row r="2087" spans="1:10" x14ac:dyDescent="0.15">
      <c r="A2087" t="s">
        <v>5447</v>
      </c>
      <c r="B2087" t="s">
        <v>510</v>
      </c>
      <c r="C2087" t="s">
        <v>91</v>
      </c>
      <c r="D2087" t="s">
        <v>70</v>
      </c>
      <c r="E2087">
        <v>6</v>
      </c>
      <c r="F2087" s="8">
        <f>VLOOKUP(C2087,Products!$A$2:$E$20,5,TRUE)</f>
        <v>49.95</v>
      </c>
      <c r="G2087" s="8">
        <f t="shared" si="64"/>
        <v>299.70000000000005</v>
      </c>
      <c r="H2087" s="8">
        <f>VLOOKUP(C2087,Products!$A$2:$F$20,6,TRUE)</f>
        <v>21.200000000000003</v>
      </c>
      <c r="I2087" s="8">
        <f t="shared" si="65"/>
        <v>127.20000000000002</v>
      </c>
      <c r="J2087" s="42">
        <f>VLOOKUP(B2087,Invoices!A:I,9,TRUE)</f>
        <v>2020</v>
      </c>
    </row>
    <row r="2088" spans="1:10" x14ac:dyDescent="0.15">
      <c r="A2088" t="s">
        <v>5448</v>
      </c>
      <c r="B2088" t="s">
        <v>511</v>
      </c>
      <c r="C2088" t="s">
        <v>90</v>
      </c>
      <c r="D2088" t="s">
        <v>72</v>
      </c>
      <c r="E2088">
        <v>1</v>
      </c>
      <c r="F2088" s="8">
        <f>VLOOKUP(C2088,Products!$A$2:$E$20,5,TRUE)</f>
        <v>8.9499999999999993</v>
      </c>
      <c r="G2088" s="8">
        <f t="shared" si="64"/>
        <v>8.9499999999999993</v>
      </c>
      <c r="H2088" s="8">
        <f>VLOOKUP(C2088,Products!$A$2:$F$20,6,TRUE)</f>
        <v>5.6999999999999993</v>
      </c>
      <c r="I2088" s="8">
        <f t="shared" si="65"/>
        <v>5.6999999999999993</v>
      </c>
      <c r="J2088" s="42">
        <f>VLOOKUP(B2088,Invoices!A:I,9,TRUE)</f>
        <v>2020</v>
      </c>
    </row>
    <row r="2089" spans="1:10" x14ac:dyDescent="0.15">
      <c r="A2089" t="s">
        <v>5449</v>
      </c>
      <c r="B2089" t="s">
        <v>512</v>
      </c>
      <c r="C2089" t="s">
        <v>90</v>
      </c>
      <c r="D2089" t="s">
        <v>72</v>
      </c>
      <c r="E2089">
        <v>2</v>
      </c>
      <c r="F2089" s="8">
        <f>VLOOKUP(C2089,Products!$A$2:$E$20,5,TRUE)</f>
        <v>8.9499999999999993</v>
      </c>
      <c r="G2089" s="8">
        <f t="shared" si="64"/>
        <v>17.899999999999999</v>
      </c>
      <c r="H2089" s="8">
        <f>VLOOKUP(C2089,Products!$A$2:$F$20,6,TRUE)</f>
        <v>5.6999999999999993</v>
      </c>
      <c r="I2089" s="8">
        <f t="shared" si="65"/>
        <v>11.399999999999999</v>
      </c>
      <c r="J2089" s="42">
        <f>VLOOKUP(B2089,Invoices!A:I,9,TRUE)</f>
        <v>2020</v>
      </c>
    </row>
    <row r="2090" spans="1:10" x14ac:dyDescent="0.15">
      <c r="A2090" t="s">
        <v>5450</v>
      </c>
      <c r="B2090" t="s">
        <v>512</v>
      </c>
      <c r="C2090" t="s">
        <v>103</v>
      </c>
      <c r="D2090" t="s">
        <v>77</v>
      </c>
      <c r="E2090">
        <v>1</v>
      </c>
      <c r="F2090" s="8">
        <f>VLOOKUP(C2090,Products!$A$2:$E$20,5,TRUE)</f>
        <v>8.9499999999999993</v>
      </c>
      <c r="G2090" s="8">
        <f t="shared" si="64"/>
        <v>8.9499999999999993</v>
      </c>
      <c r="H2090" s="8">
        <f>VLOOKUP(C2090,Products!$A$2:$F$20,6,TRUE)</f>
        <v>3.1999999999999993</v>
      </c>
      <c r="I2090" s="8">
        <f t="shared" si="65"/>
        <v>3.1999999999999993</v>
      </c>
      <c r="J2090" s="42">
        <f>VLOOKUP(B2090,Invoices!A:I,9,TRUE)</f>
        <v>2020</v>
      </c>
    </row>
    <row r="2091" spans="1:10" x14ac:dyDescent="0.15">
      <c r="A2091" t="s">
        <v>5451</v>
      </c>
      <c r="B2091" t="s">
        <v>512</v>
      </c>
      <c r="C2091" t="s">
        <v>104</v>
      </c>
      <c r="D2091" t="s">
        <v>71</v>
      </c>
      <c r="E2091">
        <v>12</v>
      </c>
      <c r="F2091" s="8">
        <f>VLOOKUP(C2091,Products!$A$2:$E$20,5,TRUE)</f>
        <v>2.95</v>
      </c>
      <c r="G2091" s="8">
        <f t="shared" si="64"/>
        <v>35.400000000000006</v>
      </c>
      <c r="H2091" s="8">
        <f>VLOOKUP(C2091,Products!$A$2:$F$20,6,TRUE)</f>
        <v>1.1500000000000001</v>
      </c>
      <c r="I2091" s="8">
        <f t="shared" si="65"/>
        <v>13.8</v>
      </c>
      <c r="J2091" s="42">
        <f>VLOOKUP(B2091,Invoices!A:I,9,TRUE)</f>
        <v>2020</v>
      </c>
    </row>
    <row r="2092" spans="1:10" x14ac:dyDescent="0.15">
      <c r="A2092" t="s">
        <v>5452</v>
      </c>
      <c r="B2092" t="s">
        <v>513</v>
      </c>
      <c r="C2092" t="s">
        <v>101</v>
      </c>
      <c r="D2092" t="s">
        <v>69</v>
      </c>
      <c r="E2092">
        <v>4</v>
      </c>
      <c r="F2092" s="8">
        <f>VLOOKUP(C2092,Products!$A$2:$E$20,5,TRUE)</f>
        <v>129.94999999999999</v>
      </c>
      <c r="G2092" s="8">
        <f t="shared" si="64"/>
        <v>519.79999999999995</v>
      </c>
      <c r="H2092" s="8">
        <f>VLOOKUP(C2092,Products!$A$2:$F$20,6,TRUE)</f>
        <v>40.449999999999989</v>
      </c>
      <c r="I2092" s="8">
        <f t="shared" si="65"/>
        <v>161.79999999999995</v>
      </c>
      <c r="J2092" s="42">
        <f>VLOOKUP(B2092,Invoices!A:I,9,TRUE)</f>
        <v>2020</v>
      </c>
    </row>
    <row r="2093" spans="1:10" x14ac:dyDescent="0.15">
      <c r="A2093" t="s">
        <v>5453</v>
      </c>
      <c r="B2093" t="s">
        <v>513</v>
      </c>
      <c r="C2093" t="s">
        <v>103</v>
      </c>
      <c r="D2093" t="s">
        <v>77</v>
      </c>
      <c r="E2093">
        <v>2</v>
      </c>
      <c r="F2093" s="8">
        <f>VLOOKUP(C2093,Products!$A$2:$E$20,5,TRUE)</f>
        <v>8.9499999999999993</v>
      </c>
      <c r="G2093" s="8">
        <f t="shared" si="64"/>
        <v>17.899999999999999</v>
      </c>
      <c r="H2093" s="8">
        <f>VLOOKUP(C2093,Products!$A$2:$F$20,6,TRUE)</f>
        <v>3.1999999999999993</v>
      </c>
      <c r="I2093" s="8">
        <f t="shared" si="65"/>
        <v>6.3999999999999986</v>
      </c>
      <c r="J2093" s="42">
        <f>VLOOKUP(B2093,Invoices!A:I,9,TRUE)</f>
        <v>2020</v>
      </c>
    </row>
    <row r="2094" spans="1:10" x14ac:dyDescent="0.15">
      <c r="A2094" t="s">
        <v>5454</v>
      </c>
      <c r="B2094" t="s">
        <v>513</v>
      </c>
      <c r="C2094" t="s">
        <v>95</v>
      </c>
      <c r="D2094" t="s">
        <v>73</v>
      </c>
      <c r="E2094">
        <v>1</v>
      </c>
      <c r="F2094" s="8">
        <f>VLOOKUP(C2094,Products!$A$2:$E$20,5,TRUE)</f>
        <v>12.95</v>
      </c>
      <c r="G2094" s="8">
        <f t="shared" si="64"/>
        <v>12.95</v>
      </c>
      <c r="H2094" s="8">
        <f>VLOOKUP(C2094,Products!$A$2:$F$20,6,TRUE)</f>
        <v>4.1999999999999993</v>
      </c>
      <c r="I2094" s="8">
        <f t="shared" si="65"/>
        <v>4.1999999999999993</v>
      </c>
      <c r="J2094" s="42">
        <f>VLOOKUP(B2094,Invoices!A:I,9,TRUE)</f>
        <v>2020</v>
      </c>
    </row>
    <row r="2095" spans="1:10" x14ac:dyDescent="0.15">
      <c r="A2095" t="s">
        <v>5455</v>
      </c>
      <c r="B2095" t="s">
        <v>514</v>
      </c>
      <c r="C2095" t="s">
        <v>96</v>
      </c>
      <c r="D2095" t="s">
        <v>75</v>
      </c>
      <c r="E2095">
        <v>4</v>
      </c>
      <c r="F2095" s="8">
        <f>VLOOKUP(C2095,Products!$A$2:$E$20,5,TRUE)</f>
        <v>79.95</v>
      </c>
      <c r="G2095" s="8">
        <f t="shared" si="64"/>
        <v>319.8</v>
      </c>
      <c r="H2095" s="8">
        <f>VLOOKUP(C2095,Products!$A$2:$F$20,6,TRUE)</f>
        <v>27.950000000000003</v>
      </c>
      <c r="I2095" s="8">
        <f t="shared" si="65"/>
        <v>111.80000000000001</v>
      </c>
      <c r="J2095" s="42">
        <f>VLOOKUP(B2095,Invoices!A:I,9,TRUE)</f>
        <v>2020</v>
      </c>
    </row>
    <row r="2096" spans="1:10" x14ac:dyDescent="0.15">
      <c r="A2096" t="s">
        <v>5456</v>
      </c>
      <c r="B2096" t="s">
        <v>514</v>
      </c>
      <c r="C2096" t="s">
        <v>90</v>
      </c>
      <c r="D2096" t="s">
        <v>72</v>
      </c>
      <c r="E2096">
        <v>1</v>
      </c>
      <c r="F2096" s="8">
        <f>VLOOKUP(C2096,Products!$A$2:$E$20,5,TRUE)</f>
        <v>8.9499999999999993</v>
      </c>
      <c r="G2096" s="8">
        <f t="shared" si="64"/>
        <v>8.9499999999999993</v>
      </c>
      <c r="H2096" s="8">
        <f>VLOOKUP(C2096,Products!$A$2:$F$20,6,TRUE)</f>
        <v>5.6999999999999993</v>
      </c>
      <c r="I2096" s="8">
        <f t="shared" si="65"/>
        <v>5.6999999999999993</v>
      </c>
      <c r="J2096" s="42">
        <f>VLOOKUP(B2096,Invoices!A:I,9,TRUE)</f>
        <v>2020</v>
      </c>
    </row>
    <row r="2097" spans="1:10" x14ac:dyDescent="0.15">
      <c r="A2097" t="s">
        <v>5457</v>
      </c>
      <c r="B2097" t="s">
        <v>514</v>
      </c>
      <c r="C2097" t="s">
        <v>103</v>
      </c>
      <c r="D2097" t="s">
        <v>77</v>
      </c>
      <c r="E2097">
        <v>6</v>
      </c>
      <c r="F2097" s="8">
        <f>VLOOKUP(C2097,Products!$A$2:$E$20,5,TRUE)</f>
        <v>8.9499999999999993</v>
      </c>
      <c r="G2097" s="8">
        <f t="shared" si="64"/>
        <v>53.699999999999996</v>
      </c>
      <c r="H2097" s="8">
        <f>VLOOKUP(C2097,Products!$A$2:$F$20,6,TRUE)</f>
        <v>3.1999999999999993</v>
      </c>
      <c r="I2097" s="8">
        <f t="shared" si="65"/>
        <v>19.199999999999996</v>
      </c>
      <c r="J2097" s="42">
        <f>VLOOKUP(B2097,Invoices!A:I,9,TRUE)</f>
        <v>2020</v>
      </c>
    </row>
    <row r="2098" spans="1:10" x14ac:dyDescent="0.15">
      <c r="A2098" t="s">
        <v>5458</v>
      </c>
      <c r="B2098" t="s">
        <v>514</v>
      </c>
      <c r="C2098" t="s">
        <v>93</v>
      </c>
      <c r="D2098" t="s">
        <v>76</v>
      </c>
      <c r="E2098">
        <v>30</v>
      </c>
      <c r="F2098" s="8">
        <f>VLOOKUP(C2098,Products!$A$2:$E$20,5,TRUE)</f>
        <v>9.9499999999999993</v>
      </c>
      <c r="G2098" s="8">
        <f t="shared" si="64"/>
        <v>298.5</v>
      </c>
      <c r="H2098" s="8">
        <f>VLOOKUP(C2098,Products!$A$2:$F$20,6,TRUE)</f>
        <v>1.9499999999999993</v>
      </c>
      <c r="I2098" s="8">
        <f t="shared" si="65"/>
        <v>58.499999999999979</v>
      </c>
      <c r="J2098" s="42">
        <f>VLOOKUP(B2098,Invoices!A:I,9,TRUE)</f>
        <v>2020</v>
      </c>
    </row>
    <row r="2099" spans="1:10" x14ac:dyDescent="0.15">
      <c r="A2099" t="s">
        <v>5459</v>
      </c>
      <c r="B2099" t="s">
        <v>514</v>
      </c>
      <c r="C2099" t="s">
        <v>104</v>
      </c>
      <c r="D2099" t="s">
        <v>71</v>
      </c>
      <c r="E2099">
        <v>2</v>
      </c>
      <c r="F2099" s="8">
        <f>VLOOKUP(C2099,Products!$A$2:$E$20,5,TRUE)</f>
        <v>2.95</v>
      </c>
      <c r="G2099" s="8">
        <f t="shared" si="64"/>
        <v>5.9</v>
      </c>
      <c r="H2099" s="8">
        <f>VLOOKUP(C2099,Products!$A$2:$F$20,6,TRUE)</f>
        <v>1.1500000000000001</v>
      </c>
      <c r="I2099" s="8">
        <f t="shared" si="65"/>
        <v>2.3000000000000003</v>
      </c>
      <c r="J2099" s="42">
        <f>VLOOKUP(B2099,Invoices!A:I,9,TRUE)</f>
        <v>2020</v>
      </c>
    </row>
    <row r="2100" spans="1:10" x14ac:dyDescent="0.15">
      <c r="A2100" t="s">
        <v>5460</v>
      </c>
      <c r="B2100" t="s">
        <v>514</v>
      </c>
      <c r="C2100" t="s">
        <v>102</v>
      </c>
      <c r="D2100" t="s">
        <v>83</v>
      </c>
      <c r="E2100">
        <v>1</v>
      </c>
      <c r="F2100" s="8">
        <f>VLOOKUP(C2100,Products!$A$2:$E$20,5,TRUE)</f>
        <v>29.95</v>
      </c>
      <c r="G2100" s="8">
        <f t="shared" si="64"/>
        <v>29.95</v>
      </c>
      <c r="H2100" s="8">
        <f>VLOOKUP(C2100,Products!$A$2:$F$20,6,TRUE)</f>
        <v>15</v>
      </c>
      <c r="I2100" s="8">
        <f t="shared" si="65"/>
        <v>15</v>
      </c>
      <c r="J2100" s="42">
        <f>VLOOKUP(B2100,Invoices!A:I,9,TRUE)</f>
        <v>2020</v>
      </c>
    </row>
    <row r="2101" spans="1:10" x14ac:dyDescent="0.15">
      <c r="A2101" t="s">
        <v>5461</v>
      </c>
      <c r="B2101" t="s">
        <v>515</v>
      </c>
      <c r="C2101" t="s">
        <v>99</v>
      </c>
      <c r="D2101" t="s">
        <v>84</v>
      </c>
      <c r="E2101">
        <v>1</v>
      </c>
      <c r="F2101" s="8">
        <f>VLOOKUP(C2101,Products!$A$2:$E$20,5,TRUE)</f>
        <v>3.5</v>
      </c>
      <c r="G2101" s="8">
        <f t="shared" si="64"/>
        <v>3.5</v>
      </c>
      <c r="H2101" s="8">
        <f>VLOOKUP(C2101,Products!$A$2:$F$20,6,TRUE)</f>
        <v>0.54999999999999982</v>
      </c>
      <c r="I2101" s="8">
        <f t="shared" si="65"/>
        <v>0.54999999999999982</v>
      </c>
      <c r="J2101" s="42">
        <f>VLOOKUP(B2101,Invoices!A:I,9,TRUE)</f>
        <v>2020</v>
      </c>
    </row>
    <row r="2102" spans="1:10" x14ac:dyDescent="0.15">
      <c r="A2102" t="s">
        <v>5462</v>
      </c>
      <c r="B2102" t="s">
        <v>515</v>
      </c>
      <c r="C2102" t="s">
        <v>96</v>
      </c>
      <c r="D2102" t="s">
        <v>75</v>
      </c>
      <c r="E2102">
        <v>1</v>
      </c>
      <c r="F2102" s="8">
        <f>VLOOKUP(C2102,Products!$A$2:$E$20,5,TRUE)</f>
        <v>79.95</v>
      </c>
      <c r="G2102" s="8">
        <f t="shared" si="64"/>
        <v>79.95</v>
      </c>
      <c r="H2102" s="8">
        <f>VLOOKUP(C2102,Products!$A$2:$F$20,6,TRUE)</f>
        <v>27.950000000000003</v>
      </c>
      <c r="I2102" s="8">
        <f t="shared" si="65"/>
        <v>27.950000000000003</v>
      </c>
      <c r="J2102" s="42">
        <f>VLOOKUP(B2102,Invoices!A:I,9,TRUE)</f>
        <v>2020</v>
      </c>
    </row>
    <row r="2103" spans="1:10" x14ac:dyDescent="0.15">
      <c r="A2103" t="s">
        <v>5463</v>
      </c>
      <c r="B2103" t="s">
        <v>515</v>
      </c>
      <c r="C2103" t="s">
        <v>105</v>
      </c>
      <c r="D2103" t="s">
        <v>81</v>
      </c>
      <c r="E2103">
        <v>1</v>
      </c>
      <c r="F2103" s="8">
        <f>VLOOKUP(C2103,Products!$A$2:$E$20,5,TRUE)</f>
        <v>8.9499999999999993</v>
      </c>
      <c r="G2103" s="8">
        <f t="shared" si="64"/>
        <v>8.9499999999999993</v>
      </c>
      <c r="H2103" s="8">
        <f>VLOOKUP(C2103,Products!$A$2:$F$20,6,TRUE)</f>
        <v>3.1999999999999993</v>
      </c>
      <c r="I2103" s="8">
        <f t="shared" si="65"/>
        <v>3.1999999999999993</v>
      </c>
      <c r="J2103" s="42">
        <f>VLOOKUP(B2103,Invoices!A:I,9,TRUE)</f>
        <v>2020</v>
      </c>
    </row>
    <row r="2104" spans="1:10" x14ac:dyDescent="0.15">
      <c r="A2104" t="s">
        <v>5464</v>
      </c>
      <c r="B2104" t="s">
        <v>515</v>
      </c>
      <c r="C2104" t="s">
        <v>89</v>
      </c>
      <c r="D2104" t="s">
        <v>80</v>
      </c>
      <c r="E2104">
        <v>1</v>
      </c>
      <c r="F2104" s="8">
        <f>VLOOKUP(C2104,Products!$A$2:$E$20,5,TRUE)</f>
        <v>15.95</v>
      </c>
      <c r="G2104" s="8">
        <f t="shared" si="64"/>
        <v>15.95</v>
      </c>
      <c r="H2104" s="8">
        <f>VLOOKUP(C2104,Products!$A$2:$F$20,6,TRUE)</f>
        <v>6</v>
      </c>
      <c r="I2104" s="8">
        <f t="shared" si="65"/>
        <v>6</v>
      </c>
      <c r="J2104" s="42">
        <f>VLOOKUP(B2104,Invoices!A:I,9,TRUE)</f>
        <v>2020</v>
      </c>
    </row>
    <row r="2105" spans="1:10" x14ac:dyDescent="0.15">
      <c r="A2105" t="s">
        <v>5465</v>
      </c>
      <c r="B2105" t="s">
        <v>515</v>
      </c>
      <c r="C2105" t="s">
        <v>93</v>
      </c>
      <c r="D2105" t="s">
        <v>76</v>
      </c>
      <c r="E2105">
        <v>3</v>
      </c>
      <c r="F2105" s="8">
        <f>VLOOKUP(C2105,Products!$A$2:$E$20,5,TRUE)</f>
        <v>9.9499999999999993</v>
      </c>
      <c r="G2105" s="8">
        <f t="shared" si="64"/>
        <v>29.849999999999998</v>
      </c>
      <c r="H2105" s="8">
        <f>VLOOKUP(C2105,Products!$A$2:$F$20,6,TRUE)</f>
        <v>1.9499999999999993</v>
      </c>
      <c r="I2105" s="8">
        <f t="shared" si="65"/>
        <v>5.8499999999999979</v>
      </c>
      <c r="J2105" s="42">
        <f>VLOOKUP(B2105,Invoices!A:I,9,TRUE)</f>
        <v>2020</v>
      </c>
    </row>
    <row r="2106" spans="1:10" x14ac:dyDescent="0.15">
      <c r="A2106" t="s">
        <v>5466</v>
      </c>
      <c r="B2106" t="s">
        <v>515</v>
      </c>
      <c r="C2106" t="s">
        <v>101</v>
      </c>
      <c r="D2106" t="s">
        <v>69</v>
      </c>
      <c r="E2106">
        <v>5</v>
      </c>
      <c r="F2106" s="8">
        <f>VLOOKUP(C2106,Products!$A$2:$E$20,5,TRUE)</f>
        <v>129.94999999999999</v>
      </c>
      <c r="G2106" s="8">
        <f t="shared" si="64"/>
        <v>649.75</v>
      </c>
      <c r="H2106" s="8">
        <f>VLOOKUP(C2106,Products!$A$2:$F$20,6,TRUE)</f>
        <v>40.449999999999989</v>
      </c>
      <c r="I2106" s="8">
        <f t="shared" si="65"/>
        <v>202.24999999999994</v>
      </c>
      <c r="J2106" s="42">
        <f>VLOOKUP(B2106,Invoices!A:I,9,TRUE)</f>
        <v>2020</v>
      </c>
    </row>
    <row r="2107" spans="1:10" x14ac:dyDescent="0.15">
      <c r="A2107" t="s">
        <v>5467</v>
      </c>
      <c r="B2107" t="s">
        <v>515</v>
      </c>
      <c r="C2107" t="s">
        <v>102</v>
      </c>
      <c r="D2107" t="s">
        <v>83</v>
      </c>
      <c r="E2107">
        <v>1</v>
      </c>
      <c r="F2107" s="8">
        <f>VLOOKUP(C2107,Products!$A$2:$E$20,5,TRUE)</f>
        <v>29.95</v>
      </c>
      <c r="G2107" s="8">
        <f t="shared" si="64"/>
        <v>29.95</v>
      </c>
      <c r="H2107" s="8">
        <f>VLOOKUP(C2107,Products!$A$2:$F$20,6,TRUE)</f>
        <v>15</v>
      </c>
      <c r="I2107" s="8">
        <f t="shared" si="65"/>
        <v>15</v>
      </c>
      <c r="J2107" s="42">
        <f>VLOOKUP(B2107,Invoices!A:I,9,TRUE)</f>
        <v>2020</v>
      </c>
    </row>
    <row r="2108" spans="1:10" x14ac:dyDescent="0.15">
      <c r="A2108" t="s">
        <v>5468</v>
      </c>
      <c r="B2108" t="s">
        <v>515</v>
      </c>
      <c r="C2108" t="s">
        <v>94</v>
      </c>
      <c r="D2108" t="s">
        <v>86</v>
      </c>
      <c r="E2108">
        <v>2</v>
      </c>
      <c r="F2108" s="8">
        <f>VLOOKUP(C2108,Products!$A$2:$E$20,5,TRUE)</f>
        <v>3.5</v>
      </c>
      <c r="G2108" s="8">
        <f t="shared" si="64"/>
        <v>7</v>
      </c>
      <c r="H2108" s="8">
        <f>VLOOKUP(C2108,Products!$A$2:$F$20,6,TRUE)</f>
        <v>0.54999999999999982</v>
      </c>
      <c r="I2108" s="8">
        <f t="shared" si="65"/>
        <v>1.0999999999999996</v>
      </c>
      <c r="J2108" s="42">
        <f>VLOOKUP(B2108,Invoices!A:I,9,TRUE)</f>
        <v>2020</v>
      </c>
    </row>
    <row r="2109" spans="1:10" x14ac:dyDescent="0.15">
      <c r="A2109" t="s">
        <v>5469</v>
      </c>
      <c r="B2109" t="s">
        <v>515</v>
      </c>
      <c r="C2109" t="s">
        <v>103</v>
      </c>
      <c r="D2109" t="s">
        <v>77</v>
      </c>
      <c r="E2109">
        <v>2</v>
      </c>
      <c r="F2109" s="8">
        <f>VLOOKUP(C2109,Products!$A$2:$E$20,5,TRUE)</f>
        <v>8.9499999999999993</v>
      </c>
      <c r="G2109" s="8">
        <f t="shared" si="64"/>
        <v>17.899999999999999</v>
      </c>
      <c r="H2109" s="8">
        <f>VLOOKUP(C2109,Products!$A$2:$F$20,6,TRUE)</f>
        <v>3.1999999999999993</v>
      </c>
      <c r="I2109" s="8">
        <f t="shared" si="65"/>
        <v>6.3999999999999986</v>
      </c>
      <c r="J2109" s="42">
        <f>VLOOKUP(B2109,Invoices!A:I,9,TRUE)</f>
        <v>2020</v>
      </c>
    </row>
    <row r="2110" spans="1:10" x14ac:dyDescent="0.15">
      <c r="A2110" t="s">
        <v>5470</v>
      </c>
      <c r="B2110" t="s">
        <v>515</v>
      </c>
      <c r="C2110" t="s">
        <v>95</v>
      </c>
      <c r="D2110" t="s">
        <v>73</v>
      </c>
      <c r="E2110">
        <v>1</v>
      </c>
      <c r="F2110" s="8">
        <f>VLOOKUP(C2110,Products!$A$2:$E$20,5,TRUE)</f>
        <v>12.95</v>
      </c>
      <c r="G2110" s="8">
        <f t="shared" si="64"/>
        <v>12.95</v>
      </c>
      <c r="H2110" s="8">
        <f>VLOOKUP(C2110,Products!$A$2:$F$20,6,TRUE)</f>
        <v>4.1999999999999993</v>
      </c>
      <c r="I2110" s="8">
        <f t="shared" si="65"/>
        <v>4.1999999999999993</v>
      </c>
      <c r="J2110" s="42">
        <f>VLOOKUP(B2110,Invoices!A:I,9,TRUE)</f>
        <v>2020</v>
      </c>
    </row>
    <row r="2111" spans="1:10" x14ac:dyDescent="0.15">
      <c r="A2111" t="s">
        <v>5471</v>
      </c>
      <c r="B2111" t="s">
        <v>515</v>
      </c>
      <c r="C2111" t="s">
        <v>92</v>
      </c>
      <c r="D2111" t="s">
        <v>82</v>
      </c>
      <c r="E2111">
        <v>6</v>
      </c>
      <c r="F2111" s="8">
        <f>VLOOKUP(C2111,Products!$A$2:$E$20,5,TRUE)</f>
        <v>19.95</v>
      </c>
      <c r="G2111" s="8">
        <f t="shared" si="64"/>
        <v>119.69999999999999</v>
      </c>
      <c r="H2111" s="8">
        <f>VLOOKUP(C2111,Products!$A$2:$F$20,6,TRUE)</f>
        <v>7.4499999999999993</v>
      </c>
      <c r="I2111" s="8">
        <f t="shared" si="65"/>
        <v>44.699999999999996</v>
      </c>
      <c r="J2111" s="42">
        <f>VLOOKUP(B2111,Invoices!A:I,9,TRUE)</f>
        <v>2020</v>
      </c>
    </row>
    <row r="2112" spans="1:10" x14ac:dyDescent="0.15">
      <c r="A2112" t="s">
        <v>5472</v>
      </c>
      <c r="B2112" t="s">
        <v>515</v>
      </c>
      <c r="C2112" t="s">
        <v>91</v>
      </c>
      <c r="D2112" t="s">
        <v>70</v>
      </c>
      <c r="E2112">
        <v>7</v>
      </c>
      <c r="F2112" s="8">
        <f>VLOOKUP(C2112,Products!$A$2:$E$20,5,TRUE)</f>
        <v>49.95</v>
      </c>
      <c r="G2112" s="8">
        <f t="shared" si="64"/>
        <v>349.65000000000003</v>
      </c>
      <c r="H2112" s="8">
        <f>VLOOKUP(C2112,Products!$A$2:$F$20,6,TRUE)</f>
        <v>21.200000000000003</v>
      </c>
      <c r="I2112" s="8">
        <f t="shared" si="65"/>
        <v>148.40000000000003</v>
      </c>
      <c r="J2112" s="42">
        <f>VLOOKUP(B2112,Invoices!A:I,9,TRUE)</f>
        <v>2020</v>
      </c>
    </row>
    <row r="2113" spans="1:10" x14ac:dyDescent="0.15">
      <c r="A2113" t="s">
        <v>5473</v>
      </c>
      <c r="B2113" t="s">
        <v>515</v>
      </c>
      <c r="C2113" t="s">
        <v>87</v>
      </c>
      <c r="D2113" t="s">
        <v>68</v>
      </c>
      <c r="E2113">
        <v>1</v>
      </c>
      <c r="F2113" s="8">
        <f>VLOOKUP(C2113,Products!$A$2:$E$20,5,TRUE)</f>
        <v>19.95</v>
      </c>
      <c r="G2113" s="8">
        <f t="shared" si="64"/>
        <v>19.95</v>
      </c>
      <c r="H2113" s="8">
        <f>VLOOKUP(C2113,Products!$A$2:$F$20,6,TRUE)</f>
        <v>7.4499999999999993</v>
      </c>
      <c r="I2113" s="8">
        <f t="shared" si="65"/>
        <v>7.4499999999999993</v>
      </c>
      <c r="J2113" s="42">
        <f>VLOOKUP(B2113,Invoices!A:I,9,TRUE)</f>
        <v>2020</v>
      </c>
    </row>
    <row r="2114" spans="1:10" x14ac:dyDescent="0.15">
      <c r="A2114" t="s">
        <v>5474</v>
      </c>
      <c r="B2114" t="s">
        <v>516</v>
      </c>
      <c r="C2114" t="s">
        <v>102</v>
      </c>
      <c r="D2114" t="s">
        <v>83</v>
      </c>
      <c r="E2114">
        <v>10</v>
      </c>
      <c r="F2114" s="8">
        <f>VLOOKUP(C2114,Products!$A$2:$E$20,5,TRUE)</f>
        <v>29.95</v>
      </c>
      <c r="G2114" s="8">
        <f t="shared" si="64"/>
        <v>299.5</v>
      </c>
      <c r="H2114" s="8">
        <f>VLOOKUP(C2114,Products!$A$2:$F$20,6,TRUE)</f>
        <v>15</v>
      </c>
      <c r="I2114" s="8">
        <f t="shared" si="65"/>
        <v>150</v>
      </c>
      <c r="J2114" s="42">
        <f>VLOOKUP(B2114,Invoices!A:I,9,TRUE)</f>
        <v>2020</v>
      </c>
    </row>
    <row r="2115" spans="1:10" x14ac:dyDescent="0.15">
      <c r="A2115" t="s">
        <v>5475</v>
      </c>
      <c r="B2115" t="s">
        <v>516</v>
      </c>
      <c r="C2115" t="s">
        <v>96</v>
      </c>
      <c r="D2115" t="s">
        <v>75</v>
      </c>
      <c r="E2115">
        <v>50</v>
      </c>
      <c r="F2115" s="8">
        <f>VLOOKUP(C2115,Products!$A$2:$E$20,5,TRUE)</f>
        <v>79.95</v>
      </c>
      <c r="G2115" s="8">
        <f t="shared" ref="G2115:G2178" si="66">F2115*E2115</f>
        <v>3997.5</v>
      </c>
      <c r="H2115" s="8">
        <f>VLOOKUP(C2115,Products!$A$2:$F$20,6,TRUE)</f>
        <v>27.950000000000003</v>
      </c>
      <c r="I2115" s="8">
        <f t="shared" ref="I2115:I2178" si="67">H2115*E2115</f>
        <v>1397.5000000000002</v>
      </c>
      <c r="J2115" s="42">
        <f>VLOOKUP(B2115,Invoices!A:I,9,TRUE)</f>
        <v>2020</v>
      </c>
    </row>
    <row r="2116" spans="1:10" x14ac:dyDescent="0.15">
      <c r="A2116" t="s">
        <v>5476</v>
      </c>
      <c r="B2116" t="s">
        <v>516</v>
      </c>
      <c r="C2116" t="s">
        <v>92</v>
      </c>
      <c r="D2116" t="s">
        <v>82</v>
      </c>
      <c r="E2116">
        <v>10</v>
      </c>
      <c r="F2116" s="8">
        <f>VLOOKUP(C2116,Products!$A$2:$E$20,5,TRUE)</f>
        <v>19.95</v>
      </c>
      <c r="G2116" s="8">
        <f t="shared" si="66"/>
        <v>199.5</v>
      </c>
      <c r="H2116" s="8">
        <f>VLOOKUP(C2116,Products!$A$2:$F$20,6,TRUE)</f>
        <v>7.4499999999999993</v>
      </c>
      <c r="I2116" s="8">
        <f t="shared" si="67"/>
        <v>74.5</v>
      </c>
      <c r="J2116" s="42">
        <f>VLOOKUP(B2116,Invoices!A:I,9,TRUE)</f>
        <v>2020</v>
      </c>
    </row>
    <row r="2117" spans="1:10" x14ac:dyDescent="0.15">
      <c r="A2117" t="s">
        <v>5477</v>
      </c>
      <c r="B2117" t="s">
        <v>516</v>
      </c>
      <c r="C2117" t="s">
        <v>105</v>
      </c>
      <c r="D2117" t="s">
        <v>81</v>
      </c>
      <c r="E2117">
        <v>1</v>
      </c>
      <c r="F2117" s="8">
        <f>VLOOKUP(C2117,Products!$A$2:$E$20,5,TRUE)</f>
        <v>8.9499999999999993</v>
      </c>
      <c r="G2117" s="8">
        <f t="shared" si="66"/>
        <v>8.9499999999999993</v>
      </c>
      <c r="H2117" s="8">
        <f>VLOOKUP(C2117,Products!$A$2:$F$20,6,TRUE)</f>
        <v>3.1999999999999993</v>
      </c>
      <c r="I2117" s="8">
        <f t="shared" si="67"/>
        <v>3.1999999999999993</v>
      </c>
      <c r="J2117" s="42">
        <f>VLOOKUP(B2117,Invoices!A:I,9,TRUE)</f>
        <v>2020</v>
      </c>
    </row>
    <row r="2118" spans="1:10" x14ac:dyDescent="0.15">
      <c r="A2118" t="s">
        <v>5478</v>
      </c>
      <c r="B2118" t="s">
        <v>516</v>
      </c>
      <c r="C2118" t="s">
        <v>100</v>
      </c>
      <c r="D2118" t="s">
        <v>78</v>
      </c>
      <c r="E2118">
        <v>5</v>
      </c>
      <c r="F2118" s="8">
        <f>VLOOKUP(C2118,Products!$A$2:$E$20,5,TRUE)</f>
        <v>49.95</v>
      </c>
      <c r="G2118" s="8">
        <f t="shared" si="66"/>
        <v>249.75</v>
      </c>
      <c r="H2118" s="8">
        <f>VLOOKUP(C2118,Products!$A$2:$F$20,6,TRUE)</f>
        <v>19.950000000000003</v>
      </c>
      <c r="I2118" s="8">
        <f t="shared" si="67"/>
        <v>99.750000000000014</v>
      </c>
      <c r="J2118" s="42">
        <f>VLOOKUP(B2118,Invoices!A:I,9,TRUE)</f>
        <v>2020</v>
      </c>
    </row>
    <row r="2119" spans="1:10" x14ac:dyDescent="0.15">
      <c r="A2119" t="s">
        <v>5479</v>
      </c>
      <c r="B2119" t="s">
        <v>516</v>
      </c>
      <c r="C2119" t="s">
        <v>89</v>
      </c>
      <c r="D2119" t="s">
        <v>80</v>
      </c>
      <c r="E2119">
        <v>2</v>
      </c>
      <c r="F2119" s="8">
        <f>VLOOKUP(C2119,Products!$A$2:$E$20,5,TRUE)</f>
        <v>15.95</v>
      </c>
      <c r="G2119" s="8">
        <f t="shared" si="66"/>
        <v>31.9</v>
      </c>
      <c r="H2119" s="8">
        <f>VLOOKUP(C2119,Products!$A$2:$F$20,6,TRUE)</f>
        <v>6</v>
      </c>
      <c r="I2119" s="8">
        <f t="shared" si="67"/>
        <v>12</v>
      </c>
      <c r="J2119" s="42">
        <f>VLOOKUP(B2119,Invoices!A:I,9,TRUE)</f>
        <v>2020</v>
      </c>
    </row>
    <row r="2120" spans="1:10" x14ac:dyDescent="0.15">
      <c r="A2120" t="s">
        <v>5480</v>
      </c>
      <c r="B2120" t="s">
        <v>516</v>
      </c>
      <c r="C2120" t="s">
        <v>104</v>
      </c>
      <c r="D2120" t="s">
        <v>71</v>
      </c>
      <c r="E2120">
        <v>1</v>
      </c>
      <c r="F2120" s="8">
        <f>VLOOKUP(C2120,Products!$A$2:$E$20,5,TRUE)</f>
        <v>2.95</v>
      </c>
      <c r="G2120" s="8">
        <f t="shared" si="66"/>
        <v>2.95</v>
      </c>
      <c r="H2120" s="8">
        <f>VLOOKUP(C2120,Products!$A$2:$F$20,6,TRUE)</f>
        <v>1.1500000000000001</v>
      </c>
      <c r="I2120" s="8">
        <f t="shared" si="67"/>
        <v>1.1500000000000001</v>
      </c>
      <c r="J2120" s="42">
        <f>VLOOKUP(B2120,Invoices!A:I,9,TRUE)</f>
        <v>2020</v>
      </c>
    </row>
    <row r="2121" spans="1:10" x14ac:dyDescent="0.15">
      <c r="A2121" t="s">
        <v>5481</v>
      </c>
      <c r="B2121" t="s">
        <v>516</v>
      </c>
      <c r="C2121" t="s">
        <v>99</v>
      </c>
      <c r="D2121" t="s">
        <v>84</v>
      </c>
      <c r="E2121">
        <v>1</v>
      </c>
      <c r="F2121" s="8">
        <f>VLOOKUP(C2121,Products!$A$2:$E$20,5,TRUE)</f>
        <v>3.5</v>
      </c>
      <c r="G2121" s="8">
        <f t="shared" si="66"/>
        <v>3.5</v>
      </c>
      <c r="H2121" s="8">
        <f>VLOOKUP(C2121,Products!$A$2:$F$20,6,TRUE)</f>
        <v>0.54999999999999982</v>
      </c>
      <c r="I2121" s="8">
        <f t="shared" si="67"/>
        <v>0.54999999999999982</v>
      </c>
      <c r="J2121" s="42">
        <f>VLOOKUP(B2121,Invoices!A:I,9,TRUE)</f>
        <v>2020</v>
      </c>
    </row>
    <row r="2122" spans="1:10" x14ac:dyDescent="0.15">
      <c r="A2122" t="s">
        <v>5482</v>
      </c>
      <c r="B2122" t="s">
        <v>516</v>
      </c>
      <c r="C2122" t="s">
        <v>88</v>
      </c>
      <c r="D2122" t="s">
        <v>85</v>
      </c>
      <c r="E2122">
        <v>15</v>
      </c>
      <c r="F2122" s="8">
        <f>VLOOKUP(C2122,Products!$A$2:$E$20,5,TRUE)</f>
        <v>8.9499999999999993</v>
      </c>
      <c r="G2122" s="8">
        <f t="shared" si="66"/>
        <v>134.25</v>
      </c>
      <c r="H2122" s="8">
        <f>VLOOKUP(C2122,Products!$A$2:$F$20,6,TRUE)</f>
        <v>5.6999999999999993</v>
      </c>
      <c r="I2122" s="8">
        <f t="shared" si="67"/>
        <v>85.499999999999986</v>
      </c>
      <c r="J2122" s="42">
        <f>VLOOKUP(B2122,Invoices!A:I,9,TRUE)</f>
        <v>2020</v>
      </c>
    </row>
    <row r="2123" spans="1:10" x14ac:dyDescent="0.15">
      <c r="A2123" t="s">
        <v>5483</v>
      </c>
      <c r="B2123" t="s">
        <v>516</v>
      </c>
      <c r="C2123" t="s">
        <v>87</v>
      </c>
      <c r="D2123" t="s">
        <v>68</v>
      </c>
      <c r="E2123">
        <v>7</v>
      </c>
      <c r="F2123" s="8">
        <f>VLOOKUP(C2123,Products!$A$2:$E$20,5,TRUE)</f>
        <v>19.95</v>
      </c>
      <c r="G2123" s="8">
        <f t="shared" si="66"/>
        <v>139.65</v>
      </c>
      <c r="H2123" s="8">
        <f>VLOOKUP(C2123,Products!$A$2:$F$20,6,TRUE)</f>
        <v>7.4499999999999993</v>
      </c>
      <c r="I2123" s="8">
        <f t="shared" si="67"/>
        <v>52.149999999999991</v>
      </c>
      <c r="J2123" s="42">
        <f>VLOOKUP(B2123,Invoices!A:I,9,TRUE)</f>
        <v>2020</v>
      </c>
    </row>
    <row r="2124" spans="1:10" x14ac:dyDescent="0.15">
      <c r="A2124" t="s">
        <v>5484</v>
      </c>
      <c r="B2124" t="s">
        <v>516</v>
      </c>
      <c r="C2124" t="s">
        <v>93</v>
      </c>
      <c r="D2124" t="s">
        <v>76</v>
      </c>
      <c r="E2124">
        <v>30</v>
      </c>
      <c r="F2124" s="8">
        <f>VLOOKUP(C2124,Products!$A$2:$E$20,5,TRUE)</f>
        <v>9.9499999999999993</v>
      </c>
      <c r="G2124" s="8">
        <f t="shared" si="66"/>
        <v>298.5</v>
      </c>
      <c r="H2124" s="8">
        <f>VLOOKUP(C2124,Products!$A$2:$F$20,6,TRUE)</f>
        <v>1.9499999999999993</v>
      </c>
      <c r="I2124" s="8">
        <f t="shared" si="67"/>
        <v>58.499999999999979</v>
      </c>
      <c r="J2124" s="42">
        <f>VLOOKUP(B2124,Invoices!A:I,9,TRUE)</f>
        <v>2020</v>
      </c>
    </row>
    <row r="2125" spans="1:10" x14ac:dyDescent="0.15">
      <c r="A2125" t="s">
        <v>5485</v>
      </c>
      <c r="B2125" t="s">
        <v>516</v>
      </c>
      <c r="C2125" t="s">
        <v>90</v>
      </c>
      <c r="D2125" t="s">
        <v>72</v>
      </c>
      <c r="E2125">
        <v>2</v>
      </c>
      <c r="F2125" s="8">
        <f>VLOOKUP(C2125,Products!$A$2:$E$20,5,TRUE)</f>
        <v>8.9499999999999993</v>
      </c>
      <c r="G2125" s="8">
        <f t="shared" si="66"/>
        <v>17.899999999999999</v>
      </c>
      <c r="H2125" s="8">
        <f>VLOOKUP(C2125,Products!$A$2:$F$20,6,TRUE)</f>
        <v>5.6999999999999993</v>
      </c>
      <c r="I2125" s="8">
        <f t="shared" si="67"/>
        <v>11.399999999999999</v>
      </c>
      <c r="J2125" s="42">
        <f>VLOOKUP(B2125,Invoices!A:I,9,TRUE)</f>
        <v>2020</v>
      </c>
    </row>
    <row r="2126" spans="1:10" x14ac:dyDescent="0.15">
      <c r="A2126" t="s">
        <v>5486</v>
      </c>
      <c r="B2126" t="s">
        <v>517</v>
      </c>
      <c r="C2126" t="s">
        <v>101</v>
      </c>
      <c r="D2126" t="s">
        <v>69</v>
      </c>
      <c r="E2126">
        <v>50</v>
      </c>
      <c r="F2126" s="8">
        <f>VLOOKUP(C2126,Products!$A$2:$E$20,5,TRUE)</f>
        <v>129.94999999999999</v>
      </c>
      <c r="G2126" s="8">
        <f t="shared" si="66"/>
        <v>6497.4999999999991</v>
      </c>
      <c r="H2126" s="8">
        <f>VLOOKUP(C2126,Products!$A$2:$F$20,6,TRUE)</f>
        <v>40.449999999999989</v>
      </c>
      <c r="I2126" s="8">
        <f t="shared" si="67"/>
        <v>2022.4999999999995</v>
      </c>
      <c r="J2126" s="42">
        <f>VLOOKUP(B2126,Invoices!A:I,9,TRUE)</f>
        <v>2020</v>
      </c>
    </row>
    <row r="2127" spans="1:10" x14ac:dyDescent="0.15">
      <c r="A2127" t="s">
        <v>5487</v>
      </c>
      <c r="B2127" t="s">
        <v>518</v>
      </c>
      <c r="C2127" t="s">
        <v>103</v>
      </c>
      <c r="D2127" t="s">
        <v>77</v>
      </c>
      <c r="E2127">
        <v>4</v>
      </c>
      <c r="F2127" s="8">
        <f>VLOOKUP(C2127,Products!$A$2:$E$20,5,TRUE)</f>
        <v>8.9499999999999993</v>
      </c>
      <c r="G2127" s="8">
        <f t="shared" si="66"/>
        <v>35.799999999999997</v>
      </c>
      <c r="H2127" s="8">
        <f>VLOOKUP(C2127,Products!$A$2:$F$20,6,TRUE)</f>
        <v>3.1999999999999993</v>
      </c>
      <c r="I2127" s="8">
        <f t="shared" si="67"/>
        <v>12.799999999999997</v>
      </c>
      <c r="J2127" s="42">
        <f>VLOOKUP(B2127,Invoices!A:I,9,TRUE)</f>
        <v>2020</v>
      </c>
    </row>
    <row r="2128" spans="1:10" x14ac:dyDescent="0.15">
      <c r="A2128" t="s">
        <v>5488</v>
      </c>
      <c r="B2128" t="s">
        <v>518</v>
      </c>
      <c r="C2128" t="s">
        <v>96</v>
      </c>
      <c r="D2128" t="s">
        <v>75</v>
      </c>
      <c r="E2128">
        <v>25</v>
      </c>
      <c r="F2128" s="8">
        <f>VLOOKUP(C2128,Products!$A$2:$E$20,5,TRUE)</f>
        <v>79.95</v>
      </c>
      <c r="G2128" s="8">
        <f t="shared" si="66"/>
        <v>1998.75</v>
      </c>
      <c r="H2128" s="8">
        <f>VLOOKUP(C2128,Products!$A$2:$F$20,6,TRUE)</f>
        <v>27.950000000000003</v>
      </c>
      <c r="I2128" s="8">
        <f t="shared" si="67"/>
        <v>698.75000000000011</v>
      </c>
      <c r="J2128" s="42">
        <f>VLOOKUP(B2128,Invoices!A:I,9,TRUE)</f>
        <v>2020</v>
      </c>
    </row>
    <row r="2129" spans="1:10" x14ac:dyDescent="0.15">
      <c r="A2129" t="s">
        <v>5489</v>
      </c>
      <c r="B2129" t="s">
        <v>518</v>
      </c>
      <c r="C2129" t="s">
        <v>92</v>
      </c>
      <c r="D2129" t="s">
        <v>82</v>
      </c>
      <c r="E2129">
        <v>4</v>
      </c>
      <c r="F2129" s="8">
        <f>VLOOKUP(C2129,Products!$A$2:$E$20,5,TRUE)</f>
        <v>19.95</v>
      </c>
      <c r="G2129" s="8">
        <f t="shared" si="66"/>
        <v>79.8</v>
      </c>
      <c r="H2129" s="8">
        <f>VLOOKUP(C2129,Products!$A$2:$F$20,6,TRUE)</f>
        <v>7.4499999999999993</v>
      </c>
      <c r="I2129" s="8">
        <f t="shared" si="67"/>
        <v>29.799999999999997</v>
      </c>
      <c r="J2129" s="42">
        <f>VLOOKUP(B2129,Invoices!A:I,9,TRUE)</f>
        <v>2020</v>
      </c>
    </row>
    <row r="2130" spans="1:10" x14ac:dyDescent="0.15">
      <c r="A2130" t="s">
        <v>5490</v>
      </c>
      <c r="B2130" t="s">
        <v>518</v>
      </c>
      <c r="C2130" t="s">
        <v>104</v>
      </c>
      <c r="D2130" t="s">
        <v>71</v>
      </c>
      <c r="E2130">
        <v>6</v>
      </c>
      <c r="F2130" s="8">
        <f>VLOOKUP(C2130,Products!$A$2:$E$20,5,TRUE)</f>
        <v>2.95</v>
      </c>
      <c r="G2130" s="8">
        <f t="shared" si="66"/>
        <v>17.700000000000003</v>
      </c>
      <c r="H2130" s="8">
        <f>VLOOKUP(C2130,Products!$A$2:$F$20,6,TRUE)</f>
        <v>1.1500000000000001</v>
      </c>
      <c r="I2130" s="8">
        <f t="shared" si="67"/>
        <v>6.9</v>
      </c>
      <c r="J2130" s="42">
        <f>VLOOKUP(B2130,Invoices!A:I,9,TRUE)</f>
        <v>2020</v>
      </c>
    </row>
    <row r="2131" spans="1:10" x14ac:dyDescent="0.15">
      <c r="A2131" t="s">
        <v>5491</v>
      </c>
      <c r="B2131" t="s">
        <v>519</v>
      </c>
      <c r="C2131" t="s">
        <v>90</v>
      </c>
      <c r="D2131" t="s">
        <v>72</v>
      </c>
      <c r="E2131">
        <v>6</v>
      </c>
      <c r="F2131" s="8">
        <f>VLOOKUP(C2131,Products!$A$2:$E$20,5,TRUE)</f>
        <v>8.9499999999999993</v>
      </c>
      <c r="G2131" s="8">
        <f t="shared" si="66"/>
        <v>53.699999999999996</v>
      </c>
      <c r="H2131" s="8">
        <f>VLOOKUP(C2131,Products!$A$2:$F$20,6,TRUE)</f>
        <v>5.6999999999999993</v>
      </c>
      <c r="I2131" s="8">
        <f t="shared" si="67"/>
        <v>34.199999999999996</v>
      </c>
      <c r="J2131" s="42">
        <f>VLOOKUP(B2131,Invoices!A:I,9,TRUE)</f>
        <v>2020</v>
      </c>
    </row>
    <row r="2132" spans="1:10" x14ac:dyDescent="0.15">
      <c r="A2132" t="s">
        <v>5492</v>
      </c>
      <c r="B2132" t="s">
        <v>519</v>
      </c>
      <c r="C2132" t="s">
        <v>101</v>
      </c>
      <c r="D2132" t="s">
        <v>69</v>
      </c>
      <c r="E2132">
        <v>3</v>
      </c>
      <c r="F2132" s="8">
        <f>VLOOKUP(C2132,Products!$A$2:$E$20,5,TRUE)</f>
        <v>129.94999999999999</v>
      </c>
      <c r="G2132" s="8">
        <f t="shared" si="66"/>
        <v>389.84999999999997</v>
      </c>
      <c r="H2132" s="8">
        <f>VLOOKUP(C2132,Products!$A$2:$F$20,6,TRUE)</f>
        <v>40.449999999999989</v>
      </c>
      <c r="I2132" s="8">
        <f t="shared" si="67"/>
        <v>121.34999999999997</v>
      </c>
      <c r="J2132" s="42">
        <f>VLOOKUP(B2132,Invoices!A:I,9,TRUE)</f>
        <v>2020</v>
      </c>
    </row>
    <row r="2133" spans="1:10" x14ac:dyDescent="0.15">
      <c r="A2133" t="s">
        <v>5493</v>
      </c>
      <c r="B2133" t="s">
        <v>519</v>
      </c>
      <c r="C2133" t="s">
        <v>96</v>
      </c>
      <c r="D2133" t="s">
        <v>75</v>
      </c>
      <c r="E2133">
        <v>24</v>
      </c>
      <c r="F2133" s="8">
        <f>VLOOKUP(C2133,Products!$A$2:$E$20,5,TRUE)</f>
        <v>79.95</v>
      </c>
      <c r="G2133" s="8">
        <f t="shared" si="66"/>
        <v>1918.8000000000002</v>
      </c>
      <c r="H2133" s="8">
        <f>VLOOKUP(C2133,Products!$A$2:$F$20,6,TRUE)</f>
        <v>27.950000000000003</v>
      </c>
      <c r="I2133" s="8">
        <f t="shared" si="67"/>
        <v>670.80000000000007</v>
      </c>
      <c r="J2133" s="42">
        <f>VLOOKUP(B2133,Invoices!A:I,9,TRUE)</f>
        <v>2020</v>
      </c>
    </row>
    <row r="2134" spans="1:10" x14ac:dyDescent="0.15">
      <c r="A2134" t="s">
        <v>5494</v>
      </c>
      <c r="B2134" t="s">
        <v>520</v>
      </c>
      <c r="C2134" t="s">
        <v>93</v>
      </c>
      <c r="D2134" t="s">
        <v>76</v>
      </c>
      <c r="E2134">
        <v>3</v>
      </c>
      <c r="F2134" s="8">
        <f>VLOOKUP(C2134,Products!$A$2:$E$20,5,TRUE)</f>
        <v>9.9499999999999993</v>
      </c>
      <c r="G2134" s="8">
        <f t="shared" si="66"/>
        <v>29.849999999999998</v>
      </c>
      <c r="H2134" s="8">
        <f>VLOOKUP(C2134,Products!$A$2:$F$20,6,TRUE)</f>
        <v>1.9499999999999993</v>
      </c>
      <c r="I2134" s="8">
        <f t="shared" si="67"/>
        <v>5.8499999999999979</v>
      </c>
      <c r="J2134" s="42">
        <f>VLOOKUP(B2134,Invoices!A:I,9,TRUE)</f>
        <v>2020</v>
      </c>
    </row>
    <row r="2135" spans="1:10" x14ac:dyDescent="0.15">
      <c r="A2135" t="s">
        <v>5495</v>
      </c>
      <c r="B2135" t="s">
        <v>520</v>
      </c>
      <c r="C2135" t="s">
        <v>88</v>
      </c>
      <c r="D2135" t="s">
        <v>85</v>
      </c>
      <c r="E2135">
        <v>4</v>
      </c>
      <c r="F2135" s="8">
        <f>VLOOKUP(C2135,Products!$A$2:$E$20,5,TRUE)</f>
        <v>8.9499999999999993</v>
      </c>
      <c r="G2135" s="8">
        <f t="shared" si="66"/>
        <v>35.799999999999997</v>
      </c>
      <c r="H2135" s="8">
        <f>VLOOKUP(C2135,Products!$A$2:$F$20,6,TRUE)</f>
        <v>5.6999999999999993</v>
      </c>
      <c r="I2135" s="8">
        <f t="shared" si="67"/>
        <v>22.799999999999997</v>
      </c>
      <c r="J2135" s="42">
        <f>VLOOKUP(B2135,Invoices!A:I,9,TRUE)</f>
        <v>2020</v>
      </c>
    </row>
    <row r="2136" spans="1:10" x14ac:dyDescent="0.15">
      <c r="A2136" t="s">
        <v>5496</v>
      </c>
      <c r="B2136" t="s">
        <v>521</v>
      </c>
      <c r="C2136" t="s">
        <v>102</v>
      </c>
      <c r="D2136" t="s">
        <v>83</v>
      </c>
      <c r="E2136">
        <v>8</v>
      </c>
      <c r="F2136" s="8">
        <f>VLOOKUP(C2136,Products!$A$2:$E$20,5,TRUE)</f>
        <v>29.95</v>
      </c>
      <c r="G2136" s="8">
        <f t="shared" si="66"/>
        <v>239.6</v>
      </c>
      <c r="H2136" s="8">
        <f>VLOOKUP(C2136,Products!$A$2:$F$20,6,TRUE)</f>
        <v>15</v>
      </c>
      <c r="I2136" s="8">
        <f t="shared" si="67"/>
        <v>120</v>
      </c>
      <c r="J2136" s="42">
        <f>VLOOKUP(B2136,Invoices!A:I,9,TRUE)</f>
        <v>2020</v>
      </c>
    </row>
    <row r="2137" spans="1:10" x14ac:dyDescent="0.15">
      <c r="A2137" t="s">
        <v>5497</v>
      </c>
      <c r="B2137" t="s">
        <v>521</v>
      </c>
      <c r="C2137" t="s">
        <v>105</v>
      </c>
      <c r="D2137" t="s">
        <v>81</v>
      </c>
      <c r="E2137">
        <v>3</v>
      </c>
      <c r="F2137" s="8">
        <f>VLOOKUP(C2137,Products!$A$2:$E$20,5,TRUE)</f>
        <v>8.9499999999999993</v>
      </c>
      <c r="G2137" s="8">
        <f t="shared" si="66"/>
        <v>26.849999999999998</v>
      </c>
      <c r="H2137" s="8">
        <f>VLOOKUP(C2137,Products!$A$2:$F$20,6,TRUE)</f>
        <v>3.1999999999999993</v>
      </c>
      <c r="I2137" s="8">
        <f t="shared" si="67"/>
        <v>9.5999999999999979</v>
      </c>
      <c r="J2137" s="42">
        <f>VLOOKUP(B2137,Invoices!A:I,9,TRUE)</f>
        <v>2020</v>
      </c>
    </row>
    <row r="2138" spans="1:10" x14ac:dyDescent="0.15">
      <c r="A2138" t="s">
        <v>5498</v>
      </c>
      <c r="B2138" t="s">
        <v>521</v>
      </c>
      <c r="C2138" t="s">
        <v>104</v>
      </c>
      <c r="D2138" t="s">
        <v>71</v>
      </c>
      <c r="E2138">
        <v>1</v>
      </c>
      <c r="F2138" s="8">
        <f>VLOOKUP(C2138,Products!$A$2:$E$20,5,TRUE)</f>
        <v>2.95</v>
      </c>
      <c r="G2138" s="8">
        <f t="shared" si="66"/>
        <v>2.95</v>
      </c>
      <c r="H2138" s="8">
        <f>VLOOKUP(C2138,Products!$A$2:$F$20,6,TRUE)</f>
        <v>1.1500000000000001</v>
      </c>
      <c r="I2138" s="8">
        <f t="shared" si="67"/>
        <v>1.1500000000000001</v>
      </c>
      <c r="J2138" s="42">
        <f>VLOOKUP(B2138,Invoices!A:I,9,TRUE)</f>
        <v>2020</v>
      </c>
    </row>
    <row r="2139" spans="1:10" x14ac:dyDescent="0.15">
      <c r="A2139" t="s">
        <v>5499</v>
      </c>
      <c r="B2139" t="s">
        <v>521</v>
      </c>
      <c r="C2139" t="s">
        <v>94</v>
      </c>
      <c r="D2139" t="s">
        <v>86</v>
      </c>
      <c r="E2139">
        <v>1</v>
      </c>
      <c r="F2139" s="8">
        <f>VLOOKUP(C2139,Products!$A$2:$E$20,5,TRUE)</f>
        <v>3.5</v>
      </c>
      <c r="G2139" s="8">
        <f t="shared" si="66"/>
        <v>3.5</v>
      </c>
      <c r="H2139" s="8">
        <f>VLOOKUP(C2139,Products!$A$2:$F$20,6,TRUE)</f>
        <v>0.54999999999999982</v>
      </c>
      <c r="I2139" s="8">
        <f t="shared" si="67"/>
        <v>0.54999999999999982</v>
      </c>
      <c r="J2139" s="42">
        <f>VLOOKUP(B2139,Invoices!A:I,9,TRUE)</f>
        <v>2020</v>
      </c>
    </row>
    <row r="2140" spans="1:10" x14ac:dyDescent="0.15">
      <c r="A2140" t="s">
        <v>5500</v>
      </c>
      <c r="B2140" t="s">
        <v>521</v>
      </c>
      <c r="C2140" t="s">
        <v>95</v>
      </c>
      <c r="D2140" t="s">
        <v>73</v>
      </c>
      <c r="E2140">
        <v>4</v>
      </c>
      <c r="F2140" s="8">
        <f>VLOOKUP(C2140,Products!$A$2:$E$20,5,TRUE)</f>
        <v>12.95</v>
      </c>
      <c r="G2140" s="8">
        <f t="shared" si="66"/>
        <v>51.8</v>
      </c>
      <c r="H2140" s="8">
        <f>VLOOKUP(C2140,Products!$A$2:$F$20,6,TRUE)</f>
        <v>4.1999999999999993</v>
      </c>
      <c r="I2140" s="8">
        <f t="shared" si="67"/>
        <v>16.799999999999997</v>
      </c>
      <c r="J2140" s="42">
        <f>VLOOKUP(B2140,Invoices!A:I,9,TRUE)</f>
        <v>2020</v>
      </c>
    </row>
    <row r="2141" spans="1:10" x14ac:dyDescent="0.15">
      <c r="A2141" t="s">
        <v>5501</v>
      </c>
      <c r="B2141" t="s">
        <v>521</v>
      </c>
      <c r="C2141" t="s">
        <v>90</v>
      </c>
      <c r="D2141" t="s">
        <v>72</v>
      </c>
      <c r="E2141">
        <v>1</v>
      </c>
      <c r="F2141" s="8">
        <f>VLOOKUP(C2141,Products!$A$2:$E$20,5,TRUE)</f>
        <v>8.9499999999999993</v>
      </c>
      <c r="G2141" s="8">
        <f t="shared" si="66"/>
        <v>8.9499999999999993</v>
      </c>
      <c r="H2141" s="8">
        <f>VLOOKUP(C2141,Products!$A$2:$F$20,6,TRUE)</f>
        <v>5.6999999999999993</v>
      </c>
      <c r="I2141" s="8">
        <f t="shared" si="67"/>
        <v>5.6999999999999993</v>
      </c>
      <c r="J2141" s="42">
        <f>VLOOKUP(B2141,Invoices!A:I,9,TRUE)</f>
        <v>2020</v>
      </c>
    </row>
    <row r="2142" spans="1:10" x14ac:dyDescent="0.15">
      <c r="A2142" t="s">
        <v>5502</v>
      </c>
      <c r="B2142" t="s">
        <v>521</v>
      </c>
      <c r="C2142" t="s">
        <v>96</v>
      </c>
      <c r="D2142" t="s">
        <v>75</v>
      </c>
      <c r="E2142">
        <v>2</v>
      </c>
      <c r="F2142" s="8">
        <f>VLOOKUP(C2142,Products!$A$2:$E$20,5,TRUE)</f>
        <v>79.95</v>
      </c>
      <c r="G2142" s="8">
        <f t="shared" si="66"/>
        <v>159.9</v>
      </c>
      <c r="H2142" s="8">
        <f>VLOOKUP(C2142,Products!$A$2:$F$20,6,TRUE)</f>
        <v>27.950000000000003</v>
      </c>
      <c r="I2142" s="8">
        <f t="shared" si="67"/>
        <v>55.900000000000006</v>
      </c>
      <c r="J2142" s="42">
        <f>VLOOKUP(B2142,Invoices!A:I,9,TRUE)</f>
        <v>2020</v>
      </c>
    </row>
    <row r="2143" spans="1:10" x14ac:dyDescent="0.15">
      <c r="A2143" t="s">
        <v>5503</v>
      </c>
      <c r="B2143" t="s">
        <v>522</v>
      </c>
      <c r="C2143" t="s">
        <v>87</v>
      </c>
      <c r="D2143" t="s">
        <v>68</v>
      </c>
      <c r="E2143">
        <v>2</v>
      </c>
      <c r="F2143" s="8">
        <f>VLOOKUP(C2143,Products!$A$2:$E$20,5,TRUE)</f>
        <v>19.95</v>
      </c>
      <c r="G2143" s="8">
        <f t="shared" si="66"/>
        <v>39.9</v>
      </c>
      <c r="H2143" s="8">
        <f>VLOOKUP(C2143,Products!$A$2:$F$20,6,TRUE)</f>
        <v>7.4499999999999993</v>
      </c>
      <c r="I2143" s="8">
        <f t="shared" si="67"/>
        <v>14.899999999999999</v>
      </c>
      <c r="J2143" s="42">
        <f>VLOOKUP(B2143,Invoices!A:I,9,TRUE)</f>
        <v>2020</v>
      </c>
    </row>
    <row r="2144" spans="1:10" x14ac:dyDescent="0.15">
      <c r="A2144" t="s">
        <v>5504</v>
      </c>
      <c r="B2144" t="s">
        <v>522</v>
      </c>
      <c r="C2144" t="s">
        <v>89</v>
      </c>
      <c r="D2144" t="s">
        <v>80</v>
      </c>
      <c r="E2144">
        <v>5</v>
      </c>
      <c r="F2144" s="8">
        <f>VLOOKUP(C2144,Products!$A$2:$E$20,5,TRUE)</f>
        <v>15.95</v>
      </c>
      <c r="G2144" s="8">
        <f t="shared" si="66"/>
        <v>79.75</v>
      </c>
      <c r="H2144" s="8">
        <f>VLOOKUP(C2144,Products!$A$2:$F$20,6,TRUE)</f>
        <v>6</v>
      </c>
      <c r="I2144" s="8">
        <f t="shared" si="67"/>
        <v>30</v>
      </c>
      <c r="J2144" s="42">
        <f>VLOOKUP(B2144,Invoices!A:I,9,TRUE)</f>
        <v>2020</v>
      </c>
    </row>
    <row r="2145" spans="1:10" x14ac:dyDescent="0.15">
      <c r="A2145" t="s">
        <v>5505</v>
      </c>
      <c r="B2145" t="s">
        <v>522</v>
      </c>
      <c r="C2145" t="s">
        <v>104</v>
      </c>
      <c r="D2145" t="s">
        <v>71</v>
      </c>
      <c r="E2145">
        <v>3</v>
      </c>
      <c r="F2145" s="8">
        <f>VLOOKUP(C2145,Products!$A$2:$E$20,5,TRUE)</f>
        <v>2.95</v>
      </c>
      <c r="G2145" s="8">
        <f t="shared" si="66"/>
        <v>8.8500000000000014</v>
      </c>
      <c r="H2145" s="8">
        <f>VLOOKUP(C2145,Products!$A$2:$F$20,6,TRUE)</f>
        <v>1.1500000000000001</v>
      </c>
      <c r="I2145" s="8">
        <f t="shared" si="67"/>
        <v>3.45</v>
      </c>
      <c r="J2145" s="42">
        <f>VLOOKUP(B2145,Invoices!A:I,9,TRUE)</f>
        <v>2020</v>
      </c>
    </row>
    <row r="2146" spans="1:10" x14ac:dyDescent="0.15">
      <c r="A2146" t="s">
        <v>5506</v>
      </c>
      <c r="B2146" t="s">
        <v>522</v>
      </c>
      <c r="C2146" t="s">
        <v>88</v>
      </c>
      <c r="D2146" t="s">
        <v>85</v>
      </c>
      <c r="E2146">
        <v>2</v>
      </c>
      <c r="F2146" s="8">
        <f>VLOOKUP(C2146,Products!$A$2:$E$20,5,TRUE)</f>
        <v>8.9499999999999993</v>
      </c>
      <c r="G2146" s="8">
        <f t="shared" si="66"/>
        <v>17.899999999999999</v>
      </c>
      <c r="H2146" s="8">
        <f>VLOOKUP(C2146,Products!$A$2:$F$20,6,TRUE)</f>
        <v>5.6999999999999993</v>
      </c>
      <c r="I2146" s="8">
        <f t="shared" si="67"/>
        <v>11.399999999999999</v>
      </c>
      <c r="J2146" s="42">
        <f>VLOOKUP(B2146,Invoices!A:I,9,TRUE)</f>
        <v>2020</v>
      </c>
    </row>
    <row r="2147" spans="1:10" x14ac:dyDescent="0.15">
      <c r="A2147" t="s">
        <v>5507</v>
      </c>
      <c r="B2147" t="s">
        <v>522</v>
      </c>
      <c r="C2147" t="s">
        <v>100</v>
      </c>
      <c r="D2147" t="s">
        <v>78</v>
      </c>
      <c r="E2147">
        <v>6</v>
      </c>
      <c r="F2147" s="8">
        <f>VLOOKUP(C2147,Products!$A$2:$E$20,5,TRUE)</f>
        <v>49.95</v>
      </c>
      <c r="G2147" s="8">
        <f t="shared" si="66"/>
        <v>299.70000000000005</v>
      </c>
      <c r="H2147" s="8">
        <f>VLOOKUP(C2147,Products!$A$2:$F$20,6,TRUE)</f>
        <v>19.950000000000003</v>
      </c>
      <c r="I2147" s="8">
        <f t="shared" si="67"/>
        <v>119.70000000000002</v>
      </c>
      <c r="J2147" s="42">
        <f>VLOOKUP(B2147,Invoices!A:I,9,TRUE)</f>
        <v>2020</v>
      </c>
    </row>
    <row r="2148" spans="1:10" x14ac:dyDescent="0.15">
      <c r="A2148" t="s">
        <v>5508</v>
      </c>
      <c r="B2148" t="s">
        <v>522</v>
      </c>
      <c r="C2148" t="s">
        <v>101</v>
      </c>
      <c r="D2148" t="s">
        <v>69</v>
      </c>
      <c r="E2148">
        <v>5</v>
      </c>
      <c r="F2148" s="8">
        <f>VLOOKUP(C2148,Products!$A$2:$E$20,5,TRUE)</f>
        <v>129.94999999999999</v>
      </c>
      <c r="G2148" s="8">
        <f t="shared" si="66"/>
        <v>649.75</v>
      </c>
      <c r="H2148" s="8">
        <f>VLOOKUP(C2148,Products!$A$2:$F$20,6,TRUE)</f>
        <v>40.449999999999989</v>
      </c>
      <c r="I2148" s="8">
        <f t="shared" si="67"/>
        <v>202.24999999999994</v>
      </c>
      <c r="J2148" s="42">
        <f>VLOOKUP(B2148,Invoices!A:I,9,TRUE)</f>
        <v>2020</v>
      </c>
    </row>
    <row r="2149" spans="1:10" x14ac:dyDescent="0.15">
      <c r="A2149" t="s">
        <v>5509</v>
      </c>
      <c r="B2149" t="s">
        <v>522</v>
      </c>
      <c r="C2149" t="s">
        <v>97</v>
      </c>
      <c r="D2149" t="s">
        <v>74</v>
      </c>
      <c r="E2149">
        <v>12</v>
      </c>
      <c r="F2149" s="8">
        <f>VLOOKUP(C2149,Products!$A$2:$E$20,5,TRUE)</f>
        <v>1.5</v>
      </c>
      <c r="G2149" s="8">
        <f t="shared" si="66"/>
        <v>18</v>
      </c>
      <c r="H2149" s="8">
        <f>VLOOKUP(C2149,Products!$A$2:$F$20,6,TRUE)</f>
        <v>0.5</v>
      </c>
      <c r="I2149" s="8">
        <f t="shared" si="67"/>
        <v>6</v>
      </c>
      <c r="J2149" s="42">
        <f>VLOOKUP(B2149,Invoices!A:I,9,TRUE)</f>
        <v>2020</v>
      </c>
    </row>
    <row r="2150" spans="1:10" x14ac:dyDescent="0.15">
      <c r="A2150" t="s">
        <v>5510</v>
      </c>
      <c r="B2150" t="s">
        <v>522</v>
      </c>
      <c r="C2150" t="s">
        <v>93</v>
      </c>
      <c r="D2150" t="s">
        <v>76</v>
      </c>
      <c r="E2150">
        <v>3</v>
      </c>
      <c r="F2150" s="8">
        <f>VLOOKUP(C2150,Products!$A$2:$E$20,5,TRUE)</f>
        <v>9.9499999999999993</v>
      </c>
      <c r="G2150" s="8">
        <f t="shared" si="66"/>
        <v>29.849999999999998</v>
      </c>
      <c r="H2150" s="8">
        <f>VLOOKUP(C2150,Products!$A$2:$F$20,6,TRUE)</f>
        <v>1.9499999999999993</v>
      </c>
      <c r="I2150" s="8">
        <f t="shared" si="67"/>
        <v>5.8499999999999979</v>
      </c>
      <c r="J2150" s="42">
        <f>VLOOKUP(B2150,Invoices!A:I,9,TRUE)</f>
        <v>2020</v>
      </c>
    </row>
    <row r="2151" spans="1:10" x14ac:dyDescent="0.15">
      <c r="A2151" t="s">
        <v>5511</v>
      </c>
      <c r="B2151" t="s">
        <v>522</v>
      </c>
      <c r="C2151" t="s">
        <v>99</v>
      </c>
      <c r="D2151" t="s">
        <v>84</v>
      </c>
      <c r="E2151">
        <v>1</v>
      </c>
      <c r="F2151" s="8">
        <f>VLOOKUP(C2151,Products!$A$2:$E$20,5,TRUE)</f>
        <v>3.5</v>
      </c>
      <c r="G2151" s="8">
        <f t="shared" si="66"/>
        <v>3.5</v>
      </c>
      <c r="H2151" s="8">
        <f>VLOOKUP(C2151,Products!$A$2:$F$20,6,TRUE)</f>
        <v>0.54999999999999982</v>
      </c>
      <c r="I2151" s="8">
        <f t="shared" si="67"/>
        <v>0.54999999999999982</v>
      </c>
      <c r="J2151" s="42">
        <f>VLOOKUP(B2151,Invoices!A:I,9,TRUE)</f>
        <v>2020</v>
      </c>
    </row>
    <row r="2152" spans="1:10" x14ac:dyDescent="0.15">
      <c r="A2152" t="s">
        <v>5512</v>
      </c>
      <c r="B2152" t="s">
        <v>522</v>
      </c>
      <c r="C2152" t="s">
        <v>94</v>
      </c>
      <c r="D2152" t="s">
        <v>86</v>
      </c>
      <c r="E2152">
        <v>2</v>
      </c>
      <c r="F2152" s="8">
        <f>VLOOKUP(C2152,Products!$A$2:$E$20,5,TRUE)</f>
        <v>3.5</v>
      </c>
      <c r="G2152" s="8">
        <f t="shared" si="66"/>
        <v>7</v>
      </c>
      <c r="H2152" s="8">
        <f>VLOOKUP(C2152,Products!$A$2:$F$20,6,TRUE)</f>
        <v>0.54999999999999982</v>
      </c>
      <c r="I2152" s="8">
        <f t="shared" si="67"/>
        <v>1.0999999999999996</v>
      </c>
      <c r="J2152" s="42">
        <f>VLOOKUP(B2152,Invoices!A:I,9,TRUE)</f>
        <v>2020</v>
      </c>
    </row>
    <row r="2153" spans="1:10" x14ac:dyDescent="0.15">
      <c r="A2153" t="s">
        <v>5513</v>
      </c>
      <c r="B2153" t="s">
        <v>522</v>
      </c>
      <c r="C2153" t="s">
        <v>92</v>
      </c>
      <c r="D2153" t="s">
        <v>82</v>
      </c>
      <c r="E2153">
        <v>10</v>
      </c>
      <c r="F2153" s="8">
        <f>VLOOKUP(C2153,Products!$A$2:$E$20,5,TRUE)</f>
        <v>19.95</v>
      </c>
      <c r="G2153" s="8">
        <f t="shared" si="66"/>
        <v>199.5</v>
      </c>
      <c r="H2153" s="8">
        <f>VLOOKUP(C2153,Products!$A$2:$F$20,6,TRUE)</f>
        <v>7.4499999999999993</v>
      </c>
      <c r="I2153" s="8">
        <f t="shared" si="67"/>
        <v>74.5</v>
      </c>
      <c r="J2153" s="42">
        <f>VLOOKUP(B2153,Invoices!A:I,9,TRUE)</f>
        <v>2020</v>
      </c>
    </row>
    <row r="2154" spans="1:10" x14ac:dyDescent="0.15">
      <c r="A2154" t="s">
        <v>5514</v>
      </c>
      <c r="B2154" t="s">
        <v>522</v>
      </c>
      <c r="C2154" t="s">
        <v>103</v>
      </c>
      <c r="D2154" t="s">
        <v>77</v>
      </c>
      <c r="E2154">
        <v>10</v>
      </c>
      <c r="F2154" s="8">
        <f>VLOOKUP(C2154,Products!$A$2:$E$20,5,TRUE)</f>
        <v>8.9499999999999993</v>
      </c>
      <c r="G2154" s="8">
        <f t="shared" si="66"/>
        <v>89.5</v>
      </c>
      <c r="H2154" s="8">
        <f>VLOOKUP(C2154,Products!$A$2:$F$20,6,TRUE)</f>
        <v>3.1999999999999993</v>
      </c>
      <c r="I2154" s="8">
        <f t="shared" si="67"/>
        <v>31.999999999999993</v>
      </c>
      <c r="J2154" s="42">
        <f>VLOOKUP(B2154,Invoices!A:I,9,TRUE)</f>
        <v>2020</v>
      </c>
    </row>
    <row r="2155" spans="1:10" x14ac:dyDescent="0.15">
      <c r="A2155" t="s">
        <v>5515</v>
      </c>
      <c r="B2155" t="s">
        <v>522</v>
      </c>
      <c r="C2155" t="s">
        <v>96</v>
      </c>
      <c r="D2155" t="s">
        <v>75</v>
      </c>
      <c r="E2155">
        <v>4</v>
      </c>
      <c r="F2155" s="8">
        <f>VLOOKUP(C2155,Products!$A$2:$E$20,5,TRUE)</f>
        <v>79.95</v>
      </c>
      <c r="G2155" s="8">
        <f t="shared" si="66"/>
        <v>319.8</v>
      </c>
      <c r="H2155" s="8">
        <f>VLOOKUP(C2155,Products!$A$2:$F$20,6,TRUE)</f>
        <v>27.950000000000003</v>
      </c>
      <c r="I2155" s="8">
        <f t="shared" si="67"/>
        <v>111.80000000000001</v>
      </c>
      <c r="J2155" s="42">
        <f>VLOOKUP(B2155,Invoices!A:I,9,TRUE)</f>
        <v>2020</v>
      </c>
    </row>
    <row r="2156" spans="1:10" x14ac:dyDescent="0.15">
      <c r="A2156" t="s">
        <v>5516</v>
      </c>
      <c r="B2156" t="s">
        <v>522</v>
      </c>
      <c r="C2156" t="s">
        <v>94</v>
      </c>
      <c r="D2156" t="s">
        <v>86</v>
      </c>
      <c r="E2156">
        <v>1</v>
      </c>
      <c r="F2156" s="8">
        <f>VLOOKUP(C2156,Products!$A$2:$E$20,5,TRUE)</f>
        <v>3.5</v>
      </c>
      <c r="G2156" s="8">
        <f t="shared" si="66"/>
        <v>3.5</v>
      </c>
      <c r="H2156" s="8">
        <f>VLOOKUP(C2156,Products!$A$2:$F$20,6,TRUE)</f>
        <v>0.54999999999999982</v>
      </c>
      <c r="I2156" s="8">
        <f t="shared" si="67"/>
        <v>0.54999999999999982</v>
      </c>
      <c r="J2156" s="42">
        <f>VLOOKUP(B2156,Invoices!A:I,9,TRUE)</f>
        <v>2020</v>
      </c>
    </row>
    <row r="2157" spans="1:10" x14ac:dyDescent="0.15">
      <c r="A2157" t="s">
        <v>5517</v>
      </c>
      <c r="B2157" t="s">
        <v>522</v>
      </c>
      <c r="C2157" t="s">
        <v>105</v>
      </c>
      <c r="D2157" t="s">
        <v>81</v>
      </c>
      <c r="E2157">
        <v>12</v>
      </c>
      <c r="F2157" s="8">
        <f>VLOOKUP(C2157,Products!$A$2:$E$20,5,TRUE)</f>
        <v>8.9499999999999993</v>
      </c>
      <c r="G2157" s="8">
        <f t="shared" si="66"/>
        <v>107.39999999999999</v>
      </c>
      <c r="H2157" s="8">
        <f>VLOOKUP(C2157,Products!$A$2:$F$20,6,TRUE)</f>
        <v>3.1999999999999993</v>
      </c>
      <c r="I2157" s="8">
        <f t="shared" si="67"/>
        <v>38.399999999999991</v>
      </c>
      <c r="J2157" s="42">
        <f>VLOOKUP(B2157,Invoices!A:I,9,TRUE)</f>
        <v>2020</v>
      </c>
    </row>
    <row r="2158" spans="1:10" x14ac:dyDescent="0.15">
      <c r="A2158" t="s">
        <v>5518</v>
      </c>
      <c r="B2158" t="s">
        <v>522</v>
      </c>
      <c r="C2158" t="s">
        <v>95</v>
      </c>
      <c r="D2158" t="s">
        <v>73</v>
      </c>
      <c r="E2158">
        <v>1</v>
      </c>
      <c r="F2158" s="8">
        <f>VLOOKUP(C2158,Products!$A$2:$E$20,5,TRUE)</f>
        <v>12.95</v>
      </c>
      <c r="G2158" s="8">
        <f t="shared" si="66"/>
        <v>12.95</v>
      </c>
      <c r="H2158" s="8">
        <f>VLOOKUP(C2158,Products!$A$2:$F$20,6,TRUE)</f>
        <v>4.1999999999999993</v>
      </c>
      <c r="I2158" s="8">
        <f t="shared" si="67"/>
        <v>4.1999999999999993</v>
      </c>
      <c r="J2158" s="42">
        <f>VLOOKUP(B2158,Invoices!A:I,9,TRUE)</f>
        <v>2020</v>
      </c>
    </row>
    <row r="2159" spans="1:10" x14ac:dyDescent="0.15">
      <c r="A2159" t="s">
        <v>5519</v>
      </c>
      <c r="B2159" t="s">
        <v>522</v>
      </c>
      <c r="C2159" t="s">
        <v>98</v>
      </c>
      <c r="D2159" t="s">
        <v>79</v>
      </c>
      <c r="E2159">
        <v>7</v>
      </c>
      <c r="F2159" s="8">
        <f>VLOOKUP(C2159,Products!$A$2:$E$20,5,TRUE)</f>
        <v>14.95</v>
      </c>
      <c r="G2159" s="8">
        <f t="shared" si="66"/>
        <v>104.64999999999999</v>
      </c>
      <c r="H2159" s="8">
        <f>VLOOKUP(C2159,Products!$A$2:$F$20,6,TRUE)</f>
        <v>3.0499999999999989</v>
      </c>
      <c r="I2159" s="8">
        <f t="shared" si="67"/>
        <v>21.349999999999994</v>
      </c>
      <c r="J2159" s="42">
        <f>VLOOKUP(B2159,Invoices!A:I,9,TRUE)</f>
        <v>2020</v>
      </c>
    </row>
    <row r="2160" spans="1:10" x14ac:dyDescent="0.15">
      <c r="A2160" t="s">
        <v>5520</v>
      </c>
      <c r="B2160" t="s">
        <v>522</v>
      </c>
      <c r="C2160" t="s">
        <v>90</v>
      </c>
      <c r="D2160" t="s">
        <v>72</v>
      </c>
      <c r="E2160">
        <v>1</v>
      </c>
      <c r="F2160" s="8">
        <f>VLOOKUP(C2160,Products!$A$2:$E$20,5,TRUE)</f>
        <v>8.9499999999999993</v>
      </c>
      <c r="G2160" s="8">
        <f t="shared" si="66"/>
        <v>8.9499999999999993</v>
      </c>
      <c r="H2160" s="8">
        <f>VLOOKUP(C2160,Products!$A$2:$F$20,6,TRUE)</f>
        <v>5.6999999999999993</v>
      </c>
      <c r="I2160" s="8">
        <f t="shared" si="67"/>
        <v>5.6999999999999993</v>
      </c>
      <c r="J2160" s="42">
        <f>VLOOKUP(B2160,Invoices!A:I,9,TRUE)</f>
        <v>2020</v>
      </c>
    </row>
    <row r="2161" spans="1:10" x14ac:dyDescent="0.15">
      <c r="A2161" t="s">
        <v>5521</v>
      </c>
      <c r="B2161" t="s">
        <v>522</v>
      </c>
      <c r="C2161" t="s">
        <v>102</v>
      </c>
      <c r="D2161" t="s">
        <v>83</v>
      </c>
      <c r="E2161">
        <v>20</v>
      </c>
      <c r="F2161" s="8">
        <f>VLOOKUP(C2161,Products!$A$2:$E$20,5,TRUE)</f>
        <v>29.95</v>
      </c>
      <c r="G2161" s="8">
        <f t="shared" si="66"/>
        <v>599</v>
      </c>
      <c r="H2161" s="8">
        <f>VLOOKUP(C2161,Products!$A$2:$F$20,6,TRUE)</f>
        <v>15</v>
      </c>
      <c r="I2161" s="8">
        <f t="shared" si="67"/>
        <v>300</v>
      </c>
      <c r="J2161" s="42">
        <f>VLOOKUP(B2161,Invoices!A:I,9,TRUE)</f>
        <v>2020</v>
      </c>
    </row>
    <row r="2162" spans="1:10" x14ac:dyDescent="0.15">
      <c r="A2162" t="s">
        <v>5522</v>
      </c>
      <c r="B2162" t="s">
        <v>523</v>
      </c>
      <c r="C2162" t="s">
        <v>104</v>
      </c>
      <c r="D2162" t="s">
        <v>71</v>
      </c>
      <c r="E2162">
        <v>3</v>
      </c>
      <c r="F2162" s="8">
        <f>VLOOKUP(C2162,Products!$A$2:$E$20,5,TRUE)</f>
        <v>2.95</v>
      </c>
      <c r="G2162" s="8">
        <f t="shared" si="66"/>
        <v>8.8500000000000014</v>
      </c>
      <c r="H2162" s="8">
        <f>VLOOKUP(C2162,Products!$A$2:$F$20,6,TRUE)</f>
        <v>1.1500000000000001</v>
      </c>
      <c r="I2162" s="8">
        <f t="shared" si="67"/>
        <v>3.45</v>
      </c>
      <c r="J2162" s="42">
        <f>VLOOKUP(B2162,Invoices!A:I,9,TRUE)</f>
        <v>2020</v>
      </c>
    </row>
    <row r="2163" spans="1:10" x14ac:dyDescent="0.15">
      <c r="A2163" t="s">
        <v>5523</v>
      </c>
      <c r="B2163" t="s">
        <v>523</v>
      </c>
      <c r="C2163" t="s">
        <v>105</v>
      </c>
      <c r="D2163" t="s">
        <v>81</v>
      </c>
      <c r="E2163">
        <v>1</v>
      </c>
      <c r="F2163" s="8">
        <f>VLOOKUP(C2163,Products!$A$2:$E$20,5,TRUE)</f>
        <v>8.9499999999999993</v>
      </c>
      <c r="G2163" s="8">
        <f t="shared" si="66"/>
        <v>8.9499999999999993</v>
      </c>
      <c r="H2163" s="8">
        <f>VLOOKUP(C2163,Products!$A$2:$F$20,6,TRUE)</f>
        <v>3.1999999999999993</v>
      </c>
      <c r="I2163" s="8">
        <f t="shared" si="67"/>
        <v>3.1999999999999993</v>
      </c>
      <c r="J2163" s="42">
        <f>VLOOKUP(B2163,Invoices!A:I,9,TRUE)</f>
        <v>2020</v>
      </c>
    </row>
    <row r="2164" spans="1:10" x14ac:dyDescent="0.15">
      <c r="A2164" t="s">
        <v>5524</v>
      </c>
      <c r="B2164" t="s">
        <v>523</v>
      </c>
      <c r="C2164" t="s">
        <v>101</v>
      </c>
      <c r="D2164" t="s">
        <v>69</v>
      </c>
      <c r="E2164">
        <v>1</v>
      </c>
      <c r="F2164" s="8">
        <f>VLOOKUP(C2164,Products!$A$2:$E$20,5,TRUE)</f>
        <v>129.94999999999999</v>
      </c>
      <c r="G2164" s="8">
        <f t="shared" si="66"/>
        <v>129.94999999999999</v>
      </c>
      <c r="H2164" s="8">
        <f>VLOOKUP(C2164,Products!$A$2:$F$20,6,TRUE)</f>
        <v>40.449999999999989</v>
      </c>
      <c r="I2164" s="8">
        <f t="shared" si="67"/>
        <v>40.449999999999989</v>
      </c>
      <c r="J2164" s="42">
        <f>VLOOKUP(B2164,Invoices!A:I,9,TRUE)</f>
        <v>2020</v>
      </c>
    </row>
    <row r="2165" spans="1:10" x14ac:dyDescent="0.15">
      <c r="A2165" t="s">
        <v>5525</v>
      </c>
      <c r="B2165" t="s">
        <v>523</v>
      </c>
      <c r="C2165" t="s">
        <v>103</v>
      </c>
      <c r="D2165" t="s">
        <v>77</v>
      </c>
      <c r="E2165">
        <v>1</v>
      </c>
      <c r="F2165" s="8">
        <f>VLOOKUP(C2165,Products!$A$2:$E$20,5,TRUE)</f>
        <v>8.9499999999999993</v>
      </c>
      <c r="G2165" s="8">
        <f t="shared" si="66"/>
        <v>8.9499999999999993</v>
      </c>
      <c r="H2165" s="8">
        <f>VLOOKUP(C2165,Products!$A$2:$F$20,6,TRUE)</f>
        <v>3.1999999999999993</v>
      </c>
      <c r="I2165" s="8">
        <f t="shared" si="67"/>
        <v>3.1999999999999993</v>
      </c>
      <c r="J2165" s="42">
        <f>VLOOKUP(B2165,Invoices!A:I,9,TRUE)</f>
        <v>2020</v>
      </c>
    </row>
    <row r="2166" spans="1:10" x14ac:dyDescent="0.15">
      <c r="A2166" t="s">
        <v>5526</v>
      </c>
      <c r="B2166" t="s">
        <v>523</v>
      </c>
      <c r="C2166" t="s">
        <v>102</v>
      </c>
      <c r="D2166" t="s">
        <v>83</v>
      </c>
      <c r="E2166">
        <v>1</v>
      </c>
      <c r="F2166" s="8">
        <f>VLOOKUP(C2166,Products!$A$2:$E$20,5,TRUE)</f>
        <v>29.95</v>
      </c>
      <c r="G2166" s="8">
        <f t="shared" si="66"/>
        <v>29.95</v>
      </c>
      <c r="H2166" s="8">
        <f>VLOOKUP(C2166,Products!$A$2:$F$20,6,TRUE)</f>
        <v>15</v>
      </c>
      <c r="I2166" s="8">
        <f t="shared" si="67"/>
        <v>15</v>
      </c>
      <c r="J2166" s="42">
        <f>VLOOKUP(B2166,Invoices!A:I,9,TRUE)</f>
        <v>2020</v>
      </c>
    </row>
    <row r="2167" spans="1:10" x14ac:dyDescent="0.15">
      <c r="A2167" t="s">
        <v>5527</v>
      </c>
      <c r="B2167" t="s">
        <v>523</v>
      </c>
      <c r="C2167" t="s">
        <v>87</v>
      </c>
      <c r="D2167" t="s">
        <v>68</v>
      </c>
      <c r="E2167">
        <v>7</v>
      </c>
      <c r="F2167" s="8">
        <f>VLOOKUP(C2167,Products!$A$2:$E$20,5,TRUE)</f>
        <v>19.95</v>
      </c>
      <c r="G2167" s="8">
        <f t="shared" si="66"/>
        <v>139.65</v>
      </c>
      <c r="H2167" s="8">
        <f>VLOOKUP(C2167,Products!$A$2:$F$20,6,TRUE)</f>
        <v>7.4499999999999993</v>
      </c>
      <c r="I2167" s="8">
        <f t="shared" si="67"/>
        <v>52.149999999999991</v>
      </c>
      <c r="J2167" s="42">
        <f>VLOOKUP(B2167,Invoices!A:I,9,TRUE)</f>
        <v>2020</v>
      </c>
    </row>
    <row r="2168" spans="1:10" x14ac:dyDescent="0.15">
      <c r="A2168" t="s">
        <v>5528</v>
      </c>
      <c r="B2168" t="s">
        <v>523</v>
      </c>
      <c r="C2168" t="s">
        <v>92</v>
      </c>
      <c r="D2168" t="s">
        <v>82</v>
      </c>
      <c r="E2168">
        <v>24</v>
      </c>
      <c r="F2168" s="8">
        <f>VLOOKUP(C2168,Products!$A$2:$E$20,5,TRUE)</f>
        <v>19.95</v>
      </c>
      <c r="G2168" s="8">
        <f t="shared" si="66"/>
        <v>478.79999999999995</v>
      </c>
      <c r="H2168" s="8">
        <f>VLOOKUP(C2168,Products!$A$2:$F$20,6,TRUE)</f>
        <v>7.4499999999999993</v>
      </c>
      <c r="I2168" s="8">
        <f t="shared" si="67"/>
        <v>178.79999999999998</v>
      </c>
      <c r="J2168" s="42">
        <f>VLOOKUP(B2168,Invoices!A:I,9,TRUE)</f>
        <v>2020</v>
      </c>
    </row>
    <row r="2169" spans="1:10" x14ac:dyDescent="0.15">
      <c r="A2169" t="s">
        <v>5529</v>
      </c>
      <c r="B2169" t="s">
        <v>523</v>
      </c>
      <c r="C2169" t="s">
        <v>95</v>
      </c>
      <c r="D2169" t="s">
        <v>73</v>
      </c>
      <c r="E2169">
        <v>12</v>
      </c>
      <c r="F2169" s="8">
        <f>VLOOKUP(C2169,Products!$A$2:$E$20,5,TRUE)</f>
        <v>12.95</v>
      </c>
      <c r="G2169" s="8">
        <f t="shared" si="66"/>
        <v>155.39999999999998</v>
      </c>
      <c r="H2169" s="8">
        <f>VLOOKUP(C2169,Products!$A$2:$F$20,6,TRUE)</f>
        <v>4.1999999999999993</v>
      </c>
      <c r="I2169" s="8">
        <f t="shared" si="67"/>
        <v>50.399999999999991</v>
      </c>
      <c r="J2169" s="42">
        <f>VLOOKUP(B2169,Invoices!A:I,9,TRUE)</f>
        <v>2020</v>
      </c>
    </row>
    <row r="2170" spans="1:10" x14ac:dyDescent="0.15">
      <c r="A2170" t="s">
        <v>5530</v>
      </c>
      <c r="B2170" t="s">
        <v>523</v>
      </c>
      <c r="C2170" t="s">
        <v>88</v>
      </c>
      <c r="D2170" t="s">
        <v>85</v>
      </c>
      <c r="E2170">
        <v>24</v>
      </c>
      <c r="F2170" s="8">
        <f>VLOOKUP(C2170,Products!$A$2:$E$20,5,TRUE)</f>
        <v>8.9499999999999993</v>
      </c>
      <c r="G2170" s="8">
        <f t="shared" si="66"/>
        <v>214.79999999999998</v>
      </c>
      <c r="H2170" s="8">
        <f>VLOOKUP(C2170,Products!$A$2:$F$20,6,TRUE)</f>
        <v>5.6999999999999993</v>
      </c>
      <c r="I2170" s="8">
        <f t="shared" si="67"/>
        <v>136.79999999999998</v>
      </c>
      <c r="J2170" s="42">
        <f>VLOOKUP(B2170,Invoices!A:I,9,TRUE)</f>
        <v>2020</v>
      </c>
    </row>
    <row r="2171" spans="1:10" x14ac:dyDescent="0.15">
      <c r="A2171" t="s">
        <v>5531</v>
      </c>
      <c r="B2171" t="s">
        <v>524</v>
      </c>
      <c r="C2171" t="s">
        <v>96</v>
      </c>
      <c r="D2171" t="s">
        <v>75</v>
      </c>
      <c r="E2171">
        <v>4</v>
      </c>
      <c r="F2171" s="8">
        <f>VLOOKUP(C2171,Products!$A$2:$E$20,5,TRUE)</f>
        <v>79.95</v>
      </c>
      <c r="G2171" s="8">
        <f t="shared" si="66"/>
        <v>319.8</v>
      </c>
      <c r="H2171" s="8">
        <f>VLOOKUP(C2171,Products!$A$2:$F$20,6,TRUE)</f>
        <v>27.950000000000003</v>
      </c>
      <c r="I2171" s="8">
        <f t="shared" si="67"/>
        <v>111.80000000000001</v>
      </c>
      <c r="J2171" s="42">
        <f>VLOOKUP(B2171,Invoices!A:I,9,TRUE)</f>
        <v>2020</v>
      </c>
    </row>
    <row r="2172" spans="1:10" x14ac:dyDescent="0.15">
      <c r="A2172" t="s">
        <v>5532</v>
      </c>
      <c r="B2172" t="s">
        <v>524</v>
      </c>
      <c r="C2172" t="s">
        <v>104</v>
      </c>
      <c r="D2172" t="s">
        <v>71</v>
      </c>
      <c r="E2172">
        <v>2</v>
      </c>
      <c r="F2172" s="8">
        <f>VLOOKUP(C2172,Products!$A$2:$E$20,5,TRUE)</f>
        <v>2.95</v>
      </c>
      <c r="G2172" s="8">
        <f t="shared" si="66"/>
        <v>5.9</v>
      </c>
      <c r="H2172" s="8">
        <f>VLOOKUP(C2172,Products!$A$2:$F$20,6,TRUE)</f>
        <v>1.1500000000000001</v>
      </c>
      <c r="I2172" s="8">
        <f t="shared" si="67"/>
        <v>2.3000000000000003</v>
      </c>
      <c r="J2172" s="42">
        <f>VLOOKUP(B2172,Invoices!A:I,9,TRUE)</f>
        <v>2020</v>
      </c>
    </row>
    <row r="2173" spans="1:10" x14ac:dyDescent="0.15">
      <c r="A2173" t="s">
        <v>5533</v>
      </c>
      <c r="B2173" t="s">
        <v>524</v>
      </c>
      <c r="C2173" t="s">
        <v>88</v>
      </c>
      <c r="D2173" t="s">
        <v>85</v>
      </c>
      <c r="E2173">
        <v>5</v>
      </c>
      <c r="F2173" s="8">
        <f>VLOOKUP(C2173,Products!$A$2:$E$20,5,TRUE)</f>
        <v>8.9499999999999993</v>
      </c>
      <c r="G2173" s="8">
        <f t="shared" si="66"/>
        <v>44.75</v>
      </c>
      <c r="H2173" s="8">
        <f>VLOOKUP(C2173,Products!$A$2:$F$20,6,TRUE)</f>
        <v>5.6999999999999993</v>
      </c>
      <c r="I2173" s="8">
        <f t="shared" si="67"/>
        <v>28.499999999999996</v>
      </c>
      <c r="J2173" s="42">
        <f>VLOOKUP(B2173,Invoices!A:I,9,TRUE)</f>
        <v>2020</v>
      </c>
    </row>
    <row r="2174" spans="1:10" x14ac:dyDescent="0.15">
      <c r="A2174" t="s">
        <v>5534</v>
      </c>
      <c r="B2174" t="s">
        <v>524</v>
      </c>
      <c r="C2174" t="s">
        <v>103</v>
      </c>
      <c r="D2174" t="s">
        <v>77</v>
      </c>
      <c r="E2174">
        <v>30</v>
      </c>
      <c r="F2174" s="8">
        <f>VLOOKUP(C2174,Products!$A$2:$E$20,5,TRUE)</f>
        <v>8.9499999999999993</v>
      </c>
      <c r="G2174" s="8">
        <f t="shared" si="66"/>
        <v>268.5</v>
      </c>
      <c r="H2174" s="8">
        <f>VLOOKUP(C2174,Products!$A$2:$F$20,6,TRUE)</f>
        <v>3.1999999999999993</v>
      </c>
      <c r="I2174" s="8">
        <f t="shared" si="67"/>
        <v>95.999999999999972</v>
      </c>
      <c r="J2174" s="42">
        <f>VLOOKUP(B2174,Invoices!A:I,9,TRUE)</f>
        <v>2020</v>
      </c>
    </row>
    <row r="2175" spans="1:10" x14ac:dyDescent="0.15">
      <c r="A2175" t="s">
        <v>5535</v>
      </c>
      <c r="B2175" t="s">
        <v>525</v>
      </c>
      <c r="C2175" t="s">
        <v>100</v>
      </c>
      <c r="D2175" t="s">
        <v>78</v>
      </c>
      <c r="E2175">
        <v>1</v>
      </c>
      <c r="F2175" s="8">
        <f>VLOOKUP(C2175,Products!$A$2:$E$20,5,TRUE)</f>
        <v>49.95</v>
      </c>
      <c r="G2175" s="8">
        <f t="shared" si="66"/>
        <v>49.95</v>
      </c>
      <c r="H2175" s="8">
        <f>VLOOKUP(C2175,Products!$A$2:$F$20,6,TRUE)</f>
        <v>19.950000000000003</v>
      </c>
      <c r="I2175" s="8">
        <f t="shared" si="67"/>
        <v>19.950000000000003</v>
      </c>
      <c r="J2175" s="42">
        <f>VLOOKUP(B2175,Invoices!A:I,9,TRUE)</f>
        <v>2020</v>
      </c>
    </row>
    <row r="2176" spans="1:10" x14ac:dyDescent="0.15">
      <c r="A2176" t="s">
        <v>5536</v>
      </c>
      <c r="B2176" t="s">
        <v>526</v>
      </c>
      <c r="C2176" t="s">
        <v>92</v>
      </c>
      <c r="D2176" t="s">
        <v>82</v>
      </c>
      <c r="E2176">
        <v>3</v>
      </c>
      <c r="F2176" s="8">
        <f>VLOOKUP(C2176,Products!$A$2:$E$20,5,TRUE)</f>
        <v>19.95</v>
      </c>
      <c r="G2176" s="8">
        <f t="shared" si="66"/>
        <v>59.849999999999994</v>
      </c>
      <c r="H2176" s="8">
        <f>VLOOKUP(C2176,Products!$A$2:$F$20,6,TRUE)</f>
        <v>7.4499999999999993</v>
      </c>
      <c r="I2176" s="8">
        <f t="shared" si="67"/>
        <v>22.349999999999998</v>
      </c>
      <c r="J2176" s="42">
        <f>VLOOKUP(B2176,Invoices!A:I,9,TRUE)</f>
        <v>2020</v>
      </c>
    </row>
    <row r="2177" spans="1:10" x14ac:dyDescent="0.15">
      <c r="A2177" t="s">
        <v>5537</v>
      </c>
      <c r="B2177" t="s">
        <v>526</v>
      </c>
      <c r="C2177" t="s">
        <v>88</v>
      </c>
      <c r="D2177" t="s">
        <v>85</v>
      </c>
      <c r="E2177">
        <v>4</v>
      </c>
      <c r="F2177" s="8">
        <f>VLOOKUP(C2177,Products!$A$2:$E$20,5,TRUE)</f>
        <v>8.9499999999999993</v>
      </c>
      <c r="G2177" s="8">
        <f t="shared" si="66"/>
        <v>35.799999999999997</v>
      </c>
      <c r="H2177" s="8">
        <f>VLOOKUP(C2177,Products!$A$2:$F$20,6,TRUE)</f>
        <v>5.6999999999999993</v>
      </c>
      <c r="I2177" s="8">
        <f t="shared" si="67"/>
        <v>22.799999999999997</v>
      </c>
      <c r="J2177" s="42">
        <f>VLOOKUP(B2177,Invoices!A:I,9,TRUE)</f>
        <v>2020</v>
      </c>
    </row>
    <row r="2178" spans="1:10" x14ac:dyDescent="0.15">
      <c r="A2178" t="s">
        <v>5538</v>
      </c>
      <c r="B2178" t="s">
        <v>526</v>
      </c>
      <c r="C2178" t="s">
        <v>105</v>
      </c>
      <c r="D2178" t="s">
        <v>81</v>
      </c>
      <c r="E2178">
        <v>6</v>
      </c>
      <c r="F2178" s="8">
        <f>VLOOKUP(C2178,Products!$A$2:$E$20,5,TRUE)</f>
        <v>8.9499999999999993</v>
      </c>
      <c r="G2178" s="8">
        <f t="shared" si="66"/>
        <v>53.699999999999996</v>
      </c>
      <c r="H2178" s="8">
        <f>VLOOKUP(C2178,Products!$A$2:$F$20,6,TRUE)</f>
        <v>3.1999999999999993</v>
      </c>
      <c r="I2178" s="8">
        <f t="shared" si="67"/>
        <v>19.199999999999996</v>
      </c>
      <c r="J2178" s="42">
        <f>VLOOKUP(B2178,Invoices!A:I,9,TRUE)</f>
        <v>2020</v>
      </c>
    </row>
    <row r="2179" spans="1:10" x14ac:dyDescent="0.15">
      <c r="A2179" t="s">
        <v>5539</v>
      </c>
      <c r="B2179" t="s">
        <v>526</v>
      </c>
      <c r="C2179" t="s">
        <v>87</v>
      </c>
      <c r="D2179" t="s">
        <v>68</v>
      </c>
      <c r="E2179">
        <v>5</v>
      </c>
      <c r="F2179" s="8">
        <f>VLOOKUP(C2179,Products!$A$2:$E$20,5,TRUE)</f>
        <v>19.95</v>
      </c>
      <c r="G2179" s="8">
        <f t="shared" ref="G2179:G2242" si="68">F2179*E2179</f>
        <v>99.75</v>
      </c>
      <c r="H2179" s="8">
        <f>VLOOKUP(C2179,Products!$A$2:$F$20,6,TRUE)</f>
        <v>7.4499999999999993</v>
      </c>
      <c r="I2179" s="8">
        <f t="shared" ref="I2179:I2242" si="69">H2179*E2179</f>
        <v>37.25</v>
      </c>
      <c r="J2179" s="42">
        <f>VLOOKUP(B2179,Invoices!A:I,9,TRUE)</f>
        <v>2020</v>
      </c>
    </row>
    <row r="2180" spans="1:10" x14ac:dyDescent="0.15">
      <c r="A2180" t="s">
        <v>5540</v>
      </c>
      <c r="B2180" t="s">
        <v>527</v>
      </c>
      <c r="C2180" t="s">
        <v>97</v>
      </c>
      <c r="D2180" t="s">
        <v>74</v>
      </c>
      <c r="E2180">
        <v>5</v>
      </c>
      <c r="F2180" s="8">
        <f>VLOOKUP(C2180,Products!$A$2:$E$20,5,TRUE)</f>
        <v>1.5</v>
      </c>
      <c r="G2180" s="8">
        <f t="shared" si="68"/>
        <v>7.5</v>
      </c>
      <c r="H2180" s="8">
        <f>VLOOKUP(C2180,Products!$A$2:$F$20,6,TRUE)</f>
        <v>0.5</v>
      </c>
      <c r="I2180" s="8">
        <f t="shared" si="69"/>
        <v>2.5</v>
      </c>
      <c r="J2180" s="42">
        <f>VLOOKUP(B2180,Invoices!A:I,9,TRUE)</f>
        <v>2020</v>
      </c>
    </row>
    <row r="2181" spans="1:10" x14ac:dyDescent="0.15">
      <c r="A2181" t="s">
        <v>5541</v>
      </c>
      <c r="B2181" t="s">
        <v>527</v>
      </c>
      <c r="C2181" t="s">
        <v>92</v>
      </c>
      <c r="D2181" t="s">
        <v>82</v>
      </c>
      <c r="E2181">
        <v>5</v>
      </c>
      <c r="F2181" s="8">
        <f>VLOOKUP(C2181,Products!$A$2:$E$20,5,TRUE)</f>
        <v>19.95</v>
      </c>
      <c r="G2181" s="8">
        <f t="shared" si="68"/>
        <v>99.75</v>
      </c>
      <c r="H2181" s="8">
        <f>VLOOKUP(C2181,Products!$A$2:$F$20,6,TRUE)</f>
        <v>7.4499999999999993</v>
      </c>
      <c r="I2181" s="8">
        <f t="shared" si="69"/>
        <v>37.25</v>
      </c>
      <c r="J2181" s="42">
        <f>VLOOKUP(B2181,Invoices!A:I,9,TRUE)</f>
        <v>2020</v>
      </c>
    </row>
    <row r="2182" spans="1:10" x14ac:dyDescent="0.15">
      <c r="A2182" t="s">
        <v>5542</v>
      </c>
      <c r="B2182" t="s">
        <v>527</v>
      </c>
      <c r="C2182" t="s">
        <v>98</v>
      </c>
      <c r="D2182" t="s">
        <v>79</v>
      </c>
      <c r="E2182">
        <v>8</v>
      </c>
      <c r="F2182" s="8">
        <f>VLOOKUP(C2182,Products!$A$2:$E$20,5,TRUE)</f>
        <v>14.95</v>
      </c>
      <c r="G2182" s="8">
        <f t="shared" si="68"/>
        <v>119.6</v>
      </c>
      <c r="H2182" s="8">
        <f>VLOOKUP(C2182,Products!$A$2:$F$20,6,TRUE)</f>
        <v>3.0499999999999989</v>
      </c>
      <c r="I2182" s="8">
        <f t="shared" si="69"/>
        <v>24.399999999999991</v>
      </c>
      <c r="J2182" s="42">
        <f>VLOOKUP(B2182,Invoices!A:I,9,TRUE)</f>
        <v>2020</v>
      </c>
    </row>
    <row r="2183" spans="1:10" x14ac:dyDescent="0.15">
      <c r="A2183" t="s">
        <v>5543</v>
      </c>
      <c r="B2183" t="s">
        <v>527</v>
      </c>
      <c r="C2183" t="s">
        <v>96</v>
      </c>
      <c r="D2183" t="s">
        <v>75</v>
      </c>
      <c r="E2183">
        <v>1</v>
      </c>
      <c r="F2183" s="8">
        <f>VLOOKUP(C2183,Products!$A$2:$E$20,5,TRUE)</f>
        <v>79.95</v>
      </c>
      <c r="G2183" s="8">
        <f t="shared" si="68"/>
        <v>79.95</v>
      </c>
      <c r="H2183" s="8">
        <f>VLOOKUP(C2183,Products!$A$2:$F$20,6,TRUE)</f>
        <v>27.950000000000003</v>
      </c>
      <c r="I2183" s="8">
        <f t="shared" si="69"/>
        <v>27.950000000000003</v>
      </c>
      <c r="J2183" s="42">
        <f>VLOOKUP(B2183,Invoices!A:I,9,TRUE)</f>
        <v>2020</v>
      </c>
    </row>
    <row r="2184" spans="1:10" x14ac:dyDescent="0.15">
      <c r="A2184" t="s">
        <v>5544</v>
      </c>
      <c r="B2184" t="s">
        <v>527</v>
      </c>
      <c r="C2184" t="s">
        <v>88</v>
      </c>
      <c r="D2184" t="s">
        <v>85</v>
      </c>
      <c r="E2184">
        <v>1</v>
      </c>
      <c r="F2184" s="8">
        <f>VLOOKUP(C2184,Products!$A$2:$E$20,5,TRUE)</f>
        <v>8.9499999999999993</v>
      </c>
      <c r="G2184" s="8">
        <f t="shared" si="68"/>
        <v>8.9499999999999993</v>
      </c>
      <c r="H2184" s="8">
        <f>VLOOKUP(C2184,Products!$A$2:$F$20,6,TRUE)</f>
        <v>5.6999999999999993</v>
      </c>
      <c r="I2184" s="8">
        <f t="shared" si="69"/>
        <v>5.6999999999999993</v>
      </c>
      <c r="J2184" s="42">
        <f>VLOOKUP(B2184,Invoices!A:I,9,TRUE)</f>
        <v>2020</v>
      </c>
    </row>
    <row r="2185" spans="1:10" x14ac:dyDescent="0.15">
      <c r="A2185" t="s">
        <v>5545</v>
      </c>
      <c r="B2185" t="s">
        <v>527</v>
      </c>
      <c r="C2185" t="s">
        <v>93</v>
      </c>
      <c r="D2185" t="s">
        <v>76</v>
      </c>
      <c r="E2185">
        <v>50</v>
      </c>
      <c r="F2185" s="8">
        <f>VLOOKUP(C2185,Products!$A$2:$E$20,5,TRUE)</f>
        <v>9.9499999999999993</v>
      </c>
      <c r="G2185" s="8">
        <f t="shared" si="68"/>
        <v>497.49999999999994</v>
      </c>
      <c r="H2185" s="8">
        <f>VLOOKUP(C2185,Products!$A$2:$F$20,6,TRUE)</f>
        <v>1.9499999999999993</v>
      </c>
      <c r="I2185" s="8">
        <f t="shared" si="69"/>
        <v>97.499999999999972</v>
      </c>
      <c r="J2185" s="42">
        <f>VLOOKUP(B2185,Invoices!A:I,9,TRUE)</f>
        <v>2020</v>
      </c>
    </row>
    <row r="2186" spans="1:10" x14ac:dyDescent="0.15">
      <c r="A2186" t="s">
        <v>5546</v>
      </c>
      <c r="B2186" t="s">
        <v>527</v>
      </c>
      <c r="C2186" t="s">
        <v>94</v>
      </c>
      <c r="D2186" t="s">
        <v>86</v>
      </c>
      <c r="E2186">
        <v>2</v>
      </c>
      <c r="F2186" s="8">
        <f>VLOOKUP(C2186,Products!$A$2:$E$20,5,TRUE)</f>
        <v>3.5</v>
      </c>
      <c r="G2186" s="8">
        <f t="shared" si="68"/>
        <v>7</v>
      </c>
      <c r="H2186" s="8">
        <f>VLOOKUP(C2186,Products!$A$2:$F$20,6,TRUE)</f>
        <v>0.54999999999999982</v>
      </c>
      <c r="I2186" s="8">
        <f t="shared" si="69"/>
        <v>1.0999999999999996</v>
      </c>
      <c r="J2186" s="42">
        <f>VLOOKUP(B2186,Invoices!A:I,9,TRUE)</f>
        <v>2020</v>
      </c>
    </row>
    <row r="2187" spans="1:10" x14ac:dyDescent="0.15">
      <c r="A2187" t="s">
        <v>5547</v>
      </c>
      <c r="B2187" t="s">
        <v>527</v>
      </c>
      <c r="C2187" t="s">
        <v>104</v>
      </c>
      <c r="D2187" t="s">
        <v>71</v>
      </c>
      <c r="E2187">
        <v>1</v>
      </c>
      <c r="F2187" s="8">
        <f>VLOOKUP(C2187,Products!$A$2:$E$20,5,TRUE)</f>
        <v>2.95</v>
      </c>
      <c r="G2187" s="8">
        <f t="shared" si="68"/>
        <v>2.95</v>
      </c>
      <c r="H2187" s="8">
        <f>VLOOKUP(C2187,Products!$A$2:$F$20,6,TRUE)</f>
        <v>1.1500000000000001</v>
      </c>
      <c r="I2187" s="8">
        <f t="shared" si="69"/>
        <v>1.1500000000000001</v>
      </c>
      <c r="J2187" s="42">
        <f>VLOOKUP(B2187,Invoices!A:I,9,TRUE)</f>
        <v>2020</v>
      </c>
    </row>
    <row r="2188" spans="1:10" x14ac:dyDescent="0.15">
      <c r="A2188" t="s">
        <v>5548</v>
      </c>
      <c r="B2188" t="s">
        <v>527</v>
      </c>
      <c r="C2188" t="s">
        <v>90</v>
      </c>
      <c r="D2188" t="s">
        <v>72</v>
      </c>
      <c r="E2188">
        <v>4</v>
      </c>
      <c r="F2188" s="8">
        <f>VLOOKUP(C2188,Products!$A$2:$E$20,5,TRUE)</f>
        <v>8.9499999999999993</v>
      </c>
      <c r="G2188" s="8">
        <f t="shared" si="68"/>
        <v>35.799999999999997</v>
      </c>
      <c r="H2188" s="8">
        <f>VLOOKUP(C2188,Products!$A$2:$F$20,6,TRUE)</f>
        <v>5.6999999999999993</v>
      </c>
      <c r="I2188" s="8">
        <f t="shared" si="69"/>
        <v>22.799999999999997</v>
      </c>
      <c r="J2188" s="42">
        <f>VLOOKUP(B2188,Invoices!A:I,9,TRUE)</f>
        <v>2020</v>
      </c>
    </row>
    <row r="2189" spans="1:10" x14ac:dyDescent="0.15">
      <c r="A2189" t="s">
        <v>5549</v>
      </c>
      <c r="B2189" t="s">
        <v>527</v>
      </c>
      <c r="C2189" t="s">
        <v>105</v>
      </c>
      <c r="D2189" t="s">
        <v>81</v>
      </c>
      <c r="E2189">
        <v>4</v>
      </c>
      <c r="F2189" s="8">
        <f>VLOOKUP(C2189,Products!$A$2:$E$20,5,TRUE)</f>
        <v>8.9499999999999993</v>
      </c>
      <c r="G2189" s="8">
        <f t="shared" si="68"/>
        <v>35.799999999999997</v>
      </c>
      <c r="H2189" s="8">
        <f>VLOOKUP(C2189,Products!$A$2:$F$20,6,TRUE)</f>
        <v>3.1999999999999993</v>
      </c>
      <c r="I2189" s="8">
        <f t="shared" si="69"/>
        <v>12.799999999999997</v>
      </c>
      <c r="J2189" s="42">
        <f>VLOOKUP(B2189,Invoices!A:I,9,TRUE)</f>
        <v>2020</v>
      </c>
    </row>
    <row r="2190" spans="1:10" x14ac:dyDescent="0.15">
      <c r="A2190" t="s">
        <v>5550</v>
      </c>
      <c r="B2190" t="s">
        <v>527</v>
      </c>
      <c r="C2190" t="s">
        <v>103</v>
      </c>
      <c r="D2190" t="s">
        <v>77</v>
      </c>
      <c r="E2190">
        <v>1</v>
      </c>
      <c r="F2190" s="8">
        <f>VLOOKUP(C2190,Products!$A$2:$E$20,5,TRUE)</f>
        <v>8.9499999999999993</v>
      </c>
      <c r="G2190" s="8">
        <f t="shared" si="68"/>
        <v>8.9499999999999993</v>
      </c>
      <c r="H2190" s="8">
        <f>VLOOKUP(C2190,Products!$A$2:$F$20,6,TRUE)</f>
        <v>3.1999999999999993</v>
      </c>
      <c r="I2190" s="8">
        <f t="shared" si="69"/>
        <v>3.1999999999999993</v>
      </c>
      <c r="J2190" s="42">
        <f>VLOOKUP(B2190,Invoices!A:I,9,TRUE)</f>
        <v>2020</v>
      </c>
    </row>
    <row r="2191" spans="1:10" x14ac:dyDescent="0.15">
      <c r="A2191" t="s">
        <v>5551</v>
      </c>
      <c r="B2191" t="s">
        <v>527</v>
      </c>
      <c r="C2191" t="s">
        <v>99</v>
      </c>
      <c r="D2191" t="s">
        <v>84</v>
      </c>
      <c r="E2191">
        <v>1</v>
      </c>
      <c r="F2191" s="8">
        <f>VLOOKUP(C2191,Products!$A$2:$E$20,5,TRUE)</f>
        <v>3.5</v>
      </c>
      <c r="G2191" s="8">
        <f t="shared" si="68"/>
        <v>3.5</v>
      </c>
      <c r="H2191" s="8">
        <f>VLOOKUP(C2191,Products!$A$2:$F$20,6,TRUE)</f>
        <v>0.54999999999999982</v>
      </c>
      <c r="I2191" s="8">
        <f t="shared" si="69"/>
        <v>0.54999999999999982</v>
      </c>
      <c r="J2191" s="42">
        <f>VLOOKUP(B2191,Invoices!A:I,9,TRUE)</f>
        <v>2020</v>
      </c>
    </row>
    <row r="2192" spans="1:10" x14ac:dyDescent="0.15">
      <c r="A2192" t="s">
        <v>5552</v>
      </c>
      <c r="B2192" t="s">
        <v>527</v>
      </c>
      <c r="C2192" t="s">
        <v>101</v>
      </c>
      <c r="D2192" t="s">
        <v>69</v>
      </c>
      <c r="E2192">
        <v>3</v>
      </c>
      <c r="F2192" s="8">
        <f>VLOOKUP(C2192,Products!$A$2:$E$20,5,TRUE)</f>
        <v>129.94999999999999</v>
      </c>
      <c r="G2192" s="8">
        <f t="shared" si="68"/>
        <v>389.84999999999997</v>
      </c>
      <c r="H2192" s="8">
        <f>VLOOKUP(C2192,Products!$A$2:$F$20,6,TRUE)</f>
        <v>40.449999999999989</v>
      </c>
      <c r="I2192" s="8">
        <f t="shared" si="69"/>
        <v>121.34999999999997</v>
      </c>
      <c r="J2192" s="42">
        <f>VLOOKUP(B2192,Invoices!A:I,9,TRUE)</f>
        <v>2020</v>
      </c>
    </row>
    <row r="2193" spans="1:10" x14ac:dyDescent="0.15">
      <c r="A2193" t="s">
        <v>5553</v>
      </c>
      <c r="B2193" t="s">
        <v>527</v>
      </c>
      <c r="C2193" t="s">
        <v>95</v>
      </c>
      <c r="D2193" t="s">
        <v>73</v>
      </c>
      <c r="E2193">
        <v>20</v>
      </c>
      <c r="F2193" s="8">
        <f>VLOOKUP(C2193,Products!$A$2:$E$20,5,TRUE)</f>
        <v>12.95</v>
      </c>
      <c r="G2193" s="8">
        <f t="shared" si="68"/>
        <v>259</v>
      </c>
      <c r="H2193" s="8">
        <f>VLOOKUP(C2193,Products!$A$2:$F$20,6,TRUE)</f>
        <v>4.1999999999999993</v>
      </c>
      <c r="I2193" s="8">
        <f t="shared" si="69"/>
        <v>83.999999999999986</v>
      </c>
      <c r="J2193" s="42">
        <f>VLOOKUP(B2193,Invoices!A:I,9,TRUE)</f>
        <v>2020</v>
      </c>
    </row>
    <row r="2194" spans="1:10" x14ac:dyDescent="0.15">
      <c r="A2194" t="s">
        <v>5554</v>
      </c>
      <c r="B2194" t="s">
        <v>527</v>
      </c>
      <c r="C2194" t="s">
        <v>102</v>
      </c>
      <c r="D2194" t="s">
        <v>83</v>
      </c>
      <c r="E2194">
        <v>5</v>
      </c>
      <c r="F2194" s="8">
        <f>VLOOKUP(C2194,Products!$A$2:$E$20,5,TRUE)</f>
        <v>29.95</v>
      </c>
      <c r="G2194" s="8">
        <f t="shared" si="68"/>
        <v>149.75</v>
      </c>
      <c r="H2194" s="8">
        <f>VLOOKUP(C2194,Products!$A$2:$F$20,6,TRUE)</f>
        <v>15</v>
      </c>
      <c r="I2194" s="8">
        <f t="shared" si="69"/>
        <v>75</v>
      </c>
      <c r="J2194" s="42">
        <f>VLOOKUP(B2194,Invoices!A:I,9,TRUE)</f>
        <v>2020</v>
      </c>
    </row>
    <row r="2195" spans="1:10" x14ac:dyDescent="0.15">
      <c r="A2195" t="s">
        <v>5555</v>
      </c>
      <c r="B2195" t="s">
        <v>528</v>
      </c>
      <c r="C2195" t="s">
        <v>104</v>
      </c>
      <c r="D2195" t="s">
        <v>71</v>
      </c>
      <c r="E2195">
        <v>2</v>
      </c>
      <c r="F2195" s="8">
        <f>VLOOKUP(C2195,Products!$A$2:$E$20,5,TRUE)</f>
        <v>2.95</v>
      </c>
      <c r="G2195" s="8">
        <f t="shared" si="68"/>
        <v>5.9</v>
      </c>
      <c r="H2195" s="8">
        <f>VLOOKUP(C2195,Products!$A$2:$F$20,6,TRUE)</f>
        <v>1.1500000000000001</v>
      </c>
      <c r="I2195" s="8">
        <f t="shared" si="69"/>
        <v>2.3000000000000003</v>
      </c>
      <c r="J2195" s="42">
        <f>VLOOKUP(B2195,Invoices!A:I,9,TRUE)</f>
        <v>2020</v>
      </c>
    </row>
    <row r="2196" spans="1:10" x14ac:dyDescent="0.15">
      <c r="A2196" t="s">
        <v>5556</v>
      </c>
      <c r="B2196" t="s">
        <v>528</v>
      </c>
      <c r="C2196" t="s">
        <v>88</v>
      </c>
      <c r="D2196" t="s">
        <v>85</v>
      </c>
      <c r="E2196">
        <v>1</v>
      </c>
      <c r="F2196" s="8">
        <f>VLOOKUP(C2196,Products!$A$2:$E$20,5,TRUE)</f>
        <v>8.9499999999999993</v>
      </c>
      <c r="G2196" s="8">
        <f t="shared" si="68"/>
        <v>8.9499999999999993</v>
      </c>
      <c r="H2196" s="8">
        <f>VLOOKUP(C2196,Products!$A$2:$F$20,6,TRUE)</f>
        <v>5.6999999999999993</v>
      </c>
      <c r="I2196" s="8">
        <f t="shared" si="69"/>
        <v>5.6999999999999993</v>
      </c>
      <c r="J2196" s="42">
        <f>VLOOKUP(B2196,Invoices!A:I,9,TRUE)</f>
        <v>2020</v>
      </c>
    </row>
    <row r="2197" spans="1:10" x14ac:dyDescent="0.15">
      <c r="A2197" t="s">
        <v>5557</v>
      </c>
      <c r="B2197" t="s">
        <v>529</v>
      </c>
      <c r="C2197" t="s">
        <v>105</v>
      </c>
      <c r="D2197" t="s">
        <v>81</v>
      </c>
      <c r="E2197">
        <v>50</v>
      </c>
      <c r="F2197" s="8">
        <f>VLOOKUP(C2197,Products!$A$2:$E$20,5,TRUE)</f>
        <v>8.9499999999999993</v>
      </c>
      <c r="G2197" s="8">
        <f t="shared" si="68"/>
        <v>447.49999999999994</v>
      </c>
      <c r="H2197" s="8">
        <f>VLOOKUP(C2197,Products!$A$2:$F$20,6,TRUE)</f>
        <v>3.1999999999999993</v>
      </c>
      <c r="I2197" s="8">
        <f t="shared" si="69"/>
        <v>159.99999999999997</v>
      </c>
      <c r="J2197" s="42">
        <f>VLOOKUP(B2197,Invoices!A:I,9,TRUE)</f>
        <v>2020</v>
      </c>
    </row>
    <row r="2198" spans="1:10" x14ac:dyDescent="0.15">
      <c r="A2198" t="s">
        <v>5558</v>
      </c>
      <c r="B2198" t="s">
        <v>530</v>
      </c>
      <c r="C2198" t="s">
        <v>101</v>
      </c>
      <c r="D2198" t="s">
        <v>69</v>
      </c>
      <c r="E2198">
        <v>1</v>
      </c>
      <c r="F2198" s="8">
        <f>VLOOKUP(C2198,Products!$A$2:$E$20,5,TRUE)</f>
        <v>129.94999999999999</v>
      </c>
      <c r="G2198" s="8">
        <f t="shared" si="68"/>
        <v>129.94999999999999</v>
      </c>
      <c r="H2198" s="8">
        <f>VLOOKUP(C2198,Products!$A$2:$F$20,6,TRUE)</f>
        <v>40.449999999999989</v>
      </c>
      <c r="I2198" s="8">
        <f t="shared" si="69"/>
        <v>40.449999999999989</v>
      </c>
      <c r="J2198" s="42">
        <f>VLOOKUP(B2198,Invoices!A:I,9,TRUE)</f>
        <v>2020</v>
      </c>
    </row>
    <row r="2199" spans="1:10" x14ac:dyDescent="0.15">
      <c r="A2199" t="s">
        <v>5559</v>
      </c>
      <c r="B2199" t="s">
        <v>530</v>
      </c>
      <c r="C2199" t="s">
        <v>95</v>
      </c>
      <c r="D2199" t="s">
        <v>73</v>
      </c>
      <c r="E2199">
        <v>3</v>
      </c>
      <c r="F2199" s="8">
        <f>VLOOKUP(C2199,Products!$A$2:$E$20,5,TRUE)</f>
        <v>12.95</v>
      </c>
      <c r="G2199" s="8">
        <f t="shared" si="68"/>
        <v>38.849999999999994</v>
      </c>
      <c r="H2199" s="8">
        <f>VLOOKUP(C2199,Products!$A$2:$F$20,6,TRUE)</f>
        <v>4.1999999999999993</v>
      </c>
      <c r="I2199" s="8">
        <f t="shared" si="69"/>
        <v>12.599999999999998</v>
      </c>
      <c r="J2199" s="42">
        <f>VLOOKUP(B2199,Invoices!A:I,9,TRUE)</f>
        <v>2020</v>
      </c>
    </row>
    <row r="2200" spans="1:10" x14ac:dyDescent="0.15">
      <c r="A2200" t="s">
        <v>5560</v>
      </c>
      <c r="B2200" t="s">
        <v>530</v>
      </c>
      <c r="C2200" t="s">
        <v>104</v>
      </c>
      <c r="D2200" t="s">
        <v>71</v>
      </c>
      <c r="E2200">
        <v>5</v>
      </c>
      <c r="F2200" s="8">
        <f>VLOOKUP(C2200,Products!$A$2:$E$20,5,TRUE)</f>
        <v>2.95</v>
      </c>
      <c r="G2200" s="8">
        <f t="shared" si="68"/>
        <v>14.75</v>
      </c>
      <c r="H2200" s="8">
        <f>VLOOKUP(C2200,Products!$A$2:$F$20,6,TRUE)</f>
        <v>1.1500000000000001</v>
      </c>
      <c r="I2200" s="8">
        <f t="shared" si="69"/>
        <v>5.7500000000000009</v>
      </c>
      <c r="J2200" s="42">
        <f>VLOOKUP(B2200,Invoices!A:I,9,TRUE)</f>
        <v>2020</v>
      </c>
    </row>
    <row r="2201" spans="1:10" x14ac:dyDescent="0.15">
      <c r="A2201" t="s">
        <v>5561</v>
      </c>
      <c r="B2201" t="s">
        <v>531</v>
      </c>
      <c r="C2201" t="s">
        <v>90</v>
      </c>
      <c r="D2201" t="s">
        <v>72</v>
      </c>
      <c r="E2201">
        <v>3</v>
      </c>
      <c r="F2201" s="8">
        <f>VLOOKUP(C2201,Products!$A$2:$E$20,5,TRUE)</f>
        <v>8.9499999999999993</v>
      </c>
      <c r="G2201" s="8">
        <f t="shared" si="68"/>
        <v>26.849999999999998</v>
      </c>
      <c r="H2201" s="8">
        <f>VLOOKUP(C2201,Products!$A$2:$F$20,6,TRUE)</f>
        <v>5.6999999999999993</v>
      </c>
      <c r="I2201" s="8">
        <f t="shared" si="69"/>
        <v>17.099999999999998</v>
      </c>
      <c r="J2201" s="42">
        <f>VLOOKUP(B2201,Invoices!A:I,9,TRUE)</f>
        <v>2020</v>
      </c>
    </row>
    <row r="2202" spans="1:10" x14ac:dyDescent="0.15">
      <c r="A2202" t="s">
        <v>5562</v>
      </c>
      <c r="B2202" t="s">
        <v>531</v>
      </c>
      <c r="C2202" t="s">
        <v>92</v>
      </c>
      <c r="D2202" t="s">
        <v>82</v>
      </c>
      <c r="E2202">
        <v>2</v>
      </c>
      <c r="F2202" s="8">
        <f>VLOOKUP(C2202,Products!$A$2:$E$20,5,TRUE)</f>
        <v>19.95</v>
      </c>
      <c r="G2202" s="8">
        <f t="shared" si="68"/>
        <v>39.9</v>
      </c>
      <c r="H2202" s="8">
        <f>VLOOKUP(C2202,Products!$A$2:$F$20,6,TRUE)</f>
        <v>7.4499999999999993</v>
      </c>
      <c r="I2202" s="8">
        <f t="shared" si="69"/>
        <v>14.899999999999999</v>
      </c>
      <c r="J2202" s="42">
        <f>VLOOKUP(B2202,Invoices!A:I,9,TRUE)</f>
        <v>2020</v>
      </c>
    </row>
    <row r="2203" spans="1:10" x14ac:dyDescent="0.15">
      <c r="A2203" t="s">
        <v>5563</v>
      </c>
      <c r="B2203" t="s">
        <v>531</v>
      </c>
      <c r="C2203" t="s">
        <v>96</v>
      </c>
      <c r="D2203" t="s">
        <v>75</v>
      </c>
      <c r="E2203">
        <v>3</v>
      </c>
      <c r="F2203" s="8">
        <f>VLOOKUP(C2203,Products!$A$2:$E$20,5,TRUE)</f>
        <v>79.95</v>
      </c>
      <c r="G2203" s="8">
        <f t="shared" si="68"/>
        <v>239.85000000000002</v>
      </c>
      <c r="H2203" s="8">
        <f>VLOOKUP(C2203,Products!$A$2:$F$20,6,TRUE)</f>
        <v>27.950000000000003</v>
      </c>
      <c r="I2203" s="8">
        <f t="shared" si="69"/>
        <v>83.850000000000009</v>
      </c>
      <c r="J2203" s="42">
        <f>VLOOKUP(B2203,Invoices!A:I,9,TRUE)</f>
        <v>2020</v>
      </c>
    </row>
    <row r="2204" spans="1:10" x14ac:dyDescent="0.15">
      <c r="A2204" t="s">
        <v>5564</v>
      </c>
      <c r="B2204" t="s">
        <v>531</v>
      </c>
      <c r="C2204" t="s">
        <v>103</v>
      </c>
      <c r="D2204" t="s">
        <v>77</v>
      </c>
      <c r="E2204">
        <v>8</v>
      </c>
      <c r="F2204" s="8">
        <f>VLOOKUP(C2204,Products!$A$2:$E$20,5,TRUE)</f>
        <v>8.9499999999999993</v>
      </c>
      <c r="G2204" s="8">
        <f t="shared" si="68"/>
        <v>71.599999999999994</v>
      </c>
      <c r="H2204" s="8">
        <f>VLOOKUP(C2204,Products!$A$2:$F$20,6,TRUE)</f>
        <v>3.1999999999999993</v>
      </c>
      <c r="I2204" s="8">
        <f t="shared" si="69"/>
        <v>25.599999999999994</v>
      </c>
      <c r="J2204" s="42">
        <f>VLOOKUP(B2204,Invoices!A:I,9,TRUE)</f>
        <v>2020</v>
      </c>
    </row>
    <row r="2205" spans="1:10" x14ac:dyDescent="0.15">
      <c r="A2205" t="s">
        <v>5565</v>
      </c>
      <c r="B2205" t="s">
        <v>531</v>
      </c>
      <c r="C2205" t="s">
        <v>88</v>
      </c>
      <c r="D2205" t="s">
        <v>85</v>
      </c>
      <c r="E2205">
        <v>1</v>
      </c>
      <c r="F2205" s="8">
        <f>VLOOKUP(C2205,Products!$A$2:$E$20,5,TRUE)</f>
        <v>8.9499999999999993</v>
      </c>
      <c r="G2205" s="8">
        <f t="shared" si="68"/>
        <v>8.9499999999999993</v>
      </c>
      <c r="H2205" s="8">
        <f>VLOOKUP(C2205,Products!$A$2:$F$20,6,TRUE)</f>
        <v>5.6999999999999993</v>
      </c>
      <c r="I2205" s="8">
        <f t="shared" si="69"/>
        <v>5.6999999999999993</v>
      </c>
      <c r="J2205" s="42">
        <f>VLOOKUP(B2205,Invoices!A:I,9,TRUE)</f>
        <v>2020</v>
      </c>
    </row>
    <row r="2206" spans="1:10" x14ac:dyDescent="0.15">
      <c r="A2206" t="s">
        <v>5566</v>
      </c>
      <c r="B2206" t="s">
        <v>532</v>
      </c>
      <c r="C2206" t="s">
        <v>94</v>
      </c>
      <c r="D2206" t="s">
        <v>86</v>
      </c>
      <c r="E2206">
        <v>5</v>
      </c>
      <c r="F2206" s="8">
        <f>VLOOKUP(C2206,Products!$A$2:$E$20,5,TRUE)</f>
        <v>3.5</v>
      </c>
      <c r="G2206" s="8">
        <f t="shared" si="68"/>
        <v>17.5</v>
      </c>
      <c r="H2206" s="8">
        <f>VLOOKUP(C2206,Products!$A$2:$F$20,6,TRUE)</f>
        <v>0.54999999999999982</v>
      </c>
      <c r="I2206" s="8">
        <f t="shared" si="69"/>
        <v>2.7499999999999991</v>
      </c>
      <c r="J2206" s="42">
        <f>VLOOKUP(B2206,Invoices!A:I,9,TRUE)</f>
        <v>2020</v>
      </c>
    </row>
    <row r="2207" spans="1:10" x14ac:dyDescent="0.15">
      <c r="A2207" t="s">
        <v>5567</v>
      </c>
      <c r="B2207" t="s">
        <v>532</v>
      </c>
      <c r="C2207" t="s">
        <v>104</v>
      </c>
      <c r="D2207" t="s">
        <v>71</v>
      </c>
      <c r="E2207">
        <v>1</v>
      </c>
      <c r="F2207" s="8">
        <f>VLOOKUP(C2207,Products!$A$2:$E$20,5,TRUE)</f>
        <v>2.95</v>
      </c>
      <c r="G2207" s="8">
        <f t="shared" si="68"/>
        <v>2.95</v>
      </c>
      <c r="H2207" s="8">
        <f>VLOOKUP(C2207,Products!$A$2:$F$20,6,TRUE)</f>
        <v>1.1500000000000001</v>
      </c>
      <c r="I2207" s="8">
        <f t="shared" si="69"/>
        <v>1.1500000000000001</v>
      </c>
      <c r="J2207" s="42">
        <f>VLOOKUP(B2207,Invoices!A:I,9,TRUE)</f>
        <v>2020</v>
      </c>
    </row>
    <row r="2208" spans="1:10" x14ac:dyDescent="0.15">
      <c r="A2208" t="s">
        <v>5568</v>
      </c>
      <c r="B2208" t="s">
        <v>532</v>
      </c>
      <c r="C2208" t="s">
        <v>90</v>
      </c>
      <c r="D2208" t="s">
        <v>72</v>
      </c>
      <c r="E2208">
        <v>3</v>
      </c>
      <c r="F2208" s="8">
        <f>VLOOKUP(C2208,Products!$A$2:$E$20,5,TRUE)</f>
        <v>8.9499999999999993</v>
      </c>
      <c r="G2208" s="8">
        <f t="shared" si="68"/>
        <v>26.849999999999998</v>
      </c>
      <c r="H2208" s="8">
        <f>VLOOKUP(C2208,Products!$A$2:$F$20,6,TRUE)</f>
        <v>5.6999999999999993</v>
      </c>
      <c r="I2208" s="8">
        <f t="shared" si="69"/>
        <v>17.099999999999998</v>
      </c>
      <c r="J2208" s="42">
        <f>VLOOKUP(B2208,Invoices!A:I,9,TRUE)</f>
        <v>2020</v>
      </c>
    </row>
    <row r="2209" spans="1:10" x14ac:dyDescent="0.15">
      <c r="A2209" t="s">
        <v>5569</v>
      </c>
      <c r="B2209" t="s">
        <v>532</v>
      </c>
      <c r="C2209" t="s">
        <v>93</v>
      </c>
      <c r="D2209" t="s">
        <v>76</v>
      </c>
      <c r="E2209">
        <v>100</v>
      </c>
      <c r="F2209" s="8">
        <f>VLOOKUP(C2209,Products!$A$2:$E$20,5,TRUE)</f>
        <v>9.9499999999999993</v>
      </c>
      <c r="G2209" s="8">
        <f t="shared" si="68"/>
        <v>994.99999999999989</v>
      </c>
      <c r="H2209" s="8">
        <f>VLOOKUP(C2209,Products!$A$2:$F$20,6,TRUE)</f>
        <v>1.9499999999999993</v>
      </c>
      <c r="I2209" s="8">
        <f t="shared" si="69"/>
        <v>194.99999999999994</v>
      </c>
      <c r="J2209" s="42">
        <f>VLOOKUP(B2209,Invoices!A:I,9,TRUE)</f>
        <v>2020</v>
      </c>
    </row>
    <row r="2210" spans="1:10" x14ac:dyDescent="0.15">
      <c r="A2210" t="s">
        <v>5570</v>
      </c>
      <c r="B2210" t="s">
        <v>532</v>
      </c>
      <c r="C2210" t="s">
        <v>96</v>
      </c>
      <c r="D2210" t="s">
        <v>75</v>
      </c>
      <c r="E2210">
        <v>30</v>
      </c>
      <c r="F2210" s="8">
        <f>VLOOKUP(C2210,Products!$A$2:$E$20,5,TRUE)</f>
        <v>79.95</v>
      </c>
      <c r="G2210" s="8">
        <f t="shared" si="68"/>
        <v>2398.5</v>
      </c>
      <c r="H2210" s="8">
        <f>VLOOKUP(C2210,Products!$A$2:$F$20,6,TRUE)</f>
        <v>27.950000000000003</v>
      </c>
      <c r="I2210" s="8">
        <f t="shared" si="69"/>
        <v>838.50000000000011</v>
      </c>
      <c r="J2210" s="42">
        <f>VLOOKUP(B2210,Invoices!A:I,9,TRUE)</f>
        <v>2020</v>
      </c>
    </row>
    <row r="2211" spans="1:10" x14ac:dyDescent="0.15">
      <c r="A2211" t="s">
        <v>5571</v>
      </c>
      <c r="B2211" t="s">
        <v>532</v>
      </c>
      <c r="C2211" t="s">
        <v>103</v>
      </c>
      <c r="D2211" t="s">
        <v>77</v>
      </c>
      <c r="E2211">
        <v>20</v>
      </c>
      <c r="F2211" s="8">
        <f>VLOOKUP(C2211,Products!$A$2:$E$20,5,TRUE)</f>
        <v>8.9499999999999993</v>
      </c>
      <c r="G2211" s="8">
        <f t="shared" si="68"/>
        <v>179</v>
      </c>
      <c r="H2211" s="8">
        <f>VLOOKUP(C2211,Products!$A$2:$F$20,6,TRUE)</f>
        <v>3.1999999999999993</v>
      </c>
      <c r="I2211" s="8">
        <f t="shared" si="69"/>
        <v>63.999999999999986</v>
      </c>
      <c r="J2211" s="42">
        <f>VLOOKUP(B2211,Invoices!A:I,9,TRUE)</f>
        <v>2020</v>
      </c>
    </row>
    <row r="2212" spans="1:10" x14ac:dyDescent="0.15">
      <c r="A2212" t="s">
        <v>5572</v>
      </c>
      <c r="B2212" t="s">
        <v>533</v>
      </c>
      <c r="C2212" t="s">
        <v>92</v>
      </c>
      <c r="D2212" t="s">
        <v>82</v>
      </c>
      <c r="E2212">
        <v>1</v>
      </c>
      <c r="F2212" s="8">
        <f>VLOOKUP(C2212,Products!$A$2:$E$20,5,TRUE)</f>
        <v>19.95</v>
      </c>
      <c r="G2212" s="8">
        <f t="shared" si="68"/>
        <v>19.95</v>
      </c>
      <c r="H2212" s="8">
        <f>VLOOKUP(C2212,Products!$A$2:$F$20,6,TRUE)</f>
        <v>7.4499999999999993</v>
      </c>
      <c r="I2212" s="8">
        <f t="shared" si="69"/>
        <v>7.4499999999999993</v>
      </c>
      <c r="J2212" s="42">
        <f>VLOOKUP(B2212,Invoices!A:I,9,TRUE)</f>
        <v>2020</v>
      </c>
    </row>
    <row r="2213" spans="1:10" x14ac:dyDescent="0.15">
      <c r="A2213" t="s">
        <v>5573</v>
      </c>
      <c r="B2213" t="s">
        <v>533</v>
      </c>
      <c r="C2213" t="s">
        <v>100</v>
      </c>
      <c r="D2213" t="s">
        <v>78</v>
      </c>
      <c r="E2213">
        <v>12</v>
      </c>
      <c r="F2213" s="8">
        <f>VLOOKUP(C2213,Products!$A$2:$E$20,5,TRUE)</f>
        <v>49.95</v>
      </c>
      <c r="G2213" s="8">
        <f t="shared" si="68"/>
        <v>599.40000000000009</v>
      </c>
      <c r="H2213" s="8">
        <f>VLOOKUP(C2213,Products!$A$2:$F$20,6,TRUE)</f>
        <v>19.950000000000003</v>
      </c>
      <c r="I2213" s="8">
        <f t="shared" si="69"/>
        <v>239.40000000000003</v>
      </c>
      <c r="J2213" s="42">
        <f>VLOOKUP(B2213,Invoices!A:I,9,TRUE)</f>
        <v>2020</v>
      </c>
    </row>
    <row r="2214" spans="1:10" x14ac:dyDescent="0.15">
      <c r="A2214" t="s">
        <v>5574</v>
      </c>
      <c r="B2214" t="s">
        <v>533</v>
      </c>
      <c r="C2214" t="s">
        <v>93</v>
      </c>
      <c r="D2214" t="s">
        <v>76</v>
      </c>
      <c r="E2214">
        <v>3</v>
      </c>
      <c r="F2214" s="8">
        <f>VLOOKUP(C2214,Products!$A$2:$E$20,5,TRUE)</f>
        <v>9.9499999999999993</v>
      </c>
      <c r="G2214" s="8">
        <f t="shared" si="68"/>
        <v>29.849999999999998</v>
      </c>
      <c r="H2214" s="8">
        <f>VLOOKUP(C2214,Products!$A$2:$F$20,6,TRUE)</f>
        <v>1.9499999999999993</v>
      </c>
      <c r="I2214" s="8">
        <f t="shared" si="69"/>
        <v>5.8499999999999979</v>
      </c>
      <c r="J2214" s="42">
        <f>VLOOKUP(B2214,Invoices!A:I,9,TRUE)</f>
        <v>2020</v>
      </c>
    </row>
    <row r="2215" spans="1:10" x14ac:dyDescent="0.15">
      <c r="A2215" t="s">
        <v>5575</v>
      </c>
      <c r="B2215" t="s">
        <v>533</v>
      </c>
      <c r="C2215" t="s">
        <v>91</v>
      </c>
      <c r="D2215" t="s">
        <v>70</v>
      </c>
      <c r="E2215">
        <v>2</v>
      </c>
      <c r="F2215" s="8">
        <f>VLOOKUP(C2215,Products!$A$2:$E$20,5,TRUE)</f>
        <v>49.95</v>
      </c>
      <c r="G2215" s="8">
        <f t="shared" si="68"/>
        <v>99.9</v>
      </c>
      <c r="H2215" s="8">
        <f>VLOOKUP(C2215,Products!$A$2:$F$20,6,TRUE)</f>
        <v>21.200000000000003</v>
      </c>
      <c r="I2215" s="8">
        <f t="shared" si="69"/>
        <v>42.400000000000006</v>
      </c>
      <c r="J2215" s="42">
        <f>VLOOKUP(B2215,Invoices!A:I,9,TRUE)</f>
        <v>2020</v>
      </c>
    </row>
    <row r="2216" spans="1:10" x14ac:dyDescent="0.15">
      <c r="A2216" t="s">
        <v>5576</v>
      </c>
      <c r="B2216" t="s">
        <v>533</v>
      </c>
      <c r="C2216" t="s">
        <v>99</v>
      </c>
      <c r="D2216" t="s">
        <v>84</v>
      </c>
      <c r="E2216">
        <v>9</v>
      </c>
      <c r="F2216" s="8">
        <f>VLOOKUP(C2216,Products!$A$2:$E$20,5,TRUE)</f>
        <v>3.5</v>
      </c>
      <c r="G2216" s="8">
        <f t="shared" si="68"/>
        <v>31.5</v>
      </c>
      <c r="H2216" s="8">
        <f>VLOOKUP(C2216,Products!$A$2:$F$20,6,TRUE)</f>
        <v>0.54999999999999982</v>
      </c>
      <c r="I2216" s="8">
        <f t="shared" si="69"/>
        <v>4.9499999999999984</v>
      </c>
      <c r="J2216" s="42">
        <f>VLOOKUP(B2216,Invoices!A:I,9,TRUE)</f>
        <v>2020</v>
      </c>
    </row>
    <row r="2217" spans="1:10" x14ac:dyDescent="0.15">
      <c r="A2217" t="s">
        <v>5577</v>
      </c>
      <c r="B2217" t="s">
        <v>533</v>
      </c>
      <c r="C2217" t="s">
        <v>90</v>
      </c>
      <c r="D2217" t="s">
        <v>72</v>
      </c>
      <c r="E2217">
        <v>3</v>
      </c>
      <c r="F2217" s="8">
        <f>VLOOKUP(C2217,Products!$A$2:$E$20,5,TRUE)</f>
        <v>8.9499999999999993</v>
      </c>
      <c r="G2217" s="8">
        <f t="shared" si="68"/>
        <v>26.849999999999998</v>
      </c>
      <c r="H2217" s="8">
        <f>VLOOKUP(C2217,Products!$A$2:$F$20,6,TRUE)</f>
        <v>5.6999999999999993</v>
      </c>
      <c r="I2217" s="8">
        <f t="shared" si="69"/>
        <v>17.099999999999998</v>
      </c>
      <c r="J2217" s="42">
        <f>VLOOKUP(B2217,Invoices!A:I,9,TRUE)</f>
        <v>2020</v>
      </c>
    </row>
    <row r="2218" spans="1:10" x14ac:dyDescent="0.15">
      <c r="A2218" t="s">
        <v>5578</v>
      </c>
      <c r="B2218" t="s">
        <v>533</v>
      </c>
      <c r="C2218" t="s">
        <v>103</v>
      </c>
      <c r="D2218" t="s">
        <v>77</v>
      </c>
      <c r="E2218">
        <v>3</v>
      </c>
      <c r="F2218" s="8">
        <f>VLOOKUP(C2218,Products!$A$2:$E$20,5,TRUE)</f>
        <v>8.9499999999999993</v>
      </c>
      <c r="G2218" s="8">
        <f t="shared" si="68"/>
        <v>26.849999999999998</v>
      </c>
      <c r="H2218" s="8">
        <f>VLOOKUP(C2218,Products!$A$2:$F$20,6,TRUE)</f>
        <v>3.1999999999999993</v>
      </c>
      <c r="I2218" s="8">
        <f t="shared" si="69"/>
        <v>9.5999999999999979</v>
      </c>
      <c r="J2218" s="42">
        <f>VLOOKUP(B2218,Invoices!A:I,9,TRUE)</f>
        <v>2020</v>
      </c>
    </row>
    <row r="2219" spans="1:10" x14ac:dyDescent="0.15">
      <c r="A2219" t="s">
        <v>5579</v>
      </c>
      <c r="B2219" t="s">
        <v>533</v>
      </c>
      <c r="C2219" t="s">
        <v>105</v>
      </c>
      <c r="D2219" t="s">
        <v>81</v>
      </c>
      <c r="E2219">
        <v>4</v>
      </c>
      <c r="F2219" s="8">
        <f>VLOOKUP(C2219,Products!$A$2:$E$20,5,TRUE)</f>
        <v>8.9499999999999993</v>
      </c>
      <c r="G2219" s="8">
        <f t="shared" si="68"/>
        <v>35.799999999999997</v>
      </c>
      <c r="H2219" s="8">
        <f>VLOOKUP(C2219,Products!$A$2:$F$20,6,TRUE)</f>
        <v>3.1999999999999993</v>
      </c>
      <c r="I2219" s="8">
        <f t="shared" si="69"/>
        <v>12.799999999999997</v>
      </c>
      <c r="J2219" s="42">
        <f>VLOOKUP(B2219,Invoices!A:I,9,TRUE)</f>
        <v>2020</v>
      </c>
    </row>
    <row r="2220" spans="1:10" x14ac:dyDescent="0.15">
      <c r="A2220" t="s">
        <v>5580</v>
      </c>
      <c r="B2220" t="s">
        <v>533</v>
      </c>
      <c r="C2220" t="s">
        <v>104</v>
      </c>
      <c r="D2220" t="s">
        <v>71</v>
      </c>
      <c r="E2220">
        <v>15</v>
      </c>
      <c r="F2220" s="8">
        <f>VLOOKUP(C2220,Products!$A$2:$E$20,5,TRUE)</f>
        <v>2.95</v>
      </c>
      <c r="G2220" s="8">
        <f t="shared" si="68"/>
        <v>44.25</v>
      </c>
      <c r="H2220" s="8">
        <f>VLOOKUP(C2220,Products!$A$2:$F$20,6,TRUE)</f>
        <v>1.1500000000000001</v>
      </c>
      <c r="I2220" s="8">
        <f t="shared" si="69"/>
        <v>17.250000000000004</v>
      </c>
      <c r="J2220" s="42">
        <f>VLOOKUP(B2220,Invoices!A:I,9,TRUE)</f>
        <v>2020</v>
      </c>
    </row>
    <row r="2221" spans="1:10" x14ac:dyDescent="0.15">
      <c r="A2221" t="s">
        <v>5581</v>
      </c>
      <c r="B2221" t="s">
        <v>533</v>
      </c>
      <c r="C2221" t="s">
        <v>88</v>
      </c>
      <c r="D2221" t="s">
        <v>85</v>
      </c>
      <c r="E2221">
        <v>4</v>
      </c>
      <c r="F2221" s="8">
        <f>VLOOKUP(C2221,Products!$A$2:$E$20,5,TRUE)</f>
        <v>8.9499999999999993</v>
      </c>
      <c r="G2221" s="8">
        <f t="shared" si="68"/>
        <v>35.799999999999997</v>
      </c>
      <c r="H2221" s="8">
        <f>VLOOKUP(C2221,Products!$A$2:$F$20,6,TRUE)</f>
        <v>5.6999999999999993</v>
      </c>
      <c r="I2221" s="8">
        <f t="shared" si="69"/>
        <v>22.799999999999997</v>
      </c>
      <c r="J2221" s="42">
        <f>VLOOKUP(B2221,Invoices!A:I,9,TRUE)</f>
        <v>2020</v>
      </c>
    </row>
    <row r="2222" spans="1:10" x14ac:dyDescent="0.15">
      <c r="A2222" t="s">
        <v>5582</v>
      </c>
      <c r="B2222" t="s">
        <v>533</v>
      </c>
      <c r="C2222" t="s">
        <v>94</v>
      </c>
      <c r="D2222" t="s">
        <v>86</v>
      </c>
      <c r="E2222">
        <v>1</v>
      </c>
      <c r="F2222" s="8">
        <f>VLOOKUP(C2222,Products!$A$2:$E$20,5,TRUE)</f>
        <v>3.5</v>
      </c>
      <c r="G2222" s="8">
        <f t="shared" si="68"/>
        <v>3.5</v>
      </c>
      <c r="H2222" s="8">
        <f>VLOOKUP(C2222,Products!$A$2:$F$20,6,TRUE)</f>
        <v>0.54999999999999982</v>
      </c>
      <c r="I2222" s="8">
        <f t="shared" si="69"/>
        <v>0.54999999999999982</v>
      </c>
      <c r="J2222" s="42">
        <f>VLOOKUP(B2222,Invoices!A:I,9,TRUE)</f>
        <v>2020</v>
      </c>
    </row>
    <row r="2223" spans="1:10" x14ac:dyDescent="0.15">
      <c r="A2223" t="s">
        <v>5583</v>
      </c>
      <c r="B2223" t="s">
        <v>533</v>
      </c>
      <c r="C2223" t="s">
        <v>96</v>
      </c>
      <c r="D2223" t="s">
        <v>75</v>
      </c>
      <c r="E2223">
        <v>12</v>
      </c>
      <c r="F2223" s="8">
        <f>VLOOKUP(C2223,Products!$A$2:$E$20,5,TRUE)</f>
        <v>79.95</v>
      </c>
      <c r="G2223" s="8">
        <f t="shared" si="68"/>
        <v>959.40000000000009</v>
      </c>
      <c r="H2223" s="8">
        <f>VLOOKUP(C2223,Products!$A$2:$F$20,6,TRUE)</f>
        <v>27.950000000000003</v>
      </c>
      <c r="I2223" s="8">
        <f t="shared" si="69"/>
        <v>335.40000000000003</v>
      </c>
      <c r="J2223" s="42">
        <f>VLOOKUP(B2223,Invoices!A:I,9,TRUE)</f>
        <v>2020</v>
      </c>
    </row>
    <row r="2224" spans="1:10" x14ac:dyDescent="0.15">
      <c r="A2224" t="s">
        <v>5584</v>
      </c>
      <c r="B2224" t="s">
        <v>533</v>
      </c>
      <c r="C2224" t="s">
        <v>95</v>
      </c>
      <c r="D2224" t="s">
        <v>73</v>
      </c>
      <c r="E2224">
        <v>24</v>
      </c>
      <c r="F2224" s="8">
        <f>VLOOKUP(C2224,Products!$A$2:$E$20,5,TRUE)</f>
        <v>12.95</v>
      </c>
      <c r="G2224" s="8">
        <f t="shared" si="68"/>
        <v>310.79999999999995</v>
      </c>
      <c r="H2224" s="8">
        <f>VLOOKUP(C2224,Products!$A$2:$F$20,6,TRUE)</f>
        <v>4.1999999999999993</v>
      </c>
      <c r="I2224" s="8">
        <f t="shared" si="69"/>
        <v>100.79999999999998</v>
      </c>
      <c r="J2224" s="42">
        <f>VLOOKUP(B2224,Invoices!A:I,9,TRUE)</f>
        <v>2020</v>
      </c>
    </row>
    <row r="2225" spans="1:10" x14ac:dyDescent="0.15">
      <c r="A2225" t="s">
        <v>5585</v>
      </c>
      <c r="B2225" t="s">
        <v>534</v>
      </c>
      <c r="C2225" t="s">
        <v>100</v>
      </c>
      <c r="D2225" t="s">
        <v>78</v>
      </c>
      <c r="E2225">
        <v>20</v>
      </c>
      <c r="F2225" s="8">
        <f>VLOOKUP(C2225,Products!$A$2:$E$20,5,TRUE)</f>
        <v>49.95</v>
      </c>
      <c r="G2225" s="8">
        <f t="shared" si="68"/>
        <v>999</v>
      </c>
      <c r="H2225" s="8">
        <f>VLOOKUP(C2225,Products!$A$2:$F$20,6,TRUE)</f>
        <v>19.950000000000003</v>
      </c>
      <c r="I2225" s="8">
        <f t="shared" si="69"/>
        <v>399.00000000000006</v>
      </c>
      <c r="J2225" s="42">
        <f>VLOOKUP(B2225,Invoices!A:I,9,TRUE)</f>
        <v>2020</v>
      </c>
    </row>
    <row r="2226" spans="1:10" x14ac:dyDescent="0.15">
      <c r="A2226" t="s">
        <v>5586</v>
      </c>
      <c r="B2226" t="s">
        <v>534</v>
      </c>
      <c r="C2226" t="s">
        <v>103</v>
      </c>
      <c r="D2226" t="s">
        <v>77</v>
      </c>
      <c r="E2226">
        <v>6</v>
      </c>
      <c r="F2226" s="8">
        <f>VLOOKUP(C2226,Products!$A$2:$E$20,5,TRUE)</f>
        <v>8.9499999999999993</v>
      </c>
      <c r="G2226" s="8">
        <f t="shared" si="68"/>
        <v>53.699999999999996</v>
      </c>
      <c r="H2226" s="8">
        <f>VLOOKUP(C2226,Products!$A$2:$F$20,6,TRUE)</f>
        <v>3.1999999999999993</v>
      </c>
      <c r="I2226" s="8">
        <f t="shared" si="69"/>
        <v>19.199999999999996</v>
      </c>
      <c r="J2226" s="42">
        <f>VLOOKUP(B2226,Invoices!A:I,9,TRUE)</f>
        <v>2020</v>
      </c>
    </row>
    <row r="2227" spans="1:10" x14ac:dyDescent="0.15">
      <c r="A2227" t="s">
        <v>5587</v>
      </c>
      <c r="B2227" t="s">
        <v>535</v>
      </c>
      <c r="C2227" t="s">
        <v>95</v>
      </c>
      <c r="D2227" t="s">
        <v>73</v>
      </c>
      <c r="E2227">
        <v>20</v>
      </c>
      <c r="F2227" s="8">
        <f>VLOOKUP(C2227,Products!$A$2:$E$20,5,TRUE)</f>
        <v>12.95</v>
      </c>
      <c r="G2227" s="8">
        <f t="shared" si="68"/>
        <v>259</v>
      </c>
      <c r="H2227" s="8">
        <f>VLOOKUP(C2227,Products!$A$2:$F$20,6,TRUE)</f>
        <v>4.1999999999999993</v>
      </c>
      <c r="I2227" s="8">
        <f t="shared" si="69"/>
        <v>83.999999999999986</v>
      </c>
      <c r="J2227" s="42">
        <f>VLOOKUP(B2227,Invoices!A:I,9,TRUE)</f>
        <v>2020</v>
      </c>
    </row>
    <row r="2228" spans="1:10" x14ac:dyDescent="0.15">
      <c r="A2228" t="s">
        <v>5588</v>
      </c>
      <c r="B2228" t="s">
        <v>535</v>
      </c>
      <c r="C2228" t="s">
        <v>103</v>
      </c>
      <c r="D2228" t="s">
        <v>77</v>
      </c>
      <c r="E2228">
        <v>1</v>
      </c>
      <c r="F2228" s="8">
        <f>VLOOKUP(C2228,Products!$A$2:$E$20,5,TRUE)</f>
        <v>8.9499999999999993</v>
      </c>
      <c r="G2228" s="8">
        <f t="shared" si="68"/>
        <v>8.9499999999999993</v>
      </c>
      <c r="H2228" s="8">
        <f>VLOOKUP(C2228,Products!$A$2:$F$20,6,TRUE)</f>
        <v>3.1999999999999993</v>
      </c>
      <c r="I2228" s="8">
        <f t="shared" si="69"/>
        <v>3.1999999999999993</v>
      </c>
      <c r="J2228" s="42">
        <f>VLOOKUP(B2228,Invoices!A:I,9,TRUE)</f>
        <v>2020</v>
      </c>
    </row>
    <row r="2229" spans="1:10" x14ac:dyDescent="0.15">
      <c r="A2229" t="s">
        <v>5589</v>
      </c>
      <c r="B2229" t="s">
        <v>535</v>
      </c>
      <c r="C2229" t="s">
        <v>96</v>
      </c>
      <c r="D2229" t="s">
        <v>75</v>
      </c>
      <c r="E2229">
        <v>20</v>
      </c>
      <c r="F2229" s="8">
        <f>VLOOKUP(C2229,Products!$A$2:$E$20,5,TRUE)</f>
        <v>79.95</v>
      </c>
      <c r="G2229" s="8">
        <f t="shared" si="68"/>
        <v>1599</v>
      </c>
      <c r="H2229" s="8">
        <f>VLOOKUP(C2229,Products!$A$2:$F$20,6,TRUE)</f>
        <v>27.950000000000003</v>
      </c>
      <c r="I2229" s="8">
        <f t="shared" si="69"/>
        <v>559</v>
      </c>
      <c r="J2229" s="42">
        <f>VLOOKUP(B2229,Invoices!A:I,9,TRUE)</f>
        <v>2020</v>
      </c>
    </row>
    <row r="2230" spans="1:10" x14ac:dyDescent="0.15">
      <c r="A2230" t="s">
        <v>5590</v>
      </c>
      <c r="B2230" t="s">
        <v>535</v>
      </c>
      <c r="C2230" t="s">
        <v>90</v>
      </c>
      <c r="D2230" t="s">
        <v>72</v>
      </c>
      <c r="E2230">
        <v>5</v>
      </c>
      <c r="F2230" s="8">
        <f>VLOOKUP(C2230,Products!$A$2:$E$20,5,TRUE)</f>
        <v>8.9499999999999993</v>
      </c>
      <c r="G2230" s="8">
        <f t="shared" si="68"/>
        <v>44.75</v>
      </c>
      <c r="H2230" s="8">
        <f>VLOOKUP(C2230,Products!$A$2:$F$20,6,TRUE)</f>
        <v>5.6999999999999993</v>
      </c>
      <c r="I2230" s="8">
        <f t="shared" si="69"/>
        <v>28.499999999999996</v>
      </c>
      <c r="J2230" s="42">
        <f>VLOOKUP(B2230,Invoices!A:I,9,TRUE)</f>
        <v>2020</v>
      </c>
    </row>
    <row r="2231" spans="1:10" x14ac:dyDescent="0.15">
      <c r="A2231" t="s">
        <v>5591</v>
      </c>
      <c r="B2231" t="s">
        <v>535</v>
      </c>
      <c r="C2231" t="s">
        <v>104</v>
      </c>
      <c r="D2231" t="s">
        <v>71</v>
      </c>
      <c r="E2231">
        <v>1</v>
      </c>
      <c r="F2231" s="8">
        <f>VLOOKUP(C2231,Products!$A$2:$E$20,5,TRUE)</f>
        <v>2.95</v>
      </c>
      <c r="G2231" s="8">
        <f t="shared" si="68"/>
        <v>2.95</v>
      </c>
      <c r="H2231" s="8">
        <f>VLOOKUP(C2231,Products!$A$2:$F$20,6,TRUE)</f>
        <v>1.1500000000000001</v>
      </c>
      <c r="I2231" s="8">
        <f t="shared" si="69"/>
        <v>1.1500000000000001</v>
      </c>
      <c r="J2231" s="42">
        <f>VLOOKUP(B2231,Invoices!A:I,9,TRUE)</f>
        <v>2020</v>
      </c>
    </row>
    <row r="2232" spans="1:10" x14ac:dyDescent="0.15">
      <c r="A2232" t="s">
        <v>5592</v>
      </c>
      <c r="B2232" t="s">
        <v>536</v>
      </c>
      <c r="C2232" t="s">
        <v>102</v>
      </c>
      <c r="D2232" t="s">
        <v>83</v>
      </c>
      <c r="E2232">
        <v>1</v>
      </c>
      <c r="F2232" s="8">
        <f>VLOOKUP(C2232,Products!$A$2:$E$20,5,TRUE)</f>
        <v>29.95</v>
      </c>
      <c r="G2232" s="8">
        <f t="shared" si="68"/>
        <v>29.95</v>
      </c>
      <c r="H2232" s="8">
        <f>VLOOKUP(C2232,Products!$A$2:$F$20,6,TRUE)</f>
        <v>15</v>
      </c>
      <c r="I2232" s="8">
        <f t="shared" si="69"/>
        <v>15</v>
      </c>
      <c r="J2232" s="42">
        <f>VLOOKUP(B2232,Invoices!A:I,9,TRUE)</f>
        <v>2020</v>
      </c>
    </row>
    <row r="2233" spans="1:10" x14ac:dyDescent="0.15">
      <c r="A2233" t="s">
        <v>5593</v>
      </c>
      <c r="B2233" t="s">
        <v>536</v>
      </c>
      <c r="C2233" t="s">
        <v>88</v>
      </c>
      <c r="D2233" t="s">
        <v>85</v>
      </c>
      <c r="E2233">
        <v>2</v>
      </c>
      <c r="F2233" s="8">
        <f>VLOOKUP(C2233,Products!$A$2:$E$20,5,TRUE)</f>
        <v>8.9499999999999993</v>
      </c>
      <c r="G2233" s="8">
        <f t="shared" si="68"/>
        <v>17.899999999999999</v>
      </c>
      <c r="H2233" s="8">
        <f>VLOOKUP(C2233,Products!$A$2:$F$20,6,TRUE)</f>
        <v>5.6999999999999993</v>
      </c>
      <c r="I2233" s="8">
        <f t="shared" si="69"/>
        <v>11.399999999999999</v>
      </c>
      <c r="J2233" s="42">
        <f>VLOOKUP(B2233,Invoices!A:I,9,TRUE)</f>
        <v>2020</v>
      </c>
    </row>
    <row r="2234" spans="1:10" x14ac:dyDescent="0.15">
      <c r="A2234" t="s">
        <v>5594</v>
      </c>
      <c r="B2234" t="s">
        <v>536</v>
      </c>
      <c r="C2234" t="s">
        <v>103</v>
      </c>
      <c r="D2234" t="s">
        <v>77</v>
      </c>
      <c r="E2234">
        <v>1</v>
      </c>
      <c r="F2234" s="8">
        <f>VLOOKUP(C2234,Products!$A$2:$E$20,5,TRUE)</f>
        <v>8.9499999999999993</v>
      </c>
      <c r="G2234" s="8">
        <f t="shared" si="68"/>
        <v>8.9499999999999993</v>
      </c>
      <c r="H2234" s="8">
        <f>VLOOKUP(C2234,Products!$A$2:$F$20,6,TRUE)</f>
        <v>3.1999999999999993</v>
      </c>
      <c r="I2234" s="8">
        <f t="shared" si="69"/>
        <v>3.1999999999999993</v>
      </c>
      <c r="J2234" s="42">
        <f>VLOOKUP(B2234,Invoices!A:I,9,TRUE)</f>
        <v>2020</v>
      </c>
    </row>
    <row r="2235" spans="1:10" x14ac:dyDescent="0.15">
      <c r="A2235" t="s">
        <v>5595</v>
      </c>
      <c r="B2235" t="s">
        <v>536</v>
      </c>
      <c r="C2235" t="s">
        <v>96</v>
      </c>
      <c r="D2235" t="s">
        <v>75</v>
      </c>
      <c r="E2235">
        <v>10</v>
      </c>
      <c r="F2235" s="8">
        <f>VLOOKUP(C2235,Products!$A$2:$E$20,5,TRUE)</f>
        <v>79.95</v>
      </c>
      <c r="G2235" s="8">
        <f t="shared" si="68"/>
        <v>799.5</v>
      </c>
      <c r="H2235" s="8">
        <f>VLOOKUP(C2235,Products!$A$2:$F$20,6,TRUE)</f>
        <v>27.950000000000003</v>
      </c>
      <c r="I2235" s="8">
        <f t="shared" si="69"/>
        <v>279.5</v>
      </c>
      <c r="J2235" s="42">
        <f>VLOOKUP(B2235,Invoices!A:I,9,TRUE)</f>
        <v>2020</v>
      </c>
    </row>
    <row r="2236" spans="1:10" x14ac:dyDescent="0.15">
      <c r="A2236" t="s">
        <v>5596</v>
      </c>
      <c r="B2236" t="s">
        <v>537</v>
      </c>
      <c r="C2236" t="s">
        <v>101</v>
      </c>
      <c r="D2236" t="s">
        <v>69</v>
      </c>
      <c r="E2236">
        <v>1</v>
      </c>
      <c r="F2236" s="8">
        <f>VLOOKUP(C2236,Products!$A$2:$E$20,5,TRUE)</f>
        <v>129.94999999999999</v>
      </c>
      <c r="G2236" s="8">
        <f t="shared" si="68"/>
        <v>129.94999999999999</v>
      </c>
      <c r="H2236" s="8">
        <f>VLOOKUP(C2236,Products!$A$2:$F$20,6,TRUE)</f>
        <v>40.449999999999989</v>
      </c>
      <c r="I2236" s="8">
        <f t="shared" si="69"/>
        <v>40.449999999999989</v>
      </c>
      <c r="J2236" s="42">
        <f>VLOOKUP(B2236,Invoices!A:I,9,TRUE)</f>
        <v>2020</v>
      </c>
    </row>
    <row r="2237" spans="1:10" x14ac:dyDescent="0.15">
      <c r="A2237" t="s">
        <v>5597</v>
      </c>
      <c r="B2237" t="s">
        <v>537</v>
      </c>
      <c r="C2237" t="s">
        <v>88</v>
      </c>
      <c r="D2237" t="s">
        <v>85</v>
      </c>
      <c r="E2237">
        <v>20</v>
      </c>
      <c r="F2237" s="8">
        <f>VLOOKUP(C2237,Products!$A$2:$E$20,5,TRUE)</f>
        <v>8.9499999999999993</v>
      </c>
      <c r="G2237" s="8">
        <f t="shared" si="68"/>
        <v>179</v>
      </c>
      <c r="H2237" s="8">
        <f>VLOOKUP(C2237,Products!$A$2:$F$20,6,TRUE)</f>
        <v>5.6999999999999993</v>
      </c>
      <c r="I2237" s="8">
        <f t="shared" si="69"/>
        <v>113.99999999999999</v>
      </c>
      <c r="J2237" s="42">
        <f>VLOOKUP(B2237,Invoices!A:I,9,TRUE)</f>
        <v>2020</v>
      </c>
    </row>
    <row r="2238" spans="1:10" x14ac:dyDescent="0.15">
      <c r="A2238" t="s">
        <v>5598</v>
      </c>
      <c r="B2238" t="s">
        <v>537</v>
      </c>
      <c r="C2238" t="s">
        <v>96</v>
      </c>
      <c r="D2238" t="s">
        <v>75</v>
      </c>
      <c r="E2238">
        <v>50</v>
      </c>
      <c r="F2238" s="8">
        <f>VLOOKUP(C2238,Products!$A$2:$E$20,5,TRUE)</f>
        <v>79.95</v>
      </c>
      <c r="G2238" s="8">
        <f t="shared" si="68"/>
        <v>3997.5</v>
      </c>
      <c r="H2238" s="8">
        <f>VLOOKUP(C2238,Products!$A$2:$F$20,6,TRUE)</f>
        <v>27.950000000000003</v>
      </c>
      <c r="I2238" s="8">
        <f t="shared" si="69"/>
        <v>1397.5000000000002</v>
      </c>
      <c r="J2238" s="42">
        <f>VLOOKUP(B2238,Invoices!A:I,9,TRUE)</f>
        <v>2020</v>
      </c>
    </row>
    <row r="2239" spans="1:10" x14ac:dyDescent="0.15">
      <c r="A2239" t="s">
        <v>5599</v>
      </c>
      <c r="B2239" t="s">
        <v>537</v>
      </c>
      <c r="C2239" t="s">
        <v>103</v>
      </c>
      <c r="D2239" t="s">
        <v>77</v>
      </c>
      <c r="E2239">
        <v>10</v>
      </c>
      <c r="F2239" s="8">
        <f>VLOOKUP(C2239,Products!$A$2:$E$20,5,TRUE)</f>
        <v>8.9499999999999993</v>
      </c>
      <c r="G2239" s="8">
        <f t="shared" si="68"/>
        <v>89.5</v>
      </c>
      <c r="H2239" s="8">
        <f>VLOOKUP(C2239,Products!$A$2:$F$20,6,TRUE)</f>
        <v>3.1999999999999993</v>
      </c>
      <c r="I2239" s="8">
        <f t="shared" si="69"/>
        <v>31.999999999999993</v>
      </c>
      <c r="J2239" s="42">
        <f>VLOOKUP(B2239,Invoices!A:I,9,TRUE)</f>
        <v>2020</v>
      </c>
    </row>
    <row r="2240" spans="1:10" x14ac:dyDescent="0.15">
      <c r="A2240" t="s">
        <v>5600</v>
      </c>
      <c r="B2240" t="s">
        <v>538</v>
      </c>
      <c r="C2240" t="s">
        <v>103</v>
      </c>
      <c r="D2240" t="s">
        <v>77</v>
      </c>
      <c r="E2240">
        <v>2</v>
      </c>
      <c r="F2240" s="8">
        <f>VLOOKUP(C2240,Products!$A$2:$E$20,5,TRUE)</f>
        <v>8.9499999999999993</v>
      </c>
      <c r="G2240" s="8">
        <f t="shared" si="68"/>
        <v>17.899999999999999</v>
      </c>
      <c r="H2240" s="8">
        <f>VLOOKUP(C2240,Products!$A$2:$F$20,6,TRUE)</f>
        <v>3.1999999999999993</v>
      </c>
      <c r="I2240" s="8">
        <f t="shared" si="69"/>
        <v>6.3999999999999986</v>
      </c>
      <c r="J2240" s="42">
        <f>VLOOKUP(B2240,Invoices!A:I,9,TRUE)</f>
        <v>2020</v>
      </c>
    </row>
    <row r="2241" spans="1:10" x14ac:dyDescent="0.15">
      <c r="A2241" t="s">
        <v>5601</v>
      </c>
      <c r="B2241" t="s">
        <v>538</v>
      </c>
      <c r="C2241" t="s">
        <v>104</v>
      </c>
      <c r="D2241" t="s">
        <v>71</v>
      </c>
      <c r="E2241">
        <v>1</v>
      </c>
      <c r="F2241" s="8">
        <f>VLOOKUP(C2241,Products!$A$2:$E$20,5,TRUE)</f>
        <v>2.95</v>
      </c>
      <c r="G2241" s="8">
        <f t="shared" si="68"/>
        <v>2.95</v>
      </c>
      <c r="H2241" s="8">
        <f>VLOOKUP(C2241,Products!$A$2:$F$20,6,TRUE)</f>
        <v>1.1500000000000001</v>
      </c>
      <c r="I2241" s="8">
        <f t="shared" si="69"/>
        <v>1.1500000000000001</v>
      </c>
      <c r="J2241" s="42">
        <f>VLOOKUP(B2241,Invoices!A:I,9,TRUE)</f>
        <v>2020</v>
      </c>
    </row>
    <row r="2242" spans="1:10" x14ac:dyDescent="0.15">
      <c r="A2242" t="s">
        <v>5602</v>
      </c>
      <c r="B2242" t="s">
        <v>539</v>
      </c>
      <c r="C2242" t="s">
        <v>96</v>
      </c>
      <c r="D2242" t="s">
        <v>75</v>
      </c>
      <c r="E2242">
        <v>1</v>
      </c>
      <c r="F2242" s="8">
        <f>VLOOKUP(C2242,Products!$A$2:$E$20,5,TRUE)</f>
        <v>79.95</v>
      </c>
      <c r="G2242" s="8">
        <f t="shared" si="68"/>
        <v>79.95</v>
      </c>
      <c r="H2242" s="8">
        <f>VLOOKUP(C2242,Products!$A$2:$F$20,6,TRUE)</f>
        <v>27.950000000000003</v>
      </c>
      <c r="I2242" s="8">
        <f t="shared" si="69"/>
        <v>27.950000000000003</v>
      </c>
      <c r="J2242" s="42">
        <f>VLOOKUP(B2242,Invoices!A:I,9,TRUE)</f>
        <v>2020</v>
      </c>
    </row>
    <row r="2243" spans="1:10" x14ac:dyDescent="0.15">
      <c r="A2243" t="s">
        <v>5603</v>
      </c>
      <c r="B2243" t="s">
        <v>539</v>
      </c>
      <c r="C2243" t="s">
        <v>90</v>
      </c>
      <c r="D2243" t="s">
        <v>72</v>
      </c>
      <c r="E2243">
        <v>1</v>
      </c>
      <c r="F2243" s="8">
        <f>VLOOKUP(C2243,Products!$A$2:$E$20,5,TRUE)</f>
        <v>8.9499999999999993</v>
      </c>
      <c r="G2243" s="8">
        <f t="shared" ref="G2243:G2306" si="70">F2243*E2243</f>
        <v>8.9499999999999993</v>
      </c>
      <c r="H2243" s="8">
        <f>VLOOKUP(C2243,Products!$A$2:$F$20,6,TRUE)</f>
        <v>5.6999999999999993</v>
      </c>
      <c r="I2243" s="8">
        <f t="shared" ref="I2243:I2306" si="71">H2243*E2243</f>
        <v>5.6999999999999993</v>
      </c>
      <c r="J2243" s="42">
        <f>VLOOKUP(B2243,Invoices!A:I,9,TRUE)</f>
        <v>2020</v>
      </c>
    </row>
    <row r="2244" spans="1:10" x14ac:dyDescent="0.15">
      <c r="A2244" t="s">
        <v>5604</v>
      </c>
      <c r="B2244" t="s">
        <v>539</v>
      </c>
      <c r="C2244" t="s">
        <v>91</v>
      </c>
      <c r="D2244" t="s">
        <v>70</v>
      </c>
      <c r="E2244">
        <v>7</v>
      </c>
      <c r="F2244" s="8">
        <f>VLOOKUP(C2244,Products!$A$2:$E$20,5,TRUE)</f>
        <v>49.95</v>
      </c>
      <c r="G2244" s="8">
        <f t="shared" si="70"/>
        <v>349.65000000000003</v>
      </c>
      <c r="H2244" s="8">
        <f>VLOOKUP(C2244,Products!$A$2:$F$20,6,TRUE)</f>
        <v>21.200000000000003</v>
      </c>
      <c r="I2244" s="8">
        <f t="shared" si="71"/>
        <v>148.40000000000003</v>
      </c>
      <c r="J2244" s="42">
        <f>VLOOKUP(B2244,Invoices!A:I,9,TRUE)</f>
        <v>2020</v>
      </c>
    </row>
    <row r="2245" spans="1:10" x14ac:dyDescent="0.15">
      <c r="A2245" t="s">
        <v>5605</v>
      </c>
      <c r="B2245" t="s">
        <v>539</v>
      </c>
      <c r="C2245" t="s">
        <v>87</v>
      </c>
      <c r="D2245" t="s">
        <v>68</v>
      </c>
      <c r="E2245">
        <v>15</v>
      </c>
      <c r="F2245" s="8">
        <f>VLOOKUP(C2245,Products!$A$2:$E$20,5,TRUE)</f>
        <v>19.95</v>
      </c>
      <c r="G2245" s="8">
        <f t="shared" si="70"/>
        <v>299.25</v>
      </c>
      <c r="H2245" s="8">
        <f>VLOOKUP(C2245,Products!$A$2:$F$20,6,TRUE)</f>
        <v>7.4499999999999993</v>
      </c>
      <c r="I2245" s="8">
        <f t="shared" si="71"/>
        <v>111.74999999999999</v>
      </c>
      <c r="J2245" s="42">
        <f>VLOOKUP(B2245,Invoices!A:I,9,TRUE)</f>
        <v>2020</v>
      </c>
    </row>
    <row r="2246" spans="1:10" x14ac:dyDescent="0.15">
      <c r="A2246" t="s">
        <v>5606</v>
      </c>
      <c r="B2246" t="s">
        <v>539</v>
      </c>
      <c r="C2246" t="s">
        <v>88</v>
      </c>
      <c r="D2246" t="s">
        <v>85</v>
      </c>
      <c r="E2246">
        <v>20</v>
      </c>
      <c r="F2246" s="8">
        <f>VLOOKUP(C2246,Products!$A$2:$E$20,5,TRUE)</f>
        <v>8.9499999999999993</v>
      </c>
      <c r="G2246" s="8">
        <f t="shared" si="70"/>
        <v>179</v>
      </c>
      <c r="H2246" s="8">
        <f>VLOOKUP(C2246,Products!$A$2:$F$20,6,TRUE)</f>
        <v>5.6999999999999993</v>
      </c>
      <c r="I2246" s="8">
        <f t="shared" si="71"/>
        <v>113.99999999999999</v>
      </c>
      <c r="J2246" s="42">
        <f>VLOOKUP(B2246,Invoices!A:I,9,TRUE)</f>
        <v>2020</v>
      </c>
    </row>
    <row r="2247" spans="1:10" x14ac:dyDescent="0.15">
      <c r="A2247" t="s">
        <v>5607</v>
      </c>
      <c r="B2247" t="s">
        <v>539</v>
      </c>
      <c r="C2247" t="s">
        <v>98</v>
      </c>
      <c r="D2247" t="s">
        <v>79</v>
      </c>
      <c r="E2247">
        <v>12</v>
      </c>
      <c r="F2247" s="8">
        <f>VLOOKUP(C2247,Products!$A$2:$E$20,5,TRUE)</f>
        <v>14.95</v>
      </c>
      <c r="G2247" s="8">
        <f t="shared" si="70"/>
        <v>179.39999999999998</v>
      </c>
      <c r="H2247" s="8">
        <f>VLOOKUP(C2247,Products!$A$2:$F$20,6,TRUE)</f>
        <v>3.0499999999999989</v>
      </c>
      <c r="I2247" s="8">
        <f t="shared" si="71"/>
        <v>36.599999999999987</v>
      </c>
      <c r="J2247" s="42">
        <f>VLOOKUP(B2247,Invoices!A:I,9,TRUE)</f>
        <v>2020</v>
      </c>
    </row>
    <row r="2248" spans="1:10" x14ac:dyDescent="0.15">
      <c r="A2248" t="s">
        <v>5608</v>
      </c>
      <c r="B2248" t="s">
        <v>539</v>
      </c>
      <c r="C2248" t="s">
        <v>89</v>
      </c>
      <c r="D2248" t="s">
        <v>80</v>
      </c>
      <c r="E2248">
        <v>20</v>
      </c>
      <c r="F2248" s="8">
        <f>VLOOKUP(C2248,Products!$A$2:$E$20,5,TRUE)</f>
        <v>15.95</v>
      </c>
      <c r="G2248" s="8">
        <f t="shared" si="70"/>
        <v>319</v>
      </c>
      <c r="H2248" s="8">
        <f>VLOOKUP(C2248,Products!$A$2:$F$20,6,TRUE)</f>
        <v>6</v>
      </c>
      <c r="I2248" s="8">
        <f t="shared" si="71"/>
        <v>120</v>
      </c>
      <c r="J2248" s="42">
        <f>VLOOKUP(B2248,Invoices!A:I,9,TRUE)</f>
        <v>2020</v>
      </c>
    </row>
    <row r="2249" spans="1:10" x14ac:dyDescent="0.15">
      <c r="A2249" t="s">
        <v>5609</v>
      </c>
      <c r="B2249" t="s">
        <v>539</v>
      </c>
      <c r="C2249" t="s">
        <v>95</v>
      </c>
      <c r="D2249" t="s">
        <v>73</v>
      </c>
      <c r="E2249">
        <v>3</v>
      </c>
      <c r="F2249" s="8">
        <f>VLOOKUP(C2249,Products!$A$2:$E$20,5,TRUE)</f>
        <v>12.95</v>
      </c>
      <c r="G2249" s="8">
        <f t="shared" si="70"/>
        <v>38.849999999999994</v>
      </c>
      <c r="H2249" s="8">
        <f>VLOOKUP(C2249,Products!$A$2:$F$20,6,TRUE)</f>
        <v>4.1999999999999993</v>
      </c>
      <c r="I2249" s="8">
        <f t="shared" si="71"/>
        <v>12.599999999999998</v>
      </c>
      <c r="J2249" s="42">
        <f>VLOOKUP(B2249,Invoices!A:I,9,TRUE)</f>
        <v>2020</v>
      </c>
    </row>
    <row r="2250" spans="1:10" x14ac:dyDescent="0.15">
      <c r="A2250" t="s">
        <v>5610</v>
      </c>
      <c r="B2250" t="s">
        <v>539</v>
      </c>
      <c r="C2250" t="s">
        <v>94</v>
      </c>
      <c r="D2250" t="s">
        <v>86</v>
      </c>
      <c r="E2250">
        <v>9</v>
      </c>
      <c r="F2250" s="8">
        <f>VLOOKUP(C2250,Products!$A$2:$E$20,5,TRUE)</f>
        <v>3.5</v>
      </c>
      <c r="G2250" s="8">
        <f t="shared" si="70"/>
        <v>31.5</v>
      </c>
      <c r="H2250" s="8">
        <f>VLOOKUP(C2250,Products!$A$2:$F$20,6,TRUE)</f>
        <v>0.54999999999999982</v>
      </c>
      <c r="I2250" s="8">
        <f t="shared" si="71"/>
        <v>4.9499999999999984</v>
      </c>
      <c r="J2250" s="42">
        <f>VLOOKUP(B2250,Invoices!A:I,9,TRUE)</f>
        <v>2020</v>
      </c>
    </row>
    <row r="2251" spans="1:10" x14ac:dyDescent="0.15">
      <c r="A2251" t="s">
        <v>5611</v>
      </c>
      <c r="B2251" t="s">
        <v>539</v>
      </c>
      <c r="C2251" t="s">
        <v>104</v>
      </c>
      <c r="D2251" t="s">
        <v>71</v>
      </c>
      <c r="E2251">
        <v>50</v>
      </c>
      <c r="F2251" s="8">
        <f>VLOOKUP(C2251,Products!$A$2:$E$20,5,TRUE)</f>
        <v>2.95</v>
      </c>
      <c r="G2251" s="8">
        <f t="shared" si="70"/>
        <v>147.5</v>
      </c>
      <c r="H2251" s="8">
        <f>VLOOKUP(C2251,Products!$A$2:$F$20,6,TRUE)</f>
        <v>1.1500000000000001</v>
      </c>
      <c r="I2251" s="8">
        <f t="shared" si="71"/>
        <v>57.500000000000007</v>
      </c>
      <c r="J2251" s="42">
        <f>VLOOKUP(B2251,Invoices!A:I,9,TRUE)</f>
        <v>2020</v>
      </c>
    </row>
    <row r="2252" spans="1:10" x14ac:dyDescent="0.15">
      <c r="A2252" t="s">
        <v>5612</v>
      </c>
      <c r="B2252" t="s">
        <v>539</v>
      </c>
      <c r="C2252" t="s">
        <v>90</v>
      </c>
      <c r="D2252" t="s">
        <v>72</v>
      </c>
      <c r="E2252">
        <v>5</v>
      </c>
      <c r="F2252" s="8">
        <f>VLOOKUP(C2252,Products!$A$2:$E$20,5,TRUE)</f>
        <v>8.9499999999999993</v>
      </c>
      <c r="G2252" s="8">
        <f t="shared" si="70"/>
        <v>44.75</v>
      </c>
      <c r="H2252" s="8">
        <f>VLOOKUP(C2252,Products!$A$2:$F$20,6,TRUE)</f>
        <v>5.6999999999999993</v>
      </c>
      <c r="I2252" s="8">
        <f t="shared" si="71"/>
        <v>28.499999999999996</v>
      </c>
      <c r="J2252" s="42">
        <f>VLOOKUP(B2252,Invoices!A:I,9,TRUE)</f>
        <v>2020</v>
      </c>
    </row>
    <row r="2253" spans="1:10" x14ac:dyDescent="0.15">
      <c r="A2253" t="s">
        <v>5613</v>
      </c>
      <c r="B2253" t="s">
        <v>539</v>
      </c>
      <c r="C2253" t="s">
        <v>102</v>
      </c>
      <c r="D2253" t="s">
        <v>83</v>
      </c>
      <c r="E2253">
        <v>1</v>
      </c>
      <c r="F2253" s="8">
        <f>VLOOKUP(C2253,Products!$A$2:$E$20,5,TRUE)</f>
        <v>29.95</v>
      </c>
      <c r="G2253" s="8">
        <f t="shared" si="70"/>
        <v>29.95</v>
      </c>
      <c r="H2253" s="8">
        <f>VLOOKUP(C2253,Products!$A$2:$F$20,6,TRUE)</f>
        <v>15</v>
      </c>
      <c r="I2253" s="8">
        <f t="shared" si="71"/>
        <v>15</v>
      </c>
      <c r="J2253" s="42">
        <f>VLOOKUP(B2253,Invoices!A:I,9,TRUE)</f>
        <v>2020</v>
      </c>
    </row>
    <row r="2254" spans="1:10" x14ac:dyDescent="0.15">
      <c r="A2254" t="s">
        <v>5614</v>
      </c>
      <c r="B2254" t="s">
        <v>539</v>
      </c>
      <c r="C2254" t="s">
        <v>99</v>
      </c>
      <c r="D2254" t="s">
        <v>84</v>
      </c>
      <c r="E2254">
        <v>4</v>
      </c>
      <c r="F2254" s="8">
        <f>VLOOKUP(C2254,Products!$A$2:$E$20,5,TRUE)</f>
        <v>3.5</v>
      </c>
      <c r="G2254" s="8">
        <f t="shared" si="70"/>
        <v>14</v>
      </c>
      <c r="H2254" s="8">
        <f>VLOOKUP(C2254,Products!$A$2:$F$20,6,TRUE)</f>
        <v>0.54999999999999982</v>
      </c>
      <c r="I2254" s="8">
        <f t="shared" si="71"/>
        <v>2.1999999999999993</v>
      </c>
      <c r="J2254" s="42">
        <f>VLOOKUP(B2254,Invoices!A:I,9,TRUE)</f>
        <v>2020</v>
      </c>
    </row>
    <row r="2255" spans="1:10" x14ac:dyDescent="0.15">
      <c r="A2255" t="s">
        <v>5615</v>
      </c>
      <c r="B2255" t="s">
        <v>539</v>
      </c>
      <c r="C2255" t="s">
        <v>104</v>
      </c>
      <c r="D2255" t="s">
        <v>71</v>
      </c>
      <c r="E2255">
        <v>7</v>
      </c>
      <c r="F2255" s="8">
        <f>VLOOKUP(C2255,Products!$A$2:$E$20,5,TRUE)</f>
        <v>2.95</v>
      </c>
      <c r="G2255" s="8">
        <f t="shared" si="70"/>
        <v>20.650000000000002</v>
      </c>
      <c r="H2255" s="8">
        <f>VLOOKUP(C2255,Products!$A$2:$F$20,6,TRUE)</f>
        <v>1.1500000000000001</v>
      </c>
      <c r="I2255" s="8">
        <f t="shared" si="71"/>
        <v>8.0500000000000007</v>
      </c>
      <c r="J2255" s="42">
        <f>VLOOKUP(B2255,Invoices!A:I,9,TRUE)</f>
        <v>2020</v>
      </c>
    </row>
    <row r="2256" spans="1:10" x14ac:dyDescent="0.15">
      <c r="A2256" t="s">
        <v>5616</v>
      </c>
      <c r="B2256" t="s">
        <v>539</v>
      </c>
      <c r="C2256" t="s">
        <v>105</v>
      </c>
      <c r="D2256" t="s">
        <v>81</v>
      </c>
      <c r="E2256">
        <v>1</v>
      </c>
      <c r="F2256" s="8">
        <f>VLOOKUP(C2256,Products!$A$2:$E$20,5,TRUE)</f>
        <v>8.9499999999999993</v>
      </c>
      <c r="G2256" s="8">
        <f t="shared" si="70"/>
        <v>8.9499999999999993</v>
      </c>
      <c r="H2256" s="8">
        <f>VLOOKUP(C2256,Products!$A$2:$F$20,6,TRUE)</f>
        <v>3.1999999999999993</v>
      </c>
      <c r="I2256" s="8">
        <f t="shared" si="71"/>
        <v>3.1999999999999993</v>
      </c>
      <c r="J2256" s="42">
        <f>VLOOKUP(B2256,Invoices!A:I,9,TRUE)</f>
        <v>2020</v>
      </c>
    </row>
    <row r="2257" spans="1:10" x14ac:dyDescent="0.15">
      <c r="A2257" t="s">
        <v>5617</v>
      </c>
      <c r="B2257" t="s">
        <v>539</v>
      </c>
      <c r="C2257" t="s">
        <v>94</v>
      </c>
      <c r="D2257" t="s">
        <v>86</v>
      </c>
      <c r="E2257">
        <v>6</v>
      </c>
      <c r="F2257" s="8">
        <f>VLOOKUP(C2257,Products!$A$2:$E$20,5,TRUE)</f>
        <v>3.5</v>
      </c>
      <c r="G2257" s="8">
        <f t="shared" si="70"/>
        <v>21</v>
      </c>
      <c r="H2257" s="8">
        <f>VLOOKUP(C2257,Products!$A$2:$F$20,6,TRUE)</f>
        <v>0.54999999999999982</v>
      </c>
      <c r="I2257" s="8">
        <f t="shared" si="71"/>
        <v>3.2999999999999989</v>
      </c>
      <c r="J2257" s="42">
        <f>VLOOKUP(B2257,Invoices!A:I,9,TRUE)</f>
        <v>2020</v>
      </c>
    </row>
    <row r="2258" spans="1:10" x14ac:dyDescent="0.15">
      <c r="A2258" t="s">
        <v>5618</v>
      </c>
      <c r="B2258" t="s">
        <v>539</v>
      </c>
      <c r="C2258" t="s">
        <v>92</v>
      </c>
      <c r="D2258" t="s">
        <v>82</v>
      </c>
      <c r="E2258">
        <v>10</v>
      </c>
      <c r="F2258" s="8">
        <f>VLOOKUP(C2258,Products!$A$2:$E$20,5,TRUE)</f>
        <v>19.95</v>
      </c>
      <c r="G2258" s="8">
        <f t="shared" si="70"/>
        <v>199.5</v>
      </c>
      <c r="H2258" s="8">
        <f>VLOOKUP(C2258,Products!$A$2:$F$20,6,TRUE)</f>
        <v>7.4499999999999993</v>
      </c>
      <c r="I2258" s="8">
        <f t="shared" si="71"/>
        <v>74.5</v>
      </c>
      <c r="J2258" s="42">
        <f>VLOOKUP(B2258,Invoices!A:I,9,TRUE)</f>
        <v>2020</v>
      </c>
    </row>
    <row r="2259" spans="1:10" x14ac:dyDescent="0.15">
      <c r="A2259" t="s">
        <v>5619</v>
      </c>
      <c r="B2259" t="s">
        <v>539</v>
      </c>
      <c r="C2259" t="s">
        <v>101</v>
      </c>
      <c r="D2259" t="s">
        <v>69</v>
      </c>
      <c r="E2259">
        <v>5</v>
      </c>
      <c r="F2259" s="8">
        <f>VLOOKUP(C2259,Products!$A$2:$E$20,5,TRUE)</f>
        <v>129.94999999999999</v>
      </c>
      <c r="G2259" s="8">
        <f t="shared" si="70"/>
        <v>649.75</v>
      </c>
      <c r="H2259" s="8">
        <f>VLOOKUP(C2259,Products!$A$2:$F$20,6,TRUE)</f>
        <v>40.449999999999989</v>
      </c>
      <c r="I2259" s="8">
        <f t="shared" si="71"/>
        <v>202.24999999999994</v>
      </c>
      <c r="J2259" s="42">
        <f>VLOOKUP(B2259,Invoices!A:I,9,TRUE)</f>
        <v>2020</v>
      </c>
    </row>
    <row r="2260" spans="1:10" x14ac:dyDescent="0.15">
      <c r="A2260" t="s">
        <v>5620</v>
      </c>
      <c r="B2260" t="s">
        <v>539</v>
      </c>
      <c r="C2260" t="s">
        <v>103</v>
      </c>
      <c r="D2260" t="s">
        <v>77</v>
      </c>
      <c r="E2260">
        <v>4</v>
      </c>
      <c r="F2260" s="8">
        <f>VLOOKUP(C2260,Products!$A$2:$E$20,5,TRUE)</f>
        <v>8.9499999999999993</v>
      </c>
      <c r="G2260" s="8">
        <f t="shared" si="70"/>
        <v>35.799999999999997</v>
      </c>
      <c r="H2260" s="8">
        <f>VLOOKUP(C2260,Products!$A$2:$F$20,6,TRUE)</f>
        <v>3.1999999999999993</v>
      </c>
      <c r="I2260" s="8">
        <f t="shared" si="71"/>
        <v>12.799999999999997</v>
      </c>
      <c r="J2260" s="42">
        <f>VLOOKUP(B2260,Invoices!A:I,9,TRUE)</f>
        <v>2020</v>
      </c>
    </row>
    <row r="2261" spans="1:10" x14ac:dyDescent="0.15">
      <c r="A2261" t="s">
        <v>5621</v>
      </c>
      <c r="B2261" t="s">
        <v>539</v>
      </c>
      <c r="C2261" t="s">
        <v>93</v>
      </c>
      <c r="D2261" t="s">
        <v>76</v>
      </c>
      <c r="E2261">
        <v>2</v>
      </c>
      <c r="F2261" s="8">
        <f>VLOOKUP(C2261,Products!$A$2:$E$20,5,TRUE)</f>
        <v>9.9499999999999993</v>
      </c>
      <c r="G2261" s="8">
        <f t="shared" si="70"/>
        <v>19.899999999999999</v>
      </c>
      <c r="H2261" s="8">
        <f>VLOOKUP(C2261,Products!$A$2:$F$20,6,TRUE)</f>
        <v>1.9499999999999993</v>
      </c>
      <c r="I2261" s="8">
        <f t="shared" si="71"/>
        <v>3.8999999999999986</v>
      </c>
      <c r="J2261" s="42">
        <f>VLOOKUP(B2261,Invoices!A:I,9,TRUE)</f>
        <v>2020</v>
      </c>
    </row>
    <row r="2262" spans="1:10" x14ac:dyDescent="0.15">
      <c r="A2262" t="s">
        <v>5622</v>
      </c>
      <c r="B2262" t="s">
        <v>539</v>
      </c>
      <c r="C2262" t="s">
        <v>97</v>
      </c>
      <c r="D2262" t="s">
        <v>74</v>
      </c>
      <c r="E2262">
        <v>1</v>
      </c>
      <c r="F2262" s="8">
        <f>VLOOKUP(C2262,Products!$A$2:$E$20,5,TRUE)</f>
        <v>1.5</v>
      </c>
      <c r="G2262" s="8">
        <f t="shared" si="70"/>
        <v>1.5</v>
      </c>
      <c r="H2262" s="8">
        <f>VLOOKUP(C2262,Products!$A$2:$F$20,6,TRUE)</f>
        <v>0.5</v>
      </c>
      <c r="I2262" s="8">
        <f t="shared" si="71"/>
        <v>0.5</v>
      </c>
      <c r="J2262" s="42">
        <f>VLOOKUP(B2262,Invoices!A:I,9,TRUE)</f>
        <v>2020</v>
      </c>
    </row>
    <row r="2263" spans="1:10" x14ac:dyDescent="0.15">
      <c r="A2263" t="s">
        <v>5623</v>
      </c>
      <c r="B2263" t="s">
        <v>539</v>
      </c>
      <c r="C2263" t="s">
        <v>100</v>
      </c>
      <c r="D2263" t="s">
        <v>78</v>
      </c>
      <c r="E2263">
        <v>6</v>
      </c>
      <c r="F2263" s="8">
        <f>VLOOKUP(C2263,Products!$A$2:$E$20,5,TRUE)</f>
        <v>49.95</v>
      </c>
      <c r="G2263" s="8">
        <f t="shared" si="70"/>
        <v>299.70000000000005</v>
      </c>
      <c r="H2263" s="8">
        <f>VLOOKUP(C2263,Products!$A$2:$F$20,6,TRUE)</f>
        <v>19.950000000000003</v>
      </c>
      <c r="I2263" s="8">
        <f t="shared" si="71"/>
        <v>119.70000000000002</v>
      </c>
      <c r="J2263" s="42">
        <f>VLOOKUP(B2263,Invoices!A:I,9,TRUE)</f>
        <v>2020</v>
      </c>
    </row>
    <row r="2264" spans="1:10" x14ac:dyDescent="0.15">
      <c r="A2264" t="s">
        <v>5624</v>
      </c>
      <c r="B2264" t="s">
        <v>540</v>
      </c>
      <c r="C2264" t="s">
        <v>88</v>
      </c>
      <c r="D2264" t="s">
        <v>85</v>
      </c>
      <c r="E2264">
        <v>2</v>
      </c>
      <c r="F2264" s="8">
        <f>VLOOKUP(C2264,Products!$A$2:$E$20,5,TRUE)</f>
        <v>8.9499999999999993</v>
      </c>
      <c r="G2264" s="8">
        <f t="shared" si="70"/>
        <v>17.899999999999999</v>
      </c>
      <c r="H2264" s="8">
        <f>VLOOKUP(C2264,Products!$A$2:$F$20,6,TRUE)</f>
        <v>5.6999999999999993</v>
      </c>
      <c r="I2264" s="8">
        <f t="shared" si="71"/>
        <v>11.399999999999999</v>
      </c>
      <c r="J2264" s="42">
        <f>VLOOKUP(B2264,Invoices!A:I,9,TRUE)</f>
        <v>2020</v>
      </c>
    </row>
    <row r="2265" spans="1:10" x14ac:dyDescent="0.15">
      <c r="A2265" t="s">
        <v>5625</v>
      </c>
      <c r="B2265" t="s">
        <v>540</v>
      </c>
      <c r="C2265" t="s">
        <v>99</v>
      </c>
      <c r="D2265" t="s">
        <v>84</v>
      </c>
      <c r="E2265">
        <v>12</v>
      </c>
      <c r="F2265" s="8">
        <f>VLOOKUP(C2265,Products!$A$2:$E$20,5,TRUE)</f>
        <v>3.5</v>
      </c>
      <c r="G2265" s="8">
        <f t="shared" si="70"/>
        <v>42</v>
      </c>
      <c r="H2265" s="8">
        <f>VLOOKUP(C2265,Products!$A$2:$F$20,6,TRUE)</f>
        <v>0.54999999999999982</v>
      </c>
      <c r="I2265" s="8">
        <f t="shared" si="71"/>
        <v>6.5999999999999979</v>
      </c>
      <c r="J2265" s="42">
        <f>VLOOKUP(B2265,Invoices!A:I,9,TRUE)</f>
        <v>2020</v>
      </c>
    </row>
    <row r="2266" spans="1:10" x14ac:dyDescent="0.15">
      <c r="A2266" t="s">
        <v>5626</v>
      </c>
      <c r="B2266" t="s">
        <v>540</v>
      </c>
      <c r="C2266" t="s">
        <v>98</v>
      </c>
      <c r="D2266" t="s">
        <v>79</v>
      </c>
      <c r="E2266">
        <v>7</v>
      </c>
      <c r="F2266" s="8">
        <f>VLOOKUP(C2266,Products!$A$2:$E$20,5,TRUE)</f>
        <v>14.95</v>
      </c>
      <c r="G2266" s="8">
        <f t="shared" si="70"/>
        <v>104.64999999999999</v>
      </c>
      <c r="H2266" s="8">
        <f>VLOOKUP(C2266,Products!$A$2:$F$20,6,TRUE)</f>
        <v>3.0499999999999989</v>
      </c>
      <c r="I2266" s="8">
        <f t="shared" si="71"/>
        <v>21.349999999999994</v>
      </c>
      <c r="J2266" s="42">
        <f>VLOOKUP(B2266,Invoices!A:I,9,TRUE)</f>
        <v>2020</v>
      </c>
    </row>
    <row r="2267" spans="1:10" x14ac:dyDescent="0.15">
      <c r="A2267" t="s">
        <v>5627</v>
      </c>
      <c r="B2267" t="s">
        <v>540</v>
      </c>
      <c r="C2267" t="s">
        <v>96</v>
      </c>
      <c r="D2267" t="s">
        <v>75</v>
      </c>
      <c r="E2267">
        <v>1</v>
      </c>
      <c r="F2267" s="8">
        <f>VLOOKUP(C2267,Products!$A$2:$E$20,5,TRUE)</f>
        <v>79.95</v>
      </c>
      <c r="G2267" s="8">
        <f t="shared" si="70"/>
        <v>79.95</v>
      </c>
      <c r="H2267" s="8">
        <f>VLOOKUP(C2267,Products!$A$2:$F$20,6,TRUE)</f>
        <v>27.950000000000003</v>
      </c>
      <c r="I2267" s="8">
        <f t="shared" si="71"/>
        <v>27.950000000000003</v>
      </c>
      <c r="J2267" s="42">
        <f>VLOOKUP(B2267,Invoices!A:I,9,TRUE)</f>
        <v>2020</v>
      </c>
    </row>
    <row r="2268" spans="1:10" x14ac:dyDescent="0.15">
      <c r="A2268" t="s">
        <v>5628</v>
      </c>
      <c r="B2268" t="s">
        <v>540</v>
      </c>
      <c r="C2268" t="s">
        <v>92</v>
      </c>
      <c r="D2268" t="s">
        <v>82</v>
      </c>
      <c r="E2268">
        <v>50</v>
      </c>
      <c r="F2268" s="8">
        <f>VLOOKUP(C2268,Products!$A$2:$E$20,5,TRUE)</f>
        <v>19.95</v>
      </c>
      <c r="G2268" s="8">
        <f t="shared" si="70"/>
        <v>997.5</v>
      </c>
      <c r="H2268" s="8">
        <f>VLOOKUP(C2268,Products!$A$2:$F$20,6,TRUE)</f>
        <v>7.4499999999999993</v>
      </c>
      <c r="I2268" s="8">
        <f t="shared" si="71"/>
        <v>372.49999999999994</v>
      </c>
      <c r="J2268" s="42">
        <f>VLOOKUP(B2268,Invoices!A:I,9,TRUE)</f>
        <v>2020</v>
      </c>
    </row>
    <row r="2269" spans="1:10" x14ac:dyDescent="0.15">
      <c r="A2269" t="s">
        <v>5629</v>
      </c>
      <c r="B2269" t="s">
        <v>540</v>
      </c>
      <c r="C2269" t="s">
        <v>90</v>
      </c>
      <c r="D2269" t="s">
        <v>72</v>
      </c>
      <c r="E2269">
        <v>12</v>
      </c>
      <c r="F2269" s="8">
        <f>VLOOKUP(C2269,Products!$A$2:$E$20,5,TRUE)</f>
        <v>8.9499999999999993</v>
      </c>
      <c r="G2269" s="8">
        <f t="shared" si="70"/>
        <v>107.39999999999999</v>
      </c>
      <c r="H2269" s="8">
        <f>VLOOKUP(C2269,Products!$A$2:$F$20,6,TRUE)</f>
        <v>5.6999999999999993</v>
      </c>
      <c r="I2269" s="8">
        <f t="shared" si="71"/>
        <v>68.399999999999991</v>
      </c>
      <c r="J2269" s="42">
        <f>VLOOKUP(B2269,Invoices!A:I,9,TRUE)</f>
        <v>2020</v>
      </c>
    </row>
    <row r="2270" spans="1:10" x14ac:dyDescent="0.15">
      <c r="A2270" t="s">
        <v>5630</v>
      </c>
      <c r="B2270" t="s">
        <v>541</v>
      </c>
      <c r="C2270" t="s">
        <v>87</v>
      </c>
      <c r="D2270" t="s">
        <v>68</v>
      </c>
      <c r="E2270">
        <v>1</v>
      </c>
      <c r="F2270" s="8">
        <f>VLOOKUP(C2270,Products!$A$2:$E$20,5,TRUE)</f>
        <v>19.95</v>
      </c>
      <c r="G2270" s="8">
        <f t="shared" si="70"/>
        <v>19.95</v>
      </c>
      <c r="H2270" s="8">
        <f>VLOOKUP(C2270,Products!$A$2:$F$20,6,TRUE)</f>
        <v>7.4499999999999993</v>
      </c>
      <c r="I2270" s="8">
        <f t="shared" si="71"/>
        <v>7.4499999999999993</v>
      </c>
      <c r="J2270" s="42">
        <f>VLOOKUP(B2270,Invoices!A:I,9,TRUE)</f>
        <v>2020</v>
      </c>
    </row>
    <row r="2271" spans="1:10" x14ac:dyDescent="0.15">
      <c r="A2271" t="s">
        <v>5631</v>
      </c>
      <c r="B2271" t="s">
        <v>541</v>
      </c>
      <c r="C2271" t="s">
        <v>96</v>
      </c>
      <c r="D2271" t="s">
        <v>75</v>
      </c>
      <c r="E2271">
        <v>1</v>
      </c>
      <c r="F2271" s="8">
        <f>VLOOKUP(C2271,Products!$A$2:$E$20,5,TRUE)</f>
        <v>79.95</v>
      </c>
      <c r="G2271" s="8">
        <f t="shared" si="70"/>
        <v>79.95</v>
      </c>
      <c r="H2271" s="8">
        <f>VLOOKUP(C2271,Products!$A$2:$F$20,6,TRUE)</f>
        <v>27.950000000000003</v>
      </c>
      <c r="I2271" s="8">
        <f t="shared" si="71"/>
        <v>27.950000000000003</v>
      </c>
      <c r="J2271" s="42">
        <f>VLOOKUP(B2271,Invoices!A:I,9,TRUE)</f>
        <v>2020</v>
      </c>
    </row>
    <row r="2272" spans="1:10" x14ac:dyDescent="0.15">
      <c r="A2272" t="s">
        <v>5632</v>
      </c>
      <c r="B2272" t="s">
        <v>541</v>
      </c>
      <c r="C2272" t="s">
        <v>88</v>
      </c>
      <c r="D2272" t="s">
        <v>85</v>
      </c>
      <c r="E2272">
        <v>3</v>
      </c>
      <c r="F2272" s="8">
        <f>VLOOKUP(C2272,Products!$A$2:$E$20,5,TRUE)</f>
        <v>8.9499999999999993</v>
      </c>
      <c r="G2272" s="8">
        <f t="shared" si="70"/>
        <v>26.849999999999998</v>
      </c>
      <c r="H2272" s="8">
        <f>VLOOKUP(C2272,Products!$A$2:$F$20,6,TRUE)</f>
        <v>5.6999999999999993</v>
      </c>
      <c r="I2272" s="8">
        <f t="shared" si="71"/>
        <v>17.099999999999998</v>
      </c>
      <c r="J2272" s="42">
        <f>VLOOKUP(B2272,Invoices!A:I,9,TRUE)</f>
        <v>2020</v>
      </c>
    </row>
    <row r="2273" spans="1:10" x14ac:dyDescent="0.15">
      <c r="A2273" t="s">
        <v>5633</v>
      </c>
      <c r="B2273" t="s">
        <v>541</v>
      </c>
      <c r="C2273" t="s">
        <v>101</v>
      </c>
      <c r="D2273" t="s">
        <v>69</v>
      </c>
      <c r="E2273">
        <v>1</v>
      </c>
      <c r="F2273" s="8">
        <f>VLOOKUP(C2273,Products!$A$2:$E$20,5,TRUE)</f>
        <v>129.94999999999999</v>
      </c>
      <c r="G2273" s="8">
        <f t="shared" si="70"/>
        <v>129.94999999999999</v>
      </c>
      <c r="H2273" s="8">
        <f>VLOOKUP(C2273,Products!$A$2:$F$20,6,TRUE)</f>
        <v>40.449999999999989</v>
      </c>
      <c r="I2273" s="8">
        <f t="shared" si="71"/>
        <v>40.449999999999989</v>
      </c>
      <c r="J2273" s="42">
        <f>VLOOKUP(B2273,Invoices!A:I,9,TRUE)</f>
        <v>2020</v>
      </c>
    </row>
    <row r="2274" spans="1:10" x14ac:dyDescent="0.15">
      <c r="A2274" t="s">
        <v>5634</v>
      </c>
      <c r="B2274" t="s">
        <v>542</v>
      </c>
      <c r="C2274" t="s">
        <v>103</v>
      </c>
      <c r="D2274" t="s">
        <v>77</v>
      </c>
      <c r="E2274">
        <v>6</v>
      </c>
      <c r="F2274" s="8">
        <f>VLOOKUP(C2274,Products!$A$2:$E$20,5,TRUE)</f>
        <v>8.9499999999999993</v>
      </c>
      <c r="G2274" s="8">
        <f t="shared" si="70"/>
        <v>53.699999999999996</v>
      </c>
      <c r="H2274" s="8">
        <f>VLOOKUP(C2274,Products!$A$2:$F$20,6,TRUE)</f>
        <v>3.1999999999999993</v>
      </c>
      <c r="I2274" s="8">
        <f t="shared" si="71"/>
        <v>19.199999999999996</v>
      </c>
      <c r="J2274" s="42">
        <f>VLOOKUP(B2274,Invoices!A:I,9,TRUE)</f>
        <v>2020</v>
      </c>
    </row>
    <row r="2275" spans="1:10" x14ac:dyDescent="0.15">
      <c r="A2275" t="s">
        <v>5635</v>
      </c>
      <c r="B2275" t="s">
        <v>542</v>
      </c>
      <c r="C2275" t="s">
        <v>102</v>
      </c>
      <c r="D2275" t="s">
        <v>83</v>
      </c>
      <c r="E2275">
        <v>5</v>
      </c>
      <c r="F2275" s="8">
        <f>VLOOKUP(C2275,Products!$A$2:$E$20,5,TRUE)</f>
        <v>29.95</v>
      </c>
      <c r="G2275" s="8">
        <f t="shared" si="70"/>
        <v>149.75</v>
      </c>
      <c r="H2275" s="8">
        <f>VLOOKUP(C2275,Products!$A$2:$F$20,6,TRUE)</f>
        <v>15</v>
      </c>
      <c r="I2275" s="8">
        <f t="shared" si="71"/>
        <v>75</v>
      </c>
      <c r="J2275" s="42">
        <f>VLOOKUP(B2275,Invoices!A:I,9,TRUE)</f>
        <v>2020</v>
      </c>
    </row>
    <row r="2276" spans="1:10" x14ac:dyDescent="0.15">
      <c r="A2276" t="s">
        <v>5636</v>
      </c>
      <c r="B2276" t="s">
        <v>542</v>
      </c>
      <c r="C2276" t="s">
        <v>104</v>
      </c>
      <c r="D2276" t="s">
        <v>71</v>
      </c>
      <c r="E2276">
        <v>50</v>
      </c>
      <c r="F2276" s="8">
        <f>VLOOKUP(C2276,Products!$A$2:$E$20,5,TRUE)</f>
        <v>2.95</v>
      </c>
      <c r="G2276" s="8">
        <f t="shared" si="70"/>
        <v>147.5</v>
      </c>
      <c r="H2276" s="8">
        <f>VLOOKUP(C2276,Products!$A$2:$F$20,6,TRUE)</f>
        <v>1.1500000000000001</v>
      </c>
      <c r="I2276" s="8">
        <f t="shared" si="71"/>
        <v>57.500000000000007</v>
      </c>
      <c r="J2276" s="42">
        <f>VLOOKUP(B2276,Invoices!A:I,9,TRUE)</f>
        <v>2020</v>
      </c>
    </row>
    <row r="2277" spans="1:10" x14ac:dyDescent="0.15">
      <c r="A2277" t="s">
        <v>5637</v>
      </c>
      <c r="B2277" t="s">
        <v>542</v>
      </c>
      <c r="C2277" t="s">
        <v>88</v>
      </c>
      <c r="D2277" t="s">
        <v>85</v>
      </c>
      <c r="E2277">
        <v>1</v>
      </c>
      <c r="F2277" s="8">
        <f>VLOOKUP(C2277,Products!$A$2:$E$20,5,TRUE)</f>
        <v>8.9499999999999993</v>
      </c>
      <c r="G2277" s="8">
        <f t="shared" si="70"/>
        <v>8.9499999999999993</v>
      </c>
      <c r="H2277" s="8">
        <f>VLOOKUP(C2277,Products!$A$2:$F$20,6,TRUE)</f>
        <v>5.6999999999999993</v>
      </c>
      <c r="I2277" s="8">
        <f t="shared" si="71"/>
        <v>5.6999999999999993</v>
      </c>
      <c r="J2277" s="42">
        <f>VLOOKUP(B2277,Invoices!A:I,9,TRUE)</f>
        <v>2020</v>
      </c>
    </row>
    <row r="2278" spans="1:10" x14ac:dyDescent="0.15">
      <c r="A2278" t="s">
        <v>5638</v>
      </c>
      <c r="B2278" t="s">
        <v>543</v>
      </c>
      <c r="C2278" t="s">
        <v>103</v>
      </c>
      <c r="D2278" t="s">
        <v>77</v>
      </c>
      <c r="E2278">
        <v>1</v>
      </c>
      <c r="F2278" s="8">
        <f>VLOOKUP(C2278,Products!$A$2:$E$20,5,TRUE)</f>
        <v>8.9499999999999993</v>
      </c>
      <c r="G2278" s="8">
        <f t="shared" si="70"/>
        <v>8.9499999999999993</v>
      </c>
      <c r="H2278" s="8">
        <f>VLOOKUP(C2278,Products!$A$2:$F$20,6,TRUE)</f>
        <v>3.1999999999999993</v>
      </c>
      <c r="I2278" s="8">
        <f t="shared" si="71"/>
        <v>3.1999999999999993</v>
      </c>
      <c r="J2278" s="42">
        <f>VLOOKUP(B2278,Invoices!A:I,9,TRUE)</f>
        <v>2020</v>
      </c>
    </row>
    <row r="2279" spans="1:10" x14ac:dyDescent="0.15">
      <c r="A2279" t="s">
        <v>5639</v>
      </c>
      <c r="B2279" t="s">
        <v>543</v>
      </c>
      <c r="C2279" t="s">
        <v>94</v>
      </c>
      <c r="D2279" t="s">
        <v>86</v>
      </c>
      <c r="E2279">
        <v>1</v>
      </c>
      <c r="F2279" s="8">
        <f>VLOOKUP(C2279,Products!$A$2:$E$20,5,TRUE)</f>
        <v>3.5</v>
      </c>
      <c r="G2279" s="8">
        <f t="shared" si="70"/>
        <v>3.5</v>
      </c>
      <c r="H2279" s="8">
        <f>VLOOKUP(C2279,Products!$A$2:$F$20,6,TRUE)</f>
        <v>0.54999999999999982</v>
      </c>
      <c r="I2279" s="8">
        <f t="shared" si="71"/>
        <v>0.54999999999999982</v>
      </c>
      <c r="J2279" s="42">
        <f>VLOOKUP(B2279,Invoices!A:I,9,TRUE)</f>
        <v>2020</v>
      </c>
    </row>
    <row r="2280" spans="1:10" x14ac:dyDescent="0.15">
      <c r="A2280" t="s">
        <v>5640</v>
      </c>
      <c r="B2280" t="s">
        <v>544</v>
      </c>
      <c r="C2280" t="s">
        <v>89</v>
      </c>
      <c r="D2280" t="s">
        <v>80</v>
      </c>
      <c r="E2280">
        <v>6</v>
      </c>
      <c r="F2280" s="8">
        <f>VLOOKUP(C2280,Products!$A$2:$E$20,5,TRUE)</f>
        <v>15.95</v>
      </c>
      <c r="G2280" s="8">
        <f t="shared" si="70"/>
        <v>95.699999999999989</v>
      </c>
      <c r="H2280" s="8">
        <f>VLOOKUP(C2280,Products!$A$2:$F$20,6,TRUE)</f>
        <v>6</v>
      </c>
      <c r="I2280" s="8">
        <f t="shared" si="71"/>
        <v>36</v>
      </c>
      <c r="J2280" s="42">
        <f>VLOOKUP(B2280,Invoices!A:I,9,TRUE)</f>
        <v>2020</v>
      </c>
    </row>
    <row r="2281" spans="1:10" x14ac:dyDescent="0.15">
      <c r="A2281" t="s">
        <v>5641</v>
      </c>
      <c r="B2281" t="s">
        <v>544</v>
      </c>
      <c r="C2281" t="s">
        <v>92</v>
      </c>
      <c r="D2281" t="s">
        <v>82</v>
      </c>
      <c r="E2281">
        <v>3</v>
      </c>
      <c r="F2281" s="8">
        <f>VLOOKUP(C2281,Products!$A$2:$E$20,5,TRUE)</f>
        <v>19.95</v>
      </c>
      <c r="G2281" s="8">
        <f t="shared" si="70"/>
        <v>59.849999999999994</v>
      </c>
      <c r="H2281" s="8">
        <f>VLOOKUP(C2281,Products!$A$2:$F$20,6,TRUE)</f>
        <v>7.4499999999999993</v>
      </c>
      <c r="I2281" s="8">
        <f t="shared" si="71"/>
        <v>22.349999999999998</v>
      </c>
      <c r="J2281" s="42">
        <f>VLOOKUP(B2281,Invoices!A:I,9,TRUE)</f>
        <v>2020</v>
      </c>
    </row>
    <row r="2282" spans="1:10" x14ac:dyDescent="0.15">
      <c r="A2282" t="s">
        <v>5642</v>
      </c>
      <c r="B2282" t="s">
        <v>545</v>
      </c>
      <c r="C2282" t="s">
        <v>99</v>
      </c>
      <c r="D2282" t="s">
        <v>84</v>
      </c>
      <c r="E2282">
        <v>5</v>
      </c>
      <c r="F2282" s="8">
        <f>VLOOKUP(C2282,Products!$A$2:$E$20,5,TRUE)</f>
        <v>3.5</v>
      </c>
      <c r="G2282" s="8">
        <f t="shared" si="70"/>
        <v>17.5</v>
      </c>
      <c r="H2282" s="8">
        <f>VLOOKUP(C2282,Products!$A$2:$F$20,6,TRUE)</f>
        <v>0.54999999999999982</v>
      </c>
      <c r="I2282" s="8">
        <f t="shared" si="71"/>
        <v>2.7499999999999991</v>
      </c>
      <c r="J2282" s="42">
        <f>VLOOKUP(B2282,Invoices!A:I,9,TRUE)</f>
        <v>2020</v>
      </c>
    </row>
    <row r="2283" spans="1:10" x14ac:dyDescent="0.15">
      <c r="A2283" t="s">
        <v>5643</v>
      </c>
      <c r="B2283" t="s">
        <v>545</v>
      </c>
      <c r="C2283" t="s">
        <v>90</v>
      </c>
      <c r="D2283" t="s">
        <v>72</v>
      </c>
      <c r="E2283">
        <v>1</v>
      </c>
      <c r="F2283" s="8">
        <f>VLOOKUP(C2283,Products!$A$2:$E$20,5,TRUE)</f>
        <v>8.9499999999999993</v>
      </c>
      <c r="G2283" s="8">
        <f t="shared" si="70"/>
        <v>8.9499999999999993</v>
      </c>
      <c r="H2283" s="8">
        <f>VLOOKUP(C2283,Products!$A$2:$F$20,6,TRUE)</f>
        <v>5.6999999999999993</v>
      </c>
      <c r="I2283" s="8">
        <f t="shared" si="71"/>
        <v>5.6999999999999993</v>
      </c>
      <c r="J2283" s="42">
        <f>VLOOKUP(B2283,Invoices!A:I,9,TRUE)</f>
        <v>2020</v>
      </c>
    </row>
    <row r="2284" spans="1:10" x14ac:dyDescent="0.15">
      <c r="A2284" t="s">
        <v>5644</v>
      </c>
      <c r="B2284" t="s">
        <v>545</v>
      </c>
      <c r="C2284" t="s">
        <v>105</v>
      </c>
      <c r="D2284" t="s">
        <v>81</v>
      </c>
      <c r="E2284">
        <v>3</v>
      </c>
      <c r="F2284" s="8">
        <f>VLOOKUP(C2284,Products!$A$2:$E$20,5,TRUE)</f>
        <v>8.9499999999999993</v>
      </c>
      <c r="G2284" s="8">
        <f t="shared" si="70"/>
        <v>26.849999999999998</v>
      </c>
      <c r="H2284" s="8">
        <f>VLOOKUP(C2284,Products!$A$2:$F$20,6,TRUE)</f>
        <v>3.1999999999999993</v>
      </c>
      <c r="I2284" s="8">
        <f t="shared" si="71"/>
        <v>9.5999999999999979</v>
      </c>
      <c r="J2284" s="42">
        <f>VLOOKUP(B2284,Invoices!A:I,9,TRUE)</f>
        <v>2020</v>
      </c>
    </row>
    <row r="2285" spans="1:10" x14ac:dyDescent="0.15">
      <c r="A2285" t="s">
        <v>5645</v>
      </c>
      <c r="B2285" t="s">
        <v>545</v>
      </c>
      <c r="C2285" t="s">
        <v>96</v>
      </c>
      <c r="D2285" t="s">
        <v>75</v>
      </c>
      <c r="E2285">
        <v>1</v>
      </c>
      <c r="F2285" s="8">
        <f>VLOOKUP(C2285,Products!$A$2:$E$20,5,TRUE)</f>
        <v>79.95</v>
      </c>
      <c r="G2285" s="8">
        <f t="shared" si="70"/>
        <v>79.95</v>
      </c>
      <c r="H2285" s="8">
        <f>VLOOKUP(C2285,Products!$A$2:$F$20,6,TRUE)</f>
        <v>27.950000000000003</v>
      </c>
      <c r="I2285" s="8">
        <f t="shared" si="71"/>
        <v>27.950000000000003</v>
      </c>
      <c r="J2285" s="42">
        <f>VLOOKUP(B2285,Invoices!A:I,9,TRUE)</f>
        <v>2020</v>
      </c>
    </row>
    <row r="2286" spans="1:10" x14ac:dyDescent="0.15">
      <c r="A2286" t="s">
        <v>5646</v>
      </c>
      <c r="B2286" t="s">
        <v>545</v>
      </c>
      <c r="C2286" t="s">
        <v>103</v>
      </c>
      <c r="D2286" t="s">
        <v>77</v>
      </c>
      <c r="E2286">
        <v>8</v>
      </c>
      <c r="F2286" s="8">
        <f>VLOOKUP(C2286,Products!$A$2:$E$20,5,TRUE)</f>
        <v>8.9499999999999993</v>
      </c>
      <c r="G2286" s="8">
        <f t="shared" si="70"/>
        <v>71.599999999999994</v>
      </c>
      <c r="H2286" s="8">
        <f>VLOOKUP(C2286,Products!$A$2:$F$20,6,TRUE)</f>
        <v>3.1999999999999993</v>
      </c>
      <c r="I2286" s="8">
        <f t="shared" si="71"/>
        <v>25.599999999999994</v>
      </c>
      <c r="J2286" s="42">
        <f>VLOOKUP(B2286,Invoices!A:I,9,TRUE)</f>
        <v>2020</v>
      </c>
    </row>
    <row r="2287" spans="1:10" x14ac:dyDescent="0.15">
      <c r="A2287" t="s">
        <v>5647</v>
      </c>
      <c r="B2287" t="s">
        <v>545</v>
      </c>
      <c r="C2287" t="s">
        <v>94</v>
      </c>
      <c r="D2287" t="s">
        <v>86</v>
      </c>
      <c r="E2287">
        <v>12</v>
      </c>
      <c r="F2287" s="8">
        <f>VLOOKUP(C2287,Products!$A$2:$E$20,5,TRUE)</f>
        <v>3.5</v>
      </c>
      <c r="G2287" s="8">
        <f t="shared" si="70"/>
        <v>42</v>
      </c>
      <c r="H2287" s="8">
        <f>VLOOKUP(C2287,Products!$A$2:$F$20,6,TRUE)</f>
        <v>0.54999999999999982</v>
      </c>
      <c r="I2287" s="8">
        <f t="shared" si="71"/>
        <v>6.5999999999999979</v>
      </c>
      <c r="J2287" s="42">
        <f>VLOOKUP(B2287,Invoices!A:I,9,TRUE)</f>
        <v>2020</v>
      </c>
    </row>
    <row r="2288" spans="1:10" x14ac:dyDescent="0.15">
      <c r="A2288" t="s">
        <v>5648</v>
      </c>
      <c r="B2288" t="s">
        <v>545</v>
      </c>
      <c r="C2288" t="s">
        <v>95</v>
      </c>
      <c r="D2288" t="s">
        <v>73</v>
      </c>
      <c r="E2288">
        <v>1</v>
      </c>
      <c r="F2288" s="8">
        <f>VLOOKUP(C2288,Products!$A$2:$E$20,5,TRUE)</f>
        <v>12.95</v>
      </c>
      <c r="G2288" s="8">
        <f t="shared" si="70"/>
        <v>12.95</v>
      </c>
      <c r="H2288" s="8">
        <f>VLOOKUP(C2288,Products!$A$2:$F$20,6,TRUE)</f>
        <v>4.1999999999999993</v>
      </c>
      <c r="I2288" s="8">
        <f t="shared" si="71"/>
        <v>4.1999999999999993</v>
      </c>
      <c r="J2288" s="42">
        <f>VLOOKUP(B2288,Invoices!A:I,9,TRUE)</f>
        <v>2020</v>
      </c>
    </row>
    <row r="2289" spans="1:10" x14ac:dyDescent="0.15">
      <c r="A2289" t="s">
        <v>5649</v>
      </c>
      <c r="B2289" t="s">
        <v>545</v>
      </c>
      <c r="C2289" t="s">
        <v>93</v>
      </c>
      <c r="D2289" t="s">
        <v>76</v>
      </c>
      <c r="E2289">
        <v>1</v>
      </c>
      <c r="F2289" s="8">
        <f>VLOOKUP(C2289,Products!$A$2:$E$20,5,TRUE)</f>
        <v>9.9499999999999993</v>
      </c>
      <c r="G2289" s="8">
        <f t="shared" si="70"/>
        <v>9.9499999999999993</v>
      </c>
      <c r="H2289" s="8">
        <f>VLOOKUP(C2289,Products!$A$2:$F$20,6,TRUE)</f>
        <v>1.9499999999999993</v>
      </c>
      <c r="I2289" s="8">
        <f t="shared" si="71"/>
        <v>1.9499999999999993</v>
      </c>
      <c r="J2289" s="42">
        <f>VLOOKUP(B2289,Invoices!A:I,9,TRUE)</f>
        <v>2020</v>
      </c>
    </row>
    <row r="2290" spans="1:10" x14ac:dyDescent="0.15">
      <c r="A2290" t="s">
        <v>5650</v>
      </c>
      <c r="B2290" t="s">
        <v>545</v>
      </c>
      <c r="C2290" t="s">
        <v>89</v>
      </c>
      <c r="D2290" t="s">
        <v>80</v>
      </c>
      <c r="E2290">
        <v>1</v>
      </c>
      <c r="F2290" s="8">
        <f>VLOOKUP(C2290,Products!$A$2:$E$20,5,TRUE)</f>
        <v>15.95</v>
      </c>
      <c r="G2290" s="8">
        <f t="shared" si="70"/>
        <v>15.95</v>
      </c>
      <c r="H2290" s="8">
        <f>VLOOKUP(C2290,Products!$A$2:$F$20,6,TRUE)</f>
        <v>6</v>
      </c>
      <c r="I2290" s="8">
        <f t="shared" si="71"/>
        <v>6</v>
      </c>
      <c r="J2290" s="42">
        <f>VLOOKUP(B2290,Invoices!A:I,9,TRUE)</f>
        <v>2020</v>
      </c>
    </row>
    <row r="2291" spans="1:10" x14ac:dyDescent="0.15">
      <c r="A2291" t="s">
        <v>5651</v>
      </c>
      <c r="B2291" t="s">
        <v>545</v>
      </c>
      <c r="C2291" t="s">
        <v>98</v>
      </c>
      <c r="D2291" t="s">
        <v>79</v>
      </c>
      <c r="E2291">
        <v>1</v>
      </c>
      <c r="F2291" s="8">
        <f>VLOOKUP(C2291,Products!$A$2:$E$20,5,TRUE)</f>
        <v>14.95</v>
      </c>
      <c r="G2291" s="8">
        <f t="shared" si="70"/>
        <v>14.95</v>
      </c>
      <c r="H2291" s="8">
        <f>VLOOKUP(C2291,Products!$A$2:$F$20,6,TRUE)</f>
        <v>3.0499999999999989</v>
      </c>
      <c r="I2291" s="8">
        <f t="shared" si="71"/>
        <v>3.0499999999999989</v>
      </c>
      <c r="J2291" s="42">
        <f>VLOOKUP(B2291,Invoices!A:I,9,TRUE)</f>
        <v>2020</v>
      </c>
    </row>
    <row r="2292" spans="1:10" x14ac:dyDescent="0.15">
      <c r="A2292" t="s">
        <v>5652</v>
      </c>
      <c r="B2292" t="s">
        <v>545</v>
      </c>
      <c r="C2292" t="s">
        <v>104</v>
      </c>
      <c r="D2292" t="s">
        <v>71</v>
      </c>
      <c r="E2292">
        <v>4</v>
      </c>
      <c r="F2292" s="8">
        <f>VLOOKUP(C2292,Products!$A$2:$E$20,5,TRUE)</f>
        <v>2.95</v>
      </c>
      <c r="G2292" s="8">
        <f t="shared" si="70"/>
        <v>11.8</v>
      </c>
      <c r="H2292" s="8">
        <f>VLOOKUP(C2292,Products!$A$2:$F$20,6,TRUE)</f>
        <v>1.1500000000000001</v>
      </c>
      <c r="I2292" s="8">
        <f t="shared" si="71"/>
        <v>4.6000000000000005</v>
      </c>
      <c r="J2292" s="42">
        <f>VLOOKUP(B2292,Invoices!A:I,9,TRUE)</f>
        <v>2020</v>
      </c>
    </row>
    <row r="2293" spans="1:10" x14ac:dyDescent="0.15">
      <c r="A2293" t="s">
        <v>5653</v>
      </c>
      <c r="B2293" t="s">
        <v>545</v>
      </c>
      <c r="C2293" t="s">
        <v>102</v>
      </c>
      <c r="D2293" t="s">
        <v>83</v>
      </c>
      <c r="E2293">
        <v>1</v>
      </c>
      <c r="F2293" s="8">
        <f>VLOOKUP(C2293,Products!$A$2:$E$20,5,TRUE)</f>
        <v>29.95</v>
      </c>
      <c r="G2293" s="8">
        <f t="shared" si="70"/>
        <v>29.95</v>
      </c>
      <c r="H2293" s="8">
        <f>VLOOKUP(C2293,Products!$A$2:$F$20,6,TRUE)</f>
        <v>15</v>
      </c>
      <c r="I2293" s="8">
        <f t="shared" si="71"/>
        <v>15</v>
      </c>
      <c r="J2293" s="42">
        <f>VLOOKUP(B2293,Invoices!A:I,9,TRUE)</f>
        <v>2020</v>
      </c>
    </row>
    <row r="2294" spans="1:10" x14ac:dyDescent="0.15">
      <c r="A2294" t="s">
        <v>5654</v>
      </c>
      <c r="B2294" t="s">
        <v>546</v>
      </c>
      <c r="C2294" t="s">
        <v>88</v>
      </c>
      <c r="D2294" t="s">
        <v>85</v>
      </c>
      <c r="E2294">
        <v>1</v>
      </c>
      <c r="F2294" s="8">
        <f>VLOOKUP(C2294,Products!$A$2:$E$20,5,TRUE)</f>
        <v>8.9499999999999993</v>
      </c>
      <c r="G2294" s="8">
        <f t="shared" si="70"/>
        <v>8.9499999999999993</v>
      </c>
      <c r="H2294" s="8">
        <f>VLOOKUP(C2294,Products!$A$2:$F$20,6,TRUE)</f>
        <v>5.6999999999999993</v>
      </c>
      <c r="I2294" s="8">
        <f t="shared" si="71"/>
        <v>5.6999999999999993</v>
      </c>
      <c r="J2294" s="42">
        <f>VLOOKUP(B2294,Invoices!A:I,9,TRUE)</f>
        <v>2020</v>
      </c>
    </row>
    <row r="2295" spans="1:10" x14ac:dyDescent="0.15">
      <c r="A2295" t="s">
        <v>5655</v>
      </c>
      <c r="B2295" t="s">
        <v>546</v>
      </c>
      <c r="C2295" t="s">
        <v>105</v>
      </c>
      <c r="D2295" t="s">
        <v>81</v>
      </c>
      <c r="E2295">
        <v>5</v>
      </c>
      <c r="F2295" s="8">
        <f>VLOOKUP(C2295,Products!$A$2:$E$20,5,TRUE)</f>
        <v>8.9499999999999993</v>
      </c>
      <c r="G2295" s="8">
        <f t="shared" si="70"/>
        <v>44.75</v>
      </c>
      <c r="H2295" s="8">
        <f>VLOOKUP(C2295,Products!$A$2:$F$20,6,TRUE)</f>
        <v>3.1999999999999993</v>
      </c>
      <c r="I2295" s="8">
        <f t="shared" si="71"/>
        <v>15.999999999999996</v>
      </c>
      <c r="J2295" s="42">
        <f>VLOOKUP(B2295,Invoices!A:I,9,TRUE)</f>
        <v>2020</v>
      </c>
    </row>
    <row r="2296" spans="1:10" x14ac:dyDescent="0.15">
      <c r="A2296" t="s">
        <v>5656</v>
      </c>
      <c r="B2296" t="s">
        <v>546</v>
      </c>
      <c r="C2296" t="s">
        <v>100</v>
      </c>
      <c r="D2296" t="s">
        <v>78</v>
      </c>
      <c r="E2296">
        <v>7</v>
      </c>
      <c r="F2296" s="8">
        <f>VLOOKUP(C2296,Products!$A$2:$E$20,5,TRUE)</f>
        <v>49.95</v>
      </c>
      <c r="G2296" s="8">
        <f t="shared" si="70"/>
        <v>349.65000000000003</v>
      </c>
      <c r="H2296" s="8">
        <f>VLOOKUP(C2296,Products!$A$2:$F$20,6,TRUE)</f>
        <v>19.950000000000003</v>
      </c>
      <c r="I2296" s="8">
        <f t="shared" si="71"/>
        <v>139.65000000000003</v>
      </c>
      <c r="J2296" s="42">
        <f>VLOOKUP(B2296,Invoices!A:I,9,TRUE)</f>
        <v>2020</v>
      </c>
    </row>
    <row r="2297" spans="1:10" x14ac:dyDescent="0.15">
      <c r="A2297" t="s">
        <v>5657</v>
      </c>
      <c r="B2297" t="s">
        <v>546</v>
      </c>
      <c r="C2297" t="s">
        <v>87</v>
      </c>
      <c r="D2297" t="s">
        <v>68</v>
      </c>
      <c r="E2297">
        <v>1</v>
      </c>
      <c r="F2297" s="8">
        <f>VLOOKUP(C2297,Products!$A$2:$E$20,5,TRUE)</f>
        <v>19.95</v>
      </c>
      <c r="G2297" s="8">
        <f t="shared" si="70"/>
        <v>19.95</v>
      </c>
      <c r="H2297" s="8">
        <f>VLOOKUP(C2297,Products!$A$2:$F$20,6,TRUE)</f>
        <v>7.4499999999999993</v>
      </c>
      <c r="I2297" s="8">
        <f t="shared" si="71"/>
        <v>7.4499999999999993</v>
      </c>
      <c r="J2297" s="42">
        <f>VLOOKUP(B2297,Invoices!A:I,9,TRUE)</f>
        <v>2020</v>
      </c>
    </row>
    <row r="2298" spans="1:10" x14ac:dyDescent="0.15">
      <c r="A2298" t="s">
        <v>5658</v>
      </c>
      <c r="B2298" t="s">
        <v>546</v>
      </c>
      <c r="C2298" t="s">
        <v>103</v>
      </c>
      <c r="D2298" t="s">
        <v>77</v>
      </c>
      <c r="E2298">
        <v>30</v>
      </c>
      <c r="F2298" s="8">
        <f>VLOOKUP(C2298,Products!$A$2:$E$20,5,TRUE)</f>
        <v>8.9499999999999993</v>
      </c>
      <c r="G2298" s="8">
        <f t="shared" si="70"/>
        <v>268.5</v>
      </c>
      <c r="H2298" s="8">
        <f>VLOOKUP(C2298,Products!$A$2:$F$20,6,TRUE)</f>
        <v>3.1999999999999993</v>
      </c>
      <c r="I2298" s="8">
        <f t="shared" si="71"/>
        <v>95.999999999999972</v>
      </c>
      <c r="J2298" s="42">
        <f>VLOOKUP(B2298,Invoices!A:I,9,TRUE)</f>
        <v>2020</v>
      </c>
    </row>
    <row r="2299" spans="1:10" x14ac:dyDescent="0.15">
      <c r="A2299" t="s">
        <v>5659</v>
      </c>
      <c r="B2299" t="s">
        <v>546</v>
      </c>
      <c r="C2299" t="s">
        <v>101</v>
      </c>
      <c r="D2299" t="s">
        <v>69</v>
      </c>
      <c r="E2299">
        <v>10</v>
      </c>
      <c r="F2299" s="8">
        <f>VLOOKUP(C2299,Products!$A$2:$E$20,5,TRUE)</f>
        <v>129.94999999999999</v>
      </c>
      <c r="G2299" s="8">
        <f t="shared" si="70"/>
        <v>1299.5</v>
      </c>
      <c r="H2299" s="8">
        <f>VLOOKUP(C2299,Products!$A$2:$F$20,6,TRUE)</f>
        <v>40.449999999999989</v>
      </c>
      <c r="I2299" s="8">
        <f t="shared" si="71"/>
        <v>404.49999999999989</v>
      </c>
      <c r="J2299" s="42">
        <f>VLOOKUP(B2299,Invoices!A:I,9,TRUE)</f>
        <v>2020</v>
      </c>
    </row>
    <row r="2300" spans="1:10" x14ac:dyDescent="0.15">
      <c r="A2300" t="s">
        <v>5660</v>
      </c>
      <c r="B2300" t="s">
        <v>546</v>
      </c>
      <c r="C2300" t="s">
        <v>90</v>
      </c>
      <c r="D2300" t="s">
        <v>72</v>
      </c>
      <c r="E2300">
        <v>24</v>
      </c>
      <c r="F2300" s="8">
        <f>VLOOKUP(C2300,Products!$A$2:$E$20,5,TRUE)</f>
        <v>8.9499999999999993</v>
      </c>
      <c r="G2300" s="8">
        <f t="shared" si="70"/>
        <v>214.79999999999998</v>
      </c>
      <c r="H2300" s="8">
        <f>VLOOKUP(C2300,Products!$A$2:$F$20,6,TRUE)</f>
        <v>5.6999999999999993</v>
      </c>
      <c r="I2300" s="8">
        <f t="shared" si="71"/>
        <v>136.79999999999998</v>
      </c>
      <c r="J2300" s="42">
        <f>VLOOKUP(B2300,Invoices!A:I,9,TRUE)</f>
        <v>2020</v>
      </c>
    </row>
    <row r="2301" spans="1:10" x14ac:dyDescent="0.15">
      <c r="A2301" t="s">
        <v>5661</v>
      </c>
      <c r="B2301" t="s">
        <v>546</v>
      </c>
      <c r="C2301" t="s">
        <v>104</v>
      </c>
      <c r="D2301" t="s">
        <v>71</v>
      </c>
      <c r="E2301">
        <v>1</v>
      </c>
      <c r="F2301" s="8">
        <f>VLOOKUP(C2301,Products!$A$2:$E$20,5,TRUE)</f>
        <v>2.95</v>
      </c>
      <c r="G2301" s="8">
        <f t="shared" si="70"/>
        <v>2.95</v>
      </c>
      <c r="H2301" s="8">
        <f>VLOOKUP(C2301,Products!$A$2:$F$20,6,TRUE)</f>
        <v>1.1500000000000001</v>
      </c>
      <c r="I2301" s="8">
        <f t="shared" si="71"/>
        <v>1.1500000000000001</v>
      </c>
      <c r="J2301" s="42">
        <f>VLOOKUP(B2301,Invoices!A:I,9,TRUE)</f>
        <v>2020</v>
      </c>
    </row>
    <row r="2302" spans="1:10" x14ac:dyDescent="0.15">
      <c r="A2302" t="s">
        <v>5662</v>
      </c>
      <c r="B2302" t="s">
        <v>546</v>
      </c>
      <c r="C2302" t="s">
        <v>96</v>
      </c>
      <c r="D2302" t="s">
        <v>75</v>
      </c>
      <c r="E2302">
        <v>1</v>
      </c>
      <c r="F2302" s="8">
        <f>VLOOKUP(C2302,Products!$A$2:$E$20,5,TRUE)</f>
        <v>79.95</v>
      </c>
      <c r="G2302" s="8">
        <f t="shared" si="70"/>
        <v>79.95</v>
      </c>
      <c r="H2302" s="8">
        <f>VLOOKUP(C2302,Products!$A$2:$F$20,6,TRUE)</f>
        <v>27.950000000000003</v>
      </c>
      <c r="I2302" s="8">
        <f t="shared" si="71"/>
        <v>27.950000000000003</v>
      </c>
      <c r="J2302" s="42">
        <f>VLOOKUP(B2302,Invoices!A:I,9,TRUE)</f>
        <v>2020</v>
      </c>
    </row>
    <row r="2303" spans="1:10" x14ac:dyDescent="0.15">
      <c r="A2303" t="s">
        <v>5663</v>
      </c>
      <c r="B2303" t="s">
        <v>547</v>
      </c>
      <c r="C2303" t="s">
        <v>99</v>
      </c>
      <c r="D2303" t="s">
        <v>84</v>
      </c>
      <c r="E2303">
        <v>1</v>
      </c>
      <c r="F2303" s="8">
        <f>VLOOKUP(C2303,Products!$A$2:$E$20,5,TRUE)</f>
        <v>3.5</v>
      </c>
      <c r="G2303" s="8">
        <f t="shared" si="70"/>
        <v>3.5</v>
      </c>
      <c r="H2303" s="8">
        <f>VLOOKUP(C2303,Products!$A$2:$F$20,6,TRUE)</f>
        <v>0.54999999999999982</v>
      </c>
      <c r="I2303" s="8">
        <f t="shared" si="71"/>
        <v>0.54999999999999982</v>
      </c>
      <c r="J2303" s="42">
        <f>VLOOKUP(B2303,Invoices!A:I,9,TRUE)</f>
        <v>2020</v>
      </c>
    </row>
    <row r="2304" spans="1:10" x14ac:dyDescent="0.15">
      <c r="A2304" t="s">
        <v>5664</v>
      </c>
      <c r="B2304" t="s">
        <v>548</v>
      </c>
      <c r="C2304" t="s">
        <v>104</v>
      </c>
      <c r="D2304" t="s">
        <v>71</v>
      </c>
      <c r="E2304">
        <v>1</v>
      </c>
      <c r="F2304" s="8">
        <f>VLOOKUP(C2304,Products!$A$2:$E$20,5,TRUE)</f>
        <v>2.95</v>
      </c>
      <c r="G2304" s="8">
        <f t="shared" si="70"/>
        <v>2.95</v>
      </c>
      <c r="H2304" s="8">
        <f>VLOOKUP(C2304,Products!$A$2:$F$20,6,TRUE)</f>
        <v>1.1500000000000001</v>
      </c>
      <c r="I2304" s="8">
        <f t="shared" si="71"/>
        <v>1.1500000000000001</v>
      </c>
      <c r="J2304" s="42">
        <f>VLOOKUP(B2304,Invoices!A:I,9,TRUE)</f>
        <v>2020</v>
      </c>
    </row>
    <row r="2305" spans="1:10" x14ac:dyDescent="0.15">
      <c r="A2305" t="s">
        <v>5665</v>
      </c>
      <c r="B2305" t="s">
        <v>548</v>
      </c>
      <c r="C2305" t="s">
        <v>96</v>
      </c>
      <c r="D2305" t="s">
        <v>75</v>
      </c>
      <c r="E2305">
        <v>1</v>
      </c>
      <c r="F2305" s="8">
        <f>VLOOKUP(C2305,Products!$A$2:$E$20,5,TRUE)</f>
        <v>79.95</v>
      </c>
      <c r="G2305" s="8">
        <f t="shared" si="70"/>
        <v>79.95</v>
      </c>
      <c r="H2305" s="8">
        <f>VLOOKUP(C2305,Products!$A$2:$F$20,6,TRUE)</f>
        <v>27.950000000000003</v>
      </c>
      <c r="I2305" s="8">
        <f t="shared" si="71"/>
        <v>27.950000000000003</v>
      </c>
      <c r="J2305" s="42">
        <f>VLOOKUP(B2305,Invoices!A:I,9,TRUE)</f>
        <v>2020</v>
      </c>
    </row>
    <row r="2306" spans="1:10" x14ac:dyDescent="0.15">
      <c r="A2306" t="s">
        <v>5666</v>
      </c>
      <c r="B2306" t="s">
        <v>548</v>
      </c>
      <c r="C2306" t="s">
        <v>88</v>
      </c>
      <c r="D2306" t="s">
        <v>85</v>
      </c>
      <c r="E2306">
        <v>12</v>
      </c>
      <c r="F2306" s="8">
        <f>VLOOKUP(C2306,Products!$A$2:$E$20,5,TRUE)</f>
        <v>8.9499999999999993</v>
      </c>
      <c r="G2306" s="8">
        <f t="shared" si="70"/>
        <v>107.39999999999999</v>
      </c>
      <c r="H2306" s="8">
        <f>VLOOKUP(C2306,Products!$A$2:$F$20,6,TRUE)</f>
        <v>5.6999999999999993</v>
      </c>
      <c r="I2306" s="8">
        <f t="shared" si="71"/>
        <v>68.399999999999991</v>
      </c>
      <c r="J2306" s="42">
        <f>VLOOKUP(B2306,Invoices!A:I,9,TRUE)</f>
        <v>2020</v>
      </c>
    </row>
    <row r="2307" spans="1:10" x14ac:dyDescent="0.15">
      <c r="A2307" t="s">
        <v>5667</v>
      </c>
      <c r="B2307" t="s">
        <v>548</v>
      </c>
      <c r="C2307" t="s">
        <v>101</v>
      </c>
      <c r="D2307" t="s">
        <v>69</v>
      </c>
      <c r="E2307">
        <v>1</v>
      </c>
      <c r="F2307" s="8">
        <f>VLOOKUP(C2307,Products!$A$2:$E$20,5,TRUE)</f>
        <v>129.94999999999999</v>
      </c>
      <c r="G2307" s="8">
        <f t="shared" ref="G2307:G2370" si="72">F2307*E2307</f>
        <v>129.94999999999999</v>
      </c>
      <c r="H2307" s="8">
        <f>VLOOKUP(C2307,Products!$A$2:$F$20,6,TRUE)</f>
        <v>40.449999999999989</v>
      </c>
      <c r="I2307" s="8">
        <f t="shared" ref="I2307:I2370" si="73">H2307*E2307</f>
        <v>40.449999999999989</v>
      </c>
      <c r="J2307" s="42">
        <f>VLOOKUP(B2307,Invoices!A:I,9,TRUE)</f>
        <v>2020</v>
      </c>
    </row>
    <row r="2308" spans="1:10" x14ac:dyDescent="0.15">
      <c r="A2308" t="s">
        <v>5668</v>
      </c>
      <c r="B2308" t="s">
        <v>549</v>
      </c>
      <c r="C2308" t="s">
        <v>90</v>
      </c>
      <c r="D2308" t="s">
        <v>72</v>
      </c>
      <c r="E2308">
        <v>10</v>
      </c>
      <c r="F2308" s="8">
        <f>VLOOKUP(C2308,Products!$A$2:$E$20,5,TRUE)</f>
        <v>8.9499999999999993</v>
      </c>
      <c r="G2308" s="8">
        <f t="shared" si="72"/>
        <v>89.5</v>
      </c>
      <c r="H2308" s="8">
        <f>VLOOKUP(C2308,Products!$A$2:$F$20,6,TRUE)</f>
        <v>5.6999999999999993</v>
      </c>
      <c r="I2308" s="8">
        <f t="shared" si="73"/>
        <v>56.999999999999993</v>
      </c>
      <c r="J2308" s="42">
        <f>VLOOKUP(B2308,Invoices!A:I,9,TRUE)</f>
        <v>2020</v>
      </c>
    </row>
    <row r="2309" spans="1:10" x14ac:dyDescent="0.15">
      <c r="A2309" t="s">
        <v>5669</v>
      </c>
      <c r="B2309" t="s">
        <v>549</v>
      </c>
      <c r="C2309" t="s">
        <v>100</v>
      </c>
      <c r="D2309" t="s">
        <v>78</v>
      </c>
      <c r="E2309">
        <v>50</v>
      </c>
      <c r="F2309" s="8">
        <f>VLOOKUP(C2309,Products!$A$2:$E$20,5,TRUE)</f>
        <v>49.95</v>
      </c>
      <c r="G2309" s="8">
        <f t="shared" si="72"/>
        <v>2497.5</v>
      </c>
      <c r="H2309" s="8">
        <f>VLOOKUP(C2309,Products!$A$2:$F$20,6,TRUE)</f>
        <v>19.950000000000003</v>
      </c>
      <c r="I2309" s="8">
        <f t="shared" si="73"/>
        <v>997.50000000000011</v>
      </c>
      <c r="J2309" s="42">
        <f>VLOOKUP(B2309,Invoices!A:I,9,TRUE)</f>
        <v>2020</v>
      </c>
    </row>
    <row r="2310" spans="1:10" x14ac:dyDescent="0.15">
      <c r="A2310" t="s">
        <v>5670</v>
      </c>
      <c r="B2310" t="s">
        <v>549</v>
      </c>
      <c r="C2310" t="s">
        <v>101</v>
      </c>
      <c r="D2310" t="s">
        <v>69</v>
      </c>
      <c r="E2310">
        <v>24</v>
      </c>
      <c r="F2310" s="8">
        <f>VLOOKUP(C2310,Products!$A$2:$E$20,5,TRUE)</f>
        <v>129.94999999999999</v>
      </c>
      <c r="G2310" s="8">
        <f t="shared" si="72"/>
        <v>3118.7999999999997</v>
      </c>
      <c r="H2310" s="8">
        <f>VLOOKUP(C2310,Products!$A$2:$F$20,6,TRUE)</f>
        <v>40.449999999999989</v>
      </c>
      <c r="I2310" s="8">
        <f t="shared" si="73"/>
        <v>970.79999999999973</v>
      </c>
      <c r="J2310" s="42">
        <f>VLOOKUP(B2310,Invoices!A:I,9,TRUE)</f>
        <v>2020</v>
      </c>
    </row>
    <row r="2311" spans="1:10" x14ac:dyDescent="0.15">
      <c r="A2311" t="s">
        <v>5671</v>
      </c>
      <c r="B2311" t="s">
        <v>549</v>
      </c>
      <c r="C2311" t="s">
        <v>94</v>
      </c>
      <c r="D2311" t="s">
        <v>86</v>
      </c>
      <c r="E2311">
        <v>12</v>
      </c>
      <c r="F2311" s="8">
        <f>VLOOKUP(C2311,Products!$A$2:$E$20,5,TRUE)</f>
        <v>3.5</v>
      </c>
      <c r="G2311" s="8">
        <f t="shared" si="72"/>
        <v>42</v>
      </c>
      <c r="H2311" s="8">
        <f>VLOOKUP(C2311,Products!$A$2:$F$20,6,TRUE)</f>
        <v>0.54999999999999982</v>
      </c>
      <c r="I2311" s="8">
        <f t="shared" si="73"/>
        <v>6.5999999999999979</v>
      </c>
      <c r="J2311" s="42">
        <f>VLOOKUP(B2311,Invoices!A:I,9,TRUE)</f>
        <v>2020</v>
      </c>
    </row>
    <row r="2312" spans="1:10" x14ac:dyDescent="0.15">
      <c r="A2312" t="s">
        <v>5672</v>
      </c>
      <c r="B2312" t="s">
        <v>549</v>
      </c>
      <c r="C2312" t="s">
        <v>91</v>
      </c>
      <c r="D2312" t="s">
        <v>70</v>
      </c>
      <c r="E2312">
        <v>1</v>
      </c>
      <c r="F2312" s="8">
        <f>VLOOKUP(C2312,Products!$A$2:$E$20,5,TRUE)</f>
        <v>49.95</v>
      </c>
      <c r="G2312" s="8">
        <f t="shared" si="72"/>
        <v>49.95</v>
      </c>
      <c r="H2312" s="8">
        <f>VLOOKUP(C2312,Products!$A$2:$F$20,6,TRUE)</f>
        <v>21.200000000000003</v>
      </c>
      <c r="I2312" s="8">
        <f t="shared" si="73"/>
        <v>21.200000000000003</v>
      </c>
      <c r="J2312" s="42">
        <f>VLOOKUP(B2312,Invoices!A:I,9,TRUE)</f>
        <v>2020</v>
      </c>
    </row>
    <row r="2313" spans="1:10" x14ac:dyDescent="0.15">
      <c r="A2313" t="s">
        <v>5673</v>
      </c>
      <c r="B2313" t="s">
        <v>549</v>
      </c>
      <c r="C2313" t="s">
        <v>96</v>
      </c>
      <c r="D2313" t="s">
        <v>75</v>
      </c>
      <c r="E2313">
        <v>3</v>
      </c>
      <c r="F2313" s="8">
        <f>VLOOKUP(C2313,Products!$A$2:$E$20,5,TRUE)</f>
        <v>79.95</v>
      </c>
      <c r="G2313" s="8">
        <f t="shared" si="72"/>
        <v>239.85000000000002</v>
      </c>
      <c r="H2313" s="8">
        <f>VLOOKUP(C2313,Products!$A$2:$F$20,6,TRUE)</f>
        <v>27.950000000000003</v>
      </c>
      <c r="I2313" s="8">
        <f t="shared" si="73"/>
        <v>83.850000000000009</v>
      </c>
      <c r="J2313" s="42">
        <f>VLOOKUP(B2313,Invoices!A:I,9,TRUE)</f>
        <v>2020</v>
      </c>
    </row>
    <row r="2314" spans="1:10" x14ac:dyDescent="0.15">
      <c r="A2314" t="s">
        <v>5674</v>
      </c>
      <c r="B2314" t="s">
        <v>550</v>
      </c>
      <c r="C2314" t="s">
        <v>88</v>
      </c>
      <c r="D2314" t="s">
        <v>85</v>
      </c>
      <c r="E2314">
        <v>3</v>
      </c>
      <c r="F2314" s="8">
        <f>VLOOKUP(C2314,Products!$A$2:$E$20,5,TRUE)</f>
        <v>8.9499999999999993</v>
      </c>
      <c r="G2314" s="8">
        <f t="shared" si="72"/>
        <v>26.849999999999998</v>
      </c>
      <c r="H2314" s="8">
        <f>VLOOKUP(C2314,Products!$A$2:$F$20,6,TRUE)</f>
        <v>5.6999999999999993</v>
      </c>
      <c r="I2314" s="8">
        <f t="shared" si="73"/>
        <v>17.099999999999998</v>
      </c>
      <c r="J2314" s="42">
        <f>VLOOKUP(B2314,Invoices!A:I,9,TRUE)</f>
        <v>2020</v>
      </c>
    </row>
    <row r="2315" spans="1:10" x14ac:dyDescent="0.15">
      <c r="A2315" t="s">
        <v>5675</v>
      </c>
      <c r="B2315" t="s">
        <v>550</v>
      </c>
      <c r="C2315" t="s">
        <v>96</v>
      </c>
      <c r="D2315" t="s">
        <v>75</v>
      </c>
      <c r="E2315">
        <v>2</v>
      </c>
      <c r="F2315" s="8">
        <f>VLOOKUP(C2315,Products!$A$2:$E$20,5,TRUE)</f>
        <v>79.95</v>
      </c>
      <c r="G2315" s="8">
        <f t="shared" si="72"/>
        <v>159.9</v>
      </c>
      <c r="H2315" s="8">
        <f>VLOOKUP(C2315,Products!$A$2:$F$20,6,TRUE)</f>
        <v>27.950000000000003</v>
      </c>
      <c r="I2315" s="8">
        <f t="shared" si="73"/>
        <v>55.900000000000006</v>
      </c>
      <c r="J2315" s="42">
        <f>VLOOKUP(B2315,Invoices!A:I,9,TRUE)</f>
        <v>2020</v>
      </c>
    </row>
    <row r="2316" spans="1:10" x14ac:dyDescent="0.15">
      <c r="A2316" t="s">
        <v>5676</v>
      </c>
      <c r="B2316" t="s">
        <v>550</v>
      </c>
      <c r="C2316" t="s">
        <v>103</v>
      </c>
      <c r="D2316" t="s">
        <v>77</v>
      </c>
      <c r="E2316">
        <v>5</v>
      </c>
      <c r="F2316" s="8">
        <f>VLOOKUP(C2316,Products!$A$2:$E$20,5,TRUE)</f>
        <v>8.9499999999999993</v>
      </c>
      <c r="G2316" s="8">
        <f t="shared" si="72"/>
        <v>44.75</v>
      </c>
      <c r="H2316" s="8">
        <f>VLOOKUP(C2316,Products!$A$2:$F$20,6,TRUE)</f>
        <v>3.1999999999999993</v>
      </c>
      <c r="I2316" s="8">
        <f t="shared" si="73"/>
        <v>15.999999999999996</v>
      </c>
      <c r="J2316" s="42">
        <f>VLOOKUP(B2316,Invoices!A:I,9,TRUE)</f>
        <v>2020</v>
      </c>
    </row>
    <row r="2317" spans="1:10" x14ac:dyDescent="0.15">
      <c r="A2317" t="s">
        <v>5677</v>
      </c>
      <c r="B2317" t="s">
        <v>550</v>
      </c>
      <c r="C2317" t="s">
        <v>104</v>
      </c>
      <c r="D2317" t="s">
        <v>71</v>
      </c>
      <c r="E2317">
        <v>2</v>
      </c>
      <c r="F2317" s="8">
        <f>VLOOKUP(C2317,Products!$A$2:$E$20,5,TRUE)</f>
        <v>2.95</v>
      </c>
      <c r="G2317" s="8">
        <f t="shared" si="72"/>
        <v>5.9</v>
      </c>
      <c r="H2317" s="8">
        <f>VLOOKUP(C2317,Products!$A$2:$F$20,6,TRUE)</f>
        <v>1.1500000000000001</v>
      </c>
      <c r="I2317" s="8">
        <f t="shared" si="73"/>
        <v>2.3000000000000003</v>
      </c>
      <c r="J2317" s="42">
        <f>VLOOKUP(B2317,Invoices!A:I,9,TRUE)</f>
        <v>2020</v>
      </c>
    </row>
    <row r="2318" spans="1:10" x14ac:dyDescent="0.15">
      <c r="A2318" t="s">
        <v>5678</v>
      </c>
      <c r="B2318" t="s">
        <v>551</v>
      </c>
      <c r="C2318" t="s">
        <v>90</v>
      </c>
      <c r="D2318" t="s">
        <v>72</v>
      </c>
      <c r="E2318">
        <v>3</v>
      </c>
      <c r="F2318" s="8">
        <f>VLOOKUP(C2318,Products!$A$2:$E$20,5,TRUE)</f>
        <v>8.9499999999999993</v>
      </c>
      <c r="G2318" s="8">
        <f t="shared" si="72"/>
        <v>26.849999999999998</v>
      </c>
      <c r="H2318" s="8">
        <f>VLOOKUP(C2318,Products!$A$2:$F$20,6,TRUE)</f>
        <v>5.6999999999999993</v>
      </c>
      <c r="I2318" s="8">
        <f t="shared" si="73"/>
        <v>17.099999999999998</v>
      </c>
      <c r="J2318" s="42">
        <f>VLOOKUP(B2318,Invoices!A:I,9,TRUE)</f>
        <v>2020</v>
      </c>
    </row>
    <row r="2319" spans="1:10" x14ac:dyDescent="0.15">
      <c r="A2319" t="s">
        <v>5679</v>
      </c>
      <c r="B2319" t="s">
        <v>551</v>
      </c>
      <c r="C2319" t="s">
        <v>93</v>
      </c>
      <c r="D2319" t="s">
        <v>76</v>
      </c>
      <c r="E2319">
        <v>3</v>
      </c>
      <c r="F2319" s="8">
        <f>VLOOKUP(C2319,Products!$A$2:$E$20,5,TRUE)</f>
        <v>9.9499999999999993</v>
      </c>
      <c r="G2319" s="8">
        <f t="shared" si="72"/>
        <v>29.849999999999998</v>
      </c>
      <c r="H2319" s="8">
        <f>VLOOKUP(C2319,Products!$A$2:$F$20,6,TRUE)</f>
        <v>1.9499999999999993</v>
      </c>
      <c r="I2319" s="8">
        <f t="shared" si="73"/>
        <v>5.8499999999999979</v>
      </c>
      <c r="J2319" s="42">
        <f>VLOOKUP(B2319,Invoices!A:I,9,TRUE)</f>
        <v>2020</v>
      </c>
    </row>
    <row r="2320" spans="1:10" x14ac:dyDescent="0.15">
      <c r="A2320" t="s">
        <v>5680</v>
      </c>
      <c r="B2320" t="s">
        <v>551</v>
      </c>
      <c r="C2320" t="s">
        <v>103</v>
      </c>
      <c r="D2320" t="s">
        <v>77</v>
      </c>
      <c r="E2320">
        <v>2</v>
      </c>
      <c r="F2320" s="8">
        <f>VLOOKUP(C2320,Products!$A$2:$E$20,5,TRUE)</f>
        <v>8.9499999999999993</v>
      </c>
      <c r="G2320" s="8">
        <f t="shared" si="72"/>
        <v>17.899999999999999</v>
      </c>
      <c r="H2320" s="8">
        <f>VLOOKUP(C2320,Products!$A$2:$F$20,6,TRUE)</f>
        <v>3.1999999999999993</v>
      </c>
      <c r="I2320" s="8">
        <f t="shared" si="73"/>
        <v>6.3999999999999986</v>
      </c>
      <c r="J2320" s="42">
        <f>VLOOKUP(B2320,Invoices!A:I,9,TRUE)</f>
        <v>2020</v>
      </c>
    </row>
    <row r="2321" spans="1:10" x14ac:dyDescent="0.15">
      <c r="A2321" t="s">
        <v>5681</v>
      </c>
      <c r="B2321" t="s">
        <v>552</v>
      </c>
      <c r="C2321" t="s">
        <v>87</v>
      </c>
      <c r="D2321" t="s">
        <v>68</v>
      </c>
      <c r="E2321">
        <v>8</v>
      </c>
      <c r="F2321" s="8">
        <f>VLOOKUP(C2321,Products!$A$2:$E$20,5,TRUE)</f>
        <v>19.95</v>
      </c>
      <c r="G2321" s="8">
        <f t="shared" si="72"/>
        <v>159.6</v>
      </c>
      <c r="H2321" s="8">
        <f>VLOOKUP(C2321,Products!$A$2:$F$20,6,TRUE)</f>
        <v>7.4499999999999993</v>
      </c>
      <c r="I2321" s="8">
        <f t="shared" si="73"/>
        <v>59.599999999999994</v>
      </c>
      <c r="J2321" s="42">
        <f>VLOOKUP(B2321,Invoices!A:I,9,TRUE)</f>
        <v>2020</v>
      </c>
    </row>
    <row r="2322" spans="1:10" x14ac:dyDescent="0.15">
      <c r="A2322" t="s">
        <v>5682</v>
      </c>
      <c r="B2322" t="s">
        <v>552</v>
      </c>
      <c r="C2322" t="s">
        <v>103</v>
      </c>
      <c r="D2322" t="s">
        <v>77</v>
      </c>
      <c r="E2322">
        <v>2</v>
      </c>
      <c r="F2322" s="8">
        <f>VLOOKUP(C2322,Products!$A$2:$E$20,5,TRUE)</f>
        <v>8.9499999999999993</v>
      </c>
      <c r="G2322" s="8">
        <f t="shared" si="72"/>
        <v>17.899999999999999</v>
      </c>
      <c r="H2322" s="8">
        <f>VLOOKUP(C2322,Products!$A$2:$F$20,6,TRUE)</f>
        <v>3.1999999999999993</v>
      </c>
      <c r="I2322" s="8">
        <f t="shared" si="73"/>
        <v>6.3999999999999986</v>
      </c>
      <c r="J2322" s="42">
        <f>VLOOKUP(B2322,Invoices!A:I,9,TRUE)</f>
        <v>2020</v>
      </c>
    </row>
    <row r="2323" spans="1:10" x14ac:dyDescent="0.15">
      <c r="A2323" t="s">
        <v>5683</v>
      </c>
      <c r="B2323" t="s">
        <v>553</v>
      </c>
      <c r="C2323" t="s">
        <v>99</v>
      </c>
      <c r="D2323" t="s">
        <v>84</v>
      </c>
      <c r="E2323">
        <v>6</v>
      </c>
      <c r="F2323" s="8">
        <f>VLOOKUP(C2323,Products!$A$2:$E$20,5,TRUE)</f>
        <v>3.5</v>
      </c>
      <c r="G2323" s="8">
        <f t="shared" si="72"/>
        <v>21</v>
      </c>
      <c r="H2323" s="8">
        <f>VLOOKUP(C2323,Products!$A$2:$F$20,6,TRUE)</f>
        <v>0.54999999999999982</v>
      </c>
      <c r="I2323" s="8">
        <f t="shared" si="73"/>
        <v>3.2999999999999989</v>
      </c>
      <c r="J2323" s="42">
        <f>VLOOKUP(B2323,Invoices!A:I,9,TRUE)</f>
        <v>2020</v>
      </c>
    </row>
    <row r="2324" spans="1:10" x14ac:dyDescent="0.15">
      <c r="A2324" t="s">
        <v>5684</v>
      </c>
      <c r="B2324" t="s">
        <v>553</v>
      </c>
      <c r="C2324" t="s">
        <v>104</v>
      </c>
      <c r="D2324" t="s">
        <v>71</v>
      </c>
      <c r="E2324">
        <v>30</v>
      </c>
      <c r="F2324" s="8">
        <f>VLOOKUP(C2324,Products!$A$2:$E$20,5,TRUE)</f>
        <v>2.95</v>
      </c>
      <c r="G2324" s="8">
        <f t="shared" si="72"/>
        <v>88.5</v>
      </c>
      <c r="H2324" s="8">
        <f>VLOOKUP(C2324,Products!$A$2:$F$20,6,TRUE)</f>
        <v>1.1500000000000001</v>
      </c>
      <c r="I2324" s="8">
        <f t="shared" si="73"/>
        <v>34.500000000000007</v>
      </c>
      <c r="J2324" s="42">
        <f>VLOOKUP(B2324,Invoices!A:I,9,TRUE)</f>
        <v>2020</v>
      </c>
    </row>
    <row r="2325" spans="1:10" x14ac:dyDescent="0.15">
      <c r="A2325" t="s">
        <v>5685</v>
      </c>
      <c r="B2325" t="s">
        <v>554</v>
      </c>
      <c r="C2325" t="s">
        <v>92</v>
      </c>
      <c r="D2325" t="s">
        <v>82</v>
      </c>
      <c r="E2325">
        <v>1</v>
      </c>
      <c r="F2325" s="8">
        <f>VLOOKUP(C2325,Products!$A$2:$E$20,5,TRUE)</f>
        <v>19.95</v>
      </c>
      <c r="G2325" s="8">
        <f t="shared" si="72"/>
        <v>19.95</v>
      </c>
      <c r="H2325" s="8">
        <f>VLOOKUP(C2325,Products!$A$2:$F$20,6,TRUE)</f>
        <v>7.4499999999999993</v>
      </c>
      <c r="I2325" s="8">
        <f t="shared" si="73"/>
        <v>7.4499999999999993</v>
      </c>
      <c r="J2325" s="42">
        <f>VLOOKUP(B2325,Invoices!A:I,9,TRUE)</f>
        <v>2020</v>
      </c>
    </row>
    <row r="2326" spans="1:10" x14ac:dyDescent="0.15">
      <c r="A2326" t="s">
        <v>5686</v>
      </c>
      <c r="B2326" t="s">
        <v>554</v>
      </c>
      <c r="C2326" t="s">
        <v>89</v>
      </c>
      <c r="D2326" t="s">
        <v>80</v>
      </c>
      <c r="E2326">
        <v>10</v>
      </c>
      <c r="F2326" s="8">
        <f>VLOOKUP(C2326,Products!$A$2:$E$20,5,TRUE)</f>
        <v>15.95</v>
      </c>
      <c r="G2326" s="8">
        <f t="shared" si="72"/>
        <v>159.5</v>
      </c>
      <c r="H2326" s="8">
        <f>VLOOKUP(C2326,Products!$A$2:$F$20,6,TRUE)</f>
        <v>6</v>
      </c>
      <c r="I2326" s="8">
        <f t="shared" si="73"/>
        <v>60</v>
      </c>
      <c r="J2326" s="42">
        <f>VLOOKUP(B2326,Invoices!A:I,9,TRUE)</f>
        <v>2020</v>
      </c>
    </row>
    <row r="2327" spans="1:10" x14ac:dyDescent="0.15">
      <c r="A2327" t="s">
        <v>5687</v>
      </c>
      <c r="B2327" t="s">
        <v>554</v>
      </c>
      <c r="C2327" t="s">
        <v>103</v>
      </c>
      <c r="D2327" t="s">
        <v>77</v>
      </c>
      <c r="E2327">
        <v>1</v>
      </c>
      <c r="F2327" s="8">
        <f>VLOOKUP(C2327,Products!$A$2:$E$20,5,TRUE)</f>
        <v>8.9499999999999993</v>
      </c>
      <c r="G2327" s="8">
        <f t="shared" si="72"/>
        <v>8.9499999999999993</v>
      </c>
      <c r="H2327" s="8">
        <f>VLOOKUP(C2327,Products!$A$2:$F$20,6,TRUE)</f>
        <v>3.1999999999999993</v>
      </c>
      <c r="I2327" s="8">
        <f t="shared" si="73"/>
        <v>3.1999999999999993</v>
      </c>
      <c r="J2327" s="42">
        <f>VLOOKUP(B2327,Invoices!A:I,9,TRUE)</f>
        <v>2020</v>
      </c>
    </row>
    <row r="2328" spans="1:10" x14ac:dyDescent="0.15">
      <c r="A2328" t="s">
        <v>5688</v>
      </c>
      <c r="B2328" t="s">
        <v>554</v>
      </c>
      <c r="C2328" t="s">
        <v>88</v>
      </c>
      <c r="D2328" t="s">
        <v>85</v>
      </c>
      <c r="E2328">
        <v>25</v>
      </c>
      <c r="F2328" s="8">
        <f>VLOOKUP(C2328,Products!$A$2:$E$20,5,TRUE)</f>
        <v>8.9499999999999993</v>
      </c>
      <c r="G2328" s="8">
        <f t="shared" si="72"/>
        <v>223.74999999999997</v>
      </c>
      <c r="H2328" s="8">
        <f>VLOOKUP(C2328,Products!$A$2:$F$20,6,TRUE)</f>
        <v>5.6999999999999993</v>
      </c>
      <c r="I2328" s="8">
        <f t="shared" si="73"/>
        <v>142.49999999999997</v>
      </c>
      <c r="J2328" s="42">
        <f>VLOOKUP(B2328,Invoices!A:I,9,TRUE)</f>
        <v>2020</v>
      </c>
    </row>
    <row r="2329" spans="1:10" x14ac:dyDescent="0.15">
      <c r="A2329" t="s">
        <v>5689</v>
      </c>
      <c r="B2329" t="s">
        <v>554</v>
      </c>
      <c r="C2329" t="s">
        <v>90</v>
      </c>
      <c r="D2329" t="s">
        <v>72</v>
      </c>
      <c r="E2329">
        <v>2</v>
      </c>
      <c r="F2329" s="8">
        <f>VLOOKUP(C2329,Products!$A$2:$E$20,5,TRUE)</f>
        <v>8.9499999999999993</v>
      </c>
      <c r="G2329" s="8">
        <f t="shared" si="72"/>
        <v>17.899999999999999</v>
      </c>
      <c r="H2329" s="8">
        <f>VLOOKUP(C2329,Products!$A$2:$F$20,6,TRUE)</f>
        <v>5.6999999999999993</v>
      </c>
      <c r="I2329" s="8">
        <f t="shared" si="73"/>
        <v>11.399999999999999</v>
      </c>
      <c r="J2329" s="42">
        <f>VLOOKUP(B2329,Invoices!A:I,9,TRUE)</f>
        <v>2020</v>
      </c>
    </row>
    <row r="2330" spans="1:10" x14ac:dyDescent="0.15">
      <c r="A2330" t="s">
        <v>5690</v>
      </c>
      <c r="B2330" t="s">
        <v>554</v>
      </c>
      <c r="C2330" t="s">
        <v>104</v>
      </c>
      <c r="D2330" t="s">
        <v>71</v>
      </c>
      <c r="E2330">
        <v>1</v>
      </c>
      <c r="F2330" s="8">
        <f>VLOOKUP(C2330,Products!$A$2:$E$20,5,TRUE)</f>
        <v>2.95</v>
      </c>
      <c r="G2330" s="8">
        <f t="shared" si="72"/>
        <v>2.95</v>
      </c>
      <c r="H2330" s="8">
        <f>VLOOKUP(C2330,Products!$A$2:$F$20,6,TRUE)</f>
        <v>1.1500000000000001</v>
      </c>
      <c r="I2330" s="8">
        <f t="shared" si="73"/>
        <v>1.1500000000000001</v>
      </c>
      <c r="J2330" s="42">
        <f>VLOOKUP(B2330,Invoices!A:I,9,TRUE)</f>
        <v>2020</v>
      </c>
    </row>
    <row r="2331" spans="1:10" x14ac:dyDescent="0.15">
      <c r="A2331" t="s">
        <v>5691</v>
      </c>
      <c r="B2331" t="s">
        <v>554</v>
      </c>
      <c r="C2331" t="s">
        <v>94</v>
      </c>
      <c r="D2331" t="s">
        <v>86</v>
      </c>
      <c r="E2331">
        <v>4</v>
      </c>
      <c r="F2331" s="8">
        <f>VLOOKUP(C2331,Products!$A$2:$E$20,5,TRUE)</f>
        <v>3.5</v>
      </c>
      <c r="G2331" s="8">
        <f t="shared" si="72"/>
        <v>14</v>
      </c>
      <c r="H2331" s="8">
        <f>VLOOKUP(C2331,Products!$A$2:$F$20,6,TRUE)</f>
        <v>0.54999999999999982</v>
      </c>
      <c r="I2331" s="8">
        <f t="shared" si="73"/>
        <v>2.1999999999999993</v>
      </c>
      <c r="J2331" s="42">
        <f>VLOOKUP(B2331,Invoices!A:I,9,TRUE)</f>
        <v>2020</v>
      </c>
    </row>
    <row r="2332" spans="1:10" x14ac:dyDescent="0.15">
      <c r="A2332" t="s">
        <v>5692</v>
      </c>
      <c r="B2332" t="s">
        <v>555</v>
      </c>
      <c r="C2332" t="s">
        <v>94</v>
      </c>
      <c r="D2332" t="s">
        <v>86</v>
      </c>
      <c r="E2332">
        <v>50</v>
      </c>
      <c r="F2332" s="8">
        <f>VLOOKUP(C2332,Products!$A$2:$E$20,5,TRUE)</f>
        <v>3.5</v>
      </c>
      <c r="G2332" s="8">
        <f t="shared" si="72"/>
        <v>175</v>
      </c>
      <c r="H2332" s="8">
        <f>VLOOKUP(C2332,Products!$A$2:$F$20,6,TRUE)</f>
        <v>0.54999999999999982</v>
      </c>
      <c r="I2332" s="8">
        <f t="shared" si="73"/>
        <v>27.499999999999993</v>
      </c>
      <c r="J2332" s="42">
        <f>VLOOKUP(B2332,Invoices!A:I,9,TRUE)</f>
        <v>2020</v>
      </c>
    </row>
    <row r="2333" spans="1:10" x14ac:dyDescent="0.15">
      <c r="A2333" t="s">
        <v>5693</v>
      </c>
      <c r="B2333" t="s">
        <v>555</v>
      </c>
      <c r="C2333" t="s">
        <v>96</v>
      </c>
      <c r="D2333" t="s">
        <v>75</v>
      </c>
      <c r="E2333">
        <v>10</v>
      </c>
      <c r="F2333" s="8">
        <f>VLOOKUP(C2333,Products!$A$2:$E$20,5,TRUE)</f>
        <v>79.95</v>
      </c>
      <c r="G2333" s="8">
        <f t="shared" si="72"/>
        <v>799.5</v>
      </c>
      <c r="H2333" s="8">
        <f>VLOOKUP(C2333,Products!$A$2:$F$20,6,TRUE)</f>
        <v>27.950000000000003</v>
      </c>
      <c r="I2333" s="8">
        <f t="shared" si="73"/>
        <v>279.5</v>
      </c>
      <c r="J2333" s="42">
        <f>VLOOKUP(B2333,Invoices!A:I,9,TRUE)</f>
        <v>2020</v>
      </c>
    </row>
    <row r="2334" spans="1:10" x14ac:dyDescent="0.15">
      <c r="A2334" t="s">
        <v>5694</v>
      </c>
      <c r="B2334" t="s">
        <v>556</v>
      </c>
      <c r="C2334" t="s">
        <v>88</v>
      </c>
      <c r="D2334" t="s">
        <v>85</v>
      </c>
      <c r="E2334">
        <v>50</v>
      </c>
      <c r="F2334" s="8">
        <f>VLOOKUP(C2334,Products!$A$2:$E$20,5,TRUE)</f>
        <v>8.9499999999999993</v>
      </c>
      <c r="G2334" s="8">
        <f t="shared" si="72"/>
        <v>447.49999999999994</v>
      </c>
      <c r="H2334" s="8">
        <f>VLOOKUP(C2334,Products!$A$2:$F$20,6,TRUE)</f>
        <v>5.6999999999999993</v>
      </c>
      <c r="I2334" s="8">
        <f t="shared" si="73"/>
        <v>284.99999999999994</v>
      </c>
      <c r="J2334" s="42">
        <f>VLOOKUP(B2334,Invoices!A:I,9,TRUE)</f>
        <v>2020</v>
      </c>
    </row>
    <row r="2335" spans="1:10" x14ac:dyDescent="0.15">
      <c r="A2335" t="s">
        <v>5695</v>
      </c>
      <c r="B2335" t="s">
        <v>556</v>
      </c>
      <c r="C2335" t="s">
        <v>94</v>
      </c>
      <c r="D2335" t="s">
        <v>86</v>
      </c>
      <c r="E2335">
        <v>100</v>
      </c>
      <c r="F2335" s="8">
        <f>VLOOKUP(C2335,Products!$A$2:$E$20,5,TRUE)</f>
        <v>3.5</v>
      </c>
      <c r="G2335" s="8">
        <f t="shared" si="72"/>
        <v>350</v>
      </c>
      <c r="H2335" s="8">
        <f>VLOOKUP(C2335,Products!$A$2:$F$20,6,TRUE)</f>
        <v>0.54999999999999982</v>
      </c>
      <c r="I2335" s="8">
        <f t="shared" si="73"/>
        <v>54.999999999999986</v>
      </c>
      <c r="J2335" s="42">
        <f>VLOOKUP(B2335,Invoices!A:I,9,TRUE)</f>
        <v>2020</v>
      </c>
    </row>
    <row r="2336" spans="1:10" x14ac:dyDescent="0.15">
      <c r="A2336" t="s">
        <v>5696</v>
      </c>
      <c r="B2336" t="s">
        <v>557</v>
      </c>
      <c r="C2336" t="s">
        <v>90</v>
      </c>
      <c r="D2336" t="s">
        <v>72</v>
      </c>
      <c r="E2336">
        <v>3</v>
      </c>
      <c r="F2336" s="8">
        <f>VLOOKUP(C2336,Products!$A$2:$E$20,5,TRUE)</f>
        <v>8.9499999999999993</v>
      </c>
      <c r="G2336" s="8">
        <f t="shared" si="72"/>
        <v>26.849999999999998</v>
      </c>
      <c r="H2336" s="8">
        <f>VLOOKUP(C2336,Products!$A$2:$F$20,6,TRUE)</f>
        <v>5.6999999999999993</v>
      </c>
      <c r="I2336" s="8">
        <f t="shared" si="73"/>
        <v>17.099999999999998</v>
      </c>
      <c r="J2336" s="42">
        <f>VLOOKUP(B2336,Invoices!A:I,9,TRUE)</f>
        <v>2020</v>
      </c>
    </row>
    <row r="2337" spans="1:10" x14ac:dyDescent="0.15">
      <c r="A2337" t="s">
        <v>5697</v>
      </c>
      <c r="B2337" t="s">
        <v>557</v>
      </c>
      <c r="C2337" t="s">
        <v>93</v>
      </c>
      <c r="D2337" t="s">
        <v>76</v>
      </c>
      <c r="E2337">
        <v>5</v>
      </c>
      <c r="F2337" s="8">
        <f>VLOOKUP(C2337,Products!$A$2:$E$20,5,TRUE)</f>
        <v>9.9499999999999993</v>
      </c>
      <c r="G2337" s="8">
        <f t="shared" si="72"/>
        <v>49.75</v>
      </c>
      <c r="H2337" s="8">
        <f>VLOOKUP(C2337,Products!$A$2:$F$20,6,TRUE)</f>
        <v>1.9499999999999993</v>
      </c>
      <c r="I2337" s="8">
        <f t="shared" si="73"/>
        <v>9.7499999999999964</v>
      </c>
      <c r="J2337" s="42">
        <f>VLOOKUP(B2337,Invoices!A:I,9,TRUE)</f>
        <v>2020</v>
      </c>
    </row>
    <row r="2338" spans="1:10" x14ac:dyDescent="0.15">
      <c r="A2338" t="s">
        <v>5698</v>
      </c>
      <c r="B2338" t="s">
        <v>558</v>
      </c>
      <c r="C2338" t="s">
        <v>104</v>
      </c>
      <c r="D2338" t="s">
        <v>71</v>
      </c>
      <c r="E2338">
        <v>4</v>
      </c>
      <c r="F2338" s="8">
        <f>VLOOKUP(C2338,Products!$A$2:$E$20,5,TRUE)</f>
        <v>2.95</v>
      </c>
      <c r="G2338" s="8">
        <f t="shared" si="72"/>
        <v>11.8</v>
      </c>
      <c r="H2338" s="8">
        <f>VLOOKUP(C2338,Products!$A$2:$F$20,6,TRUE)</f>
        <v>1.1500000000000001</v>
      </c>
      <c r="I2338" s="8">
        <f t="shared" si="73"/>
        <v>4.6000000000000005</v>
      </c>
      <c r="J2338" s="42">
        <f>VLOOKUP(B2338,Invoices!A:I,9,TRUE)</f>
        <v>2020</v>
      </c>
    </row>
    <row r="2339" spans="1:10" x14ac:dyDescent="0.15">
      <c r="A2339" t="s">
        <v>5699</v>
      </c>
      <c r="B2339" t="s">
        <v>558</v>
      </c>
      <c r="C2339" t="s">
        <v>96</v>
      </c>
      <c r="D2339" t="s">
        <v>75</v>
      </c>
      <c r="E2339">
        <v>25</v>
      </c>
      <c r="F2339" s="8">
        <f>VLOOKUP(C2339,Products!$A$2:$E$20,5,TRUE)</f>
        <v>79.95</v>
      </c>
      <c r="G2339" s="8">
        <f t="shared" si="72"/>
        <v>1998.75</v>
      </c>
      <c r="H2339" s="8">
        <f>VLOOKUP(C2339,Products!$A$2:$F$20,6,TRUE)</f>
        <v>27.950000000000003</v>
      </c>
      <c r="I2339" s="8">
        <f t="shared" si="73"/>
        <v>698.75000000000011</v>
      </c>
      <c r="J2339" s="42">
        <f>VLOOKUP(B2339,Invoices!A:I,9,TRUE)</f>
        <v>2020</v>
      </c>
    </row>
    <row r="2340" spans="1:10" x14ac:dyDescent="0.15">
      <c r="A2340" t="s">
        <v>5700</v>
      </c>
      <c r="B2340" t="s">
        <v>558</v>
      </c>
      <c r="C2340" t="s">
        <v>99</v>
      </c>
      <c r="D2340" t="s">
        <v>84</v>
      </c>
      <c r="E2340">
        <v>2</v>
      </c>
      <c r="F2340" s="8">
        <f>VLOOKUP(C2340,Products!$A$2:$E$20,5,TRUE)</f>
        <v>3.5</v>
      </c>
      <c r="G2340" s="8">
        <f t="shared" si="72"/>
        <v>7</v>
      </c>
      <c r="H2340" s="8">
        <f>VLOOKUP(C2340,Products!$A$2:$F$20,6,TRUE)</f>
        <v>0.54999999999999982</v>
      </c>
      <c r="I2340" s="8">
        <f t="shared" si="73"/>
        <v>1.0999999999999996</v>
      </c>
      <c r="J2340" s="42">
        <f>VLOOKUP(B2340,Invoices!A:I,9,TRUE)</f>
        <v>2020</v>
      </c>
    </row>
    <row r="2341" spans="1:10" x14ac:dyDescent="0.15">
      <c r="A2341" t="s">
        <v>5701</v>
      </c>
      <c r="B2341" t="s">
        <v>558</v>
      </c>
      <c r="C2341" t="s">
        <v>90</v>
      </c>
      <c r="D2341" t="s">
        <v>72</v>
      </c>
      <c r="E2341">
        <v>2</v>
      </c>
      <c r="F2341" s="8">
        <f>VLOOKUP(C2341,Products!$A$2:$E$20,5,TRUE)</f>
        <v>8.9499999999999993</v>
      </c>
      <c r="G2341" s="8">
        <f t="shared" si="72"/>
        <v>17.899999999999999</v>
      </c>
      <c r="H2341" s="8">
        <f>VLOOKUP(C2341,Products!$A$2:$F$20,6,TRUE)</f>
        <v>5.6999999999999993</v>
      </c>
      <c r="I2341" s="8">
        <f t="shared" si="73"/>
        <v>11.399999999999999</v>
      </c>
      <c r="J2341" s="42">
        <f>VLOOKUP(B2341,Invoices!A:I,9,TRUE)</f>
        <v>2020</v>
      </c>
    </row>
    <row r="2342" spans="1:10" x14ac:dyDescent="0.15">
      <c r="A2342" t="s">
        <v>5702</v>
      </c>
      <c r="B2342" t="s">
        <v>558</v>
      </c>
      <c r="C2342" t="s">
        <v>93</v>
      </c>
      <c r="D2342" t="s">
        <v>76</v>
      </c>
      <c r="E2342">
        <v>20</v>
      </c>
      <c r="F2342" s="8">
        <f>VLOOKUP(C2342,Products!$A$2:$E$20,5,TRUE)</f>
        <v>9.9499999999999993</v>
      </c>
      <c r="G2342" s="8">
        <f t="shared" si="72"/>
        <v>199</v>
      </c>
      <c r="H2342" s="8">
        <f>VLOOKUP(C2342,Products!$A$2:$F$20,6,TRUE)</f>
        <v>1.9499999999999993</v>
      </c>
      <c r="I2342" s="8">
        <f t="shared" si="73"/>
        <v>38.999999999999986</v>
      </c>
      <c r="J2342" s="42">
        <f>VLOOKUP(B2342,Invoices!A:I,9,TRUE)</f>
        <v>2020</v>
      </c>
    </row>
    <row r="2343" spans="1:10" x14ac:dyDescent="0.15">
      <c r="A2343" t="s">
        <v>5703</v>
      </c>
      <c r="B2343" t="s">
        <v>558</v>
      </c>
      <c r="C2343" t="s">
        <v>103</v>
      </c>
      <c r="D2343" t="s">
        <v>77</v>
      </c>
      <c r="E2343">
        <v>1</v>
      </c>
      <c r="F2343" s="8">
        <f>VLOOKUP(C2343,Products!$A$2:$E$20,5,TRUE)</f>
        <v>8.9499999999999993</v>
      </c>
      <c r="G2343" s="8">
        <f t="shared" si="72"/>
        <v>8.9499999999999993</v>
      </c>
      <c r="H2343" s="8">
        <f>VLOOKUP(C2343,Products!$A$2:$F$20,6,TRUE)</f>
        <v>3.1999999999999993</v>
      </c>
      <c r="I2343" s="8">
        <f t="shared" si="73"/>
        <v>3.1999999999999993</v>
      </c>
      <c r="J2343" s="42">
        <f>VLOOKUP(B2343,Invoices!A:I,9,TRUE)</f>
        <v>2020</v>
      </c>
    </row>
    <row r="2344" spans="1:10" x14ac:dyDescent="0.15">
      <c r="A2344" t="s">
        <v>5704</v>
      </c>
      <c r="B2344" t="s">
        <v>558</v>
      </c>
      <c r="C2344" t="s">
        <v>95</v>
      </c>
      <c r="D2344" t="s">
        <v>73</v>
      </c>
      <c r="E2344">
        <v>1</v>
      </c>
      <c r="F2344" s="8">
        <f>VLOOKUP(C2344,Products!$A$2:$E$20,5,TRUE)</f>
        <v>12.95</v>
      </c>
      <c r="G2344" s="8">
        <f t="shared" si="72"/>
        <v>12.95</v>
      </c>
      <c r="H2344" s="8">
        <f>VLOOKUP(C2344,Products!$A$2:$F$20,6,TRUE)</f>
        <v>4.1999999999999993</v>
      </c>
      <c r="I2344" s="8">
        <f t="shared" si="73"/>
        <v>4.1999999999999993</v>
      </c>
      <c r="J2344" s="42">
        <f>VLOOKUP(B2344,Invoices!A:I,9,TRUE)</f>
        <v>2020</v>
      </c>
    </row>
    <row r="2345" spans="1:10" x14ac:dyDescent="0.15">
      <c r="A2345" t="s">
        <v>5705</v>
      </c>
      <c r="B2345" t="s">
        <v>558</v>
      </c>
      <c r="C2345" t="s">
        <v>100</v>
      </c>
      <c r="D2345" t="s">
        <v>78</v>
      </c>
      <c r="E2345">
        <v>10</v>
      </c>
      <c r="F2345" s="8">
        <f>VLOOKUP(C2345,Products!$A$2:$E$20,5,TRUE)</f>
        <v>49.95</v>
      </c>
      <c r="G2345" s="8">
        <f t="shared" si="72"/>
        <v>499.5</v>
      </c>
      <c r="H2345" s="8">
        <f>VLOOKUP(C2345,Products!$A$2:$F$20,6,TRUE)</f>
        <v>19.950000000000003</v>
      </c>
      <c r="I2345" s="8">
        <f t="shared" si="73"/>
        <v>199.50000000000003</v>
      </c>
      <c r="J2345" s="42">
        <f>VLOOKUP(B2345,Invoices!A:I,9,TRUE)</f>
        <v>2020</v>
      </c>
    </row>
    <row r="2346" spans="1:10" x14ac:dyDescent="0.15">
      <c r="A2346" t="s">
        <v>5706</v>
      </c>
      <c r="B2346" t="s">
        <v>558</v>
      </c>
      <c r="C2346" t="s">
        <v>97</v>
      </c>
      <c r="D2346" t="s">
        <v>74</v>
      </c>
      <c r="E2346">
        <v>4</v>
      </c>
      <c r="F2346" s="8">
        <f>VLOOKUP(C2346,Products!$A$2:$E$20,5,TRUE)</f>
        <v>1.5</v>
      </c>
      <c r="G2346" s="8">
        <f t="shared" si="72"/>
        <v>6</v>
      </c>
      <c r="H2346" s="8">
        <f>VLOOKUP(C2346,Products!$A$2:$F$20,6,TRUE)</f>
        <v>0.5</v>
      </c>
      <c r="I2346" s="8">
        <f t="shared" si="73"/>
        <v>2</v>
      </c>
      <c r="J2346" s="42">
        <f>VLOOKUP(B2346,Invoices!A:I,9,TRUE)</f>
        <v>2020</v>
      </c>
    </row>
    <row r="2347" spans="1:10" x14ac:dyDescent="0.15">
      <c r="A2347" t="s">
        <v>5707</v>
      </c>
      <c r="B2347" t="s">
        <v>558</v>
      </c>
      <c r="C2347" t="s">
        <v>94</v>
      </c>
      <c r="D2347" t="s">
        <v>86</v>
      </c>
      <c r="E2347">
        <v>12</v>
      </c>
      <c r="F2347" s="8">
        <f>VLOOKUP(C2347,Products!$A$2:$E$20,5,TRUE)</f>
        <v>3.5</v>
      </c>
      <c r="G2347" s="8">
        <f t="shared" si="72"/>
        <v>42</v>
      </c>
      <c r="H2347" s="8">
        <f>VLOOKUP(C2347,Products!$A$2:$F$20,6,TRUE)</f>
        <v>0.54999999999999982</v>
      </c>
      <c r="I2347" s="8">
        <f t="shared" si="73"/>
        <v>6.5999999999999979</v>
      </c>
      <c r="J2347" s="42">
        <f>VLOOKUP(B2347,Invoices!A:I,9,TRUE)</f>
        <v>2020</v>
      </c>
    </row>
    <row r="2348" spans="1:10" x14ac:dyDescent="0.15">
      <c r="A2348" t="s">
        <v>5708</v>
      </c>
      <c r="B2348" t="s">
        <v>558</v>
      </c>
      <c r="C2348" t="s">
        <v>88</v>
      </c>
      <c r="D2348" t="s">
        <v>85</v>
      </c>
      <c r="E2348">
        <v>100</v>
      </c>
      <c r="F2348" s="8">
        <f>VLOOKUP(C2348,Products!$A$2:$E$20,5,TRUE)</f>
        <v>8.9499999999999993</v>
      </c>
      <c r="G2348" s="8">
        <f t="shared" si="72"/>
        <v>894.99999999999989</v>
      </c>
      <c r="H2348" s="8">
        <f>VLOOKUP(C2348,Products!$A$2:$F$20,6,TRUE)</f>
        <v>5.6999999999999993</v>
      </c>
      <c r="I2348" s="8">
        <f t="shared" si="73"/>
        <v>569.99999999999989</v>
      </c>
      <c r="J2348" s="42">
        <f>VLOOKUP(B2348,Invoices!A:I,9,TRUE)</f>
        <v>2020</v>
      </c>
    </row>
    <row r="2349" spans="1:10" x14ac:dyDescent="0.15">
      <c r="A2349" t="s">
        <v>5709</v>
      </c>
      <c r="B2349" t="s">
        <v>559</v>
      </c>
      <c r="C2349" t="s">
        <v>88</v>
      </c>
      <c r="D2349" t="s">
        <v>85</v>
      </c>
      <c r="E2349">
        <v>24</v>
      </c>
      <c r="F2349" s="8">
        <f>VLOOKUP(C2349,Products!$A$2:$E$20,5,TRUE)</f>
        <v>8.9499999999999993</v>
      </c>
      <c r="G2349" s="8">
        <f t="shared" si="72"/>
        <v>214.79999999999998</v>
      </c>
      <c r="H2349" s="8">
        <f>VLOOKUP(C2349,Products!$A$2:$F$20,6,TRUE)</f>
        <v>5.6999999999999993</v>
      </c>
      <c r="I2349" s="8">
        <f t="shared" si="73"/>
        <v>136.79999999999998</v>
      </c>
      <c r="J2349" s="42">
        <f>VLOOKUP(B2349,Invoices!A:I,9,TRUE)</f>
        <v>2020</v>
      </c>
    </row>
    <row r="2350" spans="1:10" x14ac:dyDescent="0.15">
      <c r="A2350" t="s">
        <v>5710</v>
      </c>
      <c r="B2350" t="s">
        <v>559</v>
      </c>
      <c r="C2350" t="s">
        <v>104</v>
      </c>
      <c r="D2350" t="s">
        <v>71</v>
      </c>
      <c r="E2350">
        <v>25</v>
      </c>
      <c r="F2350" s="8">
        <f>VLOOKUP(C2350,Products!$A$2:$E$20,5,TRUE)</f>
        <v>2.95</v>
      </c>
      <c r="G2350" s="8">
        <f t="shared" si="72"/>
        <v>73.75</v>
      </c>
      <c r="H2350" s="8">
        <f>VLOOKUP(C2350,Products!$A$2:$F$20,6,TRUE)</f>
        <v>1.1500000000000001</v>
      </c>
      <c r="I2350" s="8">
        <f t="shared" si="73"/>
        <v>28.750000000000004</v>
      </c>
      <c r="J2350" s="42">
        <f>VLOOKUP(B2350,Invoices!A:I,9,TRUE)</f>
        <v>2020</v>
      </c>
    </row>
    <row r="2351" spans="1:10" x14ac:dyDescent="0.15">
      <c r="A2351" t="s">
        <v>5711</v>
      </c>
      <c r="B2351" t="s">
        <v>559</v>
      </c>
      <c r="C2351" t="s">
        <v>90</v>
      </c>
      <c r="D2351" t="s">
        <v>72</v>
      </c>
      <c r="E2351">
        <v>2</v>
      </c>
      <c r="F2351" s="8">
        <f>VLOOKUP(C2351,Products!$A$2:$E$20,5,TRUE)</f>
        <v>8.9499999999999993</v>
      </c>
      <c r="G2351" s="8">
        <f t="shared" si="72"/>
        <v>17.899999999999999</v>
      </c>
      <c r="H2351" s="8">
        <f>VLOOKUP(C2351,Products!$A$2:$F$20,6,TRUE)</f>
        <v>5.6999999999999993</v>
      </c>
      <c r="I2351" s="8">
        <f t="shared" si="73"/>
        <v>11.399999999999999</v>
      </c>
      <c r="J2351" s="42">
        <f>VLOOKUP(B2351,Invoices!A:I,9,TRUE)</f>
        <v>2020</v>
      </c>
    </row>
    <row r="2352" spans="1:10" x14ac:dyDescent="0.15">
      <c r="A2352" t="s">
        <v>5712</v>
      </c>
      <c r="B2352" t="s">
        <v>559</v>
      </c>
      <c r="C2352" t="s">
        <v>92</v>
      </c>
      <c r="D2352" t="s">
        <v>82</v>
      </c>
      <c r="E2352">
        <v>4</v>
      </c>
      <c r="F2352" s="8">
        <f>VLOOKUP(C2352,Products!$A$2:$E$20,5,TRUE)</f>
        <v>19.95</v>
      </c>
      <c r="G2352" s="8">
        <f t="shared" si="72"/>
        <v>79.8</v>
      </c>
      <c r="H2352" s="8">
        <f>VLOOKUP(C2352,Products!$A$2:$F$20,6,TRUE)</f>
        <v>7.4499999999999993</v>
      </c>
      <c r="I2352" s="8">
        <f t="shared" si="73"/>
        <v>29.799999999999997</v>
      </c>
      <c r="J2352" s="42">
        <f>VLOOKUP(B2352,Invoices!A:I,9,TRUE)</f>
        <v>2020</v>
      </c>
    </row>
    <row r="2353" spans="1:10" x14ac:dyDescent="0.15">
      <c r="A2353" t="s">
        <v>5713</v>
      </c>
      <c r="B2353" t="s">
        <v>560</v>
      </c>
      <c r="C2353" t="s">
        <v>96</v>
      </c>
      <c r="D2353" t="s">
        <v>75</v>
      </c>
      <c r="E2353">
        <v>1</v>
      </c>
      <c r="F2353" s="8">
        <f>VLOOKUP(C2353,Products!$A$2:$E$20,5,TRUE)</f>
        <v>79.95</v>
      </c>
      <c r="G2353" s="8">
        <f t="shared" si="72"/>
        <v>79.95</v>
      </c>
      <c r="H2353" s="8">
        <f>VLOOKUP(C2353,Products!$A$2:$F$20,6,TRUE)</f>
        <v>27.950000000000003</v>
      </c>
      <c r="I2353" s="8">
        <f t="shared" si="73"/>
        <v>27.950000000000003</v>
      </c>
      <c r="J2353" s="42">
        <f>VLOOKUP(B2353,Invoices!A:I,9,TRUE)</f>
        <v>2020</v>
      </c>
    </row>
    <row r="2354" spans="1:10" x14ac:dyDescent="0.15">
      <c r="A2354" t="s">
        <v>5714</v>
      </c>
      <c r="B2354" t="s">
        <v>561</v>
      </c>
      <c r="C2354" t="s">
        <v>87</v>
      </c>
      <c r="D2354" t="s">
        <v>68</v>
      </c>
      <c r="E2354">
        <v>10</v>
      </c>
      <c r="F2354" s="8">
        <f>VLOOKUP(C2354,Products!$A$2:$E$20,5,TRUE)</f>
        <v>19.95</v>
      </c>
      <c r="G2354" s="8">
        <f t="shared" si="72"/>
        <v>199.5</v>
      </c>
      <c r="H2354" s="8">
        <f>VLOOKUP(C2354,Products!$A$2:$F$20,6,TRUE)</f>
        <v>7.4499999999999993</v>
      </c>
      <c r="I2354" s="8">
        <f t="shared" si="73"/>
        <v>74.5</v>
      </c>
      <c r="J2354" s="42">
        <f>VLOOKUP(B2354,Invoices!A:I,9,TRUE)</f>
        <v>2020</v>
      </c>
    </row>
    <row r="2355" spans="1:10" x14ac:dyDescent="0.15">
      <c r="A2355" t="s">
        <v>5715</v>
      </c>
      <c r="B2355" t="s">
        <v>561</v>
      </c>
      <c r="C2355" t="s">
        <v>89</v>
      </c>
      <c r="D2355" t="s">
        <v>80</v>
      </c>
      <c r="E2355">
        <v>1</v>
      </c>
      <c r="F2355" s="8">
        <f>VLOOKUP(C2355,Products!$A$2:$E$20,5,TRUE)</f>
        <v>15.95</v>
      </c>
      <c r="G2355" s="8">
        <f t="shared" si="72"/>
        <v>15.95</v>
      </c>
      <c r="H2355" s="8">
        <f>VLOOKUP(C2355,Products!$A$2:$F$20,6,TRUE)</f>
        <v>6</v>
      </c>
      <c r="I2355" s="8">
        <f t="shared" si="73"/>
        <v>6</v>
      </c>
      <c r="J2355" s="42">
        <f>VLOOKUP(B2355,Invoices!A:I,9,TRUE)</f>
        <v>2020</v>
      </c>
    </row>
    <row r="2356" spans="1:10" x14ac:dyDescent="0.15">
      <c r="A2356" t="s">
        <v>5716</v>
      </c>
      <c r="B2356" t="s">
        <v>561</v>
      </c>
      <c r="C2356" t="s">
        <v>90</v>
      </c>
      <c r="D2356" t="s">
        <v>72</v>
      </c>
      <c r="E2356">
        <v>1</v>
      </c>
      <c r="F2356" s="8">
        <f>VLOOKUP(C2356,Products!$A$2:$E$20,5,TRUE)</f>
        <v>8.9499999999999993</v>
      </c>
      <c r="G2356" s="8">
        <f t="shared" si="72"/>
        <v>8.9499999999999993</v>
      </c>
      <c r="H2356" s="8">
        <f>VLOOKUP(C2356,Products!$A$2:$F$20,6,TRUE)</f>
        <v>5.6999999999999993</v>
      </c>
      <c r="I2356" s="8">
        <f t="shared" si="73"/>
        <v>5.6999999999999993</v>
      </c>
      <c r="J2356" s="42">
        <f>VLOOKUP(B2356,Invoices!A:I,9,TRUE)</f>
        <v>2020</v>
      </c>
    </row>
    <row r="2357" spans="1:10" x14ac:dyDescent="0.15">
      <c r="A2357" t="s">
        <v>5717</v>
      </c>
      <c r="B2357" t="s">
        <v>561</v>
      </c>
      <c r="C2357" t="s">
        <v>101</v>
      </c>
      <c r="D2357" t="s">
        <v>69</v>
      </c>
      <c r="E2357">
        <v>5</v>
      </c>
      <c r="F2357" s="8">
        <f>VLOOKUP(C2357,Products!$A$2:$E$20,5,TRUE)</f>
        <v>129.94999999999999</v>
      </c>
      <c r="G2357" s="8">
        <f t="shared" si="72"/>
        <v>649.75</v>
      </c>
      <c r="H2357" s="8">
        <f>VLOOKUP(C2357,Products!$A$2:$F$20,6,TRUE)</f>
        <v>40.449999999999989</v>
      </c>
      <c r="I2357" s="8">
        <f t="shared" si="73"/>
        <v>202.24999999999994</v>
      </c>
      <c r="J2357" s="42">
        <f>VLOOKUP(B2357,Invoices!A:I,9,TRUE)</f>
        <v>2020</v>
      </c>
    </row>
    <row r="2358" spans="1:10" x14ac:dyDescent="0.15">
      <c r="A2358" t="s">
        <v>5718</v>
      </c>
      <c r="B2358" t="s">
        <v>562</v>
      </c>
      <c r="C2358" t="s">
        <v>104</v>
      </c>
      <c r="D2358" t="s">
        <v>71</v>
      </c>
      <c r="E2358">
        <v>1</v>
      </c>
      <c r="F2358" s="8">
        <f>VLOOKUP(C2358,Products!$A$2:$E$20,5,TRUE)</f>
        <v>2.95</v>
      </c>
      <c r="G2358" s="8">
        <f t="shared" si="72"/>
        <v>2.95</v>
      </c>
      <c r="H2358" s="8">
        <f>VLOOKUP(C2358,Products!$A$2:$F$20,6,TRUE)</f>
        <v>1.1500000000000001</v>
      </c>
      <c r="I2358" s="8">
        <f t="shared" si="73"/>
        <v>1.1500000000000001</v>
      </c>
      <c r="J2358" s="42">
        <f>VLOOKUP(B2358,Invoices!A:I,9,TRUE)</f>
        <v>2020</v>
      </c>
    </row>
    <row r="2359" spans="1:10" x14ac:dyDescent="0.15">
      <c r="A2359" t="s">
        <v>5719</v>
      </c>
      <c r="B2359" t="s">
        <v>563</v>
      </c>
      <c r="C2359" t="s">
        <v>94</v>
      </c>
      <c r="D2359" t="s">
        <v>86</v>
      </c>
      <c r="E2359">
        <v>1</v>
      </c>
      <c r="F2359" s="8">
        <f>VLOOKUP(C2359,Products!$A$2:$E$20,5,TRUE)</f>
        <v>3.5</v>
      </c>
      <c r="G2359" s="8">
        <f t="shared" si="72"/>
        <v>3.5</v>
      </c>
      <c r="H2359" s="8">
        <f>VLOOKUP(C2359,Products!$A$2:$F$20,6,TRUE)</f>
        <v>0.54999999999999982</v>
      </c>
      <c r="I2359" s="8">
        <f t="shared" si="73"/>
        <v>0.54999999999999982</v>
      </c>
      <c r="J2359" s="42">
        <f>VLOOKUP(B2359,Invoices!A:I,9,TRUE)</f>
        <v>2020</v>
      </c>
    </row>
    <row r="2360" spans="1:10" x14ac:dyDescent="0.15">
      <c r="A2360" t="s">
        <v>5720</v>
      </c>
      <c r="B2360" t="s">
        <v>563</v>
      </c>
      <c r="C2360" t="s">
        <v>99</v>
      </c>
      <c r="D2360" t="s">
        <v>84</v>
      </c>
      <c r="E2360">
        <v>5</v>
      </c>
      <c r="F2360" s="8">
        <f>VLOOKUP(C2360,Products!$A$2:$E$20,5,TRUE)</f>
        <v>3.5</v>
      </c>
      <c r="G2360" s="8">
        <f t="shared" si="72"/>
        <v>17.5</v>
      </c>
      <c r="H2360" s="8">
        <f>VLOOKUP(C2360,Products!$A$2:$F$20,6,TRUE)</f>
        <v>0.54999999999999982</v>
      </c>
      <c r="I2360" s="8">
        <f t="shared" si="73"/>
        <v>2.7499999999999991</v>
      </c>
      <c r="J2360" s="42">
        <f>VLOOKUP(B2360,Invoices!A:I,9,TRUE)</f>
        <v>2020</v>
      </c>
    </row>
    <row r="2361" spans="1:10" x14ac:dyDescent="0.15">
      <c r="A2361" t="s">
        <v>5721</v>
      </c>
      <c r="B2361" t="s">
        <v>563</v>
      </c>
      <c r="C2361" t="s">
        <v>90</v>
      </c>
      <c r="D2361" t="s">
        <v>72</v>
      </c>
      <c r="E2361">
        <v>4</v>
      </c>
      <c r="F2361" s="8">
        <f>VLOOKUP(C2361,Products!$A$2:$E$20,5,TRUE)</f>
        <v>8.9499999999999993</v>
      </c>
      <c r="G2361" s="8">
        <f t="shared" si="72"/>
        <v>35.799999999999997</v>
      </c>
      <c r="H2361" s="8">
        <f>VLOOKUP(C2361,Products!$A$2:$F$20,6,TRUE)</f>
        <v>5.6999999999999993</v>
      </c>
      <c r="I2361" s="8">
        <f t="shared" si="73"/>
        <v>22.799999999999997</v>
      </c>
      <c r="J2361" s="42">
        <f>VLOOKUP(B2361,Invoices!A:I,9,TRUE)</f>
        <v>2020</v>
      </c>
    </row>
    <row r="2362" spans="1:10" x14ac:dyDescent="0.15">
      <c r="A2362" t="s">
        <v>5722</v>
      </c>
      <c r="B2362" t="s">
        <v>564</v>
      </c>
      <c r="C2362" t="s">
        <v>88</v>
      </c>
      <c r="D2362" t="s">
        <v>85</v>
      </c>
      <c r="E2362">
        <v>50</v>
      </c>
      <c r="F2362" s="8">
        <f>VLOOKUP(C2362,Products!$A$2:$E$20,5,TRUE)</f>
        <v>8.9499999999999993</v>
      </c>
      <c r="G2362" s="8">
        <f t="shared" si="72"/>
        <v>447.49999999999994</v>
      </c>
      <c r="H2362" s="8">
        <f>VLOOKUP(C2362,Products!$A$2:$F$20,6,TRUE)</f>
        <v>5.6999999999999993</v>
      </c>
      <c r="I2362" s="8">
        <f t="shared" si="73"/>
        <v>284.99999999999994</v>
      </c>
      <c r="J2362" s="42">
        <f>VLOOKUP(B2362,Invoices!A:I,9,TRUE)</f>
        <v>2020</v>
      </c>
    </row>
    <row r="2363" spans="1:10" x14ac:dyDescent="0.15">
      <c r="A2363" t="s">
        <v>5723</v>
      </c>
      <c r="B2363" t="s">
        <v>565</v>
      </c>
      <c r="C2363" t="s">
        <v>95</v>
      </c>
      <c r="D2363" t="s">
        <v>73</v>
      </c>
      <c r="E2363">
        <v>3</v>
      </c>
      <c r="F2363" s="8">
        <f>VLOOKUP(C2363,Products!$A$2:$E$20,5,TRUE)</f>
        <v>12.95</v>
      </c>
      <c r="G2363" s="8">
        <f t="shared" si="72"/>
        <v>38.849999999999994</v>
      </c>
      <c r="H2363" s="8">
        <f>VLOOKUP(C2363,Products!$A$2:$F$20,6,TRUE)</f>
        <v>4.1999999999999993</v>
      </c>
      <c r="I2363" s="8">
        <f t="shared" si="73"/>
        <v>12.599999999999998</v>
      </c>
      <c r="J2363" s="42">
        <f>VLOOKUP(B2363,Invoices!A:I,9,TRUE)</f>
        <v>2020</v>
      </c>
    </row>
    <row r="2364" spans="1:10" x14ac:dyDescent="0.15">
      <c r="A2364" t="s">
        <v>5724</v>
      </c>
      <c r="B2364" t="s">
        <v>565</v>
      </c>
      <c r="C2364" t="s">
        <v>92</v>
      </c>
      <c r="D2364" t="s">
        <v>82</v>
      </c>
      <c r="E2364">
        <v>1</v>
      </c>
      <c r="F2364" s="8">
        <f>VLOOKUP(C2364,Products!$A$2:$E$20,5,TRUE)</f>
        <v>19.95</v>
      </c>
      <c r="G2364" s="8">
        <f t="shared" si="72"/>
        <v>19.95</v>
      </c>
      <c r="H2364" s="8">
        <f>VLOOKUP(C2364,Products!$A$2:$F$20,6,TRUE)</f>
        <v>7.4499999999999993</v>
      </c>
      <c r="I2364" s="8">
        <f t="shared" si="73"/>
        <v>7.4499999999999993</v>
      </c>
      <c r="J2364" s="42">
        <f>VLOOKUP(B2364,Invoices!A:I,9,TRUE)</f>
        <v>2020</v>
      </c>
    </row>
    <row r="2365" spans="1:10" x14ac:dyDescent="0.15">
      <c r="A2365" t="s">
        <v>5725</v>
      </c>
      <c r="B2365" t="s">
        <v>565</v>
      </c>
      <c r="C2365" t="s">
        <v>105</v>
      </c>
      <c r="D2365" t="s">
        <v>81</v>
      </c>
      <c r="E2365">
        <v>50</v>
      </c>
      <c r="F2365" s="8">
        <f>VLOOKUP(C2365,Products!$A$2:$E$20,5,TRUE)</f>
        <v>8.9499999999999993</v>
      </c>
      <c r="G2365" s="8">
        <f t="shared" si="72"/>
        <v>447.49999999999994</v>
      </c>
      <c r="H2365" s="8">
        <f>VLOOKUP(C2365,Products!$A$2:$F$20,6,TRUE)</f>
        <v>3.1999999999999993</v>
      </c>
      <c r="I2365" s="8">
        <f t="shared" si="73"/>
        <v>159.99999999999997</v>
      </c>
      <c r="J2365" s="42">
        <f>VLOOKUP(B2365,Invoices!A:I,9,TRUE)</f>
        <v>2020</v>
      </c>
    </row>
    <row r="2366" spans="1:10" x14ac:dyDescent="0.15">
      <c r="A2366" t="s">
        <v>5726</v>
      </c>
      <c r="B2366" t="s">
        <v>565</v>
      </c>
      <c r="C2366" t="s">
        <v>87</v>
      </c>
      <c r="D2366" t="s">
        <v>68</v>
      </c>
      <c r="E2366">
        <v>2</v>
      </c>
      <c r="F2366" s="8">
        <f>VLOOKUP(C2366,Products!$A$2:$E$20,5,TRUE)</f>
        <v>19.95</v>
      </c>
      <c r="G2366" s="8">
        <f t="shared" si="72"/>
        <v>39.9</v>
      </c>
      <c r="H2366" s="8">
        <f>VLOOKUP(C2366,Products!$A$2:$F$20,6,TRUE)</f>
        <v>7.4499999999999993</v>
      </c>
      <c r="I2366" s="8">
        <f t="shared" si="73"/>
        <v>14.899999999999999</v>
      </c>
      <c r="J2366" s="42">
        <f>VLOOKUP(B2366,Invoices!A:I,9,TRUE)</f>
        <v>2020</v>
      </c>
    </row>
    <row r="2367" spans="1:10" x14ac:dyDescent="0.15">
      <c r="A2367" t="s">
        <v>5727</v>
      </c>
      <c r="B2367" t="s">
        <v>565</v>
      </c>
      <c r="C2367" t="s">
        <v>96</v>
      </c>
      <c r="D2367" t="s">
        <v>75</v>
      </c>
      <c r="E2367">
        <v>9</v>
      </c>
      <c r="F2367" s="8">
        <f>VLOOKUP(C2367,Products!$A$2:$E$20,5,TRUE)</f>
        <v>79.95</v>
      </c>
      <c r="G2367" s="8">
        <f t="shared" si="72"/>
        <v>719.55000000000007</v>
      </c>
      <c r="H2367" s="8">
        <f>VLOOKUP(C2367,Products!$A$2:$F$20,6,TRUE)</f>
        <v>27.950000000000003</v>
      </c>
      <c r="I2367" s="8">
        <f t="shared" si="73"/>
        <v>251.55</v>
      </c>
      <c r="J2367" s="42">
        <f>VLOOKUP(B2367,Invoices!A:I,9,TRUE)</f>
        <v>2020</v>
      </c>
    </row>
    <row r="2368" spans="1:10" x14ac:dyDescent="0.15">
      <c r="A2368" t="s">
        <v>5728</v>
      </c>
      <c r="B2368" t="s">
        <v>565</v>
      </c>
      <c r="C2368" t="s">
        <v>102</v>
      </c>
      <c r="D2368" t="s">
        <v>83</v>
      </c>
      <c r="E2368">
        <v>1</v>
      </c>
      <c r="F2368" s="8">
        <f>VLOOKUP(C2368,Products!$A$2:$E$20,5,TRUE)</f>
        <v>29.95</v>
      </c>
      <c r="G2368" s="8">
        <f t="shared" si="72"/>
        <v>29.95</v>
      </c>
      <c r="H2368" s="8">
        <f>VLOOKUP(C2368,Products!$A$2:$F$20,6,TRUE)</f>
        <v>15</v>
      </c>
      <c r="I2368" s="8">
        <f t="shared" si="73"/>
        <v>15</v>
      </c>
      <c r="J2368" s="42">
        <f>VLOOKUP(B2368,Invoices!A:I,9,TRUE)</f>
        <v>2020</v>
      </c>
    </row>
    <row r="2369" spans="1:10" x14ac:dyDescent="0.15">
      <c r="A2369" t="s">
        <v>5729</v>
      </c>
      <c r="B2369" t="s">
        <v>565</v>
      </c>
      <c r="C2369" t="s">
        <v>101</v>
      </c>
      <c r="D2369" t="s">
        <v>69</v>
      </c>
      <c r="E2369">
        <v>1</v>
      </c>
      <c r="F2369" s="8">
        <f>VLOOKUP(C2369,Products!$A$2:$E$20,5,TRUE)</f>
        <v>129.94999999999999</v>
      </c>
      <c r="G2369" s="8">
        <f t="shared" si="72"/>
        <v>129.94999999999999</v>
      </c>
      <c r="H2369" s="8">
        <f>VLOOKUP(C2369,Products!$A$2:$F$20,6,TRUE)</f>
        <v>40.449999999999989</v>
      </c>
      <c r="I2369" s="8">
        <f t="shared" si="73"/>
        <v>40.449999999999989</v>
      </c>
      <c r="J2369" s="42">
        <f>VLOOKUP(B2369,Invoices!A:I,9,TRUE)</f>
        <v>2020</v>
      </c>
    </row>
    <row r="2370" spans="1:10" x14ac:dyDescent="0.15">
      <c r="A2370" t="s">
        <v>5730</v>
      </c>
      <c r="B2370" t="s">
        <v>565</v>
      </c>
      <c r="C2370" t="s">
        <v>104</v>
      </c>
      <c r="D2370" t="s">
        <v>71</v>
      </c>
      <c r="E2370">
        <v>6</v>
      </c>
      <c r="F2370" s="8">
        <f>VLOOKUP(C2370,Products!$A$2:$E$20,5,TRUE)</f>
        <v>2.95</v>
      </c>
      <c r="G2370" s="8">
        <f t="shared" si="72"/>
        <v>17.700000000000003</v>
      </c>
      <c r="H2370" s="8">
        <f>VLOOKUP(C2370,Products!$A$2:$F$20,6,TRUE)</f>
        <v>1.1500000000000001</v>
      </c>
      <c r="I2370" s="8">
        <f t="shared" si="73"/>
        <v>6.9</v>
      </c>
      <c r="J2370" s="42">
        <f>VLOOKUP(B2370,Invoices!A:I,9,TRUE)</f>
        <v>2020</v>
      </c>
    </row>
    <row r="2371" spans="1:10" x14ac:dyDescent="0.15">
      <c r="A2371" t="s">
        <v>5731</v>
      </c>
      <c r="B2371" t="s">
        <v>565</v>
      </c>
      <c r="C2371" t="s">
        <v>91</v>
      </c>
      <c r="D2371" t="s">
        <v>70</v>
      </c>
      <c r="E2371">
        <v>9</v>
      </c>
      <c r="F2371" s="8">
        <f>VLOOKUP(C2371,Products!$A$2:$E$20,5,TRUE)</f>
        <v>49.95</v>
      </c>
      <c r="G2371" s="8">
        <f t="shared" ref="G2371:G2434" si="74">F2371*E2371</f>
        <v>449.55</v>
      </c>
      <c r="H2371" s="8">
        <f>VLOOKUP(C2371,Products!$A$2:$F$20,6,TRUE)</f>
        <v>21.200000000000003</v>
      </c>
      <c r="I2371" s="8">
        <f t="shared" ref="I2371:I2434" si="75">H2371*E2371</f>
        <v>190.8</v>
      </c>
      <c r="J2371" s="42">
        <f>VLOOKUP(B2371,Invoices!A:I,9,TRUE)</f>
        <v>2020</v>
      </c>
    </row>
    <row r="2372" spans="1:10" x14ac:dyDescent="0.15">
      <c r="A2372" t="s">
        <v>5732</v>
      </c>
      <c r="B2372" t="s">
        <v>565</v>
      </c>
      <c r="C2372" t="s">
        <v>103</v>
      </c>
      <c r="D2372" t="s">
        <v>77</v>
      </c>
      <c r="E2372">
        <v>6</v>
      </c>
      <c r="F2372" s="8">
        <f>VLOOKUP(C2372,Products!$A$2:$E$20,5,TRUE)</f>
        <v>8.9499999999999993</v>
      </c>
      <c r="G2372" s="8">
        <f t="shared" si="74"/>
        <v>53.699999999999996</v>
      </c>
      <c r="H2372" s="8">
        <f>VLOOKUP(C2372,Products!$A$2:$F$20,6,TRUE)</f>
        <v>3.1999999999999993</v>
      </c>
      <c r="I2372" s="8">
        <f t="shared" si="75"/>
        <v>19.199999999999996</v>
      </c>
      <c r="J2372" s="42">
        <f>VLOOKUP(B2372,Invoices!A:I,9,TRUE)</f>
        <v>2020</v>
      </c>
    </row>
    <row r="2373" spans="1:10" x14ac:dyDescent="0.15">
      <c r="A2373" t="s">
        <v>5733</v>
      </c>
      <c r="B2373" t="s">
        <v>565</v>
      </c>
      <c r="C2373" t="s">
        <v>89</v>
      </c>
      <c r="D2373" t="s">
        <v>80</v>
      </c>
      <c r="E2373">
        <v>3</v>
      </c>
      <c r="F2373" s="8">
        <f>VLOOKUP(C2373,Products!$A$2:$E$20,5,TRUE)</f>
        <v>15.95</v>
      </c>
      <c r="G2373" s="8">
        <f t="shared" si="74"/>
        <v>47.849999999999994</v>
      </c>
      <c r="H2373" s="8">
        <f>VLOOKUP(C2373,Products!$A$2:$F$20,6,TRUE)</f>
        <v>6</v>
      </c>
      <c r="I2373" s="8">
        <f t="shared" si="75"/>
        <v>18</v>
      </c>
      <c r="J2373" s="42">
        <f>VLOOKUP(B2373,Invoices!A:I,9,TRUE)</f>
        <v>2020</v>
      </c>
    </row>
    <row r="2374" spans="1:10" x14ac:dyDescent="0.15">
      <c r="A2374" t="s">
        <v>5734</v>
      </c>
      <c r="B2374" t="s">
        <v>565</v>
      </c>
      <c r="C2374" t="s">
        <v>93</v>
      </c>
      <c r="D2374" t="s">
        <v>76</v>
      </c>
      <c r="E2374">
        <v>1</v>
      </c>
      <c r="F2374" s="8">
        <f>VLOOKUP(C2374,Products!$A$2:$E$20,5,TRUE)</f>
        <v>9.9499999999999993</v>
      </c>
      <c r="G2374" s="8">
        <f t="shared" si="74"/>
        <v>9.9499999999999993</v>
      </c>
      <c r="H2374" s="8">
        <f>VLOOKUP(C2374,Products!$A$2:$F$20,6,TRUE)</f>
        <v>1.9499999999999993</v>
      </c>
      <c r="I2374" s="8">
        <f t="shared" si="75"/>
        <v>1.9499999999999993</v>
      </c>
      <c r="J2374" s="42">
        <f>VLOOKUP(B2374,Invoices!A:I,9,TRUE)</f>
        <v>2020</v>
      </c>
    </row>
    <row r="2375" spans="1:10" x14ac:dyDescent="0.15">
      <c r="A2375" t="s">
        <v>5735</v>
      </c>
      <c r="B2375" t="s">
        <v>565</v>
      </c>
      <c r="C2375" t="s">
        <v>90</v>
      </c>
      <c r="D2375" t="s">
        <v>72</v>
      </c>
      <c r="E2375">
        <v>1</v>
      </c>
      <c r="F2375" s="8">
        <f>VLOOKUP(C2375,Products!$A$2:$E$20,5,TRUE)</f>
        <v>8.9499999999999993</v>
      </c>
      <c r="G2375" s="8">
        <f t="shared" si="74"/>
        <v>8.9499999999999993</v>
      </c>
      <c r="H2375" s="8">
        <f>VLOOKUP(C2375,Products!$A$2:$F$20,6,TRUE)</f>
        <v>5.6999999999999993</v>
      </c>
      <c r="I2375" s="8">
        <f t="shared" si="75"/>
        <v>5.6999999999999993</v>
      </c>
      <c r="J2375" s="42">
        <f>VLOOKUP(B2375,Invoices!A:I,9,TRUE)</f>
        <v>2020</v>
      </c>
    </row>
    <row r="2376" spans="1:10" x14ac:dyDescent="0.15">
      <c r="A2376" t="s">
        <v>5736</v>
      </c>
      <c r="B2376" t="s">
        <v>565</v>
      </c>
      <c r="C2376" t="s">
        <v>98</v>
      </c>
      <c r="D2376" t="s">
        <v>79</v>
      </c>
      <c r="E2376">
        <v>1</v>
      </c>
      <c r="F2376" s="8">
        <f>VLOOKUP(C2376,Products!$A$2:$E$20,5,TRUE)</f>
        <v>14.95</v>
      </c>
      <c r="G2376" s="8">
        <f t="shared" si="74"/>
        <v>14.95</v>
      </c>
      <c r="H2376" s="8">
        <f>VLOOKUP(C2376,Products!$A$2:$F$20,6,TRUE)</f>
        <v>3.0499999999999989</v>
      </c>
      <c r="I2376" s="8">
        <f t="shared" si="75"/>
        <v>3.0499999999999989</v>
      </c>
      <c r="J2376" s="42">
        <f>VLOOKUP(B2376,Invoices!A:I,9,TRUE)</f>
        <v>2020</v>
      </c>
    </row>
    <row r="2377" spans="1:10" x14ac:dyDescent="0.15">
      <c r="A2377" t="s">
        <v>5737</v>
      </c>
      <c r="B2377" t="s">
        <v>565</v>
      </c>
      <c r="C2377" t="s">
        <v>99</v>
      </c>
      <c r="D2377" t="s">
        <v>84</v>
      </c>
      <c r="E2377">
        <v>2</v>
      </c>
      <c r="F2377" s="8">
        <f>VLOOKUP(C2377,Products!$A$2:$E$20,5,TRUE)</f>
        <v>3.5</v>
      </c>
      <c r="G2377" s="8">
        <f t="shared" si="74"/>
        <v>7</v>
      </c>
      <c r="H2377" s="8">
        <f>VLOOKUP(C2377,Products!$A$2:$F$20,6,TRUE)</f>
        <v>0.54999999999999982</v>
      </c>
      <c r="I2377" s="8">
        <f t="shared" si="75"/>
        <v>1.0999999999999996</v>
      </c>
      <c r="J2377" s="42">
        <f>VLOOKUP(B2377,Invoices!A:I,9,TRUE)</f>
        <v>2020</v>
      </c>
    </row>
    <row r="2378" spans="1:10" x14ac:dyDescent="0.15">
      <c r="A2378" t="s">
        <v>5738</v>
      </c>
      <c r="B2378" t="s">
        <v>565</v>
      </c>
      <c r="C2378" t="s">
        <v>100</v>
      </c>
      <c r="D2378" t="s">
        <v>78</v>
      </c>
      <c r="E2378">
        <v>5</v>
      </c>
      <c r="F2378" s="8">
        <f>VLOOKUP(C2378,Products!$A$2:$E$20,5,TRUE)</f>
        <v>49.95</v>
      </c>
      <c r="G2378" s="8">
        <f t="shared" si="74"/>
        <v>249.75</v>
      </c>
      <c r="H2378" s="8">
        <f>VLOOKUP(C2378,Products!$A$2:$F$20,6,TRUE)</f>
        <v>19.950000000000003</v>
      </c>
      <c r="I2378" s="8">
        <f t="shared" si="75"/>
        <v>99.750000000000014</v>
      </c>
      <c r="J2378" s="42">
        <f>VLOOKUP(B2378,Invoices!A:I,9,TRUE)</f>
        <v>2020</v>
      </c>
    </row>
    <row r="2379" spans="1:10" x14ac:dyDescent="0.15">
      <c r="A2379" t="s">
        <v>5739</v>
      </c>
      <c r="B2379" t="s">
        <v>565</v>
      </c>
      <c r="C2379" t="s">
        <v>88</v>
      </c>
      <c r="D2379" t="s">
        <v>85</v>
      </c>
      <c r="E2379">
        <v>24</v>
      </c>
      <c r="F2379" s="8">
        <f>VLOOKUP(C2379,Products!$A$2:$E$20,5,TRUE)</f>
        <v>8.9499999999999993</v>
      </c>
      <c r="G2379" s="8">
        <f t="shared" si="74"/>
        <v>214.79999999999998</v>
      </c>
      <c r="H2379" s="8">
        <f>VLOOKUP(C2379,Products!$A$2:$F$20,6,TRUE)</f>
        <v>5.6999999999999993</v>
      </c>
      <c r="I2379" s="8">
        <f t="shared" si="75"/>
        <v>136.79999999999998</v>
      </c>
      <c r="J2379" s="42">
        <f>VLOOKUP(B2379,Invoices!A:I,9,TRUE)</f>
        <v>2020</v>
      </c>
    </row>
    <row r="2380" spans="1:10" x14ac:dyDescent="0.15">
      <c r="A2380" t="s">
        <v>5740</v>
      </c>
      <c r="B2380" t="s">
        <v>565</v>
      </c>
      <c r="C2380" t="s">
        <v>94</v>
      </c>
      <c r="D2380" t="s">
        <v>86</v>
      </c>
      <c r="E2380">
        <v>1</v>
      </c>
      <c r="F2380" s="8">
        <f>VLOOKUP(C2380,Products!$A$2:$E$20,5,TRUE)</f>
        <v>3.5</v>
      </c>
      <c r="G2380" s="8">
        <f t="shared" si="74"/>
        <v>3.5</v>
      </c>
      <c r="H2380" s="8">
        <f>VLOOKUP(C2380,Products!$A$2:$F$20,6,TRUE)</f>
        <v>0.54999999999999982</v>
      </c>
      <c r="I2380" s="8">
        <f t="shared" si="75"/>
        <v>0.54999999999999982</v>
      </c>
      <c r="J2380" s="42">
        <f>VLOOKUP(B2380,Invoices!A:I,9,TRUE)</f>
        <v>2020</v>
      </c>
    </row>
    <row r="2381" spans="1:10" x14ac:dyDescent="0.15">
      <c r="A2381" t="s">
        <v>5741</v>
      </c>
      <c r="B2381" t="s">
        <v>566</v>
      </c>
      <c r="C2381" t="s">
        <v>102</v>
      </c>
      <c r="D2381" t="s">
        <v>83</v>
      </c>
      <c r="E2381">
        <v>3</v>
      </c>
      <c r="F2381" s="8">
        <f>VLOOKUP(C2381,Products!$A$2:$E$20,5,TRUE)</f>
        <v>29.95</v>
      </c>
      <c r="G2381" s="8">
        <f t="shared" si="74"/>
        <v>89.85</v>
      </c>
      <c r="H2381" s="8">
        <f>VLOOKUP(C2381,Products!$A$2:$F$20,6,TRUE)</f>
        <v>15</v>
      </c>
      <c r="I2381" s="8">
        <f t="shared" si="75"/>
        <v>45</v>
      </c>
      <c r="J2381" s="42">
        <f>VLOOKUP(B2381,Invoices!A:I,9,TRUE)</f>
        <v>2020</v>
      </c>
    </row>
    <row r="2382" spans="1:10" x14ac:dyDescent="0.15">
      <c r="A2382" t="s">
        <v>5742</v>
      </c>
      <c r="B2382" t="s">
        <v>566</v>
      </c>
      <c r="C2382" t="s">
        <v>105</v>
      </c>
      <c r="D2382" t="s">
        <v>81</v>
      </c>
      <c r="E2382">
        <v>2</v>
      </c>
      <c r="F2382" s="8">
        <f>VLOOKUP(C2382,Products!$A$2:$E$20,5,TRUE)</f>
        <v>8.9499999999999993</v>
      </c>
      <c r="G2382" s="8">
        <f t="shared" si="74"/>
        <v>17.899999999999999</v>
      </c>
      <c r="H2382" s="8">
        <f>VLOOKUP(C2382,Products!$A$2:$F$20,6,TRUE)</f>
        <v>3.1999999999999993</v>
      </c>
      <c r="I2382" s="8">
        <f t="shared" si="75"/>
        <v>6.3999999999999986</v>
      </c>
      <c r="J2382" s="42">
        <f>VLOOKUP(B2382,Invoices!A:I,9,TRUE)</f>
        <v>2020</v>
      </c>
    </row>
    <row r="2383" spans="1:10" x14ac:dyDescent="0.15">
      <c r="A2383" t="s">
        <v>5743</v>
      </c>
      <c r="B2383" t="s">
        <v>567</v>
      </c>
      <c r="C2383" t="s">
        <v>100</v>
      </c>
      <c r="D2383" t="s">
        <v>78</v>
      </c>
      <c r="E2383">
        <v>2</v>
      </c>
      <c r="F2383" s="8">
        <f>VLOOKUP(C2383,Products!$A$2:$E$20,5,TRUE)</f>
        <v>49.95</v>
      </c>
      <c r="G2383" s="8">
        <f t="shared" si="74"/>
        <v>99.9</v>
      </c>
      <c r="H2383" s="8">
        <f>VLOOKUP(C2383,Products!$A$2:$F$20,6,TRUE)</f>
        <v>19.950000000000003</v>
      </c>
      <c r="I2383" s="8">
        <f t="shared" si="75"/>
        <v>39.900000000000006</v>
      </c>
      <c r="J2383" s="42">
        <f>VLOOKUP(B2383,Invoices!A:I,9,TRUE)</f>
        <v>2020</v>
      </c>
    </row>
    <row r="2384" spans="1:10" x14ac:dyDescent="0.15">
      <c r="A2384" t="s">
        <v>5744</v>
      </c>
      <c r="B2384" t="s">
        <v>568</v>
      </c>
      <c r="C2384" t="s">
        <v>90</v>
      </c>
      <c r="D2384" t="s">
        <v>72</v>
      </c>
      <c r="E2384">
        <v>20</v>
      </c>
      <c r="F2384" s="8">
        <f>VLOOKUP(C2384,Products!$A$2:$E$20,5,TRUE)</f>
        <v>8.9499999999999993</v>
      </c>
      <c r="G2384" s="8">
        <f t="shared" si="74"/>
        <v>179</v>
      </c>
      <c r="H2384" s="8">
        <f>VLOOKUP(C2384,Products!$A$2:$F$20,6,TRUE)</f>
        <v>5.6999999999999993</v>
      </c>
      <c r="I2384" s="8">
        <f t="shared" si="75"/>
        <v>113.99999999999999</v>
      </c>
      <c r="J2384" s="42">
        <f>VLOOKUP(B2384,Invoices!A:I,9,TRUE)</f>
        <v>2020</v>
      </c>
    </row>
    <row r="2385" spans="1:10" x14ac:dyDescent="0.15">
      <c r="A2385" t="s">
        <v>5745</v>
      </c>
      <c r="B2385" t="s">
        <v>568</v>
      </c>
      <c r="C2385" t="s">
        <v>94</v>
      </c>
      <c r="D2385" t="s">
        <v>86</v>
      </c>
      <c r="E2385">
        <v>50</v>
      </c>
      <c r="F2385" s="8">
        <f>VLOOKUP(C2385,Products!$A$2:$E$20,5,TRUE)</f>
        <v>3.5</v>
      </c>
      <c r="G2385" s="8">
        <f t="shared" si="74"/>
        <v>175</v>
      </c>
      <c r="H2385" s="8">
        <f>VLOOKUP(C2385,Products!$A$2:$F$20,6,TRUE)</f>
        <v>0.54999999999999982</v>
      </c>
      <c r="I2385" s="8">
        <f t="shared" si="75"/>
        <v>27.499999999999993</v>
      </c>
      <c r="J2385" s="42">
        <f>VLOOKUP(B2385,Invoices!A:I,9,TRUE)</f>
        <v>2020</v>
      </c>
    </row>
    <row r="2386" spans="1:10" x14ac:dyDescent="0.15">
      <c r="A2386" t="s">
        <v>5746</v>
      </c>
      <c r="B2386" t="s">
        <v>568</v>
      </c>
      <c r="C2386" t="s">
        <v>104</v>
      </c>
      <c r="D2386" t="s">
        <v>71</v>
      </c>
      <c r="E2386">
        <v>1</v>
      </c>
      <c r="F2386" s="8">
        <f>VLOOKUP(C2386,Products!$A$2:$E$20,5,TRUE)</f>
        <v>2.95</v>
      </c>
      <c r="G2386" s="8">
        <f t="shared" si="74"/>
        <v>2.95</v>
      </c>
      <c r="H2386" s="8">
        <f>VLOOKUP(C2386,Products!$A$2:$F$20,6,TRUE)</f>
        <v>1.1500000000000001</v>
      </c>
      <c r="I2386" s="8">
        <f t="shared" si="75"/>
        <v>1.1500000000000001</v>
      </c>
      <c r="J2386" s="42">
        <f>VLOOKUP(B2386,Invoices!A:I,9,TRUE)</f>
        <v>2020</v>
      </c>
    </row>
    <row r="2387" spans="1:10" x14ac:dyDescent="0.15">
      <c r="A2387" t="s">
        <v>5747</v>
      </c>
      <c r="B2387" t="s">
        <v>568</v>
      </c>
      <c r="C2387" t="s">
        <v>100</v>
      </c>
      <c r="D2387" t="s">
        <v>78</v>
      </c>
      <c r="E2387">
        <v>1</v>
      </c>
      <c r="F2387" s="8">
        <f>VLOOKUP(C2387,Products!$A$2:$E$20,5,TRUE)</f>
        <v>49.95</v>
      </c>
      <c r="G2387" s="8">
        <f t="shared" si="74"/>
        <v>49.95</v>
      </c>
      <c r="H2387" s="8">
        <f>VLOOKUP(C2387,Products!$A$2:$F$20,6,TRUE)</f>
        <v>19.950000000000003</v>
      </c>
      <c r="I2387" s="8">
        <f t="shared" si="75"/>
        <v>19.950000000000003</v>
      </c>
      <c r="J2387" s="42">
        <f>VLOOKUP(B2387,Invoices!A:I,9,TRUE)</f>
        <v>2020</v>
      </c>
    </row>
    <row r="2388" spans="1:10" x14ac:dyDescent="0.15">
      <c r="A2388" t="s">
        <v>5748</v>
      </c>
      <c r="B2388" t="s">
        <v>569</v>
      </c>
      <c r="C2388" t="s">
        <v>96</v>
      </c>
      <c r="D2388" t="s">
        <v>75</v>
      </c>
      <c r="E2388">
        <v>100</v>
      </c>
      <c r="F2388" s="8">
        <f>VLOOKUP(C2388,Products!$A$2:$E$20,5,TRUE)</f>
        <v>79.95</v>
      </c>
      <c r="G2388" s="8">
        <f t="shared" si="74"/>
        <v>7995</v>
      </c>
      <c r="H2388" s="8">
        <f>VLOOKUP(C2388,Products!$A$2:$F$20,6,TRUE)</f>
        <v>27.950000000000003</v>
      </c>
      <c r="I2388" s="8">
        <f t="shared" si="75"/>
        <v>2795.0000000000005</v>
      </c>
      <c r="J2388" s="42">
        <f>VLOOKUP(B2388,Invoices!A:I,9,TRUE)</f>
        <v>2020</v>
      </c>
    </row>
    <row r="2389" spans="1:10" x14ac:dyDescent="0.15">
      <c r="A2389" t="s">
        <v>5749</v>
      </c>
      <c r="B2389" t="s">
        <v>569</v>
      </c>
      <c r="C2389" t="s">
        <v>103</v>
      </c>
      <c r="D2389" t="s">
        <v>77</v>
      </c>
      <c r="E2389">
        <v>2</v>
      </c>
      <c r="F2389" s="8">
        <f>VLOOKUP(C2389,Products!$A$2:$E$20,5,TRUE)</f>
        <v>8.9499999999999993</v>
      </c>
      <c r="G2389" s="8">
        <f t="shared" si="74"/>
        <v>17.899999999999999</v>
      </c>
      <c r="H2389" s="8">
        <f>VLOOKUP(C2389,Products!$A$2:$F$20,6,TRUE)</f>
        <v>3.1999999999999993</v>
      </c>
      <c r="I2389" s="8">
        <f t="shared" si="75"/>
        <v>6.3999999999999986</v>
      </c>
      <c r="J2389" s="42">
        <f>VLOOKUP(B2389,Invoices!A:I,9,TRUE)</f>
        <v>2020</v>
      </c>
    </row>
    <row r="2390" spans="1:10" x14ac:dyDescent="0.15">
      <c r="A2390" t="s">
        <v>5750</v>
      </c>
      <c r="B2390" t="s">
        <v>570</v>
      </c>
      <c r="C2390" t="s">
        <v>94</v>
      </c>
      <c r="D2390" t="s">
        <v>86</v>
      </c>
      <c r="E2390">
        <v>1</v>
      </c>
      <c r="F2390" s="8">
        <f>VLOOKUP(C2390,Products!$A$2:$E$20,5,TRUE)</f>
        <v>3.5</v>
      </c>
      <c r="G2390" s="8">
        <f t="shared" si="74"/>
        <v>3.5</v>
      </c>
      <c r="H2390" s="8">
        <f>VLOOKUP(C2390,Products!$A$2:$F$20,6,TRUE)</f>
        <v>0.54999999999999982</v>
      </c>
      <c r="I2390" s="8">
        <f t="shared" si="75"/>
        <v>0.54999999999999982</v>
      </c>
      <c r="J2390" s="42">
        <f>VLOOKUP(B2390,Invoices!A:I,9,TRUE)</f>
        <v>2020</v>
      </c>
    </row>
    <row r="2391" spans="1:10" x14ac:dyDescent="0.15">
      <c r="A2391" t="s">
        <v>5751</v>
      </c>
      <c r="B2391" t="s">
        <v>570</v>
      </c>
      <c r="C2391" t="s">
        <v>103</v>
      </c>
      <c r="D2391" t="s">
        <v>77</v>
      </c>
      <c r="E2391">
        <v>4</v>
      </c>
      <c r="F2391" s="8">
        <f>VLOOKUP(C2391,Products!$A$2:$E$20,5,TRUE)</f>
        <v>8.9499999999999993</v>
      </c>
      <c r="G2391" s="8">
        <f t="shared" si="74"/>
        <v>35.799999999999997</v>
      </c>
      <c r="H2391" s="8">
        <f>VLOOKUP(C2391,Products!$A$2:$F$20,6,TRUE)</f>
        <v>3.1999999999999993</v>
      </c>
      <c r="I2391" s="8">
        <f t="shared" si="75"/>
        <v>12.799999999999997</v>
      </c>
      <c r="J2391" s="42">
        <f>VLOOKUP(B2391,Invoices!A:I,9,TRUE)</f>
        <v>2020</v>
      </c>
    </row>
    <row r="2392" spans="1:10" x14ac:dyDescent="0.15">
      <c r="A2392" t="s">
        <v>5752</v>
      </c>
      <c r="B2392" t="s">
        <v>570</v>
      </c>
      <c r="C2392" t="s">
        <v>88</v>
      </c>
      <c r="D2392" t="s">
        <v>85</v>
      </c>
      <c r="E2392">
        <v>6</v>
      </c>
      <c r="F2392" s="8">
        <f>VLOOKUP(C2392,Products!$A$2:$E$20,5,TRUE)</f>
        <v>8.9499999999999993</v>
      </c>
      <c r="G2392" s="8">
        <f t="shared" si="74"/>
        <v>53.699999999999996</v>
      </c>
      <c r="H2392" s="8">
        <f>VLOOKUP(C2392,Products!$A$2:$F$20,6,TRUE)</f>
        <v>5.6999999999999993</v>
      </c>
      <c r="I2392" s="8">
        <f t="shared" si="75"/>
        <v>34.199999999999996</v>
      </c>
      <c r="J2392" s="42">
        <f>VLOOKUP(B2392,Invoices!A:I,9,TRUE)</f>
        <v>2020</v>
      </c>
    </row>
    <row r="2393" spans="1:10" x14ac:dyDescent="0.15">
      <c r="A2393" t="s">
        <v>5753</v>
      </c>
      <c r="B2393" t="s">
        <v>570</v>
      </c>
      <c r="C2393" t="s">
        <v>87</v>
      </c>
      <c r="D2393" t="s">
        <v>68</v>
      </c>
      <c r="E2393">
        <v>15</v>
      </c>
      <c r="F2393" s="8">
        <f>VLOOKUP(C2393,Products!$A$2:$E$20,5,TRUE)</f>
        <v>19.95</v>
      </c>
      <c r="G2393" s="8">
        <f t="shared" si="74"/>
        <v>299.25</v>
      </c>
      <c r="H2393" s="8">
        <f>VLOOKUP(C2393,Products!$A$2:$F$20,6,TRUE)</f>
        <v>7.4499999999999993</v>
      </c>
      <c r="I2393" s="8">
        <f t="shared" si="75"/>
        <v>111.74999999999999</v>
      </c>
      <c r="J2393" s="42">
        <f>VLOOKUP(B2393,Invoices!A:I,9,TRUE)</f>
        <v>2020</v>
      </c>
    </row>
    <row r="2394" spans="1:10" x14ac:dyDescent="0.15">
      <c r="A2394" t="s">
        <v>5754</v>
      </c>
      <c r="B2394" t="s">
        <v>570</v>
      </c>
      <c r="C2394" t="s">
        <v>101</v>
      </c>
      <c r="D2394" t="s">
        <v>69</v>
      </c>
      <c r="E2394">
        <v>15</v>
      </c>
      <c r="F2394" s="8">
        <f>VLOOKUP(C2394,Products!$A$2:$E$20,5,TRUE)</f>
        <v>129.94999999999999</v>
      </c>
      <c r="G2394" s="8">
        <f t="shared" si="74"/>
        <v>1949.2499999999998</v>
      </c>
      <c r="H2394" s="8">
        <f>VLOOKUP(C2394,Products!$A$2:$F$20,6,TRUE)</f>
        <v>40.449999999999989</v>
      </c>
      <c r="I2394" s="8">
        <f t="shared" si="75"/>
        <v>606.74999999999977</v>
      </c>
      <c r="J2394" s="42">
        <f>VLOOKUP(B2394,Invoices!A:I,9,TRUE)</f>
        <v>2020</v>
      </c>
    </row>
    <row r="2395" spans="1:10" x14ac:dyDescent="0.15">
      <c r="A2395" t="s">
        <v>5755</v>
      </c>
      <c r="B2395" t="s">
        <v>570</v>
      </c>
      <c r="C2395" t="s">
        <v>90</v>
      </c>
      <c r="D2395" t="s">
        <v>72</v>
      </c>
      <c r="E2395">
        <v>50</v>
      </c>
      <c r="F2395" s="8">
        <f>VLOOKUP(C2395,Products!$A$2:$E$20,5,TRUE)</f>
        <v>8.9499999999999993</v>
      </c>
      <c r="G2395" s="8">
        <f t="shared" si="74"/>
        <v>447.49999999999994</v>
      </c>
      <c r="H2395" s="8">
        <f>VLOOKUP(C2395,Products!$A$2:$F$20,6,TRUE)</f>
        <v>5.6999999999999993</v>
      </c>
      <c r="I2395" s="8">
        <f t="shared" si="75"/>
        <v>284.99999999999994</v>
      </c>
      <c r="J2395" s="42">
        <f>VLOOKUP(B2395,Invoices!A:I,9,TRUE)</f>
        <v>2020</v>
      </c>
    </row>
    <row r="2396" spans="1:10" x14ac:dyDescent="0.15">
      <c r="A2396" t="s">
        <v>5756</v>
      </c>
      <c r="B2396" t="s">
        <v>570</v>
      </c>
      <c r="C2396" t="s">
        <v>89</v>
      </c>
      <c r="D2396" t="s">
        <v>80</v>
      </c>
      <c r="E2396">
        <v>3</v>
      </c>
      <c r="F2396" s="8">
        <f>VLOOKUP(C2396,Products!$A$2:$E$20,5,TRUE)</f>
        <v>15.95</v>
      </c>
      <c r="G2396" s="8">
        <f t="shared" si="74"/>
        <v>47.849999999999994</v>
      </c>
      <c r="H2396" s="8">
        <f>VLOOKUP(C2396,Products!$A$2:$F$20,6,TRUE)</f>
        <v>6</v>
      </c>
      <c r="I2396" s="8">
        <f t="shared" si="75"/>
        <v>18</v>
      </c>
      <c r="J2396" s="42">
        <f>VLOOKUP(B2396,Invoices!A:I,9,TRUE)</f>
        <v>2020</v>
      </c>
    </row>
    <row r="2397" spans="1:10" x14ac:dyDescent="0.15">
      <c r="A2397" t="s">
        <v>5757</v>
      </c>
      <c r="B2397" t="s">
        <v>570</v>
      </c>
      <c r="C2397" t="s">
        <v>104</v>
      </c>
      <c r="D2397" t="s">
        <v>71</v>
      </c>
      <c r="E2397">
        <v>30</v>
      </c>
      <c r="F2397" s="8">
        <f>VLOOKUP(C2397,Products!$A$2:$E$20,5,TRUE)</f>
        <v>2.95</v>
      </c>
      <c r="G2397" s="8">
        <f t="shared" si="74"/>
        <v>88.5</v>
      </c>
      <c r="H2397" s="8">
        <f>VLOOKUP(C2397,Products!$A$2:$F$20,6,TRUE)</f>
        <v>1.1500000000000001</v>
      </c>
      <c r="I2397" s="8">
        <f t="shared" si="75"/>
        <v>34.500000000000007</v>
      </c>
      <c r="J2397" s="42">
        <f>VLOOKUP(B2397,Invoices!A:I,9,TRUE)</f>
        <v>2020</v>
      </c>
    </row>
    <row r="2398" spans="1:10" x14ac:dyDescent="0.15">
      <c r="A2398" t="s">
        <v>5758</v>
      </c>
      <c r="B2398" t="s">
        <v>570</v>
      </c>
      <c r="C2398" t="s">
        <v>92</v>
      </c>
      <c r="D2398" t="s">
        <v>82</v>
      </c>
      <c r="E2398">
        <v>1</v>
      </c>
      <c r="F2398" s="8">
        <f>VLOOKUP(C2398,Products!$A$2:$E$20,5,TRUE)</f>
        <v>19.95</v>
      </c>
      <c r="G2398" s="8">
        <f t="shared" si="74"/>
        <v>19.95</v>
      </c>
      <c r="H2398" s="8">
        <f>VLOOKUP(C2398,Products!$A$2:$F$20,6,TRUE)</f>
        <v>7.4499999999999993</v>
      </c>
      <c r="I2398" s="8">
        <f t="shared" si="75"/>
        <v>7.4499999999999993</v>
      </c>
      <c r="J2398" s="42">
        <f>VLOOKUP(B2398,Invoices!A:I,9,TRUE)</f>
        <v>2020</v>
      </c>
    </row>
    <row r="2399" spans="1:10" x14ac:dyDescent="0.15">
      <c r="A2399" t="s">
        <v>5759</v>
      </c>
      <c r="B2399" t="s">
        <v>570</v>
      </c>
      <c r="C2399" t="s">
        <v>91</v>
      </c>
      <c r="D2399" t="s">
        <v>70</v>
      </c>
      <c r="E2399">
        <v>50</v>
      </c>
      <c r="F2399" s="8">
        <f>VLOOKUP(C2399,Products!$A$2:$E$20,5,TRUE)</f>
        <v>49.95</v>
      </c>
      <c r="G2399" s="8">
        <f t="shared" si="74"/>
        <v>2497.5</v>
      </c>
      <c r="H2399" s="8">
        <f>VLOOKUP(C2399,Products!$A$2:$F$20,6,TRUE)</f>
        <v>21.200000000000003</v>
      </c>
      <c r="I2399" s="8">
        <f t="shared" si="75"/>
        <v>1060.0000000000002</v>
      </c>
      <c r="J2399" s="42">
        <f>VLOOKUP(B2399,Invoices!A:I,9,TRUE)</f>
        <v>2020</v>
      </c>
    </row>
    <row r="2400" spans="1:10" x14ac:dyDescent="0.15">
      <c r="A2400" t="s">
        <v>5760</v>
      </c>
      <c r="B2400" t="s">
        <v>571</v>
      </c>
      <c r="C2400" t="s">
        <v>91</v>
      </c>
      <c r="D2400" t="s">
        <v>70</v>
      </c>
      <c r="E2400">
        <v>20</v>
      </c>
      <c r="F2400" s="8">
        <f>VLOOKUP(C2400,Products!$A$2:$E$20,5,TRUE)</f>
        <v>49.95</v>
      </c>
      <c r="G2400" s="8">
        <f t="shared" si="74"/>
        <v>999</v>
      </c>
      <c r="H2400" s="8">
        <f>VLOOKUP(C2400,Products!$A$2:$F$20,6,TRUE)</f>
        <v>21.200000000000003</v>
      </c>
      <c r="I2400" s="8">
        <f t="shared" si="75"/>
        <v>424.00000000000006</v>
      </c>
      <c r="J2400" s="42">
        <f>VLOOKUP(B2400,Invoices!A:I,9,TRUE)</f>
        <v>2020</v>
      </c>
    </row>
    <row r="2401" spans="1:10" x14ac:dyDescent="0.15">
      <c r="A2401" t="s">
        <v>5761</v>
      </c>
      <c r="B2401" t="s">
        <v>571</v>
      </c>
      <c r="C2401" t="s">
        <v>93</v>
      </c>
      <c r="D2401" t="s">
        <v>76</v>
      </c>
      <c r="E2401">
        <v>1</v>
      </c>
      <c r="F2401" s="8">
        <f>VLOOKUP(C2401,Products!$A$2:$E$20,5,TRUE)</f>
        <v>9.9499999999999993</v>
      </c>
      <c r="G2401" s="8">
        <f t="shared" si="74"/>
        <v>9.9499999999999993</v>
      </c>
      <c r="H2401" s="8">
        <f>VLOOKUP(C2401,Products!$A$2:$F$20,6,TRUE)</f>
        <v>1.9499999999999993</v>
      </c>
      <c r="I2401" s="8">
        <f t="shared" si="75"/>
        <v>1.9499999999999993</v>
      </c>
      <c r="J2401" s="42">
        <f>VLOOKUP(B2401,Invoices!A:I,9,TRUE)</f>
        <v>2020</v>
      </c>
    </row>
    <row r="2402" spans="1:10" x14ac:dyDescent="0.15">
      <c r="A2402" t="s">
        <v>5762</v>
      </c>
      <c r="B2402" t="s">
        <v>571</v>
      </c>
      <c r="C2402" t="s">
        <v>101</v>
      </c>
      <c r="D2402" t="s">
        <v>69</v>
      </c>
      <c r="E2402">
        <v>30</v>
      </c>
      <c r="F2402" s="8">
        <f>VLOOKUP(C2402,Products!$A$2:$E$20,5,TRUE)</f>
        <v>129.94999999999999</v>
      </c>
      <c r="G2402" s="8">
        <f t="shared" si="74"/>
        <v>3898.4999999999995</v>
      </c>
      <c r="H2402" s="8">
        <f>VLOOKUP(C2402,Products!$A$2:$F$20,6,TRUE)</f>
        <v>40.449999999999989</v>
      </c>
      <c r="I2402" s="8">
        <f t="shared" si="75"/>
        <v>1213.4999999999995</v>
      </c>
      <c r="J2402" s="42">
        <f>VLOOKUP(B2402,Invoices!A:I,9,TRUE)</f>
        <v>2020</v>
      </c>
    </row>
    <row r="2403" spans="1:10" x14ac:dyDescent="0.15">
      <c r="A2403" t="s">
        <v>5763</v>
      </c>
      <c r="B2403" t="s">
        <v>571</v>
      </c>
      <c r="C2403" t="s">
        <v>92</v>
      </c>
      <c r="D2403" t="s">
        <v>82</v>
      </c>
      <c r="E2403">
        <v>50</v>
      </c>
      <c r="F2403" s="8">
        <f>VLOOKUP(C2403,Products!$A$2:$E$20,5,TRUE)</f>
        <v>19.95</v>
      </c>
      <c r="G2403" s="8">
        <f t="shared" si="74"/>
        <v>997.5</v>
      </c>
      <c r="H2403" s="8">
        <f>VLOOKUP(C2403,Products!$A$2:$F$20,6,TRUE)</f>
        <v>7.4499999999999993</v>
      </c>
      <c r="I2403" s="8">
        <f t="shared" si="75"/>
        <v>372.49999999999994</v>
      </c>
      <c r="J2403" s="42">
        <f>VLOOKUP(B2403,Invoices!A:I,9,TRUE)</f>
        <v>2020</v>
      </c>
    </row>
    <row r="2404" spans="1:10" x14ac:dyDescent="0.15">
      <c r="A2404" t="s">
        <v>5764</v>
      </c>
      <c r="B2404" t="s">
        <v>571</v>
      </c>
      <c r="C2404" t="s">
        <v>97</v>
      </c>
      <c r="D2404" t="s">
        <v>74</v>
      </c>
      <c r="E2404">
        <v>1</v>
      </c>
      <c r="F2404" s="8">
        <f>VLOOKUP(C2404,Products!$A$2:$E$20,5,TRUE)</f>
        <v>1.5</v>
      </c>
      <c r="G2404" s="8">
        <f t="shared" si="74"/>
        <v>1.5</v>
      </c>
      <c r="H2404" s="8">
        <f>VLOOKUP(C2404,Products!$A$2:$F$20,6,TRUE)</f>
        <v>0.5</v>
      </c>
      <c r="I2404" s="8">
        <f t="shared" si="75"/>
        <v>0.5</v>
      </c>
      <c r="J2404" s="42">
        <f>VLOOKUP(B2404,Invoices!A:I,9,TRUE)</f>
        <v>2020</v>
      </c>
    </row>
    <row r="2405" spans="1:10" x14ac:dyDescent="0.15">
      <c r="A2405" t="s">
        <v>5765</v>
      </c>
      <c r="B2405" t="s">
        <v>572</v>
      </c>
      <c r="C2405" t="s">
        <v>100</v>
      </c>
      <c r="D2405" t="s">
        <v>78</v>
      </c>
      <c r="E2405">
        <v>6</v>
      </c>
      <c r="F2405" s="8">
        <f>VLOOKUP(C2405,Products!$A$2:$E$20,5,TRUE)</f>
        <v>49.95</v>
      </c>
      <c r="G2405" s="8">
        <f t="shared" si="74"/>
        <v>299.70000000000005</v>
      </c>
      <c r="H2405" s="8">
        <f>VLOOKUP(C2405,Products!$A$2:$F$20,6,TRUE)</f>
        <v>19.950000000000003</v>
      </c>
      <c r="I2405" s="8">
        <f t="shared" si="75"/>
        <v>119.70000000000002</v>
      </c>
      <c r="J2405" s="42">
        <f>VLOOKUP(B2405,Invoices!A:I,9,TRUE)</f>
        <v>2020</v>
      </c>
    </row>
    <row r="2406" spans="1:10" x14ac:dyDescent="0.15">
      <c r="A2406" t="s">
        <v>5766</v>
      </c>
      <c r="B2406" t="s">
        <v>572</v>
      </c>
      <c r="C2406" t="s">
        <v>101</v>
      </c>
      <c r="D2406" t="s">
        <v>69</v>
      </c>
      <c r="E2406">
        <v>7</v>
      </c>
      <c r="F2406" s="8">
        <f>VLOOKUP(C2406,Products!$A$2:$E$20,5,TRUE)</f>
        <v>129.94999999999999</v>
      </c>
      <c r="G2406" s="8">
        <f t="shared" si="74"/>
        <v>909.64999999999986</v>
      </c>
      <c r="H2406" s="8">
        <f>VLOOKUP(C2406,Products!$A$2:$F$20,6,TRUE)</f>
        <v>40.449999999999989</v>
      </c>
      <c r="I2406" s="8">
        <f t="shared" si="75"/>
        <v>283.14999999999992</v>
      </c>
      <c r="J2406" s="42">
        <f>VLOOKUP(B2406,Invoices!A:I,9,TRUE)</f>
        <v>2020</v>
      </c>
    </row>
    <row r="2407" spans="1:10" x14ac:dyDescent="0.15">
      <c r="A2407" t="s">
        <v>5767</v>
      </c>
      <c r="B2407" t="s">
        <v>572</v>
      </c>
      <c r="C2407" t="s">
        <v>90</v>
      </c>
      <c r="D2407" t="s">
        <v>72</v>
      </c>
      <c r="E2407">
        <v>3</v>
      </c>
      <c r="F2407" s="8">
        <f>VLOOKUP(C2407,Products!$A$2:$E$20,5,TRUE)</f>
        <v>8.9499999999999993</v>
      </c>
      <c r="G2407" s="8">
        <f t="shared" si="74"/>
        <v>26.849999999999998</v>
      </c>
      <c r="H2407" s="8">
        <f>VLOOKUP(C2407,Products!$A$2:$F$20,6,TRUE)</f>
        <v>5.6999999999999993</v>
      </c>
      <c r="I2407" s="8">
        <f t="shared" si="75"/>
        <v>17.099999999999998</v>
      </c>
      <c r="J2407" s="42">
        <f>VLOOKUP(B2407,Invoices!A:I,9,TRUE)</f>
        <v>2020</v>
      </c>
    </row>
    <row r="2408" spans="1:10" x14ac:dyDescent="0.15">
      <c r="A2408" t="s">
        <v>5768</v>
      </c>
      <c r="B2408" t="s">
        <v>573</v>
      </c>
      <c r="C2408" t="s">
        <v>91</v>
      </c>
      <c r="D2408" t="s">
        <v>70</v>
      </c>
      <c r="E2408">
        <v>4</v>
      </c>
      <c r="F2408" s="8">
        <f>VLOOKUP(C2408,Products!$A$2:$E$20,5,TRUE)</f>
        <v>49.95</v>
      </c>
      <c r="G2408" s="8">
        <f t="shared" si="74"/>
        <v>199.8</v>
      </c>
      <c r="H2408" s="8">
        <f>VLOOKUP(C2408,Products!$A$2:$F$20,6,TRUE)</f>
        <v>21.200000000000003</v>
      </c>
      <c r="I2408" s="8">
        <f t="shared" si="75"/>
        <v>84.800000000000011</v>
      </c>
      <c r="J2408" s="42">
        <f>VLOOKUP(B2408,Invoices!A:I,9,TRUE)</f>
        <v>2020</v>
      </c>
    </row>
    <row r="2409" spans="1:10" x14ac:dyDescent="0.15">
      <c r="A2409" t="s">
        <v>5769</v>
      </c>
      <c r="B2409" t="s">
        <v>573</v>
      </c>
      <c r="C2409" t="s">
        <v>101</v>
      </c>
      <c r="D2409" t="s">
        <v>69</v>
      </c>
      <c r="E2409">
        <v>3</v>
      </c>
      <c r="F2409" s="8">
        <f>VLOOKUP(C2409,Products!$A$2:$E$20,5,TRUE)</f>
        <v>129.94999999999999</v>
      </c>
      <c r="G2409" s="8">
        <f t="shared" si="74"/>
        <v>389.84999999999997</v>
      </c>
      <c r="H2409" s="8">
        <f>VLOOKUP(C2409,Products!$A$2:$F$20,6,TRUE)</f>
        <v>40.449999999999989</v>
      </c>
      <c r="I2409" s="8">
        <f t="shared" si="75"/>
        <v>121.34999999999997</v>
      </c>
      <c r="J2409" s="42">
        <f>VLOOKUP(B2409,Invoices!A:I,9,TRUE)</f>
        <v>2020</v>
      </c>
    </row>
    <row r="2410" spans="1:10" x14ac:dyDescent="0.15">
      <c r="A2410" t="s">
        <v>5770</v>
      </c>
      <c r="B2410" t="s">
        <v>573</v>
      </c>
      <c r="C2410" t="s">
        <v>103</v>
      </c>
      <c r="D2410" t="s">
        <v>77</v>
      </c>
      <c r="E2410">
        <v>1</v>
      </c>
      <c r="F2410" s="8">
        <f>VLOOKUP(C2410,Products!$A$2:$E$20,5,TRUE)</f>
        <v>8.9499999999999993</v>
      </c>
      <c r="G2410" s="8">
        <f t="shared" si="74"/>
        <v>8.9499999999999993</v>
      </c>
      <c r="H2410" s="8">
        <f>VLOOKUP(C2410,Products!$A$2:$F$20,6,TRUE)</f>
        <v>3.1999999999999993</v>
      </c>
      <c r="I2410" s="8">
        <f t="shared" si="75"/>
        <v>3.1999999999999993</v>
      </c>
      <c r="J2410" s="42">
        <f>VLOOKUP(B2410,Invoices!A:I,9,TRUE)</f>
        <v>2020</v>
      </c>
    </row>
    <row r="2411" spans="1:10" x14ac:dyDescent="0.15">
      <c r="A2411" t="s">
        <v>5771</v>
      </c>
      <c r="B2411" t="s">
        <v>573</v>
      </c>
      <c r="C2411" t="s">
        <v>98</v>
      </c>
      <c r="D2411" t="s">
        <v>79</v>
      </c>
      <c r="E2411">
        <v>3</v>
      </c>
      <c r="F2411" s="8">
        <f>VLOOKUP(C2411,Products!$A$2:$E$20,5,TRUE)</f>
        <v>14.95</v>
      </c>
      <c r="G2411" s="8">
        <f t="shared" si="74"/>
        <v>44.849999999999994</v>
      </c>
      <c r="H2411" s="8">
        <f>VLOOKUP(C2411,Products!$A$2:$F$20,6,TRUE)</f>
        <v>3.0499999999999989</v>
      </c>
      <c r="I2411" s="8">
        <f t="shared" si="75"/>
        <v>9.1499999999999968</v>
      </c>
      <c r="J2411" s="42">
        <f>VLOOKUP(B2411,Invoices!A:I,9,TRUE)</f>
        <v>2020</v>
      </c>
    </row>
    <row r="2412" spans="1:10" x14ac:dyDescent="0.15">
      <c r="A2412" t="s">
        <v>5772</v>
      </c>
      <c r="B2412" t="s">
        <v>573</v>
      </c>
      <c r="C2412" t="s">
        <v>104</v>
      </c>
      <c r="D2412" t="s">
        <v>71</v>
      </c>
      <c r="E2412">
        <v>9</v>
      </c>
      <c r="F2412" s="8">
        <f>VLOOKUP(C2412,Products!$A$2:$E$20,5,TRUE)</f>
        <v>2.95</v>
      </c>
      <c r="G2412" s="8">
        <f t="shared" si="74"/>
        <v>26.55</v>
      </c>
      <c r="H2412" s="8">
        <f>VLOOKUP(C2412,Products!$A$2:$F$20,6,TRUE)</f>
        <v>1.1500000000000001</v>
      </c>
      <c r="I2412" s="8">
        <f t="shared" si="75"/>
        <v>10.350000000000001</v>
      </c>
      <c r="J2412" s="42">
        <f>VLOOKUP(B2412,Invoices!A:I,9,TRUE)</f>
        <v>2020</v>
      </c>
    </row>
    <row r="2413" spans="1:10" x14ac:dyDescent="0.15">
      <c r="A2413" t="s">
        <v>5773</v>
      </c>
      <c r="B2413" t="s">
        <v>574</v>
      </c>
      <c r="C2413" t="s">
        <v>92</v>
      </c>
      <c r="D2413" t="s">
        <v>82</v>
      </c>
      <c r="E2413">
        <v>5</v>
      </c>
      <c r="F2413" s="8">
        <f>VLOOKUP(C2413,Products!$A$2:$E$20,5,TRUE)</f>
        <v>19.95</v>
      </c>
      <c r="G2413" s="8">
        <f t="shared" si="74"/>
        <v>99.75</v>
      </c>
      <c r="H2413" s="8">
        <f>VLOOKUP(C2413,Products!$A$2:$F$20,6,TRUE)</f>
        <v>7.4499999999999993</v>
      </c>
      <c r="I2413" s="8">
        <f t="shared" si="75"/>
        <v>37.25</v>
      </c>
      <c r="J2413" s="42">
        <f>VLOOKUP(B2413,Invoices!A:I,9,TRUE)</f>
        <v>2020</v>
      </c>
    </row>
    <row r="2414" spans="1:10" x14ac:dyDescent="0.15">
      <c r="A2414" t="s">
        <v>5774</v>
      </c>
      <c r="B2414" t="s">
        <v>574</v>
      </c>
      <c r="C2414" t="s">
        <v>102</v>
      </c>
      <c r="D2414" t="s">
        <v>83</v>
      </c>
      <c r="E2414">
        <v>3</v>
      </c>
      <c r="F2414" s="8">
        <f>VLOOKUP(C2414,Products!$A$2:$E$20,5,TRUE)</f>
        <v>29.95</v>
      </c>
      <c r="G2414" s="8">
        <f t="shared" si="74"/>
        <v>89.85</v>
      </c>
      <c r="H2414" s="8">
        <f>VLOOKUP(C2414,Products!$A$2:$F$20,6,TRUE)</f>
        <v>15</v>
      </c>
      <c r="I2414" s="8">
        <f t="shared" si="75"/>
        <v>45</v>
      </c>
      <c r="J2414" s="42">
        <f>VLOOKUP(B2414,Invoices!A:I,9,TRUE)</f>
        <v>2020</v>
      </c>
    </row>
    <row r="2415" spans="1:10" x14ac:dyDescent="0.15">
      <c r="A2415" t="s">
        <v>5775</v>
      </c>
      <c r="B2415" t="s">
        <v>575</v>
      </c>
      <c r="C2415" t="s">
        <v>96</v>
      </c>
      <c r="D2415" t="s">
        <v>75</v>
      </c>
      <c r="E2415">
        <v>1</v>
      </c>
      <c r="F2415" s="8">
        <f>VLOOKUP(C2415,Products!$A$2:$E$20,5,TRUE)</f>
        <v>79.95</v>
      </c>
      <c r="G2415" s="8">
        <f t="shared" si="74"/>
        <v>79.95</v>
      </c>
      <c r="H2415" s="8">
        <f>VLOOKUP(C2415,Products!$A$2:$F$20,6,TRUE)</f>
        <v>27.950000000000003</v>
      </c>
      <c r="I2415" s="8">
        <f t="shared" si="75"/>
        <v>27.950000000000003</v>
      </c>
      <c r="J2415" s="42">
        <f>VLOOKUP(B2415,Invoices!A:I,9,TRUE)</f>
        <v>2020</v>
      </c>
    </row>
    <row r="2416" spans="1:10" x14ac:dyDescent="0.15">
      <c r="A2416" t="s">
        <v>5776</v>
      </c>
      <c r="B2416" t="s">
        <v>575</v>
      </c>
      <c r="C2416" t="s">
        <v>104</v>
      </c>
      <c r="D2416" t="s">
        <v>71</v>
      </c>
      <c r="E2416">
        <v>5</v>
      </c>
      <c r="F2416" s="8">
        <f>VLOOKUP(C2416,Products!$A$2:$E$20,5,TRUE)</f>
        <v>2.95</v>
      </c>
      <c r="G2416" s="8">
        <f t="shared" si="74"/>
        <v>14.75</v>
      </c>
      <c r="H2416" s="8">
        <f>VLOOKUP(C2416,Products!$A$2:$F$20,6,TRUE)</f>
        <v>1.1500000000000001</v>
      </c>
      <c r="I2416" s="8">
        <f t="shared" si="75"/>
        <v>5.7500000000000009</v>
      </c>
      <c r="J2416" s="42">
        <f>VLOOKUP(B2416,Invoices!A:I,9,TRUE)</f>
        <v>2020</v>
      </c>
    </row>
    <row r="2417" spans="1:10" x14ac:dyDescent="0.15">
      <c r="A2417" t="s">
        <v>5777</v>
      </c>
      <c r="B2417" t="s">
        <v>575</v>
      </c>
      <c r="C2417" t="s">
        <v>92</v>
      </c>
      <c r="D2417" t="s">
        <v>82</v>
      </c>
      <c r="E2417">
        <v>5</v>
      </c>
      <c r="F2417" s="8">
        <f>VLOOKUP(C2417,Products!$A$2:$E$20,5,TRUE)</f>
        <v>19.95</v>
      </c>
      <c r="G2417" s="8">
        <f t="shared" si="74"/>
        <v>99.75</v>
      </c>
      <c r="H2417" s="8">
        <f>VLOOKUP(C2417,Products!$A$2:$F$20,6,TRUE)</f>
        <v>7.4499999999999993</v>
      </c>
      <c r="I2417" s="8">
        <f t="shared" si="75"/>
        <v>37.25</v>
      </c>
      <c r="J2417" s="42">
        <f>VLOOKUP(B2417,Invoices!A:I,9,TRUE)</f>
        <v>2020</v>
      </c>
    </row>
    <row r="2418" spans="1:10" x14ac:dyDescent="0.15">
      <c r="A2418" t="s">
        <v>5778</v>
      </c>
      <c r="B2418" t="s">
        <v>575</v>
      </c>
      <c r="C2418" t="s">
        <v>90</v>
      </c>
      <c r="D2418" t="s">
        <v>72</v>
      </c>
      <c r="E2418">
        <v>30</v>
      </c>
      <c r="F2418" s="8">
        <f>VLOOKUP(C2418,Products!$A$2:$E$20,5,TRUE)</f>
        <v>8.9499999999999993</v>
      </c>
      <c r="G2418" s="8">
        <f t="shared" si="74"/>
        <v>268.5</v>
      </c>
      <c r="H2418" s="8">
        <f>VLOOKUP(C2418,Products!$A$2:$F$20,6,TRUE)</f>
        <v>5.6999999999999993</v>
      </c>
      <c r="I2418" s="8">
        <f t="shared" si="75"/>
        <v>170.99999999999997</v>
      </c>
      <c r="J2418" s="42">
        <f>VLOOKUP(B2418,Invoices!A:I,9,TRUE)</f>
        <v>2020</v>
      </c>
    </row>
    <row r="2419" spans="1:10" x14ac:dyDescent="0.15">
      <c r="A2419" t="s">
        <v>5779</v>
      </c>
      <c r="B2419" t="s">
        <v>576</v>
      </c>
      <c r="C2419" t="s">
        <v>101</v>
      </c>
      <c r="D2419" t="s">
        <v>69</v>
      </c>
      <c r="E2419">
        <v>10</v>
      </c>
      <c r="F2419" s="8">
        <f>VLOOKUP(C2419,Products!$A$2:$E$20,5,TRUE)</f>
        <v>129.94999999999999</v>
      </c>
      <c r="G2419" s="8">
        <f t="shared" si="74"/>
        <v>1299.5</v>
      </c>
      <c r="H2419" s="8">
        <f>VLOOKUP(C2419,Products!$A$2:$F$20,6,TRUE)</f>
        <v>40.449999999999989</v>
      </c>
      <c r="I2419" s="8">
        <f t="shared" si="75"/>
        <v>404.49999999999989</v>
      </c>
      <c r="J2419" s="42">
        <f>VLOOKUP(B2419,Invoices!A:I,9,TRUE)</f>
        <v>2020</v>
      </c>
    </row>
    <row r="2420" spans="1:10" x14ac:dyDescent="0.15">
      <c r="A2420" t="s">
        <v>5780</v>
      </c>
      <c r="B2420" t="s">
        <v>577</v>
      </c>
      <c r="C2420" t="s">
        <v>92</v>
      </c>
      <c r="D2420" t="s">
        <v>82</v>
      </c>
      <c r="E2420">
        <v>1</v>
      </c>
      <c r="F2420" s="8">
        <f>VLOOKUP(C2420,Products!$A$2:$E$20,5,TRUE)</f>
        <v>19.95</v>
      </c>
      <c r="G2420" s="8">
        <f t="shared" si="74"/>
        <v>19.95</v>
      </c>
      <c r="H2420" s="8">
        <f>VLOOKUP(C2420,Products!$A$2:$F$20,6,TRUE)</f>
        <v>7.4499999999999993</v>
      </c>
      <c r="I2420" s="8">
        <f t="shared" si="75"/>
        <v>7.4499999999999993</v>
      </c>
      <c r="J2420" s="42">
        <f>VLOOKUP(B2420,Invoices!A:I,9,TRUE)</f>
        <v>2020</v>
      </c>
    </row>
    <row r="2421" spans="1:10" x14ac:dyDescent="0.15">
      <c r="A2421" t="s">
        <v>5781</v>
      </c>
      <c r="B2421" t="s">
        <v>577</v>
      </c>
      <c r="C2421" t="s">
        <v>97</v>
      </c>
      <c r="D2421" t="s">
        <v>74</v>
      </c>
      <c r="E2421">
        <v>6</v>
      </c>
      <c r="F2421" s="8">
        <f>VLOOKUP(C2421,Products!$A$2:$E$20,5,TRUE)</f>
        <v>1.5</v>
      </c>
      <c r="G2421" s="8">
        <f t="shared" si="74"/>
        <v>9</v>
      </c>
      <c r="H2421" s="8">
        <f>VLOOKUP(C2421,Products!$A$2:$F$20,6,TRUE)</f>
        <v>0.5</v>
      </c>
      <c r="I2421" s="8">
        <f t="shared" si="75"/>
        <v>3</v>
      </c>
      <c r="J2421" s="42">
        <f>VLOOKUP(B2421,Invoices!A:I,9,TRUE)</f>
        <v>2020</v>
      </c>
    </row>
    <row r="2422" spans="1:10" x14ac:dyDescent="0.15">
      <c r="A2422" t="s">
        <v>5782</v>
      </c>
      <c r="B2422" t="s">
        <v>577</v>
      </c>
      <c r="C2422" t="s">
        <v>95</v>
      </c>
      <c r="D2422" t="s">
        <v>73</v>
      </c>
      <c r="E2422">
        <v>20</v>
      </c>
      <c r="F2422" s="8">
        <f>VLOOKUP(C2422,Products!$A$2:$E$20,5,TRUE)</f>
        <v>12.95</v>
      </c>
      <c r="G2422" s="8">
        <f t="shared" si="74"/>
        <v>259</v>
      </c>
      <c r="H2422" s="8">
        <f>VLOOKUP(C2422,Products!$A$2:$F$20,6,TRUE)</f>
        <v>4.1999999999999993</v>
      </c>
      <c r="I2422" s="8">
        <f t="shared" si="75"/>
        <v>83.999999999999986</v>
      </c>
      <c r="J2422" s="42">
        <f>VLOOKUP(B2422,Invoices!A:I,9,TRUE)</f>
        <v>2020</v>
      </c>
    </row>
    <row r="2423" spans="1:10" x14ac:dyDescent="0.15">
      <c r="A2423" t="s">
        <v>5783</v>
      </c>
      <c r="B2423" t="s">
        <v>577</v>
      </c>
      <c r="C2423" t="s">
        <v>103</v>
      </c>
      <c r="D2423" t="s">
        <v>77</v>
      </c>
      <c r="E2423">
        <v>2</v>
      </c>
      <c r="F2423" s="8">
        <f>VLOOKUP(C2423,Products!$A$2:$E$20,5,TRUE)</f>
        <v>8.9499999999999993</v>
      </c>
      <c r="G2423" s="8">
        <f t="shared" si="74"/>
        <v>17.899999999999999</v>
      </c>
      <c r="H2423" s="8">
        <f>VLOOKUP(C2423,Products!$A$2:$F$20,6,TRUE)</f>
        <v>3.1999999999999993</v>
      </c>
      <c r="I2423" s="8">
        <f t="shared" si="75"/>
        <v>6.3999999999999986</v>
      </c>
      <c r="J2423" s="42">
        <f>VLOOKUP(B2423,Invoices!A:I,9,TRUE)</f>
        <v>2020</v>
      </c>
    </row>
    <row r="2424" spans="1:10" x14ac:dyDescent="0.15">
      <c r="A2424" t="s">
        <v>5784</v>
      </c>
      <c r="B2424" t="s">
        <v>577</v>
      </c>
      <c r="C2424" t="s">
        <v>102</v>
      </c>
      <c r="D2424" t="s">
        <v>83</v>
      </c>
      <c r="E2424">
        <v>25</v>
      </c>
      <c r="F2424" s="8">
        <f>VLOOKUP(C2424,Products!$A$2:$E$20,5,TRUE)</f>
        <v>29.95</v>
      </c>
      <c r="G2424" s="8">
        <f t="shared" si="74"/>
        <v>748.75</v>
      </c>
      <c r="H2424" s="8">
        <f>VLOOKUP(C2424,Products!$A$2:$F$20,6,TRUE)</f>
        <v>15</v>
      </c>
      <c r="I2424" s="8">
        <f t="shared" si="75"/>
        <v>375</v>
      </c>
      <c r="J2424" s="42">
        <f>VLOOKUP(B2424,Invoices!A:I,9,TRUE)</f>
        <v>2020</v>
      </c>
    </row>
    <row r="2425" spans="1:10" x14ac:dyDescent="0.15">
      <c r="A2425" t="s">
        <v>5785</v>
      </c>
      <c r="B2425" t="s">
        <v>577</v>
      </c>
      <c r="C2425" t="s">
        <v>90</v>
      </c>
      <c r="D2425" t="s">
        <v>72</v>
      </c>
      <c r="E2425">
        <v>3</v>
      </c>
      <c r="F2425" s="8">
        <f>VLOOKUP(C2425,Products!$A$2:$E$20,5,TRUE)</f>
        <v>8.9499999999999993</v>
      </c>
      <c r="G2425" s="8">
        <f t="shared" si="74"/>
        <v>26.849999999999998</v>
      </c>
      <c r="H2425" s="8">
        <f>VLOOKUP(C2425,Products!$A$2:$F$20,6,TRUE)</f>
        <v>5.6999999999999993</v>
      </c>
      <c r="I2425" s="8">
        <f t="shared" si="75"/>
        <v>17.099999999999998</v>
      </c>
      <c r="J2425" s="42">
        <f>VLOOKUP(B2425,Invoices!A:I,9,TRUE)</f>
        <v>2020</v>
      </c>
    </row>
    <row r="2426" spans="1:10" x14ac:dyDescent="0.15">
      <c r="A2426" t="s">
        <v>5786</v>
      </c>
      <c r="B2426" t="s">
        <v>578</v>
      </c>
      <c r="C2426" t="s">
        <v>87</v>
      </c>
      <c r="D2426" t="s">
        <v>68</v>
      </c>
      <c r="E2426">
        <v>1</v>
      </c>
      <c r="F2426" s="8">
        <f>VLOOKUP(C2426,Products!$A$2:$E$20,5,TRUE)</f>
        <v>19.95</v>
      </c>
      <c r="G2426" s="8">
        <f t="shared" si="74"/>
        <v>19.95</v>
      </c>
      <c r="H2426" s="8">
        <f>VLOOKUP(C2426,Products!$A$2:$F$20,6,TRUE)</f>
        <v>7.4499999999999993</v>
      </c>
      <c r="I2426" s="8">
        <f t="shared" si="75"/>
        <v>7.4499999999999993</v>
      </c>
      <c r="J2426" s="42">
        <f>VLOOKUP(B2426,Invoices!A:I,9,TRUE)</f>
        <v>2020</v>
      </c>
    </row>
    <row r="2427" spans="1:10" x14ac:dyDescent="0.15">
      <c r="A2427" t="s">
        <v>5787</v>
      </c>
      <c r="B2427" t="s">
        <v>578</v>
      </c>
      <c r="C2427" t="s">
        <v>89</v>
      </c>
      <c r="D2427" t="s">
        <v>80</v>
      </c>
      <c r="E2427">
        <v>2</v>
      </c>
      <c r="F2427" s="8">
        <f>VLOOKUP(C2427,Products!$A$2:$E$20,5,TRUE)</f>
        <v>15.95</v>
      </c>
      <c r="G2427" s="8">
        <f t="shared" si="74"/>
        <v>31.9</v>
      </c>
      <c r="H2427" s="8">
        <f>VLOOKUP(C2427,Products!$A$2:$F$20,6,TRUE)</f>
        <v>6</v>
      </c>
      <c r="I2427" s="8">
        <f t="shared" si="75"/>
        <v>12</v>
      </c>
      <c r="J2427" s="42">
        <f>VLOOKUP(B2427,Invoices!A:I,9,TRUE)</f>
        <v>2020</v>
      </c>
    </row>
    <row r="2428" spans="1:10" x14ac:dyDescent="0.15">
      <c r="A2428" t="s">
        <v>5788</v>
      </c>
      <c r="B2428" t="s">
        <v>579</v>
      </c>
      <c r="C2428" t="s">
        <v>92</v>
      </c>
      <c r="D2428" t="s">
        <v>82</v>
      </c>
      <c r="E2428">
        <v>4</v>
      </c>
      <c r="F2428" s="8">
        <f>VLOOKUP(C2428,Products!$A$2:$E$20,5,TRUE)</f>
        <v>19.95</v>
      </c>
      <c r="G2428" s="8">
        <f t="shared" si="74"/>
        <v>79.8</v>
      </c>
      <c r="H2428" s="8">
        <f>VLOOKUP(C2428,Products!$A$2:$F$20,6,TRUE)</f>
        <v>7.4499999999999993</v>
      </c>
      <c r="I2428" s="8">
        <f t="shared" si="75"/>
        <v>29.799999999999997</v>
      </c>
      <c r="J2428" s="42">
        <f>VLOOKUP(B2428,Invoices!A:I,9,TRUE)</f>
        <v>2020</v>
      </c>
    </row>
    <row r="2429" spans="1:10" x14ac:dyDescent="0.15">
      <c r="A2429" t="s">
        <v>5789</v>
      </c>
      <c r="B2429" t="s">
        <v>579</v>
      </c>
      <c r="C2429" t="s">
        <v>104</v>
      </c>
      <c r="D2429" t="s">
        <v>71</v>
      </c>
      <c r="E2429">
        <v>2</v>
      </c>
      <c r="F2429" s="8">
        <f>VLOOKUP(C2429,Products!$A$2:$E$20,5,TRUE)</f>
        <v>2.95</v>
      </c>
      <c r="G2429" s="8">
        <f t="shared" si="74"/>
        <v>5.9</v>
      </c>
      <c r="H2429" s="8">
        <f>VLOOKUP(C2429,Products!$A$2:$F$20,6,TRUE)</f>
        <v>1.1500000000000001</v>
      </c>
      <c r="I2429" s="8">
        <f t="shared" si="75"/>
        <v>2.3000000000000003</v>
      </c>
      <c r="J2429" s="42">
        <f>VLOOKUP(B2429,Invoices!A:I,9,TRUE)</f>
        <v>2020</v>
      </c>
    </row>
    <row r="2430" spans="1:10" x14ac:dyDescent="0.15">
      <c r="A2430" t="s">
        <v>5790</v>
      </c>
      <c r="B2430" t="s">
        <v>580</v>
      </c>
      <c r="C2430" t="s">
        <v>101</v>
      </c>
      <c r="D2430" t="s">
        <v>69</v>
      </c>
      <c r="E2430">
        <v>3</v>
      </c>
      <c r="F2430" s="8">
        <f>VLOOKUP(C2430,Products!$A$2:$E$20,5,TRUE)</f>
        <v>129.94999999999999</v>
      </c>
      <c r="G2430" s="8">
        <f t="shared" si="74"/>
        <v>389.84999999999997</v>
      </c>
      <c r="H2430" s="8">
        <f>VLOOKUP(C2430,Products!$A$2:$F$20,6,TRUE)</f>
        <v>40.449999999999989</v>
      </c>
      <c r="I2430" s="8">
        <f t="shared" si="75"/>
        <v>121.34999999999997</v>
      </c>
      <c r="J2430" s="42">
        <f>VLOOKUP(B2430,Invoices!A:I,9,TRUE)</f>
        <v>2020</v>
      </c>
    </row>
    <row r="2431" spans="1:10" x14ac:dyDescent="0.15">
      <c r="A2431" t="s">
        <v>5791</v>
      </c>
      <c r="B2431" t="s">
        <v>580</v>
      </c>
      <c r="C2431" t="s">
        <v>92</v>
      </c>
      <c r="D2431" t="s">
        <v>82</v>
      </c>
      <c r="E2431">
        <v>8</v>
      </c>
      <c r="F2431" s="8">
        <f>VLOOKUP(C2431,Products!$A$2:$E$20,5,TRUE)</f>
        <v>19.95</v>
      </c>
      <c r="G2431" s="8">
        <f t="shared" si="74"/>
        <v>159.6</v>
      </c>
      <c r="H2431" s="8">
        <f>VLOOKUP(C2431,Products!$A$2:$F$20,6,TRUE)</f>
        <v>7.4499999999999993</v>
      </c>
      <c r="I2431" s="8">
        <f t="shared" si="75"/>
        <v>59.599999999999994</v>
      </c>
      <c r="J2431" s="42">
        <f>VLOOKUP(B2431,Invoices!A:I,9,TRUE)</f>
        <v>2020</v>
      </c>
    </row>
    <row r="2432" spans="1:10" x14ac:dyDescent="0.15">
      <c r="A2432" t="s">
        <v>5792</v>
      </c>
      <c r="B2432" t="s">
        <v>581</v>
      </c>
      <c r="C2432" t="s">
        <v>98</v>
      </c>
      <c r="D2432" t="s">
        <v>79</v>
      </c>
      <c r="E2432">
        <v>4</v>
      </c>
      <c r="F2432" s="8">
        <f>VLOOKUP(C2432,Products!$A$2:$E$20,5,TRUE)</f>
        <v>14.95</v>
      </c>
      <c r="G2432" s="8">
        <f t="shared" si="74"/>
        <v>59.8</v>
      </c>
      <c r="H2432" s="8">
        <f>VLOOKUP(C2432,Products!$A$2:$F$20,6,TRUE)</f>
        <v>3.0499999999999989</v>
      </c>
      <c r="I2432" s="8">
        <f t="shared" si="75"/>
        <v>12.199999999999996</v>
      </c>
      <c r="J2432" s="42">
        <f>VLOOKUP(B2432,Invoices!A:I,9,TRUE)</f>
        <v>2020</v>
      </c>
    </row>
    <row r="2433" spans="1:10" x14ac:dyDescent="0.15">
      <c r="A2433" t="s">
        <v>5793</v>
      </c>
      <c r="B2433" t="s">
        <v>581</v>
      </c>
      <c r="C2433" t="s">
        <v>90</v>
      </c>
      <c r="D2433" t="s">
        <v>72</v>
      </c>
      <c r="E2433">
        <v>25</v>
      </c>
      <c r="F2433" s="8">
        <f>VLOOKUP(C2433,Products!$A$2:$E$20,5,TRUE)</f>
        <v>8.9499999999999993</v>
      </c>
      <c r="G2433" s="8">
        <f t="shared" si="74"/>
        <v>223.74999999999997</v>
      </c>
      <c r="H2433" s="8">
        <f>VLOOKUP(C2433,Products!$A$2:$F$20,6,TRUE)</f>
        <v>5.6999999999999993</v>
      </c>
      <c r="I2433" s="8">
        <f t="shared" si="75"/>
        <v>142.49999999999997</v>
      </c>
      <c r="J2433" s="42">
        <f>VLOOKUP(B2433,Invoices!A:I,9,TRUE)</f>
        <v>2020</v>
      </c>
    </row>
    <row r="2434" spans="1:10" x14ac:dyDescent="0.15">
      <c r="A2434" t="s">
        <v>5794</v>
      </c>
      <c r="B2434" t="s">
        <v>581</v>
      </c>
      <c r="C2434" t="s">
        <v>88</v>
      </c>
      <c r="D2434" t="s">
        <v>85</v>
      </c>
      <c r="E2434">
        <v>5</v>
      </c>
      <c r="F2434" s="8">
        <f>VLOOKUP(C2434,Products!$A$2:$E$20,5,TRUE)</f>
        <v>8.9499999999999993</v>
      </c>
      <c r="G2434" s="8">
        <f t="shared" si="74"/>
        <v>44.75</v>
      </c>
      <c r="H2434" s="8">
        <f>VLOOKUP(C2434,Products!$A$2:$F$20,6,TRUE)</f>
        <v>5.6999999999999993</v>
      </c>
      <c r="I2434" s="8">
        <f t="shared" si="75"/>
        <v>28.499999999999996</v>
      </c>
      <c r="J2434" s="42">
        <f>VLOOKUP(B2434,Invoices!A:I,9,TRUE)</f>
        <v>2020</v>
      </c>
    </row>
    <row r="2435" spans="1:10" x14ac:dyDescent="0.15">
      <c r="A2435" t="s">
        <v>5795</v>
      </c>
      <c r="B2435" t="s">
        <v>581</v>
      </c>
      <c r="C2435" t="s">
        <v>101</v>
      </c>
      <c r="D2435" t="s">
        <v>69</v>
      </c>
      <c r="E2435">
        <v>12</v>
      </c>
      <c r="F2435" s="8">
        <f>VLOOKUP(C2435,Products!$A$2:$E$20,5,TRUE)</f>
        <v>129.94999999999999</v>
      </c>
      <c r="G2435" s="8">
        <f t="shared" ref="G2435:G2498" si="76">F2435*E2435</f>
        <v>1559.3999999999999</v>
      </c>
      <c r="H2435" s="8">
        <f>VLOOKUP(C2435,Products!$A$2:$F$20,6,TRUE)</f>
        <v>40.449999999999989</v>
      </c>
      <c r="I2435" s="8">
        <f t="shared" ref="I2435:I2498" si="77">H2435*E2435</f>
        <v>485.39999999999986</v>
      </c>
      <c r="J2435" s="42">
        <f>VLOOKUP(B2435,Invoices!A:I,9,TRUE)</f>
        <v>2020</v>
      </c>
    </row>
    <row r="2436" spans="1:10" x14ac:dyDescent="0.15">
      <c r="A2436" t="s">
        <v>5796</v>
      </c>
      <c r="B2436" t="s">
        <v>581</v>
      </c>
      <c r="C2436" t="s">
        <v>96</v>
      </c>
      <c r="D2436" t="s">
        <v>75</v>
      </c>
      <c r="E2436">
        <v>1</v>
      </c>
      <c r="F2436" s="8">
        <f>VLOOKUP(C2436,Products!$A$2:$E$20,5,TRUE)</f>
        <v>79.95</v>
      </c>
      <c r="G2436" s="8">
        <f t="shared" si="76"/>
        <v>79.95</v>
      </c>
      <c r="H2436" s="8">
        <f>VLOOKUP(C2436,Products!$A$2:$F$20,6,TRUE)</f>
        <v>27.950000000000003</v>
      </c>
      <c r="I2436" s="8">
        <f t="shared" si="77"/>
        <v>27.950000000000003</v>
      </c>
      <c r="J2436" s="42">
        <f>VLOOKUP(B2436,Invoices!A:I,9,TRUE)</f>
        <v>2020</v>
      </c>
    </row>
    <row r="2437" spans="1:10" x14ac:dyDescent="0.15">
      <c r="A2437" t="s">
        <v>5797</v>
      </c>
      <c r="B2437" t="s">
        <v>581</v>
      </c>
      <c r="C2437" t="s">
        <v>104</v>
      </c>
      <c r="D2437" t="s">
        <v>71</v>
      </c>
      <c r="E2437">
        <v>2</v>
      </c>
      <c r="F2437" s="8">
        <f>VLOOKUP(C2437,Products!$A$2:$E$20,5,TRUE)</f>
        <v>2.95</v>
      </c>
      <c r="G2437" s="8">
        <f t="shared" si="76"/>
        <v>5.9</v>
      </c>
      <c r="H2437" s="8">
        <f>VLOOKUP(C2437,Products!$A$2:$F$20,6,TRUE)</f>
        <v>1.1500000000000001</v>
      </c>
      <c r="I2437" s="8">
        <f t="shared" si="77"/>
        <v>2.3000000000000003</v>
      </c>
      <c r="J2437" s="42">
        <f>VLOOKUP(B2437,Invoices!A:I,9,TRUE)</f>
        <v>2020</v>
      </c>
    </row>
    <row r="2438" spans="1:10" x14ac:dyDescent="0.15">
      <c r="A2438" t="s">
        <v>5798</v>
      </c>
      <c r="B2438" t="s">
        <v>582</v>
      </c>
      <c r="C2438" t="s">
        <v>87</v>
      </c>
      <c r="D2438" t="s">
        <v>68</v>
      </c>
      <c r="E2438">
        <v>1</v>
      </c>
      <c r="F2438" s="8">
        <f>VLOOKUP(C2438,Products!$A$2:$E$20,5,TRUE)</f>
        <v>19.95</v>
      </c>
      <c r="G2438" s="8">
        <f t="shared" si="76"/>
        <v>19.95</v>
      </c>
      <c r="H2438" s="8">
        <f>VLOOKUP(C2438,Products!$A$2:$F$20,6,TRUE)</f>
        <v>7.4499999999999993</v>
      </c>
      <c r="I2438" s="8">
        <f t="shared" si="77"/>
        <v>7.4499999999999993</v>
      </c>
      <c r="J2438" s="42">
        <f>VLOOKUP(B2438,Invoices!A:I,9,TRUE)</f>
        <v>2020</v>
      </c>
    </row>
    <row r="2439" spans="1:10" x14ac:dyDescent="0.15">
      <c r="A2439" t="s">
        <v>5799</v>
      </c>
      <c r="B2439" t="s">
        <v>582</v>
      </c>
      <c r="C2439" t="s">
        <v>93</v>
      </c>
      <c r="D2439" t="s">
        <v>76</v>
      </c>
      <c r="E2439">
        <v>1</v>
      </c>
      <c r="F2439" s="8">
        <f>VLOOKUP(C2439,Products!$A$2:$E$20,5,TRUE)</f>
        <v>9.9499999999999993</v>
      </c>
      <c r="G2439" s="8">
        <f t="shared" si="76"/>
        <v>9.9499999999999993</v>
      </c>
      <c r="H2439" s="8">
        <f>VLOOKUP(C2439,Products!$A$2:$F$20,6,TRUE)</f>
        <v>1.9499999999999993</v>
      </c>
      <c r="I2439" s="8">
        <f t="shared" si="77"/>
        <v>1.9499999999999993</v>
      </c>
      <c r="J2439" s="42">
        <f>VLOOKUP(B2439,Invoices!A:I,9,TRUE)</f>
        <v>2020</v>
      </c>
    </row>
    <row r="2440" spans="1:10" x14ac:dyDescent="0.15">
      <c r="A2440" t="s">
        <v>5800</v>
      </c>
      <c r="B2440" t="s">
        <v>582</v>
      </c>
      <c r="C2440" t="s">
        <v>103</v>
      </c>
      <c r="D2440" t="s">
        <v>77</v>
      </c>
      <c r="E2440">
        <v>1</v>
      </c>
      <c r="F2440" s="8">
        <f>VLOOKUP(C2440,Products!$A$2:$E$20,5,TRUE)</f>
        <v>8.9499999999999993</v>
      </c>
      <c r="G2440" s="8">
        <f t="shared" si="76"/>
        <v>8.9499999999999993</v>
      </c>
      <c r="H2440" s="8">
        <f>VLOOKUP(C2440,Products!$A$2:$F$20,6,TRUE)</f>
        <v>3.1999999999999993</v>
      </c>
      <c r="I2440" s="8">
        <f t="shared" si="77"/>
        <v>3.1999999999999993</v>
      </c>
      <c r="J2440" s="42">
        <f>VLOOKUP(B2440,Invoices!A:I,9,TRUE)</f>
        <v>2020</v>
      </c>
    </row>
    <row r="2441" spans="1:10" x14ac:dyDescent="0.15">
      <c r="A2441" t="s">
        <v>5801</v>
      </c>
      <c r="B2441" t="s">
        <v>582</v>
      </c>
      <c r="C2441" t="s">
        <v>89</v>
      </c>
      <c r="D2441" t="s">
        <v>80</v>
      </c>
      <c r="E2441">
        <v>1</v>
      </c>
      <c r="F2441" s="8">
        <f>VLOOKUP(C2441,Products!$A$2:$E$20,5,TRUE)</f>
        <v>15.95</v>
      </c>
      <c r="G2441" s="8">
        <f t="shared" si="76"/>
        <v>15.95</v>
      </c>
      <c r="H2441" s="8">
        <f>VLOOKUP(C2441,Products!$A$2:$F$20,6,TRUE)</f>
        <v>6</v>
      </c>
      <c r="I2441" s="8">
        <f t="shared" si="77"/>
        <v>6</v>
      </c>
      <c r="J2441" s="42">
        <f>VLOOKUP(B2441,Invoices!A:I,9,TRUE)</f>
        <v>2020</v>
      </c>
    </row>
    <row r="2442" spans="1:10" x14ac:dyDescent="0.15">
      <c r="A2442" t="s">
        <v>5802</v>
      </c>
      <c r="B2442" t="s">
        <v>582</v>
      </c>
      <c r="C2442" t="s">
        <v>91</v>
      </c>
      <c r="D2442" t="s">
        <v>70</v>
      </c>
      <c r="E2442">
        <v>3</v>
      </c>
      <c r="F2442" s="8">
        <f>VLOOKUP(C2442,Products!$A$2:$E$20,5,TRUE)</f>
        <v>49.95</v>
      </c>
      <c r="G2442" s="8">
        <f t="shared" si="76"/>
        <v>149.85000000000002</v>
      </c>
      <c r="H2442" s="8">
        <f>VLOOKUP(C2442,Products!$A$2:$F$20,6,TRUE)</f>
        <v>21.200000000000003</v>
      </c>
      <c r="I2442" s="8">
        <f t="shared" si="77"/>
        <v>63.600000000000009</v>
      </c>
      <c r="J2442" s="42">
        <f>VLOOKUP(B2442,Invoices!A:I,9,TRUE)</f>
        <v>2020</v>
      </c>
    </row>
    <row r="2443" spans="1:10" x14ac:dyDescent="0.15">
      <c r="A2443" t="s">
        <v>5803</v>
      </c>
      <c r="B2443" t="s">
        <v>583</v>
      </c>
      <c r="C2443" t="s">
        <v>88</v>
      </c>
      <c r="D2443" t="s">
        <v>85</v>
      </c>
      <c r="E2443">
        <v>4</v>
      </c>
      <c r="F2443" s="8">
        <f>VLOOKUP(C2443,Products!$A$2:$E$20,5,TRUE)</f>
        <v>8.9499999999999993</v>
      </c>
      <c r="G2443" s="8">
        <f t="shared" si="76"/>
        <v>35.799999999999997</v>
      </c>
      <c r="H2443" s="8">
        <f>VLOOKUP(C2443,Products!$A$2:$F$20,6,TRUE)</f>
        <v>5.6999999999999993</v>
      </c>
      <c r="I2443" s="8">
        <f t="shared" si="77"/>
        <v>22.799999999999997</v>
      </c>
      <c r="J2443" s="42">
        <f>VLOOKUP(B2443,Invoices!A:I,9,TRUE)</f>
        <v>2020</v>
      </c>
    </row>
    <row r="2444" spans="1:10" x14ac:dyDescent="0.15">
      <c r="A2444" t="s">
        <v>5804</v>
      </c>
      <c r="B2444" t="s">
        <v>583</v>
      </c>
      <c r="C2444" t="s">
        <v>99</v>
      </c>
      <c r="D2444" t="s">
        <v>84</v>
      </c>
      <c r="E2444">
        <v>4</v>
      </c>
      <c r="F2444" s="8">
        <f>VLOOKUP(C2444,Products!$A$2:$E$20,5,TRUE)</f>
        <v>3.5</v>
      </c>
      <c r="G2444" s="8">
        <f t="shared" si="76"/>
        <v>14</v>
      </c>
      <c r="H2444" s="8">
        <f>VLOOKUP(C2444,Products!$A$2:$F$20,6,TRUE)</f>
        <v>0.54999999999999982</v>
      </c>
      <c r="I2444" s="8">
        <f t="shared" si="77"/>
        <v>2.1999999999999993</v>
      </c>
      <c r="J2444" s="42">
        <f>VLOOKUP(B2444,Invoices!A:I,9,TRUE)</f>
        <v>2020</v>
      </c>
    </row>
    <row r="2445" spans="1:10" x14ac:dyDescent="0.15">
      <c r="A2445" t="s">
        <v>5805</v>
      </c>
      <c r="B2445" t="s">
        <v>583</v>
      </c>
      <c r="C2445" t="s">
        <v>87</v>
      </c>
      <c r="D2445" t="s">
        <v>68</v>
      </c>
      <c r="E2445">
        <v>50</v>
      </c>
      <c r="F2445" s="8">
        <f>VLOOKUP(C2445,Products!$A$2:$E$20,5,TRUE)</f>
        <v>19.95</v>
      </c>
      <c r="G2445" s="8">
        <f t="shared" si="76"/>
        <v>997.5</v>
      </c>
      <c r="H2445" s="8">
        <f>VLOOKUP(C2445,Products!$A$2:$F$20,6,TRUE)</f>
        <v>7.4499999999999993</v>
      </c>
      <c r="I2445" s="8">
        <f t="shared" si="77"/>
        <v>372.49999999999994</v>
      </c>
      <c r="J2445" s="42">
        <f>VLOOKUP(B2445,Invoices!A:I,9,TRUE)</f>
        <v>2020</v>
      </c>
    </row>
    <row r="2446" spans="1:10" x14ac:dyDescent="0.15">
      <c r="A2446" t="s">
        <v>5806</v>
      </c>
      <c r="B2446" t="s">
        <v>583</v>
      </c>
      <c r="C2446" t="s">
        <v>96</v>
      </c>
      <c r="D2446" t="s">
        <v>75</v>
      </c>
      <c r="E2446">
        <v>24</v>
      </c>
      <c r="F2446" s="8">
        <f>VLOOKUP(C2446,Products!$A$2:$E$20,5,TRUE)</f>
        <v>79.95</v>
      </c>
      <c r="G2446" s="8">
        <f t="shared" si="76"/>
        <v>1918.8000000000002</v>
      </c>
      <c r="H2446" s="8">
        <f>VLOOKUP(C2446,Products!$A$2:$F$20,6,TRUE)</f>
        <v>27.950000000000003</v>
      </c>
      <c r="I2446" s="8">
        <f t="shared" si="77"/>
        <v>670.80000000000007</v>
      </c>
      <c r="J2446" s="42">
        <f>VLOOKUP(B2446,Invoices!A:I,9,TRUE)</f>
        <v>2020</v>
      </c>
    </row>
    <row r="2447" spans="1:10" x14ac:dyDescent="0.15">
      <c r="A2447" t="s">
        <v>5807</v>
      </c>
      <c r="B2447" t="s">
        <v>583</v>
      </c>
      <c r="C2447" t="s">
        <v>104</v>
      </c>
      <c r="D2447" t="s">
        <v>71</v>
      </c>
      <c r="E2447">
        <v>1</v>
      </c>
      <c r="F2447" s="8">
        <f>VLOOKUP(C2447,Products!$A$2:$E$20,5,TRUE)</f>
        <v>2.95</v>
      </c>
      <c r="G2447" s="8">
        <f t="shared" si="76"/>
        <v>2.95</v>
      </c>
      <c r="H2447" s="8">
        <f>VLOOKUP(C2447,Products!$A$2:$F$20,6,TRUE)</f>
        <v>1.1500000000000001</v>
      </c>
      <c r="I2447" s="8">
        <f t="shared" si="77"/>
        <v>1.1500000000000001</v>
      </c>
      <c r="J2447" s="42">
        <f>VLOOKUP(B2447,Invoices!A:I,9,TRUE)</f>
        <v>2020</v>
      </c>
    </row>
    <row r="2448" spans="1:10" x14ac:dyDescent="0.15">
      <c r="A2448" t="s">
        <v>5808</v>
      </c>
      <c r="B2448" t="s">
        <v>583</v>
      </c>
      <c r="C2448" t="s">
        <v>103</v>
      </c>
      <c r="D2448" t="s">
        <v>77</v>
      </c>
      <c r="E2448">
        <v>2</v>
      </c>
      <c r="F2448" s="8">
        <f>VLOOKUP(C2448,Products!$A$2:$E$20,5,TRUE)</f>
        <v>8.9499999999999993</v>
      </c>
      <c r="G2448" s="8">
        <f t="shared" si="76"/>
        <v>17.899999999999999</v>
      </c>
      <c r="H2448" s="8">
        <f>VLOOKUP(C2448,Products!$A$2:$F$20,6,TRUE)</f>
        <v>3.1999999999999993</v>
      </c>
      <c r="I2448" s="8">
        <f t="shared" si="77"/>
        <v>6.3999999999999986</v>
      </c>
      <c r="J2448" s="42">
        <f>VLOOKUP(B2448,Invoices!A:I,9,TRUE)</f>
        <v>2020</v>
      </c>
    </row>
    <row r="2449" spans="1:10" x14ac:dyDescent="0.15">
      <c r="A2449" t="s">
        <v>5809</v>
      </c>
      <c r="B2449" t="s">
        <v>583</v>
      </c>
      <c r="C2449" t="s">
        <v>94</v>
      </c>
      <c r="D2449" t="s">
        <v>86</v>
      </c>
      <c r="E2449">
        <v>1</v>
      </c>
      <c r="F2449" s="8">
        <f>VLOOKUP(C2449,Products!$A$2:$E$20,5,TRUE)</f>
        <v>3.5</v>
      </c>
      <c r="G2449" s="8">
        <f t="shared" si="76"/>
        <v>3.5</v>
      </c>
      <c r="H2449" s="8">
        <f>VLOOKUP(C2449,Products!$A$2:$F$20,6,TRUE)</f>
        <v>0.54999999999999982</v>
      </c>
      <c r="I2449" s="8">
        <f t="shared" si="77"/>
        <v>0.54999999999999982</v>
      </c>
      <c r="J2449" s="42">
        <f>VLOOKUP(B2449,Invoices!A:I,9,TRUE)</f>
        <v>2020</v>
      </c>
    </row>
    <row r="2450" spans="1:10" x14ac:dyDescent="0.15">
      <c r="A2450" t="s">
        <v>5810</v>
      </c>
      <c r="B2450" t="s">
        <v>584</v>
      </c>
      <c r="C2450" t="s">
        <v>92</v>
      </c>
      <c r="D2450" t="s">
        <v>82</v>
      </c>
      <c r="E2450">
        <v>1</v>
      </c>
      <c r="F2450" s="8">
        <f>VLOOKUP(C2450,Products!$A$2:$E$20,5,TRUE)</f>
        <v>19.95</v>
      </c>
      <c r="G2450" s="8">
        <f t="shared" si="76"/>
        <v>19.95</v>
      </c>
      <c r="H2450" s="8">
        <f>VLOOKUP(C2450,Products!$A$2:$F$20,6,TRUE)</f>
        <v>7.4499999999999993</v>
      </c>
      <c r="I2450" s="8">
        <f t="shared" si="77"/>
        <v>7.4499999999999993</v>
      </c>
      <c r="J2450" s="42">
        <f>VLOOKUP(B2450,Invoices!A:I,9,TRUE)</f>
        <v>2020</v>
      </c>
    </row>
    <row r="2451" spans="1:10" x14ac:dyDescent="0.15">
      <c r="A2451" t="s">
        <v>5811</v>
      </c>
      <c r="B2451" t="s">
        <v>585</v>
      </c>
      <c r="C2451" t="s">
        <v>100</v>
      </c>
      <c r="D2451" t="s">
        <v>78</v>
      </c>
      <c r="E2451">
        <v>8</v>
      </c>
      <c r="F2451" s="8">
        <f>VLOOKUP(C2451,Products!$A$2:$E$20,5,TRUE)</f>
        <v>49.95</v>
      </c>
      <c r="G2451" s="8">
        <f t="shared" si="76"/>
        <v>399.6</v>
      </c>
      <c r="H2451" s="8">
        <f>VLOOKUP(C2451,Products!$A$2:$F$20,6,TRUE)</f>
        <v>19.950000000000003</v>
      </c>
      <c r="I2451" s="8">
        <f t="shared" si="77"/>
        <v>159.60000000000002</v>
      </c>
      <c r="J2451" s="42">
        <f>VLOOKUP(B2451,Invoices!A:I,9,TRUE)</f>
        <v>2020</v>
      </c>
    </row>
    <row r="2452" spans="1:10" x14ac:dyDescent="0.15">
      <c r="A2452" t="s">
        <v>5812</v>
      </c>
      <c r="B2452" t="s">
        <v>585</v>
      </c>
      <c r="C2452" t="s">
        <v>103</v>
      </c>
      <c r="D2452" t="s">
        <v>77</v>
      </c>
      <c r="E2452">
        <v>12</v>
      </c>
      <c r="F2452" s="8">
        <f>VLOOKUP(C2452,Products!$A$2:$E$20,5,TRUE)</f>
        <v>8.9499999999999993</v>
      </c>
      <c r="G2452" s="8">
        <f t="shared" si="76"/>
        <v>107.39999999999999</v>
      </c>
      <c r="H2452" s="8">
        <f>VLOOKUP(C2452,Products!$A$2:$F$20,6,TRUE)</f>
        <v>3.1999999999999993</v>
      </c>
      <c r="I2452" s="8">
        <f t="shared" si="77"/>
        <v>38.399999999999991</v>
      </c>
      <c r="J2452" s="42">
        <f>VLOOKUP(B2452,Invoices!A:I,9,TRUE)</f>
        <v>2020</v>
      </c>
    </row>
    <row r="2453" spans="1:10" x14ac:dyDescent="0.15">
      <c r="A2453" t="s">
        <v>5813</v>
      </c>
      <c r="B2453" t="s">
        <v>585</v>
      </c>
      <c r="C2453" t="s">
        <v>89</v>
      </c>
      <c r="D2453" t="s">
        <v>80</v>
      </c>
      <c r="E2453">
        <v>1</v>
      </c>
      <c r="F2453" s="8">
        <f>VLOOKUP(C2453,Products!$A$2:$E$20,5,TRUE)</f>
        <v>15.95</v>
      </c>
      <c r="G2453" s="8">
        <f t="shared" si="76"/>
        <v>15.95</v>
      </c>
      <c r="H2453" s="8">
        <f>VLOOKUP(C2453,Products!$A$2:$F$20,6,TRUE)</f>
        <v>6</v>
      </c>
      <c r="I2453" s="8">
        <f t="shared" si="77"/>
        <v>6</v>
      </c>
      <c r="J2453" s="42">
        <f>VLOOKUP(B2453,Invoices!A:I,9,TRUE)</f>
        <v>2020</v>
      </c>
    </row>
    <row r="2454" spans="1:10" x14ac:dyDescent="0.15">
      <c r="A2454" t="s">
        <v>5814</v>
      </c>
      <c r="B2454" t="s">
        <v>585</v>
      </c>
      <c r="C2454" t="s">
        <v>88</v>
      </c>
      <c r="D2454" t="s">
        <v>85</v>
      </c>
      <c r="E2454">
        <v>8</v>
      </c>
      <c r="F2454" s="8">
        <f>VLOOKUP(C2454,Products!$A$2:$E$20,5,TRUE)</f>
        <v>8.9499999999999993</v>
      </c>
      <c r="G2454" s="8">
        <f t="shared" si="76"/>
        <v>71.599999999999994</v>
      </c>
      <c r="H2454" s="8">
        <f>VLOOKUP(C2454,Products!$A$2:$F$20,6,TRUE)</f>
        <v>5.6999999999999993</v>
      </c>
      <c r="I2454" s="8">
        <f t="shared" si="77"/>
        <v>45.599999999999994</v>
      </c>
      <c r="J2454" s="42">
        <f>VLOOKUP(B2454,Invoices!A:I,9,TRUE)</f>
        <v>2020</v>
      </c>
    </row>
    <row r="2455" spans="1:10" x14ac:dyDescent="0.15">
      <c r="A2455" t="s">
        <v>5815</v>
      </c>
      <c r="B2455" t="s">
        <v>586</v>
      </c>
      <c r="C2455" t="s">
        <v>93</v>
      </c>
      <c r="D2455" t="s">
        <v>76</v>
      </c>
      <c r="E2455">
        <v>3</v>
      </c>
      <c r="F2455" s="8">
        <f>VLOOKUP(C2455,Products!$A$2:$E$20,5,TRUE)</f>
        <v>9.9499999999999993</v>
      </c>
      <c r="G2455" s="8">
        <f t="shared" si="76"/>
        <v>29.849999999999998</v>
      </c>
      <c r="H2455" s="8">
        <f>VLOOKUP(C2455,Products!$A$2:$F$20,6,TRUE)</f>
        <v>1.9499999999999993</v>
      </c>
      <c r="I2455" s="8">
        <f t="shared" si="77"/>
        <v>5.8499999999999979</v>
      </c>
      <c r="J2455" s="42">
        <f>VLOOKUP(B2455,Invoices!A:I,9,TRUE)</f>
        <v>2020</v>
      </c>
    </row>
    <row r="2456" spans="1:10" x14ac:dyDescent="0.15">
      <c r="A2456" t="s">
        <v>5816</v>
      </c>
      <c r="B2456" t="s">
        <v>586</v>
      </c>
      <c r="C2456" t="s">
        <v>90</v>
      </c>
      <c r="D2456" t="s">
        <v>72</v>
      </c>
      <c r="E2456">
        <v>20</v>
      </c>
      <c r="F2456" s="8">
        <f>VLOOKUP(C2456,Products!$A$2:$E$20,5,TRUE)</f>
        <v>8.9499999999999993</v>
      </c>
      <c r="G2456" s="8">
        <f t="shared" si="76"/>
        <v>179</v>
      </c>
      <c r="H2456" s="8">
        <f>VLOOKUP(C2456,Products!$A$2:$F$20,6,TRUE)</f>
        <v>5.6999999999999993</v>
      </c>
      <c r="I2456" s="8">
        <f t="shared" si="77"/>
        <v>113.99999999999999</v>
      </c>
      <c r="J2456" s="42">
        <f>VLOOKUP(B2456,Invoices!A:I,9,TRUE)</f>
        <v>2020</v>
      </c>
    </row>
    <row r="2457" spans="1:10" x14ac:dyDescent="0.15">
      <c r="A2457" t="s">
        <v>5817</v>
      </c>
      <c r="B2457" t="s">
        <v>586</v>
      </c>
      <c r="C2457" t="s">
        <v>103</v>
      </c>
      <c r="D2457" t="s">
        <v>77</v>
      </c>
      <c r="E2457">
        <v>50</v>
      </c>
      <c r="F2457" s="8">
        <f>VLOOKUP(C2457,Products!$A$2:$E$20,5,TRUE)</f>
        <v>8.9499999999999993</v>
      </c>
      <c r="G2457" s="8">
        <f t="shared" si="76"/>
        <v>447.49999999999994</v>
      </c>
      <c r="H2457" s="8">
        <f>VLOOKUP(C2457,Products!$A$2:$F$20,6,TRUE)</f>
        <v>3.1999999999999993</v>
      </c>
      <c r="I2457" s="8">
        <f t="shared" si="77"/>
        <v>159.99999999999997</v>
      </c>
      <c r="J2457" s="42">
        <f>VLOOKUP(B2457,Invoices!A:I,9,TRUE)</f>
        <v>2020</v>
      </c>
    </row>
    <row r="2458" spans="1:10" x14ac:dyDescent="0.15">
      <c r="A2458" t="s">
        <v>5818</v>
      </c>
      <c r="B2458" t="s">
        <v>586</v>
      </c>
      <c r="C2458" t="s">
        <v>101</v>
      </c>
      <c r="D2458" t="s">
        <v>69</v>
      </c>
      <c r="E2458">
        <v>30</v>
      </c>
      <c r="F2458" s="8">
        <f>VLOOKUP(C2458,Products!$A$2:$E$20,5,TRUE)</f>
        <v>129.94999999999999</v>
      </c>
      <c r="G2458" s="8">
        <f t="shared" si="76"/>
        <v>3898.4999999999995</v>
      </c>
      <c r="H2458" s="8">
        <f>VLOOKUP(C2458,Products!$A$2:$F$20,6,TRUE)</f>
        <v>40.449999999999989</v>
      </c>
      <c r="I2458" s="8">
        <f t="shared" si="77"/>
        <v>1213.4999999999995</v>
      </c>
      <c r="J2458" s="42">
        <f>VLOOKUP(B2458,Invoices!A:I,9,TRUE)</f>
        <v>2020</v>
      </c>
    </row>
    <row r="2459" spans="1:10" x14ac:dyDescent="0.15">
      <c r="A2459" t="s">
        <v>5819</v>
      </c>
      <c r="B2459" t="s">
        <v>586</v>
      </c>
      <c r="C2459" t="s">
        <v>89</v>
      </c>
      <c r="D2459" t="s">
        <v>80</v>
      </c>
      <c r="E2459">
        <v>1</v>
      </c>
      <c r="F2459" s="8">
        <f>VLOOKUP(C2459,Products!$A$2:$E$20,5,TRUE)</f>
        <v>15.95</v>
      </c>
      <c r="G2459" s="8">
        <f t="shared" si="76"/>
        <v>15.95</v>
      </c>
      <c r="H2459" s="8">
        <f>VLOOKUP(C2459,Products!$A$2:$F$20,6,TRUE)</f>
        <v>6</v>
      </c>
      <c r="I2459" s="8">
        <f t="shared" si="77"/>
        <v>6</v>
      </c>
      <c r="J2459" s="42">
        <f>VLOOKUP(B2459,Invoices!A:I,9,TRUE)</f>
        <v>2020</v>
      </c>
    </row>
    <row r="2460" spans="1:10" x14ac:dyDescent="0.15">
      <c r="A2460" t="s">
        <v>5820</v>
      </c>
      <c r="B2460" t="s">
        <v>586</v>
      </c>
      <c r="C2460" t="s">
        <v>94</v>
      </c>
      <c r="D2460" t="s">
        <v>86</v>
      </c>
      <c r="E2460">
        <v>30</v>
      </c>
      <c r="F2460" s="8">
        <f>VLOOKUP(C2460,Products!$A$2:$E$20,5,TRUE)</f>
        <v>3.5</v>
      </c>
      <c r="G2460" s="8">
        <f t="shared" si="76"/>
        <v>105</v>
      </c>
      <c r="H2460" s="8">
        <f>VLOOKUP(C2460,Products!$A$2:$F$20,6,TRUE)</f>
        <v>0.54999999999999982</v>
      </c>
      <c r="I2460" s="8">
        <f t="shared" si="77"/>
        <v>16.499999999999993</v>
      </c>
      <c r="J2460" s="42">
        <f>VLOOKUP(B2460,Invoices!A:I,9,TRUE)</f>
        <v>2020</v>
      </c>
    </row>
    <row r="2461" spans="1:10" x14ac:dyDescent="0.15">
      <c r="A2461" t="s">
        <v>5821</v>
      </c>
      <c r="B2461" t="s">
        <v>587</v>
      </c>
      <c r="C2461" t="s">
        <v>96</v>
      </c>
      <c r="D2461" t="s">
        <v>75</v>
      </c>
      <c r="E2461">
        <v>9</v>
      </c>
      <c r="F2461" s="8">
        <f>VLOOKUP(C2461,Products!$A$2:$E$20,5,TRUE)</f>
        <v>79.95</v>
      </c>
      <c r="G2461" s="8">
        <f t="shared" si="76"/>
        <v>719.55000000000007</v>
      </c>
      <c r="H2461" s="8">
        <f>VLOOKUP(C2461,Products!$A$2:$F$20,6,TRUE)</f>
        <v>27.950000000000003</v>
      </c>
      <c r="I2461" s="8">
        <f t="shared" si="77"/>
        <v>251.55</v>
      </c>
      <c r="J2461" s="42">
        <f>VLOOKUP(B2461,Invoices!A:I,9,TRUE)</f>
        <v>2020</v>
      </c>
    </row>
    <row r="2462" spans="1:10" x14ac:dyDescent="0.15">
      <c r="A2462" t="s">
        <v>5822</v>
      </c>
      <c r="B2462" t="s">
        <v>587</v>
      </c>
      <c r="C2462" t="s">
        <v>101</v>
      </c>
      <c r="D2462" t="s">
        <v>69</v>
      </c>
      <c r="E2462">
        <v>1</v>
      </c>
      <c r="F2462" s="8">
        <f>VLOOKUP(C2462,Products!$A$2:$E$20,5,TRUE)</f>
        <v>129.94999999999999</v>
      </c>
      <c r="G2462" s="8">
        <f t="shared" si="76"/>
        <v>129.94999999999999</v>
      </c>
      <c r="H2462" s="8">
        <f>VLOOKUP(C2462,Products!$A$2:$F$20,6,TRUE)</f>
        <v>40.449999999999989</v>
      </c>
      <c r="I2462" s="8">
        <f t="shared" si="77"/>
        <v>40.449999999999989</v>
      </c>
      <c r="J2462" s="42">
        <f>VLOOKUP(B2462,Invoices!A:I,9,TRUE)</f>
        <v>2020</v>
      </c>
    </row>
    <row r="2463" spans="1:10" x14ac:dyDescent="0.15">
      <c r="A2463" t="s">
        <v>5823</v>
      </c>
      <c r="B2463" t="s">
        <v>587</v>
      </c>
      <c r="C2463" t="s">
        <v>95</v>
      </c>
      <c r="D2463" t="s">
        <v>73</v>
      </c>
      <c r="E2463">
        <v>3</v>
      </c>
      <c r="F2463" s="8">
        <f>VLOOKUP(C2463,Products!$A$2:$E$20,5,TRUE)</f>
        <v>12.95</v>
      </c>
      <c r="G2463" s="8">
        <f t="shared" si="76"/>
        <v>38.849999999999994</v>
      </c>
      <c r="H2463" s="8">
        <f>VLOOKUP(C2463,Products!$A$2:$F$20,6,TRUE)</f>
        <v>4.1999999999999993</v>
      </c>
      <c r="I2463" s="8">
        <f t="shared" si="77"/>
        <v>12.599999999999998</v>
      </c>
      <c r="J2463" s="42">
        <f>VLOOKUP(B2463,Invoices!A:I,9,TRUE)</f>
        <v>2020</v>
      </c>
    </row>
    <row r="2464" spans="1:10" x14ac:dyDescent="0.15">
      <c r="A2464" t="s">
        <v>5824</v>
      </c>
      <c r="B2464" t="s">
        <v>587</v>
      </c>
      <c r="C2464" t="s">
        <v>87</v>
      </c>
      <c r="D2464" t="s">
        <v>68</v>
      </c>
      <c r="E2464">
        <v>1</v>
      </c>
      <c r="F2464" s="8">
        <f>VLOOKUP(C2464,Products!$A$2:$E$20,5,TRUE)</f>
        <v>19.95</v>
      </c>
      <c r="G2464" s="8">
        <f t="shared" si="76"/>
        <v>19.95</v>
      </c>
      <c r="H2464" s="8">
        <f>VLOOKUP(C2464,Products!$A$2:$F$20,6,TRUE)</f>
        <v>7.4499999999999993</v>
      </c>
      <c r="I2464" s="8">
        <f t="shared" si="77"/>
        <v>7.4499999999999993</v>
      </c>
      <c r="J2464" s="42">
        <f>VLOOKUP(B2464,Invoices!A:I,9,TRUE)</f>
        <v>2020</v>
      </c>
    </row>
    <row r="2465" spans="1:10" x14ac:dyDescent="0.15">
      <c r="A2465" t="s">
        <v>5825</v>
      </c>
      <c r="B2465" t="s">
        <v>587</v>
      </c>
      <c r="C2465" t="s">
        <v>92</v>
      </c>
      <c r="D2465" t="s">
        <v>82</v>
      </c>
      <c r="E2465">
        <v>4</v>
      </c>
      <c r="F2465" s="8">
        <f>VLOOKUP(C2465,Products!$A$2:$E$20,5,TRUE)</f>
        <v>19.95</v>
      </c>
      <c r="G2465" s="8">
        <f t="shared" si="76"/>
        <v>79.8</v>
      </c>
      <c r="H2465" s="8">
        <f>VLOOKUP(C2465,Products!$A$2:$F$20,6,TRUE)</f>
        <v>7.4499999999999993</v>
      </c>
      <c r="I2465" s="8">
        <f t="shared" si="77"/>
        <v>29.799999999999997</v>
      </c>
      <c r="J2465" s="42">
        <f>VLOOKUP(B2465,Invoices!A:I,9,TRUE)</f>
        <v>2020</v>
      </c>
    </row>
    <row r="2466" spans="1:10" x14ac:dyDescent="0.15">
      <c r="A2466" t="s">
        <v>5826</v>
      </c>
      <c r="B2466" t="s">
        <v>587</v>
      </c>
      <c r="C2466" t="s">
        <v>103</v>
      </c>
      <c r="D2466" t="s">
        <v>77</v>
      </c>
      <c r="E2466">
        <v>100</v>
      </c>
      <c r="F2466" s="8">
        <f>VLOOKUP(C2466,Products!$A$2:$E$20,5,TRUE)</f>
        <v>8.9499999999999993</v>
      </c>
      <c r="G2466" s="8">
        <f t="shared" si="76"/>
        <v>894.99999999999989</v>
      </c>
      <c r="H2466" s="8">
        <f>VLOOKUP(C2466,Products!$A$2:$F$20,6,TRUE)</f>
        <v>3.1999999999999993</v>
      </c>
      <c r="I2466" s="8">
        <f t="shared" si="77"/>
        <v>319.99999999999994</v>
      </c>
      <c r="J2466" s="42">
        <f>VLOOKUP(B2466,Invoices!A:I,9,TRUE)</f>
        <v>2020</v>
      </c>
    </row>
    <row r="2467" spans="1:10" x14ac:dyDescent="0.15">
      <c r="A2467" t="s">
        <v>5827</v>
      </c>
      <c r="B2467" t="s">
        <v>587</v>
      </c>
      <c r="C2467" t="s">
        <v>104</v>
      </c>
      <c r="D2467" t="s">
        <v>71</v>
      </c>
      <c r="E2467">
        <v>6</v>
      </c>
      <c r="F2467" s="8">
        <f>VLOOKUP(C2467,Products!$A$2:$E$20,5,TRUE)</f>
        <v>2.95</v>
      </c>
      <c r="G2467" s="8">
        <f t="shared" si="76"/>
        <v>17.700000000000003</v>
      </c>
      <c r="H2467" s="8">
        <f>VLOOKUP(C2467,Products!$A$2:$F$20,6,TRUE)</f>
        <v>1.1500000000000001</v>
      </c>
      <c r="I2467" s="8">
        <f t="shared" si="77"/>
        <v>6.9</v>
      </c>
      <c r="J2467" s="42">
        <f>VLOOKUP(B2467,Invoices!A:I,9,TRUE)</f>
        <v>2020</v>
      </c>
    </row>
    <row r="2468" spans="1:10" x14ac:dyDescent="0.15">
      <c r="A2468" t="s">
        <v>5828</v>
      </c>
      <c r="B2468" t="s">
        <v>588</v>
      </c>
      <c r="C2468" t="s">
        <v>104</v>
      </c>
      <c r="D2468" t="s">
        <v>71</v>
      </c>
      <c r="E2468">
        <v>4</v>
      </c>
      <c r="F2468" s="8">
        <f>VLOOKUP(C2468,Products!$A$2:$E$20,5,TRUE)</f>
        <v>2.95</v>
      </c>
      <c r="G2468" s="8">
        <f t="shared" si="76"/>
        <v>11.8</v>
      </c>
      <c r="H2468" s="8">
        <f>VLOOKUP(C2468,Products!$A$2:$F$20,6,TRUE)</f>
        <v>1.1500000000000001</v>
      </c>
      <c r="I2468" s="8">
        <f t="shared" si="77"/>
        <v>4.6000000000000005</v>
      </c>
      <c r="J2468" s="42">
        <f>VLOOKUP(B2468,Invoices!A:I,9,TRUE)</f>
        <v>2020</v>
      </c>
    </row>
    <row r="2469" spans="1:10" x14ac:dyDescent="0.15">
      <c r="A2469" t="s">
        <v>5829</v>
      </c>
      <c r="B2469" t="s">
        <v>588</v>
      </c>
      <c r="C2469" t="s">
        <v>90</v>
      </c>
      <c r="D2469" t="s">
        <v>72</v>
      </c>
      <c r="E2469">
        <v>3</v>
      </c>
      <c r="F2469" s="8">
        <f>VLOOKUP(C2469,Products!$A$2:$E$20,5,TRUE)</f>
        <v>8.9499999999999993</v>
      </c>
      <c r="G2469" s="8">
        <f t="shared" si="76"/>
        <v>26.849999999999998</v>
      </c>
      <c r="H2469" s="8">
        <f>VLOOKUP(C2469,Products!$A$2:$F$20,6,TRUE)</f>
        <v>5.6999999999999993</v>
      </c>
      <c r="I2469" s="8">
        <f t="shared" si="77"/>
        <v>17.099999999999998</v>
      </c>
      <c r="J2469" s="42">
        <f>VLOOKUP(B2469,Invoices!A:I,9,TRUE)</f>
        <v>2020</v>
      </c>
    </row>
    <row r="2470" spans="1:10" x14ac:dyDescent="0.15">
      <c r="A2470" t="s">
        <v>5830</v>
      </c>
      <c r="B2470" t="s">
        <v>588</v>
      </c>
      <c r="C2470" t="s">
        <v>100</v>
      </c>
      <c r="D2470" t="s">
        <v>78</v>
      </c>
      <c r="E2470">
        <v>3</v>
      </c>
      <c r="F2470" s="8">
        <f>VLOOKUP(C2470,Products!$A$2:$E$20,5,TRUE)</f>
        <v>49.95</v>
      </c>
      <c r="G2470" s="8">
        <f t="shared" si="76"/>
        <v>149.85000000000002</v>
      </c>
      <c r="H2470" s="8">
        <f>VLOOKUP(C2470,Products!$A$2:$F$20,6,TRUE)</f>
        <v>19.950000000000003</v>
      </c>
      <c r="I2470" s="8">
        <f t="shared" si="77"/>
        <v>59.850000000000009</v>
      </c>
      <c r="J2470" s="42">
        <f>VLOOKUP(B2470,Invoices!A:I,9,TRUE)</f>
        <v>2020</v>
      </c>
    </row>
    <row r="2471" spans="1:10" x14ac:dyDescent="0.15">
      <c r="A2471" t="s">
        <v>5831</v>
      </c>
      <c r="B2471" t="s">
        <v>588</v>
      </c>
      <c r="C2471" t="s">
        <v>105</v>
      </c>
      <c r="D2471" t="s">
        <v>81</v>
      </c>
      <c r="E2471">
        <v>5</v>
      </c>
      <c r="F2471" s="8">
        <f>VLOOKUP(C2471,Products!$A$2:$E$20,5,TRUE)</f>
        <v>8.9499999999999993</v>
      </c>
      <c r="G2471" s="8">
        <f t="shared" si="76"/>
        <v>44.75</v>
      </c>
      <c r="H2471" s="8">
        <f>VLOOKUP(C2471,Products!$A$2:$F$20,6,TRUE)</f>
        <v>3.1999999999999993</v>
      </c>
      <c r="I2471" s="8">
        <f t="shared" si="77"/>
        <v>15.999999999999996</v>
      </c>
      <c r="J2471" s="42">
        <f>VLOOKUP(B2471,Invoices!A:I,9,TRUE)</f>
        <v>2020</v>
      </c>
    </row>
    <row r="2472" spans="1:10" x14ac:dyDescent="0.15">
      <c r="A2472" t="s">
        <v>5832</v>
      </c>
      <c r="B2472" t="s">
        <v>588</v>
      </c>
      <c r="C2472" t="s">
        <v>91</v>
      </c>
      <c r="D2472" t="s">
        <v>70</v>
      </c>
      <c r="E2472">
        <v>2</v>
      </c>
      <c r="F2472" s="8">
        <f>VLOOKUP(C2472,Products!$A$2:$E$20,5,TRUE)</f>
        <v>49.95</v>
      </c>
      <c r="G2472" s="8">
        <f t="shared" si="76"/>
        <v>99.9</v>
      </c>
      <c r="H2472" s="8">
        <f>VLOOKUP(C2472,Products!$A$2:$F$20,6,TRUE)</f>
        <v>21.200000000000003</v>
      </c>
      <c r="I2472" s="8">
        <f t="shared" si="77"/>
        <v>42.400000000000006</v>
      </c>
      <c r="J2472" s="42">
        <f>VLOOKUP(B2472,Invoices!A:I,9,TRUE)</f>
        <v>2020</v>
      </c>
    </row>
    <row r="2473" spans="1:10" x14ac:dyDescent="0.15">
      <c r="A2473" t="s">
        <v>5833</v>
      </c>
      <c r="B2473" t="s">
        <v>588</v>
      </c>
      <c r="C2473" t="s">
        <v>103</v>
      </c>
      <c r="D2473" t="s">
        <v>77</v>
      </c>
      <c r="E2473">
        <v>1</v>
      </c>
      <c r="F2473" s="8">
        <f>VLOOKUP(C2473,Products!$A$2:$E$20,5,TRUE)</f>
        <v>8.9499999999999993</v>
      </c>
      <c r="G2473" s="8">
        <f t="shared" si="76"/>
        <v>8.9499999999999993</v>
      </c>
      <c r="H2473" s="8">
        <f>VLOOKUP(C2473,Products!$A$2:$F$20,6,TRUE)</f>
        <v>3.1999999999999993</v>
      </c>
      <c r="I2473" s="8">
        <f t="shared" si="77"/>
        <v>3.1999999999999993</v>
      </c>
      <c r="J2473" s="42">
        <f>VLOOKUP(B2473,Invoices!A:I,9,TRUE)</f>
        <v>2020</v>
      </c>
    </row>
    <row r="2474" spans="1:10" x14ac:dyDescent="0.15">
      <c r="A2474" t="s">
        <v>5834</v>
      </c>
      <c r="B2474" t="s">
        <v>589</v>
      </c>
      <c r="C2474" t="s">
        <v>96</v>
      </c>
      <c r="D2474" t="s">
        <v>75</v>
      </c>
      <c r="E2474">
        <v>2</v>
      </c>
      <c r="F2474" s="8">
        <f>VLOOKUP(C2474,Products!$A$2:$E$20,5,TRUE)</f>
        <v>79.95</v>
      </c>
      <c r="G2474" s="8">
        <f t="shared" si="76"/>
        <v>159.9</v>
      </c>
      <c r="H2474" s="8">
        <f>VLOOKUP(C2474,Products!$A$2:$F$20,6,TRUE)</f>
        <v>27.950000000000003</v>
      </c>
      <c r="I2474" s="8">
        <f t="shared" si="77"/>
        <v>55.900000000000006</v>
      </c>
      <c r="J2474" s="42">
        <f>VLOOKUP(B2474,Invoices!A:I,9,TRUE)</f>
        <v>2020</v>
      </c>
    </row>
    <row r="2475" spans="1:10" x14ac:dyDescent="0.15">
      <c r="A2475" t="s">
        <v>5835</v>
      </c>
      <c r="B2475" t="s">
        <v>589</v>
      </c>
      <c r="C2475" t="s">
        <v>98</v>
      </c>
      <c r="D2475" t="s">
        <v>79</v>
      </c>
      <c r="E2475">
        <v>3</v>
      </c>
      <c r="F2475" s="8">
        <f>VLOOKUP(C2475,Products!$A$2:$E$20,5,TRUE)</f>
        <v>14.95</v>
      </c>
      <c r="G2475" s="8">
        <f t="shared" si="76"/>
        <v>44.849999999999994</v>
      </c>
      <c r="H2475" s="8">
        <f>VLOOKUP(C2475,Products!$A$2:$F$20,6,TRUE)</f>
        <v>3.0499999999999989</v>
      </c>
      <c r="I2475" s="8">
        <f t="shared" si="77"/>
        <v>9.1499999999999968</v>
      </c>
      <c r="J2475" s="42">
        <f>VLOOKUP(B2475,Invoices!A:I,9,TRUE)</f>
        <v>2020</v>
      </c>
    </row>
    <row r="2476" spans="1:10" x14ac:dyDescent="0.15">
      <c r="A2476" t="s">
        <v>5836</v>
      </c>
      <c r="B2476" t="s">
        <v>589</v>
      </c>
      <c r="C2476" t="s">
        <v>87</v>
      </c>
      <c r="D2476" t="s">
        <v>68</v>
      </c>
      <c r="E2476">
        <v>10</v>
      </c>
      <c r="F2476" s="8">
        <f>VLOOKUP(C2476,Products!$A$2:$E$20,5,TRUE)</f>
        <v>19.95</v>
      </c>
      <c r="G2476" s="8">
        <f t="shared" si="76"/>
        <v>199.5</v>
      </c>
      <c r="H2476" s="8">
        <f>VLOOKUP(C2476,Products!$A$2:$F$20,6,TRUE)</f>
        <v>7.4499999999999993</v>
      </c>
      <c r="I2476" s="8">
        <f t="shared" si="77"/>
        <v>74.5</v>
      </c>
      <c r="J2476" s="42">
        <f>VLOOKUP(B2476,Invoices!A:I,9,TRUE)</f>
        <v>2020</v>
      </c>
    </row>
    <row r="2477" spans="1:10" x14ac:dyDescent="0.15">
      <c r="A2477" t="s">
        <v>5837</v>
      </c>
      <c r="B2477" t="s">
        <v>589</v>
      </c>
      <c r="C2477" t="s">
        <v>97</v>
      </c>
      <c r="D2477" t="s">
        <v>74</v>
      </c>
      <c r="E2477">
        <v>1</v>
      </c>
      <c r="F2477" s="8">
        <f>VLOOKUP(C2477,Products!$A$2:$E$20,5,TRUE)</f>
        <v>1.5</v>
      </c>
      <c r="G2477" s="8">
        <f t="shared" si="76"/>
        <v>1.5</v>
      </c>
      <c r="H2477" s="8">
        <f>VLOOKUP(C2477,Products!$A$2:$F$20,6,TRUE)</f>
        <v>0.5</v>
      </c>
      <c r="I2477" s="8">
        <f t="shared" si="77"/>
        <v>0.5</v>
      </c>
      <c r="J2477" s="42">
        <f>VLOOKUP(B2477,Invoices!A:I,9,TRUE)</f>
        <v>2020</v>
      </c>
    </row>
    <row r="2478" spans="1:10" x14ac:dyDescent="0.15">
      <c r="A2478" t="s">
        <v>5838</v>
      </c>
      <c r="B2478" t="s">
        <v>589</v>
      </c>
      <c r="C2478" t="s">
        <v>90</v>
      </c>
      <c r="D2478" t="s">
        <v>72</v>
      </c>
      <c r="E2478">
        <v>1</v>
      </c>
      <c r="F2478" s="8">
        <f>VLOOKUP(C2478,Products!$A$2:$E$20,5,TRUE)</f>
        <v>8.9499999999999993</v>
      </c>
      <c r="G2478" s="8">
        <f t="shared" si="76"/>
        <v>8.9499999999999993</v>
      </c>
      <c r="H2478" s="8">
        <f>VLOOKUP(C2478,Products!$A$2:$F$20,6,TRUE)</f>
        <v>5.6999999999999993</v>
      </c>
      <c r="I2478" s="8">
        <f t="shared" si="77"/>
        <v>5.6999999999999993</v>
      </c>
      <c r="J2478" s="42">
        <f>VLOOKUP(B2478,Invoices!A:I,9,TRUE)</f>
        <v>2020</v>
      </c>
    </row>
    <row r="2479" spans="1:10" x14ac:dyDescent="0.15">
      <c r="A2479" t="s">
        <v>5839</v>
      </c>
      <c r="B2479" t="s">
        <v>589</v>
      </c>
      <c r="C2479" t="s">
        <v>92</v>
      </c>
      <c r="D2479" t="s">
        <v>82</v>
      </c>
      <c r="E2479">
        <v>12</v>
      </c>
      <c r="F2479" s="8">
        <f>VLOOKUP(C2479,Products!$A$2:$E$20,5,TRUE)</f>
        <v>19.95</v>
      </c>
      <c r="G2479" s="8">
        <f t="shared" si="76"/>
        <v>239.39999999999998</v>
      </c>
      <c r="H2479" s="8">
        <f>VLOOKUP(C2479,Products!$A$2:$F$20,6,TRUE)</f>
        <v>7.4499999999999993</v>
      </c>
      <c r="I2479" s="8">
        <f t="shared" si="77"/>
        <v>89.399999999999991</v>
      </c>
      <c r="J2479" s="42">
        <f>VLOOKUP(B2479,Invoices!A:I,9,TRUE)</f>
        <v>2020</v>
      </c>
    </row>
    <row r="2480" spans="1:10" x14ac:dyDescent="0.15">
      <c r="A2480" t="s">
        <v>5840</v>
      </c>
      <c r="B2480" t="s">
        <v>589</v>
      </c>
      <c r="C2480" t="s">
        <v>105</v>
      </c>
      <c r="D2480" t="s">
        <v>81</v>
      </c>
      <c r="E2480">
        <v>2</v>
      </c>
      <c r="F2480" s="8">
        <f>VLOOKUP(C2480,Products!$A$2:$E$20,5,TRUE)</f>
        <v>8.9499999999999993</v>
      </c>
      <c r="G2480" s="8">
        <f t="shared" si="76"/>
        <v>17.899999999999999</v>
      </c>
      <c r="H2480" s="8">
        <f>VLOOKUP(C2480,Products!$A$2:$F$20,6,TRUE)</f>
        <v>3.1999999999999993</v>
      </c>
      <c r="I2480" s="8">
        <f t="shared" si="77"/>
        <v>6.3999999999999986</v>
      </c>
      <c r="J2480" s="42">
        <f>VLOOKUP(B2480,Invoices!A:I,9,TRUE)</f>
        <v>2020</v>
      </c>
    </row>
    <row r="2481" spans="1:10" x14ac:dyDescent="0.15">
      <c r="A2481" t="s">
        <v>5841</v>
      </c>
      <c r="B2481" t="s">
        <v>589</v>
      </c>
      <c r="C2481" t="s">
        <v>100</v>
      </c>
      <c r="D2481" t="s">
        <v>78</v>
      </c>
      <c r="E2481">
        <v>1</v>
      </c>
      <c r="F2481" s="8">
        <f>VLOOKUP(C2481,Products!$A$2:$E$20,5,TRUE)</f>
        <v>49.95</v>
      </c>
      <c r="G2481" s="8">
        <f t="shared" si="76"/>
        <v>49.95</v>
      </c>
      <c r="H2481" s="8">
        <f>VLOOKUP(C2481,Products!$A$2:$F$20,6,TRUE)</f>
        <v>19.950000000000003</v>
      </c>
      <c r="I2481" s="8">
        <f t="shared" si="77"/>
        <v>19.950000000000003</v>
      </c>
      <c r="J2481" s="42">
        <f>VLOOKUP(B2481,Invoices!A:I,9,TRUE)</f>
        <v>2020</v>
      </c>
    </row>
    <row r="2482" spans="1:10" x14ac:dyDescent="0.15">
      <c r="A2482" t="s">
        <v>5842</v>
      </c>
      <c r="B2482" t="s">
        <v>589</v>
      </c>
      <c r="C2482" t="s">
        <v>88</v>
      </c>
      <c r="D2482" t="s">
        <v>85</v>
      </c>
      <c r="E2482">
        <v>2</v>
      </c>
      <c r="F2482" s="8">
        <f>VLOOKUP(C2482,Products!$A$2:$E$20,5,TRUE)</f>
        <v>8.9499999999999993</v>
      </c>
      <c r="G2482" s="8">
        <f t="shared" si="76"/>
        <v>17.899999999999999</v>
      </c>
      <c r="H2482" s="8">
        <f>VLOOKUP(C2482,Products!$A$2:$F$20,6,TRUE)</f>
        <v>5.6999999999999993</v>
      </c>
      <c r="I2482" s="8">
        <f t="shared" si="77"/>
        <v>11.399999999999999</v>
      </c>
      <c r="J2482" s="42">
        <f>VLOOKUP(B2482,Invoices!A:I,9,TRUE)</f>
        <v>2020</v>
      </c>
    </row>
    <row r="2483" spans="1:10" x14ac:dyDescent="0.15">
      <c r="A2483" t="s">
        <v>5843</v>
      </c>
      <c r="B2483" t="s">
        <v>589</v>
      </c>
      <c r="C2483" t="s">
        <v>95</v>
      </c>
      <c r="D2483" t="s">
        <v>73</v>
      </c>
      <c r="E2483">
        <v>3</v>
      </c>
      <c r="F2483" s="8">
        <f>VLOOKUP(C2483,Products!$A$2:$E$20,5,TRUE)</f>
        <v>12.95</v>
      </c>
      <c r="G2483" s="8">
        <f t="shared" si="76"/>
        <v>38.849999999999994</v>
      </c>
      <c r="H2483" s="8">
        <f>VLOOKUP(C2483,Products!$A$2:$F$20,6,TRUE)</f>
        <v>4.1999999999999993</v>
      </c>
      <c r="I2483" s="8">
        <f t="shared" si="77"/>
        <v>12.599999999999998</v>
      </c>
      <c r="J2483" s="42">
        <f>VLOOKUP(B2483,Invoices!A:I,9,TRUE)</f>
        <v>2020</v>
      </c>
    </row>
    <row r="2484" spans="1:10" x14ac:dyDescent="0.15">
      <c r="A2484" t="s">
        <v>5844</v>
      </c>
      <c r="B2484" t="s">
        <v>589</v>
      </c>
      <c r="C2484" t="s">
        <v>93</v>
      </c>
      <c r="D2484" t="s">
        <v>76</v>
      </c>
      <c r="E2484">
        <v>1</v>
      </c>
      <c r="F2484" s="8">
        <f>VLOOKUP(C2484,Products!$A$2:$E$20,5,TRUE)</f>
        <v>9.9499999999999993</v>
      </c>
      <c r="G2484" s="8">
        <f t="shared" si="76"/>
        <v>9.9499999999999993</v>
      </c>
      <c r="H2484" s="8">
        <f>VLOOKUP(C2484,Products!$A$2:$F$20,6,TRUE)</f>
        <v>1.9499999999999993</v>
      </c>
      <c r="I2484" s="8">
        <f t="shared" si="77"/>
        <v>1.9499999999999993</v>
      </c>
      <c r="J2484" s="42">
        <f>VLOOKUP(B2484,Invoices!A:I,9,TRUE)</f>
        <v>2020</v>
      </c>
    </row>
    <row r="2485" spans="1:10" x14ac:dyDescent="0.15">
      <c r="A2485" t="s">
        <v>5845</v>
      </c>
      <c r="B2485" t="s">
        <v>589</v>
      </c>
      <c r="C2485" t="s">
        <v>99</v>
      </c>
      <c r="D2485" t="s">
        <v>84</v>
      </c>
      <c r="E2485">
        <v>4</v>
      </c>
      <c r="F2485" s="8">
        <f>VLOOKUP(C2485,Products!$A$2:$E$20,5,TRUE)</f>
        <v>3.5</v>
      </c>
      <c r="G2485" s="8">
        <f t="shared" si="76"/>
        <v>14</v>
      </c>
      <c r="H2485" s="8">
        <f>VLOOKUP(C2485,Products!$A$2:$F$20,6,TRUE)</f>
        <v>0.54999999999999982</v>
      </c>
      <c r="I2485" s="8">
        <f t="shared" si="77"/>
        <v>2.1999999999999993</v>
      </c>
      <c r="J2485" s="42">
        <f>VLOOKUP(B2485,Invoices!A:I,9,TRUE)</f>
        <v>2020</v>
      </c>
    </row>
    <row r="2486" spans="1:10" x14ac:dyDescent="0.15">
      <c r="A2486" t="s">
        <v>5846</v>
      </c>
      <c r="B2486" t="s">
        <v>589</v>
      </c>
      <c r="C2486" t="s">
        <v>89</v>
      </c>
      <c r="D2486" t="s">
        <v>80</v>
      </c>
      <c r="E2486">
        <v>3</v>
      </c>
      <c r="F2486" s="8">
        <f>VLOOKUP(C2486,Products!$A$2:$E$20,5,TRUE)</f>
        <v>15.95</v>
      </c>
      <c r="G2486" s="8">
        <f t="shared" si="76"/>
        <v>47.849999999999994</v>
      </c>
      <c r="H2486" s="8">
        <f>VLOOKUP(C2486,Products!$A$2:$F$20,6,TRUE)</f>
        <v>6</v>
      </c>
      <c r="I2486" s="8">
        <f t="shared" si="77"/>
        <v>18</v>
      </c>
      <c r="J2486" s="42">
        <f>VLOOKUP(B2486,Invoices!A:I,9,TRUE)</f>
        <v>2020</v>
      </c>
    </row>
    <row r="2487" spans="1:10" x14ac:dyDescent="0.15">
      <c r="A2487" t="s">
        <v>5847</v>
      </c>
      <c r="B2487" t="s">
        <v>589</v>
      </c>
      <c r="C2487" t="s">
        <v>101</v>
      </c>
      <c r="D2487" t="s">
        <v>69</v>
      </c>
      <c r="E2487">
        <v>3</v>
      </c>
      <c r="F2487" s="8">
        <f>VLOOKUP(C2487,Products!$A$2:$E$20,5,TRUE)</f>
        <v>129.94999999999999</v>
      </c>
      <c r="G2487" s="8">
        <f t="shared" si="76"/>
        <v>389.84999999999997</v>
      </c>
      <c r="H2487" s="8">
        <f>VLOOKUP(C2487,Products!$A$2:$F$20,6,TRUE)</f>
        <v>40.449999999999989</v>
      </c>
      <c r="I2487" s="8">
        <f t="shared" si="77"/>
        <v>121.34999999999997</v>
      </c>
      <c r="J2487" s="42">
        <f>VLOOKUP(B2487,Invoices!A:I,9,TRUE)</f>
        <v>2020</v>
      </c>
    </row>
    <row r="2488" spans="1:10" x14ac:dyDescent="0.15">
      <c r="A2488" t="s">
        <v>5848</v>
      </c>
      <c r="B2488" t="s">
        <v>589</v>
      </c>
      <c r="C2488" t="s">
        <v>91</v>
      </c>
      <c r="D2488" t="s">
        <v>70</v>
      </c>
      <c r="E2488">
        <v>5</v>
      </c>
      <c r="F2488" s="8">
        <f>VLOOKUP(C2488,Products!$A$2:$E$20,5,TRUE)</f>
        <v>49.95</v>
      </c>
      <c r="G2488" s="8">
        <f t="shared" si="76"/>
        <v>249.75</v>
      </c>
      <c r="H2488" s="8">
        <f>VLOOKUP(C2488,Products!$A$2:$F$20,6,TRUE)</f>
        <v>21.200000000000003</v>
      </c>
      <c r="I2488" s="8">
        <f t="shared" si="77"/>
        <v>106.00000000000001</v>
      </c>
      <c r="J2488" s="42">
        <f>VLOOKUP(B2488,Invoices!A:I,9,TRUE)</f>
        <v>2020</v>
      </c>
    </row>
    <row r="2489" spans="1:10" x14ac:dyDescent="0.15">
      <c r="A2489" t="s">
        <v>5849</v>
      </c>
      <c r="B2489" t="s">
        <v>589</v>
      </c>
      <c r="C2489" t="s">
        <v>102</v>
      </c>
      <c r="D2489" t="s">
        <v>83</v>
      </c>
      <c r="E2489">
        <v>6</v>
      </c>
      <c r="F2489" s="8">
        <f>VLOOKUP(C2489,Products!$A$2:$E$20,5,TRUE)</f>
        <v>29.95</v>
      </c>
      <c r="G2489" s="8">
        <f t="shared" si="76"/>
        <v>179.7</v>
      </c>
      <c r="H2489" s="8">
        <f>VLOOKUP(C2489,Products!$A$2:$F$20,6,TRUE)</f>
        <v>15</v>
      </c>
      <c r="I2489" s="8">
        <f t="shared" si="77"/>
        <v>90</v>
      </c>
      <c r="J2489" s="42">
        <f>VLOOKUP(B2489,Invoices!A:I,9,TRUE)</f>
        <v>2020</v>
      </c>
    </row>
    <row r="2490" spans="1:10" x14ac:dyDescent="0.15">
      <c r="A2490" t="s">
        <v>5850</v>
      </c>
      <c r="B2490" t="s">
        <v>589</v>
      </c>
      <c r="C2490" t="s">
        <v>104</v>
      </c>
      <c r="D2490" t="s">
        <v>71</v>
      </c>
      <c r="E2490">
        <v>3</v>
      </c>
      <c r="F2490" s="8">
        <f>VLOOKUP(C2490,Products!$A$2:$E$20,5,TRUE)</f>
        <v>2.95</v>
      </c>
      <c r="G2490" s="8">
        <f t="shared" si="76"/>
        <v>8.8500000000000014</v>
      </c>
      <c r="H2490" s="8">
        <f>VLOOKUP(C2490,Products!$A$2:$F$20,6,TRUE)</f>
        <v>1.1500000000000001</v>
      </c>
      <c r="I2490" s="8">
        <f t="shared" si="77"/>
        <v>3.45</v>
      </c>
      <c r="J2490" s="42">
        <f>VLOOKUP(B2490,Invoices!A:I,9,TRUE)</f>
        <v>2020</v>
      </c>
    </row>
    <row r="2491" spans="1:10" x14ac:dyDescent="0.15">
      <c r="A2491" t="s">
        <v>5851</v>
      </c>
      <c r="B2491" t="s">
        <v>589</v>
      </c>
      <c r="C2491" t="s">
        <v>103</v>
      </c>
      <c r="D2491" t="s">
        <v>77</v>
      </c>
      <c r="E2491">
        <v>1</v>
      </c>
      <c r="F2491" s="8">
        <f>VLOOKUP(C2491,Products!$A$2:$E$20,5,TRUE)</f>
        <v>8.9499999999999993</v>
      </c>
      <c r="G2491" s="8">
        <f t="shared" si="76"/>
        <v>8.9499999999999993</v>
      </c>
      <c r="H2491" s="8">
        <f>VLOOKUP(C2491,Products!$A$2:$F$20,6,TRUE)</f>
        <v>3.1999999999999993</v>
      </c>
      <c r="I2491" s="8">
        <f t="shared" si="77"/>
        <v>3.1999999999999993</v>
      </c>
      <c r="J2491" s="42">
        <f>VLOOKUP(B2491,Invoices!A:I,9,TRUE)</f>
        <v>2020</v>
      </c>
    </row>
    <row r="2492" spans="1:10" x14ac:dyDescent="0.15">
      <c r="A2492" t="s">
        <v>5852</v>
      </c>
      <c r="B2492" t="s">
        <v>590</v>
      </c>
      <c r="C2492" t="s">
        <v>101</v>
      </c>
      <c r="D2492" t="s">
        <v>69</v>
      </c>
      <c r="E2492">
        <v>1</v>
      </c>
      <c r="F2492" s="8">
        <f>VLOOKUP(C2492,Products!$A$2:$E$20,5,TRUE)</f>
        <v>129.94999999999999</v>
      </c>
      <c r="G2492" s="8">
        <f t="shared" si="76"/>
        <v>129.94999999999999</v>
      </c>
      <c r="H2492" s="8">
        <f>VLOOKUP(C2492,Products!$A$2:$F$20,6,TRUE)</f>
        <v>40.449999999999989</v>
      </c>
      <c r="I2492" s="8">
        <f t="shared" si="77"/>
        <v>40.449999999999989</v>
      </c>
      <c r="J2492" s="42">
        <f>VLOOKUP(B2492,Invoices!A:I,9,TRUE)</f>
        <v>2020</v>
      </c>
    </row>
    <row r="2493" spans="1:10" x14ac:dyDescent="0.15">
      <c r="A2493" t="s">
        <v>5853</v>
      </c>
      <c r="B2493" t="s">
        <v>591</v>
      </c>
      <c r="C2493" t="s">
        <v>96</v>
      </c>
      <c r="D2493" t="s">
        <v>75</v>
      </c>
      <c r="E2493">
        <v>10</v>
      </c>
      <c r="F2493" s="8">
        <f>VLOOKUP(C2493,Products!$A$2:$E$20,5,TRUE)</f>
        <v>79.95</v>
      </c>
      <c r="G2493" s="8">
        <f t="shared" si="76"/>
        <v>799.5</v>
      </c>
      <c r="H2493" s="8">
        <f>VLOOKUP(C2493,Products!$A$2:$F$20,6,TRUE)</f>
        <v>27.950000000000003</v>
      </c>
      <c r="I2493" s="8">
        <f t="shared" si="77"/>
        <v>279.5</v>
      </c>
      <c r="J2493" s="42">
        <f>VLOOKUP(B2493,Invoices!A:I,9,TRUE)</f>
        <v>2020</v>
      </c>
    </row>
    <row r="2494" spans="1:10" x14ac:dyDescent="0.15">
      <c r="A2494" t="s">
        <v>5854</v>
      </c>
      <c r="B2494" t="s">
        <v>591</v>
      </c>
      <c r="C2494" t="s">
        <v>88</v>
      </c>
      <c r="D2494" t="s">
        <v>85</v>
      </c>
      <c r="E2494">
        <v>4</v>
      </c>
      <c r="F2494" s="8">
        <f>VLOOKUP(C2494,Products!$A$2:$E$20,5,TRUE)</f>
        <v>8.9499999999999993</v>
      </c>
      <c r="G2494" s="8">
        <f t="shared" si="76"/>
        <v>35.799999999999997</v>
      </c>
      <c r="H2494" s="8">
        <f>VLOOKUP(C2494,Products!$A$2:$F$20,6,TRUE)</f>
        <v>5.6999999999999993</v>
      </c>
      <c r="I2494" s="8">
        <f t="shared" si="77"/>
        <v>22.799999999999997</v>
      </c>
      <c r="J2494" s="42">
        <f>VLOOKUP(B2494,Invoices!A:I,9,TRUE)</f>
        <v>2020</v>
      </c>
    </row>
    <row r="2495" spans="1:10" x14ac:dyDescent="0.15">
      <c r="A2495" t="s">
        <v>5855</v>
      </c>
      <c r="B2495" t="s">
        <v>591</v>
      </c>
      <c r="C2495" t="s">
        <v>104</v>
      </c>
      <c r="D2495" t="s">
        <v>71</v>
      </c>
      <c r="E2495">
        <v>30</v>
      </c>
      <c r="F2495" s="8">
        <f>VLOOKUP(C2495,Products!$A$2:$E$20,5,TRUE)</f>
        <v>2.95</v>
      </c>
      <c r="G2495" s="8">
        <f t="shared" si="76"/>
        <v>88.5</v>
      </c>
      <c r="H2495" s="8">
        <f>VLOOKUP(C2495,Products!$A$2:$F$20,6,TRUE)</f>
        <v>1.1500000000000001</v>
      </c>
      <c r="I2495" s="8">
        <f t="shared" si="77"/>
        <v>34.500000000000007</v>
      </c>
      <c r="J2495" s="42">
        <f>VLOOKUP(B2495,Invoices!A:I,9,TRUE)</f>
        <v>2020</v>
      </c>
    </row>
    <row r="2496" spans="1:10" x14ac:dyDescent="0.15">
      <c r="A2496" t="s">
        <v>5856</v>
      </c>
      <c r="B2496" t="s">
        <v>591</v>
      </c>
      <c r="C2496" t="s">
        <v>105</v>
      </c>
      <c r="D2496" t="s">
        <v>81</v>
      </c>
      <c r="E2496">
        <v>1</v>
      </c>
      <c r="F2496" s="8">
        <f>VLOOKUP(C2496,Products!$A$2:$E$20,5,TRUE)</f>
        <v>8.9499999999999993</v>
      </c>
      <c r="G2496" s="8">
        <f t="shared" si="76"/>
        <v>8.9499999999999993</v>
      </c>
      <c r="H2496" s="8">
        <f>VLOOKUP(C2496,Products!$A$2:$F$20,6,TRUE)</f>
        <v>3.1999999999999993</v>
      </c>
      <c r="I2496" s="8">
        <f t="shared" si="77"/>
        <v>3.1999999999999993</v>
      </c>
      <c r="J2496" s="42">
        <f>VLOOKUP(B2496,Invoices!A:I,9,TRUE)</f>
        <v>2020</v>
      </c>
    </row>
    <row r="2497" spans="1:10" x14ac:dyDescent="0.15">
      <c r="A2497" t="s">
        <v>5857</v>
      </c>
      <c r="B2497" t="s">
        <v>591</v>
      </c>
      <c r="C2497" t="s">
        <v>98</v>
      </c>
      <c r="D2497" t="s">
        <v>79</v>
      </c>
      <c r="E2497">
        <v>3</v>
      </c>
      <c r="F2497" s="8">
        <f>VLOOKUP(C2497,Products!$A$2:$E$20,5,TRUE)</f>
        <v>14.95</v>
      </c>
      <c r="G2497" s="8">
        <f t="shared" si="76"/>
        <v>44.849999999999994</v>
      </c>
      <c r="H2497" s="8">
        <f>VLOOKUP(C2497,Products!$A$2:$F$20,6,TRUE)</f>
        <v>3.0499999999999989</v>
      </c>
      <c r="I2497" s="8">
        <f t="shared" si="77"/>
        <v>9.1499999999999968</v>
      </c>
      <c r="J2497" s="42">
        <f>VLOOKUP(B2497,Invoices!A:I,9,TRUE)</f>
        <v>2020</v>
      </c>
    </row>
    <row r="2498" spans="1:10" x14ac:dyDescent="0.15">
      <c r="A2498" t="s">
        <v>5858</v>
      </c>
      <c r="B2498" t="s">
        <v>591</v>
      </c>
      <c r="C2498" t="s">
        <v>103</v>
      </c>
      <c r="D2498" t="s">
        <v>77</v>
      </c>
      <c r="E2498">
        <v>1</v>
      </c>
      <c r="F2498" s="8">
        <f>VLOOKUP(C2498,Products!$A$2:$E$20,5,TRUE)</f>
        <v>8.9499999999999993</v>
      </c>
      <c r="G2498" s="8">
        <f t="shared" si="76"/>
        <v>8.9499999999999993</v>
      </c>
      <c r="H2498" s="8">
        <f>VLOOKUP(C2498,Products!$A$2:$F$20,6,TRUE)</f>
        <v>3.1999999999999993</v>
      </c>
      <c r="I2498" s="8">
        <f t="shared" si="77"/>
        <v>3.1999999999999993</v>
      </c>
      <c r="J2498" s="42">
        <f>VLOOKUP(B2498,Invoices!A:I,9,TRUE)</f>
        <v>2020</v>
      </c>
    </row>
    <row r="2499" spans="1:10" x14ac:dyDescent="0.15">
      <c r="A2499" t="s">
        <v>5859</v>
      </c>
      <c r="B2499" t="s">
        <v>591</v>
      </c>
      <c r="C2499" t="s">
        <v>94</v>
      </c>
      <c r="D2499" t="s">
        <v>86</v>
      </c>
      <c r="E2499">
        <v>1</v>
      </c>
      <c r="F2499" s="8">
        <f>VLOOKUP(C2499,Products!$A$2:$E$20,5,TRUE)</f>
        <v>3.5</v>
      </c>
      <c r="G2499" s="8">
        <f t="shared" ref="G2499:G2562" si="78">F2499*E2499</f>
        <v>3.5</v>
      </c>
      <c r="H2499" s="8">
        <f>VLOOKUP(C2499,Products!$A$2:$F$20,6,TRUE)</f>
        <v>0.54999999999999982</v>
      </c>
      <c r="I2499" s="8">
        <f t="shared" ref="I2499:I2562" si="79">H2499*E2499</f>
        <v>0.54999999999999982</v>
      </c>
      <c r="J2499" s="42">
        <f>VLOOKUP(B2499,Invoices!A:I,9,TRUE)</f>
        <v>2020</v>
      </c>
    </row>
    <row r="2500" spans="1:10" x14ac:dyDescent="0.15">
      <c r="A2500" t="s">
        <v>5860</v>
      </c>
      <c r="B2500" t="s">
        <v>592</v>
      </c>
      <c r="C2500" t="s">
        <v>87</v>
      </c>
      <c r="D2500" t="s">
        <v>68</v>
      </c>
      <c r="E2500">
        <v>8</v>
      </c>
      <c r="F2500" s="8">
        <f>VLOOKUP(C2500,Products!$A$2:$E$20,5,TRUE)</f>
        <v>19.95</v>
      </c>
      <c r="G2500" s="8">
        <f t="shared" si="78"/>
        <v>159.6</v>
      </c>
      <c r="H2500" s="8">
        <f>VLOOKUP(C2500,Products!$A$2:$F$20,6,TRUE)</f>
        <v>7.4499999999999993</v>
      </c>
      <c r="I2500" s="8">
        <f t="shared" si="79"/>
        <v>59.599999999999994</v>
      </c>
      <c r="J2500" s="42">
        <f>VLOOKUP(B2500,Invoices!A:I,9,TRUE)</f>
        <v>2020</v>
      </c>
    </row>
    <row r="2501" spans="1:10" x14ac:dyDescent="0.15">
      <c r="A2501" t="s">
        <v>5861</v>
      </c>
      <c r="B2501" t="s">
        <v>592</v>
      </c>
      <c r="C2501" t="s">
        <v>105</v>
      </c>
      <c r="D2501" t="s">
        <v>81</v>
      </c>
      <c r="E2501">
        <v>1</v>
      </c>
      <c r="F2501" s="8">
        <f>VLOOKUP(C2501,Products!$A$2:$E$20,5,TRUE)</f>
        <v>8.9499999999999993</v>
      </c>
      <c r="G2501" s="8">
        <f t="shared" si="78"/>
        <v>8.9499999999999993</v>
      </c>
      <c r="H2501" s="8">
        <f>VLOOKUP(C2501,Products!$A$2:$F$20,6,TRUE)</f>
        <v>3.1999999999999993</v>
      </c>
      <c r="I2501" s="8">
        <f t="shared" si="79"/>
        <v>3.1999999999999993</v>
      </c>
      <c r="J2501" s="42">
        <f>VLOOKUP(B2501,Invoices!A:I,9,TRUE)</f>
        <v>2020</v>
      </c>
    </row>
    <row r="2502" spans="1:10" x14ac:dyDescent="0.15">
      <c r="A2502" t="s">
        <v>5862</v>
      </c>
      <c r="B2502" t="s">
        <v>592</v>
      </c>
      <c r="C2502" t="s">
        <v>95</v>
      </c>
      <c r="D2502" t="s">
        <v>73</v>
      </c>
      <c r="E2502">
        <v>1</v>
      </c>
      <c r="F2502" s="8">
        <f>VLOOKUP(C2502,Products!$A$2:$E$20,5,TRUE)</f>
        <v>12.95</v>
      </c>
      <c r="G2502" s="8">
        <f t="shared" si="78"/>
        <v>12.95</v>
      </c>
      <c r="H2502" s="8">
        <f>VLOOKUP(C2502,Products!$A$2:$F$20,6,TRUE)</f>
        <v>4.1999999999999993</v>
      </c>
      <c r="I2502" s="8">
        <f t="shared" si="79"/>
        <v>4.1999999999999993</v>
      </c>
      <c r="J2502" s="42">
        <f>VLOOKUP(B2502,Invoices!A:I,9,TRUE)</f>
        <v>2020</v>
      </c>
    </row>
    <row r="2503" spans="1:10" x14ac:dyDescent="0.15">
      <c r="A2503" t="s">
        <v>5863</v>
      </c>
      <c r="B2503" t="s">
        <v>593</v>
      </c>
      <c r="C2503" t="s">
        <v>89</v>
      </c>
      <c r="D2503" t="s">
        <v>80</v>
      </c>
      <c r="E2503">
        <v>10</v>
      </c>
      <c r="F2503" s="8">
        <f>VLOOKUP(C2503,Products!$A$2:$E$20,5,TRUE)</f>
        <v>15.95</v>
      </c>
      <c r="G2503" s="8">
        <f t="shared" si="78"/>
        <v>159.5</v>
      </c>
      <c r="H2503" s="8">
        <f>VLOOKUP(C2503,Products!$A$2:$F$20,6,TRUE)</f>
        <v>6</v>
      </c>
      <c r="I2503" s="8">
        <f t="shared" si="79"/>
        <v>60</v>
      </c>
      <c r="J2503" s="42">
        <f>VLOOKUP(B2503,Invoices!A:I,9,TRUE)</f>
        <v>2020</v>
      </c>
    </row>
    <row r="2504" spans="1:10" x14ac:dyDescent="0.15">
      <c r="A2504" t="s">
        <v>5864</v>
      </c>
      <c r="B2504" t="s">
        <v>593</v>
      </c>
      <c r="C2504" t="s">
        <v>90</v>
      </c>
      <c r="D2504" t="s">
        <v>72</v>
      </c>
      <c r="E2504">
        <v>1</v>
      </c>
      <c r="F2504" s="8">
        <f>VLOOKUP(C2504,Products!$A$2:$E$20,5,TRUE)</f>
        <v>8.9499999999999993</v>
      </c>
      <c r="G2504" s="8">
        <f t="shared" si="78"/>
        <v>8.9499999999999993</v>
      </c>
      <c r="H2504" s="8">
        <f>VLOOKUP(C2504,Products!$A$2:$F$20,6,TRUE)</f>
        <v>5.6999999999999993</v>
      </c>
      <c r="I2504" s="8">
        <f t="shared" si="79"/>
        <v>5.6999999999999993</v>
      </c>
      <c r="J2504" s="42">
        <f>VLOOKUP(B2504,Invoices!A:I,9,TRUE)</f>
        <v>2020</v>
      </c>
    </row>
    <row r="2505" spans="1:10" x14ac:dyDescent="0.15">
      <c r="A2505" t="s">
        <v>5865</v>
      </c>
      <c r="B2505" t="s">
        <v>594</v>
      </c>
      <c r="C2505" t="s">
        <v>90</v>
      </c>
      <c r="D2505" t="s">
        <v>72</v>
      </c>
      <c r="E2505">
        <v>2</v>
      </c>
      <c r="F2505" s="8">
        <f>VLOOKUP(C2505,Products!$A$2:$E$20,5,TRUE)</f>
        <v>8.9499999999999993</v>
      </c>
      <c r="G2505" s="8">
        <f t="shared" si="78"/>
        <v>17.899999999999999</v>
      </c>
      <c r="H2505" s="8">
        <f>VLOOKUP(C2505,Products!$A$2:$F$20,6,TRUE)</f>
        <v>5.6999999999999993</v>
      </c>
      <c r="I2505" s="8">
        <f t="shared" si="79"/>
        <v>11.399999999999999</v>
      </c>
      <c r="J2505" s="42">
        <f>VLOOKUP(B2505,Invoices!A:I,9,TRUE)</f>
        <v>2020</v>
      </c>
    </row>
    <row r="2506" spans="1:10" x14ac:dyDescent="0.15">
      <c r="A2506" t="s">
        <v>5866</v>
      </c>
      <c r="B2506" t="s">
        <v>594</v>
      </c>
      <c r="C2506" t="s">
        <v>101</v>
      </c>
      <c r="D2506" t="s">
        <v>69</v>
      </c>
      <c r="E2506">
        <v>5</v>
      </c>
      <c r="F2506" s="8">
        <f>VLOOKUP(C2506,Products!$A$2:$E$20,5,TRUE)</f>
        <v>129.94999999999999</v>
      </c>
      <c r="G2506" s="8">
        <f t="shared" si="78"/>
        <v>649.75</v>
      </c>
      <c r="H2506" s="8">
        <f>VLOOKUP(C2506,Products!$A$2:$F$20,6,TRUE)</f>
        <v>40.449999999999989</v>
      </c>
      <c r="I2506" s="8">
        <f t="shared" si="79"/>
        <v>202.24999999999994</v>
      </c>
      <c r="J2506" s="42">
        <f>VLOOKUP(B2506,Invoices!A:I,9,TRUE)</f>
        <v>2020</v>
      </c>
    </row>
    <row r="2507" spans="1:10" x14ac:dyDescent="0.15">
      <c r="A2507" t="s">
        <v>5867</v>
      </c>
      <c r="B2507" t="s">
        <v>594</v>
      </c>
      <c r="C2507" t="s">
        <v>88</v>
      </c>
      <c r="D2507" t="s">
        <v>85</v>
      </c>
      <c r="E2507">
        <v>1</v>
      </c>
      <c r="F2507" s="8">
        <f>VLOOKUP(C2507,Products!$A$2:$E$20,5,TRUE)</f>
        <v>8.9499999999999993</v>
      </c>
      <c r="G2507" s="8">
        <f t="shared" si="78"/>
        <v>8.9499999999999993</v>
      </c>
      <c r="H2507" s="8">
        <f>VLOOKUP(C2507,Products!$A$2:$F$20,6,TRUE)</f>
        <v>5.6999999999999993</v>
      </c>
      <c r="I2507" s="8">
        <f t="shared" si="79"/>
        <v>5.6999999999999993</v>
      </c>
      <c r="J2507" s="42">
        <f>VLOOKUP(B2507,Invoices!A:I,9,TRUE)</f>
        <v>2020</v>
      </c>
    </row>
    <row r="2508" spans="1:10" x14ac:dyDescent="0.15">
      <c r="A2508" t="s">
        <v>5868</v>
      </c>
      <c r="B2508" t="s">
        <v>594</v>
      </c>
      <c r="C2508" t="s">
        <v>93</v>
      </c>
      <c r="D2508" t="s">
        <v>76</v>
      </c>
      <c r="E2508">
        <v>1</v>
      </c>
      <c r="F2508" s="8">
        <f>VLOOKUP(C2508,Products!$A$2:$E$20,5,TRUE)</f>
        <v>9.9499999999999993</v>
      </c>
      <c r="G2508" s="8">
        <f t="shared" si="78"/>
        <v>9.9499999999999993</v>
      </c>
      <c r="H2508" s="8">
        <f>VLOOKUP(C2508,Products!$A$2:$F$20,6,TRUE)</f>
        <v>1.9499999999999993</v>
      </c>
      <c r="I2508" s="8">
        <f t="shared" si="79"/>
        <v>1.9499999999999993</v>
      </c>
      <c r="J2508" s="42">
        <f>VLOOKUP(B2508,Invoices!A:I,9,TRUE)</f>
        <v>2020</v>
      </c>
    </row>
    <row r="2509" spans="1:10" x14ac:dyDescent="0.15">
      <c r="A2509" t="s">
        <v>5869</v>
      </c>
      <c r="B2509" t="s">
        <v>594</v>
      </c>
      <c r="C2509" t="s">
        <v>103</v>
      </c>
      <c r="D2509" t="s">
        <v>77</v>
      </c>
      <c r="E2509">
        <v>3</v>
      </c>
      <c r="F2509" s="8">
        <f>VLOOKUP(C2509,Products!$A$2:$E$20,5,TRUE)</f>
        <v>8.9499999999999993</v>
      </c>
      <c r="G2509" s="8">
        <f t="shared" si="78"/>
        <v>26.849999999999998</v>
      </c>
      <c r="H2509" s="8">
        <f>VLOOKUP(C2509,Products!$A$2:$F$20,6,TRUE)</f>
        <v>3.1999999999999993</v>
      </c>
      <c r="I2509" s="8">
        <f t="shared" si="79"/>
        <v>9.5999999999999979</v>
      </c>
      <c r="J2509" s="42">
        <f>VLOOKUP(B2509,Invoices!A:I,9,TRUE)</f>
        <v>2020</v>
      </c>
    </row>
    <row r="2510" spans="1:10" x14ac:dyDescent="0.15">
      <c r="A2510" t="s">
        <v>5870</v>
      </c>
      <c r="B2510" t="s">
        <v>594</v>
      </c>
      <c r="C2510" t="s">
        <v>99</v>
      </c>
      <c r="D2510" t="s">
        <v>84</v>
      </c>
      <c r="E2510">
        <v>6</v>
      </c>
      <c r="F2510" s="8">
        <f>VLOOKUP(C2510,Products!$A$2:$E$20,5,TRUE)</f>
        <v>3.5</v>
      </c>
      <c r="G2510" s="8">
        <f t="shared" si="78"/>
        <v>21</v>
      </c>
      <c r="H2510" s="8">
        <f>VLOOKUP(C2510,Products!$A$2:$F$20,6,TRUE)</f>
        <v>0.54999999999999982</v>
      </c>
      <c r="I2510" s="8">
        <f t="shared" si="79"/>
        <v>3.2999999999999989</v>
      </c>
      <c r="J2510" s="42">
        <f>VLOOKUP(B2510,Invoices!A:I,9,TRUE)</f>
        <v>2020</v>
      </c>
    </row>
    <row r="2511" spans="1:10" x14ac:dyDescent="0.15">
      <c r="A2511" t="s">
        <v>5871</v>
      </c>
      <c r="B2511" t="s">
        <v>594</v>
      </c>
      <c r="C2511" t="s">
        <v>102</v>
      </c>
      <c r="D2511" t="s">
        <v>83</v>
      </c>
      <c r="E2511">
        <v>1</v>
      </c>
      <c r="F2511" s="8">
        <f>VLOOKUP(C2511,Products!$A$2:$E$20,5,TRUE)</f>
        <v>29.95</v>
      </c>
      <c r="G2511" s="8">
        <f t="shared" si="78"/>
        <v>29.95</v>
      </c>
      <c r="H2511" s="8">
        <f>VLOOKUP(C2511,Products!$A$2:$F$20,6,TRUE)</f>
        <v>15</v>
      </c>
      <c r="I2511" s="8">
        <f t="shared" si="79"/>
        <v>15</v>
      </c>
      <c r="J2511" s="42">
        <f>VLOOKUP(B2511,Invoices!A:I,9,TRUE)</f>
        <v>2020</v>
      </c>
    </row>
    <row r="2512" spans="1:10" x14ac:dyDescent="0.15">
      <c r="A2512" t="s">
        <v>5872</v>
      </c>
      <c r="B2512" t="s">
        <v>594</v>
      </c>
      <c r="C2512" t="s">
        <v>105</v>
      </c>
      <c r="D2512" t="s">
        <v>81</v>
      </c>
      <c r="E2512">
        <v>1</v>
      </c>
      <c r="F2512" s="8">
        <f>VLOOKUP(C2512,Products!$A$2:$E$20,5,TRUE)</f>
        <v>8.9499999999999993</v>
      </c>
      <c r="G2512" s="8">
        <f t="shared" si="78"/>
        <v>8.9499999999999993</v>
      </c>
      <c r="H2512" s="8">
        <f>VLOOKUP(C2512,Products!$A$2:$F$20,6,TRUE)</f>
        <v>3.1999999999999993</v>
      </c>
      <c r="I2512" s="8">
        <f t="shared" si="79"/>
        <v>3.1999999999999993</v>
      </c>
      <c r="J2512" s="42">
        <f>VLOOKUP(B2512,Invoices!A:I,9,TRUE)</f>
        <v>2020</v>
      </c>
    </row>
    <row r="2513" spans="1:10" x14ac:dyDescent="0.15">
      <c r="A2513" t="s">
        <v>5873</v>
      </c>
      <c r="B2513" t="s">
        <v>595</v>
      </c>
      <c r="C2513" t="s">
        <v>92</v>
      </c>
      <c r="D2513" t="s">
        <v>82</v>
      </c>
      <c r="E2513">
        <v>1</v>
      </c>
      <c r="F2513" s="8">
        <f>VLOOKUP(C2513,Products!$A$2:$E$20,5,TRUE)</f>
        <v>19.95</v>
      </c>
      <c r="G2513" s="8">
        <f t="shared" si="78"/>
        <v>19.95</v>
      </c>
      <c r="H2513" s="8">
        <f>VLOOKUP(C2513,Products!$A$2:$F$20,6,TRUE)</f>
        <v>7.4499999999999993</v>
      </c>
      <c r="I2513" s="8">
        <f t="shared" si="79"/>
        <v>7.4499999999999993</v>
      </c>
      <c r="J2513" s="42">
        <f>VLOOKUP(B2513,Invoices!A:I,9,TRUE)</f>
        <v>2020</v>
      </c>
    </row>
    <row r="2514" spans="1:10" x14ac:dyDescent="0.15">
      <c r="A2514" t="s">
        <v>5874</v>
      </c>
      <c r="B2514" t="s">
        <v>595</v>
      </c>
      <c r="C2514" t="s">
        <v>93</v>
      </c>
      <c r="D2514" t="s">
        <v>76</v>
      </c>
      <c r="E2514">
        <v>8</v>
      </c>
      <c r="F2514" s="8">
        <f>VLOOKUP(C2514,Products!$A$2:$E$20,5,TRUE)</f>
        <v>9.9499999999999993</v>
      </c>
      <c r="G2514" s="8">
        <f t="shared" si="78"/>
        <v>79.599999999999994</v>
      </c>
      <c r="H2514" s="8">
        <f>VLOOKUP(C2514,Products!$A$2:$F$20,6,TRUE)</f>
        <v>1.9499999999999993</v>
      </c>
      <c r="I2514" s="8">
        <f t="shared" si="79"/>
        <v>15.599999999999994</v>
      </c>
      <c r="J2514" s="42">
        <f>VLOOKUP(B2514,Invoices!A:I,9,TRUE)</f>
        <v>2020</v>
      </c>
    </row>
    <row r="2515" spans="1:10" x14ac:dyDescent="0.15">
      <c r="A2515" t="s">
        <v>5875</v>
      </c>
      <c r="B2515" t="s">
        <v>595</v>
      </c>
      <c r="C2515" t="s">
        <v>104</v>
      </c>
      <c r="D2515" t="s">
        <v>71</v>
      </c>
      <c r="E2515">
        <v>5</v>
      </c>
      <c r="F2515" s="8">
        <f>VLOOKUP(C2515,Products!$A$2:$E$20,5,TRUE)</f>
        <v>2.95</v>
      </c>
      <c r="G2515" s="8">
        <f t="shared" si="78"/>
        <v>14.75</v>
      </c>
      <c r="H2515" s="8">
        <f>VLOOKUP(C2515,Products!$A$2:$F$20,6,TRUE)</f>
        <v>1.1500000000000001</v>
      </c>
      <c r="I2515" s="8">
        <f t="shared" si="79"/>
        <v>5.7500000000000009</v>
      </c>
      <c r="J2515" s="42">
        <f>VLOOKUP(B2515,Invoices!A:I,9,TRUE)</f>
        <v>2020</v>
      </c>
    </row>
    <row r="2516" spans="1:10" x14ac:dyDescent="0.15">
      <c r="A2516" t="s">
        <v>5876</v>
      </c>
      <c r="B2516" t="s">
        <v>595</v>
      </c>
      <c r="C2516" t="s">
        <v>99</v>
      </c>
      <c r="D2516" t="s">
        <v>84</v>
      </c>
      <c r="E2516">
        <v>2</v>
      </c>
      <c r="F2516" s="8">
        <f>VLOOKUP(C2516,Products!$A$2:$E$20,5,TRUE)</f>
        <v>3.5</v>
      </c>
      <c r="G2516" s="8">
        <f t="shared" si="78"/>
        <v>7</v>
      </c>
      <c r="H2516" s="8">
        <f>VLOOKUP(C2516,Products!$A$2:$F$20,6,TRUE)</f>
        <v>0.54999999999999982</v>
      </c>
      <c r="I2516" s="8">
        <f t="shared" si="79"/>
        <v>1.0999999999999996</v>
      </c>
      <c r="J2516" s="42">
        <f>VLOOKUP(B2516,Invoices!A:I,9,TRUE)</f>
        <v>2020</v>
      </c>
    </row>
    <row r="2517" spans="1:10" x14ac:dyDescent="0.15">
      <c r="A2517" t="s">
        <v>5877</v>
      </c>
      <c r="B2517" t="s">
        <v>596</v>
      </c>
      <c r="C2517" t="s">
        <v>102</v>
      </c>
      <c r="D2517" t="s">
        <v>83</v>
      </c>
      <c r="E2517">
        <v>1</v>
      </c>
      <c r="F2517" s="8">
        <f>VLOOKUP(C2517,Products!$A$2:$E$20,5,TRUE)</f>
        <v>29.95</v>
      </c>
      <c r="G2517" s="8">
        <f t="shared" si="78"/>
        <v>29.95</v>
      </c>
      <c r="H2517" s="8">
        <f>VLOOKUP(C2517,Products!$A$2:$F$20,6,TRUE)</f>
        <v>15</v>
      </c>
      <c r="I2517" s="8">
        <f t="shared" si="79"/>
        <v>15</v>
      </c>
      <c r="J2517" s="42">
        <f>VLOOKUP(B2517,Invoices!A:I,9,TRUE)</f>
        <v>2020</v>
      </c>
    </row>
    <row r="2518" spans="1:10" x14ac:dyDescent="0.15">
      <c r="A2518" t="s">
        <v>5878</v>
      </c>
      <c r="B2518" t="s">
        <v>596</v>
      </c>
      <c r="C2518" t="s">
        <v>105</v>
      </c>
      <c r="D2518" t="s">
        <v>81</v>
      </c>
      <c r="E2518">
        <v>4</v>
      </c>
      <c r="F2518" s="8">
        <f>VLOOKUP(C2518,Products!$A$2:$E$20,5,TRUE)</f>
        <v>8.9499999999999993</v>
      </c>
      <c r="G2518" s="8">
        <f t="shared" si="78"/>
        <v>35.799999999999997</v>
      </c>
      <c r="H2518" s="8">
        <f>VLOOKUP(C2518,Products!$A$2:$F$20,6,TRUE)</f>
        <v>3.1999999999999993</v>
      </c>
      <c r="I2518" s="8">
        <f t="shared" si="79"/>
        <v>12.799999999999997</v>
      </c>
      <c r="J2518" s="42">
        <f>VLOOKUP(B2518,Invoices!A:I,9,TRUE)</f>
        <v>2020</v>
      </c>
    </row>
    <row r="2519" spans="1:10" x14ac:dyDescent="0.15">
      <c r="A2519" t="s">
        <v>5879</v>
      </c>
      <c r="B2519" t="s">
        <v>596</v>
      </c>
      <c r="C2519" t="s">
        <v>104</v>
      </c>
      <c r="D2519" t="s">
        <v>71</v>
      </c>
      <c r="E2519">
        <v>15</v>
      </c>
      <c r="F2519" s="8">
        <f>VLOOKUP(C2519,Products!$A$2:$E$20,5,TRUE)</f>
        <v>2.95</v>
      </c>
      <c r="G2519" s="8">
        <f t="shared" si="78"/>
        <v>44.25</v>
      </c>
      <c r="H2519" s="8">
        <f>VLOOKUP(C2519,Products!$A$2:$F$20,6,TRUE)</f>
        <v>1.1500000000000001</v>
      </c>
      <c r="I2519" s="8">
        <f t="shared" si="79"/>
        <v>17.250000000000004</v>
      </c>
      <c r="J2519" s="42">
        <f>VLOOKUP(B2519,Invoices!A:I,9,TRUE)</f>
        <v>2020</v>
      </c>
    </row>
    <row r="2520" spans="1:10" x14ac:dyDescent="0.15">
      <c r="A2520" t="s">
        <v>5880</v>
      </c>
      <c r="B2520" t="s">
        <v>596</v>
      </c>
      <c r="C2520" t="s">
        <v>90</v>
      </c>
      <c r="D2520" t="s">
        <v>72</v>
      </c>
      <c r="E2520">
        <v>2</v>
      </c>
      <c r="F2520" s="8">
        <f>VLOOKUP(C2520,Products!$A$2:$E$20,5,TRUE)</f>
        <v>8.9499999999999993</v>
      </c>
      <c r="G2520" s="8">
        <f t="shared" si="78"/>
        <v>17.899999999999999</v>
      </c>
      <c r="H2520" s="8">
        <f>VLOOKUP(C2520,Products!$A$2:$F$20,6,TRUE)</f>
        <v>5.6999999999999993</v>
      </c>
      <c r="I2520" s="8">
        <f t="shared" si="79"/>
        <v>11.399999999999999</v>
      </c>
      <c r="J2520" s="42">
        <f>VLOOKUP(B2520,Invoices!A:I,9,TRUE)</f>
        <v>2020</v>
      </c>
    </row>
    <row r="2521" spans="1:10" x14ac:dyDescent="0.15">
      <c r="A2521" t="s">
        <v>5881</v>
      </c>
      <c r="B2521" t="s">
        <v>597</v>
      </c>
      <c r="C2521" t="s">
        <v>103</v>
      </c>
      <c r="D2521" t="s">
        <v>77</v>
      </c>
      <c r="E2521">
        <v>2</v>
      </c>
      <c r="F2521" s="8">
        <f>VLOOKUP(C2521,Products!$A$2:$E$20,5,TRUE)</f>
        <v>8.9499999999999993</v>
      </c>
      <c r="G2521" s="8">
        <f t="shared" si="78"/>
        <v>17.899999999999999</v>
      </c>
      <c r="H2521" s="8">
        <f>VLOOKUP(C2521,Products!$A$2:$F$20,6,TRUE)</f>
        <v>3.1999999999999993</v>
      </c>
      <c r="I2521" s="8">
        <f t="shared" si="79"/>
        <v>6.3999999999999986</v>
      </c>
      <c r="J2521" s="42">
        <f>VLOOKUP(B2521,Invoices!A:I,9,TRUE)</f>
        <v>2020</v>
      </c>
    </row>
    <row r="2522" spans="1:10" x14ac:dyDescent="0.15">
      <c r="A2522" t="s">
        <v>5882</v>
      </c>
      <c r="B2522" t="s">
        <v>597</v>
      </c>
      <c r="C2522" t="s">
        <v>105</v>
      </c>
      <c r="D2522" t="s">
        <v>81</v>
      </c>
      <c r="E2522">
        <v>1</v>
      </c>
      <c r="F2522" s="8">
        <f>VLOOKUP(C2522,Products!$A$2:$E$20,5,TRUE)</f>
        <v>8.9499999999999993</v>
      </c>
      <c r="G2522" s="8">
        <f t="shared" si="78"/>
        <v>8.9499999999999993</v>
      </c>
      <c r="H2522" s="8">
        <f>VLOOKUP(C2522,Products!$A$2:$F$20,6,TRUE)</f>
        <v>3.1999999999999993</v>
      </c>
      <c r="I2522" s="8">
        <f t="shared" si="79"/>
        <v>3.1999999999999993</v>
      </c>
      <c r="J2522" s="42">
        <f>VLOOKUP(B2522,Invoices!A:I,9,TRUE)</f>
        <v>2020</v>
      </c>
    </row>
    <row r="2523" spans="1:10" x14ac:dyDescent="0.15">
      <c r="A2523" t="s">
        <v>5883</v>
      </c>
      <c r="B2523" t="s">
        <v>597</v>
      </c>
      <c r="C2523" t="s">
        <v>96</v>
      </c>
      <c r="D2523" t="s">
        <v>75</v>
      </c>
      <c r="E2523">
        <v>2</v>
      </c>
      <c r="F2523" s="8">
        <f>VLOOKUP(C2523,Products!$A$2:$E$20,5,TRUE)</f>
        <v>79.95</v>
      </c>
      <c r="G2523" s="8">
        <f t="shared" si="78"/>
        <v>159.9</v>
      </c>
      <c r="H2523" s="8">
        <f>VLOOKUP(C2523,Products!$A$2:$F$20,6,TRUE)</f>
        <v>27.950000000000003</v>
      </c>
      <c r="I2523" s="8">
        <f t="shared" si="79"/>
        <v>55.900000000000006</v>
      </c>
      <c r="J2523" s="42">
        <f>VLOOKUP(B2523,Invoices!A:I,9,TRUE)</f>
        <v>2020</v>
      </c>
    </row>
    <row r="2524" spans="1:10" x14ac:dyDescent="0.15">
      <c r="A2524" t="s">
        <v>5884</v>
      </c>
      <c r="B2524" t="s">
        <v>597</v>
      </c>
      <c r="C2524" t="s">
        <v>102</v>
      </c>
      <c r="D2524" t="s">
        <v>83</v>
      </c>
      <c r="E2524">
        <v>1</v>
      </c>
      <c r="F2524" s="8">
        <f>VLOOKUP(C2524,Products!$A$2:$E$20,5,TRUE)</f>
        <v>29.95</v>
      </c>
      <c r="G2524" s="8">
        <f t="shared" si="78"/>
        <v>29.95</v>
      </c>
      <c r="H2524" s="8">
        <f>VLOOKUP(C2524,Products!$A$2:$F$20,6,TRUE)</f>
        <v>15</v>
      </c>
      <c r="I2524" s="8">
        <f t="shared" si="79"/>
        <v>15</v>
      </c>
      <c r="J2524" s="42">
        <f>VLOOKUP(B2524,Invoices!A:I,9,TRUE)</f>
        <v>2020</v>
      </c>
    </row>
    <row r="2525" spans="1:10" x14ac:dyDescent="0.15">
      <c r="A2525" t="s">
        <v>5885</v>
      </c>
      <c r="B2525" t="s">
        <v>598</v>
      </c>
      <c r="C2525" t="s">
        <v>88</v>
      </c>
      <c r="D2525" t="s">
        <v>85</v>
      </c>
      <c r="E2525">
        <v>4</v>
      </c>
      <c r="F2525" s="8">
        <f>VLOOKUP(C2525,Products!$A$2:$E$20,5,TRUE)</f>
        <v>8.9499999999999993</v>
      </c>
      <c r="G2525" s="8">
        <f t="shared" si="78"/>
        <v>35.799999999999997</v>
      </c>
      <c r="H2525" s="8">
        <f>VLOOKUP(C2525,Products!$A$2:$F$20,6,TRUE)</f>
        <v>5.6999999999999993</v>
      </c>
      <c r="I2525" s="8">
        <f t="shared" si="79"/>
        <v>22.799999999999997</v>
      </c>
      <c r="J2525" s="42">
        <f>VLOOKUP(B2525,Invoices!A:I,9,TRUE)</f>
        <v>2020</v>
      </c>
    </row>
    <row r="2526" spans="1:10" x14ac:dyDescent="0.15">
      <c r="A2526" t="s">
        <v>5886</v>
      </c>
      <c r="B2526" t="s">
        <v>598</v>
      </c>
      <c r="C2526" t="s">
        <v>93</v>
      </c>
      <c r="D2526" t="s">
        <v>76</v>
      </c>
      <c r="E2526">
        <v>5</v>
      </c>
      <c r="F2526" s="8">
        <f>VLOOKUP(C2526,Products!$A$2:$E$20,5,TRUE)</f>
        <v>9.9499999999999993</v>
      </c>
      <c r="G2526" s="8">
        <f t="shared" si="78"/>
        <v>49.75</v>
      </c>
      <c r="H2526" s="8">
        <f>VLOOKUP(C2526,Products!$A$2:$F$20,6,TRUE)</f>
        <v>1.9499999999999993</v>
      </c>
      <c r="I2526" s="8">
        <f t="shared" si="79"/>
        <v>9.7499999999999964</v>
      </c>
      <c r="J2526" s="42">
        <f>VLOOKUP(B2526,Invoices!A:I,9,TRUE)</f>
        <v>2020</v>
      </c>
    </row>
    <row r="2527" spans="1:10" x14ac:dyDescent="0.15">
      <c r="A2527" t="s">
        <v>5887</v>
      </c>
      <c r="B2527" t="s">
        <v>598</v>
      </c>
      <c r="C2527" t="s">
        <v>105</v>
      </c>
      <c r="D2527" t="s">
        <v>81</v>
      </c>
      <c r="E2527">
        <v>6</v>
      </c>
      <c r="F2527" s="8">
        <f>VLOOKUP(C2527,Products!$A$2:$E$20,5,TRUE)</f>
        <v>8.9499999999999993</v>
      </c>
      <c r="G2527" s="8">
        <f t="shared" si="78"/>
        <v>53.699999999999996</v>
      </c>
      <c r="H2527" s="8">
        <f>VLOOKUP(C2527,Products!$A$2:$F$20,6,TRUE)</f>
        <v>3.1999999999999993</v>
      </c>
      <c r="I2527" s="8">
        <f t="shared" si="79"/>
        <v>19.199999999999996</v>
      </c>
      <c r="J2527" s="42">
        <f>VLOOKUP(B2527,Invoices!A:I,9,TRUE)</f>
        <v>2020</v>
      </c>
    </row>
    <row r="2528" spans="1:10" x14ac:dyDescent="0.15">
      <c r="A2528" t="s">
        <v>5888</v>
      </c>
      <c r="B2528" t="s">
        <v>598</v>
      </c>
      <c r="C2528" t="s">
        <v>101</v>
      </c>
      <c r="D2528" t="s">
        <v>69</v>
      </c>
      <c r="E2528">
        <v>25</v>
      </c>
      <c r="F2528" s="8">
        <f>VLOOKUP(C2528,Products!$A$2:$E$20,5,TRUE)</f>
        <v>129.94999999999999</v>
      </c>
      <c r="G2528" s="8">
        <f t="shared" si="78"/>
        <v>3248.7499999999995</v>
      </c>
      <c r="H2528" s="8">
        <f>VLOOKUP(C2528,Products!$A$2:$F$20,6,TRUE)</f>
        <v>40.449999999999989</v>
      </c>
      <c r="I2528" s="8">
        <f t="shared" si="79"/>
        <v>1011.2499999999998</v>
      </c>
      <c r="J2528" s="42">
        <f>VLOOKUP(B2528,Invoices!A:I,9,TRUE)</f>
        <v>2020</v>
      </c>
    </row>
    <row r="2529" spans="1:10" x14ac:dyDescent="0.15">
      <c r="A2529" t="s">
        <v>5889</v>
      </c>
      <c r="B2529" t="s">
        <v>598</v>
      </c>
      <c r="C2529" t="s">
        <v>100</v>
      </c>
      <c r="D2529" t="s">
        <v>78</v>
      </c>
      <c r="E2529">
        <v>4</v>
      </c>
      <c r="F2529" s="8">
        <f>VLOOKUP(C2529,Products!$A$2:$E$20,5,TRUE)</f>
        <v>49.95</v>
      </c>
      <c r="G2529" s="8">
        <f t="shared" si="78"/>
        <v>199.8</v>
      </c>
      <c r="H2529" s="8">
        <f>VLOOKUP(C2529,Products!$A$2:$F$20,6,TRUE)</f>
        <v>19.950000000000003</v>
      </c>
      <c r="I2529" s="8">
        <f t="shared" si="79"/>
        <v>79.800000000000011</v>
      </c>
      <c r="J2529" s="42">
        <f>VLOOKUP(B2529,Invoices!A:I,9,TRUE)</f>
        <v>2020</v>
      </c>
    </row>
    <row r="2530" spans="1:10" x14ac:dyDescent="0.15">
      <c r="A2530" t="s">
        <v>5890</v>
      </c>
      <c r="B2530" t="s">
        <v>598</v>
      </c>
      <c r="C2530" t="s">
        <v>97</v>
      </c>
      <c r="D2530" t="s">
        <v>74</v>
      </c>
      <c r="E2530">
        <v>3</v>
      </c>
      <c r="F2530" s="8">
        <f>VLOOKUP(C2530,Products!$A$2:$E$20,5,TRUE)</f>
        <v>1.5</v>
      </c>
      <c r="G2530" s="8">
        <f t="shared" si="78"/>
        <v>4.5</v>
      </c>
      <c r="H2530" s="8">
        <f>VLOOKUP(C2530,Products!$A$2:$F$20,6,TRUE)</f>
        <v>0.5</v>
      </c>
      <c r="I2530" s="8">
        <f t="shared" si="79"/>
        <v>1.5</v>
      </c>
      <c r="J2530" s="42">
        <f>VLOOKUP(B2530,Invoices!A:I,9,TRUE)</f>
        <v>2020</v>
      </c>
    </row>
    <row r="2531" spans="1:10" x14ac:dyDescent="0.15">
      <c r="A2531" t="s">
        <v>5891</v>
      </c>
      <c r="B2531" t="s">
        <v>598</v>
      </c>
      <c r="C2531" t="s">
        <v>102</v>
      </c>
      <c r="D2531" t="s">
        <v>83</v>
      </c>
      <c r="E2531">
        <v>1</v>
      </c>
      <c r="F2531" s="8">
        <f>VLOOKUP(C2531,Products!$A$2:$E$20,5,TRUE)</f>
        <v>29.95</v>
      </c>
      <c r="G2531" s="8">
        <f t="shared" si="78"/>
        <v>29.95</v>
      </c>
      <c r="H2531" s="8">
        <f>VLOOKUP(C2531,Products!$A$2:$F$20,6,TRUE)</f>
        <v>15</v>
      </c>
      <c r="I2531" s="8">
        <f t="shared" si="79"/>
        <v>15</v>
      </c>
      <c r="J2531" s="42">
        <f>VLOOKUP(B2531,Invoices!A:I,9,TRUE)</f>
        <v>2020</v>
      </c>
    </row>
    <row r="2532" spans="1:10" x14ac:dyDescent="0.15">
      <c r="A2532" t="s">
        <v>5892</v>
      </c>
      <c r="B2532" t="s">
        <v>598</v>
      </c>
      <c r="C2532" t="s">
        <v>103</v>
      </c>
      <c r="D2532" t="s">
        <v>77</v>
      </c>
      <c r="E2532">
        <v>2</v>
      </c>
      <c r="F2532" s="8">
        <f>VLOOKUP(C2532,Products!$A$2:$E$20,5,TRUE)</f>
        <v>8.9499999999999993</v>
      </c>
      <c r="G2532" s="8">
        <f t="shared" si="78"/>
        <v>17.899999999999999</v>
      </c>
      <c r="H2532" s="8">
        <f>VLOOKUP(C2532,Products!$A$2:$F$20,6,TRUE)</f>
        <v>3.1999999999999993</v>
      </c>
      <c r="I2532" s="8">
        <f t="shared" si="79"/>
        <v>6.3999999999999986</v>
      </c>
      <c r="J2532" s="42">
        <f>VLOOKUP(B2532,Invoices!A:I,9,TRUE)</f>
        <v>2020</v>
      </c>
    </row>
    <row r="2533" spans="1:10" x14ac:dyDescent="0.15">
      <c r="A2533" t="s">
        <v>5893</v>
      </c>
      <c r="B2533" t="s">
        <v>598</v>
      </c>
      <c r="C2533" t="s">
        <v>96</v>
      </c>
      <c r="D2533" t="s">
        <v>75</v>
      </c>
      <c r="E2533">
        <v>6</v>
      </c>
      <c r="F2533" s="8">
        <f>VLOOKUP(C2533,Products!$A$2:$E$20,5,TRUE)</f>
        <v>79.95</v>
      </c>
      <c r="G2533" s="8">
        <f t="shared" si="78"/>
        <v>479.70000000000005</v>
      </c>
      <c r="H2533" s="8">
        <f>VLOOKUP(C2533,Products!$A$2:$F$20,6,TRUE)</f>
        <v>27.950000000000003</v>
      </c>
      <c r="I2533" s="8">
        <f t="shared" si="79"/>
        <v>167.70000000000002</v>
      </c>
      <c r="J2533" s="42">
        <f>VLOOKUP(B2533,Invoices!A:I,9,TRUE)</f>
        <v>2020</v>
      </c>
    </row>
    <row r="2534" spans="1:10" x14ac:dyDescent="0.15">
      <c r="A2534" t="s">
        <v>5894</v>
      </c>
      <c r="B2534" t="s">
        <v>598</v>
      </c>
      <c r="C2534" t="s">
        <v>104</v>
      </c>
      <c r="D2534" t="s">
        <v>71</v>
      </c>
      <c r="E2534">
        <v>1</v>
      </c>
      <c r="F2534" s="8">
        <f>VLOOKUP(C2534,Products!$A$2:$E$20,5,TRUE)</f>
        <v>2.95</v>
      </c>
      <c r="G2534" s="8">
        <f t="shared" si="78"/>
        <v>2.95</v>
      </c>
      <c r="H2534" s="8">
        <f>VLOOKUP(C2534,Products!$A$2:$F$20,6,TRUE)</f>
        <v>1.1500000000000001</v>
      </c>
      <c r="I2534" s="8">
        <f t="shared" si="79"/>
        <v>1.1500000000000001</v>
      </c>
      <c r="J2534" s="42">
        <f>VLOOKUP(B2534,Invoices!A:I,9,TRUE)</f>
        <v>2020</v>
      </c>
    </row>
    <row r="2535" spans="1:10" x14ac:dyDescent="0.15">
      <c r="A2535" t="s">
        <v>5895</v>
      </c>
      <c r="B2535" t="s">
        <v>598</v>
      </c>
      <c r="C2535" t="s">
        <v>90</v>
      </c>
      <c r="D2535" t="s">
        <v>72</v>
      </c>
      <c r="E2535">
        <v>1</v>
      </c>
      <c r="F2535" s="8">
        <f>VLOOKUP(C2535,Products!$A$2:$E$20,5,TRUE)</f>
        <v>8.9499999999999993</v>
      </c>
      <c r="G2535" s="8">
        <f t="shared" si="78"/>
        <v>8.9499999999999993</v>
      </c>
      <c r="H2535" s="8">
        <f>VLOOKUP(C2535,Products!$A$2:$F$20,6,TRUE)</f>
        <v>5.6999999999999993</v>
      </c>
      <c r="I2535" s="8">
        <f t="shared" si="79"/>
        <v>5.6999999999999993</v>
      </c>
      <c r="J2535" s="42">
        <f>VLOOKUP(B2535,Invoices!A:I,9,TRUE)</f>
        <v>2020</v>
      </c>
    </row>
    <row r="2536" spans="1:10" x14ac:dyDescent="0.15">
      <c r="A2536" t="s">
        <v>5896</v>
      </c>
      <c r="B2536" t="s">
        <v>598</v>
      </c>
      <c r="C2536" t="s">
        <v>94</v>
      </c>
      <c r="D2536" t="s">
        <v>86</v>
      </c>
      <c r="E2536">
        <v>3</v>
      </c>
      <c r="F2536" s="8">
        <f>VLOOKUP(C2536,Products!$A$2:$E$20,5,TRUE)</f>
        <v>3.5</v>
      </c>
      <c r="G2536" s="8">
        <f t="shared" si="78"/>
        <v>10.5</v>
      </c>
      <c r="H2536" s="8">
        <f>VLOOKUP(C2536,Products!$A$2:$F$20,6,TRUE)</f>
        <v>0.54999999999999982</v>
      </c>
      <c r="I2536" s="8">
        <f t="shared" si="79"/>
        <v>1.6499999999999995</v>
      </c>
      <c r="J2536" s="42">
        <f>VLOOKUP(B2536,Invoices!A:I,9,TRUE)</f>
        <v>2020</v>
      </c>
    </row>
    <row r="2537" spans="1:10" x14ac:dyDescent="0.15">
      <c r="A2537" t="s">
        <v>5897</v>
      </c>
      <c r="B2537" t="s">
        <v>599</v>
      </c>
      <c r="C2537" t="s">
        <v>104</v>
      </c>
      <c r="D2537" t="s">
        <v>71</v>
      </c>
      <c r="E2537">
        <v>1</v>
      </c>
      <c r="F2537" s="8">
        <f>VLOOKUP(C2537,Products!$A$2:$E$20,5,TRUE)</f>
        <v>2.95</v>
      </c>
      <c r="G2537" s="8">
        <f t="shared" si="78"/>
        <v>2.95</v>
      </c>
      <c r="H2537" s="8">
        <f>VLOOKUP(C2537,Products!$A$2:$F$20,6,TRUE)</f>
        <v>1.1500000000000001</v>
      </c>
      <c r="I2537" s="8">
        <f t="shared" si="79"/>
        <v>1.1500000000000001</v>
      </c>
      <c r="J2537" s="42">
        <f>VLOOKUP(B2537,Invoices!A:I,9,TRUE)</f>
        <v>2020</v>
      </c>
    </row>
    <row r="2538" spans="1:10" x14ac:dyDescent="0.15">
      <c r="A2538" t="s">
        <v>5898</v>
      </c>
      <c r="B2538" t="s">
        <v>599</v>
      </c>
      <c r="C2538" t="s">
        <v>103</v>
      </c>
      <c r="D2538" t="s">
        <v>77</v>
      </c>
      <c r="E2538">
        <v>50</v>
      </c>
      <c r="F2538" s="8">
        <f>VLOOKUP(C2538,Products!$A$2:$E$20,5,TRUE)</f>
        <v>8.9499999999999993</v>
      </c>
      <c r="G2538" s="8">
        <f t="shared" si="78"/>
        <v>447.49999999999994</v>
      </c>
      <c r="H2538" s="8">
        <f>VLOOKUP(C2538,Products!$A$2:$F$20,6,TRUE)</f>
        <v>3.1999999999999993</v>
      </c>
      <c r="I2538" s="8">
        <f t="shared" si="79"/>
        <v>159.99999999999997</v>
      </c>
      <c r="J2538" s="42">
        <f>VLOOKUP(B2538,Invoices!A:I,9,TRUE)</f>
        <v>2020</v>
      </c>
    </row>
    <row r="2539" spans="1:10" x14ac:dyDescent="0.15">
      <c r="A2539" t="s">
        <v>5899</v>
      </c>
      <c r="B2539" t="s">
        <v>599</v>
      </c>
      <c r="C2539" t="s">
        <v>94</v>
      </c>
      <c r="D2539" t="s">
        <v>86</v>
      </c>
      <c r="E2539">
        <v>1</v>
      </c>
      <c r="F2539" s="8">
        <f>VLOOKUP(C2539,Products!$A$2:$E$20,5,TRUE)</f>
        <v>3.5</v>
      </c>
      <c r="G2539" s="8">
        <f t="shared" si="78"/>
        <v>3.5</v>
      </c>
      <c r="H2539" s="8">
        <f>VLOOKUP(C2539,Products!$A$2:$F$20,6,TRUE)</f>
        <v>0.54999999999999982</v>
      </c>
      <c r="I2539" s="8">
        <f t="shared" si="79"/>
        <v>0.54999999999999982</v>
      </c>
      <c r="J2539" s="42">
        <f>VLOOKUP(B2539,Invoices!A:I,9,TRUE)</f>
        <v>2020</v>
      </c>
    </row>
    <row r="2540" spans="1:10" x14ac:dyDescent="0.15">
      <c r="A2540" t="s">
        <v>5900</v>
      </c>
      <c r="B2540" t="s">
        <v>599</v>
      </c>
      <c r="C2540" t="s">
        <v>89</v>
      </c>
      <c r="D2540" t="s">
        <v>80</v>
      </c>
      <c r="E2540">
        <v>1</v>
      </c>
      <c r="F2540" s="8">
        <f>VLOOKUP(C2540,Products!$A$2:$E$20,5,TRUE)</f>
        <v>15.95</v>
      </c>
      <c r="G2540" s="8">
        <f t="shared" si="78"/>
        <v>15.95</v>
      </c>
      <c r="H2540" s="8">
        <f>VLOOKUP(C2540,Products!$A$2:$F$20,6,TRUE)</f>
        <v>6</v>
      </c>
      <c r="I2540" s="8">
        <f t="shared" si="79"/>
        <v>6</v>
      </c>
      <c r="J2540" s="42">
        <f>VLOOKUP(B2540,Invoices!A:I,9,TRUE)</f>
        <v>2020</v>
      </c>
    </row>
    <row r="2541" spans="1:10" x14ac:dyDescent="0.15">
      <c r="A2541" t="s">
        <v>5901</v>
      </c>
      <c r="B2541" t="s">
        <v>600</v>
      </c>
      <c r="C2541" t="s">
        <v>96</v>
      </c>
      <c r="D2541" t="s">
        <v>75</v>
      </c>
      <c r="E2541">
        <v>1</v>
      </c>
      <c r="F2541" s="8">
        <f>VLOOKUP(C2541,Products!$A$2:$E$20,5,TRUE)</f>
        <v>79.95</v>
      </c>
      <c r="G2541" s="8">
        <f t="shared" si="78"/>
        <v>79.95</v>
      </c>
      <c r="H2541" s="8">
        <f>VLOOKUP(C2541,Products!$A$2:$F$20,6,TRUE)</f>
        <v>27.950000000000003</v>
      </c>
      <c r="I2541" s="8">
        <f t="shared" si="79"/>
        <v>27.950000000000003</v>
      </c>
      <c r="J2541" s="42">
        <f>VLOOKUP(B2541,Invoices!A:I,9,TRUE)</f>
        <v>2020</v>
      </c>
    </row>
    <row r="2542" spans="1:10" x14ac:dyDescent="0.15">
      <c r="A2542" t="s">
        <v>5902</v>
      </c>
      <c r="B2542" t="s">
        <v>600</v>
      </c>
      <c r="C2542" t="s">
        <v>90</v>
      </c>
      <c r="D2542" t="s">
        <v>72</v>
      </c>
      <c r="E2542">
        <v>3</v>
      </c>
      <c r="F2542" s="8">
        <f>VLOOKUP(C2542,Products!$A$2:$E$20,5,TRUE)</f>
        <v>8.9499999999999993</v>
      </c>
      <c r="G2542" s="8">
        <f t="shared" si="78"/>
        <v>26.849999999999998</v>
      </c>
      <c r="H2542" s="8">
        <f>VLOOKUP(C2542,Products!$A$2:$F$20,6,TRUE)</f>
        <v>5.6999999999999993</v>
      </c>
      <c r="I2542" s="8">
        <f t="shared" si="79"/>
        <v>17.099999999999998</v>
      </c>
      <c r="J2542" s="42">
        <f>VLOOKUP(B2542,Invoices!A:I,9,TRUE)</f>
        <v>2020</v>
      </c>
    </row>
    <row r="2543" spans="1:10" x14ac:dyDescent="0.15">
      <c r="A2543" t="s">
        <v>5903</v>
      </c>
      <c r="B2543" t="s">
        <v>600</v>
      </c>
      <c r="C2543" t="s">
        <v>101</v>
      </c>
      <c r="D2543" t="s">
        <v>69</v>
      </c>
      <c r="E2543">
        <v>5</v>
      </c>
      <c r="F2543" s="8">
        <f>VLOOKUP(C2543,Products!$A$2:$E$20,5,TRUE)</f>
        <v>129.94999999999999</v>
      </c>
      <c r="G2543" s="8">
        <f t="shared" si="78"/>
        <v>649.75</v>
      </c>
      <c r="H2543" s="8">
        <f>VLOOKUP(C2543,Products!$A$2:$F$20,6,TRUE)</f>
        <v>40.449999999999989</v>
      </c>
      <c r="I2543" s="8">
        <f t="shared" si="79"/>
        <v>202.24999999999994</v>
      </c>
      <c r="J2543" s="42">
        <f>VLOOKUP(B2543,Invoices!A:I,9,TRUE)</f>
        <v>2020</v>
      </c>
    </row>
    <row r="2544" spans="1:10" x14ac:dyDescent="0.15">
      <c r="A2544" t="s">
        <v>5904</v>
      </c>
      <c r="B2544" t="s">
        <v>600</v>
      </c>
      <c r="C2544" t="s">
        <v>98</v>
      </c>
      <c r="D2544" t="s">
        <v>79</v>
      </c>
      <c r="E2544">
        <v>2</v>
      </c>
      <c r="F2544" s="8">
        <f>VLOOKUP(C2544,Products!$A$2:$E$20,5,TRUE)</f>
        <v>14.95</v>
      </c>
      <c r="G2544" s="8">
        <f t="shared" si="78"/>
        <v>29.9</v>
      </c>
      <c r="H2544" s="8">
        <f>VLOOKUP(C2544,Products!$A$2:$F$20,6,TRUE)</f>
        <v>3.0499999999999989</v>
      </c>
      <c r="I2544" s="8">
        <f t="shared" si="79"/>
        <v>6.0999999999999979</v>
      </c>
      <c r="J2544" s="42">
        <f>VLOOKUP(B2544,Invoices!A:I,9,TRUE)</f>
        <v>2020</v>
      </c>
    </row>
    <row r="2545" spans="1:10" x14ac:dyDescent="0.15">
      <c r="A2545" t="s">
        <v>5905</v>
      </c>
      <c r="B2545" t="s">
        <v>600</v>
      </c>
      <c r="C2545" t="s">
        <v>94</v>
      </c>
      <c r="D2545" t="s">
        <v>86</v>
      </c>
      <c r="E2545">
        <v>3</v>
      </c>
      <c r="F2545" s="8">
        <f>VLOOKUP(C2545,Products!$A$2:$E$20,5,TRUE)</f>
        <v>3.5</v>
      </c>
      <c r="G2545" s="8">
        <f t="shared" si="78"/>
        <v>10.5</v>
      </c>
      <c r="H2545" s="8">
        <f>VLOOKUP(C2545,Products!$A$2:$F$20,6,TRUE)</f>
        <v>0.54999999999999982</v>
      </c>
      <c r="I2545" s="8">
        <f t="shared" si="79"/>
        <v>1.6499999999999995</v>
      </c>
      <c r="J2545" s="42">
        <f>VLOOKUP(B2545,Invoices!A:I,9,TRUE)</f>
        <v>2020</v>
      </c>
    </row>
    <row r="2546" spans="1:10" x14ac:dyDescent="0.15">
      <c r="A2546" t="s">
        <v>5906</v>
      </c>
      <c r="B2546" t="s">
        <v>600</v>
      </c>
      <c r="C2546" t="s">
        <v>93</v>
      </c>
      <c r="D2546" t="s">
        <v>76</v>
      </c>
      <c r="E2546">
        <v>2</v>
      </c>
      <c r="F2546" s="8">
        <f>VLOOKUP(C2546,Products!$A$2:$E$20,5,TRUE)</f>
        <v>9.9499999999999993</v>
      </c>
      <c r="G2546" s="8">
        <f t="shared" si="78"/>
        <v>19.899999999999999</v>
      </c>
      <c r="H2546" s="8">
        <f>VLOOKUP(C2546,Products!$A$2:$F$20,6,TRUE)</f>
        <v>1.9499999999999993</v>
      </c>
      <c r="I2546" s="8">
        <f t="shared" si="79"/>
        <v>3.8999999999999986</v>
      </c>
      <c r="J2546" s="42">
        <f>VLOOKUP(B2546,Invoices!A:I,9,TRUE)</f>
        <v>2020</v>
      </c>
    </row>
    <row r="2547" spans="1:10" x14ac:dyDescent="0.15">
      <c r="A2547" t="s">
        <v>5907</v>
      </c>
      <c r="B2547" t="s">
        <v>600</v>
      </c>
      <c r="C2547" t="s">
        <v>105</v>
      </c>
      <c r="D2547" t="s">
        <v>81</v>
      </c>
      <c r="E2547">
        <v>1</v>
      </c>
      <c r="F2547" s="8">
        <f>VLOOKUP(C2547,Products!$A$2:$E$20,5,TRUE)</f>
        <v>8.9499999999999993</v>
      </c>
      <c r="G2547" s="8">
        <f t="shared" si="78"/>
        <v>8.9499999999999993</v>
      </c>
      <c r="H2547" s="8">
        <f>VLOOKUP(C2547,Products!$A$2:$F$20,6,TRUE)</f>
        <v>3.1999999999999993</v>
      </c>
      <c r="I2547" s="8">
        <f t="shared" si="79"/>
        <v>3.1999999999999993</v>
      </c>
      <c r="J2547" s="42">
        <f>VLOOKUP(B2547,Invoices!A:I,9,TRUE)</f>
        <v>2020</v>
      </c>
    </row>
    <row r="2548" spans="1:10" x14ac:dyDescent="0.15">
      <c r="A2548" t="s">
        <v>5908</v>
      </c>
      <c r="B2548" t="s">
        <v>600</v>
      </c>
      <c r="C2548" t="s">
        <v>103</v>
      </c>
      <c r="D2548" t="s">
        <v>77</v>
      </c>
      <c r="E2548">
        <v>6</v>
      </c>
      <c r="F2548" s="8">
        <f>VLOOKUP(C2548,Products!$A$2:$E$20,5,TRUE)</f>
        <v>8.9499999999999993</v>
      </c>
      <c r="G2548" s="8">
        <f t="shared" si="78"/>
        <v>53.699999999999996</v>
      </c>
      <c r="H2548" s="8">
        <f>VLOOKUP(C2548,Products!$A$2:$F$20,6,TRUE)</f>
        <v>3.1999999999999993</v>
      </c>
      <c r="I2548" s="8">
        <f t="shared" si="79"/>
        <v>19.199999999999996</v>
      </c>
      <c r="J2548" s="42">
        <f>VLOOKUP(B2548,Invoices!A:I,9,TRUE)</f>
        <v>2020</v>
      </c>
    </row>
    <row r="2549" spans="1:10" x14ac:dyDescent="0.15">
      <c r="A2549" t="s">
        <v>5909</v>
      </c>
      <c r="B2549" t="s">
        <v>600</v>
      </c>
      <c r="C2549" t="s">
        <v>99</v>
      </c>
      <c r="D2549" t="s">
        <v>84</v>
      </c>
      <c r="E2549">
        <v>1</v>
      </c>
      <c r="F2549" s="8">
        <f>VLOOKUP(C2549,Products!$A$2:$E$20,5,TRUE)</f>
        <v>3.5</v>
      </c>
      <c r="G2549" s="8">
        <f t="shared" si="78"/>
        <v>3.5</v>
      </c>
      <c r="H2549" s="8">
        <f>VLOOKUP(C2549,Products!$A$2:$F$20,6,TRUE)</f>
        <v>0.54999999999999982</v>
      </c>
      <c r="I2549" s="8">
        <f t="shared" si="79"/>
        <v>0.54999999999999982</v>
      </c>
      <c r="J2549" s="42">
        <f>VLOOKUP(B2549,Invoices!A:I,9,TRUE)</f>
        <v>2020</v>
      </c>
    </row>
    <row r="2550" spans="1:10" x14ac:dyDescent="0.15">
      <c r="A2550" t="s">
        <v>5910</v>
      </c>
      <c r="B2550" t="s">
        <v>600</v>
      </c>
      <c r="C2550" t="s">
        <v>102</v>
      </c>
      <c r="D2550" t="s">
        <v>83</v>
      </c>
      <c r="E2550">
        <v>10</v>
      </c>
      <c r="F2550" s="8">
        <f>VLOOKUP(C2550,Products!$A$2:$E$20,5,TRUE)</f>
        <v>29.95</v>
      </c>
      <c r="G2550" s="8">
        <f t="shared" si="78"/>
        <v>299.5</v>
      </c>
      <c r="H2550" s="8">
        <f>VLOOKUP(C2550,Products!$A$2:$F$20,6,TRUE)</f>
        <v>15</v>
      </c>
      <c r="I2550" s="8">
        <f t="shared" si="79"/>
        <v>150</v>
      </c>
      <c r="J2550" s="42">
        <f>VLOOKUP(B2550,Invoices!A:I,9,TRUE)</f>
        <v>2020</v>
      </c>
    </row>
    <row r="2551" spans="1:10" x14ac:dyDescent="0.15">
      <c r="A2551" t="s">
        <v>5911</v>
      </c>
      <c r="B2551" t="s">
        <v>600</v>
      </c>
      <c r="C2551" t="s">
        <v>92</v>
      </c>
      <c r="D2551" t="s">
        <v>82</v>
      </c>
      <c r="E2551">
        <v>10</v>
      </c>
      <c r="F2551" s="8">
        <f>VLOOKUP(C2551,Products!$A$2:$E$20,5,TRUE)</f>
        <v>19.95</v>
      </c>
      <c r="G2551" s="8">
        <f t="shared" si="78"/>
        <v>199.5</v>
      </c>
      <c r="H2551" s="8">
        <f>VLOOKUP(C2551,Products!$A$2:$F$20,6,TRUE)</f>
        <v>7.4499999999999993</v>
      </c>
      <c r="I2551" s="8">
        <f t="shared" si="79"/>
        <v>74.5</v>
      </c>
      <c r="J2551" s="42">
        <f>VLOOKUP(B2551,Invoices!A:I,9,TRUE)</f>
        <v>2020</v>
      </c>
    </row>
    <row r="2552" spans="1:10" x14ac:dyDescent="0.15">
      <c r="A2552" t="s">
        <v>5912</v>
      </c>
      <c r="B2552" t="s">
        <v>600</v>
      </c>
      <c r="C2552" t="s">
        <v>104</v>
      </c>
      <c r="D2552" t="s">
        <v>71</v>
      </c>
      <c r="E2552">
        <v>100</v>
      </c>
      <c r="F2552" s="8">
        <f>VLOOKUP(C2552,Products!$A$2:$E$20,5,TRUE)</f>
        <v>2.95</v>
      </c>
      <c r="G2552" s="8">
        <f t="shared" si="78"/>
        <v>295</v>
      </c>
      <c r="H2552" s="8">
        <f>VLOOKUP(C2552,Products!$A$2:$F$20,6,TRUE)</f>
        <v>1.1500000000000001</v>
      </c>
      <c r="I2552" s="8">
        <f t="shared" si="79"/>
        <v>115.00000000000001</v>
      </c>
      <c r="J2552" s="42">
        <f>VLOOKUP(B2552,Invoices!A:I,9,TRUE)</f>
        <v>2020</v>
      </c>
    </row>
    <row r="2553" spans="1:10" x14ac:dyDescent="0.15">
      <c r="A2553" t="s">
        <v>5913</v>
      </c>
      <c r="B2553" t="s">
        <v>601</v>
      </c>
      <c r="C2553" t="s">
        <v>100</v>
      </c>
      <c r="D2553" t="s">
        <v>78</v>
      </c>
      <c r="E2553">
        <v>5</v>
      </c>
      <c r="F2553" s="8">
        <f>VLOOKUP(C2553,Products!$A$2:$E$20,5,TRUE)</f>
        <v>49.95</v>
      </c>
      <c r="G2553" s="8">
        <f t="shared" si="78"/>
        <v>249.75</v>
      </c>
      <c r="H2553" s="8">
        <f>VLOOKUP(C2553,Products!$A$2:$F$20,6,TRUE)</f>
        <v>19.950000000000003</v>
      </c>
      <c r="I2553" s="8">
        <f t="shared" si="79"/>
        <v>99.750000000000014</v>
      </c>
      <c r="J2553" s="42">
        <f>VLOOKUP(B2553,Invoices!A:I,9,TRUE)</f>
        <v>2020</v>
      </c>
    </row>
    <row r="2554" spans="1:10" x14ac:dyDescent="0.15">
      <c r="A2554" t="s">
        <v>5914</v>
      </c>
      <c r="B2554" t="s">
        <v>601</v>
      </c>
      <c r="C2554" t="s">
        <v>94</v>
      </c>
      <c r="D2554" t="s">
        <v>86</v>
      </c>
      <c r="E2554">
        <v>5</v>
      </c>
      <c r="F2554" s="8">
        <f>VLOOKUP(C2554,Products!$A$2:$E$20,5,TRUE)</f>
        <v>3.5</v>
      </c>
      <c r="G2554" s="8">
        <f t="shared" si="78"/>
        <v>17.5</v>
      </c>
      <c r="H2554" s="8">
        <f>VLOOKUP(C2554,Products!$A$2:$F$20,6,TRUE)</f>
        <v>0.54999999999999982</v>
      </c>
      <c r="I2554" s="8">
        <f t="shared" si="79"/>
        <v>2.7499999999999991</v>
      </c>
      <c r="J2554" s="42">
        <f>VLOOKUP(B2554,Invoices!A:I,9,TRUE)</f>
        <v>2020</v>
      </c>
    </row>
    <row r="2555" spans="1:10" x14ac:dyDescent="0.15">
      <c r="A2555" t="s">
        <v>5915</v>
      </c>
      <c r="B2555" t="s">
        <v>601</v>
      </c>
      <c r="C2555" t="s">
        <v>102</v>
      </c>
      <c r="D2555" t="s">
        <v>83</v>
      </c>
      <c r="E2555">
        <v>6</v>
      </c>
      <c r="F2555" s="8">
        <f>VLOOKUP(C2555,Products!$A$2:$E$20,5,TRUE)</f>
        <v>29.95</v>
      </c>
      <c r="G2555" s="8">
        <f t="shared" si="78"/>
        <v>179.7</v>
      </c>
      <c r="H2555" s="8">
        <f>VLOOKUP(C2555,Products!$A$2:$F$20,6,TRUE)</f>
        <v>15</v>
      </c>
      <c r="I2555" s="8">
        <f t="shared" si="79"/>
        <v>90</v>
      </c>
      <c r="J2555" s="42">
        <f>VLOOKUP(B2555,Invoices!A:I,9,TRUE)</f>
        <v>2020</v>
      </c>
    </row>
    <row r="2556" spans="1:10" x14ac:dyDescent="0.15">
      <c r="A2556" t="s">
        <v>5916</v>
      </c>
      <c r="B2556" t="s">
        <v>601</v>
      </c>
      <c r="C2556" t="s">
        <v>89</v>
      </c>
      <c r="D2556" t="s">
        <v>80</v>
      </c>
      <c r="E2556">
        <v>2</v>
      </c>
      <c r="F2556" s="8">
        <f>VLOOKUP(C2556,Products!$A$2:$E$20,5,TRUE)</f>
        <v>15.95</v>
      </c>
      <c r="G2556" s="8">
        <f t="shared" si="78"/>
        <v>31.9</v>
      </c>
      <c r="H2556" s="8">
        <f>VLOOKUP(C2556,Products!$A$2:$F$20,6,TRUE)</f>
        <v>6</v>
      </c>
      <c r="I2556" s="8">
        <f t="shared" si="79"/>
        <v>12</v>
      </c>
      <c r="J2556" s="42">
        <f>VLOOKUP(B2556,Invoices!A:I,9,TRUE)</f>
        <v>2020</v>
      </c>
    </row>
    <row r="2557" spans="1:10" x14ac:dyDescent="0.15">
      <c r="A2557" t="s">
        <v>5917</v>
      </c>
      <c r="B2557" t="s">
        <v>601</v>
      </c>
      <c r="C2557" t="s">
        <v>92</v>
      </c>
      <c r="D2557" t="s">
        <v>82</v>
      </c>
      <c r="E2557">
        <v>10</v>
      </c>
      <c r="F2557" s="8">
        <f>VLOOKUP(C2557,Products!$A$2:$E$20,5,TRUE)</f>
        <v>19.95</v>
      </c>
      <c r="G2557" s="8">
        <f t="shared" si="78"/>
        <v>199.5</v>
      </c>
      <c r="H2557" s="8">
        <f>VLOOKUP(C2557,Products!$A$2:$F$20,6,TRUE)</f>
        <v>7.4499999999999993</v>
      </c>
      <c r="I2557" s="8">
        <f t="shared" si="79"/>
        <v>74.5</v>
      </c>
      <c r="J2557" s="42">
        <f>VLOOKUP(B2557,Invoices!A:I,9,TRUE)</f>
        <v>2020</v>
      </c>
    </row>
    <row r="2558" spans="1:10" x14ac:dyDescent="0.15">
      <c r="A2558" t="s">
        <v>5918</v>
      </c>
      <c r="B2558" t="s">
        <v>602</v>
      </c>
      <c r="C2558" t="s">
        <v>87</v>
      </c>
      <c r="D2558" t="s">
        <v>68</v>
      </c>
      <c r="E2558">
        <v>10</v>
      </c>
      <c r="F2558" s="8">
        <f>VLOOKUP(C2558,Products!$A$2:$E$20,5,TRUE)</f>
        <v>19.95</v>
      </c>
      <c r="G2558" s="8">
        <f t="shared" si="78"/>
        <v>199.5</v>
      </c>
      <c r="H2558" s="8">
        <f>VLOOKUP(C2558,Products!$A$2:$F$20,6,TRUE)</f>
        <v>7.4499999999999993</v>
      </c>
      <c r="I2558" s="8">
        <f t="shared" si="79"/>
        <v>74.5</v>
      </c>
      <c r="J2558" s="42">
        <f>VLOOKUP(B2558,Invoices!A:I,9,TRUE)</f>
        <v>2020</v>
      </c>
    </row>
    <row r="2559" spans="1:10" x14ac:dyDescent="0.15">
      <c r="A2559" t="s">
        <v>5919</v>
      </c>
      <c r="B2559" t="s">
        <v>602</v>
      </c>
      <c r="C2559" t="s">
        <v>104</v>
      </c>
      <c r="D2559" t="s">
        <v>71</v>
      </c>
      <c r="E2559">
        <v>10</v>
      </c>
      <c r="F2559" s="8">
        <f>VLOOKUP(C2559,Products!$A$2:$E$20,5,TRUE)</f>
        <v>2.95</v>
      </c>
      <c r="G2559" s="8">
        <f t="shared" si="78"/>
        <v>29.5</v>
      </c>
      <c r="H2559" s="8">
        <f>VLOOKUP(C2559,Products!$A$2:$F$20,6,TRUE)</f>
        <v>1.1500000000000001</v>
      </c>
      <c r="I2559" s="8">
        <f t="shared" si="79"/>
        <v>11.500000000000002</v>
      </c>
      <c r="J2559" s="42">
        <f>VLOOKUP(B2559,Invoices!A:I,9,TRUE)</f>
        <v>2020</v>
      </c>
    </row>
    <row r="2560" spans="1:10" x14ac:dyDescent="0.15">
      <c r="A2560" t="s">
        <v>5920</v>
      </c>
      <c r="B2560" t="s">
        <v>602</v>
      </c>
      <c r="C2560" t="s">
        <v>88</v>
      </c>
      <c r="D2560" t="s">
        <v>85</v>
      </c>
      <c r="E2560">
        <v>10</v>
      </c>
      <c r="F2560" s="8">
        <f>VLOOKUP(C2560,Products!$A$2:$E$20,5,TRUE)</f>
        <v>8.9499999999999993</v>
      </c>
      <c r="G2560" s="8">
        <f t="shared" si="78"/>
        <v>89.5</v>
      </c>
      <c r="H2560" s="8">
        <f>VLOOKUP(C2560,Products!$A$2:$F$20,6,TRUE)</f>
        <v>5.6999999999999993</v>
      </c>
      <c r="I2560" s="8">
        <f t="shared" si="79"/>
        <v>56.999999999999993</v>
      </c>
      <c r="J2560" s="42">
        <f>VLOOKUP(B2560,Invoices!A:I,9,TRUE)</f>
        <v>2020</v>
      </c>
    </row>
    <row r="2561" spans="1:10" x14ac:dyDescent="0.15">
      <c r="A2561" t="s">
        <v>5921</v>
      </c>
      <c r="B2561" t="s">
        <v>602</v>
      </c>
      <c r="C2561" t="s">
        <v>101</v>
      </c>
      <c r="D2561" t="s">
        <v>69</v>
      </c>
      <c r="E2561">
        <v>2</v>
      </c>
      <c r="F2561" s="8">
        <f>VLOOKUP(C2561,Products!$A$2:$E$20,5,TRUE)</f>
        <v>129.94999999999999</v>
      </c>
      <c r="G2561" s="8">
        <f t="shared" si="78"/>
        <v>259.89999999999998</v>
      </c>
      <c r="H2561" s="8">
        <f>VLOOKUP(C2561,Products!$A$2:$F$20,6,TRUE)</f>
        <v>40.449999999999989</v>
      </c>
      <c r="I2561" s="8">
        <f t="shared" si="79"/>
        <v>80.899999999999977</v>
      </c>
      <c r="J2561" s="42">
        <f>VLOOKUP(B2561,Invoices!A:I,9,TRUE)</f>
        <v>2020</v>
      </c>
    </row>
    <row r="2562" spans="1:10" x14ac:dyDescent="0.15">
      <c r="A2562" t="s">
        <v>5922</v>
      </c>
      <c r="B2562" t="s">
        <v>603</v>
      </c>
      <c r="C2562" t="s">
        <v>100</v>
      </c>
      <c r="D2562" t="s">
        <v>78</v>
      </c>
      <c r="E2562">
        <v>15</v>
      </c>
      <c r="F2562" s="8">
        <f>VLOOKUP(C2562,Products!$A$2:$E$20,5,TRUE)</f>
        <v>49.95</v>
      </c>
      <c r="G2562" s="8">
        <f t="shared" si="78"/>
        <v>749.25</v>
      </c>
      <c r="H2562" s="8">
        <f>VLOOKUP(C2562,Products!$A$2:$F$20,6,TRUE)</f>
        <v>19.950000000000003</v>
      </c>
      <c r="I2562" s="8">
        <f t="shared" si="79"/>
        <v>299.25000000000006</v>
      </c>
      <c r="J2562" s="42">
        <f>VLOOKUP(B2562,Invoices!A:I,9,TRUE)</f>
        <v>2020</v>
      </c>
    </row>
    <row r="2563" spans="1:10" x14ac:dyDescent="0.15">
      <c r="A2563" t="s">
        <v>5923</v>
      </c>
      <c r="B2563" t="s">
        <v>603</v>
      </c>
      <c r="C2563" t="s">
        <v>90</v>
      </c>
      <c r="D2563" t="s">
        <v>72</v>
      </c>
      <c r="E2563">
        <v>1</v>
      </c>
      <c r="F2563" s="8">
        <f>VLOOKUP(C2563,Products!$A$2:$E$20,5,TRUE)</f>
        <v>8.9499999999999993</v>
      </c>
      <c r="G2563" s="8">
        <f t="shared" ref="G2563:G2626" si="80">F2563*E2563</f>
        <v>8.9499999999999993</v>
      </c>
      <c r="H2563" s="8">
        <f>VLOOKUP(C2563,Products!$A$2:$F$20,6,TRUE)</f>
        <v>5.6999999999999993</v>
      </c>
      <c r="I2563" s="8">
        <f t="shared" ref="I2563:I2626" si="81">H2563*E2563</f>
        <v>5.6999999999999993</v>
      </c>
      <c r="J2563" s="42">
        <f>VLOOKUP(B2563,Invoices!A:I,9,TRUE)</f>
        <v>2020</v>
      </c>
    </row>
    <row r="2564" spans="1:10" x14ac:dyDescent="0.15">
      <c r="A2564" t="s">
        <v>5924</v>
      </c>
      <c r="B2564" t="s">
        <v>603</v>
      </c>
      <c r="C2564" t="s">
        <v>99</v>
      </c>
      <c r="D2564" t="s">
        <v>84</v>
      </c>
      <c r="E2564">
        <v>10</v>
      </c>
      <c r="F2564" s="8">
        <f>VLOOKUP(C2564,Products!$A$2:$E$20,5,TRUE)</f>
        <v>3.5</v>
      </c>
      <c r="G2564" s="8">
        <f t="shared" si="80"/>
        <v>35</v>
      </c>
      <c r="H2564" s="8">
        <f>VLOOKUP(C2564,Products!$A$2:$F$20,6,TRUE)</f>
        <v>0.54999999999999982</v>
      </c>
      <c r="I2564" s="8">
        <f t="shared" si="81"/>
        <v>5.4999999999999982</v>
      </c>
      <c r="J2564" s="42">
        <f>VLOOKUP(B2564,Invoices!A:I,9,TRUE)</f>
        <v>2020</v>
      </c>
    </row>
    <row r="2565" spans="1:10" x14ac:dyDescent="0.15">
      <c r="A2565" t="s">
        <v>5925</v>
      </c>
      <c r="B2565" t="s">
        <v>603</v>
      </c>
      <c r="C2565" t="s">
        <v>87</v>
      </c>
      <c r="D2565" t="s">
        <v>68</v>
      </c>
      <c r="E2565">
        <v>4</v>
      </c>
      <c r="F2565" s="8">
        <f>VLOOKUP(C2565,Products!$A$2:$E$20,5,TRUE)</f>
        <v>19.95</v>
      </c>
      <c r="G2565" s="8">
        <f t="shared" si="80"/>
        <v>79.8</v>
      </c>
      <c r="H2565" s="8">
        <f>VLOOKUP(C2565,Products!$A$2:$F$20,6,TRUE)</f>
        <v>7.4499999999999993</v>
      </c>
      <c r="I2565" s="8">
        <f t="shared" si="81"/>
        <v>29.799999999999997</v>
      </c>
      <c r="J2565" s="42">
        <f>VLOOKUP(B2565,Invoices!A:I,9,TRUE)</f>
        <v>2020</v>
      </c>
    </row>
    <row r="2566" spans="1:10" x14ac:dyDescent="0.15">
      <c r="A2566" t="s">
        <v>5926</v>
      </c>
      <c r="B2566" t="s">
        <v>603</v>
      </c>
      <c r="C2566" t="s">
        <v>103</v>
      </c>
      <c r="D2566" t="s">
        <v>77</v>
      </c>
      <c r="E2566">
        <v>8</v>
      </c>
      <c r="F2566" s="8">
        <f>VLOOKUP(C2566,Products!$A$2:$E$20,5,TRUE)</f>
        <v>8.9499999999999993</v>
      </c>
      <c r="G2566" s="8">
        <f t="shared" si="80"/>
        <v>71.599999999999994</v>
      </c>
      <c r="H2566" s="8">
        <f>VLOOKUP(C2566,Products!$A$2:$F$20,6,TRUE)</f>
        <v>3.1999999999999993</v>
      </c>
      <c r="I2566" s="8">
        <f t="shared" si="81"/>
        <v>25.599999999999994</v>
      </c>
      <c r="J2566" s="42">
        <f>VLOOKUP(B2566,Invoices!A:I,9,TRUE)</f>
        <v>2020</v>
      </c>
    </row>
    <row r="2567" spans="1:10" x14ac:dyDescent="0.15">
      <c r="A2567" t="s">
        <v>5927</v>
      </c>
      <c r="B2567" t="s">
        <v>603</v>
      </c>
      <c r="C2567" t="s">
        <v>94</v>
      </c>
      <c r="D2567" t="s">
        <v>86</v>
      </c>
      <c r="E2567">
        <v>30</v>
      </c>
      <c r="F2567" s="8">
        <f>VLOOKUP(C2567,Products!$A$2:$E$20,5,TRUE)</f>
        <v>3.5</v>
      </c>
      <c r="G2567" s="8">
        <f t="shared" si="80"/>
        <v>105</v>
      </c>
      <c r="H2567" s="8">
        <f>VLOOKUP(C2567,Products!$A$2:$F$20,6,TRUE)</f>
        <v>0.54999999999999982</v>
      </c>
      <c r="I2567" s="8">
        <f t="shared" si="81"/>
        <v>16.499999999999993</v>
      </c>
      <c r="J2567" s="42">
        <f>VLOOKUP(B2567,Invoices!A:I,9,TRUE)</f>
        <v>2020</v>
      </c>
    </row>
    <row r="2568" spans="1:10" x14ac:dyDescent="0.15">
      <c r="A2568" t="s">
        <v>5928</v>
      </c>
      <c r="B2568" t="s">
        <v>603</v>
      </c>
      <c r="C2568" t="s">
        <v>88</v>
      </c>
      <c r="D2568" t="s">
        <v>85</v>
      </c>
      <c r="E2568">
        <v>1</v>
      </c>
      <c r="F2568" s="8">
        <f>VLOOKUP(C2568,Products!$A$2:$E$20,5,TRUE)</f>
        <v>8.9499999999999993</v>
      </c>
      <c r="G2568" s="8">
        <f t="shared" si="80"/>
        <v>8.9499999999999993</v>
      </c>
      <c r="H2568" s="8">
        <f>VLOOKUP(C2568,Products!$A$2:$F$20,6,TRUE)</f>
        <v>5.6999999999999993</v>
      </c>
      <c r="I2568" s="8">
        <f t="shared" si="81"/>
        <v>5.6999999999999993</v>
      </c>
      <c r="J2568" s="42">
        <f>VLOOKUP(B2568,Invoices!A:I,9,TRUE)</f>
        <v>2020</v>
      </c>
    </row>
    <row r="2569" spans="1:10" x14ac:dyDescent="0.15">
      <c r="A2569" t="s">
        <v>5929</v>
      </c>
      <c r="B2569" t="s">
        <v>603</v>
      </c>
      <c r="C2569" t="s">
        <v>92</v>
      </c>
      <c r="D2569" t="s">
        <v>82</v>
      </c>
      <c r="E2569">
        <v>10</v>
      </c>
      <c r="F2569" s="8">
        <f>VLOOKUP(C2569,Products!$A$2:$E$20,5,TRUE)</f>
        <v>19.95</v>
      </c>
      <c r="G2569" s="8">
        <f t="shared" si="80"/>
        <v>199.5</v>
      </c>
      <c r="H2569" s="8">
        <f>VLOOKUP(C2569,Products!$A$2:$F$20,6,TRUE)</f>
        <v>7.4499999999999993</v>
      </c>
      <c r="I2569" s="8">
        <f t="shared" si="81"/>
        <v>74.5</v>
      </c>
      <c r="J2569" s="42">
        <f>VLOOKUP(B2569,Invoices!A:I,9,TRUE)</f>
        <v>2020</v>
      </c>
    </row>
    <row r="2570" spans="1:10" x14ac:dyDescent="0.15">
      <c r="A2570" t="s">
        <v>5930</v>
      </c>
      <c r="B2570" t="s">
        <v>603</v>
      </c>
      <c r="C2570" t="s">
        <v>93</v>
      </c>
      <c r="D2570" t="s">
        <v>76</v>
      </c>
      <c r="E2570">
        <v>1</v>
      </c>
      <c r="F2570" s="8">
        <f>VLOOKUP(C2570,Products!$A$2:$E$20,5,TRUE)</f>
        <v>9.9499999999999993</v>
      </c>
      <c r="G2570" s="8">
        <f t="shared" si="80"/>
        <v>9.9499999999999993</v>
      </c>
      <c r="H2570" s="8">
        <f>VLOOKUP(C2570,Products!$A$2:$F$20,6,TRUE)</f>
        <v>1.9499999999999993</v>
      </c>
      <c r="I2570" s="8">
        <f t="shared" si="81"/>
        <v>1.9499999999999993</v>
      </c>
      <c r="J2570" s="42">
        <f>VLOOKUP(B2570,Invoices!A:I,9,TRUE)</f>
        <v>2020</v>
      </c>
    </row>
    <row r="2571" spans="1:10" x14ac:dyDescent="0.15">
      <c r="A2571" t="s">
        <v>5931</v>
      </c>
      <c r="B2571" t="s">
        <v>603</v>
      </c>
      <c r="C2571" t="s">
        <v>89</v>
      </c>
      <c r="D2571" t="s">
        <v>80</v>
      </c>
      <c r="E2571">
        <v>4</v>
      </c>
      <c r="F2571" s="8">
        <f>VLOOKUP(C2571,Products!$A$2:$E$20,5,TRUE)</f>
        <v>15.95</v>
      </c>
      <c r="G2571" s="8">
        <f t="shared" si="80"/>
        <v>63.8</v>
      </c>
      <c r="H2571" s="8">
        <f>VLOOKUP(C2571,Products!$A$2:$F$20,6,TRUE)</f>
        <v>6</v>
      </c>
      <c r="I2571" s="8">
        <f t="shared" si="81"/>
        <v>24</v>
      </c>
      <c r="J2571" s="42">
        <f>VLOOKUP(B2571,Invoices!A:I,9,TRUE)</f>
        <v>2020</v>
      </c>
    </row>
    <row r="2572" spans="1:10" x14ac:dyDescent="0.15">
      <c r="A2572" t="s">
        <v>5932</v>
      </c>
      <c r="B2572" t="s">
        <v>603</v>
      </c>
      <c r="C2572" t="s">
        <v>104</v>
      </c>
      <c r="D2572" t="s">
        <v>71</v>
      </c>
      <c r="E2572">
        <v>12</v>
      </c>
      <c r="F2572" s="8">
        <f>VLOOKUP(C2572,Products!$A$2:$E$20,5,TRUE)</f>
        <v>2.95</v>
      </c>
      <c r="G2572" s="8">
        <f t="shared" si="80"/>
        <v>35.400000000000006</v>
      </c>
      <c r="H2572" s="8">
        <f>VLOOKUP(C2572,Products!$A$2:$F$20,6,TRUE)</f>
        <v>1.1500000000000001</v>
      </c>
      <c r="I2572" s="8">
        <f t="shared" si="81"/>
        <v>13.8</v>
      </c>
      <c r="J2572" s="42">
        <f>VLOOKUP(B2572,Invoices!A:I,9,TRUE)</f>
        <v>2020</v>
      </c>
    </row>
    <row r="2573" spans="1:10" x14ac:dyDescent="0.15">
      <c r="A2573" t="s">
        <v>5933</v>
      </c>
      <c r="B2573" t="s">
        <v>603</v>
      </c>
      <c r="C2573" t="s">
        <v>96</v>
      </c>
      <c r="D2573" t="s">
        <v>75</v>
      </c>
      <c r="E2573">
        <v>30</v>
      </c>
      <c r="F2573" s="8">
        <f>VLOOKUP(C2573,Products!$A$2:$E$20,5,TRUE)</f>
        <v>79.95</v>
      </c>
      <c r="G2573" s="8">
        <f t="shared" si="80"/>
        <v>2398.5</v>
      </c>
      <c r="H2573" s="8">
        <f>VLOOKUP(C2573,Products!$A$2:$F$20,6,TRUE)</f>
        <v>27.950000000000003</v>
      </c>
      <c r="I2573" s="8">
        <f t="shared" si="81"/>
        <v>838.50000000000011</v>
      </c>
      <c r="J2573" s="42">
        <f>VLOOKUP(B2573,Invoices!A:I,9,TRUE)</f>
        <v>2020</v>
      </c>
    </row>
    <row r="2574" spans="1:10" x14ac:dyDescent="0.15">
      <c r="A2574" t="s">
        <v>5934</v>
      </c>
      <c r="B2574" t="s">
        <v>603</v>
      </c>
      <c r="C2574" t="s">
        <v>101</v>
      </c>
      <c r="D2574" t="s">
        <v>69</v>
      </c>
      <c r="E2574">
        <v>1</v>
      </c>
      <c r="F2574" s="8">
        <f>VLOOKUP(C2574,Products!$A$2:$E$20,5,TRUE)</f>
        <v>129.94999999999999</v>
      </c>
      <c r="G2574" s="8">
        <f t="shared" si="80"/>
        <v>129.94999999999999</v>
      </c>
      <c r="H2574" s="8">
        <f>VLOOKUP(C2574,Products!$A$2:$F$20,6,TRUE)</f>
        <v>40.449999999999989</v>
      </c>
      <c r="I2574" s="8">
        <f t="shared" si="81"/>
        <v>40.449999999999989</v>
      </c>
      <c r="J2574" s="42">
        <f>VLOOKUP(B2574,Invoices!A:I,9,TRUE)</f>
        <v>2020</v>
      </c>
    </row>
    <row r="2575" spans="1:10" x14ac:dyDescent="0.15">
      <c r="A2575" t="s">
        <v>5935</v>
      </c>
      <c r="B2575" t="s">
        <v>604</v>
      </c>
      <c r="C2575" t="s">
        <v>94</v>
      </c>
      <c r="D2575" t="s">
        <v>86</v>
      </c>
      <c r="E2575">
        <v>6</v>
      </c>
      <c r="F2575" s="8">
        <f>VLOOKUP(C2575,Products!$A$2:$E$20,5,TRUE)</f>
        <v>3.5</v>
      </c>
      <c r="G2575" s="8">
        <f t="shared" si="80"/>
        <v>21</v>
      </c>
      <c r="H2575" s="8">
        <f>VLOOKUP(C2575,Products!$A$2:$F$20,6,TRUE)</f>
        <v>0.54999999999999982</v>
      </c>
      <c r="I2575" s="8">
        <f t="shared" si="81"/>
        <v>3.2999999999999989</v>
      </c>
      <c r="J2575" s="42">
        <f>VLOOKUP(B2575,Invoices!A:I,9,TRUE)</f>
        <v>2020</v>
      </c>
    </row>
    <row r="2576" spans="1:10" x14ac:dyDescent="0.15">
      <c r="A2576" t="s">
        <v>5936</v>
      </c>
      <c r="B2576" t="s">
        <v>604</v>
      </c>
      <c r="C2576" t="s">
        <v>101</v>
      </c>
      <c r="D2576" t="s">
        <v>69</v>
      </c>
      <c r="E2576">
        <v>20</v>
      </c>
      <c r="F2576" s="8">
        <f>VLOOKUP(C2576,Products!$A$2:$E$20,5,TRUE)</f>
        <v>129.94999999999999</v>
      </c>
      <c r="G2576" s="8">
        <f t="shared" si="80"/>
        <v>2599</v>
      </c>
      <c r="H2576" s="8">
        <f>VLOOKUP(C2576,Products!$A$2:$F$20,6,TRUE)</f>
        <v>40.449999999999989</v>
      </c>
      <c r="I2576" s="8">
        <f t="shared" si="81"/>
        <v>808.99999999999977</v>
      </c>
      <c r="J2576" s="42">
        <f>VLOOKUP(B2576,Invoices!A:I,9,TRUE)</f>
        <v>2020</v>
      </c>
    </row>
    <row r="2577" spans="1:10" x14ac:dyDescent="0.15">
      <c r="A2577" t="s">
        <v>5937</v>
      </c>
      <c r="B2577" t="s">
        <v>605</v>
      </c>
      <c r="C2577" t="s">
        <v>93</v>
      </c>
      <c r="D2577" t="s">
        <v>76</v>
      </c>
      <c r="E2577">
        <v>5</v>
      </c>
      <c r="F2577" s="8">
        <f>VLOOKUP(C2577,Products!$A$2:$E$20,5,TRUE)</f>
        <v>9.9499999999999993</v>
      </c>
      <c r="G2577" s="8">
        <f t="shared" si="80"/>
        <v>49.75</v>
      </c>
      <c r="H2577" s="8">
        <f>VLOOKUP(C2577,Products!$A$2:$F$20,6,TRUE)</f>
        <v>1.9499999999999993</v>
      </c>
      <c r="I2577" s="8">
        <f t="shared" si="81"/>
        <v>9.7499999999999964</v>
      </c>
      <c r="J2577" s="42">
        <f>VLOOKUP(B2577,Invoices!A:I,9,TRUE)</f>
        <v>2020</v>
      </c>
    </row>
    <row r="2578" spans="1:10" x14ac:dyDescent="0.15">
      <c r="A2578" t="s">
        <v>5938</v>
      </c>
      <c r="B2578" t="s">
        <v>605</v>
      </c>
      <c r="C2578" t="s">
        <v>89</v>
      </c>
      <c r="D2578" t="s">
        <v>80</v>
      </c>
      <c r="E2578">
        <v>4</v>
      </c>
      <c r="F2578" s="8">
        <f>VLOOKUP(C2578,Products!$A$2:$E$20,5,TRUE)</f>
        <v>15.95</v>
      </c>
      <c r="G2578" s="8">
        <f t="shared" si="80"/>
        <v>63.8</v>
      </c>
      <c r="H2578" s="8">
        <f>VLOOKUP(C2578,Products!$A$2:$F$20,6,TRUE)</f>
        <v>6</v>
      </c>
      <c r="I2578" s="8">
        <f t="shared" si="81"/>
        <v>24</v>
      </c>
      <c r="J2578" s="42">
        <f>VLOOKUP(B2578,Invoices!A:I,9,TRUE)</f>
        <v>2020</v>
      </c>
    </row>
    <row r="2579" spans="1:10" x14ac:dyDescent="0.15">
      <c r="A2579" t="s">
        <v>5939</v>
      </c>
      <c r="B2579" t="s">
        <v>605</v>
      </c>
      <c r="C2579" t="s">
        <v>103</v>
      </c>
      <c r="D2579" t="s">
        <v>77</v>
      </c>
      <c r="E2579">
        <v>10</v>
      </c>
      <c r="F2579" s="8">
        <f>VLOOKUP(C2579,Products!$A$2:$E$20,5,TRUE)</f>
        <v>8.9499999999999993</v>
      </c>
      <c r="G2579" s="8">
        <f t="shared" si="80"/>
        <v>89.5</v>
      </c>
      <c r="H2579" s="8">
        <f>VLOOKUP(C2579,Products!$A$2:$F$20,6,TRUE)</f>
        <v>3.1999999999999993</v>
      </c>
      <c r="I2579" s="8">
        <f t="shared" si="81"/>
        <v>31.999999999999993</v>
      </c>
      <c r="J2579" s="42">
        <f>VLOOKUP(B2579,Invoices!A:I,9,TRUE)</f>
        <v>2020</v>
      </c>
    </row>
    <row r="2580" spans="1:10" x14ac:dyDescent="0.15">
      <c r="A2580" t="s">
        <v>5940</v>
      </c>
      <c r="B2580" t="s">
        <v>606</v>
      </c>
      <c r="C2580" t="s">
        <v>105</v>
      </c>
      <c r="D2580" t="s">
        <v>81</v>
      </c>
      <c r="E2580">
        <v>1</v>
      </c>
      <c r="F2580" s="8">
        <f>VLOOKUP(C2580,Products!$A$2:$E$20,5,TRUE)</f>
        <v>8.9499999999999993</v>
      </c>
      <c r="G2580" s="8">
        <f t="shared" si="80"/>
        <v>8.9499999999999993</v>
      </c>
      <c r="H2580" s="8">
        <f>VLOOKUP(C2580,Products!$A$2:$F$20,6,TRUE)</f>
        <v>3.1999999999999993</v>
      </c>
      <c r="I2580" s="8">
        <f t="shared" si="81"/>
        <v>3.1999999999999993</v>
      </c>
      <c r="J2580" s="42">
        <f>VLOOKUP(B2580,Invoices!A:I,9,TRUE)</f>
        <v>2020</v>
      </c>
    </row>
    <row r="2581" spans="1:10" x14ac:dyDescent="0.15">
      <c r="A2581" t="s">
        <v>5941</v>
      </c>
      <c r="B2581" t="s">
        <v>606</v>
      </c>
      <c r="C2581" t="s">
        <v>89</v>
      </c>
      <c r="D2581" t="s">
        <v>80</v>
      </c>
      <c r="E2581">
        <v>3</v>
      </c>
      <c r="F2581" s="8">
        <f>VLOOKUP(C2581,Products!$A$2:$E$20,5,TRUE)</f>
        <v>15.95</v>
      </c>
      <c r="G2581" s="8">
        <f t="shared" si="80"/>
        <v>47.849999999999994</v>
      </c>
      <c r="H2581" s="8">
        <f>VLOOKUP(C2581,Products!$A$2:$F$20,6,TRUE)</f>
        <v>6</v>
      </c>
      <c r="I2581" s="8">
        <f t="shared" si="81"/>
        <v>18</v>
      </c>
      <c r="J2581" s="42">
        <f>VLOOKUP(B2581,Invoices!A:I,9,TRUE)</f>
        <v>2020</v>
      </c>
    </row>
    <row r="2582" spans="1:10" x14ac:dyDescent="0.15">
      <c r="A2582" t="s">
        <v>5942</v>
      </c>
      <c r="B2582" t="s">
        <v>606</v>
      </c>
      <c r="C2582" t="s">
        <v>90</v>
      </c>
      <c r="D2582" t="s">
        <v>72</v>
      </c>
      <c r="E2582">
        <v>1</v>
      </c>
      <c r="F2582" s="8">
        <f>VLOOKUP(C2582,Products!$A$2:$E$20,5,TRUE)</f>
        <v>8.9499999999999993</v>
      </c>
      <c r="G2582" s="8">
        <f t="shared" si="80"/>
        <v>8.9499999999999993</v>
      </c>
      <c r="H2582" s="8">
        <f>VLOOKUP(C2582,Products!$A$2:$F$20,6,TRUE)</f>
        <v>5.6999999999999993</v>
      </c>
      <c r="I2582" s="8">
        <f t="shared" si="81"/>
        <v>5.6999999999999993</v>
      </c>
      <c r="J2582" s="42">
        <f>VLOOKUP(B2582,Invoices!A:I,9,TRUE)</f>
        <v>2020</v>
      </c>
    </row>
    <row r="2583" spans="1:10" x14ac:dyDescent="0.15">
      <c r="A2583" t="s">
        <v>5943</v>
      </c>
      <c r="B2583" t="s">
        <v>606</v>
      </c>
      <c r="C2583" t="s">
        <v>101</v>
      </c>
      <c r="D2583" t="s">
        <v>69</v>
      </c>
      <c r="E2583">
        <v>6</v>
      </c>
      <c r="F2583" s="8">
        <f>VLOOKUP(C2583,Products!$A$2:$E$20,5,TRUE)</f>
        <v>129.94999999999999</v>
      </c>
      <c r="G2583" s="8">
        <f t="shared" si="80"/>
        <v>779.69999999999993</v>
      </c>
      <c r="H2583" s="8">
        <f>VLOOKUP(C2583,Products!$A$2:$F$20,6,TRUE)</f>
        <v>40.449999999999989</v>
      </c>
      <c r="I2583" s="8">
        <f t="shared" si="81"/>
        <v>242.69999999999993</v>
      </c>
      <c r="J2583" s="42">
        <f>VLOOKUP(B2583,Invoices!A:I,9,TRUE)</f>
        <v>2020</v>
      </c>
    </row>
    <row r="2584" spans="1:10" x14ac:dyDescent="0.15">
      <c r="A2584" t="s">
        <v>5944</v>
      </c>
      <c r="B2584" t="s">
        <v>606</v>
      </c>
      <c r="C2584" t="s">
        <v>91</v>
      </c>
      <c r="D2584" t="s">
        <v>70</v>
      </c>
      <c r="E2584">
        <v>2</v>
      </c>
      <c r="F2584" s="8">
        <f>VLOOKUP(C2584,Products!$A$2:$E$20,5,TRUE)</f>
        <v>49.95</v>
      </c>
      <c r="G2584" s="8">
        <f t="shared" si="80"/>
        <v>99.9</v>
      </c>
      <c r="H2584" s="8">
        <f>VLOOKUP(C2584,Products!$A$2:$F$20,6,TRUE)</f>
        <v>21.200000000000003</v>
      </c>
      <c r="I2584" s="8">
        <f t="shared" si="81"/>
        <v>42.400000000000006</v>
      </c>
      <c r="J2584" s="42">
        <f>VLOOKUP(B2584,Invoices!A:I,9,TRUE)</f>
        <v>2020</v>
      </c>
    </row>
    <row r="2585" spans="1:10" x14ac:dyDescent="0.15">
      <c r="A2585" t="s">
        <v>5945</v>
      </c>
      <c r="B2585" t="s">
        <v>607</v>
      </c>
      <c r="C2585" t="s">
        <v>101</v>
      </c>
      <c r="D2585" t="s">
        <v>69</v>
      </c>
      <c r="E2585">
        <v>2</v>
      </c>
      <c r="F2585" s="8">
        <f>VLOOKUP(C2585,Products!$A$2:$E$20,5,TRUE)</f>
        <v>129.94999999999999</v>
      </c>
      <c r="G2585" s="8">
        <f t="shared" si="80"/>
        <v>259.89999999999998</v>
      </c>
      <c r="H2585" s="8">
        <f>VLOOKUP(C2585,Products!$A$2:$F$20,6,TRUE)</f>
        <v>40.449999999999989</v>
      </c>
      <c r="I2585" s="8">
        <f t="shared" si="81"/>
        <v>80.899999999999977</v>
      </c>
      <c r="J2585" s="42">
        <f>VLOOKUP(B2585,Invoices!A:I,9,TRUE)</f>
        <v>2020</v>
      </c>
    </row>
    <row r="2586" spans="1:10" x14ac:dyDescent="0.15">
      <c r="A2586" t="s">
        <v>5946</v>
      </c>
      <c r="B2586" t="s">
        <v>608</v>
      </c>
      <c r="C2586" t="s">
        <v>105</v>
      </c>
      <c r="D2586" t="s">
        <v>81</v>
      </c>
      <c r="E2586">
        <v>6</v>
      </c>
      <c r="F2586" s="8">
        <f>VLOOKUP(C2586,Products!$A$2:$E$20,5,TRUE)</f>
        <v>8.9499999999999993</v>
      </c>
      <c r="G2586" s="8">
        <f t="shared" si="80"/>
        <v>53.699999999999996</v>
      </c>
      <c r="H2586" s="8">
        <f>VLOOKUP(C2586,Products!$A$2:$F$20,6,TRUE)</f>
        <v>3.1999999999999993</v>
      </c>
      <c r="I2586" s="8">
        <f t="shared" si="81"/>
        <v>19.199999999999996</v>
      </c>
      <c r="J2586" s="42">
        <f>VLOOKUP(B2586,Invoices!A:I,9,TRUE)</f>
        <v>2020</v>
      </c>
    </row>
    <row r="2587" spans="1:10" x14ac:dyDescent="0.15">
      <c r="A2587" t="s">
        <v>5947</v>
      </c>
      <c r="B2587" t="s">
        <v>608</v>
      </c>
      <c r="C2587" t="s">
        <v>102</v>
      </c>
      <c r="D2587" t="s">
        <v>83</v>
      </c>
      <c r="E2587">
        <v>2</v>
      </c>
      <c r="F2587" s="8">
        <f>VLOOKUP(C2587,Products!$A$2:$E$20,5,TRUE)</f>
        <v>29.95</v>
      </c>
      <c r="G2587" s="8">
        <f t="shared" si="80"/>
        <v>59.9</v>
      </c>
      <c r="H2587" s="8">
        <f>VLOOKUP(C2587,Products!$A$2:$F$20,6,TRUE)</f>
        <v>15</v>
      </c>
      <c r="I2587" s="8">
        <f t="shared" si="81"/>
        <v>30</v>
      </c>
      <c r="J2587" s="42">
        <f>VLOOKUP(B2587,Invoices!A:I,9,TRUE)</f>
        <v>2020</v>
      </c>
    </row>
    <row r="2588" spans="1:10" x14ac:dyDescent="0.15">
      <c r="A2588" t="s">
        <v>5948</v>
      </c>
      <c r="B2588" t="s">
        <v>608</v>
      </c>
      <c r="C2588" t="s">
        <v>92</v>
      </c>
      <c r="D2588" t="s">
        <v>82</v>
      </c>
      <c r="E2588">
        <v>50</v>
      </c>
      <c r="F2588" s="8">
        <f>VLOOKUP(C2588,Products!$A$2:$E$20,5,TRUE)</f>
        <v>19.95</v>
      </c>
      <c r="G2588" s="8">
        <f t="shared" si="80"/>
        <v>997.5</v>
      </c>
      <c r="H2588" s="8">
        <f>VLOOKUP(C2588,Products!$A$2:$F$20,6,TRUE)</f>
        <v>7.4499999999999993</v>
      </c>
      <c r="I2588" s="8">
        <f t="shared" si="81"/>
        <v>372.49999999999994</v>
      </c>
      <c r="J2588" s="42">
        <f>VLOOKUP(B2588,Invoices!A:I,9,TRUE)</f>
        <v>2020</v>
      </c>
    </row>
    <row r="2589" spans="1:10" x14ac:dyDescent="0.15">
      <c r="A2589" t="s">
        <v>5949</v>
      </c>
      <c r="B2589" t="s">
        <v>608</v>
      </c>
      <c r="C2589" t="s">
        <v>91</v>
      </c>
      <c r="D2589" t="s">
        <v>70</v>
      </c>
      <c r="E2589">
        <v>1</v>
      </c>
      <c r="F2589" s="8">
        <f>VLOOKUP(C2589,Products!$A$2:$E$20,5,TRUE)</f>
        <v>49.95</v>
      </c>
      <c r="G2589" s="8">
        <f t="shared" si="80"/>
        <v>49.95</v>
      </c>
      <c r="H2589" s="8">
        <f>VLOOKUP(C2589,Products!$A$2:$F$20,6,TRUE)</f>
        <v>21.200000000000003</v>
      </c>
      <c r="I2589" s="8">
        <f t="shared" si="81"/>
        <v>21.200000000000003</v>
      </c>
      <c r="J2589" s="42">
        <f>VLOOKUP(B2589,Invoices!A:I,9,TRUE)</f>
        <v>2020</v>
      </c>
    </row>
    <row r="2590" spans="1:10" x14ac:dyDescent="0.15">
      <c r="A2590" t="s">
        <v>5950</v>
      </c>
      <c r="B2590" t="s">
        <v>608</v>
      </c>
      <c r="C2590" t="s">
        <v>88</v>
      </c>
      <c r="D2590" t="s">
        <v>85</v>
      </c>
      <c r="E2590">
        <v>12</v>
      </c>
      <c r="F2590" s="8">
        <f>VLOOKUP(C2590,Products!$A$2:$E$20,5,TRUE)</f>
        <v>8.9499999999999993</v>
      </c>
      <c r="G2590" s="8">
        <f t="shared" si="80"/>
        <v>107.39999999999999</v>
      </c>
      <c r="H2590" s="8">
        <f>VLOOKUP(C2590,Products!$A$2:$F$20,6,TRUE)</f>
        <v>5.6999999999999993</v>
      </c>
      <c r="I2590" s="8">
        <f t="shared" si="81"/>
        <v>68.399999999999991</v>
      </c>
      <c r="J2590" s="42">
        <f>VLOOKUP(B2590,Invoices!A:I,9,TRUE)</f>
        <v>2020</v>
      </c>
    </row>
    <row r="2591" spans="1:10" x14ac:dyDescent="0.15">
      <c r="A2591" t="s">
        <v>5951</v>
      </c>
      <c r="B2591" t="s">
        <v>608</v>
      </c>
      <c r="C2591" t="s">
        <v>96</v>
      </c>
      <c r="D2591" t="s">
        <v>75</v>
      </c>
      <c r="E2591">
        <v>3</v>
      </c>
      <c r="F2591" s="8">
        <f>VLOOKUP(C2591,Products!$A$2:$E$20,5,TRUE)</f>
        <v>79.95</v>
      </c>
      <c r="G2591" s="8">
        <f t="shared" si="80"/>
        <v>239.85000000000002</v>
      </c>
      <c r="H2591" s="8">
        <f>VLOOKUP(C2591,Products!$A$2:$F$20,6,TRUE)</f>
        <v>27.950000000000003</v>
      </c>
      <c r="I2591" s="8">
        <f t="shared" si="81"/>
        <v>83.850000000000009</v>
      </c>
      <c r="J2591" s="42">
        <f>VLOOKUP(B2591,Invoices!A:I,9,TRUE)</f>
        <v>2020</v>
      </c>
    </row>
    <row r="2592" spans="1:10" x14ac:dyDescent="0.15">
      <c r="A2592" t="s">
        <v>5952</v>
      </c>
      <c r="B2592" t="s">
        <v>609</v>
      </c>
      <c r="C2592" t="s">
        <v>96</v>
      </c>
      <c r="D2592" t="s">
        <v>75</v>
      </c>
      <c r="E2592">
        <v>1</v>
      </c>
      <c r="F2592" s="8">
        <f>VLOOKUP(C2592,Products!$A$2:$E$20,5,TRUE)</f>
        <v>79.95</v>
      </c>
      <c r="G2592" s="8">
        <f t="shared" si="80"/>
        <v>79.95</v>
      </c>
      <c r="H2592" s="8">
        <f>VLOOKUP(C2592,Products!$A$2:$F$20,6,TRUE)</f>
        <v>27.950000000000003</v>
      </c>
      <c r="I2592" s="8">
        <f t="shared" si="81"/>
        <v>27.950000000000003</v>
      </c>
      <c r="J2592" s="42">
        <f>VLOOKUP(B2592,Invoices!A:I,9,TRUE)</f>
        <v>2020</v>
      </c>
    </row>
    <row r="2593" spans="1:10" x14ac:dyDescent="0.15">
      <c r="A2593" t="s">
        <v>5953</v>
      </c>
      <c r="B2593" t="s">
        <v>609</v>
      </c>
      <c r="C2593" t="s">
        <v>89</v>
      </c>
      <c r="D2593" t="s">
        <v>80</v>
      </c>
      <c r="E2593">
        <v>4</v>
      </c>
      <c r="F2593" s="8">
        <f>VLOOKUP(C2593,Products!$A$2:$E$20,5,TRUE)</f>
        <v>15.95</v>
      </c>
      <c r="G2593" s="8">
        <f t="shared" si="80"/>
        <v>63.8</v>
      </c>
      <c r="H2593" s="8">
        <f>VLOOKUP(C2593,Products!$A$2:$F$20,6,TRUE)</f>
        <v>6</v>
      </c>
      <c r="I2593" s="8">
        <f t="shared" si="81"/>
        <v>24</v>
      </c>
      <c r="J2593" s="42">
        <f>VLOOKUP(B2593,Invoices!A:I,9,TRUE)</f>
        <v>2020</v>
      </c>
    </row>
    <row r="2594" spans="1:10" x14ac:dyDescent="0.15">
      <c r="A2594" t="s">
        <v>5954</v>
      </c>
      <c r="B2594" t="s">
        <v>610</v>
      </c>
      <c r="C2594" t="s">
        <v>101</v>
      </c>
      <c r="D2594" t="s">
        <v>69</v>
      </c>
      <c r="E2594">
        <v>3</v>
      </c>
      <c r="F2594" s="8">
        <f>VLOOKUP(C2594,Products!$A$2:$E$20,5,TRUE)</f>
        <v>129.94999999999999</v>
      </c>
      <c r="G2594" s="8">
        <f t="shared" si="80"/>
        <v>389.84999999999997</v>
      </c>
      <c r="H2594" s="8">
        <f>VLOOKUP(C2594,Products!$A$2:$F$20,6,TRUE)</f>
        <v>40.449999999999989</v>
      </c>
      <c r="I2594" s="8">
        <f t="shared" si="81"/>
        <v>121.34999999999997</v>
      </c>
      <c r="J2594" s="42">
        <f>VLOOKUP(B2594,Invoices!A:I,9,TRUE)</f>
        <v>2020</v>
      </c>
    </row>
    <row r="2595" spans="1:10" x14ac:dyDescent="0.15">
      <c r="A2595" t="s">
        <v>5955</v>
      </c>
      <c r="B2595" t="s">
        <v>610</v>
      </c>
      <c r="C2595" t="s">
        <v>96</v>
      </c>
      <c r="D2595" t="s">
        <v>75</v>
      </c>
      <c r="E2595">
        <v>30</v>
      </c>
      <c r="F2595" s="8">
        <f>VLOOKUP(C2595,Products!$A$2:$E$20,5,TRUE)</f>
        <v>79.95</v>
      </c>
      <c r="G2595" s="8">
        <f t="shared" si="80"/>
        <v>2398.5</v>
      </c>
      <c r="H2595" s="8">
        <f>VLOOKUP(C2595,Products!$A$2:$F$20,6,TRUE)</f>
        <v>27.950000000000003</v>
      </c>
      <c r="I2595" s="8">
        <f t="shared" si="81"/>
        <v>838.50000000000011</v>
      </c>
      <c r="J2595" s="42">
        <f>VLOOKUP(B2595,Invoices!A:I,9,TRUE)</f>
        <v>2020</v>
      </c>
    </row>
    <row r="2596" spans="1:10" x14ac:dyDescent="0.15">
      <c r="A2596" t="s">
        <v>5956</v>
      </c>
      <c r="B2596" t="s">
        <v>611</v>
      </c>
      <c r="C2596" t="s">
        <v>89</v>
      </c>
      <c r="D2596" t="s">
        <v>80</v>
      </c>
      <c r="E2596">
        <v>2</v>
      </c>
      <c r="F2596" s="8">
        <f>VLOOKUP(C2596,Products!$A$2:$E$20,5,TRUE)</f>
        <v>15.95</v>
      </c>
      <c r="G2596" s="8">
        <f t="shared" si="80"/>
        <v>31.9</v>
      </c>
      <c r="H2596" s="8">
        <f>VLOOKUP(C2596,Products!$A$2:$F$20,6,TRUE)</f>
        <v>6</v>
      </c>
      <c r="I2596" s="8">
        <f t="shared" si="81"/>
        <v>12</v>
      </c>
      <c r="J2596" s="42">
        <f>VLOOKUP(B2596,Invoices!A:I,9,TRUE)</f>
        <v>2020</v>
      </c>
    </row>
    <row r="2597" spans="1:10" x14ac:dyDescent="0.15">
      <c r="A2597" t="s">
        <v>5957</v>
      </c>
      <c r="B2597" t="s">
        <v>612</v>
      </c>
      <c r="C2597" t="s">
        <v>89</v>
      </c>
      <c r="D2597" t="s">
        <v>80</v>
      </c>
      <c r="E2597">
        <v>1</v>
      </c>
      <c r="F2597" s="8">
        <f>VLOOKUP(C2597,Products!$A$2:$E$20,5,TRUE)</f>
        <v>15.95</v>
      </c>
      <c r="G2597" s="8">
        <f t="shared" si="80"/>
        <v>15.95</v>
      </c>
      <c r="H2597" s="8">
        <f>VLOOKUP(C2597,Products!$A$2:$F$20,6,TRUE)</f>
        <v>6</v>
      </c>
      <c r="I2597" s="8">
        <f t="shared" si="81"/>
        <v>6</v>
      </c>
      <c r="J2597" s="42">
        <f>VLOOKUP(B2597,Invoices!A:I,9,TRUE)</f>
        <v>2020</v>
      </c>
    </row>
    <row r="2598" spans="1:10" x14ac:dyDescent="0.15">
      <c r="A2598" t="s">
        <v>5958</v>
      </c>
      <c r="B2598" t="s">
        <v>612</v>
      </c>
      <c r="C2598" t="s">
        <v>94</v>
      </c>
      <c r="D2598" t="s">
        <v>86</v>
      </c>
      <c r="E2598">
        <v>5</v>
      </c>
      <c r="F2598" s="8">
        <f>VLOOKUP(C2598,Products!$A$2:$E$20,5,TRUE)</f>
        <v>3.5</v>
      </c>
      <c r="G2598" s="8">
        <f t="shared" si="80"/>
        <v>17.5</v>
      </c>
      <c r="H2598" s="8">
        <f>VLOOKUP(C2598,Products!$A$2:$F$20,6,TRUE)</f>
        <v>0.54999999999999982</v>
      </c>
      <c r="I2598" s="8">
        <f t="shared" si="81"/>
        <v>2.7499999999999991</v>
      </c>
      <c r="J2598" s="42">
        <f>VLOOKUP(B2598,Invoices!A:I,9,TRUE)</f>
        <v>2020</v>
      </c>
    </row>
    <row r="2599" spans="1:10" x14ac:dyDescent="0.15">
      <c r="A2599" t="s">
        <v>5959</v>
      </c>
      <c r="B2599" t="s">
        <v>612</v>
      </c>
      <c r="C2599" t="s">
        <v>101</v>
      </c>
      <c r="D2599" t="s">
        <v>69</v>
      </c>
      <c r="E2599">
        <v>20</v>
      </c>
      <c r="F2599" s="8">
        <f>VLOOKUP(C2599,Products!$A$2:$E$20,5,TRUE)</f>
        <v>129.94999999999999</v>
      </c>
      <c r="G2599" s="8">
        <f t="shared" si="80"/>
        <v>2599</v>
      </c>
      <c r="H2599" s="8">
        <f>VLOOKUP(C2599,Products!$A$2:$F$20,6,TRUE)</f>
        <v>40.449999999999989</v>
      </c>
      <c r="I2599" s="8">
        <f t="shared" si="81"/>
        <v>808.99999999999977</v>
      </c>
      <c r="J2599" s="42">
        <f>VLOOKUP(B2599,Invoices!A:I,9,TRUE)</f>
        <v>2020</v>
      </c>
    </row>
    <row r="2600" spans="1:10" x14ac:dyDescent="0.15">
      <c r="A2600" t="s">
        <v>5960</v>
      </c>
      <c r="B2600" t="s">
        <v>612</v>
      </c>
      <c r="C2600" t="s">
        <v>104</v>
      </c>
      <c r="D2600" t="s">
        <v>71</v>
      </c>
      <c r="E2600">
        <v>15</v>
      </c>
      <c r="F2600" s="8">
        <f>VLOOKUP(C2600,Products!$A$2:$E$20,5,TRUE)</f>
        <v>2.95</v>
      </c>
      <c r="G2600" s="8">
        <f t="shared" si="80"/>
        <v>44.25</v>
      </c>
      <c r="H2600" s="8">
        <f>VLOOKUP(C2600,Products!$A$2:$F$20,6,TRUE)</f>
        <v>1.1500000000000001</v>
      </c>
      <c r="I2600" s="8">
        <f t="shared" si="81"/>
        <v>17.250000000000004</v>
      </c>
      <c r="J2600" s="42">
        <f>VLOOKUP(B2600,Invoices!A:I,9,TRUE)</f>
        <v>2020</v>
      </c>
    </row>
    <row r="2601" spans="1:10" x14ac:dyDescent="0.15">
      <c r="A2601" t="s">
        <v>5961</v>
      </c>
      <c r="B2601" t="s">
        <v>612</v>
      </c>
      <c r="C2601" t="s">
        <v>88</v>
      </c>
      <c r="D2601" t="s">
        <v>85</v>
      </c>
      <c r="E2601">
        <v>2</v>
      </c>
      <c r="F2601" s="8">
        <f>VLOOKUP(C2601,Products!$A$2:$E$20,5,TRUE)</f>
        <v>8.9499999999999993</v>
      </c>
      <c r="G2601" s="8">
        <f t="shared" si="80"/>
        <v>17.899999999999999</v>
      </c>
      <c r="H2601" s="8">
        <f>VLOOKUP(C2601,Products!$A$2:$F$20,6,TRUE)</f>
        <v>5.6999999999999993</v>
      </c>
      <c r="I2601" s="8">
        <f t="shared" si="81"/>
        <v>11.399999999999999</v>
      </c>
      <c r="J2601" s="42">
        <f>VLOOKUP(B2601,Invoices!A:I,9,TRUE)</f>
        <v>2020</v>
      </c>
    </row>
    <row r="2602" spans="1:10" x14ac:dyDescent="0.15">
      <c r="A2602" t="s">
        <v>5962</v>
      </c>
      <c r="B2602" t="s">
        <v>612</v>
      </c>
      <c r="C2602" t="s">
        <v>103</v>
      </c>
      <c r="D2602" t="s">
        <v>77</v>
      </c>
      <c r="E2602">
        <v>8</v>
      </c>
      <c r="F2602" s="8">
        <f>VLOOKUP(C2602,Products!$A$2:$E$20,5,TRUE)</f>
        <v>8.9499999999999993</v>
      </c>
      <c r="G2602" s="8">
        <f t="shared" si="80"/>
        <v>71.599999999999994</v>
      </c>
      <c r="H2602" s="8">
        <f>VLOOKUP(C2602,Products!$A$2:$F$20,6,TRUE)</f>
        <v>3.1999999999999993</v>
      </c>
      <c r="I2602" s="8">
        <f t="shared" si="81"/>
        <v>25.599999999999994</v>
      </c>
      <c r="J2602" s="42">
        <f>VLOOKUP(B2602,Invoices!A:I,9,TRUE)</f>
        <v>2020</v>
      </c>
    </row>
    <row r="2603" spans="1:10" x14ac:dyDescent="0.15">
      <c r="A2603" t="s">
        <v>5963</v>
      </c>
      <c r="B2603" t="s">
        <v>613</v>
      </c>
      <c r="C2603" t="s">
        <v>90</v>
      </c>
      <c r="D2603" t="s">
        <v>72</v>
      </c>
      <c r="E2603">
        <v>6</v>
      </c>
      <c r="F2603" s="8">
        <f>VLOOKUP(C2603,Products!$A$2:$E$20,5,TRUE)</f>
        <v>8.9499999999999993</v>
      </c>
      <c r="G2603" s="8">
        <f t="shared" si="80"/>
        <v>53.699999999999996</v>
      </c>
      <c r="H2603" s="8">
        <f>VLOOKUP(C2603,Products!$A$2:$F$20,6,TRUE)</f>
        <v>5.6999999999999993</v>
      </c>
      <c r="I2603" s="8">
        <f t="shared" si="81"/>
        <v>34.199999999999996</v>
      </c>
      <c r="J2603" s="42">
        <f>VLOOKUP(B2603,Invoices!A:I,9,TRUE)</f>
        <v>2020</v>
      </c>
    </row>
    <row r="2604" spans="1:10" x14ac:dyDescent="0.15">
      <c r="A2604" t="s">
        <v>5964</v>
      </c>
      <c r="B2604" t="s">
        <v>613</v>
      </c>
      <c r="C2604" t="s">
        <v>96</v>
      </c>
      <c r="D2604" t="s">
        <v>75</v>
      </c>
      <c r="E2604">
        <v>10</v>
      </c>
      <c r="F2604" s="8">
        <f>VLOOKUP(C2604,Products!$A$2:$E$20,5,TRUE)</f>
        <v>79.95</v>
      </c>
      <c r="G2604" s="8">
        <f t="shared" si="80"/>
        <v>799.5</v>
      </c>
      <c r="H2604" s="8">
        <f>VLOOKUP(C2604,Products!$A$2:$F$20,6,TRUE)</f>
        <v>27.950000000000003</v>
      </c>
      <c r="I2604" s="8">
        <f t="shared" si="81"/>
        <v>279.5</v>
      </c>
      <c r="J2604" s="42">
        <f>VLOOKUP(B2604,Invoices!A:I,9,TRUE)</f>
        <v>2020</v>
      </c>
    </row>
    <row r="2605" spans="1:10" x14ac:dyDescent="0.15">
      <c r="A2605" t="s">
        <v>5965</v>
      </c>
      <c r="B2605" t="s">
        <v>613</v>
      </c>
      <c r="C2605" t="s">
        <v>91</v>
      </c>
      <c r="D2605" t="s">
        <v>70</v>
      </c>
      <c r="E2605">
        <v>4</v>
      </c>
      <c r="F2605" s="8">
        <f>VLOOKUP(C2605,Products!$A$2:$E$20,5,TRUE)</f>
        <v>49.95</v>
      </c>
      <c r="G2605" s="8">
        <f t="shared" si="80"/>
        <v>199.8</v>
      </c>
      <c r="H2605" s="8">
        <f>VLOOKUP(C2605,Products!$A$2:$F$20,6,TRUE)</f>
        <v>21.200000000000003</v>
      </c>
      <c r="I2605" s="8">
        <f t="shared" si="81"/>
        <v>84.800000000000011</v>
      </c>
      <c r="J2605" s="42">
        <f>VLOOKUP(B2605,Invoices!A:I,9,TRUE)</f>
        <v>2020</v>
      </c>
    </row>
    <row r="2606" spans="1:10" x14ac:dyDescent="0.15">
      <c r="A2606" t="s">
        <v>5966</v>
      </c>
      <c r="B2606" t="s">
        <v>613</v>
      </c>
      <c r="C2606" t="s">
        <v>88</v>
      </c>
      <c r="D2606" t="s">
        <v>85</v>
      </c>
      <c r="E2606">
        <v>24</v>
      </c>
      <c r="F2606" s="8">
        <f>VLOOKUP(C2606,Products!$A$2:$E$20,5,TRUE)</f>
        <v>8.9499999999999993</v>
      </c>
      <c r="G2606" s="8">
        <f t="shared" si="80"/>
        <v>214.79999999999998</v>
      </c>
      <c r="H2606" s="8">
        <f>VLOOKUP(C2606,Products!$A$2:$F$20,6,TRUE)</f>
        <v>5.6999999999999993</v>
      </c>
      <c r="I2606" s="8">
        <f t="shared" si="81"/>
        <v>136.79999999999998</v>
      </c>
      <c r="J2606" s="42">
        <f>VLOOKUP(B2606,Invoices!A:I,9,TRUE)</f>
        <v>2020</v>
      </c>
    </row>
    <row r="2607" spans="1:10" x14ac:dyDescent="0.15">
      <c r="A2607" t="s">
        <v>5967</v>
      </c>
      <c r="B2607" t="s">
        <v>613</v>
      </c>
      <c r="C2607" t="s">
        <v>105</v>
      </c>
      <c r="D2607" t="s">
        <v>81</v>
      </c>
      <c r="E2607">
        <v>1</v>
      </c>
      <c r="F2607" s="8">
        <f>VLOOKUP(C2607,Products!$A$2:$E$20,5,TRUE)</f>
        <v>8.9499999999999993</v>
      </c>
      <c r="G2607" s="8">
        <f t="shared" si="80"/>
        <v>8.9499999999999993</v>
      </c>
      <c r="H2607" s="8">
        <f>VLOOKUP(C2607,Products!$A$2:$F$20,6,TRUE)</f>
        <v>3.1999999999999993</v>
      </c>
      <c r="I2607" s="8">
        <f t="shared" si="81"/>
        <v>3.1999999999999993</v>
      </c>
      <c r="J2607" s="42">
        <f>VLOOKUP(B2607,Invoices!A:I,9,TRUE)</f>
        <v>2020</v>
      </c>
    </row>
    <row r="2608" spans="1:10" x14ac:dyDescent="0.15">
      <c r="A2608" t="s">
        <v>5968</v>
      </c>
      <c r="B2608" t="s">
        <v>613</v>
      </c>
      <c r="C2608" t="s">
        <v>93</v>
      </c>
      <c r="D2608" t="s">
        <v>76</v>
      </c>
      <c r="E2608">
        <v>12</v>
      </c>
      <c r="F2608" s="8">
        <f>VLOOKUP(C2608,Products!$A$2:$E$20,5,TRUE)</f>
        <v>9.9499999999999993</v>
      </c>
      <c r="G2608" s="8">
        <f t="shared" si="80"/>
        <v>119.39999999999999</v>
      </c>
      <c r="H2608" s="8">
        <f>VLOOKUP(C2608,Products!$A$2:$F$20,6,TRUE)</f>
        <v>1.9499999999999993</v>
      </c>
      <c r="I2608" s="8">
        <f t="shared" si="81"/>
        <v>23.399999999999991</v>
      </c>
      <c r="J2608" s="42">
        <f>VLOOKUP(B2608,Invoices!A:I,9,TRUE)</f>
        <v>2020</v>
      </c>
    </row>
    <row r="2609" spans="1:10" x14ac:dyDescent="0.15">
      <c r="A2609" t="s">
        <v>5969</v>
      </c>
      <c r="B2609" t="s">
        <v>613</v>
      </c>
      <c r="C2609" t="s">
        <v>102</v>
      </c>
      <c r="D2609" t="s">
        <v>83</v>
      </c>
      <c r="E2609">
        <v>20</v>
      </c>
      <c r="F2609" s="8">
        <f>VLOOKUP(C2609,Products!$A$2:$E$20,5,TRUE)</f>
        <v>29.95</v>
      </c>
      <c r="G2609" s="8">
        <f t="shared" si="80"/>
        <v>599</v>
      </c>
      <c r="H2609" s="8">
        <f>VLOOKUP(C2609,Products!$A$2:$F$20,6,TRUE)</f>
        <v>15</v>
      </c>
      <c r="I2609" s="8">
        <f t="shared" si="81"/>
        <v>300</v>
      </c>
      <c r="J2609" s="42">
        <f>VLOOKUP(B2609,Invoices!A:I,9,TRUE)</f>
        <v>2020</v>
      </c>
    </row>
    <row r="2610" spans="1:10" x14ac:dyDescent="0.15">
      <c r="A2610" t="s">
        <v>5970</v>
      </c>
      <c r="B2610" t="s">
        <v>614</v>
      </c>
      <c r="C2610" t="s">
        <v>88</v>
      </c>
      <c r="D2610" t="s">
        <v>85</v>
      </c>
      <c r="E2610">
        <v>10</v>
      </c>
      <c r="F2610" s="8">
        <f>VLOOKUP(C2610,Products!$A$2:$E$20,5,TRUE)</f>
        <v>8.9499999999999993</v>
      </c>
      <c r="G2610" s="8">
        <f t="shared" si="80"/>
        <v>89.5</v>
      </c>
      <c r="H2610" s="8">
        <f>VLOOKUP(C2610,Products!$A$2:$F$20,6,TRUE)</f>
        <v>5.6999999999999993</v>
      </c>
      <c r="I2610" s="8">
        <f t="shared" si="81"/>
        <v>56.999999999999993</v>
      </c>
      <c r="J2610" s="42">
        <f>VLOOKUP(B2610,Invoices!A:I,9,TRUE)</f>
        <v>2020</v>
      </c>
    </row>
    <row r="2611" spans="1:10" x14ac:dyDescent="0.15">
      <c r="A2611" t="s">
        <v>5971</v>
      </c>
      <c r="B2611" t="s">
        <v>614</v>
      </c>
      <c r="C2611" t="s">
        <v>90</v>
      </c>
      <c r="D2611" t="s">
        <v>72</v>
      </c>
      <c r="E2611">
        <v>2</v>
      </c>
      <c r="F2611" s="8">
        <f>VLOOKUP(C2611,Products!$A$2:$E$20,5,TRUE)</f>
        <v>8.9499999999999993</v>
      </c>
      <c r="G2611" s="8">
        <f t="shared" si="80"/>
        <v>17.899999999999999</v>
      </c>
      <c r="H2611" s="8">
        <f>VLOOKUP(C2611,Products!$A$2:$F$20,6,TRUE)</f>
        <v>5.6999999999999993</v>
      </c>
      <c r="I2611" s="8">
        <f t="shared" si="81"/>
        <v>11.399999999999999</v>
      </c>
      <c r="J2611" s="42">
        <f>VLOOKUP(B2611,Invoices!A:I,9,TRUE)</f>
        <v>2020</v>
      </c>
    </row>
    <row r="2612" spans="1:10" x14ac:dyDescent="0.15">
      <c r="A2612" t="s">
        <v>5972</v>
      </c>
      <c r="B2612" t="s">
        <v>614</v>
      </c>
      <c r="C2612" t="s">
        <v>102</v>
      </c>
      <c r="D2612" t="s">
        <v>83</v>
      </c>
      <c r="E2612">
        <v>1</v>
      </c>
      <c r="F2612" s="8">
        <f>VLOOKUP(C2612,Products!$A$2:$E$20,5,TRUE)</f>
        <v>29.95</v>
      </c>
      <c r="G2612" s="8">
        <f t="shared" si="80"/>
        <v>29.95</v>
      </c>
      <c r="H2612" s="8">
        <f>VLOOKUP(C2612,Products!$A$2:$F$20,6,TRUE)</f>
        <v>15</v>
      </c>
      <c r="I2612" s="8">
        <f t="shared" si="81"/>
        <v>15</v>
      </c>
      <c r="J2612" s="42">
        <f>VLOOKUP(B2612,Invoices!A:I,9,TRUE)</f>
        <v>2020</v>
      </c>
    </row>
    <row r="2613" spans="1:10" x14ac:dyDescent="0.15">
      <c r="A2613" t="s">
        <v>5973</v>
      </c>
      <c r="B2613" t="s">
        <v>615</v>
      </c>
      <c r="C2613" t="s">
        <v>101</v>
      </c>
      <c r="D2613" t="s">
        <v>69</v>
      </c>
      <c r="E2613">
        <v>1</v>
      </c>
      <c r="F2613" s="8">
        <f>VLOOKUP(C2613,Products!$A$2:$E$20,5,TRUE)</f>
        <v>129.94999999999999</v>
      </c>
      <c r="G2613" s="8">
        <f t="shared" si="80"/>
        <v>129.94999999999999</v>
      </c>
      <c r="H2613" s="8">
        <f>VLOOKUP(C2613,Products!$A$2:$F$20,6,TRUE)</f>
        <v>40.449999999999989</v>
      </c>
      <c r="I2613" s="8">
        <f t="shared" si="81"/>
        <v>40.449999999999989</v>
      </c>
      <c r="J2613" s="42">
        <f>VLOOKUP(B2613,Invoices!A:I,9,TRUE)</f>
        <v>2020</v>
      </c>
    </row>
    <row r="2614" spans="1:10" x14ac:dyDescent="0.15">
      <c r="A2614" t="s">
        <v>5974</v>
      </c>
      <c r="B2614" t="s">
        <v>615</v>
      </c>
      <c r="C2614" t="s">
        <v>97</v>
      </c>
      <c r="D2614" t="s">
        <v>74</v>
      </c>
      <c r="E2614">
        <v>2</v>
      </c>
      <c r="F2614" s="8">
        <f>VLOOKUP(C2614,Products!$A$2:$E$20,5,TRUE)</f>
        <v>1.5</v>
      </c>
      <c r="G2614" s="8">
        <f t="shared" si="80"/>
        <v>3</v>
      </c>
      <c r="H2614" s="8">
        <f>VLOOKUP(C2614,Products!$A$2:$F$20,6,TRUE)</f>
        <v>0.5</v>
      </c>
      <c r="I2614" s="8">
        <f t="shared" si="81"/>
        <v>1</v>
      </c>
      <c r="J2614" s="42">
        <f>VLOOKUP(B2614,Invoices!A:I,9,TRUE)</f>
        <v>2020</v>
      </c>
    </row>
    <row r="2615" spans="1:10" x14ac:dyDescent="0.15">
      <c r="A2615" t="s">
        <v>5975</v>
      </c>
      <c r="B2615" t="s">
        <v>615</v>
      </c>
      <c r="C2615" t="s">
        <v>103</v>
      </c>
      <c r="D2615" t="s">
        <v>77</v>
      </c>
      <c r="E2615">
        <v>5</v>
      </c>
      <c r="F2615" s="8">
        <f>VLOOKUP(C2615,Products!$A$2:$E$20,5,TRUE)</f>
        <v>8.9499999999999993</v>
      </c>
      <c r="G2615" s="8">
        <f t="shared" si="80"/>
        <v>44.75</v>
      </c>
      <c r="H2615" s="8">
        <f>VLOOKUP(C2615,Products!$A$2:$F$20,6,TRUE)</f>
        <v>3.1999999999999993</v>
      </c>
      <c r="I2615" s="8">
        <f t="shared" si="81"/>
        <v>15.999999999999996</v>
      </c>
      <c r="J2615" s="42">
        <f>VLOOKUP(B2615,Invoices!A:I,9,TRUE)</f>
        <v>2020</v>
      </c>
    </row>
    <row r="2616" spans="1:10" x14ac:dyDescent="0.15">
      <c r="A2616" t="s">
        <v>5976</v>
      </c>
      <c r="B2616" t="s">
        <v>615</v>
      </c>
      <c r="C2616" t="s">
        <v>105</v>
      </c>
      <c r="D2616" t="s">
        <v>81</v>
      </c>
      <c r="E2616">
        <v>1</v>
      </c>
      <c r="F2616" s="8">
        <f>VLOOKUP(C2616,Products!$A$2:$E$20,5,TRUE)</f>
        <v>8.9499999999999993</v>
      </c>
      <c r="G2616" s="8">
        <f t="shared" si="80"/>
        <v>8.9499999999999993</v>
      </c>
      <c r="H2616" s="8">
        <f>VLOOKUP(C2616,Products!$A$2:$F$20,6,TRUE)</f>
        <v>3.1999999999999993</v>
      </c>
      <c r="I2616" s="8">
        <f t="shared" si="81"/>
        <v>3.1999999999999993</v>
      </c>
      <c r="J2616" s="42">
        <f>VLOOKUP(B2616,Invoices!A:I,9,TRUE)</f>
        <v>2020</v>
      </c>
    </row>
    <row r="2617" spans="1:10" x14ac:dyDescent="0.15">
      <c r="A2617" t="s">
        <v>5977</v>
      </c>
      <c r="B2617" t="s">
        <v>615</v>
      </c>
      <c r="C2617" t="s">
        <v>98</v>
      </c>
      <c r="D2617" t="s">
        <v>79</v>
      </c>
      <c r="E2617">
        <v>3</v>
      </c>
      <c r="F2617" s="8">
        <f>VLOOKUP(C2617,Products!$A$2:$E$20,5,TRUE)</f>
        <v>14.95</v>
      </c>
      <c r="G2617" s="8">
        <f t="shared" si="80"/>
        <v>44.849999999999994</v>
      </c>
      <c r="H2617" s="8">
        <f>VLOOKUP(C2617,Products!$A$2:$F$20,6,TRUE)</f>
        <v>3.0499999999999989</v>
      </c>
      <c r="I2617" s="8">
        <f t="shared" si="81"/>
        <v>9.1499999999999968</v>
      </c>
      <c r="J2617" s="42">
        <f>VLOOKUP(B2617,Invoices!A:I,9,TRUE)</f>
        <v>2020</v>
      </c>
    </row>
    <row r="2618" spans="1:10" x14ac:dyDescent="0.15">
      <c r="A2618" t="s">
        <v>5978</v>
      </c>
      <c r="B2618" t="s">
        <v>615</v>
      </c>
      <c r="C2618" t="s">
        <v>92</v>
      </c>
      <c r="D2618" t="s">
        <v>82</v>
      </c>
      <c r="E2618">
        <v>1</v>
      </c>
      <c r="F2618" s="8">
        <f>VLOOKUP(C2618,Products!$A$2:$E$20,5,TRUE)</f>
        <v>19.95</v>
      </c>
      <c r="G2618" s="8">
        <f t="shared" si="80"/>
        <v>19.95</v>
      </c>
      <c r="H2618" s="8">
        <f>VLOOKUP(C2618,Products!$A$2:$F$20,6,TRUE)</f>
        <v>7.4499999999999993</v>
      </c>
      <c r="I2618" s="8">
        <f t="shared" si="81"/>
        <v>7.4499999999999993</v>
      </c>
      <c r="J2618" s="42">
        <f>VLOOKUP(B2618,Invoices!A:I,9,TRUE)</f>
        <v>2020</v>
      </c>
    </row>
    <row r="2619" spans="1:10" x14ac:dyDescent="0.15">
      <c r="A2619" t="s">
        <v>5979</v>
      </c>
      <c r="B2619" t="s">
        <v>615</v>
      </c>
      <c r="C2619" t="s">
        <v>90</v>
      </c>
      <c r="D2619" t="s">
        <v>72</v>
      </c>
      <c r="E2619">
        <v>20</v>
      </c>
      <c r="F2619" s="8">
        <f>VLOOKUP(C2619,Products!$A$2:$E$20,5,TRUE)</f>
        <v>8.9499999999999993</v>
      </c>
      <c r="G2619" s="8">
        <f t="shared" si="80"/>
        <v>179</v>
      </c>
      <c r="H2619" s="8">
        <f>VLOOKUP(C2619,Products!$A$2:$F$20,6,TRUE)</f>
        <v>5.6999999999999993</v>
      </c>
      <c r="I2619" s="8">
        <f t="shared" si="81"/>
        <v>113.99999999999999</v>
      </c>
      <c r="J2619" s="42">
        <f>VLOOKUP(B2619,Invoices!A:I,9,TRUE)</f>
        <v>2020</v>
      </c>
    </row>
    <row r="2620" spans="1:10" x14ac:dyDescent="0.15">
      <c r="A2620" t="s">
        <v>5980</v>
      </c>
      <c r="B2620" t="s">
        <v>615</v>
      </c>
      <c r="C2620" t="s">
        <v>94</v>
      </c>
      <c r="D2620" t="s">
        <v>86</v>
      </c>
      <c r="E2620">
        <v>1</v>
      </c>
      <c r="F2620" s="8">
        <f>VLOOKUP(C2620,Products!$A$2:$E$20,5,TRUE)</f>
        <v>3.5</v>
      </c>
      <c r="G2620" s="8">
        <f t="shared" si="80"/>
        <v>3.5</v>
      </c>
      <c r="H2620" s="8">
        <f>VLOOKUP(C2620,Products!$A$2:$F$20,6,TRUE)</f>
        <v>0.54999999999999982</v>
      </c>
      <c r="I2620" s="8">
        <f t="shared" si="81"/>
        <v>0.54999999999999982</v>
      </c>
      <c r="J2620" s="42">
        <f>VLOOKUP(B2620,Invoices!A:I,9,TRUE)</f>
        <v>2020</v>
      </c>
    </row>
    <row r="2621" spans="1:10" x14ac:dyDescent="0.15">
      <c r="A2621" t="s">
        <v>5981</v>
      </c>
      <c r="B2621" t="s">
        <v>616</v>
      </c>
      <c r="C2621" t="s">
        <v>103</v>
      </c>
      <c r="D2621" t="s">
        <v>77</v>
      </c>
      <c r="E2621">
        <v>2</v>
      </c>
      <c r="F2621" s="8">
        <f>VLOOKUP(C2621,Products!$A$2:$E$20,5,TRUE)</f>
        <v>8.9499999999999993</v>
      </c>
      <c r="G2621" s="8">
        <f t="shared" si="80"/>
        <v>17.899999999999999</v>
      </c>
      <c r="H2621" s="8">
        <f>VLOOKUP(C2621,Products!$A$2:$F$20,6,TRUE)</f>
        <v>3.1999999999999993</v>
      </c>
      <c r="I2621" s="8">
        <f t="shared" si="81"/>
        <v>6.3999999999999986</v>
      </c>
      <c r="J2621" s="42">
        <f>VLOOKUP(B2621,Invoices!A:I,9,TRUE)</f>
        <v>2020</v>
      </c>
    </row>
    <row r="2622" spans="1:10" x14ac:dyDescent="0.15">
      <c r="A2622" t="s">
        <v>5982</v>
      </c>
      <c r="B2622" t="s">
        <v>616</v>
      </c>
      <c r="C2622" t="s">
        <v>101</v>
      </c>
      <c r="D2622" t="s">
        <v>69</v>
      </c>
      <c r="E2622">
        <v>4</v>
      </c>
      <c r="F2622" s="8">
        <f>VLOOKUP(C2622,Products!$A$2:$E$20,5,TRUE)</f>
        <v>129.94999999999999</v>
      </c>
      <c r="G2622" s="8">
        <f t="shared" si="80"/>
        <v>519.79999999999995</v>
      </c>
      <c r="H2622" s="8">
        <f>VLOOKUP(C2622,Products!$A$2:$F$20,6,TRUE)</f>
        <v>40.449999999999989</v>
      </c>
      <c r="I2622" s="8">
        <f t="shared" si="81"/>
        <v>161.79999999999995</v>
      </c>
      <c r="J2622" s="42">
        <f>VLOOKUP(B2622,Invoices!A:I,9,TRUE)</f>
        <v>2020</v>
      </c>
    </row>
    <row r="2623" spans="1:10" x14ac:dyDescent="0.15">
      <c r="A2623" t="s">
        <v>5983</v>
      </c>
      <c r="B2623" t="s">
        <v>616</v>
      </c>
      <c r="C2623" t="s">
        <v>92</v>
      </c>
      <c r="D2623" t="s">
        <v>82</v>
      </c>
      <c r="E2623">
        <v>15</v>
      </c>
      <c r="F2623" s="8">
        <f>VLOOKUP(C2623,Products!$A$2:$E$20,5,TRUE)</f>
        <v>19.95</v>
      </c>
      <c r="G2623" s="8">
        <f t="shared" si="80"/>
        <v>299.25</v>
      </c>
      <c r="H2623" s="8">
        <f>VLOOKUP(C2623,Products!$A$2:$F$20,6,TRUE)</f>
        <v>7.4499999999999993</v>
      </c>
      <c r="I2623" s="8">
        <f t="shared" si="81"/>
        <v>111.74999999999999</v>
      </c>
      <c r="J2623" s="42">
        <f>VLOOKUP(B2623,Invoices!A:I,9,TRUE)</f>
        <v>2020</v>
      </c>
    </row>
    <row r="2624" spans="1:10" x14ac:dyDescent="0.15">
      <c r="A2624" t="s">
        <v>5984</v>
      </c>
      <c r="B2624" t="s">
        <v>617</v>
      </c>
      <c r="C2624" t="s">
        <v>87</v>
      </c>
      <c r="D2624" t="s">
        <v>68</v>
      </c>
      <c r="E2624">
        <v>5</v>
      </c>
      <c r="F2624" s="8">
        <f>VLOOKUP(C2624,Products!$A$2:$E$20,5,TRUE)</f>
        <v>19.95</v>
      </c>
      <c r="G2624" s="8">
        <f t="shared" si="80"/>
        <v>99.75</v>
      </c>
      <c r="H2624" s="8">
        <f>VLOOKUP(C2624,Products!$A$2:$F$20,6,TRUE)</f>
        <v>7.4499999999999993</v>
      </c>
      <c r="I2624" s="8">
        <f t="shared" si="81"/>
        <v>37.25</v>
      </c>
      <c r="J2624" s="42">
        <f>VLOOKUP(B2624,Invoices!A:I,9,TRUE)</f>
        <v>2020</v>
      </c>
    </row>
    <row r="2625" spans="1:10" x14ac:dyDescent="0.15">
      <c r="A2625" t="s">
        <v>5985</v>
      </c>
      <c r="B2625" t="s">
        <v>617</v>
      </c>
      <c r="C2625" t="s">
        <v>89</v>
      </c>
      <c r="D2625" t="s">
        <v>80</v>
      </c>
      <c r="E2625">
        <v>100</v>
      </c>
      <c r="F2625" s="8">
        <f>VLOOKUP(C2625,Products!$A$2:$E$20,5,TRUE)</f>
        <v>15.95</v>
      </c>
      <c r="G2625" s="8">
        <f t="shared" si="80"/>
        <v>1595</v>
      </c>
      <c r="H2625" s="8">
        <f>VLOOKUP(C2625,Products!$A$2:$F$20,6,TRUE)</f>
        <v>6</v>
      </c>
      <c r="I2625" s="8">
        <f t="shared" si="81"/>
        <v>600</v>
      </c>
      <c r="J2625" s="42">
        <f>VLOOKUP(B2625,Invoices!A:I,9,TRUE)</f>
        <v>2020</v>
      </c>
    </row>
    <row r="2626" spans="1:10" x14ac:dyDescent="0.15">
      <c r="A2626" t="s">
        <v>5986</v>
      </c>
      <c r="B2626" t="s">
        <v>617</v>
      </c>
      <c r="C2626" t="s">
        <v>90</v>
      </c>
      <c r="D2626" t="s">
        <v>72</v>
      </c>
      <c r="E2626">
        <v>12</v>
      </c>
      <c r="F2626" s="8">
        <f>VLOOKUP(C2626,Products!$A$2:$E$20,5,TRUE)</f>
        <v>8.9499999999999993</v>
      </c>
      <c r="G2626" s="8">
        <f t="shared" si="80"/>
        <v>107.39999999999999</v>
      </c>
      <c r="H2626" s="8">
        <f>VLOOKUP(C2626,Products!$A$2:$F$20,6,TRUE)</f>
        <v>5.6999999999999993</v>
      </c>
      <c r="I2626" s="8">
        <f t="shared" si="81"/>
        <v>68.399999999999991</v>
      </c>
      <c r="J2626" s="42">
        <f>VLOOKUP(B2626,Invoices!A:I,9,TRUE)</f>
        <v>2020</v>
      </c>
    </row>
    <row r="2627" spans="1:10" x14ac:dyDescent="0.15">
      <c r="A2627" t="s">
        <v>5987</v>
      </c>
      <c r="B2627" t="s">
        <v>617</v>
      </c>
      <c r="C2627" t="s">
        <v>96</v>
      </c>
      <c r="D2627" t="s">
        <v>75</v>
      </c>
      <c r="E2627">
        <v>5</v>
      </c>
      <c r="F2627" s="8">
        <f>VLOOKUP(C2627,Products!$A$2:$E$20,5,TRUE)</f>
        <v>79.95</v>
      </c>
      <c r="G2627" s="8">
        <f t="shared" ref="G2627:G2690" si="82">F2627*E2627</f>
        <v>399.75</v>
      </c>
      <c r="H2627" s="8">
        <f>VLOOKUP(C2627,Products!$A$2:$F$20,6,TRUE)</f>
        <v>27.950000000000003</v>
      </c>
      <c r="I2627" s="8">
        <f t="shared" ref="I2627:I2690" si="83">H2627*E2627</f>
        <v>139.75</v>
      </c>
      <c r="J2627" s="42">
        <f>VLOOKUP(B2627,Invoices!A:I,9,TRUE)</f>
        <v>2020</v>
      </c>
    </row>
    <row r="2628" spans="1:10" x14ac:dyDescent="0.15">
      <c r="A2628" t="s">
        <v>5988</v>
      </c>
      <c r="B2628" t="s">
        <v>618</v>
      </c>
      <c r="C2628" t="s">
        <v>105</v>
      </c>
      <c r="D2628" t="s">
        <v>81</v>
      </c>
      <c r="E2628">
        <v>2</v>
      </c>
      <c r="F2628" s="8">
        <f>VLOOKUP(C2628,Products!$A$2:$E$20,5,TRUE)</f>
        <v>8.9499999999999993</v>
      </c>
      <c r="G2628" s="8">
        <f t="shared" si="82"/>
        <v>17.899999999999999</v>
      </c>
      <c r="H2628" s="8">
        <f>VLOOKUP(C2628,Products!$A$2:$F$20,6,TRUE)</f>
        <v>3.1999999999999993</v>
      </c>
      <c r="I2628" s="8">
        <f t="shared" si="83"/>
        <v>6.3999999999999986</v>
      </c>
      <c r="J2628" s="42">
        <f>VLOOKUP(B2628,Invoices!A:I,9,TRUE)</f>
        <v>2020</v>
      </c>
    </row>
    <row r="2629" spans="1:10" x14ac:dyDescent="0.15">
      <c r="A2629" t="s">
        <v>5989</v>
      </c>
      <c r="B2629" t="s">
        <v>618</v>
      </c>
      <c r="C2629" t="s">
        <v>104</v>
      </c>
      <c r="D2629" t="s">
        <v>71</v>
      </c>
      <c r="E2629">
        <v>1</v>
      </c>
      <c r="F2629" s="8">
        <f>VLOOKUP(C2629,Products!$A$2:$E$20,5,TRUE)</f>
        <v>2.95</v>
      </c>
      <c r="G2629" s="8">
        <f t="shared" si="82"/>
        <v>2.95</v>
      </c>
      <c r="H2629" s="8">
        <f>VLOOKUP(C2629,Products!$A$2:$F$20,6,TRUE)</f>
        <v>1.1500000000000001</v>
      </c>
      <c r="I2629" s="8">
        <f t="shared" si="83"/>
        <v>1.1500000000000001</v>
      </c>
      <c r="J2629" s="42">
        <f>VLOOKUP(B2629,Invoices!A:I,9,TRUE)</f>
        <v>2020</v>
      </c>
    </row>
    <row r="2630" spans="1:10" x14ac:dyDescent="0.15">
      <c r="A2630" t="s">
        <v>5990</v>
      </c>
      <c r="B2630" t="s">
        <v>618</v>
      </c>
      <c r="C2630" t="s">
        <v>96</v>
      </c>
      <c r="D2630" t="s">
        <v>75</v>
      </c>
      <c r="E2630">
        <v>3</v>
      </c>
      <c r="F2630" s="8">
        <f>VLOOKUP(C2630,Products!$A$2:$E$20,5,TRUE)</f>
        <v>79.95</v>
      </c>
      <c r="G2630" s="8">
        <f t="shared" si="82"/>
        <v>239.85000000000002</v>
      </c>
      <c r="H2630" s="8">
        <f>VLOOKUP(C2630,Products!$A$2:$F$20,6,TRUE)</f>
        <v>27.950000000000003</v>
      </c>
      <c r="I2630" s="8">
        <f t="shared" si="83"/>
        <v>83.850000000000009</v>
      </c>
      <c r="J2630" s="42">
        <f>VLOOKUP(B2630,Invoices!A:I,9,TRUE)</f>
        <v>2020</v>
      </c>
    </row>
    <row r="2631" spans="1:10" x14ac:dyDescent="0.15">
      <c r="A2631" t="s">
        <v>5991</v>
      </c>
      <c r="B2631" t="s">
        <v>618</v>
      </c>
      <c r="C2631" t="s">
        <v>88</v>
      </c>
      <c r="D2631" t="s">
        <v>85</v>
      </c>
      <c r="E2631">
        <v>1</v>
      </c>
      <c r="F2631" s="8">
        <f>VLOOKUP(C2631,Products!$A$2:$E$20,5,TRUE)</f>
        <v>8.9499999999999993</v>
      </c>
      <c r="G2631" s="8">
        <f t="shared" si="82"/>
        <v>8.9499999999999993</v>
      </c>
      <c r="H2631" s="8">
        <f>VLOOKUP(C2631,Products!$A$2:$F$20,6,TRUE)</f>
        <v>5.6999999999999993</v>
      </c>
      <c r="I2631" s="8">
        <f t="shared" si="83"/>
        <v>5.6999999999999993</v>
      </c>
      <c r="J2631" s="42">
        <f>VLOOKUP(B2631,Invoices!A:I,9,TRUE)</f>
        <v>2020</v>
      </c>
    </row>
    <row r="2632" spans="1:10" x14ac:dyDescent="0.15">
      <c r="A2632" t="s">
        <v>5992</v>
      </c>
      <c r="B2632" t="s">
        <v>618</v>
      </c>
      <c r="C2632" t="s">
        <v>89</v>
      </c>
      <c r="D2632" t="s">
        <v>80</v>
      </c>
      <c r="E2632">
        <v>1</v>
      </c>
      <c r="F2632" s="8">
        <f>VLOOKUP(C2632,Products!$A$2:$E$20,5,TRUE)</f>
        <v>15.95</v>
      </c>
      <c r="G2632" s="8">
        <f t="shared" si="82"/>
        <v>15.95</v>
      </c>
      <c r="H2632" s="8">
        <f>VLOOKUP(C2632,Products!$A$2:$F$20,6,TRUE)</f>
        <v>6</v>
      </c>
      <c r="I2632" s="8">
        <f t="shared" si="83"/>
        <v>6</v>
      </c>
      <c r="J2632" s="42">
        <f>VLOOKUP(B2632,Invoices!A:I,9,TRUE)</f>
        <v>2020</v>
      </c>
    </row>
    <row r="2633" spans="1:10" x14ac:dyDescent="0.15">
      <c r="A2633" t="s">
        <v>5993</v>
      </c>
      <c r="B2633" t="s">
        <v>618</v>
      </c>
      <c r="C2633" t="s">
        <v>94</v>
      </c>
      <c r="D2633" t="s">
        <v>86</v>
      </c>
      <c r="E2633">
        <v>6</v>
      </c>
      <c r="F2633" s="8">
        <f>VLOOKUP(C2633,Products!$A$2:$E$20,5,TRUE)</f>
        <v>3.5</v>
      </c>
      <c r="G2633" s="8">
        <f t="shared" si="82"/>
        <v>21</v>
      </c>
      <c r="H2633" s="8">
        <f>VLOOKUP(C2633,Products!$A$2:$F$20,6,TRUE)</f>
        <v>0.54999999999999982</v>
      </c>
      <c r="I2633" s="8">
        <f t="shared" si="83"/>
        <v>3.2999999999999989</v>
      </c>
      <c r="J2633" s="42">
        <f>VLOOKUP(B2633,Invoices!A:I,9,TRUE)</f>
        <v>2020</v>
      </c>
    </row>
    <row r="2634" spans="1:10" x14ac:dyDescent="0.15">
      <c r="A2634" t="s">
        <v>5994</v>
      </c>
      <c r="B2634" t="s">
        <v>618</v>
      </c>
      <c r="C2634" t="s">
        <v>101</v>
      </c>
      <c r="D2634" t="s">
        <v>69</v>
      </c>
      <c r="E2634">
        <v>30</v>
      </c>
      <c r="F2634" s="8">
        <f>VLOOKUP(C2634,Products!$A$2:$E$20,5,TRUE)</f>
        <v>129.94999999999999</v>
      </c>
      <c r="G2634" s="8">
        <f t="shared" si="82"/>
        <v>3898.4999999999995</v>
      </c>
      <c r="H2634" s="8">
        <f>VLOOKUP(C2634,Products!$A$2:$F$20,6,TRUE)</f>
        <v>40.449999999999989</v>
      </c>
      <c r="I2634" s="8">
        <f t="shared" si="83"/>
        <v>1213.4999999999995</v>
      </c>
      <c r="J2634" s="42">
        <f>VLOOKUP(B2634,Invoices!A:I,9,TRUE)</f>
        <v>2020</v>
      </c>
    </row>
    <row r="2635" spans="1:10" x14ac:dyDescent="0.15">
      <c r="A2635" t="s">
        <v>5995</v>
      </c>
      <c r="B2635" t="s">
        <v>618</v>
      </c>
      <c r="C2635" t="s">
        <v>92</v>
      </c>
      <c r="D2635" t="s">
        <v>82</v>
      </c>
      <c r="E2635">
        <v>12</v>
      </c>
      <c r="F2635" s="8">
        <f>VLOOKUP(C2635,Products!$A$2:$E$20,5,TRUE)</f>
        <v>19.95</v>
      </c>
      <c r="G2635" s="8">
        <f t="shared" si="82"/>
        <v>239.39999999999998</v>
      </c>
      <c r="H2635" s="8">
        <f>VLOOKUP(C2635,Products!$A$2:$F$20,6,TRUE)</f>
        <v>7.4499999999999993</v>
      </c>
      <c r="I2635" s="8">
        <f t="shared" si="83"/>
        <v>89.399999999999991</v>
      </c>
      <c r="J2635" s="42">
        <f>VLOOKUP(B2635,Invoices!A:I,9,TRUE)</f>
        <v>2020</v>
      </c>
    </row>
    <row r="2636" spans="1:10" x14ac:dyDescent="0.15">
      <c r="A2636" t="s">
        <v>5996</v>
      </c>
      <c r="B2636" t="s">
        <v>618</v>
      </c>
      <c r="C2636" t="s">
        <v>103</v>
      </c>
      <c r="D2636" t="s">
        <v>77</v>
      </c>
      <c r="E2636">
        <v>1</v>
      </c>
      <c r="F2636" s="8">
        <f>VLOOKUP(C2636,Products!$A$2:$E$20,5,TRUE)</f>
        <v>8.9499999999999993</v>
      </c>
      <c r="G2636" s="8">
        <f t="shared" si="82"/>
        <v>8.9499999999999993</v>
      </c>
      <c r="H2636" s="8">
        <f>VLOOKUP(C2636,Products!$A$2:$F$20,6,TRUE)</f>
        <v>3.1999999999999993</v>
      </c>
      <c r="I2636" s="8">
        <f t="shared" si="83"/>
        <v>3.1999999999999993</v>
      </c>
      <c r="J2636" s="42">
        <f>VLOOKUP(B2636,Invoices!A:I,9,TRUE)</f>
        <v>2020</v>
      </c>
    </row>
    <row r="2637" spans="1:10" x14ac:dyDescent="0.15">
      <c r="A2637" t="s">
        <v>5997</v>
      </c>
      <c r="B2637" t="s">
        <v>618</v>
      </c>
      <c r="C2637" t="s">
        <v>102</v>
      </c>
      <c r="D2637" t="s">
        <v>83</v>
      </c>
      <c r="E2637">
        <v>15</v>
      </c>
      <c r="F2637" s="8">
        <f>VLOOKUP(C2637,Products!$A$2:$E$20,5,TRUE)</f>
        <v>29.95</v>
      </c>
      <c r="G2637" s="8">
        <f t="shared" si="82"/>
        <v>449.25</v>
      </c>
      <c r="H2637" s="8">
        <f>VLOOKUP(C2637,Products!$A$2:$F$20,6,TRUE)</f>
        <v>15</v>
      </c>
      <c r="I2637" s="8">
        <f t="shared" si="83"/>
        <v>225</v>
      </c>
      <c r="J2637" s="42">
        <f>VLOOKUP(B2637,Invoices!A:I,9,TRUE)</f>
        <v>2020</v>
      </c>
    </row>
    <row r="2638" spans="1:10" x14ac:dyDescent="0.15">
      <c r="A2638" t="s">
        <v>5998</v>
      </c>
      <c r="B2638" t="s">
        <v>618</v>
      </c>
      <c r="C2638" t="s">
        <v>101</v>
      </c>
      <c r="D2638" t="s">
        <v>69</v>
      </c>
      <c r="E2638">
        <v>1</v>
      </c>
      <c r="F2638" s="8">
        <f>VLOOKUP(C2638,Products!$A$2:$E$20,5,TRUE)</f>
        <v>129.94999999999999</v>
      </c>
      <c r="G2638" s="8">
        <f t="shared" si="82"/>
        <v>129.94999999999999</v>
      </c>
      <c r="H2638" s="8">
        <f>VLOOKUP(C2638,Products!$A$2:$F$20,6,TRUE)</f>
        <v>40.449999999999989</v>
      </c>
      <c r="I2638" s="8">
        <f t="shared" si="83"/>
        <v>40.449999999999989</v>
      </c>
      <c r="J2638" s="42">
        <f>VLOOKUP(B2638,Invoices!A:I,9,TRUE)</f>
        <v>2020</v>
      </c>
    </row>
    <row r="2639" spans="1:10" x14ac:dyDescent="0.15">
      <c r="A2639" t="s">
        <v>5999</v>
      </c>
      <c r="B2639" t="s">
        <v>618</v>
      </c>
      <c r="C2639" t="s">
        <v>90</v>
      </c>
      <c r="D2639" t="s">
        <v>72</v>
      </c>
      <c r="E2639">
        <v>2</v>
      </c>
      <c r="F2639" s="8">
        <f>VLOOKUP(C2639,Products!$A$2:$E$20,5,TRUE)</f>
        <v>8.9499999999999993</v>
      </c>
      <c r="G2639" s="8">
        <f t="shared" si="82"/>
        <v>17.899999999999999</v>
      </c>
      <c r="H2639" s="8">
        <f>VLOOKUP(C2639,Products!$A$2:$F$20,6,TRUE)</f>
        <v>5.6999999999999993</v>
      </c>
      <c r="I2639" s="8">
        <f t="shared" si="83"/>
        <v>11.399999999999999</v>
      </c>
      <c r="J2639" s="42">
        <f>VLOOKUP(B2639,Invoices!A:I,9,TRUE)</f>
        <v>2020</v>
      </c>
    </row>
    <row r="2640" spans="1:10" x14ac:dyDescent="0.15">
      <c r="A2640" t="s">
        <v>6000</v>
      </c>
      <c r="B2640" t="s">
        <v>618</v>
      </c>
      <c r="C2640" t="s">
        <v>87</v>
      </c>
      <c r="D2640" t="s">
        <v>68</v>
      </c>
      <c r="E2640">
        <v>1</v>
      </c>
      <c r="F2640" s="8">
        <f>VLOOKUP(C2640,Products!$A$2:$E$20,5,TRUE)</f>
        <v>19.95</v>
      </c>
      <c r="G2640" s="8">
        <f t="shared" si="82"/>
        <v>19.95</v>
      </c>
      <c r="H2640" s="8">
        <f>VLOOKUP(C2640,Products!$A$2:$F$20,6,TRUE)</f>
        <v>7.4499999999999993</v>
      </c>
      <c r="I2640" s="8">
        <f t="shared" si="83"/>
        <v>7.4499999999999993</v>
      </c>
      <c r="J2640" s="42">
        <f>VLOOKUP(B2640,Invoices!A:I,9,TRUE)</f>
        <v>2020</v>
      </c>
    </row>
    <row r="2641" spans="1:10" x14ac:dyDescent="0.15">
      <c r="A2641" t="s">
        <v>6001</v>
      </c>
      <c r="B2641" t="s">
        <v>618</v>
      </c>
      <c r="C2641" t="s">
        <v>93</v>
      </c>
      <c r="D2641" t="s">
        <v>76</v>
      </c>
      <c r="E2641">
        <v>3</v>
      </c>
      <c r="F2641" s="8">
        <f>VLOOKUP(C2641,Products!$A$2:$E$20,5,TRUE)</f>
        <v>9.9499999999999993</v>
      </c>
      <c r="G2641" s="8">
        <f t="shared" si="82"/>
        <v>29.849999999999998</v>
      </c>
      <c r="H2641" s="8">
        <f>VLOOKUP(C2641,Products!$A$2:$F$20,6,TRUE)</f>
        <v>1.9499999999999993</v>
      </c>
      <c r="I2641" s="8">
        <f t="shared" si="83"/>
        <v>5.8499999999999979</v>
      </c>
      <c r="J2641" s="42">
        <f>VLOOKUP(B2641,Invoices!A:I,9,TRUE)</f>
        <v>2020</v>
      </c>
    </row>
    <row r="2642" spans="1:10" x14ac:dyDescent="0.15">
      <c r="A2642" t="s">
        <v>6002</v>
      </c>
      <c r="B2642" t="s">
        <v>618</v>
      </c>
      <c r="C2642" t="s">
        <v>95</v>
      </c>
      <c r="D2642" t="s">
        <v>73</v>
      </c>
      <c r="E2642">
        <v>2</v>
      </c>
      <c r="F2642" s="8">
        <f>VLOOKUP(C2642,Products!$A$2:$E$20,5,TRUE)</f>
        <v>12.95</v>
      </c>
      <c r="G2642" s="8">
        <f t="shared" si="82"/>
        <v>25.9</v>
      </c>
      <c r="H2642" s="8">
        <f>VLOOKUP(C2642,Products!$A$2:$F$20,6,TRUE)</f>
        <v>4.1999999999999993</v>
      </c>
      <c r="I2642" s="8">
        <f t="shared" si="83"/>
        <v>8.3999999999999986</v>
      </c>
      <c r="J2642" s="42">
        <f>VLOOKUP(B2642,Invoices!A:I,9,TRUE)</f>
        <v>2020</v>
      </c>
    </row>
    <row r="2643" spans="1:10" x14ac:dyDescent="0.15">
      <c r="A2643" t="s">
        <v>6003</v>
      </c>
      <c r="B2643" t="s">
        <v>618</v>
      </c>
      <c r="C2643" t="s">
        <v>97</v>
      </c>
      <c r="D2643" t="s">
        <v>74</v>
      </c>
      <c r="E2643">
        <v>3</v>
      </c>
      <c r="F2643" s="8">
        <f>VLOOKUP(C2643,Products!$A$2:$E$20,5,TRUE)</f>
        <v>1.5</v>
      </c>
      <c r="G2643" s="8">
        <f t="shared" si="82"/>
        <v>4.5</v>
      </c>
      <c r="H2643" s="8">
        <f>VLOOKUP(C2643,Products!$A$2:$F$20,6,TRUE)</f>
        <v>0.5</v>
      </c>
      <c r="I2643" s="8">
        <f t="shared" si="83"/>
        <v>1.5</v>
      </c>
      <c r="J2643" s="42">
        <f>VLOOKUP(B2643,Invoices!A:I,9,TRUE)</f>
        <v>2020</v>
      </c>
    </row>
    <row r="2644" spans="1:10" x14ac:dyDescent="0.15">
      <c r="A2644" t="s">
        <v>6004</v>
      </c>
      <c r="B2644" t="s">
        <v>618</v>
      </c>
      <c r="C2644" t="s">
        <v>98</v>
      </c>
      <c r="D2644" t="s">
        <v>79</v>
      </c>
      <c r="E2644">
        <v>7</v>
      </c>
      <c r="F2644" s="8">
        <f>VLOOKUP(C2644,Products!$A$2:$E$20,5,TRUE)</f>
        <v>14.95</v>
      </c>
      <c r="G2644" s="8">
        <f t="shared" si="82"/>
        <v>104.64999999999999</v>
      </c>
      <c r="H2644" s="8">
        <f>VLOOKUP(C2644,Products!$A$2:$F$20,6,TRUE)</f>
        <v>3.0499999999999989</v>
      </c>
      <c r="I2644" s="8">
        <f t="shared" si="83"/>
        <v>21.349999999999994</v>
      </c>
      <c r="J2644" s="42">
        <f>VLOOKUP(B2644,Invoices!A:I,9,TRUE)</f>
        <v>2020</v>
      </c>
    </row>
    <row r="2645" spans="1:10" x14ac:dyDescent="0.15">
      <c r="A2645" t="s">
        <v>6005</v>
      </c>
      <c r="B2645" t="s">
        <v>618</v>
      </c>
      <c r="C2645" t="s">
        <v>99</v>
      </c>
      <c r="D2645" t="s">
        <v>84</v>
      </c>
      <c r="E2645">
        <v>5</v>
      </c>
      <c r="F2645" s="8">
        <f>VLOOKUP(C2645,Products!$A$2:$E$20,5,TRUE)</f>
        <v>3.5</v>
      </c>
      <c r="G2645" s="8">
        <f t="shared" si="82"/>
        <v>17.5</v>
      </c>
      <c r="H2645" s="8">
        <f>VLOOKUP(C2645,Products!$A$2:$F$20,6,TRUE)</f>
        <v>0.54999999999999982</v>
      </c>
      <c r="I2645" s="8">
        <f t="shared" si="83"/>
        <v>2.7499999999999991</v>
      </c>
      <c r="J2645" s="42">
        <f>VLOOKUP(B2645,Invoices!A:I,9,TRUE)</f>
        <v>2020</v>
      </c>
    </row>
    <row r="2646" spans="1:10" x14ac:dyDescent="0.15">
      <c r="A2646" t="s">
        <v>6006</v>
      </c>
      <c r="B2646" t="s">
        <v>618</v>
      </c>
      <c r="C2646" t="s">
        <v>100</v>
      </c>
      <c r="D2646" t="s">
        <v>78</v>
      </c>
      <c r="E2646">
        <v>1</v>
      </c>
      <c r="F2646" s="8">
        <f>VLOOKUP(C2646,Products!$A$2:$E$20,5,TRUE)</f>
        <v>49.95</v>
      </c>
      <c r="G2646" s="8">
        <f t="shared" si="82"/>
        <v>49.95</v>
      </c>
      <c r="H2646" s="8">
        <f>VLOOKUP(C2646,Products!$A$2:$F$20,6,TRUE)</f>
        <v>19.950000000000003</v>
      </c>
      <c r="I2646" s="8">
        <f t="shared" si="83"/>
        <v>19.950000000000003</v>
      </c>
      <c r="J2646" s="42">
        <f>VLOOKUP(B2646,Invoices!A:I,9,TRUE)</f>
        <v>2020</v>
      </c>
    </row>
    <row r="2647" spans="1:10" x14ac:dyDescent="0.15">
      <c r="A2647" t="s">
        <v>6007</v>
      </c>
      <c r="B2647" t="s">
        <v>618</v>
      </c>
      <c r="C2647" t="s">
        <v>91</v>
      </c>
      <c r="D2647" t="s">
        <v>70</v>
      </c>
      <c r="E2647">
        <v>1</v>
      </c>
      <c r="F2647" s="8">
        <f>VLOOKUP(C2647,Products!$A$2:$E$20,5,TRUE)</f>
        <v>49.95</v>
      </c>
      <c r="G2647" s="8">
        <f t="shared" si="82"/>
        <v>49.95</v>
      </c>
      <c r="H2647" s="8">
        <f>VLOOKUP(C2647,Products!$A$2:$F$20,6,TRUE)</f>
        <v>21.200000000000003</v>
      </c>
      <c r="I2647" s="8">
        <f t="shared" si="83"/>
        <v>21.200000000000003</v>
      </c>
      <c r="J2647" s="42">
        <f>VLOOKUP(B2647,Invoices!A:I,9,TRUE)</f>
        <v>2020</v>
      </c>
    </row>
    <row r="2648" spans="1:10" x14ac:dyDescent="0.15">
      <c r="A2648" t="s">
        <v>6008</v>
      </c>
      <c r="B2648" t="s">
        <v>619</v>
      </c>
      <c r="C2648" t="s">
        <v>90</v>
      </c>
      <c r="D2648" t="s">
        <v>72</v>
      </c>
      <c r="E2648">
        <v>20</v>
      </c>
      <c r="F2648" s="8">
        <f>VLOOKUP(C2648,Products!$A$2:$E$20,5,TRUE)</f>
        <v>8.9499999999999993</v>
      </c>
      <c r="G2648" s="8">
        <f t="shared" si="82"/>
        <v>179</v>
      </c>
      <c r="H2648" s="8">
        <f>VLOOKUP(C2648,Products!$A$2:$F$20,6,TRUE)</f>
        <v>5.6999999999999993</v>
      </c>
      <c r="I2648" s="8">
        <f t="shared" si="83"/>
        <v>113.99999999999999</v>
      </c>
      <c r="J2648" s="42">
        <f>VLOOKUP(B2648,Invoices!A:I,9,TRUE)</f>
        <v>2020</v>
      </c>
    </row>
    <row r="2649" spans="1:10" x14ac:dyDescent="0.15">
      <c r="A2649" t="s">
        <v>6009</v>
      </c>
      <c r="B2649" t="s">
        <v>620</v>
      </c>
      <c r="C2649" t="s">
        <v>105</v>
      </c>
      <c r="D2649" t="s">
        <v>81</v>
      </c>
      <c r="E2649">
        <v>6</v>
      </c>
      <c r="F2649" s="8">
        <f>VLOOKUP(C2649,Products!$A$2:$E$20,5,TRUE)</f>
        <v>8.9499999999999993</v>
      </c>
      <c r="G2649" s="8">
        <f t="shared" si="82"/>
        <v>53.699999999999996</v>
      </c>
      <c r="H2649" s="8">
        <f>VLOOKUP(C2649,Products!$A$2:$F$20,6,TRUE)</f>
        <v>3.1999999999999993</v>
      </c>
      <c r="I2649" s="8">
        <f t="shared" si="83"/>
        <v>19.199999999999996</v>
      </c>
      <c r="J2649" s="42">
        <f>VLOOKUP(B2649,Invoices!A:I,9,TRUE)</f>
        <v>2020</v>
      </c>
    </row>
    <row r="2650" spans="1:10" x14ac:dyDescent="0.15">
      <c r="A2650" t="s">
        <v>6010</v>
      </c>
      <c r="B2650" t="s">
        <v>620</v>
      </c>
      <c r="C2650" t="s">
        <v>88</v>
      </c>
      <c r="D2650" t="s">
        <v>85</v>
      </c>
      <c r="E2650">
        <v>50</v>
      </c>
      <c r="F2650" s="8">
        <f>VLOOKUP(C2650,Products!$A$2:$E$20,5,TRUE)</f>
        <v>8.9499999999999993</v>
      </c>
      <c r="G2650" s="8">
        <f t="shared" si="82"/>
        <v>447.49999999999994</v>
      </c>
      <c r="H2650" s="8">
        <f>VLOOKUP(C2650,Products!$A$2:$F$20,6,TRUE)</f>
        <v>5.6999999999999993</v>
      </c>
      <c r="I2650" s="8">
        <f t="shared" si="83"/>
        <v>284.99999999999994</v>
      </c>
      <c r="J2650" s="42">
        <f>VLOOKUP(B2650,Invoices!A:I,9,TRUE)</f>
        <v>2020</v>
      </c>
    </row>
    <row r="2651" spans="1:10" x14ac:dyDescent="0.15">
      <c r="A2651" t="s">
        <v>6011</v>
      </c>
      <c r="B2651" t="s">
        <v>620</v>
      </c>
      <c r="C2651" t="s">
        <v>92</v>
      </c>
      <c r="D2651" t="s">
        <v>82</v>
      </c>
      <c r="E2651">
        <v>3</v>
      </c>
      <c r="F2651" s="8">
        <f>VLOOKUP(C2651,Products!$A$2:$E$20,5,TRUE)</f>
        <v>19.95</v>
      </c>
      <c r="G2651" s="8">
        <f t="shared" si="82"/>
        <v>59.849999999999994</v>
      </c>
      <c r="H2651" s="8">
        <f>VLOOKUP(C2651,Products!$A$2:$F$20,6,TRUE)</f>
        <v>7.4499999999999993</v>
      </c>
      <c r="I2651" s="8">
        <f t="shared" si="83"/>
        <v>22.349999999999998</v>
      </c>
      <c r="J2651" s="42">
        <f>VLOOKUP(B2651,Invoices!A:I,9,TRUE)</f>
        <v>2020</v>
      </c>
    </row>
    <row r="2652" spans="1:10" x14ac:dyDescent="0.15">
      <c r="A2652" t="s">
        <v>6012</v>
      </c>
      <c r="B2652" t="s">
        <v>620</v>
      </c>
      <c r="C2652" t="s">
        <v>97</v>
      </c>
      <c r="D2652" t="s">
        <v>74</v>
      </c>
      <c r="E2652">
        <v>1</v>
      </c>
      <c r="F2652" s="8">
        <f>VLOOKUP(C2652,Products!$A$2:$E$20,5,TRUE)</f>
        <v>1.5</v>
      </c>
      <c r="G2652" s="8">
        <f t="shared" si="82"/>
        <v>1.5</v>
      </c>
      <c r="H2652" s="8">
        <f>VLOOKUP(C2652,Products!$A$2:$F$20,6,TRUE)</f>
        <v>0.5</v>
      </c>
      <c r="I2652" s="8">
        <f t="shared" si="83"/>
        <v>0.5</v>
      </c>
      <c r="J2652" s="42">
        <f>VLOOKUP(B2652,Invoices!A:I,9,TRUE)</f>
        <v>2020</v>
      </c>
    </row>
    <row r="2653" spans="1:10" x14ac:dyDescent="0.15">
      <c r="A2653" t="s">
        <v>6013</v>
      </c>
      <c r="B2653" t="s">
        <v>620</v>
      </c>
      <c r="C2653" t="s">
        <v>90</v>
      </c>
      <c r="D2653" t="s">
        <v>72</v>
      </c>
      <c r="E2653">
        <v>7</v>
      </c>
      <c r="F2653" s="8">
        <f>VLOOKUP(C2653,Products!$A$2:$E$20,5,TRUE)</f>
        <v>8.9499999999999993</v>
      </c>
      <c r="G2653" s="8">
        <f t="shared" si="82"/>
        <v>62.649999999999991</v>
      </c>
      <c r="H2653" s="8">
        <f>VLOOKUP(C2653,Products!$A$2:$F$20,6,TRUE)</f>
        <v>5.6999999999999993</v>
      </c>
      <c r="I2653" s="8">
        <f t="shared" si="83"/>
        <v>39.899999999999991</v>
      </c>
      <c r="J2653" s="42">
        <f>VLOOKUP(B2653,Invoices!A:I,9,TRUE)</f>
        <v>2020</v>
      </c>
    </row>
    <row r="2654" spans="1:10" x14ac:dyDescent="0.15">
      <c r="A2654" t="s">
        <v>6014</v>
      </c>
      <c r="B2654" t="s">
        <v>620</v>
      </c>
      <c r="C2654" t="s">
        <v>103</v>
      </c>
      <c r="D2654" t="s">
        <v>77</v>
      </c>
      <c r="E2654">
        <v>10</v>
      </c>
      <c r="F2654" s="8">
        <f>VLOOKUP(C2654,Products!$A$2:$E$20,5,TRUE)</f>
        <v>8.9499999999999993</v>
      </c>
      <c r="G2654" s="8">
        <f t="shared" si="82"/>
        <v>89.5</v>
      </c>
      <c r="H2654" s="8">
        <f>VLOOKUP(C2654,Products!$A$2:$F$20,6,TRUE)</f>
        <v>3.1999999999999993</v>
      </c>
      <c r="I2654" s="8">
        <f t="shared" si="83"/>
        <v>31.999999999999993</v>
      </c>
      <c r="J2654" s="42">
        <f>VLOOKUP(B2654,Invoices!A:I,9,TRUE)</f>
        <v>2020</v>
      </c>
    </row>
    <row r="2655" spans="1:10" x14ac:dyDescent="0.15">
      <c r="A2655" t="s">
        <v>6015</v>
      </c>
      <c r="B2655" t="s">
        <v>621</v>
      </c>
      <c r="C2655" t="s">
        <v>98</v>
      </c>
      <c r="D2655" t="s">
        <v>79</v>
      </c>
      <c r="E2655">
        <v>1</v>
      </c>
      <c r="F2655" s="8">
        <f>VLOOKUP(C2655,Products!$A$2:$E$20,5,TRUE)</f>
        <v>14.95</v>
      </c>
      <c r="G2655" s="8">
        <f t="shared" si="82"/>
        <v>14.95</v>
      </c>
      <c r="H2655" s="8">
        <f>VLOOKUP(C2655,Products!$A$2:$F$20,6,TRUE)</f>
        <v>3.0499999999999989</v>
      </c>
      <c r="I2655" s="8">
        <f t="shared" si="83"/>
        <v>3.0499999999999989</v>
      </c>
      <c r="J2655" s="42">
        <f>VLOOKUP(B2655,Invoices!A:I,9,TRUE)</f>
        <v>2020</v>
      </c>
    </row>
    <row r="2656" spans="1:10" x14ac:dyDescent="0.15">
      <c r="A2656" t="s">
        <v>6016</v>
      </c>
      <c r="B2656" t="s">
        <v>621</v>
      </c>
      <c r="C2656" t="s">
        <v>87</v>
      </c>
      <c r="D2656" t="s">
        <v>68</v>
      </c>
      <c r="E2656">
        <v>2</v>
      </c>
      <c r="F2656" s="8">
        <f>VLOOKUP(C2656,Products!$A$2:$E$20,5,TRUE)</f>
        <v>19.95</v>
      </c>
      <c r="G2656" s="8">
        <f t="shared" si="82"/>
        <v>39.9</v>
      </c>
      <c r="H2656" s="8">
        <f>VLOOKUP(C2656,Products!$A$2:$F$20,6,TRUE)</f>
        <v>7.4499999999999993</v>
      </c>
      <c r="I2656" s="8">
        <f t="shared" si="83"/>
        <v>14.899999999999999</v>
      </c>
      <c r="J2656" s="42">
        <f>VLOOKUP(B2656,Invoices!A:I,9,TRUE)</f>
        <v>2020</v>
      </c>
    </row>
    <row r="2657" spans="1:10" x14ac:dyDescent="0.15">
      <c r="A2657" t="s">
        <v>6017</v>
      </c>
      <c r="B2657" t="s">
        <v>622</v>
      </c>
      <c r="C2657" t="s">
        <v>96</v>
      </c>
      <c r="D2657" t="s">
        <v>75</v>
      </c>
      <c r="E2657">
        <v>24</v>
      </c>
      <c r="F2657" s="8">
        <f>VLOOKUP(C2657,Products!$A$2:$E$20,5,TRUE)</f>
        <v>79.95</v>
      </c>
      <c r="G2657" s="8">
        <f t="shared" si="82"/>
        <v>1918.8000000000002</v>
      </c>
      <c r="H2657" s="8">
        <f>VLOOKUP(C2657,Products!$A$2:$F$20,6,TRUE)</f>
        <v>27.950000000000003</v>
      </c>
      <c r="I2657" s="8">
        <f t="shared" si="83"/>
        <v>670.80000000000007</v>
      </c>
      <c r="J2657" s="42">
        <f>VLOOKUP(B2657,Invoices!A:I,9,TRUE)</f>
        <v>2020</v>
      </c>
    </row>
    <row r="2658" spans="1:10" x14ac:dyDescent="0.15">
      <c r="A2658" t="s">
        <v>6018</v>
      </c>
      <c r="B2658" t="s">
        <v>623</v>
      </c>
      <c r="C2658" t="s">
        <v>104</v>
      </c>
      <c r="D2658" t="s">
        <v>71</v>
      </c>
      <c r="E2658">
        <v>9</v>
      </c>
      <c r="F2658" s="8">
        <f>VLOOKUP(C2658,Products!$A$2:$E$20,5,TRUE)</f>
        <v>2.95</v>
      </c>
      <c r="G2658" s="8">
        <f t="shared" si="82"/>
        <v>26.55</v>
      </c>
      <c r="H2658" s="8">
        <f>VLOOKUP(C2658,Products!$A$2:$F$20,6,TRUE)</f>
        <v>1.1500000000000001</v>
      </c>
      <c r="I2658" s="8">
        <f t="shared" si="83"/>
        <v>10.350000000000001</v>
      </c>
      <c r="J2658" s="42">
        <f>VLOOKUP(B2658,Invoices!A:I,9,TRUE)</f>
        <v>2020</v>
      </c>
    </row>
    <row r="2659" spans="1:10" x14ac:dyDescent="0.15">
      <c r="A2659" t="s">
        <v>6019</v>
      </c>
      <c r="B2659" t="s">
        <v>623</v>
      </c>
      <c r="C2659" t="s">
        <v>96</v>
      </c>
      <c r="D2659" t="s">
        <v>75</v>
      </c>
      <c r="E2659">
        <v>2</v>
      </c>
      <c r="F2659" s="8">
        <f>VLOOKUP(C2659,Products!$A$2:$E$20,5,TRUE)</f>
        <v>79.95</v>
      </c>
      <c r="G2659" s="8">
        <f t="shared" si="82"/>
        <v>159.9</v>
      </c>
      <c r="H2659" s="8">
        <f>VLOOKUP(C2659,Products!$A$2:$F$20,6,TRUE)</f>
        <v>27.950000000000003</v>
      </c>
      <c r="I2659" s="8">
        <f t="shared" si="83"/>
        <v>55.900000000000006</v>
      </c>
      <c r="J2659" s="42">
        <f>VLOOKUP(B2659,Invoices!A:I,9,TRUE)</f>
        <v>2020</v>
      </c>
    </row>
    <row r="2660" spans="1:10" x14ac:dyDescent="0.15">
      <c r="A2660" t="s">
        <v>6020</v>
      </c>
      <c r="B2660" t="s">
        <v>623</v>
      </c>
      <c r="C2660" t="s">
        <v>100</v>
      </c>
      <c r="D2660" t="s">
        <v>78</v>
      </c>
      <c r="E2660">
        <v>6</v>
      </c>
      <c r="F2660" s="8">
        <f>VLOOKUP(C2660,Products!$A$2:$E$20,5,TRUE)</f>
        <v>49.95</v>
      </c>
      <c r="G2660" s="8">
        <f t="shared" si="82"/>
        <v>299.70000000000005</v>
      </c>
      <c r="H2660" s="8">
        <f>VLOOKUP(C2660,Products!$A$2:$F$20,6,TRUE)</f>
        <v>19.950000000000003</v>
      </c>
      <c r="I2660" s="8">
        <f t="shared" si="83"/>
        <v>119.70000000000002</v>
      </c>
      <c r="J2660" s="42">
        <f>VLOOKUP(B2660,Invoices!A:I,9,TRUE)</f>
        <v>2020</v>
      </c>
    </row>
    <row r="2661" spans="1:10" x14ac:dyDescent="0.15">
      <c r="A2661" t="s">
        <v>6021</v>
      </c>
      <c r="B2661" t="s">
        <v>623</v>
      </c>
      <c r="C2661" t="s">
        <v>94</v>
      </c>
      <c r="D2661" t="s">
        <v>86</v>
      </c>
      <c r="E2661">
        <v>3</v>
      </c>
      <c r="F2661" s="8">
        <f>VLOOKUP(C2661,Products!$A$2:$E$20,5,TRUE)</f>
        <v>3.5</v>
      </c>
      <c r="G2661" s="8">
        <f t="shared" si="82"/>
        <v>10.5</v>
      </c>
      <c r="H2661" s="8">
        <f>VLOOKUP(C2661,Products!$A$2:$F$20,6,TRUE)</f>
        <v>0.54999999999999982</v>
      </c>
      <c r="I2661" s="8">
        <f t="shared" si="83"/>
        <v>1.6499999999999995</v>
      </c>
      <c r="J2661" s="42">
        <f>VLOOKUP(B2661,Invoices!A:I,9,TRUE)</f>
        <v>2020</v>
      </c>
    </row>
    <row r="2662" spans="1:10" x14ac:dyDescent="0.15">
      <c r="A2662" t="s">
        <v>6022</v>
      </c>
      <c r="B2662" t="s">
        <v>623</v>
      </c>
      <c r="C2662" t="s">
        <v>87</v>
      </c>
      <c r="D2662" t="s">
        <v>68</v>
      </c>
      <c r="E2662">
        <v>2</v>
      </c>
      <c r="F2662" s="8">
        <f>VLOOKUP(C2662,Products!$A$2:$E$20,5,TRUE)</f>
        <v>19.95</v>
      </c>
      <c r="G2662" s="8">
        <f t="shared" si="82"/>
        <v>39.9</v>
      </c>
      <c r="H2662" s="8">
        <f>VLOOKUP(C2662,Products!$A$2:$F$20,6,TRUE)</f>
        <v>7.4499999999999993</v>
      </c>
      <c r="I2662" s="8">
        <f t="shared" si="83"/>
        <v>14.899999999999999</v>
      </c>
      <c r="J2662" s="42">
        <f>VLOOKUP(B2662,Invoices!A:I,9,TRUE)</f>
        <v>2020</v>
      </c>
    </row>
    <row r="2663" spans="1:10" x14ac:dyDescent="0.15">
      <c r="A2663" t="s">
        <v>6023</v>
      </c>
      <c r="B2663" t="s">
        <v>623</v>
      </c>
      <c r="C2663" t="s">
        <v>89</v>
      </c>
      <c r="D2663" t="s">
        <v>80</v>
      </c>
      <c r="E2663">
        <v>30</v>
      </c>
      <c r="F2663" s="8">
        <f>VLOOKUP(C2663,Products!$A$2:$E$20,5,TRUE)</f>
        <v>15.95</v>
      </c>
      <c r="G2663" s="8">
        <f t="shared" si="82"/>
        <v>478.5</v>
      </c>
      <c r="H2663" s="8">
        <f>VLOOKUP(C2663,Products!$A$2:$F$20,6,TRUE)</f>
        <v>6</v>
      </c>
      <c r="I2663" s="8">
        <f t="shared" si="83"/>
        <v>180</v>
      </c>
      <c r="J2663" s="42">
        <f>VLOOKUP(B2663,Invoices!A:I,9,TRUE)</f>
        <v>2020</v>
      </c>
    </row>
    <row r="2664" spans="1:10" x14ac:dyDescent="0.15">
      <c r="A2664" t="s">
        <v>6024</v>
      </c>
      <c r="B2664" t="s">
        <v>623</v>
      </c>
      <c r="C2664" t="s">
        <v>105</v>
      </c>
      <c r="D2664" t="s">
        <v>81</v>
      </c>
      <c r="E2664">
        <v>4</v>
      </c>
      <c r="F2664" s="8">
        <f>VLOOKUP(C2664,Products!$A$2:$E$20,5,TRUE)</f>
        <v>8.9499999999999993</v>
      </c>
      <c r="G2664" s="8">
        <f t="shared" si="82"/>
        <v>35.799999999999997</v>
      </c>
      <c r="H2664" s="8">
        <f>VLOOKUP(C2664,Products!$A$2:$F$20,6,TRUE)</f>
        <v>3.1999999999999993</v>
      </c>
      <c r="I2664" s="8">
        <f t="shared" si="83"/>
        <v>12.799999999999997</v>
      </c>
      <c r="J2664" s="42">
        <f>VLOOKUP(B2664,Invoices!A:I,9,TRUE)</f>
        <v>2020</v>
      </c>
    </row>
    <row r="2665" spans="1:10" x14ac:dyDescent="0.15">
      <c r="A2665" t="s">
        <v>6025</v>
      </c>
      <c r="B2665" t="s">
        <v>623</v>
      </c>
      <c r="C2665" t="s">
        <v>92</v>
      </c>
      <c r="D2665" t="s">
        <v>82</v>
      </c>
      <c r="E2665">
        <v>1</v>
      </c>
      <c r="F2665" s="8">
        <f>VLOOKUP(C2665,Products!$A$2:$E$20,5,TRUE)</f>
        <v>19.95</v>
      </c>
      <c r="G2665" s="8">
        <f t="shared" si="82"/>
        <v>19.95</v>
      </c>
      <c r="H2665" s="8">
        <f>VLOOKUP(C2665,Products!$A$2:$F$20,6,TRUE)</f>
        <v>7.4499999999999993</v>
      </c>
      <c r="I2665" s="8">
        <f t="shared" si="83"/>
        <v>7.4499999999999993</v>
      </c>
      <c r="J2665" s="42">
        <f>VLOOKUP(B2665,Invoices!A:I,9,TRUE)</f>
        <v>2020</v>
      </c>
    </row>
    <row r="2666" spans="1:10" x14ac:dyDescent="0.15">
      <c r="A2666" t="s">
        <v>6026</v>
      </c>
      <c r="B2666" t="s">
        <v>623</v>
      </c>
      <c r="C2666" t="s">
        <v>90</v>
      </c>
      <c r="D2666" t="s">
        <v>72</v>
      </c>
      <c r="E2666">
        <v>100</v>
      </c>
      <c r="F2666" s="8">
        <f>VLOOKUP(C2666,Products!$A$2:$E$20,5,TRUE)</f>
        <v>8.9499999999999993</v>
      </c>
      <c r="G2666" s="8">
        <f t="shared" si="82"/>
        <v>894.99999999999989</v>
      </c>
      <c r="H2666" s="8">
        <f>VLOOKUP(C2666,Products!$A$2:$F$20,6,TRUE)</f>
        <v>5.6999999999999993</v>
      </c>
      <c r="I2666" s="8">
        <f t="shared" si="83"/>
        <v>569.99999999999989</v>
      </c>
      <c r="J2666" s="42">
        <f>VLOOKUP(B2666,Invoices!A:I,9,TRUE)</f>
        <v>2020</v>
      </c>
    </row>
    <row r="2667" spans="1:10" x14ac:dyDescent="0.15">
      <c r="A2667" t="s">
        <v>6027</v>
      </c>
      <c r="B2667" t="s">
        <v>623</v>
      </c>
      <c r="C2667" t="s">
        <v>103</v>
      </c>
      <c r="D2667" t="s">
        <v>77</v>
      </c>
      <c r="E2667">
        <v>3</v>
      </c>
      <c r="F2667" s="8">
        <f>VLOOKUP(C2667,Products!$A$2:$E$20,5,TRUE)</f>
        <v>8.9499999999999993</v>
      </c>
      <c r="G2667" s="8">
        <f t="shared" si="82"/>
        <v>26.849999999999998</v>
      </c>
      <c r="H2667" s="8">
        <f>VLOOKUP(C2667,Products!$A$2:$F$20,6,TRUE)</f>
        <v>3.1999999999999993</v>
      </c>
      <c r="I2667" s="8">
        <f t="shared" si="83"/>
        <v>9.5999999999999979</v>
      </c>
      <c r="J2667" s="42">
        <f>VLOOKUP(B2667,Invoices!A:I,9,TRUE)</f>
        <v>2020</v>
      </c>
    </row>
    <row r="2668" spans="1:10" x14ac:dyDescent="0.15">
      <c r="A2668" t="s">
        <v>6028</v>
      </c>
      <c r="B2668" t="s">
        <v>624</v>
      </c>
      <c r="C2668" t="s">
        <v>89</v>
      </c>
      <c r="D2668" t="s">
        <v>80</v>
      </c>
      <c r="E2668">
        <v>1</v>
      </c>
      <c r="F2668" s="8">
        <f>VLOOKUP(C2668,Products!$A$2:$E$20,5,TRUE)</f>
        <v>15.95</v>
      </c>
      <c r="G2668" s="8">
        <f t="shared" si="82"/>
        <v>15.95</v>
      </c>
      <c r="H2668" s="8">
        <f>VLOOKUP(C2668,Products!$A$2:$F$20,6,TRUE)</f>
        <v>6</v>
      </c>
      <c r="I2668" s="8">
        <f t="shared" si="83"/>
        <v>6</v>
      </c>
      <c r="J2668" s="42">
        <f>VLOOKUP(B2668,Invoices!A:I,9,TRUE)</f>
        <v>2020</v>
      </c>
    </row>
    <row r="2669" spans="1:10" x14ac:dyDescent="0.15">
      <c r="A2669" t="s">
        <v>6029</v>
      </c>
      <c r="B2669" t="s">
        <v>624</v>
      </c>
      <c r="C2669" t="s">
        <v>105</v>
      </c>
      <c r="D2669" t="s">
        <v>81</v>
      </c>
      <c r="E2669">
        <v>2</v>
      </c>
      <c r="F2669" s="8">
        <f>VLOOKUP(C2669,Products!$A$2:$E$20,5,TRUE)</f>
        <v>8.9499999999999993</v>
      </c>
      <c r="G2669" s="8">
        <f t="shared" si="82"/>
        <v>17.899999999999999</v>
      </c>
      <c r="H2669" s="8">
        <f>VLOOKUP(C2669,Products!$A$2:$F$20,6,TRUE)</f>
        <v>3.1999999999999993</v>
      </c>
      <c r="I2669" s="8">
        <f t="shared" si="83"/>
        <v>6.3999999999999986</v>
      </c>
      <c r="J2669" s="42">
        <f>VLOOKUP(B2669,Invoices!A:I,9,TRUE)</f>
        <v>2020</v>
      </c>
    </row>
    <row r="2670" spans="1:10" x14ac:dyDescent="0.15">
      <c r="A2670" t="s">
        <v>6030</v>
      </c>
      <c r="B2670" t="s">
        <v>624</v>
      </c>
      <c r="C2670" t="s">
        <v>102</v>
      </c>
      <c r="D2670" t="s">
        <v>83</v>
      </c>
      <c r="E2670">
        <v>50</v>
      </c>
      <c r="F2670" s="8">
        <f>VLOOKUP(C2670,Products!$A$2:$E$20,5,TRUE)</f>
        <v>29.95</v>
      </c>
      <c r="G2670" s="8">
        <f t="shared" si="82"/>
        <v>1497.5</v>
      </c>
      <c r="H2670" s="8">
        <f>VLOOKUP(C2670,Products!$A$2:$F$20,6,TRUE)</f>
        <v>15</v>
      </c>
      <c r="I2670" s="8">
        <f t="shared" si="83"/>
        <v>750</v>
      </c>
      <c r="J2670" s="42">
        <f>VLOOKUP(B2670,Invoices!A:I,9,TRUE)</f>
        <v>2020</v>
      </c>
    </row>
    <row r="2671" spans="1:10" x14ac:dyDescent="0.15">
      <c r="A2671" t="s">
        <v>6031</v>
      </c>
      <c r="B2671" t="s">
        <v>624</v>
      </c>
      <c r="C2671" t="s">
        <v>90</v>
      </c>
      <c r="D2671" t="s">
        <v>72</v>
      </c>
      <c r="E2671">
        <v>1</v>
      </c>
      <c r="F2671" s="8">
        <f>VLOOKUP(C2671,Products!$A$2:$E$20,5,TRUE)</f>
        <v>8.9499999999999993</v>
      </c>
      <c r="G2671" s="8">
        <f t="shared" si="82"/>
        <v>8.9499999999999993</v>
      </c>
      <c r="H2671" s="8">
        <f>VLOOKUP(C2671,Products!$A$2:$F$20,6,TRUE)</f>
        <v>5.6999999999999993</v>
      </c>
      <c r="I2671" s="8">
        <f t="shared" si="83"/>
        <v>5.6999999999999993</v>
      </c>
      <c r="J2671" s="42">
        <f>VLOOKUP(B2671,Invoices!A:I,9,TRUE)</f>
        <v>2020</v>
      </c>
    </row>
    <row r="2672" spans="1:10" x14ac:dyDescent="0.15">
      <c r="A2672" t="s">
        <v>6032</v>
      </c>
      <c r="B2672" t="s">
        <v>624</v>
      </c>
      <c r="C2672" t="s">
        <v>93</v>
      </c>
      <c r="D2672" t="s">
        <v>76</v>
      </c>
      <c r="E2672">
        <v>10</v>
      </c>
      <c r="F2672" s="8">
        <f>VLOOKUP(C2672,Products!$A$2:$E$20,5,TRUE)</f>
        <v>9.9499999999999993</v>
      </c>
      <c r="G2672" s="8">
        <f t="shared" si="82"/>
        <v>99.5</v>
      </c>
      <c r="H2672" s="8">
        <f>VLOOKUP(C2672,Products!$A$2:$F$20,6,TRUE)</f>
        <v>1.9499999999999993</v>
      </c>
      <c r="I2672" s="8">
        <f t="shared" si="83"/>
        <v>19.499999999999993</v>
      </c>
      <c r="J2672" s="42">
        <f>VLOOKUP(B2672,Invoices!A:I,9,TRUE)</f>
        <v>2020</v>
      </c>
    </row>
    <row r="2673" spans="1:10" x14ac:dyDescent="0.15">
      <c r="A2673" t="s">
        <v>6033</v>
      </c>
      <c r="B2673" t="s">
        <v>625</v>
      </c>
      <c r="C2673" t="s">
        <v>104</v>
      </c>
      <c r="D2673" t="s">
        <v>71</v>
      </c>
      <c r="E2673">
        <v>12</v>
      </c>
      <c r="F2673" s="8">
        <f>VLOOKUP(C2673,Products!$A$2:$E$20,5,TRUE)</f>
        <v>2.95</v>
      </c>
      <c r="G2673" s="8">
        <f t="shared" si="82"/>
        <v>35.400000000000006</v>
      </c>
      <c r="H2673" s="8">
        <f>VLOOKUP(C2673,Products!$A$2:$F$20,6,TRUE)</f>
        <v>1.1500000000000001</v>
      </c>
      <c r="I2673" s="8">
        <f t="shared" si="83"/>
        <v>13.8</v>
      </c>
      <c r="J2673" s="42">
        <f>VLOOKUP(B2673,Invoices!A:I,9,TRUE)</f>
        <v>2020</v>
      </c>
    </row>
    <row r="2674" spans="1:10" x14ac:dyDescent="0.15">
      <c r="A2674" t="s">
        <v>6034</v>
      </c>
      <c r="B2674" t="s">
        <v>625</v>
      </c>
      <c r="C2674" t="s">
        <v>96</v>
      </c>
      <c r="D2674" t="s">
        <v>75</v>
      </c>
      <c r="E2674">
        <v>1</v>
      </c>
      <c r="F2674" s="8">
        <f>VLOOKUP(C2674,Products!$A$2:$E$20,5,TRUE)</f>
        <v>79.95</v>
      </c>
      <c r="G2674" s="8">
        <f t="shared" si="82"/>
        <v>79.95</v>
      </c>
      <c r="H2674" s="8">
        <f>VLOOKUP(C2674,Products!$A$2:$F$20,6,TRUE)</f>
        <v>27.950000000000003</v>
      </c>
      <c r="I2674" s="8">
        <f t="shared" si="83"/>
        <v>27.950000000000003</v>
      </c>
      <c r="J2674" s="42">
        <f>VLOOKUP(B2674,Invoices!A:I,9,TRUE)</f>
        <v>2020</v>
      </c>
    </row>
    <row r="2675" spans="1:10" x14ac:dyDescent="0.15">
      <c r="A2675" t="s">
        <v>6035</v>
      </c>
      <c r="B2675" t="s">
        <v>626</v>
      </c>
      <c r="C2675" t="s">
        <v>100</v>
      </c>
      <c r="D2675" t="s">
        <v>78</v>
      </c>
      <c r="E2675">
        <v>9</v>
      </c>
      <c r="F2675" s="8">
        <f>VLOOKUP(C2675,Products!$A$2:$E$20,5,TRUE)</f>
        <v>49.95</v>
      </c>
      <c r="G2675" s="8">
        <f t="shared" si="82"/>
        <v>449.55</v>
      </c>
      <c r="H2675" s="8">
        <f>VLOOKUP(C2675,Products!$A$2:$F$20,6,TRUE)</f>
        <v>19.950000000000003</v>
      </c>
      <c r="I2675" s="8">
        <f t="shared" si="83"/>
        <v>179.55</v>
      </c>
      <c r="J2675" s="42">
        <f>VLOOKUP(B2675,Invoices!A:I,9,TRUE)</f>
        <v>2020</v>
      </c>
    </row>
    <row r="2676" spans="1:10" x14ac:dyDescent="0.15">
      <c r="A2676" t="s">
        <v>6036</v>
      </c>
      <c r="B2676" t="s">
        <v>626</v>
      </c>
      <c r="C2676" t="s">
        <v>101</v>
      </c>
      <c r="D2676" t="s">
        <v>69</v>
      </c>
      <c r="E2676">
        <v>2</v>
      </c>
      <c r="F2676" s="8">
        <f>VLOOKUP(C2676,Products!$A$2:$E$20,5,TRUE)</f>
        <v>129.94999999999999</v>
      </c>
      <c r="G2676" s="8">
        <f t="shared" si="82"/>
        <v>259.89999999999998</v>
      </c>
      <c r="H2676" s="8">
        <f>VLOOKUP(C2676,Products!$A$2:$F$20,6,TRUE)</f>
        <v>40.449999999999989</v>
      </c>
      <c r="I2676" s="8">
        <f t="shared" si="83"/>
        <v>80.899999999999977</v>
      </c>
      <c r="J2676" s="42">
        <f>VLOOKUP(B2676,Invoices!A:I,9,TRUE)</f>
        <v>2020</v>
      </c>
    </row>
    <row r="2677" spans="1:10" x14ac:dyDescent="0.15">
      <c r="A2677" t="s">
        <v>6037</v>
      </c>
      <c r="B2677" t="s">
        <v>626</v>
      </c>
      <c r="C2677" t="s">
        <v>92</v>
      </c>
      <c r="D2677" t="s">
        <v>82</v>
      </c>
      <c r="E2677">
        <v>100</v>
      </c>
      <c r="F2677" s="8">
        <f>VLOOKUP(C2677,Products!$A$2:$E$20,5,TRUE)</f>
        <v>19.95</v>
      </c>
      <c r="G2677" s="8">
        <f t="shared" si="82"/>
        <v>1995</v>
      </c>
      <c r="H2677" s="8">
        <f>VLOOKUP(C2677,Products!$A$2:$F$20,6,TRUE)</f>
        <v>7.4499999999999993</v>
      </c>
      <c r="I2677" s="8">
        <f t="shared" si="83"/>
        <v>744.99999999999989</v>
      </c>
      <c r="J2677" s="42">
        <f>VLOOKUP(B2677,Invoices!A:I,9,TRUE)</f>
        <v>2020</v>
      </c>
    </row>
    <row r="2678" spans="1:10" x14ac:dyDescent="0.15">
      <c r="A2678" t="s">
        <v>6038</v>
      </c>
      <c r="B2678" t="s">
        <v>626</v>
      </c>
      <c r="C2678" t="s">
        <v>102</v>
      </c>
      <c r="D2678" t="s">
        <v>83</v>
      </c>
      <c r="E2678">
        <v>6</v>
      </c>
      <c r="F2678" s="8">
        <f>VLOOKUP(C2678,Products!$A$2:$E$20,5,TRUE)</f>
        <v>29.95</v>
      </c>
      <c r="G2678" s="8">
        <f t="shared" si="82"/>
        <v>179.7</v>
      </c>
      <c r="H2678" s="8">
        <f>VLOOKUP(C2678,Products!$A$2:$F$20,6,TRUE)</f>
        <v>15</v>
      </c>
      <c r="I2678" s="8">
        <f t="shared" si="83"/>
        <v>90</v>
      </c>
      <c r="J2678" s="42">
        <f>VLOOKUP(B2678,Invoices!A:I,9,TRUE)</f>
        <v>2020</v>
      </c>
    </row>
    <row r="2679" spans="1:10" x14ac:dyDescent="0.15">
      <c r="A2679" t="s">
        <v>6039</v>
      </c>
      <c r="B2679" t="s">
        <v>627</v>
      </c>
      <c r="C2679" t="s">
        <v>93</v>
      </c>
      <c r="D2679" t="s">
        <v>76</v>
      </c>
      <c r="E2679">
        <v>4</v>
      </c>
      <c r="F2679" s="8">
        <f>VLOOKUP(C2679,Products!$A$2:$E$20,5,TRUE)</f>
        <v>9.9499999999999993</v>
      </c>
      <c r="G2679" s="8">
        <f t="shared" si="82"/>
        <v>39.799999999999997</v>
      </c>
      <c r="H2679" s="8">
        <f>VLOOKUP(C2679,Products!$A$2:$F$20,6,TRUE)</f>
        <v>1.9499999999999993</v>
      </c>
      <c r="I2679" s="8">
        <f t="shared" si="83"/>
        <v>7.7999999999999972</v>
      </c>
      <c r="J2679" s="42">
        <f>VLOOKUP(B2679,Invoices!A:I,9,TRUE)</f>
        <v>2020</v>
      </c>
    </row>
    <row r="2680" spans="1:10" x14ac:dyDescent="0.15">
      <c r="A2680" t="s">
        <v>6040</v>
      </c>
      <c r="B2680" t="s">
        <v>627</v>
      </c>
      <c r="C2680" t="s">
        <v>103</v>
      </c>
      <c r="D2680" t="s">
        <v>77</v>
      </c>
      <c r="E2680">
        <v>8</v>
      </c>
      <c r="F2680" s="8">
        <f>VLOOKUP(C2680,Products!$A$2:$E$20,5,TRUE)</f>
        <v>8.9499999999999993</v>
      </c>
      <c r="G2680" s="8">
        <f t="shared" si="82"/>
        <v>71.599999999999994</v>
      </c>
      <c r="H2680" s="8">
        <f>VLOOKUP(C2680,Products!$A$2:$F$20,6,TRUE)</f>
        <v>3.1999999999999993</v>
      </c>
      <c r="I2680" s="8">
        <f t="shared" si="83"/>
        <v>25.599999999999994</v>
      </c>
      <c r="J2680" s="42">
        <f>VLOOKUP(B2680,Invoices!A:I,9,TRUE)</f>
        <v>2020</v>
      </c>
    </row>
    <row r="2681" spans="1:10" x14ac:dyDescent="0.15">
      <c r="A2681" t="s">
        <v>6041</v>
      </c>
      <c r="B2681" t="s">
        <v>627</v>
      </c>
      <c r="C2681" t="s">
        <v>104</v>
      </c>
      <c r="D2681" t="s">
        <v>71</v>
      </c>
      <c r="E2681">
        <v>6</v>
      </c>
      <c r="F2681" s="8">
        <f>VLOOKUP(C2681,Products!$A$2:$E$20,5,TRUE)</f>
        <v>2.95</v>
      </c>
      <c r="G2681" s="8">
        <f t="shared" si="82"/>
        <v>17.700000000000003</v>
      </c>
      <c r="H2681" s="8">
        <f>VLOOKUP(C2681,Products!$A$2:$F$20,6,TRUE)</f>
        <v>1.1500000000000001</v>
      </c>
      <c r="I2681" s="8">
        <f t="shared" si="83"/>
        <v>6.9</v>
      </c>
      <c r="J2681" s="42">
        <f>VLOOKUP(B2681,Invoices!A:I,9,TRUE)</f>
        <v>2020</v>
      </c>
    </row>
    <row r="2682" spans="1:10" x14ac:dyDescent="0.15">
      <c r="A2682" t="s">
        <v>6042</v>
      </c>
      <c r="B2682" t="s">
        <v>627</v>
      </c>
      <c r="C2682" t="s">
        <v>90</v>
      </c>
      <c r="D2682" t="s">
        <v>72</v>
      </c>
      <c r="E2682">
        <v>6</v>
      </c>
      <c r="F2682" s="8">
        <f>VLOOKUP(C2682,Products!$A$2:$E$20,5,TRUE)</f>
        <v>8.9499999999999993</v>
      </c>
      <c r="G2682" s="8">
        <f t="shared" si="82"/>
        <v>53.699999999999996</v>
      </c>
      <c r="H2682" s="8">
        <f>VLOOKUP(C2682,Products!$A$2:$F$20,6,TRUE)</f>
        <v>5.6999999999999993</v>
      </c>
      <c r="I2682" s="8">
        <f t="shared" si="83"/>
        <v>34.199999999999996</v>
      </c>
      <c r="J2682" s="42">
        <f>VLOOKUP(B2682,Invoices!A:I,9,TRUE)</f>
        <v>2020</v>
      </c>
    </row>
    <row r="2683" spans="1:10" x14ac:dyDescent="0.15">
      <c r="A2683" t="s">
        <v>6043</v>
      </c>
      <c r="B2683" t="s">
        <v>627</v>
      </c>
      <c r="C2683" t="s">
        <v>102</v>
      </c>
      <c r="D2683" t="s">
        <v>83</v>
      </c>
      <c r="E2683">
        <v>10</v>
      </c>
      <c r="F2683" s="8">
        <f>VLOOKUP(C2683,Products!$A$2:$E$20,5,TRUE)</f>
        <v>29.95</v>
      </c>
      <c r="G2683" s="8">
        <f t="shared" si="82"/>
        <v>299.5</v>
      </c>
      <c r="H2683" s="8">
        <f>VLOOKUP(C2683,Products!$A$2:$F$20,6,TRUE)</f>
        <v>15</v>
      </c>
      <c r="I2683" s="8">
        <f t="shared" si="83"/>
        <v>150</v>
      </c>
      <c r="J2683" s="42">
        <f>VLOOKUP(B2683,Invoices!A:I,9,TRUE)</f>
        <v>2020</v>
      </c>
    </row>
    <row r="2684" spans="1:10" x14ac:dyDescent="0.15">
      <c r="A2684" t="s">
        <v>6044</v>
      </c>
      <c r="B2684" t="s">
        <v>628</v>
      </c>
      <c r="C2684" t="s">
        <v>104</v>
      </c>
      <c r="D2684" t="s">
        <v>71</v>
      </c>
      <c r="E2684">
        <v>1</v>
      </c>
      <c r="F2684" s="8">
        <f>VLOOKUP(C2684,Products!$A$2:$E$20,5,TRUE)</f>
        <v>2.95</v>
      </c>
      <c r="G2684" s="8">
        <f t="shared" si="82"/>
        <v>2.95</v>
      </c>
      <c r="H2684" s="8">
        <f>VLOOKUP(C2684,Products!$A$2:$F$20,6,TRUE)</f>
        <v>1.1500000000000001</v>
      </c>
      <c r="I2684" s="8">
        <f t="shared" si="83"/>
        <v>1.1500000000000001</v>
      </c>
      <c r="J2684" s="42">
        <f>VLOOKUP(B2684,Invoices!A:I,9,TRUE)</f>
        <v>2020</v>
      </c>
    </row>
    <row r="2685" spans="1:10" x14ac:dyDescent="0.15">
      <c r="A2685" t="s">
        <v>6045</v>
      </c>
      <c r="B2685" t="s">
        <v>628</v>
      </c>
      <c r="C2685" t="s">
        <v>100</v>
      </c>
      <c r="D2685" t="s">
        <v>78</v>
      </c>
      <c r="E2685">
        <v>2</v>
      </c>
      <c r="F2685" s="8">
        <f>VLOOKUP(C2685,Products!$A$2:$E$20,5,TRUE)</f>
        <v>49.95</v>
      </c>
      <c r="G2685" s="8">
        <f t="shared" si="82"/>
        <v>99.9</v>
      </c>
      <c r="H2685" s="8">
        <f>VLOOKUP(C2685,Products!$A$2:$F$20,6,TRUE)</f>
        <v>19.950000000000003</v>
      </c>
      <c r="I2685" s="8">
        <f t="shared" si="83"/>
        <v>39.900000000000006</v>
      </c>
      <c r="J2685" s="42">
        <f>VLOOKUP(B2685,Invoices!A:I,9,TRUE)</f>
        <v>2020</v>
      </c>
    </row>
    <row r="2686" spans="1:10" x14ac:dyDescent="0.15">
      <c r="A2686" t="s">
        <v>6046</v>
      </c>
      <c r="B2686" t="s">
        <v>628</v>
      </c>
      <c r="C2686" t="s">
        <v>103</v>
      </c>
      <c r="D2686" t="s">
        <v>77</v>
      </c>
      <c r="E2686">
        <v>3</v>
      </c>
      <c r="F2686" s="8">
        <f>VLOOKUP(C2686,Products!$A$2:$E$20,5,TRUE)</f>
        <v>8.9499999999999993</v>
      </c>
      <c r="G2686" s="8">
        <f t="shared" si="82"/>
        <v>26.849999999999998</v>
      </c>
      <c r="H2686" s="8">
        <f>VLOOKUP(C2686,Products!$A$2:$F$20,6,TRUE)</f>
        <v>3.1999999999999993</v>
      </c>
      <c r="I2686" s="8">
        <f t="shared" si="83"/>
        <v>9.5999999999999979</v>
      </c>
      <c r="J2686" s="42">
        <f>VLOOKUP(B2686,Invoices!A:I,9,TRUE)</f>
        <v>2020</v>
      </c>
    </row>
    <row r="2687" spans="1:10" x14ac:dyDescent="0.15">
      <c r="A2687" t="s">
        <v>6047</v>
      </c>
      <c r="B2687" t="s">
        <v>628</v>
      </c>
      <c r="C2687" t="s">
        <v>96</v>
      </c>
      <c r="D2687" t="s">
        <v>75</v>
      </c>
      <c r="E2687">
        <v>3</v>
      </c>
      <c r="F2687" s="8">
        <f>VLOOKUP(C2687,Products!$A$2:$E$20,5,TRUE)</f>
        <v>79.95</v>
      </c>
      <c r="G2687" s="8">
        <f t="shared" si="82"/>
        <v>239.85000000000002</v>
      </c>
      <c r="H2687" s="8">
        <f>VLOOKUP(C2687,Products!$A$2:$F$20,6,TRUE)</f>
        <v>27.950000000000003</v>
      </c>
      <c r="I2687" s="8">
        <f t="shared" si="83"/>
        <v>83.850000000000009</v>
      </c>
      <c r="J2687" s="42">
        <f>VLOOKUP(B2687,Invoices!A:I,9,TRUE)</f>
        <v>2020</v>
      </c>
    </row>
    <row r="2688" spans="1:10" x14ac:dyDescent="0.15">
      <c r="A2688" t="s">
        <v>6048</v>
      </c>
      <c r="B2688" t="s">
        <v>629</v>
      </c>
      <c r="C2688" t="s">
        <v>103</v>
      </c>
      <c r="D2688" t="s">
        <v>77</v>
      </c>
      <c r="E2688">
        <v>1</v>
      </c>
      <c r="F2688" s="8">
        <f>VLOOKUP(C2688,Products!$A$2:$E$20,5,TRUE)</f>
        <v>8.9499999999999993</v>
      </c>
      <c r="G2688" s="8">
        <f t="shared" si="82"/>
        <v>8.9499999999999993</v>
      </c>
      <c r="H2688" s="8">
        <f>VLOOKUP(C2688,Products!$A$2:$F$20,6,TRUE)</f>
        <v>3.1999999999999993</v>
      </c>
      <c r="I2688" s="8">
        <f t="shared" si="83"/>
        <v>3.1999999999999993</v>
      </c>
      <c r="J2688" s="42">
        <f>VLOOKUP(B2688,Invoices!A:I,9,TRUE)</f>
        <v>2020</v>
      </c>
    </row>
    <row r="2689" spans="1:10" x14ac:dyDescent="0.15">
      <c r="A2689" t="s">
        <v>6049</v>
      </c>
      <c r="B2689" t="s">
        <v>630</v>
      </c>
      <c r="C2689" t="s">
        <v>98</v>
      </c>
      <c r="D2689" t="s">
        <v>79</v>
      </c>
      <c r="E2689">
        <v>1</v>
      </c>
      <c r="F2689" s="8">
        <f>VLOOKUP(C2689,Products!$A$2:$E$20,5,TRUE)</f>
        <v>14.95</v>
      </c>
      <c r="G2689" s="8">
        <f t="shared" si="82"/>
        <v>14.95</v>
      </c>
      <c r="H2689" s="8">
        <f>VLOOKUP(C2689,Products!$A$2:$F$20,6,TRUE)</f>
        <v>3.0499999999999989</v>
      </c>
      <c r="I2689" s="8">
        <f t="shared" si="83"/>
        <v>3.0499999999999989</v>
      </c>
      <c r="J2689" s="42">
        <f>VLOOKUP(B2689,Invoices!A:I,9,TRUE)</f>
        <v>2020</v>
      </c>
    </row>
    <row r="2690" spans="1:10" x14ac:dyDescent="0.15">
      <c r="A2690" t="s">
        <v>6050</v>
      </c>
      <c r="B2690" t="s">
        <v>630</v>
      </c>
      <c r="C2690" t="s">
        <v>105</v>
      </c>
      <c r="D2690" t="s">
        <v>81</v>
      </c>
      <c r="E2690">
        <v>1</v>
      </c>
      <c r="F2690" s="8">
        <f>VLOOKUP(C2690,Products!$A$2:$E$20,5,TRUE)</f>
        <v>8.9499999999999993</v>
      </c>
      <c r="G2690" s="8">
        <f t="shared" si="82"/>
        <v>8.9499999999999993</v>
      </c>
      <c r="H2690" s="8">
        <f>VLOOKUP(C2690,Products!$A$2:$F$20,6,TRUE)</f>
        <v>3.1999999999999993</v>
      </c>
      <c r="I2690" s="8">
        <f t="shared" si="83"/>
        <v>3.1999999999999993</v>
      </c>
      <c r="J2690" s="42">
        <f>VLOOKUP(B2690,Invoices!A:I,9,TRUE)</f>
        <v>2020</v>
      </c>
    </row>
    <row r="2691" spans="1:10" x14ac:dyDescent="0.15">
      <c r="A2691" t="s">
        <v>6051</v>
      </c>
      <c r="B2691" t="s">
        <v>631</v>
      </c>
      <c r="C2691" t="s">
        <v>89</v>
      </c>
      <c r="D2691" t="s">
        <v>80</v>
      </c>
      <c r="E2691">
        <v>2</v>
      </c>
      <c r="F2691" s="8">
        <f>VLOOKUP(C2691,Products!$A$2:$E$20,5,TRUE)</f>
        <v>15.95</v>
      </c>
      <c r="G2691" s="8">
        <f t="shared" ref="G2691:G2754" si="84">F2691*E2691</f>
        <v>31.9</v>
      </c>
      <c r="H2691" s="8">
        <f>VLOOKUP(C2691,Products!$A$2:$F$20,6,TRUE)</f>
        <v>6</v>
      </c>
      <c r="I2691" s="8">
        <f t="shared" ref="I2691:I2754" si="85">H2691*E2691</f>
        <v>12</v>
      </c>
      <c r="J2691" s="42">
        <f>VLOOKUP(B2691,Invoices!A:I,9,TRUE)</f>
        <v>2020</v>
      </c>
    </row>
    <row r="2692" spans="1:10" x14ac:dyDescent="0.15">
      <c r="A2692" t="s">
        <v>6052</v>
      </c>
      <c r="B2692" t="s">
        <v>631</v>
      </c>
      <c r="C2692" t="s">
        <v>96</v>
      </c>
      <c r="D2692" t="s">
        <v>75</v>
      </c>
      <c r="E2692">
        <v>10</v>
      </c>
      <c r="F2692" s="8">
        <f>VLOOKUP(C2692,Products!$A$2:$E$20,5,TRUE)</f>
        <v>79.95</v>
      </c>
      <c r="G2692" s="8">
        <f t="shared" si="84"/>
        <v>799.5</v>
      </c>
      <c r="H2692" s="8">
        <f>VLOOKUP(C2692,Products!$A$2:$F$20,6,TRUE)</f>
        <v>27.950000000000003</v>
      </c>
      <c r="I2692" s="8">
        <f t="shared" si="85"/>
        <v>279.5</v>
      </c>
      <c r="J2692" s="42">
        <f>VLOOKUP(B2692,Invoices!A:I,9,TRUE)</f>
        <v>2020</v>
      </c>
    </row>
    <row r="2693" spans="1:10" x14ac:dyDescent="0.15">
      <c r="A2693" t="s">
        <v>6053</v>
      </c>
      <c r="B2693" t="s">
        <v>631</v>
      </c>
      <c r="C2693" t="s">
        <v>88</v>
      </c>
      <c r="D2693" t="s">
        <v>85</v>
      </c>
      <c r="E2693">
        <v>2</v>
      </c>
      <c r="F2693" s="8">
        <f>VLOOKUP(C2693,Products!$A$2:$E$20,5,TRUE)</f>
        <v>8.9499999999999993</v>
      </c>
      <c r="G2693" s="8">
        <f t="shared" si="84"/>
        <v>17.899999999999999</v>
      </c>
      <c r="H2693" s="8">
        <f>VLOOKUP(C2693,Products!$A$2:$F$20,6,TRUE)</f>
        <v>5.6999999999999993</v>
      </c>
      <c r="I2693" s="8">
        <f t="shared" si="85"/>
        <v>11.399999999999999</v>
      </c>
      <c r="J2693" s="42">
        <f>VLOOKUP(B2693,Invoices!A:I,9,TRUE)</f>
        <v>2020</v>
      </c>
    </row>
    <row r="2694" spans="1:10" x14ac:dyDescent="0.15">
      <c r="A2694" t="s">
        <v>6054</v>
      </c>
      <c r="B2694" t="s">
        <v>632</v>
      </c>
      <c r="C2694" t="s">
        <v>90</v>
      </c>
      <c r="D2694" t="s">
        <v>72</v>
      </c>
      <c r="E2694">
        <v>10</v>
      </c>
      <c r="F2694" s="8">
        <f>VLOOKUP(C2694,Products!$A$2:$E$20,5,TRUE)</f>
        <v>8.9499999999999993</v>
      </c>
      <c r="G2694" s="8">
        <f t="shared" si="84"/>
        <v>89.5</v>
      </c>
      <c r="H2694" s="8">
        <f>VLOOKUP(C2694,Products!$A$2:$F$20,6,TRUE)</f>
        <v>5.6999999999999993</v>
      </c>
      <c r="I2694" s="8">
        <f t="shared" si="85"/>
        <v>56.999999999999993</v>
      </c>
      <c r="J2694" s="42">
        <f>VLOOKUP(B2694,Invoices!A:I,9,TRUE)</f>
        <v>2020</v>
      </c>
    </row>
    <row r="2695" spans="1:10" x14ac:dyDescent="0.15">
      <c r="A2695" t="s">
        <v>6055</v>
      </c>
      <c r="B2695" t="s">
        <v>632</v>
      </c>
      <c r="C2695" t="s">
        <v>94</v>
      </c>
      <c r="D2695" t="s">
        <v>86</v>
      </c>
      <c r="E2695">
        <v>1</v>
      </c>
      <c r="F2695" s="8">
        <f>VLOOKUP(C2695,Products!$A$2:$E$20,5,TRUE)</f>
        <v>3.5</v>
      </c>
      <c r="G2695" s="8">
        <f t="shared" si="84"/>
        <v>3.5</v>
      </c>
      <c r="H2695" s="8">
        <f>VLOOKUP(C2695,Products!$A$2:$F$20,6,TRUE)</f>
        <v>0.54999999999999982</v>
      </c>
      <c r="I2695" s="8">
        <f t="shared" si="85"/>
        <v>0.54999999999999982</v>
      </c>
      <c r="J2695" s="42">
        <f>VLOOKUP(B2695,Invoices!A:I,9,TRUE)</f>
        <v>2020</v>
      </c>
    </row>
    <row r="2696" spans="1:10" x14ac:dyDescent="0.15">
      <c r="A2696" t="s">
        <v>6056</v>
      </c>
      <c r="B2696" t="s">
        <v>633</v>
      </c>
      <c r="C2696" t="s">
        <v>95</v>
      </c>
      <c r="D2696" t="s">
        <v>73</v>
      </c>
      <c r="E2696">
        <v>8</v>
      </c>
      <c r="F2696" s="8">
        <f>VLOOKUP(C2696,Products!$A$2:$E$20,5,TRUE)</f>
        <v>12.95</v>
      </c>
      <c r="G2696" s="8">
        <f t="shared" si="84"/>
        <v>103.6</v>
      </c>
      <c r="H2696" s="8">
        <f>VLOOKUP(C2696,Products!$A$2:$F$20,6,TRUE)</f>
        <v>4.1999999999999993</v>
      </c>
      <c r="I2696" s="8">
        <f t="shared" si="85"/>
        <v>33.599999999999994</v>
      </c>
      <c r="J2696" s="42">
        <f>VLOOKUP(B2696,Invoices!A:I,9,TRUE)</f>
        <v>2020</v>
      </c>
    </row>
    <row r="2697" spans="1:10" x14ac:dyDescent="0.15">
      <c r="A2697" t="s">
        <v>6057</v>
      </c>
      <c r="B2697" t="s">
        <v>633</v>
      </c>
      <c r="C2697" t="s">
        <v>104</v>
      </c>
      <c r="D2697" t="s">
        <v>71</v>
      </c>
      <c r="E2697">
        <v>12</v>
      </c>
      <c r="F2697" s="8">
        <f>VLOOKUP(C2697,Products!$A$2:$E$20,5,TRUE)</f>
        <v>2.95</v>
      </c>
      <c r="G2697" s="8">
        <f t="shared" si="84"/>
        <v>35.400000000000006</v>
      </c>
      <c r="H2697" s="8">
        <f>VLOOKUP(C2697,Products!$A$2:$F$20,6,TRUE)</f>
        <v>1.1500000000000001</v>
      </c>
      <c r="I2697" s="8">
        <f t="shared" si="85"/>
        <v>13.8</v>
      </c>
      <c r="J2697" s="42">
        <f>VLOOKUP(B2697,Invoices!A:I,9,TRUE)</f>
        <v>2020</v>
      </c>
    </row>
    <row r="2698" spans="1:10" x14ac:dyDescent="0.15">
      <c r="A2698" t="s">
        <v>6058</v>
      </c>
      <c r="B2698" t="s">
        <v>633</v>
      </c>
      <c r="C2698" t="s">
        <v>92</v>
      </c>
      <c r="D2698" t="s">
        <v>82</v>
      </c>
      <c r="E2698">
        <v>1</v>
      </c>
      <c r="F2698" s="8">
        <f>VLOOKUP(C2698,Products!$A$2:$E$20,5,TRUE)</f>
        <v>19.95</v>
      </c>
      <c r="G2698" s="8">
        <f t="shared" si="84"/>
        <v>19.95</v>
      </c>
      <c r="H2698" s="8">
        <f>VLOOKUP(C2698,Products!$A$2:$F$20,6,TRUE)</f>
        <v>7.4499999999999993</v>
      </c>
      <c r="I2698" s="8">
        <f t="shared" si="85"/>
        <v>7.4499999999999993</v>
      </c>
      <c r="J2698" s="42">
        <f>VLOOKUP(B2698,Invoices!A:I,9,TRUE)</f>
        <v>2020</v>
      </c>
    </row>
    <row r="2699" spans="1:10" x14ac:dyDescent="0.15">
      <c r="A2699" t="s">
        <v>6059</v>
      </c>
      <c r="B2699" t="s">
        <v>633</v>
      </c>
      <c r="C2699" t="s">
        <v>90</v>
      </c>
      <c r="D2699" t="s">
        <v>72</v>
      </c>
      <c r="E2699">
        <v>12</v>
      </c>
      <c r="F2699" s="8">
        <f>VLOOKUP(C2699,Products!$A$2:$E$20,5,TRUE)</f>
        <v>8.9499999999999993</v>
      </c>
      <c r="G2699" s="8">
        <f t="shared" si="84"/>
        <v>107.39999999999999</v>
      </c>
      <c r="H2699" s="8">
        <f>VLOOKUP(C2699,Products!$A$2:$F$20,6,TRUE)</f>
        <v>5.6999999999999993</v>
      </c>
      <c r="I2699" s="8">
        <f t="shared" si="85"/>
        <v>68.399999999999991</v>
      </c>
      <c r="J2699" s="42">
        <f>VLOOKUP(B2699,Invoices!A:I,9,TRUE)</f>
        <v>2020</v>
      </c>
    </row>
    <row r="2700" spans="1:10" x14ac:dyDescent="0.15">
      <c r="A2700" t="s">
        <v>6060</v>
      </c>
      <c r="B2700" t="s">
        <v>634</v>
      </c>
      <c r="C2700" t="s">
        <v>97</v>
      </c>
      <c r="D2700" t="s">
        <v>74</v>
      </c>
      <c r="E2700">
        <v>1</v>
      </c>
      <c r="F2700" s="8">
        <f>VLOOKUP(C2700,Products!$A$2:$E$20,5,TRUE)</f>
        <v>1.5</v>
      </c>
      <c r="G2700" s="8">
        <f t="shared" si="84"/>
        <v>1.5</v>
      </c>
      <c r="H2700" s="8">
        <f>VLOOKUP(C2700,Products!$A$2:$F$20,6,TRUE)</f>
        <v>0.5</v>
      </c>
      <c r="I2700" s="8">
        <f t="shared" si="85"/>
        <v>0.5</v>
      </c>
      <c r="J2700" s="42">
        <f>VLOOKUP(B2700,Invoices!A:I,9,TRUE)</f>
        <v>2020</v>
      </c>
    </row>
    <row r="2701" spans="1:10" x14ac:dyDescent="0.15">
      <c r="A2701" t="s">
        <v>6061</v>
      </c>
      <c r="B2701" t="s">
        <v>634</v>
      </c>
      <c r="C2701" t="s">
        <v>92</v>
      </c>
      <c r="D2701" t="s">
        <v>82</v>
      </c>
      <c r="E2701">
        <v>25</v>
      </c>
      <c r="F2701" s="8">
        <f>VLOOKUP(C2701,Products!$A$2:$E$20,5,TRUE)</f>
        <v>19.95</v>
      </c>
      <c r="G2701" s="8">
        <f t="shared" si="84"/>
        <v>498.75</v>
      </c>
      <c r="H2701" s="8">
        <f>VLOOKUP(C2701,Products!$A$2:$F$20,6,TRUE)</f>
        <v>7.4499999999999993</v>
      </c>
      <c r="I2701" s="8">
        <f t="shared" si="85"/>
        <v>186.24999999999997</v>
      </c>
      <c r="J2701" s="42">
        <f>VLOOKUP(B2701,Invoices!A:I,9,TRUE)</f>
        <v>2020</v>
      </c>
    </row>
    <row r="2702" spans="1:10" x14ac:dyDescent="0.15">
      <c r="A2702" t="s">
        <v>6062</v>
      </c>
      <c r="B2702" t="s">
        <v>634</v>
      </c>
      <c r="C2702" t="s">
        <v>96</v>
      </c>
      <c r="D2702" t="s">
        <v>75</v>
      </c>
      <c r="E2702">
        <v>10</v>
      </c>
      <c r="F2702" s="8">
        <f>VLOOKUP(C2702,Products!$A$2:$E$20,5,TRUE)</f>
        <v>79.95</v>
      </c>
      <c r="G2702" s="8">
        <f t="shared" si="84"/>
        <v>799.5</v>
      </c>
      <c r="H2702" s="8">
        <f>VLOOKUP(C2702,Products!$A$2:$F$20,6,TRUE)</f>
        <v>27.950000000000003</v>
      </c>
      <c r="I2702" s="8">
        <f t="shared" si="85"/>
        <v>279.5</v>
      </c>
      <c r="J2702" s="42">
        <f>VLOOKUP(B2702,Invoices!A:I,9,TRUE)</f>
        <v>2020</v>
      </c>
    </row>
    <row r="2703" spans="1:10" x14ac:dyDescent="0.15">
      <c r="A2703" t="s">
        <v>6063</v>
      </c>
      <c r="B2703" t="s">
        <v>635</v>
      </c>
      <c r="C2703" t="s">
        <v>103</v>
      </c>
      <c r="D2703" t="s">
        <v>77</v>
      </c>
      <c r="E2703">
        <v>1</v>
      </c>
      <c r="F2703" s="8">
        <f>VLOOKUP(C2703,Products!$A$2:$E$20,5,TRUE)</f>
        <v>8.9499999999999993</v>
      </c>
      <c r="G2703" s="8">
        <f t="shared" si="84"/>
        <v>8.9499999999999993</v>
      </c>
      <c r="H2703" s="8">
        <f>VLOOKUP(C2703,Products!$A$2:$F$20,6,TRUE)</f>
        <v>3.1999999999999993</v>
      </c>
      <c r="I2703" s="8">
        <f t="shared" si="85"/>
        <v>3.1999999999999993</v>
      </c>
      <c r="J2703" s="42">
        <f>VLOOKUP(B2703,Invoices!A:I,9,TRUE)</f>
        <v>2020</v>
      </c>
    </row>
    <row r="2704" spans="1:10" x14ac:dyDescent="0.15">
      <c r="A2704" t="s">
        <v>6064</v>
      </c>
      <c r="B2704" t="s">
        <v>635</v>
      </c>
      <c r="C2704" t="s">
        <v>101</v>
      </c>
      <c r="D2704" t="s">
        <v>69</v>
      </c>
      <c r="E2704">
        <v>4</v>
      </c>
      <c r="F2704" s="8">
        <f>VLOOKUP(C2704,Products!$A$2:$E$20,5,TRUE)</f>
        <v>129.94999999999999</v>
      </c>
      <c r="G2704" s="8">
        <f t="shared" si="84"/>
        <v>519.79999999999995</v>
      </c>
      <c r="H2704" s="8">
        <f>VLOOKUP(C2704,Products!$A$2:$F$20,6,TRUE)</f>
        <v>40.449999999999989</v>
      </c>
      <c r="I2704" s="8">
        <f t="shared" si="85"/>
        <v>161.79999999999995</v>
      </c>
      <c r="J2704" s="42">
        <f>VLOOKUP(B2704,Invoices!A:I,9,TRUE)</f>
        <v>2020</v>
      </c>
    </row>
    <row r="2705" spans="1:10" x14ac:dyDescent="0.15">
      <c r="A2705" t="s">
        <v>6065</v>
      </c>
      <c r="B2705" t="s">
        <v>636</v>
      </c>
      <c r="C2705" t="s">
        <v>90</v>
      </c>
      <c r="D2705" t="s">
        <v>72</v>
      </c>
      <c r="E2705">
        <v>10</v>
      </c>
      <c r="F2705" s="8">
        <f>VLOOKUP(C2705,Products!$A$2:$E$20,5,TRUE)</f>
        <v>8.9499999999999993</v>
      </c>
      <c r="G2705" s="8">
        <f t="shared" si="84"/>
        <v>89.5</v>
      </c>
      <c r="H2705" s="8">
        <f>VLOOKUP(C2705,Products!$A$2:$F$20,6,TRUE)</f>
        <v>5.6999999999999993</v>
      </c>
      <c r="I2705" s="8">
        <f t="shared" si="85"/>
        <v>56.999999999999993</v>
      </c>
      <c r="J2705" s="42">
        <f>VLOOKUP(B2705,Invoices!A:I,9,TRUE)</f>
        <v>2020</v>
      </c>
    </row>
    <row r="2706" spans="1:10" x14ac:dyDescent="0.15">
      <c r="A2706" t="s">
        <v>6066</v>
      </c>
      <c r="B2706" t="s">
        <v>636</v>
      </c>
      <c r="C2706" t="s">
        <v>105</v>
      </c>
      <c r="D2706" t="s">
        <v>81</v>
      </c>
      <c r="E2706">
        <v>2</v>
      </c>
      <c r="F2706" s="8">
        <f>VLOOKUP(C2706,Products!$A$2:$E$20,5,TRUE)</f>
        <v>8.9499999999999993</v>
      </c>
      <c r="G2706" s="8">
        <f t="shared" si="84"/>
        <v>17.899999999999999</v>
      </c>
      <c r="H2706" s="8">
        <f>VLOOKUP(C2706,Products!$A$2:$F$20,6,TRUE)</f>
        <v>3.1999999999999993</v>
      </c>
      <c r="I2706" s="8">
        <f t="shared" si="85"/>
        <v>6.3999999999999986</v>
      </c>
      <c r="J2706" s="42">
        <f>VLOOKUP(B2706,Invoices!A:I,9,TRUE)</f>
        <v>2020</v>
      </c>
    </row>
    <row r="2707" spans="1:10" x14ac:dyDescent="0.15">
      <c r="A2707" t="s">
        <v>6067</v>
      </c>
      <c r="B2707" t="s">
        <v>637</v>
      </c>
      <c r="C2707" t="s">
        <v>94</v>
      </c>
      <c r="D2707" t="s">
        <v>86</v>
      </c>
      <c r="E2707">
        <v>9</v>
      </c>
      <c r="F2707" s="8">
        <f>VLOOKUP(C2707,Products!$A$2:$E$20,5,TRUE)</f>
        <v>3.5</v>
      </c>
      <c r="G2707" s="8">
        <f t="shared" si="84"/>
        <v>31.5</v>
      </c>
      <c r="H2707" s="8">
        <f>VLOOKUP(C2707,Products!$A$2:$F$20,6,TRUE)</f>
        <v>0.54999999999999982</v>
      </c>
      <c r="I2707" s="8">
        <f t="shared" si="85"/>
        <v>4.9499999999999984</v>
      </c>
      <c r="J2707" s="42">
        <f>VLOOKUP(B2707,Invoices!A:I,9,TRUE)</f>
        <v>2020</v>
      </c>
    </row>
    <row r="2708" spans="1:10" x14ac:dyDescent="0.15">
      <c r="A2708" t="s">
        <v>6068</v>
      </c>
      <c r="B2708" t="s">
        <v>637</v>
      </c>
      <c r="C2708" t="s">
        <v>88</v>
      </c>
      <c r="D2708" t="s">
        <v>85</v>
      </c>
      <c r="E2708">
        <v>12</v>
      </c>
      <c r="F2708" s="8">
        <f>VLOOKUP(C2708,Products!$A$2:$E$20,5,TRUE)</f>
        <v>8.9499999999999993</v>
      </c>
      <c r="G2708" s="8">
        <f t="shared" si="84"/>
        <v>107.39999999999999</v>
      </c>
      <c r="H2708" s="8">
        <f>VLOOKUP(C2708,Products!$A$2:$F$20,6,TRUE)</f>
        <v>5.6999999999999993</v>
      </c>
      <c r="I2708" s="8">
        <f t="shared" si="85"/>
        <v>68.399999999999991</v>
      </c>
      <c r="J2708" s="42">
        <f>VLOOKUP(B2708,Invoices!A:I,9,TRUE)</f>
        <v>2020</v>
      </c>
    </row>
    <row r="2709" spans="1:10" x14ac:dyDescent="0.15">
      <c r="A2709" t="s">
        <v>6069</v>
      </c>
      <c r="B2709" t="s">
        <v>637</v>
      </c>
      <c r="C2709" t="s">
        <v>105</v>
      </c>
      <c r="D2709" t="s">
        <v>81</v>
      </c>
      <c r="E2709">
        <v>50</v>
      </c>
      <c r="F2709" s="8">
        <f>VLOOKUP(C2709,Products!$A$2:$E$20,5,TRUE)</f>
        <v>8.9499999999999993</v>
      </c>
      <c r="G2709" s="8">
        <f t="shared" si="84"/>
        <v>447.49999999999994</v>
      </c>
      <c r="H2709" s="8">
        <f>VLOOKUP(C2709,Products!$A$2:$F$20,6,TRUE)</f>
        <v>3.1999999999999993</v>
      </c>
      <c r="I2709" s="8">
        <f t="shared" si="85"/>
        <v>159.99999999999997</v>
      </c>
      <c r="J2709" s="42">
        <f>VLOOKUP(B2709,Invoices!A:I,9,TRUE)</f>
        <v>2020</v>
      </c>
    </row>
    <row r="2710" spans="1:10" x14ac:dyDescent="0.15">
      <c r="A2710" t="s">
        <v>6070</v>
      </c>
      <c r="B2710" t="s">
        <v>637</v>
      </c>
      <c r="C2710" t="s">
        <v>91</v>
      </c>
      <c r="D2710" t="s">
        <v>70</v>
      </c>
      <c r="E2710">
        <v>4</v>
      </c>
      <c r="F2710" s="8">
        <f>VLOOKUP(C2710,Products!$A$2:$E$20,5,TRUE)</f>
        <v>49.95</v>
      </c>
      <c r="G2710" s="8">
        <f t="shared" si="84"/>
        <v>199.8</v>
      </c>
      <c r="H2710" s="8">
        <f>VLOOKUP(C2710,Products!$A$2:$F$20,6,TRUE)</f>
        <v>21.200000000000003</v>
      </c>
      <c r="I2710" s="8">
        <f t="shared" si="85"/>
        <v>84.800000000000011</v>
      </c>
      <c r="J2710" s="42">
        <f>VLOOKUP(B2710,Invoices!A:I,9,TRUE)</f>
        <v>2020</v>
      </c>
    </row>
    <row r="2711" spans="1:10" x14ac:dyDescent="0.15">
      <c r="A2711" t="s">
        <v>6071</v>
      </c>
      <c r="B2711" t="s">
        <v>637</v>
      </c>
      <c r="C2711" t="s">
        <v>93</v>
      </c>
      <c r="D2711" t="s">
        <v>76</v>
      </c>
      <c r="E2711">
        <v>1</v>
      </c>
      <c r="F2711" s="8">
        <f>VLOOKUP(C2711,Products!$A$2:$E$20,5,TRUE)</f>
        <v>9.9499999999999993</v>
      </c>
      <c r="G2711" s="8">
        <f t="shared" si="84"/>
        <v>9.9499999999999993</v>
      </c>
      <c r="H2711" s="8">
        <f>VLOOKUP(C2711,Products!$A$2:$F$20,6,TRUE)</f>
        <v>1.9499999999999993</v>
      </c>
      <c r="I2711" s="8">
        <f t="shared" si="85"/>
        <v>1.9499999999999993</v>
      </c>
      <c r="J2711" s="42">
        <f>VLOOKUP(B2711,Invoices!A:I,9,TRUE)</f>
        <v>2020</v>
      </c>
    </row>
    <row r="2712" spans="1:10" x14ac:dyDescent="0.15">
      <c r="A2712" t="s">
        <v>6072</v>
      </c>
      <c r="B2712" t="s">
        <v>638</v>
      </c>
      <c r="C2712" t="s">
        <v>87</v>
      </c>
      <c r="D2712" t="s">
        <v>68</v>
      </c>
      <c r="E2712">
        <v>24</v>
      </c>
      <c r="F2712" s="8">
        <f>VLOOKUP(C2712,Products!$A$2:$E$20,5,TRUE)</f>
        <v>19.95</v>
      </c>
      <c r="G2712" s="8">
        <f t="shared" si="84"/>
        <v>478.79999999999995</v>
      </c>
      <c r="H2712" s="8">
        <f>VLOOKUP(C2712,Products!$A$2:$F$20,6,TRUE)</f>
        <v>7.4499999999999993</v>
      </c>
      <c r="I2712" s="8">
        <f t="shared" si="85"/>
        <v>178.79999999999998</v>
      </c>
      <c r="J2712" s="42">
        <f>VLOOKUP(B2712,Invoices!A:I,9,TRUE)</f>
        <v>2020</v>
      </c>
    </row>
    <row r="2713" spans="1:10" x14ac:dyDescent="0.15">
      <c r="A2713" t="s">
        <v>6073</v>
      </c>
      <c r="B2713" t="s">
        <v>638</v>
      </c>
      <c r="C2713" t="s">
        <v>90</v>
      </c>
      <c r="D2713" t="s">
        <v>72</v>
      </c>
      <c r="E2713">
        <v>1</v>
      </c>
      <c r="F2713" s="8">
        <f>VLOOKUP(C2713,Products!$A$2:$E$20,5,TRUE)</f>
        <v>8.9499999999999993</v>
      </c>
      <c r="G2713" s="8">
        <f t="shared" si="84"/>
        <v>8.9499999999999993</v>
      </c>
      <c r="H2713" s="8">
        <f>VLOOKUP(C2713,Products!$A$2:$F$20,6,TRUE)</f>
        <v>5.6999999999999993</v>
      </c>
      <c r="I2713" s="8">
        <f t="shared" si="85"/>
        <v>5.6999999999999993</v>
      </c>
      <c r="J2713" s="42">
        <f>VLOOKUP(B2713,Invoices!A:I,9,TRUE)</f>
        <v>2020</v>
      </c>
    </row>
    <row r="2714" spans="1:10" x14ac:dyDescent="0.15">
      <c r="A2714" t="s">
        <v>6074</v>
      </c>
      <c r="B2714" t="s">
        <v>638</v>
      </c>
      <c r="C2714" t="s">
        <v>105</v>
      </c>
      <c r="D2714" t="s">
        <v>81</v>
      </c>
      <c r="E2714">
        <v>1</v>
      </c>
      <c r="F2714" s="8">
        <f>VLOOKUP(C2714,Products!$A$2:$E$20,5,TRUE)</f>
        <v>8.9499999999999993</v>
      </c>
      <c r="G2714" s="8">
        <f t="shared" si="84"/>
        <v>8.9499999999999993</v>
      </c>
      <c r="H2714" s="8">
        <f>VLOOKUP(C2714,Products!$A$2:$F$20,6,TRUE)</f>
        <v>3.1999999999999993</v>
      </c>
      <c r="I2714" s="8">
        <f t="shared" si="85"/>
        <v>3.1999999999999993</v>
      </c>
      <c r="J2714" s="42">
        <f>VLOOKUP(B2714,Invoices!A:I,9,TRUE)</f>
        <v>2020</v>
      </c>
    </row>
    <row r="2715" spans="1:10" x14ac:dyDescent="0.15">
      <c r="A2715" t="s">
        <v>6075</v>
      </c>
      <c r="B2715" t="s">
        <v>638</v>
      </c>
      <c r="C2715" t="s">
        <v>96</v>
      </c>
      <c r="D2715" t="s">
        <v>75</v>
      </c>
      <c r="E2715">
        <v>9</v>
      </c>
      <c r="F2715" s="8">
        <f>VLOOKUP(C2715,Products!$A$2:$E$20,5,TRUE)</f>
        <v>79.95</v>
      </c>
      <c r="G2715" s="8">
        <f t="shared" si="84"/>
        <v>719.55000000000007</v>
      </c>
      <c r="H2715" s="8">
        <f>VLOOKUP(C2715,Products!$A$2:$F$20,6,TRUE)</f>
        <v>27.950000000000003</v>
      </c>
      <c r="I2715" s="8">
        <f t="shared" si="85"/>
        <v>251.55</v>
      </c>
      <c r="J2715" s="42">
        <f>VLOOKUP(B2715,Invoices!A:I,9,TRUE)</f>
        <v>2020</v>
      </c>
    </row>
    <row r="2716" spans="1:10" x14ac:dyDescent="0.15">
      <c r="A2716" t="s">
        <v>6076</v>
      </c>
      <c r="B2716" t="s">
        <v>638</v>
      </c>
      <c r="C2716" t="s">
        <v>94</v>
      </c>
      <c r="D2716" t="s">
        <v>86</v>
      </c>
      <c r="E2716">
        <v>20</v>
      </c>
      <c r="F2716" s="8">
        <f>VLOOKUP(C2716,Products!$A$2:$E$20,5,TRUE)</f>
        <v>3.5</v>
      </c>
      <c r="G2716" s="8">
        <f t="shared" si="84"/>
        <v>70</v>
      </c>
      <c r="H2716" s="8">
        <f>VLOOKUP(C2716,Products!$A$2:$F$20,6,TRUE)</f>
        <v>0.54999999999999982</v>
      </c>
      <c r="I2716" s="8">
        <f t="shared" si="85"/>
        <v>10.999999999999996</v>
      </c>
      <c r="J2716" s="42">
        <f>VLOOKUP(B2716,Invoices!A:I,9,TRUE)</f>
        <v>2020</v>
      </c>
    </row>
    <row r="2717" spans="1:10" x14ac:dyDescent="0.15">
      <c r="A2717" t="s">
        <v>6077</v>
      </c>
      <c r="B2717" t="s">
        <v>638</v>
      </c>
      <c r="C2717" t="s">
        <v>88</v>
      </c>
      <c r="D2717" t="s">
        <v>85</v>
      </c>
      <c r="E2717">
        <v>25</v>
      </c>
      <c r="F2717" s="8">
        <f>VLOOKUP(C2717,Products!$A$2:$E$20,5,TRUE)</f>
        <v>8.9499999999999993</v>
      </c>
      <c r="G2717" s="8">
        <f t="shared" si="84"/>
        <v>223.74999999999997</v>
      </c>
      <c r="H2717" s="8">
        <f>VLOOKUP(C2717,Products!$A$2:$F$20,6,TRUE)</f>
        <v>5.6999999999999993</v>
      </c>
      <c r="I2717" s="8">
        <f t="shared" si="85"/>
        <v>142.49999999999997</v>
      </c>
      <c r="J2717" s="42">
        <f>VLOOKUP(B2717,Invoices!A:I,9,TRUE)</f>
        <v>2020</v>
      </c>
    </row>
    <row r="2718" spans="1:10" x14ac:dyDescent="0.15">
      <c r="A2718" t="s">
        <v>6078</v>
      </c>
      <c r="B2718" t="s">
        <v>638</v>
      </c>
      <c r="C2718" t="s">
        <v>100</v>
      </c>
      <c r="D2718" t="s">
        <v>78</v>
      </c>
      <c r="E2718">
        <v>2</v>
      </c>
      <c r="F2718" s="8">
        <f>VLOOKUP(C2718,Products!$A$2:$E$20,5,TRUE)</f>
        <v>49.95</v>
      </c>
      <c r="G2718" s="8">
        <f t="shared" si="84"/>
        <v>99.9</v>
      </c>
      <c r="H2718" s="8">
        <f>VLOOKUP(C2718,Products!$A$2:$F$20,6,TRUE)</f>
        <v>19.950000000000003</v>
      </c>
      <c r="I2718" s="8">
        <f t="shared" si="85"/>
        <v>39.900000000000006</v>
      </c>
      <c r="J2718" s="42">
        <f>VLOOKUP(B2718,Invoices!A:I,9,TRUE)</f>
        <v>2020</v>
      </c>
    </row>
    <row r="2719" spans="1:10" x14ac:dyDescent="0.15">
      <c r="A2719" t="s">
        <v>6079</v>
      </c>
      <c r="B2719" t="s">
        <v>638</v>
      </c>
      <c r="C2719" t="s">
        <v>103</v>
      </c>
      <c r="D2719" t="s">
        <v>77</v>
      </c>
      <c r="E2719">
        <v>1</v>
      </c>
      <c r="F2719" s="8">
        <f>VLOOKUP(C2719,Products!$A$2:$E$20,5,TRUE)</f>
        <v>8.9499999999999993</v>
      </c>
      <c r="G2719" s="8">
        <f t="shared" si="84"/>
        <v>8.9499999999999993</v>
      </c>
      <c r="H2719" s="8">
        <f>VLOOKUP(C2719,Products!$A$2:$F$20,6,TRUE)</f>
        <v>3.1999999999999993</v>
      </c>
      <c r="I2719" s="8">
        <f t="shared" si="85"/>
        <v>3.1999999999999993</v>
      </c>
      <c r="J2719" s="42">
        <f>VLOOKUP(B2719,Invoices!A:I,9,TRUE)</f>
        <v>2020</v>
      </c>
    </row>
    <row r="2720" spans="1:10" x14ac:dyDescent="0.15">
      <c r="A2720" t="s">
        <v>6080</v>
      </c>
      <c r="B2720" t="s">
        <v>639</v>
      </c>
      <c r="C2720" t="s">
        <v>89</v>
      </c>
      <c r="D2720" t="s">
        <v>80</v>
      </c>
      <c r="E2720">
        <v>5</v>
      </c>
      <c r="F2720" s="8">
        <f>VLOOKUP(C2720,Products!$A$2:$E$20,5,TRUE)</f>
        <v>15.95</v>
      </c>
      <c r="G2720" s="8">
        <f t="shared" si="84"/>
        <v>79.75</v>
      </c>
      <c r="H2720" s="8">
        <f>VLOOKUP(C2720,Products!$A$2:$F$20,6,TRUE)</f>
        <v>6</v>
      </c>
      <c r="I2720" s="8">
        <f t="shared" si="85"/>
        <v>30</v>
      </c>
      <c r="J2720" s="42">
        <f>VLOOKUP(B2720,Invoices!A:I,9,TRUE)</f>
        <v>2020</v>
      </c>
    </row>
    <row r="2721" spans="1:10" x14ac:dyDescent="0.15">
      <c r="A2721" t="s">
        <v>6081</v>
      </c>
      <c r="B2721" t="s">
        <v>640</v>
      </c>
      <c r="C2721" t="s">
        <v>90</v>
      </c>
      <c r="D2721" t="s">
        <v>72</v>
      </c>
      <c r="E2721">
        <v>5</v>
      </c>
      <c r="F2721" s="8">
        <f>VLOOKUP(C2721,Products!$A$2:$E$20,5,TRUE)</f>
        <v>8.9499999999999993</v>
      </c>
      <c r="G2721" s="8">
        <f t="shared" si="84"/>
        <v>44.75</v>
      </c>
      <c r="H2721" s="8">
        <f>VLOOKUP(C2721,Products!$A$2:$F$20,6,TRUE)</f>
        <v>5.6999999999999993</v>
      </c>
      <c r="I2721" s="8">
        <f t="shared" si="85"/>
        <v>28.499999999999996</v>
      </c>
      <c r="J2721" s="42">
        <f>VLOOKUP(B2721,Invoices!A:I,9,TRUE)</f>
        <v>2020</v>
      </c>
    </row>
    <row r="2722" spans="1:10" x14ac:dyDescent="0.15">
      <c r="A2722" t="s">
        <v>6082</v>
      </c>
      <c r="B2722" t="s">
        <v>640</v>
      </c>
      <c r="C2722" t="s">
        <v>101</v>
      </c>
      <c r="D2722" t="s">
        <v>69</v>
      </c>
      <c r="E2722">
        <v>9</v>
      </c>
      <c r="F2722" s="8">
        <f>VLOOKUP(C2722,Products!$A$2:$E$20,5,TRUE)</f>
        <v>129.94999999999999</v>
      </c>
      <c r="G2722" s="8">
        <f t="shared" si="84"/>
        <v>1169.55</v>
      </c>
      <c r="H2722" s="8">
        <f>VLOOKUP(C2722,Products!$A$2:$F$20,6,TRUE)</f>
        <v>40.449999999999989</v>
      </c>
      <c r="I2722" s="8">
        <f t="shared" si="85"/>
        <v>364.0499999999999</v>
      </c>
      <c r="J2722" s="42">
        <f>VLOOKUP(B2722,Invoices!A:I,9,TRUE)</f>
        <v>2020</v>
      </c>
    </row>
    <row r="2723" spans="1:10" x14ac:dyDescent="0.15">
      <c r="A2723" t="s">
        <v>6083</v>
      </c>
      <c r="B2723" t="s">
        <v>640</v>
      </c>
      <c r="C2723" t="s">
        <v>97</v>
      </c>
      <c r="D2723" t="s">
        <v>74</v>
      </c>
      <c r="E2723">
        <v>1</v>
      </c>
      <c r="F2723" s="8">
        <f>VLOOKUP(C2723,Products!$A$2:$E$20,5,TRUE)</f>
        <v>1.5</v>
      </c>
      <c r="G2723" s="8">
        <f t="shared" si="84"/>
        <v>1.5</v>
      </c>
      <c r="H2723" s="8">
        <f>VLOOKUP(C2723,Products!$A$2:$F$20,6,TRUE)</f>
        <v>0.5</v>
      </c>
      <c r="I2723" s="8">
        <f t="shared" si="85"/>
        <v>0.5</v>
      </c>
      <c r="J2723" s="42">
        <f>VLOOKUP(B2723,Invoices!A:I,9,TRUE)</f>
        <v>2020</v>
      </c>
    </row>
    <row r="2724" spans="1:10" x14ac:dyDescent="0.15">
      <c r="A2724" t="s">
        <v>6084</v>
      </c>
      <c r="B2724" t="s">
        <v>640</v>
      </c>
      <c r="C2724" t="s">
        <v>104</v>
      </c>
      <c r="D2724" t="s">
        <v>71</v>
      </c>
      <c r="E2724">
        <v>3</v>
      </c>
      <c r="F2724" s="8">
        <f>VLOOKUP(C2724,Products!$A$2:$E$20,5,TRUE)</f>
        <v>2.95</v>
      </c>
      <c r="G2724" s="8">
        <f t="shared" si="84"/>
        <v>8.8500000000000014</v>
      </c>
      <c r="H2724" s="8">
        <f>VLOOKUP(C2724,Products!$A$2:$F$20,6,TRUE)</f>
        <v>1.1500000000000001</v>
      </c>
      <c r="I2724" s="8">
        <f t="shared" si="85"/>
        <v>3.45</v>
      </c>
      <c r="J2724" s="42">
        <f>VLOOKUP(B2724,Invoices!A:I,9,TRUE)</f>
        <v>2020</v>
      </c>
    </row>
    <row r="2725" spans="1:10" x14ac:dyDescent="0.15">
      <c r="A2725" t="s">
        <v>6085</v>
      </c>
      <c r="B2725" t="s">
        <v>640</v>
      </c>
      <c r="C2725" t="s">
        <v>92</v>
      </c>
      <c r="D2725" t="s">
        <v>82</v>
      </c>
      <c r="E2725">
        <v>4</v>
      </c>
      <c r="F2725" s="8">
        <f>VLOOKUP(C2725,Products!$A$2:$E$20,5,TRUE)</f>
        <v>19.95</v>
      </c>
      <c r="G2725" s="8">
        <f t="shared" si="84"/>
        <v>79.8</v>
      </c>
      <c r="H2725" s="8">
        <f>VLOOKUP(C2725,Products!$A$2:$F$20,6,TRUE)</f>
        <v>7.4499999999999993</v>
      </c>
      <c r="I2725" s="8">
        <f t="shared" si="85"/>
        <v>29.799999999999997</v>
      </c>
      <c r="J2725" s="42">
        <f>VLOOKUP(B2725,Invoices!A:I,9,TRUE)</f>
        <v>2020</v>
      </c>
    </row>
    <row r="2726" spans="1:10" x14ac:dyDescent="0.15">
      <c r="A2726" t="s">
        <v>6086</v>
      </c>
      <c r="B2726" t="s">
        <v>640</v>
      </c>
      <c r="C2726" t="s">
        <v>95</v>
      </c>
      <c r="D2726" t="s">
        <v>73</v>
      </c>
      <c r="E2726">
        <v>30</v>
      </c>
      <c r="F2726" s="8">
        <f>VLOOKUP(C2726,Products!$A$2:$E$20,5,TRUE)</f>
        <v>12.95</v>
      </c>
      <c r="G2726" s="8">
        <f t="shared" si="84"/>
        <v>388.5</v>
      </c>
      <c r="H2726" s="8">
        <f>VLOOKUP(C2726,Products!$A$2:$F$20,6,TRUE)</f>
        <v>4.1999999999999993</v>
      </c>
      <c r="I2726" s="8">
        <f t="shared" si="85"/>
        <v>125.99999999999997</v>
      </c>
      <c r="J2726" s="42">
        <f>VLOOKUP(B2726,Invoices!A:I,9,TRUE)</f>
        <v>2020</v>
      </c>
    </row>
    <row r="2727" spans="1:10" x14ac:dyDescent="0.15">
      <c r="A2727" t="s">
        <v>6087</v>
      </c>
      <c r="B2727" t="s">
        <v>640</v>
      </c>
      <c r="C2727" t="s">
        <v>99</v>
      </c>
      <c r="D2727" t="s">
        <v>84</v>
      </c>
      <c r="E2727">
        <v>3</v>
      </c>
      <c r="F2727" s="8">
        <f>VLOOKUP(C2727,Products!$A$2:$E$20,5,TRUE)</f>
        <v>3.5</v>
      </c>
      <c r="G2727" s="8">
        <f t="shared" si="84"/>
        <v>10.5</v>
      </c>
      <c r="H2727" s="8">
        <f>VLOOKUP(C2727,Products!$A$2:$F$20,6,TRUE)</f>
        <v>0.54999999999999982</v>
      </c>
      <c r="I2727" s="8">
        <f t="shared" si="85"/>
        <v>1.6499999999999995</v>
      </c>
      <c r="J2727" s="42">
        <f>VLOOKUP(B2727,Invoices!A:I,9,TRUE)</f>
        <v>2020</v>
      </c>
    </row>
    <row r="2728" spans="1:10" x14ac:dyDescent="0.15">
      <c r="A2728" t="s">
        <v>6088</v>
      </c>
      <c r="B2728" t="s">
        <v>640</v>
      </c>
      <c r="C2728" t="s">
        <v>93</v>
      </c>
      <c r="D2728" t="s">
        <v>76</v>
      </c>
      <c r="E2728">
        <v>12</v>
      </c>
      <c r="F2728" s="8">
        <f>VLOOKUP(C2728,Products!$A$2:$E$20,5,TRUE)</f>
        <v>9.9499999999999993</v>
      </c>
      <c r="G2728" s="8">
        <f t="shared" si="84"/>
        <v>119.39999999999999</v>
      </c>
      <c r="H2728" s="8">
        <f>VLOOKUP(C2728,Products!$A$2:$F$20,6,TRUE)</f>
        <v>1.9499999999999993</v>
      </c>
      <c r="I2728" s="8">
        <f t="shared" si="85"/>
        <v>23.399999999999991</v>
      </c>
      <c r="J2728" s="42">
        <f>VLOOKUP(B2728,Invoices!A:I,9,TRUE)</f>
        <v>2020</v>
      </c>
    </row>
    <row r="2729" spans="1:10" x14ac:dyDescent="0.15">
      <c r="A2729" t="s">
        <v>6089</v>
      </c>
      <c r="B2729" t="s">
        <v>641</v>
      </c>
      <c r="C2729" t="s">
        <v>96</v>
      </c>
      <c r="D2729" t="s">
        <v>75</v>
      </c>
      <c r="E2729">
        <v>1</v>
      </c>
      <c r="F2729" s="8">
        <f>VLOOKUP(C2729,Products!$A$2:$E$20,5,TRUE)</f>
        <v>79.95</v>
      </c>
      <c r="G2729" s="8">
        <f t="shared" si="84"/>
        <v>79.95</v>
      </c>
      <c r="H2729" s="8">
        <f>VLOOKUP(C2729,Products!$A$2:$F$20,6,TRUE)</f>
        <v>27.950000000000003</v>
      </c>
      <c r="I2729" s="8">
        <f t="shared" si="85"/>
        <v>27.950000000000003</v>
      </c>
      <c r="J2729" s="42">
        <f>VLOOKUP(B2729,Invoices!A:I,9,TRUE)</f>
        <v>2020</v>
      </c>
    </row>
    <row r="2730" spans="1:10" x14ac:dyDescent="0.15">
      <c r="A2730" t="s">
        <v>6090</v>
      </c>
      <c r="B2730" t="s">
        <v>642</v>
      </c>
      <c r="C2730" t="s">
        <v>91</v>
      </c>
      <c r="D2730" t="s">
        <v>70</v>
      </c>
      <c r="E2730">
        <v>1</v>
      </c>
      <c r="F2730" s="8">
        <f>VLOOKUP(C2730,Products!$A$2:$E$20,5,TRUE)</f>
        <v>49.95</v>
      </c>
      <c r="G2730" s="8">
        <f t="shared" si="84"/>
        <v>49.95</v>
      </c>
      <c r="H2730" s="8">
        <f>VLOOKUP(C2730,Products!$A$2:$F$20,6,TRUE)</f>
        <v>21.200000000000003</v>
      </c>
      <c r="I2730" s="8">
        <f t="shared" si="85"/>
        <v>21.200000000000003</v>
      </c>
      <c r="J2730" s="42">
        <f>VLOOKUP(B2730,Invoices!A:I,9,TRUE)</f>
        <v>2020</v>
      </c>
    </row>
    <row r="2731" spans="1:10" x14ac:dyDescent="0.15">
      <c r="A2731" t="s">
        <v>6091</v>
      </c>
      <c r="B2731" t="s">
        <v>642</v>
      </c>
      <c r="C2731" t="s">
        <v>88</v>
      </c>
      <c r="D2731" t="s">
        <v>85</v>
      </c>
      <c r="E2731">
        <v>3</v>
      </c>
      <c r="F2731" s="8">
        <f>VLOOKUP(C2731,Products!$A$2:$E$20,5,TRUE)</f>
        <v>8.9499999999999993</v>
      </c>
      <c r="G2731" s="8">
        <f t="shared" si="84"/>
        <v>26.849999999999998</v>
      </c>
      <c r="H2731" s="8">
        <f>VLOOKUP(C2731,Products!$A$2:$F$20,6,TRUE)</f>
        <v>5.6999999999999993</v>
      </c>
      <c r="I2731" s="8">
        <f t="shared" si="85"/>
        <v>17.099999999999998</v>
      </c>
      <c r="J2731" s="42">
        <f>VLOOKUP(B2731,Invoices!A:I,9,TRUE)</f>
        <v>2020</v>
      </c>
    </row>
    <row r="2732" spans="1:10" x14ac:dyDescent="0.15">
      <c r="A2732" t="s">
        <v>6092</v>
      </c>
      <c r="B2732" t="s">
        <v>642</v>
      </c>
      <c r="C2732" t="s">
        <v>99</v>
      </c>
      <c r="D2732" t="s">
        <v>84</v>
      </c>
      <c r="E2732">
        <v>50</v>
      </c>
      <c r="F2732" s="8">
        <f>VLOOKUP(C2732,Products!$A$2:$E$20,5,TRUE)</f>
        <v>3.5</v>
      </c>
      <c r="G2732" s="8">
        <f t="shared" si="84"/>
        <v>175</v>
      </c>
      <c r="H2732" s="8">
        <f>VLOOKUP(C2732,Products!$A$2:$F$20,6,TRUE)</f>
        <v>0.54999999999999982</v>
      </c>
      <c r="I2732" s="8">
        <f t="shared" si="85"/>
        <v>27.499999999999993</v>
      </c>
      <c r="J2732" s="42">
        <f>VLOOKUP(B2732,Invoices!A:I,9,TRUE)</f>
        <v>2020</v>
      </c>
    </row>
    <row r="2733" spans="1:10" x14ac:dyDescent="0.15">
      <c r="A2733" t="s">
        <v>6093</v>
      </c>
      <c r="B2733" t="s">
        <v>643</v>
      </c>
      <c r="C2733" t="s">
        <v>94</v>
      </c>
      <c r="D2733" t="s">
        <v>86</v>
      </c>
      <c r="E2733">
        <v>3</v>
      </c>
      <c r="F2733" s="8">
        <f>VLOOKUP(C2733,Products!$A$2:$E$20,5,TRUE)</f>
        <v>3.5</v>
      </c>
      <c r="G2733" s="8">
        <f t="shared" si="84"/>
        <v>10.5</v>
      </c>
      <c r="H2733" s="8">
        <f>VLOOKUP(C2733,Products!$A$2:$F$20,6,TRUE)</f>
        <v>0.54999999999999982</v>
      </c>
      <c r="I2733" s="8">
        <f t="shared" si="85"/>
        <v>1.6499999999999995</v>
      </c>
      <c r="J2733" s="42">
        <f>VLOOKUP(B2733,Invoices!A:I,9,TRUE)</f>
        <v>2020</v>
      </c>
    </row>
    <row r="2734" spans="1:10" x14ac:dyDescent="0.15">
      <c r="A2734" t="s">
        <v>6094</v>
      </c>
      <c r="B2734" t="s">
        <v>644</v>
      </c>
      <c r="C2734" t="s">
        <v>92</v>
      </c>
      <c r="D2734" t="s">
        <v>82</v>
      </c>
      <c r="E2734">
        <v>7</v>
      </c>
      <c r="F2734" s="8">
        <f>VLOOKUP(C2734,Products!$A$2:$E$20,5,TRUE)</f>
        <v>19.95</v>
      </c>
      <c r="G2734" s="8">
        <f t="shared" si="84"/>
        <v>139.65</v>
      </c>
      <c r="H2734" s="8">
        <f>VLOOKUP(C2734,Products!$A$2:$F$20,6,TRUE)</f>
        <v>7.4499999999999993</v>
      </c>
      <c r="I2734" s="8">
        <f t="shared" si="85"/>
        <v>52.149999999999991</v>
      </c>
      <c r="J2734" s="42">
        <f>VLOOKUP(B2734,Invoices!A:I,9,TRUE)</f>
        <v>2020</v>
      </c>
    </row>
    <row r="2735" spans="1:10" x14ac:dyDescent="0.15">
      <c r="A2735" t="s">
        <v>6095</v>
      </c>
      <c r="B2735" t="s">
        <v>644</v>
      </c>
      <c r="C2735" t="s">
        <v>89</v>
      </c>
      <c r="D2735" t="s">
        <v>80</v>
      </c>
      <c r="E2735">
        <v>1</v>
      </c>
      <c r="F2735" s="8">
        <f>VLOOKUP(C2735,Products!$A$2:$E$20,5,TRUE)</f>
        <v>15.95</v>
      </c>
      <c r="G2735" s="8">
        <f t="shared" si="84"/>
        <v>15.95</v>
      </c>
      <c r="H2735" s="8">
        <f>VLOOKUP(C2735,Products!$A$2:$F$20,6,TRUE)</f>
        <v>6</v>
      </c>
      <c r="I2735" s="8">
        <f t="shared" si="85"/>
        <v>6</v>
      </c>
      <c r="J2735" s="42">
        <f>VLOOKUP(B2735,Invoices!A:I,9,TRUE)</f>
        <v>2020</v>
      </c>
    </row>
    <row r="2736" spans="1:10" x14ac:dyDescent="0.15">
      <c r="A2736" t="s">
        <v>6096</v>
      </c>
      <c r="B2736" t="s">
        <v>644</v>
      </c>
      <c r="C2736" t="s">
        <v>87</v>
      </c>
      <c r="D2736" t="s">
        <v>68</v>
      </c>
      <c r="E2736">
        <v>3</v>
      </c>
      <c r="F2736" s="8">
        <f>VLOOKUP(C2736,Products!$A$2:$E$20,5,TRUE)</f>
        <v>19.95</v>
      </c>
      <c r="G2736" s="8">
        <f t="shared" si="84"/>
        <v>59.849999999999994</v>
      </c>
      <c r="H2736" s="8">
        <f>VLOOKUP(C2736,Products!$A$2:$F$20,6,TRUE)</f>
        <v>7.4499999999999993</v>
      </c>
      <c r="I2736" s="8">
        <f t="shared" si="85"/>
        <v>22.349999999999998</v>
      </c>
      <c r="J2736" s="42">
        <f>VLOOKUP(B2736,Invoices!A:I,9,TRUE)</f>
        <v>2020</v>
      </c>
    </row>
    <row r="2737" spans="1:10" x14ac:dyDescent="0.15">
      <c r="A2737" t="s">
        <v>6097</v>
      </c>
      <c r="B2737" t="s">
        <v>644</v>
      </c>
      <c r="C2737" t="s">
        <v>93</v>
      </c>
      <c r="D2737" t="s">
        <v>76</v>
      </c>
      <c r="E2737">
        <v>1</v>
      </c>
      <c r="F2737" s="8">
        <f>VLOOKUP(C2737,Products!$A$2:$E$20,5,TRUE)</f>
        <v>9.9499999999999993</v>
      </c>
      <c r="G2737" s="8">
        <f t="shared" si="84"/>
        <v>9.9499999999999993</v>
      </c>
      <c r="H2737" s="8">
        <f>VLOOKUP(C2737,Products!$A$2:$F$20,6,TRUE)</f>
        <v>1.9499999999999993</v>
      </c>
      <c r="I2737" s="8">
        <f t="shared" si="85"/>
        <v>1.9499999999999993</v>
      </c>
      <c r="J2737" s="42">
        <f>VLOOKUP(B2737,Invoices!A:I,9,TRUE)</f>
        <v>2020</v>
      </c>
    </row>
    <row r="2738" spans="1:10" x14ac:dyDescent="0.15">
      <c r="A2738" t="s">
        <v>6098</v>
      </c>
      <c r="B2738" t="s">
        <v>644</v>
      </c>
      <c r="C2738" t="s">
        <v>97</v>
      </c>
      <c r="D2738" t="s">
        <v>74</v>
      </c>
      <c r="E2738">
        <v>50</v>
      </c>
      <c r="F2738" s="8">
        <f>VLOOKUP(C2738,Products!$A$2:$E$20,5,TRUE)</f>
        <v>1.5</v>
      </c>
      <c r="G2738" s="8">
        <f t="shared" si="84"/>
        <v>75</v>
      </c>
      <c r="H2738" s="8">
        <f>VLOOKUP(C2738,Products!$A$2:$F$20,6,TRUE)</f>
        <v>0.5</v>
      </c>
      <c r="I2738" s="8">
        <f t="shared" si="85"/>
        <v>25</v>
      </c>
      <c r="J2738" s="42">
        <f>VLOOKUP(B2738,Invoices!A:I,9,TRUE)</f>
        <v>2020</v>
      </c>
    </row>
    <row r="2739" spans="1:10" x14ac:dyDescent="0.15">
      <c r="A2739" t="s">
        <v>6099</v>
      </c>
      <c r="B2739" t="s">
        <v>644</v>
      </c>
      <c r="C2739" t="s">
        <v>102</v>
      </c>
      <c r="D2739" t="s">
        <v>83</v>
      </c>
      <c r="E2739">
        <v>12</v>
      </c>
      <c r="F2739" s="8">
        <f>VLOOKUP(C2739,Products!$A$2:$E$20,5,TRUE)</f>
        <v>29.95</v>
      </c>
      <c r="G2739" s="8">
        <f t="shared" si="84"/>
        <v>359.4</v>
      </c>
      <c r="H2739" s="8">
        <f>VLOOKUP(C2739,Products!$A$2:$F$20,6,TRUE)</f>
        <v>15</v>
      </c>
      <c r="I2739" s="8">
        <f t="shared" si="85"/>
        <v>180</v>
      </c>
      <c r="J2739" s="42">
        <f>VLOOKUP(B2739,Invoices!A:I,9,TRUE)</f>
        <v>2020</v>
      </c>
    </row>
    <row r="2740" spans="1:10" x14ac:dyDescent="0.15">
      <c r="A2740" t="s">
        <v>6100</v>
      </c>
      <c r="B2740" t="s">
        <v>644</v>
      </c>
      <c r="C2740" t="s">
        <v>103</v>
      </c>
      <c r="D2740" t="s">
        <v>77</v>
      </c>
      <c r="E2740">
        <v>5</v>
      </c>
      <c r="F2740" s="8">
        <f>VLOOKUP(C2740,Products!$A$2:$E$20,5,TRUE)</f>
        <v>8.9499999999999993</v>
      </c>
      <c r="G2740" s="8">
        <f t="shared" si="84"/>
        <v>44.75</v>
      </c>
      <c r="H2740" s="8">
        <f>VLOOKUP(C2740,Products!$A$2:$F$20,6,TRUE)</f>
        <v>3.1999999999999993</v>
      </c>
      <c r="I2740" s="8">
        <f t="shared" si="85"/>
        <v>15.999999999999996</v>
      </c>
      <c r="J2740" s="42">
        <f>VLOOKUP(B2740,Invoices!A:I,9,TRUE)</f>
        <v>2020</v>
      </c>
    </row>
    <row r="2741" spans="1:10" x14ac:dyDescent="0.15">
      <c r="A2741" t="s">
        <v>6101</v>
      </c>
      <c r="B2741" t="s">
        <v>644</v>
      </c>
      <c r="C2741" t="s">
        <v>88</v>
      </c>
      <c r="D2741" t="s">
        <v>85</v>
      </c>
      <c r="E2741">
        <v>10</v>
      </c>
      <c r="F2741" s="8">
        <f>VLOOKUP(C2741,Products!$A$2:$E$20,5,TRUE)</f>
        <v>8.9499999999999993</v>
      </c>
      <c r="G2741" s="8">
        <f t="shared" si="84"/>
        <v>89.5</v>
      </c>
      <c r="H2741" s="8">
        <f>VLOOKUP(C2741,Products!$A$2:$F$20,6,TRUE)</f>
        <v>5.6999999999999993</v>
      </c>
      <c r="I2741" s="8">
        <f t="shared" si="85"/>
        <v>56.999999999999993</v>
      </c>
      <c r="J2741" s="42">
        <f>VLOOKUP(B2741,Invoices!A:I,9,TRUE)</f>
        <v>2020</v>
      </c>
    </row>
    <row r="2742" spans="1:10" x14ac:dyDescent="0.15">
      <c r="A2742" t="s">
        <v>6102</v>
      </c>
      <c r="B2742" t="s">
        <v>644</v>
      </c>
      <c r="C2742" t="s">
        <v>96</v>
      </c>
      <c r="D2742" t="s">
        <v>75</v>
      </c>
      <c r="E2742">
        <v>1</v>
      </c>
      <c r="F2742" s="8">
        <f>VLOOKUP(C2742,Products!$A$2:$E$20,5,TRUE)</f>
        <v>79.95</v>
      </c>
      <c r="G2742" s="8">
        <f t="shared" si="84"/>
        <v>79.95</v>
      </c>
      <c r="H2742" s="8">
        <f>VLOOKUP(C2742,Products!$A$2:$F$20,6,TRUE)</f>
        <v>27.950000000000003</v>
      </c>
      <c r="I2742" s="8">
        <f t="shared" si="85"/>
        <v>27.950000000000003</v>
      </c>
      <c r="J2742" s="42">
        <f>VLOOKUP(B2742,Invoices!A:I,9,TRUE)</f>
        <v>2020</v>
      </c>
    </row>
    <row r="2743" spans="1:10" x14ac:dyDescent="0.15">
      <c r="A2743" t="s">
        <v>6103</v>
      </c>
      <c r="B2743" t="s">
        <v>644</v>
      </c>
      <c r="C2743" t="s">
        <v>104</v>
      </c>
      <c r="D2743" t="s">
        <v>71</v>
      </c>
      <c r="E2743">
        <v>10</v>
      </c>
      <c r="F2743" s="8">
        <f>VLOOKUP(C2743,Products!$A$2:$E$20,5,TRUE)</f>
        <v>2.95</v>
      </c>
      <c r="G2743" s="8">
        <f t="shared" si="84"/>
        <v>29.5</v>
      </c>
      <c r="H2743" s="8">
        <f>VLOOKUP(C2743,Products!$A$2:$F$20,6,TRUE)</f>
        <v>1.1500000000000001</v>
      </c>
      <c r="I2743" s="8">
        <f t="shared" si="85"/>
        <v>11.500000000000002</v>
      </c>
      <c r="J2743" s="42">
        <f>VLOOKUP(B2743,Invoices!A:I,9,TRUE)</f>
        <v>2020</v>
      </c>
    </row>
    <row r="2744" spans="1:10" x14ac:dyDescent="0.15">
      <c r="A2744" t="s">
        <v>6104</v>
      </c>
      <c r="B2744" t="s">
        <v>645</v>
      </c>
      <c r="C2744" t="s">
        <v>105</v>
      </c>
      <c r="D2744" t="s">
        <v>81</v>
      </c>
      <c r="E2744">
        <v>20</v>
      </c>
      <c r="F2744" s="8">
        <f>VLOOKUP(C2744,Products!$A$2:$E$20,5,TRUE)</f>
        <v>8.9499999999999993</v>
      </c>
      <c r="G2744" s="8">
        <f t="shared" si="84"/>
        <v>179</v>
      </c>
      <c r="H2744" s="8">
        <f>VLOOKUP(C2744,Products!$A$2:$F$20,6,TRUE)</f>
        <v>3.1999999999999993</v>
      </c>
      <c r="I2744" s="8">
        <f t="shared" si="85"/>
        <v>63.999999999999986</v>
      </c>
      <c r="J2744" s="42">
        <f>VLOOKUP(B2744,Invoices!A:I,9,TRUE)</f>
        <v>2020</v>
      </c>
    </row>
    <row r="2745" spans="1:10" x14ac:dyDescent="0.15">
      <c r="A2745" t="s">
        <v>6105</v>
      </c>
      <c r="B2745" t="s">
        <v>645</v>
      </c>
      <c r="C2745" t="s">
        <v>88</v>
      </c>
      <c r="D2745" t="s">
        <v>85</v>
      </c>
      <c r="E2745">
        <v>1</v>
      </c>
      <c r="F2745" s="8">
        <f>VLOOKUP(C2745,Products!$A$2:$E$20,5,TRUE)</f>
        <v>8.9499999999999993</v>
      </c>
      <c r="G2745" s="8">
        <f t="shared" si="84"/>
        <v>8.9499999999999993</v>
      </c>
      <c r="H2745" s="8">
        <f>VLOOKUP(C2745,Products!$A$2:$F$20,6,TRUE)</f>
        <v>5.6999999999999993</v>
      </c>
      <c r="I2745" s="8">
        <f t="shared" si="85"/>
        <v>5.6999999999999993</v>
      </c>
      <c r="J2745" s="42">
        <f>VLOOKUP(B2745,Invoices!A:I,9,TRUE)</f>
        <v>2020</v>
      </c>
    </row>
    <row r="2746" spans="1:10" x14ac:dyDescent="0.15">
      <c r="A2746" t="s">
        <v>6106</v>
      </c>
      <c r="B2746" t="s">
        <v>646</v>
      </c>
      <c r="C2746" t="s">
        <v>99</v>
      </c>
      <c r="D2746" t="s">
        <v>84</v>
      </c>
      <c r="E2746">
        <v>20</v>
      </c>
      <c r="F2746" s="8">
        <f>VLOOKUP(C2746,Products!$A$2:$E$20,5,TRUE)</f>
        <v>3.5</v>
      </c>
      <c r="G2746" s="8">
        <f t="shared" si="84"/>
        <v>70</v>
      </c>
      <c r="H2746" s="8">
        <f>VLOOKUP(C2746,Products!$A$2:$F$20,6,TRUE)</f>
        <v>0.54999999999999982</v>
      </c>
      <c r="I2746" s="8">
        <f t="shared" si="85"/>
        <v>10.999999999999996</v>
      </c>
      <c r="J2746" s="42">
        <f>VLOOKUP(B2746,Invoices!A:I,9,TRUE)</f>
        <v>2020</v>
      </c>
    </row>
    <row r="2747" spans="1:10" x14ac:dyDescent="0.15">
      <c r="A2747" t="s">
        <v>6107</v>
      </c>
      <c r="B2747" t="s">
        <v>646</v>
      </c>
      <c r="C2747" t="s">
        <v>105</v>
      </c>
      <c r="D2747" t="s">
        <v>81</v>
      </c>
      <c r="E2747">
        <v>2</v>
      </c>
      <c r="F2747" s="8">
        <f>VLOOKUP(C2747,Products!$A$2:$E$20,5,TRUE)</f>
        <v>8.9499999999999993</v>
      </c>
      <c r="G2747" s="8">
        <f t="shared" si="84"/>
        <v>17.899999999999999</v>
      </c>
      <c r="H2747" s="8">
        <f>VLOOKUP(C2747,Products!$A$2:$F$20,6,TRUE)</f>
        <v>3.1999999999999993</v>
      </c>
      <c r="I2747" s="8">
        <f t="shared" si="85"/>
        <v>6.3999999999999986</v>
      </c>
      <c r="J2747" s="42">
        <f>VLOOKUP(B2747,Invoices!A:I,9,TRUE)</f>
        <v>2020</v>
      </c>
    </row>
    <row r="2748" spans="1:10" x14ac:dyDescent="0.15">
      <c r="A2748" t="s">
        <v>6108</v>
      </c>
      <c r="B2748" t="s">
        <v>646</v>
      </c>
      <c r="C2748" t="s">
        <v>103</v>
      </c>
      <c r="D2748" t="s">
        <v>77</v>
      </c>
      <c r="E2748">
        <v>3</v>
      </c>
      <c r="F2748" s="8">
        <f>VLOOKUP(C2748,Products!$A$2:$E$20,5,TRUE)</f>
        <v>8.9499999999999993</v>
      </c>
      <c r="G2748" s="8">
        <f t="shared" si="84"/>
        <v>26.849999999999998</v>
      </c>
      <c r="H2748" s="8">
        <f>VLOOKUP(C2748,Products!$A$2:$F$20,6,TRUE)</f>
        <v>3.1999999999999993</v>
      </c>
      <c r="I2748" s="8">
        <f t="shared" si="85"/>
        <v>9.5999999999999979</v>
      </c>
      <c r="J2748" s="42">
        <f>VLOOKUP(B2748,Invoices!A:I,9,TRUE)</f>
        <v>2020</v>
      </c>
    </row>
    <row r="2749" spans="1:10" x14ac:dyDescent="0.15">
      <c r="A2749" t="s">
        <v>6109</v>
      </c>
      <c r="B2749" t="s">
        <v>646</v>
      </c>
      <c r="C2749" t="s">
        <v>96</v>
      </c>
      <c r="D2749" t="s">
        <v>75</v>
      </c>
      <c r="E2749">
        <v>1</v>
      </c>
      <c r="F2749" s="8">
        <f>VLOOKUP(C2749,Products!$A$2:$E$20,5,TRUE)</f>
        <v>79.95</v>
      </c>
      <c r="G2749" s="8">
        <f t="shared" si="84"/>
        <v>79.95</v>
      </c>
      <c r="H2749" s="8">
        <f>VLOOKUP(C2749,Products!$A$2:$F$20,6,TRUE)</f>
        <v>27.950000000000003</v>
      </c>
      <c r="I2749" s="8">
        <f t="shared" si="85"/>
        <v>27.950000000000003</v>
      </c>
      <c r="J2749" s="42">
        <f>VLOOKUP(B2749,Invoices!A:I,9,TRUE)</f>
        <v>2020</v>
      </c>
    </row>
    <row r="2750" spans="1:10" x14ac:dyDescent="0.15">
      <c r="A2750" t="s">
        <v>6110</v>
      </c>
      <c r="B2750" t="s">
        <v>646</v>
      </c>
      <c r="C2750" t="s">
        <v>92</v>
      </c>
      <c r="D2750" t="s">
        <v>82</v>
      </c>
      <c r="E2750">
        <v>5</v>
      </c>
      <c r="F2750" s="8">
        <f>VLOOKUP(C2750,Products!$A$2:$E$20,5,TRUE)</f>
        <v>19.95</v>
      </c>
      <c r="G2750" s="8">
        <f t="shared" si="84"/>
        <v>99.75</v>
      </c>
      <c r="H2750" s="8">
        <f>VLOOKUP(C2750,Products!$A$2:$F$20,6,TRUE)</f>
        <v>7.4499999999999993</v>
      </c>
      <c r="I2750" s="8">
        <f t="shared" si="85"/>
        <v>37.25</v>
      </c>
      <c r="J2750" s="42">
        <f>VLOOKUP(B2750,Invoices!A:I,9,TRUE)</f>
        <v>2020</v>
      </c>
    </row>
    <row r="2751" spans="1:10" x14ac:dyDescent="0.15">
      <c r="A2751" t="s">
        <v>6111</v>
      </c>
      <c r="B2751" t="s">
        <v>646</v>
      </c>
      <c r="C2751" t="s">
        <v>101</v>
      </c>
      <c r="D2751" t="s">
        <v>69</v>
      </c>
      <c r="E2751">
        <v>100</v>
      </c>
      <c r="F2751" s="8">
        <f>VLOOKUP(C2751,Products!$A$2:$E$20,5,TRUE)</f>
        <v>129.94999999999999</v>
      </c>
      <c r="G2751" s="8">
        <f t="shared" si="84"/>
        <v>12994.999999999998</v>
      </c>
      <c r="H2751" s="8">
        <f>VLOOKUP(C2751,Products!$A$2:$F$20,6,TRUE)</f>
        <v>40.449999999999989</v>
      </c>
      <c r="I2751" s="8">
        <f t="shared" si="85"/>
        <v>4044.9999999999991</v>
      </c>
      <c r="J2751" s="42">
        <f>VLOOKUP(B2751,Invoices!A:I,9,TRUE)</f>
        <v>2020</v>
      </c>
    </row>
    <row r="2752" spans="1:10" x14ac:dyDescent="0.15">
      <c r="A2752" t="s">
        <v>6112</v>
      </c>
      <c r="B2752" t="s">
        <v>646</v>
      </c>
      <c r="C2752" t="s">
        <v>104</v>
      </c>
      <c r="D2752" t="s">
        <v>71</v>
      </c>
      <c r="E2752">
        <v>10</v>
      </c>
      <c r="F2752" s="8">
        <f>VLOOKUP(C2752,Products!$A$2:$E$20,5,TRUE)</f>
        <v>2.95</v>
      </c>
      <c r="G2752" s="8">
        <f t="shared" si="84"/>
        <v>29.5</v>
      </c>
      <c r="H2752" s="8">
        <f>VLOOKUP(C2752,Products!$A$2:$F$20,6,TRUE)</f>
        <v>1.1500000000000001</v>
      </c>
      <c r="I2752" s="8">
        <f t="shared" si="85"/>
        <v>11.500000000000002</v>
      </c>
      <c r="J2752" s="42">
        <f>VLOOKUP(B2752,Invoices!A:I,9,TRUE)</f>
        <v>2020</v>
      </c>
    </row>
    <row r="2753" spans="1:10" x14ac:dyDescent="0.15">
      <c r="A2753" t="s">
        <v>6113</v>
      </c>
      <c r="B2753" t="s">
        <v>646</v>
      </c>
      <c r="C2753" t="s">
        <v>88</v>
      </c>
      <c r="D2753" t="s">
        <v>85</v>
      </c>
      <c r="E2753">
        <v>2</v>
      </c>
      <c r="F2753" s="8">
        <f>VLOOKUP(C2753,Products!$A$2:$E$20,5,TRUE)</f>
        <v>8.9499999999999993</v>
      </c>
      <c r="G2753" s="8">
        <f t="shared" si="84"/>
        <v>17.899999999999999</v>
      </c>
      <c r="H2753" s="8">
        <f>VLOOKUP(C2753,Products!$A$2:$F$20,6,TRUE)</f>
        <v>5.6999999999999993</v>
      </c>
      <c r="I2753" s="8">
        <f t="shared" si="85"/>
        <v>11.399999999999999</v>
      </c>
      <c r="J2753" s="42">
        <f>VLOOKUP(B2753,Invoices!A:I,9,TRUE)</f>
        <v>2020</v>
      </c>
    </row>
    <row r="2754" spans="1:10" x14ac:dyDescent="0.15">
      <c r="A2754" t="s">
        <v>6114</v>
      </c>
      <c r="B2754" t="s">
        <v>646</v>
      </c>
      <c r="C2754" t="s">
        <v>87</v>
      </c>
      <c r="D2754" t="s">
        <v>68</v>
      </c>
      <c r="E2754">
        <v>1</v>
      </c>
      <c r="F2754" s="8">
        <f>VLOOKUP(C2754,Products!$A$2:$E$20,5,TRUE)</f>
        <v>19.95</v>
      </c>
      <c r="G2754" s="8">
        <f t="shared" si="84"/>
        <v>19.95</v>
      </c>
      <c r="H2754" s="8">
        <f>VLOOKUP(C2754,Products!$A$2:$F$20,6,TRUE)</f>
        <v>7.4499999999999993</v>
      </c>
      <c r="I2754" s="8">
        <f t="shared" si="85"/>
        <v>7.4499999999999993</v>
      </c>
      <c r="J2754" s="42">
        <f>VLOOKUP(B2754,Invoices!A:I,9,TRUE)</f>
        <v>2020</v>
      </c>
    </row>
    <row r="2755" spans="1:10" x14ac:dyDescent="0.15">
      <c r="A2755" t="s">
        <v>6115</v>
      </c>
      <c r="B2755" t="s">
        <v>646</v>
      </c>
      <c r="C2755" t="s">
        <v>90</v>
      </c>
      <c r="D2755" t="s">
        <v>72</v>
      </c>
      <c r="E2755">
        <v>1</v>
      </c>
      <c r="F2755" s="8">
        <f>VLOOKUP(C2755,Products!$A$2:$E$20,5,TRUE)</f>
        <v>8.9499999999999993</v>
      </c>
      <c r="G2755" s="8">
        <f t="shared" ref="G2755:G2818" si="86">F2755*E2755</f>
        <v>8.9499999999999993</v>
      </c>
      <c r="H2755" s="8">
        <f>VLOOKUP(C2755,Products!$A$2:$F$20,6,TRUE)</f>
        <v>5.6999999999999993</v>
      </c>
      <c r="I2755" s="8">
        <f t="shared" ref="I2755:I2818" si="87">H2755*E2755</f>
        <v>5.6999999999999993</v>
      </c>
      <c r="J2755" s="42">
        <f>VLOOKUP(B2755,Invoices!A:I,9,TRUE)</f>
        <v>2020</v>
      </c>
    </row>
    <row r="2756" spans="1:10" x14ac:dyDescent="0.15">
      <c r="A2756" t="s">
        <v>6116</v>
      </c>
      <c r="B2756" t="s">
        <v>647</v>
      </c>
      <c r="C2756" t="s">
        <v>94</v>
      </c>
      <c r="D2756" t="s">
        <v>86</v>
      </c>
      <c r="E2756">
        <v>3</v>
      </c>
      <c r="F2756" s="8">
        <f>VLOOKUP(C2756,Products!$A$2:$E$20,5,TRUE)</f>
        <v>3.5</v>
      </c>
      <c r="G2756" s="8">
        <f t="shared" si="86"/>
        <v>10.5</v>
      </c>
      <c r="H2756" s="8">
        <f>VLOOKUP(C2756,Products!$A$2:$F$20,6,TRUE)</f>
        <v>0.54999999999999982</v>
      </c>
      <c r="I2756" s="8">
        <f t="shared" si="87"/>
        <v>1.6499999999999995</v>
      </c>
      <c r="J2756" s="42">
        <f>VLOOKUP(B2756,Invoices!A:I,9,TRUE)</f>
        <v>2020</v>
      </c>
    </row>
    <row r="2757" spans="1:10" x14ac:dyDescent="0.15">
      <c r="A2757" t="s">
        <v>6117</v>
      </c>
      <c r="B2757" t="s">
        <v>647</v>
      </c>
      <c r="C2757" t="s">
        <v>89</v>
      </c>
      <c r="D2757" t="s">
        <v>80</v>
      </c>
      <c r="E2757">
        <v>2</v>
      </c>
      <c r="F2757" s="8">
        <f>VLOOKUP(C2757,Products!$A$2:$E$20,5,TRUE)</f>
        <v>15.95</v>
      </c>
      <c r="G2757" s="8">
        <f t="shared" si="86"/>
        <v>31.9</v>
      </c>
      <c r="H2757" s="8">
        <f>VLOOKUP(C2757,Products!$A$2:$F$20,6,TRUE)</f>
        <v>6</v>
      </c>
      <c r="I2757" s="8">
        <f t="shared" si="87"/>
        <v>12</v>
      </c>
      <c r="J2757" s="42">
        <f>VLOOKUP(B2757,Invoices!A:I,9,TRUE)</f>
        <v>2020</v>
      </c>
    </row>
    <row r="2758" spans="1:10" x14ac:dyDescent="0.15">
      <c r="A2758" t="s">
        <v>6118</v>
      </c>
      <c r="B2758" t="s">
        <v>647</v>
      </c>
      <c r="C2758" t="s">
        <v>104</v>
      </c>
      <c r="D2758" t="s">
        <v>71</v>
      </c>
      <c r="E2758">
        <v>3</v>
      </c>
      <c r="F2758" s="8">
        <f>VLOOKUP(C2758,Products!$A$2:$E$20,5,TRUE)</f>
        <v>2.95</v>
      </c>
      <c r="G2758" s="8">
        <f t="shared" si="86"/>
        <v>8.8500000000000014</v>
      </c>
      <c r="H2758" s="8">
        <f>VLOOKUP(C2758,Products!$A$2:$F$20,6,TRUE)</f>
        <v>1.1500000000000001</v>
      </c>
      <c r="I2758" s="8">
        <f t="shared" si="87"/>
        <v>3.45</v>
      </c>
      <c r="J2758" s="42">
        <f>VLOOKUP(B2758,Invoices!A:I,9,TRUE)</f>
        <v>2020</v>
      </c>
    </row>
    <row r="2759" spans="1:10" x14ac:dyDescent="0.15">
      <c r="A2759" t="s">
        <v>6119</v>
      </c>
      <c r="B2759" t="s">
        <v>647</v>
      </c>
      <c r="C2759" t="s">
        <v>90</v>
      </c>
      <c r="D2759" t="s">
        <v>72</v>
      </c>
      <c r="E2759">
        <v>4</v>
      </c>
      <c r="F2759" s="8">
        <f>VLOOKUP(C2759,Products!$A$2:$E$20,5,TRUE)</f>
        <v>8.9499999999999993</v>
      </c>
      <c r="G2759" s="8">
        <f t="shared" si="86"/>
        <v>35.799999999999997</v>
      </c>
      <c r="H2759" s="8">
        <f>VLOOKUP(C2759,Products!$A$2:$F$20,6,TRUE)</f>
        <v>5.6999999999999993</v>
      </c>
      <c r="I2759" s="8">
        <f t="shared" si="87"/>
        <v>22.799999999999997</v>
      </c>
      <c r="J2759" s="42">
        <f>VLOOKUP(B2759,Invoices!A:I,9,TRUE)</f>
        <v>2020</v>
      </c>
    </row>
    <row r="2760" spans="1:10" x14ac:dyDescent="0.15">
      <c r="A2760" t="s">
        <v>6120</v>
      </c>
      <c r="B2760" t="s">
        <v>647</v>
      </c>
      <c r="C2760" t="s">
        <v>102</v>
      </c>
      <c r="D2760" t="s">
        <v>83</v>
      </c>
      <c r="E2760">
        <v>2</v>
      </c>
      <c r="F2760" s="8">
        <f>VLOOKUP(C2760,Products!$A$2:$E$20,5,TRUE)</f>
        <v>29.95</v>
      </c>
      <c r="G2760" s="8">
        <f t="shared" si="86"/>
        <v>59.9</v>
      </c>
      <c r="H2760" s="8">
        <f>VLOOKUP(C2760,Products!$A$2:$F$20,6,TRUE)</f>
        <v>15</v>
      </c>
      <c r="I2760" s="8">
        <f t="shared" si="87"/>
        <v>30</v>
      </c>
      <c r="J2760" s="42">
        <f>VLOOKUP(B2760,Invoices!A:I,9,TRUE)</f>
        <v>2020</v>
      </c>
    </row>
    <row r="2761" spans="1:10" x14ac:dyDescent="0.15">
      <c r="A2761" t="s">
        <v>6121</v>
      </c>
      <c r="B2761" t="s">
        <v>647</v>
      </c>
      <c r="C2761" t="s">
        <v>97</v>
      </c>
      <c r="D2761" t="s">
        <v>74</v>
      </c>
      <c r="E2761">
        <v>1</v>
      </c>
      <c r="F2761" s="8">
        <f>VLOOKUP(C2761,Products!$A$2:$E$20,5,TRUE)</f>
        <v>1.5</v>
      </c>
      <c r="G2761" s="8">
        <f t="shared" si="86"/>
        <v>1.5</v>
      </c>
      <c r="H2761" s="8">
        <f>VLOOKUP(C2761,Products!$A$2:$F$20,6,TRUE)</f>
        <v>0.5</v>
      </c>
      <c r="I2761" s="8">
        <f t="shared" si="87"/>
        <v>0.5</v>
      </c>
      <c r="J2761" s="42">
        <f>VLOOKUP(B2761,Invoices!A:I,9,TRUE)</f>
        <v>2020</v>
      </c>
    </row>
    <row r="2762" spans="1:10" x14ac:dyDescent="0.15">
      <c r="A2762" t="s">
        <v>6122</v>
      </c>
      <c r="B2762" t="s">
        <v>647</v>
      </c>
      <c r="C2762" t="s">
        <v>105</v>
      </c>
      <c r="D2762" t="s">
        <v>81</v>
      </c>
      <c r="E2762">
        <v>3</v>
      </c>
      <c r="F2762" s="8">
        <f>VLOOKUP(C2762,Products!$A$2:$E$20,5,TRUE)</f>
        <v>8.9499999999999993</v>
      </c>
      <c r="G2762" s="8">
        <f t="shared" si="86"/>
        <v>26.849999999999998</v>
      </c>
      <c r="H2762" s="8">
        <f>VLOOKUP(C2762,Products!$A$2:$F$20,6,TRUE)</f>
        <v>3.1999999999999993</v>
      </c>
      <c r="I2762" s="8">
        <f t="shared" si="87"/>
        <v>9.5999999999999979</v>
      </c>
      <c r="J2762" s="42">
        <f>VLOOKUP(B2762,Invoices!A:I,9,TRUE)</f>
        <v>2020</v>
      </c>
    </row>
    <row r="2763" spans="1:10" x14ac:dyDescent="0.15">
      <c r="A2763" t="s">
        <v>6123</v>
      </c>
      <c r="B2763" t="s">
        <v>647</v>
      </c>
      <c r="C2763" t="s">
        <v>92</v>
      </c>
      <c r="D2763" t="s">
        <v>82</v>
      </c>
      <c r="E2763">
        <v>1</v>
      </c>
      <c r="F2763" s="8">
        <f>VLOOKUP(C2763,Products!$A$2:$E$20,5,TRUE)</f>
        <v>19.95</v>
      </c>
      <c r="G2763" s="8">
        <f t="shared" si="86"/>
        <v>19.95</v>
      </c>
      <c r="H2763" s="8">
        <f>VLOOKUP(C2763,Products!$A$2:$F$20,6,TRUE)</f>
        <v>7.4499999999999993</v>
      </c>
      <c r="I2763" s="8">
        <f t="shared" si="87"/>
        <v>7.4499999999999993</v>
      </c>
      <c r="J2763" s="42">
        <f>VLOOKUP(B2763,Invoices!A:I,9,TRUE)</f>
        <v>2020</v>
      </c>
    </row>
    <row r="2764" spans="1:10" x14ac:dyDescent="0.15">
      <c r="A2764" t="s">
        <v>6124</v>
      </c>
      <c r="B2764" t="s">
        <v>648</v>
      </c>
      <c r="C2764" t="s">
        <v>99</v>
      </c>
      <c r="D2764" t="s">
        <v>84</v>
      </c>
      <c r="E2764">
        <v>9</v>
      </c>
      <c r="F2764" s="8">
        <f>VLOOKUP(C2764,Products!$A$2:$E$20,5,TRUE)</f>
        <v>3.5</v>
      </c>
      <c r="G2764" s="8">
        <f t="shared" si="86"/>
        <v>31.5</v>
      </c>
      <c r="H2764" s="8">
        <f>VLOOKUP(C2764,Products!$A$2:$F$20,6,TRUE)</f>
        <v>0.54999999999999982</v>
      </c>
      <c r="I2764" s="8">
        <f t="shared" si="87"/>
        <v>4.9499999999999984</v>
      </c>
      <c r="J2764" s="42">
        <f>VLOOKUP(B2764,Invoices!A:I,9,TRUE)</f>
        <v>2020</v>
      </c>
    </row>
    <row r="2765" spans="1:10" x14ac:dyDescent="0.15">
      <c r="A2765" t="s">
        <v>6125</v>
      </c>
      <c r="B2765" t="s">
        <v>649</v>
      </c>
      <c r="C2765" t="s">
        <v>90</v>
      </c>
      <c r="D2765" t="s">
        <v>72</v>
      </c>
      <c r="E2765">
        <v>3</v>
      </c>
      <c r="F2765" s="8">
        <f>VLOOKUP(C2765,Products!$A$2:$E$20,5,TRUE)</f>
        <v>8.9499999999999993</v>
      </c>
      <c r="G2765" s="8">
        <f t="shared" si="86"/>
        <v>26.849999999999998</v>
      </c>
      <c r="H2765" s="8">
        <f>VLOOKUP(C2765,Products!$A$2:$F$20,6,TRUE)</f>
        <v>5.6999999999999993</v>
      </c>
      <c r="I2765" s="8">
        <f t="shared" si="87"/>
        <v>17.099999999999998</v>
      </c>
      <c r="J2765" s="42">
        <f>VLOOKUP(B2765,Invoices!A:I,9,TRUE)</f>
        <v>2020</v>
      </c>
    </row>
    <row r="2766" spans="1:10" x14ac:dyDescent="0.15">
      <c r="A2766" t="s">
        <v>6126</v>
      </c>
      <c r="B2766" t="s">
        <v>649</v>
      </c>
      <c r="C2766" t="s">
        <v>102</v>
      </c>
      <c r="D2766" t="s">
        <v>83</v>
      </c>
      <c r="E2766">
        <v>1</v>
      </c>
      <c r="F2766" s="8">
        <f>VLOOKUP(C2766,Products!$A$2:$E$20,5,TRUE)</f>
        <v>29.95</v>
      </c>
      <c r="G2766" s="8">
        <f t="shared" si="86"/>
        <v>29.95</v>
      </c>
      <c r="H2766" s="8">
        <f>VLOOKUP(C2766,Products!$A$2:$F$20,6,TRUE)</f>
        <v>15</v>
      </c>
      <c r="I2766" s="8">
        <f t="shared" si="87"/>
        <v>15</v>
      </c>
      <c r="J2766" s="42">
        <f>VLOOKUP(B2766,Invoices!A:I,9,TRUE)</f>
        <v>2020</v>
      </c>
    </row>
    <row r="2767" spans="1:10" x14ac:dyDescent="0.15">
      <c r="A2767" t="s">
        <v>6127</v>
      </c>
      <c r="B2767" t="s">
        <v>649</v>
      </c>
      <c r="C2767" t="s">
        <v>100</v>
      </c>
      <c r="D2767" t="s">
        <v>78</v>
      </c>
      <c r="E2767">
        <v>3</v>
      </c>
      <c r="F2767" s="8">
        <f>VLOOKUP(C2767,Products!$A$2:$E$20,5,TRUE)</f>
        <v>49.95</v>
      </c>
      <c r="G2767" s="8">
        <f t="shared" si="86"/>
        <v>149.85000000000002</v>
      </c>
      <c r="H2767" s="8">
        <f>VLOOKUP(C2767,Products!$A$2:$F$20,6,TRUE)</f>
        <v>19.950000000000003</v>
      </c>
      <c r="I2767" s="8">
        <f t="shared" si="87"/>
        <v>59.850000000000009</v>
      </c>
      <c r="J2767" s="42">
        <f>VLOOKUP(B2767,Invoices!A:I,9,TRUE)</f>
        <v>2020</v>
      </c>
    </row>
    <row r="2768" spans="1:10" x14ac:dyDescent="0.15">
      <c r="A2768" t="s">
        <v>6128</v>
      </c>
      <c r="B2768" t="s">
        <v>649</v>
      </c>
      <c r="C2768" t="s">
        <v>96</v>
      </c>
      <c r="D2768" t="s">
        <v>75</v>
      </c>
      <c r="E2768">
        <v>1</v>
      </c>
      <c r="F2768" s="8">
        <f>VLOOKUP(C2768,Products!$A$2:$E$20,5,TRUE)</f>
        <v>79.95</v>
      </c>
      <c r="G2768" s="8">
        <f t="shared" si="86"/>
        <v>79.95</v>
      </c>
      <c r="H2768" s="8">
        <f>VLOOKUP(C2768,Products!$A$2:$F$20,6,TRUE)</f>
        <v>27.950000000000003</v>
      </c>
      <c r="I2768" s="8">
        <f t="shared" si="87"/>
        <v>27.950000000000003</v>
      </c>
      <c r="J2768" s="42">
        <f>VLOOKUP(B2768,Invoices!A:I,9,TRUE)</f>
        <v>2020</v>
      </c>
    </row>
    <row r="2769" spans="1:10" x14ac:dyDescent="0.15">
      <c r="A2769" t="s">
        <v>6129</v>
      </c>
      <c r="B2769" t="s">
        <v>650</v>
      </c>
      <c r="C2769" t="s">
        <v>99</v>
      </c>
      <c r="D2769" t="s">
        <v>84</v>
      </c>
      <c r="E2769">
        <v>6</v>
      </c>
      <c r="F2769" s="8">
        <f>VLOOKUP(C2769,Products!$A$2:$E$20,5,TRUE)</f>
        <v>3.5</v>
      </c>
      <c r="G2769" s="8">
        <f t="shared" si="86"/>
        <v>21</v>
      </c>
      <c r="H2769" s="8">
        <f>VLOOKUP(C2769,Products!$A$2:$F$20,6,TRUE)</f>
        <v>0.54999999999999982</v>
      </c>
      <c r="I2769" s="8">
        <f t="shared" si="87"/>
        <v>3.2999999999999989</v>
      </c>
      <c r="J2769" s="42">
        <f>VLOOKUP(B2769,Invoices!A:I,9,TRUE)</f>
        <v>2020</v>
      </c>
    </row>
    <row r="2770" spans="1:10" x14ac:dyDescent="0.15">
      <c r="A2770" t="s">
        <v>6130</v>
      </c>
      <c r="B2770" t="s">
        <v>650</v>
      </c>
      <c r="C2770" t="s">
        <v>90</v>
      </c>
      <c r="D2770" t="s">
        <v>72</v>
      </c>
      <c r="E2770">
        <v>1</v>
      </c>
      <c r="F2770" s="8">
        <f>VLOOKUP(C2770,Products!$A$2:$E$20,5,TRUE)</f>
        <v>8.9499999999999993</v>
      </c>
      <c r="G2770" s="8">
        <f t="shared" si="86"/>
        <v>8.9499999999999993</v>
      </c>
      <c r="H2770" s="8">
        <f>VLOOKUP(C2770,Products!$A$2:$F$20,6,TRUE)</f>
        <v>5.6999999999999993</v>
      </c>
      <c r="I2770" s="8">
        <f t="shared" si="87"/>
        <v>5.6999999999999993</v>
      </c>
      <c r="J2770" s="42">
        <f>VLOOKUP(B2770,Invoices!A:I,9,TRUE)</f>
        <v>2020</v>
      </c>
    </row>
    <row r="2771" spans="1:10" x14ac:dyDescent="0.15">
      <c r="A2771" t="s">
        <v>6131</v>
      </c>
      <c r="B2771" t="s">
        <v>651</v>
      </c>
      <c r="C2771" t="s">
        <v>88</v>
      </c>
      <c r="D2771" t="s">
        <v>85</v>
      </c>
      <c r="E2771">
        <v>1</v>
      </c>
      <c r="F2771" s="8">
        <f>VLOOKUP(C2771,Products!$A$2:$E$20,5,TRUE)</f>
        <v>8.9499999999999993</v>
      </c>
      <c r="G2771" s="8">
        <f t="shared" si="86"/>
        <v>8.9499999999999993</v>
      </c>
      <c r="H2771" s="8">
        <f>VLOOKUP(C2771,Products!$A$2:$F$20,6,TRUE)</f>
        <v>5.6999999999999993</v>
      </c>
      <c r="I2771" s="8">
        <f t="shared" si="87"/>
        <v>5.6999999999999993</v>
      </c>
      <c r="J2771" s="42">
        <f>VLOOKUP(B2771,Invoices!A:I,9,TRUE)</f>
        <v>2020</v>
      </c>
    </row>
    <row r="2772" spans="1:10" x14ac:dyDescent="0.15">
      <c r="A2772" t="s">
        <v>6132</v>
      </c>
      <c r="B2772" t="s">
        <v>651</v>
      </c>
      <c r="C2772" t="s">
        <v>98</v>
      </c>
      <c r="D2772" t="s">
        <v>79</v>
      </c>
      <c r="E2772">
        <v>7</v>
      </c>
      <c r="F2772" s="8">
        <f>VLOOKUP(C2772,Products!$A$2:$E$20,5,TRUE)</f>
        <v>14.95</v>
      </c>
      <c r="G2772" s="8">
        <f t="shared" si="86"/>
        <v>104.64999999999999</v>
      </c>
      <c r="H2772" s="8">
        <f>VLOOKUP(C2772,Products!$A$2:$F$20,6,TRUE)</f>
        <v>3.0499999999999989</v>
      </c>
      <c r="I2772" s="8">
        <f t="shared" si="87"/>
        <v>21.349999999999994</v>
      </c>
      <c r="J2772" s="42">
        <f>VLOOKUP(B2772,Invoices!A:I,9,TRUE)</f>
        <v>2020</v>
      </c>
    </row>
    <row r="2773" spans="1:10" x14ac:dyDescent="0.15">
      <c r="A2773" t="s">
        <v>6133</v>
      </c>
      <c r="B2773" t="s">
        <v>651</v>
      </c>
      <c r="C2773" t="s">
        <v>90</v>
      </c>
      <c r="D2773" t="s">
        <v>72</v>
      </c>
      <c r="E2773">
        <v>3</v>
      </c>
      <c r="F2773" s="8">
        <f>VLOOKUP(C2773,Products!$A$2:$E$20,5,TRUE)</f>
        <v>8.9499999999999993</v>
      </c>
      <c r="G2773" s="8">
        <f t="shared" si="86"/>
        <v>26.849999999999998</v>
      </c>
      <c r="H2773" s="8">
        <f>VLOOKUP(C2773,Products!$A$2:$F$20,6,TRUE)</f>
        <v>5.6999999999999993</v>
      </c>
      <c r="I2773" s="8">
        <f t="shared" si="87"/>
        <v>17.099999999999998</v>
      </c>
      <c r="J2773" s="42">
        <f>VLOOKUP(B2773,Invoices!A:I,9,TRUE)</f>
        <v>2020</v>
      </c>
    </row>
    <row r="2774" spans="1:10" x14ac:dyDescent="0.15">
      <c r="A2774" t="s">
        <v>6134</v>
      </c>
      <c r="B2774" t="s">
        <v>651</v>
      </c>
      <c r="C2774" t="s">
        <v>103</v>
      </c>
      <c r="D2774" t="s">
        <v>77</v>
      </c>
      <c r="E2774">
        <v>1</v>
      </c>
      <c r="F2774" s="8">
        <f>VLOOKUP(C2774,Products!$A$2:$E$20,5,TRUE)</f>
        <v>8.9499999999999993</v>
      </c>
      <c r="G2774" s="8">
        <f t="shared" si="86"/>
        <v>8.9499999999999993</v>
      </c>
      <c r="H2774" s="8">
        <f>VLOOKUP(C2774,Products!$A$2:$F$20,6,TRUE)</f>
        <v>3.1999999999999993</v>
      </c>
      <c r="I2774" s="8">
        <f t="shared" si="87"/>
        <v>3.1999999999999993</v>
      </c>
      <c r="J2774" s="42">
        <f>VLOOKUP(B2774,Invoices!A:I,9,TRUE)</f>
        <v>2020</v>
      </c>
    </row>
    <row r="2775" spans="1:10" x14ac:dyDescent="0.15">
      <c r="A2775" t="s">
        <v>6135</v>
      </c>
      <c r="B2775" t="s">
        <v>651</v>
      </c>
      <c r="C2775" t="s">
        <v>101</v>
      </c>
      <c r="D2775" t="s">
        <v>69</v>
      </c>
      <c r="E2775">
        <v>2</v>
      </c>
      <c r="F2775" s="8">
        <f>VLOOKUP(C2775,Products!$A$2:$E$20,5,TRUE)</f>
        <v>129.94999999999999</v>
      </c>
      <c r="G2775" s="8">
        <f t="shared" si="86"/>
        <v>259.89999999999998</v>
      </c>
      <c r="H2775" s="8">
        <f>VLOOKUP(C2775,Products!$A$2:$F$20,6,TRUE)</f>
        <v>40.449999999999989</v>
      </c>
      <c r="I2775" s="8">
        <f t="shared" si="87"/>
        <v>80.899999999999977</v>
      </c>
      <c r="J2775" s="42">
        <f>VLOOKUP(B2775,Invoices!A:I,9,TRUE)</f>
        <v>2020</v>
      </c>
    </row>
    <row r="2776" spans="1:10" x14ac:dyDescent="0.15">
      <c r="A2776" t="s">
        <v>6136</v>
      </c>
      <c r="B2776" t="s">
        <v>652</v>
      </c>
      <c r="C2776" t="s">
        <v>103</v>
      </c>
      <c r="D2776" t="s">
        <v>77</v>
      </c>
      <c r="E2776">
        <v>3</v>
      </c>
      <c r="F2776" s="8">
        <f>VLOOKUP(C2776,Products!$A$2:$E$20,5,TRUE)</f>
        <v>8.9499999999999993</v>
      </c>
      <c r="G2776" s="8">
        <f t="shared" si="86"/>
        <v>26.849999999999998</v>
      </c>
      <c r="H2776" s="8">
        <f>VLOOKUP(C2776,Products!$A$2:$F$20,6,TRUE)</f>
        <v>3.1999999999999993</v>
      </c>
      <c r="I2776" s="8">
        <f t="shared" si="87"/>
        <v>9.5999999999999979</v>
      </c>
      <c r="J2776" s="42">
        <f>VLOOKUP(B2776,Invoices!A:I,9,TRUE)</f>
        <v>2020</v>
      </c>
    </row>
    <row r="2777" spans="1:10" x14ac:dyDescent="0.15">
      <c r="A2777" t="s">
        <v>6137</v>
      </c>
      <c r="B2777" t="s">
        <v>652</v>
      </c>
      <c r="C2777" t="s">
        <v>99</v>
      </c>
      <c r="D2777" t="s">
        <v>84</v>
      </c>
      <c r="E2777">
        <v>3</v>
      </c>
      <c r="F2777" s="8">
        <f>VLOOKUP(C2777,Products!$A$2:$E$20,5,TRUE)</f>
        <v>3.5</v>
      </c>
      <c r="G2777" s="8">
        <f t="shared" si="86"/>
        <v>10.5</v>
      </c>
      <c r="H2777" s="8">
        <f>VLOOKUP(C2777,Products!$A$2:$F$20,6,TRUE)</f>
        <v>0.54999999999999982</v>
      </c>
      <c r="I2777" s="8">
        <f t="shared" si="87"/>
        <v>1.6499999999999995</v>
      </c>
      <c r="J2777" s="42">
        <f>VLOOKUP(B2777,Invoices!A:I,9,TRUE)</f>
        <v>2020</v>
      </c>
    </row>
    <row r="2778" spans="1:10" x14ac:dyDescent="0.15">
      <c r="A2778" t="s">
        <v>6138</v>
      </c>
      <c r="B2778" t="s">
        <v>652</v>
      </c>
      <c r="C2778" t="s">
        <v>90</v>
      </c>
      <c r="D2778" t="s">
        <v>72</v>
      </c>
      <c r="E2778">
        <v>1</v>
      </c>
      <c r="F2778" s="8">
        <f>VLOOKUP(C2778,Products!$A$2:$E$20,5,TRUE)</f>
        <v>8.9499999999999993</v>
      </c>
      <c r="G2778" s="8">
        <f t="shared" si="86"/>
        <v>8.9499999999999993</v>
      </c>
      <c r="H2778" s="8">
        <f>VLOOKUP(C2778,Products!$A$2:$F$20,6,TRUE)</f>
        <v>5.6999999999999993</v>
      </c>
      <c r="I2778" s="8">
        <f t="shared" si="87"/>
        <v>5.6999999999999993</v>
      </c>
      <c r="J2778" s="42">
        <f>VLOOKUP(B2778,Invoices!A:I,9,TRUE)</f>
        <v>2020</v>
      </c>
    </row>
    <row r="2779" spans="1:10" x14ac:dyDescent="0.15">
      <c r="A2779" t="s">
        <v>6139</v>
      </c>
      <c r="B2779" t="s">
        <v>653</v>
      </c>
      <c r="C2779" t="s">
        <v>96</v>
      </c>
      <c r="D2779" t="s">
        <v>75</v>
      </c>
      <c r="E2779">
        <v>1</v>
      </c>
      <c r="F2779" s="8">
        <f>VLOOKUP(C2779,Products!$A$2:$E$20,5,TRUE)</f>
        <v>79.95</v>
      </c>
      <c r="G2779" s="8">
        <f t="shared" si="86"/>
        <v>79.95</v>
      </c>
      <c r="H2779" s="8">
        <f>VLOOKUP(C2779,Products!$A$2:$F$20,6,TRUE)</f>
        <v>27.950000000000003</v>
      </c>
      <c r="I2779" s="8">
        <f t="shared" si="87"/>
        <v>27.950000000000003</v>
      </c>
      <c r="J2779" s="42">
        <f>VLOOKUP(B2779,Invoices!A:I,9,TRUE)</f>
        <v>2020</v>
      </c>
    </row>
    <row r="2780" spans="1:10" x14ac:dyDescent="0.15">
      <c r="A2780" t="s">
        <v>6140</v>
      </c>
      <c r="B2780" t="s">
        <v>654</v>
      </c>
      <c r="C2780" t="s">
        <v>95</v>
      </c>
      <c r="D2780" t="s">
        <v>73</v>
      </c>
      <c r="E2780">
        <v>6</v>
      </c>
      <c r="F2780" s="8">
        <f>VLOOKUP(C2780,Products!$A$2:$E$20,5,TRUE)</f>
        <v>12.95</v>
      </c>
      <c r="G2780" s="8">
        <f t="shared" si="86"/>
        <v>77.699999999999989</v>
      </c>
      <c r="H2780" s="8">
        <f>VLOOKUP(C2780,Products!$A$2:$F$20,6,TRUE)</f>
        <v>4.1999999999999993</v>
      </c>
      <c r="I2780" s="8">
        <f t="shared" si="87"/>
        <v>25.199999999999996</v>
      </c>
      <c r="J2780" s="42">
        <f>VLOOKUP(B2780,Invoices!A:I,9,TRUE)</f>
        <v>2020</v>
      </c>
    </row>
    <row r="2781" spans="1:10" x14ac:dyDescent="0.15">
      <c r="A2781" t="s">
        <v>6141</v>
      </c>
      <c r="B2781" t="s">
        <v>655</v>
      </c>
      <c r="C2781" t="s">
        <v>98</v>
      </c>
      <c r="D2781" t="s">
        <v>79</v>
      </c>
      <c r="E2781">
        <v>1</v>
      </c>
      <c r="F2781" s="8">
        <f>VLOOKUP(C2781,Products!$A$2:$E$20,5,TRUE)</f>
        <v>14.95</v>
      </c>
      <c r="G2781" s="8">
        <f t="shared" si="86"/>
        <v>14.95</v>
      </c>
      <c r="H2781" s="8">
        <f>VLOOKUP(C2781,Products!$A$2:$F$20,6,TRUE)</f>
        <v>3.0499999999999989</v>
      </c>
      <c r="I2781" s="8">
        <f t="shared" si="87"/>
        <v>3.0499999999999989</v>
      </c>
      <c r="J2781" s="42">
        <f>VLOOKUP(B2781,Invoices!A:I,9,TRUE)</f>
        <v>2020</v>
      </c>
    </row>
    <row r="2782" spans="1:10" x14ac:dyDescent="0.15">
      <c r="A2782" t="s">
        <v>6142</v>
      </c>
      <c r="B2782" t="s">
        <v>655</v>
      </c>
      <c r="C2782" t="s">
        <v>95</v>
      </c>
      <c r="D2782" t="s">
        <v>73</v>
      </c>
      <c r="E2782">
        <v>24</v>
      </c>
      <c r="F2782" s="8">
        <f>VLOOKUP(C2782,Products!$A$2:$E$20,5,TRUE)</f>
        <v>12.95</v>
      </c>
      <c r="G2782" s="8">
        <f t="shared" si="86"/>
        <v>310.79999999999995</v>
      </c>
      <c r="H2782" s="8">
        <f>VLOOKUP(C2782,Products!$A$2:$F$20,6,TRUE)</f>
        <v>4.1999999999999993</v>
      </c>
      <c r="I2782" s="8">
        <f t="shared" si="87"/>
        <v>100.79999999999998</v>
      </c>
      <c r="J2782" s="42">
        <f>VLOOKUP(B2782,Invoices!A:I,9,TRUE)</f>
        <v>2020</v>
      </c>
    </row>
    <row r="2783" spans="1:10" x14ac:dyDescent="0.15">
      <c r="A2783" t="s">
        <v>6143</v>
      </c>
      <c r="B2783" t="s">
        <v>655</v>
      </c>
      <c r="C2783" t="s">
        <v>96</v>
      </c>
      <c r="D2783" t="s">
        <v>75</v>
      </c>
      <c r="E2783">
        <v>6</v>
      </c>
      <c r="F2783" s="8">
        <f>VLOOKUP(C2783,Products!$A$2:$E$20,5,TRUE)</f>
        <v>79.95</v>
      </c>
      <c r="G2783" s="8">
        <f t="shared" si="86"/>
        <v>479.70000000000005</v>
      </c>
      <c r="H2783" s="8">
        <f>VLOOKUP(C2783,Products!$A$2:$F$20,6,TRUE)</f>
        <v>27.950000000000003</v>
      </c>
      <c r="I2783" s="8">
        <f t="shared" si="87"/>
        <v>167.70000000000002</v>
      </c>
      <c r="J2783" s="42">
        <f>VLOOKUP(B2783,Invoices!A:I,9,TRUE)</f>
        <v>2020</v>
      </c>
    </row>
    <row r="2784" spans="1:10" x14ac:dyDescent="0.15">
      <c r="A2784" t="s">
        <v>6144</v>
      </c>
      <c r="B2784" t="s">
        <v>655</v>
      </c>
      <c r="C2784" t="s">
        <v>101</v>
      </c>
      <c r="D2784" t="s">
        <v>69</v>
      </c>
      <c r="E2784">
        <v>10</v>
      </c>
      <c r="F2784" s="8">
        <f>VLOOKUP(C2784,Products!$A$2:$E$20,5,TRUE)</f>
        <v>129.94999999999999</v>
      </c>
      <c r="G2784" s="8">
        <f t="shared" si="86"/>
        <v>1299.5</v>
      </c>
      <c r="H2784" s="8">
        <f>VLOOKUP(C2784,Products!$A$2:$F$20,6,TRUE)</f>
        <v>40.449999999999989</v>
      </c>
      <c r="I2784" s="8">
        <f t="shared" si="87"/>
        <v>404.49999999999989</v>
      </c>
      <c r="J2784" s="42">
        <f>VLOOKUP(B2784,Invoices!A:I,9,TRUE)</f>
        <v>2020</v>
      </c>
    </row>
    <row r="2785" spans="1:10" x14ac:dyDescent="0.15">
      <c r="A2785" t="s">
        <v>6145</v>
      </c>
      <c r="B2785" t="s">
        <v>655</v>
      </c>
      <c r="C2785" t="s">
        <v>93</v>
      </c>
      <c r="D2785" t="s">
        <v>76</v>
      </c>
      <c r="E2785">
        <v>1</v>
      </c>
      <c r="F2785" s="8">
        <f>VLOOKUP(C2785,Products!$A$2:$E$20,5,TRUE)</f>
        <v>9.9499999999999993</v>
      </c>
      <c r="G2785" s="8">
        <f t="shared" si="86"/>
        <v>9.9499999999999993</v>
      </c>
      <c r="H2785" s="8">
        <f>VLOOKUP(C2785,Products!$A$2:$F$20,6,TRUE)</f>
        <v>1.9499999999999993</v>
      </c>
      <c r="I2785" s="8">
        <f t="shared" si="87"/>
        <v>1.9499999999999993</v>
      </c>
      <c r="J2785" s="42">
        <f>VLOOKUP(B2785,Invoices!A:I,9,TRUE)</f>
        <v>2020</v>
      </c>
    </row>
    <row r="2786" spans="1:10" x14ac:dyDescent="0.15">
      <c r="A2786" t="s">
        <v>6146</v>
      </c>
      <c r="B2786" t="s">
        <v>655</v>
      </c>
      <c r="C2786" t="s">
        <v>92</v>
      </c>
      <c r="D2786" t="s">
        <v>82</v>
      </c>
      <c r="E2786">
        <v>1</v>
      </c>
      <c r="F2786" s="8">
        <f>VLOOKUP(C2786,Products!$A$2:$E$20,5,TRUE)</f>
        <v>19.95</v>
      </c>
      <c r="G2786" s="8">
        <f t="shared" si="86"/>
        <v>19.95</v>
      </c>
      <c r="H2786" s="8">
        <f>VLOOKUP(C2786,Products!$A$2:$F$20,6,TRUE)</f>
        <v>7.4499999999999993</v>
      </c>
      <c r="I2786" s="8">
        <f t="shared" si="87"/>
        <v>7.4499999999999993</v>
      </c>
      <c r="J2786" s="42">
        <f>VLOOKUP(B2786,Invoices!A:I,9,TRUE)</f>
        <v>2020</v>
      </c>
    </row>
    <row r="2787" spans="1:10" x14ac:dyDescent="0.15">
      <c r="A2787" t="s">
        <v>6147</v>
      </c>
      <c r="B2787" t="s">
        <v>655</v>
      </c>
      <c r="C2787" t="s">
        <v>102</v>
      </c>
      <c r="D2787" t="s">
        <v>83</v>
      </c>
      <c r="E2787">
        <v>20</v>
      </c>
      <c r="F2787" s="8">
        <f>VLOOKUP(C2787,Products!$A$2:$E$20,5,TRUE)</f>
        <v>29.95</v>
      </c>
      <c r="G2787" s="8">
        <f t="shared" si="86"/>
        <v>599</v>
      </c>
      <c r="H2787" s="8">
        <f>VLOOKUP(C2787,Products!$A$2:$F$20,6,TRUE)</f>
        <v>15</v>
      </c>
      <c r="I2787" s="8">
        <f t="shared" si="87"/>
        <v>300</v>
      </c>
      <c r="J2787" s="42">
        <f>VLOOKUP(B2787,Invoices!A:I,9,TRUE)</f>
        <v>2020</v>
      </c>
    </row>
    <row r="2788" spans="1:10" x14ac:dyDescent="0.15">
      <c r="A2788" t="s">
        <v>6148</v>
      </c>
      <c r="B2788" t="s">
        <v>655</v>
      </c>
      <c r="C2788" t="s">
        <v>88</v>
      </c>
      <c r="D2788" t="s">
        <v>85</v>
      </c>
      <c r="E2788">
        <v>50</v>
      </c>
      <c r="F2788" s="8">
        <f>VLOOKUP(C2788,Products!$A$2:$E$20,5,TRUE)</f>
        <v>8.9499999999999993</v>
      </c>
      <c r="G2788" s="8">
        <f t="shared" si="86"/>
        <v>447.49999999999994</v>
      </c>
      <c r="H2788" s="8">
        <f>VLOOKUP(C2788,Products!$A$2:$F$20,6,TRUE)</f>
        <v>5.6999999999999993</v>
      </c>
      <c r="I2788" s="8">
        <f t="shared" si="87"/>
        <v>284.99999999999994</v>
      </c>
      <c r="J2788" s="42">
        <f>VLOOKUP(B2788,Invoices!A:I,9,TRUE)</f>
        <v>2020</v>
      </c>
    </row>
    <row r="2789" spans="1:10" x14ac:dyDescent="0.15">
      <c r="A2789" t="s">
        <v>6149</v>
      </c>
      <c r="B2789" t="s">
        <v>655</v>
      </c>
      <c r="C2789" t="s">
        <v>94</v>
      </c>
      <c r="D2789" t="s">
        <v>86</v>
      </c>
      <c r="E2789">
        <v>3</v>
      </c>
      <c r="F2789" s="8">
        <f>VLOOKUP(C2789,Products!$A$2:$E$20,5,TRUE)</f>
        <v>3.5</v>
      </c>
      <c r="G2789" s="8">
        <f t="shared" si="86"/>
        <v>10.5</v>
      </c>
      <c r="H2789" s="8">
        <f>VLOOKUP(C2789,Products!$A$2:$F$20,6,TRUE)</f>
        <v>0.54999999999999982</v>
      </c>
      <c r="I2789" s="8">
        <f t="shared" si="87"/>
        <v>1.6499999999999995</v>
      </c>
      <c r="J2789" s="42">
        <f>VLOOKUP(B2789,Invoices!A:I,9,TRUE)</f>
        <v>2020</v>
      </c>
    </row>
    <row r="2790" spans="1:10" x14ac:dyDescent="0.15">
      <c r="A2790" t="s">
        <v>6150</v>
      </c>
      <c r="B2790" t="s">
        <v>655</v>
      </c>
      <c r="C2790" t="s">
        <v>100</v>
      </c>
      <c r="D2790" t="s">
        <v>78</v>
      </c>
      <c r="E2790">
        <v>6</v>
      </c>
      <c r="F2790" s="8">
        <f>VLOOKUP(C2790,Products!$A$2:$E$20,5,TRUE)</f>
        <v>49.95</v>
      </c>
      <c r="G2790" s="8">
        <f t="shared" si="86"/>
        <v>299.70000000000005</v>
      </c>
      <c r="H2790" s="8">
        <f>VLOOKUP(C2790,Products!$A$2:$F$20,6,TRUE)</f>
        <v>19.950000000000003</v>
      </c>
      <c r="I2790" s="8">
        <f t="shared" si="87"/>
        <v>119.70000000000002</v>
      </c>
      <c r="J2790" s="42">
        <f>VLOOKUP(B2790,Invoices!A:I,9,TRUE)</f>
        <v>2020</v>
      </c>
    </row>
    <row r="2791" spans="1:10" x14ac:dyDescent="0.15">
      <c r="A2791" t="s">
        <v>6151</v>
      </c>
      <c r="B2791" t="s">
        <v>655</v>
      </c>
      <c r="C2791" t="s">
        <v>90</v>
      </c>
      <c r="D2791" t="s">
        <v>72</v>
      </c>
      <c r="E2791">
        <v>24</v>
      </c>
      <c r="F2791" s="8">
        <f>VLOOKUP(C2791,Products!$A$2:$E$20,5,TRUE)</f>
        <v>8.9499999999999993</v>
      </c>
      <c r="G2791" s="8">
        <f t="shared" si="86"/>
        <v>214.79999999999998</v>
      </c>
      <c r="H2791" s="8">
        <f>VLOOKUP(C2791,Products!$A$2:$F$20,6,TRUE)</f>
        <v>5.6999999999999993</v>
      </c>
      <c r="I2791" s="8">
        <f t="shared" si="87"/>
        <v>136.79999999999998</v>
      </c>
      <c r="J2791" s="42">
        <f>VLOOKUP(B2791,Invoices!A:I,9,TRUE)</f>
        <v>2020</v>
      </c>
    </row>
    <row r="2792" spans="1:10" x14ac:dyDescent="0.15">
      <c r="A2792" t="s">
        <v>6152</v>
      </c>
      <c r="B2792" t="s">
        <v>655</v>
      </c>
      <c r="C2792" t="s">
        <v>87</v>
      </c>
      <c r="D2792" t="s">
        <v>68</v>
      </c>
      <c r="E2792">
        <v>1</v>
      </c>
      <c r="F2792" s="8">
        <f>VLOOKUP(C2792,Products!$A$2:$E$20,5,TRUE)</f>
        <v>19.95</v>
      </c>
      <c r="G2792" s="8">
        <f t="shared" si="86"/>
        <v>19.95</v>
      </c>
      <c r="H2792" s="8">
        <f>VLOOKUP(C2792,Products!$A$2:$F$20,6,TRUE)</f>
        <v>7.4499999999999993</v>
      </c>
      <c r="I2792" s="8">
        <f t="shared" si="87"/>
        <v>7.4499999999999993</v>
      </c>
      <c r="J2792" s="42">
        <f>VLOOKUP(B2792,Invoices!A:I,9,TRUE)</f>
        <v>2020</v>
      </c>
    </row>
    <row r="2793" spans="1:10" x14ac:dyDescent="0.15">
      <c r="A2793" t="s">
        <v>6153</v>
      </c>
      <c r="B2793" t="s">
        <v>655</v>
      </c>
      <c r="C2793" t="s">
        <v>89</v>
      </c>
      <c r="D2793" t="s">
        <v>80</v>
      </c>
      <c r="E2793">
        <v>24</v>
      </c>
      <c r="F2793" s="8">
        <f>VLOOKUP(C2793,Products!$A$2:$E$20,5,TRUE)</f>
        <v>15.95</v>
      </c>
      <c r="G2793" s="8">
        <f t="shared" si="86"/>
        <v>382.79999999999995</v>
      </c>
      <c r="H2793" s="8">
        <f>VLOOKUP(C2793,Products!$A$2:$F$20,6,TRUE)</f>
        <v>6</v>
      </c>
      <c r="I2793" s="8">
        <f t="shared" si="87"/>
        <v>144</v>
      </c>
      <c r="J2793" s="42">
        <f>VLOOKUP(B2793,Invoices!A:I,9,TRUE)</f>
        <v>2020</v>
      </c>
    </row>
    <row r="2794" spans="1:10" x14ac:dyDescent="0.15">
      <c r="A2794" t="s">
        <v>6154</v>
      </c>
      <c r="B2794" t="s">
        <v>655</v>
      </c>
      <c r="C2794" t="s">
        <v>104</v>
      </c>
      <c r="D2794" t="s">
        <v>71</v>
      </c>
      <c r="E2794">
        <v>7</v>
      </c>
      <c r="F2794" s="8">
        <f>VLOOKUP(C2794,Products!$A$2:$E$20,5,TRUE)</f>
        <v>2.95</v>
      </c>
      <c r="G2794" s="8">
        <f t="shared" si="86"/>
        <v>20.650000000000002</v>
      </c>
      <c r="H2794" s="8">
        <f>VLOOKUP(C2794,Products!$A$2:$F$20,6,TRUE)</f>
        <v>1.1500000000000001</v>
      </c>
      <c r="I2794" s="8">
        <f t="shared" si="87"/>
        <v>8.0500000000000007</v>
      </c>
      <c r="J2794" s="42">
        <f>VLOOKUP(B2794,Invoices!A:I,9,TRUE)</f>
        <v>2020</v>
      </c>
    </row>
    <row r="2795" spans="1:10" x14ac:dyDescent="0.15">
      <c r="A2795" t="s">
        <v>6155</v>
      </c>
      <c r="B2795" t="s">
        <v>656</v>
      </c>
      <c r="C2795" t="s">
        <v>92</v>
      </c>
      <c r="D2795" t="s">
        <v>82</v>
      </c>
      <c r="E2795">
        <v>3</v>
      </c>
      <c r="F2795" s="8">
        <f>VLOOKUP(C2795,Products!$A$2:$E$20,5,TRUE)</f>
        <v>19.95</v>
      </c>
      <c r="G2795" s="8">
        <f t="shared" si="86"/>
        <v>59.849999999999994</v>
      </c>
      <c r="H2795" s="8">
        <f>VLOOKUP(C2795,Products!$A$2:$F$20,6,TRUE)</f>
        <v>7.4499999999999993</v>
      </c>
      <c r="I2795" s="8">
        <f t="shared" si="87"/>
        <v>22.349999999999998</v>
      </c>
      <c r="J2795" s="42">
        <f>VLOOKUP(B2795,Invoices!A:I,9,TRUE)</f>
        <v>2020</v>
      </c>
    </row>
    <row r="2796" spans="1:10" x14ac:dyDescent="0.15">
      <c r="A2796" t="s">
        <v>6156</v>
      </c>
      <c r="B2796" t="s">
        <v>656</v>
      </c>
      <c r="C2796" t="s">
        <v>101</v>
      </c>
      <c r="D2796" t="s">
        <v>69</v>
      </c>
      <c r="E2796">
        <v>2</v>
      </c>
      <c r="F2796" s="8">
        <f>VLOOKUP(C2796,Products!$A$2:$E$20,5,TRUE)</f>
        <v>129.94999999999999</v>
      </c>
      <c r="G2796" s="8">
        <f t="shared" si="86"/>
        <v>259.89999999999998</v>
      </c>
      <c r="H2796" s="8">
        <f>VLOOKUP(C2796,Products!$A$2:$F$20,6,TRUE)</f>
        <v>40.449999999999989</v>
      </c>
      <c r="I2796" s="8">
        <f t="shared" si="87"/>
        <v>80.899999999999977</v>
      </c>
      <c r="J2796" s="42">
        <f>VLOOKUP(B2796,Invoices!A:I,9,TRUE)</f>
        <v>2020</v>
      </c>
    </row>
    <row r="2797" spans="1:10" x14ac:dyDescent="0.15">
      <c r="A2797" t="s">
        <v>6157</v>
      </c>
      <c r="B2797" t="s">
        <v>656</v>
      </c>
      <c r="C2797" t="s">
        <v>89</v>
      </c>
      <c r="D2797" t="s">
        <v>80</v>
      </c>
      <c r="E2797">
        <v>4</v>
      </c>
      <c r="F2797" s="8">
        <f>VLOOKUP(C2797,Products!$A$2:$E$20,5,TRUE)</f>
        <v>15.95</v>
      </c>
      <c r="G2797" s="8">
        <f t="shared" si="86"/>
        <v>63.8</v>
      </c>
      <c r="H2797" s="8">
        <f>VLOOKUP(C2797,Products!$A$2:$F$20,6,TRUE)</f>
        <v>6</v>
      </c>
      <c r="I2797" s="8">
        <f t="shared" si="87"/>
        <v>24</v>
      </c>
      <c r="J2797" s="42">
        <f>VLOOKUP(B2797,Invoices!A:I,9,TRUE)</f>
        <v>2020</v>
      </c>
    </row>
    <row r="2798" spans="1:10" x14ac:dyDescent="0.15">
      <c r="A2798" t="s">
        <v>6158</v>
      </c>
      <c r="B2798" t="s">
        <v>656</v>
      </c>
      <c r="C2798" t="s">
        <v>94</v>
      </c>
      <c r="D2798" t="s">
        <v>86</v>
      </c>
      <c r="E2798">
        <v>2</v>
      </c>
      <c r="F2798" s="8">
        <f>VLOOKUP(C2798,Products!$A$2:$E$20,5,TRUE)</f>
        <v>3.5</v>
      </c>
      <c r="G2798" s="8">
        <f t="shared" si="86"/>
        <v>7</v>
      </c>
      <c r="H2798" s="8">
        <f>VLOOKUP(C2798,Products!$A$2:$F$20,6,TRUE)</f>
        <v>0.54999999999999982</v>
      </c>
      <c r="I2798" s="8">
        <f t="shared" si="87"/>
        <v>1.0999999999999996</v>
      </c>
      <c r="J2798" s="42">
        <f>VLOOKUP(B2798,Invoices!A:I,9,TRUE)</f>
        <v>2020</v>
      </c>
    </row>
    <row r="2799" spans="1:10" x14ac:dyDescent="0.15">
      <c r="A2799" t="s">
        <v>6159</v>
      </c>
      <c r="B2799" t="s">
        <v>656</v>
      </c>
      <c r="C2799" t="s">
        <v>104</v>
      </c>
      <c r="D2799" t="s">
        <v>71</v>
      </c>
      <c r="E2799">
        <v>1</v>
      </c>
      <c r="F2799" s="8">
        <f>VLOOKUP(C2799,Products!$A$2:$E$20,5,TRUE)</f>
        <v>2.95</v>
      </c>
      <c r="G2799" s="8">
        <f t="shared" si="86"/>
        <v>2.95</v>
      </c>
      <c r="H2799" s="8">
        <f>VLOOKUP(C2799,Products!$A$2:$F$20,6,TRUE)</f>
        <v>1.1500000000000001</v>
      </c>
      <c r="I2799" s="8">
        <f t="shared" si="87"/>
        <v>1.1500000000000001</v>
      </c>
      <c r="J2799" s="42">
        <f>VLOOKUP(B2799,Invoices!A:I,9,TRUE)</f>
        <v>2020</v>
      </c>
    </row>
    <row r="2800" spans="1:10" x14ac:dyDescent="0.15">
      <c r="A2800" t="s">
        <v>6160</v>
      </c>
      <c r="B2800" t="s">
        <v>656</v>
      </c>
      <c r="C2800" t="s">
        <v>90</v>
      </c>
      <c r="D2800" t="s">
        <v>72</v>
      </c>
      <c r="E2800">
        <v>1</v>
      </c>
      <c r="F2800" s="8">
        <f>VLOOKUP(C2800,Products!$A$2:$E$20,5,TRUE)</f>
        <v>8.9499999999999993</v>
      </c>
      <c r="G2800" s="8">
        <f t="shared" si="86"/>
        <v>8.9499999999999993</v>
      </c>
      <c r="H2800" s="8">
        <f>VLOOKUP(C2800,Products!$A$2:$F$20,6,TRUE)</f>
        <v>5.6999999999999993</v>
      </c>
      <c r="I2800" s="8">
        <f t="shared" si="87"/>
        <v>5.6999999999999993</v>
      </c>
      <c r="J2800" s="42">
        <f>VLOOKUP(B2800,Invoices!A:I,9,TRUE)</f>
        <v>2020</v>
      </c>
    </row>
    <row r="2801" spans="1:10" x14ac:dyDescent="0.15">
      <c r="A2801" t="s">
        <v>6161</v>
      </c>
      <c r="B2801" t="s">
        <v>656</v>
      </c>
      <c r="C2801" t="s">
        <v>102</v>
      </c>
      <c r="D2801" t="s">
        <v>83</v>
      </c>
      <c r="E2801">
        <v>10</v>
      </c>
      <c r="F2801" s="8">
        <f>VLOOKUP(C2801,Products!$A$2:$E$20,5,TRUE)</f>
        <v>29.95</v>
      </c>
      <c r="G2801" s="8">
        <f t="shared" si="86"/>
        <v>299.5</v>
      </c>
      <c r="H2801" s="8">
        <f>VLOOKUP(C2801,Products!$A$2:$F$20,6,TRUE)</f>
        <v>15</v>
      </c>
      <c r="I2801" s="8">
        <f t="shared" si="87"/>
        <v>150</v>
      </c>
      <c r="J2801" s="42">
        <f>VLOOKUP(B2801,Invoices!A:I,9,TRUE)</f>
        <v>2020</v>
      </c>
    </row>
    <row r="2802" spans="1:10" x14ac:dyDescent="0.15">
      <c r="A2802" t="s">
        <v>6162</v>
      </c>
      <c r="B2802" t="s">
        <v>656</v>
      </c>
      <c r="C2802" t="s">
        <v>95</v>
      </c>
      <c r="D2802" t="s">
        <v>73</v>
      </c>
      <c r="E2802">
        <v>1</v>
      </c>
      <c r="F2802" s="8">
        <f>VLOOKUP(C2802,Products!$A$2:$E$20,5,TRUE)</f>
        <v>12.95</v>
      </c>
      <c r="G2802" s="8">
        <f t="shared" si="86"/>
        <v>12.95</v>
      </c>
      <c r="H2802" s="8">
        <f>VLOOKUP(C2802,Products!$A$2:$F$20,6,TRUE)</f>
        <v>4.1999999999999993</v>
      </c>
      <c r="I2802" s="8">
        <f t="shared" si="87"/>
        <v>4.1999999999999993</v>
      </c>
      <c r="J2802" s="42">
        <f>VLOOKUP(B2802,Invoices!A:I,9,TRUE)</f>
        <v>2020</v>
      </c>
    </row>
    <row r="2803" spans="1:10" x14ac:dyDescent="0.15">
      <c r="A2803" t="s">
        <v>6163</v>
      </c>
      <c r="B2803" t="s">
        <v>656</v>
      </c>
      <c r="C2803" t="s">
        <v>96</v>
      </c>
      <c r="D2803" t="s">
        <v>75</v>
      </c>
      <c r="E2803">
        <v>15</v>
      </c>
      <c r="F2803" s="8">
        <f>VLOOKUP(C2803,Products!$A$2:$E$20,5,TRUE)</f>
        <v>79.95</v>
      </c>
      <c r="G2803" s="8">
        <f t="shared" si="86"/>
        <v>1199.25</v>
      </c>
      <c r="H2803" s="8">
        <f>VLOOKUP(C2803,Products!$A$2:$F$20,6,TRUE)</f>
        <v>27.950000000000003</v>
      </c>
      <c r="I2803" s="8">
        <f t="shared" si="87"/>
        <v>419.25000000000006</v>
      </c>
      <c r="J2803" s="42">
        <f>VLOOKUP(B2803,Invoices!A:I,9,TRUE)</f>
        <v>2020</v>
      </c>
    </row>
    <row r="2804" spans="1:10" x14ac:dyDescent="0.15">
      <c r="A2804" t="s">
        <v>6164</v>
      </c>
      <c r="B2804" t="s">
        <v>656</v>
      </c>
      <c r="C2804" t="s">
        <v>97</v>
      </c>
      <c r="D2804" t="s">
        <v>74</v>
      </c>
      <c r="E2804">
        <v>20</v>
      </c>
      <c r="F2804" s="8">
        <f>VLOOKUP(C2804,Products!$A$2:$E$20,5,TRUE)</f>
        <v>1.5</v>
      </c>
      <c r="G2804" s="8">
        <f t="shared" si="86"/>
        <v>30</v>
      </c>
      <c r="H2804" s="8">
        <f>VLOOKUP(C2804,Products!$A$2:$F$20,6,TRUE)</f>
        <v>0.5</v>
      </c>
      <c r="I2804" s="8">
        <f t="shared" si="87"/>
        <v>10</v>
      </c>
      <c r="J2804" s="42">
        <f>VLOOKUP(B2804,Invoices!A:I,9,TRUE)</f>
        <v>2020</v>
      </c>
    </row>
    <row r="2805" spans="1:10" x14ac:dyDescent="0.15">
      <c r="A2805" t="s">
        <v>6165</v>
      </c>
      <c r="B2805" t="s">
        <v>656</v>
      </c>
      <c r="C2805" t="s">
        <v>103</v>
      </c>
      <c r="D2805" t="s">
        <v>77</v>
      </c>
      <c r="E2805">
        <v>4</v>
      </c>
      <c r="F2805" s="8">
        <f>VLOOKUP(C2805,Products!$A$2:$E$20,5,TRUE)</f>
        <v>8.9499999999999993</v>
      </c>
      <c r="G2805" s="8">
        <f t="shared" si="86"/>
        <v>35.799999999999997</v>
      </c>
      <c r="H2805" s="8">
        <f>VLOOKUP(C2805,Products!$A$2:$F$20,6,TRUE)</f>
        <v>3.1999999999999993</v>
      </c>
      <c r="I2805" s="8">
        <f t="shared" si="87"/>
        <v>12.799999999999997</v>
      </c>
      <c r="J2805" s="42">
        <f>VLOOKUP(B2805,Invoices!A:I,9,TRUE)</f>
        <v>2020</v>
      </c>
    </row>
    <row r="2806" spans="1:10" x14ac:dyDescent="0.15">
      <c r="A2806" t="s">
        <v>6166</v>
      </c>
      <c r="B2806" t="s">
        <v>656</v>
      </c>
      <c r="C2806" t="s">
        <v>100</v>
      </c>
      <c r="D2806" t="s">
        <v>78</v>
      </c>
      <c r="E2806">
        <v>1</v>
      </c>
      <c r="F2806" s="8">
        <f>VLOOKUP(C2806,Products!$A$2:$E$20,5,TRUE)</f>
        <v>49.95</v>
      </c>
      <c r="G2806" s="8">
        <f t="shared" si="86"/>
        <v>49.95</v>
      </c>
      <c r="H2806" s="8">
        <f>VLOOKUP(C2806,Products!$A$2:$F$20,6,TRUE)</f>
        <v>19.950000000000003</v>
      </c>
      <c r="I2806" s="8">
        <f t="shared" si="87"/>
        <v>19.950000000000003</v>
      </c>
      <c r="J2806" s="42">
        <f>VLOOKUP(B2806,Invoices!A:I,9,TRUE)</f>
        <v>2020</v>
      </c>
    </row>
    <row r="2807" spans="1:10" x14ac:dyDescent="0.15">
      <c r="A2807" t="s">
        <v>6167</v>
      </c>
      <c r="B2807" t="s">
        <v>657</v>
      </c>
      <c r="C2807" t="s">
        <v>103</v>
      </c>
      <c r="D2807" t="s">
        <v>77</v>
      </c>
      <c r="E2807">
        <v>6</v>
      </c>
      <c r="F2807" s="8">
        <f>VLOOKUP(C2807,Products!$A$2:$E$20,5,TRUE)</f>
        <v>8.9499999999999993</v>
      </c>
      <c r="G2807" s="8">
        <f t="shared" si="86"/>
        <v>53.699999999999996</v>
      </c>
      <c r="H2807" s="8">
        <f>VLOOKUP(C2807,Products!$A$2:$F$20,6,TRUE)</f>
        <v>3.1999999999999993</v>
      </c>
      <c r="I2807" s="8">
        <f t="shared" si="87"/>
        <v>19.199999999999996</v>
      </c>
      <c r="J2807" s="42">
        <f>VLOOKUP(B2807,Invoices!A:I,9,TRUE)</f>
        <v>2020</v>
      </c>
    </row>
    <row r="2808" spans="1:10" x14ac:dyDescent="0.15">
      <c r="A2808" t="s">
        <v>6168</v>
      </c>
      <c r="B2808" t="s">
        <v>658</v>
      </c>
      <c r="C2808" t="s">
        <v>88</v>
      </c>
      <c r="D2808" t="s">
        <v>85</v>
      </c>
      <c r="E2808">
        <v>1</v>
      </c>
      <c r="F2808" s="8">
        <f>VLOOKUP(C2808,Products!$A$2:$E$20,5,TRUE)</f>
        <v>8.9499999999999993</v>
      </c>
      <c r="G2808" s="8">
        <f t="shared" si="86"/>
        <v>8.9499999999999993</v>
      </c>
      <c r="H2808" s="8">
        <f>VLOOKUP(C2808,Products!$A$2:$F$20,6,TRUE)</f>
        <v>5.6999999999999993</v>
      </c>
      <c r="I2808" s="8">
        <f t="shared" si="87"/>
        <v>5.6999999999999993</v>
      </c>
      <c r="J2808" s="42">
        <f>VLOOKUP(B2808,Invoices!A:I,9,TRUE)</f>
        <v>2020</v>
      </c>
    </row>
    <row r="2809" spans="1:10" x14ac:dyDescent="0.15">
      <c r="A2809" t="s">
        <v>6169</v>
      </c>
      <c r="B2809" t="s">
        <v>658</v>
      </c>
      <c r="C2809" t="s">
        <v>94</v>
      </c>
      <c r="D2809" t="s">
        <v>86</v>
      </c>
      <c r="E2809">
        <v>2</v>
      </c>
      <c r="F2809" s="8">
        <f>VLOOKUP(C2809,Products!$A$2:$E$20,5,TRUE)</f>
        <v>3.5</v>
      </c>
      <c r="G2809" s="8">
        <f t="shared" si="86"/>
        <v>7</v>
      </c>
      <c r="H2809" s="8">
        <f>VLOOKUP(C2809,Products!$A$2:$F$20,6,TRUE)</f>
        <v>0.54999999999999982</v>
      </c>
      <c r="I2809" s="8">
        <f t="shared" si="87"/>
        <v>1.0999999999999996</v>
      </c>
      <c r="J2809" s="42">
        <f>VLOOKUP(B2809,Invoices!A:I,9,TRUE)</f>
        <v>2020</v>
      </c>
    </row>
    <row r="2810" spans="1:10" x14ac:dyDescent="0.15">
      <c r="A2810" t="s">
        <v>6170</v>
      </c>
      <c r="B2810" t="s">
        <v>658</v>
      </c>
      <c r="C2810" t="s">
        <v>90</v>
      </c>
      <c r="D2810" t="s">
        <v>72</v>
      </c>
      <c r="E2810">
        <v>1</v>
      </c>
      <c r="F2810" s="8">
        <f>VLOOKUP(C2810,Products!$A$2:$E$20,5,TRUE)</f>
        <v>8.9499999999999993</v>
      </c>
      <c r="G2810" s="8">
        <f t="shared" si="86"/>
        <v>8.9499999999999993</v>
      </c>
      <c r="H2810" s="8">
        <f>VLOOKUP(C2810,Products!$A$2:$F$20,6,TRUE)</f>
        <v>5.6999999999999993</v>
      </c>
      <c r="I2810" s="8">
        <f t="shared" si="87"/>
        <v>5.6999999999999993</v>
      </c>
      <c r="J2810" s="42">
        <f>VLOOKUP(B2810,Invoices!A:I,9,TRUE)</f>
        <v>2020</v>
      </c>
    </row>
    <row r="2811" spans="1:10" x14ac:dyDescent="0.15">
      <c r="A2811" t="s">
        <v>6171</v>
      </c>
      <c r="B2811" t="s">
        <v>658</v>
      </c>
      <c r="C2811" t="s">
        <v>100</v>
      </c>
      <c r="D2811" t="s">
        <v>78</v>
      </c>
      <c r="E2811">
        <v>4</v>
      </c>
      <c r="F2811" s="8">
        <f>VLOOKUP(C2811,Products!$A$2:$E$20,5,TRUE)</f>
        <v>49.95</v>
      </c>
      <c r="G2811" s="8">
        <f t="shared" si="86"/>
        <v>199.8</v>
      </c>
      <c r="H2811" s="8">
        <f>VLOOKUP(C2811,Products!$A$2:$F$20,6,TRUE)</f>
        <v>19.950000000000003</v>
      </c>
      <c r="I2811" s="8">
        <f t="shared" si="87"/>
        <v>79.800000000000011</v>
      </c>
      <c r="J2811" s="42">
        <f>VLOOKUP(B2811,Invoices!A:I,9,TRUE)</f>
        <v>2020</v>
      </c>
    </row>
    <row r="2812" spans="1:10" x14ac:dyDescent="0.15">
      <c r="A2812" t="s">
        <v>6172</v>
      </c>
      <c r="B2812" t="s">
        <v>658</v>
      </c>
      <c r="C2812" t="s">
        <v>103</v>
      </c>
      <c r="D2812" t="s">
        <v>77</v>
      </c>
      <c r="E2812">
        <v>12</v>
      </c>
      <c r="F2812" s="8">
        <f>VLOOKUP(C2812,Products!$A$2:$E$20,5,TRUE)</f>
        <v>8.9499999999999993</v>
      </c>
      <c r="G2812" s="8">
        <f t="shared" si="86"/>
        <v>107.39999999999999</v>
      </c>
      <c r="H2812" s="8">
        <f>VLOOKUP(C2812,Products!$A$2:$F$20,6,TRUE)</f>
        <v>3.1999999999999993</v>
      </c>
      <c r="I2812" s="8">
        <f t="shared" si="87"/>
        <v>38.399999999999991</v>
      </c>
      <c r="J2812" s="42">
        <f>VLOOKUP(B2812,Invoices!A:I,9,TRUE)</f>
        <v>2020</v>
      </c>
    </row>
    <row r="2813" spans="1:10" x14ac:dyDescent="0.15">
      <c r="A2813" t="s">
        <v>6173</v>
      </c>
      <c r="B2813" t="s">
        <v>658</v>
      </c>
      <c r="C2813" t="s">
        <v>105</v>
      </c>
      <c r="D2813" t="s">
        <v>81</v>
      </c>
      <c r="E2813">
        <v>1</v>
      </c>
      <c r="F2813" s="8">
        <f>VLOOKUP(C2813,Products!$A$2:$E$20,5,TRUE)</f>
        <v>8.9499999999999993</v>
      </c>
      <c r="G2813" s="8">
        <f t="shared" si="86"/>
        <v>8.9499999999999993</v>
      </c>
      <c r="H2813" s="8">
        <f>VLOOKUP(C2813,Products!$A$2:$F$20,6,TRUE)</f>
        <v>3.1999999999999993</v>
      </c>
      <c r="I2813" s="8">
        <f t="shared" si="87"/>
        <v>3.1999999999999993</v>
      </c>
      <c r="J2813" s="42">
        <f>VLOOKUP(B2813,Invoices!A:I,9,TRUE)</f>
        <v>2020</v>
      </c>
    </row>
    <row r="2814" spans="1:10" x14ac:dyDescent="0.15">
      <c r="A2814" t="s">
        <v>6174</v>
      </c>
      <c r="B2814" t="s">
        <v>658</v>
      </c>
      <c r="C2814" t="s">
        <v>93</v>
      </c>
      <c r="D2814" t="s">
        <v>76</v>
      </c>
      <c r="E2814">
        <v>10</v>
      </c>
      <c r="F2814" s="8">
        <f>VLOOKUP(C2814,Products!$A$2:$E$20,5,TRUE)</f>
        <v>9.9499999999999993</v>
      </c>
      <c r="G2814" s="8">
        <f t="shared" si="86"/>
        <v>99.5</v>
      </c>
      <c r="H2814" s="8">
        <f>VLOOKUP(C2814,Products!$A$2:$F$20,6,TRUE)</f>
        <v>1.9499999999999993</v>
      </c>
      <c r="I2814" s="8">
        <f t="shared" si="87"/>
        <v>19.499999999999993</v>
      </c>
      <c r="J2814" s="42">
        <f>VLOOKUP(B2814,Invoices!A:I,9,TRUE)</f>
        <v>2020</v>
      </c>
    </row>
    <row r="2815" spans="1:10" x14ac:dyDescent="0.15">
      <c r="A2815" t="s">
        <v>6175</v>
      </c>
      <c r="B2815" t="s">
        <v>659</v>
      </c>
      <c r="C2815" t="s">
        <v>101</v>
      </c>
      <c r="D2815" t="s">
        <v>69</v>
      </c>
      <c r="E2815">
        <v>30</v>
      </c>
      <c r="F2815" s="8">
        <f>VLOOKUP(C2815,Products!$A$2:$E$20,5,TRUE)</f>
        <v>129.94999999999999</v>
      </c>
      <c r="G2815" s="8">
        <f t="shared" si="86"/>
        <v>3898.4999999999995</v>
      </c>
      <c r="H2815" s="8">
        <f>VLOOKUP(C2815,Products!$A$2:$F$20,6,TRUE)</f>
        <v>40.449999999999989</v>
      </c>
      <c r="I2815" s="8">
        <f t="shared" si="87"/>
        <v>1213.4999999999995</v>
      </c>
      <c r="J2815" s="42">
        <f>VLOOKUP(B2815,Invoices!A:I,9,TRUE)</f>
        <v>2020</v>
      </c>
    </row>
    <row r="2816" spans="1:10" x14ac:dyDescent="0.15">
      <c r="A2816" t="s">
        <v>6176</v>
      </c>
      <c r="B2816" t="s">
        <v>659</v>
      </c>
      <c r="C2816" t="s">
        <v>93</v>
      </c>
      <c r="D2816" t="s">
        <v>76</v>
      </c>
      <c r="E2816">
        <v>1</v>
      </c>
      <c r="F2816" s="8">
        <f>VLOOKUP(C2816,Products!$A$2:$E$20,5,TRUE)</f>
        <v>9.9499999999999993</v>
      </c>
      <c r="G2816" s="8">
        <f t="shared" si="86"/>
        <v>9.9499999999999993</v>
      </c>
      <c r="H2816" s="8">
        <f>VLOOKUP(C2816,Products!$A$2:$F$20,6,TRUE)</f>
        <v>1.9499999999999993</v>
      </c>
      <c r="I2816" s="8">
        <f t="shared" si="87"/>
        <v>1.9499999999999993</v>
      </c>
      <c r="J2816" s="42">
        <f>VLOOKUP(B2816,Invoices!A:I,9,TRUE)</f>
        <v>2020</v>
      </c>
    </row>
    <row r="2817" spans="1:10" x14ac:dyDescent="0.15">
      <c r="A2817" t="s">
        <v>6177</v>
      </c>
      <c r="B2817" t="s">
        <v>660</v>
      </c>
      <c r="C2817" t="s">
        <v>88</v>
      </c>
      <c r="D2817" t="s">
        <v>85</v>
      </c>
      <c r="E2817">
        <v>30</v>
      </c>
      <c r="F2817" s="8">
        <f>VLOOKUP(C2817,Products!$A$2:$E$20,5,TRUE)</f>
        <v>8.9499999999999993</v>
      </c>
      <c r="G2817" s="8">
        <f t="shared" si="86"/>
        <v>268.5</v>
      </c>
      <c r="H2817" s="8">
        <f>VLOOKUP(C2817,Products!$A$2:$F$20,6,TRUE)</f>
        <v>5.6999999999999993</v>
      </c>
      <c r="I2817" s="8">
        <f t="shared" si="87"/>
        <v>170.99999999999997</v>
      </c>
      <c r="J2817" s="42">
        <f>VLOOKUP(B2817,Invoices!A:I,9,TRUE)</f>
        <v>2020</v>
      </c>
    </row>
    <row r="2818" spans="1:10" x14ac:dyDescent="0.15">
      <c r="A2818" t="s">
        <v>6178</v>
      </c>
      <c r="B2818" t="s">
        <v>660</v>
      </c>
      <c r="C2818" t="s">
        <v>90</v>
      </c>
      <c r="D2818" t="s">
        <v>72</v>
      </c>
      <c r="E2818">
        <v>30</v>
      </c>
      <c r="F2818" s="8">
        <f>VLOOKUP(C2818,Products!$A$2:$E$20,5,TRUE)</f>
        <v>8.9499999999999993</v>
      </c>
      <c r="G2818" s="8">
        <f t="shared" si="86"/>
        <v>268.5</v>
      </c>
      <c r="H2818" s="8">
        <f>VLOOKUP(C2818,Products!$A$2:$F$20,6,TRUE)</f>
        <v>5.6999999999999993</v>
      </c>
      <c r="I2818" s="8">
        <f t="shared" si="87"/>
        <v>170.99999999999997</v>
      </c>
      <c r="J2818" s="42">
        <f>VLOOKUP(B2818,Invoices!A:I,9,TRUE)</f>
        <v>2020</v>
      </c>
    </row>
    <row r="2819" spans="1:10" x14ac:dyDescent="0.15">
      <c r="A2819" t="s">
        <v>6179</v>
      </c>
      <c r="B2819" t="s">
        <v>660</v>
      </c>
      <c r="C2819" t="s">
        <v>103</v>
      </c>
      <c r="D2819" t="s">
        <v>77</v>
      </c>
      <c r="E2819">
        <v>1</v>
      </c>
      <c r="F2819" s="8">
        <f>VLOOKUP(C2819,Products!$A$2:$E$20,5,TRUE)</f>
        <v>8.9499999999999993</v>
      </c>
      <c r="G2819" s="8">
        <f t="shared" ref="G2819:G2882" si="88">F2819*E2819</f>
        <v>8.9499999999999993</v>
      </c>
      <c r="H2819" s="8">
        <f>VLOOKUP(C2819,Products!$A$2:$F$20,6,TRUE)</f>
        <v>3.1999999999999993</v>
      </c>
      <c r="I2819" s="8">
        <f t="shared" ref="I2819:I2882" si="89">H2819*E2819</f>
        <v>3.1999999999999993</v>
      </c>
      <c r="J2819" s="42">
        <f>VLOOKUP(B2819,Invoices!A:I,9,TRUE)</f>
        <v>2020</v>
      </c>
    </row>
    <row r="2820" spans="1:10" x14ac:dyDescent="0.15">
      <c r="A2820" t="s">
        <v>6180</v>
      </c>
      <c r="B2820" t="s">
        <v>660</v>
      </c>
      <c r="C2820" t="s">
        <v>102</v>
      </c>
      <c r="D2820" t="s">
        <v>83</v>
      </c>
      <c r="E2820">
        <v>4</v>
      </c>
      <c r="F2820" s="8">
        <f>VLOOKUP(C2820,Products!$A$2:$E$20,5,TRUE)</f>
        <v>29.95</v>
      </c>
      <c r="G2820" s="8">
        <f t="shared" si="88"/>
        <v>119.8</v>
      </c>
      <c r="H2820" s="8">
        <f>VLOOKUP(C2820,Products!$A$2:$F$20,6,TRUE)</f>
        <v>15</v>
      </c>
      <c r="I2820" s="8">
        <f t="shared" si="89"/>
        <v>60</v>
      </c>
      <c r="J2820" s="42">
        <f>VLOOKUP(B2820,Invoices!A:I,9,TRUE)</f>
        <v>2020</v>
      </c>
    </row>
    <row r="2821" spans="1:10" x14ac:dyDescent="0.15">
      <c r="A2821" t="s">
        <v>6181</v>
      </c>
      <c r="B2821" t="s">
        <v>660</v>
      </c>
      <c r="C2821" t="s">
        <v>104</v>
      </c>
      <c r="D2821" t="s">
        <v>71</v>
      </c>
      <c r="E2821">
        <v>1</v>
      </c>
      <c r="F2821" s="8">
        <f>VLOOKUP(C2821,Products!$A$2:$E$20,5,TRUE)</f>
        <v>2.95</v>
      </c>
      <c r="G2821" s="8">
        <f t="shared" si="88"/>
        <v>2.95</v>
      </c>
      <c r="H2821" s="8">
        <f>VLOOKUP(C2821,Products!$A$2:$F$20,6,TRUE)</f>
        <v>1.1500000000000001</v>
      </c>
      <c r="I2821" s="8">
        <f t="shared" si="89"/>
        <v>1.1500000000000001</v>
      </c>
      <c r="J2821" s="42">
        <f>VLOOKUP(B2821,Invoices!A:I,9,TRUE)</f>
        <v>2020</v>
      </c>
    </row>
    <row r="2822" spans="1:10" x14ac:dyDescent="0.15">
      <c r="A2822" t="s">
        <v>6182</v>
      </c>
      <c r="B2822" t="s">
        <v>660</v>
      </c>
      <c r="C2822" t="s">
        <v>94</v>
      </c>
      <c r="D2822" t="s">
        <v>86</v>
      </c>
      <c r="E2822">
        <v>100</v>
      </c>
      <c r="F2822" s="8">
        <f>VLOOKUP(C2822,Products!$A$2:$E$20,5,TRUE)</f>
        <v>3.5</v>
      </c>
      <c r="G2822" s="8">
        <f t="shared" si="88"/>
        <v>350</v>
      </c>
      <c r="H2822" s="8">
        <f>VLOOKUP(C2822,Products!$A$2:$F$20,6,TRUE)</f>
        <v>0.54999999999999982</v>
      </c>
      <c r="I2822" s="8">
        <f t="shared" si="89"/>
        <v>54.999999999999986</v>
      </c>
      <c r="J2822" s="42">
        <f>VLOOKUP(B2822,Invoices!A:I,9,TRUE)</f>
        <v>2020</v>
      </c>
    </row>
    <row r="2823" spans="1:10" x14ac:dyDescent="0.15">
      <c r="A2823" t="s">
        <v>6183</v>
      </c>
      <c r="B2823" t="s">
        <v>660</v>
      </c>
      <c r="C2823" t="s">
        <v>105</v>
      </c>
      <c r="D2823" t="s">
        <v>81</v>
      </c>
      <c r="E2823">
        <v>1</v>
      </c>
      <c r="F2823" s="8">
        <f>VLOOKUP(C2823,Products!$A$2:$E$20,5,TRUE)</f>
        <v>8.9499999999999993</v>
      </c>
      <c r="G2823" s="8">
        <f t="shared" si="88"/>
        <v>8.9499999999999993</v>
      </c>
      <c r="H2823" s="8">
        <f>VLOOKUP(C2823,Products!$A$2:$F$20,6,TRUE)</f>
        <v>3.1999999999999993</v>
      </c>
      <c r="I2823" s="8">
        <f t="shared" si="89"/>
        <v>3.1999999999999993</v>
      </c>
      <c r="J2823" s="42">
        <f>VLOOKUP(B2823,Invoices!A:I,9,TRUE)</f>
        <v>2020</v>
      </c>
    </row>
    <row r="2824" spans="1:10" x14ac:dyDescent="0.15">
      <c r="A2824" t="s">
        <v>6184</v>
      </c>
      <c r="B2824" t="s">
        <v>661</v>
      </c>
      <c r="C2824" t="s">
        <v>94</v>
      </c>
      <c r="D2824" t="s">
        <v>86</v>
      </c>
      <c r="E2824">
        <v>2</v>
      </c>
      <c r="F2824" s="8">
        <f>VLOOKUP(C2824,Products!$A$2:$E$20,5,TRUE)</f>
        <v>3.5</v>
      </c>
      <c r="G2824" s="8">
        <f t="shared" si="88"/>
        <v>7</v>
      </c>
      <c r="H2824" s="8">
        <f>VLOOKUP(C2824,Products!$A$2:$F$20,6,TRUE)</f>
        <v>0.54999999999999982</v>
      </c>
      <c r="I2824" s="8">
        <f t="shared" si="89"/>
        <v>1.0999999999999996</v>
      </c>
      <c r="J2824" s="42">
        <f>VLOOKUP(B2824,Invoices!A:I,9,TRUE)</f>
        <v>2020</v>
      </c>
    </row>
    <row r="2825" spans="1:10" x14ac:dyDescent="0.15">
      <c r="A2825" t="s">
        <v>6185</v>
      </c>
      <c r="B2825" t="s">
        <v>661</v>
      </c>
      <c r="C2825" t="s">
        <v>90</v>
      </c>
      <c r="D2825" t="s">
        <v>72</v>
      </c>
      <c r="E2825">
        <v>4</v>
      </c>
      <c r="F2825" s="8">
        <f>VLOOKUP(C2825,Products!$A$2:$E$20,5,TRUE)</f>
        <v>8.9499999999999993</v>
      </c>
      <c r="G2825" s="8">
        <f t="shared" si="88"/>
        <v>35.799999999999997</v>
      </c>
      <c r="H2825" s="8">
        <f>VLOOKUP(C2825,Products!$A$2:$F$20,6,TRUE)</f>
        <v>5.6999999999999993</v>
      </c>
      <c r="I2825" s="8">
        <f t="shared" si="89"/>
        <v>22.799999999999997</v>
      </c>
      <c r="J2825" s="42">
        <f>VLOOKUP(B2825,Invoices!A:I,9,TRUE)</f>
        <v>2020</v>
      </c>
    </row>
    <row r="2826" spans="1:10" x14ac:dyDescent="0.15">
      <c r="A2826" t="s">
        <v>6186</v>
      </c>
      <c r="B2826" t="s">
        <v>661</v>
      </c>
      <c r="C2826" t="s">
        <v>88</v>
      </c>
      <c r="D2826" t="s">
        <v>85</v>
      </c>
      <c r="E2826">
        <v>1</v>
      </c>
      <c r="F2826" s="8">
        <f>VLOOKUP(C2826,Products!$A$2:$E$20,5,TRUE)</f>
        <v>8.9499999999999993</v>
      </c>
      <c r="G2826" s="8">
        <f t="shared" si="88"/>
        <v>8.9499999999999993</v>
      </c>
      <c r="H2826" s="8">
        <f>VLOOKUP(C2826,Products!$A$2:$F$20,6,TRUE)</f>
        <v>5.6999999999999993</v>
      </c>
      <c r="I2826" s="8">
        <f t="shared" si="89"/>
        <v>5.6999999999999993</v>
      </c>
      <c r="J2826" s="42">
        <f>VLOOKUP(B2826,Invoices!A:I,9,TRUE)</f>
        <v>2020</v>
      </c>
    </row>
    <row r="2827" spans="1:10" x14ac:dyDescent="0.15">
      <c r="A2827" t="s">
        <v>6187</v>
      </c>
      <c r="B2827" t="s">
        <v>661</v>
      </c>
      <c r="C2827" t="s">
        <v>104</v>
      </c>
      <c r="D2827" t="s">
        <v>71</v>
      </c>
      <c r="E2827">
        <v>10</v>
      </c>
      <c r="F2827" s="8">
        <f>VLOOKUP(C2827,Products!$A$2:$E$20,5,TRUE)</f>
        <v>2.95</v>
      </c>
      <c r="G2827" s="8">
        <f t="shared" si="88"/>
        <v>29.5</v>
      </c>
      <c r="H2827" s="8">
        <f>VLOOKUP(C2827,Products!$A$2:$F$20,6,TRUE)</f>
        <v>1.1500000000000001</v>
      </c>
      <c r="I2827" s="8">
        <f t="shared" si="89"/>
        <v>11.500000000000002</v>
      </c>
      <c r="J2827" s="42">
        <f>VLOOKUP(B2827,Invoices!A:I,9,TRUE)</f>
        <v>2020</v>
      </c>
    </row>
    <row r="2828" spans="1:10" x14ac:dyDescent="0.15">
      <c r="A2828" t="s">
        <v>6188</v>
      </c>
      <c r="B2828" t="s">
        <v>661</v>
      </c>
      <c r="C2828" t="s">
        <v>103</v>
      </c>
      <c r="D2828" t="s">
        <v>77</v>
      </c>
      <c r="E2828">
        <v>10</v>
      </c>
      <c r="F2828" s="8">
        <f>VLOOKUP(C2828,Products!$A$2:$E$20,5,TRUE)</f>
        <v>8.9499999999999993</v>
      </c>
      <c r="G2828" s="8">
        <f t="shared" si="88"/>
        <v>89.5</v>
      </c>
      <c r="H2828" s="8">
        <f>VLOOKUP(C2828,Products!$A$2:$F$20,6,TRUE)</f>
        <v>3.1999999999999993</v>
      </c>
      <c r="I2828" s="8">
        <f t="shared" si="89"/>
        <v>31.999999999999993</v>
      </c>
      <c r="J2828" s="42">
        <f>VLOOKUP(B2828,Invoices!A:I,9,TRUE)</f>
        <v>2020</v>
      </c>
    </row>
    <row r="2829" spans="1:10" x14ac:dyDescent="0.15">
      <c r="A2829" t="s">
        <v>6189</v>
      </c>
      <c r="B2829" t="s">
        <v>662</v>
      </c>
      <c r="C2829" t="s">
        <v>99</v>
      </c>
      <c r="D2829" t="s">
        <v>84</v>
      </c>
      <c r="E2829">
        <v>10</v>
      </c>
      <c r="F2829" s="8">
        <f>VLOOKUP(C2829,Products!$A$2:$E$20,5,TRUE)</f>
        <v>3.5</v>
      </c>
      <c r="G2829" s="8">
        <f t="shared" si="88"/>
        <v>35</v>
      </c>
      <c r="H2829" s="8">
        <f>VLOOKUP(C2829,Products!$A$2:$F$20,6,TRUE)</f>
        <v>0.54999999999999982</v>
      </c>
      <c r="I2829" s="8">
        <f t="shared" si="89"/>
        <v>5.4999999999999982</v>
      </c>
      <c r="J2829" s="42">
        <f>VLOOKUP(B2829,Invoices!A:I,9,TRUE)</f>
        <v>2020</v>
      </c>
    </row>
    <row r="2830" spans="1:10" x14ac:dyDescent="0.15">
      <c r="A2830" t="s">
        <v>6190</v>
      </c>
      <c r="B2830" t="s">
        <v>662</v>
      </c>
      <c r="C2830" t="s">
        <v>90</v>
      </c>
      <c r="D2830" t="s">
        <v>72</v>
      </c>
      <c r="E2830">
        <v>1</v>
      </c>
      <c r="F2830" s="8">
        <f>VLOOKUP(C2830,Products!$A$2:$E$20,5,TRUE)</f>
        <v>8.9499999999999993</v>
      </c>
      <c r="G2830" s="8">
        <f t="shared" si="88"/>
        <v>8.9499999999999993</v>
      </c>
      <c r="H2830" s="8">
        <f>VLOOKUP(C2830,Products!$A$2:$F$20,6,TRUE)</f>
        <v>5.6999999999999993</v>
      </c>
      <c r="I2830" s="8">
        <f t="shared" si="89"/>
        <v>5.6999999999999993</v>
      </c>
      <c r="J2830" s="42">
        <f>VLOOKUP(B2830,Invoices!A:I,9,TRUE)</f>
        <v>2020</v>
      </c>
    </row>
    <row r="2831" spans="1:10" x14ac:dyDescent="0.15">
      <c r="A2831" t="s">
        <v>6191</v>
      </c>
      <c r="B2831" t="s">
        <v>662</v>
      </c>
      <c r="C2831" t="s">
        <v>87</v>
      </c>
      <c r="D2831" t="s">
        <v>68</v>
      </c>
      <c r="E2831">
        <v>1</v>
      </c>
      <c r="F2831" s="8">
        <f>VLOOKUP(C2831,Products!$A$2:$E$20,5,TRUE)</f>
        <v>19.95</v>
      </c>
      <c r="G2831" s="8">
        <f t="shared" si="88"/>
        <v>19.95</v>
      </c>
      <c r="H2831" s="8">
        <f>VLOOKUP(C2831,Products!$A$2:$F$20,6,TRUE)</f>
        <v>7.4499999999999993</v>
      </c>
      <c r="I2831" s="8">
        <f t="shared" si="89"/>
        <v>7.4499999999999993</v>
      </c>
      <c r="J2831" s="42">
        <f>VLOOKUP(B2831,Invoices!A:I,9,TRUE)</f>
        <v>2020</v>
      </c>
    </row>
    <row r="2832" spans="1:10" x14ac:dyDescent="0.15">
      <c r="A2832" t="s">
        <v>6192</v>
      </c>
      <c r="B2832" t="s">
        <v>662</v>
      </c>
      <c r="C2832" t="s">
        <v>101</v>
      </c>
      <c r="D2832" t="s">
        <v>69</v>
      </c>
      <c r="E2832">
        <v>15</v>
      </c>
      <c r="F2832" s="8">
        <f>VLOOKUP(C2832,Products!$A$2:$E$20,5,TRUE)</f>
        <v>129.94999999999999</v>
      </c>
      <c r="G2832" s="8">
        <f t="shared" si="88"/>
        <v>1949.2499999999998</v>
      </c>
      <c r="H2832" s="8">
        <f>VLOOKUP(C2832,Products!$A$2:$F$20,6,TRUE)</f>
        <v>40.449999999999989</v>
      </c>
      <c r="I2832" s="8">
        <f t="shared" si="89"/>
        <v>606.74999999999977</v>
      </c>
      <c r="J2832" s="42">
        <f>VLOOKUP(B2832,Invoices!A:I,9,TRUE)</f>
        <v>2020</v>
      </c>
    </row>
    <row r="2833" spans="1:10" x14ac:dyDescent="0.15">
      <c r="A2833" t="s">
        <v>6193</v>
      </c>
      <c r="B2833" t="s">
        <v>662</v>
      </c>
      <c r="C2833" t="s">
        <v>102</v>
      </c>
      <c r="D2833" t="s">
        <v>83</v>
      </c>
      <c r="E2833">
        <v>10</v>
      </c>
      <c r="F2833" s="8">
        <f>VLOOKUP(C2833,Products!$A$2:$E$20,5,TRUE)</f>
        <v>29.95</v>
      </c>
      <c r="G2833" s="8">
        <f t="shared" si="88"/>
        <v>299.5</v>
      </c>
      <c r="H2833" s="8">
        <f>VLOOKUP(C2833,Products!$A$2:$F$20,6,TRUE)</f>
        <v>15</v>
      </c>
      <c r="I2833" s="8">
        <f t="shared" si="89"/>
        <v>150</v>
      </c>
      <c r="J2833" s="42">
        <f>VLOOKUP(B2833,Invoices!A:I,9,TRUE)</f>
        <v>2020</v>
      </c>
    </row>
    <row r="2834" spans="1:10" x14ac:dyDescent="0.15">
      <c r="A2834" t="s">
        <v>6194</v>
      </c>
      <c r="B2834" t="s">
        <v>663</v>
      </c>
      <c r="C2834" t="s">
        <v>97</v>
      </c>
      <c r="D2834" t="s">
        <v>74</v>
      </c>
      <c r="E2834">
        <v>1</v>
      </c>
      <c r="F2834" s="8">
        <f>VLOOKUP(C2834,Products!$A$2:$E$20,5,TRUE)</f>
        <v>1.5</v>
      </c>
      <c r="G2834" s="8">
        <f t="shared" si="88"/>
        <v>1.5</v>
      </c>
      <c r="H2834" s="8">
        <f>VLOOKUP(C2834,Products!$A$2:$F$20,6,TRUE)</f>
        <v>0.5</v>
      </c>
      <c r="I2834" s="8">
        <f t="shared" si="89"/>
        <v>0.5</v>
      </c>
      <c r="J2834" s="42">
        <f>VLOOKUP(B2834,Invoices!A:I,9,TRUE)</f>
        <v>2020</v>
      </c>
    </row>
    <row r="2835" spans="1:10" x14ac:dyDescent="0.15">
      <c r="A2835" t="s">
        <v>6195</v>
      </c>
      <c r="B2835" t="s">
        <v>663</v>
      </c>
      <c r="C2835" t="s">
        <v>99</v>
      </c>
      <c r="D2835" t="s">
        <v>84</v>
      </c>
      <c r="E2835">
        <v>1</v>
      </c>
      <c r="F2835" s="8">
        <f>VLOOKUP(C2835,Products!$A$2:$E$20,5,TRUE)</f>
        <v>3.5</v>
      </c>
      <c r="G2835" s="8">
        <f t="shared" si="88"/>
        <v>3.5</v>
      </c>
      <c r="H2835" s="8">
        <f>VLOOKUP(C2835,Products!$A$2:$F$20,6,TRUE)</f>
        <v>0.54999999999999982</v>
      </c>
      <c r="I2835" s="8">
        <f t="shared" si="89"/>
        <v>0.54999999999999982</v>
      </c>
      <c r="J2835" s="42">
        <f>VLOOKUP(B2835,Invoices!A:I,9,TRUE)</f>
        <v>2020</v>
      </c>
    </row>
    <row r="2836" spans="1:10" x14ac:dyDescent="0.15">
      <c r="A2836" t="s">
        <v>6196</v>
      </c>
      <c r="B2836" t="s">
        <v>663</v>
      </c>
      <c r="C2836" t="s">
        <v>103</v>
      </c>
      <c r="D2836" t="s">
        <v>77</v>
      </c>
      <c r="E2836">
        <v>4</v>
      </c>
      <c r="F2836" s="8">
        <f>VLOOKUP(C2836,Products!$A$2:$E$20,5,TRUE)</f>
        <v>8.9499999999999993</v>
      </c>
      <c r="G2836" s="8">
        <f t="shared" si="88"/>
        <v>35.799999999999997</v>
      </c>
      <c r="H2836" s="8">
        <f>VLOOKUP(C2836,Products!$A$2:$F$20,6,TRUE)</f>
        <v>3.1999999999999993</v>
      </c>
      <c r="I2836" s="8">
        <f t="shared" si="89"/>
        <v>12.799999999999997</v>
      </c>
      <c r="J2836" s="42">
        <f>VLOOKUP(B2836,Invoices!A:I,9,TRUE)</f>
        <v>2020</v>
      </c>
    </row>
    <row r="2837" spans="1:10" x14ac:dyDescent="0.15">
      <c r="A2837" t="s">
        <v>6197</v>
      </c>
      <c r="B2837" t="s">
        <v>663</v>
      </c>
      <c r="C2837" t="s">
        <v>93</v>
      </c>
      <c r="D2837" t="s">
        <v>76</v>
      </c>
      <c r="E2837">
        <v>1</v>
      </c>
      <c r="F2837" s="8">
        <f>VLOOKUP(C2837,Products!$A$2:$E$20,5,TRUE)</f>
        <v>9.9499999999999993</v>
      </c>
      <c r="G2837" s="8">
        <f t="shared" si="88"/>
        <v>9.9499999999999993</v>
      </c>
      <c r="H2837" s="8">
        <f>VLOOKUP(C2837,Products!$A$2:$F$20,6,TRUE)</f>
        <v>1.9499999999999993</v>
      </c>
      <c r="I2837" s="8">
        <f t="shared" si="89"/>
        <v>1.9499999999999993</v>
      </c>
      <c r="J2837" s="42">
        <f>VLOOKUP(B2837,Invoices!A:I,9,TRUE)</f>
        <v>2020</v>
      </c>
    </row>
    <row r="2838" spans="1:10" x14ac:dyDescent="0.15">
      <c r="A2838" t="s">
        <v>6198</v>
      </c>
      <c r="B2838" t="s">
        <v>663</v>
      </c>
      <c r="C2838" t="s">
        <v>96</v>
      </c>
      <c r="D2838" t="s">
        <v>75</v>
      </c>
      <c r="E2838">
        <v>3</v>
      </c>
      <c r="F2838" s="8">
        <f>VLOOKUP(C2838,Products!$A$2:$E$20,5,TRUE)</f>
        <v>79.95</v>
      </c>
      <c r="G2838" s="8">
        <f t="shared" si="88"/>
        <v>239.85000000000002</v>
      </c>
      <c r="H2838" s="8">
        <f>VLOOKUP(C2838,Products!$A$2:$F$20,6,TRUE)</f>
        <v>27.950000000000003</v>
      </c>
      <c r="I2838" s="8">
        <f t="shared" si="89"/>
        <v>83.850000000000009</v>
      </c>
      <c r="J2838" s="42">
        <f>VLOOKUP(B2838,Invoices!A:I,9,TRUE)</f>
        <v>2020</v>
      </c>
    </row>
    <row r="2839" spans="1:10" x14ac:dyDescent="0.15">
      <c r="A2839" t="s">
        <v>6199</v>
      </c>
      <c r="B2839" t="s">
        <v>663</v>
      </c>
      <c r="C2839" t="s">
        <v>100</v>
      </c>
      <c r="D2839" t="s">
        <v>78</v>
      </c>
      <c r="E2839">
        <v>1</v>
      </c>
      <c r="F2839" s="8">
        <f>VLOOKUP(C2839,Products!$A$2:$E$20,5,TRUE)</f>
        <v>49.95</v>
      </c>
      <c r="G2839" s="8">
        <f t="shared" si="88"/>
        <v>49.95</v>
      </c>
      <c r="H2839" s="8">
        <f>VLOOKUP(C2839,Products!$A$2:$F$20,6,TRUE)</f>
        <v>19.950000000000003</v>
      </c>
      <c r="I2839" s="8">
        <f t="shared" si="89"/>
        <v>19.950000000000003</v>
      </c>
      <c r="J2839" s="42">
        <f>VLOOKUP(B2839,Invoices!A:I,9,TRUE)</f>
        <v>2020</v>
      </c>
    </row>
    <row r="2840" spans="1:10" x14ac:dyDescent="0.15">
      <c r="A2840" t="s">
        <v>6200</v>
      </c>
      <c r="B2840" t="s">
        <v>663</v>
      </c>
      <c r="C2840" t="s">
        <v>102</v>
      </c>
      <c r="D2840" t="s">
        <v>83</v>
      </c>
      <c r="E2840">
        <v>9</v>
      </c>
      <c r="F2840" s="8">
        <f>VLOOKUP(C2840,Products!$A$2:$E$20,5,TRUE)</f>
        <v>29.95</v>
      </c>
      <c r="G2840" s="8">
        <f t="shared" si="88"/>
        <v>269.55</v>
      </c>
      <c r="H2840" s="8">
        <f>VLOOKUP(C2840,Products!$A$2:$F$20,6,TRUE)</f>
        <v>15</v>
      </c>
      <c r="I2840" s="8">
        <f t="shared" si="89"/>
        <v>135</v>
      </c>
      <c r="J2840" s="42">
        <f>VLOOKUP(B2840,Invoices!A:I,9,TRUE)</f>
        <v>2020</v>
      </c>
    </row>
    <row r="2841" spans="1:10" x14ac:dyDescent="0.15">
      <c r="A2841" t="s">
        <v>6201</v>
      </c>
      <c r="B2841" t="s">
        <v>663</v>
      </c>
      <c r="C2841" t="s">
        <v>105</v>
      </c>
      <c r="D2841" t="s">
        <v>81</v>
      </c>
      <c r="E2841">
        <v>1</v>
      </c>
      <c r="F2841" s="8">
        <f>VLOOKUP(C2841,Products!$A$2:$E$20,5,TRUE)</f>
        <v>8.9499999999999993</v>
      </c>
      <c r="G2841" s="8">
        <f t="shared" si="88"/>
        <v>8.9499999999999993</v>
      </c>
      <c r="H2841" s="8">
        <f>VLOOKUP(C2841,Products!$A$2:$F$20,6,TRUE)</f>
        <v>3.1999999999999993</v>
      </c>
      <c r="I2841" s="8">
        <f t="shared" si="89"/>
        <v>3.1999999999999993</v>
      </c>
      <c r="J2841" s="42">
        <f>VLOOKUP(B2841,Invoices!A:I,9,TRUE)</f>
        <v>2020</v>
      </c>
    </row>
    <row r="2842" spans="1:10" x14ac:dyDescent="0.15">
      <c r="A2842" t="s">
        <v>6202</v>
      </c>
      <c r="B2842" t="s">
        <v>664</v>
      </c>
      <c r="C2842" t="s">
        <v>93</v>
      </c>
      <c r="D2842" t="s">
        <v>76</v>
      </c>
      <c r="E2842">
        <v>20</v>
      </c>
      <c r="F2842" s="8">
        <f>VLOOKUP(C2842,Products!$A$2:$E$20,5,TRUE)</f>
        <v>9.9499999999999993</v>
      </c>
      <c r="G2842" s="8">
        <f t="shared" si="88"/>
        <v>199</v>
      </c>
      <c r="H2842" s="8">
        <f>VLOOKUP(C2842,Products!$A$2:$F$20,6,TRUE)</f>
        <v>1.9499999999999993</v>
      </c>
      <c r="I2842" s="8">
        <f t="shared" si="89"/>
        <v>38.999999999999986</v>
      </c>
      <c r="J2842" s="42">
        <f>VLOOKUP(B2842,Invoices!A:I,9,TRUE)</f>
        <v>2020</v>
      </c>
    </row>
    <row r="2843" spans="1:10" x14ac:dyDescent="0.15">
      <c r="A2843" t="s">
        <v>6203</v>
      </c>
      <c r="B2843" t="s">
        <v>664</v>
      </c>
      <c r="C2843" t="s">
        <v>89</v>
      </c>
      <c r="D2843" t="s">
        <v>80</v>
      </c>
      <c r="E2843">
        <v>6</v>
      </c>
      <c r="F2843" s="8">
        <f>VLOOKUP(C2843,Products!$A$2:$E$20,5,TRUE)</f>
        <v>15.95</v>
      </c>
      <c r="G2843" s="8">
        <f t="shared" si="88"/>
        <v>95.699999999999989</v>
      </c>
      <c r="H2843" s="8">
        <f>VLOOKUP(C2843,Products!$A$2:$F$20,6,TRUE)</f>
        <v>6</v>
      </c>
      <c r="I2843" s="8">
        <f t="shared" si="89"/>
        <v>36</v>
      </c>
      <c r="J2843" s="42">
        <f>VLOOKUP(B2843,Invoices!A:I,9,TRUE)</f>
        <v>2020</v>
      </c>
    </row>
    <row r="2844" spans="1:10" x14ac:dyDescent="0.15">
      <c r="A2844" t="s">
        <v>6204</v>
      </c>
      <c r="B2844" t="s">
        <v>664</v>
      </c>
      <c r="C2844" t="s">
        <v>90</v>
      </c>
      <c r="D2844" t="s">
        <v>72</v>
      </c>
      <c r="E2844">
        <v>30</v>
      </c>
      <c r="F2844" s="8">
        <f>VLOOKUP(C2844,Products!$A$2:$E$20,5,TRUE)</f>
        <v>8.9499999999999993</v>
      </c>
      <c r="G2844" s="8">
        <f t="shared" si="88"/>
        <v>268.5</v>
      </c>
      <c r="H2844" s="8">
        <f>VLOOKUP(C2844,Products!$A$2:$F$20,6,TRUE)</f>
        <v>5.6999999999999993</v>
      </c>
      <c r="I2844" s="8">
        <f t="shared" si="89"/>
        <v>170.99999999999997</v>
      </c>
      <c r="J2844" s="42">
        <f>VLOOKUP(B2844,Invoices!A:I,9,TRUE)</f>
        <v>2020</v>
      </c>
    </row>
    <row r="2845" spans="1:10" x14ac:dyDescent="0.15">
      <c r="A2845" t="s">
        <v>6205</v>
      </c>
      <c r="B2845" t="s">
        <v>664</v>
      </c>
      <c r="C2845" t="s">
        <v>88</v>
      </c>
      <c r="D2845" t="s">
        <v>85</v>
      </c>
      <c r="E2845">
        <v>1</v>
      </c>
      <c r="F2845" s="8">
        <f>VLOOKUP(C2845,Products!$A$2:$E$20,5,TRUE)</f>
        <v>8.9499999999999993</v>
      </c>
      <c r="G2845" s="8">
        <f t="shared" si="88"/>
        <v>8.9499999999999993</v>
      </c>
      <c r="H2845" s="8">
        <f>VLOOKUP(C2845,Products!$A$2:$F$20,6,TRUE)</f>
        <v>5.6999999999999993</v>
      </c>
      <c r="I2845" s="8">
        <f t="shared" si="89"/>
        <v>5.6999999999999993</v>
      </c>
      <c r="J2845" s="42">
        <f>VLOOKUP(B2845,Invoices!A:I,9,TRUE)</f>
        <v>2020</v>
      </c>
    </row>
    <row r="2846" spans="1:10" x14ac:dyDescent="0.15">
      <c r="A2846" t="s">
        <v>6206</v>
      </c>
      <c r="B2846" t="s">
        <v>664</v>
      </c>
      <c r="C2846" t="s">
        <v>96</v>
      </c>
      <c r="D2846" t="s">
        <v>75</v>
      </c>
      <c r="E2846">
        <v>1</v>
      </c>
      <c r="F2846" s="8">
        <f>VLOOKUP(C2846,Products!$A$2:$E$20,5,TRUE)</f>
        <v>79.95</v>
      </c>
      <c r="G2846" s="8">
        <f t="shared" si="88"/>
        <v>79.95</v>
      </c>
      <c r="H2846" s="8">
        <f>VLOOKUP(C2846,Products!$A$2:$F$20,6,TRUE)</f>
        <v>27.950000000000003</v>
      </c>
      <c r="I2846" s="8">
        <f t="shared" si="89"/>
        <v>27.950000000000003</v>
      </c>
      <c r="J2846" s="42">
        <f>VLOOKUP(B2846,Invoices!A:I,9,TRUE)</f>
        <v>2020</v>
      </c>
    </row>
    <row r="2847" spans="1:10" x14ac:dyDescent="0.15">
      <c r="A2847" t="s">
        <v>6207</v>
      </c>
      <c r="B2847" t="s">
        <v>664</v>
      </c>
      <c r="C2847" t="s">
        <v>105</v>
      </c>
      <c r="D2847" t="s">
        <v>81</v>
      </c>
      <c r="E2847">
        <v>3</v>
      </c>
      <c r="F2847" s="8">
        <f>VLOOKUP(C2847,Products!$A$2:$E$20,5,TRUE)</f>
        <v>8.9499999999999993</v>
      </c>
      <c r="G2847" s="8">
        <f t="shared" si="88"/>
        <v>26.849999999999998</v>
      </c>
      <c r="H2847" s="8">
        <f>VLOOKUP(C2847,Products!$A$2:$F$20,6,TRUE)</f>
        <v>3.1999999999999993</v>
      </c>
      <c r="I2847" s="8">
        <f t="shared" si="89"/>
        <v>9.5999999999999979</v>
      </c>
      <c r="J2847" s="42">
        <f>VLOOKUP(B2847,Invoices!A:I,9,TRUE)</f>
        <v>2020</v>
      </c>
    </row>
    <row r="2848" spans="1:10" x14ac:dyDescent="0.15">
      <c r="A2848" t="s">
        <v>6208</v>
      </c>
      <c r="B2848" t="s">
        <v>665</v>
      </c>
      <c r="C2848" t="s">
        <v>102</v>
      </c>
      <c r="D2848" t="s">
        <v>83</v>
      </c>
      <c r="E2848">
        <v>2</v>
      </c>
      <c r="F2848" s="8">
        <f>VLOOKUP(C2848,Products!$A$2:$E$20,5,TRUE)</f>
        <v>29.95</v>
      </c>
      <c r="G2848" s="8">
        <f t="shared" si="88"/>
        <v>59.9</v>
      </c>
      <c r="H2848" s="8">
        <f>VLOOKUP(C2848,Products!$A$2:$F$20,6,TRUE)</f>
        <v>15</v>
      </c>
      <c r="I2848" s="8">
        <f t="shared" si="89"/>
        <v>30</v>
      </c>
      <c r="J2848" s="42">
        <f>VLOOKUP(B2848,Invoices!A:I,9,TRUE)</f>
        <v>2020</v>
      </c>
    </row>
    <row r="2849" spans="1:10" x14ac:dyDescent="0.15">
      <c r="A2849" t="s">
        <v>6209</v>
      </c>
      <c r="B2849" t="s">
        <v>665</v>
      </c>
      <c r="C2849" t="s">
        <v>88</v>
      </c>
      <c r="D2849" t="s">
        <v>85</v>
      </c>
      <c r="E2849">
        <v>1</v>
      </c>
      <c r="F2849" s="8">
        <f>VLOOKUP(C2849,Products!$A$2:$E$20,5,TRUE)</f>
        <v>8.9499999999999993</v>
      </c>
      <c r="G2849" s="8">
        <f t="shared" si="88"/>
        <v>8.9499999999999993</v>
      </c>
      <c r="H2849" s="8">
        <f>VLOOKUP(C2849,Products!$A$2:$F$20,6,TRUE)</f>
        <v>5.6999999999999993</v>
      </c>
      <c r="I2849" s="8">
        <f t="shared" si="89"/>
        <v>5.6999999999999993</v>
      </c>
      <c r="J2849" s="42">
        <f>VLOOKUP(B2849,Invoices!A:I,9,TRUE)</f>
        <v>2020</v>
      </c>
    </row>
    <row r="2850" spans="1:10" x14ac:dyDescent="0.15">
      <c r="A2850" t="s">
        <v>6210</v>
      </c>
      <c r="B2850" t="s">
        <v>665</v>
      </c>
      <c r="C2850" t="s">
        <v>89</v>
      </c>
      <c r="D2850" t="s">
        <v>80</v>
      </c>
      <c r="E2850">
        <v>1</v>
      </c>
      <c r="F2850" s="8">
        <f>VLOOKUP(C2850,Products!$A$2:$E$20,5,TRUE)</f>
        <v>15.95</v>
      </c>
      <c r="G2850" s="8">
        <f t="shared" si="88"/>
        <v>15.95</v>
      </c>
      <c r="H2850" s="8">
        <f>VLOOKUP(C2850,Products!$A$2:$F$20,6,TRUE)</f>
        <v>6</v>
      </c>
      <c r="I2850" s="8">
        <f t="shared" si="89"/>
        <v>6</v>
      </c>
      <c r="J2850" s="42">
        <f>VLOOKUP(B2850,Invoices!A:I,9,TRUE)</f>
        <v>2020</v>
      </c>
    </row>
    <row r="2851" spans="1:10" x14ac:dyDescent="0.15">
      <c r="A2851" t="s">
        <v>6211</v>
      </c>
      <c r="B2851" t="s">
        <v>666</v>
      </c>
      <c r="C2851" t="s">
        <v>88</v>
      </c>
      <c r="D2851" t="s">
        <v>85</v>
      </c>
      <c r="E2851">
        <v>3</v>
      </c>
      <c r="F2851" s="8">
        <f>VLOOKUP(C2851,Products!$A$2:$E$20,5,TRUE)</f>
        <v>8.9499999999999993</v>
      </c>
      <c r="G2851" s="8">
        <f t="shared" si="88"/>
        <v>26.849999999999998</v>
      </c>
      <c r="H2851" s="8">
        <f>VLOOKUP(C2851,Products!$A$2:$F$20,6,TRUE)</f>
        <v>5.6999999999999993</v>
      </c>
      <c r="I2851" s="8">
        <f t="shared" si="89"/>
        <v>17.099999999999998</v>
      </c>
      <c r="J2851" s="42">
        <f>VLOOKUP(B2851,Invoices!A:I,9,TRUE)</f>
        <v>2020</v>
      </c>
    </row>
    <row r="2852" spans="1:10" x14ac:dyDescent="0.15">
      <c r="A2852" t="s">
        <v>6212</v>
      </c>
      <c r="B2852" t="s">
        <v>666</v>
      </c>
      <c r="C2852" t="s">
        <v>105</v>
      </c>
      <c r="D2852" t="s">
        <v>81</v>
      </c>
      <c r="E2852">
        <v>3</v>
      </c>
      <c r="F2852" s="8">
        <f>VLOOKUP(C2852,Products!$A$2:$E$20,5,TRUE)</f>
        <v>8.9499999999999993</v>
      </c>
      <c r="G2852" s="8">
        <f t="shared" si="88"/>
        <v>26.849999999999998</v>
      </c>
      <c r="H2852" s="8">
        <f>VLOOKUP(C2852,Products!$A$2:$F$20,6,TRUE)</f>
        <v>3.1999999999999993</v>
      </c>
      <c r="I2852" s="8">
        <f t="shared" si="89"/>
        <v>9.5999999999999979</v>
      </c>
      <c r="J2852" s="42">
        <f>VLOOKUP(B2852,Invoices!A:I,9,TRUE)</f>
        <v>2020</v>
      </c>
    </row>
    <row r="2853" spans="1:10" x14ac:dyDescent="0.15">
      <c r="A2853" t="s">
        <v>6213</v>
      </c>
      <c r="B2853" t="s">
        <v>667</v>
      </c>
      <c r="C2853" t="s">
        <v>105</v>
      </c>
      <c r="D2853" t="s">
        <v>81</v>
      </c>
      <c r="E2853">
        <v>1</v>
      </c>
      <c r="F2853" s="8">
        <f>VLOOKUP(C2853,Products!$A$2:$E$20,5,TRUE)</f>
        <v>8.9499999999999993</v>
      </c>
      <c r="G2853" s="8">
        <f t="shared" si="88"/>
        <v>8.9499999999999993</v>
      </c>
      <c r="H2853" s="8">
        <f>VLOOKUP(C2853,Products!$A$2:$F$20,6,TRUE)</f>
        <v>3.1999999999999993</v>
      </c>
      <c r="I2853" s="8">
        <f t="shared" si="89"/>
        <v>3.1999999999999993</v>
      </c>
      <c r="J2853" s="42">
        <f>VLOOKUP(B2853,Invoices!A:I,9,TRUE)</f>
        <v>2020</v>
      </c>
    </row>
    <row r="2854" spans="1:10" x14ac:dyDescent="0.15">
      <c r="A2854" t="s">
        <v>6214</v>
      </c>
      <c r="B2854" t="s">
        <v>667</v>
      </c>
      <c r="C2854" t="s">
        <v>96</v>
      </c>
      <c r="D2854" t="s">
        <v>75</v>
      </c>
      <c r="E2854">
        <v>8</v>
      </c>
      <c r="F2854" s="8">
        <f>VLOOKUP(C2854,Products!$A$2:$E$20,5,TRUE)</f>
        <v>79.95</v>
      </c>
      <c r="G2854" s="8">
        <f t="shared" si="88"/>
        <v>639.6</v>
      </c>
      <c r="H2854" s="8">
        <f>VLOOKUP(C2854,Products!$A$2:$F$20,6,TRUE)</f>
        <v>27.950000000000003</v>
      </c>
      <c r="I2854" s="8">
        <f t="shared" si="89"/>
        <v>223.60000000000002</v>
      </c>
      <c r="J2854" s="42">
        <f>VLOOKUP(B2854,Invoices!A:I,9,TRUE)</f>
        <v>2020</v>
      </c>
    </row>
    <row r="2855" spans="1:10" x14ac:dyDescent="0.15">
      <c r="A2855" t="s">
        <v>6215</v>
      </c>
      <c r="B2855" t="s">
        <v>667</v>
      </c>
      <c r="C2855" t="s">
        <v>95</v>
      </c>
      <c r="D2855" t="s">
        <v>73</v>
      </c>
      <c r="E2855">
        <v>1</v>
      </c>
      <c r="F2855" s="8">
        <f>VLOOKUP(C2855,Products!$A$2:$E$20,5,TRUE)</f>
        <v>12.95</v>
      </c>
      <c r="G2855" s="8">
        <f t="shared" si="88"/>
        <v>12.95</v>
      </c>
      <c r="H2855" s="8">
        <f>VLOOKUP(C2855,Products!$A$2:$F$20,6,TRUE)</f>
        <v>4.1999999999999993</v>
      </c>
      <c r="I2855" s="8">
        <f t="shared" si="89"/>
        <v>4.1999999999999993</v>
      </c>
      <c r="J2855" s="42">
        <f>VLOOKUP(B2855,Invoices!A:I,9,TRUE)</f>
        <v>2020</v>
      </c>
    </row>
    <row r="2856" spans="1:10" x14ac:dyDescent="0.15">
      <c r="A2856" t="s">
        <v>6216</v>
      </c>
      <c r="B2856" t="s">
        <v>667</v>
      </c>
      <c r="C2856" t="s">
        <v>100</v>
      </c>
      <c r="D2856" t="s">
        <v>78</v>
      </c>
      <c r="E2856">
        <v>25</v>
      </c>
      <c r="F2856" s="8">
        <f>VLOOKUP(C2856,Products!$A$2:$E$20,5,TRUE)</f>
        <v>49.95</v>
      </c>
      <c r="G2856" s="8">
        <f t="shared" si="88"/>
        <v>1248.75</v>
      </c>
      <c r="H2856" s="8">
        <f>VLOOKUP(C2856,Products!$A$2:$F$20,6,TRUE)</f>
        <v>19.950000000000003</v>
      </c>
      <c r="I2856" s="8">
        <f t="shared" si="89"/>
        <v>498.75000000000006</v>
      </c>
      <c r="J2856" s="42">
        <f>VLOOKUP(B2856,Invoices!A:I,9,TRUE)</f>
        <v>2020</v>
      </c>
    </row>
    <row r="2857" spans="1:10" x14ac:dyDescent="0.15">
      <c r="A2857" t="s">
        <v>6217</v>
      </c>
      <c r="B2857" t="s">
        <v>668</v>
      </c>
      <c r="C2857" t="s">
        <v>104</v>
      </c>
      <c r="D2857" t="s">
        <v>71</v>
      </c>
      <c r="E2857">
        <v>1</v>
      </c>
      <c r="F2857" s="8">
        <f>VLOOKUP(C2857,Products!$A$2:$E$20,5,TRUE)</f>
        <v>2.95</v>
      </c>
      <c r="G2857" s="8">
        <f t="shared" si="88"/>
        <v>2.95</v>
      </c>
      <c r="H2857" s="8">
        <f>VLOOKUP(C2857,Products!$A$2:$F$20,6,TRUE)</f>
        <v>1.1500000000000001</v>
      </c>
      <c r="I2857" s="8">
        <f t="shared" si="89"/>
        <v>1.1500000000000001</v>
      </c>
      <c r="J2857" s="42">
        <f>VLOOKUP(B2857,Invoices!A:I,9,TRUE)</f>
        <v>2020</v>
      </c>
    </row>
    <row r="2858" spans="1:10" x14ac:dyDescent="0.15">
      <c r="A2858" t="s">
        <v>6218</v>
      </c>
      <c r="B2858" t="s">
        <v>668</v>
      </c>
      <c r="C2858" t="s">
        <v>88</v>
      </c>
      <c r="D2858" t="s">
        <v>85</v>
      </c>
      <c r="E2858">
        <v>6</v>
      </c>
      <c r="F2858" s="8">
        <f>VLOOKUP(C2858,Products!$A$2:$E$20,5,TRUE)</f>
        <v>8.9499999999999993</v>
      </c>
      <c r="G2858" s="8">
        <f t="shared" si="88"/>
        <v>53.699999999999996</v>
      </c>
      <c r="H2858" s="8">
        <f>VLOOKUP(C2858,Products!$A$2:$F$20,6,TRUE)</f>
        <v>5.6999999999999993</v>
      </c>
      <c r="I2858" s="8">
        <f t="shared" si="89"/>
        <v>34.199999999999996</v>
      </c>
      <c r="J2858" s="42">
        <f>VLOOKUP(B2858,Invoices!A:I,9,TRUE)</f>
        <v>2020</v>
      </c>
    </row>
    <row r="2859" spans="1:10" x14ac:dyDescent="0.15">
      <c r="A2859" t="s">
        <v>6219</v>
      </c>
      <c r="B2859" t="s">
        <v>668</v>
      </c>
      <c r="C2859" t="s">
        <v>93</v>
      </c>
      <c r="D2859" t="s">
        <v>76</v>
      </c>
      <c r="E2859">
        <v>15</v>
      </c>
      <c r="F2859" s="8">
        <f>VLOOKUP(C2859,Products!$A$2:$E$20,5,TRUE)</f>
        <v>9.9499999999999993</v>
      </c>
      <c r="G2859" s="8">
        <f t="shared" si="88"/>
        <v>149.25</v>
      </c>
      <c r="H2859" s="8">
        <f>VLOOKUP(C2859,Products!$A$2:$F$20,6,TRUE)</f>
        <v>1.9499999999999993</v>
      </c>
      <c r="I2859" s="8">
        <f t="shared" si="89"/>
        <v>29.249999999999989</v>
      </c>
      <c r="J2859" s="42">
        <f>VLOOKUP(B2859,Invoices!A:I,9,TRUE)</f>
        <v>2020</v>
      </c>
    </row>
    <row r="2860" spans="1:10" x14ac:dyDescent="0.15">
      <c r="A2860" t="s">
        <v>6220</v>
      </c>
      <c r="B2860" t="s">
        <v>669</v>
      </c>
      <c r="C2860" t="s">
        <v>90</v>
      </c>
      <c r="D2860" t="s">
        <v>72</v>
      </c>
      <c r="E2860">
        <v>1</v>
      </c>
      <c r="F2860" s="8">
        <f>VLOOKUP(C2860,Products!$A$2:$E$20,5,TRUE)</f>
        <v>8.9499999999999993</v>
      </c>
      <c r="G2860" s="8">
        <f t="shared" si="88"/>
        <v>8.9499999999999993</v>
      </c>
      <c r="H2860" s="8">
        <f>VLOOKUP(C2860,Products!$A$2:$F$20,6,TRUE)</f>
        <v>5.6999999999999993</v>
      </c>
      <c r="I2860" s="8">
        <f t="shared" si="89"/>
        <v>5.6999999999999993</v>
      </c>
      <c r="J2860" s="42">
        <f>VLOOKUP(B2860,Invoices!A:I,9,TRUE)</f>
        <v>2020</v>
      </c>
    </row>
    <row r="2861" spans="1:10" x14ac:dyDescent="0.15">
      <c r="A2861" t="s">
        <v>6221</v>
      </c>
      <c r="B2861" t="s">
        <v>670</v>
      </c>
      <c r="C2861" t="s">
        <v>91</v>
      </c>
      <c r="D2861" t="s">
        <v>70</v>
      </c>
      <c r="E2861">
        <v>1</v>
      </c>
      <c r="F2861" s="8">
        <f>VLOOKUP(C2861,Products!$A$2:$E$20,5,TRUE)</f>
        <v>49.95</v>
      </c>
      <c r="G2861" s="8">
        <f t="shared" si="88"/>
        <v>49.95</v>
      </c>
      <c r="H2861" s="8">
        <f>VLOOKUP(C2861,Products!$A$2:$F$20,6,TRUE)</f>
        <v>21.200000000000003</v>
      </c>
      <c r="I2861" s="8">
        <f t="shared" si="89"/>
        <v>21.200000000000003</v>
      </c>
      <c r="J2861" s="42">
        <f>VLOOKUP(B2861,Invoices!A:I,9,TRUE)</f>
        <v>2020</v>
      </c>
    </row>
    <row r="2862" spans="1:10" x14ac:dyDescent="0.15">
      <c r="A2862" t="s">
        <v>6222</v>
      </c>
      <c r="B2862" t="s">
        <v>670</v>
      </c>
      <c r="C2862" t="s">
        <v>95</v>
      </c>
      <c r="D2862" t="s">
        <v>73</v>
      </c>
      <c r="E2862">
        <v>10</v>
      </c>
      <c r="F2862" s="8">
        <f>VLOOKUP(C2862,Products!$A$2:$E$20,5,TRUE)</f>
        <v>12.95</v>
      </c>
      <c r="G2862" s="8">
        <f t="shared" si="88"/>
        <v>129.5</v>
      </c>
      <c r="H2862" s="8">
        <f>VLOOKUP(C2862,Products!$A$2:$F$20,6,TRUE)</f>
        <v>4.1999999999999993</v>
      </c>
      <c r="I2862" s="8">
        <f t="shared" si="89"/>
        <v>41.999999999999993</v>
      </c>
      <c r="J2862" s="42">
        <f>VLOOKUP(B2862,Invoices!A:I,9,TRUE)</f>
        <v>2020</v>
      </c>
    </row>
    <row r="2863" spans="1:10" x14ac:dyDescent="0.15">
      <c r="A2863" t="s">
        <v>6223</v>
      </c>
      <c r="B2863" t="s">
        <v>670</v>
      </c>
      <c r="C2863" t="s">
        <v>102</v>
      </c>
      <c r="D2863" t="s">
        <v>83</v>
      </c>
      <c r="E2863">
        <v>10</v>
      </c>
      <c r="F2863" s="8">
        <f>VLOOKUP(C2863,Products!$A$2:$E$20,5,TRUE)</f>
        <v>29.95</v>
      </c>
      <c r="G2863" s="8">
        <f t="shared" si="88"/>
        <v>299.5</v>
      </c>
      <c r="H2863" s="8">
        <f>VLOOKUP(C2863,Products!$A$2:$F$20,6,TRUE)</f>
        <v>15</v>
      </c>
      <c r="I2863" s="8">
        <f t="shared" si="89"/>
        <v>150</v>
      </c>
      <c r="J2863" s="42">
        <f>VLOOKUP(B2863,Invoices!A:I,9,TRUE)</f>
        <v>2020</v>
      </c>
    </row>
    <row r="2864" spans="1:10" x14ac:dyDescent="0.15">
      <c r="A2864" t="s">
        <v>6224</v>
      </c>
      <c r="B2864" t="s">
        <v>670</v>
      </c>
      <c r="C2864" t="s">
        <v>103</v>
      </c>
      <c r="D2864" t="s">
        <v>77</v>
      </c>
      <c r="E2864">
        <v>1</v>
      </c>
      <c r="F2864" s="8">
        <f>VLOOKUP(C2864,Products!$A$2:$E$20,5,TRUE)</f>
        <v>8.9499999999999993</v>
      </c>
      <c r="G2864" s="8">
        <f t="shared" si="88"/>
        <v>8.9499999999999993</v>
      </c>
      <c r="H2864" s="8">
        <f>VLOOKUP(C2864,Products!$A$2:$F$20,6,TRUE)</f>
        <v>3.1999999999999993</v>
      </c>
      <c r="I2864" s="8">
        <f t="shared" si="89"/>
        <v>3.1999999999999993</v>
      </c>
      <c r="J2864" s="42">
        <f>VLOOKUP(B2864,Invoices!A:I,9,TRUE)</f>
        <v>2020</v>
      </c>
    </row>
    <row r="2865" spans="1:10" x14ac:dyDescent="0.15">
      <c r="A2865" t="s">
        <v>6225</v>
      </c>
      <c r="B2865" t="s">
        <v>670</v>
      </c>
      <c r="C2865" t="s">
        <v>99</v>
      </c>
      <c r="D2865" t="s">
        <v>84</v>
      </c>
      <c r="E2865">
        <v>1</v>
      </c>
      <c r="F2865" s="8">
        <f>VLOOKUP(C2865,Products!$A$2:$E$20,5,TRUE)</f>
        <v>3.5</v>
      </c>
      <c r="G2865" s="8">
        <f t="shared" si="88"/>
        <v>3.5</v>
      </c>
      <c r="H2865" s="8">
        <f>VLOOKUP(C2865,Products!$A$2:$F$20,6,TRUE)</f>
        <v>0.54999999999999982</v>
      </c>
      <c r="I2865" s="8">
        <f t="shared" si="89"/>
        <v>0.54999999999999982</v>
      </c>
      <c r="J2865" s="42">
        <f>VLOOKUP(B2865,Invoices!A:I,9,TRUE)</f>
        <v>2020</v>
      </c>
    </row>
    <row r="2866" spans="1:10" x14ac:dyDescent="0.15">
      <c r="A2866" t="s">
        <v>6226</v>
      </c>
      <c r="B2866" t="s">
        <v>670</v>
      </c>
      <c r="C2866" t="s">
        <v>93</v>
      </c>
      <c r="D2866" t="s">
        <v>76</v>
      </c>
      <c r="E2866">
        <v>7</v>
      </c>
      <c r="F2866" s="8">
        <f>VLOOKUP(C2866,Products!$A$2:$E$20,5,TRUE)</f>
        <v>9.9499999999999993</v>
      </c>
      <c r="G2866" s="8">
        <f t="shared" si="88"/>
        <v>69.649999999999991</v>
      </c>
      <c r="H2866" s="8">
        <f>VLOOKUP(C2866,Products!$A$2:$F$20,6,TRUE)</f>
        <v>1.9499999999999993</v>
      </c>
      <c r="I2866" s="8">
        <f t="shared" si="89"/>
        <v>13.649999999999995</v>
      </c>
      <c r="J2866" s="42">
        <f>VLOOKUP(B2866,Invoices!A:I,9,TRUE)</f>
        <v>2020</v>
      </c>
    </row>
    <row r="2867" spans="1:10" x14ac:dyDescent="0.15">
      <c r="A2867" t="s">
        <v>6227</v>
      </c>
      <c r="B2867" t="s">
        <v>671</v>
      </c>
      <c r="C2867" t="s">
        <v>88</v>
      </c>
      <c r="D2867" t="s">
        <v>85</v>
      </c>
      <c r="E2867">
        <v>1</v>
      </c>
      <c r="F2867" s="8">
        <f>VLOOKUP(C2867,Products!$A$2:$E$20,5,TRUE)</f>
        <v>8.9499999999999993</v>
      </c>
      <c r="G2867" s="8">
        <f t="shared" si="88"/>
        <v>8.9499999999999993</v>
      </c>
      <c r="H2867" s="8">
        <f>VLOOKUP(C2867,Products!$A$2:$F$20,6,TRUE)</f>
        <v>5.6999999999999993</v>
      </c>
      <c r="I2867" s="8">
        <f t="shared" si="89"/>
        <v>5.6999999999999993</v>
      </c>
      <c r="J2867" s="42">
        <f>VLOOKUP(B2867,Invoices!A:I,9,TRUE)</f>
        <v>2020</v>
      </c>
    </row>
    <row r="2868" spans="1:10" x14ac:dyDescent="0.15">
      <c r="A2868" t="s">
        <v>6228</v>
      </c>
      <c r="B2868" t="s">
        <v>671</v>
      </c>
      <c r="C2868" t="s">
        <v>97</v>
      </c>
      <c r="D2868" t="s">
        <v>74</v>
      </c>
      <c r="E2868">
        <v>2</v>
      </c>
      <c r="F2868" s="8">
        <f>VLOOKUP(C2868,Products!$A$2:$E$20,5,TRUE)</f>
        <v>1.5</v>
      </c>
      <c r="G2868" s="8">
        <f t="shared" si="88"/>
        <v>3</v>
      </c>
      <c r="H2868" s="8">
        <f>VLOOKUP(C2868,Products!$A$2:$F$20,6,TRUE)</f>
        <v>0.5</v>
      </c>
      <c r="I2868" s="8">
        <f t="shared" si="89"/>
        <v>1</v>
      </c>
      <c r="J2868" s="42">
        <f>VLOOKUP(B2868,Invoices!A:I,9,TRUE)</f>
        <v>2020</v>
      </c>
    </row>
    <row r="2869" spans="1:10" x14ac:dyDescent="0.15">
      <c r="A2869" t="s">
        <v>6229</v>
      </c>
      <c r="B2869" t="s">
        <v>671</v>
      </c>
      <c r="C2869" t="s">
        <v>101</v>
      </c>
      <c r="D2869" t="s">
        <v>69</v>
      </c>
      <c r="E2869">
        <v>1</v>
      </c>
      <c r="F2869" s="8">
        <f>VLOOKUP(C2869,Products!$A$2:$E$20,5,TRUE)</f>
        <v>129.94999999999999</v>
      </c>
      <c r="G2869" s="8">
        <f t="shared" si="88"/>
        <v>129.94999999999999</v>
      </c>
      <c r="H2869" s="8">
        <f>VLOOKUP(C2869,Products!$A$2:$F$20,6,TRUE)</f>
        <v>40.449999999999989</v>
      </c>
      <c r="I2869" s="8">
        <f t="shared" si="89"/>
        <v>40.449999999999989</v>
      </c>
      <c r="J2869" s="42">
        <f>VLOOKUP(B2869,Invoices!A:I,9,TRUE)</f>
        <v>2020</v>
      </c>
    </row>
    <row r="2870" spans="1:10" x14ac:dyDescent="0.15">
      <c r="A2870" t="s">
        <v>6230</v>
      </c>
      <c r="B2870" t="s">
        <v>671</v>
      </c>
      <c r="C2870" t="s">
        <v>89</v>
      </c>
      <c r="D2870" t="s">
        <v>80</v>
      </c>
      <c r="E2870">
        <v>1</v>
      </c>
      <c r="F2870" s="8">
        <f>VLOOKUP(C2870,Products!$A$2:$E$20,5,TRUE)</f>
        <v>15.95</v>
      </c>
      <c r="G2870" s="8">
        <f t="shared" si="88"/>
        <v>15.95</v>
      </c>
      <c r="H2870" s="8">
        <f>VLOOKUP(C2870,Products!$A$2:$F$20,6,TRUE)</f>
        <v>6</v>
      </c>
      <c r="I2870" s="8">
        <f t="shared" si="89"/>
        <v>6</v>
      </c>
      <c r="J2870" s="42">
        <f>VLOOKUP(B2870,Invoices!A:I,9,TRUE)</f>
        <v>2020</v>
      </c>
    </row>
    <row r="2871" spans="1:10" x14ac:dyDescent="0.15">
      <c r="A2871" t="s">
        <v>6231</v>
      </c>
      <c r="B2871" t="s">
        <v>671</v>
      </c>
      <c r="C2871" t="s">
        <v>92</v>
      </c>
      <c r="D2871" t="s">
        <v>82</v>
      </c>
      <c r="E2871">
        <v>1</v>
      </c>
      <c r="F2871" s="8">
        <f>VLOOKUP(C2871,Products!$A$2:$E$20,5,TRUE)</f>
        <v>19.95</v>
      </c>
      <c r="G2871" s="8">
        <f t="shared" si="88"/>
        <v>19.95</v>
      </c>
      <c r="H2871" s="8">
        <f>VLOOKUP(C2871,Products!$A$2:$F$20,6,TRUE)</f>
        <v>7.4499999999999993</v>
      </c>
      <c r="I2871" s="8">
        <f t="shared" si="89"/>
        <v>7.4499999999999993</v>
      </c>
      <c r="J2871" s="42">
        <f>VLOOKUP(B2871,Invoices!A:I,9,TRUE)</f>
        <v>2020</v>
      </c>
    </row>
    <row r="2872" spans="1:10" x14ac:dyDescent="0.15">
      <c r="A2872" t="s">
        <v>6232</v>
      </c>
      <c r="B2872" t="s">
        <v>672</v>
      </c>
      <c r="C2872" t="s">
        <v>101</v>
      </c>
      <c r="D2872" t="s">
        <v>69</v>
      </c>
      <c r="E2872">
        <v>6</v>
      </c>
      <c r="F2872" s="8">
        <f>VLOOKUP(C2872,Products!$A$2:$E$20,5,TRUE)</f>
        <v>129.94999999999999</v>
      </c>
      <c r="G2872" s="8">
        <f t="shared" si="88"/>
        <v>779.69999999999993</v>
      </c>
      <c r="H2872" s="8">
        <f>VLOOKUP(C2872,Products!$A$2:$F$20,6,TRUE)</f>
        <v>40.449999999999989</v>
      </c>
      <c r="I2872" s="8">
        <f t="shared" si="89"/>
        <v>242.69999999999993</v>
      </c>
      <c r="J2872" s="42">
        <f>VLOOKUP(B2872,Invoices!A:I,9,TRUE)</f>
        <v>2020</v>
      </c>
    </row>
    <row r="2873" spans="1:10" x14ac:dyDescent="0.15">
      <c r="A2873" t="s">
        <v>6233</v>
      </c>
      <c r="B2873" t="s">
        <v>672</v>
      </c>
      <c r="C2873" t="s">
        <v>88</v>
      </c>
      <c r="D2873" t="s">
        <v>85</v>
      </c>
      <c r="E2873">
        <v>1</v>
      </c>
      <c r="F2873" s="8">
        <f>VLOOKUP(C2873,Products!$A$2:$E$20,5,TRUE)</f>
        <v>8.9499999999999993</v>
      </c>
      <c r="G2873" s="8">
        <f t="shared" si="88"/>
        <v>8.9499999999999993</v>
      </c>
      <c r="H2873" s="8">
        <f>VLOOKUP(C2873,Products!$A$2:$F$20,6,TRUE)</f>
        <v>5.6999999999999993</v>
      </c>
      <c r="I2873" s="8">
        <f t="shared" si="89"/>
        <v>5.6999999999999993</v>
      </c>
      <c r="J2873" s="42">
        <f>VLOOKUP(B2873,Invoices!A:I,9,TRUE)</f>
        <v>2020</v>
      </c>
    </row>
    <row r="2874" spans="1:10" x14ac:dyDescent="0.15">
      <c r="A2874" t="s">
        <v>6234</v>
      </c>
      <c r="B2874" t="s">
        <v>672</v>
      </c>
      <c r="C2874" t="s">
        <v>100</v>
      </c>
      <c r="D2874" t="s">
        <v>78</v>
      </c>
      <c r="E2874">
        <v>1</v>
      </c>
      <c r="F2874" s="8">
        <f>VLOOKUP(C2874,Products!$A$2:$E$20,5,TRUE)</f>
        <v>49.95</v>
      </c>
      <c r="G2874" s="8">
        <f t="shared" si="88"/>
        <v>49.95</v>
      </c>
      <c r="H2874" s="8">
        <f>VLOOKUP(C2874,Products!$A$2:$F$20,6,TRUE)</f>
        <v>19.950000000000003</v>
      </c>
      <c r="I2874" s="8">
        <f t="shared" si="89"/>
        <v>19.950000000000003</v>
      </c>
      <c r="J2874" s="42">
        <f>VLOOKUP(B2874,Invoices!A:I,9,TRUE)</f>
        <v>2020</v>
      </c>
    </row>
    <row r="2875" spans="1:10" x14ac:dyDescent="0.15">
      <c r="A2875" t="s">
        <v>6235</v>
      </c>
      <c r="B2875" t="s">
        <v>672</v>
      </c>
      <c r="C2875" t="s">
        <v>96</v>
      </c>
      <c r="D2875" t="s">
        <v>75</v>
      </c>
      <c r="E2875">
        <v>6</v>
      </c>
      <c r="F2875" s="8">
        <f>VLOOKUP(C2875,Products!$A$2:$E$20,5,TRUE)</f>
        <v>79.95</v>
      </c>
      <c r="G2875" s="8">
        <f t="shared" si="88"/>
        <v>479.70000000000005</v>
      </c>
      <c r="H2875" s="8">
        <f>VLOOKUP(C2875,Products!$A$2:$F$20,6,TRUE)</f>
        <v>27.950000000000003</v>
      </c>
      <c r="I2875" s="8">
        <f t="shared" si="89"/>
        <v>167.70000000000002</v>
      </c>
      <c r="J2875" s="42">
        <f>VLOOKUP(B2875,Invoices!A:I,9,TRUE)</f>
        <v>2020</v>
      </c>
    </row>
    <row r="2876" spans="1:10" x14ac:dyDescent="0.15">
      <c r="A2876" t="s">
        <v>6236</v>
      </c>
      <c r="B2876" t="s">
        <v>672</v>
      </c>
      <c r="C2876" t="s">
        <v>97</v>
      </c>
      <c r="D2876" t="s">
        <v>74</v>
      </c>
      <c r="E2876">
        <v>1</v>
      </c>
      <c r="F2876" s="8">
        <f>VLOOKUP(C2876,Products!$A$2:$E$20,5,TRUE)</f>
        <v>1.5</v>
      </c>
      <c r="G2876" s="8">
        <f t="shared" si="88"/>
        <v>1.5</v>
      </c>
      <c r="H2876" s="8">
        <f>VLOOKUP(C2876,Products!$A$2:$F$20,6,TRUE)</f>
        <v>0.5</v>
      </c>
      <c r="I2876" s="8">
        <f t="shared" si="89"/>
        <v>0.5</v>
      </c>
      <c r="J2876" s="42">
        <f>VLOOKUP(B2876,Invoices!A:I,9,TRUE)</f>
        <v>2020</v>
      </c>
    </row>
    <row r="2877" spans="1:10" x14ac:dyDescent="0.15">
      <c r="A2877" t="s">
        <v>6237</v>
      </c>
      <c r="B2877" t="s">
        <v>672</v>
      </c>
      <c r="C2877" t="s">
        <v>103</v>
      </c>
      <c r="D2877" t="s">
        <v>77</v>
      </c>
      <c r="E2877">
        <v>5</v>
      </c>
      <c r="F2877" s="8">
        <f>VLOOKUP(C2877,Products!$A$2:$E$20,5,TRUE)</f>
        <v>8.9499999999999993</v>
      </c>
      <c r="G2877" s="8">
        <f t="shared" si="88"/>
        <v>44.75</v>
      </c>
      <c r="H2877" s="8">
        <f>VLOOKUP(C2877,Products!$A$2:$F$20,6,TRUE)</f>
        <v>3.1999999999999993</v>
      </c>
      <c r="I2877" s="8">
        <f t="shared" si="89"/>
        <v>15.999999999999996</v>
      </c>
      <c r="J2877" s="42">
        <f>VLOOKUP(B2877,Invoices!A:I,9,TRUE)</f>
        <v>2020</v>
      </c>
    </row>
    <row r="2878" spans="1:10" x14ac:dyDescent="0.15">
      <c r="A2878" t="s">
        <v>6238</v>
      </c>
      <c r="B2878" t="s">
        <v>672</v>
      </c>
      <c r="C2878" t="s">
        <v>93</v>
      </c>
      <c r="D2878" t="s">
        <v>76</v>
      </c>
      <c r="E2878">
        <v>1</v>
      </c>
      <c r="F2878" s="8">
        <f>VLOOKUP(C2878,Products!$A$2:$E$20,5,TRUE)</f>
        <v>9.9499999999999993</v>
      </c>
      <c r="G2878" s="8">
        <f t="shared" si="88"/>
        <v>9.9499999999999993</v>
      </c>
      <c r="H2878" s="8">
        <f>VLOOKUP(C2878,Products!$A$2:$F$20,6,TRUE)</f>
        <v>1.9499999999999993</v>
      </c>
      <c r="I2878" s="8">
        <f t="shared" si="89"/>
        <v>1.9499999999999993</v>
      </c>
      <c r="J2878" s="42">
        <f>VLOOKUP(B2878,Invoices!A:I,9,TRUE)</f>
        <v>2020</v>
      </c>
    </row>
    <row r="2879" spans="1:10" x14ac:dyDescent="0.15">
      <c r="A2879" t="s">
        <v>6239</v>
      </c>
      <c r="B2879" t="s">
        <v>672</v>
      </c>
      <c r="C2879" t="s">
        <v>99</v>
      </c>
      <c r="D2879" t="s">
        <v>84</v>
      </c>
      <c r="E2879">
        <v>1</v>
      </c>
      <c r="F2879" s="8">
        <f>VLOOKUP(C2879,Products!$A$2:$E$20,5,TRUE)</f>
        <v>3.5</v>
      </c>
      <c r="G2879" s="8">
        <f t="shared" si="88"/>
        <v>3.5</v>
      </c>
      <c r="H2879" s="8">
        <f>VLOOKUP(C2879,Products!$A$2:$F$20,6,TRUE)</f>
        <v>0.54999999999999982</v>
      </c>
      <c r="I2879" s="8">
        <f t="shared" si="89"/>
        <v>0.54999999999999982</v>
      </c>
      <c r="J2879" s="42">
        <f>VLOOKUP(B2879,Invoices!A:I,9,TRUE)</f>
        <v>2020</v>
      </c>
    </row>
    <row r="2880" spans="1:10" x14ac:dyDescent="0.15">
      <c r="A2880" t="s">
        <v>6240</v>
      </c>
      <c r="B2880" t="s">
        <v>672</v>
      </c>
      <c r="C2880" t="s">
        <v>104</v>
      </c>
      <c r="D2880" t="s">
        <v>71</v>
      </c>
      <c r="E2880">
        <v>50</v>
      </c>
      <c r="F2880" s="8">
        <f>VLOOKUP(C2880,Products!$A$2:$E$20,5,TRUE)</f>
        <v>2.95</v>
      </c>
      <c r="G2880" s="8">
        <f t="shared" si="88"/>
        <v>147.5</v>
      </c>
      <c r="H2880" s="8">
        <f>VLOOKUP(C2880,Products!$A$2:$F$20,6,TRUE)</f>
        <v>1.1500000000000001</v>
      </c>
      <c r="I2880" s="8">
        <f t="shared" si="89"/>
        <v>57.500000000000007</v>
      </c>
      <c r="J2880" s="42">
        <f>VLOOKUP(B2880,Invoices!A:I,9,TRUE)</f>
        <v>2020</v>
      </c>
    </row>
    <row r="2881" spans="1:10" x14ac:dyDescent="0.15">
      <c r="A2881" t="s">
        <v>6241</v>
      </c>
      <c r="B2881" t="s">
        <v>672</v>
      </c>
      <c r="C2881" t="s">
        <v>92</v>
      </c>
      <c r="D2881" t="s">
        <v>82</v>
      </c>
      <c r="E2881">
        <v>9</v>
      </c>
      <c r="F2881" s="8">
        <f>VLOOKUP(C2881,Products!$A$2:$E$20,5,TRUE)</f>
        <v>19.95</v>
      </c>
      <c r="G2881" s="8">
        <f t="shared" si="88"/>
        <v>179.54999999999998</v>
      </c>
      <c r="H2881" s="8">
        <f>VLOOKUP(C2881,Products!$A$2:$F$20,6,TRUE)</f>
        <v>7.4499999999999993</v>
      </c>
      <c r="I2881" s="8">
        <f t="shared" si="89"/>
        <v>67.05</v>
      </c>
      <c r="J2881" s="42">
        <f>VLOOKUP(B2881,Invoices!A:I,9,TRUE)</f>
        <v>2020</v>
      </c>
    </row>
    <row r="2882" spans="1:10" x14ac:dyDescent="0.15">
      <c r="A2882" t="s">
        <v>6242</v>
      </c>
      <c r="B2882" t="s">
        <v>673</v>
      </c>
      <c r="C2882" t="s">
        <v>90</v>
      </c>
      <c r="D2882" t="s">
        <v>72</v>
      </c>
      <c r="E2882">
        <v>1</v>
      </c>
      <c r="F2882" s="8">
        <f>VLOOKUP(C2882,Products!$A$2:$E$20,5,TRUE)</f>
        <v>8.9499999999999993</v>
      </c>
      <c r="G2882" s="8">
        <f t="shared" si="88"/>
        <v>8.9499999999999993</v>
      </c>
      <c r="H2882" s="8">
        <f>VLOOKUP(C2882,Products!$A$2:$F$20,6,TRUE)</f>
        <v>5.6999999999999993</v>
      </c>
      <c r="I2882" s="8">
        <f t="shared" si="89"/>
        <v>5.6999999999999993</v>
      </c>
      <c r="J2882" s="42">
        <f>VLOOKUP(B2882,Invoices!A:I,9,TRUE)</f>
        <v>2020</v>
      </c>
    </row>
    <row r="2883" spans="1:10" x14ac:dyDescent="0.15">
      <c r="A2883" t="s">
        <v>6243</v>
      </c>
      <c r="B2883" t="s">
        <v>674</v>
      </c>
      <c r="C2883" t="s">
        <v>105</v>
      </c>
      <c r="D2883" t="s">
        <v>81</v>
      </c>
      <c r="E2883">
        <v>3</v>
      </c>
      <c r="F2883" s="8">
        <f>VLOOKUP(C2883,Products!$A$2:$E$20,5,TRUE)</f>
        <v>8.9499999999999993</v>
      </c>
      <c r="G2883" s="8">
        <f t="shared" ref="G2883:G2946" si="90">F2883*E2883</f>
        <v>26.849999999999998</v>
      </c>
      <c r="H2883" s="8">
        <f>VLOOKUP(C2883,Products!$A$2:$F$20,6,TRUE)</f>
        <v>3.1999999999999993</v>
      </c>
      <c r="I2883" s="8">
        <f t="shared" ref="I2883:I2946" si="91">H2883*E2883</f>
        <v>9.5999999999999979</v>
      </c>
      <c r="J2883" s="42">
        <f>VLOOKUP(B2883,Invoices!A:I,9,TRUE)</f>
        <v>2020</v>
      </c>
    </row>
    <row r="2884" spans="1:10" x14ac:dyDescent="0.15">
      <c r="A2884" t="s">
        <v>6244</v>
      </c>
      <c r="B2884" t="s">
        <v>674</v>
      </c>
      <c r="C2884" t="s">
        <v>98</v>
      </c>
      <c r="D2884" t="s">
        <v>79</v>
      </c>
      <c r="E2884">
        <v>2</v>
      </c>
      <c r="F2884" s="8">
        <f>VLOOKUP(C2884,Products!$A$2:$E$20,5,TRUE)</f>
        <v>14.95</v>
      </c>
      <c r="G2884" s="8">
        <f t="shared" si="90"/>
        <v>29.9</v>
      </c>
      <c r="H2884" s="8">
        <f>VLOOKUP(C2884,Products!$A$2:$F$20,6,TRUE)</f>
        <v>3.0499999999999989</v>
      </c>
      <c r="I2884" s="8">
        <f t="shared" si="91"/>
        <v>6.0999999999999979</v>
      </c>
      <c r="J2884" s="42">
        <f>VLOOKUP(B2884,Invoices!A:I,9,TRUE)</f>
        <v>2020</v>
      </c>
    </row>
    <row r="2885" spans="1:10" x14ac:dyDescent="0.15">
      <c r="A2885" t="s">
        <v>6245</v>
      </c>
      <c r="B2885" t="s">
        <v>675</v>
      </c>
      <c r="C2885" t="s">
        <v>93</v>
      </c>
      <c r="D2885" t="s">
        <v>76</v>
      </c>
      <c r="E2885">
        <v>4</v>
      </c>
      <c r="F2885" s="8">
        <f>VLOOKUP(C2885,Products!$A$2:$E$20,5,TRUE)</f>
        <v>9.9499999999999993</v>
      </c>
      <c r="G2885" s="8">
        <f t="shared" si="90"/>
        <v>39.799999999999997</v>
      </c>
      <c r="H2885" s="8">
        <f>VLOOKUP(C2885,Products!$A$2:$F$20,6,TRUE)</f>
        <v>1.9499999999999993</v>
      </c>
      <c r="I2885" s="8">
        <f t="shared" si="91"/>
        <v>7.7999999999999972</v>
      </c>
      <c r="J2885" s="42">
        <f>VLOOKUP(B2885,Invoices!A:I,9,TRUE)</f>
        <v>2020</v>
      </c>
    </row>
    <row r="2886" spans="1:10" x14ac:dyDescent="0.15">
      <c r="A2886" t="s">
        <v>6246</v>
      </c>
      <c r="B2886" t="s">
        <v>675</v>
      </c>
      <c r="C2886" t="s">
        <v>91</v>
      </c>
      <c r="D2886" t="s">
        <v>70</v>
      </c>
      <c r="E2886">
        <v>5</v>
      </c>
      <c r="F2886" s="8">
        <f>VLOOKUP(C2886,Products!$A$2:$E$20,5,TRUE)</f>
        <v>49.95</v>
      </c>
      <c r="G2886" s="8">
        <f t="shared" si="90"/>
        <v>249.75</v>
      </c>
      <c r="H2886" s="8">
        <f>VLOOKUP(C2886,Products!$A$2:$F$20,6,TRUE)</f>
        <v>21.200000000000003</v>
      </c>
      <c r="I2886" s="8">
        <f t="shared" si="91"/>
        <v>106.00000000000001</v>
      </c>
      <c r="J2886" s="42">
        <f>VLOOKUP(B2886,Invoices!A:I,9,TRUE)</f>
        <v>2020</v>
      </c>
    </row>
    <row r="2887" spans="1:10" x14ac:dyDescent="0.15">
      <c r="A2887" t="s">
        <v>6247</v>
      </c>
      <c r="B2887" t="s">
        <v>675</v>
      </c>
      <c r="C2887" t="s">
        <v>99</v>
      </c>
      <c r="D2887" t="s">
        <v>84</v>
      </c>
      <c r="E2887">
        <v>30</v>
      </c>
      <c r="F2887" s="8">
        <f>VLOOKUP(C2887,Products!$A$2:$E$20,5,TRUE)</f>
        <v>3.5</v>
      </c>
      <c r="G2887" s="8">
        <f t="shared" si="90"/>
        <v>105</v>
      </c>
      <c r="H2887" s="8">
        <f>VLOOKUP(C2887,Products!$A$2:$F$20,6,TRUE)</f>
        <v>0.54999999999999982</v>
      </c>
      <c r="I2887" s="8">
        <f t="shared" si="91"/>
        <v>16.499999999999993</v>
      </c>
      <c r="J2887" s="42">
        <f>VLOOKUP(B2887,Invoices!A:I,9,TRUE)</f>
        <v>2020</v>
      </c>
    </row>
    <row r="2888" spans="1:10" x14ac:dyDescent="0.15">
      <c r="A2888" t="s">
        <v>6248</v>
      </c>
      <c r="B2888" t="s">
        <v>675</v>
      </c>
      <c r="C2888" t="s">
        <v>90</v>
      </c>
      <c r="D2888" t="s">
        <v>72</v>
      </c>
      <c r="E2888">
        <v>1</v>
      </c>
      <c r="F2888" s="8">
        <f>VLOOKUP(C2888,Products!$A$2:$E$20,5,TRUE)</f>
        <v>8.9499999999999993</v>
      </c>
      <c r="G2888" s="8">
        <f t="shared" si="90"/>
        <v>8.9499999999999993</v>
      </c>
      <c r="H2888" s="8">
        <f>VLOOKUP(C2888,Products!$A$2:$F$20,6,TRUE)</f>
        <v>5.6999999999999993</v>
      </c>
      <c r="I2888" s="8">
        <f t="shared" si="91"/>
        <v>5.6999999999999993</v>
      </c>
      <c r="J2888" s="42">
        <f>VLOOKUP(B2888,Invoices!A:I,9,TRUE)</f>
        <v>2020</v>
      </c>
    </row>
    <row r="2889" spans="1:10" x14ac:dyDescent="0.15">
      <c r="A2889" t="s">
        <v>6249</v>
      </c>
      <c r="B2889" t="s">
        <v>675</v>
      </c>
      <c r="C2889" t="s">
        <v>101</v>
      </c>
      <c r="D2889" t="s">
        <v>69</v>
      </c>
      <c r="E2889">
        <v>30</v>
      </c>
      <c r="F2889" s="8">
        <f>VLOOKUP(C2889,Products!$A$2:$E$20,5,TRUE)</f>
        <v>129.94999999999999</v>
      </c>
      <c r="G2889" s="8">
        <f t="shared" si="90"/>
        <v>3898.4999999999995</v>
      </c>
      <c r="H2889" s="8">
        <f>VLOOKUP(C2889,Products!$A$2:$F$20,6,TRUE)</f>
        <v>40.449999999999989</v>
      </c>
      <c r="I2889" s="8">
        <f t="shared" si="91"/>
        <v>1213.4999999999995</v>
      </c>
      <c r="J2889" s="42">
        <f>VLOOKUP(B2889,Invoices!A:I,9,TRUE)</f>
        <v>2020</v>
      </c>
    </row>
    <row r="2890" spans="1:10" x14ac:dyDescent="0.15">
      <c r="A2890" t="s">
        <v>6250</v>
      </c>
      <c r="B2890" t="s">
        <v>675</v>
      </c>
      <c r="C2890" t="s">
        <v>100</v>
      </c>
      <c r="D2890" t="s">
        <v>78</v>
      </c>
      <c r="E2890">
        <v>2</v>
      </c>
      <c r="F2890" s="8">
        <f>VLOOKUP(C2890,Products!$A$2:$E$20,5,TRUE)</f>
        <v>49.95</v>
      </c>
      <c r="G2890" s="8">
        <f t="shared" si="90"/>
        <v>99.9</v>
      </c>
      <c r="H2890" s="8">
        <f>VLOOKUP(C2890,Products!$A$2:$F$20,6,TRUE)</f>
        <v>19.950000000000003</v>
      </c>
      <c r="I2890" s="8">
        <f t="shared" si="91"/>
        <v>39.900000000000006</v>
      </c>
      <c r="J2890" s="42">
        <f>VLOOKUP(B2890,Invoices!A:I,9,TRUE)</f>
        <v>2020</v>
      </c>
    </row>
    <row r="2891" spans="1:10" x14ac:dyDescent="0.15">
      <c r="A2891" t="s">
        <v>6251</v>
      </c>
      <c r="B2891" t="s">
        <v>675</v>
      </c>
      <c r="C2891" t="s">
        <v>97</v>
      </c>
      <c r="D2891" t="s">
        <v>74</v>
      </c>
      <c r="E2891">
        <v>5</v>
      </c>
      <c r="F2891" s="8">
        <f>VLOOKUP(C2891,Products!$A$2:$E$20,5,TRUE)</f>
        <v>1.5</v>
      </c>
      <c r="G2891" s="8">
        <f t="shared" si="90"/>
        <v>7.5</v>
      </c>
      <c r="H2891" s="8">
        <f>VLOOKUP(C2891,Products!$A$2:$F$20,6,TRUE)</f>
        <v>0.5</v>
      </c>
      <c r="I2891" s="8">
        <f t="shared" si="91"/>
        <v>2.5</v>
      </c>
      <c r="J2891" s="42">
        <f>VLOOKUP(B2891,Invoices!A:I,9,TRUE)</f>
        <v>2020</v>
      </c>
    </row>
    <row r="2892" spans="1:10" x14ac:dyDescent="0.15">
      <c r="A2892" t="s">
        <v>6252</v>
      </c>
      <c r="B2892" t="s">
        <v>675</v>
      </c>
      <c r="C2892" t="s">
        <v>94</v>
      </c>
      <c r="D2892" t="s">
        <v>86</v>
      </c>
      <c r="E2892">
        <v>3</v>
      </c>
      <c r="F2892" s="8">
        <f>VLOOKUP(C2892,Products!$A$2:$E$20,5,TRUE)</f>
        <v>3.5</v>
      </c>
      <c r="G2892" s="8">
        <f t="shared" si="90"/>
        <v>10.5</v>
      </c>
      <c r="H2892" s="8">
        <f>VLOOKUP(C2892,Products!$A$2:$F$20,6,TRUE)</f>
        <v>0.54999999999999982</v>
      </c>
      <c r="I2892" s="8">
        <f t="shared" si="91"/>
        <v>1.6499999999999995</v>
      </c>
      <c r="J2892" s="42">
        <f>VLOOKUP(B2892,Invoices!A:I,9,TRUE)</f>
        <v>2020</v>
      </c>
    </row>
    <row r="2893" spans="1:10" x14ac:dyDescent="0.15">
      <c r="A2893" t="s">
        <v>6253</v>
      </c>
      <c r="B2893" t="s">
        <v>675</v>
      </c>
      <c r="C2893" t="s">
        <v>89</v>
      </c>
      <c r="D2893" t="s">
        <v>80</v>
      </c>
      <c r="E2893">
        <v>2</v>
      </c>
      <c r="F2893" s="8">
        <f>VLOOKUP(C2893,Products!$A$2:$E$20,5,TRUE)</f>
        <v>15.95</v>
      </c>
      <c r="G2893" s="8">
        <f t="shared" si="90"/>
        <v>31.9</v>
      </c>
      <c r="H2893" s="8">
        <f>VLOOKUP(C2893,Products!$A$2:$F$20,6,TRUE)</f>
        <v>6</v>
      </c>
      <c r="I2893" s="8">
        <f t="shared" si="91"/>
        <v>12</v>
      </c>
      <c r="J2893" s="42">
        <f>VLOOKUP(B2893,Invoices!A:I,9,TRUE)</f>
        <v>2020</v>
      </c>
    </row>
    <row r="2894" spans="1:10" x14ac:dyDescent="0.15">
      <c r="A2894" t="s">
        <v>6254</v>
      </c>
      <c r="B2894" t="s">
        <v>675</v>
      </c>
      <c r="C2894" t="s">
        <v>88</v>
      </c>
      <c r="D2894" t="s">
        <v>85</v>
      </c>
      <c r="E2894">
        <v>30</v>
      </c>
      <c r="F2894" s="8">
        <f>VLOOKUP(C2894,Products!$A$2:$E$20,5,TRUE)</f>
        <v>8.9499999999999993</v>
      </c>
      <c r="G2894" s="8">
        <f t="shared" si="90"/>
        <v>268.5</v>
      </c>
      <c r="H2894" s="8">
        <f>VLOOKUP(C2894,Products!$A$2:$F$20,6,TRUE)</f>
        <v>5.6999999999999993</v>
      </c>
      <c r="I2894" s="8">
        <f t="shared" si="91"/>
        <v>170.99999999999997</v>
      </c>
      <c r="J2894" s="42">
        <f>VLOOKUP(B2894,Invoices!A:I,9,TRUE)</f>
        <v>2020</v>
      </c>
    </row>
    <row r="2895" spans="1:10" x14ac:dyDescent="0.15">
      <c r="A2895" t="s">
        <v>6255</v>
      </c>
      <c r="B2895" t="s">
        <v>675</v>
      </c>
      <c r="C2895" t="s">
        <v>102</v>
      </c>
      <c r="D2895" t="s">
        <v>83</v>
      </c>
      <c r="E2895">
        <v>1</v>
      </c>
      <c r="F2895" s="8">
        <f>VLOOKUP(C2895,Products!$A$2:$E$20,5,TRUE)</f>
        <v>29.95</v>
      </c>
      <c r="G2895" s="8">
        <f t="shared" si="90"/>
        <v>29.95</v>
      </c>
      <c r="H2895" s="8">
        <f>VLOOKUP(C2895,Products!$A$2:$F$20,6,TRUE)</f>
        <v>15</v>
      </c>
      <c r="I2895" s="8">
        <f t="shared" si="91"/>
        <v>15</v>
      </c>
      <c r="J2895" s="42">
        <f>VLOOKUP(B2895,Invoices!A:I,9,TRUE)</f>
        <v>2020</v>
      </c>
    </row>
    <row r="2896" spans="1:10" x14ac:dyDescent="0.15">
      <c r="A2896" t="s">
        <v>6256</v>
      </c>
      <c r="B2896" t="s">
        <v>675</v>
      </c>
      <c r="C2896" t="s">
        <v>105</v>
      </c>
      <c r="D2896" t="s">
        <v>81</v>
      </c>
      <c r="E2896">
        <v>1</v>
      </c>
      <c r="F2896" s="8">
        <f>VLOOKUP(C2896,Products!$A$2:$E$20,5,TRUE)</f>
        <v>8.9499999999999993</v>
      </c>
      <c r="G2896" s="8">
        <f t="shared" si="90"/>
        <v>8.9499999999999993</v>
      </c>
      <c r="H2896" s="8">
        <f>VLOOKUP(C2896,Products!$A$2:$F$20,6,TRUE)</f>
        <v>3.1999999999999993</v>
      </c>
      <c r="I2896" s="8">
        <f t="shared" si="91"/>
        <v>3.1999999999999993</v>
      </c>
      <c r="J2896" s="42">
        <f>VLOOKUP(B2896,Invoices!A:I,9,TRUE)</f>
        <v>2020</v>
      </c>
    </row>
    <row r="2897" spans="1:10" x14ac:dyDescent="0.15">
      <c r="A2897" t="s">
        <v>6257</v>
      </c>
      <c r="B2897" t="s">
        <v>675</v>
      </c>
      <c r="C2897" t="s">
        <v>92</v>
      </c>
      <c r="D2897" t="s">
        <v>82</v>
      </c>
      <c r="E2897">
        <v>2</v>
      </c>
      <c r="F2897" s="8">
        <f>VLOOKUP(C2897,Products!$A$2:$E$20,5,TRUE)</f>
        <v>19.95</v>
      </c>
      <c r="G2897" s="8">
        <f t="shared" si="90"/>
        <v>39.9</v>
      </c>
      <c r="H2897" s="8">
        <f>VLOOKUP(C2897,Products!$A$2:$F$20,6,TRUE)</f>
        <v>7.4499999999999993</v>
      </c>
      <c r="I2897" s="8">
        <f t="shared" si="91"/>
        <v>14.899999999999999</v>
      </c>
      <c r="J2897" s="42">
        <f>VLOOKUP(B2897,Invoices!A:I,9,TRUE)</f>
        <v>2020</v>
      </c>
    </row>
    <row r="2898" spans="1:10" x14ac:dyDescent="0.15">
      <c r="A2898" t="s">
        <v>6258</v>
      </c>
      <c r="B2898" t="s">
        <v>675</v>
      </c>
      <c r="C2898" t="s">
        <v>87</v>
      </c>
      <c r="D2898" t="s">
        <v>68</v>
      </c>
      <c r="E2898">
        <v>1</v>
      </c>
      <c r="F2898" s="8">
        <f>VLOOKUP(C2898,Products!$A$2:$E$20,5,TRUE)</f>
        <v>19.95</v>
      </c>
      <c r="G2898" s="8">
        <f t="shared" si="90"/>
        <v>19.95</v>
      </c>
      <c r="H2898" s="8">
        <f>VLOOKUP(C2898,Products!$A$2:$F$20,6,TRUE)</f>
        <v>7.4499999999999993</v>
      </c>
      <c r="I2898" s="8">
        <f t="shared" si="91"/>
        <v>7.4499999999999993</v>
      </c>
      <c r="J2898" s="42">
        <f>VLOOKUP(B2898,Invoices!A:I,9,TRUE)</f>
        <v>2020</v>
      </c>
    </row>
    <row r="2899" spans="1:10" x14ac:dyDescent="0.15">
      <c r="A2899" t="s">
        <v>6259</v>
      </c>
      <c r="B2899" t="s">
        <v>675</v>
      </c>
      <c r="C2899" t="s">
        <v>96</v>
      </c>
      <c r="D2899" t="s">
        <v>75</v>
      </c>
      <c r="E2899">
        <v>10</v>
      </c>
      <c r="F2899" s="8">
        <f>VLOOKUP(C2899,Products!$A$2:$E$20,5,TRUE)</f>
        <v>79.95</v>
      </c>
      <c r="G2899" s="8">
        <f t="shared" si="90"/>
        <v>799.5</v>
      </c>
      <c r="H2899" s="8">
        <f>VLOOKUP(C2899,Products!$A$2:$F$20,6,TRUE)</f>
        <v>27.950000000000003</v>
      </c>
      <c r="I2899" s="8">
        <f t="shared" si="91"/>
        <v>279.5</v>
      </c>
      <c r="J2899" s="42">
        <f>VLOOKUP(B2899,Invoices!A:I,9,TRUE)</f>
        <v>2020</v>
      </c>
    </row>
    <row r="2900" spans="1:10" x14ac:dyDescent="0.15">
      <c r="A2900" t="s">
        <v>6260</v>
      </c>
      <c r="B2900" t="s">
        <v>676</v>
      </c>
      <c r="C2900" t="s">
        <v>92</v>
      </c>
      <c r="D2900" t="s">
        <v>82</v>
      </c>
      <c r="E2900">
        <v>3</v>
      </c>
      <c r="F2900" s="8">
        <f>VLOOKUP(C2900,Products!$A$2:$E$20,5,TRUE)</f>
        <v>19.95</v>
      </c>
      <c r="G2900" s="8">
        <f t="shared" si="90"/>
        <v>59.849999999999994</v>
      </c>
      <c r="H2900" s="8">
        <f>VLOOKUP(C2900,Products!$A$2:$F$20,6,TRUE)</f>
        <v>7.4499999999999993</v>
      </c>
      <c r="I2900" s="8">
        <f t="shared" si="91"/>
        <v>22.349999999999998</v>
      </c>
      <c r="J2900" s="42">
        <f>VLOOKUP(B2900,Invoices!A:I,9,TRUE)</f>
        <v>2020</v>
      </c>
    </row>
    <row r="2901" spans="1:10" x14ac:dyDescent="0.15">
      <c r="A2901" t="s">
        <v>6261</v>
      </c>
      <c r="B2901" t="s">
        <v>676</v>
      </c>
      <c r="C2901" t="s">
        <v>105</v>
      </c>
      <c r="D2901" t="s">
        <v>81</v>
      </c>
      <c r="E2901">
        <v>2</v>
      </c>
      <c r="F2901" s="8">
        <f>VLOOKUP(C2901,Products!$A$2:$E$20,5,TRUE)</f>
        <v>8.9499999999999993</v>
      </c>
      <c r="G2901" s="8">
        <f t="shared" si="90"/>
        <v>17.899999999999999</v>
      </c>
      <c r="H2901" s="8">
        <f>VLOOKUP(C2901,Products!$A$2:$F$20,6,TRUE)</f>
        <v>3.1999999999999993</v>
      </c>
      <c r="I2901" s="8">
        <f t="shared" si="91"/>
        <v>6.3999999999999986</v>
      </c>
      <c r="J2901" s="42">
        <f>VLOOKUP(B2901,Invoices!A:I,9,TRUE)</f>
        <v>2020</v>
      </c>
    </row>
    <row r="2902" spans="1:10" x14ac:dyDescent="0.15">
      <c r="A2902" t="s">
        <v>6262</v>
      </c>
      <c r="B2902" t="s">
        <v>676</v>
      </c>
      <c r="C2902" t="s">
        <v>90</v>
      </c>
      <c r="D2902" t="s">
        <v>72</v>
      </c>
      <c r="E2902">
        <v>2</v>
      </c>
      <c r="F2902" s="8">
        <f>VLOOKUP(C2902,Products!$A$2:$E$20,5,TRUE)</f>
        <v>8.9499999999999993</v>
      </c>
      <c r="G2902" s="8">
        <f t="shared" si="90"/>
        <v>17.899999999999999</v>
      </c>
      <c r="H2902" s="8">
        <f>VLOOKUP(C2902,Products!$A$2:$F$20,6,TRUE)</f>
        <v>5.6999999999999993</v>
      </c>
      <c r="I2902" s="8">
        <f t="shared" si="91"/>
        <v>11.399999999999999</v>
      </c>
      <c r="J2902" s="42">
        <f>VLOOKUP(B2902,Invoices!A:I,9,TRUE)</f>
        <v>2020</v>
      </c>
    </row>
    <row r="2903" spans="1:10" x14ac:dyDescent="0.15">
      <c r="A2903" t="s">
        <v>6263</v>
      </c>
      <c r="B2903" t="s">
        <v>676</v>
      </c>
      <c r="C2903" t="s">
        <v>103</v>
      </c>
      <c r="D2903" t="s">
        <v>77</v>
      </c>
      <c r="E2903">
        <v>1</v>
      </c>
      <c r="F2903" s="8">
        <f>VLOOKUP(C2903,Products!$A$2:$E$20,5,TRUE)</f>
        <v>8.9499999999999993</v>
      </c>
      <c r="G2903" s="8">
        <f t="shared" si="90"/>
        <v>8.9499999999999993</v>
      </c>
      <c r="H2903" s="8">
        <f>VLOOKUP(C2903,Products!$A$2:$F$20,6,TRUE)</f>
        <v>3.1999999999999993</v>
      </c>
      <c r="I2903" s="8">
        <f t="shared" si="91"/>
        <v>3.1999999999999993</v>
      </c>
      <c r="J2903" s="42">
        <f>VLOOKUP(B2903,Invoices!A:I,9,TRUE)</f>
        <v>2020</v>
      </c>
    </row>
    <row r="2904" spans="1:10" x14ac:dyDescent="0.15">
      <c r="A2904" t="s">
        <v>6264</v>
      </c>
      <c r="B2904" t="s">
        <v>676</v>
      </c>
      <c r="C2904" t="s">
        <v>104</v>
      </c>
      <c r="D2904" t="s">
        <v>71</v>
      </c>
      <c r="E2904">
        <v>1</v>
      </c>
      <c r="F2904" s="8">
        <f>VLOOKUP(C2904,Products!$A$2:$E$20,5,TRUE)</f>
        <v>2.95</v>
      </c>
      <c r="G2904" s="8">
        <f t="shared" si="90"/>
        <v>2.95</v>
      </c>
      <c r="H2904" s="8">
        <f>VLOOKUP(C2904,Products!$A$2:$F$20,6,TRUE)</f>
        <v>1.1500000000000001</v>
      </c>
      <c r="I2904" s="8">
        <f t="shared" si="91"/>
        <v>1.1500000000000001</v>
      </c>
      <c r="J2904" s="42">
        <f>VLOOKUP(B2904,Invoices!A:I,9,TRUE)</f>
        <v>2020</v>
      </c>
    </row>
    <row r="2905" spans="1:10" x14ac:dyDescent="0.15">
      <c r="A2905" t="s">
        <v>6265</v>
      </c>
      <c r="B2905" t="s">
        <v>677</v>
      </c>
      <c r="C2905" t="s">
        <v>100</v>
      </c>
      <c r="D2905" t="s">
        <v>78</v>
      </c>
      <c r="E2905">
        <v>2</v>
      </c>
      <c r="F2905" s="8">
        <f>VLOOKUP(C2905,Products!$A$2:$E$20,5,TRUE)</f>
        <v>49.95</v>
      </c>
      <c r="G2905" s="8">
        <f t="shared" si="90"/>
        <v>99.9</v>
      </c>
      <c r="H2905" s="8">
        <f>VLOOKUP(C2905,Products!$A$2:$F$20,6,TRUE)</f>
        <v>19.950000000000003</v>
      </c>
      <c r="I2905" s="8">
        <f t="shared" si="91"/>
        <v>39.900000000000006</v>
      </c>
      <c r="J2905" s="42">
        <f>VLOOKUP(B2905,Invoices!A:I,9,TRUE)</f>
        <v>2020</v>
      </c>
    </row>
    <row r="2906" spans="1:10" x14ac:dyDescent="0.15">
      <c r="A2906" t="s">
        <v>6266</v>
      </c>
      <c r="B2906" t="s">
        <v>678</v>
      </c>
      <c r="C2906" t="s">
        <v>91</v>
      </c>
      <c r="D2906" t="s">
        <v>70</v>
      </c>
      <c r="E2906">
        <v>6</v>
      </c>
      <c r="F2906" s="8">
        <f>VLOOKUP(C2906,Products!$A$2:$E$20,5,TRUE)</f>
        <v>49.95</v>
      </c>
      <c r="G2906" s="8">
        <f t="shared" si="90"/>
        <v>299.70000000000005</v>
      </c>
      <c r="H2906" s="8">
        <f>VLOOKUP(C2906,Products!$A$2:$F$20,6,TRUE)</f>
        <v>21.200000000000003</v>
      </c>
      <c r="I2906" s="8">
        <f t="shared" si="91"/>
        <v>127.20000000000002</v>
      </c>
      <c r="J2906" s="42">
        <f>VLOOKUP(B2906,Invoices!A:I,9,TRUE)</f>
        <v>2020</v>
      </c>
    </row>
    <row r="2907" spans="1:10" x14ac:dyDescent="0.15">
      <c r="A2907" t="s">
        <v>6267</v>
      </c>
      <c r="B2907" t="s">
        <v>679</v>
      </c>
      <c r="C2907" t="s">
        <v>97</v>
      </c>
      <c r="D2907" t="s">
        <v>74</v>
      </c>
      <c r="E2907">
        <v>24</v>
      </c>
      <c r="F2907" s="8">
        <f>VLOOKUP(C2907,Products!$A$2:$E$20,5,TRUE)</f>
        <v>1.5</v>
      </c>
      <c r="G2907" s="8">
        <f t="shared" si="90"/>
        <v>36</v>
      </c>
      <c r="H2907" s="8">
        <f>VLOOKUP(C2907,Products!$A$2:$F$20,6,TRUE)</f>
        <v>0.5</v>
      </c>
      <c r="I2907" s="8">
        <f t="shared" si="91"/>
        <v>12</v>
      </c>
      <c r="J2907" s="42">
        <f>VLOOKUP(B2907,Invoices!A:I,9,TRUE)</f>
        <v>2020</v>
      </c>
    </row>
    <row r="2908" spans="1:10" x14ac:dyDescent="0.15">
      <c r="A2908" t="s">
        <v>6268</v>
      </c>
      <c r="B2908" t="s">
        <v>679</v>
      </c>
      <c r="C2908" t="s">
        <v>94</v>
      </c>
      <c r="D2908" t="s">
        <v>86</v>
      </c>
      <c r="E2908">
        <v>9</v>
      </c>
      <c r="F2908" s="8">
        <f>VLOOKUP(C2908,Products!$A$2:$E$20,5,TRUE)</f>
        <v>3.5</v>
      </c>
      <c r="G2908" s="8">
        <f t="shared" si="90"/>
        <v>31.5</v>
      </c>
      <c r="H2908" s="8">
        <f>VLOOKUP(C2908,Products!$A$2:$F$20,6,TRUE)</f>
        <v>0.54999999999999982</v>
      </c>
      <c r="I2908" s="8">
        <f t="shared" si="91"/>
        <v>4.9499999999999984</v>
      </c>
      <c r="J2908" s="42">
        <f>VLOOKUP(B2908,Invoices!A:I,9,TRUE)</f>
        <v>2020</v>
      </c>
    </row>
    <row r="2909" spans="1:10" x14ac:dyDescent="0.15">
      <c r="A2909" t="s">
        <v>6269</v>
      </c>
      <c r="B2909" t="s">
        <v>679</v>
      </c>
      <c r="C2909" t="s">
        <v>90</v>
      </c>
      <c r="D2909" t="s">
        <v>72</v>
      </c>
      <c r="E2909">
        <v>1</v>
      </c>
      <c r="F2909" s="8">
        <f>VLOOKUP(C2909,Products!$A$2:$E$20,5,TRUE)</f>
        <v>8.9499999999999993</v>
      </c>
      <c r="G2909" s="8">
        <f t="shared" si="90"/>
        <v>8.9499999999999993</v>
      </c>
      <c r="H2909" s="8">
        <f>VLOOKUP(C2909,Products!$A$2:$F$20,6,TRUE)</f>
        <v>5.6999999999999993</v>
      </c>
      <c r="I2909" s="8">
        <f t="shared" si="91"/>
        <v>5.6999999999999993</v>
      </c>
      <c r="J2909" s="42">
        <f>VLOOKUP(B2909,Invoices!A:I,9,TRUE)</f>
        <v>2020</v>
      </c>
    </row>
    <row r="2910" spans="1:10" x14ac:dyDescent="0.15">
      <c r="A2910" t="s">
        <v>6270</v>
      </c>
      <c r="B2910" t="s">
        <v>679</v>
      </c>
      <c r="C2910" t="s">
        <v>88</v>
      </c>
      <c r="D2910" t="s">
        <v>85</v>
      </c>
      <c r="E2910">
        <v>1</v>
      </c>
      <c r="F2910" s="8">
        <f>VLOOKUP(C2910,Products!$A$2:$E$20,5,TRUE)</f>
        <v>8.9499999999999993</v>
      </c>
      <c r="G2910" s="8">
        <f t="shared" si="90"/>
        <v>8.9499999999999993</v>
      </c>
      <c r="H2910" s="8">
        <f>VLOOKUP(C2910,Products!$A$2:$F$20,6,TRUE)</f>
        <v>5.6999999999999993</v>
      </c>
      <c r="I2910" s="8">
        <f t="shared" si="91"/>
        <v>5.6999999999999993</v>
      </c>
      <c r="J2910" s="42">
        <f>VLOOKUP(B2910,Invoices!A:I,9,TRUE)</f>
        <v>2020</v>
      </c>
    </row>
    <row r="2911" spans="1:10" x14ac:dyDescent="0.15">
      <c r="A2911" t="s">
        <v>6271</v>
      </c>
      <c r="B2911" t="s">
        <v>679</v>
      </c>
      <c r="C2911" t="s">
        <v>87</v>
      </c>
      <c r="D2911" t="s">
        <v>68</v>
      </c>
      <c r="E2911">
        <v>15</v>
      </c>
      <c r="F2911" s="8">
        <f>VLOOKUP(C2911,Products!$A$2:$E$20,5,TRUE)</f>
        <v>19.95</v>
      </c>
      <c r="G2911" s="8">
        <f t="shared" si="90"/>
        <v>299.25</v>
      </c>
      <c r="H2911" s="8">
        <f>VLOOKUP(C2911,Products!$A$2:$F$20,6,TRUE)</f>
        <v>7.4499999999999993</v>
      </c>
      <c r="I2911" s="8">
        <f t="shared" si="91"/>
        <v>111.74999999999999</v>
      </c>
      <c r="J2911" s="42">
        <f>VLOOKUP(B2911,Invoices!A:I,9,TRUE)</f>
        <v>2020</v>
      </c>
    </row>
    <row r="2912" spans="1:10" x14ac:dyDescent="0.15">
      <c r="A2912" t="s">
        <v>6272</v>
      </c>
      <c r="B2912" t="s">
        <v>680</v>
      </c>
      <c r="C2912" t="s">
        <v>105</v>
      </c>
      <c r="D2912" t="s">
        <v>81</v>
      </c>
      <c r="E2912">
        <v>24</v>
      </c>
      <c r="F2912" s="8">
        <f>VLOOKUP(C2912,Products!$A$2:$E$20,5,TRUE)</f>
        <v>8.9499999999999993</v>
      </c>
      <c r="G2912" s="8">
        <f t="shared" si="90"/>
        <v>214.79999999999998</v>
      </c>
      <c r="H2912" s="8">
        <f>VLOOKUP(C2912,Products!$A$2:$F$20,6,TRUE)</f>
        <v>3.1999999999999993</v>
      </c>
      <c r="I2912" s="8">
        <f t="shared" si="91"/>
        <v>76.799999999999983</v>
      </c>
      <c r="J2912" s="42">
        <f>VLOOKUP(B2912,Invoices!A:I,9,TRUE)</f>
        <v>2020</v>
      </c>
    </row>
    <row r="2913" spans="1:10" x14ac:dyDescent="0.15">
      <c r="A2913" t="s">
        <v>6273</v>
      </c>
      <c r="B2913" t="s">
        <v>681</v>
      </c>
      <c r="C2913" t="s">
        <v>101</v>
      </c>
      <c r="D2913" t="s">
        <v>69</v>
      </c>
      <c r="E2913">
        <v>2</v>
      </c>
      <c r="F2913" s="8">
        <f>VLOOKUP(C2913,Products!$A$2:$E$20,5,TRUE)</f>
        <v>129.94999999999999</v>
      </c>
      <c r="G2913" s="8">
        <f t="shared" si="90"/>
        <v>259.89999999999998</v>
      </c>
      <c r="H2913" s="8">
        <f>VLOOKUP(C2913,Products!$A$2:$F$20,6,TRUE)</f>
        <v>40.449999999999989</v>
      </c>
      <c r="I2913" s="8">
        <f t="shared" si="91"/>
        <v>80.899999999999977</v>
      </c>
      <c r="J2913" s="42">
        <f>VLOOKUP(B2913,Invoices!A:I,9,TRUE)</f>
        <v>2020</v>
      </c>
    </row>
    <row r="2914" spans="1:10" x14ac:dyDescent="0.15">
      <c r="A2914" t="s">
        <v>6274</v>
      </c>
      <c r="B2914" t="s">
        <v>681</v>
      </c>
      <c r="C2914" t="s">
        <v>97</v>
      </c>
      <c r="D2914" t="s">
        <v>74</v>
      </c>
      <c r="E2914">
        <v>5</v>
      </c>
      <c r="F2914" s="8">
        <f>VLOOKUP(C2914,Products!$A$2:$E$20,5,TRUE)</f>
        <v>1.5</v>
      </c>
      <c r="G2914" s="8">
        <f t="shared" si="90"/>
        <v>7.5</v>
      </c>
      <c r="H2914" s="8">
        <f>VLOOKUP(C2914,Products!$A$2:$F$20,6,TRUE)</f>
        <v>0.5</v>
      </c>
      <c r="I2914" s="8">
        <f t="shared" si="91"/>
        <v>2.5</v>
      </c>
      <c r="J2914" s="42">
        <f>VLOOKUP(B2914,Invoices!A:I,9,TRUE)</f>
        <v>2020</v>
      </c>
    </row>
    <row r="2915" spans="1:10" x14ac:dyDescent="0.15">
      <c r="A2915" t="s">
        <v>6275</v>
      </c>
      <c r="B2915" t="s">
        <v>681</v>
      </c>
      <c r="C2915" t="s">
        <v>87</v>
      </c>
      <c r="D2915" t="s">
        <v>68</v>
      </c>
      <c r="E2915">
        <v>2</v>
      </c>
      <c r="F2915" s="8">
        <f>VLOOKUP(C2915,Products!$A$2:$E$20,5,TRUE)</f>
        <v>19.95</v>
      </c>
      <c r="G2915" s="8">
        <f t="shared" si="90"/>
        <v>39.9</v>
      </c>
      <c r="H2915" s="8">
        <f>VLOOKUP(C2915,Products!$A$2:$F$20,6,TRUE)</f>
        <v>7.4499999999999993</v>
      </c>
      <c r="I2915" s="8">
        <f t="shared" si="91"/>
        <v>14.899999999999999</v>
      </c>
      <c r="J2915" s="42">
        <f>VLOOKUP(B2915,Invoices!A:I,9,TRUE)</f>
        <v>2020</v>
      </c>
    </row>
    <row r="2916" spans="1:10" x14ac:dyDescent="0.15">
      <c r="A2916" t="s">
        <v>6276</v>
      </c>
      <c r="B2916" t="s">
        <v>682</v>
      </c>
      <c r="C2916" t="s">
        <v>89</v>
      </c>
      <c r="D2916" t="s">
        <v>80</v>
      </c>
      <c r="E2916">
        <v>2</v>
      </c>
      <c r="F2916" s="8">
        <f>VLOOKUP(C2916,Products!$A$2:$E$20,5,TRUE)</f>
        <v>15.95</v>
      </c>
      <c r="G2916" s="8">
        <f t="shared" si="90"/>
        <v>31.9</v>
      </c>
      <c r="H2916" s="8">
        <f>VLOOKUP(C2916,Products!$A$2:$F$20,6,TRUE)</f>
        <v>6</v>
      </c>
      <c r="I2916" s="8">
        <f t="shared" si="91"/>
        <v>12</v>
      </c>
      <c r="J2916" s="42">
        <f>VLOOKUP(B2916,Invoices!A:I,9,TRUE)</f>
        <v>2020</v>
      </c>
    </row>
    <row r="2917" spans="1:10" x14ac:dyDescent="0.15">
      <c r="A2917" t="s">
        <v>6277</v>
      </c>
      <c r="B2917" t="s">
        <v>682</v>
      </c>
      <c r="C2917" t="s">
        <v>102</v>
      </c>
      <c r="D2917" t="s">
        <v>83</v>
      </c>
      <c r="E2917">
        <v>10</v>
      </c>
      <c r="F2917" s="8">
        <f>VLOOKUP(C2917,Products!$A$2:$E$20,5,TRUE)</f>
        <v>29.95</v>
      </c>
      <c r="G2917" s="8">
        <f t="shared" si="90"/>
        <v>299.5</v>
      </c>
      <c r="H2917" s="8">
        <f>VLOOKUP(C2917,Products!$A$2:$F$20,6,TRUE)</f>
        <v>15</v>
      </c>
      <c r="I2917" s="8">
        <f t="shared" si="91"/>
        <v>150</v>
      </c>
      <c r="J2917" s="42">
        <f>VLOOKUP(B2917,Invoices!A:I,9,TRUE)</f>
        <v>2020</v>
      </c>
    </row>
    <row r="2918" spans="1:10" x14ac:dyDescent="0.15">
      <c r="A2918" t="s">
        <v>6278</v>
      </c>
      <c r="B2918" t="s">
        <v>682</v>
      </c>
      <c r="C2918" t="s">
        <v>100</v>
      </c>
      <c r="D2918" t="s">
        <v>78</v>
      </c>
      <c r="E2918">
        <v>2</v>
      </c>
      <c r="F2918" s="8">
        <f>VLOOKUP(C2918,Products!$A$2:$E$20,5,TRUE)</f>
        <v>49.95</v>
      </c>
      <c r="G2918" s="8">
        <f t="shared" si="90"/>
        <v>99.9</v>
      </c>
      <c r="H2918" s="8">
        <f>VLOOKUP(C2918,Products!$A$2:$F$20,6,TRUE)</f>
        <v>19.950000000000003</v>
      </c>
      <c r="I2918" s="8">
        <f t="shared" si="91"/>
        <v>39.900000000000006</v>
      </c>
      <c r="J2918" s="42">
        <f>VLOOKUP(B2918,Invoices!A:I,9,TRUE)</f>
        <v>2020</v>
      </c>
    </row>
    <row r="2919" spans="1:10" x14ac:dyDescent="0.15">
      <c r="A2919" t="s">
        <v>6279</v>
      </c>
      <c r="B2919" t="s">
        <v>682</v>
      </c>
      <c r="C2919" t="s">
        <v>99</v>
      </c>
      <c r="D2919" t="s">
        <v>84</v>
      </c>
      <c r="E2919">
        <v>3</v>
      </c>
      <c r="F2919" s="8">
        <f>VLOOKUP(C2919,Products!$A$2:$E$20,5,TRUE)</f>
        <v>3.5</v>
      </c>
      <c r="G2919" s="8">
        <f t="shared" si="90"/>
        <v>10.5</v>
      </c>
      <c r="H2919" s="8">
        <f>VLOOKUP(C2919,Products!$A$2:$F$20,6,TRUE)</f>
        <v>0.54999999999999982</v>
      </c>
      <c r="I2919" s="8">
        <f t="shared" si="91"/>
        <v>1.6499999999999995</v>
      </c>
      <c r="J2919" s="42">
        <f>VLOOKUP(B2919,Invoices!A:I,9,TRUE)</f>
        <v>2020</v>
      </c>
    </row>
    <row r="2920" spans="1:10" x14ac:dyDescent="0.15">
      <c r="A2920" t="s">
        <v>6280</v>
      </c>
      <c r="B2920" t="s">
        <v>682</v>
      </c>
      <c r="C2920" t="s">
        <v>105</v>
      </c>
      <c r="D2920" t="s">
        <v>81</v>
      </c>
      <c r="E2920">
        <v>2</v>
      </c>
      <c r="F2920" s="8">
        <f>VLOOKUP(C2920,Products!$A$2:$E$20,5,TRUE)</f>
        <v>8.9499999999999993</v>
      </c>
      <c r="G2920" s="8">
        <f t="shared" si="90"/>
        <v>17.899999999999999</v>
      </c>
      <c r="H2920" s="8">
        <f>VLOOKUP(C2920,Products!$A$2:$F$20,6,TRUE)</f>
        <v>3.1999999999999993</v>
      </c>
      <c r="I2920" s="8">
        <f t="shared" si="91"/>
        <v>6.3999999999999986</v>
      </c>
      <c r="J2920" s="42">
        <f>VLOOKUP(B2920,Invoices!A:I,9,TRUE)</f>
        <v>2020</v>
      </c>
    </row>
    <row r="2921" spans="1:10" x14ac:dyDescent="0.15">
      <c r="A2921" t="s">
        <v>6281</v>
      </c>
      <c r="B2921" t="s">
        <v>682</v>
      </c>
      <c r="C2921" t="s">
        <v>97</v>
      </c>
      <c r="D2921" t="s">
        <v>74</v>
      </c>
      <c r="E2921">
        <v>1</v>
      </c>
      <c r="F2921" s="8">
        <f>VLOOKUP(C2921,Products!$A$2:$E$20,5,TRUE)</f>
        <v>1.5</v>
      </c>
      <c r="G2921" s="8">
        <f t="shared" si="90"/>
        <v>1.5</v>
      </c>
      <c r="H2921" s="8">
        <f>VLOOKUP(C2921,Products!$A$2:$F$20,6,TRUE)</f>
        <v>0.5</v>
      </c>
      <c r="I2921" s="8">
        <f t="shared" si="91"/>
        <v>0.5</v>
      </c>
      <c r="J2921" s="42">
        <f>VLOOKUP(B2921,Invoices!A:I,9,TRUE)</f>
        <v>2020</v>
      </c>
    </row>
    <row r="2922" spans="1:10" x14ac:dyDescent="0.15">
      <c r="A2922" t="s">
        <v>6282</v>
      </c>
      <c r="B2922" t="s">
        <v>682</v>
      </c>
      <c r="C2922" t="s">
        <v>104</v>
      </c>
      <c r="D2922" t="s">
        <v>71</v>
      </c>
      <c r="E2922">
        <v>10</v>
      </c>
      <c r="F2922" s="8">
        <f>VLOOKUP(C2922,Products!$A$2:$E$20,5,TRUE)</f>
        <v>2.95</v>
      </c>
      <c r="G2922" s="8">
        <f t="shared" si="90"/>
        <v>29.5</v>
      </c>
      <c r="H2922" s="8">
        <f>VLOOKUP(C2922,Products!$A$2:$F$20,6,TRUE)</f>
        <v>1.1500000000000001</v>
      </c>
      <c r="I2922" s="8">
        <f t="shared" si="91"/>
        <v>11.500000000000002</v>
      </c>
      <c r="J2922" s="42">
        <f>VLOOKUP(B2922,Invoices!A:I,9,TRUE)</f>
        <v>2020</v>
      </c>
    </row>
    <row r="2923" spans="1:10" x14ac:dyDescent="0.15">
      <c r="A2923" t="s">
        <v>6283</v>
      </c>
      <c r="B2923" t="s">
        <v>682</v>
      </c>
      <c r="C2923" t="s">
        <v>88</v>
      </c>
      <c r="D2923" t="s">
        <v>85</v>
      </c>
      <c r="E2923">
        <v>5</v>
      </c>
      <c r="F2923" s="8">
        <f>VLOOKUP(C2923,Products!$A$2:$E$20,5,TRUE)</f>
        <v>8.9499999999999993</v>
      </c>
      <c r="G2923" s="8">
        <f t="shared" si="90"/>
        <v>44.75</v>
      </c>
      <c r="H2923" s="8">
        <f>VLOOKUP(C2923,Products!$A$2:$F$20,6,TRUE)</f>
        <v>5.6999999999999993</v>
      </c>
      <c r="I2923" s="8">
        <f t="shared" si="91"/>
        <v>28.499999999999996</v>
      </c>
      <c r="J2923" s="42">
        <f>VLOOKUP(B2923,Invoices!A:I,9,TRUE)</f>
        <v>2020</v>
      </c>
    </row>
    <row r="2924" spans="1:10" x14ac:dyDescent="0.15">
      <c r="A2924" t="s">
        <v>6284</v>
      </c>
      <c r="B2924" t="s">
        <v>682</v>
      </c>
      <c r="C2924" t="s">
        <v>96</v>
      </c>
      <c r="D2924" t="s">
        <v>75</v>
      </c>
      <c r="E2924">
        <v>1</v>
      </c>
      <c r="F2924" s="8">
        <f>VLOOKUP(C2924,Products!$A$2:$E$20,5,TRUE)</f>
        <v>79.95</v>
      </c>
      <c r="G2924" s="8">
        <f t="shared" si="90"/>
        <v>79.95</v>
      </c>
      <c r="H2924" s="8">
        <f>VLOOKUP(C2924,Products!$A$2:$F$20,6,TRUE)</f>
        <v>27.950000000000003</v>
      </c>
      <c r="I2924" s="8">
        <f t="shared" si="91"/>
        <v>27.950000000000003</v>
      </c>
      <c r="J2924" s="42">
        <f>VLOOKUP(B2924,Invoices!A:I,9,TRUE)</f>
        <v>2020</v>
      </c>
    </row>
    <row r="2925" spans="1:10" x14ac:dyDescent="0.15">
      <c r="A2925" t="s">
        <v>6285</v>
      </c>
      <c r="B2925" t="s">
        <v>682</v>
      </c>
      <c r="C2925" t="s">
        <v>87</v>
      </c>
      <c r="D2925" t="s">
        <v>68</v>
      </c>
      <c r="E2925">
        <v>100</v>
      </c>
      <c r="F2925" s="8">
        <f>VLOOKUP(C2925,Products!$A$2:$E$20,5,TRUE)</f>
        <v>19.95</v>
      </c>
      <c r="G2925" s="8">
        <f t="shared" si="90"/>
        <v>1995</v>
      </c>
      <c r="H2925" s="8">
        <f>VLOOKUP(C2925,Products!$A$2:$F$20,6,TRUE)</f>
        <v>7.4499999999999993</v>
      </c>
      <c r="I2925" s="8">
        <f t="shared" si="91"/>
        <v>744.99999999999989</v>
      </c>
      <c r="J2925" s="42">
        <f>VLOOKUP(B2925,Invoices!A:I,9,TRUE)</f>
        <v>2020</v>
      </c>
    </row>
    <row r="2926" spans="1:10" x14ac:dyDescent="0.15">
      <c r="A2926" t="s">
        <v>6286</v>
      </c>
      <c r="B2926" t="s">
        <v>682</v>
      </c>
      <c r="C2926" t="s">
        <v>90</v>
      </c>
      <c r="D2926" t="s">
        <v>72</v>
      </c>
      <c r="E2926">
        <v>2</v>
      </c>
      <c r="F2926" s="8">
        <f>VLOOKUP(C2926,Products!$A$2:$E$20,5,TRUE)</f>
        <v>8.9499999999999993</v>
      </c>
      <c r="G2926" s="8">
        <f t="shared" si="90"/>
        <v>17.899999999999999</v>
      </c>
      <c r="H2926" s="8">
        <f>VLOOKUP(C2926,Products!$A$2:$F$20,6,TRUE)</f>
        <v>5.6999999999999993</v>
      </c>
      <c r="I2926" s="8">
        <f t="shared" si="91"/>
        <v>11.399999999999999</v>
      </c>
      <c r="J2926" s="42">
        <f>VLOOKUP(B2926,Invoices!A:I,9,TRUE)</f>
        <v>2020</v>
      </c>
    </row>
    <row r="2927" spans="1:10" x14ac:dyDescent="0.15">
      <c r="A2927" t="s">
        <v>6287</v>
      </c>
      <c r="B2927" t="s">
        <v>683</v>
      </c>
      <c r="C2927" t="s">
        <v>88</v>
      </c>
      <c r="D2927" t="s">
        <v>85</v>
      </c>
      <c r="E2927">
        <v>1</v>
      </c>
      <c r="F2927" s="8">
        <f>VLOOKUP(C2927,Products!$A$2:$E$20,5,TRUE)</f>
        <v>8.9499999999999993</v>
      </c>
      <c r="G2927" s="8">
        <f t="shared" si="90"/>
        <v>8.9499999999999993</v>
      </c>
      <c r="H2927" s="8">
        <f>VLOOKUP(C2927,Products!$A$2:$F$20,6,TRUE)</f>
        <v>5.6999999999999993</v>
      </c>
      <c r="I2927" s="8">
        <f t="shared" si="91"/>
        <v>5.6999999999999993</v>
      </c>
      <c r="J2927" s="42">
        <f>VLOOKUP(B2927,Invoices!A:I,9,TRUE)</f>
        <v>2020</v>
      </c>
    </row>
    <row r="2928" spans="1:10" x14ac:dyDescent="0.15">
      <c r="A2928" t="s">
        <v>6288</v>
      </c>
      <c r="B2928" t="s">
        <v>683</v>
      </c>
      <c r="C2928" t="s">
        <v>99</v>
      </c>
      <c r="D2928" t="s">
        <v>84</v>
      </c>
      <c r="E2928">
        <v>4</v>
      </c>
      <c r="F2928" s="8">
        <f>VLOOKUP(C2928,Products!$A$2:$E$20,5,TRUE)</f>
        <v>3.5</v>
      </c>
      <c r="G2928" s="8">
        <f t="shared" si="90"/>
        <v>14</v>
      </c>
      <c r="H2928" s="8">
        <f>VLOOKUP(C2928,Products!$A$2:$F$20,6,TRUE)</f>
        <v>0.54999999999999982</v>
      </c>
      <c r="I2928" s="8">
        <f t="shared" si="91"/>
        <v>2.1999999999999993</v>
      </c>
      <c r="J2928" s="42">
        <f>VLOOKUP(B2928,Invoices!A:I,9,TRUE)</f>
        <v>2020</v>
      </c>
    </row>
    <row r="2929" spans="1:10" x14ac:dyDescent="0.15">
      <c r="A2929" t="s">
        <v>6289</v>
      </c>
      <c r="B2929" t="s">
        <v>683</v>
      </c>
      <c r="C2929" t="s">
        <v>92</v>
      </c>
      <c r="D2929" t="s">
        <v>82</v>
      </c>
      <c r="E2929">
        <v>24</v>
      </c>
      <c r="F2929" s="8">
        <f>VLOOKUP(C2929,Products!$A$2:$E$20,5,TRUE)</f>
        <v>19.95</v>
      </c>
      <c r="G2929" s="8">
        <f t="shared" si="90"/>
        <v>478.79999999999995</v>
      </c>
      <c r="H2929" s="8">
        <f>VLOOKUP(C2929,Products!$A$2:$F$20,6,TRUE)</f>
        <v>7.4499999999999993</v>
      </c>
      <c r="I2929" s="8">
        <f t="shared" si="91"/>
        <v>178.79999999999998</v>
      </c>
      <c r="J2929" s="42">
        <f>VLOOKUP(B2929,Invoices!A:I,9,TRUE)</f>
        <v>2020</v>
      </c>
    </row>
    <row r="2930" spans="1:10" x14ac:dyDescent="0.15">
      <c r="A2930" t="s">
        <v>6290</v>
      </c>
      <c r="B2930" t="s">
        <v>683</v>
      </c>
      <c r="C2930" t="s">
        <v>100</v>
      </c>
      <c r="D2930" t="s">
        <v>78</v>
      </c>
      <c r="E2930">
        <v>3</v>
      </c>
      <c r="F2930" s="8">
        <f>VLOOKUP(C2930,Products!$A$2:$E$20,5,TRUE)</f>
        <v>49.95</v>
      </c>
      <c r="G2930" s="8">
        <f t="shared" si="90"/>
        <v>149.85000000000002</v>
      </c>
      <c r="H2930" s="8">
        <f>VLOOKUP(C2930,Products!$A$2:$F$20,6,TRUE)</f>
        <v>19.950000000000003</v>
      </c>
      <c r="I2930" s="8">
        <f t="shared" si="91"/>
        <v>59.850000000000009</v>
      </c>
      <c r="J2930" s="42">
        <f>VLOOKUP(B2930,Invoices!A:I,9,TRUE)</f>
        <v>2020</v>
      </c>
    </row>
    <row r="2931" spans="1:10" x14ac:dyDescent="0.15">
      <c r="A2931" t="s">
        <v>6291</v>
      </c>
      <c r="B2931" t="s">
        <v>683</v>
      </c>
      <c r="C2931" t="s">
        <v>90</v>
      </c>
      <c r="D2931" t="s">
        <v>72</v>
      </c>
      <c r="E2931">
        <v>7</v>
      </c>
      <c r="F2931" s="8">
        <f>VLOOKUP(C2931,Products!$A$2:$E$20,5,TRUE)</f>
        <v>8.9499999999999993</v>
      </c>
      <c r="G2931" s="8">
        <f t="shared" si="90"/>
        <v>62.649999999999991</v>
      </c>
      <c r="H2931" s="8">
        <f>VLOOKUP(C2931,Products!$A$2:$F$20,6,TRUE)</f>
        <v>5.6999999999999993</v>
      </c>
      <c r="I2931" s="8">
        <f t="shared" si="91"/>
        <v>39.899999999999991</v>
      </c>
      <c r="J2931" s="42">
        <f>VLOOKUP(B2931,Invoices!A:I,9,TRUE)</f>
        <v>2020</v>
      </c>
    </row>
    <row r="2932" spans="1:10" x14ac:dyDescent="0.15">
      <c r="A2932" t="s">
        <v>6292</v>
      </c>
      <c r="B2932" t="s">
        <v>683</v>
      </c>
      <c r="C2932" t="s">
        <v>101</v>
      </c>
      <c r="D2932" t="s">
        <v>69</v>
      </c>
      <c r="E2932">
        <v>5</v>
      </c>
      <c r="F2932" s="8">
        <f>VLOOKUP(C2932,Products!$A$2:$E$20,5,TRUE)</f>
        <v>129.94999999999999</v>
      </c>
      <c r="G2932" s="8">
        <f t="shared" si="90"/>
        <v>649.75</v>
      </c>
      <c r="H2932" s="8">
        <f>VLOOKUP(C2932,Products!$A$2:$F$20,6,TRUE)</f>
        <v>40.449999999999989</v>
      </c>
      <c r="I2932" s="8">
        <f t="shared" si="91"/>
        <v>202.24999999999994</v>
      </c>
      <c r="J2932" s="42">
        <f>VLOOKUP(B2932,Invoices!A:I,9,TRUE)</f>
        <v>2020</v>
      </c>
    </row>
    <row r="2933" spans="1:10" x14ac:dyDescent="0.15">
      <c r="A2933" t="s">
        <v>6293</v>
      </c>
      <c r="B2933" t="s">
        <v>683</v>
      </c>
      <c r="C2933" t="s">
        <v>97</v>
      </c>
      <c r="D2933" t="s">
        <v>74</v>
      </c>
      <c r="E2933">
        <v>4</v>
      </c>
      <c r="F2933" s="8">
        <f>VLOOKUP(C2933,Products!$A$2:$E$20,5,TRUE)</f>
        <v>1.5</v>
      </c>
      <c r="G2933" s="8">
        <f t="shared" si="90"/>
        <v>6</v>
      </c>
      <c r="H2933" s="8">
        <f>VLOOKUP(C2933,Products!$A$2:$F$20,6,TRUE)</f>
        <v>0.5</v>
      </c>
      <c r="I2933" s="8">
        <f t="shared" si="91"/>
        <v>2</v>
      </c>
      <c r="J2933" s="42">
        <f>VLOOKUP(B2933,Invoices!A:I,9,TRUE)</f>
        <v>2020</v>
      </c>
    </row>
    <row r="2934" spans="1:10" x14ac:dyDescent="0.15">
      <c r="A2934" t="s">
        <v>6294</v>
      </c>
      <c r="B2934" t="s">
        <v>683</v>
      </c>
      <c r="C2934" t="s">
        <v>96</v>
      </c>
      <c r="D2934" t="s">
        <v>75</v>
      </c>
      <c r="E2934">
        <v>3</v>
      </c>
      <c r="F2934" s="8">
        <f>VLOOKUP(C2934,Products!$A$2:$E$20,5,TRUE)</f>
        <v>79.95</v>
      </c>
      <c r="G2934" s="8">
        <f t="shared" si="90"/>
        <v>239.85000000000002</v>
      </c>
      <c r="H2934" s="8">
        <f>VLOOKUP(C2934,Products!$A$2:$F$20,6,TRUE)</f>
        <v>27.950000000000003</v>
      </c>
      <c r="I2934" s="8">
        <f t="shared" si="91"/>
        <v>83.850000000000009</v>
      </c>
      <c r="J2934" s="42">
        <f>VLOOKUP(B2934,Invoices!A:I,9,TRUE)</f>
        <v>2020</v>
      </c>
    </row>
    <row r="2935" spans="1:10" x14ac:dyDescent="0.15">
      <c r="A2935" t="s">
        <v>6295</v>
      </c>
      <c r="B2935" t="s">
        <v>683</v>
      </c>
      <c r="C2935" t="s">
        <v>103</v>
      </c>
      <c r="D2935" t="s">
        <v>77</v>
      </c>
      <c r="E2935">
        <v>1</v>
      </c>
      <c r="F2935" s="8">
        <f>VLOOKUP(C2935,Products!$A$2:$E$20,5,TRUE)</f>
        <v>8.9499999999999993</v>
      </c>
      <c r="G2935" s="8">
        <f t="shared" si="90"/>
        <v>8.9499999999999993</v>
      </c>
      <c r="H2935" s="8">
        <f>VLOOKUP(C2935,Products!$A$2:$F$20,6,TRUE)</f>
        <v>3.1999999999999993</v>
      </c>
      <c r="I2935" s="8">
        <f t="shared" si="91"/>
        <v>3.1999999999999993</v>
      </c>
      <c r="J2935" s="42">
        <f>VLOOKUP(B2935,Invoices!A:I,9,TRUE)</f>
        <v>2020</v>
      </c>
    </row>
    <row r="2936" spans="1:10" x14ac:dyDescent="0.15">
      <c r="A2936" t="s">
        <v>6296</v>
      </c>
      <c r="B2936" t="s">
        <v>683</v>
      </c>
      <c r="C2936" t="s">
        <v>104</v>
      </c>
      <c r="D2936" t="s">
        <v>71</v>
      </c>
      <c r="E2936">
        <v>1</v>
      </c>
      <c r="F2936" s="8">
        <f>VLOOKUP(C2936,Products!$A$2:$E$20,5,TRUE)</f>
        <v>2.95</v>
      </c>
      <c r="G2936" s="8">
        <f t="shared" si="90"/>
        <v>2.95</v>
      </c>
      <c r="H2936" s="8">
        <f>VLOOKUP(C2936,Products!$A$2:$F$20,6,TRUE)</f>
        <v>1.1500000000000001</v>
      </c>
      <c r="I2936" s="8">
        <f t="shared" si="91"/>
        <v>1.1500000000000001</v>
      </c>
      <c r="J2936" s="42">
        <f>VLOOKUP(B2936,Invoices!A:I,9,TRUE)</f>
        <v>2020</v>
      </c>
    </row>
    <row r="2937" spans="1:10" x14ac:dyDescent="0.15">
      <c r="A2937" t="s">
        <v>6297</v>
      </c>
      <c r="B2937" t="s">
        <v>684</v>
      </c>
      <c r="C2937" t="s">
        <v>90</v>
      </c>
      <c r="D2937" t="s">
        <v>72</v>
      </c>
      <c r="E2937">
        <v>3</v>
      </c>
      <c r="F2937" s="8">
        <f>VLOOKUP(C2937,Products!$A$2:$E$20,5,TRUE)</f>
        <v>8.9499999999999993</v>
      </c>
      <c r="G2937" s="8">
        <f t="shared" si="90"/>
        <v>26.849999999999998</v>
      </c>
      <c r="H2937" s="8">
        <f>VLOOKUP(C2937,Products!$A$2:$F$20,6,TRUE)</f>
        <v>5.6999999999999993</v>
      </c>
      <c r="I2937" s="8">
        <f t="shared" si="91"/>
        <v>17.099999999999998</v>
      </c>
      <c r="J2937" s="42">
        <f>VLOOKUP(B2937,Invoices!A:I,9,TRUE)</f>
        <v>2020</v>
      </c>
    </row>
    <row r="2938" spans="1:10" x14ac:dyDescent="0.15">
      <c r="A2938" t="s">
        <v>6298</v>
      </c>
      <c r="B2938" t="s">
        <v>684</v>
      </c>
      <c r="C2938" t="s">
        <v>105</v>
      </c>
      <c r="D2938" t="s">
        <v>81</v>
      </c>
      <c r="E2938">
        <v>5</v>
      </c>
      <c r="F2938" s="8">
        <f>VLOOKUP(C2938,Products!$A$2:$E$20,5,TRUE)</f>
        <v>8.9499999999999993</v>
      </c>
      <c r="G2938" s="8">
        <f t="shared" si="90"/>
        <v>44.75</v>
      </c>
      <c r="H2938" s="8">
        <f>VLOOKUP(C2938,Products!$A$2:$F$20,6,TRUE)</f>
        <v>3.1999999999999993</v>
      </c>
      <c r="I2938" s="8">
        <f t="shared" si="91"/>
        <v>15.999999999999996</v>
      </c>
      <c r="J2938" s="42">
        <f>VLOOKUP(B2938,Invoices!A:I,9,TRUE)</f>
        <v>2020</v>
      </c>
    </row>
    <row r="2939" spans="1:10" x14ac:dyDescent="0.15">
      <c r="A2939" t="s">
        <v>6299</v>
      </c>
      <c r="B2939" t="s">
        <v>685</v>
      </c>
      <c r="C2939" t="s">
        <v>105</v>
      </c>
      <c r="D2939" t="s">
        <v>81</v>
      </c>
      <c r="E2939">
        <v>2</v>
      </c>
      <c r="F2939" s="8">
        <f>VLOOKUP(C2939,Products!$A$2:$E$20,5,TRUE)</f>
        <v>8.9499999999999993</v>
      </c>
      <c r="G2939" s="8">
        <f t="shared" si="90"/>
        <v>17.899999999999999</v>
      </c>
      <c r="H2939" s="8">
        <f>VLOOKUP(C2939,Products!$A$2:$F$20,6,TRUE)</f>
        <v>3.1999999999999993</v>
      </c>
      <c r="I2939" s="8">
        <f t="shared" si="91"/>
        <v>6.3999999999999986</v>
      </c>
      <c r="J2939" s="42">
        <f>VLOOKUP(B2939,Invoices!A:I,9,TRUE)</f>
        <v>2020</v>
      </c>
    </row>
    <row r="2940" spans="1:10" x14ac:dyDescent="0.15">
      <c r="A2940" t="s">
        <v>6300</v>
      </c>
      <c r="B2940" t="s">
        <v>685</v>
      </c>
      <c r="C2940" t="s">
        <v>87</v>
      </c>
      <c r="D2940" t="s">
        <v>68</v>
      </c>
      <c r="E2940">
        <v>10</v>
      </c>
      <c r="F2940" s="8">
        <f>VLOOKUP(C2940,Products!$A$2:$E$20,5,TRUE)</f>
        <v>19.95</v>
      </c>
      <c r="G2940" s="8">
        <f t="shared" si="90"/>
        <v>199.5</v>
      </c>
      <c r="H2940" s="8">
        <f>VLOOKUP(C2940,Products!$A$2:$F$20,6,TRUE)</f>
        <v>7.4499999999999993</v>
      </c>
      <c r="I2940" s="8">
        <f t="shared" si="91"/>
        <v>74.5</v>
      </c>
      <c r="J2940" s="42">
        <f>VLOOKUP(B2940,Invoices!A:I,9,TRUE)</f>
        <v>2020</v>
      </c>
    </row>
    <row r="2941" spans="1:10" x14ac:dyDescent="0.15">
      <c r="A2941" t="s">
        <v>6301</v>
      </c>
      <c r="B2941" t="s">
        <v>686</v>
      </c>
      <c r="C2941" t="s">
        <v>93</v>
      </c>
      <c r="D2941" t="s">
        <v>76</v>
      </c>
      <c r="E2941">
        <v>4</v>
      </c>
      <c r="F2941" s="8">
        <f>VLOOKUP(C2941,Products!$A$2:$E$20,5,TRUE)</f>
        <v>9.9499999999999993</v>
      </c>
      <c r="G2941" s="8">
        <f t="shared" si="90"/>
        <v>39.799999999999997</v>
      </c>
      <c r="H2941" s="8">
        <f>VLOOKUP(C2941,Products!$A$2:$F$20,6,TRUE)</f>
        <v>1.9499999999999993</v>
      </c>
      <c r="I2941" s="8">
        <f t="shared" si="91"/>
        <v>7.7999999999999972</v>
      </c>
      <c r="J2941" s="42">
        <f>VLOOKUP(B2941,Invoices!A:I,9,TRUE)</f>
        <v>2020</v>
      </c>
    </row>
    <row r="2942" spans="1:10" x14ac:dyDescent="0.15">
      <c r="A2942" t="s">
        <v>6302</v>
      </c>
      <c r="B2942" t="s">
        <v>686</v>
      </c>
      <c r="C2942" t="s">
        <v>88</v>
      </c>
      <c r="D2942" t="s">
        <v>85</v>
      </c>
      <c r="E2942">
        <v>12</v>
      </c>
      <c r="F2942" s="8">
        <f>VLOOKUP(C2942,Products!$A$2:$E$20,5,TRUE)</f>
        <v>8.9499999999999993</v>
      </c>
      <c r="G2942" s="8">
        <f t="shared" si="90"/>
        <v>107.39999999999999</v>
      </c>
      <c r="H2942" s="8">
        <f>VLOOKUP(C2942,Products!$A$2:$F$20,6,TRUE)</f>
        <v>5.6999999999999993</v>
      </c>
      <c r="I2942" s="8">
        <f t="shared" si="91"/>
        <v>68.399999999999991</v>
      </c>
      <c r="J2942" s="42">
        <f>VLOOKUP(B2942,Invoices!A:I,9,TRUE)</f>
        <v>2020</v>
      </c>
    </row>
    <row r="2943" spans="1:10" x14ac:dyDescent="0.15">
      <c r="A2943" t="s">
        <v>6303</v>
      </c>
      <c r="B2943" t="s">
        <v>686</v>
      </c>
      <c r="C2943" t="s">
        <v>104</v>
      </c>
      <c r="D2943" t="s">
        <v>71</v>
      </c>
      <c r="E2943">
        <v>1</v>
      </c>
      <c r="F2943" s="8">
        <f>VLOOKUP(C2943,Products!$A$2:$E$20,5,TRUE)</f>
        <v>2.95</v>
      </c>
      <c r="G2943" s="8">
        <f t="shared" si="90"/>
        <v>2.95</v>
      </c>
      <c r="H2943" s="8">
        <f>VLOOKUP(C2943,Products!$A$2:$F$20,6,TRUE)</f>
        <v>1.1500000000000001</v>
      </c>
      <c r="I2943" s="8">
        <f t="shared" si="91"/>
        <v>1.1500000000000001</v>
      </c>
      <c r="J2943" s="42">
        <f>VLOOKUP(B2943,Invoices!A:I,9,TRUE)</f>
        <v>2020</v>
      </c>
    </row>
    <row r="2944" spans="1:10" x14ac:dyDescent="0.15">
      <c r="A2944" t="s">
        <v>6304</v>
      </c>
      <c r="B2944" t="s">
        <v>686</v>
      </c>
      <c r="C2944" t="s">
        <v>96</v>
      </c>
      <c r="D2944" t="s">
        <v>75</v>
      </c>
      <c r="E2944">
        <v>9</v>
      </c>
      <c r="F2944" s="8">
        <f>VLOOKUP(C2944,Products!$A$2:$E$20,5,TRUE)</f>
        <v>79.95</v>
      </c>
      <c r="G2944" s="8">
        <f t="shared" si="90"/>
        <v>719.55000000000007</v>
      </c>
      <c r="H2944" s="8">
        <f>VLOOKUP(C2944,Products!$A$2:$F$20,6,TRUE)</f>
        <v>27.950000000000003</v>
      </c>
      <c r="I2944" s="8">
        <f t="shared" si="91"/>
        <v>251.55</v>
      </c>
      <c r="J2944" s="42">
        <f>VLOOKUP(B2944,Invoices!A:I,9,TRUE)</f>
        <v>2020</v>
      </c>
    </row>
    <row r="2945" spans="1:10" x14ac:dyDescent="0.15">
      <c r="A2945" t="s">
        <v>6305</v>
      </c>
      <c r="B2945" t="s">
        <v>686</v>
      </c>
      <c r="C2945" t="s">
        <v>103</v>
      </c>
      <c r="D2945" t="s">
        <v>77</v>
      </c>
      <c r="E2945">
        <v>20</v>
      </c>
      <c r="F2945" s="8">
        <f>VLOOKUP(C2945,Products!$A$2:$E$20,5,TRUE)</f>
        <v>8.9499999999999993</v>
      </c>
      <c r="G2945" s="8">
        <f t="shared" si="90"/>
        <v>179</v>
      </c>
      <c r="H2945" s="8">
        <f>VLOOKUP(C2945,Products!$A$2:$F$20,6,TRUE)</f>
        <v>3.1999999999999993</v>
      </c>
      <c r="I2945" s="8">
        <f t="shared" si="91"/>
        <v>63.999999999999986</v>
      </c>
      <c r="J2945" s="42">
        <f>VLOOKUP(B2945,Invoices!A:I,9,TRUE)</f>
        <v>2020</v>
      </c>
    </row>
    <row r="2946" spans="1:10" x14ac:dyDescent="0.15">
      <c r="A2946" t="s">
        <v>6306</v>
      </c>
      <c r="B2946" t="s">
        <v>686</v>
      </c>
      <c r="C2946" t="s">
        <v>90</v>
      </c>
      <c r="D2946" t="s">
        <v>72</v>
      </c>
      <c r="E2946">
        <v>25</v>
      </c>
      <c r="F2946" s="8">
        <f>VLOOKUP(C2946,Products!$A$2:$E$20,5,TRUE)</f>
        <v>8.9499999999999993</v>
      </c>
      <c r="G2946" s="8">
        <f t="shared" si="90"/>
        <v>223.74999999999997</v>
      </c>
      <c r="H2946" s="8">
        <f>VLOOKUP(C2946,Products!$A$2:$F$20,6,TRUE)</f>
        <v>5.6999999999999993</v>
      </c>
      <c r="I2946" s="8">
        <f t="shared" si="91"/>
        <v>142.49999999999997</v>
      </c>
      <c r="J2946" s="42">
        <f>VLOOKUP(B2946,Invoices!A:I,9,TRUE)</f>
        <v>2020</v>
      </c>
    </row>
    <row r="2947" spans="1:10" x14ac:dyDescent="0.15">
      <c r="A2947" t="s">
        <v>6307</v>
      </c>
      <c r="B2947" t="s">
        <v>686</v>
      </c>
      <c r="C2947" t="s">
        <v>101</v>
      </c>
      <c r="D2947" t="s">
        <v>69</v>
      </c>
      <c r="E2947">
        <v>1</v>
      </c>
      <c r="F2947" s="8">
        <f>VLOOKUP(C2947,Products!$A$2:$E$20,5,TRUE)</f>
        <v>129.94999999999999</v>
      </c>
      <c r="G2947" s="8">
        <f t="shared" ref="G2947:G3010" si="92">F2947*E2947</f>
        <v>129.94999999999999</v>
      </c>
      <c r="H2947" s="8">
        <f>VLOOKUP(C2947,Products!$A$2:$F$20,6,TRUE)</f>
        <v>40.449999999999989</v>
      </c>
      <c r="I2947" s="8">
        <f t="shared" ref="I2947:I3010" si="93">H2947*E2947</f>
        <v>40.449999999999989</v>
      </c>
      <c r="J2947" s="42">
        <f>VLOOKUP(B2947,Invoices!A:I,9,TRUE)</f>
        <v>2020</v>
      </c>
    </row>
    <row r="2948" spans="1:10" x14ac:dyDescent="0.15">
      <c r="A2948" t="s">
        <v>6308</v>
      </c>
      <c r="B2948" t="s">
        <v>686</v>
      </c>
      <c r="C2948" t="s">
        <v>89</v>
      </c>
      <c r="D2948" t="s">
        <v>80</v>
      </c>
      <c r="E2948">
        <v>1</v>
      </c>
      <c r="F2948" s="8">
        <f>VLOOKUP(C2948,Products!$A$2:$E$20,5,TRUE)</f>
        <v>15.95</v>
      </c>
      <c r="G2948" s="8">
        <f t="shared" si="92"/>
        <v>15.95</v>
      </c>
      <c r="H2948" s="8">
        <f>VLOOKUP(C2948,Products!$A$2:$F$20,6,TRUE)</f>
        <v>6</v>
      </c>
      <c r="I2948" s="8">
        <f t="shared" si="93"/>
        <v>6</v>
      </c>
      <c r="J2948" s="42">
        <f>VLOOKUP(B2948,Invoices!A:I,9,TRUE)</f>
        <v>2020</v>
      </c>
    </row>
    <row r="2949" spans="1:10" x14ac:dyDescent="0.15">
      <c r="A2949" t="s">
        <v>6309</v>
      </c>
      <c r="B2949" t="s">
        <v>686</v>
      </c>
      <c r="C2949" t="s">
        <v>97</v>
      </c>
      <c r="D2949" t="s">
        <v>74</v>
      </c>
      <c r="E2949">
        <v>1</v>
      </c>
      <c r="F2949" s="8">
        <f>VLOOKUP(C2949,Products!$A$2:$E$20,5,TRUE)</f>
        <v>1.5</v>
      </c>
      <c r="G2949" s="8">
        <f t="shared" si="92"/>
        <v>1.5</v>
      </c>
      <c r="H2949" s="8">
        <f>VLOOKUP(C2949,Products!$A$2:$F$20,6,TRUE)</f>
        <v>0.5</v>
      </c>
      <c r="I2949" s="8">
        <f t="shared" si="93"/>
        <v>0.5</v>
      </c>
      <c r="J2949" s="42">
        <f>VLOOKUP(B2949,Invoices!A:I,9,TRUE)</f>
        <v>2020</v>
      </c>
    </row>
    <row r="2950" spans="1:10" x14ac:dyDescent="0.15">
      <c r="A2950" t="s">
        <v>6310</v>
      </c>
      <c r="B2950" t="s">
        <v>686</v>
      </c>
      <c r="C2950" t="s">
        <v>100</v>
      </c>
      <c r="D2950" t="s">
        <v>78</v>
      </c>
      <c r="E2950">
        <v>4</v>
      </c>
      <c r="F2950" s="8">
        <f>VLOOKUP(C2950,Products!$A$2:$E$20,5,TRUE)</f>
        <v>49.95</v>
      </c>
      <c r="G2950" s="8">
        <f t="shared" si="92"/>
        <v>199.8</v>
      </c>
      <c r="H2950" s="8">
        <f>VLOOKUP(C2950,Products!$A$2:$F$20,6,TRUE)</f>
        <v>19.950000000000003</v>
      </c>
      <c r="I2950" s="8">
        <f t="shared" si="93"/>
        <v>79.800000000000011</v>
      </c>
      <c r="J2950" s="42">
        <f>VLOOKUP(B2950,Invoices!A:I,9,TRUE)</f>
        <v>2020</v>
      </c>
    </row>
    <row r="2951" spans="1:10" x14ac:dyDescent="0.15">
      <c r="A2951" t="s">
        <v>6311</v>
      </c>
      <c r="B2951" t="s">
        <v>686</v>
      </c>
      <c r="C2951" t="s">
        <v>91</v>
      </c>
      <c r="D2951" t="s">
        <v>70</v>
      </c>
      <c r="E2951">
        <v>1</v>
      </c>
      <c r="F2951" s="8">
        <f>VLOOKUP(C2951,Products!$A$2:$E$20,5,TRUE)</f>
        <v>49.95</v>
      </c>
      <c r="G2951" s="8">
        <f t="shared" si="92"/>
        <v>49.95</v>
      </c>
      <c r="H2951" s="8">
        <f>VLOOKUP(C2951,Products!$A$2:$F$20,6,TRUE)</f>
        <v>21.200000000000003</v>
      </c>
      <c r="I2951" s="8">
        <f t="shared" si="93"/>
        <v>21.200000000000003</v>
      </c>
      <c r="J2951" s="42">
        <f>VLOOKUP(B2951,Invoices!A:I,9,TRUE)</f>
        <v>2020</v>
      </c>
    </row>
    <row r="2952" spans="1:10" x14ac:dyDescent="0.15">
      <c r="A2952" t="s">
        <v>6312</v>
      </c>
      <c r="B2952" t="s">
        <v>687</v>
      </c>
      <c r="C2952" t="s">
        <v>100</v>
      </c>
      <c r="D2952" t="s">
        <v>78</v>
      </c>
      <c r="E2952">
        <v>1</v>
      </c>
      <c r="F2952" s="8">
        <f>VLOOKUP(C2952,Products!$A$2:$E$20,5,TRUE)</f>
        <v>49.95</v>
      </c>
      <c r="G2952" s="8">
        <f t="shared" si="92"/>
        <v>49.95</v>
      </c>
      <c r="H2952" s="8">
        <f>VLOOKUP(C2952,Products!$A$2:$F$20,6,TRUE)</f>
        <v>19.950000000000003</v>
      </c>
      <c r="I2952" s="8">
        <f t="shared" si="93"/>
        <v>19.950000000000003</v>
      </c>
      <c r="J2952" s="42">
        <f>VLOOKUP(B2952,Invoices!A:I,9,TRUE)</f>
        <v>2020</v>
      </c>
    </row>
    <row r="2953" spans="1:10" x14ac:dyDescent="0.15">
      <c r="A2953" t="s">
        <v>6313</v>
      </c>
      <c r="B2953" t="s">
        <v>687</v>
      </c>
      <c r="C2953" t="s">
        <v>90</v>
      </c>
      <c r="D2953" t="s">
        <v>72</v>
      </c>
      <c r="E2953">
        <v>5</v>
      </c>
      <c r="F2953" s="8">
        <f>VLOOKUP(C2953,Products!$A$2:$E$20,5,TRUE)</f>
        <v>8.9499999999999993</v>
      </c>
      <c r="G2953" s="8">
        <f t="shared" si="92"/>
        <v>44.75</v>
      </c>
      <c r="H2953" s="8">
        <f>VLOOKUP(C2953,Products!$A$2:$F$20,6,TRUE)</f>
        <v>5.6999999999999993</v>
      </c>
      <c r="I2953" s="8">
        <f t="shared" si="93"/>
        <v>28.499999999999996</v>
      </c>
      <c r="J2953" s="42">
        <f>VLOOKUP(B2953,Invoices!A:I,9,TRUE)</f>
        <v>2020</v>
      </c>
    </row>
    <row r="2954" spans="1:10" x14ac:dyDescent="0.15">
      <c r="A2954" t="s">
        <v>6314</v>
      </c>
      <c r="B2954" t="s">
        <v>688</v>
      </c>
      <c r="C2954" t="s">
        <v>91</v>
      </c>
      <c r="D2954" t="s">
        <v>70</v>
      </c>
      <c r="E2954">
        <v>50</v>
      </c>
      <c r="F2954" s="8">
        <f>VLOOKUP(C2954,Products!$A$2:$E$20,5,TRUE)</f>
        <v>49.95</v>
      </c>
      <c r="G2954" s="8">
        <f t="shared" si="92"/>
        <v>2497.5</v>
      </c>
      <c r="H2954" s="8">
        <f>VLOOKUP(C2954,Products!$A$2:$F$20,6,TRUE)</f>
        <v>21.200000000000003</v>
      </c>
      <c r="I2954" s="8">
        <f t="shared" si="93"/>
        <v>1060.0000000000002</v>
      </c>
      <c r="J2954" s="42">
        <f>VLOOKUP(B2954,Invoices!A:I,9,TRUE)</f>
        <v>2020</v>
      </c>
    </row>
    <row r="2955" spans="1:10" x14ac:dyDescent="0.15">
      <c r="A2955" t="s">
        <v>6315</v>
      </c>
      <c r="B2955" t="s">
        <v>688</v>
      </c>
      <c r="C2955" t="s">
        <v>89</v>
      </c>
      <c r="D2955" t="s">
        <v>80</v>
      </c>
      <c r="E2955">
        <v>1</v>
      </c>
      <c r="F2955" s="8">
        <f>VLOOKUP(C2955,Products!$A$2:$E$20,5,TRUE)</f>
        <v>15.95</v>
      </c>
      <c r="G2955" s="8">
        <f t="shared" si="92"/>
        <v>15.95</v>
      </c>
      <c r="H2955" s="8">
        <f>VLOOKUP(C2955,Products!$A$2:$F$20,6,TRUE)</f>
        <v>6</v>
      </c>
      <c r="I2955" s="8">
        <f t="shared" si="93"/>
        <v>6</v>
      </c>
      <c r="J2955" s="42">
        <f>VLOOKUP(B2955,Invoices!A:I,9,TRUE)</f>
        <v>2020</v>
      </c>
    </row>
    <row r="2956" spans="1:10" x14ac:dyDescent="0.15">
      <c r="A2956" t="s">
        <v>6316</v>
      </c>
      <c r="B2956" t="s">
        <v>688</v>
      </c>
      <c r="C2956" t="s">
        <v>90</v>
      </c>
      <c r="D2956" t="s">
        <v>72</v>
      </c>
      <c r="E2956">
        <v>5</v>
      </c>
      <c r="F2956" s="8">
        <f>VLOOKUP(C2956,Products!$A$2:$E$20,5,TRUE)</f>
        <v>8.9499999999999993</v>
      </c>
      <c r="G2956" s="8">
        <f t="shared" si="92"/>
        <v>44.75</v>
      </c>
      <c r="H2956" s="8">
        <f>VLOOKUP(C2956,Products!$A$2:$F$20,6,TRUE)</f>
        <v>5.6999999999999993</v>
      </c>
      <c r="I2956" s="8">
        <f t="shared" si="93"/>
        <v>28.499999999999996</v>
      </c>
      <c r="J2956" s="42">
        <f>VLOOKUP(B2956,Invoices!A:I,9,TRUE)</f>
        <v>2020</v>
      </c>
    </row>
    <row r="2957" spans="1:10" x14ac:dyDescent="0.15">
      <c r="A2957" t="s">
        <v>6317</v>
      </c>
      <c r="B2957" t="s">
        <v>688</v>
      </c>
      <c r="C2957" t="s">
        <v>96</v>
      </c>
      <c r="D2957" t="s">
        <v>75</v>
      </c>
      <c r="E2957">
        <v>1</v>
      </c>
      <c r="F2957" s="8">
        <f>VLOOKUP(C2957,Products!$A$2:$E$20,5,TRUE)</f>
        <v>79.95</v>
      </c>
      <c r="G2957" s="8">
        <f t="shared" si="92"/>
        <v>79.95</v>
      </c>
      <c r="H2957" s="8">
        <f>VLOOKUP(C2957,Products!$A$2:$F$20,6,TRUE)</f>
        <v>27.950000000000003</v>
      </c>
      <c r="I2957" s="8">
        <f t="shared" si="93"/>
        <v>27.950000000000003</v>
      </c>
      <c r="J2957" s="42">
        <f>VLOOKUP(B2957,Invoices!A:I,9,TRUE)</f>
        <v>2020</v>
      </c>
    </row>
    <row r="2958" spans="1:10" x14ac:dyDescent="0.15">
      <c r="A2958" t="s">
        <v>6318</v>
      </c>
      <c r="B2958" t="s">
        <v>689</v>
      </c>
      <c r="C2958" t="s">
        <v>96</v>
      </c>
      <c r="D2958" t="s">
        <v>75</v>
      </c>
      <c r="E2958">
        <v>1</v>
      </c>
      <c r="F2958" s="8">
        <f>VLOOKUP(C2958,Products!$A$2:$E$20,5,TRUE)</f>
        <v>79.95</v>
      </c>
      <c r="G2958" s="8">
        <f t="shared" si="92"/>
        <v>79.95</v>
      </c>
      <c r="H2958" s="8">
        <f>VLOOKUP(C2958,Products!$A$2:$F$20,6,TRUE)</f>
        <v>27.950000000000003</v>
      </c>
      <c r="I2958" s="8">
        <f t="shared" si="93"/>
        <v>27.950000000000003</v>
      </c>
      <c r="J2958" s="42">
        <f>VLOOKUP(B2958,Invoices!A:I,9,TRUE)</f>
        <v>2020</v>
      </c>
    </row>
    <row r="2959" spans="1:10" x14ac:dyDescent="0.15">
      <c r="A2959" t="s">
        <v>6319</v>
      </c>
      <c r="B2959" t="s">
        <v>690</v>
      </c>
      <c r="C2959" t="s">
        <v>94</v>
      </c>
      <c r="D2959" t="s">
        <v>86</v>
      </c>
      <c r="E2959">
        <v>1</v>
      </c>
      <c r="F2959" s="8">
        <f>VLOOKUP(C2959,Products!$A$2:$E$20,5,TRUE)</f>
        <v>3.5</v>
      </c>
      <c r="G2959" s="8">
        <f t="shared" si="92"/>
        <v>3.5</v>
      </c>
      <c r="H2959" s="8">
        <f>VLOOKUP(C2959,Products!$A$2:$F$20,6,TRUE)</f>
        <v>0.54999999999999982</v>
      </c>
      <c r="I2959" s="8">
        <f t="shared" si="93"/>
        <v>0.54999999999999982</v>
      </c>
      <c r="J2959" s="42">
        <f>VLOOKUP(B2959,Invoices!A:I,9,TRUE)</f>
        <v>2020</v>
      </c>
    </row>
    <row r="2960" spans="1:10" x14ac:dyDescent="0.15">
      <c r="A2960" t="s">
        <v>6320</v>
      </c>
      <c r="B2960" t="s">
        <v>690</v>
      </c>
      <c r="C2960" t="s">
        <v>92</v>
      </c>
      <c r="D2960" t="s">
        <v>82</v>
      </c>
      <c r="E2960">
        <v>5</v>
      </c>
      <c r="F2960" s="8">
        <f>VLOOKUP(C2960,Products!$A$2:$E$20,5,TRUE)</f>
        <v>19.95</v>
      </c>
      <c r="G2960" s="8">
        <f t="shared" si="92"/>
        <v>99.75</v>
      </c>
      <c r="H2960" s="8">
        <f>VLOOKUP(C2960,Products!$A$2:$F$20,6,TRUE)</f>
        <v>7.4499999999999993</v>
      </c>
      <c r="I2960" s="8">
        <f t="shared" si="93"/>
        <v>37.25</v>
      </c>
      <c r="J2960" s="42">
        <f>VLOOKUP(B2960,Invoices!A:I,9,TRUE)</f>
        <v>2020</v>
      </c>
    </row>
    <row r="2961" spans="1:10" x14ac:dyDescent="0.15">
      <c r="A2961" t="s">
        <v>6321</v>
      </c>
      <c r="B2961" t="s">
        <v>690</v>
      </c>
      <c r="C2961" t="s">
        <v>87</v>
      </c>
      <c r="D2961" t="s">
        <v>68</v>
      </c>
      <c r="E2961">
        <v>4</v>
      </c>
      <c r="F2961" s="8">
        <f>VLOOKUP(C2961,Products!$A$2:$E$20,5,TRUE)</f>
        <v>19.95</v>
      </c>
      <c r="G2961" s="8">
        <f t="shared" si="92"/>
        <v>79.8</v>
      </c>
      <c r="H2961" s="8">
        <f>VLOOKUP(C2961,Products!$A$2:$F$20,6,TRUE)</f>
        <v>7.4499999999999993</v>
      </c>
      <c r="I2961" s="8">
        <f t="shared" si="93"/>
        <v>29.799999999999997</v>
      </c>
      <c r="J2961" s="42">
        <f>VLOOKUP(B2961,Invoices!A:I,9,TRUE)</f>
        <v>2020</v>
      </c>
    </row>
    <row r="2962" spans="1:10" x14ac:dyDescent="0.15">
      <c r="A2962" t="s">
        <v>6322</v>
      </c>
      <c r="B2962" t="s">
        <v>691</v>
      </c>
      <c r="C2962" t="s">
        <v>90</v>
      </c>
      <c r="D2962" t="s">
        <v>72</v>
      </c>
      <c r="E2962">
        <v>12</v>
      </c>
      <c r="F2962" s="8">
        <f>VLOOKUP(C2962,Products!$A$2:$E$20,5,TRUE)</f>
        <v>8.9499999999999993</v>
      </c>
      <c r="G2962" s="8">
        <f t="shared" si="92"/>
        <v>107.39999999999999</v>
      </c>
      <c r="H2962" s="8">
        <f>VLOOKUP(C2962,Products!$A$2:$F$20,6,TRUE)</f>
        <v>5.6999999999999993</v>
      </c>
      <c r="I2962" s="8">
        <f t="shared" si="93"/>
        <v>68.399999999999991</v>
      </c>
      <c r="J2962" s="42">
        <f>VLOOKUP(B2962,Invoices!A:I,9,TRUE)</f>
        <v>2020</v>
      </c>
    </row>
    <row r="2963" spans="1:10" x14ac:dyDescent="0.15">
      <c r="A2963" t="s">
        <v>6323</v>
      </c>
      <c r="B2963" t="s">
        <v>691</v>
      </c>
      <c r="C2963" t="s">
        <v>96</v>
      </c>
      <c r="D2963" t="s">
        <v>75</v>
      </c>
      <c r="E2963">
        <v>2</v>
      </c>
      <c r="F2963" s="8">
        <f>VLOOKUP(C2963,Products!$A$2:$E$20,5,TRUE)</f>
        <v>79.95</v>
      </c>
      <c r="G2963" s="8">
        <f t="shared" si="92"/>
        <v>159.9</v>
      </c>
      <c r="H2963" s="8">
        <f>VLOOKUP(C2963,Products!$A$2:$F$20,6,TRUE)</f>
        <v>27.950000000000003</v>
      </c>
      <c r="I2963" s="8">
        <f t="shared" si="93"/>
        <v>55.900000000000006</v>
      </c>
      <c r="J2963" s="42">
        <f>VLOOKUP(B2963,Invoices!A:I,9,TRUE)</f>
        <v>2020</v>
      </c>
    </row>
    <row r="2964" spans="1:10" x14ac:dyDescent="0.15">
      <c r="A2964" t="s">
        <v>6324</v>
      </c>
      <c r="B2964" t="s">
        <v>692</v>
      </c>
      <c r="C2964" t="s">
        <v>94</v>
      </c>
      <c r="D2964" t="s">
        <v>86</v>
      </c>
      <c r="E2964">
        <v>1</v>
      </c>
      <c r="F2964" s="8">
        <f>VLOOKUP(C2964,Products!$A$2:$E$20,5,TRUE)</f>
        <v>3.5</v>
      </c>
      <c r="G2964" s="8">
        <f t="shared" si="92"/>
        <v>3.5</v>
      </c>
      <c r="H2964" s="8">
        <f>VLOOKUP(C2964,Products!$A$2:$F$20,6,TRUE)</f>
        <v>0.54999999999999982</v>
      </c>
      <c r="I2964" s="8">
        <f t="shared" si="93"/>
        <v>0.54999999999999982</v>
      </c>
      <c r="J2964" s="42">
        <f>VLOOKUP(B2964,Invoices!A:I,9,TRUE)</f>
        <v>2020</v>
      </c>
    </row>
    <row r="2965" spans="1:10" x14ac:dyDescent="0.15">
      <c r="A2965" t="s">
        <v>6325</v>
      </c>
      <c r="B2965" t="s">
        <v>692</v>
      </c>
      <c r="C2965" t="s">
        <v>90</v>
      </c>
      <c r="D2965" t="s">
        <v>72</v>
      </c>
      <c r="E2965">
        <v>1</v>
      </c>
      <c r="F2965" s="8">
        <f>VLOOKUP(C2965,Products!$A$2:$E$20,5,TRUE)</f>
        <v>8.9499999999999993</v>
      </c>
      <c r="G2965" s="8">
        <f t="shared" si="92"/>
        <v>8.9499999999999993</v>
      </c>
      <c r="H2965" s="8">
        <f>VLOOKUP(C2965,Products!$A$2:$F$20,6,TRUE)</f>
        <v>5.6999999999999993</v>
      </c>
      <c r="I2965" s="8">
        <f t="shared" si="93"/>
        <v>5.6999999999999993</v>
      </c>
      <c r="J2965" s="42">
        <f>VLOOKUP(B2965,Invoices!A:I,9,TRUE)</f>
        <v>2020</v>
      </c>
    </row>
    <row r="2966" spans="1:10" x14ac:dyDescent="0.15">
      <c r="A2966" t="s">
        <v>6326</v>
      </c>
      <c r="B2966" t="s">
        <v>692</v>
      </c>
      <c r="C2966" t="s">
        <v>99</v>
      </c>
      <c r="D2966" t="s">
        <v>84</v>
      </c>
      <c r="E2966">
        <v>2</v>
      </c>
      <c r="F2966" s="8">
        <f>VLOOKUP(C2966,Products!$A$2:$E$20,5,TRUE)</f>
        <v>3.5</v>
      </c>
      <c r="G2966" s="8">
        <f t="shared" si="92"/>
        <v>7</v>
      </c>
      <c r="H2966" s="8">
        <f>VLOOKUP(C2966,Products!$A$2:$F$20,6,TRUE)</f>
        <v>0.54999999999999982</v>
      </c>
      <c r="I2966" s="8">
        <f t="shared" si="93"/>
        <v>1.0999999999999996</v>
      </c>
      <c r="J2966" s="42">
        <f>VLOOKUP(B2966,Invoices!A:I,9,TRUE)</f>
        <v>2020</v>
      </c>
    </row>
    <row r="2967" spans="1:10" x14ac:dyDescent="0.15">
      <c r="A2967" t="s">
        <v>6327</v>
      </c>
      <c r="B2967" t="s">
        <v>692</v>
      </c>
      <c r="C2967" t="s">
        <v>87</v>
      </c>
      <c r="D2967" t="s">
        <v>68</v>
      </c>
      <c r="E2967">
        <v>24</v>
      </c>
      <c r="F2967" s="8">
        <f>VLOOKUP(C2967,Products!$A$2:$E$20,5,TRUE)</f>
        <v>19.95</v>
      </c>
      <c r="G2967" s="8">
        <f t="shared" si="92"/>
        <v>478.79999999999995</v>
      </c>
      <c r="H2967" s="8">
        <f>VLOOKUP(C2967,Products!$A$2:$F$20,6,TRUE)</f>
        <v>7.4499999999999993</v>
      </c>
      <c r="I2967" s="8">
        <f t="shared" si="93"/>
        <v>178.79999999999998</v>
      </c>
      <c r="J2967" s="42">
        <f>VLOOKUP(B2967,Invoices!A:I,9,TRUE)</f>
        <v>2020</v>
      </c>
    </row>
    <row r="2968" spans="1:10" x14ac:dyDescent="0.15">
      <c r="A2968" t="s">
        <v>6328</v>
      </c>
      <c r="B2968" t="s">
        <v>692</v>
      </c>
      <c r="C2968" t="s">
        <v>105</v>
      </c>
      <c r="D2968" t="s">
        <v>81</v>
      </c>
      <c r="E2968">
        <v>3</v>
      </c>
      <c r="F2968" s="8">
        <f>VLOOKUP(C2968,Products!$A$2:$E$20,5,TRUE)</f>
        <v>8.9499999999999993</v>
      </c>
      <c r="G2968" s="8">
        <f t="shared" si="92"/>
        <v>26.849999999999998</v>
      </c>
      <c r="H2968" s="8">
        <f>VLOOKUP(C2968,Products!$A$2:$F$20,6,TRUE)</f>
        <v>3.1999999999999993</v>
      </c>
      <c r="I2968" s="8">
        <f t="shared" si="93"/>
        <v>9.5999999999999979</v>
      </c>
      <c r="J2968" s="42">
        <f>VLOOKUP(B2968,Invoices!A:I,9,TRUE)</f>
        <v>2020</v>
      </c>
    </row>
    <row r="2969" spans="1:10" x14ac:dyDescent="0.15">
      <c r="A2969" t="s">
        <v>6329</v>
      </c>
      <c r="B2969" t="s">
        <v>692</v>
      </c>
      <c r="C2969" t="s">
        <v>89</v>
      </c>
      <c r="D2969" t="s">
        <v>80</v>
      </c>
      <c r="E2969">
        <v>10</v>
      </c>
      <c r="F2969" s="8">
        <f>VLOOKUP(C2969,Products!$A$2:$E$20,5,TRUE)</f>
        <v>15.95</v>
      </c>
      <c r="G2969" s="8">
        <f t="shared" si="92"/>
        <v>159.5</v>
      </c>
      <c r="H2969" s="8">
        <f>VLOOKUP(C2969,Products!$A$2:$F$20,6,TRUE)</f>
        <v>6</v>
      </c>
      <c r="I2969" s="8">
        <f t="shared" si="93"/>
        <v>60</v>
      </c>
      <c r="J2969" s="42">
        <f>VLOOKUP(B2969,Invoices!A:I,9,TRUE)</f>
        <v>2020</v>
      </c>
    </row>
    <row r="2970" spans="1:10" x14ac:dyDescent="0.15">
      <c r="A2970" t="s">
        <v>6330</v>
      </c>
      <c r="B2970" t="s">
        <v>692</v>
      </c>
      <c r="C2970" t="s">
        <v>91</v>
      </c>
      <c r="D2970" t="s">
        <v>70</v>
      </c>
      <c r="E2970">
        <v>3</v>
      </c>
      <c r="F2970" s="8">
        <f>VLOOKUP(C2970,Products!$A$2:$E$20,5,TRUE)</f>
        <v>49.95</v>
      </c>
      <c r="G2970" s="8">
        <f t="shared" si="92"/>
        <v>149.85000000000002</v>
      </c>
      <c r="H2970" s="8">
        <f>VLOOKUP(C2970,Products!$A$2:$F$20,6,TRUE)</f>
        <v>21.200000000000003</v>
      </c>
      <c r="I2970" s="8">
        <f t="shared" si="93"/>
        <v>63.600000000000009</v>
      </c>
      <c r="J2970" s="42">
        <f>VLOOKUP(B2970,Invoices!A:I,9,TRUE)</f>
        <v>2020</v>
      </c>
    </row>
    <row r="2971" spans="1:10" x14ac:dyDescent="0.15">
      <c r="A2971" t="s">
        <v>6331</v>
      </c>
      <c r="B2971" t="s">
        <v>693</v>
      </c>
      <c r="C2971" t="s">
        <v>105</v>
      </c>
      <c r="D2971" t="s">
        <v>81</v>
      </c>
      <c r="E2971">
        <v>3</v>
      </c>
      <c r="F2971" s="8">
        <f>VLOOKUP(C2971,Products!$A$2:$E$20,5,TRUE)</f>
        <v>8.9499999999999993</v>
      </c>
      <c r="G2971" s="8">
        <f t="shared" si="92"/>
        <v>26.849999999999998</v>
      </c>
      <c r="H2971" s="8">
        <f>VLOOKUP(C2971,Products!$A$2:$F$20,6,TRUE)</f>
        <v>3.1999999999999993</v>
      </c>
      <c r="I2971" s="8">
        <f t="shared" si="93"/>
        <v>9.5999999999999979</v>
      </c>
      <c r="J2971" s="42">
        <f>VLOOKUP(B2971,Invoices!A:I,9,TRUE)</f>
        <v>2020</v>
      </c>
    </row>
    <row r="2972" spans="1:10" x14ac:dyDescent="0.15">
      <c r="A2972" t="s">
        <v>6332</v>
      </c>
      <c r="B2972" t="s">
        <v>693</v>
      </c>
      <c r="C2972" t="s">
        <v>101</v>
      </c>
      <c r="D2972" t="s">
        <v>69</v>
      </c>
      <c r="E2972">
        <v>4</v>
      </c>
      <c r="F2972" s="8">
        <f>VLOOKUP(C2972,Products!$A$2:$E$20,5,TRUE)</f>
        <v>129.94999999999999</v>
      </c>
      <c r="G2972" s="8">
        <f t="shared" si="92"/>
        <v>519.79999999999995</v>
      </c>
      <c r="H2972" s="8">
        <f>VLOOKUP(C2972,Products!$A$2:$F$20,6,TRUE)</f>
        <v>40.449999999999989</v>
      </c>
      <c r="I2972" s="8">
        <f t="shared" si="93"/>
        <v>161.79999999999995</v>
      </c>
      <c r="J2972" s="42">
        <f>VLOOKUP(B2972,Invoices!A:I,9,TRUE)</f>
        <v>2020</v>
      </c>
    </row>
    <row r="2973" spans="1:10" x14ac:dyDescent="0.15">
      <c r="A2973" t="s">
        <v>6333</v>
      </c>
      <c r="B2973" t="s">
        <v>693</v>
      </c>
      <c r="C2973" t="s">
        <v>91</v>
      </c>
      <c r="D2973" t="s">
        <v>70</v>
      </c>
      <c r="E2973">
        <v>24</v>
      </c>
      <c r="F2973" s="8">
        <f>VLOOKUP(C2973,Products!$A$2:$E$20,5,TRUE)</f>
        <v>49.95</v>
      </c>
      <c r="G2973" s="8">
        <f t="shared" si="92"/>
        <v>1198.8000000000002</v>
      </c>
      <c r="H2973" s="8">
        <f>VLOOKUP(C2973,Products!$A$2:$F$20,6,TRUE)</f>
        <v>21.200000000000003</v>
      </c>
      <c r="I2973" s="8">
        <f t="shared" si="93"/>
        <v>508.80000000000007</v>
      </c>
      <c r="J2973" s="42">
        <f>VLOOKUP(B2973,Invoices!A:I,9,TRUE)</f>
        <v>2020</v>
      </c>
    </row>
    <row r="2974" spans="1:10" x14ac:dyDescent="0.15">
      <c r="A2974" t="s">
        <v>6334</v>
      </c>
      <c r="B2974" t="s">
        <v>693</v>
      </c>
      <c r="C2974" t="s">
        <v>98</v>
      </c>
      <c r="D2974" t="s">
        <v>79</v>
      </c>
      <c r="E2974">
        <v>1</v>
      </c>
      <c r="F2974" s="8">
        <f>VLOOKUP(C2974,Products!$A$2:$E$20,5,TRUE)</f>
        <v>14.95</v>
      </c>
      <c r="G2974" s="8">
        <f t="shared" si="92"/>
        <v>14.95</v>
      </c>
      <c r="H2974" s="8">
        <f>VLOOKUP(C2974,Products!$A$2:$F$20,6,TRUE)</f>
        <v>3.0499999999999989</v>
      </c>
      <c r="I2974" s="8">
        <f t="shared" si="93"/>
        <v>3.0499999999999989</v>
      </c>
      <c r="J2974" s="42">
        <f>VLOOKUP(B2974,Invoices!A:I,9,TRUE)</f>
        <v>2020</v>
      </c>
    </row>
    <row r="2975" spans="1:10" x14ac:dyDescent="0.15">
      <c r="A2975" t="s">
        <v>6335</v>
      </c>
      <c r="B2975" t="s">
        <v>694</v>
      </c>
      <c r="C2975" t="s">
        <v>92</v>
      </c>
      <c r="D2975" t="s">
        <v>82</v>
      </c>
      <c r="E2975">
        <v>4</v>
      </c>
      <c r="F2975" s="8">
        <f>VLOOKUP(C2975,Products!$A$2:$E$20,5,TRUE)</f>
        <v>19.95</v>
      </c>
      <c r="G2975" s="8">
        <f t="shared" si="92"/>
        <v>79.8</v>
      </c>
      <c r="H2975" s="8">
        <f>VLOOKUP(C2975,Products!$A$2:$F$20,6,TRUE)</f>
        <v>7.4499999999999993</v>
      </c>
      <c r="I2975" s="8">
        <f t="shared" si="93"/>
        <v>29.799999999999997</v>
      </c>
      <c r="J2975" s="42">
        <f>VLOOKUP(B2975,Invoices!A:I,9,TRUE)</f>
        <v>2020</v>
      </c>
    </row>
    <row r="2976" spans="1:10" x14ac:dyDescent="0.15">
      <c r="A2976" t="s">
        <v>6336</v>
      </c>
      <c r="B2976" t="s">
        <v>695</v>
      </c>
      <c r="C2976" t="s">
        <v>89</v>
      </c>
      <c r="D2976" t="s">
        <v>80</v>
      </c>
      <c r="E2976">
        <v>6</v>
      </c>
      <c r="F2976" s="8">
        <f>VLOOKUP(C2976,Products!$A$2:$E$20,5,TRUE)</f>
        <v>15.95</v>
      </c>
      <c r="G2976" s="8">
        <f t="shared" si="92"/>
        <v>95.699999999999989</v>
      </c>
      <c r="H2976" s="8">
        <f>VLOOKUP(C2976,Products!$A$2:$F$20,6,TRUE)</f>
        <v>6</v>
      </c>
      <c r="I2976" s="8">
        <f t="shared" si="93"/>
        <v>36</v>
      </c>
      <c r="J2976" s="42">
        <f>VLOOKUP(B2976,Invoices!A:I,9,TRUE)</f>
        <v>2020</v>
      </c>
    </row>
    <row r="2977" spans="1:10" x14ac:dyDescent="0.15">
      <c r="A2977" t="s">
        <v>6337</v>
      </c>
      <c r="B2977" t="s">
        <v>695</v>
      </c>
      <c r="C2977" t="s">
        <v>92</v>
      </c>
      <c r="D2977" t="s">
        <v>82</v>
      </c>
      <c r="E2977">
        <v>4</v>
      </c>
      <c r="F2977" s="8">
        <f>VLOOKUP(C2977,Products!$A$2:$E$20,5,TRUE)</f>
        <v>19.95</v>
      </c>
      <c r="G2977" s="8">
        <f t="shared" si="92"/>
        <v>79.8</v>
      </c>
      <c r="H2977" s="8">
        <f>VLOOKUP(C2977,Products!$A$2:$F$20,6,TRUE)</f>
        <v>7.4499999999999993</v>
      </c>
      <c r="I2977" s="8">
        <f t="shared" si="93"/>
        <v>29.799999999999997</v>
      </c>
      <c r="J2977" s="42">
        <f>VLOOKUP(B2977,Invoices!A:I,9,TRUE)</f>
        <v>2020</v>
      </c>
    </row>
    <row r="2978" spans="1:10" x14ac:dyDescent="0.15">
      <c r="A2978" t="s">
        <v>6338</v>
      </c>
      <c r="B2978" t="s">
        <v>695</v>
      </c>
      <c r="C2978" t="s">
        <v>97</v>
      </c>
      <c r="D2978" t="s">
        <v>74</v>
      </c>
      <c r="E2978">
        <v>7</v>
      </c>
      <c r="F2978" s="8">
        <f>VLOOKUP(C2978,Products!$A$2:$E$20,5,TRUE)</f>
        <v>1.5</v>
      </c>
      <c r="G2978" s="8">
        <f t="shared" si="92"/>
        <v>10.5</v>
      </c>
      <c r="H2978" s="8">
        <f>VLOOKUP(C2978,Products!$A$2:$F$20,6,TRUE)</f>
        <v>0.5</v>
      </c>
      <c r="I2978" s="8">
        <f t="shared" si="93"/>
        <v>3.5</v>
      </c>
      <c r="J2978" s="42">
        <f>VLOOKUP(B2978,Invoices!A:I,9,TRUE)</f>
        <v>2020</v>
      </c>
    </row>
    <row r="2979" spans="1:10" x14ac:dyDescent="0.15">
      <c r="A2979" t="s">
        <v>6339</v>
      </c>
      <c r="B2979" t="s">
        <v>695</v>
      </c>
      <c r="C2979" t="s">
        <v>100</v>
      </c>
      <c r="D2979" t="s">
        <v>78</v>
      </c>
      <c r="E2979">
        <v>1</v>
      </c>
      <c r="F2979" s="8">
        <f>VLOOKUP(C2979,Products!$A$2:$E$20,5,TRUE)</f>
        <v>49.95</v>
      </c>
      <c r="G2979" s="8">
        <f t="shared" si="92"/>
        <v>49.95</v>
      </c>
      <c r="H2979" s="8">
        <f>VLOOKUP(C2979,Products!$A$2:$F$20,6,TRUE)</f>
        <v>19.950000000000003</v>
      </c>
      <c r="I2979" s="8">
        <f t="shared" si="93"/>
        <v>19.950000000000003</v>
      </c>
      <c r="J2979" s="42">
        <f>VLOOKUP(B2979,Invoices!A:I,9,TRUE)</f>
        <v>2020</v>
      </c>
    </row>
    <row r="2980" spans="1:10" x14ac:dyDescent="0.15">
      <c r="A2980" t="s">
        <v>6340</v>
      </c>
      <c r="B2980" t="s">
        <v>695</v>
      </c>
      <c r="C2980" t="s">
        <v>105</v>
      </c>
      <c r="D2980" t="s">
        <v>81</v>
      </c>
      <c r="E2980">
        <v>1</v>
      </c>
      <c r="F2980" s="8">
        <f>VLOOKUP(C2980,Products!$A$2:$E$20,5,TRUE)</f>
        <v>8.9499999999999993</v>
      </c>
      <c r="G2980" s="8">
        <f t="shared" si="92"/>
        <v>8.9499999999999993</v>
      </c>
      <c r="H2980" s="8">
        <f>VLOOKUP(C2980,Products!$A$2:$F$20,6,TRUE)</f>
        <v>3.1999999999999993</v>
      </c>
      <c r="I2980" s="8">
        <f t="shared" si="93"/>
        <v>3.1999999999999993</v>
      </c>
      <c r="J2980" s="42">
        <f>VLOOKUP(B2980,Invoices!A:I,9,TRUE)</f>
        <v>2020</v>
      </c>
    </row>
    <row r="2981" spans="1:10" x14ac:dyDescent="0.15">
      <c r="A2981" t="s">
        <v>6341</v>
      </c>
      <c r="B2981" t="s">
        <v>695</v>
      </c>
      <c r="C2981" t="s">
        <v>93</v>
      </c>
      <c r="D2981" t="s">
        <v>76</v>
      </c>
      <c r="E2981">
        <v>30</v>
      </c>
      <c r="F2981" s="8">
        <f>VLOOKUP(C2981,Products!$A$2:$E$20,5,TRUE)</f>
        <v>9.9499999999999993</v>
      </c>
      <c r="G2981" s="8">
        <f t="shared" si="92"/>
        <v>298.5</v>
      </c>
      <c r="H2981" s="8">
        <f>VLOOKUP(C2981,Products!$A$2:$F$20,6,TRUE)</f>
        <v>1.9499999999999993</v>
      </c>
      <c r="I2981" s="8">
        <f t="shared" si="93"/>
        <v>58.499999999999979</v>
      </c>
      <c r="J2981" s="42">
        <f>VLOOKUP(B2981,Invoices!A:I,9,TRUE)</f>
        <v>2020</v>
      </c>
    </row>
    <row r="2982" spans="1:10" x14ac:dyDescent="0.15">
      <c r="A2982" t="s">
        <v>6342</v>
      </c>
      <c r="B2982" t="s">
        <v>695</v>
      </c>
      <c r="C2982" t="s">
        <v>87</v>
      </c>
      <c r="D2982" t="s">
        <v>68</v>
      </c>
      <c r="E2982">
        <v>6</v>
      </c>
      <c r="F2982" s="8">
        <f>VLOOKUP(C2982,Products!$A$2:$E$20,5,TRUE)</f>
        <v>19.95</v>
      </c>
      <c r="G2982" s="8">
        <f t="shared" si="92"/>
        <v>119.69999999999999</v>
      </c>
      <c r="H2982" s="8">
        <f>VLOOKUP(C2982,Products!$A$2:$F$20,6,TRUE)</f>
        <v>7.4499999999999993</v>
      </c>
      <c r="I2982" s="8">
        <f t="shared" si="93"/>
        <v>44.699999999999996</v>
      </c>
      <c r="J2982" s="42">
        <f>VLOOKUP(B2982,Invoices!A:I,9,TRUE)</f>
        <v>2020</v>
      </c>
    </row>
    <row r="2983" spans="1:10" x14ac:dyDescent="0.15">
      <c r="A2983" t="s">
        <v>6343</v>
      </c>
      <c r="B2983" t="s">
        <v>695</v>
      </c>
      <c r="C2983" t="s">
        <v>99</v>
      </c>
      <c r="D2983" t="s">
        <v>84</v>
      </c>
      <c r="E2983">
        <v>10</v>
      </c>
      <c r="F2983" s="8">
        <f>VLOOKUP(C2983,Products!$A$2:$E$20,5,TRUE)</f>
        <v>3.5</v>
      </c>
      <c r="G2983" s="8">
        <f t="shared" si="92"/>
        <v>35</v>
      </c>
      <c r="H2983" s="8">
        <f>VLOOKUP(C2983,Products!$A$2:$F$20,6,TRUE)</f>
        <v>0.54999999999999982</v>
      </c>
      <c r="I2983" s="8">
        <f t="shared" si="93"/>
        <v>5.4999999999999982</v>
      </c>
      <c r="J2983" s="42">
        <f>VLOOKUP(B2983,Invoices!A:I,9,TRUE)</f>
        <v>2020</v>
      </c>
    </row>
    <row r="2984" spans="1:10" x14ac:dyDescent="0.15">
      <c r="A2984" t="s">
        <v>6344</v>
      </c>
      <c r="B2984" t="s">
        <v>695</v>
      </c>
      <c r="C2984" t="s">
        <v>88</v>
      </c>
      <c r="D2984" t="s">
        <v>85</v>
      </c>
      <c r="E2984">
        <v>3</v>
      </c>
      <c r="F2984" s="8">
        <f>VLOOKUP(C2984,Products!$A$2:$E$20,5,TRUE)</f>
        <v>8.9499999999999993</v>
      </c>
      <c r="G2984" s="8">
        <f t="shared" si="92"/>
        <v>26.849999999999998</v>
      </c>
      <c r="H2984" s="8">
        <f>VLOOKUP(C2984,Products!$A$2:$F$20,6,TRUE)</f>
        <v>5.6999999999999993</v>
      </c>
      <c r="I2984" s="8">
        <f t="shared" si="93"/>
        <v>17.099999999999998</v>
      </c>
      <c r="J2984" s="42">
        <f>VLOOKUP(B2984,Invoices!A:I,9,TRUE)</f>
        <v>2020</v>
      </c>
    </row>
    <row r="2985" spans="1:10" x14ac:dyDescent="0.15">
      <c r="A2985" t="s">
        <v>6345</v>
      </c>
      <c r="B2985" t="s">
        <v>695</v>
      </c>
      <c r="C2985" t="s">
        <v>96</v>
      </c>
      <c r="D2985" t="s">
        <v>75</v>
      </c>
      <c r="E2985">
        <v>1</v>
      </c>
      <c r="F2985" s="8">
        <f>VLOOKUP(C2985,Products!$A$2:$E$20,5,TRUE)</f>
        <v>79.95</v>
      </c>
      <c r="G2985" s="8">
        <f t="shared" si="92"/>
        <v>79.95</v>
      </c>
      <c r="H2985" s="8">
        <f>VLOOKUP(C2985,Products!$A$2:$F$20,6,TRUE)</f>
        <v>27.950000000000003</v>
      </c>
      <c r="I2985" s="8">
        <f t="shared" si="93"/>
        <v>27.950000000000003</v>
      </c>
      <c r="J2985" s="42">
        <f>VLOOKUP(B2985,Invoices!A:I,9,TRUE)</f>
        <v>2020</v>
      </c>
    </row>
    <row r="2986" spans="1:10" x14ac:dyDescent="0.15">
      <c r="A2986" t="s">
        <v>6346</v>
      </c>
      <c r="B2986" t="s">
        <v>696</v>
      </c>
      <c r="C2986" t="s">
        <v>87</v>
      </c>
      <c r="D2986" t="s">
        <v>68</v>
      </c>
      <c r="E2986">
        <v>10</v>
      </c>
      <c r="F2986" s="8">
        <f>VLOOKUP(C2986,Products!$A$2:$E$20,5,TRUE)</f>
        <v>19.95</v>
      </c>
      <c r="G2986" s="8">
        <f t="shared" si="92"/>
        <v>199.5</v>
      </c>
      <c r="H2986" s="8">
        <f>VLOOKUP(C2986,Products!$A$2:$F$20,6,TRUE)</f>
        <v>7.4499999999999993</v>
      </c>
      <c r="I2986" s="8">
        <f t="shared" si="93"/>
        <v>74.5</v>
      </c>
      <c r="J2986" s="42">
        <f>VLOOKUP(B2986,Invoices!A:I,9,TRUE)</f>
        <v>2020</v>
      </c>
    </row>
    <row r="2987" spans="1:10" x14ac:dyDescent="0.15">
      <c r="A2987" t="s">
        <v>6347</v>
      </c>
      <c r="B2987" t="s">
        <v>697</v>
      </c>
      <c r="C2987" t="s">
        <v>92</v>
      </c>
      <c r="D2987" t="s">
        <v>82</v>
      </c>
      <c r="E2987">
        <v>1</v>
      </c>
      <c r="F2987" s="8">
        <f>VLOOKUP(C2987,Products!$A$2:$E$20,5,TRUE)</f>
        <v>19.95</v>
      </c>
      <c r="G2987" s="8">
        <f t="shared" si="92"/>
        <v>19.95</v>
      </c>
      <c r="H2987" s="8">
        <f>VLOOKUP(C2987,Products!$A$2:$F$20,6,TRUE)</f>
        <v>7.4499999999999993</v>
      </c>
      <c r="I2987" s="8">
        <f t="shared" si="93"/>
        <v>7.4499999999999993</v>
      </c>
      <c r="J2987" s="42">
        <f>VLOOKUP(B2987,Invoices!A:I,9,TRUE)</f>
        <v>2020</v>
      </c>
    </row>
    <row r="2988" spans="1:10" x14ac:dyDescent="0.15">
      <c r="A2988" t="s">
        <v>6348</v>
      </c>
      <c r="B2988" t="s">
        <v>697</v>
      </c>
      <c r="C2988" t="s">
        <v>87</v>
      </c>
      <c r="D2988" t="s">
        <v>68</v>
      </c>
      <c r="E2988">
        <v>12</v>
      </c>
      <c r="F2988" s="8">
        <f>VLOOKUP(C2988,Products!$A$2:$E$20,5,TRUE)</f>
        <v>19.95</v>
      </c>
      <c r="G2988" s="8">
        <f t="shared" si="92"/>
        <v>239.39999999999998</v>
      </c>
      <c r="H2988" s="8">
        <f>VLOOKUP(C2988,Products!$A$2:$F$20,6,TRUE)</f>
        <v>7.4499999999999993</v>
      </c>
      <c r="I2988" s="8">
        <f t="shared" si="93"/>
        <v>89.399999999999991</v>
      </c>
      <c r="J2988" s="42">
        <f>VLOOKUP(B2988,Invoices!A:I,9,TRUE)</f>
        <v>2020</v>
      </c>
    </row>
    <row r="2989" spans="1:10" x14ac:dyDescent="0.15">
      <c r="A2989" t="s">
        <v>6349</v>
      </c>
      <c r="B2989" t="s">
        <v>697</v>
      </c>
      <c r="C2989" t="s">
        <v>95</v>
      </c>
      <c r="D2989" t="s">
        <v>73</v>
      </c>
      <c r="E2989">
        <v>20</v>
      </c>
      <c r="F2989" s="8">
        <f>VLOOKUP(C2989,Products!$A$2:$E$20,5,TRUE)</f>
        <v>12.95</v>
      </c>
      <c r="G2989" s="8">
        <f t="shared" si="92"/>
        <v>259</v>
      </c>
      <c r="H2989" s="8">
        <f>VLOOKUP(C2989,Products!$A$2:$F$20,6,TRUE)</f>
        <v>4.1999999999999993</v>
      </c>
      <c r="I2989" s="8">
        <f t="shared" si="93"/>
        <v>83.999999999999986</v>
      </c>
      <c r="J2989" s="42">
        <f>VLOOKUP(B2989,Invoices!A:I,9,TRUE)</f>
        <v>2020</v>
      </c>
    </row>
    <row r="2990" spans="1:10" x14ac:dyDescent="0.15">
      <c r="A2990" t="s">
        <v>6350</v>
      </c>
      <c r="B2990" t="s">
        <v>697</v>
      </c>
      <c r="C2990" t="s">
        <v>90</v>
      </c>
      <c r="D2990" t="s">
        <v>72</v>
      </c>
      <c r="E2990">
        <v>1</v>
      </c>
      <c r="F2990" s="8">
        <f>VLOOKUP(C2990,Products!$A$2:$E$20,5,TRUE)</f>
        <v>8.9499999999999993</v>
      </c>
      <c r="G2990" s="8">
        <f t="shared" si="92"/>
        <v>8.9499999999999993</v>
      </c>
      <c r="H2990" s="8">
        <f>VLOOKUP(C2990,Products!$A$2:$F$20,6,TRUE)</f>
        <v>5.6999999999999993</v>
      </c>
      <c r="I2990" s="8">
        <f t="shared" si="93"/>
        <v>5.6999999999999993</v>
      </c>
      <c r="J2990" s="42">
        <f>VLOOKUP(B2990,Invoices!A:I,9,TRUE)</f>
        <v>2020</v>
      </c>
    </row>
    <row r="2991" spans="1:10" x14ac:dyDescent="0.15">
      <c r="A2991" t="s">
        <v>6351</v>
      </c>
      <c r="B2991" t="s">
        <v>697</v>
      </c>
      <c r="C2991" t="s">
        <v>88</v>
      </c>
      <c r="D2991" t="s">
        <v>85</v>
      </c>
      <c r="E2991">
        <v>10</v>
      </c>
      <c r="F2991" s="8">
        <f>VLOOKUP(C2991,Products!$A$2:$E$20,5,TRUE)</f>
        <v>8.9499999999999993</v>
      </c>
      <c r="G2991" s="8">
        <f t="shared" si="92"/>
        <v>89.5</v>
      </c>
      <c r="H2991" s="8">
        <f>VLOOKUP(C2991,Products!$A$2:$F$20,6,TRUE)</f>
        <v>5.6999999999999993</v>
      </c>
      <c r="I2991" s="8">
        <f t="shared" si="93"/>
        <v>56.999999999999993</v>
      </c>
      <c r="J2991" s="42">
        <f>VLOOKUP(B2991,Invoices!A:I,9,TRUE)</f>
        <v>2020</v>
      </c>
    </row>
    <row r="2992" spans="1:10" x14ac:dyDescent="0.15">
      <c r="A2992" t="s">
        <v>6352</v>
      </c>
      <c r="B2992" t="s">
        <v>698</v>
      </c>
      <c r="C2992" t="s">
        <v>97</v>
      </c>
      <c r="D2992" t="s">
        <v>74</v>
      </c>
      <c r="E2992">
        <v>1</v>
      </c>
      <c r="F2992" s="8">
        <f>VLOOKUP(C2992,Products!$A$2:$E$20,5,TRUE)</f>
        <v>1.5</v>
      </c>
      <c r="G2992" s="8">
        <f t="shared" si="92"/>
        <v>1.5</v>
      </c>
      <c r="H2992" s="8">
        <f>VLOOKUP(C2992,Products!$A$2:$F$20,6,TRUE)</f>
        <v>0.5</v>
      </c>
      <c r="I2992" s="8">
        <f t="shared" si="93"/>
        <v>0.5</v>
      </c>
      <c r="J2992" s="42">
        <f>VLOOKUP(B2992,Invoices!A:I,9,TRUE)</f>
        <v>2020</v>
      </c>
    </row>
    <row r="2993" spans="1:10" x14ac:dyDescent="0.15">
      <c r="A2993" t="s">
        <v>6353</v>
      </c>
      <c r="B2993" t="s">
        <v>698</v>
      </c>
      <c r="C2993" t="s">
        <v>93</v>
      </c>
      <c r="D2993" t="s">
        <v>76</v>
      </c>
      <c r="E2993">
        <v>7</v>
      </c>
      <c r="F2993" s="8">
        <f>VLOOKUP(C2993,Products!$A$2:$E$20,5,TRUE)</f>
        <v>9.9499999999999993</v>
      </c>
      <c r="G2993" s="8">
        <f t="shared" si="92"/>
        <v>69.649999999999991</v>
      </c>
      <c r="H2993" s="8">
        <f>VLOOKUP(C2993,Products!$A$2:$F$20,6,TRUE)</f>
        <v>1.9499999999999993</v>
      </c>
      <c r="I2993" s="8">
        <f t="shared" si="93"/>
        <v>13.649999999999995</v>
      </c>
      <c r="J2993" s="42">
        <f>VLOOKUP(B2993,Invoices!A:I,9,TRUE)</f>
        <v>2020</v>
      </c>
    </row>
    <row r="2994" spans="1:10" x14ac:dyDescent="0.15">
      <c r="A2994" t="s">
        <v>6354</v>
      </c>
      <c r="B2994" t="s">
        <v>698</v>
      </c>
      <c r="C2994" t="s">
        <v>99</v>
      </c>
      <c r="D2994" t="s">
        <v>84</v>
      </c>
      <c r="E2994">
        <v>4</v>
      </c>
      <c r="F2994" s="8">
        <f>VLOOKUP(C2994,Products!$A$2:$E$20,5,TRUE)</f>
        <v>3.5</v>
      </c>
      <c r="G2994" s="8">
        <f t="shared" si="92"/>
        <v>14</v>
      </c>
      <c r="H2994" s="8">
        <f>VLOOKUP(C2994,Products!$A$2:$F$20,6,TRUE)</f>
        <v>0.54999999999999982</v>
      </c>
      <c r="I2994" s="8">
        <f t="shared" si="93"/>
        <v>2.1999999999999993</v>
      </c>
      <c r="J2994" s="42">
        <f>VLOOKUP(B2994,Invoices!A:I,9,TRUE)</f>
        <v>2020</v>
      </c>
    </row>
    <row r="2995" spans="1:10" x14ac:dyDescent="0.15">
      <c r="A2995" t="s">
        <v>6355</v>
      </c>
      <c r="B2995" t="s">
        <v>698</v>
      </c>
      <c r="C2995" t="s">
        <v>87</v>
      </c>
      <c r="D2995" t="s">
        <v>68</v>
      </c>
      <c r="E2995">
        <v>5</v>
      </c>
      <c r="F2995" s="8">
        <f>VLOOKUP(C2995,Products!$A$2:$E$20,5,TRUE)</f>
        <v>19.95</v>
      </c>
      <c r="G2995" s="8">
        <f t="shared" si="92"/>
        <v>99.75</v>
      </c>
      <c r="H2995" s="8">
        <f>VLOOKUP(C2995,Products!$A$2:$F$20,6,TRUE)</f>
        <v>7.4499999999999993</v>
      </c>
      <c r="I2995" s="8">
        <f t="shared" si="93"/>
        <v>37.25</v>
      </c>
      <c r="J2995" s="42">
        <f>VLOOKUP(B2995,Invoices!A:I,9,TRUE)</f>
        <v>2020</v>
      </c>
    </row>
    <row r="2996" spans="1:10" x14ac:dyDescent="0.15">
      <c r="A2996" t="s">
        <v>6356</v>
      </c>
      <c r="B2996" t="s">
        <v>698</v>
      </c>
      <c r="C2996" t="s">
        <v>90</v>
      </c>
      <c r="D2996" t="s">
        <v>72</v>
      </c>
      <c r="E2996">
        <v>6</v>
      </c>
      <c r="F2996" s="8">
        <f>VLOOKUP(C2996,Products!$A$2:$E$20,5,TRUE)</f>
        <v>8.9499999999999993</v>
      </c>
      <c r="G2996" s="8">
        <f t="shared" si="92"/>
        <v>53.699999999999996</v>
      </c>
      <c r="H2996" s="8">
        <f>VLOOKUP(C2996,Products!$A$2:$F$20,6,TRUE)</f>
        <v>5.6999999999999993</v>
      </c>
      <c r="I2996" s="8">
        <f t="shared" si="93"/>
        <v>34.199999999999996</v>
      </c>
      <c r="J2996" s="42">
        <f>VLOOKUP(B2996,Invoices!A:I,9,TRUE)</f>
        <v>2020</v>
      </c>
    </row>
    <row r="2997" spans="1:10" x14ac:dyDescent="0.15">
      <c r="A2997" t="s">
        <v>6357</v>
      </c>
      <c r="B2997" t="s">
        <v>698</v>
      </c>
      <c r="C2997" t="s">
        <v>92</v>
      </c>
      <c r="D2997" t="s">
        <v>82</v>
      </c>
      <c r="E2997">
        <v>12</v>
      </c>
      <c r="F2997" s="8">
        <f>VLOOKUP(C2997,Products!$A$2:$E$20,5,TRUE)</f>
        <v>19.95</v>
      </c>
      <c r="G2997" s="8">
        <f t="shared" si="92"/>
        <v>239.39999999999998</v>
      </c>
      <c r="H2997" s="8">
        <f>VLOOKUP(C2997,Products!$A$2:$F$20,6,TRUE)</f>
        <v>7.4499999999999993</v>
      </c>
      <c r="I2997" s="8">
        <f t="shared" si="93"/>
        <v>89.399999999999991</v>
      </c>
      <c r="J2997" s="42">
        <f>VLOOKUP(B2997,Invoices!A:I,9,TRUE)</f>
        <v>2020</v>
      </c>
    </row>
    <row r="2998" spans="1:10" x14ac:dyDescent="0.15">
      <c r="A2998" t="s">
        <v>6358</v>
      </c>
      <c r="B2998" t="s">
        <v>698</v>
      </c>
      <c r="C2998" t="s">
        <v>95</v>
      </c>
      <c r="D2998" t="s">
        <v>73</v>
      </c>
      <c r="E2998">
        <v>1</v>
      </c>
      <c r="F2998" s="8">
        <f>VLOOKUP(C2998,Products!$A$2:$E$20,5,TRUE)</f>
        <v>12.95</v>
      </c>
      <c r="G2998" s="8">
        <f t="shared" si="92"/>
        <v>12.95</v>
      </c>
      <c r="H2998" s="8">
        <f>VLOOKUP(C2998,Products!$A$2:$F$20,6,TRUE)</f>
        <v>4.1999999999999993</v>
      </c>
      <c r="I2998" s="8">
        <f t="shared" si="93"/>
        <v>4.1999999999999993</v>
      </c>
      <c r="J2998" s="42">
        <f>VLOOKUP(B2998,Invoices!A:I,9,TRUE)</f>
        <v>2020</v>
      </c>
    </row>
    <row r="2999" spans="1:10" x14ac:dyDescent="0.15">
      <c r="A2999" t="s">
        <v>6359</v>
      </c>
      <c r="B2999" t="s">
        <v>699</v>
      </c>
      <c r="C2999" t="s">
        <v>99</v>
      </c>
      <c r="D2999" t="s">
        <v>84</v>
      </c>
      <c r="E2999">
        <v>20</v>
      </c>
      <c r="F2999" s="8">
        <f>VLOOKUP(C2999,Products!$A$2:$E$20,5,TRUE)</f>
        <v>3.5</v>
      </c>
      <c r="G2999" s="8">
        <f t="shared" si="92"/>
        <v>70</v>
      </c>
      <c r="H2999" s="8">
        <f>VLOOKUP(C2999,Products!$A$2:$F$20,6,TRUE)</f>
        <v>0.54999999999999982</v>
      </c>
      <c r="I2999" s="8">
        <f t="shared" si="93"/>
        <v>10.999999999999996</v>
      </c>
      <c r="J2999" s="42">
        <f>VLOOKUP(B2999,Invoices!A:I,9,TRUE)</f>
        <v>2020</v>
      </c>
    </row>
    <row r="3000" spans="1:10" x14ac:dyDescent="0.15">
      <c r="A3000" t="s">
        <v>6360</v>
      </c>
      <c r="B3000" t="s">
        <v>699</v>
      </c>
      <c r="C3000" t="s">
        <v>93</v>
      </c>
      <c r="D3000" t="s">
        <v>76</v>
      </c>
      <c r="E3000">
        <v>25</v>
      </c>
      <c r="F3000" s="8">
        <f>VLOOKUP(C3000,Products!$A$2:$E$20,5,TRUE)</f>
        <v>9.9499999999999993</v>
      </c>
      <c r="G3000" s="8">
        <f t="shared" si="92"/>
        <v>248.74999999999997</v>
      </c>
      <c r="H3000" s="8">
        <f>VLOOKUP(C3000,Products!$A$2:$F$20,6,TRUE)</f>
        <v>1.9499999999999993</v>
      </c>
      <c r="I3000" s="8">
        <f t="shared" si="93"/>
        <v>48.749999999999986</v>
      </c>
      <c r="J3000" s="42">
        <f>VLOOKUP(B3000,Invoices!A:I,9,TRUE)</f>
        <v>2020</v>
      </c>
    </row>
    <row r="3001" spans="1:10" x14ac:dyDescent="0.15">
      <c r="A3001" t="s">
        <v>6361</v>
      </c>
      <c r="B3001" t="s">
        <v>699</v>
      </c>
      <c r="C3001" t="s">
        <v>90</v>
      </c>
      <c r="D3001" t="s">
        <v>72</v>
      </c>
      <c r="E3001">
        <v>3</v>
      </c>
      <c r="F3001" s="8">
        <f>VLOOKUP(C3001,Products!$A$2:$E$20,5,TRUE)</f>
        <v>8.9499999999999993</v>
      </c>
      <c r="G3001" s="8">
        <f t="shared" si="92"/>
        <v>26.849999999999998</v>
      </c>
      <c r="H3001" s="8">
        <f>VLOOKUP(C3001,Products!$A$2:$F$20,6,TRUE)</f>
        <v>5.6999999999999993</v>
      </c>
      <c r="I3001" s="8">
        <f t="shared" si="93"/>
        <v>17.099999999999998</v>
      </c>
      <c r="J3001" s="42">
        <f>VLOOKUP(B3001,Invoices!A:I,9,TRUE)</f>
        <v>2020</v>
      </c>
    </row>
    <row r="3002" spans="1:10" x14ac:dyDescent="0.15">
      <c r="A3002" t="s">
        <v>6362</v>
      </c>
      <c r="B3002" t="s">
        <v>699</v>
      </c>
      <c r="C3002" t="s">
        <v>94</v>
      </c>
      <c r="D3002" t="s">
        <v>86</v>
      </c>
      <c r="E3002">
        <v>1</v>
      </c>
      <c r="F3002" s="8">
        <f>VLOOKUP(C3002,Products!$A$2:$E$20,5,TRUE)</f>
        <v>3.5</v>
      </c>
      <c r="G3002" s="8">
        <f t="shared" si="92"/>
        <v>3.5</v>
      </c>
      <c r="H3002" s="8">
        <f>VLOOKUP(C3002,Products!$A$2:$F$20,6,TRUE)</f>
        <v>0.54999999999999982</v>
      </c>
      <c r="I3002" s="8">
        <f t="shared" si="93"/>
        <v>0.54999999999999982</v>
      </c>
      <c r="J3002" s="42">
        <f>VLOOKUP(B3002,Invoices!A:I,9,TRUE)</f>
        <v>2020</v>
      </c>
    </row>
    <row r="3003" spans="1:10" x14ac:dyDescent="0.15">
      <c r="A3003" t="s">
        <v>6363</v>
      </c>
      <c r="B3003" t="s">
        <v>699</v>
      </c>
      <c r="C3003" t="s">
        <v>96</v>
      </c>
      <c r="D3003" t="s">
        <v>75</v>
      </c>
      <c r="E3003">
        <v>10</v>
      </c>
      <c r="F3003" s="8">
        <f>VLOOKUP(C3003,Products!$A$2:$E$20,5,TRUE)</f>
        <v>79.95</v>
      </c>
      <c r="G3003" s="8">
        <f t="shared" si="92"/>
        <v>799.5</v>
      </c>
      <c r="H3003" s="8">
        <f>VLOOKUP(C3003,Products!$A$2:$F$20,6,TRUE)</f>
        <v>27.950000000000003</v>
      </c>
      <c r="I3003" s="8">
        <f t="shared" si="93"/>
        <v>279.5</v>
      </c>
      <c r="J3003" s="42">
        <f>VLOOKUP(B3003,Invoices!A:I,9,TRUE)</f>
        <v>2020</v>
      </c>
    </row>
    <row r="3004" spans="1:10" x14ac:dyDescent="0.15">
      <c r="A3004" t="s">
        <v>6364</v>
      </c>
      <c r="B3004" t="s">
        <v>699</v>
      </c>
      <c r="C3004" t="s">
        <v>88</v>
      </c>
      <c r="D3004" t="s">
        <v>85</v>
      </c>
      <c r="E3004">
        <v>1</v>
      </c>
      <c r="F3004" s="8">
        <f>VLOOKUP(C3004,Products!$A$2:$E$20,5,TRUE)</f>
        <v>8.9499999999999993</v>
      </c>
      <c r="G3004" s="8">
        <f t="shared" si="92"/>
        <v>8.9499999999999993</v>
      </c>
      <c r="H3004" s="8">
        <f>VLOOKUP(C3004,Products!$A$2:$F$20,6,TRUE)</f>
        <v>5.6999999999999993</v>
      </c>
      <c r="I3004" s="8">
        <f t="shared" si="93"/>
        <v>5.6999999999999993</v>
      </c>
      <c r="J3004" s="42">
        <f>VLOOKUP(B3004,Invoices!A:I,9,TRUE)</f>
        <v>2020</v>
      </c>
    </row>
    <row r="3005" spans="1:10" x14ac:dyDescent="0.15">
      <c r="A3005" t="s">
        <v>6365</v>
      </c>
      <c r="B3005" t="s">
        <v>699</v>
      </c>
      <c r="C3005" t="s">
        <v>92</v>
      </c>
      <c r="D3005" t="s">
        <v>82</v>
      </c>
      <c r="E3005">
        <v>5</v>
      </c>
      <c r="F3005" s="8">
        <f>VLOOKUP(C3005,Products!$A$2:$E$20,5,TRUE)</f>
        <v>19.95</v>
      </c>
      <c r="G3005" s="8">
        <f t="shared" si="92"/>
        <v>99.75</v>
      </c>
      <c r="H3005" s="8">
        <f>VLOOKUP(C3005,Products!$A$2:$F$20,6,TRUE)</f>
        <v>7.4499999999999993</v>
      </c>
      <c r="I3005" s="8">
        <f t="shared" si="93"/>
        <v>37.25</v>
      </c>
      <c r="J3005" s="42">
        <f>VLOOKUP(B3005,Invoices!A:I,9,TRUE)</f>
        <v>2020</v>
      </c>
    </row>
    <row r="3006" spans="1:10" x14ac:dyDescent="0.15">
      <c r="A3006" t="s">
        <v>6366</v>
      </c>
      <c r="B3006" t="s">
        <v>699</v>
      </c>
      <c r="C3006" t="s">
        <v>91</v>
      </c>
      <c r="D3006" t="s">
        <v>70</v>
      </c>
      <c r="E3006">
        <v>1</v>
      </c>
      <c r="F3006" s="8">
        <f>VLOOKUP(C3006,Products!$A$2:$E$20,5,TRUE)</f>
        <v>49.95</v>
      </c>
      <c r="G3006" s="8">
        <f t="shared" si="92"/>
        <v>49.95</v>
      </c>
      <c r="H3006" s="8">
        <f>VLOOKUP(C3006,Products!$A$2:$F$20,6,TRUE)</f>
        <v>21.200000000000003</v>
      </c>
      <c r="I3006" s="8">
        <f t="shared" si="93"/>
        <v>21.200000000000003</v>
      </c>
      <c r="J3006" s="42">
        <f>VLOOKUP(B3006,Invoices!A:I,9,TRUE)</f>
        <v>2020</v>
      </c>
    </row>
    <row r="3007" spans="1:10" x14ac:dyDescent="0.15">
      <c r="A3007" t="s">
        <v>6367</v>
      </c>
      <c r="B3007" t="s">
        <v>699</v>
      </c>
      <c r="C3007" t="s">
        <v>101</v>
      </c>
      <c r="D3007" t="s">
        <v>69</v>
      </c>
      <c r="E3007">
        <v>10</v>
      </c>
      <c r="F3007" s="8">
        <f>VLOOKUP(C3007,Products!$A$2:$E$20,5,TRUE)</f>
        <v>129.94999999999999</v>
      </c>
      <c r="G3007" s="8">
        <f t="shared" si="92"/>
        <v>1299.5</v>
      </c>
      <c r="H3007" s="8">
        <f>VLOOKUP(C3007,Products!$A$2:$F$20,6,TRUE)</f>
        <v>40.449999999999989</v>
      </c>
      <c r="I3007" s="8">
        <f t="shared" si="93"/>
        <v>404.49999999999989</v>
      </c>
      <c r="J3007" s="42">
        <f>VLOOKUP(B3007,Invoices!A:I,9,TRUE)</f>
        <v>2020</v>
      </c>
    </row>
    <row r="3008" spans="1:10" x14ac:dyDescent="0.15">
      <c r="A3008" t="s">
        <v>6368</v>
      </c>
      <c r="B3008" t="s">
        <v>699</v>
      </c>
      <c r="C3008" t="s">
        <v>89</v>
      </c>
      <c r="D3008" t="s">
        <v>80</v>
      </c>
      <c r="E3008">
        <v>2</v>
      </c>
      <c r="F3008" s="8">
        <f>VLOOKUP(C3008,Products!$A$2:$E$20,5,TRUE)</f>
        <v>15.95</v>
      </c>
      <c r="G3008" s="8">
        <f t="shared" si="92"/>
        <v>31.9</v>
      </c>
      <c r="H3008" s="8">
        <f>VLOOKUP(C3008,Products!$A$2:$F$20,6,TRUE)</f>
        <v>6</v>
      </c>
      <c r="I3008" s="8">
        <f t="shared" si="93"/>
        <v>12</v>
      </c>
      <c r="J3008" s="42">
        <f>VLOOKUP(B3008,Invoices!A:I,9,TRUE)</f>
        <v>2020</v>
      </c>
    </row>
    <row r="3009" spans="1:10" x14ac:dyDescent="0.15">
      <c r="A3009" t="s">
        <v>6369</v>
      </c>
      <c r="B3009" t="s">
        <v>699</v>
      </c>
      <c r="C3009" t="s">
        <v>87</v>
      </c>
      <c r="D3009" t="s">
        <v>68</v>
      </c>
      <c r="E3009">
        <v>10</v>
      </c>
      <c r="F3009" s="8">
        <f>VLOOKUP(C3009,Products!$A$2:$E$20,5,TRUE)</f>
        <v>19.95</v>
      </c>
      <c r="G3009" s="8">
        <f t="shared" si="92"/>
        <v>199.5</v>
      </c>
      <c r="H3009" s="8">
        <f>VLOOKUP(C3009,Products!$A$2:$F$20,6,TRUE)</f>
        <v>7.4499999999999993</v>
      </c>
      <c r="I3009" s="8">
        <f t="shared" si="93"/>
        <v>74.5</v>
      </c>
      <c r="J3009" s="42">
        <f>VLOOKUP(B3009,Invoices!A:I,9,TRUE)</f>
        <v>2020</v>
      </c>
    </row>
    <row r="3010" spans="1:10" x14ac:dyDescent="0.15">
      <c r="A3010" t="s">
        <v>6370</v>
      </c>
      <c r="B3010" t="s">
        <v>700</v>
      </c>
      <c r="C3010" t="s">
        <v>104</v>
      </c>
      <c r="D3010" t="s">
        <v>71</v>
      </c>
      <c r="E3010">
        <v>1</v>
      </c>
      <c r="F3010" s="8">
        <f>VLOOKUP(C3010,Products!$A$2:$E$20,5,TRUE)</f>
        <v>2.95</v>
      </c>
      <c r="G3010" s="8">
        <f t="shared" si="92"/>
        <v>2.95</v>
      </c>
      <c r="H3010" s="8">
        <f>VLOOKUP(C3010,Products!$A$2:$F$20,6,TRUE)</f>
        <v>1.1500000000000001</v>
      </c>
      <c r="I3010" s="8">
        <f t="shared" si="93"/>
        <v>1.1500000000000001</v>
      </c>
      <c r="J3010" s="42">
        <f>VLOOKUP(B3010,Invoices!A:I,9,TRUE)</f>
        <v>2020</v>
      </c>
    </row>
    <row r="3011" spans="1:10" x14ac:dyDescent="0.15">
      <c r="A3011" t="s">
        <v>6371</v>
      </c>
      <c r="B3011" t="s">
        <v>700</v>
      </c>
      <c r="C3011" t="s">
        <v>96</v>
      </c>
      <c r="D3011" t="s">
        <v>75</v>
      </c>
      <c r="E3011">
        <v>1</v>
      </c>
      <c r="F3011" s="8">
        <f>VLOOKUP(C3011,Products!$A$2:$E$20,5,TRUE)</f>
        <v>79.95</v>
      </c>
      <c r="G3011" s="8">
        <f t="shared" ref="G3011:G3074" si="94">F3011*E3011</f>
        <v>79.95</v>
      </c>
      <c r="H3011" s="8">
        <f>VLOOKUP(C3011,Products!$A$2:$F$20,6,TRUE)</f>
        <v>27.950000000000003</v>
      </c>
      <c r="I3011" s="8">
        <f t="shared" ref="I3011:I3074" si="95">H3011*E3011</f>
        <v>27.950000000000003</v>
      </c>
      <c r="J3011" s="42">
        <f>VLOOKUP(B3011,Invoices!A:I,9,TRUE)</f>
        <v>2020</v>
      </c>
    </row>
    <row r="3012" spans="1:10" x14ac:dyDescent="0.15">
      <c r="A3012" t="s">
        <v>6372</v>
      </c>
      <c r="B3012" t="s">
        <v>700</v>
      </c>
      <c r="C3012" t="s">
        <v>90</v>
      </c>
      <c r="D3012" t="s">
        <v>72</v>
      </c>
      <c r="E3012">
        <v>10</v>
      </c>
      <c r="F3012" s="8">
        <f>VLOOKUP(C3012,Products!$A$2:$E$20,5,TRUE)</f>
        <v>8.9499999999999993</v>
      </c>
      <c r="G3012" s="8">
        <f t="shared" si="94"/>
        <v>89.5</v>
      </c>
      <c r="H3012" s="8">
        <f>VLOOKUP(C3012,Products!$A$2:$F$20,6,TRUE)</f>
        <v>5.6999999999999993</v>
      </c>
      <c r="I3012" s="8">
        <f t="shared" si="95"/>
        <v>56.999999999999993</v>
      </c>
      <c r="J3012" s="42">
        <f>VLOOKUP(B3012,Invoices!A:I,9,TRUE)</f>
        <v>2020</v>
      </c>
    </row>
    <row r="3013" spans="1:10" x14ac:dyDescent="0.15">
      <c r="A3013" t="s">
        <v>6373</v>
      </c>
      <c r="B3013" t="s">
        <v>701</v>
      </c>
      <c r="C3013" t="s">
        <v>103</v>
      </c>
      <c r="D3013" t="s">
        <v>77</v>
      </c>
      <c r="E3013">
        <v>2</v>
      </c>
      <c r="F3013" s="8">
        <f>VLOOKUP(C3013,Products!$A$2:$E$20,5,TRUE)</f>
        <v>8.9499999999999993</v>
      </c>
      <c r="G3013" s="8">
        <f t="shared" si="94"/>
        <v>17.899999999999999</v>
      </c>
      <c r="H3013" s="8">
        <f>VLOOKUP(C3013,Products!$A$2:$F$20,6,TRUE)</f>
        <v>3.1999999999999993</v>
      </c>
      <c r="I3013" s="8">
        <f t="shared" si="95"/>
        <v>6.3999999999999986</v>
      </c>
      <c r="J3013" s="42">
        <f>VLOOKUP(B3013,Invoices!A:I,9,TRUE)</f>
        <v>2020</v>
      </c>
    </row>
    <row r="3014" spans="1:10" x14ac:dyDescent="0.15">
      <c r="A3014" t="s">
        <v>6374</v>
      </c>
      <c r="B3014" t="s">
        <v>701</v>
      </c>
      <c r="C3014" t="s">
        <v>92</v>
      </c>
      <c r="D3014" t="s">
        <v>82</v>
      </c>
      <c r="E3014">
        <v>2</v>
      </c>
      <c r="F3014" s="8">
        <f>VLOOKUP(C3014,Products!$A$2:$E$20,5,TRUE)</f>
        <v>19.95</v>
      </c>
      <c r="G3014" s="8">
        <f t="shared" si="94"/>
        <v>39.9</v>
      </c>
      <c r="H3014" s="8">
        <f>VLOOKUP(C3014,Products!$A$2:$F$20,6,TRUE)</f>
        <v>7.4499999999999993</v>
      </c>
      <c r="I3014" s="8">
        <f t="shared" si="95"/>
        <v>14.899999999999999</v>
      </c>
      <c r="J3014" s="42">
        <f>VLOOKUP(B3014,Invoices!A:I,9,TRUE)</f>
        <v>2020</v>
      </c>
    </row>
    <row r="3015" spans="1:10" x14ac:dyDescent="0.15">
      <c r="A3015" t="s">
        <v>6375</v>
      </c>
      <c r="B3015" t="s">
        <v>701</v>
      </c>
      <c r="C3015" t="s">
        <v>90</v>
      </c>
      <c r="D3015" t="s">
        <v>72</v>
      </c>
      <c r="E3015">
        <v>5</v>
      </c>
      <c r="F3015" s="8">
        <f>VLOOKUP(C3015,Products!$A$2:$E$20,5,TRUE)</f>
        <v>8.9499999999999993</v>
      </c>
      <c r="G3015" s="8">
        <f t="shared" si="94"/>
        <v>44.75</v>
      </c>
      <c r="H3015" s="8">
        <f>VLOOKUP(C3015,Products!$A$2:$F$20,6,TRUE)</f>
        <v>5.6999999999999993</v>
      </c>
      <c r="I3015" s="8">
        <f t="shared" si="95"/>
        <v>28.499999999999996</v>
      </c>
      <c r="J3015" s="42">
        <f>VLOOKUP(B3015,Invoices!A:I,9,TRUE)</f>
        <v>2020</v>
      </c>
    </row>
    <row r="3016" spans="1:10" x14ac:dyDescent="0.15">
      <c r="A3016" t="s">
        <v>6376</v>
      </c>
      <c r="B3016" t="s">
        <v>702</v>
      </c>
      <c r="C3016" t="s">
        <v>90</v>
      </c>
      <c r="D3016" t="s">
        <v>72</v>
      </c>
      <c r="E3016">
        <v>10</v>
      </c>
      <c r="F3016" s="8">
        <f>VLOOKUP(C3016,Products!$A$2:$E$20,5,TRUE)</f>
        <v>8.9499999999999993</v>
      </c>
      <c r="G3016" s="8">
        <f t="shared" si="94"/>
        <v>89.5</v>
      </c>
      <c r="H3016" s="8">
        <f>VLOOKUP(C3016,Products!$A$2:$F$20,6,TRUE)</f>
        <v>5.6999999999999993</v>
      </c>
      <c r="I3016" s="8">
        <f t="shared" si="95"/>
        <v>56.999999999999993</v>
      </c>
      <c r="J3016" s="42">
        <f>VLOOKUP(B3016,Invoices!A:I,9,TRUE)</f>
        <v>2020</v>
      </c>
    </row>
    <row r="3017" spans="1:10" x14ac:dyDescent="0.15">
      <c r="A3017" t="s">
        <v>6377</v>
      </c>
      <c r="B3017" t="s">
        <v>702</v>
      </c>
      <c r="C3017" t="s">
        <v>93</v>
      </c>
      <c r="D3017" t="s">
        <v>76</v>
      </c>
      <c r="E3017">
        <v>3</v>
      </c>
      <c r="F3017" s="8">
        <f>VLOOKUP(C3017,Products!$A$2:$E$20,5,TRUE)</f>
        <v>9.9499999999999993</v>
      </c>
      <c r="G3017" s="8">
        <f t="shared" si="94"/>
        <v>29.849999999999998</v>
      </c>
      <c r="H3017" s="8">
        <f>VLOOKUP(C3017,Products!$A$2:$F$20,6,TRUE)</f>
        <v>1.9499999999999993</v>
      </c>
      <c r="I3017" s="8">
        <f t="shared" si="95"/>
        <v>5.8499999999999979</v>
      </c>
      <c r="J3017" s="42">
        <f>VLOOKUP(B3017,Invoices!A:I,9,TRUE)</f>
        <v>2020</v>
      </c>
    </row>
    <row r="3018" spans="1:10" x14ac:dyDescent="0.15">
      <c r="A3018" t="s">
        <v>6378</v>
      </c>
      <c r="B3018" t="s">
        <v>703</v>
      </c>
      <c r="C3018" t="s">
        <v>101</v>
      </c>
      <c r="D3018" t="s">
        <v>69</v>
      </c>
      <c r="E3018">
        <v>1</v>
      </c>
      <c r="F3018" s="8">
        <f>VLOOKUP(C3018,Products!$A$2:$E$20,5,TRUE)</f>
        <v>129.94999999999999</v>
      </c>
      <c r="G3018" s="8">
        <f t="shared" si="94"/>
        <v>129.94999999999999</v>
      </c>
      <c r="H3018" s="8">
        <f>VLOOKUP(C3018,Products!$A$2:$F$20,6,TRUE)</f>
        <v>40.449999999999989</v>
      </c>
      <c r="I3018" s="8">
        <f t="shared" si="95"/>
        <v>40.449999999999989</v>
      </c>
      <c r="J3018" s="42">
        <f>VLOOKUP(B3018,Invoices!A:I,9,TRUE)</f>
        <v>2020</v>
      </c>
    </row>
    <row r="3019" spans="1:10" x14ac:dyDescent="0.15">
      <c r="A3019" t="s">
        <v>6379</v>
      </c>
      <c r="B3019" t="s">
        <v>703</v>
      </c>
      <c r="C3019" t="s">
        <v>92</v>
      </c>
      <c r="D3019" t="s">
        <v>82</v>
      </c>
      <c r="E3019">
        <v>1</v>
      </c>
      <c r="F3019" s="8">
        <f>VLOOKUP(C3019,Products!$A$2:$E$20,5,TRUE)</f>
        <v>19.95</v>
      </c>
      <c r="G3019" s="8">
        <f t="shared" si="94"/>
        <v>19.95</v>
      </c>
      <c r="H3019" s="8">
        <f>VLOOKUP(C3019,Products!$A$2:$F$20,6,TRUE)</f>
        <v>7.4499999999999993</v>
      </c>
      <c r="I3019" s="8">
        <f t="shared" si="95"/>
        <v>7.4499999999999993</v>
      </c>
      <c r="J3019" s="42">
        <f>VLOOKUP(B3019,Invoices!A:I,9,TRUE)</f>
        <v>2020</v>
      </c>
    </row>
    <row r="3020" spans="1:10" x14ac:dyDescent="0.15">
      <c r="A3020" t="s">
        <v>6380</v>
      </c>
      <c r="B3020" t="s">
        <v>703</v>
      </c>
      <c r="C3020" t="s">
        <v>90</v>
      </c>
      <c r="D3020" t="s">
        <v>72</v>
      </c>
      <c r="E3020">
        <v>6</v>
      </c>
      <c r="F3020" s="8">
        <f>VLOOKUP(C3020,Products!$A$2:$E$20,5,TRUE)</f>
        <v>8.9499999999999993</v>
      </c>
      <c r="G3020" s="8">
        <f t="shared" si="94"/>
        <v>53.699999999999996</v>
      </c>
      <c r="H3020" s="8">
        <f>VLOOKUP(C3020,Products!$A$2:$F$20,6,TRUE)</f>
        <v>5.6999999999999993</v>
      </c>
      <c r="I3020" s="8">
        <f t="shared" si="95"/>
        <v>34.199999999999996</v>
      </c>
      <c r="J3020" s="42">
        <f>VLOOKUP(B3020,Invoices!A:I,9,TRUE)</f>
        <v>2020</v>
      </c>
    </row>
    <row r="3021" spans="1:10" x14ac:dyDescent="0.15">
      <c r="A3021" t="s">
        <v>6381</v>
      </c>
      <c r="B3021" t="s">
        <v>703</v>
      </c>
      <c r="C3021" t="s">
        <v>88</v>
      </c>
      <c r="D3021" t="s">
        <v>85</v>
      </c>
      <c r="E3021">
        <v>4</v>
      </c>
      <c r="F3021" s="8">
        <f>VLOOKUP(C3021,Products!$A$2:$E$20,5,TRUE)</f>
        <v>8.9499999999999993</v>
      </c>
      <c r="G3021" s="8">
        <f t="shared" si="94"/>
        <v>35.799999999999997</v>
      </c>
      <c r="H3021" s="8">
        <f>VLOOKUP(C3021,Products!$A$2:$F$20,6,TRUE)</f>
        <v>5.6999999999999993</v>
      </c>
      <c r="I3021" s="8">
        <f t="shared" si="95"/>
        <v>22.799999999999997</v>
      </c>
      <c r="J3021" s="42">
        <f>VLOOKUP(B3021,Invoices!A:I,9,TRUE)</f>
        <v>2020</v>
      </c>
    </row>
    <row r="3022" spans="1:10" x14ac:dyDescent="0.15">
      <c r="A3022" t="s">
        <v>6382</v>
      </c>
      <c r="B3022" t="s">
        <v>704</v>
      </c>
      <c r="C3022" t="s">
        <v>103</v>
      </c>
      <c r="D3022" t="s">
        <v>77</v>
      </c>
      <c r="E3022">
        <v>1</v>
      </c>
      <c r="F3022" s="8">
        <f>VLOOKUP(C3022,Products!$A$2:$E$20,5,TRUE)</f>
        <v>8.9499999999999993</v>
      </c>
      <c r="G3022" s="8">
        <f t="shared" si="94"/>
        <v>8.9499999999999993</v>
      </c>
      <c r="H3022" s="8">
        <f>VLOOKUP(C3022,Products!$A$2:$F$20,6,TRUE)</f>
        <v>3.1999999999999993</v>
      </c>
      <c r="I3022" s="8">
        <f t="shared" si="95"/>
        <v>3.1999999999999993</v>
      </c>
      <c r="J3022" s="42">
        <f>VLOOKUP(B3022,Invoices!A:I,9,TRUE)</f>
        <v>2020</v>
      </c>
    </row>
    <row r="3023" spans="1:10" x14ac:dyDescent="0.15">
      <c r="A3023" t="s">
        <v>6383</v>
      </c>
      <c r="B3023" t="s">
        <v>704</v>
      </c>
      <c r="C3023" t="s">
        <v>95</v>
      </c>
      <c r="D3023" t="s">
        <v>73</v>
      </c>
      <c r="E3023">
        <v>5</v>
      </c>
      <c r="F3023" s="8">
        <f>VLOOKUP(C3023,Products!$A$2:$E$20,5,TRUE)</f>
        <v>12.95</v>
      </c>
      <c r="G3023" s="8">
        <f t="shared" si="94"/>
        <v>64.75</v>
      </c>
      <c r="H3023" s="8">
        <f>VLOOKUP(C3023,Products!$A$2:$F$20,6,TRUE)</f>
        <v>4.1999999999999993</v>
      </c>
      <c r="I3023" s="8">
        <f t="shared" si="95"/>
        <v>20.999999999999996</v>
      </c>
      <c r="J3023" s="42">
        <f>VLOOKUP(B3023,Invoices!A:I,9,TRUE)</f>
        <v>2020</v>
      </c>
    </row>
    <row r="3024" spans="1:10" x14ac:dyDescent="0.15">
      <c r="A3024" t="s">
        <v>6384</v>
      </c>
      <c r="B3024" t="s">
        <v>704</v>
      </c>
      <c r="C3024" t="s">
        <v>94</v>
      </c>
      <c r="D3024" t="s">
        <v>86</v>
      </c>
      <c r="E3024">
        <v>5</v>
      </c>
      <c r="F3024" s="8">
        <f>VLOOKUP(C3024,Products!$A$2:$E$20,5,TRUE)</f>
        <v>3.5</v>
      </c>
      <c r="G3024" s="8">
        <f t="shared" si="94"/>
        <v>17.5</v>
      </c>
      <c r="H3024" s="8">
        <f>VLOOKUP(C3024,Products!$A$2:$F$20,6,TRUE)</f>
        <v>0.54999999999999982</v>
      </c>
      <c r="I3024" s="8">
        <f t="shared" si="95"/>
        <v>2.7499999999999991</v>
      </c>
      <c r="J3024" s="42">
        <f>VLOOKUP(B3024,Invoices!A:I,9,TRUE)</f>
        <v>2020</v>
      </c>
    </row>
    <row r="3025" spans="1:10" x14ac:dyDescent="0.15">
      <c r="A3025" t="s">
        <v>6385</v>
      </c>
      <c r="B3025" t="s">
        <v>705</v>
      </c>
      <c r="C3025" t="s">
        <v>101</v>
      </c>
      <c r="D3025" t="s">
        <v>69</v>
      </c>
      <c r="E3025">
        <v>30</v>
      </c>
      <c r="F3025" s="8">
        <f>VLOOKUP(C3025,Products!$A$2:$E$20,5,TRUE)</f>
        <v>129.94999999999999</v>
      </c>
      <c r="G3025" s="8">
        <f t="shared" si="94"/>
        <v>3898.4999999999995</v>
      </c>
      <c r="H3025" s="8">
        <f>VLOOKUP(C3025,Products!$A$2:$F$20,6,TRUE)</f>
        <v>40.449999999999989</v>
      </c>
      <c r="I3025" s="8">
        <f t="shared" si="95"/>
        <v>1213.4999999999995</v>
      </c>
      <c r="J3025" s="42">
        <f>VLOOKUP(B3025,Invoices!A:I,9,TRUE)</f>
        <v>2020</v>
      </c>
    </row>
    <row r="3026" spans="1:10" x14ac:dyDescent="0.15">
      <c r="A3026" t="s">
        <v>6386</v>
      </c>
      <c r="B3026" t="s">
        <v>705</v>
      </c>
      <c r="C3026" t="s">
        <v>90</v>
      </c>
      <c r="D3026" t="s">
        <v>72</v>
      </c>
      <c r="E3026">
        <v>1</v>
      </c>
      <c r="F3026" s="8">
        <f>VLOOKUP(C3026,Products!$A$2:$E$20,5,TRUE)</f>
        <v>8.9499999999999993</v>
      </c>
      <c r="G3026" s="8">
        <f t="shared" si="94"/>
        <v>8.9499999999999993</v>
      </c>
      <c r="H3026" s="8">
        <f>VLOOKUP(C3026,Products!$A$2:$F$20,6,TRUE)</f>
        <v>5.6999999999999993</v>
      </c>
      <c r="I3026" s="8">
        <f t="shared" si="95"/>
        <v>5.6999999999999993</v>
      </c>
      <c r="J3026" s="42">
        <f>VLOOKUP(B3026,Invoices!A:I,9,TRUE)</f>
        <v>2020</v>
      </c>
    </row>
    <row r="3027" spans="1:10" x14ac:dyDescent="0.15">
      <c r="A3027" t="s">
        <v>6387</v>
      </c>
      <c r="B3027" t="s">
        <v>705</v>
      </c>
      <c r="C3027" t="s">
        <v>87</v>
      </c>
      <c r="D3027" t="s">
        <v>68</v>
      </c>
      <c r="E3027">
        <v>10</v>
      </c>
      <c r="F3027" s="8">
        <f>VLOOKUP(C3027,Products!$A$2:$E$20,5,TRUE)</f>
        <v>19.95</v>
      </c>
      <c r="G3027" s="8">
        <f t="shared" si="94"/>
        <v>199.5</v>
      </c>
      <c r="H3027" s="8">
        <f>VLOOKUP(C3027,Products!$A$2:$F$20,6,TRUE)</f>
        <v>7.4499999999999993</v>
      </c>
      <c r="I3027" s="8">
        <f t="shared" si="95"/>
        <v>74.5</v>
      </c>
      <c r="J3027" s="42">
        <f>VLOOKUP(B3027,Invoices!A:I,9,TRUE)</f>
        <v>2020</v>
      </c>
    </row>
    <row r="3028" spans="1:10" x14ac:dyDescent="0.15">
      <c r="A3028" t="s">
        <v>6388</v>
      </c>
      <c r="B3028" t="s">
        <v>706</v>
      </c>
      <c r="C3028" t="s">
        <v>96</v>
      </c>
      <c r="D3028" t="s">
        <v>75</v>
      </c>
      <c r="E3028">
        <v>1</v>
      </c>
      <c r="F3028" s="8">
        <f>VLOOKUP(C3028,Products!$A$2:$E$20,5,TRUE)</f>
        <v>79.95</v>
      </c>
      <c r="G3028" s="8">
        <f t="shared" si="94"/>
        <v>79.95</v>
      </c>
      <c r="H3028" s="8">
        <f>VLOOKUP(C3028,Products!$A$2:$F$20,6,TRUE)</f>
        <v>27.950000000000003</v>
      </c>
      <c r="I3028" s="8">
        <f t="shared" si="95"/>
        <v>27.950000000000003</v>
      </c>
      <c r="J3028" s="42">
        <f>VLOOKUP(B3028,Invoices!A:I,9,TRUE)</f>
        <v>2020</v>
      </c>
    </row>
    <row r="3029" spans="1:10" x14ac:dyDescent="0.15">
      <c r="A3029" t="s">
        <v>6389</v>
      </c>
      <c r="B3029" t="s">
        <v>706</v>
      </c>
      <c r="C3029" t="s">
        <v>95</v>
      </c>
      <c r="D3029" t="s">
        <v>73</v>
      </c>
      <c r="E3029">
        <v>4</v>
      </c>
      <c r="F3029" s="8">
        <f>VLOOKUP(C3029,Products!$A$2:$E$20,5,TRUE)</f>
        <v>12.95</v>
      </c>
      <c r="G3029" s="8">
        <f t="shared" si="94"/>
        <v>51.8</v>
      </c>
      <c r="H3029" s="8">
        <f>VLOOKUP(C3029,Products!$A$2:$F$20,6,TRUE)</f>
        <v>4.1999999999999993</v>
      </c>
      <c r="I3029" s="8">
        <f t="shared" si="95"/>
        <v>16.799999999999997</v>
      </c>
      <c r="J3029" s="42">
        <f>VLOOKUP(B3029,Invoices!A:I,9,TRUE)</f>
        <v>2020</v>
      </c>
    </row>
    <row r="3030" spans="1:10" x14ac:dyDescent="0.15">
      <c r="A3030" t="s">
        <v>6390</v>
      </c>
      <c r="B3030" t="s">
        <v>706</v>
      </c>
      <c r="C3030" t="s">
        <v>88</v>
      </c>
      <c r="D3030" t="s">
        <v>85</v>
      </c>
      <c r="E3030">
        <v>10</v>
      </c>
      <c r="F3030" s="8">
        <f>VLOOKUP(C3030,Products!$A$2:$E$20,5,TRUE)</f>
        <v>8.9499999999999993</v>
      </c>
      <c r="G3030" s="8">
        <f t="shared" si="94"/>
        <v>89.5</v>
      </c>
      <c r="H3030" s="8">
        <f>VLOOKUP(C3030,Products!$A$2:$F$20,6,TRUE)</f>
        <v>5.6999999999999993</v>
      </c>
      <c r="I3030" s="8">
        <f t="shared" si="95"/>
        <v>56.999999999999993</v>
      </c>
      <c r="J3030" s="42">
        <f>VLOOKUP(B3030,Invoices!A:I,9,TRUE)</f>
        <v>2020</v>
      </c>
    </row>
    <row r="3031" spans="1:10" x14ac:dyDescent="0.15">
      <c r="A3031" t="s">
        <v>6391</v>
      </c>
      <c r="B3031" t="s">
        <v>706</v>
      </c>
      <c r="C3031" t="s">
        <v>102</v>
      </c>
      <c r="D3031" t="s">
        <v>83</v>
      </c>
      <c r="E3031">
        <v>10</v>
      </c>
      <c r="F3031" s="8">
        <f>VLOOKUP(C3031,Products!$A$2:$E$20,5,TRUE)</f>
        <v>29.95</v>
      </c>
      <c r="G3031" s="8">
        <f t="shared" si="94"/>
        <v>299.5</v>
      </c>
      <c r="H3031" s="8">
        <f>VLOOKUP(C3031,Products!$A$2:$F$20,6,TRUE)</f>
        <v>15</v>
      </c>
      <c r="I3031" s="8">
        <f t="shared" si="95"/>
        <v>150</v>
      </c>
      <c r="J3031" s="42">
        <f>VLOOKUP(B3031,Invoices!A:I,9,TRUE)</f>
        <v>2020</v>
      </c>
    </row>
    <row r="3032" spans="1:10" x14ac:dyDescent="0.15">
      <c r="A3032" t="s">
        <v>6392</v>
      </c>
      <c r="B3032" t="s">
        <v>707</v>
      </c>
      <c r="C3032" t="s">
        <v>90</v>
      </c>
      <c r="D3032" t="s">
        <v>72</v>
      </c>
      <c r="E3032">
        <v>1</v>
      </c>
      <c r="F3032" s="8">
        <f>VLOOKUP(C3032,Products!$A$2:$E$20,5,TRUE)</f>
        <v>8.9499999999999993</v>
      </c>
      <c r="G3032" s="8">
        <f t="shared" si="94"/>
        <v>8.9499999999999993</v>
      </c>
      <c r="H3032" s="8">
        <f>VLOOKUP(C3032,Products!$A$2:$F$20,6,TRUE)</f>
        <v>5.6999999999999993</v>
      </c>
      <c r="I3032" s="8">
        <f t="shared" si="95"/>
        <v>5.6999999999999993</v>
      </c>
      <c r="J3032" s="42">
        <f>VLOOKUP(B3032,Invoices!A:I,9,TRUE)</f>
        <v>2020</v>
      </c>
    </row>
    <row r="3033" spans="1:10" x14ac:dyDescent="0.15">
      <c r="A3033" t="s">
        <v>6393</v>
      </c>
      <c r="B3033" t="s">
        <v>707</v>
      </c>
      <c r="C3033" t="s">
        <v>89</v>
      </c>
      <c r="D3033" t="s">
        <v>80</v>
      </c>
      <c r="E3033">
        <v>1</v>
      </c>
      <c r="F3033" s="8">
        <f>VLOOKUP(C3033,Products!$A$2:$E$20,5,TRUE)</f>
        <v>15.95</v>
      </c>
      <c r="G3033" s="8">
        <f t="shared" si="94"/>
        <v>15.95</v>
      </c>
      <c r="H3033" s="8">
        <f>VLOOKUP(C3033,Products!$A$2:$F$20,6,TRUE)</f>
        <v>6</v>
      </c>
      <c r="I3033" s="8">
        <f t="shared" si="95"/>
        <v>6</v>
      </c>
      <c r="J3033" s="42">
        <f>VLOOKUP(B3033,Invoices!A:I,9,TRUE)</f>
        <v>2020</v>
      </c>
    </row>
    <row r="3034" spans="1:10" x14ac:dyDescent="0.15">
      <c r="A3034" t="s">
        <v>6394</v>
      </c>
      <c r="B3034" t="s">
        <v>707</v>
      </c>
      <c r="C3034" t="s">
        <v>88</v>
      </c>
      <c r="D3034" t="s">
        <v>85</v>
      </c>
      <c r="E3034">
        <v>10</v>
      </c>
      <c r="F3034" s="8">
        <f>VLOOKUP(C3034,Products!$A$2:$E$20,5,TRUE)</f>
        <v>8.9499999999999993</v>
      </c>
      <c r="G3034" s="8">
        <f t="shared" si="94"/>
        <v>89.5</v>
      </c>
      <c r="H3034" s="8">
        <f>VLOOKUP(C3034,Products!$A$2:$F$20,6,TRUE)</f>
        <v>5.6999999999999993</v>
      </c>
      <c r="I3034" s="8">
        <f t="shared" si="95"/>
        <v>56.999999999999993</v>
      </c>
      <c r="J3034" s="42">
        <f>VLOOKUP(B3034,Invoices!A:I,9,TRUE)</f>
        <v>2020</v>
      </c>
    </row>
    <row r="3035" spans="1:10" x14ac:dyDescent="0.15">
      <c r="A3035" t="s">
        <v>6395</v>
      </c>
      <c r="B3035" t="s">
        <v>707</v>
      </c>
      <c r="C3035" t="s">
        <v>92</v>
      </c>
      <c r="D3035" t="s">
        <v>82</v>
      </c>
      <c r="E3035">
        <v>4</v>
      </c>
      <c r="F3035" s="8">
        <f>VLOOKUP(C3035,Products!$A$2:$E$20,5,TRUE)</f>
        <v>19.95</v>
      </c>
      <c r="G3035" s="8">
        <f t="shared" si="94"/>
        <v>79.8</v>
      </c>
      <c r="H3035" s="8">
        <f>VLOOKUP(C3035,Products!$A$2:$F$20,6,TRUE)</f>
        <v>7.4499999999999993</v>
      </c>
      <c r="I3035" s="8">
        <f t="shared" si="95"/>
        <v>29.799999999999997</v>
      </c>
      <c r="J3035" s="42">
        <f>VLOOKUP(B3035,Invoices!A:I,9,TRUE)</f>
        <v>2020</v>
      </c>
    </row>
    <row r="3036" spans="1:10" x14ac:dyDescent="0.15">
      <c r="A3036" t="s">
        <v>6396</v>
      </c>
      <c r="B3036" t="s">
        <v>708</v>
      </c>
      <c r="C3036" t="s">
        <v>94</v>
      </c>
      <c r="D3036" t="s">
        <v>86</v>
      </c>
      <c r="E3036">
        <v>1</v>
      </c>
      <c r="F3036" s="8">
        <f>VLOOKUP(C3036,Products!$A$2:$E$20,5,TRUE)</f>
        <v>3.5</v>
      </c>
      <c r="G3036" s="8">
        <f t="shared" si="94"/>
        <v>3.5</v>
      </c>
      <c r="H3036" s="8">
        <f>VLOOKUP(C3036,Products!$A$2:$F$20,6,TRUE)</f>
        <v>0.54999999999999982</v>
      </c>
      <c r="I3036" s="8">
        <f t="shared" si="95"/>
        <v>0.54999999999999982</v>
      </c>
      <c r="J3036" s="42">
        <f>VLOOKUP(B3036,Invoices!A:I,9,TRUE)</f>
        <v>2020</v>
      </c>
    </row>
    <row r="3037" spans="1:10" x14ac:dyDescent="0.15">
      <c r="A3037" t="s">
        <v>6397</v>
      </c>
      <c r="B3037" t="s">
        <v>708</v>
      </c>
      <c r="C3037" t="s">
        <v>96</v>
      </c>
      <c r="D3037" t="s">
        <v>75</v>
      </c>
      <c r="E3037">
        <v>24</v>
      </c>
      <c r="F3037" s="8">
        <f>VLOOKUP(C3037,Products!$A$2:$E$20,5,TRUE)</f>
        <v>79.95</v>
      </c>
      <c r="G3037" s="8">
        <f t="shared" si="94"/>
        <v>1918.8000000000002</v>
      </c>
      <c r="H3037" s="8">
        <f>VLOOKUP(C3037,Products!$A$2:$F$20,6,TRUE)</f>
        <v>27.950000000000003</v>
      </c>
      <c r="I3037" s="8">
        <f t="shared" si="95"/>
        <v>670.80000000000007</v>
      </c>
      <c r="J3037" s="42">
        <f>VLOOKUP(B3037,Invoices!A:I,9,TRUE)</f>
        <v>2020</v>
      </c>
    </row>
    <row r="3038" spans="1:10" x14ac:dyDescent="0.15">
      <c r="A3038" t="s">
        <v>6398</v>
      </c>
      <c r="B3038" t="s">
        <v>709</v>
      </c>
      <c r="C3038" t="s">
        <v>100</v>
      </c>
      <c r="D3038" t="s">
        <v>78</v>
      </c>
      <c r="E3038">
        <v>1</v>
      </c>
      <c r="F3038" s="8">
        <f>VLOOKUP(C3038,Products!$A$2:$E$20,5,TRUE)</f>
        <v>49.95</v>
      </c>
      <c r="G3038" s="8">
        <f t="shared" si="94"/>
        <v>49.95</v>
      </c>
      <c r="H3038" s="8">
        <f>VLOOKUP(C3038,Products!$A$2:$F$20,6,TRUE)</f>
        <v>19.950000000000003</v>
      </c>
      <c r="I3038" s="8">
        <f t="shared" si="95"/>
        <v>19.950000000000003</v>
      </c>
      <c r="J3038" s="42">
        <f>VLOOKUP(B3038,Invoices!A:I,9,TRUE)</f>
        <v>2020</v>
      </c>
    </row>
    <row r="3039" spans="1:10" x14ac:dyDescent="0.15">
      <c r="A3039" t="s">
        <v>6399</v>
      </c>
      <c r="B3039" t="s">
        <v>710</v>
      </c>
      <c r="C3039" t="s">
        <v>88</v>
      </c>
      <c r="D3039" t="s">
        <v>85</v>
      </c>
      <c r="E3039">
        <v>1</v>
      </c>
      <c r="F3039" s="8">
        <f>VLOOKUP(C3039,Products!$A$2:$E$20,5,TRUE)</f>
        <v>8.9499999999999993</v>
      </c>
      <c r="G3039" s="8">
        <f t="shared" si="94"/>
        <v>8.9499999999999993</v>
      </c>
      <c r="H3039" s="8">
        <f>VLOOKUP(C3039,Products!$A$2:$F$20,6,TRUE)</f>
        <v>5.6999999999999993</v>
      </c>
      <c r="I3039" s="8">
        <f t="shared" si="95"/>
        <v>5.6999999999999993</v>
      </c>
      <c r="J3039" s="42">
        <f>VLOOKUP(B3039,Invoices!A:I,9,TRUE)</f>
        <v>2020</v>
      </c>
    </row>
    <row r="3040" spans="1:10" x14ac:dyDescent="0.15">
      <c r="A3040" t="s">
        <v>6400</v>
      </c>
      <c r="B3040" t="s">
        <v>710</v>
      </c>
      <c r="C3040" t="s">
        <v>105</v>
      </c>
      <c r="D3040" t="s">
        <v>81</v>
      </c>
      <c r="E3040">
        <v>1</v>
      </c>
      <c r="F3040" s="8">
        <f>VLOOKUP(C3040,Products!$A$2:$E$20,5,TRUE)</f>
        <v>8.9499999999999993</v>
      </c>
      <c r="G3040" s="8">
        <f t="shared" si="94"/>
        <v>8.9499999999999993</v>
      </c>
      <c r="H3040" s="8">
        <f>VLOOKUP(C3040,Products!$A$2:$F$20,6,TRUE)</f>
        <v>3.1999999999999993</v>
      </c>
      <c r="I3040" s="8">
        <f t="shared" si="95"/>
        <v>3.1999999999999993</v>
      </c>
      <c r="J3040" s="42">
        <f>VLOOKUP(B3040,Invoices!A:I,9,TRUE)</f>
        <v>2020</v>
      </c>
    </row>
    <row r="3041" spans="1:10" x14ac:dyDescent="0.15">
      <c r="A3041" t="s">
        <v>6401</v>
      </c>
      <c r="B3041" t="s">
        <v>710</v>
      </c>
      <c r="C3041" t="s">
        <v>103</v>
      </c>
      <c r="D3041" t="s">
        <v>77</v>
      </c>
      <c r="E3041">
        <v>1</v>
      </c>
      <c r="F3041" s="8">
        <f>VLOOKUP(C3041,Products!$A$2:$E$20,5,TRUE)</f>
        <v>8.9499999999999993</v>
      </c>
      <c r="G3041" s="8">
        <f t="shared" si="94"/>
        <v>8.9499999999999993</v>
      </c>
      <c r="H3041" s="8">
        <f>VLOOKUP(C3041,Products!$A$2:$F$20,6,TRUE)</f>
        <v>3.1999999999999993</v>
      </c>
      <c r="I3041" s="8">
        <f t="shared" si="95"/>
        <v>3.1999999999999993</v>
      </c>
      <c r="J3041" s="42">
        <f>VLOOKUP(B3041,Invoices!A:I,9,TRUE)</f>
        <v>2020</v>
      </c>
    </row>
    <row r="3042" spans="1:10" x14ac:dyDescent="0.15">
      <c r="A3042" t="s">
        <v>6402</v>
      </c>
      <c r="B3042" t="s">
        <v>711</v>
      </c>
      <c r="C3042" t="s">
        <v>101</v>
      </c>
      <c r="D3042" t="s">
        <v>69</v>
      </c>
      <c r="E3042">
        <v>10</v>
      </c>
      <c r="F3042" s="8">
        <f>VLOOKUP(C3042,Products!$A$2:$E$20,5,TRUE)</f>
        <v>129.94999999999999</v>
      </c>
      <c r="G3042" s="8">
        <f t="shared" si="94"/>
        <v>1299.5</v>
      </c>
      <c r="H3042" s="8">
        <f>VLOOKUP(C3042,Products!$A$2:$F$20,6,TRUE)</f>
        <v>40.449999999999989</v>
      </c>
      <c r="I3042" s="8">
        <f t="shared" si="95"/>
        <v>404.49999999999989</v>
      </c>
      <c r="J3042" s="42">
        <f>VLOOKUP(B3042,Invoices!A:I,9,TRUE)</f>
        <v>2020</v>
      </c>
    </row>
    <row r="3043" spans="1:10" x14ac:dyDescent="0.15">
      <c r="A3043" t="s">
        <v>6403</v>
      </c>
      <c r="B3043" t="s">
        <v>711</v>
      </c>
      <c r="C3043" t="s">
        <v>97</v>
      </c>
      <c r="D3043" t="s">
        <v>74</v>
      </c>
      <c r="E3043">
        <v>4</v>
      </c>
      <c r="F3043" s="8">
        <f>VLOOKUP(C3043,Products!$A$2:$E$20,5,TRUE)</f>
        <v>1.5</v>
      </c>
      <c r="G3043" s="8">
        <f t="shared" si="94"/>
        <v>6</v>
      </c>
      <c r="H3043" s="8">
        <f>VLOOKUP(C3043,Products!$A$2:$F$20,6,TRUE)</f>
        <v>0.5</v>
      </c>
      <c r="I3043" s="8">
        <f t="shared" si="95"/>
        <v>2</v>
      </c>
      <c r="J3043" s="42">
        <f>VLOOKUP(B3043,Invoices!A:I,9,TRUE)</f>
        <v>2020</v>
      </c>
    </row>
    <row r="3044" spans="1:10" x14ac:dyDescent="0.15">
      <c r="A3044" t="s">
        <v>6404</v>
      </c>
      <c r="B3044" t="s">
        <v>711</v>
      </c>
      <c r="C3044" t="s">
        <v>88</v>
      </c>
      <c r="D3044" t="s">
        <v>85</v>
      </c>
      <c r="E3044">
        <v>10</v>
      </c>
      <c r="F3044" s="8">
        <f>VLOOKUP(C3044,Products!$A$2:$E$20,5,TRUE)</f>
        <v>8.9499999999999993</v>
      </c>
      <c r="G3044" s="8">
        <f t="shared" si="94"/>
        <v>89.5</v>
      </c>
      <c r="H3044" s="8">
        <f>VLOOKUP(C3044,Products!$A$2:$F$20,6,TRUE)</f>
        <v>5.6999999999999993</v>
      </c>
      <c r="I3044" s="8">
        <f t="shared" si="95"/>
        <v>56.999999999999993</v>
      </c>
      <c r="J3044" s="42">
        <f>VLOOKUP(B3044,Invoices!A:I,9,TRUE)</f>
        <v>2020</v>
      </c>
    </row>
    <row r="3045" spans="1:10" x14ac:dyDescent="0.15">
      <c r="A3045" t="s">
        <v>6405</v>
      </c>
      <c r="B3045" t="s">
        <v>711</v>
      </c>
      <c r="C3045" t="s">
        <v>102</v>
      </c>
      <c r="D3045" t="s">
        <v>83</v>
      </c>
      <c r="E3045">
        <v>2</v>
      </c>
      <c r="F3045" s="8">
        <f>VLOOKUP(C3045,Products!$A$2:$E$20,5,TRUE)</f>
        <v>29.95</v>
      </c>
      <c r="G3045" s="8">
        <f t="shared" si="94"/>
        <v>59.9</v>
      </c>
      <c r="H3045" s="8">
        <f>VLOOKUP(C3045,Products!$A$2:$F$20,6,TRUE)</f>
        <v>15</v>
      </c>
      <c r="I3045" s="8">
        <f t="shared" si="95"/>
        <v>30</v>
      </c>
      <c r="J3045" s="42">
        <f>VLOOKUP(B3045,Invoices!A:I,9,TRUE)</f>
        <v>2020</v>
      </c>
    </row>
    <row r="3046" spans="1:10" x14ac:dyDescent="0.15">
      <c r="A3046" t="s">
        <v>6406</v>
      </c>
      <c r="B3046" t="s">
        <v>712</v>
      </c>
      <c r="C3046" t="s">
        <v>97</v>
      </c>
      <c r="D3046" t="s">
        <v>74</v>
      </c>
      <c r="E3046">
        <v>1</v>
      </c>
      <c r="F3046" s="8">
        <f>VLOOKUP(C3046,Products!$A$2:$E$20,5,TRUE)</f>
        <v>1.5</v>
      </c>
      <c r="G3046" s="8">
        <f t="shared" si="94"/>
        <v>1.5</v>
      </c>
      <c r="H3046" s="8">
        <f>VLOOKUP(C3046,Products!$A$2:$F$20,6,TRUE)</f>
        <v>0.5</v>
      </c>
      <c r="I3046" s="8">
        <f t="shared" si="95"/>
        <v>0.5</v>
      </c>
      <c r="J3046" s="42">
        <f>VLOOKUP(B3046,Invoices!A:I,9,TRUE)</f>
        <v>2020</v>
      </c>
    </row>
    <row r="3047" spans="1:10" x14ac:dyDescent="0.15">
      <c r="A3047" t="s">
        <v>6407</v>
      </c>
      <c r="B3047" t="s">
        <v>713</v>
      </c>
      <c r="C3047" t="s">
        <v>98</v>
      </c>
      <c r="D3047" t="s">
        <v>79</v>
      </c>
      <c r="E3047">
        <v>9</v>
      </c>
      <c r="F3047" s="8">
        <f>VLOOKUP(C3047,Products!$A$2:$E$20,5,TRUE)</f>
        <v>14.95</v>
      </c>
      <c r="G3047" s="8">
        <f t="shared" si="94"/>
        <v>134.54999999999998</v>
      </c>
      <c r="H3047" s="8">
        <f>VLOOKUP(C3047,Products!$A$2:$F$20,6,TRUE)</f>
        <v>3.0499999999999989</v>
      </c>
      <c r="I3047" s="8">
        <f t="shared" si="95"/>
        <v>27.449999999999989</v>
      </c>
      <c r="J3047" s="42">
        <f>VLOOKUP(B3047,Invoices!A:I,9,TRUE)</f>
        <v>2020</v>
      </c>
    </row>
    <row r="3048" spans="1:10" x14ac:dyDescent="0.15">
      <c r="A3048" t="s">
        <v>6408</v>
      </c>
      <c r="B3048" t="s">
        <v>713</v>
      </c>
      <c r="C3048" t="s">
        <v>94</v>
      </c>
      <c r="D3048" t="s">
        <v>86</v>
      </c>
      <c r="E3048">
        <v>1</v>
      </c>
      <c r="F3048" s="8">
        <f>VLOOKUP(C3048,Products!$A$2:$E$20,5,TRUE)</f>
        <v>3.5</v>
      </c>
      <c r="G3048" s="8">
        <f t="shared" si="94"/>
        <v>3.5</v>
      </c>
      <c r="H3048" s="8">
        <f>VLOOKUP(C3048,Products!$A$2:$F$20,6,TRUE)</f>
        <v>0.54999999999999982</v>
      </c>
      <c r="I3048" s="8">
        <f t="shared" si="95"/>
        <v>0.54999999999999982</v>
      </c>
      <c r="J3048" s="42">
        <f>VLOOKUP(B3048,Invoices!A:I,9,TRUE)</f>
        <v>2020</v>
      </c>
    </row>
    <row r="3049" spans="1:10" x14ac:dyDescent="0.15">
      <c r="A3049" t="s">
        <v>6409</v>
      </c>
      <c r="B3049" t="s">
        <v>713</v>
      </c>
      <c r="C3049" t="s">
        <v>90</v>
      </c>
      <c r="D3049" t="s">
        <v>72</v>
      </c>
      <c r="E3049">
        <v>1</v>
      </c>
      <c r="F3049" s="8">
        <f>VLOOKUP(C3049,Products!$A$2:$E$20,5,TRUE)</f>
        <v>8.9499999999999993</v>
      </c>
      <c r="G3049" s="8">
        <f t="shared" si="94"/>
        <v>8.9499999999999993</v>
      </c>
      <c r="H3049" s="8">
        <f>VLOOKUP(C3049,Products!$A$2:$F$20,6,TRUE)</f>
        <v>5.6999999999999993</v>
      </c>
      <c r="I3049" s="8">
        <f t="shared" si="95"/>
        <v>5.6999999999999993</v>
      </c>
      <c r="J3049" s="42">
        <f>VLOOKUP(B3049,Invoices!A:I,9,TRUE)</f>
        <v>2020</v>
      </c>
    </row>
    <row r="3050" spans="1:10" x14ac:dyDescent="0.15">
      <c r="A3050" t="s">
        <v>6410</v>
      </c>
      <c r="B3050" t="s">
        <v>713</v>
      </c>
      <c r="C3050" t="s">
        <v>102</v>
      </c>
      <c r="D3050" t="s">
        <v>83</v>
      </c>
      <c r="E3050">
        <v>3</v>
      </c>
      <c r="F3050" s="8">
        <f>VLOOKUP(C3050,Products!$A$2:$E$20,5,TRUE)</f>
        <v>29.95</v>
      </c>
      <c r="G3050" s="8">
        <f t="shared" si="94"/>
        <v>89.85</v>
      </c>
      <c r="H3050" s="8">
        <f>VLOOKUP(C3050,Products!$A$2:$F$20,6,TRUE)</f>
        <v>15</v>
      </c>
      <c r="I3050" s="8">
        <f t="shared" si="95"/>
        <v>45</v>
      </c>
      <c r="J3050" s="42">
        <f>VLOOKUP(B3050,Invoices!A:I,9,TRUE)</f>
        <v>2020</v>
      </c>
    </row>
    <row r="3051" spans="1:10" x14ac:dyDescent="0.15">
      <c r="A3051" t="s">
        <v>6411</v>
      </c>
      <c r="B3051" t="s">
        <v>714</v>
      </c>
      <c r="C3051" t="s">
        <v>95</v>
      </c>
      <c r="D3051" t="s">
        <v>73</v>
      </c>
      <c r="E3051">
        <v>1</v>
      </c>
      <c r="F3051" s="8">
        <f>VLOOKUP(C3051,Products!$A$2:$E$20,5,TRUE)</f>
        <v>12.95</v>
      </c>
      <c r="G3051" s="8">
        <f t="shared" si="94"/>
        <v>12.95</v>
      </c>
      <c r="H3051" s="8">
        <f>VLOOKUP(C3051,Products!$A$2:$F$20,6,TRUE)</f>
        <v>4.1999999999999993</v>
      </c>
      <c r="I3051" s="8">
        <f t="shared" si="95"/>
        <v>4.1999999999999993</v>
      </c>
      <c r="J3051" s="42">
        <f>VLOOKUP(B3051,Invoices!A:I,9,TRUE)</f>
        <v>2020</v>
      </c>
    </row>
    <row r="3052" spans="1:10" x14ac:dyDescent="0.15">
      <c r="A3052" t="s">
        <v>6412</v>
      </c>
      <c r="B3052" t="s">
        <v>714</v>
      </c>
      <c r="C3052" t="s">
        <v>90</v>
      </c>
      <c r="D3052" t="s">
        <v>72</v>
      </c>
      <c r="E3052">
        <v>15</v>
      </c>
      <c r="F3052" s="8">
        <f>VLOOKUP(C3052,Products!$A$2:$E$20,5,TRUE)</f>
        <v>8.9499999999999993</v>
      </c>
      <c r="G3052" s="8">
        <f t="shared" si="94"/>
        <v>134.25</v>
      </c>
      <c r="H3052" s="8">
        <f>VLOOKUP(C3052,Products!$A$2:$F$20,6,TRUE)</f>
        <v>5.6999999999999993</v>
      </c>
      <c r="I3052" s="8">
        <f t="shared" si="95"/>
        <v>85.499999999999986</v>
      </c>
      <c r="J3052" s="42">
        <f>VLOOKUP(B3052,Invoices!A:I,9,TRUE)</f>
        <v>2020</v>
      </c>
    </row>
    <row r="3053" spans="1:10" x14ac:dyDescent="0.15">
      <c r="A3053" t="s">
        <v>6413</v>
      </c>
      <c r="B3053" t="s">
        <v>715</v>
      </c>
      <c r="C3053" t="s">
        <v>89</v>
      </c>
      <c r="D3053" t="s">
        <v>80</v>
      </c>
      <c r="E3053">
        <v>20</v>
      </c>
      <c r="F3053" s="8">
        <f>VLOOKUP(C3053,Products!$A$2:$E$20,5,TRUE)</f>
        <v>15.95</v>
      </c>
      <c r="G3053" s="8">
        <f t="shared" si="94"/>
        <v>319</v>
      </c>
      <c r="H3053" s="8">
        <f>VLOOKUP(C3053,Products!$A$2:$F$20,6,TRUE)</f>
        <v>6</v>
      </c>
      <c r="I3053" s="8">
        <f t="shared" si="95"/>
        <v>120</v>
      </c>
      <c r="J3053" s="42">
        <f>VLOOKUP(B3053,Invoices!A:I,9,TRUE)</f>
        <v>2020</v>
      </c>
    </row>
    <row r="3054" spans="1:10" x14ac:dyDescent="0.15">
      <c r="A3054" t="s">
        <v>6414</v>
      </c>
      <c r="B3054" t="s">
        <v>715</v>
      </c>
      <c r="C3054" t="s">
        <v>92</v>
      </c>
      <c r="D3054" t="s">
        <v>82</v>
      </c>
      <c r="E3054">
        <v>1</v>
      </c>
      <c r="F3054" s="8">
        <f>VLOOKUP(C3054,Products!$A$2:$E$20,5,TRUE)</f>
        <v>19.95</v>
      </c>
      <c r="G3054" s="8">
        <f t="shared" si="94"/>
        <v>19.95</v>
      </c>
      <c r="H3054" s="8">
        <f>VLOOKUP(C3054,Products!$A$2:$F$20,6,TRUE)</f>
        <v>7.4499999999999993</v>
      </c>
      <c r="I3054" s="8">
        <f t="shared" si="95"/>
        <v>7.4499999999999993</v>
      </c>
      <c r="J3054" s="42">
        <f>VLOOKUP(B3054,Invoices!A:I,9,TRUE)</f>
        <v>2020</v>
      </c>
    </row>
    <row r="3055" spans="1:10" x14ac:dyDescent="0.15">
      <c r="A3055" t="s">
        <v>6415</v>
      </c>
      <c r="B3055" t="s">
        <v>715</v>
      </c>
      <c r="C3055" t="s">
        <v>103</v>
      </c>
      <c r="D3055" t="s">
        <v>77</v>
      </c>
      <c r="E3055">
        <v>10</v>
      </c>
      <c r="F3055" s="8">
        <f>VLOOKUP(C3055,Products!$A$2:$E$20,5,TRUE)</f>
        <v>8.9499999999999993</v>
      </c>
      <c r="G3055" s="8">
        <f t="shared" si="94"/>
        <v>89.5</v>
      </c>
      <c r="H3055" s="8">
        <f>VLOOKUP(C3055,Products!$A$2:$F$20,6,TRUE)</f>
        <v>3.1999999999999993</v>
      </c>
      <c r="I3055" s="8">
        <f t="shared" si="95"/>
        <v>31.999999999999993</v>
      </c>
      <c r="J3055" s="42">
        <f>VLOOKUP(B3055,Invoices!A:I,9,TRUE)</f>
        <v>2020</v>
      </c>
    </row>
    <row r="3056" spans="1:10" x14ac:dyDescent="0.15">
      <c r="A3056" t="s">
        <v>6416</v>
      </c>
      <c r="B3056" t="s">
        <v>716</v>
      </c>
      <c r="C3056" t="s">
        <v>88</v>
      </c>
      <c r="D3056" t="s">
        <v>85</v>
      </c>
      <c r="E3056">
        <v>10</v>
      </c>
      <c r="F3056" s="8">
        <f>VLOOKUP(C3056,Products!$A$2:$E$20,5,TRUE)</f>
        <v>8.9499999999999993</v>
      </c>
      <c r="G3056" s="8">
        <f t="shared" si="94"/>
        <v>89.5</v>
      </c>
      <c r="H3056" s="8">
        <f>VLOOKUP(C3056,Products!$A$2:$F$20,6,TRUE)</f>
        <v>5.6999999999999993</v>
      </c>
      <c r="I3056" s="8">
        <f t="shared" si="95"/>
        <v>56.999999999999993</v>
      </c>
      <c r="J3056" s="42">
        <f>VLOOKUP(B3056,Invoices!A:I,9,TRUE)</f>
        <v>2020</v>
      </c>
    </row>
    <row r="3057" spans="1:10" x14ac:dyDescent="0.15">
      <c r="A3057" t="s">
        <v>6417</v>
      </c>
      <c r="B3057" t="s">
        <v>716</v>
      </c>
      <c r="C3057" t="s">
        <v>100</v>
      </c>
      <c r="D3057" t="s">
        <v>78</v>
      </c>
      <c r="E3057">
        <v>6</v>
      </c>
      <c r="F3057" s="8">
        <f>VLOOKUP(C3057,Products!$A$2:$E$20,5,TRUE)</f>
        <v>49.95</v>
      </c>
      <c r="G3057" s="8">
        <f t="shared" si="94"/>
        <v>299.70000000000005</v>
      </c>
      <c r="H3057" s="8">
        <f>VLOOKUP(C3057,Products!$A$2:$F$20,6,TRUE)</f>
        <v>19.950000000000003</v>
      </c>
      <c r="I3057" s="8">
        <f t="shared" si="95"/>
        <v>119.70000000000002</v>
      </c>
      <c r="J3057" s="42">
        <f>VLOOKUP(B3057,Invoices!A:I,9,TRUE)</f>
        <v>2020</v>
      </c>
    </row>
    <row r="3058" spans="1:10" x14ac:dyDescent="0.15">
      <c r="A3058" t="s">
        <v>6418</v>
      </c>
      <c r="B3058" t="s">
        <v>717</v>
      </c>
      <c r="C3058" t="s">
        <v>89</v>
      </c>
      <c r="D3058" t="s">
        <v>80</v>
      </c>
      <c r="E3058">
        <v>10</v>
      </c>
      <c r="F3058" s="8">
        <f>VLOOKUP(C3058,Products!$A$2:$E$20,5,TRUE)</f>
        <v>15.95</v>
      </c>
      <c r="G3058" s="8">
        <f t="shared" si="94"/>
        <v>159.5</v>
      </c>
      <c r="H3058" s="8">
        <f>VLOOKUP(C3058,Products!$A$2:$F$20,6,TRUE)</f>
        <v>6</v>
      </c>
      <c r="I3058" s="8">
        <f t="shared" si="95"/>
        <v>60</v>
      </c>
      <c r="J3058" s="42">
        <f>VLOOKUP(B3058,Invoices!A:I,9,TRUE)</f>
        <v>2020</v>
      </c>
    </row>
    <row r="3059" spans="1:10" x14ac:dyDescent="0.15">
      <c r="A3059" t="s">
        <v>6419</v>
      </c>
      <c r="B3059" t="s">
        <v>718</v>
      </c>
      <c r="C3059" t="s">
        <v>90</v>
      </c>
      <c r="D3059" t="s">
        <v>72</v>
      </c>
      <c r="E3059">
        <v>7</v>
      </c>
      <c r="F3059" s="8">
        <f>VLOOKUP(C3059,Products!$A$2:$E$20,5,TRUE)</f>
        <v>8.9499999999999993</v>
      </c>
      <c r="G3059" s="8">
        <f t="shared" si="94"/>
        <v>62.649999999999991</v>
      </c>
      <c r="H3059" s="8">
        <f>VLOOKUP(C3059,Products!$A$2:$F$20,6,TRUE)</f>
        <v>5.6999999999999993</v>
      </c>
      <c r="I3059" s="8">
        <f t="shared" si="95"/>
        <v>39.899999999999991</v>
      </c>
      <c r="J3059" s="42">
        <f>VLOOKUP(B3059,Invoices!A:I,9,TRUE)</f>
        <v>2020</v>
      </c>
    </row>
    <row r="3060" spans="1:10" x14ac:dyDescent="0.15">
      <c r="A3060" t="s">
        <v>6420</v>
      </c>
      <c r="B3060" t="s">
        <v>719</v>
      </c>
      <c r="C3060" t="s">
        <v>88</v>
      </c>
      <c r="D3060" t="s">
        <v>85</v>
      </c>
      <c r="E3060">
        <v>2</v>
      </c>
      <c r="F3060" s="8">
        <f>VLOOKUP(C3060,Products!$A$2:$E$20,5,TRUE)</f>
        <v>8.9499999999999993</v>
      </c>
      <c r="G3060" s="8">
        <f t="shared" si="94"/>
        <v>17.899999999999999</v>
      </c>
      <c r="H3060" s="8">
        <f>VLOOKUP(C3060,Products!$A$2:$F$20,6,TRUE)</f>
        <v>5.6999999999999993</v>
      </c>
      <c r="I3060" s="8">
        <f t="shared" si="95"/>
        <v>11.399999999999999</v>
      </c>
      <c r="J3060" s="42">
        <f>VLOOKUP(B3060,Invoices!A:I,9,TRUE)</f>
        <v>2020</v>
      </c>
    </row>
    <row r="3061" spans="1:10" x14ac:dyDescent="0.15">
      <c r="A3061" t="s">
        <v>6421</v>
      </c>
      <c r="B3061" t="s">
        <v>720</v>
      </c>
      <c r="C3061" t="s">
        <v>103</v>
      </c>
      <c r="D3061" t="s">
        <v>77</v>
      </c>
      <c r="E3061">
        <v>1</v>
      </c>
      <c r="F3061" s="8">
        <f>VLOOKUP(C3061,Products!$A$2:$E$20,5,TRUE)</f>
        <v>8.9499999999999993</v>
      </c>
      <c r="G3061" s="8">
        <f t="shared" si="94"/>
        <v>8.9499999999999993</v>
      </c>
      <c r="H3061" s="8">
        <f>VLOOKUP(C3061,Products!$A$2:$F$20,6,TRUE)</f>
        <v>3.1999999999999993</v>
      </c>
      <c r="I3061" s="8">
        <f t="shared" si="95"/>
        <v>3.1999999999999993</v>
      </c>
      <c r="J3061" s="42">
        <f>VLOOKUP(B3061,Invoices!A:I,9,TRUE)</f>
        <v>2020</v>
      </c>
    </row>
    <row r="3062" spans="1:10" x14ac:dyDescent="0.15">
      <c r="A3062" t="s">
        <v>6422</v>
      </c>
      <c r="B3062" t="s">
        <v>721</v>
      </c>
      <c r="C3062" t="s">
        <v>97</v>
      </c>
      <c r="D3062" t="s">
        <v>74</v>
      </c>
      <c r="E3062">
        <v>1</v>
      </c>
      <c r="F3062" s="8">
        <f>VLOOKUP(C3062,Products!$A$2:$E$20,5,TRUE)</f>
        <v>1.5</v>
      </c>
      <c r="G3062" s="8">
        <f t="shared" si="94"/>
        <v>1.5</v>
      </c>
      <c r="H3062" s="8">
        <f>VLOOKUP(C3062,Products!$A$2:$F$20,6,TRUE)</f>
        <v>0.5</v>
      </c>
      <c r="I3062" s="8">
        <f t="shared" si="95"/>
        <v>0.5</v>
      </c>
      <c r="J3062" s="42">
        <f>VLOOKUP(B3062,Invoices!A:I,9,TRUE)</f>
        <v>2020</v>
      </c>
    </row>
    <row r="3063" spans="1:10" x14ac:dyDescent="0.15">
      <c r="A3063" t="s">
        <v>6423</v>
      </c>
      <c r="B3063" t="s">
        <v>721</v>
      </c>
      <c r="C3063" t="s">
        <v>88</v>
      </c>
      <c r="D3063" t="s">
        <v>85</v>
      </c>
      <c r="E3063">
        <v>100</v>
      </c>
      <c r="F3063" s="8">
        <f>VLOOKUP(C3063,Products!$A$2:$E$20,5,TRUE)</f>
        <v>8.9499999999999993</v>
      </c>
      <c r="G3063" s="8">
        <f t="shared" si="94"/>
        <v>894.99999999999989</v>
      </c>
      <c r="H3063" s="8">
        <f>VLOOKUP(C3063,Products!$A$2:$F$20,6,TRUE)</f>
        <v>5.6999999999999993</v>
      </c>
      <c r="I3063" s="8">
        <f t="shared" si="95"/>
        <v>569.99999999999989</v>
      </c>
      <c r="J3063" s="42">
        <f>VLOOKUP(B3063,Invoices!A:I,9,TRUE)</f>
        <v>2020</v>
      </c>
    </row>
    <row r="3064" spans="1:10" x14ac:dyDescent="0.15">
      <c r="A3064" t="s">
        <v>6424</v>
      </c>
      <c r="B3064" t="s">
        <v>721</v>
      </c>
      <c r="C3064" t="s">
        <v>104</v>
      </c>
      <c r="D3064" t="s">
        <v>71</v>
      </c>
      <c r="E3064">
        <v>3</v>
      </c>
      <c r="F3064" s="8">
        <f>VLOOKUP(C3064,Products!$A$2:$E$20,5,TRUE)</f>
        <v>2.95</v>
      </c>
      <c r="G3064" s="8">
        <f t="shared" si="94"/>
        <v>8.8500000000000014</v>
      </c>
      <c r="H3064" s="8">
        <f>VLOOKUP(C3064,Products!$A$2:$F$20,6,TRUE)</f>
        <v>1.1500000000000001</v>
      </c>
      <c r="I3064" s="8">
        <f t="shared" si="95"/>
        <v>3.45</v>
      </c>
      <c r="J3064" s="42">
        <f>VLOOKUP(B3064,Invoices!A:I,9,TRUE)</f>
        <v>2020</v>
      </c>
    </row>
    <row r="3065" spans="1:10" x14ac:dyDescent="0.15">
      <c r="A3065" t="s">
        <v>6425</v>
      </c>
      <c r="B3065" t="s">
        <v>721</v>
      </c>
      <c r="C3065" t="s">
        <v>92</v>
      </c>
      <c r="D3065" t="s">
        <v>82</v>
      </c>
      <c r="E3065">
        <v>1</v>
      </c>
      <c r="F3065" s="8">
        <f>VLOOKUP(C3065,Products!$A$2:$E$20,5,TRUE)</f>
        <v>19.95</v>
      </c>
      <c r="G3065" s="8">
        <f t="shared" si="94"/>
        <v>19.95</v>
      </c>
      <c r="H3065" s="8">
        <f>VLOOKUP(C3065,Products!$A$2:$F$20,6,TRUE)</f>
        <v>7.4499999999999993</v>
      </c>
      <c r="I3065" s="8">
        <f t="shared" si="95"/>
        <v>7.4499999999999993</v>
      </c>
      <c r="J3065" s="42">
        <f>VLOOKUP(B3065,Invoices!A:I,9,TRUE)</f>
        <v>2020</v>
      </c>
    </row>
    <row r="3066" spans="1:10" x14ac:dyDescent="0.15">
      <c r="A3066" t="s">
        <v>6426</v>
      </c>
      <c r="B3066" t="s">
        <v>721</v>
      </c>
      <c r="C3066" t="s">
        <v>90</v>
      </c>
      <c r="D3066" t="s">
        <v>72</v>
      </c>
      <c r="E3066">
        <v>4</v>
      </c>
      <c r="F3066" s="8">
        <f>VLOOKUP(C3066,Products!$A$2:$E$20,5,TRUE)</f>
        <v>8.9499999999999993</v>
      </c>
      <c r="G3066" s="8">
        <f t="shared" si="94"/>
        <v>35.799999999999997</v>
      </c>
      <c r="H3066" s="8">
        <f>VLOOKUP(C3066,Products!$A$2:$F$20,6,TRUE)</f>
        <v>5.6999999999999993</v>
      </c>
      <c r="I3066" s="8">
        <f t="shared" si="95"/>
        <v>22.799999999999997</v>
      </c>
      <c r="J3066" s="42">
        <f>VLOOKUP(B3066,Invoices!A:I,9,TRUE)</f>
        <v>2020</v>
      </c>
    </row>
    <row r="3067" spans="1:10" x14ac:dyDescent="0.15">
      <c r="A3067" t="s">
        <v>6427</v>
      </c>
      <c r="B3067" t="s">
        <v>722</v>
      </c>
      <c r="C3067" t="s">
        <v>105</v>
      </c>
      <c r="D3067" t="s">
        <v>81</v>
      </c>
      <c r="E3067">
        <v>4</v>
      </c>
      <c r="F3067" s="8">
        <f>VLOOKUP(C3067,Products!$A$2:$E$20,5,TRUE)</f>
        <v>8.9499999999999993</v>
      </c>
      <c r="G3067" s="8">
        <f t="shared" si="94"/>
        <v>35.799999999999997</v>
      </c>
      <c r="H3067" s="8">
        <f>VLOOKUP(C3067,Products!$A$2:$F$20,6,TRUE)</f>
        <v>3.1999999999999993</v>
      </c>
      <c r="I3067" s="8">
        <f t="shared" si="95"/>
        <v>12.799999999999997</v>
      </c>
      <c r="J3067" s="42">
        <f>VLOOKUP(B3067,Invoices!A:I,9,TRUE)</f>
        <v>2020</v>
      </c>
    </row>
    <row r="3068" spans="1:10" x14ac:dyDescent="0.15">
      <c r="A3068" t="s">
        <v>6428</v>
      </c>
      <c r="B3068" t="s">
        <v>722</v>
      </c>
      <c r="C3068" t="s">
        <v>100</v>
      </c>
      <c r="D3068" t="s">
        <v>78</v>
      </c>
      <c r="E3068">
        <v>8</v>
      </c>
      <c r="F3068" s="8">
        <f>VLOOKUP(C3068,Products!$A$2:$E$20,5,TRUE)</f>
        <v>49.95</v>
      </c>
      <c r="G3068" s="8">
        <f t="shared" si="94"/>
        <v>399.6</v>
      </c>
      <c r="H3068" s="8">
        <f>VLOOKUP(C3068,Products!$A$2:$F$20,6,TRUE)</f>
        <v>19.950000000000003</v>
      </c>
      <c r="I3068" s="8">
        <f t="shared" si="95"/>
        <v>159.60000000000002</v>
      </c>
      <c r="J3068" s="42">
        <f>VLOOKUP(B3068,Invoices!A:I,9,TRUE)</f>
        <v>2020</v>
      </c>
    </row>
    <row r="3069" spans="1:10" x14ac:dyDescent="0.15">
      <c r="A3069" t="s">
        <v>6429</v>
      </c>
      <c r="B3069" t="s">
        <v>722</v>
      </c>
      <c r="C3069" t="s">
        <v>88</v>
      </c>
      <c r="D3069" t="s">
        <v>85</v>
      </c>
      <c r="E3069">
        <v>1</v>
      </c>
      <c r="F3069" s="8">
        <f>VLOOKUP(C3069,Products!$A$2:$E$20,5,TRUE)</f>
        <v>8.9499999999999993</v>
      </c>
      <c r="G3069" s="8">
        <f t="shared" si="94"/>
        <v>8.9499999999999993</v>
      </c>
      <c r="H3069" s="8">
        <f>VLOOKUP(C3069,Products!$A$2:$F$20,6,TRUE)</f>
        <v>5.6999999999999993</v>
      </c>
      <c r="I3069" s="8">
        <f t="shared" si="95"/>
        <v>5.6999999999999993</v>
      </c>
      <c r="J3069" s="42">
        <f>VLOOKUP(B3069,Invoices!A:I,9,TRUE)</f>
        <v>2020</v>
      </c>
    </row>
    <row r="3070" spans="1:10" x14ac:dyDescent="0.15">
      <c r="A3070" t="s">
        <v>6430</v>
      </c>
      <c r="B3070" t="s">
        <v>722</v>
      </c>
      <c r="C3070" t="s">
        <v>101</v>
      </c>
      <c r="D3070" t="s">
        <v>69</v>
      </c>
      <c r="E3070">
        <v>1</v>
      </c>
      <c r="F3070" s="8">
        <f>VLOOKUP(C3070,Products!$A$2:$E$20,5,TRUE)</f>
        <v>129.94999999999999</v>
      </c>
      <c r="G3070" s="8">
        <f t="shared" si="94"/>
        <v>129.94999999999999</v>
      </c>
      <c r="H3070" s="8">
        <f>VLOOKUP(C3070,Products!$A$2:$F$20,6,TRUE)</f>
        <v>40.449999999999989</v>
      </c>
      <c r="I3070" s="8">
        <f t="shared" si="95"/>
        <v>40.449999999999989</v>
      </c>
      <c r="J3070" s="42">
        <f>VLOOKUP(B3070,Invoices!A:I,9,TRUE)</f>
        <v>2020</v>
      </c>
    </row>
    <row r="3071" spans="1:10" x14ac:dyDescent="0.15">
      <c r="A3071" t="s">
        <v>6431</v>
      </c>
      <c r="B3071" t="s">
        <v>723</v>
      </c>
      <c r="C3071" t="s">
        <v>102</v>
      </c>
      <c r="D3071" t="s">
        <v>83</v>
      </c>
      <c r="E3071">
        <v>50</v>
      </c>
      <c r="F3071" s="8">
        <f>VLOOKUP(C3071,Products!$A$2:$E$20,5,TRUE)</f>
        <v>29.95</v>
      </c>
      <c r="G3071" s="8">
        <f t="shared" si="94"/>
        <v>1497.5</v>
      </c>
      <c r="H3071" s="8">
        <f>VLOOKUP(C3071,Products!$A$2:$F$20,6,TRUE)</f>
        <v>15</v>
      </c>
      <c r="I3071" s="8">
        <f t="shared" si="95"/>
        <v>750</v>
      </c>
      <c r="J3071" s="42">
        <f>VLOOKUP(B3071,Invoices!A:I,9,TRUE)</f>
        <v>2020</v>
      </c>
    </row>
    <row r="3072" spans="1:10" x14ac:dyDescent="0.15">
      <c r="A3072" t="s">
        <v>6432</v>
      </c>
      <c r="B3072" t="s">
        <v>724</v>
      </c>
      <c r="C3072" t="s">
        <v>92</v>
      </c>
      <c r="D3072" t="s">
        <v>82</v>
      </c>
      <c r="E3072">
        <v>1</v>
      </c>
      <c r="F3072" s="8">
        <f>VLOOKUP(C3072,Products!$A$2:$E$20,5,TRUE)</f>
        <v>19.95</v>
      </c>
      <c r="G3072" s="8">
        <f t="shared" si="94"/>
        <v>19.95</v>
      </c>
      <c r="H3072" s="8">
        <f>VLOOKUP(C3072,Products!$A$2:$F$20,6,TRUE)</f>
        <v>7.4499999999999993</v>
      </c>
      <c r="I3072" s="8">
        <f t="shared" si="95"/>
        <v>7.4499999999999993</v>
      </c>
      <c r="J3072" s="42">
        <f>VLOOKUP(B3072,Invoices!A:I,9,TRUE)</f>
        <v>2020</v>
      </c>
    </row>
    <row r="3073" spans="1:10" x14ac:dyDescent="0.15">
      <c r="A3073" t="s">
        <v>6433</v>
      </c>
      <c r="B3073" t="s">
        <v>724</v>
      </c>
      <c r="C3073" t="s">
        <v>93</v>
      </c>
      <c r="D3073" t="s">
        <v>76</v>
      </c>
      <c r="E3073">
        <v>50</v>
      </c>
      <c r="F3073" s="8">
        <f>VLOOKUP(C3073,Products!$A$2:$E$20,5,TRUE)</f>
        <v>9.9499999999999993</v>
      </c>
      <c r="G3073" s="8">
        <f t="shared" si="94"/>
        <v>497.49999999999994</v>
      </c>
      <c r="H3073" s="8">
        <f>VLOOKUP(C3073,Products!$A$2:$F$20,6,TRUE)</f>
        <v>1.9499999999999993</v>
      </c>
      <c r="I3073" s="8">
        <f t="shared" si="95"/>
        <v>97.499999999999972</v>
      </c>
      <c r="J3073" s="42">
        <f>VLOOKUP(B3073,Invoices!A:I,9,TRUE)</f>
        <v>2020</v>
      </c>
    </row>
    <row r="3074" spans="1:10" x14ac:dyDescent="0.15">
      <c r="A3074" t="s">
        <v>6434</v>
      </c>
      <c r="B3074" t="s">
        <v>725</v>
      </c>
      <c r="C3074" t="s">
        <v>92</v>
      </c>
      <c r="D3074" t="s">
        <v>82</v>
      </c>
      <c r="E3074">
        <v>3</v>
      </c>
      <c r="F3074" s="8">
        <f>VLOOKUP(C3074,Products!$A$2:$E$20,5,TRUE)</f>
        <v>19.95</v>
      </c>
      <c r="G3074" s="8">
        <f t="shared" si="94"/>
        <v>59.849999999999994</v>
      </c>
      <c r="H3074" s="8">
        <f>VLOOKUP(C3074,Products!$A$2:$F$20,6,TRUE)</f>
        <v>7.4499999999999993</v>
      </c>
      <c r="I3074" s="8">
        <f t="shared" si="95"/>
        <v>22.349999999999998</v>
      </c>
      <c r="J3074" s="42">
        <f>VLOOKUP(B3074,Invoices!A:I,9,TRUE)</f>
        <v>2020</v>
      </c>
    </row>
    <row r="3075" spans="1:10" x14ac:dyDescent="0.15">
      <c r="A3075" t="s">
        <v>6435</v>
      </c>
      <c r="B3075" t="s">
        <v>725</v>
      </c>
      <c r="C3075" t="s">
        <v>96</v>
      </c>
      <c r="D3075" t="s">
        <v>75</v>
      </c>
      <c r="E3075">
        <v>50</v>
      </c>
      <c r="F3075" s="8">
        <f>VLOOKUP(C3075,Products!$A$2:$E$20,5,TRUE)</f>
        <v>79.95</v>
      </c>
      <c r="G3075" s="8">
        <f t="shared" ref="G3075:G3138" si="96">F3075*E3075</f>
        <v>3997.5</v>
      </c>
      <c r="H3075" s="8">
        <f>VLOOKUP(C3075,Products!$A$2:$F$20,6,TRUE)</f>
        <v>27.950000000000003</v>
      </c>
      <c r="I3075" s="8">
        <f t="shared" ref="I3075:I3138" si="97">H3075*E3075</f>
        <v>1397.5000000000002</v>
      </c>
      <c r="J3075" s="42">
        <f>VLOOKUP(B3075,Invoices!A:I,9,TRUE)</f>
        <v>2020</v>
      </c>
    </row>
    <row r="3076" spans="1:10" x14ac:dyDescent="0.15">
      <c r="A3076" t="s">
        <v>6436</v>
      </c>
      <c r="B3076" t="s">
        <v>725</v>
      </c>
      <c r="C3076" t="s">
        <v>103</v>
      </c>
      <c r="D3076" t="s">
        <v>77</v>
      </c>
      <c r="E3076">
        <v>1</v>
      </c>
      <c r="F3076" s="8">
        <f>VLOOKUP(C3076,Products!$A$2:$E$20,5,TRUE)</f>
        <v>8.9499999999999993</v>
      </c>
      <c r="G3076" s="8">
        <f t="shared" si="96"/>
        <v>8.9499999999999993</v>
      </c>
      <c r="H3076" s="8">
        <f>VLOOKUP(C3076,Products!$A$2:$F$20,6,TRUE)</f>
        <v>3.1999999999999993</v>
      </c>
      <c r="I3076" s="8">
        <f t="shared" si="97"/>
        <v>3.1999999999999993</v>
      </c>
      <c r="J3076" s="42">
        <f>VLOOKUP(B3076,Invoices!A:I,9,TRUE)</f>
        <v>2020</v>
      </c>
    </row>
    <row r="3077" spans="1:10" x14ac:dyDescent="0.15">
      <c r="A3077" t="s">
        <v>6437</v>
      </c>
      <c r="B3077" t="s">
        <v>726</v>
      </c>
      <c r="C3077" t="s">
        <v>91</v>
      </c>
      <c r="D3077" t="s">
        <v>70</v>
      </c>
      <c r="E3077">
        <v>2</v>
      </c>
      <c r="F3077" s="8">
        <f>VLOOKUP(C3077,Products!$A$2:$E$20,5,TRUE)</f>
        <v>49.95</v>
      </c>
      <c r="G3077" s="8">
        <f t="shared" si="96"/>
        <v>99.9</v>
      </c>
      <c r="H3077" s="8">
        <f>VLOOKUP(C3077,Products!$A$2:$F$20,6,TRUE)</f>
        <v>21.200000000000003</v>
      </c>
      <c r="I3077" s="8">
        <f t="shared" si="97"/>
        <v>42.400000000000006</v>
      </c>
      <c r="J3077" s="42">
        <f>VLOOKUP(B3077,Invoices!A:I,9,TRUE)</f>
        <v>2020</v>
      </c>
    </row>
    <row r="3078" spans="1:10" x14ac:dyDescent="0.15">
      <c r="A3078" t="s">
        <v>6438</v>
      </c>
      <c r="B3078" t="s">
        <v>726</v>
      </c>
      <c r="C3078" t="s">
        <v>90</v>
      </c>
      <c r="D3078" t="s">
        <v>72</v>
      </c>
      <c r="E3078">
        <v>6</v>
      </c>
      <c r="F3078" s="8">
        <f>VLOOKUP(C3078,Products!$A$2:$E$20,5,TRUE)</f>
        <v>8.9499999999999993</v>
      </c>
      <c r="G3078" s="8">
        <f t="shared" si="96"/>
        <v>53.699999999999996</v>
      </c>
      <c r="H3078" s="8">
        <f>VLOOKUP(C3078,Products!$A$2:$F$20,6,TRUE)</f>
        <v>5.6999999999999993</v>
      </c>
      <c r="I3078" s="8">
        <f t="shared" si="97"/>
        <v>34.199999999999996</v>
      </c>
      <c r="J3078" s="42">
        <f>VLOOKUP(B3078,Invoices!A:I,9,TRUE)</f>
        <v>2020</v>
      </c>
    </row>
    <row r="3079" spans="1:10" x14ac:dyDescent="0.15">
      <c r="A3079" t="s">
        <v>6439</v>
      </c>
      <c r="B3079" t="s">
        <v>726</v>
      </c>
      <c r="C3079" t="s">
        <v>99</v>
      </c>
      <c r="D3079" t="s">
        <v>84</v>
      </c>
      <c r="E3079">
        <v>5</v>
      </c>
      <c r="F3079" s="8">
        <f>VLOOKUP(C3079,Products!$A$2:$E$20,5,TRUE)</f>
        <v>3.5</v>
      </c>
      <c r="G3079" s="8">
        <f t="shared" si="96"/>
        <v>17.5</v>
      </c>
      <c r="H3079" s="8">
        <f>VLOOKUP(C3079,Products!$A$2:$F$20,6,TRUE)</f>
        <v>0.54999999999999982</v>
      </c>
      <c r="I3079" s="8">
        <f t="shared" si="97"/>
        <v>2.7499999999999991</v>
      </c>
      <c r="J3079" s="42">
        <f>VLOOKUP(B3079,Invoices!A:I,9,TRUE)</f>
        <v>2020</v>
      </c>
    </row>
    <row r="3080" spans="1:10" x14ac:dyDescent="0.15">
      <c r="A3080" t="s">
        <v>6440</v>
      </c>
      <c r="B3080" t="s">
        <v>727</v>
      </c>
      <c r="C3080" t="s">
        <v>93</v>
      </c>
      <c r="D3080" t="s">
        <v>76</v>
      </c>
      <c r="E3080">
        <v>20</v>
      </c>
      <c r="F3080" s="8">
        <f>VLOOKUP(C3080,Products!$A$2:$E$20,5,TRUE)</f>
        <v>9.9499999999999993</v>
      </c>
      <c r="G3080" s="8">
        <f t="shared" si="96"/>
        <v>199</v>
      </c>
      <c r="H3080" s="8">
        <f>VLOOKUP(C3080,Products!$A$2:$F$20,6,TRUE)</f>
        <v>1.9499999999999993</v>
      </c>
      <c r="I3080" s="8">
        <f t="shared" si="97"/>
        <v>38.999999999999986</v>
      </c>
      <c r="J3080" s="42">
        <f>VLOOKUP(B3080,Invoices!A:I,9,TRUE)</f>
        <v>2020</v>
      </c>
    </row>
    <row r="3081" spans="1:10" x14ac:dyDescent="0.15">
      <c r="A3081" t="s">
        <v>6441</v>
      </c>
      <c r="B3081" t="s">
        <v>727</v>
      </c>
      <c r="C3081" t="s">
        <v>96</v>
      </c>
      <c r="D3081" t="s">
        <v>75</v>
      </c>
      <c r="E3081">
        <v>15</v>
      </c>
      <c r="F3081" s="8">
        <f>VLOOKUP(C3081,Products!$A$2:$E$20,5,TRUE)</f>
        <v>79.95</v>
      </c>
      <c r="G3081" s="8">
        <f t="shared" si="96"/>
        <v>1199.25</v>
      </c>
      <c r="H3081" s="8">
        <f>VLOOKUP(C3081,Products!$A$2:$F$20,6,TRUE)</f>
        <v>27.950000000000003</v>
      </c>
      <c r="I3081" s="8">
        <f t="shared" si="97"/>
        <v>419.25000000000006</v>
      </c>
      <c r="J3081" s="42">
        <f>VLOOKUP(B3081,Invoices!A:I,9,TRUE)</f>
        <v>2020</v>
      </c>
    </row>
    <row r="3082" spans="1:10" x14ac:dyDescent="0.15">
      <c r="A3082" t="s">
        <v>6442</v>
      </c>
      <c r="B3082" t="s">
        <v>727</v>
      </c>
      <c r="C3082" t="s">
        <v>100</v>
      </c>
      <c r="D3082" t="s">
        <v>78</v>
      </c>
      <c r="E3082">
        <v>6</v>
      </c>
      <c r="F3082" s="8">
        <f>VLOOKUP(C3082,Products!$A$2:$E$20,5,TRUE)</f>
        <v>49.95</v>
      </c>
      <c r="G3082" s="8">
        <f t="shared" si="96"/>
        <v>299.70000000000005</v>
      </c>
      <c r="H3082" s="8">
        <f>VLOOKUP(C3082,Products!$A$2:$F$20,6,TRUE)</f>
        <v>19.950000000000003</v>
      </c>
      <c r="I3082" s="8">
        <f t="shared" si="97"/>
        <v>119.70000000000002</v>
      </c>
      <c r="J3082" s="42">
        <f>VLOOKUP(B3082,Invoices!A:I,9,TRUE)</f>
        <v>2020</v>
      </c>
    </row>
    <row r="3083" spans="1:10" x14ac:dyDescent="0.15">
      <c r="A3083" t="s">
        <v>6443</v>
      </c>
      <c r="B3083" t="s">
        <v>727</v>
      </c>
      <c r="C3083" t="s">
        <v>91</v>
      </c>
      <c r="D3083" t="s">
        <v>70</v>
      </c>
      <c r="E3083">
        <v>6</v>
      </c>
      <c r="F3083" s="8">
        <f>VLOOKUP(C3083,Products!$A$2:$E$20,5,TRUE)</f>
        <v>49.95</v>
      </c>
      <c r="G3083" s="8">
        <f t="shared" si="96"/>
        <v>299.70000000000005</v>
      </c>
      <c r="H3083" s="8">
        <f>VLOOKUP(C3083,Products!$A$2:$F$20,6,TRUE)</f>
        <v>21.200000000000003</v>
      </c>
      <c r="I3083" s="8">
        <f t="shared" si="97"/>
        <v>127.20000000000002</v>
      </c>
      <c r="J3083" s="42">
        <f>VLOOKUP(B3083,Invoices!A:I,9,TRUE)</f>
        <v>2020</v>
      </c>
    </row>
    <row r="3084" spans="1:10" x14ac:dyDescent="0.15">
      <c r="A3084" t="s">
        <v>6444</v>
      </c>
      <c r="B3084" t="s">
        <v>727</v>
      </c>
      <c r="C3084" t="s">
        <v>95</v>
      </c>
      <c r="D3084" t="s">
        <v>73</v>
      </c>
      <c r="E3084">
        <v>20</v>
      </c>
      <c r="F3084" s="8">
        <f>VLOOKUP(C3084,Products!$A$2:$E$20,5,TRUE)</f>
        <v>12.95</v>
      </c>
      <c r="G3084" s="8">
        <f t="shared" si="96"/>
        <v>259</v>
      </c>
      <c r="H3084" s="8">
        <f>VLOOKUP(C3084,Products!$A$2:$F$20,6,TRUE)</f>
        <v>4.1999999999999993</v>
      </c>
      <c r="I3084" s="8">
        <f t="shared" si="97"/>
        <v>83.999999999999986</v>
      </c>
      <c r="J3084" s="42">
        <f>VLOOKUP(B3084,Invoices!A:I,9,TRUE)</f>
        <v>2020</v>
      </c>
    </row>
    <row r="3085" spans="1:10" x14ac:dyDescent="0.15">
      <c r="A3085" t="s">
        <v>6445</v>
      </c>
      <c r="B3085" t="s">
        <v>727</v>
      </c>
      <c r="C3085" t="s">
        <v>101</v>
      </c>
      <c r="D3085" t="s">
        <v>69</v>
      </c>
      <c r="E3085">
        <v>1</v>
      </c>
      <c r="F3085" s="8">
        <f>VLOOKUP(C3085,Products!$A$2:$E$20,5,TRUE)</f>
        <v>129.94999999999999</v>
      </c>
      <c r="G3085" s="8">
        <f t="shared" si="96"/>
        <v>129.94999999999999</v>
      </c>
      <c r="H3085" s="8">
        <f>VLOOKUP(C3085,Products!$A$2:$F$20,6,TRUE)</f>
        <v>40.449999999999989</v>
      </c>
      <c r="I3085" s="8">
        <f t="shared" si="97"/>
        <v>40.449999999999989</v>
      </c>
      <c r="J3085" s="42">
        <f>VLOOKUP(B3085,Invoices!A:I,9,TRUE)</f>
        <v>2020</v>
      </c>
    </row>
    <row r="3086" spans="1:10" x14ac:dyDescent="0.15">
      <c r="A3086" t="s">
        <v>6446</v>
      </c>
      <c r="B3086" t="s">
        <v>727</v>
      </c>
      <c r="C3086" t="s">
        <v>103</v>
      </c>
      <c r="D3086" t="s">
        <v>77</v>
      </c>
      <c r="E3086">
        <v>2</v>
      </c>
      <c r="F3086" s="8">
        <f>VLOOKUP(C3086,Products!$A$2:$E$20,5,TRUE)</f>
        <v>8.9499999999999993</v>
      </c>
      <c r="G3086" s="8">
        <f t="shared" si="96"/>
        <v>17.899999999999999</v>
      </c>
      <c r="H3086" s="8">
        <f>VLOOKUP(C3086,Products!$A$2:$F$20,6,TRUE)</f>
        <v>3.1999999999999993</v>
      </c>
      <c r="I3086" s="8">
        <f t="shared" si="97"/>
        <v>6.3999999999999986</v>
      </c>
      <c r="J3086" s="42">
        <f>VLOOKUP(B3086,Invoices!A:I,9,TRUE)</f>
        <v>2020</v>
      </c>
    </row>
    <row r="3087" spans="1:10" x14ac:dyDescent="0.15">
      <c r="A3087" t="s">
        <v>6447</v>
      </c>
      <c r="B3087" t="s">
        <v>727</v>
      </c>
      <c r="C3087" t="s">
        <v>104</v>
      </c>
      <c r="D3087" t="s">
        <v>71</v>
      </c>
      <c r="E3087">
        <v>5</v>
      </c>
      <c r="F3087" s="8">
        <f>VLOOKUP(C3087,Products!$A$2:$E$20,5,TRUE)</f>
        <v>2.95</v>
      </c>
      <c r="G3087" s="8">
        <f t="shared" si="96"/>
        <v>14.75</v>
      </c>
      <c r="H3087" s="8">
        <f>VLOOKUP(C3087,Products!$A$2:$F$20,6,TRUE)</f>
        <v>1.1500000000000001</v>
      </c>
      <c r="I3087" s="8">
        <f t="shared" si="97"/>
        <v>5.7500000000000009</v>
      </c>
      <c r="J3087" s="42">
        <f>VLOOKUP(B3087,Invoices!A:I,9,TRUE)</f>
        <v>2020</v>
      </c>
    </row>
    <row r="3088" spans="1:10" x14ac:dyDescent="0.15">
      <c r="A3088" t="s">
        <v>6448</v>
      </c>
      <c r="B3088" t="s">
        <v>727</v>
      </c>
      <c r="C3088" t="s">
        <v>98</v>
      </c>
      <c r="D3088" t="s">
        <v>79</v>
      </c>
      <c r="E3088">
        <v>3</v>
      </c>
      <c r="F3088" s="8">
        <f>VLOOKUP(C3088,Products!$A$2:$E$20,5,TRUE)</f>
        <v>14.95</v>
      </c>
      <c r="G3088" s="8">
        <f t="shared" si="96"/>
        <v>44.849999999999994</v>
      </c>
      <c r="H3088" s="8">
        <f>VLOOKUP(C3088,Products!$A$2:$F$20,6,TRUE)</f>
        <v>3.0499999999999989</v>
      </c>
      <c r="I3088" s="8">
        <f t="shared" si="97"/>
        <v>9.1499999999999968</v>
      </c>
      <c r="J3088" s="42">
        <f>VLOOKUP(B3088,Invoices!A:I,9,TRUE)</f>
        <v>2020</v>
      </c>
    </row>
    <row r="3089" spans="1:10" x14ac:dyDescent="0.15">
      <c r="A3089" t="s">
        <v>6449</v>
      </c>
      <c r="B3089" t="s">
        <v>727</v>
      </c>
      <c r="C3089" t="s">
        <v>89</v>
      </c>
      <c r="D3089" t="s">
        <v>80</v>
      </c>
      <c r="E3089">
        <v>1</v>
      </c>
      <c r="F3089" s="8">
        <f>VLOOKUP(C3089,Products!$A$2:$E$20,5,TRUE)</f>
        <v>15.95</v>
      </c>
      <c r="G3089" s="8">
        <f t="shared" si="96"/>
        <v>15.95</v>
      </c>
      <c r="H3089" s="8">
        <f>VLOOKUP(C3089,Products!$A$2:$F$20,6,TRUE)</f>
        <v>6</v>
      </c>
      <c r="I3089" s="8">
        <f t="shared" si="97"/>
        <v>6</v>
      </c>
      <c r="J3089" s="42">
        <f>VLOOKUP(B3089,Invoices!A:I,9,TRUE)</f>
        <v>2020</v>
      </c>
    </row>
    <row r="3090" spans="1:10" x14ac:dyDescent="0.15">
      <c r="A3090" t="s">
        <v>6450</v>
      </c>
      <c r="B3090" t="s">
        <v>728</v>
      </c>
      <c r="C3090" t="s">
        <v>102</v>
      </c>
      <c r="D3090" t="s">
        <v>83</v>
      </c>
      <c r="E3090">
        <v>10</v>
      </c>
      <c r="F3090" s="8">
        <f>VLOOKUP(C3090,Products!$A$2:$E$20,5,TRUE)</f>
        <v>29.95</v>
      </c>
      <c r="G3090" s="8">
        <f t="shared" si="96"/>
        <v>299.5</v>
      </c>
      <c r="H3090" s="8">
        <f>VLOOKUP(C3090,Products!$A$2:$F$20,6,TRUE)</f>
        <v>15</v>
      </c>
      <c r="I3090" s="8">
        <f t="shared" si="97"/>
        <v>150</v>
      </c>
      <c r="J3090" s="42">
        <f>VLOOKUP(B3090,Invoices!A:I,9,TRUE)</f>
        <v>2020</v>
      </c>
    </row>
    <row r="3091" spans="1:10" x14ac:dyDescent="0.15">
      <c r="A3091" t="s">
        <v>6451</v>
      </c>
      <c r="B3091" t="s">
        <v>728</v>
      </c>
      <c r="C3091" t="s">
        <v>92</v>
      </c>
      <c r="D3091" t="s">
        <v>82</v>
      </c>
      <c r="E3091">
        <v>10</v>
      </c>
      <c r="F3091" s="8">
        <f>VLOOKUP(C3091,Products!$A$2:$E$20,5,TRUE)</f>
        <v>19.95</v>
      </c>
      <c r="G3091" s="8">
        <f t="shared" si="96"/>
        <v>199.5</v>
      </c>
      <c r="H3091" s="8">
        <f>VLOOKUP(C3091,Products!$A$2:$F$20,6,TRUE)</f>
        <v>7.4499999999999993</v>
      </c>
      <c r="I3091" s="8">
        <f t="shared" si="97"/>
        <v>74.5</v>
      </c>
      <c r="J3091" s="42">
        <f>VLOOKUP(B3091,Invoices!A:I,9,TRUE)</f>
        <v>2020</v>
      </c>
    </row>
    <row r="3092" spans="1:10" x14ac:dyDescent="0.15">
      <c r="A3092" t="s">
        <v>6452</v>
      </c>
      <c r="B3092" t="s">
        <v>729</v>
      </c>
      <c r="C3092" t="s">
        <v>94</v>
      </c>
      <c r="D3092" t="s">
        <v>86</v>
      </c>
      <c r="E3092">
        <v>2</v>
      </c>
      <c r="F3092" s="8">
        <f>VLOOKUP(C3092,Products!$A$2:$E$20,5,TRUE)</f>
        <v>3.5</v>
      </c>
      <c r="G3092" s="8">
        <f t="shared" si="96"/>
        <v>7</v>
      </c>
      <c r="H3092" s="8">
        <f>VLOOKUP(C3092,Products!$A$2:$F$20,6,TRUE)</f>
        <v>0.54999999999999982</v>
      </c>
      <c r="I3092" s="8">
        <f t="shared" si="97"/>
        <v>1.0999999999999996</v>
      </c>
      <c r="J3092" s="42">
        <f>VLOOKUP(B3092,Invoices!A:I,9,TRUE)</f>
        <v>2020</v>
      </c>
    </row>
    <row r="3093" spans="1:10" x14ac:dyDescent="0.15">
      <c r="A3093" t="s">
        <v>6453</v>
      </c>
      <c r="B3093" t="s">
        <v>729</v>
      </c>
      <c r="C3093" t="s">
        <v>102</v>
      </c>
      <c r="D3093" t="s">
        <v>83</v>
      </c>
      <c r="E3093">
        <v>3</v>
      </c>
      <c r="F3093" s="8">
        <f>VLOOKUP(C3093,Products!$A$2:$E$20,5,TRUE)</f>
        <v>29.95</v>
      </c>
      <c r="G3093" s="8">
        <f t="shared" si="96"/>
        <v>89.85</v>
      </c>
      <c r="H3093" s="8">
        <f>VLOOKUP(C3093,Products!$A$2:$F$20,6,TRUE)</f>
        <v>15</v>
      </c>
      <c r="I3093" s="8">
        <f t="shared" si="97"/>
        <v>45</v>
      </c>
      <c r="J3093" s="42">
        <f>VLOOKUP(B3093,Invoices!A:I,9,TRUE)</f>
        <v>2020</v>
      </c>
    </row>
    <row r="3094" spans="1:10" x14ac:dyDescent="0.15">
      <c r="A3094" t="s">
        <v>6454</v>
      </c>
      <c r="B3094" t="s">
        <v>729</v>
      </c>
      <c r="C3094" t="s">
        <v>103</v>
      </c>
      <c r="D3094" t="s">
        <v>77</v>
      </c>
      <c r="E3094">
        <v>1</v>
      </c>
      <c r="F3094" s="8">
        <f>VLOOKUP(C3094,Products!$A$2:$E$20,5,TRUE)</f>
        <v>8.9499999999999993</v>
      </c>
      <c r="G3094" s="8">
        <f t="shared" si="96"/>
        <v>8.9499999999999993</v>
      </c>
      <c r="H3094" s="8">
        <f>VLOOKUP(C3094,Products!$A$2:$F$20,6,TRUE)</f>
        <v>3.1999999999999993</v>
      </c>
      <c r="I3094" s="8">
        <f t="shared" si="97"/>
        <v>3.1999999999999993</v>
      </c>
      <c r="J3094" s="42">
        <f>VLOOKUP(B3094,Invoices!A:I,9,TRUE)</f>
        <v>2020</v>
      </c>
    </row>
    <row r="3095" spans="1:10" x14ac:dyDescent="0.15">
      <c r="A3095" t="s">
        <v>6455</v>
      </c>
      <c r="B3095" t="s">
        <v>729</v>
      </c>
      <c r="C3095" t="s">
        <v>90</v>
      </c>
      <c r="D3095" t="s">
        <v>72</v>
      </c>
      <c r="E3095">
        <v>2</v>
      </c>
      <c r="F3095" s="8">
        <f>VLOOKUP(C3095,Products!$A$2:$E$20,5,TRUE)</f>
        <v>8.9499999999999993</v>
      </c>
      <c r="G3095" s="8">
        <f t="shared" si="96"/>
        <v>17.899999999999999</v>
      </c>
      <c r="H3095" s="8">
        <f>VLOOKUP(C3095,Products!$A$2:$F$20,6,TRUE)</f>
        <v>5.6999999999999993</v>
      </c>
      <c r="I3095" s="8">
        <f t="shared" si="97"/>
        <v>11.399999999999999</v>
      </c>
      <c r="J3095" s="42">
        <f>VLOOKUP(B3095,Invoices!A:I,9,TRUE)</f>
        <v>2020</v>
      </c>
    </row>
    <row r="3096" spans="1:10" x14ac:dyDescent="0.15">
      <c r="A3096" t="s">
        <v>6456</v>
      </c>
      <c r="B3096" t="s">
        <v>729</v>
      </c>
      <c r="C3096" t="s">
        <v>104</v>
      </c>
      <c r="D3096" t="s">
        <v>71</v>
      </c>
      <c r="E3096">
        <v>100</v>
      </c>
      <c r="F3096" s="8">
        <f>VLOOKUP(C3096,Products!$A$2:$E$20,5,TRUE)</f>
        <v>2.95</v>
      </c>
      <c r="G3096" s="8">
        <f t="shared" si="96"/>
        <v>295</v>
      </c>
      <c r="H3096" s="8">
        <f>VLOOKUP(C3096,Products!$A$2:$F$20,6,TRUE)</f>
        <v>1.1500000000000001</v>
      </c>
      <c r="I3096" s="8">
        <f t="shared" si="97"/>
        <v>115.00000000000001</v>
      </c>
      <c r="J3096" s="42">
        <f>VLOOKUP(B3096,Invoices!A:I,9,TRUE)</f>
        <v>2020</v>
      </c>
    </row>
    <row r="3097" spans="1:10" x14ac:dyDescent="0.15">
      <c r="A3097" t="s">
        <v>6457</v>
      </c>
      <c r="B3097" t="s">
        <v>730</v>
      </c>
      <c r="C3097" t="s">
        <v>93</v>
      </c>
      <c r="D3097" t="s">
        <v>76</v>
      </c>
      <c r="E3097">
        <v>5</v>
      </c>
      <c r="F3097" s="8">
        <f>VLOOKUP(C3097,Products!$A$2:$E$20,5,TRUE)</f>
        <v>9.9499999999999993</v>
      </c>
      <c r="G3097" s="8">
        <f t="shared" si="96"/>
        <v>49.75</v>
      </c>
      <c r="H3097" s="8">
        <f>VLOOKUP(C3097,Products!$A$2:$F$20,6,TRUE)</f>
        <v>1.9499999999999993</v>
      </c>
      <c r="I3097" s="8">
        <f t="shared" si="97"/>
        <v>9.7499999999999964</v>
      </c>
      <c r="J3097" s="42">
        <f>VLOOKUP(B3097,Invoices!A:I,9,TRUE)</f>
        <v>2020</v>
      </c>
    </row>
    <row r="3098" spans="1:10" x14ac:dyDescent="0.15">
      <c r="A3098" t="s">
        <v>6458</v>
      </c>
      <c r="B3098" t="s">
        <v>731</v>
      </c>
      <c r="C3098" t="s">
        <v>102</v>
      </c>
      <c r="D3098" t="s">
        <v>83</v>
      </c>
      <c r="E3098">
        <v>3</v>
      </c>
      <c r="F3098" s="8">
        <f>VLOOKUP(C3098,Products!$A$2:$E$20,5,TRUE)</f>
        <v>29.95</v>
      </c>
      <c r="G3098" s="8">
        <f t="shared" si="96"/>
        <v>89.85</v>
      </c>
      <c r="H3098" s="8">
        <f>VLOOKUP(C3098,Products!$A$2:$F$20,6,TRUE)</f>
        <v>15</v>
      </c>
      <c r="I3098" s="8">
        <f t="shared" si="97"/>
        <v>45</v>
      </c>
      <c r="J3098" s="42">
        <f>VLOOKUP(B3098,Invoices!A:I,9,TRUE)</f>
        <v>2020</v>
      </c>
    </row>
    <row r="3099" spans="1:10" x14ac:dyDescent="0.15">
      <c r="A3099" t="s">
        <v>6459</v>
      </c>
      <c r="B3099" t="s">
        <v>731</v>
      </c>
      <c r="C3099" t="s">
        <v>94</v>
      </c>
      <c r="D3099" t="s">
        <v>86</v>
      </c>
      <c r="E3099">
        <v>1</v>
      </c>
      <c r="F3099" s="8">
        <f>VLOOKUP(C3099,Products!$A$2:$E$20,5,TRUE)</f>
        <v>3.5</v>
      </c>
      <c r="G3099" s="8">
        <f t="shared" si="96"/>
        <v>3.5</v>
      </c>
      <c r="H3099" s="8">
        <f>VLOOKUP(C3099,Products!$A$2:$F$20,6,TRUE)</f>
        <v>0.54999999999999982</v>
      </c>
      <c r="I3099" s="8">
        <f t="shared" si="97"/>
        <v>0.54999999999999982</v>
      </c>
      <c r="J3099" s="42">
        <f>VLOOKUP(B3099,Invoices!A:I,9,TRUE)</f>
        <v>2020</v>
      </c>
    </row>
    <row r="3100" spans="1:10" x14ac:dyDescent="0.15">
      <c r="A3100" t="s">
        <v>6460</v>
      </c>
      <c r="B3100" t="s">
        <v>731</v>
      </c>
      <c r="C3100" t="s">
        <v>96</v>
      </c>
      <c r="D3100" t="s">
        <v>75</v>
      </c>
      <c r="E3100">
        <v>1</v>
      </c>
      <c r="F3100" s="8">
        <f>VLOOKUP(C3100,Products!$A$2:$E$20,5,TRUE)</f>
        <v>79.95</v>
      </c>
      <c r="G3100" s="8">
        <f t="shared" si="96"/>
        <v>79.95</v>
      </c>
      <c r="H3100" s="8">
        <f>VLOOKUP(C3100,Products!$A$2:$F$20,6,TRUE)</f>
        <v>27.950000000000003</v>
      </c>
      <c r="I3100" s="8">
        <f t="shared" si="97"/>
        <v>27.950000000000003</v>
      </c>
      <c r="J3100" s="42">
        <f>VLOOKUP(B3100,Invoices!A:I,9,TRUE)</f>
        <v>2020</v>
      </c>
    </row>
    <row r="3101" spans="1:10" x14ac:dyDescent="0.15">
      <c r="A3101" t="s">
        <v>6461</v>
      </c>
      <c r="B3101" t="s">
        <v>731</v>
      </c>
      <c r="C3101" t="s">
        <v>99</v>
      </c>
      <c r="D3101" t="s">
        <v>84</v>
      </c>
      <c r="E3101">
        <v>1</v>
      </c>
      <c r="F3101" s="8">
        <f>VLOOKUP(C3101,Products!$A$2:$E$20,5,TRUE)</f>
        <v>3.5</v>
      </c>
      <c r="G3101" s="8">
        <f t="shared" si="96"/>
        <v>3.5</v>
      </c>
      <c r="H3101" s="8">
        <f>VLOOKUP(C3101,Products!$A$2:$F$20,6,TRUE)</f>
        <v>0.54999999999999982</v>
      </c>
      <c r="I3101" s="8">
        <f t="shared" si="97"/>
        <v>0.54999999999999982</v>
      </c>
      <c r="J3101" s="42">
        <f>VLOOKUP(B3101,Invoices!A:I,9,TRUE)</f>
        <v>2020</v>
      </c>
    </row>
    <row r="3102" spans="1:10" x14ac:dyDescent="0.15">
      <c r="A3102" t="s">
        <v>6462</v>
      </c>
      <c r="B3102" t="s">
        <v>731</v>
      </c>
      <c r="C3102" t="s">
        <v>90</v>
      </c>
      <c r="D3102" t="s">
        <v>72</v>
      </c>
      <c r="E3102">
        <v>50</v>
      </c>
      <c r="F3102" s="8">
        <f>VLOOKUP(C3102,Products!$A$2:$E$20,5,TRUE)</f>
        <v>8.9499999999999993</v>
      </c>
      <c r="G3102" s="8">
        <f t="shared" si="96"/>
        <v>447.49999999999994</v>
      </c>
      <c r="H3102" s="8">
        <f>VLOOKUP(C3102,Products!$A$2:$F$20,6,TRUE)</f>
        <v>5.6999999999999993</v>
      </c>
      <c r="I3102" s="8">
        <f t="shared" si="97"/>
        <v>284.99999999999994</v>
      </c>
      <c r="J3102" s="42">
        <f>VLOOKUP(B3102,Invoices!A:I,9,TRUE)</f>
        <v>2020</v>
      </c>
    </row>
    <row r="3103" spans="1:10" x14ac:dyDescent="0.15">
      <c r="A3103" t="s">
        <v>6463</v>
      </c>
      <c r="B3103" t="s">
        <v>732</v>
      </c>
      <c r="C3103" t="s">
        <v>96</v>
      </c>
      <c r="D3103" t="s">
        <v>75</v>
      </c>
      <c r="E3103">
        <v>25</v>
      </c>
      <c r="F3103" s="8">
        <f>VLOOKUP(C3103,Products!$A$2:$E$20,5,TRUE)</f>
        <v>79.95</v>
      </c>
      <c r="G3103" s="8">
        <f t="shared" si="96"/>
        <v>1998.75</v>
      </c>
      <c r="H3103" s="8">
        <f>VLOOKUP(C3103,Products!$A$2:$F$20,6,TRUE)</f>
        <v>27.950000000000003</v>
      </c>
      <c r="I3103" s="8">
        <f t="shared" si="97"/>
        <v>698.75000000000011</v>
      </c>
      <c r="J3103" s="42">
        <f>VLOOKUP(B3103,Invoices!A:I,9,TRUE)</f>
        <v>2020</v>
      </c>
    </row>
    <row r="3104" spans="1:10" x14ac:dyDescent="0.15">
      <c r="A3104" t="s">
        <v>6464</v>
      </c>
      <c r="B3104" t="s">
        <v>732</v>
      </c>
      <c r="C3104" t="s">
        <v>93</v>
      </c>
      <c r="D3104" t="s">
        <v>76</v>
      </c>
      <c r="E3104">
        <v>1</v>
      </c>
      <c r="F3104" s="8">
        <f>VLOOKUP(C3104,Products!$A$2:$E$20,5,TRUE)</f>
        <v>9.9499999999999993</v>
      </c>
      <c r="G3104" s="8">
        <f t="shared" si="96"/>
        <v>9.9499999999999993</v>
      </c>
      <c r="H3104" s="8">
        <f>VLOOKUP(C3104,Products!$A$2:$F$20,6,TRUE)</f>
        <v>1.9499999999999993</v>
      </c>
      <c r="I3104" s="8">
        <f t="shared" si="97"/>
        <v>1.9499999999999993</v>
      </c>
      <c r="J3104" s="42">
        <f>VLOOKUP(B3104,Invoices!A:I,9,TRUE)</f>
        <v>2020</v>
      </c>
    </row>
    <row r="3105" spans="1:10" x14ac:dyDescent="0.15">
      <c r="A3105" t="s">
        <v>6465</v>
      </c>
      <c r="B3105" t="s">
        <v>733</v>
      </c>
      <c r="C3105" t="s">
        <v>104</v>
      </c>
      <c r="D3105" t="s">
        <v>71</v>
      </c>
      <c r="E3105">
        <v>1</v>
      </c>
      <c r="F3105" s="8">
        <f>VLOOKUP(C3105,Products!$A$2:$E$20,5,TRUE)</f>
        <v>2.95</v>
      </c>
      <c r="G3105" s="8">
        <f t="shared" si="96"/>
        <v>2.95</v>
      </c>
      <c r="H3105" s="8">
        <f>VLOOKUP(C3105,Products!$A$2:$F$20,6,TRUE)</f>
        <v>1.1500000000000001</v>
      </c>
      <c r="I3105" s="8">
        <f t="shared" si="97"/>
        <v>1.1500000000000001</v>
      </c>
      <c r="J3105" s="42">
        <f>VLOOKUP(B3105,Invoices!A:I,9,TRUE)</f>
        <v>2020</v>
      </c>
    </row>
    <row r="3106" spans="1:10" x14ac:dyDescent="0.15">
      <c r="A3106" t="s">
        <v>6466</v>
      </c>
      <c r="B3106" t="s">
        <v>733</v>
      </c>
      <c r="C3106" t="s">
        <v>90</v>
      </c>
      <c r="D3106" t="s">
        <v>72</v>
      </c>
      <c r="E3106">
        <v>1</v>
      </c>
      <c r="F3106" s="8">
        <f>VLOOKUP(C3106,Products!$A$2:$E$20,5,TRUE)</f>
        <v>8.9499999999999993</v>
      </c>
      <c r="G3106" s="8">
        <f t="shared" si="96"/>
        <v>8.9499999999999993</v>
      </c>
      <c r="H3106" s="8">
        <f>VLOOKUP(C3106,Products!$A$2:$F$20,6,TRUE)</f>
        <v>5.6999999999999993</v>
      </c>
      <c r="I3106" s="8">
        <f t="shared" si="97"/>
        <v>5.6999999999999993</v>
      </c>
      <c r="J3106" s="42">
        <f>VLOOKUP(B3106,Invoices!A:I,9,TRUE)</f>
        <v>2020</v>
      </c>
    </row>
    <row r="3107" spans="1:10" x14ac:dyDescent="0.15">
      <c r="A3107" t="s">
        <v>6467</v>
      </c>
      <c r="B3107" t="s">
        <v>733</v>
      </c>
      <c r="C3107" t="s">
        <v>102</v>
      </c>
      <c r="D3107" t="s">
        <v>83</v>
      </c>
      <c r="E3107">
        <v>3</v>
      </c>
      <c r="F3107" s="8">
        <f>VLOOKUP(C3107,Products!$A$2:$E$20,5,TRUE)</f>
        <v>29.95</v>
      </c>
      <c r="G3107" s="8">
        <f t="shared" si="96"/>
        <v>89.85</v>
      </c>
      <c r="H3107" s="8">
        <f>VLOOKUP(C3107,Products!$A$2:$F$20,6,TRUE)</f>
        <v>15</v>
      </c>
      <c r="I3107" s="8">
        <f t="shared" si="97"/>
        <v>45</v>
      </c>
      <c r="J3107" s="42">
        <f>VLOOKUP(B3107,Invoices!A:I,9,TRUE)</f>
        <v>2020</v>
      </c>
    </row>
    <row r="3108" spans="1:10" x14ac:dyDescent="0.15">
      <c r="A3108" t="s">
        <v>6468</v>
      </c>
      <c r="B3108" t="s">
        <v>733</v>
      </c>
      <c r="C3108" t="s">
        <v>103</v>
      </c>
      <c r="D3108" t="s">
        <v>77</v>
      </c>
      <c r="E3108">
        <v>50</v>
      </c>
      <c r="F3108" s="8">
        <f>VLOOKUP(C3108,Products!$A$2:$E$20,5,TRUE)</f>
        <v>8.9499999999999993</v>
      </c>
      <c r="G3108" s="8">
        <f t="shared" si="96"/>
        <v>447.49999999999994</v>
      </c>
      <c r="H3108" s="8">
        <f>VLOOKUP(C3108,Products!$A$2:$F$20,6,TRUE)</f>
        <v>3.1999999999999993</v>
      </c>
      <c r="I3108" s="8">
        <f t="shared" si="97"/>
        <v>159.99999999999997</v>
      </c>
      <c r="J3108" s="42">
        <f>VLOOKUP(B3108,Invoices!A:I,9,TRUE)</f>
        <v>2020</v>
      </c>
    </row>
    <row r="3109" spans="1:10" x14ac:dyDescent="0.15">
      <c r="A3109" t="s">
        <v>6469</v>
      </c>
      <c r="B3109" t="s">
        <v>734</v>
      </c>
      <c r="C3109" t="s">
        <v>90</v>
      </c>
      <c r="D3109" t="s">
        <v>72</v>
      </c>
      <c r="E3109">
        <v>4</v>
      </c>
      <c r="F3109" s="8">
        <f>VLOOKUP(C3109,Products!$A$2:$E$20,5,TRUE)</f>
        <v>8.9499999999999993</v>
      </c>
      <c r="G3109" s="8">
        <f t="shared" si="96"/>
        <v>35.799999999999997</v>
      </c>
      <c r="H3109" s="8">
        <f>VLOOKUP(C3109,Products!$A$2:$F$20,6,TRUE)</f>
        <v>5.6999999999999993</v>
      </c>
      <c r="I3109" s="8">
        <f t="shared" si="97"/>
        <v>22.799999999999997</v>
      </c>
      <c r="J3109" s="42">
        <f>VLOOKUP(B3109,Invoices!A:I,9,TRUE)</f>
        <v>2020</v>
      </c>
    </row>
    <row r="3110" spans="1:10" x14ac:dyDescent="0.15">
      <c r="A3110" t="s">
        <v>6470</v>
      </c>
      <c r="B3110" t="s">
        <v>734</v>
      </c>
      <c r="C3110" t="s">
        <v>94</v>
      </c>
      <c r="D3110" t="s">
        <v>86</v>
      </c>
      <c r="E3110">
        <v>30</v>
      </c>
      <c r="F3110" s="8">
        <f>VLOOKUP(C3110,Products!$A$2:$E$20,5,TRUE)</f>
        <v>3.5</v>
      </c>
      <c r="G3110" s="8">
        <f t="shared" si="96"/>
        <v>105</v>
      </c>
      <c r="H3110" s="8">
        <f>VLOOKUP(C3110,Products!$A$2:$F$20,6,TRUE)</f>
        <v>0.54999999999999982</v>
      </c>
      <c r="I3110" s="8">
        <f t="shared" si="97"/>
        <v>16.499999999999993</v>
      </c>
      <c r="J3110" s="42">
        <f>VLOOKUP(B3110,Invoices!A:I,9,TRUE)</f>
        <v>2020</v>
      </c>
    </row>
    <row r="3111" spans="1:10" x14ac:dyDescent="0.15">
      <c r="A3111" t="s">
        <v>6471</v>
      </c>
      <c r="B3111" t="s">
        <v>734</v>
      </c>
      <c r="C3111" t="s">
        <v>93</v>
      </c>
      <c r="D3111" t="s">
        <v>76</v>
      </c>
      <c r="E3111">
        <v>1</v>
      </c>
      <c r="F3111" s="8">
        <f>VLOOKUP(C3111,Products!$A$2:$E$20,5,TRUE)</f>
        <v>9.9499999999999993</v>
      </c>
      <c r="G3111" s="8">
        <f t="shared" si="96"/>
        <v>9.9499999999999993</v>
      </c>
      <c r="H3111" s="8">
        <f>VLOOKUP(C3111,Products!$A$2:$F$20,6,TRUE)</f>
        <v>1.9499999999999993</v>
      </c>
      <c r="I3111" s="8">
        <f t="shared" si="97"/>
        <v>1.9499999999999993</v>
      </c>
      <c r="J3111" s="42">
        <f>VLOOKUP(B3111,Invoices!A:I,9,TRUE)</f>
        <v>2020</v>
      </c>
    </row>
    <row r="3112" spans="1:10" x14ac:dyDescent="0.15">
      <c r="A3112" t="s">
        <v>6472</v>
      </c>
      <c r="B3112" t="s">
        <v>734</v>
      </c>
      <c r="C3112" t="s">
        <v>104</v>
      </c>
      <c r="D3112" t="s">
        <v>71</v>
      </c>
      <c r="E3112">
        <v>50</v>
      </c>
      <c r="F3112" s="8">
        <f>VLOOKUP(C3112,Products!$A$2:$E$20,5,TRUE)</f>
        <v>2.95</v>
      </c>
      <c r="G3112" s="8">
        <f t="shared" si="96"/>
        <v>147.5</v>
      </c>
      <c r="H3112" s="8">
        <f>VLOOKUP(C3112,Products!$A$2:$F$20,6,TRUE)</f>
        <v>1.1500000000000001</v>
      </c>
      <c r="I3112" s="8">
        <f t="shared" si="97"/>
        <v>57.500000000000007</v>
      </c>
      <c r="J3112" s="42">
        <f>VLOOKUP(B3112,Invoices!A:I,9,TRUE)</f>
        <v>2020</v>
      </c>
    </row>
    <row r="3113" spans="1:10" x14ac:dyDescent="0.15">
      <c r="A3113" t="s">
        <v>6473</v>
      </c>
      <c r="B3113" t="s">
        <v>734</v>
      </c>
      <c r="C3113" t="s">
        <v>96</v>
      </c>
      <c r="D3113" t="s">
        <v>75</v>
      </c>
      <c r="E3113">
        <v>10</v>
      </c>
      <c r="F3113" s="8">
        <f>VLOOKUP(C3113,Products!$A$2:$E$20,5,TRUE)</f>
        <v>79.95</v>
      </c>
      <c r="G3113" s="8">
        <f t="shared" si="96"/>
        <v>799.5</v>
      </c>
      <c r="H3113" s="8">
        <f>VLOOKUP(C3113,Products!$A$2:$F$20,6,TRUE)</f>
        <v>27.950000000000003</v>
      </c>
      <c r="I3113" s="8">
        <f t="shared" si="97"/>
        <v>279.5</v>
      </c>
      <c r="J3113" s="42">
        <f>VLOOKUP(B3113,Invoices!A:I,9,TRUE)</f>
        <v>2020</v>
      </c>
    </row>
    <row r="3114" spans="1:10" x14ac:dyDescent="0.15">
      <c r="A3114" t="s">
        <v>6474</v>
      </c>
      <c r="B3114" t="s">
        <v>734</v>
      </c>
      <c r="C3114" t="s">
        <v>105</v>
      </c>
      <c r="D3114" t="s">
        <v>81</v>
      </c>
      <c r="E3114">
        <v>4</v>
      </c>
      <c r="F3114" s="8">
        <f>VLOOKUP(C3114,Products!$A$2:$E$20,5,TRUE)</f>
        <v>8.9499999999999993</v>
      </c>
      <c r="G3114" s="8">
        <f t="shared" si="96"/>
        <v>35.799999999999997</v>
      </c>
      <c r="H3114" s="8">
        <f>VLOOKUP(C3114,Products!$A$2:$F$20,6,TRUE)</f>
        <v>3.1999999999999993</v>
      </c>
      <c r="I3114" s="8">
        <f t="shared" si="97"/>
        <v>12.799999999999997</v>
      </c>
      <c r="J3114" s="42">
        <f>VLOOKUP(B3114,Invoices!A:I,9,TRUE)</f>
        <v>2020</v>
      </c>
    </row>
    <row r="3115" spans="1:10" x14ac:dyDescent="0.15">
      <c r="A3115" t="s">
        <v>6475</v>
      </c>
      <c r="B3115" t="s">
        <v>734</v>
      </c>
      <c r="C3115" t="s">
        <v>102</v>
      </c>
      <c r="D3115" t="s">
        <v>83</v>
      </c>
      <c r="E3115">
        <v>5</v>
      </c>
      <c r="F3115" s="8">
        <f>VLOOKUP(C3115,Products!$A$2:$E$20,5,TRUE)</f>
        <v>29.95</v>
      </c>
      <c r="G3115" s="8">
        <f t="shared" si="96"/>
        <v>149.75</v>
      </c>
      <c r="H3115" s="8">
        <f>VLOOKUP(C3115,Products!$A$2:$F$20,6,TRUE)</f>
        <v>15</v>
      </c>
      <c r="I3115" s="8">
        <f t="shared" si="97"/>
        <v>75</v>
      </c>
      <c r="J3115" s="42">
        <f>VLOOKUP(B3115,Invoices!A:I,9,TRUE)</f>
        <v>2020</v>
      </c>
    </row>
    <row r="3116" spans="1:10" x14ac:dyDescent="0.15">
      <c r="A3116" t="s">
        <v>6476</v>
      </c>
      <c r="B3116" t="s">
        <v>734</v>
      </c>
      <c r="C3116" t="s">
        <v>91</v>
      </c>
      <c r="D3116" t="s">
        <v>70</v>
      </c>
      <c r="E3116">
        <v>6</v>
      </c>
      <c r="F3116" s="8">
        <f>VLOOKUP(C3116,Products!$A$2:$E$20,5,TRUE)</f>
        <v>49.95</v>
      </c>
      <c r="G3116" s="8">
        <f t="shared" si="96"/>
        <v>299.70000000000005</v>
      </c>
      <c r="H3116" s="8">
        <f>VLOOKUP(C3116,Products!$A$2:$F$20,6,TRUE)</f>
        <v>21.200000000000003</v>
      </c>
      <c r="I3116" s="8">
        <f t="shared" si="97"/>
        <v>127.20000000000002</v>
      </c>
      <c r="J3116" s="42">
        <f>VLOOKUP(B3116,Invoices!A:I,9,TRUE)</f>
        <v>2020</v>
      </c>
    </row>
    <row r="3117" spans="1:10" x14ac:dyDescent="0.15">
      <c r="A3117" t="s">
        <v>6477</v>
      </c>
      <c r="B3117" t="s">
        <v>734</v>
      </c>
      <c r="C3117" t="s">
        <v>87</v>
      </c>
      <c r="D3117" t="s">
        <v>68</v>
      </c>
      <c r="E3117">
        <v>1</v>
      </c>
      <c r="F3117" s="8">
        <f>VLOOKUP(C3117,Products!$A$2:$E$20,5,TRUE)</f>
        <v>19.95</v>
      </c>
      <c r="G3117" s="8">
        <f t="shared" si="96"/>
        <v>19.95</v>
      </c>
      <c r="H3117" s="8">
        <f>VLOOKUP(C3117,Products!$A$2:$F$20,6,TRUE)</f>
        <v>7.4499999999999993</v>
      </c>
      <c r="I3117" s="8">
        <f t="shared" si="97"/>
        <v>7.4499999999999993</v>
      </c>
      <c r="J3117" s="42">
        <f>VLOOKUP(B3117,Invoices!A:I,9,TRUE)</f>
        <v>2020</v>
      </c>
    </row>
    <row r="3118" spans="1:10" x14ac:dyDescent="0.15">
      <c r="A3118" t="s">
        <v>6478</v>
      </c>
      <c r="B3118" t="s">
        <v>734</v>
      </c>
      <c r="C3118" t="s">
        <v>101</v>
      </c>
      <c r="D3118" t="s">
        <v>69</v>
      </c>
      <c r="E3118">
        <v>1</v>
      </c>
      <c r="F3118" s="8">
        <f>VLOOKUP(C3118,Products!$A$2:$E$20,5,TRUE)</f>
        <v>129.94999999999999</v>
      </c>
      <c r="G3118" s="8">
        <f t="shared" si="96"/>
        <v>129.94999999999999</v>
      </c>
      <c r="H3118" s="8">
        <f>VLOOKUP(C3118,Products!$A$2:$F$20,6,TRUE)</f>
        <v>40.449999999999989</v>
      </c>
      <c r="I3118" s="8">
        <f t="shared" si="97"/>
        <v>40.449999999999989</v>
      </c>
      <c r="J3118" s="42">
        <f>VLOOKUP(B3118,Invoices!A:I,9,TRUE)</f>
        <v>2020</v>
      </c>
    </row>
    <row r="3119" spans="1:10" x14ac:dyDescent="0.15">
      <c r="A3119" t="s">
        <v>6479</v>
      </c>
      <c r="B3119" t="s">
        <v>734</v>
      </c>
      <c r="C3119" t="s">
        <v>88</v>
      </c>
      <c r="D3119" t="s">
        <v>85</v>
      </c>
      <c r="E3119">
        <v>3</v>
      </c>
      <c r="F3119" s="8">
        <f>VLOOKUP(C3119,Products!$A$2:$E$20,5,TRUE)</f>
        <v>8.9499999999999993</v>
      </c>
      <c r="G3119" s="8">
        <f t="shared" si="96"/>
        <v>26.849999999999998</v>
      </c>
      <c r="H3119" s="8">
        <f>VLOOKUP(C3119,Products!$A$2:$F$20,6,TRUE)</f>
        <v>5.6999999999999993</v>
      </c>
      <c r="I3119" s="8">
        <f t="shared" si="97"/>
        <v>17.099999999999998</v>
      </c>
      <c r="J3119" s="42">
        <f>VLOOKUP(B3119,Invoices!A:I,9,TRUE)</f>
        <v>2020</v>
      </c>
    </row>
    <row r="3120" spans="1:10" x14ac:dyDescent="0.15">
      <c r="A3120" t="s">
        <v>6480</v>
      </c>
      <c r="B3120" t="s">
        <v>734</v>
      </c>
      <c r="C3120" t="s">
        <v>103</v>
      </c>
      <c r="D3120" t="s">
        <v>77</v>
      </c>
      <c r="E3120">
        <v>30</v>
      </c>
      <c r="F3120" s="8">
        <f>VLOOKUP(C3120,Products!$A$2:$E$20,5,TRUE)</f>
        <v>8.9499999999999993</v>
      </c>
      <c r="G3120" s="8">
        <f t="shared" si="96"/>
        <v>268.5</v>
      </c>
      <c r="H3120" s="8">
        <f>VLOOKUP(C3120,Products!$A$2:$F$20,6,TRUE)</f>
        <v>3.1999999999999993</v>
      </c>
      <c r="I3120" s="8">
        <f t="shared" si="97"/>
        <v>95.999999999999972</v>
      </c>
      <c r="J3120" s="42">
        <f>VLOOKUP(B3120,Invoices!A:I,9,TRUE)</f>
        <v>2020</v>
      </c>
    </row>
    <row r="3121" spans="1:10" x14ac:dyDescent="0.15">
      <c r="A3121" t="s">
        <v>6481</v>
      </c>
      <c r="B3121" t="s">
        <v>734</v>
      </c>
      <c r="C3121" t="s">
        <v>89</v>
      </c>
      <c r="D3121" t="s">
        <v>80</v>
      </c>
      <c r="E3121">
        <v>4</v>
      </c>
      <c r="F3121" s="8">
        <f>VLOOKUP(C3121,Products!$A$2:$E$20,5,TRUE)</f>
        <v>15.95</v>
      </c>
      <c r="G3121" s="8">
        <f t="shared" si="96"/>
        <v>63.8</v>
      </c>
      <c r="H3121" s="8">
        <f>VLOOKUP(C3121,Products!$A$2:$F$20,6,TRUE)</f>
        <v>6</v>
      </c>
      <c r="I3121" s="8">
        <f t="shared" si="97"/>
        <v>24</v>
      </c>
      <c r="J3121" s="42">
        <f>VLOOKUP(B3121,Invoices!A:I,9,TRUE)</f>
        <v>2020</v>
      </c>
    </row>
    <row r="3122" spans="1:10" x14ac:dyDescent="0.15">
      <c r="A3122" t="s">
        <v>6482</v>
      </c>
      <c r="B3122" t="s">
        <v>734</v>
      </c>
      <c r="C3122" t="s">
        <v>97</v>
      </c>
      <c r="D3122" t="s">
        <v>74</v>
      </c>
      <c r="E3122">
        <v>5</v>
      </c>
      <c r="F3122" s="8">
        <f>VLOOKUP(C3122,Products!$A$2:$E$20,5,TRUE)</f>
        <v>1.5</v>
      </c>
      <c r="G3122" s="8">
        <f t="shared" si="96"/>
        <v>7.5</v>
      </c>
      <c r="H3122" s="8">
        <f>VLOOKUP(C3122,Products!$A$2:$F$20,6,TRUE)</f>
        <v>0.5</v>
      </c>
      <c r="I3122" s="8">
        <f t="shared" si="97"/>
        <v>2.5</v>
      </c>
      <c r="J3122" s="42">
        <f>VLOOKUP(B3122,Invoices!A:I,9,TRUE)</f>
        <v>2020</v>
      </c>
    </row>
    <row r="3123" spans="1:10" x14ac:dyDescent="0.15">
      <c r="A3123" t="s">
        <v>6483</v>
      </c>
      <c r="B3123" t="s">
        <v>735</v>
      </c>
      <c r="C3123" t="s">
        <v>105</v>
      </c>
      <c r="D3123" t="s">
        <v>81</v>
      </c>
      <c r="E3123">
        <v>1</v>
      </c>
      <c r="F3123" s="8">
        <f>VLOOKUP(C3123,Products!$A$2:$E$20,5,TRUE)</f>
        <v>8.9499999999999993</v>
      </c>
      <c r="G3123" s="8">
        <f t="shared" si="96"/>
        <v>8.9499999999999993</v>
      </c>
      <c r="H3123" s="8">
        <f>VLOOKUP(C3123,Products!$A$2:$F$20,6,TRUE)</f>
        <v>3.1999999999999993</v>
      </c>
      <c r="I3123" s="8">
        <f t="shared" si="97"/>
        <v>3.1999999999999993</v>
      </c>
      <c r="J3123" s="42">
        <f>VLOOKUP(B3123,Invoices!A:I,9,TRUE)</f>
        <v>2020</v>
      </c>
    </row>
    <row r="3124" spans="1:10" x14ac:dyDescent="0.15">
      <c r="A3124" t="s">
        <v>6484</v>
      </c>
      <c r="B3124" t="s">
        <v>735</v>
      </c>
      <c r="C3124" t="s">
        <v>104</v>
      </c>
      <c r="D3124" t="s">
        <v>71</v>
      </c>
      <c r="E3124">
        <v>25</v>
      </c>
      <c r="F3124" s="8">
        <f>VLOOKUP(C3124,Products!$A$2:$E$20,5,TRUE)</f>
        <v>2.95</v>
      </c>
      <c r="G3124" s="8">
        <f t="shared" si="96"/>
        <v>73.75</v>
      </c>
      <c r="H3124" s="8">
        <f>VLOOKUP(C3124,Products!$A$2:$F$20,6,TRUE)</f>
        <v>1.1500000000000001</v>
      </c>
      <c r="I3124" s="8">
        <f t="shared" si="97"/>
        <v>28.750000000000004</v>
      </c>
      <c r="J3124" s="42">
        <f>VLOOKUP(B3124,Invoices!A:I,9,TRUE)</f>
        <v>2020</v>
      </c>
    </row>
    <row r="3125" spans="1:10" x14ac:dyDescent="0.15">
      <c r="A3125" t="s">
        <v>6485</v>
      </c>
      <c r="B3125" t="s">
        <v>735</v>
      </c>
      <c r="C3125" t="s">
        <v>96</v>
      </c>
      <c r="D3125" t="s">
        <v>75</v>
      </c>
      <c r="E3125">
        <v>5</v>
      </c>
      <c r="F3125" s="8">
        <f>VLOOKUP(C3125,Products!$A$2:$E$20,5,TRUE)</f>
        <v>79.95</v>
      </c>
      <c r="G3125" s="8">
        <f t="shared" si="96"/>
        <v>399.75</v>
      </c>
      <c r="H3125" s="8">
        <f>VLOOKUP(C3125,Products!$A$2:$F$20,6,TRUE)</f>
        <v>27.950000000000003</v>
      </c>
      <c r="I3125" s="8">
        <f t="shared" si="97"/>
        <v>139.75</v>
      </c>
      <c r="J3125" s="42">
        <f>VLOOKUP(B3125,Invoices!A:I,9,TRUE)</f>
        <v>2020</v>
      </c>
    </row>
    <row r="3126" spans="1:10" x14ac:dyDescent="0.15">
      <c r="A3126" t="s">
        <v>6486</v>
      </c>
      <c r="B3126" t="s">
        <v>735</v>
      </c>
      <c r="C3126" t="s">
        <v>94</v>
      </c>
      <c r="D3126" t="s">
        <v>86</v>
      </c>
      <c r="E3126">
        <v>30</v>
      </c>
      <c r="F3126" s="8">
        <f>VLOOKUP(C3126,Products!$A$2:$E$20,5,TRUE)</f>
        <v>3.5</v>
      </c>
      <c r="G3126" s="8">
        <f t="shared" si="96"/>
        <v>105</v>
      </c>
      <c r="H3126" s="8">
        <f>VLOOKUP(C3126,Products!$A$2:$F$20,6,TRUE)</f>
        <v>0.54999999999999982</v>
      </c>
      <c r="I3126" s="8">
        <f t="shared" si="97"/>
        <v>16.499999999999993</v>
      </c>
      <c r="J3126" s="42">
        <f>VLOOKUP(B3126,Invoices!A:I,9,TRUE)</f>
        <v>2020</v>
      </c>
    </row>
    <row r="3127" spans="1:10" x14ac:dyDescent="0.15">
      <c r="A3127" t="s">
        <v>6487</v>
      </c>
      <c r="B3127" t="s">
        <v>736</v>
      </c>
      <c r="C3127" t="s">
        <v>90</v>
      </c>
      <c r="D3127" t="s">
        <v>72</v>
      </c>
      <c r="E3127">
        <v>1</v>
      </c>
      <c r="F3127" s="8">
        <f>VLOOKUP(C3127,Products!$A$2:$E$20,5,TRUE)</f>
        <v>8.9499999999999993</v>
      </c>
      <c r="G3127" s="8">
        <f t="shared" si="96"/>
        <v>8.9499999999999993</v>
      </c>
      <c r="H3127" s="8">
        <f>VLOOKUP(C3127,Products!$A$2:$F$20,6,TRUE)</f>
        <v>5.6999999999999993</v>
      </c>
      <c r="I3127" s="8">
        <f t="shared" si="97"/>
        <v>5.6999999999999993</v>
      </c>
      <c r="J3127" s="42">
        <f>VLOOKUP(B3127,Invoices!A:I,9,TRUE)</f>
        <v>2020</v>
      </c>
    </row>
    <row r="3128" spans="1:10" x14ac:dyDescent="0.15">
      <c r="A3128" t="s">
        <v>6488</v>
      </c>
      <c r="B3128" t="s">
        <v>736</v>
      </c>
      <c r="C3128" t="s">
        <v>96</v>
      </c>
      <c r="D3128" t="s">
        <v>75</v>
      </c>
      <c r="E3128">
        <v>2</v>
      </c>
      <c r="F3128" s="8">
        <f>VLOOKUP(C3128,Products!$A$2:$E$20,5,TRUE)</f>
        <v>79.95</v>
      </c>
      <c r="G3128" s="8">
        <f t="shared" si="96"/>
        <v>159.9</v>
      </c>
      <c r="H3128" s="8">
        <f>VLOOKUP(C3128,Products!$A$2:$F$20,6,TRUE)</f>
        <v>27.950000000000003</v>
      </c>
      <c r="I3128" s="8">
        <f t="shared" si="97"/>
        <v>55.900000000000006</v>
      </c>
      <c r="J3128" s="42">
        <f>VLOOKUP(B3128,Invoices!A:I,9,TRUE)</f>
        <v>2020</v>
      </c>
    </row>
    <row r="3129" spans="1:10" x14ac:dyDescent="0.15">
      <c r="A3129" t="s">
        <v>6489</v>
      </c>
      <c r="B3129" t="s">
        <v>737</v>
      </c>
      <c r="C3129" t="s">
        <v>93</v>
      </c>
      <c r="D3129" t="s">
        <v>76</v>
      </c>
      <c r="E3129">
        <v>2</v>
      </c>
      <c r="F3129" s="8">
        <f>VLOOKUP(C3129,Products!$A$2:$E$20,5,TRUE)</f>
        <v>9.9499999999999993</v>
      </c>
      <c r="G3129" s="8">
        <f t="shared" si="96"/>
        <v>19.899999999999999</v>
      </c>
      <c r="H3129" s="8">
        <f>VLOOKUP(C3129,Products!$A$2:$F$20,6,TRUE)</f>
        <v>1.9499999999999993</v>
      </c>
      <c r="I3129" s="8">
        <f t="shared" si="97"/>
        <v>3.8999999999999986</v>
      </c>
      <c r="J3129" s="42">
        <f>VLOOKUP(B3129,Invoices!A:I,9,TRUE)</f>
        <v>2020</v>
      </c>
    </row>
    <row r="3130" spans="1:10" x14ac:dyDescent="0.15">
      <c r="A3130" t="s">
        <v>6490</v>
      </c>
      <c r="B3130" t="s">
        <v>737</v>
      </c>
      <c r="C3130" t="s">
        <v>104</v>
      </c>
      <c r="D3130" t="s">
        <v>71</v>
      </c>
      <c r="E3130">
        <v>2</v>
      </c>
      <c r="F3130" s="8">
        <f>VLOOKUP(C3130,Products!$A$2:$E$20,5,TRUE)</f>
        <v>2.95</v>
      </c>
      <c r="G3130" s="8">
        <f t="shared" si="96"/>
        <v>5.9</v>
      </c>
      <c r="H3130" s="8">
        <f>VLOOKUP(C3130,Products!$A$2:$F$20,6,TRUE)</f>
        <v>1.1500000000000001</v>
      </c>
      <c r="I3130" s="8">
        <f t="shared" si="97"/>
        <v>2.3000000000000003</v>
      </c>
      <c r="J3130" s="42">
        <f>VLOOKUP(B3130,Invoices!A:I,9,TRUE)</f>
        <v>2020</v>
      </c>
    </row>
    <row r="3131" spans="1:10" x14ac:dyDescent="0.15">
      <c r="A3131" t="s">
        <v>6491</v>
      </c>
      <c r="B3131" t="s">
        <v>737</v>
      </c>
      <c r="C3131" t="s">
        <v>105</v>
      </c>
      <c r="D3131" t="s">
        <v>81</v>
      </c>
      <c r="E3131">
        <v>1</v>
      </c>
      <c r="F3131" s="8">
        <f>VLOOKUP(C3131,Products!$A$2:$E$20,5,TRUE)</f>
        <v>8.9499999999999993</v>
      </c>
      <c r="G3131" s="8">
        <f t="shared" si="96"/>
        <v>8.9499999999999993</v>
      </c>
      <c r="H3131" s="8">
        <f>VLOOKUP(C3131,Products!$A$2:$F$20,6,TRUE)</f>
        <v>3.1999999999999993</v>
      </c>
      <c r="I3131" s="8">
        <f t="shared" si="97"/>
        <v>3.1999999999999993</v>
      </c>
      <c r="J3131" s="42">
        <f>VLOOKUP(B3131,Invoices!A:I,9,TRUE)</f>
        <v>2020</v>
      </c>
    </row>
    <row r="3132" spans="1:10" x14ac:dyDescent="0.15">
      <c r="A3132" t="s">
        <v>6492</v>
      </c>
      <c r="B3132" t="s">
        <v>737</v>
      </c>
      <c r="C3132" t="s">
        <v>92</v>
      </c>
      <c r="D3132" t="s">
        <v>82</v>
      </c>
      <c r="E3132">
        <v>2</v>
      </c>
      <c r="F3132" s="8">
        <f>VLOOKUP(C3132,Products!$A$2:$E$20,5,TRUE)</f>
        <v>19.95</v>
      </c>
      <c r="G3132" s="8">
        <f t="shared" si="96"/>
        <v>39.9</v>
      </c>
      <c r="H3132" s="8">
        <f>VLOOKUP(C3132,Products!$A$2:$F$20,6,TRUE)</f>
        <v>7.4499999999999993</v>
      </c>
      <c r="I3132" s="8">
        <f t="shared" si="97"/>
        <v>14.899999999999999</v>
      </c>
      <c r="J3132" s="42">
        <f>VLOOKUP(B3132,Invoices!A:I,9,TRUE)</f>
        <v>2020</v>
      </c>
    </row>
    <row r="3133" spans="1:10" x14ac:dyDescent="0.15">
      <c r="A3133" t="s">
        <v>6493</v>
      </c>
      <c r="B3133" t="s">
        <v>737</v>
      </c>
      <c r="C3133" t="s">
        <v>94</v>
      </c>
      <c r="D3133" t="s">
        <v>86</v>
      </c>
      <c r="E3133">
        <v>1</v>
      </c>
      <c r="F3133" s="8">
        <f>VLOOKUP(C3133,Products!$A$2:$E$20,5,TRUE)</f>
        <v>3.5</v>
      </c>
      <c r="G3133" s="8">
        <f t="shared" si="96"/>
        <v>3.5</v>
      </c>
      <c r="H3133" s="8">
        <f>VLOOKUP(C3133,Products!$A$2:$F$20,6,TRUE)</f>
        <v>0.54999999999999982</v>
      </c>
      <c r="I3133" s="8">
        <f t="shared" si="97"/>
        <v>0.54999999999999982</v>
      </c>
      <c r="J3133" s="42">
        <f>VLOOKUP(B3133,Invoices!A:I,9,TRUE)</f>
        <v>2020</v>
      </c>
    </row>
    <row r="3134" spans="1:10" x14ac:dyDescent="0.15">
      <c r="A3134" t="s">
        <v>6494</v>
      </c>
      <c r="B3134" t="s">
        <v>737</v>
      </c>
      <c r="C3134" t="s">
        <v>95</v>
      </c>
      <c r="D3134" t="s">
        <v>73</v>
      </c>
      <c r="E3134">
        <v>25</v>
      </c>
      <c r="F3134" s="8">
        <f>VLOOKUP(C3134,Products!$A$2:$E$20,5,TRUE)</f>
        <v>12.95</v>
      </c>
      <c r="G3134" s="8">
        <f t="shared" si="96"/>
        <v>323.75</v>
      </c>
      <c r="H3134" s="8">
        <f>VLOOKUP(C3134,Products!$A$2:$F$20,6,TRUE)</f>
        <v>4.1999999999999993</v>
      </c>
      <c r="I3134" s="8">
        <f t="shared" si="97"/>
        <v>104.99999999999999</v>
      </c>
      <c r="J3134" s="42">
        <f>VLOOKUP(B3134,Invoices!A:I,9,TRUE)</f>
        <v>2020</v>
      </c>
    </row>
    <row r="3135" spans="1:10" x14ac:dyDescent="0.15">
      <c r="A3135" t="s">
        <v>6495</v>
      </c>
      <c r="B3135" t="s">
        <v>737</v>
      </c>
      <c r="C3135" t="s">
        <v>102</v>
      </c>
      <c r="D3135" t="s">
        <v>83</v>
      </c>
      <c r="E3135">
        <v>1</v>
      </c>
      <c r="F3135" s="8">
        <f>VLOOKUP(C3135,Products!$A$2:$E$20,5,TRUE)</f>
        <v>29.95</v>
      </c>
      <c r="G3135" s="8">
        <f t="shared" si="96"/>
        <v>29.95</v>
      </c>
      <c r="H3135" s="8">
        <f>VLOOKUP(C3135,Products!$A$2:$F$20,6,TRUE)</f>
        <v>15</v>
      </c>
      <c r="I3135" s="8">
        <f t="shared" si="97"/>
        <v>15</v>
      </c>
      <c r="J3135" s="42">
        <f>VLOOKUP(B3135,Invoices!A:I,9,TRUE)</f>
        <v>2020</v>
      </c>
    </row>
    <row r="3136" spans="1:10" x14ac:dyDescent="0.15">
      <c r="A3136" t="s">
        <v>6496</v>
      </c>
      <c r="B3136" t="s">
        <v>737</v>
      </c>
      <c r="C3136" t="s">
        <v>103</v>
      </c>
      <c r="D3136" t="s">
        <v>77</v>
      </c>
      <c r="E3136">
        <v>3</v>
      </c>
      <c r="F3136" s="8">
        <f>VLOOKUP(C3136,Products!$A$2:$E$20,5,TRUE)</f>
        <v>8.9499999999999993</v>
      </c>
      <c r="G3136" s="8">
        <f t="shared" si="96"/>
        <v>26.849999999999998</v>
      </c>
      <c r="H3136" s="8">
        <f>VLOOKUP(C3136,Products!$A$2:$F$20,6,TRUE)</f>
        <v>3.1999999999999993</v>
      </c>
      <c r="I3136" s="8">
        <f t="shared" si="97"/>
        <v>9.5999999999999979</v>
      </c>
      <c r="J3136" s="42">
        <f>VLOOKUP(B3136,Invoices!A:I,9,TRUE)</f>
        <v>2020</v>
      </c>
    </row>
    <row r="3137" spans="1:10" x14ac:dyDescent="0.15">
      <c r="A3137" t="s">
        <v>6497</v>
      </c>
      <c r="B3137" t="s">
        <v>738</v>
      </c>
      <c r="C3137" t="s">
        <v>92</v>
      </c>
      <c r="D3137" t="s">
        <v>82</v>
      </c>
      <c r="E3137">
        <v>2</v>
      </c>
      <c r="F3137" s="8">
        <f>VLOOKUP(C3137,Products!$A$2:$E$20,5,TRUE)</f>
        <v>19.95</v>
      </c>
      <c r="G3137" s="8">
        <f t="shared" si="96"/>
        <v>39.9</v>
      </c>
      <c r="H3137" s="8">
        <f>VLOOKUP(C3137,Products!$A$2:$F$20,6,TRUE)</f>
        <v>7.4499999999999993</v>
      </c>
      <c r="I3137" s="8">
        <f t="shared" si="97"/>
        <v>14.899999999999999</v>
      </c>
      <c r="J3137" s="42">
        <f>VLOOKUP(B3137,Invoices!A:I,9,TRUE)</f>
        <v>2020</v>
      </c>
    </row>
    <row r="3138" spans="1:10" x14ac:dyDescent="0.15">
      <c r="A3138" t="s">
        <v>6498</v>
      </c>
      <c r="B3138" t="s">
        <v>738</v>
      </c>
      <c r="C3138" t="s">
        <v>102</v>
      </c>
      <c r="D3138" t="s">
        <v>83</v>
      </c>
      <c r="E3138">
        <v>30</v>
      </c>
      <c r="F3138" s="8">
        <f>VLOOKUP(C3138,Products!$A$2:$E$20,5,TRUE)</f>
        <v>29.95</v>
      </c>
      <c r="G3138" s="8">
        <f t="shared" si="96"/>
        <v>898.5</v>
      </c>
      <c r="H3138" s="8">
        <f>VLOOKUP(C3138,Products!$A$2:$F$20,6,TRUE)</f>
        <v>15</v>
      </c>
      <c r="I3138" s="8">
        <f t="shared" si="97"/>
        <v>450</v>
      </c>
      <c r="J3138" s="42">
        <f>VLOOKUP(B3138,Invoices!A:I,9,TRUE)</f>
        <v>2020</v>
      </c>
    </row>
    <row r="3139" spans="1:10" x14ac:dyDescent="0.15">
      <c r="A3139" t="s">
        <v>6499</v>
      </c>
      <c r="B3139" t="s">
        <v>738</v>
      </c>
      <c r="C3139" t="s">
        <v>90</v>
      </c>
      <c r="D3139" t="s">
        <v>72</v>
      </c>
      <c r="E3139">
        <v>7</v>
      </c>
      <c r="F3139" s="8">
        <f>VLOOKUP(C3139,Products!$A$2:$E$20,5,TRUE)</f>
        <v>8.9499999999999993</v>
      </c>
      <c r="G3139" s="8">
        <f t="shared" ref="G3139:G3202" si="98">F3139*E3139</f>
        <v>62.649999999999991</v>
      </c>
      <c r="H3139" s="8">
        <f>VLOOKUP(C3139,Products!$A$2:$F$20,6,TRUE)</f>
        <v>5.6999999999999993</v>
      </c>
      <c r="I3139" s="8">
        <f t="shared" ref="I3139:I3202" si="99">H3139*E3139</f>
        <v>39.899999999999991</v>
      </c>
      <c r="J3139" s="42">
        <f>VLOOKUP(B3139,Invoices!A:I,9,TRUE)</f>
        <v>2020</v>
      </c>
    </row>
    <row r="3140" spans="1:10" x14ac:dyDescent="0.15">
      <c r="A3140" t="s">
        <v>6500</v>
      </c>
      <c r="B3140" t="s">
        <v>738</v>
      </c>
      <c r="C3140" t="s">
        <v>94</v>
      </c>
      <c r="D3140" t="s">
        <v>86</v>
      </c>
      <c r="E3140">
        <v>2</v>
      </c>
      <c r="F3140" s="8">
        <f>VLOOKUP(C3140,Products!$A$2:$E$20,5,TRUE)</f>
        <v>3.5</v>
      </c>
      <c r="G3140" s="8">
        <f t="shared" si="98"/>
        <v>7</v>
      </c>
      <c r="H3140" s="8">
        <f>VLOOKUP(C3140,Products!$A$2:$F$20,6,TRUE)</f>
        <v>0.54999999999999982</v>
      </c>
      <c r="I3140" s="8">
        <f t="shared" si="99"/>
        <v>1.0999999999999996</v>
      </c>
      <c r="J3140" s="42">
        <f>VLOOKUP(B3140,Invoices!A:I,9,TRUE)</f>
        <v>2020</v>
      </c>
    </row>
    <row r="3141" spans="1:10" x14ac:dyDescent="0.15">
      <c r="A3141" t="s">
        <v>6501</v>
      </c>
      <c r="B3141" t="s">
        <v>738</v>
      </c>
      <c r="C3141" t="s">
        <v>105</v>
      </c>
      <c r="D3141" t="s">
        <v>81</v>
      </c>
      <c r="E3141">
        <v>2</v>
      </c>
      <c r="F3141" s="8">
        <f>VLOOKUP(C3141,Products!$A$2:$E$20,5,TRUE)</f>
        <v>8.9499999999999993</v>
      </c>
      <c r="G3141" s="8">
        <f t="shared" si="98"/>
        <v>17.899999999999999</v>
      </c>
      <c r="H3141" s="8">
        <f>VLOOKUP(C3141,Products!$A$2:$F$20,6,TRUE)</f>
        <v>3.1999999999999993</v>
      </c>
      <c r="I3141" s="8">
        <f t="shared" si="99"/>
        <v>6.3999999999999986</v>
      </c>
      <c r="J3141" s="42">
        <f>VLOOKUP(B3141,Invoices!A:I,9,TRUE)</f>
        <v>2020</v>
      </c>
    </row>
    <row r="3142" spans="1:10" x14ac:dyDescent="0.15">
      <c r="A3142" t="s">
        <v>6502</v>
      </c>
      <c r="B3142" t="s">
        <v>738</v>
      </c>
      <c r="C3142" t="s">
        <v>89</v>
      </c>
      <c r="D3142" t="s">
        <v>80</v>
      </c>
      <c r="E3142">
        <v>10</v>
      </c>
      <c r="F3142" s="8">
        <f>VLOOKUP(C3142,Products!$A$2:$E$20,5,TRUE)</f>
        <v>15.95</v>
      </c>
      <c r="G3142" s="8">
        <f t="shared" si="98"/>
        <v>159.5</v>
      </c>
      <c r="H3142" s="8">
        <f>VLOOKUP(C3142,Products!$A$2:$F$20,6,TRUE)</f>
        <v>6</v>
      </c>
      <c r="I3142" s="8">
        <f t="shared" si="99"/>
        <v>60</v>
      </c>
      <c r="J3142" s="42">
        <f>VLOOKUP(B3142,Invoices!A:I,9,TRUE)</f>
        <v>2020</v>
      </c>
    </row>
    <row r="3143" spans="1:10" x14ac:dyDescent="0.15">
      <c r="A3143" t="s">
        <v>6503</v>
      </c>
      <c r="B3143" t="s">
        <v>738</v>
      </c>
      <c r="C3143" t="s">
        <v>93</v>
      </c>
      <c r="D3143" t="s">
        <v>76</v>
      </c>
      <c r="E3143">
        <v>10</v>
      </c>
      <c r="F3143" s="8">
        <f>VLOOKUP(C3143,Products!$A$2:$E$20,5,TRUE)</f>
        <v>9.9499999999999993</v>
      </c>
      <c r="G3143" s="8">
        <f t="shared" si="98"/>
        <v>99.5</v>
      </c>
      <c r="H3143" s="8">
        <f>VLOOKUP(C3143,Products!$A$2:$F$20,6,TRUE)</f>
        <v>1.9499999999999993</v>
      </c>
      <c r="I3143" s="8">
        <f t="shared" si="99"/>
        <v>19.499999999999993</v>
      </c>
      <c r="J3143" s="42">
        <f>VLOOKUP(B3143,Invoices!A:I,9,TRUE)</f>
        <v>2020</v>
      </c>
    </row>
    <row r="3144" spans="1:10" x14ac:dyDescent="0.15">
      <c r="A3144" t="s">
        <v>6504</v>
      </c>
      <c r="B3144" t="s">
        <v>738</v>
      </c>
      <c r="C3144" t="s">
        <v>104</v>
      </c>
      <c r="D3144" t="s">
        <v>71</v>
      </c>
      <c r="E3144">
        <v>50</v>
      </c>
      <c r="F3144" s="8">
        <f>VLOOKUP(C3144,Products!$A$2:$E$20,5,TRUE)</f>
        <v>2.95</v>
      </c>
      <c r="G3144" s="8">
        <f t="shared" si="98"/>
        <v>147.5</v>
      </c>
      <c r="H3144" s="8">
        <f>VLOOKUP(C3144,Products!$A$2:$F$20,6,TRUE)</f>
        <v>1.1500000000000001</v>
      </c>
      <c r="I3144" s="8">
        <f t="shared" si="99"/>
        <v>57.500000000000007</v>
      </c>
      <c r="J3144" s="42">
        <f>VLOOKUP(B3144,Invoices!A:I,9,TRUE)</f>
        <v>2020</v>
      </c>
    </row>
    <row r="3145" spans="1:10" x14ac:dyDescent="0.15">
      <c r="A3145" t="s">
        <v>6505</v>
      </c>
      <c r="B3145" t="s">
        <v>739</v>
      </c>
      <c r="C3145" t="s">
        <v>95</v>
      </c>
      <c r="D3145" t="s">
        <v>73</v>
      </c>
      <c r="E3145">
        <v>1</v>
      </c>
      <c r="F3145" s="8">
        <f>VLOOKUP(C3145,Products!$A$2:$E$20,5,TRUE)</f>
        <v>12.95</v>
      </c>
      <c r="G3145" s="8">
        <f t="shared" si="98"/>
        <v>12.95</v>
      </c>
      <c r="H3145" s="8">
        <f>VLOOKUP(C3145,Products!$A$2:$F$20,6,TRUE)</f>
        <v>4.1999999999999993</v>
      </c>
      <c r="I3145" s="8">
        <f t="shared" si="99"/>
        <v>4.1999999999999993</v>
      </c>
      <c r="J3145" s="42">
        <f>VLOOKUP(B3145,Invoices!A:I,9,TRUE)</f>
        <v>2020</v>
      </c>
    </row>
    <row r="3146" spans="1:10" x14ac:dyDescent="0.15">
      <c r="A3146" t="s">
        <v>6506</v>
      </c>
      <c r="B3146" t="s">
        <v>739</v>
      </c>
      <c r="C3146" t="s">
        <v>104</v>
      </c>
      <c r="D3146" t="s">
        <v>71</v>
      </c>
      <c r="E3146">
        <v>2</v>
      </c>
      <c r="F3146" s="8">
        <f>VLOOKUP(C3146,Products!$A$2:$E$20,5,TRUE)</f>
        <v>2.95</v>
      </c>
      <c r="G3146" s="8">
        <f t="shared" si="98"/>
        <v>5.9</v>
      </c>
      <c r="H3146" s="8">
        <f>VLOOKUP(C3146,Products!$A$2:$F$20,6,TRUE)</f>
        <v>1.1500000000000001</v>
      </c>
      <c r="I3146" s="8">
        <f t="shared" si="99"/>
        <v>2.3000000000000003</v>
      </c>
      <c r="J3146" s="42">
        <f>VLOOKUP(B3146,Invoices!A:I,9,TRUE)</f>
        <v>2020</v>
      </c>
    </row>
    <row r="3147" spans="1:10" x14ac:dyDescent="0.15">
      <c r="A3147" t="s">
        <v>6507</v>
      </c>
      <c r="B3147" t="s">
        <v>739</v>
      </c>
      <c r="C3147" t="s">
        <v>92</v>
      </c>
      <c r="D3147" t="s">
        <v>82</v>
      </c>
      <c r="E3147">
        <v>3</v>
      </c>
      <c r="F3147" s="8">
        <f>VLOOKUP(C3147,Products!$A$2:$E$20,5,TRUE)</f>
        <v>19.95</v>
      </c>
      <c r="G3147" s="8">
        <f t="shared" si="98"/>
        <v>59.849999999999994</v>
      </c>
      <c r="H3147" s="8">
        <f>VLOOKUP(C3147,Products!$A$2:$F$20,6,TRUE)</f>
        <v>7.4499999999999993</v>
      </c>
      <c r="I3147" s="8">
        <f t="shared" si="99"/>
        <v>22.349999999999998</v>
      </c>
      <c r="J3147" s="42">
        <f>VLOOKUP(B3147,Invoices!A:I,9,TRUE)</f>
        <v>2020</v>
      </c>
    </row>
    <row r="3148" spans="1:10" x14ac:dyDescent="0.15">
      <c r="A3148" t="s">
        <v>6508</v>
      </c>
      <c r="B3148" t="s">
        <v>740</v>
      </c>
      <c r="C3148" t="s">
        <v>87</v>
      </c>
      <c r="D3148" t="s">
        <v>68</v>
      </c>
      <c r="E3148">
        <v>1</v>
      </c>
      <c r="F3148" s="8">
        <f>VLOOKUP(C3148,Products!$A$2:$E$20,5,TRUE)</f>
        <v>19.95</v>
      </c>
      <c r="G3148" s="8">
        <f t="shared" si="98"/>
        <v>19.95</v>
      </c>
      <c r="H3148" s="8">
        <f>VLOOKUP(C3148,Products!$A$2:$F$20,6,TRUE)</f>
        <v>7.4499999999999993</v>
      </c>
      <c r="I3148" s="8">
        <f t="shared" si="99"/>
        <v>7.4499999999999993</v>
      </c>
      <c r="J3148" s="42">
        <f>VLOOKUP(B3148,Invoices!A:I,9,TRUE)</f>
        <v>2020</v>
      </c>
    </row>
    <row r="3149" spans="1:10" x14ac:dyDescent="0.15">
      <c r="A3149" t="s">
        <v>6509</v>
      </c>
      <c r="B3149" t="s">
        <v>740</v>
      </c>
      <c r="C3149" t="s">
        <v>96</v>
      </c>
      <c r="D3149" t="s">
        <v>75</v>
      </c>
      <c r="E3149">
        <v>4</v>
      </c>
      <c r="F3149" s="8">
        <f>VLOOKUP(C3149,Products!$A$2:$E$20,5,TRUE)</f>
        <v>79.95</v>
      </c>
      <c r="G3149" s="8">
        <f t="shared" si="98"/>
        <v>319.8</v>
      </c>
      <c r="H3149" s="8">
        <f>VLOOKUP(C3149,Products!$A$2:$F$20,6,TRUE)</f>
        <v>27.950000000000003</v>
      </c>
      <c r="I3149" s="8">
        <f t="shared" si="99"/>
        <v>111.80000000000001</v>
      </c>
      <c r="J3149" s="42">
        <f>VLOOKUP(B3149,Invoices!A:I,9,TRUE)</f>
        <v>2020</v>
      </c>
    </row>
    <row r="3150" spans="1:10" x14ac:dyDescent="0.15">
      <c r="A3150" t="s">
        <v>6510</v>
      </c>
      <c r="B3150" t="s">
        <v>740</v>
      </c>
      <c r="C3150" t="s">
        <v>102</v>
      </c>
      <c r="D3150" t="s">
        <v>83</v>
      </c>
      <c r="E3150">
        <v>1</v>
      </c>
      <c r="F3150" s="8">
        <f>VLOOKUP(C3150,Products!$A$2:$E$20,5,TRUE)</f>
        <v>29.95</v>
      </c>
      <c r="G3150" s="8">
        <f t="shared" si="98"/>
        <v>29.95</v>
      </c>
      <c r="H3150" s="8">
        <f>VLOOKUP(C3150,Products!$A$2:$F$20,6,TRUE)</f>
        <v>15</v>
      </c>
      <c r="I3150" s="8">
        <f t="shared" si="99"/>
        <v>15</v>
      </c>
      <c r="J3150" s="42">
        <f>VLOOKUP(B3150,Invoices!A:I,9,TRUE)</f>
        <v>2020</v>
      </c>
    </row>
    <row r="3151" spans="1:10" x14ac:dyDescent="0.15">
      <c r="A3151" t="s">
        <v>6511</v>
      </c>
      <c r="B3151" t="s">
        <v>740</v>
      </c>
      <c r="C3151" t="s">
        <v>93</v>
      </c>
      <c r="D3151" t="s">
        <v>76</v>
      </c>
      <c r="E3151">
        <v>6</v>
      </c>
      <c r="F3151" s="8">
        <f>VLOOKUP(C3151,Products!$A$2:$E$20,5,TRUE)</f>
        <v>9.9499999999999993</v>
      </c>
      <c r="G3151" s="8">
        <f t="shared" si="98"/>
        <v>59.699999999999996</v>
      </c>
      <c r="H3151" s="8">
        <f>VLOOKUP(C3151,Products!$A$2:$F$20,6,TRUE)</f>
        <v>1.9499999999999993</v>
      </c>
      <c r="I3151" s="8">
        <f t="shared" si="99"/>
        <v>11.699999999999996</v>
      </c>
      <c r="J3151" s="42">
        <f>VLOOKUP(B3151,Invoices!A:I,9,TRUE)</f>
        <v>2020</v>
      </c>
    </row>
    <row r="3152" spans="1:10" x14ac:dyDescent="0.15">
      <c r="A3152" t="s">
        <v>6512</v>
      </c>
      <c r="B3152" t="s">
        <v>740</v>
      </c>
      <c r="C3152" t="s">
        <v>100</v>
      </c>
      <c r="D3152" t="s">
        <v>78</v>
      </c>
      <c r="E3152">
        <v>1</v>
      </c>
      <c r="F3152" s="8">
        <f>VLOOKUP(C3152,Products!$A$2:$E$20,5,TRUE)</f>
        <v>49.95</v>
      </c>
      <c r="G3152" s="8">
        <f t="shared" si="98"/>
        <v>49.95</v>
      </c>
      <c r="H3152" s="8">
        <f>VLOOKUP(C3152,Products!$A$2:$F$20,6,TRUE)</f>
        <v>19.950000000000003</v>
      </c>
      <c r="I3152" s="8">
        <f t="shared" si="99"/>
        <v>19.950000000000003</v>
      </c>
      <c r="J3152" s="42">
        <f>VLOOKUP(B3152,Invoices!A:I,9,TRUE)</f>
        <v>2020</v>
      </c>
    </row>
    <row r="3153" spans="1:10" x14ac:dyDescent="0.15">
      <c r="A3153" t="s">
        <v>6513</v>
      </c>
      <c r="B3153" t="s">
        <v>740</v>
      </c>
      <c r="C3153" t="s">
        <v>105</v>
      </c>
      <c r="D3153" t="s">
        <v>81</v>
      </c>
      <c r="E3153">
        <v>2</v>
      </c>
      <c r="F3153" s="8">
        <f>VLOOKUP(C3153,Products!$A$2:$E$20,5,TRUE)</f>
        <v>8.9499999999999993</v>
      </c>
      <c r="G3153" s="8">
        <f t="shared" si="98"/>
        <v>17.899999999999999</v>
      </c>
      <c r="H3153" s="8">
        <f>VLOOKUP(C3153,Products!$A$2:$F$20,6,TRUE)</f>
        <v>3.1999999999999993</v>
      </c>
      <c r="I3153" s="8">
        <f t="shared" si="99"/>
        <v>6.3999999999999986</v>
      </c>
      <c r="J3153" s="42">
        <f>VLOOKUP(B3153,Invoices!A:I,9,TRUE)</f>
        <v>2020</v>
      </c>
    </row>
    <row r="3154" spans="1:10" x14ac:dyDescent="0.15">
      <c r="A3154" t="s">
        <v>6514</v>
      </c>
      <c r="B3154" t="s">
        <v>741</v>
      </c>
      <c r="C3154" t="s">
        <v>95</v>
      </c>
      <c r="D3154" t="s">
        <v>73</v>
      </c>
      <c r="E3154">
        <v>1</v>
      </c>
      <c r="F3154" s="8">
        <f>VLOOKUP(C3154,Products!$A$2:$E$20,5,TRUE)</f>
        <v>12.95</v>
      </c>
      <c r="G3154" s="8">
        <f t="shared" si="98"/>
        <v>12.95</v>
      </c>
      <c r="H3154" s="8">
        <f>VLOOKUP(C3154,Products!$A$2:$F$20,6,TRUE)</f>
        <v>4.1999999999999993</v>
      </c>
      <c r="I3154" s="8">
        <f t="shared" si="99"/>
        <v>4.1999999999999993</v>
      </c>
      <c r="J3154" s="42">
        <f>VLOOKUP(B3154,Invoices!A:I,9,TRUE)</f>
        <v>2020</v>
      </c>
    </row>
    <row r="3155" spans="1:10" x14ac:dyDescent="0.15">
      <c r="A3155" t="s">
        <v>6515</v>
      </c>
      <c r="B3155" t="s">
        <v>741</v>
      </c>
      <c r="C3155" t="s">
        <v>102</v>
      </c>
      <c r="D3155" t="s">
        <v>83</v>
      </c>
      <c r="E3155">
        <v>6</v>
      </c>
      <c r="F3155" s="8">
        <f>VLOOKUP(C3155,Products!$A$2:$E$20,5,TRUE)</f>
        <v>29.95</v>
      </c>
      <c r="G3155" s="8">
        <f t="shared" si="98"/>
        <v>179.7</v>
      </c>
      <c r="H3155" s="8">
        <f>VLOOKUP(C3155,Products!$A$2:$F$20,6,TRUE)</f>
        <v>15</v>
      </c>
      <c r="I3155" s="8">
        <f t="shared" si="99"/>
        <v>90</v>
      </c>
      <c r="J3155" s="42">
        <f>VLOOKUP(B3155,Invoices!A:I,9,TRUE)</f>
        <v>2020</v>
      </c>
    </row>
    <row r="3156" spans="1:10" x14ac:dyDescent="0.15">
      <c r="A3156" t="s">
        <v>6516</v>
      </c>
      <c r="B3156" t="s">
        <v>741</v>
      </c>
      <c r="C3156" t="s">
        <v>103</v>
      </c>
      <c r="D3156" t="s">
        <v>77</v>
      </c>
      <c r="E3156">
        <v>1</v>
      </c>
      <c r="F3156" s="8">
        <f>VLOOKUP(C3156,Products!$A$2:$E$20,5,TRUE)</f>
        <v>8.9499999999999993</v>
      </c>
      <c r="G3156" s="8">
        <f t="shared" si="98"/>
        <v>8.9499999999999993</v>
      </c>
      <c r="H3156" s="8">
        <f>VLOOKUP(C3156,Products!$A$2:$F$20,6,TRUE)</f>
        <v>3.1999999999999993</v>
      </c>
      <c r="I3156" s="8">
        <f t="shared" si="99"/>
        <v>3.1999999999999993</v>
      </c>
      <c r="J3156" s="42">
        <f>VLOOKUP(B3156,Invoices!A:I,9,TRUE)</f>
        <v>2020</v>
      </c>
    </row>
    <row r="3157" spans="1:10" x14ac:dyDescent="0.15">
      <c r="A3157" t="s">
        <v>6517</v>
      </c>
      <c r="B3157" t="s">
        <v>741</v>
      </c>
      <c r="C3157" t="s">
        <v>91</v>
      </c>
      <c r="D3157" t="s">
        <v>70</v>
      </c>
      <c r="E3157">
        <v>100</v>
      </c>
      <c r="F3157" s="8">
        <f>VLOOKUP(C3157,Products!$A$2:$E$20,5,TRUE)</f>
        <v>49.95</v>
      </c>
      <c r="G3157" s="8">
        <f t="shared" si="98"/>
        <v>4995</v>
      </c>
      <c r="H3157" s="8">
        <f>VLOOKUP(C3157,Products!$A$2:$F$20,6,TRUE)</f>
        <v>21.200000000000003</v>
      </c>
      <c r="I3157" s="8">
        <f t="shared" si="99"/>
        <v>2120.0000000000005</v>
      </c>
      <c r="J3157" s="42">
        <f>VLOOKUP(B3157,Invoices!A:I,9,TRUE)</f>
        <v>2020</v>
      </c>
    </row>
    <row r="3158" spans="1:10" x14ac:dyDescent="0.15">
      <c r="A3158" t="s">
        <v>6518</v>
      </c>
      <c r="B3158" t="s">
        <v>741</v>
      </c>
      <c r="C3158" t="s">
        <v>88</v>
      </c>
      <c r="D3158" t="s">
        <v>85</v>
      </c>
      <c r="E3158">
        <v>12</v>
      </c>
      <c r="F3158" s="8">
        <f>VLOOKUP(C3158,Products!$A$2:$E$20,5,TRUE)</f>
        <v>8.9499999999999993</v>
      </c>
      <c r="G3158" s="8">
        <f t="shared" si="98"/>
        <v>107.39999999999999</v>
      </c>
      <c r="H3158" s="8">
        <f>VLOOKUP(C3158,Products!$A$2:$F$20,6,TRUE)</f>
        <v>5.6999999999999993</v>
      </c>
      <c r="I3158" s="8">
        <f t="shared" si="99"/>
        <v>68.399999999999991</v>
      </c>
      <c r="J3158" s="42">
        <f>VLOOKUP(B3158,Invoices!A:I,9,TRUE)</f>
        <v>2020</v>
      </c>
    </row>
    <row r="3159" spans="1:10" x14ac:dyDescent="0.15">
      <c r="A3159" t="s">
        <v>6519</v>
      </c>
      <c r="B3159" t="s">
        <v>741</v>
      </c>
      <c r="C3159" t="s">
        <v>93</v>
      </c>
      <c r="D3159" t="s">
        <v>76</v>
      </c>
      <c r="E3159">
        <v>2</v>
      </c>
      <c r="F3159" s="8">
        <f>VLOOKUP(C3159,Products!$A$2:$E$20,5,TRUE)</f>
        <v>9.9499999999999993</v>
      </c>
      <c r="G3159" s="8">
        <f t="shared" si="98"/>
        <v>19.899999999999999</v>
      </c>
      <c r="H3159" s="8">
        <f>VLOOKUP(C3159,Products!$A$2:$F$20,6,TRUE)</f>
        <v>1.9499999999999993</v>
      </c>
      <c r="I3159" s="8">
        <f t="shared" si="99"/>
        <v>3.8999999999999986</v>
      </c>
      <c r="J3159" s="42">
        <f>VLOOKUP(B3159,Invoices!A:I,9,TRUE)</f>
        <v>2020</v>
      </c>
    </row>
    <row r="3160" spans="1:10" x14ac:dyDescent="0.15">
      <c r="A3160" t="s">
        <v>6520</v>
      </c>
      <c r="B3160" t="s">
        <v>741</v>
      </c>
      <c r="C3160" t="s">
        <v>88</v>
      </c>
      <c r="D3160" t="s">
        <v>85</v>
      </c>
      <c r="E3160">
        <v>4</v>
      </c>
      <c r="F3160" s="8">
        <f>VLOOKUP(C3160,Products!$A$2:$E$20,5,TRUE)</f>
        <v>8.9499999999999993</v>
      </c>
      <c r="G3160" s="8">
        <f t="shared" si="98"/>
        <v>35.799999999999997</v>
      </c>
      <c r="H3160" s="8">
        <f>VLOOKUP(C3160,Products!$A$2:$F$20,6,TRUE)</f>
        <v>5.6999999999999993</v>
      </c>
      <c r="I3160" s="8">
        <f t="shared" si="99"/>
        <v>22.799999999999997</v>
      </c>
      <c r="J3160" s="42">
        <f>VLOOKUP(B3160,Invoices!A:I,9,TRUE)</f>
        <v>2020</v>
      </c>
    </row>
    <row r="3161" spans="1:10" x14ac:dyDescent="0.15">
      <c r="A3161" t="s">
        <v>6521</v>
      </c>
      <c r="B3161" t="s">
        <v>741</v>
      </c>
      <c r="C3161" t="s">
        <v>94</v>
      </c>
      <c r="D3161" t="s">
        <v>86</v>
      </c>
      <c r="E3161">
        <v>1</v>
      </c>
      <c r="F3161" s="8">
        <f>VLOOKUP(C3161,Products!$A$2:$E$20,5,TRUE)</f>
        <v>3.5</v>
      </c>
      <c r="G3161" s="8">
        <f t="shared" si="98"/>
        <v>3.5</v>
      </c>
      <c r="H3161" s="8">
        <f>VLOOKUP(C3161,Products!$A$2:$F$20,6,TRUE)</f>
        <v>0.54999999999999982</v>
      </c>
      <c r="I3161" s="8">
        <f t="shared" si="99"/>
        <v>0.54999999999999982</v>
      </c>
      <c r="J3161" s="42">
        <f>VLOOKUP(B3161,Invoices!A:I,9,TRUE)</f>
        <v>2020</v>
      </c>
    </row>
    <row r="3162" spans="1:10" x14ac:dyDescent="0.15">
      <c r="A3162" t="s">
        <v>6522</v>
      </c>
      <c r="B3162" t="s">
        <v>741</v>
      </c>
      <c r="C3162" t="s">
        <v>89</v>
      </c>
      <c r="D3162" t="s">
        <v>80</v>
      </c>
      <c r="E3162">
        <v>9</v>
      </c>
      <c r="F3162" s="8">
        <f>VLOOKUP(C3162,Products!$A$2:$E$20,5,TRUE)</f>
        <v>15.95</v>
      </c>
      <c r="G3162" s="8">
        <f t="shared" si="98"/>
        <v>143.54999999999998</v>
      </c>
      <c r="H3162" s="8">
        <f>VLOOKUP(C3162,Products!$A$2:$F$20,6,TRUE)</f>
        <v>6</v>
      </c>
      <c r="I3162" s="8">
        <f t="shared" si="99"/>
        <v>54</v>
      </c>
      <c r="J3162" s="42">
        <f>VLOOKUP(B3162,Invoices!A:I,9,TRUE)</f>
        <v>2020</v>
      </c>
    </row>
    <row r="3163" spans="1:10" x14ac:dyDescent="0.15">
      <c r="A3163" t="s">
        <v>6523</v>
      </c>
      <c r="B3163" t="s">
        <v>741</v>
      </c>
      <c r="C3163" t="s">
        <v>92</v>
      </c>
      <c r="D3163" t="s">
        <v>82</v>
      </c>
      <c r="E3163">
        <v>1</v>
      </c>
      <c r="F3163" s="8">
        <f>VLOOKUP(C3163,Products!$A$2:$E$20,5,TRUE)</f>
        <v>19.95</v>
      </c>
      <c r="G3163" s="8">
        <f t="shared" si="98"/>
        <v>19.95</v>
      </c>
      <c r="H3163" s="8">
        <f>VLOOKUP(C3163,Products!$A$2:$F$20,6,TRUE)</f>
        <v>7.4499999999999993</v>
      </c>
      <c r="I3163" s="8">
        <f t="shared" si="99"/>
        <v>7.4499999999999993</v>
      </c>
      <c r="J3163" s="42">
        <f>VLOOKUP(B3163,Invoices!A:I,9,TRUE)</f>
        <v>2020</v>
      </c>
    </row>
    <row r="3164" spans="1:10" x14ac:dyDescent="0.15">
      <c r="A3164" t="s">
        <v>6524</v>
      </c>
      <c r="B3164" t="s">
        <v>741</v>
      </c>
      <c r="C3164" t="s">
        <v>97</v>
      </c>
      <c r="D3164" t="s">
        <v>74</v>
      </c>
      <c r="E3164">
        <v>2</v>
      </c>
      <c r="F3164" s="8">
        <f>VLOOKUP(C3164,Products!$A$2:$E$20,5,TRUE)</f>
        <v>1.5</v>
      </c>
      <c r="G3164" s="8">
        <f t="shared" si="98"/>
        <v>3</v>
      </c>
      <c r="H3164" s="8">
        <f>VLOOKUP(C3164,Products!$A$2:$F$20,6,TRUE)</f>
        <v>0.5</v>
      </c>
      <c r="I3164" s="8">
        <f t="shared" si="99"/>
        <v>1</v>
      </c>
      <c r="J3164" s="42">
        <f>VLOOKUP(B3164,Invoices!A:I,9,TRUE)</f>
        <v>2020</v>
      </c>
    </row>
    <row r="3165" spans="1:10" x14ac:dyDescent="0.15">
      <c r="A3165" t="s">
        <v>6525</v>
      </c>
      <c r="B3165" t="s">
        <v>741</v>
      </c>
      <c r="C3165" t="s">
        <v>101</v>
      </c>
      <c r="D3165" t="s">
        <v>69</v>
      </c>
      <c r="E3165">
        <v>20</v>
      </c>
      <c r="F3165" s="8">
        <f>VLOOKUP(C3165,Products!$A$2:$E$20,5,TRUE)</f>
        <v>129.94999999999999</v>
      </c>
      <c r="G3165" s="8">
        <f t="shared" si="98"/>
        <v>2599</v>
      </c>
      <c r="H3165" s="8">
        <f>VLOOKUP(C3165,Products!$A$2:$F$20,6,TRUE)</f>
        <v>40.449999999999989</v>
      </c>
      <c r="I3165" s="8">
        <f t="shared" si="99"/>
        <v>808.99999999999977</v>
      </c>
      <c r="J3165" s="42">
        <f>VLOOKUP(B3165,Invoices!A:I,9,TRUE)</f>
        <v>2020</v>
      </c>
    </row>
    <row r="3166" spans="1:10" x14ac:dyDescent="0.15">
      <c r="A3166" t="s">
        <v>6526</v>
      </c>
      <c r="B3166" t="s">
        <v>741</v>
      </c>
      <c r="C3166" t="s">
        <v>87</v>
      </c>
      <c r="D3166" t="s">
        <v>68</v>
      </c>
      <c r="E3166">
        <v>3</v>
      </c>
      <c r="F3166" s="8">
        <f>VLOOKUP(C3166,Products!$A$2:$E$20,5,TRUE)</f>
        <v>19.95</v>
      </c>
      <c r="G3166" s="8">
        <f t="shared" si="98"/>
        <v>59.849999999999994</v>
      </c>
      <c r="H3166" s="8">
        <f>VLOOKUP(C3166,Products!$A$2:$F$20,6,TRUE)</f>
        <v>7.4499999999999993</v>
      </c>
      <c r="I3166" s="8">
        <f t="shared" si="99"/>
        <v>22.349999999999998</v>
      </c>
      <c r="J3166" s="42">
        <f>VLOOKUP(B3166,Invoices!A:I,9,TRUE)</f>
        <v>2020</v>
      </c>
    </row>
    <row r="3167" spans="1:10" x14ac:dyDescent="0.15">
      <c r="A3167" t="s">
        <v>6527</v>
      </c>
      <c r="B3167" t="s">
        <v>741</v>
      </c>
      <c r="C3167" t="s">
        <v>98</v>
      </c>
      <c r="D3167" t="s">
        <v>79</v>
      </c>
      <c r="E3167">
        <v>3</v>
      </c>
      <c r="F3167" s="8">
        <f>VLOOKUP(C3167,Products!$A$2:$E$20,5,TRUE)</f>
        <v>14.95</v>
      </c>
      <c r="G3167" s="8">
        <f t="shared" si="98"/>
        <v>44.849999999999994</v>
      </c>
      <c r="H3167" s="8">
        <f>VLOOKUP(C3167,Products!$A$2:$F$20,6,TRUE)</f>
        <v>3.0499999999999989</v>
      </c>
      <c r="I3167" s="8">
        <f t="shared" si="99"/>
        <v>9.1499999999999968</v>
      </c>
      <c r="J3167" s="42">
        <f>VLOOKUP(B3167,Invoices!A:I,9,TRUE)</f>
        <v>2020</v>
      </c>
    </row>
    <row r="3168" spans="1:10" x14ac:dyDescent="0.15">
      <c r="A3168" t="s">
        <v>6528</v>
      </c>
      <c r="B3168" t="s">
        <v>741</v>
      </c>
      <c r="C3168" t="s">
        <v>90</v>
      </c>
      <c r="D3168" t="s">
        <v>72</v>
      </c>
      <c r="E3168">
        <v>3</v>
      </c>
      <c r="F3168" s="8">
        <f>VLOOKUP(C3168,Products!$A$2:$E$20,5,TRUE)</f>
        <v>8.9499999999999993</v>
      </c>
      <c r="G3168" s="8">
        <f t="shared" si="98"/>
        <v>26.849999999999998</v>
      </c>
      <c r="H3168" s="8">
        <f>VLOOKUP(C3168,Products!$A$2:$F$20,6,TRUE)</f>
        <v>5.6999999999999993</v>
      </c>
      <c r="I3168" s="8">
        <f t="shared" si="99"/>
        <v>17.099999999999998</v>
      </c>
      <c r="J3168" s="42">
        <f>VLOOKUP(B3168,Invoices!A:I,9,TRUE)</f>
        <v>2020</v>
      </c>
    </row>
    <row r="3169" spans="1:10" x14ac:dyDescent="0.15">
      <c r="A3169" t="s">
        <v>6529</v>
      </c>
      <c r="B3169" t="s">
        <v>741</v>
      </c>
      <c r="C3169" t="s">
        <v>104</v>
      </c>
      <c r="D3169" t="s">
        <v>71</v>
      </c>
      <c r="E3169">
        <v>1</v>
      </c>
      <c r="F3169" s="8">
        <f>VLOOKUP(C3169,Products!$A$2:$E$20,5,TRUE)</f>
        <v>2.95</v>
      </c>
      <c r="G3169" s="8">
        <f t="shared" si="98"/>
        <v>2.95</v>
      </c>
      <c r="H3169" s="8">
        <f>VLOOKUP(C3169,Products!$A$2:$F$20,6,TRUE)</f>
        <v>1.1500000000000001</v>
      </c>
      <c r="I3169" s="8">
        <f t="shared" si="99"/>
        <v>1.1500000000000001</v>
      </c>
      <c r="J3169" s="42">
        <f>VLOOKUP(B3169,Invoices!A:I,9,TRUE)</f>
        <v>2020</v>
      </c>
    </row>
    <row r="3170" spans="1:10" x14ac:dyDescent="0.15">
      <c r="A3170" t="s">
        <v>6530</v>
      </c>
      <c r="B3170" t="s">
        <v>741</v>
      </c>
      <c r="C3170" t="s">
        <v>100</v>
      </c>
      <c r="D3170" t="s">
        <v>78</v>
      </c>
      <c r="E3170">
        <v>1</v>
      </c>
      <c r="F3170" s="8">
        <f>VLOOKUP(C3170,Products!$A$2:$E$20,5,TRUE)</f>
        <v>49.95</v>
      </c>
      <c r="G3170" s="8">
        <f t="shared" si="98"/>
        <v>49.95</v>
      </c>
      <c r="H3170" s="8">
        <f>VLOOKUP(C3170,Products!$A$2:$F$20,6,TRUE)</f>
        <v>19.950000000000003</v>
      </c>
      <c r="I3170" s="8">
        <f t="shared" si="99"/>
        <v>19.950000000000003</v>
      </c>
      <c r="J3170" s="42">
        <f>VLOOKUP(B3170,Invoices!A:I,9,TRUE)</f>
        <v>2020</v>
      </c>
    </row>
    <row r="3171" spans="1:10" x14ac:dyDescent="0.15">
      <c r="A3171" t="s">
        <v>6531</v>
      </c>
      <c r="B3171" t="s">
        <v>741</v>
      </c>
      <c r="C3171" t="s">
        <v>99</v>
      </c>
      <c r="D3171" t="s">
        <v>84</v>
      </c>
      <c r="E3171">
        <v>1</v>
      </c>
      <c r="F3171" s="8">
        <f>VLOOKUP(C3171,Products!$A$2:$E$20,5,TRUE)</f>
        <v>3.5</v>
      </c>
      <c r="G3171" s="8">
        <f t="shared" si="98"/>
        <v>3.5</v>
      </c>
      <c r="H3171" s="8">
        <f>VLOOKUP(C3171,Products!$A$2:$F$20,6,TRUE)</f>
        <v>0.54999999999999982</v>
      </c>
      <c r="I3171" s="8">
        <f t="shared" si="99"/>
        <v>0.54999999999999982</v>
      </c>
      <c r="J3171" s="42">
        <f>VLOOKUP(B3171,Invoices!A:I,9,TRUE)</f>
        <v>2020</v>
      </c>
    </row>
    <row r="3172" spans="1:10" x14ac:dyDescent="0.15">
      <c r="A3172" t="s">
        <v>6532</v>
      </c>
      <c r="B3172" t="s">
        <v>741</v>
      </c>
      <c r="C3172" t="s">
        <v>105</v>
      </c>
      <c r="D3172" t="s">
        <v>81</v>
      </c>
      <c r="E3172">
        <v>3</v>
      </c>
      <c r="F3172" s="8">
        <f>VLOOKUP(C3172,Products!$A$2:$E$20,5,TRUE)</f>
        <v>8.9499999999999993</v>
      </c>
      <c r="G3172" s="8">
        <f t="shared" si="98"/>
        <v>26.849999999999998</v>
      </c>
      <c r="H3172" s="8">
        <f>VLOOKUP(C3172,Products!$A$2:$F$20,6,TRUE)</f>
        <v>3.1999999999999993</v>
      </c>
      <c r="I3172" s="8">
        <f t="shared" si="99"/>
        <v>9.5999999999999979</v>
      </c>
      <c r="J3172" s="42">
        <f>VLOOKUP(B3172,Invoices!A:I,9,TRUE)</f>
        <v>2020</v>
      </c>
    </row>
    <row r="3173" spans="1:10" x14ac:dyDescent="0.15">
      <c r="A3173" t="s">
        <v>6533</v>
      </c>
      <c r="B3173" t="s">
        <v>741</v>
      </c>
      <c r="C3173" t="s">
        <v>96</v>
      </c>
      <c r="D3173" t="s">
        <v>75</v>
      </c>
      <c r="E3173">
        <v>3</v>
      </c>
      <c r="F3173" s="8">
        <f>VLOOKUP(C3173,Products!$A$2:$E$20,5,TRUE)</f>
        <v>79.95</v>
      </c>
      <c r="G3173" s="8">
        <f t="shared" si="98"/>
        <v>239.85000000000002</v>
      </c>
      <c r="H3173" s="8">
        <f>VLOOKUP(C3173,Products!$A$2:$F$20,6,TRUE)</f>
        <v>27.950000000000003</v>
      </c>
      <c r="I3173" s="8">
        <f t="shared" si="99"/>
        <v>83.850000000000009</v>
      </c>
      <c r="J3173" s="42">
        <f>VLOOKUP(B3173,Invoices!A:I,9,TRUE)</f>
        <v>2020</v>
      </c>
    </row>
    <row r="3174" spans="1:10" x14ac:dyDescent="0.15">
      <c r="A3174" t="s">
        <v>6534</v>
      </c>
      <c r="B3174" t="s">
        <v>742</v>
      </c>
      <c r="C3174" t="s">
        <v>105</v>
      </c>
      <c r="D3174" t="s">
        <v>81</v>
      </c>
      <c r="E3174">
        <v>50</v>
      </c>
      <c r="F3174" s="8">
        <f>VLOOKUP(C3174,Products!$A$2:$E$20,5,TRUE)</f>
        <v>8.9499999999999993</v>
      </c>
      <c r="G3174" s="8">
        <f t="shared" si="98"/>
        <v>447.49999999999994</v>
      </c>
      <c r="H3174" s="8">
        <f>VLOOKUP(C3174,Products!$A$2:$F$20,6,TRUE)</f>
        <v>3.1999999999999993</v>
      </c>
      <c r="I3174" s="8">
        <f t="shared" si="99"/>
        <v>159.99999999999997</v>
      </c>
      <c r="J3174" s="42">
        <f>VLOOKUP(B3174,Invoices!A:I,9,TRUE)</f>
        <v>2020</v>
      </c>
    </row>
    <row r="3175" spans="1:10" x14ac:dyDescent="0.15">
      <c r="A3175" t="s">
        <v>6535</v>
      </c>
      <c r="B3175" t="s">
        <v>743</v>
      </c>
      <c r="C3175" t="s">
        <v>103</v>
      </c>
      <c r="D3175" t="s">
        <v>77</v>
      </c>
      <c r="E3175">
        <v>12</v>
      </c>
      <c r="F3175" s="8">
        <f>VLOOKUP(C3175,Products!$A$2:$E$20,5,TRUE)</f>
        <v>8.9499999999999993</v>
      </c>
      <c r="G3175" s="8">
        <f t="shared" si="98"/>
        <v>107.39999999999999</v>
      </c>
      <c r="H3175" s="8">
        <f>VLOOKUP(C3175,Products!$A$2:$F$20,6,TRUE)</f>
        <v>3.1999999999999993</v>
      </c>
      <c r="I3175" s="8">
        <f t="shared" si="99"/>
        <v>38.399999999999991</v>
      </c>
      <c r="J3175" s="42">
        <f>VLOOKUP(B3175,Invoices!A:I,9,TRUE)</f>
        <v>2020</v>
      </c>
    </row>
    <row r="3176" spans="1:10" x14ac:dyDescent="0.15">
      <c r="A3176" t="s">
        <v>6536</v>
      </c>
      <c r="B3176" t="s">
        <v>743</v>
      </c>
      <c r="C3176" t="s">
        <v>88</v>
      </c>
      <c r="D3176" t="s">
        <v>85</v>
      </c>
      <c r="E3176">
        <v>8</v>
      </c>
      <c r="F3176" s="8">
        <f>VLOOKUP(C3176,Products!$A$2:$E$20,5,TRUE)</f>
        <v>8.9499999999999993</v>
      </c>
      <c r="G3176" s="8">
        <f t="shared" si="98"/>
        <v>71.599999999999994</v>
      </c>
      <c r="H3176" s="8">
        <f>VLOOKUP(C3176,Products!$A$2:$F$20,6,TRUE)</f>
        <v>5.6999999999999993</v>
      </c>
      <c r="I3176" s="8">
        <f t="shared" si="99"/>
        <v>45.599999999999994</v>
      </c>
      <c r="J3176" s="42">
        <f>VLOOKUP(B3176,Invoices!A:I,9,TRUE)</f>
        <v>2020</v>
      </c>
    </row>
    <row r="3177" spans="1:10" x14ac:dyDescent="0.15">
      <c r="A3177" t="s">
        <v>6537</v>
      </c>
      <c r="B3177" t="s">
        <v>743</v>
      </c>
      <c r="C3177" t="s">
        <v>93</v>
      </c>
      <c r="D3177" t="s">
        <v>76</v>
      </c>
      <c r="E3177">
        <v>12</v>
      </c>
      <c r="F3177" s="8">
        <f>VLOOKUP(C3177,Products!$A$2:$E$20,5,TRUE)</f>
        <v>9.9499999999999993</v>
      </c>
      <c r="G3177" s="8">
        <f t="shared" si="98"/>
        <v>119.39999999999999</v>
      </c>
      <c r="H3177" s="8">
        <f>VLOOKUP(C3177,Products!$A$2:$F$20,6,TRUE)</f>
        <v>1.9499999999999993</v>
      </c>
      <c r="I3177" s="8">
        <f t="shared" si="99"/>
        <v>23.399999999999991</v>
      </c>
      <c r="J3177" s="42">
        <f>VLOOKUP(B3177,Invoices!A:I,9,TRUE)</f>
        <v>2020</v>
      </c>
    </row>
    <row r="3178" spans="1:10" x14ac:dyDescent="0.15">
      <c r="A3178" t="s">
        <v>6538</v>
      </c>
      <c r="B3178" t="s">
        <v>743</v>
      </c>
      <c r="C3178" t="s">
        <v>92</v>
      </c>
      <c r="D3178" t="s">
        <v>82</v>
      </c>
      <c r="E3178">
        <v>1</v>
      </c>
      <c r="F3178" s="8">
        <f>VLOOKUP(C3178,Products!$A$2:$E$20,5,TRUE)</f>
        <v>19.95</v>
      </c>
      <c r="G3178" s="8">
        <f t="shared" si="98"/>
        <v>19.95</v>
      </c>
      <c r="H3178" s="8">
        <f>VLOOKUP(C3178,Products!$A$2:$F$20,6,TRUE)</f>
        <v>7.4499999999999993</v>
      </c>
      <c r="I3178" s="8">
        <f t="shared" si="99"/>
        <v>7.4499999999999993</v>
      </c>
      <c r="J3178" s="42">
        <f>VLOOKUP(B3178,Invoices!A:I,9,TRUE)</f>
        <v>2020</v>
      </c>
    </row>
    <row r="3179" spans="1:10" x14ac:dyDescent="0.15">
      <c r="A3179" t="s">
        <v>6539</v>
      </c>
      <c r="B3179" t="s">
        <v>743</v>
      </c>
      <c r="C3179" t="s">
        <v>99</v>
      </c>
      <c r="D3179" t="s">
        <v>84</v>
      </c>
      <c r="E3179">
        <v>2</v>
      </c>
      <c r="F3179" s="8">
        <f>VLOOKUP(C3179,Products!$A$2:$E$20,5,TRUE)</f>
        <v>3.5</v>
      </c>
      <c r="G3179" s="8">
        <f t="shared" si="98"/>
        <v>7</v>
      </c>
      <c r="H3179" s="8">
        <f>VLOOKUP(C3179,Products!$A$2:$F$20,6,TRUE)</f>
        <v>0.54999999999999982</v>
      </c>
      <c r="I3179" s="8">
        <f t="shared" si="99"/>
        <v>1.0999999999999996</v>
      </c>
      <c r="J3179" s="42">
        <f>VLOOKUP(B3179,Invoices!A:I,9,TRUE)</f>
        <v>2020</v>
      </c>
    </row>
    <row r="3180" spans="1:10" x14ac:dyDescent="0.15">
      <c r="A3180" t="s">
        <v>6540</v>
      </c>
      <c r="B3180" t="s">
        <v>743</v>
      </c>
      <c r="C3180" t="s">
        <v>94</v>
      </c>
      <c r="D3180" t="s">
        <v>86</v>
      </c>
      <c r="E3180">
        <v>1</v>
      </c>
      <c r="F3180" s="8">
        <f>VLOOKUP(C3180,Products!$A$2:$E$20,5,TRUE)</f>
        <v>3.5</v>
      </c>
      <c r="G3180" s="8">
        <f t="shared" si="98"/>
        <v>3.5</v>
      </c>
      <c r="H3180" s="8">
        <f>VLOOKUP(C3180,Products!$A$2:$F$20,6,TRUE)</f>
        <v>0.54999999999999982</v>
      </c>
      <c r="I3180" s="8">
        <f t="shared" si="99"/>
        <v>0.54999999999999982</v>
      </c>
      <c r="J3180" s="42">
        <f>VLOOKUP(B3180,Invoices!A:I,9,TRUE)</f>
        <v>2020</v>
      </c>
    </row>
    <row r="3181" spans="1:10" x14ac:dyDescent="0.15">
      <c r="A3181" t="s">
        <v>6541</v>
      </c>
      <c r="B3181" t="s">
        <v>743</v>
      </c>
      <c r="C3181" t="s">
        <v>89</v>
      </c>
      <c r="D3181" t="s">
        <v>80</v>
      </c>
      <c r="E3181">
        <v>100</v>
      </c>
      <c r="F3181" s="8">
        <f>VLOOKUP(C3181,Products!$A$2:$E$20,5,TRUE)</f>
        <v>15.95</v>
      </c>
      <c r="G3181" s="8">
        <f t="shared" si="98"/>
        <v>1595</v>
      </c>
      <c r="H3181" s="8">
        <f>VLOOKUP(C3181,Products!$A$2:$F$20,6,TRUE)</f>
        <v>6</v>
      </c>
      <c r="I3181" s="8">
        <f t="shared" si="99"/>
        <v>600</v>
      </c>
      <c r="J3181" s="42">
        <f>VLOOKUP(B3181,Invoices!A:I,9,TRUE)</f>
        <v>2020</v>
      </c>
    </row>
    <row r="3182" spans="1:10" x14ac:dyDescent="0.15">
      <c r="A3182" t="s">
        <v>6542</v>
      </c>
      <c r="B3182" t="s">
        <v>743</v>
      </c>
      <c r="C3182" t="s">
        <v>97</v>
      </c>
      <c r="D3182" t="s">
        <v>74</v>
      </c>
      <c r="E3182">
        <v>9</v>
      </c>
      <c r="F3182" s="8">
        <f>VLOOKUP(C3182,Products!$A$2:$E$20,5,TRUE)</f>
        <v>1.5</v>
      </c>
      <c r="G3182" s="8">
        <f t="shared" si="98"/>
        <v>13.5</v>
      </c>
      <c r="H3182" s="8">
        <f>VLOOKUP(C3182,Products!$A$2:$F$20,6,TRUE)</f>
        <v>0.5</v>
      </c>
      <c r="I3182" s="8">
        <f t="shared" si="99"/>
        <v>4.5</v>
      </c>
      <c r="J3182" s="42">
        <f>VLOOKUP(B3182,Invoices!A:I,9,TRUE)</f>
        <v>2020</v>
      </c>
    </row>
    <row r="3183" spans="1:10" x14ac:dyDescent="0.15">
      <c r="A3183" t="s">
        <v>6543</v>
      </c>
      <c r="B3183" t="s">
        <v>743</v>
      </c>
      <c r="C3183" t="s">
        <v>90</v>
      </c>
      <c r="D3183" t="s">
        <v>72</v>
      </c>
      <c r="E3183">
        <v>1</v>
      </c>
      <c r="F3183" s="8">
        <f>VLOOKUP(C3183,Products!$A$2:$E$20,5,TRUE)</f>
        <v>8.9499999999999993</v>
      </c>
      <c r="G3183" s="8">
        <f t="shared" si="98"/>
        <v>8.9499999999999993</v>
      </c>
      <c r="H3183" s="8">
        <f>VLOOKUP(C3183,Products!$A$2:$F$20,6,TRUE)</f>
        <v>5.6999999999999993</v>
      </c>
      <c r="I3183" s="8">
        <f t="shared" si="99"/>
        <v>5.6999999999999993</v>
      </c>
      <c r="J3183" s="42">
        <f>VLOOKUP(B3183,Invoices!A:I,9,TRUE)</f>
        <v>2020</v>
      </c>
    </row>
    <row r="3184" spans="1:10" x14ac:dyDescent="0.15">
      <c r="A3184" t="s">
        <v>6544</v>
      </c>
      <c r="B3184" t="s">
        <v>743</v>
      </c>
      <c r="C3184" t="s">
        <v>105</v>
      </c>
      <c r="D3184" t="s">
        <v>81</v>
      </c>
      <c r="E3184">
        <v>5</v>
      </c>
      <c r="F3184" s="8">
        <f>VLOOKUP(C3184,Products!$A$2:$E$20,5,TRUE)</f>
        <v>8.9499999999999993</v>
      </c>
      <c r="G3184" s="8">
        <f t="shared" si="98"/>
        <v>44.75</v>
      </c>
      <c r="H3184" s="8">
        <f>VLOOKUP(C3184,Products!$A$2:$F$20,6,TRUE)</f>
        <v>3.1999999999999993</v>
      </c>
      <c r="I3184" s="8">
        <f t="shared" si="99"/>
        <v>15.999999999999996</v>
      </c>
      <c r="J3184" s="42">
        <f>VLOOKUP(B3184,Invoices!A:I,9,TRUE)</f>
        <v>2020</v>
      </c>
    </row>
    <row r="3185" spans="1:10" x14ac:dyDescent="0.15">
      <c r="A3185" t="s">
        <v>6545</v>
      </c>
      <c r="B3185" t="s">
        <v>744</v>
      </c>
      <c r="C3185" t="s">
        <v>102</v>
      </c>
      <c r="D3185" t="s">
        <v>83</v>
      </c>
      <c r="E3185">
        <v>15</v>
      </c>
      <c r="F3185" s="8">
        <f>VLOOKUP(C3185,Products!$A$2:$E$20,5,TRUE)</f>
        <v>29.95</v>
      </c>
      <c r="G3185" s="8">
        <f t="shared" si="98"/>
        <v>449.25</v>
      </c>
      <c r="H3185" s="8">
        <f>VLOOKUP(C3185,Products!$A$2:$F$20,6,TRUE)</f>
        <v>15</v>
      </c>
      <c r="I3185" s="8">
        <f t="shared" si="99"/>
        <v>225</v>
      </c>
      <c r="J3185" s="42">
        <f>VLOOKUP(B3185,Invoices!A:I,9,TRUE)</f>
        <v>2020</v>
      </c>
    </row>
    <row r="3186" spans="1:10" x14ac:dyDescent="0.15">
      <c r="A3186" t="s">
        <v>6546</v>
      </c>
      <c r="B3186" t="s">
        <v>744</v>
      </c>
      <c r="C3186" t="s">
        <v>87</v>
      </c>
      <c r="D3186" t="s">
        <v>68</v>
      </c>
      <c r="E3186">
        <v>5</v>
      </c>
      <c r="F3186" s="8">
        <f>VLOOKUP(C3186,Products!$A$2:$E$20,5,TRUE)</f>
        <v>19.95</v>
      </c>
      <c r="G3186" s="8">
        <f t="shared" si="98"/>
        <v>99.75</v>
      </c>
      <c r="H3186" s="8">
        <f>VLOOKUP(C3186,Products!$A$2:$F$20,6,TRUE)</f>
        <v>7.4499999999999993</v>
      </c>
      <c r="I3186" s="8">
        <f t="shared" si="99"/>
        <v>37.25</v>
      </c>
      <c r="J3186" s="42">
        <f>VLOOKUP(B3186,Invoices!A:I,9,TRUE)</f>
        <v>2020</v>
      </c>
    </row>
    <row r="3187" spans="1:10" x14ac:dyDescent="0.15">
      <c r="A3187" t="s">
        <v>6547</v>
      </c>
      <c r="B3187" t="s">
        <v>744</v>
      </c>
      <c r="C3187" t="s">
        <v>96</v>
      </c>
      <c r="D3187" t="s">
        <v>75</v>
      </c>
      <c r="E3187">
        <v>2</v>
      </c>
      <c r="F3187" s="8">
        <f>VLOOKUP(C3187,Products!$A$2:$E$20,5,TRUE)</f>
        <v>79.95</v>
      </c>
      <c r="G3187" s="8">
        <f t="shared" si="98"/>
        <v>159.9</v>
      </c>
      <c r="H3187" s="8">
        <f>VLOOKUP(C3187,Products!$A$2:$F$20,6,TRUE)</f>
        <v>27.950000000000003</v>
      </c>
      <c r="I3187" s="8">
        <f t="shared" si="99"/>
        <v>55.900000000000006</v>
      </c>
      <c r="J3187" s="42">
        <f>VLOOKUP(B3187,Invoices!A:I,9,TRUE)</f>
        <v>2020</v>
      </c>
    </row>
    <row r="3188" spans="1:10" x14ac:dyDescent="0.15">
      <c r="A3188" t="s">
        <v>6548</v>
      </c>
      <c r="B3188" t="s">
        <v>744</v>
      </c>
      <c r="C3188" t="s">
        <v>97</v>
      </c>
      <c r="D3188" t="s">
        <v>74</v>
      </c>
      <c r="E3188">
        <v>10</v>
      </c>
      <c r="F3188" s="8">
        <f>VLOOKUP(C3188,Products!$A$2:$E$20,5,TRUE)</f>
        <v>1.5</v>
      </c>
      <c r="G3188" s="8">
        <f t="shared" si="98"/>
        <v>15</v>
      </c>
      <c r="H3188" s="8">
        <f>VLOOKUP(C3188,Products!$A$2:$F$20,6,TRUE)</f>
        <v>0.5</v>
      </c>
      <c r="I3188" s="8">
        <f t="shared" si="99"/>
        <v>5</v>
      </c>
      <c r="J3188" s="42">
        <f>VLOOKUP(B3188,Invoices!A:I,9,TRUE)</f>
        <v>2020</v>
      </c>
    </row>
    <row r="3189" spans="1:10" x14ac:dyDescent="0.15">
      <c r="A3189" t="s">
        <v>6549</v>
      </c>
      <c r="B3189" t="s">
        <v>744</v>
      </c>
      <c r="C3189" t="s">
        <v>99</v>
      </c>
      <c r="D3189" t="s">
        <v>84</v>
      </c>
      <c r="E3189">
        <v>50</v>
      </c>
      <c r="F3189" s="8">
        <f>VLOOKUP(C3189,Products!$A$2:$E$20,5,TRUE)</f>
        <v>3.5</v>
      </c>
      <c r="G3189" s="8">
        <f t="shared" si="98"/>
        <v>175</v>
      </c>
      <c r="H3189" s="8">
        <f>VLOOKUP(C3189,Products!$A$2:$F$20,6,TRUE)</f>
        <v>0.54999999999999982</v>
      </c>
      <c r="I3189" s="8">
        <f t="shared" si="99"/>
        <v>27.499999999999993</v>
      </c>
      <c r="J3189" s="42">
        <f>VLOOKUP(B3189,Invoices!A:I,9,TRUE)</f>
        <v>2020</v>
      </c>
    </row>
    <row r="3190" spans="1:10" x14ac:dyDescent="0.15">
      <c r="A3190" t="s">
        <v>6550</v>
      </c>
      <c r="B3190" t="s">
        <v>744</v>
      </c>
      <c r="C3190" t="s">
        <v>94</v>
      </c>
      <c r="D3190" t="s">
        <v>86</v>
      </c>
      <c r="E3190">
        <v>1</v>
      </c>
      <c r="F3190" s="8">
        <f>VLOOKUP(C3190,Products!$A$2:$E$20,5,TRUE)</f>
        <v>3.5</v>
      </c>
      <c r="G3190" s="8">
        <f t="shared" si="98"/>
        <v>3.5</v>
      </c>
      <c r="H3190" s="8">
        <f>VLOOKUP(C3190,Products!$A$2:$F$20,6,TRUE)</f>
        <v>0.54999999999999982</v>
      </c>
      <c r="I3190" s="8">
        <f t="shared" si="99"/>
        <v>0.54999999999999982</v>
      </c>
      <c r="J3190" s="42">
        <f>VLOOKUP(B3190,Invoices!A:I,9,TRUE)</f>
        <v>2020</v>
      </c>
    </row>
    <row r="3191" spans="1:10" x14ac:dyDescent="0.15">
      <c r="A3191" t="s">
        <v>6551</v>
      </c>
      <c r="B3191" t="s">
        <v>744</v>
      </c>
      <c r="C3191" t="s">
        <v>92</v>
      </c>
      <c r="D3191" t="s">
        <v>82</v>
      </c>
      <c r="E3191">
        <v>8</v>
      </c>
      <c r="F3191" s="8">
        <f>VLOOKUP(C3191,Products!$A$2:$E$20,5,TRUE)</f>
        <v>19.95</v>
      </c>
      <c r="G3191" s="8">
        <f t="shared" si="98"/>
        <v>159.6</v>
      </c>
      <c r="H3191" s="8">
        <f>VLOOKUP(C3191,Products!$A$2:$F$20,6,TRUE)</f>
        <v>7.4499999999999993</v>
      </c>
      <c r="I3191" s="8">
        <f t="shared" si="99"/>
        <v>59.599999999999994</v>
      </c>
      <c r="J3191" s="42">
        <f>VLOOKUP(B3191,Invoices!A:I,9,TRUE)</f>
        <v>2020</v>
      </c>
    </row>
    <row r="3192" spans="1:10" x14ac:dyDescent="0.15">
      <c r="A3192" t="s">
        <v>6552</v>
      </c>
      <c r="B3192" t="s">
        <v>744</v>
      </c>
      <c r="C3192" t="s">
        <v>104</v>
      </c>
      <c r="D3192" t="s">
        <v>71</v>
      </c>
      <c r="E3192">
        <v>6</v>
      </c>
      <c r="F3192" s="8">
        <f>VLOOKUP(C3192,Products!$A$2:$E$20,5,TRUE)</f>
        <v>2.95</v>
      </c>
      <c r="G3192" s="8">
        <f t="shared" si="98"/>
        <v>17.700000000000003</v>
      </c>
      <c r="H3192" s="8">
        <f>VLOOKUP(C3192,Products!$A$2:$F$20,6,TRUE)</f>
        <v>1.1500000000000001</v>
      </c>
      <c r="I3192" s="8">
        <f t="shared" si="99"/>
        <v>6.9</v>
      </c>
      <c r="J3192" s="42">
        <f>VLOOKUP(B3192,Invoices!A:I,9,TRUE)</f>
        <v>2020</v>
      </c>
    </row>
    <row r="3193" spans="1:10" x14ac:dyDescent="0.15">
      <c r="A3193" t="s">
        <v>6553</v>
      </c>
      <c r="B3193" t="s">
        <v>744</v>
      </c>
      <c r="C3193" t="s">
        <v>93</v>
      </c>
      <c r="D3193" t="s">
        <v>76</v>
      </c>
      <c r="E3193">
        <v>2</v>
      </c>
      <c r="F3193" s="8">
        <f>VLOOKUP(C3193,Products!$A$2:$E$20,5,TRUE)</f>
        <v>9.9499999999999993</v>
      </c>
      <c r="G3193" s="8">
        <f t="shared" si="98"/>
        <v>19.899999999999999</v>
      </c>
      <c r="H3193" s="8">
        <f>VLOOKUP(C3193,Products!$A$2:$F$20,6,TRUE)</f>
        <v>1.9499999999999993</v>
      </c>
      <c r="I3193" s="8">
        <f t="shared" si="99"/>
        <v>3.8999999999999986</v>
      </c>
      <c r="J3193" s="42">
        <f>VLOOKUP(B3193,Invoices!A:I,9,TRUE)</f>
        <v>2020</v>
      </c>
    </row>
    <row r="3194" spans="1:10" x14ac:dyDescent="0.15">
      <c r="A3194" t="s">
        <v>6554</v>
      </c>
      <c r="B3194" t="s">
        <v>744</v>
      </c>
      <c r="C3194" t="s">
        <v>105</v>
      </c>
      <c r="D3194" t="s">
        <v>81</v>
      </c>
      <c r="E3194">
        <v>3</v>
      </c>
      <c r="F3194" s="8">
        <f>VLOOKUP(C3194,Products!$A$2:$E$20,5,TRUE)</f>
        <v>8.9499999999999993</v>
      </c>
      <c r="G3194" s="8">
        <f t="shared" si="98"/>
        <v>26.849999999999998</v>
      </c>
      <c r="H3194" s="8">
        <f>VLOOKUP(C3194,Products!$A$2:$F$20,6,TRUE)</f>
        <v>3.1999999999999993</v>
      </c>
      <c r="I3194" s="8">
        <f t="shared" si="99"/>
        <v>9.5999999999999979</v>
      </c>
      <c r="J3194" s="42">
        <f>VLOOKUP(B3194,Invoices!A:I,9,TRUE)</f>
        <v>2020</v>
      </c>
    </row>
    <row r="3195" spans="1:10" x14ac:dyDescent="0.15">
      <c r="A3195" t="s">
        <v>6555</v>
      </c>
      <c r="B3195" t="s">
        <v>744</v>
      </c>
      <c r="C3195" t="s">
        <v>88</v>
      </c>
      <c r="D3195" t="s">
        <v>85</v>
      </c>
      <c r="E3195">
        <v>1</v>
      </c>
      <c r="F3195" s="8">
        <f>VLOOKUP(C3195,Products!$A$2:$E$20,5,TRUE)</f>
        <v>8.9499999999999993</v>
      </c>
      <c r="G3195" s="8">
        <f t="shared" si="98"/>
        <v>8.9499999999999993</v>
      </c>
      <c r="H3195" s="8">
        <f>VLOOKUP(C3195,Products!$A$2:$F$20,6,TRUE)</f>
        <v>5.6999999999999993</v>
      </c>
      <c r="I3195" s="8">
        <f t="shared" si="99"/>
        <v>5.6999999999999993</v>
      </c>
      <c r="J3195" s="42">
        <f>VLOOKUP(B3195,Invoices!A:I,9,TRUE)</f>
        <v>2020</v>
      </c>
    </row>
    <row r="3196" spans="1:10" x14ac:dyDescent="0.15">
      <c r="A3196" t="s">
        <v>6556</v>
      </c>
      <c r="B3196" t="s">
        <v>744</v>
      </c>
      <c r="C3196" t="s">
        <v>101</v>
      </c>
      <c r="D3196" t="s">
        <v>69</v>
      </c>
      <c r="E3196">
        <v>4</v>
      </c>
      <c r="F3196" s="8">
        <f>VLOOKUP(C3196,Products!$A$2:$E$20,5,TRUE)</f>
        <v>129.94999999999999</v>
      </c>
      <c r="G3196" s="8">
        <f t="shared" si="98"/>
        <v>519.79999999999995</v>
      </c>
      <c r="H3196" s="8">
        <f>VLOOKUP(C3196,Products!$A$2:$F$20,6,TRUE)</f>
        <v>40.449999999999989</v>
      </c>
      <c r="I3196" s="8">
        <f t="shared" si="99"/>
        <v>161.79999999999995</v>
      </c>
      <c r="J3196" s="42">
        <f>VLOOKUP(B3196,Invoices!A:I,9,TRUE)</f>
        <v>2020</v>
      </c>
    </row>
    <row r="3197" spans="1:10" x14ac:dyDescent="0.15">
      <c r="A3197" t="s">
        <v>6557</v>
      </c>
      <c r="B3197" t="s">
        <v>744</v>
      </c>
      <c r="C3197" t="s">
        <v>90</v>
      </c>
      <c r="D3197" t="s">
        <v>72</v>
      </c>
      <c r="E3197">
        <v>12</v>
      </c>
      <c r="F3197" s="8">
        <f>VLOOKUP(C3197,Products!$A$2:$E$20,5,TRUE)</f>
        <v>8.9499999999999993</v>
      </c>
      <c r="G3197" s="8">
        <f t="shared" si="98"/>
        <v>107.39999999999999</v>
      </c>
      <c r="H3197" s="8">
        <f>VLOOKUP(C3197,Products!$A$2:$F$20,6,TRUE)</f>
        <v>5.6999999999999993</v>
      </c>
      <c r="I3197" s="8">
        <f t="shared" si="99"/>
        <v>68.399999999999991</v>
      </c>
      <c r="J3197" s="42">
        <f>VLOOKUP(B3197,Invoices!A:I,9,TRUE)</f>
        <v>2020</v>
      </c>
    </row>
    <row r="3198" spans="1:10" x14ac:dyDescent="0.15">
      <c r="A3198" t="s">
        <v>6558</v>
      </c>
      <c r="B3198" t="s">
        <v>744</v>
      </c>
      <c r="C3198" t="s">
        <v>103</v>
      </c>
      <c r="D3198" t="s">
        <v>77</v>
      </c>
      <c r="E3198">
        <v>5</v>
      </c>
      <c r="F3198" s="8">
        <f>VLOOKUP(C3198,Products!$A$2:$E$20,5,TRUE)</f>
        <v>8.9499999999999993</v>
      </c>
      <c r="G3198" s="8">
        <f t="shared" si="98"/>
        <v>44.75</v>
      </c>
      <c r="H3198" s="8">
        <f>VLOOKUP(C3198,Products!$A$2:$F$20,6,TRUE)</f>
        <v>3.1999999999999993</v>
      </c>
      <c r="I3198" s="8">
        <f t="shared" si="99"/>
        <v>15.999999999999996</v>
      </c>
      <c r="J3198" s="42">
        <f>VLOOKUP(B3198,Invoices!A:I,9,TRUE)</f>
        <v>2020</v>
      </c>
    </row>
    <row r="3199" spans="1:10" x14ac:dyDescent="0.15">
      <c r="A3199" t="s">
        <v>6559</v>
      </c>
      <c r="B3199" t="s">
        <v>745</v>
      </c>
      <c r="C3199" t="s">
        <v>93</v>
      </c>
      <c r="D3199" t="s">
        <v>76</v>
      </c>
      <c r="E3199">
        <v>1</v>
      </c>
      <c r="F3199" s="8">
        <f>VLOOKUP(C3199,Products!$A$2:$E$20,5,TRUE)</f>
        <v>9.9499999999999993</v>
      </c>
      <c r="G3199" s="8">
        <f t="shared" si="98"/>
        <v>9.9499999999999993</v>
      </c>
      <c r="H3199" s="8">
        <f>VLOOKUP(C3199,Products!$A$2:$F$20,6,TRUE)</f>
        <v>1.9499999999999993</v>
      </c>
      <c r="I3199" s="8">
        <f t="shared" si="99"/>
        <v>1.9499999999999993</v>
      </c>
      <c r="J3199" s="42">
        <f>VLOOKUP(B3199,Invoices!A:I,9,TRUE)</f>
        <v>2020</v>
      </c>
    </row>
    <row r="3200" spans="1:10" x14ac:dyDescent="0.15">
      <c r="A3200" t="s">
        <v>6560</v>
      </c>
      <c r="B3200" t="s">
        <v>745</v>
      </c>
      <c r="C3200" t="s">
        <v>102</v>
      </c>
      <c r="D3200" t="s">
        <v>83</v>
      </c>
      <c r="E3200">
        <v>1</v>
      </c>
      <c r="F3200" s="8">
        <f>VLOOKUP(C3200,Products!$A$2:$E$20,5,TRUE)</f>
        <v>29.95</v>
      </c>
      <c r="G3200" s="8">
        <f t="shared" si="98"/>
        <v>29.95</v>
      </c>
      <c r="H3200" s="8">
        <f>VLOOKUP(C3200,Products!$A$2:$F$20,6,TRUE)</f>
        <v>15</v>
      </c>
      <c r="I3200" s="8">
        <f t="shared" si="99"/>
        <v>15</v>
      </c>
      <c r="J3200" s="42">
        <f>VLOOKUP(B3200,Invoices!A:I,9,TRUE)</f>
        <v>2020</v>
      </c>
    </row>
    <row r="3201" spans="1:10" x14ac:dyDescent="0.15">
      <c r="A3201" t="s">
        <v>6561</v>
      </c>
      <c r="B3201" t="s">
        <v>745</v>
      </c>
      <c r="C3201" t="s">
        <v>92</v>
      </c>
      <c r="D3201" t="s">
        <v>82</v>
      </c>
      <c r="E3201">
        <v>1</v>
      </c>
      <c r="F3201" s="8">
        <f>VLOOKUP(C3201,Products!$A$2:$E$20,5,TRUE)</f>
        <v>19.95</v>
      </c>
      <c r="G3201" s="8">
        <f t="shared" si="98"/>
        <v>19.95</v>
      </c>
      <c r="H3201" s="8">
        <f>VLOOKUP(C3201,Products!$A$2:$F$20,6,TRUE)</f>
        <v>7.4499999999999993</v>
      </c>
      <c r="I3201" s="8">
        <f t="shared" si="99"/>
        <v>7.4499999999999993</v>
      </c>
      <c r="J3201" s="42">
        <f>VLOOKUP(B3201,Invoices!A:I,9,TRUE)</f>
        <v>2020</v>
      </c>
    </row>
    <row r="3202" spans="1:10" x14ac:dyDescent="0.15">
      <c r="A3202" t="s">
        <v>6562</v>
      </c>
      <c r="B3202" t="s">
        <v>745</v>
      </c>
      <c r="C3202" t="s">
        <v>104</v>
      </c>
      <c r="D3202" t="s">
        <v>71</v>
      </c>
      <c r="E3202">
        <v>15</v>
      </c>
      <c r="F3202" s="8">
        <f>VLOOKUP(C3202,Products!$A$2:$E$20,5,TRUE)</f>
        <v>2.95</v>
      </c>
      <c r="G3202" s="8">
        <f t="shared" si="98"/>
        <v>44.25</v>
      </c>
      <c r="H3202" s="8">
        <f>VLOOKUP(C3202,Products!$A$2:$F$20,6,TRUE)</f>
        <v>1.1500000000000001</v>
      </c>
      <c r="I3202" s="8">
        <f t="shared" si="99"/>
        <v>17.250000000000004</v>
      </c>
      <c r="J3202" s="42">
        <f>VLOOKUP(B3202,Invoices!A:I,9,TRUE)</f>
        <v>2020</v>
      </c>
    </row>
    <row r="3203" spans="1:10" x14ac:dyDescent="0.15">
      <c r="A3203" t="s">
        <v>6563</v>
      </c>
      <c r="B3203" t="s">
        <v>745</v>
      </c>
      <c r="C3203" t="s">
        <v>103</v>
      </c>
      <c r="D3203" t="s">
        <v>77</v>
      </c>
      <c r="E3203">
        <v>1</v>
      </c>
      <c r="F3203" s="8">
        <f>VLOOKUP(C3203,Products!$A$2:$E$20,5,TRUE)</f>
        <v>8.9499999999999993</v>
      </c>
      <c r="G3203" s="8">
        <f t="shared" ref="G3203:G3266" si="100">F3203*E3203</f>
        <v>8.9499999999999993</v>
      </c>
      <c r="H3203" s="8">
        <f>VLOOKUP(C3203,Products!$A$2:$F$20,6,TRUE)</f>
        <v>3.1999999999999993</v>
      </c>
      <c r="I3203" s="8">
        <f t="shared" ref="I3203:I3266" si="101">H3203*E3203</f>
        <v>3.1999999999999993</v>
      </c>
      <c r="J3203" s="42">
        <f>VLOOKUP(B3203,Invoices!A:I,9,TRUE)</f>
        <v>2020</v>
      </c>
    </row>
    <row r="3204" spans="1:10" x14ac:dyDescent="0.15">
      <c r="A3204" t="s">
        <v>6564</v>
      </c>
      <c r="B3204" t="s">
        <v>745</v>
      </c>
      <c r="C3204" t="s">
        <v>101</v>
      </c>
      <c r="D3204" t="s">
        <v>69</v>
      </c>
      <c r="E3204">
        <v>9</v>
      </c>
      <c r="F3204" s="8">
        <f>VLOOKUP(C3204,Products!$A$2:$E$20,5,TRUE)</f>
        <v>129.94999999999999</v>
      </c>
      <c r="G3204" s="8">
        <f t="shared" si="100"/>
        <v>1169.55</v>
      </c>
      <c r="H3204" s="8">
        <f>VLOOKUP(C3204,Products!$A$2:$F$20,6,TRUE)</f>
        <v>40.449999999999989</v>
      </c>
      <c r="I3204" s="8">
        <f t="shared" si="101"/>
        <v>364.0499999999999</v>
      </c>
      <c r="J3204" s="42">
        <f>VLOOKUP(B3204,Invoices!A:I,9,TRUE)</f>
        <v>2020</v>
      </c>
    </row>
    <row r="3205" spans="1:10" x14ac:dyDescent="0.15">
      <c r="A3205" t="s">
        <v>6565</v>
      </c>
      <c r="B3205" t="s">
        <v>746</v>
      </c>
      <c r="C3205" t="s">
        <v>105</v>
      </c>
      <c r="D3205" t="s">
        <v>81</v>
      </c>
      <c r="E3205">
        <v>2</v>
      </c>
      <c r="F3205" s="8">
        <f>VLOOKUP(C3205,Products!$A$2:$E$20,5,TRUE)</f>
        <v>8.9499999999999993</v>
      </c>
      <c r="G3205" s="8">
        <f t="shared" si="100"/>
        <v>17.899999999999999</v>
      </c>
      <c r="H3205" s="8">
        <f>VLOOKUP(C3205,Products!$A$2:$F$20,6,TRUE)</f>
        <v>3.1999999999999993</v>
      </c>
      <c r="I3205" s="8">
        <f t="shared" si="101"/>
        <v>6.3999999999999986</v>
      </c>
      <c r="J3205" s="42">
        <f>VLOOKUP(B3205,Invoices!A:I,9,TRUE)</f>
        <v>2020</v>
      </c>
    </row>
    <row r="3206" spans="1:10" x14ac:dyDescent="0.15">
      <c r="A3206" t="s">
        <v>6566</v>
      </c>
      <c r="B3206" t="s">
        <v>746</v>
      </c>
      <c r="C3206" t="s">
        <v>101</v>
      </c>
      <c r="D3206" t="s">
        <v>69</v>
      </c>
      <c r="E3206">
        <v>1</v>
      </c>
      <c r="F3206" s="8">
        <f>VLOOKUP(C3206,Products!$A$2:$E$20,5,TRUE)</f>
        <v>129.94999999999999</v>
      </c>
      <c r="G3206" s="8">
        <f t="shared" si="100"/>
        <v>129.94999999999999</v>
      </c>
      <c r="H3206" s="8">
        <f>VLOOKUP(C3206,Products!$A$2:$F$20,6,TRUE)</f>
        <v>40.449999999999989</v>
      </c>
      <c r="I3206" s="8">
        <f t="shared" si="101"/>
        <v>40.449999999999989</v>
      </c>
      <c r="J3206" s="42">
        <f>VLOOKUP(B3206,Invoices!A:I,9,TRUE)</f>
        <v>2020</v>
      </c>
    </row>
    <row r="3207" spans="1:10" x14ac:dyDescent="0.15">
      <c r="A3207" t="s">
        <v>6567</v>
      </c>
      <c r="B3207" t="s">
        <v>746</v>
      </c>
      <c r="C3207" t="s">
        <v>94</v>
      </c>
      <c r="D3207" t="s">
        <v>86</v>
      </c>
      <c r="E3207">
        <v>6</v>
      </c>
      <c r="F3207" s="8">
        <f>VLOOKUP(C3207,Products!$A$2:$E$20,5,TRUE)</f>
        <v>3.5</v>
      </c>
      <c r="G3207" s="8">
        <f t="shared" si="100"/>
        <v>21</v>
      </c>
      <c r="H3207" s="8">
        <f>VLOOKUP(C3207,Products!$A$2:$F$20,6,TRUE)</f>
        <v>0.54999999999999982</v>
      </c>
      <c r="I3207" s="8">
        <f t="shared" si="101"/>
        <v>3.2999999999999989</v>
      </c>
      <c r="J3207" s="42">
        <f>VLOOKUP(B3207,Invoices!A:I,9,TRUE)</f>
        <v>2020</v>
      </c>
    </row>
    <row r="3208" spans="1:10" x14ac:dyDescent="0.15">
      <c r="A3208" t="s">
        <v>6568</v>
      </c>
      <c r="B3208" t="s">
        <v>746</v>
      </c>
      <c r="C3208" t="s">
        <v>90</v>
      </c>
      <c r="D3208" t="s">
        <v>72</v>
      </c>
      <c r="E3208">
        <v>5</v>
      </c>
      <c r="F3208" s="8">
        <f>VLOOKUP(C3208,Products!$A$2:$E$20,5,TRUE)</f>
        <v>8.9499999999999993</v>
      </c>
      <c r="G3208" s="8">
        <f t="shared" si="100"/>
        <v>44.75</v>
      </c>
      <c r="H3208" s="8">
        <f>VLOOKUP(C3208,Products!$A$2:$F$20,6,TRUE)</f>
        <v>5.6999999999999993</v>
      </c>
      <c r="I3208" s="8">
        <f t="shared" si="101"/>
        <v>28.499999999999996</v>
      </c>
      <c r="J3208" s="42">
        <f>VLOOKUP(B3208,Invoices!A:I,9,TRUE)</f>
        <v>2020</v>
      </c>
    </row>
    <row r="3209" spans="1:10" x14ac:dyDescent="0.15">
      <c r="A3209" t="s">
        <v>6569</v>
      </c>
      <c r="B3209" t="s">
        <v>746</v>
      </c>
      <c r="C3209" t="s">
        <v>89</v>
      </c>
      <c r="D3209" t="s">
        <v>80</v>
      </c>
      <c r="E3209">
        <v>3</v>
      </c>
      <c r="F3209" s="8">
        <f>VLOOKUP(C3209,Products!$A$2:$E$20,5,TRUE)</f>
        <v>15.95</v>
      </c>
      <c r="G3209" s="8">
        <f t="shared" si="100"/>
        <v>47.849999999999994</v>
      </c>
      <c r="H3209" s="8">
        <f>VLOOKUP(C3209,Products!$A$2:$F$20,6,TRUE)</f>
        <v>6</v>
      </c>
      <c r="I3209" s="8">
        <f t="shared" si="101"/>
        <v>18</v>
      </c>
      <c r="J3209" s="42">
        <f>VLOOKUP(B3209,Invoices!A:I,9,TRUE)</f>
        <v>2020</v>
      </c>
    </row>
    <row r="3210" spans="1:10" x14ac:dyDescent="0.15">
      <c r="A3210" t="s">
        <v>6570</v>
      </c>
      <c r="B3210" t="s">
        <v>746</v>
      </c>
      <c r="C3210" t="s">
        <v>100</v>
      </c>
      <c r="D3210" t="s">
        <v>78</v>
      </c>
      <c r="E3210">
        <v>4</v>
      </c>
      <c r="F3210" s="8">
        <f>VLOOKUP(C3210,Products!$A$2:$E$20,5,TRUE)</f>
        <v>49.95</v>
      </c>
      <c r="G3210" s="8">
        <f t="shared" si="100"/>
        <v>199.8</v>
      </c>
      <c r="H3210" s="8">
        <f>VLOOKUP(C3210,Products!$A$2:$F$20,6,TRUE)</f>
        <v>19.950000000000003</v>
      </c>
      <c r="I3210" s="8">
        <f t="shared" si="101"/>
        <v>79.800000000000011</v>
      </c>
      <c r="J3210" s="42">
        <f>VLOOKUP(B3210,Invoices!A:I,9,TRUE)</f>
        <v>2020</v>
      </c>
    </row>
    <row r="3211" spans="1:10" x14ac:dyDescent="0.15">
      <c r="A3211" t="s">
        <v>6571</v>
      </c>
      <c r="B3211" t="s">
        <v>746</v>
      </c>
      <c r="C3211" t="s">
        <v>103</v>
      </c>
      <c r="D3211" t="s">
        <v>77</v>
      </c>
      <c r="E3211">
        <v>4</v>
      </c>
      <c r="F3211" s="8">
        <f>VLOOKUP(C3211,Products!$A$2:$E$20,5,TRUE)</f>
        <v>8.9499999999999993</v>
      </c>
      <c r="G3211" s="8">
        <f t="shared" si="100"/>
        <v>35.799999999999997</v>
      </c>
      <c r="H3211" s="8">
        <f>VLOOKUP(C3211,Products!$A$2:$F$20,6,TRUE)</f>
        <v>3.1999999999999993</v>
      </c>
      <c r="I3211" s="8">
        <f t="shared" si="101"/>
        <v>12.799999999999997</v>
      </c>
      <c r="J3211" s="42">
        <f>VLOOKUP(B3211,Invoices!A:I,9,TRUE)</f>
        <v>2020</v>
      </c>
    </row>
    <row r="3212" spans="1:10" x14ac:dyDescent="0.15">
      <c r="A3212" t="s">
        <v>6572</v>
      </c>
      <c r="B3212" t="s">
        <v>747</v>
      </c>
      <c r="C3212" t="s">
        <v>105</v>
      </c>
      <c r="D3212" t="s">
        <v>81</v>
      </c>
      <c r="E3212">
        <v>1</v>
      </c>
      <c r="F3212" s="8">
        <f>VLOOKUP(C3212,Products!$A$2:$E$20,5,TRUE)</f>
        <v>8.9499999999999993</v>
      </c>
      <c r="G3212" s="8">
        <f t="shared" si="100"/>
        <v>8.9499999999999993</v>
      </c>
      <c r="H3212" s="8">
        <f>VLOOKUP(C3212,Products!$A$2:$F$20,6,TRUE)</f>
        <v>3.1999999999999993</v>
      </c>
      <c r="I3212" s="8">
        <f t="shared" si="101"/>
        <v>3.1999999999999993</v>
      </c>
      <c r="J3212" s="42">
        <f>VLOOKUP(B3212,Invoices!A:I,9,TRUE)</f>
        <v>2020</v>
      </c>
    </row>
    <row r="3213" spans="1:10" x14ac:dyDescent="0.15">
      <c r="A3213" t="s">
        <v>6573</v>
      </c>
      <c r="B3213" t="s">
        <v>747</v>
      </c>
      <c r="C3213" t="s">
        <v>92</v>
      </c>
      <c r="D3213" t="s">
        <v>82</v>
      </c>
      <c r="E3213">
        <v>1</v>
      </c>
      <c r="F3213" s="8">
        <f>VLOOKUP(C3213,Products!$A$2:$E$20,5,TRUE)</f>
        <v>19.95</v>
      </c>
      <c r="G3213" s="8">
        <f t="shared" si="100"/>
        <v>19.95</v>
      </c>
      <c r="H3213" s="8">
        <f>VLOOKUP(C3213,Products!$A$2:$F$20,6,TRUE)</f>
        <v>7.4499999999999993</v>
      </c>
      <c r="I3213" s="8">
        <f t="shared" si="101"/>
        <v>7.4499999999999993</v>
      </c>
      <c r="J3213" s="42">
        <f>VLOOKUP(B3213,Invoices!A:I,9,TRUE)</f>
        <v>2020</v>
      </c>
    </row>
    <row r="3214" spans="1:10" x14ac:dyDescent="0.15">
      <c r="A3214" t="s">
        <v>6574</v>
      </c>
      <c r="B3214" t="s">
        <v>747</v>
      </c>
      <c r="C3214" t="s">
        <v>103</v>
      </c>
      <c r="D3214" t="s">
        <v>77</v>
      </c>
      <c r="E3214">
        <v>20</v>
      </c>
      <c r="F3214" s="8">
        <f>VLOOKUP(C3214,Products!$A$2:$E$20,5,TRUE)</f>
        <v>8.9499999999999993</v>
      </c>
      <c r="G3214" s="8">
        <f t="shared" si="100"/>
        <v>179</v>
      </c>
      <c r="H3214" s="8">
        <f>VLOOKUP(C3214,Products!$A$2:$F$20,6,TRUE)</f>
        <v>3.1999999999999993</v>
      </c>
      <c r="I3214" s="8">
        <f t="shared" si="101"/>
        <v>63.999999999999986</v>
      </c>
      <c r="J3214" s="42">
        <f>VLOOKUP(B3214,Invoices!A:I,9,TRUE)</f>
        <v>2020</v>
      </c>
    </row>
    <row r="3215" spans="1:10" x14ac:dyDescent="0.15">
      <c r="A3215" t="s">
        <v>6575</v>
      </c>
      <c r="B3215" t="s">
        <v>747</v>
      </c>
      <c r="C3215" t="s">
        <v>96</v>
      </c>
      <c r="D3215" t="s">
        <v>75</v>
      </c>
      <c r="E3215">
        <v>8</v>
      </c>
      <c r="F3215" s="8">
        <f>VLOOKUP(C3215,Products!$A$2:$E$20,5,TRUE)</f>
        <v>79.95</v>
      </c>
      <c r="G3215" s="8">
        <f t="shared" si="100"/>
        <v>639.6</v>
      </c>
      <c r="H3215" s="8">
        <f>VLOOKUP(C3215,Products!$A$2:$F$20,6,TRUE)</f>
        <v>27.950000000000003</v>
      </c>
      <c r="I3215" s="8">
        <f t="shared" si="101"/>
        <v>223.60000000000002</v>
      </c>
      <c r="J3215" s="42">
        <f>VLOOKUP(B3215,Invoices!A:I,9,TRUE)</f>
        <v>2020</v>
      </c>
    </row>
    <row r="3216" spans="1:10" x14ac:dyDescent="0.15">
      <c r="A3216" t="s">
        <v>6576</v>
      </c>
      <c r="B3216" t="s">
        <v>747</v>
      </c>
      <c r="C3216" t="s">
        <v>104</v>
      </c>
      <c r="D3216" t="s">
        <v>71</v>
      </c>
      <c r="E3216">
        <v>20</v>
      </c>
      <c r="F3216" s="8">
        <f>VLOOKUP(C3216,Products!$A$2:$E$20,5,TRUE)</f>
        <v>2.95</v>
      </c>
      <c r="G3216" s="8">
        <f t="shared" si="100"/>
        <v>59</v>
      </c>
      <c r="H3216" s="8">
        <f>VLOOKUP(C3216,Products!$A$2:$F$20,6,TRUE)</f>
        <v>1.1500000000000001</v>
      </c>
      <c r="I3216" s="8">
        <f t="shared" si="101"/>
        <v>23.000000000000004</v>
      </c>
      <c r="J3216" s="42">
        <f>VLOOKUP(B3216,Invoices!A:I,9,TRUE)</f>
        <v>2020</v>
      </c>
    </row>
    <row r="3217" spans="1:10" x14ac:dyDescent="0.15">
      <c r="A3217" t="s">
        <v>6577</v>
      </c>
      <c r="B3217" t="s">
        <v>747</v>
      </c>
      <c r="C3217" t="s">
        <v>93</v>
      </c>
      <c r="D3217" t="s">
        <v>76</v>
      </c>
      <c r="E3217">
        <v>5</v>
      </c>
      <c r="F3217" s="8">
        <f>VLOOKUP(C3217,Products!$A$2:$E$20,5,TRUE)</f>
        <v>9.9499999999999993</v>
      </c>
      <c r="G3217" s="8">
        <f t="shared" si="100"/>
        <v>49.75</v>
      </c>
      <c r="H3217" s="8">
        <f>VLOOKUP(C3217,Products!$A$2:$F$20,6,TRUE)</f>
        <v>1.9499999999999993</v>
      </c>
      <c r="I3217" s="8">
        <f t="shared" si="101"/>
        <v>9.7499999999999964</v>
      </c>
      <c r="J3217" s="42">
        <f>VLOOKUP(B3217,Invoices!A:I,9,TRUE)</f>
        <v>2020</v>
      </c>
    </row>
    <row r="3218" spans="1:10" x14ac:dyDescent="0.15">
      <c r="A3218" t="s">
        <v>6578</v>
      </c>
      <c r="B3218" t="s">
        <v>748</v>
      </c>
      <c r="C3218" t="s">
        <v>90</v>
      </c>
      <c r="D3218" t="s">
        <v>72</v>
      </c>
      <c r="E3218">
        <v>7</v>
      </c>
      <c r="F3218" s="8">
        <f>VLOOKUP(C3218,Products!$A$2:$E$20,5,TRUE)</f>
        <v>8.9499999999999993</v>
      </c>
      <c r="G3218" s="8">
        <f t="shared" si="100"/>
        <v>62.649999999999991</v>
      </c>
      <c r="H3218" s="8">
        <f>VLOOKUP(C3218,Products!$A$2:$F$20,6,TRUE)</f>
        <v>5.6999999999999993</v>
      </c>
      <c r="I3218" s="8">
        <f t="shared" si="101"/>
        <v>39.899999999999991</v>
      </c>
      <c r="J3218" s="42">
        <f>VLOOKUP(B3218,Invoices!A:I,9,TRUE)</f>
        <v>2020</v>
      </c>
    </row>
    <row r="3219" spans="1:10" x14ac:dyDescent="0.15">
      <c r="A3219" t="s">
        <v>6579</v>
      </c>
      <c r="B3219" t="s">
        <v>749</v>
      </c>
      <c r="C3219" t="s">
        <v>89</v>
      </c>
      <c r="D3219" t="s">
        <v>80</v>
      </c>
      <c r="E3219">
        <v>1</v>
      </c>
      <c r="F3219" s="8">
        <f>VLOOKUP(C3219,Products!$A$2:$E$20,5,TRUE)</f>
        <v>15.95</v>
      </c>
      <c r="G3219" s="8">
        <f t="shared" si="100"/>
        <v>15.95</v>
      </c>
      <c r="H3219" s="8">
        <f>VLOOKUP(C3219,Products!$A$2:$F$20,6,TRUE)</f>
        <v>6</v>
      </c>
      <c r="I3219" s="8">
        <f t="shared" si="101"/>
        <v>6</v>
      </c>
      <c r="J3219" s="42">
        <f>VLOOKUP(B3219,Invoices!A:I,9,TRUE)</f>
        <v>2020</v>
      </c>
    </row>
    <row r="3220" spans="1:10" x14ac:dyDescent="0.15">
      <c r="A3220" t="s">
        <v>6580</v>
      </c>
      <c r="B3220" t="s">
        <v>749</v>
      </c>
      <c r="C3220" t="s">
        <v>100</v>
      </c>
      <c r="D3220" t="s">
        <v>78</v>
      </c>
      <c r="E3220">
        <v>2</v>
      </c>
      <c r="F3220" s="8">
        <f>VLOOKUP(C3220,Products!$A$2:$E$20,5,TRUE)</f>
        <v>49.95</v>
      </c>
      <c r="G3220" s="8">
        <f t="shared" si="100"/>
        <v>99.9</v>
      </c>
      <c r="H3220" s="8">
        <f>VLOOKUP(C3220,Products!$A$2:$F$20,6,TRUE)</f>
        <v>19.950000000000003</v>
      </c>
      <c r="I3220" s="8">
        <f t="shared" si="101"/>
        <v>39.900000000000006</v>
      </c>
      <c r="J3220" s="42">
        <f>VLOOKUP(B3220,Invoices!A:I,9,TRUE)</f>
        <v>2020</v>
      </c>
    </row>
    <row r="3221" spans="1:10" x14ac:dyDescent="0.15">
      <c r="A3221" t="s">
        <v>6581</v>
      </c>
      <c r="B3221" t="s">
        <v>749</v>
      </c>
      <c r="C3221" t="s">
        <v>105</v>
      </c>
      <c r="D3221" t="s">
        <v>81</v>
      </c>
      <c r="E3221">
        <v>4</v>
      </c>
      <c r="F3221" s="8">
        <f>VLOOKUP(C3221,Products!$A$2:$E$20,5,TRUE)</f>
        <v>8.9499999999999993</v>
      </c>
      <c r="G3221" s="8">
        <f t="shared" si="100"/>
        <v>35.799999999999997</v>
      </c>
      <c r="H3221" s="8">
        <f>VLOOKUP(C3221,Products!$A$2:$F$20,6,TRUE)</f>
        <v>3.1999999999999993</v>
      </c>
      <c r="I3221" s="8">
        <f t="shared" si="101"/>
        <v>12.799999999999997</v>
      </c>
      <c r="J3221" s="42">
        <f>VLOOKUP(B3221,Invoices!A:I,9,TRUE)</f>
        <v>2020</v>
      </c>
    </row>
    <row r="3222" spans="1:10" x14ac:dyDescent="0.15">
      <c r="A3222" t="s">
        <v>6582</v>
      </c>
      <c r="B3222" t="s">
        <v>750</v>
      </c>
      <c r="C3222" t="s">
        <v>90</v>
      </c>
      <c r="D3222" t="s">
        <v>72</v>
      </c>
      <c r="E3222">
        <v>5</v>
      </c>
      <c r="F3222" s="8">
        <f>VLOOKUP(C3222,Products!$A$2:$E$20,5,TRUE)</f>
        <v>8.9499999999999993</v>
      </c>
      <c r="G3222" s="8">
        <f t="shared" si="100"/>
        <v>44.75</v>
      </c>
      <c r="H3222" s="8">
        <f>VLOOKUP(C3222,Products!$A$2:$F$20,6,TRUE)</f>
        <v>5.6999999999999993</v>
      </c>
      <c r="I3222" s="8">
        <f t="shared" si="101"/>
        <v>28.499999999999996</v>
      </c>
      <c r="J3222" s="42">
        <f>VLOOKUP(B3222,Invoices!A:I,9,TRUE)</f>
        <v>2020</v>
      </c>
    </row>
    <row r="3223" spans="1:10" x14ac:dyDescent="0.15">
      <c r="A3223" t="s">
        <v>6583</v>
      </c>
      <c r="B3223" t="s">
        <v>751</v>
      </c>
      <c r="C3223" t="s">
        <v>87</v>
      </c>
      <c r="D3223" t="s">
        <v>68</v>
      </c>
      <c r="E3223">
        <v>1</v>
      </c>
      <c r="F3223" s="8">
        <f>VLOOKUP(C3223,Products!$A$2:$E$20,5,TRUE)</f>
        <v>19.95</v>
      </c>
      <c r="G3223" s="8">
        <f t="shared" si="100"/>
        <v>19.95</v>
      </c>
      <c r="H3223" s="8">
        <f>VLOOKUP(C3223,Products!$A$2:$F$20,6,TRUE)</f>
        <v>7.4499999999999993</v>
      </c>
      <c r="I3223" s="8">
        <f t="shared" si="101"/>
        <v>7.4499999999999993</v>
      </c>
      <c r="J3223" s="42">
        <f>VLOOKUP(B3223,Invoices!A:I,9,TRUE)</f>
        <v>2020</v>
      </c>
    </row>
    <row r="3224" spans="1:10" x14ac:dyDescent="0.15">
      <c r="A3224" t="s">
        <v>6584</v>
      </c>
      <c r="B3224" t="s">
        <v>751</v>
      </c>
      <c r="C3224" t="s">
        <v>88</v>
      </c>
      <c r="D3224" t="s">
        <v>85</v>
      </c>
      <c r="E3224">
        <v>9</v>
      </c>
      <c r="F3224" s="8">
        <f>VLOOKUP(C3224,Products!$A$2:$E$20,5,TRUE)</f>
        <v>8.9499999999999993</v>
      </c>
      <c r="G3224" s="8">
        <f t="shared" si="100"/>
        <v>80.55</v>
      </c>
      <c r="H3224" s="8">
        <f>VLOOKUP(C3224,Products!$A$2:$F$20,6,TRUE)</f>
        <v>5.6999999999999993</v>
      </c>
      <c r="I3224" s="8">
        <f t="shared" si="101"/>
        <v>51.3</v>
      </c>
      <c r="J3224" s="42">
        <f>VLOOKUP(B3224,Invoices!A:I,9,TRUE)</f>
        <v>2020</v>
      </c>
    </row>
    <row r="3225" spans="1:10" x14ac:dyDescent="0.15">
      <c r="A3225" t="s">
        <v>6585</v>
      </c>
      <c r="B3225" t="s">
        <v>751</v>
      </c>
      <c r="C3225" t="s">
        <v>101</v>
      </c>
      <c r="D3225" t="s">
        <v>69</v>
      </c>
      <c r="E3225">
        <v>4</v>
      </c>
      <c r="F3225" s="8">
        <f>VLOOKUP(C3225,Products!$A$2:$E$20,5,TRUE)</f>
        <v>129.94999999999999</v>
      </c>
      <c r="G3225" s="8">
        <f t="shared" si="100"/>
        <v>519.79999999999995</v>
      </c>
      <c r="H3225" s="8">
        <f>VLOOKUP(C3225,Products!$A$2:$F$20,6,TRUE)</f>
        <v>40.449999999999989</v>
      </c>
      <c r="I3225" s="8">
        <f t="shared" si="101"/>
        <v>161.79999999999995</v>
      </c>
      <c r="J3225" s="42">
        <f>VLOOKUP(B3225,Invoices!A:I,9,TRUE)</f>
        <v>2020</v>
      </c>
    </row>
    <row r="3226" spans="1:10" x14ac:dyDescent="0.15">
      <c r="A3226" t="s">
        <v>6586</v>
      </c>
      <c r="B3226" t="s">
        <v>751</v>
      </c>
      <c r="C3226" t="s">
        <v>96</v>
      </c>
      <c r="D3226" t="s">
        <v>75</v>
      </c>
      <c r="E3226">
        <v>2</v>
      </c>
      <c r="F3226" s="8">
        <f>VLOOKUP(C3226,Products!$A$2:$E$20,5,TRUE)</f>
        <v>79.95</v>
      </c>
      <c r="G3226" s="8">
        <f t="shared" si="100"/>
        <v>159.9</v>
      </c>
      <c r="H3226" s="8">
        <f>VLOOKUP(C3226,Products!$A$2:$F$20,6,TRUE)</f>
        <v>27.950000000000003</v>
      </c>
      <c r="I3226" s="8">
        <f t="shared" si="101"/>
        <v>55.900000000000006</v>
      </c>
      <c r="J3226" s="42">
        <f>VLOOKUP(B3226,Invoices!A:I,9,TRUE)</f>
        <v>2020</v>
      </c>
    </row>
    <row r="3227" spans="1:10" x14ac:dyDescent="0.15">
      <c r="A3227" t="s">
        <v>6587</v>
      </c>
      <c r="B3227" t="s">
        <v>751</v>
      </c>
      <c r="C3227" t="s">
        <v>100</v>
      </c>
      <c r="D3227" t="s">
        <v>78</v>
      </c>
      <c r="E3227">
        <v>2</v>
      </c>
      <c r="F3227" s="8">
        <f>VLOOKUP(C3227,Products!$A$2:$E$20,5,TRUE)</f>
        <v>49.95</v>
      </c>
      <c r="G3227" s="8">
        <f t="shared" si="100"/>
        <v>99.9</v>
      </c>
      <c r="H3227" s="8">
        <f>VLOOKUP(C3227,Products!$A$2:$F$20,6,TRUE)</f>
        <v>19.950000000000003</v>
      </c>
      <c r="I3227" s="8">
        <f t="shared" si="101"/>
        <v>39.900000000000006</v>
      </c>
      <c r="J3227" s="42">
        <f>VLOOKUP(B3227,Invoices!A:I,9,TRUE)</f>
        <v>2020</v>
      </c>
    </row>
    <row r="3228" spans="1:10" x14ac:dyDescent="0.15">
      <c r="A3228" t="s">
        <v>6588</v>
      </c>
      <c r="B3228" t="s">
        <v>751</v>
      </c>
      <c r="C3228" t="s">
        <v>92</v>
      </c>
      <c r="D3228" t="s">
        <v>82</v>
      </c>
      <c r="E3228">
        <v>15</v>
      </c>
      <c r="F3228" s="8">
        <f>VLOOKUP(C3228,Products!$A$2:$E$20,5,TRUE)</f>
        <v>19.95</v>
      </c>
      <c r="G3228" s="8">
        <f t="shared" si="100"/>
        <v>299.25</v>
      </c>
      <c r="H3228" s="8">
        <f>VLOOKUP(C3228,Products!$A$2:$F$20,6,TRUE)</f>
        <v>7.4499999999999993</v>
      </c>
      <c r="I3228" s="8">
        <f t="shared" si="101"/>
        <v>111.74999999999999</v>
      </c>
      <c r="J3228" s="42">
        <f>VLOOKUP(B3228,Invoices!A:I,9,TRUE)</f>
        <v>2020</v>
      </c>
    </row>
    <row r="3229" spans="1:10" x14ac:dyDescent="0.15">
      <c r="A3229" t="s">
        <v>6589</v>
      </c>
      <c r="B3229" t="s">
        <v>751</v>
      </c>
      <c r="C3229" t="s">
        <v>93</v>
      </c>
      <c r="D3229" t="s">
        <v>76</v>
      </c>
      <c r="E3229">
        <v>1</v>
      </c>
      <c r="F3229" s="8">
        <f>VLOOKUP(C3229,Products!$A$2:$E$20,5,TRUE)</f>
        <v>9.9499999999999993</v>
      </c>
      <c r="G3229" s="8">
        <f t="shared" si="100"/>
        <v>9.9499999999999993</v>
      </c>
      <c r="H3229" s="8">
        <f>VLOOKUP(C3229,Products!$A$2:$F$20,6,TRUE)</f>
        <v>1.9499999999999993</v>
      </c>
      <c r="I3229" s="8">
        <f t="shared" si="101"/>
        <v>1.9499999999999993</v>
      </c>
      <c r="J3229" s="42">
        <f>VLOOKUP(B3229,Invoices!A:I,9,TRUE)</f>
        <v>2020</v>
      </c>
    </row>
    <row r="3230" spans="1:10" x14ac:dyDescent="0.15">
      <c r="A3230" t="s">
        <v>6590</v>
      </c>
      <c r="B3230" t="s">
        <v>751</v>
      </c>
      <c r="C3230" t="s">
        <v>98</v>
      </c>
      <c r="D3230" t="s">
        <v>79</v>
      </c>
      <c r="E3230">
        <v>8</v>
      </c>
      <c r="F3230" s="8">
        <f>VLOOKUP(C3230,Products!$A$2:$E$20,5,TRUE)</f>
        <v>14.95</v>
      </c>
      <c r="G3230" s="8">
        <f t="shared" si="100"/>
        <v>119.6</v>
      </c>
      <c r="H3230" s="8">
        <f>VLOOKUP(C3230,Products!$A$2:$F$20,6,TRUE)</f>
        <v>3.0499999999999989</v>
      </c>
      <c r="I3230" s="8">
        <f t="shared" si="101"/>
        <v>24.399999999999991</v>
      </c>
      <c r="J3230" s="42">
        <f>VLOOKUP(B3230,Invoices!A:I,9,TRUE)</f>
        <v>2020</v>
      </c>
    </row>
    <row r="3231" spans="1:10" x14ac:dyDescent="0.15">
      <c r="A3231" t="s">
        <v>6591</v>
      </c>
      <c r="B3231" t="s">
        <v>751</v>
      </c>
      <c r="C3231" t="s">
        <v>102</v>
      </c>
      <c r="D3231" t="s">
        <v>83</v>
      </c>
      <c r="E3231">
        <v>1</v>
      </c>
      <c r="F3231" s="8">
        <f>VLOOKUP(C3231,Products!$A$2:$E$20,5,TRUE)</f>
        <v>29.95</v>
      </c>
      <c r="G3231" s="8">
        <f t="shared" si="100"/>
        <v>29.95</v>
      </c>
      <c r="H3231" s="8">
        <f>VLOOKUP(C3231,Products!$A$2:$F$20,6,TRUE)</f>
        <v>15</v>
      </c>
      <c r="I3231" s="8">
        <f t="shared" si="101"/>
        <v>15</v>
      </c>
      <c r="J3231" s="42">
        <f>VLOOKUP(B3231,Invoices!A:I,9,TRUE)</f>
        <v>2020</v>
      </c>
    </row>
    <row r="3232" spans="1:10" x14ac:dyDescent="0.15">
      <c r="A3232" t="s">
        <v>6592</v>
      </c>
      <c r="B3232" t="s">
        <v>751</v>
      </c>
      <c r="C3232" t="s">
        <v>95</v>
      </c>
      <c r="D3232" t="s">
        <v>73</v>
      </c>
      <c r="E3232">
        <v>25</v>
      </c>
      <c r="F3232" s="8">
        <f>VLOOKUP(C3232,Products!$A$2:$E$20,5,TRUE)</f>
        <v>12.95</v>
      </c>
      <c r="G3232" s="8">
        <f t="shared" si="100"/>
        <v>323.75</v>
      </c>
      <c r="H3232" s="8">
        <f>VLOOKUP(C3232,Products!$A$2:$F$20,6,TRUE)</f>
        <v>4.1999999999999993</v>
      </c>
      <c r="I3232" s="8">
        <f t="shared" si="101"/>
        <v>104.99999999999999</v>
      </c>
      <c r="J3232" s="42">
        <f>VLOOKUP(B3232,Invoices!A:I,9,TRUE)</f>
        <v>2020</v>
      </c>
    </row>
    <row r="3233" spans="1:10" x14ac:dyDescent="0.15">
      <c r="A3233" t="s">
        <v>6593</v>
      </c>
      <c r="B3233" t="s">
        <v>751</v>
      </c>
      <c r="C3233" t="s">
        <v>97</v>
      </c>
      <c r="D3233" t="s">
        <v>74</v>
      </c>
      <c r="E3233">
        <v>50</v>
      </c>
      <c r="F3233" s="8">
        <f>VLOOKUP(C3233,Products!$A$2:$E$20,5,TRUE)</f>
        <v>1.5</v>
      </c>
      <c r="G3233" s="8">
        <f t="shared" si="100"/>
        <v>75</v>
      </c>
      <c r="H3233" s="8">
        <f>VLOOKUP(C3233,Products!$A$2:$F$20,6,TRUE)</f>
        <v>0.5</v>
      </c>
      <c r="I3233" s="8">
        <f t="shared" si="101"/>
        <v>25</v>
      </c>
      <c r="J3233" s="42">
        <f>VLOOKUP(B3233,Invoices!A:I,9,TRUE)</f>
        <v>2020</v>
      </c>
    </row>
    <row r="3234" spans="1:10" x14ac:dyDescent="0.15">
      <c r="A3234" t="s">
        <v>6594</v>
      </c>
      <c r="B3234" t="s">
        <v>751</v>
      </c>
      <c r="C3234" t="s">
        <v>104</v>
      </c>
      <c r="D3234" t="s">
        <v>71</v>
      </c>
      <c r="E3234">
        <v>1</v>
      </c>
      <c r="F3234" s="8">
        <f>VLOOKUP(C3234,Products!$A$2:$E$20,5,TRUE)</f>
        <v>2.95</v>
      </c>
      <c r="G3234" s="8">
        <f t="shared" si="100"/>
        <v>2.95</v>
      </c>
      <c r="H3234" s="8">
        <f>VLOOKUP(C3234,Products!$A$2:$F$20,6,TRUE)</f>
        <v>1.1500000000000001</v>
      </c>
      <c r="I3234" s="8">
        <f t="shared" si="101"/>
        <v>1.1500000000000001</v>
      </c>
      <c r="J3234" s="42">
        <f>VLOOKUP(B3234,Invoices!A:I,9,TRUE)</f>
        <v>2020</v>
      </c>
    </row>
    <row r="3235" spans="1:10" x14ac:dyDescent="0.15">
      <c r="A3235" t="s">
        <v>6595</v>
      </c>
      <c r="B3235" t="s">
        <v>751</v>
      </c>
      <c r="C3235" t="s">
        <v>105</v>
      </c>
      <c r="D3235" t="s">
        <v>81</v>
      </c>
      <c r="E3235">
        <v>3</v>
      </c>
      <c r="F3235" s="8">
        <f>VLOOKUP(C3235,Products!$A$2:$E$20,5,TRUE)</f>
        <v>8.9499999999999993</v>
      </c>
      <c r="G3235" s="8">
        <f t="shared" si="100"/>
        <v>26.849999999999998</v>
      </c>
      <c r="H3235" s="8">
        <f>VLOOKUP(C3235,Products!$A$2:$F$20,6,TRUE)</f>
        <v>3.1999999999999993</v>
      </c>
      <c r="I3235" s="8">
        <f t="shared" si="101"/>
        <v>9.5999999999999979</v>
      </c>
      <c r="J3235" s="42">
        <f>VLOOKUP(B3235,Invoices!A:I,9,TRUE)</f>
        <v>2020</v>
      </c>
    </row>
    <row r="3236" spans="1:10" x14ac:dyDescent="0.15">
      <c r="A3236" t="s">
        <v>6596</v>
      </c>
      <c r="B3236" t="s">
        <v>751</v>
      </c>
      <c r="C3236" t="s">
        <v>94</v>
      </c>
      <c r="D3236" t="s">
        <v>86</v>
      </c>
      <c r="E3236">
        <v>4</v>
      </c>
      <c r="F3236" s="8">
        <f>VLOOKUP(C3236,Products!$A$2:$E$20,5,TRUE)</f>
        <v>3.5</v>
      </c>
      <c r="G3236" s="8">
        <f t="shared" si="100"/>
        <v>14</v>
      </c>
      <c r="H3236" s="8">
        <f>VLOOKUP(C3236,Products!$A$2:$F$20,6,TRUE)</f>
        <v>0.54999999999999982</v>
      </c>
      <c r="I3236" s="8">
        <f t="shared" si="101"/>
        <v>2.1999999999999993</v>
      </c>
      <c r="J3236" s="42">
        <f>VLOOKUP(B3236,Invoices!A:I,9,TRUE)</f>
        <v>2020</v>
      </c>
    </row>
    <row r="3237" spans="1:10" x14ac:dyDescent="0.15">
      <c r="A3237" t="s">
        <v>6597</v>
      </c>
      <c r="B3237" t="s">
        <v>751</v>
      </c>
      <c r="C3237" t="s">
        <v>89</v>
      </c>
      <c r="D3237" t="s">
        <v>80</v>
      </c>
      <c r="E3237">
        <v>4</v>
      </c>
      <c r="F3237" s="8">
        <f>VLOOKUP(C3237,Products!$A$2:$E$20,5,TRUE)</f>
        <v>15.95</v>
      </c>
      <c r="G3237" s="8">
        <f t="shared" si="100"/>
        <v>63.8</v>
      </c>
      <c r="H3237" s="8">
        <f>VLOOKUP(C3237,Products!$A$2:$F$20,6,TRUE)</f>
        <v>6</v>
      </c>
      <c r="I3237" s="8">
        <f t="shared" si="101"/>
        <v>24</v>
      </c>
      <c r="J3237" s="42">
        <f>VLOOKUP(B3237,Invoices!A:I,9,TRUE)</f>
        <v>2020</v>
      </c>
    </row>
    <row r="3238" spans="1:10" x14ac:dyDescent="0.15">
      <c r="A3238" t="s">
        <v>6598</v>
      </c>
      <c r="B3238" t="s">
        <v>751</v>
      </c>
      <c r="C3238" t="s">
        <v>90</v>
      </c>
      <c r="D3238" t="s">
        <v>72</v>
      </c>
      <c r="E3238">
        <v>6</v>
      </c>
      <c r="F3238" s="8">
        <f>VLOOKUP(C3238,Products!$A$2:$E$20,5,TRUE)</f>
        <v>8.9499999999999993</v>
      </c>
      <c r="G3238" s="8">
        <f t="shared" si="100"/>
        <v>53.699999999999996</v>
      </c>
      <c r="H3238" s="8">
        <f>VLOOKUP(C3238,Products!$A$2:$F$20,6,TRUE)</f>
        <v>5.6999999999999993</v>
      </c>
      <c r="I3238" s="8">
        <f t="shared" si="101"/>
        <v>34.199999999999996</v>
      </c>
      <c r="J3238" s="42">
        <f>VLOOKUP(B3238,Invoices!A:I,9,TRUE)</f>
        <v>2020</v>
      </c>
    </row>
    <row r="3239" spans="1:10" x14ac:dyDescent="0.15">
      <c r="A3239" t="s">
        <v>6599</v>
      </c>
      <c r="B3239" t="s">
        <v>751</v>
      </c>
      <c r="C3239" t="s">
        <v>99</v>
      </c>
      <c r="D3239" t="s">
        <v>84</v>
      </c>
      <c r="E3239">
        <v>10</v>
      </c>
      <c r="F3239" s="8">
        <f>VLOOKUP(C3239,Products!$A$2:$E$20,5,TRUE)</f>
        <v>3.5</v>
      </c>
      <c r="G3239" s="8">
        <f t="shared" si="100"/>
        <v>35</v>
      </c>
      <c r="H3239" s="8">
        <f>VLOOKUP(C3239,Products!$A$2:$F$20,6,TRUE)</f>
        <v>0.54999999999999982</v>
      </c>
      <c r="I3239" s="8">
        <f t="shared" si="101"/>
        <v>5.4999999999999982</v>
      </c>
      <c r="J3239" s="42">
        <f>VLOOKUP(B3239,Invoices!A:I,9,TRUE)</f>
        <v>2020</v>
      </c>
    </row>
    <row r="3240" spans="1:10" x14ac:dyDescent="0.15">
      <c r="A3240" t="s">
        <v>6600</v>
      </c>
      <c r="B3240" t="s">
        <v>752</v>
      </c>
      <c r="C3240" t="s">
        <v>88</v>
      </c>
      <c r="D3240" t="s">
        <v>85</v>
      </c>
      <c r="E3240">
        <v>10</v>
      </c>
      <c r="F3240" s="8">
        <f>VLOOKUP(C3240,Products!$A$2:$E$20,5,TRUE)</f>
        <v>8.9499999999999993</v>
      </c>
      <c r="G3240" s="8">
        <f t="shared" si="100"/>
        <v>89.5</v>
      </c>
      <c r="H3240" s="8">
        <f>VLOOKUP(C3240,Products!$A$2:$F$20,6,TRUE)</f>
        <v>5.6999999999999993</v>
      </c>
      <c r="I3240" s="8">
        <f t="shared" si="101"/>
        <v>56.999999999999993</v>
      </c>
      <c r="J3240" s="42">
        <f>VLOOKUP(B3240,Invoices!A:I,9,TRUE)</f>
        <v>2020</v>
      </c>
    </row>
    <row r="3241" spans="1:10" x14ac:dyDescent="0.15">
      <c r="A3241" t="s">
        <v>6601</v>
      </c>
      <c r="B3241" t="s">
        <v>752</v>
      </c>
      <c r="C3241" t="s">
        <v>94</v>
      </c>
      <c r="D3241" t="s">
        <v>86</v>
      </c>
      <c r="E3241">
        <v>6</v>
      </c>
      <c r="F3241" s="8">
        <f>VLOOKUP(C3241,Products!$A$2:$E$20,5,TRUE)</f>
        <v>3.5</v>
      </c>
      <c r="G3241" s="8">
        <f t="shared" si="100"/>
        <v>21</v>
      </c>
      <c r="H3241" s="8">
        <f>VLOOKUP(C3241,Products!$A$2:$F$20,6,TRUE)</f>
        <v>0.54999999999999982</v>
      </c>
      <c r="I3241" s="8">
        <f t="shared" si="101"/>
        <v>3.2999999999999989</v>
      </c>
      <c r="J3241" s="42">
        <f>VLOOKUP(B3241,Invoices!A:I,9,TRUE)</f>
        <v>2020</v>
      </c>
    </row>
    <row r="3242" spans="1:10" x14ac:dyDescent="0.15">
      <c r="A3242" t="s">
        <v>6602</v>
      </c>
      <c r="B3242" t="s">
        <v>752</v>
      </c>
      <c r="C3242" t="s">
        <v>105</v>
      </c>
      <c r="D3242" t="s">
        <v>81</v>
      </c>
      <c r="E3242">
        <v>3</v>
      </c>
      <c r="F3242" s="8">
        <f>VLOOKUP(C3242,Products!$A$2:$E$20,5,TRUE)</f>
        <v>8.9499999999999993</v>
      </c>
      <c r="G3242" s="8">
        <f t="shared" si="100"/>
        <v>26.849999999999998</v>
      </c>
      <c r="H3242" s="8">
        <f>VLOOKUP(C3242,Products!$A$2:$F$20,6,TRUE)</f>
        <v>3.1999999999999993</v>
      </c>
      <c r="I3242" s="8">
        <f t="shared" si="101"/>
        <v>9.5999999999999979</v>
      </c>
      <c r="J3242" s="42">
        <f>VLOOKUP(B3242,Invoices!A:I,9,TRUE)</f>
        <v>2020</v>
      </c>
    </row>
    <row r="3243" spans="1:10" x14ac:dyDescent="0.15">
      <c r="A3243" t="s">
        <v>6603</v>
      </c>
      <c r="B3243" t="s">
        <v>752</v>
      </c>
      <c r="C3243" t="s">
        <v>104</v>
      </c>
      <c r="D3243" t="s">
        <v>71</v>
      </c>
      <c r="E3243">
        <v>3</v>
      </c>
      <c r="F3243" s="8">
        <f>VLOOKUP(C3243,Products!$A$2:$E$20,5,TRUE)</f>
        <v>2.95</v>
      </c>
      <c r="G3243" s="8">
        <f t="shared" si="100"/>
        <v>8.8500000000000014</v>
      </c>
      <c r="H3243" s="8">
        <f>VLOOKUP(C3243,Products!$A$2:$F$20,6,TRUE)</f>
        <v>1.1500000000000001</v>
      </c>
      <c r="I3243" s="8">
        <f t="shared" si="101"/>
        <v>3.45</v>
      </c>
      <c r="J3243" s="42">
        <f>VLOOKUP(B3243,Invoices!A:I,9,TRUE)</f>
        <v>2020</v>
      </c>
    </row>
    <row r="3244" spans="1:10" x14ac:dyDescent="0.15">
      <c r="A3244" t="s">
        <v>6604</v>
      </c>
      <c r="B3244" t="s">
        <v>752</v>
      </c>
      <c r="C3244" t="s">
        <v>92</v>
      </c>
      <c r="D3244" t="s">
        <v>82</v>
      </c>
      <c r="E3244">
        <v>1</v>
      </c>
      <c r="F3244" s="8">
        <f>VLOOKUP(C3244,Products!$A$2:$E$20,5,TRUE)</f>
        <v>19.95</v>
      </c>
      <c r="G3244" s="8">
        <f t="shared" si="100"/>
        <v>19.95</v>
      </c>
      <c r="H3244" s="8">
        <f>VLOOKUP(C3244,Products!$A$2:$F$20,6,TRUE)</f>
        <v>7.4499999999999993</v>
      </c>
      <c r="I3244" s="8">
        <f t="shared" si="101"/>
        <v>7.4499999999999993</v>
      </c>
      <c r="J3244" s="42">
        <f>VLOOKUP(B3244,Invoices!A:I,9,TRUE)</f>
        <v>2020</v>
      </c>
    </row>
    <row r="3245" spans="1:10" x14ac:dyDescent="0.15">
      <c r="A3245" t="s">
        <v>6605</v>
      </c>
      <c r="B3245" t="s">
        <v>752</v>
      </c>
      <c r="C3245" t="s">
        <v>100</v>
      </c>
      <c r="D3245" t="s">
        <v>78</v>
      </c>
      <c r="E3245">
        <v>1</v>
      </c>
      <c r="F3245" s="8">
        <f>VLOOKUP(C3245,Products!$A$2:$E$20,5,TRUE)</f>
        <v>49.95</v>
      </c>
      <c r="G3245" s="8">
        <f t="shared" si="100"/>
        <v>49.95</v>
      </c>
      <c r="H3245" s="8">
        <f>VLOOKUP(C3245,Products!$A$2:$F$20,6,TRUE)</f>
        <v>19.950000000000003</v>
      </c>
      <c r="I3245" s="8">
        <f t="shared" si="101"/>
        <v>19.950000000000003</v>
      </c>
      <c r="J3245" s="42">
        <f>VLOOKUP(B3245,Invoices!A:I,9,TRUE)</f>
        <v>2020</v>
      </c>
    </row>
    <row r="3246" spans="1:10" x14ac:dyDescent="0.15">
      <c r="A3246" t="s">
        <v>6606</v>
      </c>
      <c r="B3246" t="s">
        <v>753</v>
      </c>
      <c r="C3246" t="s">
        <v>87</v>
      </c>
      <c r="D3246" t="s">
        <v>68</v>
      </c>
      <c r="E3246">
        <v>1</v>
      </c>
      <c r="F3246" s="8">
        <f>VLOOKUP(C3246,Products!$A$2:$E$20,5,TRUE)</f>
        <v>19.95</v>
      </c>
      <c r="G3246" s="8">
        <f t="shared" si="100"/>
        <v>19.95</v>
      </c>
      <c r="H3246" s="8">
        <f>VLOOKUP(C3246,Products!$A$2:$F$20,6,TRUE)</f>
        <v>7.4499999999999993</v>
      </c>
      <c r="I3246" s="8">
        <f t="shared" si="101"/>
        <v>7.4499999999999993</v>
      </c>
      <c r="J3246" s="42">
        <f>VLOOKUP(B3246,Invoices!A:I,9,TRUE)</f>
        <v>2020</v>
      </c>
    </row>
    <row r="3247" spans="1:10" x14ac:dyDescent="0.15">
      <c r="A3247" t="s">
        <v>6607</v>
      </c>
      <c r="B3247" t="s">
        <v>753</v>
      </c>
      <c r="C3247" t="s">
        <v>98</v>
      </c>
      <c r="D3247" t="s">
        <v>79</v>
      </c>
      <c r="E3247">
        <v>50</v>
      </c>
      <c r="F3247" s="8">
        <f>VLOOKUP(C3247,Products!$A$2:$E$20,5,TRUE)</f>
        <v>14.95</v>
      </c>
      <c r="G3247" s="8">
        <f t="shared" si="100"/>
        <v>747.5</v>
      </c>
      <c r="H3247" s="8">
        <f>VLOOKUP(C3247,Products!$A$2:$F$20,6,TRUE)</f>
        <v>3.0499999999999989</v>
      </c>
      <c r="I3247" s="8">
        <f t="shared" si="101"/>
        <v>152.49999999999994</v>
      </c>
      <c r="J3247" s="42">
        <f>VLOOKUP(B3247,Invoices!A:I,9,TRUE)</f>
        <v>2020</v>
      </c>
    </row>
    <row r="3248" spans="1:10" x14ac:dyDescent="0.15">
      <c r="A3248" t="s">
        <v>6608</v>
      </c>
      <c r="B3248" t="s">
        <v>753</v>
      </c>
      <c r="C3248" t="s">
        <v>102</v>
      </c>
      <c r="D3248" t="s">
        <v>83</v>
      </c>
      <c r="E3248">
        <v>1</v>
      </c>
      <c r="F3248" s="8">
        <f>VLOOKUP(C3248,Products!$A$2:$E$20,5,TRUE)</f>
        <v>29.95</v>
      </c>
      <c r="G3248" s="8">
        <f t="shared" si="100"/>
        <v>29.95</v>
      </c>
      <c r="H3248" s="8">
        <f>VLOOKUP(C3248,Products!$A$2:$F$20,6,TRUE)</f>
        <v>15</v>
      </c>
      <c r="I3248" s="8">
        <f t="shared" si="101"/>
        <v>15</v>
      </c>
      <c r="J3248" s="42">
        <f>VLOOKUP(B3248,Invoices!A:I,9,TRUE)</f>
        <v>2020</v>
      </c>
    </row>
    <row r="3249" spans="1:10" x14ac:dyDescent="0.15">
      <c r="A3249" t="s">
        <v>6609</v>
      </c>
      <c r="B3249" t="s">
        <v>753</v>
      </c>
      <c r="C3249" t="s">
        <v>90</v>
      </c>
      <c r="D3249" t="s">
        <v>72</v>
      </c>
      <c r="E3249">
        <v>8</v>
      </c>
      <c r="F3249" s="8">
        <f>VLOOKUP(C3249,Products!$A$2:$E$20,5,TRUE)</f>
        <v>8.9499999999999993</v>
      </c>
      <c r="G3249" s="8">
        <f t="shared" si="100"/>
        <v>71.599999999999994</v>
      </c>
      <c r="H3249" s="8">
        <f>VLOOKUP(C3249,Products!$A$2:$F$20,6,TRUE)</f>
        <v>5.6999999999999993</v>
      </c>
      <c r="I3249" s="8">
        <f t="shared" si="101"/>
        <v>45.599999999999994</v>
      </c>
      <c r="J3249" s="42">
        <f>VLOOKUP(B3249,Invoices!A:I,9,TRUE)</f>
        <v>2020</v>
      </c>
    </row>
    <row r="3250" spans="1:10" x14ac:dyDescent="0.15">
      <c r="A3250" t="s">
        <v>6610</v>
      </c>
      <c r="B3250" t="s">
        <v>753</v>
      </c>
      <c r="C3250" t="s">
        <v>88</v>
      </c>
      <c r="D3250" t="s">
        <v>85</v>
      </c>
      <c r="E3250">
        <v>2</v>
      </c>
      <c r="F3250" s="8">
        <f>VLOOKUP(C3250,Products!$A$2:$E$20,5,TRUE)</f>
        <v>8.9499999999999993</v>
      </c>
      <c r="G3250" s="8">
        <f t="shared" si="100"/>
        <v>17.899999999999999</v>
      </c>
      <c r="H3250" s="8">
        <f>VLOOKUP(C3250,Products!$A$2:$F$20,6,TRUE)</f>
        <v>5.6999999999999993</v>
      </c>
      <c r="I3250" s="8">
        <f t="shared" si="101"/>
        <v>11.399999999999999</v>
      </c>
      <c r="J3250" s="42">
        <f>VLOOKUP(B3250,Invoices!A:I,9,TRUE)</f>
        <v>2020</v>
      </c>
    </row>
    <row r="3251" spans="1:10" x14ac:dyDescent="0.15">
      <c r="A3251" t="s">
        <v>6611</v>
      </c>
      <c r="B3251" t="s">
        <v>753</v>
      </c>
      <c r="C3251" t="s">
        <v>100</v>
      </c>
      <c r="D3251" t="s">
        <v>78</v>
      </c>
      <c r="E3251">
        <v>5</v>
      </c>
      <c r="F3251" s="8">
        <f>VLOOKUP(C3251,Products!$A$2:$E$20,5,TRUE)</f>
        <v>49.95</v>
      </c>
      <c r="G3251" s="8">
        <f t="shared" si="100"/>
        <v>249.75</v>
      </c>
      <c r="H3251" s="8">
        <f>VLOOKUP(C3251,Products!$A$2:$F$20,6,TRUE)</f>
        <v>19.950000000000003</v>
      </c>
      <c r="I3251" s="8">
        <f t="shared" si="101"/>
        <v>99.750000000000014</v>
      </c>
      <c r="J3251" s="42">
        <f>VLOOKUP(B3251,Invoices!A:I,9,TRUE)</f>
        <v>2020</v>
      </c>
    </row>
    <row r="3252" spans="1:10" x14ac:dyDescent="0.15">
      <c r="A3252" t="s">
        <v>6612</v>
      </c>
      <c r="B3252" t="s">
        <v>753</v>
      </c>
      <c r="C3252" t="s">
        <v>103</v>
      </c>
      <c r="D3252" t="s">
        <v>77</v>
      </c>
      <c r="E3252">
        <v>20</v>
      </c>
      <c r="F3252" s="8">
        <f>VLOOKUP(C3252,Products!$A$2:$E$20,5,TRUE)</f>
        <v>8.9499999999999993</v>
      </c>
      <c r="G3252" s="8">
        <f t="shared" si="100"/>
        <v>179</v>
      </c>
      <c r="H3252" s="8">
        <f>VLOOKUP(C3252,Products!$A$2:$F$20,6,TRUE)</f>
        <v>3.1999999999999993</v>
      </c>
      <c r="I3252" s="8">
        <f t="shared" si="101"/>
        <v>63.999999999999986</v>
      </c>
      <c r="J3252" s="42">
        <f>VLOOKUP(B3252,Invoices!A:I,9,TRUE)</f>
        <v>2020</v>
      </c>
    </row>
    <row r="3253" spans="1:10" x14ac:dyDescent="0.15">
      <c r="A3253" t="s">
        <v>6613</v>
      </c>
      <c r="B3253" t="s">
        <v>753</v>
      </c>
      <c r="C3253" t="s">
        <v>89</v>
      </c>
      <c r="D3253" t="s">
        <v>80</v>
      </c>
      <c r="E3253">
        <v>8</v>
      </c>
      <c r="F3253" s="8">
        <f>VLOOKUP(C3253,Products!$A$2:$E$20,5,TRUE)</f>
        <v>15.95</v>
      </c>
      <c r="G3253" s="8">
        <f t="shared" si="100"/>
        <v>127.6</v>
      </c>
      <c r="H3253" s="8">
        <f>VLOOKUP(C3253,Products!$A$2:$F$20,6,TRUE)</f>
        <v>6</v>
      </c>
      <c r="I3253" s="8">
        <f t="shared" si="101"/>
        <v>48</v>
      </c>
      <c r="J3253" s="42">
        <f>VLOOKUP(B3253,Invoices!A:I,9,TRUE)</f>
        <v>2020</v>
      </c>
    </row>
    <row r="3254" spans="1:10" x14ac:dyDescent="0.15">
      <c r="A3254" t="s">
        <v>6614</v>
      </c>
      <c r="B3254" t="s">
        <v>754</v>
      </c>
      <c r="C3254" t="s">
        <v>92</v>
      </c>
      <c r="D3254" t="s">
        <v>82</v>
      </c>
      <c r="E3254">
        <v>2</v>
      </c>
      <c r="F3254" s="8">
        <f>VLOOKUP(C3254,Products!$A$2:$E$20,5,TRUE)</f>
        <v>19.95</v>
      </c>
      <c r="G3254" s="8">
        <f t="shared" si="100"/>
        <v>39.9</v>
      </c>
      <c r="H3254" s="8">
        <f>VLOOKUP(C3254,Products!$A$2:$F$20,6,TRUE)</f>
        <v>7.4499999999999993</v>
      </c>
      <c r="I3254" s="8">
        <f t="shared" si="101"/>
        <v>14.899999999999999</v>
      </c>
      <c r="J3254" s="42">
        <f>VLOOKUP(B3254,Invoices!A:I,9,TRUE)</f>
        <v>2020</v>
      </c>
    </row>
    <row r="3255" spans="1:10" x14ac:dyDescent="0.15">
      <c r="A3255" t="s">
        <v>6615</v>
      </c>
      <c r="B3255" t="s">
        <v>754</v>
      </c>
      <c r="C3255" t="s">
        <v>103</v>
      </c>
      <c r="D3255" t="s">
        <v>77</v>
      </c>
      <c r="E3255">
        <v>3</v>
      </c>
      <c r="F3255" s="8">
        <f>VLOOKUP(C3255,Products!$A$2:$E$20,5,TRUE)</f>
        <v>8.9499999999999993</v>
      </c>
      <c r="G3255" s="8">
        <f t="shared" si="100"/>
        <v>26.849999999999998</v>
      </c>
      <c r="H3255" s="8">
        <f>VLOOKUP(C3255,Products!$A$2:$F$20,6,TRUE)</f>
        <v>3.1999999999999993</v>
      </c>
      <c r="I3255" s="8">
        <f t="shared" si="101"/>
        <v>9.5999999999999979</v>
      </c>
      <c r="J3255" s="42">
        <f>VLOOKUP(B3255,Invoices!A:I,9,TRUE)</f>
        <v>2020</v>
      </c>
    </row>
    <row r="3256" spans="1:10" x14ac:dyDescent="0.15">
      <c r="A3256" t="s">
        <v>6616</v>
      </c>
      <c r="B3256" t="s">
        <v>754</v>
      </c>
      <c r="C3256" t="s">
        <v>105</v>
      </c>
      <c r="D3256" t="s">
        <v>81</v>
      </c>
      <c r="E3256">
        <v>3</v>
      </c>
      <c r="F3256" s="8">
        <f>VLOOKUP(C3256,Products!$A$2:$E$20,5,TRUE)</f>
        <v>8.9499999999999993</v>
      </c>
      <c r="G3256" s="8">
        <f t="shared" si="100"/>
        <v>26.849999999999998</v>
      </c>
      <c r="H3256" s="8">
        <f>VLOOKUP(C3256,Products!$A$2:$F$20,6,TRUE)</f>
        <v>3.1999999999999993</v>
      </c>
      <c r="I3256" s="8">
        <f t="shared" si="101"/>
        <v>9.5999999999999979</v>
      </c>
      <c r="J3256" s="42">
        <f>VLOOKUP(B3256,Invoices!A:I,9,TRUE)</f>
        <v>2020</v>
      </c>
    </row>
    <row r="3257" spans="1:10" x14ac:dyDescent="0.15">
      <c r="A3257" t="s">
        <v>6617</v>
      </c>
      <c r="B3257" t="s">
        <v>754</v>
      </c>
      <c r="C3257" t="s">
        <v>100</v>
      </c>
      <c r="D3257" t="s">
        <v>78</v>
      </c>
      <c r="E3257">
        <v>2</v>
      </c>
      <c r="F3257" s="8">
        <f>VLOOKUP(C3257,Products!$A$2:$E$20,5,TRUE)</f>
        <v>49.95</v>
      </c>
      <c r="G3257" s="8">
        <f t="shared" si="100"/>
        <v>99.9</v>
      </c>
      <c r="H3257" s="8">
        <f>VLOOKUP(C3257,Products!$A$2:$F$20,6,TRUE)</f>
        <v>19.950000000000003</v>
      </c>
      <c r="I3257" s="8">
        <f t="shared" si="101"/>
        <v>39.900000000000006</v>
      </c>
      <c r="J3257" s="42">
        <f>VLOOKUP(B3257,Invoices!A:I,9,TRUE)</f>
        <v>2020</v>
      </c>
    </row>
    <row r="3258" spans="1:10" x14ac:dyDescent="0.15">
      <c r="A3258" t="s">
        <v>6618</v>
      </c>
      <c r="B3258" t="s">
        <v>754</v>
      </c>
      <c r="C3258" t="s">
        <v>93</v>
      </c>
      <c r="D3258" t="s">
        <v>76</v>
      </c>
      <c r="E3258">
        <v>50</v>
      </c>
      <c r="F3258" s="8">
        <f>VLOOKUP(C3258,Products!$A$2:$E$20,5,TRUE)</f>
        <v>9.9499999999999993</v>
      </c>
      <c r="G3258" s="8">
        <f t="shared" si="100"/>
        <v>497.49999999999994</v>
      </c>
      <c r="H3258" s="8">
        <f>VLOOKUP(C3258,Products!$A$2:$F$20,6,TRUE)</f>
        <v>1.9499999999999993</v>
      </c>
      <c r="I3258" s="8">
        <f t="shared" si="101"/>
        <v>97.499999999999972</v>
      </c>
      <c r="J3258" s="42">
        <f>VLOOKUP(B3258,Invoices!A:I,9,TRUE)</f>
        <v>2020</v>
      </c>
    </row>
    <row r="3259" spans="1:10" x14ac:dyDescent="0.15">
      <c r="A3259" t="s">
        <v>6619</v>
      </c>
      <c r="B3259" t="s">
        <v>754</v>
      </c>
      <c r="C3259" t="s">
        <v>96</v>
      </c>
      <c r="D3259" t="s">
        <v>75</v>
      </c>
      <c r="E3259">
        <v>6</v>
      </c>
      <c r="F3259" s="8">
        <f>VLOOKUP(C3259,Products!$A$2:$E$20,5,TRUE)</f>
        <v>79.95</v>
      </c>
      <c r="G3259" s="8">
        <f t="shared" si="100"/>
        <v>479.70000000000005</v>
      </c>
      <c r="H3259" s="8">
        <f>VLOOKUP(C3259,Products!$A$2:$F$20,6,TRUE)</f>
        <v>27.950000000000003</v>
      </c>
      <c r="I3259" s="8">
        <f t="shared" si="101"/>
        <v>167.70000000000002</v>
      </c>
      <c r="J3259" s="42">
        <f>VLOOKUP(B3259,Invoices!A:I,9,TRUE)</f>
        <v>2020</v>
      </c>
    </row>
    <row r="3260" spans="1:10" x14ac:dyDescent="0.15">
      <c r="A3260" t="s">
        <v>6620</v>
      </c>
      <c r="B3260" t="s">
        <v>755</v>
      </c>
      <c r="C3260" t="s">
        <v>105</v>
      </c>
      <c r="D3260" t="s">
        <v>81</v>
      </c>
      <c r="E3260">
        <v>1</v>
      </c>
      <c r="F3260" s="8">
        <f>VLOOKUP(C3260,Products!$A$2:$E$20,5,TRUE)</f>
        <v>8.9499999999999993</v>
      </c>
      <c r="G3260" s="8">
        <f t="shared" si="100"/>
        <v>8.9499999999999993</v>
      </c>
      <c r="H3260" s="8">
        <f>VLOOKUP(C3260,Products!$A$2:$F$20,6,TRUE)</f>
        <v>3.1999999999999993</v>
      </c>
      <c r="I3260" s="8">
        <f t="shared" si="101"/>
        <v>3.1999999999999993</v>
      </c>
      <c r="J3260" s="42">
        <f>VLOOKUP(B3260,Invoices!A:I,9,TRUE)</f>
        <v>2020</v>
      </c>
    </row>
    <row r="3261" spans="1:10" x14ac:dyDescent="0.15">
      <c r="A3261" t="s">
        <v>6621</v>
      </c>
      <c r="B3261" t="s">
        <v>755</v>
      </c>
      <c r="C3261" t="s">
        <v>96</v>
      </c>
      <c r="D3261" t="s">
        <v>75</v>
      </c>
      <c r="E3261">
        <v>100</v>
      </c>
      <c r="F3261" s="8">
        <f>VLOOKUP(C3261,Products!$A$2:$E$20,5,TRUE)</f>
        <v>79.95</v>
      </c>
      <c r="G3261" s="8">
        <f t="shared" si="100"/>
        <v>7995</v>
      </c>
      <c r="H3261" s="8">
        <f>VLOOKUP(C3261,Products!$A$2:$F$20,6,TRUE)</f>
        <v>27.950000000000003</v>
      </c>
      <c r="I3261" s="8">
        <f t="shared" si="101"/>
        <v>2795.0000000000005</v>
      </c>
      <c r="J3261" s="42">
        <f>VLOOKUP(B3261,Invoices!A:I,9,TRUE)</f>
        <v>2020</v>
      </c>
    </row>
    <row r="3262" spans="1:10" x14ac:dyDescent="0.15">
      <c r="A3262" t="s">
        <v>6622</v>
      </c>
      <c r="B3262" t="s">
        <v>755</v>
      </c>
      <c r="C3262" t="s">
        <v>92</v>
      </c>
      <c r="D3262" t="s">
        <v>82</v>
      </c>
      <c r="E3262">
        <v>5</v>
      </c>
      <c r="F3262" s="8">
        <f>VLOOKUP(C3262,Products!$A$2:$E$20,5,TRUE)</f>
        <v>19.95</v>
      </c>
      <c r="G3262" s="8">
        <f t="shared" si="100"/>
        <v>99.75</v>
      </c>
      <c r="H3262" s="8">
        <f>VLOOKUP(C3262,Products!$A$2:$F$20,6,TRUE)</f>
        <v>7.4499999999999993</v>
      </c>
      <c r="I3262" s="8">
        <f t="shared" si="101"/>
        <v>37.25</v>
      </c>
      <c r="J3262" s="42">
        <f>VLOOKUP(B3262,Invoices!A:I,9,TRUE)</f>
        <v>2020</v>
      </c>
    </row>
    <row r="3263" spans="1:10" x14ac:dyDescent="0.15">
      <c r="A3263" t="s">
        <v>6623</v>
      </c>
      <c r="B3263" t="s">
        <v>755</v>
      </c>
      <c r="C3263" t="s">
        <v>93</v>
      </c>
      <c r="D3263" t="s">
        <v>76</v>
      </c>
      <c r="E3263">
        <v>9</v>
      </c>
      <c r="F3263" s="8">
        <f>VLOOKUP(C3263,Products!$A$2:$E$20,5,TRUE)</f>
        <v>9.9499999999999993</v>
      </c>
      <c r="G3263" s="8">
        <f t="shared" si="100"/>
        <v>89.55</v>
      </c>
      <c r="H3263" s="8">
        <f>VLOOKUP(C3263,Products!$A$2:$F$20,6,TRUE)</f>
        <v>1.9499999999999993</v>
      </c>
      <c r="I3263" s="8">
        <f t="shared" si="101"/>
        <v>17.549999999999994</v>
      </c>
      <c r="J3263" s="42">
        <f>VLOOKUP(B3263,Invoices!A:I,9,TRUE)</f>
        <v>2020</v>
      </c>
    </row>
    <row r="3264" spans="1:10" x14ac:dyDescent="0.15">
      <c r="A3264" t="s">
        <v>6624</v>
      </c>
      <c r="B3264" t="s">
        <v>755</v>
      </c>
      <c r="C3264" t="s">
        <v>104</v>
      </c>
      <c r="D3264" t="s">
        <v>71</v>
      </c>
      <c r="E3264">
        <v>5</v>
      </c>
      <c r="F3264" s="8">
        <f>VLOOKUP(C3264,Products!$A$2:$E$20,5,TRUE)</f>
        <v>2.95</v>
      </c>
      <c r="G3264" s="8">
        <f t="shared" si="100"/>
        <v>14.75</v>
      </c>
      <c r="H3264" s="8">
        <f>VLOOKUP(C3264,Products!$A$2:$F$20,6,TRUE)</f>
        <v>1.1500000000000001</v>
      </c>
      <c r="I3264" s="8">
        <f t="shared" si="101"/>
        <v>5.7500000000000009</v>
      </c>
      <c r="J3264" s="42">
        <f>VLOOKUP(B3264,Invoices!A:I,9,TRUE)</f>
        <v>2020</v>
      </c>
    </row>
    <row r="3265" spans="1:10" x14ac:dyDescent="0.15">
      <c r="A3265" t="s">
        <v>6625</v>
      </c>
      <c r="B3265" t="s">
        <v>755</v>
      </c>
      <c r="C3265" t="s">
        <v>99</v>
      </c>
      <c r="D3265" t="s">
        <v>84</v>
      </c>
      <c r="E3265">
        <v>15</v>
      </c>
      <c r="F3265" s="8">
        <f>VLOOKUP(C3265,Products!$A$2:$E$20,5,TRUE)</f>
        <v>3.5</v>
      </c>
      <c r="G3265" s="8">
        <f t="shared" si="100"/>
        <v>52.5</v>
      </c>
      <c r="H3265" s="8">
        <f>VLOOKUP(C3265,Products!$A$2:$F$20,6,TRUE)</f>
        <v>0.54999999999999982</v>
      </c>
      <c r="I3265" s="8">
        <f t="shared" si="101"/>
        <v>8.2499999999999964</v>
      </c>
      <c r="J3265" s="42">
        <f>VLOOKUP(B3265,Invoices!A:I,9,TRUE)</f>
        <v>2020</v>
      </c>
    </row>
    <row r="3266" spans="1:10" x14ac:dyDescent="0.15">
      <c r="A3266" t="s">
        <v>6626</v>
      </c>
      <c r="B3266" t="s">
        <v>755</v>
      </c>
      <c r="C3266" t="s">
        <v>90</v>
      </c>
      <c r="D3266" t="s">
        <v>72</v>
      </c>
      <c r="E3266">
        <v>2</v>
      </c>
      <c r="F3266" s="8">
        <f>VLOOKUP(C3266,Products!$A$2:$E$20,5,TRUE)</f>
        <v>8.9499999999999993</v>
      </c>
      <c r="G3266" s="8">
        <f t="shared" si="100"/>
        <v>17.899999999999999</v>
      </c>
      <c r="H3266" s="8">
        <f>VLOOKUP(C3266,Products!$A$2:$F$20,6,TRUE)</f>
        <v>5.6999999999999993</v>
      </c>
      <c r="I3266" s="8">
        <f t="shared" si="101"/>
        <v>11.399999999999999</v>
      </c>
      <c r="J3266" s="42">
        <f>VLOOKUP(B3266,Invoices!A:I,9,TRUE)</f>
        <v>2020</v>
      </c>
    </row>
    <row r="3267" spans="1:10" x14ac:dyDescent="0.15">
      <c r="A3267" t="s">
        <v>6627</v>
      </c>
      <c r="B3267" t="s">
        <v>755</v>
      </c>
      <c r="C3267" t="s">
        <v>101</v>
      </c>
      <c r="D3267" t="s">
        <v>69</v>
      </c>
      <c r="E3267">
        <v>1</v>
      </c>
      <c r="F3267" s="8">
        <f>VLOOKUP(C3267,Products!$A$2:$E$20,5,TRUE)</f>
        <v>129.94999999999999</v>
      </c>
      <c r="G3267" s="8">
        <f t="shared" ref="G3267:G3330" si="102">F3267*E3267</f>
        <v>129.94999999999999</v>
      </c>
      <c r="H3267" s="8">
        <f>VLOOKUP(C3267,Products!$A$2:$F$20,6,TRUE)</f>
        <v>40.449999999999989</v>
      </c>
      <c r="I3267" s="8">
        <f t="shared" ref="I3267:I3330" si="103">H3267*E3267</f>
        <v>40.449999999999989</v>
      </c>
      <c r="J3267" s="42">
        <f>VLOOKUP(B3267,Invoices!A:I,9,TRUE)</f>
        <v>2020</v>
      </c>
    </row>
    <row r="3268" spans="1:10" x14ac:dyDescent="0.15">
      <c r="A3268" t="s">
        <v>6628</v>
      </c>
      <c r="B3268" t="s">
        <v>755</v>
      </c>
      <c r="C3268" t="s">
        <v>102</v>
      </c>
      <c r="D3268" t="s">
        <v>83</v>
      </c>
      <c r="E3268">
        <v>12</v>
      </c>
      <c r="F3268" s="8">
        <f>VLOOKUP(C3268,Products!$A$2:$E$20,5,TRUE)</f>
        <v>29.95</v>
      </c>
      <c r="G3268" s="8">
        <f t="shared" si="102"/>
        <v>359.4</v>
      </c>
      <c r="H3268" s="8">
        <f>VLOOKUP(C3268,Products!$A$2:$F$20,6,TRUE)</f>
        <v>15</v>
      </c>
      <c r="I3268" s="8">
        <f t="shared" si="103"/>
        <v>180</v>
      </c>
      <c r="J3268" s="42">
        <f>VLOOKUP(B3268,Invoices!A:I,9,TRUE)</f>
        <v>2020</v>
      </c>
    </row>
    <row r="3269" spans="1:10" x14ac:dyDescent="0.15">
      <c r="A3269" t="s">
        <v>6629</v>
      </c>
      <c r="B3269" t="s">
        <v>755</v>
      </c>
      <c r="C3269" t="s">
        <v>97</v>
      </c>
      <c r="D3269" t="s">
        <v>74</v>
      </c>
      <c r="E3269">
        <v>24</v>
      </c>
      <c r="F3269" s="8">
        <f>VLOOKUP(C3269,Products!$A$2:$E$20,5,TRUE)</f>
        <v>1.5</v>
      </c>
      <c r="G3269" s="8">
        <f t="shared" si="102"/>
        <v>36</v>
      </c>
      <c r="H3269" s="8">
        <f>VLOOKUP(C3269,Products!$A$2:$F$20,6,TRUE)</f>
        <v>0.5</v>
      </c>
      <c r="I3269" s="8">
        <f t="shared" si="103"/>
        <v>12</v>
      </c>
      <c r="J3269" s="42">
        <f>VLOOKUP(B3269,Invoices!A:I,9,TRUE)</f>
        <v>2020</v>
      </c>
    </row>
    <row r="3270" spans="1:10" x14ac:dyDescent="0.15">
      <c r="A3270" t="s">
        <v>6630</v>
      </c>
      <c r="B3270" t="s">
        <v>755</v>
      </c>
      <c r="C3270" t="s">
        <v>94</v>
      </c>
      <c r="D3270" t="s">
        <v>86</v>
      </c>
      <c r="E3270">
        <v>12</v>
      </c>
      <c r="F3270" s="8">
        <f>VLOOKUP(C3270,Products!$A$2:$E$20,5,TRUE)</f>
        <v>3.5</v>
      </c>
      <c r="G3270" s="8">
        <f t="shared" si="102"/>
        <v>42</v>
      </c>
      <c r="H3270" s="8">
        <f>VLOOKUP(C3270,Products!$A$2:$F$20,6,TRUE)</f>
        <v>0.54999999999999982</v>
      </c>
      <c r="I3270" s="8">
        <f t="shared" si="103"/>
        <v>6.5999999999999979</v>
      </c>
      <c r="J3270" s="42">
        <f>VLOOKUP(B3270,Invoices!A:I,9,TRUE)</f>
        <v>2020</v>
      </c>
    </row>
    <row r="3271" spans="1:10" x14ac:dyDescent="0.15">
      <c r="A3271" t="s">
        <v>6631</v>
      </c>
      <c r="B3271" t="s">
        <v>755</v>
      </c>
      <c r="C3271" t="s">
        <v>87</v>
      </c>
      <c r="D3271" t="s">
        <v>68</v>
      </c>
      <c r="E3271">
        <v>5</v>
      </c>
      <c r="F3271" s="8">
        <f>VLOOKUP(C3271,Products!$A$2:$E$20,5,TRUE)</f>
        <v>19.95</v>
      </c>
      <c r="G3271" s="8">
        <f t="shared" si="102"/>
        <v>99.75</v>
      </c>
      <c r="H3271" s="8">
        <f>VLOOKUP(C3271,Products!$A$2:$F$20,6,TRUE)</f>
        <v>7.4499999999999993</v>
      </c>
      <c r="I3271" s="8">
        <f t="shared" si="103"/>
        <v>37.25</v>
      </c>
      <c r="J3271" s="42">
        <f>VLOOKUP(B3271,Invoices!A:I,9,TRUE)</f>
        <v>2020</v>
      </c>
    </row>
    <row r="3272" spans="1:10" x14ac:dyDescent="0.15">
      <c r="A3272" t="s">
        <v>6632</v>
      </c>
      <c r="B3272" t="s">
        <v>755</v>
      </c>
      <c r="C3272" t="s">
        <v>88</v>
      </c>
      <c r="D3272" t="s">
        <v>85</v>
      </c>
      <c r="E3272">
        <v>6</v>
      </c>
      <c r="F3272" s="8">
        <f>VLOOKUP(C3272,Products!$A$2:$E$20,5,TRUE)</f>
        <v>8.9499999999999993</v>
      </c>
      <c r="G3272" s="8">
        <f t="shared" si="102"/>
        <v>53.699999999999996</v>
      </c>
      <c r="H3272" s="8">
        <f>VLOOKUP(C3272,Products!$A$2:$F$20,6,TRUE)</f>
        <v>5.6999999999999993</v>
      </c>
      <c r="I3272" s="8">
        <f t="shared" si="103"/>
        <v>34.199999999999996</v>
      </c>
      <c r="J3272" s="42">
        <f>VLOOKUP(B3272,Invoices!A:I,9,TRUE)</f>
        <v>2020</v>
      </c>
    </row>
    <row r="3273" spans="1:10" x14ac:dyDescent="0.15">
      <c r="A3273" t="s">
        <v>6633</v>
      </c>
      <c r="B3273" t="s">
        <v>755</v>
      </c>
      <c r="C3273" t="s">
        <v>103</v>
      </c>
      <c r="D3273" t="s">
        <v>77</v>
      </c>
      <c r="E3273">
        <v>1</v>
      </c>
      <c r="F3273" s="8">
        <f>VLOOKUP(C3273,Products!$A$2:$E$20,5,TRUE)</f>
        <v>8.9499999999999993</v>
      </c>
      <c r="G3273" s="8">
        <f t="shared" si="102"/>
        <v>8.9499999999999993</v>
      </c>
      <c r="H3273" s="8">
        <f>VLOOKUP(C3273,Products!$A$2:$F$20,6,TRUE)</f>
        <v>3.1999999999999993</v>
      </c>
      <c r="I3273" s="8">
        <f t="shared" si="103"/>
        <v>3.1999999999999993</v>
      </c>
      <c r="J3273" s="42">
        <f>VLOOKUP(B3273,Invoices!A:I,9,TRUE)</f>
        <v>2020</v>
      </c>
    </row>
    <row r="3274" spans="1:10" x14ac:dyDescent="0.15">
      <c r="A3274" t="s">
        <v>6634</v>
      </c>
      <c r="B3274" t="s">
        <v>755</v>
      </c>
      <c r="C3274" t="s">
        <v>95</v>
      </c>
      <c r="D3274" t="s">
        <v>73</v>
      </c>
      <c r="E3274">
        <v>4</v>
      </c>
      <c r="F3274" s="8">
        <f>VLOOKUP(C3274,Products!$A$2:$E$20,5,TRUE)</f>
        <v>12.95</v>
      </c>
      <c r="G3274" s="8">
        <f t="shared" si="102"/>
        <v>51.8</v>
      </c>
      <c r="H3274" s="8">
        <f>VLOOKUP(C3274,Products!$A$2:$F$20,6,TRUE)</f>
        <v>4.1999999999999993</v>
      </c>
      <c r="I3274" s="8">
        <f t="shared" si="103"/>
        <v>16.799999999999997</v>
      </c>
      <c r="J3274" s="42">
        <f>VLOOKUP(B3274,Invoices!A:I,9,TRUE)</f>
        <v>2020</v>
      </c>
    </row>
    <row r="3275" spans="1:10" x14ac:dyDescent="0.15">
      <c r="A3275" t="s">
        <v>6635</v>
      </c>
      <c r="B3275" t="s">
        <v>756</v>
      </c>
      <c r="C3275" t="s">
        <v>103</v>
      </c>
      <c r="D3275" t="s">
        <v>77</v>
      </c>
      <c r="E3275">
        <v>3</v>
      </c>
      <c r="F3275" s="8">
        <f>VLOOKUP(C3275,Products!$A$2:$E$20,5,TRUE)</f>
        <v>8.9499999999999993</v>
      </c>
      <c r="G3275" s="8">
        <f t="shared" si="102"/>
        <v>26.849999999999998</v>
      </c>
      <c r="H3275" s="8">
        <f>VLOOKUP(C3275,Products!$A$2:$F$20,6,TRUE)</f>
        <v>3.1999999999999993</v>
      </c>
      <c r="I3275" s="8">
        <f t="shared" si="103"/>
        <v>9.5999999999999979</v>
      </c>
      <c r="J3275" s="42">
        <f>VLOOKUP(B3275,Invoices!A:I,9,TRUE)</f>
        <v>2020</v>
      </c>
    </row>
    <row r="3276" spans="1:10" x14ac:dyDescent="0.15">
      <c r="A3276" t="s">
        <v>6636</v>
      </c>
      <c r="B3276" t="s">
        <v>757</v>
      </c>
      <c r="C3276" t="s">
        <v>103</v>
      </c>
      <c r="D3276" t="s">
        <v>77</v>
      </c>
      <c r="E3276">
        <v>25</v>
      </c>
      <c r="F3276" s="8">
        <f>VLOOKUP(C3276,Products!$A$2:$E$20,5,TRUE)</f>
        <v>8.9499999999999993</v>
      </c>
      <c r="G3276" s="8">
        <f t="shared" si="102"/>
        <v>223.74999999999997</v>
      </c>
      <c r="H3276" s="8">
        <f>VLOOKUP(C3276,Products!$A$2:$F$20,6,TRUE)</f>
        <v>3.1999999999999993</v>
      </c>
      <c r="I3276" s="8">
        <f t="shared" si="103"/>
        <v>79.999999999999986</v>
      </c>
      <c r="J3276" s="42">
        <f>VLOOKUP(B3276,Invoices!A:I,9,TRUE)</f>
        <v>2020</v>
      </c>
    </row>
    <row r="3277" spans="1:10" x14ac:dyDescent="0.15">
      <c r="A3277" t="s">
        <v>6637</v>
      </c>
      <c r="B3277" t="s">
        <v>757</v>
      </c>
      <c r="C3277" t="s">
        <v>90</v>
      </c>
      <c r="D3277" t="s">
        <v>72</v>
      </c>
      <c r="E3277">
        <v>3</v>
      </c>
      <c r="F3277" s="8">
        <f>VLOOKUP(C3277,Products!$A$2:$E$20,5,TRUE)</f>
        <v>8.9499999999999993</v>
      </c>
      <c r="G3277" s="8">
        <f t="shared" si="102"/>
        <v>26.849999999999998</v>
      </c>
      <c r="H3277" s="8">
        <f>VLOOKUP(C3277,Products!$A$2:$F$20,6,TRUE)</f>
        <v>5.6999999999999993</v>
      </c>
      <c r="I3277" s="8">
        <f t="shared" si="103"/>
        <v>17.099999999999998</v>
      </c>
      <c r="J3277" s="42">
        <f>VLOOKUP(B3277,Invoices!A:I,9,TRUE)</f>
        <v>2020</v>
      </c>
    </row>
    <row r="3278" spans="1:10" x14ac:dyDescent="0.15">
      <c r="A3278" t="s">
        <v>6638</v>
      </c>
      <c r="B3278" t="s">
        <v>757</v>
      </c>
      <c r="C3278" t="s">
        <v>101</v>
      </c>
      <c r="D3278" t="s">
        <v>69</v>
      </c>
      <c r="E3278">
        <v>3</v>
      </c>
      <c r="F3278" s="8">
        <f>VLOOKUP(C3278,Products!$A$2:$E$20,5,TRUE)</f>
        <v>129.94999999999999</v>
      </c>
      <c r="G3278" s="8">
        <f t="shared" si="102"/>
        <v>389.84999999999997</v>
      </c>
      <c r="H3278" s="8">
        <f>VLOOKUP(C3278,Products!$A$2:$F$20,6,TRUE)</f>
        <v>40.449999999999989</v>
      </c>
      <c r="I3278" s="8">
        <f t="shared" si="103"/>
        <v>121.34999999999997</v>
      </c>
      <c r="J3278" s="42">
        <f>VLOOKUP(B3278,Invoices!A:I,9,TRUE)</f>
        <v>2020</v>
      </c>
    </row>
    <row r="3279" spans="1:10" x14ac:dyDescent="0.15">
      <c r="A3279" t="s">
        <v>6639</v>
      </c>
      <c r="B3279" t="s">
        <v>757</v>
      </c>
      <c r="C3279" t="s">
        <v>94</v>
      </c>
      <c r="D3279" t="s">
        <v>86</v>
      </c>
      <c r="E3279">
        <v>2</v>
      </c>
      <c r="F3279" s="8">
        <f>VLOOKUP(C3279,Products!$A$2:$E$20,5,TRUE)</f>
        <v>3.5</v>
      </c>
      <c r="G3279" s="8">
        <f t="shared" si="102"/>
        <v>7</v>
      </c>
      <c r="H3279" s="8">
        <f>VLOOKUP(C3279,Products!$A$2:$F$20,6,TRUE)</f>
        <v>0.54999999999999982</v>
      </c>
      <c r="I3279" s="8">
        <f t="shared" si="103"/>
        <v>1.0999999999999996</v>
      </c>
      <c r="J3279" s="42">
        <f>VLOOKUP(B3279,Invoices!A:I,9,TRUE)</f>
        <v>2020</v>
      </c>
    </row>
    <row r="3280" spans="1:10" x14ac:dyDescent="0.15">
      <c r="A3280" t="s">
        <v>6640</v>
      </c>
      <c r="B3280" t="s">
        <v>758</v>
      </c>
      <c r="C3280" t="s">
        <v>103</v>
      </c>
      <c r="D3280" t="s">
        <v>77</v>
      </c>
      <c r="E3280">
        <v>1</v>
      </c>
      <c r="F3280" s="8">
        <f>VLOOKUP(C3280,Products!$A$2:$E$20,5,TRUE)</f>
        <v>8.9499999999999993</v>
      </c>
      <c r="G3280" s="8">
        <f t="shared" si="102"/>
        <v>8.9499999999999993</v>
      </c>
      <c r="H3280" s="8">
        <f>VLOOKUP(C3280,Products!$A$2:$F$20,6,TRUE)</f>
        <v>3.1999999999999993</v>
      </c>
      <c r="I3280" s="8">
        <f t="shared" si="103"/>
        <v>3.1999999999999993</v>
      </c>
      <c r="J3280" s="42">
        <f>VLOOKUP(B3280,Invoices!A:I,9,TRUE)</f>
        <v>2020</v>
      </c>
    </row>
    <row r="3281" spans="1:10" x14ac:dyDescent="0.15">
      <c r="A3281" t="s">
        <v>6641</v>
      </c>
      <c r="B3281" t="s">
        <v>758</v>
      </c>
      <c r="C3281" t="s">
        <v>96</v>
      </c>
      <c r="D3281" t="s">
        <v>75</v>
      </c>
      <c r="E3281">
        <v>12</v>
      </c>
      <c r="F3281" s="8">
        <f>VLOOKUP(C3281,Products!$A$2:$E$20,5,TRUE)</f>
        <v>79.95</v>
      </c>
      <c r="G3281" s="8">
        <f t="shared" si="102"/>
        <v>959.40000000000009</v>
      </c>
      <c r="H3281" s="8">
        <f>VLOOKUP(C3281,Products!$A$2:$F$20,6,TRUE)</f>
        <v>27.950000000000003</v>
      </c>
      <c r="I3281" s="8">
        <f t="shared" si="103"/>
        <v>335.40000000000003</v>
      </c>
      <c r="J3281" s="42">
        <f>VLOOKUP(B3281,Invoices!A:I,9,TRUE)</f>
        <v>2020</v>
      </c>
    </row>
    <row r="3282" spans="1:10" x14ac:dyDescent="0.15">
      <c r="A3282" t="s">
        <v>6642</v>
      </c>
      <c r="B3282" t="s">
        <v>758</v>
      </c>
      <c r="C3282" t="s">
        <v>100</v>
      </c>
      <c r="D3282" t="s">
        <v>78</v>
      </c>
      <c r="E3282">
        <v>2</v>
      </c>
      <c r="F3282" s="8">
        <f>VLOOKUP(C3282,Products!$A$2:$E$20,5,TRUE)</f>
        <v>49.95</v>
      </c>
      <c r="G3282" s="8">
        <f t="shared" si="102"/>
        <v>99.9</v>
      </c>
      <c r="H3282" s="8">
        <f>VLOOKUP(C3282,Products!$A$2:$F$20,6,TRUE)</f>
        <v>19.950000000000003</v>
      </c>
      <c r="I3282" s="8">
        <f t="shared" si="103"/>
        <v>39.900000000000006</v>
      </c>
      <c r="J3282" s="42">
        <f>VLOOKUP(B3282,Invoices!A:I,9,TRUE)</f>
        <v>2020</v>
      </c>
    </row>
    <row r="3283" spans="1:10" x14ac:dyDescent="0.15">
      <c r="A3283" t="s">
        <v>6643</v>
      </c>
      <c r="B3283" t="s">
        <v>758</v>
      </c>
      <c r="C3283" t="s">
        <v>104</v>
      </c>
      <c r="D3283" t="s">
        <v>71</v>
      </c>
      <c r="E3283">
        <v>7</v>
      </c>
      <c r="F3283" s="8">
        <f>VLOOKUP(C3283,Products!$A$2:$E$20,5,TRUE)</f>
        <v>2.95</v>
      </c>
      <c r="G3283" s="8">
        <f t="shared" si="102"/>
        <v>20.650000000000002</v>
      </c>
      <c r="H3283" s="8">
        <f>VLOOKUP(C3283,Products!$A$2:$F$20,6,TRUE)</f>
        <v>1.1500000000000001</v>
      </c>
      <c r="I3283" s="8">
        <f t="shared" si="103"/>
        <v>8.0500000000000007</v>
      </c>
      <c r="J3283" s="42">
        <f>VLOOKUP(B3283,Invoices!A:I,9,TRUE)</f>
        <v>2020</v>
      </c>
    </row>
    <row r="3284" spans="1:10" x14ac:dyDescent="0.15">
      <c r="A3284" t="s">
        <v>6644</v>
      </c>
      <c r="B3284" t="s">
        <v>759</v>
      </c>
      <c r="C3284" t="s">
        <v>93</v>
      </c>
      <c r="D3284" t="s">
        <v>76</v>
      </c>
      <c r="E3284">
        <v>1</v>
      </c>
      <c r="F3284" s="8">
        <f>VLOOKUP(C3284,Products!$A$2:$E$20,5,TRUE)</f>
        <v>9.9499999999999993</v>
      </c>
      <c r="G3284" s="8">
        <f t="shared" si="102"/>
        <v>9.9499999999999993</v>
      </c>
      <c r="H3284" s="8">
        <f>VLOOKUP(C3284,Products!$A$2:$F$20,6,TRUE)</f>
        <v>1.9499999999999993</v>
      </c>
      <c r="I3284" s="8">
        <f t="shared" si="103"/>
        <v>1.9499999999999993</v>
      </c>
      <c r="J3284" s="42">
        <f>VLOOKUP(B3284,Invoices!A:I,9,TRUE)</f>
        <v>2020</v>
      </c>
    </row>
    <row r="3285" spans="1:10" x14ac:dyDescent="0.15">
      <c r="A3285" t="s">
        <v>6645</v>
      </c>
      <c r="B3285" t="s">
        <v>759</v>
      </c>
      <c r="C3285" t="s">
        <v>101</v>
      </c>
      <c r="D3285" t="s">
        <v>69</v>
      </c>
      <c r="E3285">
        <v>50</v>
      </c>
      <c r="F3285" s="8">
        <f>VLOOKUP(C3285,Products!$A$2:$E$20,5,TRUE)</f>
        <v>129.94999999999999</v>
      </c>
      <c r="G3285" s="8">
        <f t="shared" si="102"/>
        <v>6497.4999999999991</v>
      </c>
      <c r="H3285" s="8">
        <f>VLOOKUP(C3285,Products!$A$2:$F$20,6,TRUE)</f>
        <v>40.449999999999989</v>
      </c>
      <c r="I3285" s="8">
        <f t="shared" si="103"/>
        <v>2022.4999999999995</v>
      </c>
      <c r="J3285" s="42">
        <f>VLOOKUP(B3285,Invoices!A:I,9,TRUE)</f>
        <v>2020</v>
      </c>
    </row>
    <row r="3286" spans="1:10" x14ac:dyDescent="0.15">
      <c r="A3286" t="s">
        <v>6646</v>
      </c>
      <c r="B3286" t="s">
        <v>760</v>
      </c>
      <c r="C3286" t="s">
        <v>88</v>
      </c>
      <c r="D3286" t="s">
        <v>85</v>
      </c>
      <c r="E3286">
        <v>4</v>
      </c>
      <c r="F3286" s="8">
        <f>VLOOKUP(C3286,Products!$A$2:$E$20,5,TRUE)</f>
        <v>8.9499999999999993</v>
      </c>
      <c r="G3286" s="8">
        <f t="shared" si="102"/>
        <v>35.799999999999997</v>
      </c>
      <c r="H3286" s="8">
        <f>VLOOKUP(C3286,Products!$A$2:$F$20,6,TRUE)</f>
        <v>5.6999999999999993</v>
      </c>
      <c r="I3286" s="8">
        <f t="shared" si="103"/>
        <v>22.799999999999997</v>
      </c>
      <c r="J3286" s="42">
        <f>VLOOKUP(B3286,Invoices!A:I,9,TRUE)</f>
        <v>2020</v>
      </c>
    </row>
    <row r="3287" spans="1:10" x14ac:dyDescent="0.15">
      <c r="A3287" t="s">
        <v>6647</v>
      </c>
      <c r="B3287" t="s">
        <v>761</v>
      </c>
      <c r="C3287" t="s">
        <v>104</v>
      </c>
      <c r="D3287" t="s">
        <v>71</v>
      </c>
      <c r="E3287">
        <v>4</v>
      </c>
      <c r="F3287" s="8">
        <f>VLOOKUP(C3287,Products!$A$2:$E$20,5,TRUE)</f>
        <v>2.95</v>
      </c>
      <c r="G3287" s="8">
        <f t="shared" si="102"/>
        <v>11.8</v>
      </c>
      <c r="H3287" s="8">
        <f>VLOOKUP(C3287,Products!$A$2:$F$20,6,TRUE)</f>
        <v>1.1500000000000001</v>
      </c>
      <c r="I3287" s="8">
        <f t="shared" si="103"/>
        <v>4.6000000000000005</v>
      </c>
      <c r="J3287" s="42">
        <f>VLOOKUP(B3287,Invoices!A:I,9,TRUE)</f>
        <v>2020</v>
      </c>
    </row>
    <row r="3288" spans="1:10" x14ac:dyDescent="0.15">
      <c r="A3288" t="s">
        <v>6648</v>
      </c>
      <c r="B3288" t="s">
        <v>761</v>
      </c>
      <c r="C3288" t="s">
        <v>103</v>
      </c>
      <c r="D3288" t="s">
        <v>77</v>
      </c>
      <c r="E3288">
        <v>8</v>
      </c>
      <c r="F3288" s="8">
        <f>VLOOKUP(C3288,Products!$A$2:$E$20,5,TRUE)</f>
        <v>8.9499999999999993</v>
      </c>
      <c r="G3288" s="8">
        <f t="shared" si="102"/>
        <v>71.599999999999994</v>
      </c>
      <c r="H3288" s="8">
        <f>VLOOKUP(C3288,Products!$A$2:$F$20,6,TRUE)</f>
        <v>3.1999999999999993</v>
      </c>
      <c r="I3288" s="8">
        <f t="shared" si="103"/>
        <v>25.599999999999994</v>
      </c>
      <c r="J3288" s="42">
        <f>VLOOKUP(B3288,Invoices!A:I,9,TRUE)</f>
        <v>2020</v>
      </c>
    </row>
    <row r="3289" spans="1:10" x14ac:dyDescent="0.15">
      <c r="A3289" t="s">
        <v>6649</v>
      </c>
      <c r="B3289" t="s">
        <v>761</v>
      </c>
      <c r="C3289" t="s">
        <v>87</v>
      </c>
      <c r="D3289" t="s">
        <v>68</v>
      </c>
      <c r="E3289">
        <v>1</v>
      </c>
      <c r="F3289" s="8">
        <f>VLOOKUP(C3289,Products!$A$2:$E$20,5,TRUE)</f>
        <v>19.95</v>
      </c>
      <c r="G3289" s="8">
        <f t="shared" si="102"/>
        <v>19.95</v>
      </c>
      <c r="H3289" s="8">
        <f>VLOOKUP(C3289,Products!$A$2:$F$20,6,TRUE)</f>
        <v>7.4499999999999993</v>
      </c>
      <c r="I3289" s="8">
        <f t="shared" si="103"/>
        <v>7.4499999999999993</v>
      </c>
      <c r="J3289" s="42">
        <f>VLOOKUP(B3289,Invoices!A:I,9,TRUE)</f>
        <v>2020</v>
      </c>
    </row>
    <row r="3290" spans="1:10" x14ac:dyDescent="0.15">
      <c r="A3290" t="s">
        <v>6650</v>
      </c>
      <c r="B3290" t="s">
        <v>761</v>
      </c>
      <c r="C3290" t="s">
        <v>90</v>
      </c>
      <c r="D3290" t="s">
        <v>72</v>
      </c>
      <c r="E3290">
        <v>1</v>
      </c>
      <c r="F3290" s="8">
        <f>VLOOKUP(C3290,Products!$A$2:$E$20,5,TRUE)</f>
        <v>8.9499999999999993</v>
      </c>
      <c r="G3290" s="8">
        <f t="shared" si="102"/>
        <v>8.9499999999999993</v>
      </c>
      <c r="H3290" s="8">
        <f>VLOOKUP(C3290,Products!$A$2:$F$20,6,TRUE)</f>
        <v>5.6999999999999993</v>
      </c>
      <c r="I3290" s="8">
        <f t="shared" si="103"/>
        <v>5.6999999999999993</v>
      </c>
      <c r="J3290" s="42">
        <f>VLOOKUP(B3290,Invoices!A:I,9,TRUE)</f>
        <v>2020</v>
      </c>
    </row>
    <row r="3291" spans="1:10" x14ac:dyDescent="0.15">
      <c r="A3291" t="s">
        <v>6651</v>
      </c>
      <c r="B3291" t="s">
        <v>762</v>
      </c>
      <c r="C3291" t="s">
        <v>92</v>
      </c>
      <c r="D3291" t="s">
        <v>82</v>
      </c>
      <c r="E3291">
        <v>2</v>
      </c>
      <c r="F3291" s="8">
        <f>VLOOKUP(C3291,Products!$A$2:$E$20,5,TRUE)</f>
        <v>19.95</v>
      </c>
      <c r="G3291" s="8">
        <f t="shared" si="102"/>
        <v>39.9</v>
      </c>
      <c r="H3291" s="8">
        <f>VLOOKUP(C3291,Products!$A$2:$F$20,6,TRUE)</f>
        <v>7.4499999999999993</v>
      </c>
      <c r="I3291" s="8">
        <f t="shared" si="103"/>
        <v>14.899999999999999</v>
      </c>
      <c r="J3291" s="42">
        <f>VLOOKUP(B3291,Invoices!A:I,9,TRUE)</f>
        <v>2020</v>
      </c>
    </row>
    <row r="3292" spans="1:10" x14ac:dyDescent="0.15">
      <c r="A3292" t="s">
        <v>6652</v>
      </c>
      <c r="B3292" t="s">
        <v>762</v>
      </c>
      <c r="C3292" t="s">
        <v>100</v>
      </c>
      <c r="D3292" t="s">
        <v>78</v>
      </c>
      <c r="E3292">
        <v>20</v>
      </c>
      <c r="F3292" s="8">
        <f>VLOOKUP(C3292,Products!$A$2:$E$20,5,TRUE)</f>
        <v>49.95</v>
      </c>
      <c r="G3292" s="8">
        <f t="shared" si="102"/>
        <v>999</v>
      </c>
      <c r="H3292" s="8">
        <f>VLOOKUP(C3292,Products!$A$2:$F$20,6,TRUE)</f>
        <v>19.950000000000003</v>
      </c>
      <c r="I3292" s="8">
        <f t="shared" si="103"/>
        <v>399.00000000000006</v>
      </c>
      <c r="J3292" s="42">
        <f>VLOOKUP(B3292,Invoices!A:I,9,TRUE)</f>
        <v>2020</v>
      </c>
    </row>
    <row r="3293" spans="1:10" x14ac:dyDescent="0.15">
      <c r="A3293" t="s">
        <v>6653</v>
      </c>
      <c r="B3293" t="s">
        <v>762</v>
      </c>
      <c r="C3293" t="s">
        <v>90</v>
      </c>
      <c r="D3293" t="s">
        <v>72</v>
      </c>
      <c r="E3293">
        <v>10</v>
      </c>
      <c r="F3293" s="8">
        <f>VLOOKUP(C3293,Products!$A$2:$E$20,5,TRUE)</f>
        <v>8.9499999999999993</v>
      </c>
      <c r="G3293" s="8">
        <f t="shared" si="102"/>
        <v>89.5</v>
      </c>
      <c r="H3293" s="8">
        <f>VLOOKUP(C3293,Products!$A$2:$F$20,6,TRUE)</f>
        <v>5.6999999999999993</v>
      </c>
      <c r="I3293" s="8">
        <f t="shared" si="103"/>
        <v>56.999999999999993</v>
      </c>
      <c r="J3293" s="42">
        <f>VLOOKUP(B3293,Invoices!A:I,9,TRUE)</f>
        <v>2020</v>
      </c>
    </row>
    <row r="3294" spans="1:10" x14ac:dyDescent="0.15">
      <c r="A3294" t="s">
        <v>6654</v>
      </c>
      <c r="B3294" t="s">
        <v>762</v>
      </c>
      <c r="C3294" t="s">
        <v>101</v>
      </c>
      <c r="D3294" t="s">
        <v>69</v>
      </c>
      <c r="E3294">
        <v>1</v>
      </c>
      <c r="F3294" s="8">
        <f>VLOOKUP(C3294,Products!$A$2:$E$20,5,TRUE)</f>
        <v>129.94999999999999</v>
      </c>
      <c r="G3294" s="8">
        <f t="shared" si="102"/>
        <v>129.94999999999999</v>
      </c>
      <c r="H3294" s="8">
        <f>VLOOKUP(C3294,Products!$A$2:$F$20,6,TRUE)</f>
        <v>40.449999999999989</v>
      </c>
      <c r="I3294" s="8">
        <f t="shared" si="103"/>
        <v>40.449999999999989</v>
      </c>
      <c r="J3294" s="42">
        <f>VLOOKUP(B3294,Invoices!A:I,9,TRUE)</f>
        <v>2020</v>
      </c>
    </row>
    <row r="3295" spans="1:10" x14ac:dyDescent="0.15">
      <c r="A3295" t="s">
        <v>6655</v>
      </c>
      <c r="B3295" t="s">
        <v>762</v>
      </c>
      <c r="C3295" t="s">
        <v>96</v>
      </c>
      <c r="D3295" t="s">
        <v>75</v>
      </c>
      <c r="E3295">
        <v>12</v>
      </c>
      <c r="F3295" s="8">
        <f>VLOOKUP(C3295,Products!$A$2:$E$20,5,TRUE)</f>
        <v>79.95</v>
      </c>
      <c r="G3295" s="8">
        <f t="shared" si="102"/>
        <v>959.40000000000009</v>
      </c>
      <c r="H3295" s="8">
        <f>VLOOKUP(C3295,Products!$A$2:$F$20,6,TRUE)</f>
        <v>27.950000000000003</v>
      </c>
      <c r="I3295" s="8">
        <f t="shared" si="103"/>
        <v>335.40000000000003</v>
      </c>
      <c r="J3295" s="42">
        <f>VLOOKUP(B3295,Invoices!A:I,9,TRUE)</f>
        <v>2020</v>
      </c>
    </row>
    <row r="3296" spans="1:10" x14ac:dyDescent="0.15">
      <c r="A3296" t="s">
        <v>6656</v>
      </c>
      <c r="B3296" t="s">
        <v>762</v>
      </c>
      <c r="C3296" t="s">
        <v>102</v>
      </c>
      <c r="D3296" t="s">
        <v>83</v>
      </c>
      <c r="E3296">
        <v>2</v>
      </c>
      <c r="F3296" s="8">
        <f>VLOOKUP(C3296,Products!$A$2:$E$20,5,TRUE)</f>
        <v>29.95</v>
      </c>
      <c r="G3296" s="8">
        <f t="shared" si="102"/>
        <v>59.9</v>
      </c>
      <c r="H3296" s="8">
        <f>VLOOKUP(C3296,Products!$A$2:$F$20,6,TRUE)</f>
        <v>15</v>
      </c>
      <c r="I3296" s="8">
        <f t="shared" si="103"/>
        <v>30</v>
      </c>
      <c r="J3296" s="42">
        <f>VLOOKUP(B3296,Invoices!A:I,9,TRUE)</f>
        <v>2020</v>
      </c>
    </row>
    <row r="3297" spans="1:10" x14ac:dyDescent="0.15">
      <c r="A3297" t="s">
        <v>6657</v>
      </c>
      <c r="B3297" t="s">
        <v>762</v>
      </c>
      <c r="C3297" t="s">
        <v>94</v>
      </c>
      <c r="D3297" t="s">
        <v>86</v>
      </c>
      <c r="E3297">
        <v>1</v>
      </c>
      <c r="F3297" s="8">
        <f>VLOOKUP(C3297,Products!$A$2:$E$20,5,TRUE)</f>
        <v>3.5</v>
      </c>
      <c r="G3297" s="8">
        <f t="shared" si="102"/>
        <v>3.5</v>
      </c>
      <c r="H3297" s="8">
        <f>VLOOKUP(C3297,Products!$A$2:$F$20,6,TRUE)</f>
        <v>0.54999999999999982</v>
      </c>
      <c r="I3297" s="8">
        <f t="shared" si="103"/>
        <v>0.54999999999999982</v>
      </c>
      <c r="J3297" s="42">
        <f>VLOOKUP(B3297,Invoices!A:I,9,TRUE)</f>
        <v>2020</v>
      </c>
    </row>
    <row r="3298" spans="1:10" x14ac:dyDescent="0.15">
      <c r="A3298" t="s">
        <v>6658</v>
      </c>
      <c r="B3298" t="s">
        <v>762</v>
      </c>
      <c r="C3298" t="s">
        <v>103</v>
      </c>
      <c r="D3298" t="s">
        <v>77</v>
      </c>
      <c r="E3298">
        <v>15</v>
      </c>
      <c r="F3298" s="8">
        <f>VLOOKUP(C3298,Products!$A$2:$E$20,5,TRUE)</f>
        <v>8.9499999999999993</v>
      </c>
      <c r="G3298" s="8">
        <f t="shared" si="102"/>
        <v>134.25</v>
      </c>
      <c r="H3298" s="8">
        <f>VLOOKUP(C3298,Products!$A$2:$F$20,6,TRUE)</f>
        <v>3.1999999999999993</v>
      </c>
      <c r="I3298" s="8">
        <f t="shared" si="103"/>
        <v>47.999999999999986</v>
      </c>
      <c r="J3298" s="42">
        <f>VLOOKUP(B3298,Invoices!A:I,9,TRUE)</f>
        <v>2020</v>
      </c>
    </row>
    <row r="3299" spans="1:10" x14ac:dyDescent="0.15">
      <c r="A3299" t="s">
        <v>6659</v>
      </c>
      <c r="B3299" t="s">
        <v>762</v>
      </c>
      <c r="C3299" t="s">
        <v>99</v>
      </c>
      <c r="D3299" t="s">
        <v>84</v>
      </c>
      <c r="E3299">
        <v>25</v>
      </c>
      <c r="F3299" s="8">
        <f>VLOOKUP(C3299,Products!$A$2:$E$20,5,TRUE)</f>
        <v>3.5</v>
      </c>
      <c r="G3299" s="8">
        <f t="shared" si="102"/>
        <v>87.5</v>
      </c>
      <c r="H3299" s="8">
        <f>VLOOKUP(C3299,Products!$A$2:$F$20,6,TRUE)</f>
        <v>0.54999999999999982</v>
      </c>
      <c r="I3299" s="8">
        <f t="shared" si="103"/>
        <v>13.749999999999996</v>
      </c>
      <c r="J3299" s="42">
        <f>VLOOKUP(B3299,Invoices!A:I,9,TRUE)</f>
        <v>2020</v>
      </c>
    </row>
    <row r="3300" spans="1:10" x14ac:dyDescent="0.15">
      <c r="A3300" t="s">
        <v>6660</v>
      </c>
      <c r="B3300" t="s">
        <v>762</v>
      </c>
      <c r="C3300" t="s">
        <v>87</v>
      </c>
      <c r="D3300" t="s">
        <v>68</v>
      </c>
      <c r="E3300">
        <v>3</v>
      </c>
      <c r="F3300" s="8">
        <f>VLOOKUP(C3300,Products!$A$2:$E$20,5,TRUE)</f>
        <v>19.95</v>
      </c>
      <c r="G3300" s="8">
        <f t="shared" si="102"/>
        <v>59.849999999999994</v>
      </c>
      <c r="H3300" s="8">
        <f>VLOOKUP(C3300,Products!$A$2:$F$20,6,TRUE)</f>
        <v>7.4499999999999993</v>
      </c>
      <c r="I3300" s="8">
        <f t="shared" si="103"/>
        <v>22.349999999999998</v>
      </c>
      <c r="J3300" s="42">
        <f>VLOOKUP(B3300,Invoices!A:I,9,TRUE)</f>
        <v>2020</v>
      </c>
    </row>
    <row r="3301" spans="1:10" x14ac:dyDescent="0.15">
      <c r="A3301" t="s">
        <v>6661</v>
      </c>
      <c r="B3301" t="s">
        <v>762</v>
      </c>
      <c r="C3301" t="s">
        <v>89</v>
      </c>
      <c r="D3301" t="s">
        <v>80</v>
      </c>
      <c r="E3301">
        <v>7</v>
      </c>
      <c r="F3301" s="8">
        <f>VLOOKUP(C3301,Products!$A$2:$E$20,5,TRUE)</f>
        <v>15.95</v>
      </c>
      <c r="G3301" s="8">
        <f t="shared" si="102"/>
        <v>111.64999999999999</v>
      </c>
      <c r="H3301" s="8">
        <f>VLOOKUP(C3301,Products!$A$2:$F$20,6,TRUE)</f>
        <v>6</v>
      </c>
      <c r="I3301" s="8">
        <f t="shared" si="103"/>
        <v>42</v>
      </c>
      <c r="J3301" s="42">
        <f>VLOOKUP(B3301,Invoices!A:I,9,TRUE)</f>
        <v>2020</v>
      </c>
    </row>
    <row r="3302" spans="1:10" x14ac:dyDescent="0.15">
      <c r="A3302" t="s">
        <v>6662</v>
      </c>
      <c r="B3302" t="s">
        <v>762</v>
      </c>
      <c r="C3302" t="s">
        <v>88</v>
      </c>
      <c r="D3302" t="s">
        <v>85</v>
      </c>
      <c r="E3302">
        <v>100</v>
      </c>
      <c r="F3302" s="8">
        <f>VLOOKUP(C3302,Products!$A$2:$E$20,5,TRUE)</f>
        <v>8.9499999999999993</v>
      </c>
      <c r="G3302" s="8">
        <f t="shared" si="102"/>
        <v>894.99999999999989</v>
      </c>
      <c r="H3302" s="8">
        <f>VLOOKUP(C3302,Products!$A$2:$F$20,6,TRUE)</f>
        <v>5.6999999999999993</v>
      </c>
      <c r="I3302" s="8">
        <f t="shared" si="103"/>
        <v>569.99999999999989</v>
      </c>
      <c r="J3302" s="42">
        <f>VLOOKUP(B3302,Invoices!A:I,9,TRUE)</f>
        <v>2020</v>
      </c>
    </row>
    <row r="3303" spans="1:10" x14ac:dyDescent="0.15">
      <c r="A3303" t="s">
        <v>6663</v>
      </c>
      <c r="B3303" t="s">
        <v>762</v>
      </c>
      <c r="C3303" t="s">
        <v>91</v>
      </c>
      <c r="D3303" t="s">
        <v>70</v>
      </c>
      <c r="E3303">
        <v>24</v>
      </c>
      <c r="F3303" s="8">
        <f>VLOOKUP(C3303,Products!$A$2:$E$20,5,TRUE)</f>
        <v>49.95</v>
      </c>
      <c r="G3303" s="8">
        <f t="shared" si="102"/>
        <v>1198.8000000000002</v>
      </c>
      <c r="H3303" s="8">
        <f>VLOOKUP(C3303,Products!$A$2:$F$20,6,TRUE)</f>
        <v>21.200000000000003</v>
      </c>
      <c r="I3303" s="8">
        <f t="shared" si="103"/>
        <v>508.80000000000007</v>
      </c>
      <c r="J3303" s="42">
        <f>VLOOKUP(B3303,Invoices!A:I,9,TRUE)</f>
        <v>2020</v>
      </c>
    </row>
    <row r="3304" spans="1:10" x14ac:dyDescent="0.15">
      <c r="A3304" t="s">
        <v>6664</v>
      </c>
      <c r="B3304" t="s">
        <v>762</v>
      </c>
      <c r="C3304" t="s">
        <v>105</v>
      </c>
      <c r="D3304" t="s">
        <v>81</v>
      </c>
      <c r="E3304">
        <v>3</v>
      </c>
      <c r="F3304" s="8">
        <f>VLOOKUP(C3304,Products!$A$2:$E$20,5,TRUE)</f>
        <v>8.9499999999999993</v>
      </c>
      <c r="G3304" s="8">
        <f t="shared" si="102"/>
        <v>26.849999999999998</v>
      </c>
      <c r="H3304" s="8">
        <f>VLOOKUP(C3304,Products!$A$2:$F$20,6,TRUE)</f>
        <v>3.1999999999999993</v>
      </c>
      <c r="I3304" s="8">
        <f t="shared" si="103"/>
        <v>9.5999999999999979</v>
      </c>
      <c r="J3304" s="42">
        <f>VLOOKUP(B3304,Invoices!A:I,9,TRUE)</f>
        <v>2020</v>
      </c>
    </row>
    <row r="3305" spans="1:10" x14ac:dyDescent="0.15">
      <c r="A3305" t="s">
        <v>6665</v>
      </c>
      <c r="B3305" t="s">
        <v>763</v>
      </c>
      <c r="C3305" t="s">
        <v>99</v>
      </c>
      <c r="D3305" t="s">
        <v>84</v>
      </c>
      <c r="E3305">
        <v>24</v>
      </c>
      <c r="F3305" s="8">
        <f>VLOOKUP(C3305,Products!$A$2:$E$20,5,TRUE)</f>
        <v>3.5</v>
      </c>
      <c r="G3305" s="8">
        <f t="shared" si="102"/>
        <v>84</v>
      </c>
      <c r="H3305" s="8">
        <f>VLOOKUP(C3305,Products!$A$2:$F$20,6,TRUE)</f>
        <v>0.54999999999999982</v>
      </c>
      <c r="I3305" s="8">
        <f t="shared" si="103"/>
        <v>13.199999999999996</v>
      </c>
      <c r="J3305" s="42">
        <f>VLOOKUP(B3305,Invoices!A:I,9,TRUE)</f>
        <v>2020</v>
      </c>
    </row>
    <row r="3306" spans="1:10" x14ac:dyDescent="0.15">
      <c r="A3306" t="s">
        <v>6666</v>
      </c>
      <c r="B3306" t="s">
        <v>763</v>
      </c>
      <c r="C3306" t="s">
        <v>90</v>
      </c>
      <c r="D3306" t="s">
        <v>72</v>
      </c>
      <c r="E3306">
        <v>12</v>
      </c>
      <c r="F3306" s="8">
        <f>VLOOKUP(C3306,Products!$A$2:$E$20,5,TRUE)</f>
        <v>8.9499999999999993</v>
      </c>
      <c r="G3306" s="8">
        <f t="shared" si="102"/>
        <v>107.39999999999999</v>
      </c>
      <c r="H3306" s="8">
        <f>VLOOKUP(C3306,Products!$A$2:$F$20,6,TRUE)</f>
        <v>5.6999999999999993</v>
      </c>
      <c r="I3306" s="8">
        <f t="shared" si="103"/>
        <v>68.399999999999991</v>
      </c>
      <c r="J3306" s="42">
        <f>VLOOKUP(B3306,Invoices!A:I,9,TRUE)</f>
        <v>2020</v>
      </c>
    </row>
    <row r="3307" spans="1:10" x14ac:dyDescent="0.15">
      <c r="A3307" t="s">
        <v>6667</v>
      </c>
      <c r="B3307" t="s">
        <v>763</v>
      </c>
      <c r="C3307" t="s">
        <v>100</v>
      </c>
      <c r="D3307" t="s">
        <v>78</v>
      </c>
      <c r="E3307">
        <v>10</v>
      </c>
      <c r="F3307" s="8">
        <f>VLOOKUP(C3307,Products!$A$2:$E$20,5,TRUE)</f>
        <v>49.95</v>
      </c>
      <c r="G3307" s="8">
        <f t="shared" si="102"/>
        <v>499.5</v>
      </c>
      <c r="H3307" s="8">
        <f>VLOOKUP(C3307,Products!$A$2:$F$20,6,TRUE)</f>
        <v>19.950000000000003</v>
      </c>
      <c r="I3307" s="8">
        <f t="shared" si="103"/>
        <v>199.50000000000003</v>
      </c>
      <c r="J3307" s="42">
        <f>VLOOKUP(B3307,Invoices!A:I,9,TRUE)</f>
        <v>2020</v>
      </c>
    </row>
    <row r="3308" spans="1:10" x14ac:dyDescent="0.15">
      <c r="A3308" t="s">
        <v>6668</v>
      </c>
      <c r="B3308" t="s">
        <v>763</v>
      </c>
      <c r="C3308" t="s">
        <v>94</v>
      </c>
      <c r="D3308" t="s">
        <v>86</v>
      </c>
      <c r="E3308">
        <v>2</v>
      </c>
      <c r="F3308" s="8">
        <f>VLOOKUP(C3308,Products!$A$2:$E$20,5,TRUE)</f>
        <v>3.5</v>
      </c>
      <c r="G3308" s="8">
        <f t="shared" si="102"/>
        <v>7</v>
      </c>
      <c r="H3308" s="8">
        <f>VLOOKUP(C3308,Products!$A$2:$F$20,6,TRUE)</f>
        <v>0.54999999999999982</v>
      </c>
      <c r="I3308" s="8">
        <f t="shared" si="103"/>
        <v>1.0999999999999996</v>
      </c>
      <c r="J3308" s="42">
        <f>VLOOKUP(B3308,Invoices!A:I,9,TRUE)</f>
        <v>2020</v>
      </c>
    </row>
    <row r="3309" spans="1:10" x14ac:dyDescent="0.15">
      <c r="A3309" t="s">
        <v>6669</v>
      </c>
      <c r="B3309" t="s">
        <v>763</v>
      </c>
      <c r="C3309" t="s">
        <v>93</v>
      </c>
      <c r="D3309" t="s">
        <v>76</v>
      </c>
      <c r="E3309">
        <v>6</v>
      </c>
      <c r="F3309" s="8">
        <f>VLOOKUP(C3309,Products!$A$2:$E$20,5,TRUE)</f>
        <v>9.9499999999999993</v>
      </c>
      <c r="G3309" s="8">
        <f t="shared" si="102"/>
        <v>59.699999999999996</v>
      </c>
      <c r="H3309" s="8">
        <f>VLOOKUP(C3309,Products!$A$2:$F$20,6,TRUE)</f>
        <v>1.9499999999999993</v>
      </c>
      <c r="I3309" s="8">
        <f t="shared" si="103"/>
        <v>11.699999999999996</v>
      </c>
      <c r="J3309" s="42">
        <f>VLOOKUP(B3309,Invoices!A:I,9,TRUE)</f>
        <v>2020</v>
      </c>
    </row>
    <row r="3310" spans="1:10" x14ac:dyDescent="0.15">
      <c r="A3310" t="s">
        <v>6670</v>
      </c>
      <c r="B3310" t="s">
        <v>764</v>
      </c>
      <c r="C3310" t="s">
        <v>104</v>
      </c>
      <c r="D3310" t="s">
        <v>71</v>
      </c>
      <c r="E3310">
        <v>1</v>
      </c>
      <c r="F3310" s="8">
        <f>VLOOKUP(C3310,Products!$A$2:$E$20,5,TRUE)</f>
        <v>2.95</v>
      </c>
      <c r="G3310" s="8">
        <f t="shared" si="102"/>
        <v>2.95</v>
      </c>
      <c r="H3310" s="8">
        <f>VLOOKUP(C3310,Products!$A$2:$F$20,6,TRUE)</f>
        <v>1.1500000000000001</v>
      </c>
      <c r="I3310" s="8">
        <f t="shared" si="103"/>
        <v>1.1500000000000001</v>
      </c>
      <c r="J3310" s="42">
        <f>VLOOKUP(B3310,Invoices!A:I,9,TRUE)</f>
        <v>2020</v>
      </c>
    </row>
    <row r="3311" spans="1:10" x14ac:dyDescent="0.15">
      <c r="A3311" t="s">
        <v>6671</v>
      </c>
      <c r="B3311" t="s">
        <v>764</v>
      </c>
      <c r="C3311" t="s">
        <v>90</v>
      </c>
      <c r="D3311" t="s">
        <v>72</v>
      </c>
      <c r="E3311">
        <v>3</v>
      </c>
      <c r="F3311" s="8">
        <f>VLOOKUP(C3311,Products!$A$2:$E$20,5,TRUE)</f>
        <v>8.9499999999999993</v>
      </c>
      <c r="G3311" s="8">
        <f t="shared" si="102"/>
        <v>26.849999999999998</v>
      </c>
      <c r="H3311" s="8">
        <f>VLOOKUP(C3311,Products!$A$2:$F$20,6,TRUE)</f>
        <v>5.6999999999999993</v>
      </c>
      <c r="I3311" s="8">
        <f t="shared" si="103"/>
        <v>17.099999999999998</v>
      </c>
      <c r="J3311" s="42">
        <f>VLOOKUP(B3311,Invoices!A:I,9,TRUE)</f>
        <v>2020</v>
      </c>
    </row>
    <row r="3312" spans="1:10" x14ac:dyDescent="0.15">
      <c r="A3312" t="s">
        <v>6672</v>
      </c>
      <c r="B3312" t="s">
        <v>764</v>
      </c>
      <c r="C3312" t="s">
        <v>96</v>
      </c>
      <c r="D3312" t="s">
        <v>75</v>
      </c>
      <c r="E3312">
        <v>5</v>
      </c>
      <c r="F3312" s="8">
        <f>VLOOKUP(C3312,Products!$A$2:$E$20,5,TRUE)</f>
        <v>79.95</v>
      </c>
      <c r="G3312" s="8">
        <f t="shared" si="102"/>
        <v>399.75</v>
      </c>
      <c r="H3312" s="8">
        <f>VLOOKUP(C3312,Products!$A$2:$F$20,6,TRUE)</f>
        <v>27.950000000000003</v>
      </c>
      <c r="I3312" s="8">
        <f t="shared" si="103"/>
        <v>139.75</v>
      </c>
      <c r="J3312" s="42">
        <f>VLOOKUP(B3312,Invoices!A:I,9,TRUE)</f>
        <v>2020</v>
      </c>
    </row>
    <row r="3313" spans="1:10" x14ac:dyDescent="0.15">
      <c r="A3313" t="s">
        <v>6673</v>
      </c>
      <c r="B3313" t="s">
        <v>765</v>
      </c>
      <c r="C3313" t="s">
        <v>95</v>
      </c>
      <c r="D3313" t="s">
        <v>73</v>
      </c>
      <c r="E3313">
        <v>1</v>
      </c>
      <c r="F3313" s="8">
        <f>VLOOKUP(C3313,Products!$A$2:$E$20,5,TRUE)</f>
        <v>12.95</v>
      </c>
      <c r="G3313" s="8">
        <f t="shared" si="102"/>
        <v>12.95</v>
      </c>
      <c r="H3313" s="8">
        <f>VLOOKUP(C3313,Products!$A$2:$F$20,6,TRUE)</f>
        <v>4.1999999999999993</v>
      </c>
      <c r="I3313" s="8">
        <f t="shared" si="103"/>
        <v>4.1999999999999993</v>
      </c>
      <c r="J3313" s="42">
        <f>VLOOKUP(B3313,Invoices!A:I,9,TRUE)</f>
        <v>2020</v>
      </c>
    </row>
    <row r="3314" spans="1:10" x14ac:dyDescent="0.15">
      <c r="A3314" t="s">
        <v>6674</v>
      </c>
      <c r="B3314" t="s">
        <v>765</v>
      </c>
      <c r="C3314" t="s">
        <v>97</v>
      </c>
      <c r="D3314" t="s">
        <v>74</v>
      </c>
      <c r="E3314">
        <v>15</v>
      </c>
      <c r="F3314" s="8">
        <f>VLOOKUP(C3314,Products!$A$2:$E$20,5,TRUE)</f>
        <v>1.5</v>
      </c>
      <c r="G3314" s="8">
        <f t="shared" si="102"/>
        <v>22.5</v>
      </c>
      <c r="H3314" s="8">
        <f>VLOOKUP(C3314,Products!$A$2:$F$20,6,TRUE)</f>
        <v>0.5</v>
      </c>
      <c r="I3314" s="8">
        <f t="shared" si="103"/>
        <v>7.5</v>
      </c>
      <c r="J3314" s="42">
        <f>VLOOKUP(B3314,Invoices!A:I,9,TRUE)</f>
        <v>2020</v>
      </c>
    </row>
    <row r="3315" spans="1:10" x14ac:dyDescent="0.15">
      <c r="A3315" t="s">
        <v>6675</v>
      </c>
      <c r="B3315" t="s">
        <v>765</v>
      </c>
      <c r="C3315" t="s">
        <v>101</v>
      </c>
      <c r="D3315" t="s">
        <v>69</v>
      </c>
      <c r="E3315">
        <v>2</v>
      </c>
      <c r="F3315" s="8">
        <f>VLOOKUP(C3315,Products!$A$2:$E$20,5,TRUE)</f>
        <v>129.94999999999999</v>
      </c>
      <c r="G3315" s="8">
        <f t="shared" si="102"/>
        <v>259.89999999999998</v>
      </c>
      <c r="H3315" s="8">
        <f>VLOOKUP(C3315,Products!$A$2:$F$20,6,TRUE)</f>
        <v>40.449999999999989</v>
      </c>
      <c r="I3315" s="8">
        <f t="shared" si="103"/>
        <v>80.899999999999977</v>
      </c>
      <c r="J3315" s="42">
        <f>VLOOKUP(B3315,Invoices!A:I,9,TRUE)</f>
        <v>2020</v>
      </c>
    </row>
    <row r="3316" spans="1:10" x14ac:dyDescent="0.15">
      <c r="A3316" t="s">
        <v>6676</v>
      </c>
      <c r="B3316" t="s">
        <v>765</v>
      </c>
      <c r="C3316" t="s">
        <v>89</v>
      </c>
      <c r="D3316" t="s">
        <v>80</v>
      </c>
      <c r="E3316">
        <v>50</v>
      </c>
      <c r="F3316" s="8">
        <f>VLOOKUP(C3316,Products!$A$2:$E$20,5,TRUE)</f>
        <v>15.95</v>
      </c>
      <c r="G3316" s="8">
        <f t="shared" si="102"/>
        <v>797.5</v>
      </c>
      <c r="H3316" s="8">
        <f>VLOOKUP(C3316,Products!$A$2:$F$20,6,TRUE)</f>
        <v>6</v>
      </c>
      <c r="I3316" s="8">
        <f t="shared" si="103"/>
        <v>300</v>
      </c>
      <c r="J3316" s="42">
        <f>VLOOKUP(B3316,Invoices!A:I,9,TRUE)</f>
        <v>2020</v>
      </c>
    </row>
    <row r="3317" spans="1:10" x14ac:dyDescent="0.15">
      <c r="A3317" t="s">
        <v>6677</v>
      </c>
      <c r="B3317" t="s">
        <v>766</v>
      </c>
      <c r="C3317" t="s">
        <v>96</v>
      </c>
      <c r="D3317" t="s">
        <v>75</v>
      </c>
      <c r="E3317">
        <v>4</v>
      </c>
      <c r="F3317" s="8">
        <f>VLOOKUP(C3317,Products!$A$2:$E$20,5,TRUE)</f>
        <v>79.95</v>
      </c>
      <c r="G3317" s="8">
        <f t="shared" si="102"/>
        <v>319.8</v>
      </c>
      <c r="H3317" s="8">
        <f>VLOOKUP(C3317,Products!$A$2:$F$20,6,TRUE)</f>
        <v>27.950000000000003</v>
      </c>
      <c r="I3317" s="8">
        <f t="shared" si="103"/>
        <v>111.80000000000001</v>
      </c>
      <c r="J3317" s="42">
        <f>VLOOKUP(B3317,Invoices!A:I,9,TRUE)</f>
        <v>2020</v>
      </c>
    </row>
    <row r="3318" spans="1:10" x14ac:dyDescent="0.15">
      <c r="A3318" t="s">
        <v>6678</v>
      </c>
      <c r="B3318" t="s">
        <v>767</v>
      </c>
      <c r="C3318" t="s">
        <v>94</v>
      </c>
      <c r="D3318" t="s">
        <v>86</v>
      </c>
      <c r="E3318">
        <v>1</v>
      </c>
      <c r="F3318" s="8">
        <f>VLOOKUP(C3318,Products!$A$2:$E$20,5,TRUE)</f>
        <v>3.5</v>
      </c>
      <c r="G3318" s="8">
        <f t="shared" si="102"/>
        <v>3.5</v>
      </c>
      <c r="H3318" s="8">
        <f>VLOOKUP(C3318,Products!$A$2:$F$20,6,TRUE)</f>
        <v>0.54999999999999982</v>
      </c>
      <c r="I3318" s="8">
        <f t="shared" si="103"/>
        <v>0.54999999999999982</v>
      </c>
      <c r="J3318" s="42">
        <f>VLOOKUP(B3318,Invoices!A:I,9,TRUE)</f>
        <v>2020</v>
      </c>
    </row>
    <row r="3319" spans="1:10" x14ac:dyDescent="0.15">
      <c r="A3319" t="s">
        <v>6679</v>
      </c>
      <c r="B3319" t="s">
        <v>767</v>
      </c>
      <c r="C3319" t="s">
        <v>105</v>
      </c>
      <c r="D3319" t="s">
        <v>81</v>
      </c>
      <c r="E3319">
        <v>25</v>
      </c>
      <c r="F3319" s="8">
        <f>VLOOKUP(C3319,Products!$A$2:$E$20,5,TRUE)</f>
        <v>8.9499999999999993</v>
      </c>
      <c r="G3319" s="8">
        <f t="shared" si="102"/>
        <v>223.74999999999997</v>
      </c>
      <c r="H3319" s="8">
        <f>VLOOKUP(C3319,Products!$A$2:$F$20,6,TRUE)</f>
        <v>3.1999999999999993</v>
      </c>
      <c r="I3319" s="8">
        <f t="shared" si="103"/>
        <v>79.999999999999986</v>
      </c>
      <c r="J3319" s="42">
        <f>VLOOKUP(B3319,Invoices!A:I,9,TRUE)</f>
        <v>2020</v>
      </c>
    </row>
    <row r="3320" spans="1:10" x14ac:dyDescent="0.15">
      <c r="A3320" t="s">
        <v>6680</v>
      </c>
      <c r="B3320" t="s">
        <v>767</v>
      </c>
      <c r="C3320" t="s">
        <v>89</v>
      </c>
      <c r="D3320" t="s">
        <v>80</v>
      </c>
      <c r="E3320">
        <v>1</v>
      </c>
      <c r="F3320" s="8">
        <f>VLOOKUP(C3320,Products!$A$2:$E$20,5,TRUE)</f>
        <v>15.95</v>
      </c>
      <c r="G3320" s="8">
        <f t="shared" si="102"/>
        <v>15.95</v>
      </c>
      <c r="H3320" s="8">
        <f>VLOOKUP(C3320,Products!$A$2:$F$20,6,TRUE)</f>
        <v>6</v>
      </c>
      <c r="I3320" s="8">
        <f t="shared" si="103"/>
        <v>6</v>
      </c>
      <c r="J3320" s="42">
        <f>VLOOKUP(B3320,Invoices!A:I,9,TRUE)</f>
        <v>2020</v>
      </c>
    </row>
    <row r="3321" spans="1:10" x14ac:dyDescent="0.15">
      <c r="A3321" t="s">
        <v>6681</v>
      </c>
      <c r="B3321" t="s">
        <v>767</v>
      </c>
      <c r="C3321" t="s">
        <v>90</v>
      </c>
      <c r="D3321" t="s">
        <v>72</v>
      </c>
      <c r="E3321">
        <v>15</v>
      </c>
      <c r="F3321" s="8">
        <f>VLOOKUP(C3321,Products!$A$2:$E$20,5,TRUE)</f>
        <v>8.9499999999999993</v>
      </c>
      <c r="G3321" s="8">
        <f t="shared" si="102"/>
        <v>134.25</v>
      </c>
      <c r="H3321" s="8">
        <f>VLOOKUP(C3321,Products!$A$2:$F$20,6,TRUE)</f>
        <v>5.6999999999999993</v>
      </c>
      <c r="I3321" s="8">
        <f t="shared" si="103"/>
        <v>85.499999999999986</v>
      </c>
      <c r="J3321" s="42">
        <f>VLOOKUP(B3321,Invoices!A:I,9,TRUE)</f>
        <v>2020</v>
      </c>
    </row>
    <row r="3322" spans="1:10" x14ac:dyDescent="0.15">
      <c r="A3322" t="s">
        <v>6682</v>
      </c>
      <c r="B3322" t="s">
        <v>767</v>
      </c>
      <c r="C3322" t="s">
        <v>104</v>
      </c>
      <c r="D3322" t="s">
        <v>71</v>
      </c>
      <c r="E3322">
        <v>1</v>
      </c>
      <c r="F3322" s="8">
        <f>VLOOKUP(C3322,Products!$A$2:$E$20,5,TRUE)</f>
        <v>2.95</v>
      </c>
      <c r="G3322" s="8">
        <f t="shared" si="102"/>
        <v>2.95</v>
      </c>
      <c r="H3322" s="8">
        <f>VLOOKUP(C3322,Products!$A$2:$F$20,6,TRUE)</f>
        <v>1.1500000000000001</v>
      </c>
      <c r="I3322" s="8">
        <f t="shared" si="103"/>
        <v>1.1500000000000001</v>
      </c>
      <c r="J3322" s="42">
        <f>VLOOKUP(B3322,Invoices!A:I,9,TRUE)</f>
        <v>2020</v>
      </c>
    </row>
    <row r="3323" spans="1:10" x14ac:dyDescent="0.15">
      <c r="A3323" t="s">
        <v>6683</v>
      </c>
      <c r="B3323" t="s">
        <v>768</v>
      </c>
      <c r="C3323" t="s">
        <v>104</v>
      </c>
      <c r="D3323" t="s">
        <v>71</v>
      </c>
      <c r="E3323">
        <v>2</v>
      </c>
      <c r="F3323" s="8">
        <f>VLOOKUP(C3323,Products!$A$2:$E$20,5,TRUE)</f>
        <v>2.95</v>
      </c>
      <c r="G3323" s="8">
        <f t="shared" si="102"/>
        <v>5.9</v>
      </c>
      <c r="H3323" s="8">
        <f>VLOOKUP(C3323,Products!$A$2:$F$20,6,TRUE)</f>
        <v>1.1500000000000001</v>
      </c>
      <c r="I3323" s="8">
        <f t="shared" si="103"/>
        <v>2.3000000000000003</v>
      </c>
      <c r="J3323" s="42">
        <f>VLOOKUP(B3323,Invoices!A:I,9,TRUE)</f>
        <v>2020</v>
      </c>
    </row>
    <row r="3324" spans="1:10" x14ac:dyDescent="0.15">
      <c r="A3324" t="s">
        <v>6684</v>
      </c>
      <c r="B3324" t="s">
        <v>768</v>
      </c>
      <c r="C3324" t="s">
        <v>94</v>
      </c>
      <c r="D3324" t="s">
        <v>86</v>
      </c>
      <c r="E3324">
        <v>2</v>
      </c>
      <c r="F3324" s="8">
        <f>VLOOKUP(C3324,Products!$A$2:$E$20,5,TRUE)</f>
        <v>3.5</v>
      </c>
      <c r="G3324" s="8">
        <f t="shared" si="102"/>
        <v>7</v>
      </c>
      <c r="H3324" s="8">
        <f>VLOOKUP(C3324,Products!$A$2:$F$20,6,TRUE)</f>
        <v>0.54999999999999982</v>
      </c>
      <c r="I3324" s="8">
        <f t="shared" si="103"/>
        <v>1.0999999999999996</v>
      </c>
      <c r="J3324" s="42">
        <f>VLOOKUP(B3324,Invoices!A:I,9,TRUE)</f>
        <v>2020</v>
      </c>
    </row>
    <row r="3325" spans="1:10" x14ac:dyDescent="0.15">
      <c r="A3325" t="s">
        <v>6685</v>
      </c>
      <c r="B3325" t="s">
        <v>768</v>
      </c>
      <c r="C3325" t="s">
        <v>90</v>
      </c>
      <c r="D3325" t="s">
        <v>72</v>
      </c>
      <c r="E3325">
        <v>5</v>
      </c>
      <c r="F3325" s="8">
        <f>VLOOKUP(C3325,Products!$A$2:$E$20,5,TRUE)</f>
        <v>8.9499999999999993</v>
      </c>
      <c r="G3325" s="8">
        <f t="shared" si="102"/>
        <v>44.75</v>
      </c>
      <c r="H3325" s="8">
        <f>VLOOKUP(C3325,Products!$A$2:$F$20,6,TRUE)</f>
        <v>5.6999999999999993</v>
      </c>
      <c r="I3325" s="8">
        <f t="shared" si="103"/>
        <v>28.499999999999996</v>
      </c>
      <c r="J3325" s="42">
        <f>VLOOKUP(B3325,Invoices!A:I,9,TRUE)</f>
        <v>2020</v>
      </c>
    </row>
    <row r="3326" spans="1:10" x14ac:dyDescent="0.15">
      <c r="A3326" t="s">
        <v>6686</v>
      </c>
      <c r="B3326" t="s">
        <v>768</v>
      </c>
      <c r="C3326" t="s">
        <v>95</v>
      </c>
      <c r="D3326" t="s">
        <v>73</v>
      </c>
      <c r="E3326">
        <v>1</v>
      </c>
      <c r="F3326" s="8">
        <f>VLOOKUP(C3326,Products!$A$2:$E$20,5,TRUE)</f>
        <v>12.95</v>
      </c>
      <c r="G3326" s="8">
        <f t="shared" si="102"/>
        <v>12.95</v>
      </c>
      <c r="H3326" s="8">
        <f>VLOOKUP(C3326,Products!$A$2:$F$20,6,TRUE)</f>
        <v>4.1999999999999993</v>
      </c>
      <c r="I3326" s="8">
        <f t="shared" si="103"/>
        <v>4.1999999999999993</v>
      </c>
      <c r="J3326" s="42">
        <f>VLOOKUP(B3326,Invoices!A:I,9,TRUE)</f>
        <v>2020</v>
      </c>
    </row>
    <row r="3327" spans="1:10" x14ac:dyDescent="0.15">
      <c r="A3327" t="s">
        <v>6687</v>
      </c>
      <c r="B3327" t="s">
        <v>769</v>
      </c>
      <c r="C3327" t="s">
        <v>99</v>
      </c>
      <c r="D3327" t="s">
        <v>84</v>
      </c>
      <c r="E3327">
        <v>100</v>
      </c>
      <c r="F3327" s="8">
        <f>VLOOKUP(C3327,Products!$A$2:$E$20,5,TRUE)</f>
        <v>3.5</v>
      </c>
      <c r="G3327" s="8">
        <f t="shared" si="102"/>
        <v>350</v>
      </c>
      <c r="H3327" s="8">
        <f>VLOOKUP(C3327,Products!$A$2:$F$20,6,TRUE)</f>
        <v>0.54999999999999982</v>
      </c>
      <c r="I3327" s="8">
        <f t="shared" si="103"/>
        <v>54.999999999999986</v>
      </c>
      <c r="J3327" s="42">
        <f>VLOOKUP(B3327,Invoices!A:I,9,TRUE)</f>
        <v>2020</v>
      </c>
    </row>
    <row r="3328" spans="1:10" x14ac:dyDescent="0.15">
      <c r="A3328" t="s">
        <v>6688</v>
      </c>
      <c r="B3328" t="s">
        <v>769</v>
      </c>
      <c r="C3328" t="s">
        <v>92</v>
      </c>
      <c r="D3328" t="s">
        <v>82</v>
      </c>
      <c r="E3328">
        <v>1</v>
      </c>
      <c r="F3328" s="8">
        <f>VLOOKUP(C3328,Products!$A$2:$E$20,5,TRUE)</f>
        <v>19.95</v>
      </c>
      <c r="G3328" s="8">
        <f t="shared" si="102"/>
        <v>19.95</v>
      </c>
      <c r="H3328" s="8">
        <f>VLOOKUP(C3328,Products!$A$2:$F$20,6,TRUE)</f>
        <v>7.4499999999999993</v>
      </c>
      <c r="I3328" s="8">
        <f t="shared" si="103"/>
        <v>7.4499999999999993</v>
      </c>
      <c r="J3328" s="42">
        <f>VLOOKUP(B3328,Invoices!A:I,9,TRUE)</f>
        <v>2020</v>
      </c>
    </row>
    <row r="3329" spans="1:10" x14ac:dyDescent="0.15">
      <c r="A3329" t="s">
        <v>6689</v>
      </c>
      <c r="B3329" t="s">
        <v>769</v>
      </c>
      <c r="C3329" t="s">
        <v>89</v>
      </c>
      <c r="D3329" t="s">
        <v>80</v>
      </c>
      <c r="E3329">
        <v>6</v>
      </c>
      <c r="F3329" s="8">
        <f>VLOOKUP(C3329,Products!$A$2:$E$20,5,TRUE)</f>
        <v>15.95</v>
      </c>
      <c r="G3329" s="8">
        <f t="shared" si="102"/>
        <v>95.699999999999989</v>
      </c>
      <c r="H3329" s="8">
        <f>VLOOKUP(C3329,Products!$A$2:$F$20,6,TRUE)</f>
        <v>6</v>
      </c>
      <c r="I3329" s="8">
        <f t="shared" si="103"/>
        <v>36</v>
      </c>
      <c r="J3329" s="42">
        <f>VLOOKUP(B3329,Invoices!A:I,9,TRUE)</f>
        <v>2020</v>
      </c>
    </row>
    <row r="3330" spans="1:10" x14ac:dyDescent="0.15">
      <c r="A3330" t="s">
        <v>6690</v>
      </c>
      <c r="B3330" t="s">
        <v>770</v>
      </c>
      <c r="C3330" t="s">
        <v>88</v>
      </c>
      <c r="D3330" t="s">
        <v>85</v>
      </c>
      <c r="E3330">
        <v>6</v>
      </c>
      <c r="F3330" s="8">
        <f>VLOOKUP(C3330,Products!$A$2:$E$20,5,TRUE)</f>
        <v>8.9499999999999993</v>
      </c>
      <c r="G3330" s="8">
        <f t="shared" si="102"/>
        <v>53.699999999999996</v>
      </c>
      <c r="H3330" s="8">
        <f>VLOOKUP(C3330,Products!$A$2:$F$20,6,TRUE)</f>
        <v>5.6999999999999993</v>
      </c>
      <c r="I3330" s="8">
        <f t="shared" si="103"/>
        <v>34.199999999999996</v>
      </c>
      <c r="J3330" s="42">
        <f>VLOOKUP(B3330,Invoices!A:I,9,TRUE)</f>
        <v>2020</v>
      </c>
    </row>
    <row r="3331" spans="1:10" x14ac:dyDescent="0.15">
      <c r="A3331" t="s">
        <v>6691</v>
      </c>
      <c r="B3331" t="s">
        <v>770</v>
      </c>
      <c r="C3331" t="s">
        <v>104</v>
      </c>
      <c r="D3331" t="s">
        <v>71</v>
      </c>
      <c r="E3331">
        <v>1</v>
      </c>
      <c r="F3331" s="8">
        <f>VLOOKUP(C3331,Products!$A$2:$E$20,5,TRUE)</f>
        <v>2.95</v>
      </c>
      <c r="G3331" s="8">
        <f t="shared" ref="G3331:G3394" si="104">F3331*E3331</f>
        <v>2.95</v>
      </c>
      <c r="H3331" s="8">
        <f>VLOOKUP(C3331,Products!$A$2:$F$20,6,TRUE)</f>
        <v>1.1500000000000001</v>
      </c>
      <c r="I3331" s="8">
        <f t="shared" ref="I3331:I3394" si="105">H3331*E3331</f>
        <v>1.1500000000000001</v>
      </c>
      <c r="J3331" s="42">
        <f>VLOOKUP(B3331,Invoices!A:I,9,TRUE)</f>
        <v>2020</v>
      </c>
    </row>
    <row r="3332" spans="1:10" x14ac:dyDescent="0.15">
      <c r="A3332" t="s">
        <v>6692</v>
      </c>
      <c r="B3332" t="s">
        <v>770</v>
      </c>
      <c r="C3332" t="s">
        <v>91</v>
      </c>
      <c r="D3332" t="s">
        <v>70</v>
      </c>
      <c r="E3332">
        <v>1</v>
      </c>
      <c r="F3332" s="8">
        <f>VLOOKUP(C3332,Products!$A$2:$E$20,5,TRUE)</f>
        <v>49.95</v>
      </c>
      <c r="G3332" s="8">
        <f t="shared" si="104"/>
        <v>49.95</v>
      </c>
      <c r="H3332" s="8">
        <f>VLOOKUP(C3332,Products!$A$2:$F$20,6,TRUE)</f>
        <v>21.200000000000003</v>
      </c>
      <c r="I3332" s="8">
        <f t="shared" si="105"/>
        <v>21.200000000000003</v>
      </c>
      <c r="J3332" s="42">
        <f>VLOOKUP(B3332,Invoices!A:I,9,TRUE)</f>
        <v>2020</v>
      </c>
    </row>
    <row r="3333" spans="1:10" x14ac:dyDescent="0.15">
      <c r="A3333" t="s">
        <v>6693</v>
      </c>
      <c r="B3333" t="s">
        <v>771</v>
      </c>
      <c r="C3333" t="s">
        <v>101</v>
      </c>
      <c r="D3333" t="s">
        <v>69</v>
      </c>
      <c r="E3333">
        <v>24</v>
      </c>
      <c r="F3333" s="8">
        <f>VLOOKUP(C3333,Products!$A$2:$E$20,5,TRUE)</f>
        <v>129.94999999999999</v>
      </c>
      <c r="G3333" s="8">
        <f t="shared" si="104"/>
        <v>3118.7999999999997</v>
      </c>
      <c r="H3333" s="8">
        <f>VLOOKUP(C3333,Products!$A$2:$F$20,6,TRUE)</f>
        <v>40.449999999999989</v>
      </c>
      <c r="I3333" s="8">
        <f t="shared" si="105"/>
        <v>970.79999999999973</v>
      </c>
      <c r="J3333" s="42">
        <f>VLOOKUP(B3333,Invoices!A:I,9,TRUE)</f>
        <v>2020</v>
      </c>
    </row>
    <row r="3334" spans="1:10" x14ac:dyDescent="0.15">
      <c r="A3334" t="s">
        <v>6694</v>
      </c>
      <c r="B3334" t="s">
        <v>772</v>
      </c>
      <c r="C3334" t="s">
        <v>102</v>
      </c>
      <c r="D3334" t="s">
        <v>83</v>
      </c>
      <c r="E3334">
        <v>1</v>
      </c>
      <c r="F3334" s="8">
        <f>VLOOKUP(C3334,Products!$A$2:$E$20,5,TRUE)</f>
        <v>29.95</v>
      </c>
      <c r="G3334" s="8">
        <f t="shared" si="104"/>
        <v>29.95</v>
      </c>
      <c r="H3334" s="8">
        <f>VLOOKUP(C3334,Products!$A$2:$F$20,6,TRUE)</f>
        <v>15</v>
      </c>
      <c r="I3334" s="8">
        <f t="shared" si="105"/>
        <v>15</v>
      </c>
      <c r="J3334" s="42">
        <f>VLOOKUP(B3334,Invoices!A:I,9,TRUE)</f>
        <v>2020</v>
      </c>
    </row>
    <row r="3335" spans="1:10" x14ac:dyDescent="0.15">
      <c r="A3335" t="s">
        <v>6695</v>
      </c>
      <c r="B3335" t="s">
        <v>772</v>
      </c>
      <c r="C3335" t="s">
        <v>90</v>
      </c>
      <c r="D3335" t="s">
        <v>72</v>
      </c>
      <c r="E3335">
        <v>1</v>
      </c>
      <c r="F3335" s="8">
        <f>VLOOKUP(C3335,Products!$A$2:$E$20,5,TRUE)</f>
        <v>8.9499999999999993</v>
      </c>
      <c r="G3335" s="8">
        <f t="shared" si="104"/>
        <v>8.9499999999999993</v>
      </c>
      <c r="H3335" s="8">
        <f>VLOOKUP(C3335,Products!$A$2:$F$20,6,TRUE)</f>
        <v>5.6999999999999993</v>
      </c>
      <c r="I3335" s="8">
        <f t="shared" si="105"/>
        <v>5.6999999999999993</v>
      </c>
      <c r="J3335" s="42">
        <f>VLOOKUP(B3335,Invoices!A:I,9,TRUE)</f>
        <v>2020</v>
      </c>
    </row>
    <row r="3336" spans="1:10" x14ac:dyDescent="0.15">
      <c r="A3336" t="s">
        <v>6696</v>
      </c>
      <c r="B3336" t="s">
        <v>772</v>
      </c>
      <c r="C3336" t="s">
        <v>98</v>
      </c>
      <c r="D3336" t="s">
        <v>79</v>
      </c>
      <c r="E3336">
        <v>12</v>
      </c>
      <c r="F3336" s="8">
        <f>VLOOKUP(C3336,Products!$A$2:$E$20,5,TRUE)</f>
        <v>14.95</v>
      </c>
      <c r="G3336" s="8">
        <f t="shared" si="104"/>
        <v>179.39999999999998</v>
      </c>
      <c r="H3336" s="8">
        <f>VLOOKUP(C3336,Products!$A$2:$F$20,6,TRUE)</f>
        <v>3.0499999999999989</v>
      </c>
      <c r="I3336" s="8">
        <f t="shared" si="105"/>
        <v>36.599999999999987</v>
      </c>
      <c r="J3336" s="42">
        <f>VLOOKUP(B3336,Invoices!A:I,9,TRUE)</f>
        <v>2020</v>
      </c>
    </row>
    <row r="3337" spans="1:10" x14ac:dyDescent="0.15">
      <c r="A3337" t="s">
        <v>6697</v>
      </c>
      <c r="B3337" t="s">
        <v>772</v>
      </c>
      <c r="C3337" t="s">
        <v>89</v>
      </c>
      <c r="D3337" t="s">
        <v>80</v>
      </c>
      <c r="E3337">
        <v>1</v>
      </c>
      <c r="F3337" s="8">
        <f>VLOOKUP(C3337,Products!$A$2:$E$20,5,TRUE)</f>
        <v>15.95</v>
      </c>
      <c r="G3337" s="8">
        <f t="shared" si="104"/>
        <v>15.95</v>
      </c>
      <c r="H3337" s="8">
        <f>VLOOKUP(C3337,Products!$A$2:$F$20,6,TRUE)</f>
        <v>6</v>
      </c>
      <c r="I3337" s="8">
        <f t="shared" si="105"/>
        <v>6</v>
      </c>
      <c r="J3337" s="42">
        <f>VLOOKUP(B3337,Invoices!A:I,9,TRUE)</f>
        <v>2020</v>
      </c>
    </row>
    <row r="3338" spans="1:10" x14ac:dyDescent="0.15">
      <c r="A3338" t="s">
        <v>6698</v>
      </c>
      <c r="B3338" t="s">
        <v>772</v>
      </c>
      <c r="C3338" t="s">
        <v>92</v>
      </c>
      <c r="D3338" t="s">
        <v>82</v>
      </c>
      <c r="E3338">
        <v>3</v>
      </c>
      <c r="F3338" s="8">
        <f>VLOOKUP(C3338,Products!$A$2:$E$20,5,TRUE)</f>
        <v>19.95</v>
      </c>
      <c r="G3338" s="8">
        <f t="shared" si="104"/>
        <v>59.849999999999994</v>
      </c>
      <c r="H3338" s="8">
        <f>VLOOKUP(C3338,Products!$A$2:$F$20,6,TRUE)</f>
        <v>7.4499999999999993</v>
      </c>
      <c r="I3338" s="8">
        <f t="shared" si="105"/>
        <v>22.349999999999998</v>
      </c>
      <c r="J3338" s="42">
        <f>VLOOKUP(B3338,Invoices!A:I,9,TRUE)</f>
        <v>2020</v>
      </c>
    </row>
    <row r="3339" spans="1:10" x14ac:dyDescent="0.15">
      <c r="A3339" t="s">
        <v>6699</v>
      </c>
      <c r="B3339" t="s">
        <v>772</v>
      </c>
      <c r="C3339" t="s">
        <v>96</v>
      </c>
      <c r="D3339" t="s">
        <v>75</v>
      </c>
      <c r="E3339">
        <v>1</v>
      </c>
      <c r="F3339" s="8">
        <f>VLOOKUP(C3339,Products!$A$2:$E$20,5,TRUE)</f>
        <v>79.95</v>
      </c>
      <c r="G3339" s="8">
        <f t="shared" si="104"/>
        <v>79.95</v>
      </c>
      <c r="H3339" s="8">
        <f>VLOOKUP(C3339,Products!$A$2:$F$20,6,TRUE)</f>
        <v>27.950000000000003</v>
      </c>
      <c r="I3339" s="8">
        <f t="shared" si="105"/>
        <v>27.950000000000003</v>
      </c>
      <c r="J3339" s="42">
        <f>VLOOKUP(B3339,Invoices!A:I,9,TRUE)</f>
        <v>2020</v>
      </c>
    </row>
    <row r="3340" spans="1:10" x14ac:dyDescent="0.15">
      <c r="A3340" t="s">
        <v>6700</v>
      </c>
      <c r="B3340" t="s">
        <v>772</v>
      </c>
      <c r="C3340" t="s">
        <v>94</v>
      </c>
      <c r="D3340" t="s">
        <v>86</v>
      </c>
      <c r="E3340">
        <v>1</v>
      </c>
      <c r="F3340" s="8">
        <f>VLOOKUP(C3340,Products!$A$2:$E$20,5,TRUE)</f>
        <v>3.5</v>
      </c>
      <c r="G3340" s="8">
        <f t="shared" si="104"/>
        <v>3.5</v>
      </c>
      <c r="H3340" s="8">
        <f>VLOOKUP(C3340,Products!$A$2:$F$20,6,TRUE)</f>
        <v>0.54999999999999982</v>
      </c>
      <c r="I3340" s="8">
        <f t="shared" si="105"/>
        <v>0.54999999999999982</v>
      </c>
      <c r="J3340" s="42">
        <f>VLOOKUP(B3340,Invoices!A:I,9,TRUE)</f>
        <v>2020</v>
      </c>
    </row>
    <row r="3341" spans="1:10" x14ac:dyDescent="0.15">
      <c r="A3341" t="s">
        <v>6701</v>
      </c>
      <c r="B3341" t="s">
        <v>773</v>
      </c>
      <c r="C3341" t="s">
        <v>89</v>
      </c>
      <c r="D3341" t="s">
        <v>80</v>
      </c>
      <c r="E3341">
        <v>5</v>
      </c>
      <c r="F3341" s="8">
        <f>VLOOKUP(C3341,Products!$A$2:$E$20,5,TRUE)</f>
        <v>15.95</v>
      </c>
      <c r="G3341" s="8">
        <f t="shared" si="104"/>
        <v>79.75</v>
      </c>
      <c r="H3341" s="8">
        <f>VLOOKUP(C3341,Products!$A$2:$F$20,6,TRUE)</f>
        <v>6</v>
      </c>
      <c r="I3341" s="8">
        <f t="shared" si="105"/>
        <v>30</v>
      </c>
      <c r="J3341" s="42">
        <f>VLOOKUP(B3341,Invoices!A:I,9,TRUE)</f>
        <v>2020</v>
      </c>
    </row>
    <row r="3342" spans="1:10" x14ac:dyDescent="0.15">
      <c r="A3342" t="s">
        <v>6702</v>
      </c>
      <c r="B3342" t="s">
        <v>773</v>
      </c>
      <c r="C3342" t="s">
        <v>98</v>
      </c>
      <c r="D3342" t="s">
        <v>79</v>
      </c>
      <c r="E3342">
        <v>6</v>
      </c>
      <c r="F3342" s="8">
        <f>VLOOKUP(C3342,Products!$A$2:$E$20,5,TRUE)</f>
        <v>14.95</v>
      </c>
      <c r="G3342" s="8">
        <f t="shared" si="104"/>
        <v>89.699999999999989</v>
      </c>
      <c r="H3342" s="8">
        <f>VLOOKUP(C3342,Products!$A$2:$F$20,6,TRUE)</f>
        <v>3.0499999999999989</v>
      </c>
      <c r="I3342" s="8">
        <f t="shared" si="105"/>
        <v>18.299999999999994</v>
      </c>
      <c r="J3342" s="42">
        <f>VLOOKUP(B3342,Invoices!A:I,9,TRUE)</f>
        <v>2020</v>
      </c>
    </row>
    <row r="3343" spans="1:10" x14ac:dyDescent="0.15">
      <c r="A3343" t="s">
        <v>6703</v>
      </c>
      <c r="B3343" t="s">
        <v>773</v>
      </c>
      <c r="C3343" t="s">
        <v>102</v>
      </c>
      <c r="D3343" t="s">
        <v>83</v>
      </c>
      <c r="E3343">
        <v>5</v>
      </c>
      <c r="F3343" s="8">
        <f>VLOOKUP(C3343,Products!$A$2:$E$20,5,TRUE)</f>
        <v>29.95</v>
      </c>
      <c r="G3343" s="8">
        <f t="shared" si="104"/>
        <v>149.75</v>
      </c>
      <c r="H3343" s="8">
        <f>VLOOKUP(C3343,Products!$A$2:$F$20,6,TRUE)</f>
        <v>15</v>
      </c>
      <c r="I3343" s="8">
        <f t="shared" si="105"/>
        <v>75</v>
      </c>
      <c r="J3343" s="42">
        <f>VLOOKUP(B3343,Invoices!A:I,9,TRUE)</f>
        <v>2020</v>
      </c>
    </row>
    <row r="3344" spans="1:10" x14ac:dyDescent="0.15">
      <c r="A3344" t="s">
        <v>6704</v>
      </c>
      <c r="B3344" t="s">
        <v>773</v>
      </c>
      <c r="C3344" t="s">
        <v>101</v>
      </c>
      <c r="D3344" t="s">
        <v>69</v>
      </c>
      <c r="E3344">
        <v>1</v>
      </c>
      <c r="F3344" s="8">
        <f>VLOOKUP(C3344,Products!$A$2:$E$20,5,TRUE)</f>
        <v>129.94999999999999</v>
      </c>
      <c r="G3344" s="8">
        <f t="shared" si="104"/>
        <v>129.94999999999999</v>
      </c>
      <c r="H3344" s="8">
        <f>VLOOKUP(C3344,Products!$A$2:$F$20,6,TRUE)</f>
        <v>40.449999999999989</v>
      </c>
      <c r="I3344" s="8">
        <f t="shared" si="105"/>
        <v>40.449999999999989</v>
      </c>
      <c r="J3344" s="42">
        <f>VLOOKUP(B3344,Invoices!A:I,9,TRUE)</f>
        <v>2020</v>
      </c>
    </row>
    <row r="3345" spans="1:10" x14ac:dyDescent="0.15">
      <c r="A3345" t="s">
        <v>6705</v>
      </c>
      <c r="B3345" t="s">
        <v>773</v>
      </c>
      <c r="C3345" t="s">
        <v>94</v>
      </c>
      <c r="D3345" t="s">
        <v>86</v>
      </c>
      <c r="E3345">
        <v>1</v>
      </c>
      <c r="F3345" s="8">
        <f>VLOOKUP(C3345,Products!$A$2:$E$20,5,TRUE)</f>
        <v>3.5</v>
      </c>
      <c r="G3345" s="8">
        <f t="shared" si="104"/>
        <v>3.5</v>
      </c>
      <c r="H3345" s="8">
        <f>VLOOKUP(C3345,Products!$A$2:$F$20,6,TRUE)</f>
        <v>0.54999999999999982</v>
      </c>
      <c r="I3345" s="8">
        <f t="shared" si="105"/>
        <v>0.54999999999999982</v>
      </c>
      <c r="J3345" s="42">
        <f>VLOOKUP(B3345,Invoices!A:I,9,TRUE)</f>
        <v>2020</v>
      </c>
    </row>
    <row r="3346" spans="1:10" x14ac:dyDescent="0.15">
      <c r="A3346" t="s">
        <v>6706</v>
      </c>
      <c r="B3346" t="s">
        <v>773</v>
      </c>
      <c r="C3346" t="s">
        <v>91</v>
      </c>
      <c r="D3346" t="s">
        <v>70</v>
      </c>
      <c r="E3346">
        <v>1</v>
      </c>
      <c r="F3346" s="8">
        <f>VLOOKUP(C3346,Products!$A$2:$E$20,5,TRUE)</f>
        <v>49.95</v>
      </c>
      <c r="G3346" s="8">
        <f t="shared" si="104"/>
        <v>49.95</v>
      </c>
      <c r="H3346" s="8">
        <f>VLOOKUP(C3346,Products!$A$2:$F$20,6,TRUE)</f>
        <v>21.200000000000003</v>
      </c>
      <c r="I3346" s="8">
        <f t="shared" si="105"/>
        <v>21.200000000000003</v>
      </c>
      <c r="J3346" s="42">
        <f>VLOOKUP(B3346,Invoices!A:I,9,TRUE)</f>
        <v>2020</v>
      </c>
    </row>
    <row r="3347" spans="1:10" x14ac:dyDescent="0.15">
      <c r="A3347" t="s">
        <v>6707</v>
      </c>
      <c r="B3347" t="s">
        <v>774</v>
      </c>
      <c r="C3347" t="s">
        <v>102</v>
      </c>
      <c r="D3347" t="s">
        <v>83</v>
      </c>
      <c r="E3347">
        <v>5</v>
      </c>
      <c r="F3347" s="8">
        <f>VLOOKUP(C3347,Products!$A$2:$E$20,5,TRUE)</f>
        <v>29.95</v>
      </c>
      <c r="G3347" s="8">
        <f t="shared" si="104"/>
        <v>149.75</v>
      </c>
      <c r="H3347" s="8">
        <f>VLOOKUP(C3347,Products!$A$2:$F$20,6,TRUE)</f>
        <v>15</v>
      </c>
      <c r="I3347" s="8">
        <f t="shared" si="105"/>
        <v>75</v>
      </c>
      <c r="J3347" s="42">
        <f>VLOOKUP(B3347,Invoices!A:I,9,TRUE)</f>
        <v>2020</v>
      </c>
    </row>
    <row r="3348" spans="1:10" x14ac:dyDescent="0.15">
      <c r="A3348" t="s">
        <v>6708</v>
      </c>
      <c r="B3348" t="s">
        <v>775</v>
      </c>
      <c r="C3348" t="s">
        <v>103</v>
      </c>
      <c r="D3348" t="s">
        <v>77</v>
      </c>
      <c r="E3348">
        <v>20</v>
      </c>
      <c r="F3348" s="8">
        <f>VLOOKUP(C3348,Products!$A$2:$E$20,5,TRUE)</f>
        <v>8.9499999999999993</v>
      </c>
      <c r="G3348" s="8">
        <f t="shared" si="104"/>
        <v>179</v>
      </c>
      <c r="H3348" s="8">
        <f>VLOOKUP(C3348,Products!$A$2:$F$20,6,TRUE)</f>
        <v>3.1999999999999993</v>
      </c>
      <c r="I3348" s="8">
        <f t="shared" si="105"/>
        <v>63.999999999999986</v>
      </c>
      <c r="J3348" s="42">
        <f>VLOOKUP(B3348,Invoices!A:I,9,TRUE)</f>
        <v>2020</v>
      </c>
    </row>
    <row r="3349" spans="1:10" x14ac:dyDescent="0.15">
      <c r="A3349" t="s">
        <v>6709</v>
      </c>
      <c r="B3349" t="s">
        <v>775</v>
      </c>
      <c r="C3349" t="s">
        <v>101</v>
      </c>
      <c r="D3349" t="s">
        <v>69</v>
      </c>
      <c r="E3349">
        <v>1</v>
      </c>
      <c r="F3349" s="8">
        <f>VLOOKUP(C3349,Products!$A$2:$E$20,5,TRUE)</f>
        <v>129.94999999999999</v>
      </c>
      <c r="G3349" s="8">
        <f t="shared" si="104"/>
        <v>129.94999999999999</v>
      </c>
      <c r="H3349" s="8">
        <f>VLOOKUP(C3349,Products!$A$2:$F$20,6,TRUE)</f>
        <v>40.449999999999989</v>
      </c>
      <c r="I3349" s="8">
        <f t="shared" si="105"/>
        <v>40.449999999999989</v>
      </c>
      <c r="J3349" s="42">
        <f>VLOOKUP(B3349,Invoices!A:I,9,TRUE)</f>
        <v>2020</v>
      </c>
    </row>
    <row r="3350" spans="1:10" x14ac:dyDescent="0.15">
      <c r="A3350" t="s">
        <v>6710</v>
      </c>
      <c r="B3350" t="s">
        <v>775</v>
      </c>
      <c r="C3350" t="s">
        <v>97</v>
      </c>
      <c r="D3350" t="s">
        <v>74</v>
      </c>
      <c r="E3350">
        <v>10</v>
      </c>
      <c r="F3350" s="8">
        <f>VLOOKUP(C3350,Products!$A$2:$E$20,5,TRUE)</f>
        <v>1.5</v>
      </c>
      <c r="G3350" s="8">
        <f t="shared" si="104"/>
        <v>15</v>
      </c>
      <c r="H3350" s="8">
        <f>VLOOKUP(C3350,Products!$A$2:$F$20,6,TRUE)</f>
        <v>0.5</v>
      </c>
      <c r="I3350" s="8">
        <f t="shared" si="105"/>
        <v>5</v>
      </c>
      <c r="J3350" s="42">
        <f>VLOOKUP(B3350,Invoices!A:I,9,TRUE)</f>
        <v>2020</v>
      </c>
    </row>
    <row r="3351" spans="1:10" x14ac:dyDescent="0.15">
      <c r="A3351" t="s">
        <v>6711</v>
      </c>
      <c r="B3351" t="s">
        <v>775</v>
      </c>
      <c r="C3351" t="s">
        <v>91</v>
      </c>
      <c r="D3351" t="s">
        <v>70</v>
      </c>
      <c r="E3351">
        <v>6</v>
      </c>
      <c r="F3351" s="8">
        <f>VLOOKUP(C3351,Products!$A$2:$E$20,5,TRUE)</f>
        <v>49.95</v>
      </c>
      <c r="G3351" s="8">
        <f t="shared" si="104"/>
        <v>299.70000000000005</v>
      </c>
      <c r="H3351" s="8">
        <f>VLOOKUP(C3351,Products!$A$2:$F$20,6,TRUE)</f>
        <v>21.200000000000003</v>
      </c>
      <c r="I3351" s="8">
        <f t="shared" si="105"/>
        <v>127.20000000000002</v>
      </c>
      <c r="J3351" s="42">
        <f>VLOOKUP(B3351,Invoices!A:I,9,TRUE)</f>
        <v>2020</v>
      </c>
    </row>
    <row r="3352" spans="1:10" x14ac:dyDescent="0.15">
      <c r="A3352" t="s">
        <v>6712</v>
      </c>
      <c r="B3352" t="s">
        <v>776</v>
      </c>
      <c r="C3352" t="s">
        <v>96</v>
      </c>
      <c r="D3352" t="s">
        <v>75</v>
      </c>
      <c r="E3352">
        <v>5</v>
      </c>
      <c r="F3352" s="8">
        <f>VLOOKUP(C3352,Products!$A$2:$E$20,5,TRUE)</f>
        <v>79.95</v>
      </c>
      <c r="G3352" s="8">
        <f t="shared" si="104"/>
        <v>399.75</v>
      </c>
      <c r="H3352" s="8">
        <f>VLOOKUP(C3352,Products!$A$2:$F$20,6,TRUE)</f>
        <v>27.950000000000003</v>
      </c>
      <c r="I3352" s="8">
        <f t="shared" si="105"/>
        <v>139.75</v>
      </c>
      <c r="J3352" s="42">
        <f>VLOOKUP(B3352,Invoices!A:I,9,TRUE)</f>
        <v>2020</v>
      </c>
    </row>
    <row r="3353" spans="1:10" x14ac:dyDescent="0.15">
      <c r="A3353" t="s">
        <v>6713</v>
      </c>
      <c r="B3353" t="s">
        <v>776</v>
      </c>
      <c r="C3353" t="s">
        <v>105</v>
      </c>
      <c r="D3353" t="s">
        <v>81</v>
      </c>
      <c r="E3353">
        <v>1</v>
      </c>
      <c r="F3353" s="8">
        <f>VLOOKUP(C3353,Products!$A$2:$E$20,5,TRUE)</f>
        <v>8.9499999999999993</v>
      </c>
      <c r="G3353" s="8">
        <f t="shared" si="104"/>
        <v>8.9499999999999993</v>
      </c>
      <c r="H3353" s="8">
        <f>VLOOKUP(C3353,Products!$A$2:$F$20,6,TRUE)</f>
        <v>3.1999999999999993</v>
      </c>
      <c r="I3353" s="8">
        <f t="shared" si="105"/>
        <v>3.1999999999999993</v>
      </c>
      <c r="J3353" s="42">
        <f>VLOOKUP(B3353,Invoices!A:I,9,TRUE)</f>
        <v>2020</v>
      </c>
    </row>
    <row r="3354" spans="1:10" x14ac:dyDescent="0.15">
      <c r="A3354" t="s">
        <v>6714</v>
      </c>
      <c r="B3354" t="s">
        <v>777</v>
      </c>
      <c r="C3354" t="s">
        <v>95</v>
      </c>
      <c r="D3354" t="s">
        <v>73</v>
      </c>
      <c r="E3354">
        <v>30</v>
      </c>
      <c r="F3354" s="8">
        <f>VLOOKUP(C3354,Products!$A$2:$E$20,5,TRUE)</f>
        <v>12.95</v>
      </c>
      <c r="G3354" s="8">
        <f t="shared" si="104"/>
        <v>388.5</v>
      </c>
      <c r="H3354" s="8">
        <f>VLOOKUP(C3354,Products!$A$2:$F$20,6,TRUE)</f>
        <v>4.1999999999999993</v>
      </c>
      <c r="I3354" s="8">
        <f t="shared" si="105"/>
        <v>125.99999999999997</v>
      </c>
      <c r="J3354" s="42">
        <f>VLOOKUP(B3354,Invoices!A:I,9,TRUE)</f>
        <v>2020</v>
      </c>
    </row>
    <row r="3355" spans="1:10" x14ac:dyDescent="0.15">
      <c r="A3355" t="s">
        <v>6715</v>
      </c>
      <c r="B3355" t="s">
        <v>778</v>
      </c>
      <c r="C3355" t="s">
        <v>104</v>
      </c>
      <c r="D3355" t="s">
        <v>71</v>
      </c>
      <c r="E3355">
        <v>1</v>
      </c>
      <c r="F3355" s="8">
        <f>VLOOKUP(C3355,Products!$A$2:$E$20,5,TRUE)</f>
        <v>2.95</v>
      </c>
      <c r="G3355" s="8">
        <f t="shared" si="104"/>
        <v>2.95</v>
      </c>
      <c r="H3355" s="8">
        <f>VLOOKUP(C3355,Products!$A$2:$F$20,6,TRUE)</f>
        <v>1.1500000000000001</v>
      </c>
      <c r="I3355" s="8">
        <f t="shared" si="105"/>
        <v>1.1500000000000001</v>
      </c>
      <c r="J3355" s="42">
        <f>VLOOKUP(B3355,Invoices!A:I,9,TRUE)</f>
        <v>2020</v>
      </c>
    </row>
    <row r="3356" spans="1:10" x14ac:dyDescent="0.15">
      <c r="A3356" t="s">
        <v>6716</v>
      </c>
      <c r="B3356" t="s">
        <v>778</v>
      </c>
      <c r="C3356" t="s">
        <v>99</v>
      </c>
      <c r="D3356" t="s">
        <v>84</v>
      </c>
      <c r="E3356">
        <v>5</v>
      </c>
      <c r="F3356" s="8">
        <f>VLOOKUP(C3356,Products!$A$2:$E$20,5,TRUE)</f>
        <v>3.5</v>
      </c>
      <c r="G3356" s="8">
        <f t="shared" si="104"/>
        <v>17.5</v>
      </c>
      <c r="H3356" s="8">
        <f>VLOOKUP(C3356,Products!$A$2:$F$20,6,TRUE)</f>
        <v>0.54999999999999982</v>
      </c>
      <c r="I3356" s="8">
        <f t="shared" si="105"/>
        <v>2.7499999999999991</v>
      </c>
      <c r="J3356" s="42">
        <f>VLOOKUP(B3356,Invoices!A:I,9,TRUE)</f>
        <v>2020</v>
      </c>
    </row>
    <row r="3357" spans="1:10" x14ac:dyDescent="0.15">
      <c r="A3357" t="s">
        <v>6717</v>
      </c>
      <c r="B3357" t="s">
        <v>778</v>
      </c>
      <c r="C3357" t="s">
        <v>90</v>
      </c>
      <c r="D3357" t="s">
        <v>72</v>
      </c>
      <c r="E3357">
        <v>1</v>
      </c>
      <c r="F3357" s="8">
        <f>VLOOKUP(C3357,Products!$A$2:$E$20,5,TRUE)</f>
        <v>8.9499999999999993</v>
      </c>
      <c r="G3357" s="8">
        <f t="shared" si="104"/>
        <v>8.9499999999999993</v>
      </c>
      <c r="H3357" s="8">
        <f>VLOOKUP(C3357,Products!$A$2:$F$20,6,TRUE)</f>
        <v>5.6999999999999993</v>
      </c>
      <c r="I3357" s="8">
        <f t="shared" si="105"/>
        <v>5.6999999999999993</v>
      </c>
      <c r="J3357" s="42">
        <f>VLOOKUP(B3357,Invoices!A:I,9,TRUE)</f>
        <v>2020</v>
      </c>
    </row>
    <row r="3358" spans="1:10" x14ac:dyDescent="0.15">
      <c r="A3358" t="s">
        <v>6718</v>
      </c>
      <c r="B3358" t="s">
        <v>778</v>
      </c>
      <c r="C3358" t="s">
        <v>101</v>
      </c>
      <c r="D3358" t="s">
        <v>69</v>
      </c>
      <c r="E3358">
        <v>1</v>
      </c>
      <c r="F3358" s="8">
        <f>VLOOKUP(C3358,Products!$A$2:$E$20,5,TRUE)</f>
        <v>129.94999999999999</v>
      </c>
      <c r="G3358" s="8">
        <f t="shared" si="104"/>
        <v>129.94999999999999</v>
      </c>
      <c r="H3358" s="8">
        <f>VLOOKUP(C3358,Products!$A$2:$F$20,6,TRUE)</f>
        <v>40.449999999999989</v>
      </c>
      <c r="I3358" s="8">
        <f t="shared" si="105"/>
        <v>40.449999999999989</v>
      </c>
      <c r="J3358" s="42">
        <f>VLOOKUP(B3358,Invoices!A:I,9,TRUE)</f>
        <v>2020</v>
      </c>
    </row>
    <row r="3359" spans="1:10" x14ac:dyDescent="0.15">
      <c r="A3359" t="s">
        <v>6719</v>
      </c>
      <c r="B3359" t="s">
        <v>778</v>
      </c>
      <c r="C3359" t="s">
        <v>100</v>
      </c>
      <c r="D3359" t="s">
        <v>78</v>
      </c>
      <c r="E3359">
        <v>1</v>
      </c>
      <c r="F3359" s="8">
        <f>VLOOKUP(C3359,Products!$A$2:$E$20,5,TRUE)</f>
        <v>49.95</v>
      </c>
      <c r="G3359" s="8">
        <f t="shared" si="104"/>
        <v>49.95</v>
      </c>
      <c r="H3359" s="8">
        <f>VLOOKUP(C3359,Products!$A$2:$F$20,6,TRUE)</f>
        <v>19.950000000000003</v>
      </c>
      <c r="I3359" s="8">
        <f t="shared" si="105"/>
        <v>19.950000000000003</v>
      </c>
      <c r="J3359" s="42">
        <f>VLOOKUP(B3359,Invoices!A:I,9,TRUE)</f>
        <v>2020</v>
      </c>
    </row>
    <row r="3360" spans="1:10" x14ac:dyDescent="0.15">
      <c r="A3360" t="s">
        <v>6720</v>
      </c>
      <c r="B3360" t="s">
        <v>779</v>
      </c>
      <c r="C3360" t="s">
        <v>100</v>
      </c>
      <c r="D3360" t="s">
        <v>78</v>
      </c>
      <c r="E3360">
        <v>1</v>
      </c>
      <c r="F3360" s="8">
        <f>VLOOKUP(C3360,Products!$A$2:$E$20,5,TRUE)</f>
        <v>49.95</v>
      </c>
      <c r="G3360" s="8">
        <f t="shared" si="104"/>
        <v>49.95</v>
      </c>
      <c r="H3360" s="8">
        <f>VLOOKUP(C3360,Products!$A$2:$F$20,6,TRUE)</f>
        <v>19.950000000000003</v>
      </c>
      <c r="I3360" s="8">
        <f t="shared" si="105"/>
        <v>19.950000000000003</v>
      </c>
      <c r="J3360" s="42">
        <f>VLOOKUP(B3360,Invoices!A:I,9,TRUE)</f>
        <v>2020</v>
      </c>
    </row>
    <row r="3361" spans="1:10" x14ac:dyDescent="0.15">
      <c r="A3361" t="s">
        <v>6721</v>
      </c>
      <c r="B3361" t="s">
        <v>779</v>
      </c>
      <c r="C3361" t="s">
        <v>96</v>
      </c>
      <c r="D3361" t="s">
        <v>75</v>
      </c>
      <c r="E3361">
        <v>1</v>
      </c>
      <c r="F3361" s="8">
        <f>VLOOKUP(C3361,Products!$A$2:$E$20,5,TRUE)</f>
        <v>79.95</v>
      </c>
      <c r="G3361" s="8">
        <f t="shared" si="104"/>
        <v>79.95</v>
      </c>
      <c r="H3361" s="8">
        <f>VLOOKUP(C3361,Products!$A$2:$F$20,6,TRUE)</f>
        <v>27.950000000000003</v>
      </c>
      <c r="I3361" s="8">
        <f t="shared" si="105"/>
        <v>27.950000000000003</v>
      </c>
      <c r="J3361" s="42">
        <f>VLOOKUP(B3361,Invoices!A:I,9,TRUE)</f>
        <v>2020</v>
      </c>
    </row>
    <row r="3362" spans="1:10" x14ac:dyDescent="0.15">
      <c r="A3362" t="s">
        <v>6722</v>
      </c>
      <c r="B3362" t="s">
        <v>779</v>
      </c>
      <c r="C3362" t="s">
        <v>104</v>
      </c>
      <c r="D3362" t="s">
        <v>71</v>
      </c>
      <c r="E3362">
        <v>1</v>
      </c>
      <c r="F3362" s="8">
        <f>VLOOKUP(C3362,Products!$A$2:$E$20,5,TRUE)</f>
        <v>2.95</v>
      </c>
      <c r="G3362" s="8">
        <f t="shared" si="104"/>
        <v>2.95</v>
      </c>
      <c r="H3362" s="8">
        <f>VLOOKUP(C3362,Products!$A$2:$F$20,6,TRUE)</f>
        <v>1.1500000000000001</v>
      </c>
      <c r="I3362" s="8">
        <f t="shared" si="105"/>
        <v>1.1500000000000001</v>
      </c>
      <c r="J3362" s="42">
        <f>VLOOKUP(B3362,Invoices!A:I,9,TRUE)</f>
        <v>2020</v>
      </c>
    </row>
    <row r="3363" spans="1:10" x14ac:dyDescent="0.15">
      <c r="A3363" t="s">
        <v>6723</v>
      </c>
      <c r="B3363" t="s">
        <v>779</v>
      </c>
      <c r="C3363" t="s">
        <v>105</v>
      </c>
      <c r="D3363" t="s">
        <v>81</v>
      </c>
      <c r="E3363">
        <v>1</v>
      </c>
      <c r="F3363" s="8">
        <f>VLOOKUP(C3363,Products!$A$2:$E$20,5,TRUE)</f>
        <v>8.9499999999999993</v>
      </c>
      <c r="G3363" s="8">
        <f t="shared" si="104"/>
        <v>8.9499999999999993</v>
      </c>
      <c r="H3363" s="8">
        <f>VLOOKUP(C3363,Products!$A$2:$F$20,6,TRUE)</f>
        <v>3.1999999999999993</v>
      </c>
      <c r="I3363" s="8">
        <f t="shared" si="105"/>
        <v>3.1999999999999993</v>
      </c>
      <c r="J3363" s="42">
        <f>VLOOKUP(B3363,Invoices!A:I,9,TRUE)</f>
        <v>2020</v>
      </c>
    </row>
    <row r="3364" spans="1:10" x14ac:dyDescent="0.15">
      <c r="A3364" t="s">
        <v>6724</v>
      </c>
      <c r="B3364" t="s">
        <v>779</v>
      </c>
      <c r="C3364" t="s">
        <v>94</v>
      </c>
      <c r="D3364" t="s">
        <v>86</v>
      </c>
      <c r="E3364">
        <v>1</v>
      </c>
      <c r="F3364" s="8">
        <f>VLOOKUP(C3364,Products!$A$2:$E$20,5,TRUE)</f>
        <v>3.5</v>
      </c>
      <c r="G3364" s="8">
        <f t="shared" si="104"/>
        <v>3.5</v>
      </c>
      <c r="H3364" s="8">
        <f>VLOOKUP(C3364,Products!$A$2:$F$20,6,TRUE)</f>
        <v>0.54999999999999982</v>
      </c>
      <c r="I3364" s="8">
        <f t="shared" si="105"/>
        <v>0.54999999999999982</v>
      </c>
      <c r="J3364" s="42">
        <f>VLOOKUP(B3364,Invoices!A:I,9,TRUE)</f>
        <v>2020</v>
      </c>
    </row>
    <row r="3365" spans="1:10" x14ac:dyDescent="0.15">
      <c r="A3365" t="s">
        <v>6725</v>
      </c>
      <c r="B3365" t="s">
        <v>779</v>
      </c>
      <c r="C3365" t="s">
        <v>102</v>
      </c>
      <c r="D3365" t="s">
        <v>83</v>
      </c>
      <c r="E3365">
        <v>20</v>
      </c>
      <c r="F3365" s="8">
        <f>VLOOKUP(C3365,Products!$A$2:$E$20,5,TRUE)</f>
        <v>29.95</v>
      </c>
      <c r="G3365" s="8">
        <f t="shared" si="104"/>
        <v>599</v>
      </c>
      <c r="H3365" s="8">
        <f>VLOOKUP(C3365,Products!$A$2:$F$20,6,TRUE)</f>
        <v>15</v>
      </c>
      <c r="I3365" s="8">
        <f t="shared" si="105"/>
        <v>300</v>
      </c>
      <c r="J3365" s="42">
        <f>VLOOKUP(B3365,Invoices!A:I,9,TRUE)</f>
        <v>2020</v>
      </c>
    </row>
    <row r="3366" spans="1:10" x14ac:dyDescent="0.15">
      <c r="A3366" t="s">
        <v>6726</v>
      </c>
      <c r="B3366" t="s">
        <v>779</v>
      </c>
      <c r="C3366" t="s">
        <v>87</v>
      </c>
      <c r="D3366" t="s">
        <v>68</v>
      </c>
      <c r="E3366">
        <v>10</v>
      </c>
      <c r="F3366" s="8">
        <f>VLOOKUP(C3366,Products!$A$2:$E$20,5,TRUE)</f>
        <v>19.95</v>
      </c>
      <c r="G3366" s="8">
        <f t="shared" si="104"/>
        <v>199.5</v>
      </c>
      <c r="H3366" s="8">
        <f>VLOOKUP(C3366,Products!$A$2:$F$20,6,TRUE)</f>
        <v>7.4499999999999993</v>
      </c>
      <c r="I3366" s="8">
        <f t="shared" si="105"/>
        <v>74.5</v>
      </c>
      <c r="J3366" s="42">
        <f>VLOOKUP(B3366,Invoices!A:I,9,TRUE)</f>
        <v>2020</v>
      </c>
    </row>
    <row r="3367" spans="1:10" x14ac:dyDescent="0.15">
      <c r="A3367" t="s">
        <v>6727</v>
      </c>
      <c r="B3367" t="s">
        <v>779</v>
      </c>
      <c r="C3367" t="s">
        <v>88</v>
      </c>
      <c r="D3367" t="s">
        <v>85</v>
      </c>
      <c r="E3367">
        <v>2</v>
      </c>
      <c r="F3367" s="8">
        <f>VLOOKUP(C3367,Products!$A$2:$E$20,5,TRUE)</f>
        <v>8.9499999999999993</v>
      </c>
      <c r="G3367" s="8">
        <f t="shared" si="104"/>
        <v>17.899999999999999</v>
      </c>
      <c r="H3367" s="8">
        <f>VLOOKUP(C3367,Products!$A$2:$F$20,6,TRUE)</f>
        <v>5.6999999999999993</v>
      </c>
      <c r="I3367" s="8">
        <f t="shared" si="105"/>
        <v>11.399999999999999</v>
      </c>
      <c r="J3367" s="42">
        <f>VLOOKUP(B3367,Invoices!A:I,9,TRUE)</f>
        <v>2020</v>
      </c>
    </row>
    <row r="3368" spans="1:10" x14ac:dyDescent="0.15">
      <c r="A3368" t="s">
        <v>6728</v>
      </c>
      <c r="B3368" t="s">
        <v>779</v>
      </c>
      <c r="C3368" t="s">
        <v>89</v>
      </c>
      <c r="D3368" t="s">
        <v>80</v>
      </c>
      <c r="E3368">
        <v>5</v>
      </c>
      <c r="F3368" s="8">
        <f>VLOOKUP(C3368,Products!$A$2:$E$20,5,TRUE)</f>
        <v>15.95</v>
      </c>
      <c r="G3368" s="8">
        <f t="shared" si="104"/>
        <v>79.75</v>
      </c>
      <c r="H3368" s="8">
        <f>VLOOKUP(C3368,Products!$A$2:$F$20,6,TRUE)</f>
        <v>6</v>
      </c>
      <c r="I3368" s="8">
        <f t="shared" si="105"/>
        <v>30</v>
      </c>
      <c r="J3368" s="42">
        <f>VLOOKUP(B3368,Invoices!A:I,9,TRUE)</f>
        <v>2020</v>
      </c>
    </row>
    <row r="3369" spans="1:10" x14ac:dyDescent="0.15">
      <c r="A3369" t="s">
        <v>6729</v>
      </c>
      <c r="B3369" t="s">
        <v>779</v>
      </c>
      <c r="C3369" t="s">
        <v>103</v>
      </c>
      <c r="D3369" t="s">
        <v>77</v>
      </c>
      <c r="E3369">
        <v>6</v>
      </c>
      <c r="F3369" s="8">
        <f>VLOOKUP(C3369,Products!$A$2:$E$20,5,TRUE)</f>
        <v>8.9499999999999993</v>
      </c>
      <c r="G3369" s="8">
        <f t="shared" si="104"/>
        <v>53.699999999999996</v>
      </c>
      <c r="H3369" s="8">
        <f>VLOOKUP(C3369,Products!$A$2:$F$20,6,TRUE)</f>
        <v>3.1999999999999993</v>
      </c>
      <c r="I3369" s="8">
        <f t="shared" si="105"/>
        <v>19.199999999999996</v>
      </c>
      <c r="J3369" s="42">
        <f>VLOOKUP(B3369,Invoices!A:I,9,TRUE)</f>
        <v>2020</v>
      </c>
    </row>
    <row r="3370" spans="1:10" x14ac:dyDescent="0.15">
      <c r="A3370" t="s">
        <v>6730</v>
      </c>
      <c r="B3370" t="s">
        <v>779</v>
      </c>
      <c r="C3370" t="s">
        <v>93</v>
      </c>
      <c r="D3370" t="s">
        <v>76</v>
      </c>
      <c r="E3370">
        <v>3</v>
      </c>
      <c r="F3370" s="8">
        <f>VLOOKUP(C3370,Products!$A$2:$E$20,5,TRUE)</f>
        <v>9.9499999999999993</v>
      </c>
      <c r="G3370" s="8">
        <f t="shared" si="104"/>
        <v>29.849999999999998</v>
      </c>
      <c r="H3370" s="8">
        <f>VLOOKUP(C3370,Products!$A$2:$F$20,6,TRUE)</f>
        <v>1.9499999999999993</v>
      </c>
      <c r="I3370" s="8">
        <f t="shared" si="105"/>
        <v>5.8499999999999979</v>
      </c>
      <c r="J3370" s="42">
        <f>VLOOKUP(B3370,Invoices!A:I,9,TRUE)</f>
        <v>2020</v>
      </c>
    </row>
    <row r="3371" spans="1:10" x14ac:dyDescent="0.15">
      <c r="A3371" t="s">
        <v>6731</v>
      </c>
      <c r="B3371" t="s">
        <v>779</v>
      </c>
      <c r="C3371" t="s">
        <v>101</v>
      </c>
      <c r="D3371" t="s">
        <v>69</v>
      </c>
      <c r="E3371">
        <v>1</v>
      </c>
      <c r="F3371" s="8">
        <f>VLOOKUP(C3371,Products!$A$2:$E$20,5,TRUE)</f>
        <v>129.94999999999999</v>
      </c>
      <c r="G3371" s="8">
        <f t="shared" si="104"/>
        <v>129.94999999999999</v>
      </c>
      <c r="H3371" s="8">
        <f>VLOOKUP(C3371,Products!$A$2:$F$20,6,TRUE)</f>
        <v>40.449999999999989</v>
      </c>
      <c r="I3371" s="8">
        <f t="shared" si="105"/>
        <v>40.449999999999989</v>
      </c>
      <c r="J3371" s="42">
        <f>VLOOKUP(B3371,Invoices!A:I,9,TRUE)</f>
        <v>2020</v>
      </c>
    </row>
    <row r="3372" spans="1:10" x14ac:dyDescent="0.15">
      <c r="A3372" t="s">
        <v>6732</v>
      </c>
      <c r="B3372" t="s">
        <v>780</v>
      </c>
      <c r="C3372" t="s">
        <v>90</v>
      </c>
      <c r="D3372" t="s">
        <v>72</v>
      </c>
      <c r="E3372">
        <v>2</v>
      </c>
      <c r="F3372" s="8">
        <f>VLOOKUP(C3372,Products!$A$2:$E$20,5,TRUE)</f>
        <v>8.9499999999999993</v>
      </c>
      <c r="G3372" s="8">
        <f t="shared" si="104"/>
        <v>17.899999999999999</v>
      </c>
      <c r="H3372" s="8">
        <f>VLOOKUP(C3372,Products!$A$2:$F$20,6,TRUE)</f>
        <v>5.6999999999999993</v>
      </c>
      <c r="I3372" s="8">
        <f t="shared" si="105"/>
        <v>11.399999999999999</v>
      </c>
      <c r="J3372" s="42">
        <f>VLOOKUP(B3372,Invoices!A:I,9,TRUE)</f>
        <v>2020</v>
      </c>
    </row>
    <row r="3373" spans="1:10" x14ac:dyDescent="0.15">
      <c r="A3373" t="s">
        <v>6733</v>
      </c>
      <c r="B3373" t="s">
        <v>780</v>
      </c>
      <c r="C3373" t="s">
        <v>94</v>
      </c>
      <c r="D3373" t="s">
        <v>86</v>
      </c>
      <c r="E3373">
        <v>50</v>
      </c>
      <c r="F3373" s="8">
        <f>VLOOKUP(C3373,Products!$A$2:$E$20,5,TRUE)</f>
        <v>3.5</v>
      </c>
      <c r="G3373" s="8">
        <f t="shared" si="104"/>
        <v>175</v>
      </c>
      <c r="H3373" s="8">
        <f>VLOOKUP(C3373,Products!$A$2:$F$20,6,TRUE)</f>
        <v>0.54999999999999982</v>
      </c>
      <c r="I3373" s="8">
        <f t="shared" si="105"/>
        <v>27.499999999999993</v>
      </c>
      <c r="J3373" s="42">
        <f>VLOOKUP(B3373,Invoices!A:I,9,TRUE)</f>
        <v>2020</v>
      </c>
    </row>
    <row r="3374" spans="1:10" x14ac:dyDescent="0.15">
      <c r="A3374" t="s">
        <v>6734</v>
      </c>
      <c r="B3374" t="s">
        <v>780</v>
      </c>
      <c r="C3374" t="s">
        <v>88</v>
      </c>
      <c r="D3374" t="s">
        <v>85</v>
      </c>
      <c r="E3374">
        <v>10</v>
      </c>
      <c r="F3374" s="8">
        <f>VLOOKUP(C3374,Products!$A$2:$E$20,5,TRUE)</f>
        <v>8.9499999999999993</v>
      </c>
      <c r="G3374" s="8">
        <f t="shared" si="104"/>
        <v>89.5</v>
      </c>
      <c r="H3374" s="8">
        <f>VLOOKUP(C3374,Products!$A$2:$F$20,6,TRUE)</f>
        <v>5.6999999999999993</v>
      </c>
      <c r="I3374" s="8">
        <f t="shared" si="105"/>
        <v>56.999999999999993</v>
      </c>
      <c r="J3374" s="42">
        <f>VLOOKUP(B3374,Invoices!A:I,9,TRUE)</f>
        <v>2020</v>
      </c>
    </row>
    <row r="3375" spans="1:10" x14ac:dyDescent="0.15">
      <c r="A3375" t="s">
        <v>6735</v>
      </c>
      <c r="B3375" t="s">
        <v>780</v>
      </c>
      <c r="C3375" t="s">
        <v>102</v>
      </c>
      <c r="D3375" t="s">
        <v>83</v>
      </c>
      <c r="E3375">
        <v>3</v>
      </c>
      <c r="F3375" s="8">
        <f>VLOOKUP(C3375,Products!$A$2:$E$20,5,TRUE)</f>
        <v>29.95</v>
      </c>
      <c r="G3375" s="8">
        <f t="shared" si="104"/>
        <v>89.85</v>
      </c>
      <c r="H3375" s="8">
        <f>VLOOKUP(C3375,Products!$A$2:$F$20,6,TRUE)</f>
        <v>15</v>
      </c>
      <c r="I3375" s="8">
        <f t="shared" si="105"/>
        <v>45</v>
      </c>
      <c r="J3375" s="42">
        <f>VLOOKUP(B3375,Invoices!A:I,9,TRUE)</f>
        <v>2020</v>
      </c>
    </row>
    <row r="3376" spans="1:10" x14ac:dyDescent="0.15">
      <c r="A3376" t="s">
        <v>6736</v>
      </c>
      <c r="B3376" t="s">
        <v>781</v>
      </c>
      <c r="C3376" t="s">
        <v>101</v>
      </c>
      <c r="D3376" t="s">
        <v>69</v>
      </c>
      <c r="E3376">
        <v>1</v>
      </c>
      <c r="F3376" s="8">
        <f>VLOOKUP(C3376,Products!$A$2:$E$20,5,TRUE)</f>
        <v>129.94999999999999</v>
      </c>
      <c r="G3376" s="8">
        <f t="shared" si="104"/>
        <v>129.94999999999999</v>
      </c>
      <c r="H3376" s="8">
        <f>VLOOKUP(C3376,Products!$A$2:$F$20,6,TRUE)</f>
        <v>40.449999999999989</v>
      </c>
      <c r="I3376" s="8">
        <f t="shared" si="105"/>
        <v>40.449999999999989</v>
      </c>
      <c r="J3376" s="42">
        <f>VLOOKUP(B3376,Invoices!A:I,9,TRUE)</f>
        <v>2020</v>
      </c>
    </row>
    <row r="3377" spans="1:10" x14ac:dyDescent="0.15">
      <c r="A3377" t="s">
        <v>6737</v>
      </c>
      <c r="B3377" t="s">
        <v>781</v>
      </c>
      <c r="C3377" t="s">
        <v>103</v>
      </c>
      <c r="D3377" t="s">
        <v>77</v>
      </c>
      <c r="E3377">
        <v>12</v>
      </c>
      <c r="F3377" s="8">
        <f>VLOOKUP(C3377,Products!$A$2:$E$20,5,TRUE)</f>
        <v>8.9499999999999993</v>
      </c>
      <c r="G3377" s="8">
        <f t="shared" si="104"/>
        <v>107.39999999999999</v>
      </c>
      <c r="H3377" s="8">
        <f>VLOOKUP(C3377,Products!$A$2:$F$20,6,TRUE)</f>
        <v>3.1999999999999993</v>
      </c>
      <c r="I3377" s="8">
        <f t="shared" si="105"/>
        <v>38.399999999999991</v>
      </c>
      <c r="J3377" s="42">
        <f>VLOOKUP(B3377,Invoices!A:I,9,TRUE)</f>
        <v>2020</v>
      </c>
    </row>
    <row r="3378" spans="1:10" x14ac:dyDescent="0.15">
      <c r="A3378" t="s">
        <v>6738</v>
      </c>
      <c r="B3378" t="s">
        <v>781</v>
      </c>
      <c r="C3378" t="s">
        <v>94</v>
      </c>
      <c r="D3378" t="s">
        <v>86</v>
      </c>
      <c r="E3378">
        <v>5</v>
      </c>
      <c r="F3378" s="8">
        <f>VLOOKUP(C3378,Products!$A$2:$E$20,5,TRUE)</f>
        <v>3.5</v>
      </c>
      <c r="G3378" s="8">
        <f t="shared" si="104"/>
        <v>17.5</v>
      </c>
      <c r="H3378" s="8">
        <f>VLOOKUP(C3378,Products!$A$2:$F$20,6,TRUE)</f>
        <v>0.54999999999999982</v>
      </c>
      <c r="I3378" s="8">
        <f t="shared" si="105"/>
        <v>2.7499999999999991</v>
      </c>
      <c r="J3378" s="42">
        <f>VLOOKUP(B3378,Invoices!A:I,9,TRUE)</f>
        <v>2020</v>
      </c>
    </row>
    <row r="3379" spans="1:10" x14ac:dyDescent="0.15">
      <c r="A3379" t="s">
        <v>6739</v>
      </c>
      <c r="B3379" t="s">
        <v>782</v>
      </c>
      <c r="C3379" t="s">
        <v>104</v>
      </c>
      <c r="D3379" t="s">
        <v>71</v>
      </c>
      <c r="E3379">
        <v>4</v>
      </c>
      <c r="F3379" s="8">
        <f>VLOOKUP(C3379,Products!$A$2:$E$20,5,TRUE)</f>
        <v>2.95</v>
      </c>
      <c r="G3379" s="8">
        <f t="shared" si="104"/>
        <v>11.8</v>
      </c>
      <c r="H3379" s="8">
        <f>VLOOKUP(C3379,Products!$A$2:$F$20,6,TRUE)</f>
        <v>1.1500000000000001</v>
      </c>
      <c r="I3379" s="8">
        <f t="shared" si="105"/>
        <v>4.6000000000000005</v>
      </c>
      <c r="J3379" s="42">
        <f>VLOOKUP(B3379,Invoices!A:I,9,TRUE)</f>
        <v>2020</v>
      </c>
    </row>
    <row r="3380" spans="1:10" x14ac:dyDescent="0.15">
      <c r="A3380" t="s">
        <v>6740</v>
      </c>
      <c r="B3380" t="s">
        <v>782</v>
      </c>
      <c r="C3380" t="s">
        <v>102</v>
      </c>
      <c r="D3380" t="s">
        <v>83</v>
      </c>
      <c r="E3380">
        <v>5</v>
      </c>
      <c r="F3380" s="8">
        <f>VLOOKUP(C3380,Products!$A$2:$E$20,5,TRUE)</f>
        <v>29.95</v>
      </c>
      <c r="G3380" s="8">
        <f t="shared" si="104"/>
        <v>149.75</v>
      </c>
      <c r="H3380" s="8">
        <f>VLOOKUP(C3380,Products!$A$2:$F$20,6,TRUE)</f>
        <v>15</v>
      </c>
      <c r="I3380" s="8">
        <f t="shared" si="105"/>
        <v>75</v>
      </c>
      <c r="J3380" s="42">
        <f>VLOOKUP(B3380,Invoices!A:I,9,TRUE)</f>
        <v>2020</v>
      </c>
    </row>
    <row r="3381" spans="1:10" x14ac:dyDescent="0.15">
      <c r="A3381" t="s">
        <v>6741</v>
      </c>
      <c r="B3381" t="s">
        <v>783</v>
      </c>
      <c r="C3381" t="s">
        <v>92</v>
      </c>
      <c r="D3381" t="s">
        <v>82</v>
      </c>
      <c r="E3381">
        <v>5</v>
      </c>
      <c r="F3381" s="8">
        <f>VLOOKUP(C3381,Products!$A$2:$E$20,5,TRUE)</f>
        <v>19.95</v>
      </c>
      <c r="G3381" s="8">
        <f t="shared" si="104"/>
        <v>99.75</v>
      </c>
      <c r="H3381" s="8">
        <f>VLOOKUP(C3381,Products!$A$2:$F$20,6,TRUE)</f>
        <v>7.4499999999999993</v>
      </c>
      <c r="I3381" s="8">
        <f t="shared" si="105"/>
        <v>37.25</v>
      </c>
      <c r="J3381" s="42">
        <f>VLOOKUP(B3381,Invoices!A:I,9,TRUE)</f>
        <v>2020</v>
      </c>
    </row>
    <row r="3382" spans="1:10" x14ac:dyDescent="0.15">
      <c r="A3382" t="s">
        <v>6742</v>
      </c>
      <c r="B3382" t="s">
        <v>783</v>
      </c>
      <c r="C3382" t="s">
        <v>90</v>
      </c>
      <c r="D3382" t="s">
        <v>72</v>
      </c>
      <c r="E3382">
        <v>3</v>
      </c>
      <c r="F3382" s="8">
        <f>VLOOKUP(C3382,Products!$A$2:$E$20,5,TRUE)</f>
        <v>8.9499999999999993</v>
      </c>
      <c r="G3382" s="8">
        <f t="shared" si="104"/>
        <v>26.849999999999998</v>
      </c>
      <c r="H3382" s="8">
        <f>VLOOKUP(C3382,Products!$A$2:$F$20,6,TRUE)</f>
        <v>5.6999999999999993</v>
      </c>
      <c r="I3382" s="8">
        <f t="shared" si="105"/>
        <v>17.099999999999998</v>
      </c>
      <c r="J3382" s="42">
        <f>VLOOKUP(B3382,Invoices!A:I,9,TRUE)</f>
        <v>2020</v>
      </c>
    </row>
    <row r="3383" spans="1:10" x14ac:dyDescent="0.15">
      <c r="A3383" t="s">
        <v>6743</v>
      </c>
      <c r="B3383" t="s">
        <v>783</v>
      </c>
      <c r="C3383" t="s">
        <v>104</v>
      </c>
      <c r="D3383" t="s">
        <v>71</v>
      </c>
      <c r="E3383">
        <v>10</v>
      </c>
      <c r="F3383" s="8">
        <f>VLOOKUP(C3383,Products!$A$2:$E$20,5,TRUE)</f>
        <v>2.95</v>
      </c>
      <c r="G3383" s="8">
        <f t="shared" si="104"/>
        <v>29.5</v>
      </c>
      <c r="H3383" s="8">
        <f>VLOOKUP(C3383,Products!$A$2:$F$20,6,TRUE)</f>
        <v>1.1500000000000001</v>
      </c>
      <c r="I3383" s="8">
        <f t="shared" si="105"/>
        <v>11.500000000000002</v>
      </c>
      <c r="J3383" s="42">
        <f>VLOOKUP(B3383,Invoices!A:I,9,TRUE)</f>
        <v>2020</v>
      </c>
    </row>
    <row r="3384" spans="1:10" x14ac:dyDescent="0.15">
      <c r="A3384" t="s">
        <v>6744</v>
      </c>
      <c r="B3384" t="s">
        <v>783</v>
      </c>
      <c r="C3384" t="s">
        <v>97</v>
      </c>
      <c r="D3384" t="s">
        <v>74</v>
      </c>
      <c r="E3384">
        <v>30</v>
      </c>
      <c r="F3384" s="8">
        <f>VLOOKUP(C3384,Products!$A$2:$E$20,5,TRUE)</f>
        <v>1.5</v>
      </c>
      <c r="G3384" s="8">
        <f t="shared" si="104"/>
        <v>45</v>
      </c>
      <c r="H3384" s="8">
        <f>VLOOKUP(C3384,Products!$A$2:$F$20,6,TRUE)</f>
        <v>0.5</v>
      </c>
      <c r="I3384" s="8">
        <f t="shared" si="105"/>
        <v>15</v>
      </c>
      <c r="J3384" s="42">
        <f>VLOOKUP(B3384,Invoices!A:I,9,TRUE)</f>
        <v>2020</v>
      </c>
    </row>
    <row r="3385" spans="1:10" x14ac:dyDescent="0.15">
      <c r="A3385" t="s">
        <v>6745</v>
      </c>
      <c r="B3385" t="s">
        <v>783</v>
      </c>
      <c r="C3385" t="s">
        <v>96</v>
      </c>
      <c r="D3385" t="s">
        <v>75</v>
      </c>
      <c r="E3385">
        <v>1</v>
      </c>
      <c r="F3385" s="8">
        <f>VLOOKUP(C3385,Products!$A$2:$E$20,5,TRUE)</f>
        <v>79.95</v>
      </c>
      <c r="G3385" s="8">
        <f t="shared" si="104"/>
        <v>79.95</v>
      </c>
      <c r="H3385" s="8">
        <f>VLOOKUP(C3385,Products!$A$2:$F$20,6,TRUE)</f>
        <v>27.950000000000003</v>
      </c>
      <c r="I3385" s="8">
        <f t="shared" si="105"/>
        <v>27.950000000000003</v>
      </c>
      <c r="J3385" s="42">
        <f>VLOOKUP(B3385,Invoices!A:I,9,TRUE)</f>
        <v>2020</v>
      </c>
    </row>
    <row r="3386" spans="1:10" x14ac:dyDescent="0.15">
      <c r="A3386" t="s">
        <v>6746</v>
      </c>
      <c r="B3386" t="s">
        <v>783</v>
      </c>
      <c r="C3386" t="s">
        <v>93</v>
      </c>
      <c r="D3386" t="s">
        <v>76</v>
      </c>
      <c r="E3386">
        <v>1</v>
      </c>
      <c r="F3386" s="8">
        <f>VLOOKUP(C3386,Products!$A$2:$E$20,5,TRUE)</f>
        <v>9.9499999999999993</v>
      </c>
      <c r="G3386" s="8">
        <f t="shared" si="104"/>
        <v>9.9499999999999993</v>
      </c>
      <c r="H3386" s="8">
        <f>VLOOKUP(C3386,Products!$A$2:$F$20,6,TRUE)</f>
        <v>1.9499999999999993</v>
      </c>
      <c r="I3386" s="8">
        <f t="shared" si="105"/>
        <v>1.9499999999999993</v>
      </c>
      <c r="J3386" s="42">
        <f>VLOOKUP(B3386,Invoices!A:I,9,TRUE)</f>
        <v>2020</v>
      </c>
    </row>
    <row r="3387" spans="1:10" x14ac:dyDescent="0.15">
      <c r="A3387" t="s">
        <v>6747</v>
      </c>
      <c r="B3387" t="s">
        <v>783</v>
      </c>
      <c r="C3387" t="s">
        <v>103</v>
      </c>
      <c r="D3387" t="s">
        <v>77</v>
      </c>
      <c r="E3387">
        <v>25</v>
      </c>
      <c r="F3387" s="8">
        <f>VLOOKUP(C3387,Products!$A$2:$E$20,5,TRUE)</f>
        <v>8.9499999999999993</v>
      </c>
      <c r="G3387" s="8">
        <f t="shared" si="104"/>
        <v>223.74999999999997</v>
      </c>
      <c r="H3387" s="8">
        <f>VLOOKUP(C3387,Products!$A$2:$F$20,6,TRUE)</f>
        <v>3.1999999999999993</v>
      </c>
      <c r="I3387" s="8">
        <f t="shared" si="105"/>
        <v>79.999999999999986</v>
      </c>
      <c r="J3387" s="42">
        <f>VLOOKUP(B3387,Invoices!A:I,9,TRUE)</f>
        <v>2020</v>
      </c>
    </row>
    <row r="3388" spans="1:10" x14ac:dyDescent="0.15">
      <c r="A3388" t="s">
        <v>6748</v>
      </c>
      <c r="B3388" t="s">
        <v>783</v>
      </c>
      <c r="C3388" t="s">
        <v>94</v>
      </c>
      <c r="D3388" t="s">
        <v>86</v>
      </c>
      <c r="E3388">
        <v>20</v>
      </c>
      <c r="F3388" s="8">
        <f>VLOOKUP(C3388,Products!$A$2:$E$20,5,TRUE)</f>
        <v>3.5</v>
      </c>
      <c r="G3388" s="8">
        <f t="shared" si="104"/>
        <v>70</v>
      </c>
      <c r="H3388" s="8">
        <f>VLOOKUP(C3388,Products!$A$2:$F$20,6,TRUE)</f>
        <v>0.54999999999999982</v>
      </c>
      <c r="I3388" s="8">
        <f t="shared" si="105"/>
        <v>10.999999999999996</v>
      </c>
      <c r="J3388" s="42">
        <f>VLOOKUP(B3388,Invoices!A:I,9,TRUE)</f>
        <v>2020</v>
      </c>
    </row>
    <row r="3389" spans="1:10" x14ac:dyDescent="0.15">
      <c r="A3389" t="s">
        <v>6749</v>
      </c>
      <c r="B3389" t="s">
        <v>784</v>
      </c>
      <c r="C3389" t="s">
        <v>102</v>
      </c>
      <c r="D3389" t="s">
        <v>83</v>
      </c>
      <c r="E3389">
        <v>2</v>
      </c>
      <c r="F3389" s="8">
        <f>VLOOKUP(C3389,Products!$A$2:$E$20,5,TRUE)</f>
        <v>29.95</v>
      </c>
      <c r="G3389" s="8">
        <f t="shared" si="104"/>
        <v>59.9</v>
      </c>
      <c r="H3389" s="8">
        <f>VLOOKUP(C3389,Products!$A$2:$F$20,6,TRUE)</f>
        <v>15</v>
      </c>
      <c r="I3389" s="8">
        <f t="shared" si="105"/>
        <v>30</v>
      </c>
      <c r="J3389" s="42">
        <f>VLOOKUP(B3389,Invoices!A:I,9,TRUE)</f>
        <v>2020</v>
      </c>
    </row>
    <row r="3390" spans="1:10" x14ac:dyDescent="0.15">
      <c r="A3390" t="s">
        <v>6750</v>
      </c>
      <c r="B3390" t="s">
        <v>785</v>
      </c>
      <c r="C3390" t="s">
        <v>88</v>
      </c>
      <c r="D3390" t="s">
        <v>85</v>
      </c>
      <c r="E3390">
        <v>1</v>
      </c>
      <c r="F3390" s="8">
        <f>VLOOKUP(C3390,Products!$A$2:$E$20,5,TRUE)</f>
        <v>8.9499999999999993</v>
      </c>
      <c r="G3390" s="8">
        <f t="shared" si="104"/>
        <v>8.9499999999999993</v>
      </c>
      <c r="H3390" s="8">
        <f>VLOOKUP(C3390,Products!$A$2:$F$20,6,TRUE)</f>
        <v>5.6999999999999993</v>
      </c>
      <c r="I3390" s="8">
        <f t="shared" si="105"/>
        <v>5.6999999999999993</v>
      </c>
      <c r="J3390" s="42">
        <f>VLOOKUP(B3390,Invoices!A:I,9,TRUE)</f>
        <v>2020</v>
      </c>
    </row>
    <row r="3391" spans="1:10" x14ac:dyDescent="0.15">
      <c r="A3391" t="s">
        <v>6751</v>
      </c>
      <c r="B3391" t="s">
        <v>785</v>
      </c>
      <c r="C3391" t="s">
        <v>104</v>
      </c>
      <c r="D3391" t="s">
        <v>71</v>
      </c>
      <c r="E3391">
        <v>30</v>
      </c>
      <c r="F3391" s="8">
        <f>VLOOKUP(C3391,Products!$A$2:$E$20,5,TRUE)</f>
        <v>2.95</v>
      </c>
      <c r="G3391" s="8">
        <f t="shared" si="104"/>
        <v>88.5</v>
      </c>
      <c r="H3391" s="8">
        <f>VLOOKUP(C3391,Products!$A$2:$F$20,6,TRUE)</f>
        <v>1.1500000000000001</v>
      </c>
      <c r="I3391" s="8">
        <f t="shared" si="105"/>
        <v>34.500000000000007</v>
      </c>
      <c r="J3391" s="42">
        <f>VLOOKUP(B3391,Invoices!A:I,9,TRUE)</f>
        <v>2020</v>
      </c>
    </row>
    <row r="3392" spans="1:10" x14ac:dyDescent="0.15">
      <c r="A3392" t="s">
        <v>6752</v>
      </c>
      <c r="B3392" t="s">
        <v>786</v>
      </c>
      <c r="C3392" t="s">
        <v>103</v>
      </c>
      <c r="D3392" t="s">
        <v>77</v>
      </c>
      <c r="E3392">
        <v>6</v>
      </c>
      <c r="F3392" s="8">
        <f>VLOOKUP(C3392,Products!$A$2:$E$20,5,TRUE)</f>
        <v>8.9499999999999993</v>
      </c>
      <c r="G3392" s="8">
        <f t="shared" si="104"/>
        <v>53.699999999999996</v>
      </c>
      <c r="H3392" s="8">
        <f>VLOOKUP(C3392,Products!$A$2:$F$20,6,TRUE)</f>
        <v>3.1999999999999993</v>
      </c>
      <c r="I3392" s="8">
        <f t="shared" si="105"/>
        <v>19.199999999999996</v>
      </c>
      <c r="J3392" s="42">
        <f>VLOOKUP(B3392,Invoices!A:I,9,TRUE)</f>
        <v>2020</v>
      </c>
    </row>
    <row r="3393" spans="1:10" x14ac:dyDescent="0.15">
      <c r="A3393" t="s">
        <v>6753</v>
      </c>
      <c r="B3393" t="s">
        <v>786</v>
      </c>
      <c r="C3393" t="s">
        <v>90</v>
      </c>
      <c r="D3393" t="s">
        <v>72</v>
      </c>
      <c r="E3393">
        <v>8</v>
      </c>
      <c r="F3393" s="8">
        <f>VLOOKUP(C3393,Products!$A$2:$E$20,5,TRUE)</f>
        <v>8.9499999999999993</v>
      </c>
      <c r="G3393" s="8">
        <f t="shared" si="104"/>
        <v>71.599999999999994</v>
      </c>
      <c r="H3393" s="8">
        <f>VLOOKUP(C3393,Products!$A$2:$F$20,6,TRUE)</f>
        <v>5.6999999999999993</v>
      </c>
      <c r="I3393" s="8">
        <f t="shared" si="105"/>
        <v>45.599999999999994</v>
      </c>
      <c r="J3393" s="42">
        <f>VLOOKUP(B3393,Invoices!A:I,9,TRUE)</f>
        <v>2020</v>
      </c>
    </row>
    <row r="3394" spans="1:10" x14ac:dyDescent="0.15">
      <c r="A3394" t="s">
        <v>6754</v>
      </c>
      <c r="B3394" t="s">
        <v>786</v>
      </c>
      <c r="C3394" t="s">
        <v>94</v>
      </c>
      <c r="D3394" t="s">
        <v>86</v>
      </c>
      <c r="E3394">
        <v>30</v>
      </c>
      <c r="F3394" s="8">
        <f>VLOOKUP(C3394,Products!$A$2:$E$20,5,TRUE)</f>
        <v>3.5</v>
      </c>
      <c r="G3394" s="8">
        <f t="shared" si="104"/>
        <v>105</v>
      </c>
      <c r="H3394" s="8">
        <f>VLOOKUP(C3394,Products!$A$2:$F$20,6,TRUE)</f>
        <v>0.54999999999999982</v>
      </c>
      <c r="I3394" s="8">
        <f t="shared" si="105"/>
        <v>16.499999999999993</v>
      </c>
      <c r="J3394" s="42">
        <f>VLOOKUP(B3394,Invoices!A:I,9,TRUE)</f>
        <v>2020</v>
      </c>
    </row>
    <row r="3395" spans="1:10" x14ac:dyDescent="0.15">
      <c r="A3395" t="s">
        <v>6755</v>
      </c>
      <c r="B3395" t="s">
        <v>787</v>
      </c>
      <c r="C3395" t="s">
        <v>88</v>
      </c>
      <c r="D3395" t="s">
        <v>85</v>
      </c>
      <c r="E3395">
        <v>5</v>
      </c>
      <c r="F3395" s="8">
        <f>VLOOKUP(C3395,Products!$A$2:$E$20,5,TRUE)</f>
        <v>8.9499999999999993</v>
      </c>
      <c r="G3395" s="8">
        <f t="shared" ref="G3395:G3458" si="106">F3395*E3395</f>
        <v>44.75</v>
      </c>
      <c r="H3395" s="8">
        <f>VLOOKUP(C3395,Products!$A$2:$F$20,6,TRUE)</f>
        <v>5.6999999999999993</v>
      </c>
      <c r="I3395" s="8">
        <f t="shared" ref="I3395:I3458" si="107">H3395*E3395</f>
        <v>28.499999999999996</v>
      </c>
      <c r="J3395" s="42">
        <f>VLOOKUP(B3395,Invoices!A:I,9,TRUE)</f>
        <v>2020</v>
      </c>
    </row>
    <row r="3396" spans="1:10" x14ac:dyDescent="0.15">
      <c r="A3396" t="s">
        <v>6756</v>
      </c>
      <c r="B3396" t="s">
        <v>787</v>
      </c>
      <c r="C3396" t="s">
        <v>90</v>
      </c>
      <c r="D3396" t="s">
        <v>72</v>
      </c>
      <c r="E3396">
        <v>3</v>
      </c>
      <c r="F3396" s="8">
        <f>VLOOKUP(C3396,Products!$A$2:$E$20,5,TRUE)</f>
        <v>8.9499999999999993</v>
      </c>
      <c r="G3396" s="8">
        <f t="shared" si="106"/>
        <v>26.849999999999998</v>
      </c>
      <c r="H3396" s="8">
        <f>VLOOKUP(C3396,Products!$A$2:$F$20,6,TRUE)</f>
        <v>5.6999999999999993</v>
      </c>
      <c r="I3396" s="8">
        <f t="shared" si="107"/>
        <v>17.099999999999998</v>
      </c>
      <c r="J3396" s="42">
        <f>VLOOKUP(B3396,Invoices!A:I,9,TRUE)</f>
        <v>2020</v>
      </c>
    </row>
    <row r="3397" spans="1:10" x14ac:dyDescent="0.15">
      <c r="A3397" t="s">
        <v>6757</v>
      </c>
      <c r="B3397" t="s">
        <v>787</v>
      </c>
      <c r="C3397" t="s">
        <v>92</v>
      </c>
      <c r="D3397" t="s">
        <v>82</v>
      </c>
      <c r="E3397">
        <v>3</v>
      </c>
      <c r="F3397" s="8">
        <f>VLOOKUP(C3397,Products!$A$2:$E$20,5,TRUE)</f>
        <v>19.95</v>
      </c>
      <c r="G3397" s="8">
        <f t="shared" si="106"/>
        <v>59.849999999999994</v>
      </c>
      <c r="H3397" s="8">
        <f>VLOOKUP(C3397,Products!$A$2:$F$20,6,TRUE)</f>
        <v>7.4499999999999993</v>
      </c>
      <c r="I3397" s="8">
        <f t="shared" si="107"/>
        <v>22.349999999999998</v>
      </c>
      <c r="J3397" s="42">
        <f>VLOOKUP(B3397,Invoices!A:I,9,TRUE)</f>
        <v>2020</v>
      </c>
    </row>
    <row r="3398" spans="1:10" x14ac:dyDescent="0.15">
      <c r="A3398" t="s">
        <v>6758</v>
      </c>
      <c r="B3398" t="s">
        <v>787</v>
      </c>
      <c r="C3398" t="s">
        <v>94</v>
      </c>
      <c r="D3398" t="s">
        <v>86</v>
      </c>
      <c r="E3398">
        <v>24</v>
      </c>
      <c r="F3398" s="8">
        <f>VLOOKUP(C3398,Products!$A$2:$E$20,5,TRUE)</f>
        <v>3.5</v>
      </c>
      <c r="G3398" s="8">
        <f t="shared" si="106"/>
        <v>84</v>
      </c>
      <c r="H3398" s="8">
        <f>VLOOKUP(C3398,Products!$A$2:$F$20,6,TRUE)</f>
        <v>0.54999999999999982</v>
      </c>
      <c r="I3398" s="8">
        <f t="shared" si="107"/>
        <v>13.199999999999996</v>
      </c>
      <c r="J3398" s="42">
        <f>VLOOKUP(B3398,Invoices!A:I,9,TRUE)</f>
        <v>2020</v>
      </c>
    </row>
    <row r="3399" spans="1:10" x14ac:dyDescent="0.15">
      <c r="A3399" t="s">
        <v>6759</v>
      </c>
      <c r="B3399" t="s">
        <v>788</v>
      </c>
      <c r="C3399" t="s">
        <v>95</v>
      </c>
      <c r="D3399" t="s">
        <v>73</v>
      </c>
      <c r="E3399">
        <v>4</v>
      </c>
      <c r="F3399" s="8">
        <f>VLOOKUP(C3399,Products!$A$2:$E$20,5,TRUE)</f>
        <v>12.95</v>
      </c>
      <c r="G3399" s="8">
        <f t="shared" si="106"/>
        <v>51.8</v>
      </c>
      <c r="H3399" s="8">
        <f>VLOOKUP(C3399,Products!$A$2:$F$20,6,TRUE)</f>
        <v>4.1999999999999993</v>
      </c>
      <c r="I3399" s="8">
        <f t="shared" si="107"/>
        <v>16.799999999999997</v>
      </c>
      <c r="J3399" s="42">
        <f>VLOOKUP(B3399,Invoices!A:I,9,TRUE)</f>
        <v>2020</v>
      </c>
    </row>
    <row r="3400" spans="1:10" x14ac:dyDescent="0.15">
      <c r="A3400" t="s">
        <v>6760</v>
      </c>
      <c r="B3400" t="s">
        <v>788</v>
      </c>
      <c r="C3400" t="s">
        <v>104</v>
      </c>
      <c r="D3400" t="s">
        <v>71</v>
      </c>
      <c r="E3400">
        <v>12</v>
      </c>
      <c r="F3400" s="8">
        <f>VLOOKUP(C3400,Products!$A$2:$E$20,5,TRUE)</f>
        <v>2.95</v>
      </c>
      <c r="G3400" s="8">
        <f t="shared" si="106"/>
        <v>35.400000000000006</v>
      </c>
      <c r="H3400" s="8">
        <f>VLOOKUP(C3400,Products!$A$2:$F$20,6,TRUE)</f>
        <v>1.1500000000000001</v>
      </c>
      <c r="I3400" s="8">
        <f t="shared" si="107"/>
        <v>13.8</v>
      </c>
      <c r="J3400" s="42">
        <f>VLOOKUP(B3400,Invoices!A:I,9,TRUE)</f>
        <v>2020</v>
      </c>
    </row>
    <row r="3401" spans="1:10" x14ac:dyDescent="0.15">
      <c r="A3401" t="s">
        <v>6761</v>
      </c>
      <c r="B3401" t="s">
        <v>788</v>
      </c>
      <c r="C3401" t="s">
        <v>94</v>
      </c>
      <c r="D3401" t="s">
        <v>86</v>
      </c>
      <c r="E3401">
        <v>1</v>
      </c>
      <c r="F3401" s="8">
        <f>VLOOKUP(C3401,Products!$A$2:$E$20,5,TRUE)</f>
        <v>3.5</v>
      </c>
      <c r="G3401" s="8">
        <f t="shared" si="106"/>
        <v>3.5</v>
      </c>
      <c r="H3401" s="8">
        <f>VLOOKUP(C3401,Products!$A$2:$F$20,6,TRUE)</f>
        <v>0.54999999999999982</v>
      </c>
      <c r="I3401" s="8">
        <f t="shared" si="107"/>
        <v>0.54999999999999982</v>
      </c>
      <c r="J3401" s="42">
        <f>VLOOKUP(B3401,Invoices!A:I,9,TRUE)</f>
        <v>2020</v>
      </c>
    </row>
    <row r="3402" spans="1:10" x14ac:dyDescent="0.15">
      <c r="A3402" t="s">
        <v>6762</v>
      </c>
      <c r="B3402" t="s">
        <v>788</v>
      </c>
      <c r="C3402" t="s">
        <v>103</v>
      </c>
      <c r="D3402" t="s">
        <v>77</v>
      </c>
      <c r="E3402">
        <v>100</v>
      </c>
      <c r="F3402" s="8">
        <f>VLOOKUP(C3402,Products!$A$2:$E$20,5,TRUE)</f>
        <v>8.9499999999999993</v>
      </c>
      <c r="G3402" s="8">
        <f t="shared" si="106"/>
        <v>894.99999999999989</v>
      </c>
      <c r="H3402" s="8">
        <f>VLOOKUP(C3402,Products!$A$2:$F$20,6,TRUE)</f>
        <v>3.1999999999999993</v>
      </c>
      <c r="I3402" s="8">
        <f t="shared" si="107"/>
        <v>319.99999999999994</v>
      </c>
      <c r="J3402" s="42">
        <f>VLOOKUP(B3402,Invoices!A:I,9,TRUE)</f>
        <v>2020</v>
      </c>
    </row>
    <row r="3403" spans="1:10" x14ac:dyDescent="0.15">
      <c r="A3403" t="s">
        <v>6763</v>
      </c>
      <c r="B3403" t="s">
        <v>788</v>
      </c>
      <c r="C3403" t="s">
        <v>89</v>
      </c>
      <c r="D3403" t="s">
        <v>80</v>
      </c>
      <c r="E3403">
        <v>10</v>
      </c>
      <c r="F3403" s="8">
        <f>VLOOKUP(C3403,Products!$A$2:$E$20,5,TRUE)</f>
        <v>15.95</v>
      </c>
      <c r="G3403" s="8">
        <f t="shared" si="106"/>
        <v>159.5</v>
      </c>
      <c r="H3403" s="8">
        <f>VLOOKUP(C3403,Products!$A$2:$F$20,6,TRUE)</f>
        <v>6</v>
      </c>
      <c r="I3403" s="8">
        <f t="shared" si="107"/>
        <v>60</v>
      </c>
      <c r="J3403" s="42">
        <f>VLOOKUP(B3403,Invoices!A:I,9,TRUE)</f>
        <v>2020</v>
      </c>
    </row>
    <row r="3404" spans="1:10" x14ac:dyDescent="0.15">
      <c r="A3404" t="s">
        <v>6764</v>
      </c>
      <c r="B3404" t="s">
        <v>788</v>
      </c>
      <c r="C3404" t="s">
        <v>102</v>
      </c>
      <c r="D3404" t="s">
        <v>83</v>
      </c>
      <c r="E3404">
        <v>1</v>
      </c>
      <c r="F3404" s="8">
        <f>VLOOKUP(C3404,Products!$A$2:$E$20,5,TRUE)</f>
        <v>29.95</v>
      </c>
      <c r="G3404" s="8">
        <f t="shared" si="106"/>
        <v>29.95</v>
      </c>
      <c r="H3404" s="8">
        <f>VLOOKUP(C3404,Products!$A$2:$F$20,6,TRUE)</f>
        <v>15</v>
      </c>
      <c r="I3404" s="8">
        <f t="shared" si="107"/>
        <v>15</v>
      </c>
      <c r="J3404" s="42">
        <f>VLOOKUP(B3404,Invoices!A:I,9,TRUE)</f>
        <v>2020</v>
      </c>
    </row>
    <row r="3405" spans="1:10" x14ac:dyDescent="0.15">
      <c r="A3405" t="s">
        <v>6765</v>
      </c>
      <c r="B3405" t="s">
        <v>788</v>
      </c>
      <c r="C3405" t="s">
        <v>90</v>
      </c>
      <c r="D3405" t="s">
        <v>72</v>
      </c>
      <c r="E3405">
        <v>30</v>
      </c>
      <c r="F3405" s="8">
        <f>VLOOKUP(C3405,Products!$A$2:$E$20,5,TRUE)</f>
        <v>8.9499999999999993</v>
      </c>
      <c r="G3405" s="8">
        <f t="shared" si="106"/>
        <v>268.5</v>
      </c>
      <c r="H3405" s="8">
        <f>VLOOKUP(C3405,Products!$A$2:$F$20,6,TRUE)</f>
        <v>5.6999999999999993</v>
      </c>
      <c r="I3405" s="8">
        <f t="shared" si="107"/>
        <v>170.99999999999997</v>
      </c>
      <c r="J3405" s="42">
        <f>VLOOKUP(B3405,Invoices!A:I,9,TRUE)</f>
        <v>2020</v>
      </c>
    </row>
    <row r="3406" spans="1:10" x14ac:dyDescent="0.15">
      <c r="A3406" t="s">
        <v>6766</v>
      </c>
      <c r="B3406" t="s">
        <v>788</v>
      </c>
      <c r="C3406" t="s">
        <v>98</v>
      </c>
      <c r="D3406" t="s">
        <v>79</v>
      </c>
      <c r="E3406">
        <v>1</v>
      </c>
      <c r="F3406" s="8">
        <f>VLOOKUP(C3406,Products!$A$2:$E$20,5,TRUE)</f>
        <v>14.95</v>
      </c>
      <c r="G3406" s="8">
        <f t="shared" si="106"/>
        <v>14.95</v>
      </c>
      <c r="H3406" s="8">
        <f>VLOOKUP(C3406,Products!$A$2:$F$20,6,TRUE)</f>
        <v>3.0499999999999989</v>
      </c>
      <c r="I3406" s="8">
        <f t="shared" si="107"/>
        <v>3.0499999999999989</v>
      </c>
      <c r="J3406" s="42">
        <f>VLOOKUP(B3406,Invoices!A:I,9,TRUE)</f>
        <v>2020</v>
      </c>
    </row>
    <row r="3407" spans="1:10" x14ac:dyDescent="0.15">
      <c r="A3407" t="s">
        <v>6767</v>
      </c>
      <c r="B3407" t="s">
        <v>788</v>
      </c>
      <c r="C3407" t="s">
        <v>97</v>
      </c>
      <c r="D3407" t="s">
        <v>74</v>
      </c>
      <c r="E3407">
        <v>4</v>
      </c>
      <c r="F3407" s="8">
        <f>VLOOKUP(C3407,Products!$A$2:$E$20,5,TRUE)</f>
        <v>1.5</v>
      </c>
      <c r="G3407" s="8">
        <f t="shared" si="106"/>
        <v>6</v>
      </c>
      <c r="H3407" s="8">
        <f>VLOOKUP(C3407,Products!$A$2:$F$20,6,TRUE)</f>
        <v>0.5</v>
      </c>
      <c r="I3407" s="8">
        <f t="shared" si="107"/>
        <v>2</v>
      </c>
      <c r="J3407" s="42">
        <f>VLOOKUP(B3407,Invoices!A:I,9,TRUE)</f>
        <v>2020</v>
      </c>
    </row>
    <row r="3408" spans="1:10" x14ac:dyDescent="0.15">
      <c r="A3408" t="s">
        <v>6768</v>
      </c>
      <c r="B3408" t="s">
        <v>788</v>
      </c>
      <c r="C3408" t="s">
        <v>93</v>
      </c>
      <c r="D3408" t="s">
        <v>76</v>
      </c>
      <c r="E3408">
        <v>2</v>
      </c>
      <c r="F3408" s="8">
        <f>VLOOKUP(C3408,Products!$A$2:$E$20,5,TRUE)</f>
        <v>9.9499999999999993</v>
      </c>
      <c r="G3408" s="8">
        <f t="shared" si="106"/>
        <v>19.899999999999999</v>
      </c>
      <c r="H3408" s="8">
        <f>VLOOKUP(C3408,Products!$A$2:$F$20,6,TRUE)</f>
        <v>1.9499999999999993</v>
      </c>
      <c r="I3408" s="8">
        <f t="shared" si="107"/>
        <v>3.8999999999999986</v>
      </c>
      <c r="J3408" s="42">
        <f>VLOOKUP(B3408,Invoices!A:I,9,TRUE)</f>
        <v>2020</v>
      </c>
    </row>
    <row r="3409" spans="1:10" x14ac:dyDescent="0.15">
      <c r="A3409" t="s">
        <v>6769</v>
      </c>
      <c r="B3409" t="s">
        <v>788</v>
      </c>
      <c r="C3409" t="s">
        <v>96</v>
      </c>
      <c r="D3409" t="s">
        <v>75</v>
      </c>
      <c r="E3409">
        <v>1</v>
      </c>
      <c r="F3409" s="8">
        <f>VLOOKUP(C3409,Products!$A$2:$E$20,5,TRUE)</f>
        <v>79.95</v>
      </c>
      <c r="G3409" s="8">
        <f t="shared" si="106"/>
        <v>79.95</v>
      </c>
      <c r="H3409" s="8">
        <f>VLOOKUP(C3409,Products!$A$2:$F$20,6,TRUE)</f>
        <v>27.950000000000003</v>
      </c>
      <c r="I3409" s="8">
        <f t="shared" si="107"/>
        <v>27.950000000000003</v>
      </c>
      <c r="J3409" s="42">
        <f>VLOOKUP(B3409,Invoices!A:I,9,TRUE)</f>
        <v>2020</v>
      </c>
    </row>
    <row r="3410" spans="1:10" x14ac:dyDescent="0.15">
      <c r="A3410" t="s">
        <v>6770</v>
      </c>
      <c r="B3410" t="s">
        <v>788</v>
      </c>
      <c r="C3410" t="s">
        <v>87</v>
      </c>
      <c r="D3410" t="s">
        <v>68</v>
      </c>
      <c r="E3410">
        <v>4</v>
      </c>
      <c r="F3410" s="8">
        <f>VLOOKUP(C3410,Products!$A$2:$E$20,5,TRUE)</f>
        <v>19.95</v>
      </c>
      <c r="G3410" s="8">
        <f t="shared" si="106"/>
        <v>79.8</v>
      </c>
      <c r="H3410" s="8">
        <f>VLOOKUP(C3410,Products!$A$2:$F$20,6,TRUE)</f>
        <v>7.4499999999999993</v>
      </c>
      <c r="I3410" s="8">
        <f t="shared" si="107"/>
        <v>29.799999999999997</v>
      </c>
      <c r="J3410" s="42">
        <f>VLOOKUP(B3410,Invoices!A:I,9,TRUE)</f>
        <v>2020</v>
      </c>
    </row>
    <row r="3411" spans="1:10" x14ac:dyDescent="0.15">
      <c r="A3411" t="s">
        <v>6771</v>
      </c>
      <c r="B3411" t="s">
        <v>788</v>
      </c>
      <c r="C3411" t="s">
        <v>99</v>
      </c>
      <c r="D3411" t="s">
        <v>84</v>
      </c>
      <c r="E3411">
        <v>20</v>
      </c>
      <c r="F3411" s="8">
        <f>VLOOKUP(C3411,Products!$A$2:$E$20,5,TRUE)</f>
        <v>3.5</v>
      </c>
      <c r="G3411" s="8">
        <f t="shared" si="106"/>
        <v>70</v>
      </c>
      <c r="H3411" s="8">
        <f>VLOOKUP(C3411,Products!$A$2:$F$20,6,TRUE)</f>
        <v>0.54999999999999982</v>
      </c>
      <c r="I3411" s="8">
        <f t="shared" si="107"/>
        <v>10.999999999999996</v>
      </c>
      <c r="J3411" s="42">
        <f>VLOOKUP(B3411,Invoices!A:I,9,TRUE)</f>
        <v>2020</v>
      </c>
    </row>
    <row r="3412" spans="1:10" x14ac:dyDescent="0.15">
      <c r="A3412" t="s">
        <v>6772</v>
      </c>
      <c r="B3412" t="s">
        <v>789</v>
      </c>
      <c r="C3412" t="s">
        <v>103</v>
      </c>
      <c r="D3412" t="s">
        <v>77</v>
      </c>
      <c r="E3412">
        <v>8</v>
      </c>
      <c r="F3412" s="8">
        <f>VLOOKUP(C3412,Products!$A$2:$E$20,5,TRUE)</f>
        <v>8.9499999999999993</v>
      </c>
      <c r="G3412" s="8">
        <f t="shared" si="106"/>
        <v>71.599999999999994</v>
      </c>
      <c r="H3412" s="8">
        <f>VLOOKUP(C3412,Products!$A$2:$F$20,6,TRUE)</f>
        <v>3.1999999999999993</v>
      </c>
      <c r="I3412" s="8">
        <f t="shared" si="107"/>
        <v>25.599999999999994</v>
      </c>
      <c r="J3412" s="42">
        <f>VLOOKUP(B3412,Invoices!A:I,9,TRUE)</f>
        <v>2020</v>
      </c>
    </row>
    <row r="3413" spans="1:10" x14ac:dyDescent="0.15">
      <c r="A3413" t="s">
        <v>6773</v>
      </c>
      <c r="B3413" t="s">
        <v>789</v>
      </c>
      <c r="C3413" t="s">
        <v>105</v>
      </c>
      <c r="D3413" t="s">
        <v>81</v>
      </c>
      <c r="E3413">
        <v>1</v>
      </c>
      <c r="F3413" s="8">
        <f>VLOOKUP(C3413,Products!$A$2:$E$20,5,TRUE)</f>
        <v>8.9499999999999993</v>
      </c>
      <c r="G3413" s="8">
        <f t="shared" si="106"/>
        <v>8.9499999999999993</v>
      </c>
      <c r="H3413" s="8">
        <f>VLOOKUP(C3413,Products!$A$2:$F$20,6,TRUE)</f>
        <v>3.1999999999999993</v>
      </c>
      <c r="I3413" s="8">
        <f t="shared" si="107"/>
        <v>3.1999999999999993</v>
      </c>
      <c r="J3413" s="42">
        <f>VLOOKUP(B3413,Invoices!A:I,9,TRUE)</f>
        <v>2020</v>
      </c>
    </row>
    <row r="3414" spans="1:10" x14ac:dyDescent="0.15">
      <c r="A3414" t="s">
        <v>6774</v>
      </c>
      <c r="B3414" t="s">
        <v>789</v>
      </c>
      <c r="C3414" t="s">
        <v>91</v>
      </c>
      <c r="D3414" t="s">
        <v>70</v>
      </c>
      <c r="E3414">
        <v>5</v>
      </c>
      <c r="F3414" s="8">
        <f>VLOOKUP(C3414,Products!$A$2:$E$20,5,TRUE)</f>
        <v>49.95</v>
      </c>
      <c r="G3414" s="8">
        <f t="shared" si="106"/>
        <v>249.75</v>
      </c>
      <c r="H3414" s="8">
        <f>VLOOKUP(C3414,Products!$A$2:$F$20,6,TRUE)</f>
        <v>21.200000000000003</v>
      </c>
      <c r="I3414" s="8">
        <f t="shared" si="107"/>
        <v>106.00000000000001</v>
      </c>
      <c r="J3414" s="42">
        <f>VLOOKUP(B3414,Invoices!A:I,9,TRUE)</f>
        <v>2020</v>
      </c>
    </row>
    <row r="3415" spans="1:10" x14ac:dyDescent="0.15">
      <c r="A3415" t="s">
        <v>6775</v>
      </c>
      <c r="B3415" t="s">
        <v>789</v>
      </c>
      <c r="C3415" t="s">
        <v>94</v>
      </c>
      <c r="D3415" t="s">
        <v>86</v>
      </c>
      <c r="E3415">
        <v>4</v>
      </c>
      <c r="F3415" s="8">
        <f>VLOOKUP(C3415,Products!$A$2:$E$20,5,TRUE)</f>
        <v>3.5</v>
      </c>
      <c r="G3415" s="8">
        <f t="shared" si="106"/>
        <v>14</v>
      </c>
      <c r="H3415" s="8">
        <f>VLOOKUP(C3415,Products!$A$2:$F$20,6,TRUE)</f>
        <v>0.54999999999999982</v>
      </c>
      <c r="I3415" s="8">
        <f t="shared" si="107"/>
        <v>2.1999999999999993</v>
      </c>
      <c r="J3415" s="42">
        <f>VLOOKUP(B3415,Invoices!A:I,9,TRUE)</f>
        <v>2020</v>
      </c>
    </row>
    <row r="3416" spans="1:10" x14ac:dyDescent="0.15">
      <c r="A3416" t="s">
        <v>6776</v>
      </c>
      <c r="B3416" t="s">
        <v>790</v>
      </c>
      <c r="C3416" t="s">
        <v>92</v>
      </c>
      <c r="D3416" t="s">
        <v>82</v>
      </c>
      <c r="E3416">
        <v>10</v>
      </c>
      <c r="F3416" s="8">
        <f>VLOOKUP(C3416,Products!$A$2:$E$20,5,TRUE)</f>
        <v>19.95</v>
      </c>
      <c r="G3416" s="8">
        <f t="shared" si="106"/>
        <v>199.5</v>
      </c>
      <c r="H3416" s="8">
        <f>VLOOKUP(C3416,Products!$A$2:$F$20,6,TRUE)</f>
        <v>7.4499999999999993</v>
      </c>
      <c r="I3416" s="8">
        <f t="shared" si="107"/>
        <v>74.5</v>
      </c>
      <c r="J3416" s="42">
        <f>VLOOKUP(B3416,Invoices!A:I,9,TRUE)</f>
        <v>2020</v>
      </c>
    </row>
    <row r="3417" spans="1:10" x14ac:dyDescent="0.15">
      <c r="A3417" t="s">
        <v>6777</v>
      </c>
      <c r="B3417" t="s">
        <v>790</v>
      </c>
      <c r="C3417" t="s">
        <v>95</v>
      </c>
      <c r="D3417" t="s">
        <v>73</v>
      </c>
      <c r="E3417">
        <v>1</v>
      </c>
      <c r="F3417" s="8">
        <f>VLOOKUP(C3417,Products!$A$2:$E$20,5,TRUE)</f>
        <v>12.95</v>
      </c>
      <c r="G3417" s="8">
        <f t="shared" si="106"/>
        <v>12.95</v>
      </c>
      <c r="H3417" s="8">
        <f>VLOOKUP(C3417,Products!$A$2:$F$20,6,TRUE)</f>
        <v>4.1999999999999993</v>
      </c>
      <c r="I3417" s="8">
        <f t="shared" si="107"/>
        <v>4.1999999999999993</v>
      </c>
      <c r="J3417" s="42">
        <f>VLOOKUP(B3417,Invoices!A:I,9,TRUE)</f>
        <v>2020</v>
      </c>
    </row>
    <row r="3418" spans="1:10" x14ac:dyDescent="0.15">
      <c r="A3418" t="s">
        <v>6778</v>
      </c>
      <c r="B3418" t="s">
        <v>790</v>
      </c>
      <c r="C3418" t="s">
        <v>100</v>
      </c>
      <c r="D3418" t="s">
        <v>78</v>
      </c>
      <c r="E3418">
        <v>2</v>
      </c>
      <c r="F3418" s="8">
        <f>VLOOKUP(C3418,Products!$A$2:$E$20,5,TRUE)</f>
        <v>49.95</v>
      </c>
      <c r="G3418" s="8">
        <f t="shared" si="106"/>
        <v>99.9</v>
      </c>
      <c r="H3418" s="8">
        <f>VLOOKUP(C3418,Products!$A$2:$F$20,6,TRUE)</f>
        <v>19.950000000000003</v>
      </c>
      <c r="I3418" s="8">
        <f t="shared" si="107"/>
        <v>39.900000000000006</v>
      </c>
      <c r="J3418" s="42">
        <f>VLOOKUP(B3418,Invoices!A:I,9,TRUE)</f>
        <v>2020</v>
      </c>
    </row>
    <row r="3419" spans="1:10" x14ac:dyDescent="0.15">
      <c r="A3419" t="s">
        <v>6779</v>
      </c>
      <c r="B3419" t="s">
        <v>790</v>
      </c>
      <c r="C3419" t="s">
        <v>90</v>
      </c>
      <c r="D3419" t="s">
        <v>72</v>
      </c>
      <c r="E3419">
        <v>10</v>
      </c>
      <c r="F3419" s="8">
        <f>VLOOKUP(C3419,Products!$A$2:$E$20,5,TRUE)</f>
        <v>8.9499999999999993</v>
      </c>
      <c r="G3419" s="8">
        <f t="shared" si="106"/>
        <v>89.5</v>
      </c>
      <c r="H3419" s="8">
        <f>VLOOKUP(C3419,Products!$A$2:$F$20,6,TRUE)</f>
        <v>5.6999999999999993</v>
      </c>
      <c r="I3419" s="8">
        <f t="shared" si="107"/>
        <v>56.999999999999993</v>
      </c>
      <c r="J3419" s="42">
        <f>VLOOKUP(B3419,Invoices!A:I,9,TRUE)</f>
        <v>2020</v>
      </c>
    </row>
    <row r="3420" spans="1:10" x14ac:dyDescent="0.15">
      <c r="A3420" t="s">
        <v>6780</v>
      </c>
      <c r="B3420" t="s">
        <v>791</v>
      </c>
      <c r="C3420" t="s">
        <v>92</v>
      </c>
      <c r="D3420" t="s">
        <v>82</v>
      </c>
      <c r="E3420">
        <v>4</v>
      </c>
      <c r="F3420" s="8">
        <f>VLOOKUP(C3420,Products!$A$2:$E$20,5,TRUE)</f>
        <v>19.95</v>
      </c>
      <c r="G3420" s="8">
        <f t="shared" si="106"/>
        <v>79.8</v>
      </c>
      <c r="H3420" s="8">
        <f>VLOOKUP(C3420,Products!$A$2:$F$20,6,TRUE)</f>
        <v>7.4499999999999993</v>
      </c>
      <c r="I3420" s="8">
        <f t="shared" si="107"/>
        <v>29.799999999999997</v>
      </c>
      <c r="J3420" s="42">
        <f>VLOOKUP(B3420,Invoices!A:I,9,TRUE)</f>
        <v>2020</v>
      </c>
    </row>
    <row r="3421" spans="1:10" x14ac:dyDescent="0.15">
      <c r="A3421" t="s">
        <v>6781</v>
      </c>
      <c r="B3421" t="s">
        <v>792</v>
      </c>
      <c r="C3421" t="s">
        <v>95</v>
      </c>
      <c r="D3421" t="s">
        <v>73</v>
      </c>
      <c r="E3421">
        <v>24</v>
      </c>
      <c r="F3421" s="8">
        <f>VLOOKUP(C3421,Products!$A$2:$E$20,5,TRUE)</f>
        <v>12.95</v>
      </c>
      <c r="G3421" s="8">
        <f t="shared" si="106"/>
        <v>310.79999999999995</v>
      </c>
      <c r="H3421" s="8">
        <f>VLOOKUP(C3421,Products!$A$2:$F$20,6,TRUE)</f>
        <v>4.1999999999999993</v>
      </c>
      <c r="I3421" s="8">
        <f t="shared" si="107"/>
        <v>100.79999999999998</v>
      </c>
      <c r="J3421" s="42">
        <f>VLOOKUP(B3421,Invoices!A:I,9,TRUE)</f>
        <v>2020</v>
      </c>
    </row>
    <row r="3422" spans="1:10" x14ac:dyDescent="0.15">
      <c r="A3422" t="s">
        <v>6782</v>
      </c>
      <c r="B3422" t="s">
        <v>792</v>
      </c>
      <c r="C3422" t="s">
        <v>88</v>
      </c>
      <c r="D3422" t="s">
        <v>85</v>
      </c>
      <c r="E3422">
        <v>15</v>
      </c>
      <c r="F3422" s="8">
        <f>VLOOKUP(C3422,Products!$A$2:$E$20,5,TRUE)</f>
        <v>8.9499999999999993</v>
      </c>
      <c r="G3422" s="8">
        <f t="shared" si="106"/>
        <v>134.25</v>
      </c>
      <c r="H3422" s="8">
        <f>VLOOKUP(C3422,Products!$A$2:$F$20,6,TRUE)</f>
        <v>5.6999999999999993</v>
      </c>
      <c r="I3422" s="8">
        <f t="shared" si="107"/>
        <v>85.499999999999986</v>
      </c>
      <c r="J3422" s="42">
        <f>VLOOKUP(B3422,Invoices!A:I,9,TRUE)</f>
        <v>2020</v>
      </c>
    </row>
    <row r="3423" spans="1:10" x14ac:dyDescent="0.15">
      <c r="A3423" t="s">
        <v>6783</v>
      </c>
      <c r="B3423" t="s">
        <v>793</v>
      </c>
      <c r="C3423" t="s">
        <v>96</v>
      </c>
      <c r="D3423" t="s">
        <v>75</v>
      </c>
      <c r="E3423">
        <v>1</v>
      </c>
      <c r="F3423" s="8">
        <f>VLOOKUP(C3423,Products!$A$2:$E$20,5,TRUE)</f>
        <v>79.95</v>
      </c>
      <c r="G3423" s="8">
        <f t="shared" si="106"/>
        <v>79.95</v>
      </c>
      <c r="H3423" s="8">
        <f>VLOOKUP(C3423,Products!$A$2:$F$20,6,TRUE)</f>
        <v>27.950000000000003</v>
      </c>
      <c r="I3423" s="8">
        <f t="shared" si="107"/>
        <v>27.950000000000003</v>
      </c>
      <c r="J3423" s="42">
        <f>VLOOKUP(B3423,Invoices!A:I,9,TRUE)</f>
        <v>2020</v>
      </c>
    </row>
    <row r="3424" spans="1:10" x14ac:dyDescent="0.15">
      <c r="A3424" t="s">
        <v>6784</v>
      </c>
      <c r="B3424" t="s">
        <v>794</v>
      </c>
      <c r="C3424" t="s">
        <v>94</v>
      </c>
      <c r="D3424" t="s">
        <v>86</v>
      </c>
      <c r="E3424">
        <v>15</v>
      </c>
      <c r="F3424" s="8">
        <f>VLOOKUP(C3424,Products!$A$2:$E$20,5,TRUE)</f>
        <v>3.5</v>
      </c>
      <c r="G3424" s="8">
        <f t="shared" si="106"/>
        <v>52.5</v>
      </c>
      <c r="H3424" s="8">
        <f>VLOOKUP(C3424,Products!$A$2:$F$20,6,TRUE)</f>
        <v>0.54999999999999982</v>
      </c>
      <c r="I3424" s="8">
        <f t="shared" si="107"/>
        <v>8.2499999999999964</v>
      </c>
      <c r="J3424" s="42">
        <f>VLOOKUP(B3424,Invoices!A:I,9,TRUE)</f>
        <v>2020</v>
      </c>
    </row>
    <row r="3425" spans="1:10" x14ac:dyDescent="0.15">
      <c r="A3425" t="s">
        <v>6785</v>
      </c>
      <c r="B3425" t="s">
        <v>794</v>
      </c>
      <c r="C3425" t="s">
        <v>87</v>
      </c>
      <c r="D3425" t="s">
        <v>68</v>
      </c>
      <c r="E3425">
        <v>6</v>
      </c>
      <c r="F3425" s="8">
        <f>VLOOKUP(C3425,Products!$A$2:$E$20,5,TRUE)</f>
        <v>19.95</v>
      </c>
      <c r="G3425" s="8">
        <f t="shared" si="106"/>
        <v>119.69999999999999</v>
      </c>
      <c r="H3425" s="8">
        <f>VLOOKUP(C3425,Products!$A$2:$F$20,6,TRUE)</f>
        <v>7.4499999999999993</v>
      </c>
      <c r="I3425" s="8">
        <f t="shared" si="107"/>
        <v>44.699999999999996</v>
      </c>
      <c r="J3425" s="42">
        <f>VLOOKUP(B3425,Invoices!A:I,9,TRUE)</f>
        <v>2020</v>
      </c>
    </row>
    <row r="3426" spans="1:10" x14ac:dyDescent="0.15">
      <c r="A3426" t="s">
        <v>6786</v>
      </c>
      <c r="B3426" t="s">
        <v>794</v>
      </c>
      <c r="C3426" t="s">
        <v>95</v>
      </c>
      <c r="D3426" t="s">
        <v>73</v>
      </c>
      <c r="E3426">
        <v>12</v>
      </c>
      <c r="F3426" s="8">
        <f>VLOOKUP(C3426,Products!$A$2:$E$20,5,TRUE)</f>
        <v>12.95</v>
      </c>
      <c r="G3426" s="8">
        <f t="shared" si="106"/>
        <v>155.39999999999998</v>
      </c>
      <c r="H3426" s="8">
        <f>VLOOKUP(C3426,Products!$A$2:$F$20,6,TRUE)</f>
        <v>4.1999999999999993</v>
      </c>
      <c r="I3426" s="8">
        <f t="shared" si="107"/>
        <v>50.399999999999991</v>
      </c>
      <c r="J3426" s="42">
        <f>VLOOKUP(B3426,Invoices!A:I,9,TRUE)</f>
        <v>2020</v>
      </c>
    </row>
    <row r="3427" spans="1:10" x14ac:dyDescent="0.15">
      <c r="A3427" t="s">
        <v>6787</v>
      </c>
      <c r="B3427" t="s">
        <v>794</v>
      </c>
      <c r="C3427" t="s">
        <v>91</v>
      </c>
      <c r="D3427" t="s">
        <v>70</v>
      </c>
      <c r="E3427">
        <v>1</v>
      </c>
      <c r="F3427" s="8">
        <f>VLOOKUP(C3427,Products!$A$2:$E$20,5,TRUE)</f>
        <v>49.95</v>
      </c>
      <c r="G3427" s="8">
        <f t="shared" si="106"/>
        <v>49.95</v>
      </c>
      <c r="H3427" s="8">
        <f>VLOOKUP(C3427,Products!$A$2:$F$20,6,TRUE)</f>
        <v>21.200000000000003</v>
      </c>
      <c r="I3427" s="8">
        <f t="shared" si="107"/>
        <v>21.200000000000003</v>
      </c>
      <c r="J3427" s="42">
        <f>VLOOKUP(B3427,Invoices!A:I,9,TRUE)</f>
        <v>2020</v>
      </c>
    </row>
    <row r="3428" spans="1:10" x14ac:dyDescent="0.15">
      <c r="A3428" t="s">
        <v>6788</v>
      </c>
      <c r="B3428" t="s">
        <v>794</v>
      </c>
      <c r="C3428" t="s">
        <v>101</v>
      </c>
      <c r="D3428" t="s">
        <v>69</v>
      </c>
      <c r="E3428">
        <v>6</v>
      </c>
      <c r="F3428" s="8">
        <f>VLOOKUP(C3428,Products!$A$2:$E$20,5,TRUE)</f>
        <v>129.94999999999999</v>
      </c>
      <c r="G3428" s="8">
        <f t="shared" si="106"/>
        <v>779.69999999999993</v>
      </c>
      <c r="H3428" s="8">
        <f>VLOOKUP(C3428,Products!$A$2:$F$20,6,TRUE)</f>
        <v>40.449999999999989</v>
      </c>
      <c r="I3428" s="8">
        <f t="shared" si="107"/>
        <v>242.69999999999993</v>
      </c>
      <c r="J3428" s="42">
        <f>VLOOKUP(B3428,Invoices!A:I,9,TRUE)</f>
        <v>2020</v>
      </c>
    </row>
    <row r="3429" spans="1:10" x14ac:dyDescent="0.15">
      <c r="A3429" t="s">
        <v>6789</v>
      </c>
      <c r="B3429" t="s">
        <v>794</v>
      </c>
      <c r="C3429" t="s">
        <v>105</v>
      </c>
      <c r="D3429" t="s">
        <v>81</v>
      </c>
      <c r="E3429">
        <v>1</v>
      </c>
      <c r="F3429" s="8">
        <f>VLOOKUP(C3429,Products!$A$2:$E$20,5,TRUE)</f>
        <v>8.9499999999999993</v>
      </c>
      <c r="G3429" s="8">
        <f t="shared" si="106"/>
        <v>8.9499999999999993</v>
      </c>
      <c r="H3429" s="8">
        <f>VLOOKUP(C3429,Products!$A$2:$F$20,6,TRUE)</f>
        <v>3.1999999999999993</v>
      </c>
      <c r="I3429" s="8">
        <f t="shared" si="107"/>
        <v>3.1999999999999993</v>
      </c>
      <c r="J3429" s="42">
        <f>VLOOKUP(B3429,Invoices!A:I,9,TRUE)</f>
        <v>2020</v>
      </c>
    </row>
    <row r="3430" spans="1:10" x14ac:dyDescent="0.15">
      <c r="A3430" t="s">
        <v>6790</v>
      </c>
      <c r="B3430" t="s">
        <v>795</v>
      </c>
      <c r="C3430" t="s">
        <v>90</v>
      </c>
      <c r="D3430" t="s">
        <v>72</v>
      </c>
      <c r="E3430">
        <v>24</v>
      </c>
      <c r="F3430" s="8">
        <f>VLOOKUP(C3430,Products!$A$2:$E$20,5,TRUE)</f>
        <v>8.9499999999999993</v>
      </c>
      <c r="G3430" s="8">
        <f t="shared" si="106"/>
        <v>214.79999999999998</v>
      </c>
      <c r="H3430" s="8">
        <f>VLOOKUP(C3430,Products!$A$2:$F$20,6,TRUE)</f>
        <v>5.6999999999999993</v>
      </c>
      <c r="I3430" s="8">
        <f t="shared" si="107"/>
        <v>136.79999999999998</v>
      </c>
      <c r="J3430" s="42">
        <f>VLOOKUP(B3430,Invoices!A:I,9,TRUE)</f>
        <v>2020</v>
      </c>
    </row>
    <row r="3431" spans="1:10" x14ac:dyDescent="0.15">
      <c r="A3431" t="s">
        <v>6791</v>
      </c>
      <c r="B3431" t="s">
        <v>795</v>
      </c>
      <c r="C3431" t="s">
        <v>104</v>
      </c>
      <c r="D3431" t="s">
        <v>71</v>
      </c>
      <c r="E3431">
        <v>2</v>
      </c>
      <c r="F3431" s="8">
        <f>VLOOKUP(C3431,Products!$A$2:$E$20,5,TRUE)</f>
        <v>2.95</v>
      </c>
      <c r="G3431" s="8">
        <f t="shared" si="106"/>
        <v>5.9</v>
      </c>
      <c r="H3431" s="8">
        <f>VLOOKUP(C3431,Products!$A$2:$F$20,6,TRUE)</f>
        <v>1.1500000000000001</v>
      </c>
      <c r="I3431" s="8">
        <f t="shared" si="107"/>
        <v>2.3000000000000003</v>
      </c>
      <c r="J3431" s="42">
        <f>VLOOKUP(B3431,Invoices!A:I,9,TRUE)</f>
        <v>2020</v>
      </c>
    </row>
    <row r="3432" spans="1:10" x14ac:dyDescent="0.15">
      <c r="A3432" t="s">
        <v>6792</v>
      </c>
      <c r="B3432" t="s">
        <v>795</v>
      </c>
      <c r="C3432" t="s">
        <v>96</v>
      </c>
      <c r="D3432" t="s">
        <v>75</v>
      </c>
      <c r="E3432">
        <v>2</v>
      </c>
      <c r="F3432" s="8">
        <f>VLOOKUP(C3432,Products!$A$2:$E$20,5,TRUE)</f>
        <v>79.95</v>
      </c>
      <c r="G3432" s="8">
        <f t="shared" si="106"/>
        <v>159.9</v>
      </c>
      <c r="H3432" s="8">
        <f>VLOOKUP(C3432,Products!$A$2:$F$20,6,TRUE)</f>
        <v>27.950000000000003</v>
      </c>
      <c r="I3432" s="8">
        <f t="shared" si="107"/>
        <v>55.900000000000006</v>
      </c>
      <c r="J3432" s="42">
        <f>VLOOKUP(B3432,Invoices!A:I,9,TRUE)</f>
        <v>2020</v>
      </c>
    </row>
    <row r="3433" spans="1:10" x14ac:dyDescent="0.15">
      <c r="A3433" t="s">
        <v>6793</v>
      </c>
      <c r="B3433" t="s">
        <v>795</v>
      </c>
      <c r="C3433" t="s">
        <v>101</v>
      </c>
      <c r="D3433" t="s">
        <v>69</v>
      </c>
      <c r="E3433">
        <v>2</v>
      </c>
      <c r="F3433" s="8">
        <f>VLOOKUP(C3433,Products!$A$2:$E$20,5,TRUE)</f>
        <v>129.94999999999999</v>
      </c>
      <c r="G3433" s="8">
        <f t="shared" si="106"/>
        <v>259.89999999999998</v>
      </c>
      <c r="H3433" s="8">
        <f>VLOOKUP(C3433,Products!$A$2:$F$20,6,TRUE)</f>
        <v>40.449999999999989</v>
      </c>
      <c r="I3433" s="8">
        <f t="shared" si="107"/>
        <v>80.899999999999977</v>
      </c>
      <c r="J3433" s="42">
        <f>VLOOKUP(B3433,Invoices!A:I,9,TRUE)</f>
        <v>2020</v>
      </c>
    </row>
    <row r="3434" spans="1:10" x14ac:dyDescent="0.15">
      <c r="A3434" t="s">
        <v>6794</v>
      </c>
      <c r="B3434" t="s">
        <v>796</v>
      </c>
      <c r="C3434" t="s">
        <v>99</v>
      </c>
      <c r="D3434" t="s">
        <v>84</v>
      </c>
      <c r="E3434">
        <v>2</v>
      </c>
      <c r="F3434" s="8">
        <f>VLOOKUP(C3434,Products!$A$2:$E$20,5,TRUE)</f>
        <v>3.5</v>
      </c>
      <c r="G3434" s="8">
        <f t="shared" si="106"/>
        <v>7</v>
      </c>
      <c r="H3434" s="8">
        <f>VLOOKUP(C3434,Products!$A$2:$F$20,6,TRUE)</f>
        <v>0.54999999999999982</v>
      </c>
      <c r="I3434" s="8">
        <f t="shared" si="107"/>
        <v>1.0999999999999996</v>
      </c>
      <c r="J3434" s="42">
        <f>VLOOKUP(B3434,Invoices!A:I,9,TRUE)</f>
        <v>2020</v>
      </c>
    </row>
    <row r="3435" spans="1:10" x14ac:dyDescent="0.15">
      <c r="A3435" t="s">
        <v>6795</v>
      </c>
      <c r="B3435" t="s">
        <v>796</v>
      </c>
      <c r="C3435" t="s">
        <v>105</v>
      </c>
      <c r="D3435" t="s">
        <v>81</v>
      </c>
      <c r="E3435">
        <v>1</v>
      </c>
      <c r="F3435" s="8">
        <f>VLOOKUP(C3435,Products!$A$2:$E$20,5,TRUE)</f>
        <v>8.9499999999999993</v>
      </c>
      <c r="G3435" s="8">
        <f t="shared" si="106"/>
        <v>8.9499999999999993</v>
      </c>
      <c r="H3435" s="8">
        <f>VLOOKUP(C3435,Products!$A$2:$F$20,6,TRUE)</f>
        <v>3.1999999999999993</v>
      </c>
      <c r="I3435" s="8">
        <f t="shared" si="107"/>
        <v>3.1999999999999993</v>
      </c>
      <c r="J3435" s="42">
        <f>VLOOKUP(B3435,Invoices!A:I,9,TRUE)</f>
        <v>2020</v>
      </c>
    </row>
    <row r="3436" spans="1:10" x14ac:dyDescent="0.15">
      <c r="A3436" t="s">
        <v>6796</v>
      </c>
      <c r="B3436" t="s">
        <v>796</v>
      </c>
      <c r="C3436" t="s">
        <v>103</v>
      </c>
      <c r="D3436" t="s">
        <v>77</v>
      </c>
      <c r="E3436">
        <v>8</v>
      </c>
      <c r="F3436" s="8">
        <f>VLOOKUP(C3436,Products!$A$2:$E$20,5,TRUE)</f>
        <v>8.9499999999999993</v>
      </c>
      <c r="G3436" s="8">
        <f t="shared" si="106"/>
        <v>71.599999999999994</v>
      </c>
      <c r="H3436" s="8">
        <f>VLOOKUP(C3436,Products!$A$2:$F$20,6,TRUE)</f>
        <v>3.1999999999999993</v>
      </c>
      <c r="I3436" s="8">
        <f t="shared" si="107"/>
        <v>25.599999999999994</v>
      </c>
      <c r="J3436" s="42">
        <f>VLOOKUP(B3436,Invoices!A:I,9,TRUE)</f>
        <v>2020</v>
      </c>
    </row>
    <row r="3437" spans="1:10" x14ac:dyDescent="0.15">
      <c r="A3437" t="s">
        <v>6797</v>
      </c>
      <c r="B3437" t="s">
        <v>796</v>
      </c>
      <c r="C3437" t="s">
        <v>89</v>
      </c>
      <c r="D3437" t="s">
        <v>80</v>
      </c>
      <c r="E3437">
        <v>7</v>
      </c>
      <c r="F3437" s="8">
        <f>VLOOKUP(C3437,Products!$A$2:$E$20,5,TRUE)</f>
        <v>15.95</v>
      </c>
      <c r="G3437" s="8">
        <f t="shared" si="106"/>
        <v>111.64999999999999</v>
      </c>
      <c r="H3437" s="8">
        <f>VLOOKUP(C3437,Products!$A$2:$F$20,6,TRUE)</f>
        <v>6</v>
      </c>
      <c r="I3437" s="8">
        <f t="shared" si="107"/>
        <v>42</v>
      </c>
      <c r="J3437" s="42">
        <f>VLOOKUP(B3437,Invoices!A:I,9,TRUE)</f>
        <v>2020</v>
      </c>
    </row>
    <row r="3438" spans="1:10" x14ac:dyDescent="0.15">
      <c r="A3438" t="s">
        <v>6798</v>
      </c>
      <c r="B3438" t="s">
        <v>797</v>
      </c>
      <c r="C3438" t="s">
        <v>99</v>
      </c>
      <c r="D3438" t="s">
        <v>84</v>
      </c>
      <c r="E3438">
        <v>1</v>
      </c>
      <c r="F3438" s="8">
        <f>VLOOKUP(C3438,Products!$A$2:$E$20,5,TRUE)</f>
        <v>3.5</v>
      </c>
      <c r="G3438" s="8">
        <f t="shared" si="106"/>
        <v>3.5</v>
      </c>
      <c r="H3438" s="8">
        <f>VLOOKUP(C3438,Products!$A$2:$F$20,6,TRUE)</f>
        <v>0.54999999999999982</v>
      </c>
      <c r="I3438" s="8">
        <f t="shared" si="107"/>
        <v>0.54999999999999982</v>
      </c>
      <c r="J3438" s="42">
        <f>VLOOKUP(B3438,Invoices!A:I,9,TRUE)</f>
        <v>2020</v>
      </c>
    </row>
    <row r="3439" spans="1:10" x14ac:dyDescent="0.15">
      <c r="A3439" t="s">
        <v>6799</v>
      </c>
      <c r="B3439" t="s">
        <v>797</v>
      </c>
      <c r="C3439" t="s">
        <v>105</v>
      </c>
      <c r="D3439" t="s">
        <v>81</v>
      </c>
      <c r="E3439">
        <v>3</v>
      </c>
      <c r="F3439" s="8">
        <f>VLOOKUP(C3439,Products!$A$2:$E$20,5,TRUE)</f>
        <v>8.9499999999999993</v>
      </c>
      <c r="G3439" s="8">
        <f t="shared" si="106"/>
        <v>26.849999999999998</v>
      </c>
      <c r="H3439" s="8">
        <f>VLOOKUP(C3439,Products!$A$2:$F$20,6,TRUE)</f>
        <v>3.1999999999999993</v>
      </c>
      <c r="I3439" s="8">
        <f t="shared" si="107"/>
        <v>9.5999999999999979</v>
      </c>
      <c r="J3439" s="42">
        <f>VLOOKUP(B3439,Invoices!A:I,9,TRUE)</f>
        <v>2020</v>
      </c>
    </row>
    <row r="3440" spans="1:10" x14ac:dyDescent="0.15">
      <c r="A3440" t="s">
        <v>6800</v>
      </c>
      <c r="B3440" t="s">
        <v>798</v>
      </c>
      <c r="C3440" t="s">
        <v>92</v>
      </c>
      <c r="D3440" t="s">
        <v>82</v>
      </c>
      <c r="E3440">
        <v>12</v>
      </c>
      <c r="F3440" s="8">
        <f>VLOOKUP(C3440,Products!$A$2:$E$20,5,TRUE)</f>
        <v>19.95</v>
      </c>
      <c r="G3440" s="8">
        <f t="shared" si="106"/>
        <v>239.39999999999998</v>
      </c>
      <c r="H3440" s="8">
        <f>VLOOKUP(C3440,Products!$A$2:$F$20,6,TRUE)</f>
        <v>7.4499999999999993</v>
      </c>
      <c r="I3440" s="8">
        <f t="shared" si="107"/>
        <v>89.399999999999991</v>
      </c>
      <c r="J3440" s="42">
        <f>VLOOKUP(B3440,Invoices!A:I,9,TRUE)</f>
        <v>2020</v>
      </c>
    </row>
    <row r="3441" spans="1:10" x14ac:dyDescent="0.15">
      <c r="A3441" t="s">
        <v>6801</v>
      </c>
      <c r="B3441" t="s">
        <v>798</v>
      </c>
      <c r="C3441" t="s">
        <v>100</v>
      </c>
      <c r="D3441" t="s">
        <v>78</v>
      </c>
      <c r="E3441">
        <v>1</v>
      </c>
      <c r="F3441" s="8">
        <f>VLOOKUP(C3441,Products!$A$2:$E$20,5,TRUE)</f>
        <v>49.95</v>
      </c>
      <c r="G3441" s="8">
        <f t="shared" si="106"/>
        <v>49.95</v>
      </c>
      <c r="H3441" s="8">
        <f>VLOOKUP(C3441,Products!$A$2:$F$20,6,TRUE)</f>
        <v>19.950000000000003</v>
      </c>
      <c r="I3441" s="8">
        <f t="shared" si="107"/>
        <v>19.950000000000003</v>
      </c>
      <c r="J3441" s="42">
        <f>VLOOKUP(B3441,Invoices!A:I,9,TRUE)</f>
        <v>2020</v>
      </c>
    </row>
    <row r="3442" spans="1:10" x14ac:dyDescent="0.15">
      <c r="A3442" t="s">
        <v>6802</v>
      </c>
      <c r="B3442" t="s">
        <v>798</v>
      </c>
      <c r="C3442" t="s">
        <v>99</v>
      </c>
      <c r="D3442" t="s">
        <v>84</v>
      </c>
      <c r="E3442">
        <v>2</v>
      </c>
      <c r="F3442" s="8">
        <f>VLOOKUP(C3442,Products!$A$2:$E$20,5,TRUE)</f>
        <v>3.5</v>
      </c>
      <c r="G3442" s="8">
        <f t="shared" si="106"/>
        <v>7</v>
      </c>
      <c r="H3442" s="8">
        <f>VLOOKUP(C3442,Products!$A$2:$F$20,6,TRUE)</f>
        <v>0.54999999999999982</v>
      </c>
      <c r="I3442" s="8">
        <f t="shared" si="107"/>
        <v>1.0999999999999996</v>
      </c>
      <c r="J3442" s="42">
        <f>VLOOKUP(B3442,Invoices!A:I,9,TRUE)</f>
        <v>2020</v>
      </c>
    </row>
    <row r="3443" spans="1:10" x14ac:dyDescent="0.15">
      <c r="A3443" t="s">
        <v>6803</v>
      </c>
      <c r="B3443" t="s">
        <v>798</v>
      </c>
      <c r="C3443" t="s">
        <v>89</v>
      </c>
      <c r="D3443" t="s">
        <v>80</v>
      </c>
      <c r="E3443">
        <v>25</v>
      </c>
      <c r="F3443" s="8">
        <f>VLOOKUP(C3443,Products!$A$2:$E$20,5,TRUE)</f>
        <v>15.95</v>
      </c>
      <c r="G3443" s="8">
        <f t="shared" si="106"/>
        <v>398.75</v>
      </c>
      <c r="H3443" s="8">
        <f>VLOOKUP(C3443,Products!$A$2:$F$20,6,TRUE)</f>
        <v>6</v>
      </c>
      <c r="I3443" s="8">
        <f t="shared" si="107"/>
        <v>150</v>
      </c>
      <c r="J3443" s="42">
        <f>VLOOKUP(B3443,Invoices!A:I,9,TRUE)</f>
        <v>2020</v>
      </c>
    </row>
    <row r="3444" spans="1:10" x14ac:dyDescent="0.15">
      <c r="A3444" t="s">
        <v>6804</v>
      </c>
      <c r="B3444" t="s">
        <v>798</v>
      </c>
      <c r="C3444" t="s">
        <v>96</v>
      </c>
      <c r="D3444" t="s">
        <v>75</v>
      </c>
      <c r="E3444">
        <v>3</v>
      </c>
      <c r="F3444" s="8">
        <f>VLOOKUP(C3444,Products!$A$2:$E$20,5,TRUE)</f>
        <v>79.95</v>
      </c>
      <c r="G3444" s="8">
        <f t="shared" si="106"/>
        <v>239.85000000000002</v>
      </c>
      <c r="H3444" s="8">
        <f>VLOOKUP(C3444,Products!$A$2:$F$20,6,TRUE)</f>
        <v>27.950000000000003</v>
      </c>
      <c r="I3444" s="8">
        <f t="shared" si="107"/>
        <v>83.850000000000009</v>
      </c>
      <c r="J3444" s="42">
        <f>VLOOKUP(B3444,Invoices!A:I,9,TRUE)</f>
        <v>2020</v>
      </c>
    </row>
    <row r="3445" spans="1:10" x14ac:dyDescent="0.15">
      <c r="A3445" t="s">
        <v>6805</v>
      </c>
      <c r="B3445" t="s">
        <v>798</v>
      </c>
      <c r="C3445" t="s">
        <v>91</v>
      </c>
      <c r="D3445" t="s">
        <v>70</v>
      </c>
      <c r="E3445">
        <v>1</v>
      </c>
      <c r="F3445" s="8">
        <f>VLOOKUP(C3445,Products!$A$2:$E$20,5,TRUE)</f>
        <v>49.95</v>
      </c>
      <c r="G3445" s="8">
        <f t="shared" si="106"/>
        <v>49.95</v>
      </c>
      <c r="H3445" s="8">
        <f>VLOOKUP(C3445,Products!$A$2:$F$20,6,TRUE)</f>
        <v>21.200000000000003</v>
      </c>
      <c r="I3445" s="8">
        <f t="shared" si="107"/>
        <v>21.200000000000003</v>
      </c>
      <c r="J3445" s="42">
        <f>VLOOKUP(B3445,Invoices!A:I,9,TRUE)</f>
        <v>2020</v>
      </c>
    </row>
    <row r="3446" spans="1:10" x14ac:dyDescent="0.15">
      <c r="A3446" t="s">
        <v>6806</v>
      </c>
      <c r="B3446" t="s">
        <v>798</v>
      </c>
      <c r="C3446" t="s">
        <v>103</v>
      </c>
      <c r="D3446" t="s">
        <v>77</v>
      </c>
      <c r="E3446">
        <v>3</v>
      </c>
      <c r="F3446" s="8">
        <f>VLOOKUP(C3446,Products!$A$2:$E$20,5,TRUE)</f>
        <v>8.9499999999999993</v>
      </c>
      <c r="G3446" s="8">
        <f t="shared" si="106"/>
        <v>26.849999999999998</v>
      </c>
      <c r="H3446" s="8">
        <f>VLOOKUP(C3446,Products!$A$2:$F$20,6,TRUE)</f>
        <v>3.1999999999999993</v>
      </c>
      <c r="I3446" s="8">
        <f t="shared" si="107"/>
        <v>9.5999999999999979</v>
      </c>
      <c r="J3446" s="42">
        <f>VLOOKUP(B3446,Invoices!A:I,9,TRUE)</f>
        <v>2020</v>
      </c>
    </row>
    <row r="3447" spans="1:10" x14ac:dyDescent="0.15">
      <c r="A3447" t="s">
        <v>6807</v>
      </c>
      <c r="B3447" t="s">
        <v>798</v>
      </c>
      <c r="C3447" t="s">
        <v>94</v>
      </c>
      <c r="D3447" t="s">
        <v>86</v>
      </c>
      <c r="E3447">
        <v>1</v>
      </c>
      <c r="F3447" s="8">
        <f>VLOOKUP(C3447,Products!$A$2:$E$20,5,TRUE)</f>
        <v>3.5</v>
      </c>
      <c r="G3447" s="8">
        <f t="shared" si="106"/>
        <v>3.5</v>
      </c>
      <c r="H3447" s="8">
        <f>VLOOKUP(C3447,Products!$A$2:$F$20,6,TRUE)</f>
        <v>0.54999999999999982</v>
      </c>
      <c r="I3447" s="8">
        <f t="shared" si="107"/>
        <v>0.54999999999999982</v>
      </c>
      <c r="J3447" s="42">
        <f>VLOOKUP(B3447,Invoices!A:I,9,TRUE)</f>
        <v>2020</v>
      </c>
    </row>
    <row r="3448" spans="1:10" x14ac:dyDescent="0.15">
      <c r="A3448" t="s">
        <v>6808</v>
      </c>
      <c r="B3448" t="s">
        <v>798</v>
      </c>
      <c r="C3448" t="s">
        <v>105</v>
      </c>
      <c r="D3448" t="s">
        <v>81</v>
      </c>
      <c r="E3448">
        <v>1</v>
      </c>
      <c r="F3448" s="8">
        <f>VLOOKUP(C3448,Products!$A$2:$E$20,5,TRUE)</f>
        <v>8.9499999999999993</v>
      </c>
      <c r="G3448" s="8">
        <f t="shared" si="106"/>
        <v>8.9499999999999993</v>
      </c>
      <c r="H3448" s="8">
        <f>VLOOKUP(C3448,Products!$A$2:$F$20,6,TRUE)</f>
        <v>3.1999999999999993</v>
      </c>
      <c r="I3448" s="8">
        <f t="shared" si="107"/>
        <v>3.1999999999999993</v>
      </c>
      <c r="J3448" s="42">
        <f>VLOOKUP(B3448,Invoices!A:I,9,TRUE)</f>
        <v>2020</v>
      </c>
    </row>
    <row r="3449" spans="1:10" x14ac:dyDescent="0.15">
      <c r="A3449" t="s">
        <v>6809</v>
      </c>
      <c r="B3449" t="s">
        <v>798</v>
      </c>
      <c r="C3449" t="s">
        <v>102</v>
      </c>
      <c r="D3449" t="s">
        <v>83</v>
      </c>
      <c r="E3449">
        <v>100</v>
      </c>
      <c r="F3449" s="8">
        <f>VLOOKUP(C3449,Products!$A$2:$E$20,5,TRUE)</f>
        <v>29.95</v>
      </c>
      <c r="G3449" s="8">
        <f t="shared" si="106"/>
        <v>2995</v>
      </c>
      <c r="H3449" s="8">
        <f>VLOOKUP(C3449,Products!$A$2:$F$20,6,TRUE)</f>
        <v>15</v>
      </c>
      <c r="I3449" s="8">
        <f t="shared" si="107"/>
        <v>1500</v>
      </c>
      <c r="J3449" s="42">
        <f>VLOOKUP(B3449,Invoices!A:I,9,TRUE)</f>
        <v>2020</v>
      </c>
    </row>
    <row r="3450" spans="1:10" x14ac:dyDescent="0.15">
      <c r="A3450" t="s">
        <v>6810</v>
      </c>
      <c r="B3450" t="s">
        <v>799</v>
      </c>
      <c r="C3450" t="s">
        <v>94</v>
      </c>
      <c r="D3450" t="s">
        <v>86</v>
      </c>
      <c r="E3450">
        <v>1</v>
      </c>
      <c r="F3450" s="8">
        <f>VLOOKUP(C3450,Products!$A$2:$E$20,5,TRUE)</f>
        <v>3.5</v>
      </c>
      <c r="G3450" s="8">
        <f t="shared" si="106"/>
        <v>3.5</v>
      </c>
      <c r="H3450" s="8">
        <f>VLOOKUP(C3450,Products!$A$2:$F$20,6,TRUE)</f>
        <v>0.54999999999999982</v>
      </c>
      <c r="I3450" s="8">
        <f t="shared" si="107"/>
        <v>0.54999999999999982</v>
      </c>
      <c r="J3450" s="42">
        <f>VLOOKUP(B3450,Invoices!A:I,9,TRUE)</f>
        <v>2020</v>
      </c>
    </row>
    <row r="3451" spans="1:10" x14ac:dyDescent="0.15">
      <c r="A3451" t="s">
        <v>6811</v>
      </c>
      <c r="B3451" t="s">
        <v>799</v>
      </c>
      <c r="C3451" t="s">
        <v>99</v>
      </c>
      <c r="D3451" t="s">
        <v>84</v>
      </c>
      <c r="E3451">
        <v>1</v>
      </c>
      <c r="F3451" s="8">
        <f>VLOOKUP(C3451,Products!$A$2:$E$20,5,TRUE)</f>
        <v>3.5</v>
      </c>
      <c r="G3451" s="8">
        <f t="shared" si="106"/>
        <v>3.5</v>
      </c>
      <c r="H3451" s="8">
        <f>VLOOKUP(C3451,Products!$A$2:$F$20,6,TRUE)</f>
        <v>0.54999999999999982</v>
      </c>
      <c r="I3451" s="8">
        <f t="shared" si="107"/>
        <v>0.54999999999999982</v>
      </c>
      <c r="J3451" s="42">
        <f>VLOOKUP(B3451,Invoices!A:I,9,TRUE)</f>
        <v>2020</v>
      </c>
    </row>
    <row r="3452" spans="1:10" x14ac:dyDescent="0.15">
      <c r="A3452" t="s">
        <v>6812</v>
      </c>
      <c r="B3452" t="s">
        <v>799</v>
      </c>
      <c r="C3452" t="s">
        <v>93</v>
      </c>
      <c r="D3452" t="s">
        <v>76</v>
      </c>
      <c r="E3452">
        <v>2</v>
      </c>
      <c r="F3452" s="8">
        <f>VLOOKUP(C3452,Products!$A$2:$E$20,5,TRUE)</f>
        <v>9.9499999999999993</v>
      </c>
      <c r="G3452" s="8">
        <f t="shared" si="106"/>
        <v>19.899999999999999</v>
      </c>
      <c r="H3452" s="8">
        <f>VLOOKUP(C3452,Products!$A$2:$F$20,6,TRUE)</f>
        <v>1.9499999999999993</v>
      </c>
      <c r="I3452" s="8">
        <f t="shared" si="107"/>
        <v>3.8999999999999986</v>
      </c>
      <c r="J3452" s="42">
        <f>VLOOKUP(B3452,Invoices!A:I,9,TRUE)</f>
        <v>2020</v>
      </c>
    </row>
    <row r="3453" spans="1:10" x14ac:dyDescent="0.15">
      <c r="A3453" t="s">
        <v>6813</v>
      </c>
      <c r="B3453" t="s">
        <v>799</v>
      </c>
      <c r="C3453" t="s">
        <v>103</v>
      </c>
      <c r="D3453" t="s">
        <v>77</v>
      </c>
      <c r="E3453">
        <v>1</v>
      </c>
      <c r="F3453" s="8">
        <f>VLOOKUP(C3453,Products!$A$2:$E$20,5,TRUE)</f>
        <v>8.9499999999999993</v>
      </c>
      <c r="G3453" s="8">
        <f t="shared" si="106"/>
        <v>8.9499999999999993</v>
      </c>
      <c r="H3453" s="8">
        <f>VLOOKUP(C3453,Products!$A$2:$F$20,6,TRUE)</f>
        <v>3.1999999999999993</v>
      </c>
      <c r="I3453" s="8">
        <f t="shared" si="107"/>
        <v>3.1999999999999993</v>
      </c>
      <c r="J3453" s="42">
        <f>VLOOKUP(B3453,Invoices!A:I,9,TRUE)</f>
        <v>2020</v>
      </c>
    </row>
    <row r="3454" spans="1:10" x14ac:dyDescent="0.15">
      <c r="A3454" t="s">
        <v>6814</v>
      </c>
      <c r="B3454" t="s">
        <v>799</v>
      </c>
      <c r="C3454" t="s">
        <v>105</v>
      </c>
      <c r="D3454" t="s">
        <v>81</v>
      </c>
      <c r="E3454">
        <v>20</v>
      </c>
      <c r="F3454" s="8">
        <f>VLOOKUP(C3454,Products!$A$2:$E$20,5,TRUE)</f>
        <v>8.9499999999999993</v>
      </c>
      <c r="G3454" s="8">
        <f t="shared" si="106"/>
        <v>179</v>
      </c>
      <c r="H3454" s="8">
        <f>VLOOKUP(C3454,Products!$A$2:$F$20,6,TRUE)</f>
        <v>3.1999999999999993</v>
      </c>
      <c r="I3454" s="8">
        <f t="shared" si="107"/>
        <v>63.999999999999986</v>
      </c>
      <c r="J3454" s="42">
        <f>VLOOKUP(B3454,Invoices!A:I,9,TRUE)</f>
        <v>2020</v>
      </c>
    </row>
    <row r="3455" spans="1:10" x14ac:dyDescent="0.15">
      <c r="A3455" t="s">
        <v>6815</v>
      </c>
      <c r="B3455" t="s">
        <v>799</v>
      </c>
      <c r="C3455" t="s">
        <v>101</v>
      </c>
      <c r="D3455" t="s">
        <v>69</v>
      </c>
      <c r="E3455">
        <v>3</v>
      </c>
      <c r="F3455" s="8">
        <f>VLOOKUP(C3455,Products!$A$2:$E$20,5,TRUE)</f>
        <v>129.94999999999999</v>
      </c>
      <c r="G3455" s="8">
        <f t="shared" si="106"/>
        <v>389.84999999999997</v>
      </c>
      <c r="H3455" s="8">
        <f>VLOOKUP(C3455,Products!$A$2:$F$20,6,TRUE)</f>
        <v>40.449999999999989</v>
      </c>
      <c r="I3455" s="8">
        <f t="shared" si="107"/>
        <v>121.34999999999997</v>
      </c>
      <c r="J3455" s="42">
        <f>VLOOKUP(B3455,Invoices!A:I,9,TRUE)</f>
        <v>2020</v>
      </c>
    </row>
    <row r="3456" spans="1:10" x14ac:dyDescent="0.15">
      <c r="A3456" t="s">
        <v>6816</v>
      </c>
      <c r="B3456" t="s">
        <v>799</v>
      </c>
      <c r="C3456" t="s">
        <v>104</v>
      </c>
      <c r="D3456" t="s">
        <v>71</v>
      </c>
      <c r="E3456">
        <v>20</v>
      </c>
      <c r="F3456" s="8">
        <f>VLOOKUP(C3456,Products!$A$2:$E$20,5,TRUE)</f>
        <v>2.95</v>
      </c>
      <c r="G3456" s="8">
        <f t="shared" si="106"/>
        <v>59</v>
      </c>
      <c r="H3456" s="8">
        <f>VLOOKUP(C3456,Products!$A$2:$F$20,6,TRUE)</f>
        <v>1.1500000000000001</v>
      </c>
      <c r="I3456" s="8">
        <f t="shared" si="107"/>
        <v>23.000000000000004</v>
      </c>
      <c r="J3456" s="42">
        <f>VLOOKUP(B3456,Invoices!A:I,9,TRUE)</f>
        <v>2020</v>
      </c>
    </row>
    <row r="3457" spans="1:10" x14ac:dyDescent="0.15">
      <c r="A3457" t="s">
        <v>6817</v>
      </c>
      <c r="B3457" t="s">
        <v>800</v>
      </c>
      <c r="C3457" t="s">
        <v>100</v>
      </c>
      <c r="D3457" t="s">
        <v>78</v>
      </c>
      <c r="E3457">
        <v>1</v>
      </c>
      <c r="F3457" s="8">
        <f>VLOOKUP(C3457,Products!$A$2:$E$20,5,TRUE)</f>
        <v>49.95</v>
      </c>
      <c r="G3457" s="8">
        <f t="shared" si="106"/>
        <v>49.95</v>
      </c>
      <c r="H3457" s="8">
        <f>VLOOKUP(C3457,Products!$A$2:$F$20,6,TRUE)</f>
        <v>19.950000000000003</v>
      </c>
      <c r="I3457" s="8">
        <f t="shared" si="107"/>
        <v>19.950000000000003</v>
      </c>
      <c r="J3457" s="42">
        <f>VLOOKUP(B3457,Invoices!A:I,9,TRUE)</f>
        <v>2020</v>
      </c>
    </row>
    <row r="3458" spans="1:10" x14ac:dyDescent="0.15">
      <c r="A3458" t="s">
        <v>6818</v>
      </c>
      <c r="B3458" t="s">
        <v>800</v>
      </c>
      <c r="C3458" t="s">
        <v>93</v>
      </c>
      <c r="D3458" t="s">
        <v>76</v>
      </c>
      <c r="E3458">
        <v>1</v>
      </c>
      <c r="F3458" s="8">
        <f>VLOOKUP(C3458,Products!$A$2:$E$20,5,TRUE)</f>
        <v>9.9499999999999993</v>
      </c>
      <c r="G3458" s="8">
        <f t="shared" si="106"/>
        <v>9.9499999999999993</v>
      </c>
      <c r="H3458" s="8">
        <f>VLOOKUP(C3458,Products!$A$2:$F$20,6,TRUE)</f>
        <v>1.9499999999999993</v>
      </c>
      <c r="I3458" s="8">
        <f t="shared" si="107"/>
        <v>1.9499999999999993</v>
      </c>
      <c r="J3458" s="42">
        <f>VLOOKUP(B3458,Invoices!A:I,9,TRUE)</f>
        <v>2020</v>
      </c>
    </row>
    <row r="3459" spans="1:10" x14ac:dyDescent="0.15">
      <c r="A3459" t="s">
        <v>6819</v>
      </c>
      <c r="B3459" t="s">
        <v>800</v>
      </c>
      <c r="C3459" t="s">
        <v>102</v>
      </c>
      <c r="D3459" t="s">
        <v>83</v>
      </c>
      <c r="E3459">
        <v>3</v>
      </c>
      <c r="F3459" s="8">
        <f>VLOOKUP(C3459,Products!$A$2:$E$20,5,TRUE)</f>
        <v>29.95</v>
      </c>
      <c r="G3459" s="8">
        <f t="shared" ref="G3459:G3522" si="108">F3459*E3459</f>
        <v>89.85</v>
      </c>
      <c r="H3459" s="8">
        <f>VLOOKUP(C3459,Products!$A$2:$F$20,6,TRUE)</f>
        <v>15</v>
      </c>
      <c r="I3459" s="8">
        <f t="shared" ref="I3459:I3522" si="109">H3459*E3459</f>
        <v>45</v>
      </c>
      <c r="J3459" s="42">
        <f>VLOOKUP(B3459,Invoices!A:I,9,TRUE)</f>
        <v>2020</v>
      </c>
    </row>
    <row r="3460" spans="1:10" x14ac:dyDescent="0.15">
      <c r="A3460" t="s">
        <v>6820</v>
      </c>
      <c r="B3460" t="s">
        <v>800</v>
      </c>
      <c r="C3460" t="s">
        <v>103</v>
      </c>
      <c r="D3460" t="s">
        <v>77</v>
      </c>
      <c r="E3460">
        <v>25</v>
      </c>
      <c r="F3460" s="8">
        <f>VLOOKUP(C3460,Products!$A$2:$E$20,5,TRUE)</f>
        <v>8.9499999999999993</v>
      </c>
      <c r="G3460" s="8">
        <f t="shared" si="108"/>
        <v>223.74999999999997</v>
      </c>
      <c r="H3460" s="8">
        <f>VLOOKUP(C3460,Products!$A$2:$F$20,6,TRUE)</f>
        <v>3.1999999999999993</v>
      </c>
      <c r="I3460" s="8">
        <f t="shared" si="109"/>
        <v>79.999999999999986</v>
      </c>
      <c r="J3460" s="42">
        <f>VLOOKUP(B3460,Invoices!A:I,9,TRUE)</f>
        <v>2020</v>
      </c>
    </row>
    <row r="3461" spans="1:10" x14ac:dyDescent="0.15">
      <c r="A3461" t="s">
        <v>6821</v>
      </c>
      <c r="B3461" t="s">
        <v>800</v>
      </c>
      <c r="C3461" t="s">
        <v>105</v>
      </c>
      <c r="D3461" t="s">
        <v>81</v>
      </c>
      <c r="E3461">
        <v>5</v>
      </c>
      <c r="F3461" s="8">
        <f>VLOOKUP(C3461,Products!$A$2:$E$20,5,TRUE)</f>
        <v>8.9499999999999993</v>
      </c>
      <c r="G3461" s="8">
        <f t="shared" si="108"/>
        <v>44.75</v>
      </c>
      <c r="H3461" s="8">
        <f>VLOOKUP(C3461,Products!$A$2:$F$20,6,TRUE)</f>
        <v>3.1999999999999993</v>
      </c>
      <c r="I3461" s="8">
        <f t="shared" si="109"/>
        <v>15.999999999999996</v>
      </c>
      <c r="J3461" s="42">
        <f>VLOOKUP(B3461,Invoices!A:I,9,TRUE)</f>
        <v>2020</v>
      </c>
    </row>
    <row r="3462" spans="1:10" x14ac:dyDescent="0.15">
      <c r="A3462" t="s">
        <v>6822</v>
      </c>
      <c r="B3462" t="s">
        <v>800</v>
      </c>
      <c r="C3462" t="s">
        <v>96</v>
      </c>
      <c r="D3462" t="s">
        <v>75</v>
      </c>
      <c r="E3462">
        <v>5</v>
      </c>
      <c r="F3462" s="8">
        <f>VLOOKUP(C3462,Products!$A$2:$E$20,5,TRUE)</f>
        <v>79.95</v>
      </c>
      <c r="G3462" s="8">
        <f t="shared" si="108"/>
        <v>399.75</v>
      </c>
      <c r="H3462" s="8">
        <f>VLOOKUP(C3462,Products!$A$2:$F$20,6,TRUE)</f>
        <v>27.950000000000003</v>
      </c>
      <c r="I3462" s="8">
        <f t="shared" si="109"/>
        <v>139.75</v>
      </c>
      <c r="J3462" s="42">
        <f>VLOOKUP(B3462,Invoices!A:I,9,TRUE)</f>
        <v>2020</v>
      </c>
    </row>
    <row r="3463" spans="1:10" x14ac:dyDescent="0.15">
      <c r="A3463" t="s">
        <v>6823</v>
      </c>
      <c r="B3463" t="s">
        <v>800</v>
      </c>
      <c r="C3463" t="s">
        <v>104</v>
      </c>
      <c r="D3463" t="s">
        <v>71</v>
      </c>
      <c r="E3463">
        <v>1</v>
      </c>
      <c r="F3463" s="8">
        <f>VLOOKUP(C3463,Products!$A$2:$E$20,5,TRUE)</f>
        <v>2.95</v>
      </c>
      <c r="G3463" s="8">
        <f t="shared" si="108"/>
        <v>2.95</v>
      </c>
      <c r="H3463" s="8">
        <f>VLOOKUP(C3463,Products!$A$2:$F$20,6,TRUE)</f>
        <v>1.1500000000000001</v>
      </c>
      <c r="I3463" s="8">
        <f t="shared" si="109"/>
        <v>1.1500000000000001</v>
      </c>
      <c r="J3463" s="42">
        <f>VLOOKUP(B3463,Invoices!A:I,9,TRUE)</f>
        <v>2020</v>
      </c>
    </row>
    <row r="3464" spans="1:10" x14ac:dyDescent="0.15">
      <c r="A3464" t="s">
        <v>6824</v>
      </c>
      <c r="B3464" t="s">
        <v>800</v>
      </c>
      <c r="C3464" t="s">
        <v>101</v>
      </c>
      <c r="D3464" t="s">
        <v>69</v>
      </c>
      <c r="E3464">
        <v>4</v>
      </c>
      <c r="F3464" s="8">
        <f>VLOOKUP(C3464,Products!$A$2:$E$20,5,TRUE)</f>
        <v>129.94999999999999</v>
      </c>
      <c r="G3464" s="8">
        <f t="shared" si="108"/>
        <v>519.79999999999995</v>
      </c>
      <c r="H3464" s="8">
        <f>VLOOKUP(C3464,Products!$A$2:$F$20,6,TRUE)</f>
        <v>40.449999999999989</v>
      </c>
      <c r="I3464" s="8">
        <f t="shared" si="109"/>
        <v>161.79999999999995</v>
      </c>
      <c r="J3464" s="42">
        <f>VLOOKUP(B3464,Invoices!A:I,9,TRUE)</f>
        <v>2020</v>
      </c>
    </row>
    <row r="3465" spans="1:10" x14ac:dyDescent="0.15">
      <c r="A3465" t="s">
        <v>6825</v>
      </c>
      <c r="B3465" t="s">
        <v>801</v>
      </c>
      <c r="C3465" t="s">
        <v>104</v>
      </c>
      <c r="D3465" t="s">
        <v>71</v>
      </c>
      <c r="E3465">
        <v>1</v>
      </c>
      <c r="F3465" s="8">
        <f>VLOOKUP(C3465,Products!$A$2:$E$20,5,TRUE)</f>
        <v>2.95</v>
      </c>
      <c r="G3465" s="8">
        <f t="shared" si="108"/>
        <v>2.95</v>
      </c>
      <c r="H3465" s="8">
        <f>VLOOKUP(C3465,Products!$A$2:$F$20,6,TRUE)</f>
        <v>1.1500000000000001</v>
      </c>
      <c r="I3465" s="8">
        <f t="shared" si="109"/>
        <v>1.1500000000000001</v>
      </c>
      <c r="J3465" s="42">
        <f>VLOOKUP(B3465,Invoices!A:I,9,TRUE)</f>
        <v>2020</v>
      </c>
    </row>
    <row r="3466" spans="1:10" x14ac:dyDescent="0.15">
      <c r="A3466" t="s">
        <v>6826</v>
      </c>
      <c r="B3466" t="s">
        <v>801</v>
      </c>
      <c r="C3466" t="s">
        <v>89</v>
      </c>
      <c r="D3466" t="s">
        <v>80</v>
      </c>
      <c r="E3466">
        <v>1</v>
      </c>
      <c r="F3466" s="8">
        <f>VLOOKUP(C3466,Products!$A$2:$E$20,5,TRUE)</f>
        <v>15.95</v>
      </c>
      <c r="G3466" s="8">
        <f t="shared" si="108"/>
        <v>15.95</v>
      </c>
      <c r="H3466" s="8">
        <f>VLOOKUP(C3466,Products!$A$2:$F$20,6,TRUE)</f>
        <v>6</v>
      </c>
      <c r="I3466" s="8">
        <f t="shared" si="109"/>
        <v>6</v>
      </c>
      <c r="J3466" s="42">
        <f>VLOOKUP(B3466,Invoices!A:I,9,TRUE)</f>
        <v>2020</v>
      </c>
    </row>
    <row r="3467" spans="1:10" x14ac:dyDescent="0.15">
      <c r="A3467" t="s">
        <v>6827</v>
      </c>
      <c r="B3467" t="s">
        <v>801</v>
      </c>
      <c r="C3467" t="s">
        <v>91</v>
      </c>
      <c r="D3467" t="s">
        <v>70</v>
      </c>
      <c r="E3467">
        <v>20</v>
      </c>
      <c r="F3467" s="8">
        <f>VLOOKUP(C3467,Products!$A$2:$E$20,5,TRUE)</f>
        <v>49.95</v>
      </c>
      <c r="G3467" s="8">
        <f t="shared" si="108"/>
        <v>999</v>
      </c>
      <c r="H3467" s="8">
        <f>VLOOKUP(C3467,Products!$A$2:$F$20,6,TRUE)</f>
        <v>21.200000000000003</v>
      </c>
      <c r="I3467" s="8">
        <f t="shared" si="109"/>
        <v>424.00000000000006</v>
      </c>
      <c r="J3467" s="42">
        <f>VLOOKUP(B3467,Invoices!A:I,9,TRUE)</f>
        <v>2020</v>
      </c>
    </row>
    <row r="3468" spans="1:10" x14ac:dyDescent="0.15">
      <c r="A3468" t="s">
        <v>6828</v>
      </c>
      <c r="B3468" t="s">
        <v>801</v>
      </c>
      <c r="C3468" t="s">
        <v>94</v>
      </c>
      <c r="D3468" t="s">
        <v>86</v>
      </c>
      <c r="E3468">
        <v>8</v>
      </c>
      <c r="F3468" s="8">
        <f>VLOOKUP(C3468,Products!$A$2:$E$20,5,TRUE)</f>
        <v>3.5</v>
      </c>
      <c r="G3468" s="8">
        <f t="shared" si="108"/>
        <v>28</v>
      </c>
      <c r="H3468" s="8">
        <f>VLOOKUP(C3468,Products!$A$2:$F$20,6,TRUE)</f>
        <v>0.54999999999999982</v>
      </c>
      <c r="I3468" s="8">
        <f t="shared" si="109"/>
        <v>4.3999999999999986</v>
      </c>
      <c r="J3468" s="42">
        <f>VLOOKUP(B3468,Invoices!A:I,9,TRUE)</f>
        <v>2020</v>
      </c>
    </row>
    <row r="3469" spans="1:10" x14ac:dyDescent="0.15">
      <c r="A3469" t="s">
        <v>6829</v>
      </c>
      <c r="B3469" t="s">
        <v>801</v>
      </c>
      <c r="C3469" t="s">
        <v>95</v>
      </c>
      <c r="D3469" t="s">
        <v>73</v>
      </c>
      <c r="E3469">
        <v>8</v>
      </c>
      <c r="F3469" s="8">
        <f>VLOOKUP(C3469,Products!$A$2:$E$20,5,TRUE)</f>
        <v>12.95</v>
      </c>
      <c r="G3469" s="8">
        <f t="shared" si="108"/>
        <v>103.6</v>
      </c>
      <c r="H3469" s="8">
        <f>VLOOKUP(C3469,Products!$A$2:$F$20,6,TRUE)</f>
        <v>4.1999999999999993</v>
      </c>
      <c r="I3469" s="8">
        <f t="shared" si="109"/>
        <v>33.599999999999994</v>
      </c>
      <c r="J3469" s="42">
        <f>VLOOKUP(B3469,Invoices!A:I,9,TRUE)</f>
        <v>2020</v>
      </c>
    </row>
    <row r="3470" spans="1:10" x14ac:dyDescent="0.15">
      <c r="A3470" t="s">
        <v>6830</v>
      </c>
      <c r="B3470" t="s">
        <v>801</v>
      </c>
      <c r="C3470" t="s">
        <v>92</v>
      </c>
      <c r="D3470" t="s">
        <v>82</v>
      </c>
      <c r="E3470">
        <v>3</v>
      </c>
      <c r="F3470" s="8">
        <f>VLOOKUP(C3470,Products!$A$2:$E$20,5,TRUE)</f>
        <v>19.95</v>
      </c>
      <c r="G3470" s="8">
        <f t="shared" si="108"/>
        <v>59.849999999999994</v>
      </c>
      <c r="H3470" s="8">
        <f>VLOOKUP(C3470,Products!$A$2:$F$20,6,TRUE)</f>
        <v>7.4499999999999993</v>
      </c>
      <c r="I3470" s="8">
        <f t="shared" si="109"/>
        <v>22.349999999999998</v>
      </c>
      <c r="J3470" s="42">
        <f>VLOOKUP(B3470,Invoices!A:I,9,TRUE)</f>
        <v>2020</v>
      </c>
    </row>
    <row r="3471" spans="1:10" x14ac:dyDescent="0.15">
      <c r="A3471" t="s">
        <v>6831</v>
      </c>
      <c r="B3471" t="s">
        <v>801</v>
      </c>
      <c r="C3471" t="s">
        <v>96</v>
      </c>
      <c r="D3471" t="s">
        <v>75</v>
      </c>
      <c r="E3471">
        <v>3</v>
      </c>
      <c r="F3471" s="8">
        <f>VLOOKUP(C3471,Products!$A$2:$E$20,5,TRUE)</f>
        <v>79.95</v>
      </c>
      <c r="G3471" s="8">
        <f t="shared" si="108"/>
        <v>239.85000000000002</v>
      </c>
      <c r="H3471" s="8">
        <f>VLOOKUP(C3471,Products!$A$2:$F$20,6,TRUE)</f>
        <v>27.950000000000003</v>
      </c>
      <c r="I3471" s="8">
        <f t="shared" si="109"/>
        <v>83.850000000000009</v>
      </c>
      <c r="J3471" s="42">
        <f>VLOOKUP(B3471,Invoices!A:I,9,TRUE)</f>
        <v>2020</v>
      </c>
    </row>
    <row r="3472" spans="1:10" x14ac:dyDescent="0.15">
      <c r="A3472" t="s">
        <v>6832</v>
      </c>
      <c r="B3472" t="s">
        <v>801</v>
      </c>
      <c r="C3472" t="s">
        <v>90</v>
      </c>
      <c r="D3472" t="s">
        <v>72</v>
      </c>
      <c r="E3472">
        <v>4</v>
      </c>
      <c r="F3472" s="8">
        <f>VLOOKUP(C3472,Products!$A$2:$E$20,5,TRUE)</f>
        <v>8.9499999999999993</v>
      </c>
      <c r="G3472" s="8">
        <f t="shared" si="108"/>
        <v>35.799999999999997</v>
      </c>
      <c r="H3472" s="8">
        <f>VLOOKUP(C3472,Products!$A$2:$F$20,6,TRUE)</f>
        <v>5.6999999999999993</v>
      </c>
      <c r="I3472" s="8">
        <f t="shared" si="109"/>
        <v>22.799999999999997</v>
      </c>
      <c r="J3472" s="42">
        <f>VLOOKUP(B3472,Invoices!A:I,9,TRUE)</f>
        <v>2020</v>
      </c>
    </row>
    <row r="3473" spans="1:10" x14ac:dyDescent="0.15">
      <c r="A3473" t="s">
        <v>6833</v>
      </c>
      <c r="B3473" t="s">
        <v>801</v>
      </c>
      <c r="C3473" t="s">
        <v>103</v>
      </c>
      <c r="D3473" t="s">
        <v>77</v>
      </c>
      <c r="E3473">
        <v>5</v>
      </c>
      <c r="F3473" s="8">
        <f>VLOOKUP(C3473,Products!$A$2:$E$20,5,TRUE)</f>
        <v>8.9499999999999993</v>
      </c>
      <c r="G3473" s="8">
        <f t="shared" si="108"/>
        <v>44.75</v>
      </c>
      <c r="H3473" s="8">
        <f>VLOOKUP(C3473,Products!$A$2:$F$20,6,TRUE)</f>
        <v>3.1999999999999993</v>
      </c>
      <c r="I3473" s="8">
        <f t="shared" si="109"/>
        <v>15.999999999999996</v>
      </c>
      <c r="J3473" s="42">
        <f>VLOOKUP(B3473,Invoices!A:I,9,TRUE)</f>
        <v>2020</v>
      </c>
    </row>
    <row r="3474" spans="1:10" x14ac:dyDescent="0.15">
      <c r="A3474" t="s">
        <v>6834</v>
      </c>
      <c r="B3474" t="s">
        <v>802</v>
      </c>
      <c r="C3474" t="s">
        <v>96</v>
      </c>
      <c r="D3474" t="s">
        <v>75</v>
      </c>
      <c r="E3474">
        <v>5</v>
      </c>
      <c r="F3474" s="8">
        <f>VLOOKUP(C3474,Products!$A$2:$E$20,5,TRUE)</f>
        <v>79.95</v>
      </c>
      <c r="G3474" s="8">
        <f t="shared" si="108"/>
        <v>399.75</v>
      </c>
      <c r="H3474" s="8">
        <f>VLOOKUP(C3474,Products!$A$2:$F$20,6,TRUE)</f>
        <v>27.950000000000003</v>
      </c>
      <c r="I3474" s="8">
        <f t="shared" si="109"/>
        <v>139.75</v>
      </c>
      <c r="J3474" s="42">
        <f>VLOOKUP(B3474,Invoices!A:I,9,TRUE)</f>
        <v>2020</v>
      </c>
    </row>
    <row r="3475" spans="1:10" x14ac:dyDescent="0.15">
      <c r="A3475" t="s">
        <v>6835</v>
      </c>
      <c r="B3475" t="s">
        <v>802</v>
      </c>
      <c r="C3475" t="s">
        <v>87</v>
      </c>
      <c r="D3475" t="s">
        <v>68</v>
      </c>
      <c r="E3475">
        <v>2</v>
      </c>
      <c r="F3475" s="8">
        <f>VLOOKUP(C3475,Products!$A$2:$E$20,5,TRUE)</f>
        <v>19.95</v>
      </c>
      <c r="G3475" s="8">
        <f t="shared" si="108"/>
        <v>39.9</v>
      </c>
      <c r="H3475" s="8">
        <f>VLOOKUP(C3475,Products!$A$2:$F$20,6,TRUE)</f>
        <v>7.4499999999999993</v>
      </c>
      <c r="I3475" s="8">
        <f t="shared" si="109"/>
        <v>14.899999999999999</v>
      </c>
      <c r="J3475" s="42">
        <f>VLOOKUP(B3475,Invoices!A:I,9,TRUE)</f>
        <v>2020</v>
      </c>
    </row>
    <row r="3476" spans="1:10" x14ac:dyDescent="0.15">
      <c r="A3476" t="s">
        <v>6836</v>
      </c>
      <c r="B3476" t="s">
        <v>802</v>
      </c>
      <c r="C3476" t="s">
        <v>99</v>
      </c>
      <c r="D3476" t="s">
        <v>84</v>
      </c>
      <c r="E3476">
        <v>4</v>
      </c>
      <c r="F3476" s="8">
        <f>VLOOKUP(C3476,Products!$A$2:$E$20,5,TRUE)</f>
        <v>3.5</v>
      </c>
      <c r="G3476" s="8">
        <f t="shared" si="108"/>
        <v>14</v>
      </c>
      <c r="H3476" s="8">
        <f>VLOOKUP(C3476,Products!$A$2:$F$20,6,TRUE)</f>
        <v>0.54999999999999982</v>
      </c>
      <c r="I3476" s="8">
        <f t="shared" si="109"/>
        <v>2.1999999999999993</v>
      </c>
      <c r="J3476" s="42">
        <f>VLOOKUP(B3476,Invoices!A:I,9,TRUE)</f>
        <v>2020</v>
      </c>
    </row>
    <row r="3477" spans="1:10" x14ac:dyDescent="0.15">
      <c r="A3477" t="s">
        <v>6837</v>
      </c>
      <c r="B3477" t="s">
        <v>802</v>
      </c>
      <c r="C3477" t="s">
        <v>105</v>
      </c>
      <c r="D3477" t="s">
        <v>81</v>
      </c>
      <c r="E3477">
        <v>10</v>
      </c>
      <c r="F3477" s="8">
        <f>VLOOKUP(C3477,Products!$A$2:$E$20,5,TRUE)</f>
        <v>8.9499999999999993</v>
      </c>
      <c r="G3477" s="8">
        <f t="shared" si="108"/>
        <v>89.5</v>
      </c>
      <c r="H3477" s="8">
        <f>VLOOKUP(C3477,Products!$A$2:$F$20,6,TRUE)</f>
        <v>3.1999999999999993</v>
      </c>
      <c r="I3477" s="8">
        <f t="shared" si="109"/>
        <v>31.999999999999993</v>
      </c>
      <c r="J3477" s="42">
        <f>VLOOKUP(B3477,Invoices!A:I,9,TRUE)</f>
        <v>2020</v>
      </c>
    </row>
    <row r="3478" spans="1:10" x14ac:dyDescent="0.15">
      <c r="A3478" t="s">
        <v>6838</v>
      </c>
      <c r="B3478" t="s">
        <v>802</v>
      </c>
      <c r="C3478" t="s">
        <v>104</v>
      </c>
      <c r="D3478" t="s">
        <v>71</v>
      </c>
      <c r="E3478">
        <v>12</v>
      </c>
      <c r="F3478" s="8">
        <f>VLOOKUP(C3478,Products!$A$2:$E$20,5,TRUE)</f>
        <v>2.95</v>
      </c>
      <c r="G3478" s="8">
        <f t="shared" si="108"/>
        <v>35.400000000000006</v>
      </c>
      <c r="H3478" s="8">
        <f>VLOOKUP(C3478,Products!$A$2:$F$20,6,TRUE)</f>
        <v>1.1500000000000001</v>
      </c>
      <c r="I3478" s="8">
        <f t="shared" si="109"/>
        <v>13.8</v>
      </c>
      <c r="J3478" s="42">
        <f>VLOOKUP(B3478,Invoices!A:I,9,TRUE)</f>
        <v>2020</v>
      </c>
    </row>
    <row r="3479" spans="1:10" x14ac:dyDescent="0.15">
      <c r="A3479" t="s">
        <v>6839</v>
      </c>
      <c r="B3479" t="s">
        <v>802</v>
      </c>
      <c r="C3479" t="s">
        <v>90</v>
      </c>
      <c r="D3479" t="s">
        <v>72</v>
      </c>
      <c r="E3479">
        <v>1</v>
      </c>
      <c r="F3479" s="8">
        <f>VLOOKUP(C3479,Products!$A$2:$E$20,5,TRUE)</f>
        <v>8.9499999999999993</v>
      </c>
      <c r="G3479" s="8">
        <f t="shared" si="108"/>
        <v>8.9499999999999993</v>
      </c>
      <c r="H3479" s="8">
        <f>VLOOKUP(C3479,Products!$A$2:$F$20,6,TRUE)</f>
        <v>5.6999999999999993</v>
      </c>
      <c r="I3479" s="8">
        <f t="shared" si="109"/>
        <v>5.6999999999999993</v>
      </c>
      <c r="J3479" s="42">
        <f>VLOOKUP(B3479,Invoices!A:I,9,TRUE)</f>
        <v>2020</v>
      </c>
    </row>
    <row r="3480" spans="1:10" x14ac:dyDescent="0.15">
      <c r="A3480" t="s">
        <v>6840</v>
      </c>
      <c r="B3480" t="s">
        <v>802</v>
      </c>
      <c r="C3480" t="s">
        <v>101</v>
      </c>
      <c r="D3480" t="s">
        <v>69</v>
      </c>
      <c r="E3480">
        <v>25</v>
      </c>
      <c r="F3480" s="8">
        <f>VLOOKUP(C3480,Products!$A$2:$E$20,5,TRUE)</f>
        <v>129.94999999999999</v>
      </c>
      <c r="G3480" s="8">
        <f t="shared" si="108"/>
        <v>3248.7499999999995</v>
      </c>
      <c r="H3480" s="8">
        <f>VLOOKUP(C3480,Products!$A$2:$F$20,6,TRUE)</f>
        <v>40.449999999999989</v>
      </c>
      <c r="I3480" s="8">
        <f t="shared" si="109"/>
        <v>1011.2499999999998</v>
      </c>
      <c r="J3480" s="42">
        <f>VLOOKUP(B3480,Invoices!A:I,9,TRUE)</f>
        <v>2020</v>
      </c>
    </row>
    <row r="3481" spans="1:10" x14ac:dyDescent="0.15">
      <c r="A3481" t="s">
        <v>6841</v>
      </c>
      <c r="B3481" t="s">
        <v>803</v>
      </c>
      <c r="C3481" t="s">
        <v>88</v>
      </c>
      <c r="D3481" t="s">
        <v>85</v>
      </c>
      <c r="E3481">
        <v>2</v>
      </c>
      <c r="F3481" s="8">
        <f>VLOOKUP(C3481,Products!$A$2:$E$20,5,TRUE)</f>
        <v>8.9499999999999993</v>
      </c>
      <c r="G3481" s="8">
        <f t="shared" si="108"/>
        <v>17.899999999999999</v>
      </c>
      <c r="H3481" s="8">
        <f>VLOOKUP(C3481,Products!$A$2:$F$20,6,TRUE)</f>
        <v>5.6999999999999993</v>
      </c>
      <c r="I3481" s="8">
        <f t="shared" si="109"/>
        <v>11.399999999999999</v>
      </c>
      <c r="J3481" s="42">
        <f>VLOOKUP(B3481,Invoices!A:I,9,TRUE)</f>
        <v>2020</v>
      </c>
    </row>
    <row r="3482" spans="1:10" x14ac:dyDescent="0.15">
      <c r="A3482" t="s">
        <v>6842</v>
      </c>
      <c r="B3482" t="s">
        <v>803</v>
      </c>
      <c r="C3482" t="s">
        <v>103</v>
      </c>
      <c r="D3482" t="s">
        <v>77</v>
      </c>
      <c r="E3482">
        <v>15</v>
      </c>
      <c r="F3482" s="8">
        <f>VLOOKUP(C3482,Products!$A$2:$E$20,5,TRUE)</f>
        <v>8.9499999999999993</v>
      </c>
      <c r="G3482" s="8">
        <f t="shared" si="108"/>
        <v>134.25</v>
      </c>
      <c r="H3482" s="8">
        <f>VLOOKUP(C3482,Products!$A$2:$F$20,6,TRUE)</f>
        <v>3.1999999999999993</v>
      </c>
      <c r="I3482" s="8">
        <f t="shared" si="109"/>
        <v>47.999999999999986</v>
      </c>
      <c r="J3482" s="42">
        <f>VLOOKUP(B3482,Invoices!A:I,9,TRUE)</f>
        <v>2020</v>
      </c>
    </row>
    <row r="3483" spans="1:10" x14ac:dyDescent="0.15">
      <c r="A3483" t="s">
        <v>6843</v>
      </c>
      <c r="B3483" t="s">
        <v>803</v>
      </c>
      <c r="C3483" t="s">
        <v>105</v>
      </c>
      <c r="D3483" t="s">
        <v>81</v>
      </c>
      <c r="E3483">
        <v>1</v>
      </c>
      <c r="F3483" s="8">
        <f>VLOOKUP(C3483,Products!$A$2:$E$20,5,TRUE)</f>
        <v>8.9499999999999993</v>
      </c>
      <c r="G3483" s="8">
        <f t="shared" si="108"/>
        <v>8.9499999999999993</v>
      </c>
      <c r="H3483" s="8">
        <f>VLOOKUP(C3483,Products!$A$2:$F$20,6,TRUE)</f>
        <v>3.1999999999999993</v>
      </c>
      <c r="I3483" s="8">
        <f t="shared" si="109"/>
        <v>3.1999999999999993</v>
      </c>
      <c r="J3483" s="42">
        <f>VLOOKUP(B3483,Invoices!A:I,9,TRUE)</f>
        <v>2020</v>
      </c>
    </row>
    <row r="3484" spans="1:10" x14ac:dyDescent="0.15">
      <c r="A3484" t="s">
        <v>6844</v>
      </c>
      <c r="B3484" t="s">
        <v>803</v>
      </c>
      <c r="C3484" t="s">
        <v>90</v>
      </c>
      <c r="D3484" t="s">
        <v>72</v>
      </c>
      <c r="E3484">
        <v>1</v>
      </c>
      <c r="F3484" s="8">
        <f>VLOOKUP(C3484,Products!$A$2:$E$20,5,TRUE)</f>
        <v>8.9499999999999993</v>
      </c>
      <c r="G3484" s="8">
        <f t="shared" si="108"/>
        <v>8.9499999999999993</v>
      </c>
      <c r="H3484" s="8">
        <f>VLOOKUP(C3484,Products!$A$2:$F$20,6,TRUE)</f>
        <v>5.6999999999999993</v>
      </c>
      <c r="I3484" s="8">
        <f t="shared" si="109"/>
        <v>5.6999999999999993</v>
      </c>
      <c r="J3484" s="42">
        <f>VLOOKUP(B3484,Invoices!A:I,9,TRUE)</f>
        <v>2020</v>
      </c>
    </row>
    <row r="3485" spans="1:10" x14ac:dyDescent="0.15">
      <c r="A3485" t="s">
        <v>6845</v>
      </c>
      <c r="B3485" t="s">
        <v>804</v>
      </c>
      <c r="C3485" t="s">
        <v>98</v>
      </c>
      <c r="D3485" t="s">
        <v>79</v>
      </c>
      <c r="E3485">
        <v>10</v>
      </c>
      <c r="F3485" s="8">
        <f>VLOOKUP(C3485,Products!$A$2:$E$20,5,TRUE)</f>
        <v>14.95</v>
      </c>
      <c r="G3485" s="8">
        <f t="shared" si="108"/>
        <v>149.5</v>
      </c>
      <c r="H3485" s="8">
        <f>VLOOKUP(C3485,Products!$A$2:$F$20,6,TRUE)</f>
        <v>3.0499999999999989</v>
      </c>
      <c r="I3485" s="8">
        <f t="shared" si="109"/>
        <v>30.499999999999989</v>
      </c>
      <c r="J3485" s="42">
        <f>VLOOKUP(B3485,Invoices!A:I,9,TRUE)</f>
        <v>2020</v>
      </c>
    </row>
    <row r="3486" spans="1:10" x14ac:dyDescent="0.15">
      <c r="A3486" t="s">
        <v>6846</v>
      </c>
      <c r="B3486" t="s">
        <v>804</v>
      </c>
      <c r="C3486" t="s">
        <v>90</v>
      </c>
      <c r="D3486" t="s">
        <v>72</v>
      </c>
      <c r="E3486">
        <v>6</v>
      </c>
      <c r="F3486" s="8">
        <f>VLOOKUP(C3486,Products!$A$2:$E$20,5,TRUE)</f>
        <v>8.9499999999999993</v>
      </c>
      <c r="G3486" s="8">
        <f t="shared" si="108"/>
        <v>53.699999999999996</v>
      </c>
      <c r="H3486" s="8">
        <f>VLOOKUP(C3486,Products!$A$2:$F$20,6,TRUE)</f>
        <v>5.6999999999999993</v>
      </c>
      <c r="I3486" s="8">
        <f t="shared" si="109"/>
        <v>34.199999999999996</v>
      </c>
      <c r="J3486" s="42">
        <f>VLOOKUP(B3486,Invoices!A:I,9,TRUE)</f>
        <v>2020</v>
      </c>
    </row>
    <row r="3487" spans="1:10" x14ac:dyDescent="0.15">
      <c r="A3487" t="s">
        <v>6847</v>
      </c>
      <c r="B3487" t="s">
        <v>804</v>
      </c>
      <c r="C3487" t="s">
        <v>102</v>
      </c>
      <c r="D3487" t="s">
        <v>83</v>
      </c>
      <c r="E3487">
        <v>5</v>
      </c>
      <c r="F3487" s="8">
        <f>VLOOKUP(C3487,Products!$A$2:$E$20,5,TRUE)</f>
        <v>29.95</v>
      </c>
      <c r="G3487" s="8">
        <f t="shared" si="108"/>
        <v>149.75</v>
      </c>
      <c r="H3487" s="8">
        <f>VLOOKUP(C3487,Products!$A$2:$F$20,6,TRUE)</f>
        <v>15</v>
      </c>
      <c r="I3487" s="8">
        <f t="shared" si="109"/>
        <v>75</v>
      </c>
      <c r="J3487" s="42">
        <f>VLOOKUP(B3487,Invoices!A:I,9,TRUE)</f>
        <v>2020</v>
      </c>
    </row>
    <row r="3488" spans="1:10" x14ac:dyDescent="0.15">
      <c r="A3488" t="s">
        <v>6848</v>
      </c>
      <c r="B3488" t="s">
        <v>804</v>
      </c>
      <c r="C3488" t="s">
        <v>89</v>
      </c>
      <c r="D3488" t="s">
        <v>80</v>
      </c>
      <c r="E3488">
        <v>5</v>
      </c>
      <c r="F3488" s="8">
        <f>VLOOKUP(C3488,Products!$A$2:$E$20,5,TRUE)</f>
        <v>15.95</v>
      </c>
      <c r="G3488" s="8">
        <f t="shared" si="108"/>
        <v>79.75</v>
      </c>
      <c r="H3488" s="8">
        <f>VLOOKUP(C3488,Products!$A$2:$F$20,6,TRUE)</f>
        <v>6</v>
      </c>
      <c r="I3488" s="8">
        <f t="shared" si="109"/>
        <v>30</v>
      </c>
      <c r="J3488" s="42">
        <f>VLOOKUP(B3488,Invoices!A:I,9,TRUE)</f>
        <v>2020</v>
      </c>
    </row>
    <row r="3489" spans="1:10" x14ac:dyDescent="0.15">
      <c r="A3489" t="s">
        <v>6849</v>
      </c>
      <c r="B3489" t="s">
        <v>804</v>
      </c>
      <c r="C3489" t="s">
        <v>88</v>
      </c>
      <c r="D3489" t="s">
        <v>85</v>
      </c>
      <c r="E3489">
        <v>1</v>
      </c>
      <c r="F3489" s="8">
        <f>VLOOKUP(C3489,Products!$A$2:$E$20,5,TRUE)</f>
        <v>8.9499999999999993</v>
      </c>
      <c r="G3489" s="8">
        <f t="shared" si="108"/>
        <v>8.9499999999999993</v>
      </c>
      <c r="H3489" s="8">
        <f>VLOOKUP(C3489,Products!$A$2:$F$20,6,TRUE)</f>
        <v>5.6999999999999993</v>
      </c>
      <c r="I3489" s="8">
        <f t="shared" si="109"/>
        <v>5.6999999999999993</v>
      </c>
      <c r="J3489" s="42">
        <f>VLOOKUP(B3489,Invoices!A:I,9,TRUE)</f>
        <v>2020</v>
      </c>
    </row>
    <row r="3490" spans="1:10" x14ac:dyDescent="0.15">
      <c r="A3490" t="s">
        <v>6850</v>
      </c>
      <c r="B3490" t="s">
        <v>804</v>
      </c>
      <c r="C3490" t="s">
        <v>96</v>
      </c>
      <c r="D3490" t="s">
        <v>75</v>
      </c>
      <c r="E3490">
        <v>1</v>
      </c>
      <c r="F3490" s="8">
        <f>VLOOKUP(C3490,Products!$A$2:$E$20,5,TRUE)</f>
        <v>79.95</v>
      </c>
      <c r="G3490" s="8">
        <f t="shared" si="108"/>
        <v>79.95</v>
      </c>
      <c r="H3490" s="8">
        <f>VLOOKUP(C3490,Products!$A$2:$F$20,6,TRUE)</f>
        <v>27.950000000000003</v>
      </c>
      <c r="I3490" s="8">
        <f t="shared" si="109"/>
        <v>27.950000000000003</v>
      </c>
      <c r="J3490" s="42">
        <f>VLOOKUP(B3490,Invoices!A:I,9,TRUE)</f>
        <v>2020</v>
      </c>
    </row>
    <row r="3491" spans="1:10" x14ac:dyDescent="0.15">
      <c r="A3491" t="s">
        <v>6851</v>
      </c>
      <c r="B3491" t="s">
        <v>804</v>
      </c>
      <c r="C3491" t="s">
        <v>104</v>
      </c>
      <c r="D3491" t="s">
        <v>71</v>
      </c>
      <c r="E3491">
        <v>1</v>
      </c>
      <c r="F3491" s="8">
        <f>VLOOKUP(C3491,Products!$A$2:$E$20,5,TRUE)</f>
        <v>2.95</v>
      </c>
      <c r="G3491" s="8">
        <f t="shared" si="108"/>
        <v>2.95</v>
      </c>
      <c r="H3491" s="8">
        <f>VLOOKUP(C3491,Products!$A$2:$F$20,6,TRUE)</f>
        <v>1.1500000000000001</v>
      </c>
      <c r="I3491" s="8">
        <f t="shared" si="109"/>
        <v>1.1500000000000001</v>
      </c>
      <c r="J3491" s="42">
        <f>VLOOKUP(B3491,Invoices!A:I,9,TRUE)</f>
        <v>2020</v>
      </c>
    </row>
    <row r="3492" spans="1:10" x14ac:dyDescent="0.15">
      <c r="A3492" t="s">
        <v>6852</v>
      </c>
      <c r="B3492" t="s">
        <v>805</v>
      </c>
      <c r="C3492" t="s">
        <v>92</v>
      </c>
      <c r="D3492" t="s">
        <v>82</v>
      </c>
      <c r="E3492">
        <v>50</v>
      </c>
      <c r="F3492" s="8">
        <f>VLOOKUP(C3492,Products!$A$2:$E$20,5,TRUE)</f>
        <v>19.95</v>
      </c>
      <c r="G3492" s="8">
        <f t="shared" si="108"/>
        <v>997.5</v>
      </c>
      <c r="H3492" s="8">
        <f>VLOOKUP(C3492,Products!$A$2:$F$20,6,TRUE)</f>
        <v>7.4499999999999993</v>
      </c>
      <c r="I3492" s="8">
        <f t="shared" si="109"/>
        <v>372.49999999999994</v>
      </c>
      <c r="J3492" s="42">
        <f>VLOOKUP(B3492,Invoices!A:I,9,TRUE)</f>
        <v>2020</v>
      </c>
    </row>
    <row r="3493" spans="1:10" x14ac:dyDescent="0.15">
      <c r="A3493" t="s">
        <v>6853</v>
      </c>
      <c r="B3493" t="s">
        <v>806</v>
      </c>
      <c r="C3493" t="s">
        <v>90</v>
      </c>
      <c r="D3493" t="s">
        <v>72</v>
      </c>
      <c r="E3493">
        <v>1</v>
      </c>
      <c r="F3493" s="8">
        <f>VLOOKUP(C3493,Products!$A$2:$E$20,5,TRUE)</f>
        <v>8.9499999999999993</v>
      </c>
      <c r="G3493" s="8">
        <f t="shared" si="108"/>
        <v>8.9499999999999993</v>
      </c>
      <c r="H3493" s="8">
        <f>VLOOKUP(C3493,Products!$A$2:$F$20,6,TRUE)</f>
        <v>5.6999999999999993</v>
      </c>
      <c r="I3493" s="8">
        <f t="shared" si="109"/>
        <v>5.6999999999999993</v>
      </c>
      <c r="J3493" s="42">
        <f>VLOOKUP(B3493,Invoices!A:I,9,TRUE)</f>
        <v>2020</v>
      </c>
    </row>
    <row r="3494" spans="1:10" x14ac:dyDescent="0.15">
      <c r="A3494" t="s">
        <v>6854</v>
      </c>
      <c r="B3494" t="s">
        <v>806</v>
      </c>
      <c r="C3494" t="s">
        <v>101</v>
      </c>
      <c r="D3494" t="s">
        <v>69</v>
      </c>
      <c r="E3494">
        <v>3</v>
      </c>
      <c r="F3494" s="8">
        <f>VLOOKUP(C3494,Products!$A$2:$E$20,5,TRUE)</f>
        <v>129.94999999999999</v>
      </c>
      <c r="G3494" s="8">
        <f t="shared" si="108"/>
        <v>389.84999999999997</v>
      </c>
      <c r="H3494" s="8">
        <f>VLOOKUP(C3494,Products!$A$2:$F$20,6,TRUE)</f>
        <v>40.449999999999989</v>
      </c>
      <c r="I3494" s="8">
        <f t="shared" si="109"/>
        <v>121.34999999999997</v>
      </c>
      <c r="J3494" s="42">
        <f>VLOOKUP(B3494,Invoices!A:I,9,TRUE)</f>
        <v>2020</v>
      </c>
    </row>
    <row r="3495" spans="1:10" x14ac:dyDescent="0.15">
      <c r="A3495" t="s">
        <v>6855</v>
      </c>
      <c r="B3495" t="s">
        <v>806</v>
      </c>
      <c r="C3495" t="s">
        <v>96</v>
      </c>
      <c r="D3495" t="s">
        <v>75</v>
      </c>
      <c r="E3495">
        <v>50</v>
      </c>
      <c r="F3495" s="8">
        <f>VLOOKUP(C3495,Products!$A$2:$E$20,5,TRUE)</f>
        <v>79.95</v>
      </c>
      <c r="G3495" s="8">
        <f t="shared" si="108"/>
        <v>3997.5</v>
      </c>
      <c r="H3495" s="8">
        <f>VLOOKUP(C3495,Products!$A$2:$F$20,6,TRUE)</f>
        <v>27.950000000000003</v>
      </c>
      <c r="I3495" s="8">
        <f t="shared" si="109"/>
        <v>1397.5000000000002</v>
      </c>
      <c r="J3495" s="42">
        <f>VLOOKUP(B3495,Invoices!A:I,9,TRUE)</f>
        <v>2020</v>
      </c>
    </row>
    <row r="3496" spans="1:10" x14ac:dyDescent="0.15">
      <c r="A3496" t="s">
        <v>6856</v>
      </c>
      <c r="B3496" t="s">
        <v>807</v>
      </c>
      <c r="C3496" t="s">
        <v>91</v>
      </c>
      <c r="D3496" t="s">
        <v>70</v>
      </c>
      <c r="E3496">
        <v>15</v>
      </c>
      <c r="F3496" s="8">
        <f>VLOOKUP(C3496,Products!$A$2:$E$20,5,TRUE)</f>
        <v>49.95</v>
      </c>
      <c r="G3496" s="8">
        <f t="shared" si="108"/>
        <v>749.25</v>
      </c>
      <c r="H3496" s="8">
        <f>VLOOKUP(C3496,Products!$A$2:$F$20,6,TRUE)</f>
        <v>21.200000000000003</v>
      </c>
      <c r="I3496" s="8">
        <f t="shared" si="109"/>
        <v>318.00000000000006</v>
      </c>
      <c r="J3496" s="42">
        <f>VLOOKUP(B3496,Invoices!A:I,9,TRUE)</f>
        <v>2020</v>
      </c>
    </row>
    <row r="3497" spans="1:10" x14ac:dyDescent="0.15">
      <c r="A3497" t="s">
        <v>6857</v>
      </c>
      <c r="B3497" t="s">
        <v>807</v>
      </c>
      <c r="C3497" t="s">
        <v>103</v>
      </c>
      <c r="D3497" t="s">
        <v>77</v>
      </c>
      <c r="E3497">
        <v>1</v>
      </c>
      <c r="F3497" s="8">
        <f>VLOOKUP(C3497,Products!$A$2:$E$20,5,TRUE)</f>
        <v>8.9499999999999993</v>
      </c>
      <c r="G3497" s="8">
        <f t="shared" si="108"/>
        <v>8.9499999999999993</v>
      </c>
      <c r="H3497" s="8">
        <f>VLOOKUP(C3497,Products!$A$2:$F$20,6,TRUE)</f>
        <v>3.1999999999999993</v>
      </c>
      <c r="I3497" s="8">
        <f t="shared" si="109"/>
        <v>3.1999999999999993</v>
      </c>
      <c r="J3497" s="42">
        <f>VLOOKUP(B3497,Invoices!A:I,9,TRUE)</f>
        <v>2020</v>
      </c>
    </row>
    <row r="3498" spans="1:10" x14ac:dyDescent="0.15">
      <c r="A3498" t="s">
        <v>6858</v>
      </c>
      <c r="B3498" t="s">
        <v>808</v>
      </c>
      <c r="C3498" t="s">
        <v>104</v>
      </c>
      <c r="D3498" t="s">
        <v>71</v>
      </c>
      <c r="E3498">
        <v>8</v>
      </c>
      <c r="F3498" s="8">
        <f>VLOOKUP(C3498,Products!$A$2:$E$20,5,TRUE)</f>
        <v>2.95</v>
      </c>
      <c r="G3498" s="8">
        <f t="shared" si="108"/>
        <v>23.6</v>
      </c>
      <c r="H3498" s="8">
        <f>VLOOKUP(C3498,Products!$A$2:$F$20,6,TRUE)</f>
        <v>1.1500000000000001</v>
      </c>
      <c r="I3498" s="8">
        <f t="shared" si="109"/>
        <v>9.2000000000000011</v>
      </c>
      <c r="J3498" s="42">
        <f>VLOOKUP(B3498,Invoices!A:I,9,TRUE)</f>
        <v>2020</v>
      </c>
    </row>
    <row r="3499" spans="1:10" x14ac:dyDescent="0.15">
      <c r="A3499" t="s">
        <v>6859</v>
      </c>
      <c r="B3499" t="s">
        <v>808</v>
      </c>
      <c r="C3499" t="s">
        <v>90</v>
      </c>
      <c r="D3499" t="s">
        <v>72</v>
      </c>
      <c r="E3499">
        <v>6</v>
      </c>
      <c r="F3499" s="8">
        <f>VLOOKUP(C3499,Products!$A$2:$E$20,5,TRUE)</f>
        <v>8.9499999999999993</v>
      </c>
      <c r="G3499" s="8">
        <f t="shared" si="108"/>
        <v>53.699999999999996</v>
      </c>
      <c r="H3499" s="8">
        <f>VLOOKUP(C3499,Products!$A$2:$F$20,6,TRUE)</f>
        <v>5.6999999999999993</v>
      </c>
      <c r="I3499" s="8">
        <f t="shared" si="109"/>
        <v>34.199999999999996</v>
      </c>
      <c r="J3499" s="42">
        <f>VLOOKUP(B3499,Invoices!A:I,9,TRUE)</f>
        <v>2020</v>
      </c>
    </row>
    <row r="3500" spans="1:10" x14ac:dyDescent="0.15">
      <c r="A3500" t="s">
        <v>6860</v>
      </c>
      <c r="B3500" t="s">
        <v>809</v>
      </c>
      <c r="C3500" t="s">
        <v>102</v>
      </c>
      <c r="D3500" t="s">
        <v>83</v>
      </c>
      <c r="E3500">
        <v>1</v>
      </c>
      <c r="F3500" s="8">
        <f>VLOOKUP(C3500,Products!$A$2:$E$20,5,TRUE)</f>
        <v>29.95</v>
      </c>
      <c r="G3500" s="8">
        <f t="shared" si="108"/>
        <v>29.95</v>
      </c>
      <c r="H3500" s="8">
        <f>VLOOKUP(C3500,Products!$A$2:$F$20,6,TRUE)</f>
        <v>15</v>
      </c>
      <c r="I3500" s="8">
        <f t="shared" si="109"/>
        <v>15</v>
      </c>
      <c r="J3500" s="42">
        <f>VLOOKUP(B3500,Invoices!A:I,9,TRUE)</f>
        <v>2020</v>
      </c>
    </row>
    <row r="3501" spans="1:10" x14ac:dyDescent="0.15">
      <c r="A3501" t="s">
        <v>6861</v>
      </c>
      <c r="B3501" t="s">
        <v>810</v>
      </c>
      <c r="C3501" t="s">
        <v>90</v>
      </c>
      <c r="D3501" t="s">
        <v>72</v>
      </c>
      <c r="E3501">
        <v>5</v>
      </c>
      <c r="F3501" s="8">
        <f>VLOOKUP(C3501,Products!$A$2:$E$20,5,TRUE)</f>
        <v>8.9499999999999993</v>
      </c>
      <c r="G3501" s="8">
        <f t="shared" si="108"/>
        <v>44.75</v>
      </c>
      <c r="H3501" s="8">
        <f>VLOOKUP(C3501,Products!$A$2:$F$20,6,TRUE)</f>
        <v>5.6999999999999993</v>
      </c>
      <c r="I3501" s="8">
        <f t="shared" si="109"/>
        <v>28.499999999999996</v>
      </c>
      <c r="J3501" s="42">
        <f>VLOOKUP(B3501,Invoices!A:I,9,TRUE)</f>
        <v>2020</v>
      </c>
    </row>
    <row r="3502" spans="1:10" x14ac:dyDescent="0.15">
      <c r="A3502" t="s">
        <v>6862</v>
      </c>
      <c r="B3502" t="s">
        <v>810</v>
      </c>
      <c r="C3502" t="s">
        <v>105</v>
      </c>
      <c r="D3502" t="s">
        <v>81</v>
      </c>
      <c r="E3502">
        <v>1</v>
      </c>
      <c r="F3502" s="8">
        <f>VLOOKUP(C3502,Products!$A$2:$E$20,5,TRUE)</f>
        <v>8.9499999999999993</v>
      </c>
      <c r="G3502" s="8">
        <f t="shared" si="108"/>
        <v>8.9499999999999993</v>
      </c>
      <c r="H3502" s="8">
        <f>VLOOKUP(C3502,Products!$A$2:$F$20,6,TRUE)</f>
        <v>3.1999999999999993</v>
      </c>
      <c r="I3502" s="8">
        <f t="shared" si="109"/>
        <v>3.1999999999999993</v>
      </c>
      <c r="J3502" s="42">
        <f>VLOOKUP(B3502,Invoices!A:I,9,TRUE)</f>
        <v>2020</v>
      </c>
    </row>
    <row r="3503" spans="1:10" x14ac:dyDescent="0.15">
      <c r="A3503" t="s">
        <v>6863</v>
      </c>
      <c r="B3503" t="s">
        <v>810</v>
      </c>
      <c r="C3503" t="s">
        <v>99</v>
      </c>
      <c r="D3503" t="s">
        <v>84</v>
      </c>
      <c r="E3503">
        <v>1</v>
      </c>
      <c r="F3503" s="8">
        <f>VLOOKUP(C3503,Products!$A$2:$E$20,5,TRUE)</f>
        <v>3.5</v>
      </c>
      <c r="G3503" s="8">
        <f t="shared" si="108"/>
        <v>3.5</v>
      </c>
      <c r="H3503" s="8">
        <f>VLOOKUP(C3503,Products!$A$2:$F$20,6,TRUE)</f>
        <v>0.54999999999999982</v>
      </c>
      <c r="I3503" s="8">
        <f t="shared" si="109"/>
        <v>0.54999999999999982</v>
      </c>
      <c r="J3503" s="42">
        <f>VLOOKUP(B3503,Invoices!A:I,9,TRUE)</f>
        <v>2020</v>
      </c>
    </row>
    <row r="3504" spans="1:10" x14ac:dyDescent="0.15">
      <c r="A3504" t="s">
        <v>6864</v>
      </c>
      <c r="B3504" t="s">
        <v>811</v>
      </c>
      <c r="C3504" t="s">
        <v>97</v>
      </c>
      <c r="D3504" t="s">
        <v>74</v>
      </c>
      <c r="E3504">
        <v>9</v>
      </c>
      <c r="F3504" s="8">
        <f>VLOOKUP(C3504,Products!$A$2:$E$20,5,TRUE)</f>
        <v>1.5</v>
      </c>
      <c r="G3504" s="8">
        <f t="shared" si="108"/>
        <v>13.5</v>
      </c>
      <c r="H3504" s="8">
        <f>VLOOKUP(C3504,Products!$A$2:$F$20,6,TRUE)</f>
        <v>0.5</v>
      </c>
      <c r="I3504" s="8">
        <f t="shared" si="109"/>
        <v>4.5</v>
      </c>
      <c r="J3504" s="42">
        <f>VLOOKUP(B3504,Invoices!A:I,9,TRUE)</f>
        <v>2020</v>
      </c>
    </row>
    <row r="3505" spans="1:10" x14ac:dyDescent="0.15">
      <c r="A3505" t="s">
        <v>6865</v>
      </c>
      <c r="B3505" t="s">
        <v>812</v>
      </c>
      <c r="C3505" t="s">
        <v>93</v>
      </c>
      <c r="D3505" t="s">
        <v>76</v>
      </c>
      <c r="E3505">
        <v>2</v>
      </c>
      <c r="F3505" s="8">
        <f>VLOOKUP(C3505,Products!$A$2:$E$20,5,TRUE)</f>
        <v>9.9499999999999993</v>
      </c>
      <c r="G3505" s="8">
        <f t="shared" si="108"/>
        <v>19.899999999999999</v>
      </c>
      <c r="H3505" s="8">
        <f>VLOOKUP(C3505,Products!$A$2:$F$20,6,TRUE)</f>
        <v>1.9499999999999993</v>
      </c>
      <c r="I3505" s="8">
        <f t="shared" si="109"/>
        <v>3.8999999999999986</v>
      </c>
      <c r="J3505" s="42">
        <f>VLOOKUP(B3505,Invoices!A:I,9,TRUE)</f>
        <v>2020</v>
      </c>
    </row>
    <row r="3506" spans="1:10" x14ac:dyDescent="0.15">
      <c r="A3506" t="s">
        <v>6866</v>
      </c>
      <c r="B3506" t="s">
        <v>812</v>
      </c>
      <c r="C3506" t="s">
        <v>105</v>
      </c>
      <c r="D3506" t="s">
        <v>81</v>
      </c>
      <c r="E3506">
        <v>6</v>
      </c>
      <c r="F3506" s="8">
        <f>VLOOKUP(C3506,Products!$A$2:$E$20,5,TRUE)</f>
        <v>8.9499999999999993</v>
      </c>
      <c r="G3506" s="8">
        <f t="shared" si="108"/>
        <v>53.699999999999996</v>
      </c>
      <c r="H3506" s="8">
        <f>VLOOKUP(C3506,Products!$A$2:$F$20,6,TRUE)</f>
        <v>3.1999999999999993</v>
      </c>
      <c r="I3506" s="8">
        <f t="shared" si="109"/>
        <v>19.199999999999996</v>
      </c>
      <c r="J3506" s="42">
        <f>VLOOKUP(B3506,Invoices!A:I,9,TRUE)</f>
        <v>2020</v>
      </c>
    </row>
    <row r="3507" spans="1:10" x14ac:dyDescent="0.15">
      <c r="A3507" t="s">
        <v>6867</v>
      </c>
      <c r="B3507" t="s">
        <v>812</v>
      </c>
      <c r="C3507" t="s">
        <v>103</v>
      </c>
      <c r="D3507" t="s">
        <v>77</v>
      </c>
      <c r="E3507">
        <v>6</v>
      </c>
      <c r="F3507" s="8">
        <f>VLOOKUP(C3507,Products!$A$2:$E$20,5,TRUE)</f>
        <v>8.9499999999999993</v>
      </c>
      <c r="G3507" s="8">
        <f t="shared" si="108"/>
        <v>53.699999999999996</v>
      </c>
      <c r="H3507" s="8">
        <f>VLOOKUP(C3507,Products!$A$2:$F$20,6,TRUE)</f>
        <v>3.1999999999999993</v>
      </c>
      <c r="I3507" s="8">
        <f t="shared" si="109"/>
        <v>19.199999999999996</v>
      </c>
      <c r="J3507" s="42">
        <f>VLOOKUP(B3507,Invoices!A:I,9,TRUE)</f>
        <v>2020</v>
      </c>
    </row>
    <row r="3508" spans="1:10" x14ac:dyDescent="0.15">
      <c r="A3508" t="s">
        <v>6868</v>
      </c>
      <c r="B3508" t="s">
        <v>812</v>
      </c>
      <c r="C3508" t="s">
        <v>92</v>
      </c>
      <c r="D3508" t="s">
        <v>82</v>
      </c>
      <c r="E3508">
        <v>9</v>
      </c>
      <c r="F3508" s="8">
        <f>VLOOKUP(C3508,Products!$A$2:$E$20,5,TRUE)</f>
        <v>19.95</v>
      </c>
      <c r="G3508" s="8">
        <f t="shared" si="108"/>
        <v>179.54999999999998</v>
      </c>
      <c r="H3508" s="8">
        <f>VLOOKUP(C3508,Products!$A$2:$F$20,6,TRUE)</f>
        <v>7.4499999999999993</v>
      </c>
      <c r="I3508" s="8">
        <f t="shared" si="109"/>
        <v>67.05</v>
      </c>
      <c r="J3508" s="42">
        <f>VLOOKUP(B3508,Invoices!A:I,9,TRUE)</f>
        <v>2020</v>
      </c>
    </row>
    <row r="3509" spans="1:10" x14ac:dyDescent="0.15">
      <c r="A3509" t="s">
        <v>6869</v>
      </c>
      <c r="B3509" t="s">
        <v>812</v>
      </c>
      <c r="C3509" t="s">
        <v>94</v>
      </c>
      <c r="D3509" t="s">
        <v>86</v>
      </c>
      <c r="E3509">
        <v>4</v>
      </c>
      <c r="F3509" s="8">
        <f>VLOOKUP(C3509,Products!$A$2:$E$20,5,TRUE)</f>
        <v>3.5</v>
      </c>
      <c r="G3509" s="8">
        <f t="shared" si="108"/>
        <v>14</v>
      </c>
      <c r="H3509" s="8">
        <f>VLOOKUP(C3509,Products!$A$2:$F$20,6,TRUE)</f>
        <v>0.54999999999999982</v>
      </c>
      <c r="I3509" s="8">
        <f t="shared" si="109"/>
        <v>2.1999999999999993</v>
      </c>
      <c r="J3509" s="42">
        <f>VLOOKUP(B3509,Invoices!A:I,9,TRUE)</f>
        <v>2020</v>
      </c>
    </row>
    <row r="3510" spans="1:10" x14ac:dyDescent="0.15">
      <c r="A3510" t="s">
        <v>6870</v>
      </c>
      <c r="B3510" t="s">
        <v>812</v>
      </c>
      <c r="C3510" t="s">
        <v>102</v>
      </c>
      <c r="D3510" t="s">
        <v>83</v>
      </c>
      <c r="E3510">
        <v>24</v>
      </c>
      <c r="F3510" s="8">
        <f>VLOOKUP(C3510,Products!$A$2:$E$20,5,TRUE)</f>
        <v>29.95</v>
      </c>
      <c r="G3510" s="8">
        <f t="shared" si="108"/>
        <v>718.8</v>
      </c>
      <c r="H3510" s="8">
        <f>VLOOKUP(C3510,Products!$A$2:$F$20,6,TRUE)</f>
        <v>15</v>
      </c>
      <c r="I3510" s="8">
        <f t="shared" si="109"/>
        <v>360</v>
      </c>
      <c r="J3510" s="42">
        <f>VLOOKUP(B3510,Invoices!A:I,9,TRUE)</f>
        <v>2020</v>
      </c>
    </row>
    <row r="3511" spans="1:10" x14ac:dyDescent="0.15">
      <c r="A3511" t="s">
        <v>6871</v>
      </c>
      <c r="B3511" t="s">
        <v>812</v>
      </c>
      <c r="C3511" t="s">
        <v>90</v>
      </c>
      <c r="D3511" t="s">
        <v>72</v>
      </c>
      <c r="E3511">
        <v>1</v>
      </c>
      <c r="F3511" s="8">
        <f>VLOOKUP(C3511,Products!$A$2:$E$20,5,TRUE)</f>
        <v>8.9499999999999993</v>
      </c>
      <c r="G3511" s="8">
        <f t="shared" si="108"/>
        <v>8.9499999999999993</v>
      </c>
      <c r="H3511" s="8">
        <f>VLOOKUP(C3511,Products!$A$2:$F$20,6,TRUE)</f>
        <v>5.6999999999999993</v>
      </c>
      <c r="I3511" s="8">
        <f t="shared" si="109"/>
        <v>5.6999999999999993</v>
      </c>
      <c r="J3511" s="42">
        <f>VLOOKUP(B3511,Invoices!A:I,9,TRUE)</f>
        <v>2020</v>
      </c>
    </row>
    <row r="3512" spans="1:10" x14ac:dyDescent="0.15">
      <c r="A3512" t="s">
        <v>6872</v>
      </c>
      <c r="B3512" t="s">
        <v>812</v>
      </c>
      <c r="C3512" t="s">
        <v>104</v>
      </c>
      <c r="D3512" t="s">
        <v>71</v>
      </c>
      <c r="E3512">
        <v>4</v>
      </c>
      <c r="F3512" s="8">
        <f>VLOOKUP(C3512,Products!$A$2:$E$20,5,TRUE)</f>
        <v>2.95</v>
      </c>
      <c r="G3512" s="8">
        <f t="shared" si="108"/>
        <v>11.8</v>
      </c>
      <c r="H3512" s="8">
        <f>VLOOKUP(C3512,Products!$A$2:$F$20,6,TRUE)</f>
        <v>1.1500000000000001</v>
      </c>
      <c r="I3512" s="8">
        <f t="shared" si="109"/>
        <v>4.6000000000000005</v>
      </c>
      <c r="J3512" s="42">
        <f>VLOOKUP(B3512,Invoices!A:I,9,TRUE)</f>
        <v>2020</v>
      </c>
    </row>
    <row r="3513" spans="1:10" x14ac:dyDescent="0.15">
      <c r="A3513" t="s">
        <v>6873</v>
      </c>
      <c r="B3513" t="s">
        <v>812</v>
      </c>
      <c r="C3513" t="s">
        <v>101</v>
      </c>
      <c r="D3513" t="s">
        <v>69</v>
      </c>
      <c r="E3513">
        <v>12</v>
      </c>
      <c r="F3513" s="8">
        <f>VLOOKUP(C3513,Products!$A$2:$E$20,5,TRUE)</f>
        <v>129.94999999999999</v>
      </c>
      <c r="G3513" s="8">
        <f t="shared" si="108"/>
        <v>1559.3999999999999</v>
      </c>
      <c r="H3513" s="8">
        <f>VLOOKUP(C3513,Products!$A$2:$F$20,6,TRUE)</f>
        <v>40.449999999999989</v>
      </c>
      <c r="I3513" s="8">
        <f t="shared" si="109"/>
        <v>485.39999999999986</v>
      </c>
      <c r="J3513" s="42">
        <f>VLOOKUP(B3513,Invoices!A:I,9,TRUE)</f>
        <v>2020</v>
      </c>
    </row>
    <row r="3514" spans="1:10" x14ac:dyDescent="0.15">
      <c r="A3514" t="s">
        <v>6874</v>
      </c>
      <c r="B3514" t="s">
        <v>813</v>
      </c>
      <c r="C3514" t="s">
        <v>97</v>
      </c>
      <c r="D3514" t="s">
        <v>74</v>
      </c>
      <c r="E3514">
        <v>4</v>
      </c>
      <c r="F3514" s="8">
        <f>VLOOKUP(C3514,Products!$A$2:$E$20,5,TRUE)</f>
        <v>1.5</v>
      </c>
      <c r="G3514" s="8">
        <f t="shared" si="108"/>
        <v>6</v>
      </c>
      <c r="H3514" s="8">
        <f>VLOOKUP(C3514,Products!$A$2:$F$20,6,TRUE)</f>
        <v>0.5</v>
      </c>
      <c r="I3514" s="8">
        <f t="shared" si="109"/>
        <v>2</v>
      </c>
      <c r="J3514" s="42">
        <f>VLOOKUP(B3514,Invoices!A:I,9,TRUE)</f>
        <v>2020</v>
      </c>
    </row>
    <row r="3515" spans="1:10" x14ac:dyDescent="0.15">
      <c r="A3515" t="s">
        <v>6875</v>
      </c>
      <c r="B3515" t="s">
        <v>814</v>
      </c>
      <c r="C3515" t="s">
        <v>94</v>
      </c>
      <c r="D3515" t="s">
        <v>86</v>
      </c>
      <c r="E3515">
        <v>25</v>
      </c>
      <c r="F3515" s="8">
        <f>VLOOKUP(C3515,Products!$A$2:$E$20,5,TRUE)</f>
        <v>3.5</v>
      </c>
      <c r="G3515" s="8">
        <f t="shared" si="108"/>
        <v>87.5</v>
      </c>
      <c r="H3515" s="8">
        <f>VLOOKUP(C3515,Products!$A$2:$F$20,6,TRUE)</f>
        <v>0.54999999999999982</v>
      </c>
      <c r="I3515" s="8">
        <f t="shared" si="109"/>
        <v>13.749999999999996</v>
      </c>
      <c r="J3515" s="42">
        <f>VLOOKUP(B3515,Invoices!A:I,9,TRUE)</f>
        <v>2020</v>
      </c>
    </row>
    <row r="3516" spans="1:10" x14ac:dyDescent="0.15">
      <c r="A3516" t="s">
        <v>6876</v>
      </c>
      <c r="B3516" t="s">
        <v>815</v>
      </c>
      <c r="C3516" t="s">
        <v>96</v>
      </c>
      <c r="D3516" t="s">
        <v>75</v>
      </c>
      <c r="E3516">
        <v>6</v>
      </c>
      <c r="F3516" s="8">
        <f>VLOOKUP(C3516,Products!$A$2:$E$20,5,TRUE)</f>
        <v>79.95</v>
      </c>
      <c r="G3516" s="8">
        <f t="shared" si="108"/>
        <v>479.70000000000005</v>
      </c>
      <c r="H3516" s="8">
        <f>VLOOKUP(C3516,Products!$A$2:$F$20,6,TRUE)</f>
        <v>27.950000000000003</v>
      </c>
      <c r="I3516" s="8">
        <f t="shared" si="109"/>
        <v>167.70000000000002</v>
      </c>
      <c r="J3516" s="42">
        <f>VLOOKUP(B3516,Invoices!A:I,9,TRUE)</f>
        <v>2020</v>
      </c>
    </row>
    <row r="3517" spans="1:10" x14ac:dyDescent="0.15">
      <c r="A3517" t="s">
        <v>6877</v>
      </c>
      <c r="B3517" t="s">
        <v>815</v>
      </c>
      <c r="C3517" t="s">
        <v>93</v>
      </c>
      <c r="D3517" t="s">
        <v>76</v>
      </c>
      <c r="E3517">
        <v>3</v>
      </c>
      <c r="F3517" s="8">
        <f>VLOOKUP(C3517,Products!$A$2:$E$20,5,TRUE)</f>
        <v>9.9499999999999993</v>
      </c>
      <c r="G3517" s="8">
        <f t="shared" si="108"/>
        <v>29.849999999999998</v>
      </c>
      <c r="H3517" s="8">
        <f>VLOOKUP(C3517,Products!$A$2:$F$20,6,TRUE)</f>
        <v>1.9499999999999993</v>
      </c>
      <c r="I3517" s="8">
        <f t="shared" si="109"/>
        <v>5.8499999999999979</v>
      </c>
      <c r="J3517" s="42">
        <f>VLOOKUP(B3517,Invoices!A:I,9,TRUE)</f>
        <v>2020</v>
      </c>
    </row>
    <row r="3518" spans="1:10" x14ac:dyDescent="0.15">
      <c r="A3518" t="s">
        <v>6878</v>
      </c>
      <c r="B3518" t="s">
        <v>816</v>
      </c>
      <c r="C3518" t="s">
        <v>103</v>
      </c>
      <c r="D3518" t="s">
        <v>77</v>
      </c>
      <c r="E3518">
        <v>15</v>
      </c>
      <c r="F3518" s="8">
        <f>VLOOKUP(C3518,Products!$A$2:$E$20,5,TRUE)</f>
        <v>8.9499999999999993</v>
      </c>
      <c r="G3518" s="8">
        <f t="shared" si="108"/>
        <v>134.25</v>
      </c>
      <c r="H3518" s="8">
        <f>VLOOKUP(C3518,Products!$A$2:$F$20,6,TRUE)</f>
        <v>3.1999999999999993</v>
      </c>
      <c r="I3518" s="8">
        <f t="shared" si="109"/>
        <v>47.999999999999986</v>
      </c>
      <c r="J3518" s="42">
        <f>VLOOKUP(B3518,Invoices!A:I,9,TRUE)</f>
        <v>2020</v>
      </c>
    </row>
    <row r="3519" spans="1:10" x14ac:dyDescent="0.15">
      <c r="A3519" t="s">
        <v>6879</v>
      </c>
      <c r="B3519" t="s">
        <v>817</v>
      </c>
      <c r="C3519" t="s">
        <v>92</v>
      </c>
      <c r="D3519" t="s">
        <v>82</v>
      </c>
      <c r="E3519">
        <v>8</v>
      </c>
      <c r="F3519" s="8">
        <f>VLOOKUP(C3519,Products!$A$2:$E$20,5,TRUE)</f>
        <v>19.95</v>
      </c>
      <c r="G3519" s="8">
        <f t="shared" si="108"/>
        <v>159.6</v>
      </c>
      <c r="H3519" s="8">
        <f>VLOOKUP(C3519,Products!$A$2:$F$20,6,TRUE)</f>
        <v>7.4499999999999993</v>
      </c>
      <c r="I3519" s="8">
        <f t="shared" si="109"/>
        <v>59.599999999999994</v>
      </c>
      <c r="J3519" s="42">
        <f>VLOOKUP(B3519,Invoices!A:I,9,TRUE)</f>
        <v>2020</v>
      </c>
    </row>
    <row r="3520" spans="1:10" x14ac:dyDescent="0.15">
      <c r="A3520" t="s">
        <v>6880</v>
      </c>
      <c r="B3520" t="s">
        <v>818</v>
      </c>
      <c r="C3520" t="s">
        <v>96</v>
      </c>
      <c r="D3520" t="s">
        <v>75</v>
      </c>
      <c r="E3520">
        <v>10</v>
      </c>
      <c r="F3520" s="8">
        <f>VLOOKUP(C3520,Products!$A$2:$E$20,5,TRUE)</f>
        <v>79.95</v>
      </c>
      <c r="G3520" s="8">
        <f t="shared" si="108"/>
        <v>799.5</v>
      </c>
      <c r="H3520" s="8">
        <f>VLOOKUP(C3520,Products!$A$2:$F$20,6,TRUE)</f>
        <v>27.950000000000003</v>
      </c>
      <c r="I3520" s="8">
        <f t="shared" si="109"/>
        <v>279.5</v>
      </c>
      <c r="J3520" s="42">
        <f>VLOOKUP(B3520,Invoices!A:I,9,TRUE)</f>
        <v>2020</v>
      </c>
    </row>
    <row r="3521" spans="1:10" x14ac:dyDescent="0.15">
      <c r="A3521" t="s">
        <v>6881</v>
      </c>
      <c r="B3521" t="s">
        <v>818</v>
      </c>
      <c r="C3521" t="s">
        <v>93</v>
      </c>
      <c r="D3521" t="s">
        <v>76</v>
      </c>
      <c r="E3521">
        <v>1</v>
      </c>
      <c r="F3521" s="8">
        <f>VLOOKUP(C3521,Products!$A$2:$E$20,5,TRUE)</f>
        <v>9.9499999999999993</v>
      </c>
      <c r="G3521" s="8">
        <f t="shared" si="108"/>
        <v>9.9499999999999993</v>
      </c>
      <c r="H3521" s="8">
        <f>VLOOKUP(C3521,Products!$A$2:$F$20,6,TRUE)</f>
        <v>1.9499999999999993</v>
      </c>
      <c r="I3521" s="8">
        <f t="shared" si="109"/>
        <v>1.9499999999999993</v>
      </c>
      <c r="J3521" s="42">
        <f>VLOOKUP(B3521,Invoices!A:I,9,TRUE)</f>
        <v>2020</v>
      </c>
    </row>
    <row r="3522" spans="1:10" x14ac:dyDescent="0.15">
      <c r="A3522" t="s">
        <v>6882</v>
      </c>
      <c r="B3522" t="s">
        <v>818</v>
      </c>
      <c r="C3522" t="s">
        <v>94</v>
      </c>
      <c r="D3522" t="s">
        <v>86</v>
      </c>
      <c r="E3522">
        <v>10</v>
      </c>
      <c r="F3522" s="8">
        <f>VLOOKUP(C3522,Products!$A$2:$E$20,5,TRUE)</f>
        <v>3.5</v>
      </c>
      <c r="G3522" s="8">
        <f t="shared" si="108"/>
        <v>35</v>
      </c>
      <c r="H3522" s="8">
        <f>VLOOKUP(C3522,Products!$A$2:$F$20,6,TRUE)</f>
        <v>0.54999999999999982</v>
      </c>
      <c r="I3522" s="8">
        <f t="shared" si="109"/>
        <v>5.4999999999999982</v>
      </c>
      <c r="J3522" s="42">
        <f>VLOOKUP(B3522,Invoices!A:I,9,TRUE)</f>
        <v>2020</v>
      </c>
    </row>
    <row r="3523" spans="1:10" x14ac:dyDescent="0.15">
      <c r="A3523" t="s">
        <v>6883</v>
      </c>
      <c r="B3523" t="s">
        <v>818</v>
      </c>
      <c r="C3523" t="s">
        <v>99</v>
      </c>
      <c r="D3523" t="s">
        <v>84</v>
      </c>
      <c r="E3523">
        <v>3</v>
      </c>
      <c r="F3523" s="8">
        <f>VLOOKUP(C3523,Products!$A$2:$E$20,5,TRUE)</f>
        <v>3.5</v>
      </c>
      <c r="G3523" s="8">
        <f t="shared" ref="G3523:G3586" si="110">F3523*E3523</f>
        <v>10.5</v>
      </c>
      <c r="H3523" s="8">
        <f>VLOOKUP(C3523,Products!$A$2:$F$20,6,TRUE)</f>
        <v>0.54999999999999982</v>
      </c>
      <c r="I3523" s="8">
        <f t="shared" ref="I3523:I3586" si="111">H3523*E3523</f>
        <v>1.6499999999999995</v>
      </c>
      <c r="J3523" s="42">
        <f>VLOOKUP(B3523,Invoices!A:I,9,TRUE)</f>
        <v>2020</v>
      </c>
    </row>
    <row r="3524" spans="1:10" x14ac:dyDescent="0.15">
      <c r="A3524" t="s">
        <v>6884</v>
      </c>
      <c r="B3524" t="s">
        <v>818</v>
      </c>
      <c r="C3524" t="s">
        <v>88</v>
      </c>
      <c r="D3524" t="s">
        <v>85</v>
      </c>
      <c r="E3524">
        <v>4</v>
      </c>
      <c r="F3524" s="8">
        <f>VLOOKUP(C3524,Products!$A$2:$E$20,5,TRUE)</f>
        <v>8.9499999999999993</v>
      </c>
      <c r="G3524" s="8">
        <f t="shared" si="110"/>
        <v>35.799999999999997</v>
      </c>
      <c r="H3524" s="8">
        <f>VLOOKUP(C3524,Products!$A$2:$F$20,6,TRUE)</f>
        <v>5.6999999999999993</v>
      </c>
      <c r="I3524" s="8">
        <f t="shared" si="111"/>
        <v>22.799999999999997</v>
      </c>
      <c r="J3524" s="42">
        <f>VLOOKUP(B3524,Invoices!A:I,9,TRUE)</f>
        <v>2020</v>
      </c>
    </row>
    <row r="3525" spans="1:10" x14ac:dyDescent="0.15">
      <c r="A3525" t="s">
        <v>6885</v>
      </c>
      <c r="B3525" t="s">
        <v>818</v>
      </c>
      <c r="C3525" t="s">
        <v>104</v>
      </c>
      <c r="D3525" t="s">
        <v>71</v>
      </c>
      <c r="E3525">
        <v>10</v>
      </c>
      <c r="F3525" s="8">
        <f>VLOOKUP(C3525,Products!$A$2:$E$20,5,TRUE)</f>
        <v>2.95</v>
      </c>
      <c r="G3525" s="8">
        <f t="shared" si="110"/>
        <v>29.5</v>
      </c>
      <c r="H3525" s="8">
        <f>VLOOKUP(C3525,Products!$A$2:$F$20,6,TRUE)</f>
        <v>1.1500000000000001</v>
      </c>
      <c r="I3525" s="8">
        <f t="shared" si="111"/>
        <v>11.500000000000002</v>
      </c>
      <c r="J3525" s="42">
        <f>VLOOKUP(B3525,Invoices!A:I,9,TRUE)</f>
        <v>2020</v>
      </c>
    </row>
    <row r="3526" spans="1:10" x14ac:dyDescent="0.15">
      <c r="A3526" t="s">
        <v>6886</v>
      </c>
      <c r="B3526" t="s">
        <v>818</v>
      </c>
      <c r="C3526" t="s">
        <v>90</v>
      </c>
      <c r="D3526" t="s">
        <v>72</v>
      </c>
      <c r="E3526">
        <v>1</v>
      </c>
      <c r="F3526" s="8">
        <f>VLOOKUP(C3526,Products!$A$2:$E$20,5,TRUE)</f>
        <v>8.9499999999999993</v>
      </c>
      <c r="G3526" s="8">
        <f t="shared" si="110"/>
        <v>8.9499999999999993</v>
      </c>
      <c r="H3526" s="8">
        <f>VLOOKUP(C3526,Products!$A$2:$F$20,6,TRUE)</f>
        <v>5.6999999999999993</v>
      </c>
      <c r="I3526" s="8">
        <f t="shared" si="111"/>
        <v>5.6999999999999993</v>
      </c>
      <c r="J3526" s="42">
        <f>VLOOKUP(B3526,Invoices!A:I,9,TRUE)</f>
        <v>2020</v>
      </c>
    </row>
    <row r="3527" spans="1:10" x14ac:dyDescent="0.15">
      <c r="A3527" t="s">
        <v>6887</v>
      </c>
      <c r="B3527" t="s">
        <v>818</v>
      </c>
      <c r="C3527" t="s">
        <v>97</v>
      </c>
      <c r="D3527" t="s">
        <v>74</v>
      </c>
      <c r="E3527">
        <v>2</v>
      </c>
      <c r="F3527" s="8">
        <f>VLOOKUP(C3527,Products!$A$2:$E$20,5,TRUE)</f>
        <v>1.5</v>
      </c>
      <c r="G3527" s="8">
        <f t="shared" si="110"/>
        <v>3</v>
      </c>
      <c r="H3527" s="8">
        <f>VLOOKUP(C3527,Products!$A$2:$F$20,6,TRUE)</f>
        <v>0.5</v>
      </c>
      <c r="I3527" s="8">
        <f t="shared" si="111"/>
        <v>1</v>
      </c>
      <c r="J3527" s="42">
        <f>VLOOKUP(B3527,Invoices!A:I,9,TRUE)</f>
        <v>2020</v>
      </c>
    </row>
    <row r="3528" spans="1:10" x14ac:dyDescent="0.15">
      <c r="A3528" t="s">
        <v>6888</v>
      </c>
      <c r="B3528" t="s">
        <v>819</v>
      </c>
      <c r="C3528" t="s">
        <v>93</v>
      </c>
      <c r="D3528" t="s">
        <v>76</v>
      </c>
      <c r="E3528">
        <v>4</v>
      </c>
      <c r="F3528" s="8">
        <f>VLOOKUP(C3528,Products!$A$2:$E$20,5,TRUE)</f>
        <v>9.9499999999999993</v>
      </c>
      <c r="G3528" s="8">
        <f t="shared" si="110"/>
        <v>39.799999999999997</v>
      </c>
      <c r="H3528" s="8">
        <f>VLOOKUP(C3528,Products!$A$2:$F$20,6,TRUE)</f>
        <v>1.9499999999999993</v>
      </c>
      <c r="I3528" s="8">
        <f t="shared" si="111"/>
        <v>7.7999999999999972</v>
      </c>
      <c r="J3528" s="42">
        <f>VLOOKUP(B3528,Invoices!A:I,9,TRUE)</f>
        <v>2020</v>
      </c>
    </row>
    <row r="3529" spans="1:10" x14ac:dyDescent="0.15">
      <c r="A3529" t="s">
        <v>6889</v>
      </c>
      <c r="B3529" t="s">
        <v>819</v>
      </c>
      <c r="C3529" t="s">
        <v>105</v>
      </c>
      <c r="D3529" t="s">
        <v>81</v>
      </c>
      <c r="E3529">
        <v>12</v>
      </c>
      <c r="F3529" s="8">
        <f>VLOOKUP(C3529,Products!$A$2:$E$20,5,TRUE)</f>
        <v>8.9499999999999993</v>
      </c>
      <c r="G3529" s="8">
        <f t="shared" si="110"/>
        <v>107.39999999999999</v>
      </c>
      <c r="H3529" s="8">
        <f>VLOOKUP(C3529,Products!$A$2:$F$20,6,TRUE)</f>
        <v>3.1999999999999993</v>
      </c>
      <c r="I3529" s="8">
        <f t="shared" si="111"/>
        <v>38.399999999999991</v>
      </c>
      <c r="J3529" s="42">
        <f>VLOOKUP(B3529,Invoices!A:I,9,TRUE)</f>
        <v>2020</v>
      </c>
    </row>
    <row r="3530" spans="1:10" x14ac:dyDescent="0.15">
      <c r="A3530" t="s">
        <v>6890</v>
      </c>
      <c r="B3530" t="s">
        <v>819</v>
      </c>
      <c r="C3530" t="s">
        <v>104</v>
      </c>
      <c r="D3530" t="s">
        <v>71</v>
      </c>
      <c r="E3530">
        <v>25</v>
      </c>
      <c r="F3530" s="8">
        <f>VLOOKUP(C3530,Products!$A$2:$E$20,5,TRUE)</f>
        <v>2.95</v>
      </c>
      <c r="G3530" s="8">
        <f t="shared" si="110"/>
        <v>73.75</v>
      </c>
      <c r="H3530" s="8">
        <f>VLOOKUP(C3530,Products!$A$2:$F$20,6,TRUE)</f>
        <v>1.1500000000000001</v>
      </c>
      <c r="I3530" s="8">
        <f t="shared" si="111"/>
        <v>28.750000000000004</v>
      </c>
      <c r="J3530" s="42">
        <f>VLOOKUP(B3530,Invoices!A:I,9,TRUE)</f>
        <v>2020</v>
      </c>
    </row>
    <row r="3531" spans="1:10" x14ac:dyDescent="0.15">
      <c r="A3531" t="s">
        <v>6891</v>
      </c>
      <c r="B3531" t="s">
        <v>820</v>
      </c>
      <c r="C3531" t="s">
        <v>105</v>
      </c>
      <c r="D3531" t="s">
        <v>81</v>
      </c>
      <c r="E3531">
        <v>1</v>
      </c>
      <c r="F3531" s="8">
        <f>VLOOKUP(C3531,Products!$A$2:$E$20,5,TRUE)</f>
        <v>8.9499999999999993</v>
      </c>
      <c r="G3531" s="8">
        <f t="shared" si="110"/>
        <v>8.9499999999999993</v>
      </c>
      <c r="H3531" s="8">
        <f>VLOOKUP(C3531,Products!$A$2:$F$20,6,TRUE)</f>
        <v>3.1999999999999993</v>
      </c>
      <c r="I3531" s="8">
        <f t="shared" si="111"/>
        <v>3.1999999999999993</v>
      </c>
      <c r="J3531" s="42">
        <f>VLOOKUP(B3531,Invoices!A:I,9,TRUE)</f>
        <v>2020</v>
      </c>
    </row>
    <row r="3532" spans="1:10" x14ac:dyDescent="0.15">
      <c r="A3532" t="s">
        <v>6892</v>
      </c>
      <c r="B3532" t="s">
        <v>820</v>
      </c>
      <c r="C3532" t="s">
        <v>96</v>
      </c>
      <c r="D3532" t="s">
        <v>75</v>
      </c>
      <c r="E3532">
        <v>2</v>
      </c>
      <c r="F3532" s="8">
        <f>VLOOKUP(C3532,Products!$A$2:$E$20,5,TRUE)</f>
        <v>79.95</v>
      </c>
      <c r="G3532" s="8">
        <f t="shared" si="110"/>
        <v>159.9</v>
      </c>
      <c r="H3532" s="8">
        <f>VLOOKUP(C3532,Products!$A$2:$F$20,6,TRUE)</f>
        <v>27.950000000000003</v>
      </c>
      <c r="I3532" s="8">
        <f t="shared" si="111"/>
        <v>55.900000000000006</v>
      </c>
      <c r="J3532" s="42">
        <f>VLOOKUP(B3532,Invoices!A:I,9,TRUE)</f>
        <v>2020</v>
      </c>
    </row>
    <row r="3533" spans="1:10" x14ac:dyDescent="0.15">
      <c r="A3533" t="s">
        <v>6893</v>
      </c>
      <c r="B3533" t="s">
        <v>821</v>
      </c>
      <c r="C3533" t="s">
        <v>100</v>
      </c>
      <c r="D3533" t="s">
        <v>78</v>
      </c>
      <c r="E3533">
        <v>1</v>
      </c>
      <c r="F3533" s="8">
        <f>VLOOKUP(C3533,Products!$A$2:$E$20,5,TRUE)</f>
        <v>49.95</v>
      </c>
      <c r="G3533" s="8">
        <f t="shared" si="110"/>
        <v>49.95</v>
      </c>
      <c r="H3533" s="8">
        <f>VLOOKUP(C3533,Products!$A$2:$F$20,6,TRUE)</f>
        <v>19.950000000000003</v>
      </c>
      <c r="I3533" s="8">
        <f t="shared" si="111"/>
        <v>19.950000000000003</v>
      </c>
      <c r="J3533" s="42">
        <f>VLOOKUP(B3533,Invoices!A:I,9,TRUE)</f>
        <v>2020</v>
      </c>
    </row>
    <row r="3534" spans="1:10" x14ac:dyDescent="0.15">
      <c r="A3534" t="s">
        <v>6894</v>
      </c>
      <c r="B3534" t="s">
        <v>821</v>
      </c>
      <c r="C3534" t="s">
        <v>87</v>
      </c>
      <c r="D3534" t="s">
        <v>68</v>
      </c>
      <c r="E3534">
        <v>5</v>
      </c>
      <c r="F3534" s="8">
        <f>VLOOKUP(C3534,Products!$A$2:$E$20,5,TRUE)</f>
        <v>19.95</v>
      </c>
      <c r="G3534" s="8">
        <f t="shared" si="110"/>
        <v>99.75</v>
      </c>
      <c r="H3534" s="8">
        <f>VLOOKUP(C3534,Products!$A$2:$F$20,6,TRUE)</f>
        <v>7.4499999999999993</v>
      </c>
      <c r="I3534" s="8">
        <f t="shared" si="111"/>
        <v>37.25</v>
      </c>
      <c r="J3534" s="42">
        <f>VLOOKUP(B3534,Invoices!A:I,9,TRUE)</f>
        <v>2020</v>
      </c>
    </row>
    <row r="3535" spans="1:10" x14ac:dyDescent="0.15">
      <c r="A3535" t="s">
        <v>6895</v>
      </c>
      <c r="B3535" t="s">
        <v>821</v>
      </c>
      <c r="C3535" t="s">
        <v>94</v>
      </c>
      <c r="D3535" t="s">
        <v>86</v>
      </c>
      <c r="E3535">
        <v>1</v>
      </c>
      <c r="F3535" s="8">
        <f>VLOOKUP(C3535,Products!$A$2:$E$20,5,TRUE)</f>
        <v>3.5</v>
      </c>
      <c r="G3535" s="8">
        <f t="shared" si="110"/>
        <v>3.5</v>
      </c>
      <c r="H3535" s="8">
        <f>VLOOKUP(C3535,Products!$A$2:$F$20,6,TRUE)</f>
        <v>0.54999999999999982</v>
      </c>
      <c r="I3535" s="8">
        <f t="shared" si="111"/>
        <v>0.54999999999999982</v>
      </c>
      <c r="J3535" s="42">
        <f>VLOOKUP(B3535,Invoices!A:I,9,TRUE)</f>
        <v>2020</v>
      </c>
    </row>
    <row r="3536" spans="1:10" x14ac:dyDescent="0.15">
      <c r="A3536" t="s">
        <v>6896</v>
      </c>
      <c r="B3536" t="s">
        <v>821</v>
      </c>
      <c r="C3536" t="s">
        <v>90</v>
      </c>
      <c r="D3536" t="s">
        <v>72</v>
      </c>
      <c r="E3536">
        <v>7</v>
      </c>
      <c r="F3536" s="8">
        <f>VLOOKUP(C3536,Products!$A$2:$E$20,5,TRUE)</f>
        <v>8.9499999999999993</v>
      </c>
      <c r="G3536" s="8">
        <f t="shared" si="110"/>
        <v>62.649999999999991</v>
      </c>
      <c r="H3536" s="8">
        <f>VLOOKUP(C3536,Products!$A$2:$F$20,6,TRUE)</f>
        <v>5.6999999999999993</v>
      </c>
      <c r="I3536" s="8">
        <f t="shared" si="111"/>
        <v>39.899999999999991</v>
      </c>
      <c r="J3536" s="42">
        <f>VLOOKUP(B3536,Invoices!A:I,9,TRUE)</f>
        <v>2020</v>
      </c>
    </row>
    <row r="3537" spans="1:10" x14ac:dyDescent="0.15">
      <c r="A3537" t="s">
        <v>6897</v>
      </c>
      <c r="B3537" t="s">
        <v>821</v>
      </c>
      <c r="C3537" t="s">
        <v>101</v>
      </c>
      <c r="D3537" t="s">
        <v>69</v>
      </c>
      <c r="E3537">
        <v>15</v>
      </c>
      <c r="F3537" s="8">
        <f>VLOOKUP(C3537,Products!$A$2:$E$20,5,TRUE)</f>
        <v>129.94999999999999</v>
      </c>
      <c r="G3537" s="8">
        <f t="shared" si="110"/>
        <v>1949.2499999999998</v>
      </c>
      <c r="H3537" s="8">
        <f>VLOOKUP(C3537,Products!$A$2:$F$20,6,TRUE)</f>
        <v>40.449999999999989</v>
      </c>
      <c r="I3537" s="8">
        <f t="shared" si="111"/>
        <v>606.74999999999977</v>
      </c>
      <c r="J3537" s="42">
        <f>VLOOKUP(B3537,Invoices!A:I,9,TRUE)</f>
        <v>2020</v>
      </c>
    </row>
    <row r="3538" spans="1:10" x14ac:dyDescent="0.15">
      <c r="A3538" t="s">
        <v>6898</v>
      </c>
      <c r="B3538" t="s">
        <v>821</v>
      </c>
      <c r="C3538" t="s">
        <v>104</v>
      </c>
      <c r="D3538" t="s">
        <v>71</v>
      </c>
      <c r="E3538">
        <v>1</v>
      </c>
      <c r="F3538" s="8">
        <f>VLOOKUP(C3538,Products!$A$2:$E$20,5,TRUE)</f>
        <v>2.95</v>
      </c>
      <c r="G3538" s="8">
        <f t="shared" si="110"/>
        <v>2.95</v>
      </c>
      <c r="H3538" s="8">
        <f>VLOOKUP(C3538,Products!$A$2:$F$20,6,TRUE)</f>
        <v>1.1500000000000001</v>
      </c>
      <c r="I3538" s="8">
        <f t="shared" si="111"/>
        <v>1.1500000000000001</v>
      </c>
      <c r="J3538" s="42">
        <f>VLOOKUP(B3538,Invoices!A:I,9,TRUE)</f>
        <v>2020</v>
      </c>
    </row>
    <row r="3539" spans="1:10" x14ac:dyDescent="0.15">
      <c r="A3539" t="s">
        <v>6899</v>
      </c>
      <c r="B3539" t="s">
        <v>822</v>
      </c>
      <c r="C3539" t="s">
        <v>89</v>
      </c>
      <c r="D3539" t="s">
        <v>80</v>
      </c>
      <c r="E3539">
        <v>3</v>
      </c>
      <c r="F3539" s="8">
        <f>VLOOKUP(C3539,Products!$A$2:$E$20,5,TRUE)</f>
        <v>15.95</v>
      </c>
      <c r="G3539" s="8">
        <f t="shared" si="110"/>
        <v>47.849999999999994</v>
      </c>
      <c r="H3539" s="8">
        <f>VLOOKUP(C3539,Products!$A$2:$F$20,6,TRUE)</f>
        <v>6</v>
      </c>
      <c r="I3539" s="8">
        <f t="shared" si="111"/>
        <v>18</v>
      </c>
      <c r="J3539" s="42">
        <f>VLOOKUP(B3539,Invoices!A:I,9,TRUE)</f>
        <v>2020</v>
      </c>
    </row>
    <row r="3540" spans="1:10" x14ac:dyDescent="0.15">
      <c r="A3540" t="s">
        <v>6900</v>
      </c>
      <c r="B3540" t="s">
        <v>823</v>
      </c>
      <c r="C3540" t="s">
        <v>93</v>
      </c>
      <c r="D3540" t="s">
        <v>76</v>
      </c>
      <c r="E3540">
        <v>12</v>
      </c>
      <c r="F3540" s="8">
        <f>VLOOKUP(C3540,Products!$A$2:$E$20,5,TRUE)</f>
        <v>9.9499999999999993</v>
      </c>
      <c r="G3540" s="8">
        <f t="shared" si="110"/>
        <v>119.39999999999999</v>
      </c>
      <c r="H3540" s="8">
        <f>VLOOKUP(C3540,Products!$A$2:$F$20,6,TRUE)</f>
        <v>1.9499999999999993</v>
      </c>
      <c r="I3540" s="8">
        <f t="shared" si="111"/>
        <v>23.399999999999991</v>
      </c>
      <c r="J3540" s="42">
        <f>VLOOKUP(B3540,Invoices!A:I,9,TRUE)</f>
        <v>2020</v>
      </c>
    </row>
    <row r="3541" spans="1:10" x14ac:dyDescent="0.15">
      <c r="A3541" t="s">
        <v>6901</v>
      </c>
      <c r="B3541" t="s">
        <v>823</v>
      </c>
      <c r="C3541" t="s">
        <v>103</v>
      </c>
      <c r="D3541" t="s">
        <v>77</v>
      </c>
      <c r="E3541">
        <v>1</v>
      </c>
      <c r="F3541" s="8">
        <f>VLOOKUP(C3541,Products!$A$2:$E$20,5,TRUE)</f>
        <v>8.9499999999999993</v>
      </c>
      <c r="G3541" s="8">
        <f t="shared" si="110"/>
        <v>8.9499999999999993</v>
      </c>
      <c r="H3541" s="8">
        <f>VLOOKUP(C3541,Products!$A$2:$F$20,6,TRUE)</f>
        <v>3.1999999999999993</v>
      </c>
      <c r="I3541" s="8">
        <f t="shared" si="111"/>
        <v>3.1999999999999993</v>
      </c>
      <c r="J3541" s="42">
        <f>VLOOKUP(B3541,Invoices!A:I,9,TRUE)</f>
        <v>2020</v>
      </c>
    </row>
    <row r="3542" spans="1:10" x14ac:dyDescent="0.15">
      <c r="A3542" t="s">
        <v>6902</v>
      </c>
      <c r="B3542" t="s">
        <v>824</v>
      </c>
      <c r="C3542" t="s">
        <v>91</v>
      </c>
      <c r="D3542" t="s">
        <v>70</v>
      </c>
      <c r="E3542">
        <v>1</v>
      </c>
      <c r="F3542" s="8">
        <f>VLOOKUP(C3542,Products!$A$2:$E$20,5,TRUE)</f>
        <v>49.95</v>
      </c>
      <c r="G3542" s="8">
        <f t="shared" si="110"/>
        <v>49.95</v>
      </c>
      <c r="H3542" s="8">
        <f>VLOOKUP(C3542,Products!$A$2:$F$20,6,TRUE)</f>
        <v>21.200000000000003</v>
      </c>
      <c r="I3542" s="8">
        <f t="shared" si="111"/>
        <v>21.200000000000003</v>
      </c>
      <c r="J3542" s="42">
        <f>VLOOKUP(B3542,Invoices!A:I,9,TRUE)</f>
        <v>2020</v>
      </c>
    </row>
    <row r="3543" spans="1:10" x14ac:dyDescent="0.15">
      <c r="A3543" t="s">
        <v>6903</v>
      </c>
      <c r="B3543" t="s">
        <v>825</v>
      </c>
      <c r="C3543" t="s">
        <v>103</v>
      </c>
      <c r="D3543" t="s">
        <v>77</v>
      </c>
      <c r="E3543">
        <v>2</v>
      </c>
      <c r="F3543" s="8">
        <f>VLOOKUP(C3543,Products!$A$2:$E$20,5,TRUE)</f>
        <v>8.9499999999999993</v>
      </c>
      <c r="G3543" s="8">
        <f t="shared" si="110"/>
        <v>17.899999999999999</v>
      </c>
      <c r="H3543" s="8">
        <f>VLOOKUP(C3543,Products!$A$2:$F$20,6,TRUE)</f>
        <v>3.1999999999999993</v>
      </c>
      <c r="I3543" s="8">
        <f t="shared" si="111"/>
        <v>6.3999999999999986</v>
      </c>
      <c r="J3543" s="42">
        <f>VLOOKUP(B3543,Invoices!A:I,9,TRUE)</f>
        <v>2020</v>
      </c>
    </row>
    <row r="3544" spans="1:10" x14ac:dyDescent="0.15">
      <c r="A3544" t="s">
        <v>6904</v>
      </c>
      <c r="B3544" t="s">
        <v>825</v>
      </c>
      <c r="C3544" t="s">
        <v>101</v>
      </c>
      <c r="D3544" t="s">
        <v>69</v>
      </c>
      <c r="E3544">
        <v>3</v>
      </c>
      <c r="F3544" s="8">
        <f>VLOOKUP(C3544,Products!$A$2:$E$20,5,TRUE)</f>
        <v>129.94999999999999</v>
      </c>
      <c r="G3544" s="8">
        <f t="shared" si="110"/>
        <v>389.84999999999997</v>
      </c>
      <c r="H3544" s="8">
        <f>VLOOKUP(C3544,Products!$A$2:$F$20,6,TRUE)</f>
        <v>40.449999999999989</v>
      </c>
      <c r="I3544" s="8">
        <f t="shared" si="111"/>
        <v>121.34999999999997</v>
      </c>
      <c r="J3544" s="42">
        <f>VLOOKUP(B3544,Invoices!A:I,9,TRUE)</f>
        <v>2020</v>
      </c>
    </row>
    <row r="3545" spans="1:10" x14ac:dyDescent="0.15">
      <c r="A3545" t="s">
        <v>6905</v>
      </c>
      <c r="B3545" t="s">
        <v>826</v>
      </c>
      <c r="C3545" t="s">
        <v>92</v>
      </c>
      <c r="D3545" t="s">
        <v>82</v>
      </c>
      <c r="E3545">
        <v>5</v>
      </c>
      <c r="F3545" s="8">
        <f>VLOOKUP(C3545,Products!$A$2:$E$20,5,TRUE)</f>
        <v>19.95</v>
      </c>
      <c r="G3545" s="8">
        <f t="shared" si="110"/>
        <v>99.75</v>
      </c>
      <c r="H3545" s="8">
        <f>VLOOKUP(C3545,Products!$A$2:$F$20,6,TRUE)</f>
        <v>7.4499999999999993</v>
      </c>
      <c r="I3545" s="8">
        <f t="shared" si="111"/>
        <v>37.25</v>
      </c>
      <c r="J3545" s="42">
        <f>VLOOKUP(B3545,Invoices!A:I,9,TRUE)</f>
        <v>2020</v>
      </c>
    </row>
    <row r="3546" spans="1:10" x14ac:dyDescent="0.15">
      <c r="A3546" t="s">
        <v>6906</v>
      </c>
      <c r="B3546" t="s">
        <v>826</v>
      </c>
      <c r="C3546" t="s">
        <v>101</v>
      </c>
      <c r="D3546" t="s">
        <v>69</v>
      </c>
      <c r="E3546">
        <v>4</v>
      </c>
      <c r="F3546" s="8">
        <f>VLOOKUP(C3546,Products!$A$2:$E$20,5,TRUE)</f>
        <v>129.94999999999999</v>
      </c>
      <c r="G3546" s="8">
        <f t="shared" si="110"/>
        <v>519.79999999999995</v>
      </c>
      <c r="H3546" s="8">
        <f>VLOOKUP(C3546,Products!$A$2:$F$20,6,TRUE)</f>
        <v>40.449999999999989</v>
      </c>
      <c r="I3546" s="8">
        <f t="shared" si="111"/>
        <v>161.79999999999995</v>
      </c>
      <c r="J3546" s="42">
        <f>VLOOKUP(B3546,Invoices!A:I,9,TRUE)</f>
        <v>2020</v>
      </c>
    </row>
    <row r="3547" spans="1:10" x14ac:dyDescent="0.15">
      <c r="A3547" t="s">
        <v>6907</v>
      </c>
      <c r="B3547" t="s">
        <v>826</v>
      </c>
      <c r="C3547" t="s">
        <v>90</v>
      </c>
      <c r="D3547" t="s">
        <v>72</v>
      </c>
      <c r="E3547">
        <v>2</v>
      </c>
      <c r="F3547" s="8">
        <f>VLOOKUP(C3547,Products!$A$2:$E$20,5,TRUE)</f>
        <v>8.9499999999999993</v>
      </c>
      <c r="G3547" s="8">
        <f t="shared" si="110"/>
        <v>17.899999999999999</v>
      </c>
      <c r="H3547" s="8">
        <f>VLOOKUP(C3547,Products!$A$2:$F$20,6,TRUE)</f>
        <v>5.6999999999999993</v>
      </c>
      <c r="I3547" s="8">
        <f t="shared" si="111"/>
        <v>11.399999999999999</v>
      </c>
      <c r="J3547" s="42">
        <f>VLOOKUP(B3547,Invoices!A:I,9,TRUE)</f>
        <v>2020</v>
      </c>
    </row>
    <row r="3548" spans="1:10" x14ac:dyDescent="0.15">
      <c r="A3548" t="s">
        <v>6908</v>
      </c>
      <c r="B3548" t="s">
        <v>826</v>
      </c>
      <c r="C3548" t="s">
        <v>99</v>
      </c>
      <c r="D3548" t="s">
        <v>84</v>
      </c>
      <c r="E3548">
        <v>1</v>
      </c>
      <c r="F3548" s="8">
        <f>VLOOKUP(C3548,Products!$A$2:$E$20,5,TRUE)</f>
        <v>3.5</v>
      </c>
      <c r="G3548" s="8">
        <f t="shared" si="110"/>
        <v>3.5</v>
      </c>
      <c r="H3548" s="8">
        <f>VLOOKUP(C3548,Products!$A$2:$F$20,6,TRUE)</f>
        <v>0.54999999999999982</v>
      </c>
      <c r="I3548" s="8">
        <f t="shared" si="111"/>
        <v>0.54999999999999982</v>
      </c>
      <c r="J3548" s="42">
        <f>VLOOKUP(B3548,Invoices!A:I,9,TRUE)</f>
        <v>2020</v>
      </c>
    </row>
    <row r="3549" spans="1:10" x14ac:dyDescent="0.15">
      <c r="A3549" t="s">
        <v>6909</v>
      </c>
      <c r="B3549" t="s">
        <v>827</v>
      </c>
      <c r="C3549" t="s">
        <v>104</v>
      </c>
      <c r="D3549" t="s">
        <v>71</v>
      </c>
      <c r="E3549">
        <v>6</v>
      </c>
      <c r="F3549" s="8">
        <f>VLOOKUP(C3549,Products!$A$2:$E$20,5,TRUE)</f>
        <v>2.95</v>
      </c>
      <c r="G3549" s="8">
        <f t="shared" si="110"/>
        <v>17.700000000000003</v>
      </c>
      <c r="H3549" s="8">
        <f>VLOOKUP(C3549,Products!$A$2:$F$20,6,TRUE)</f>
        <v>1.1500000000000001</v>
      </c>
      <c r="I3549" s="8">
        <f t="shared" si="111"/>
        <v>6.9</v>
      </c>
      <c r="J3549" s="42">
        <f>VLOOKUP(B3549,Invoices!A:I,9,TRUE)</f>
        <v>2020</v>
      </c>
    </row>
    <row r="3550" spans="1:10" x14ac:dyDescent="0.15">
      <c r="A3550" t="s">
        <v>6910</v>
      </c>
      <c r="B3550" t="s">
        <v>827</v>
      </c>
      <c r="C3550" t="s">
        <v>93</v>
      </c>
      <c r="D3550" t="s">
        <v>76</v>
      </c>
      <c r="E3550">
        <v>4</v>
      </c>
      <c r="F3550" s="8">
        <f>VLOOKUP(C3550,Products!$A$2:$E$20,5,TRUE)</f>
        <v>9.9499999999999993</v>
      </c>
      <c r="G3550" s="8">
        <f t="shared" si="110"/>
        <v>39.799999999999997</v>
      </c>
      <c r="H3550" s="8">
        <f>VLOOKUP(C3550,Products!$A$2:$F$20,6,TRUE)</f>
        <v>1.9499999999999993</v>
      </c>
      <c r="I3550" s="8">
        <f t="shared" si="111"/>
        <v>7.7999999999999972</v>
      </c>
      <c r="J3550" s="42">
        <f>VLOOKUP(B3550,Invoices!A:I,9,TRUE)</f>
        <v>2020</v>
      </c>
    </row>
    <row r="3551" spans="1:10" x14ac:dyDescent="0.15">
      <c r="A3551" t="s">
        <v>6911</v>
      </c>
      <c r="B3551" t="s">
        <v>827</v>
      </c>
      <c r="C3551" t="s">
        <v>100</v>
      </c>
      <c r="D3551" t="s">
        <v>78</v>
      </c>
      <c r="E3551">
        <v>1</v>
      </c>
      <c r="F3551" s="8">
        <f>VLOOKUP(C3551,Products!$A$2:$E$20,5,TRUE)</f>
        <v>49.95</v>
      </c>
      <c r="G3551" s="8">
        <f t="shared" si="110"/>
        <v>49.95</v>
      </c>
      <c r="H3551" s="8">
        <f>VLOOKUP(C3551,Products!$A$2:$F$20,6,TRUE)</f>
        <v>19.950000000000003</v>
      </c>
      <c r="I3551" s="8">
        <f t="shared" si="111"/>
        <v>19.950000000000003</v>
      </c>
      <c r="J3551" s="42">
        <f>VLOOKUP(B3551,Invoices!A:I,9,TRUE)</f>
        <v>2020</v>
      </c>
    </row>
    <row r="3552" spans="1:10" x14ac:dyDescent="0.15">
      <c r="A3552" t="s">
        <v>6912</v>
      </c>
      <c r="B3552" t="s">
        <v>828</v>
      </c>
      <c r="C3552" t="s">
        <v>90</v>
      </c>
      <c r="D3552" t="s">
        <v>72</v>
      </c>
      <c r="E3552">
        <v>3</v>
      </c>
      <c r="F3552" s="8">
        <f>VLOOKUP(C3552,Products!$A$2:$E$20,5,TRUE)</f>
        <v>8.9499999999999993</v>
      </c>
      <c r="G3552" s="8">
        <f t="shared" si="110"/>
        <v>26.849999999999998</v>
      </c>
      <c r="H3552" s="8">
        <f>VLOOKUP(C3552,Products!$A$2:$F$20,6,TRUE)</f>
        <v>5.6999999999999993</v>
      </c>
      <c r="I3552" s="8">
        <f t="shared" si="111"/>
        <v>17.099999999999998</v>
      </c>
      <c r="J3552" s="42">
        <f>VLOOKUP(B3552,Invoices!A:I,9,TRUE)</f>
        <v>2020</v>
      </c>
    </row>
    <row r="3553" spans="1:10" x14ac:dyDescent="0.15">
      <c r="A3553" t="s">
        <v>6913</v>
      </c>
      <c r="B3553" t="s">
        <v>828</v>
      </c>
      <c r="C3553" t="s">
        <v>91</v>
      </c>
      <c r="D3553" t="s">
        <v>70</v>
      </c>
      <c r="E3553">
        <v>1</v>
      </c>
      <c r="F3553" s="8">
        <f>VLOOKUP(C3553,Products!$A$2:$E$20,5,TRUE)</f>
        <v>49.95</v>
      </c>
      <c r="G3553" s="8">
        <f t="shared" si="110"/>
        <v>49.95</v>
      </c>
      <c r="H3553" s="8">
        <f>VLOOKUP(C3553,Products!$A$2:$F$20,6,TRUE)</f>
        <v>21.200000000000003</v>
      </c>
      <c r="I3553" s="8">
        <f t="shared" si="111"/>
        <v>21.200000000000003</v>
      </c>
      <c r="J3553" s="42">
        <f>VLOOKUP(B3553,Invoices!A:I,9,TRUE)</f>
        <v>2020</v>
      </c>
    </row>
    <row r="3554" spans="1:10" x14ac:dyDescent="0.15">
      <c r="A3554" t="s">
        <v>6914</v>
      </c>
      <c r="B3554" t="s">
        <v>828</v>
      </c>
      <c r="C3554" t="s">
        <v>102</v>
      </c>
      <c r="D3554" t="s">
        <v>83</v>
      </c>
      <c r="E3554">
        <v>2</v>
      </c>
      <c r="F3554" s="8">
        <f>VLOOKUP(C3554,Products!$A$2:$E$20,5,TRUE)</f>
        <v>29.95</v>
      </c>
      <c r="G3554" s="8">
        <f t="shared" si="110"/>
        <v>59.9</v>
      </c>
      <c r="H3554" s="8">
        <f>VLOOKUP(C3554,Products!$A$2:$F$20,6,TRUE)</f>
        <v>15</v>
      </c>
      <c r="I3554" s="8">
        <f t="shared" si="111"/>
        <v>30</v>
      </c>
      <c r="J3554" s="42">
        <f>VLOOKUP(B3554,Invoices!A:I,9,TRUE)</f>
        <v>2020</v>
      </c>
    </row>
    <row r="3555" spans="1:10" x14ac:dyDescent="0.15">
      <c r="A3555" t="s">
        <v>6915</v>
      </c>
      <c r="B3555" t="s">
        <v>828</v>
      </c>
      <c r="C3555" t="s">
        <v>94</v>
      </c>
      <c r="D3555" t="s">
        <v>86</v>
      </c>
      <c r="E3555">
        <v>5</v>
      </c>
      <c r="F3555" s="8">
        <f>VLOOKUP(C3555,Products!$A$2:$E$20,5,TRUE)</f>
        <v>3.5</v>
      </c>
      <c r="G3555" s="8">
        <f t="shared" si="110"/>
        <v>17.5</v>
      </c>
      <c r="H3555" s="8">
        <f>VLOOKUP(C3555,Products!$A$2:$F$20,6,TRUE)</f>
        <v>0.54999999999999982</v>
      </c>
      <c r="I3555" s="8">
        <f t="shared" si="111"/>
        <v>2.7499999999999991</v>
      </c>
      <c r="J3555" s="42">
        <f>VLOOKUP(B3555,Invoices!A:I,9,TRUE)</f>
        <v>2020</v>
      </c>
    </row>
    <row r="3556" spans="1:10" x14ac:dyDescent="0.15">
      <c r="A3556" t="s">
        <v>6916</v>
      </c>
      <c r="B3556" t="s">
        <v>829</v>
      </c>
      <c r="C3556" t="s">
        <v>102</v>
      </c>
      <c r="D3556" t="s">
        <v>83</v>
      </c>
      <c r="E3556">
        <v>5</v>
      </c>
      <c r="F3556" s="8">
        <f>VLOOKUP(C3556,Products!$A$2:$E$20,5,TRUE)</f>
        <v>29.95</v>
      </c>
      <c r="G3556" s="8">
        <f t="shared" si="110"/>
        <v>149.75</v>
      </c>
      <c r="H3556" s="8">
        <f>VLOOKUP(C3556,Products!$A$2:$F$20,6,TRUE)</f>
        <v>15</v>
      </c>
      <c r="I3556" s="8">
        <f t="shared" si="111"/>
        <v>75</v>
      </c>
      <c r="J3556" s="42">
        <f>VLOOKUP(B3556,Invoices!A:I,9,TRUE)</f>
        <v>2020</v>
      </c>
    </row>
    <row r="3557" spans="1:10" x14ac:dyDescent="0.15">
      <c r="A3557" t="s">
        <v>6917</v>
      </c>
      <c r="B3557" t="s">
        <v>829</v>
      </c>
      <c r="C3557" t="s">
        <v>96</v>
      </c>
      <c r="D3557" t="s">
        <v>75</v>
      </c>
      <c r="E3557">
        <v>5</v>
      </c>
      <c r="F3557" s="8">
        <f>VLOOKUP(C3557,Products!$A$2:$E$20,5,TRUE)</f>
        <v>79.95</v>
      </c>
      <c r="G3557" s="8">
        <f t="shared" si="110"/>
        <v>399.75</v>
      </c>
      <c r="H3557" s="8">
        <f>VLOOKUP(C3557,Products!$A$2:$F$20,6,TRUE)</f>
        <v>27.950000000000003</v>
      </c>
      <c r="I3557" s="8">
        <f t="shared" si="111"/>
        <v>139.75</v>
      </c>
      <c r="J3557" s="42">
        <f>VLOOKUP(B3557,Invoices!A:I,9,TRUE)</f>
        <v>2020</v>
      </c>
    </row>
    <row r="3558" spans="1:10" x14ac:dyDescent="0.15">
      <c r="A3558" t="s">
        <v>6918</v>
      </c>
      <c r="B3558" t="s">
        <v>829</v>
      </c>
      <c r="C3558" t="s">
        <v>90</v>
      </c>
      <c r="D3558" t="s">
        <v>72</v>
      </c>
      <c r="E3558">
        <v>10</v>
      </c>
      <c r="F3558" s="8">
        <f>VLOOKUP(C3558,Products!$A$2:$E$20,5,TRUE)</f>
        <v>8.9499999999999993</v>
      </c>
      <c r="G3558" s="8">
        <f t="shared" si="110"/>
        <v>89.5</v>
      </c>
      <c r="H3558" s="8">
        <f>VLOOKUP(C3558,Products!$A$2:$F$20,6,TRUE)</f>
        <v>5.6999999999999993</v>
      </c>
      <c r="I3558" s="8">
        <f t="shared" si="111"/>
        <v>56.999999999999993</v>
      </c>
      <c r="J3558" s="42">
        <f>VLOOKUP(B3558,Invoices!A:I,9,TRUE)</f>
        <v>2020</v>
      </c>
    </row>
    <row r="3559" spans="1:10" x14ac:dyDescent="0.15">
      <c r="A3559" t="s">
        <v>6919</v>
      </c>
      <c r="B3559" t="s">
        <v>829</v>
      </c>
      <c r="C3559" t="s">
        <v>92</v>
      </c>
      <c r="D3559" t="s">
        <v>82</v>
      </c>
      <c r="E3559">
        <v>5</v>
      </c>
      <c r="F3559" s="8">
        <f>VLOOKUP(C3559,Products!$A$2:$E$20,5,TRUE)</f>
        <v>19.95</v>
      </c>
      <c r="G3559" s="8">
        <f t="shared" si="110"/>
        <v>99.75</v>
      </c>
      <c r="H3559" s="8">
        <f>VLOOKUP(C3559,Products!$A$2:$F$20,6,TRUE)</f>
        <v>7.4499999999999993</v>
      </c>
      <c r="I3559" s="8">
        <f t="shared" si="111"/>
        <v>37.25</v>
      </c>
      <c r="J3559" s="42">
        <f>VLOOKUP(B3559,Invoices!A:I,9,TRUE)</f>
        <v>2020</v>
      </c>
    </row>
    <row r="3560" spans="1:10" x14ac:dyDescent="0.15">
      <c r="A3560" t="s">
        <v>6920</v>
      </c>
      <c r="B3560" t="s">
        <v>829</v>
      </c>
      <c r="C3560" t="s">
        <v>104</v>
      </c>
      <c r="D3560" t="s">
        <v>71</v>
      </c>
      <c r="E3560">
        <v>100</v>
      </c>
      <c r="F3560" s="8">
        <f>VLOOKUP(C3560,Products!$A$2:$E$20,5,TRUE)</f>
        <v>2.95</v>
      </c>
      <c r="G3560" s="8">
        <f t="shared" si="110"/>
        <v>295</v>
      </c>
      <c r="H3560" s="8">
        <f>VLOOKUP(C3560,Products!$A$2:$F$20,6,TRUE)</f>
        <v>1.1500000000000001</v>
      </c>
      <c r="I3560" s="8">
        <f t="shared" si="111"/>
        <v>115.00000000000001</v>
      </c>
      <c r="J3560" s="42">
        <f>VLOOKUP(B3560,Invoices!A:I,9,TRUE)</f>
        <v>2020</v>
      </c>
    </row>
    <row r="3561" spans="1:10" x14ac:dyDescent="0.15">
      <c r="A3561" t="s">
        <v>6921</v>
      </c>
      <c r="B3561" t="s">
        <v>830</v>
      </c>
      <c r="C3561" t="s">
        <v>88</v>
      </c>
      <c r="D3561" t="s">
        <v>85</v>
      </c>
      <c r="E3561">
        <v>3</v>
      </c>
      <c r="F3561" s="8">
        <f>VLOOKUP(C3561,Products!$A$2:$E$20,5,TRUE)</f>
        <v>8.9499999999999993</v>
      </c>
      <c r="G3561" s="8">
        <f t="shared" si="110"/>
        <v>26.849999999999998</v>
      </c>
      <c r="H3561" s="8">
        <f>VLOOKUP(C3561,Products!$A$2:$F$20,6,TRUE)</f>
        <v>5.6999999999999993</v>
      </c>
      <c r="I3561" s="8">
        <f t="shared" si="111"/>
        <v>17.099999999999998</v>
      </c>
      <c r="J3561" s="42">
        <f>VLOOKUP(B3561,Invoices!A:I,9,TRUE)</f>
        <v>2020</v>
      </c>
    </row>
    <row r="3562" spans="1:10" x14ac:dyDescent="0.15">
      <c r="A3562" t="s">
        <v>6922</v>
      </c>
      <c r="B3562" t="s">
        <v>830</v>
      </c>
      <c r="C3562" t="s">
        <v>98</v>
      </c>
      <c r="D3562" t="s">
        <v>79</v>
      </c>
      <c r="E3562">
        <v>4</v>
      </c>
      <c r="F3562" s="8">
        <f>VLOOKUP(C3562,Products!$A$2:$E$20,5,TRUE)</f>
        <v>14.95</v>
      </c>
      <c r="G3562" s="8">
        <f t="shared" si="110"/>
        <v>59.8</v>
      </c>
      <c r="H3562" s="8">
        <f>VLOOKUP(C3562,Products!$A$2:$F$20,6,TRUE)</f>
        <v>3.0499999999999989</v>
      </c>
      <c r="I3562" s="8">
        <f t="shared" si="111"/>
        <v>12.199999999999996</v>
      </c>
      <c r="J3562" s="42">
        <f>VLOOKUP(B3562,Invoices!A:I,9,TRUE)</f>
        <v>2020</v>
      </c>
    </row>
    <row r="3563" spans="1:10" x14ac:dyDescent="0.15">
      <c r="A3563" t="s">
        <v>6923</v>
      </c>
      <c r="B3563" t="s">
        <v>830</v>
      </c>
      <c r="C3563" t="s">
        <v>90</v>
      </c>
      <c r="D3563" t="s">
        <v>72</v>
      </c>
      <c r="E3563">
        <v>1</v>
      </c>
      <c r="F3563" s="8">
        <f>VLOOKUP(C3563,Products!$A$2:$E$20,5,TRUE)</f>
        <v>8.9499999999999993</v>
      </c>
      <c r="G3563" s="8">
        <f t="shared" si="110"/>
        <v>8.9499999999999993</v>
      </c>
      <c r="H3563" s="8">
        <f>VLOOKUP(C3563,Products!$A$2:$F$20,6,TRUE)</f>
        <v>5.6999999999999993</v>
      </c>
      <c r="I3563" s="8">
        <f t="shared" si="111"/>
        <v>5.6999999999999993</v>
      </c>
      <c r="J3563" s="42">
        <f>VLOOKUP(B3563,Invoices!A:I,9,TRUE)</f>
        <v>2020</v>
      </c>
    </row>
    <row r="3564" spans="1:10" x14ac:dyDescent="0.15">
      <c r="A3564" t="s">
        <v>6924</v>
      </c>
      <c r="B3564" t="s">
        <v>831</v>
      </c>
      <c r="C3564" t="s">
        <v>88</v>
      </c>
      <c r="D3564" t="s">
        <v>85</v>
      </c>
      <c r="E3564">
        <v>2</v>
      </c>
      <c r="F3564" s="8">
        <f>VLOOKUP(C3564,Products!$A$2:$E$20,5,TRUE)</f>
        <v>8.9499999999999993</v>
      </c>
      <c r="G3564" s="8">
        <f t="shared" si="110"/>
        <v>17.899999999999999</v>
      </c>
      <c r="H3564" s="8">
        <f>VLOOKUP(C3564,Products!$A$2:$F$20,6,TRUE)</f>
        <v>5.6999999999999993</v>
      </c>
      <c r="I3564" s="8">
        <f t="shared" si="111"/>
        <v>11.399999999999999</v>
      </c>
      <c r="J3564" s="42">
        <f>VLOOKUP(B3564,Invoices!A:I,9,TRUE)</f>
        <v>2020</v>
      </c>
    </row>
    <row r="3565" spans="1:10" x14ac:dyDescent="0.15">
      <c r="A3565" t="s">
        <v>6925</v>
      </c>
      <c r="B3565" t="s">
        <v>831</v>
      </c>
      <c r="C3565" t="s">
        <v>100</v>
      </c>
      <c r="D3565" t="s">
        <v>78</v>
      </c>
      <c r="E3565">
        <v>1</v>
      </c>
      <c r="F3565" s="8">
        <f>VLOOKUP(C3565,Products!$A$2:$E$20,5,TRUE)</f>
        <v>49.95</v>
      </c>
      <c r="G3565" s="8">
        <f t="shared" si="110"/>
        <v>49.95</v>
      </c>
      <c r="H3565" s="8">
        <f>VLOOKUP(C3565,Products!$A$2:$F$20,6,TRUE)</f>
        <v>19.950000000000003</v>
      </c>
      <c r="I3565" s="8">
        <f t="shared" si="111"/>
        <v>19.950000000000003</v>
      </c>
      <c r="J3565" s="42">
        <f>VLOOKUP(B3565,Invoices!A:I,9,TRUE)</f>
        <v>2020</v>
      </c>
    </row>
    <row r="3566" spans="1:10" x14ac:dyDescent="0.15">
      <c r="A3566" t="s">
        <v>6926</v>
      </c>
      <c r="B3566" t="s">
        <v>831</v>
      </c>
      <c r="C3566" t="s">
        <v>89</v>
      </c>
      <c r="D3566" t="s">
        <v>80</v>
      </c>
      <c r="E3566">
        <v>10</v>
      </c>
      <c r="F3566" s="8">
        <f>VLOOKUP(C3566,Products!$A$2:$E$20,5,TRUE)</f>
        <v>15.95</v>
      </c>
      <c r="G3566" s="8">
        <f t="shared" si="110"/>
        <v>159.5</v>
      </c>
      <c r="H3566" s="8">
        <f>VLOOKUP(C3566,Products!$A$2:$F$20,6,TRUE)</f>
        <v>6</v>
      </c>
      <c r="I3566" s="8">
        <f t="shared" si="111"/>
        <v>60</v>
      </c>
      <c r="J3566" s="42">
        <f>VLOOKUP(B3566,Invoices!A:I,9,TRUE)</f>
        <v>2020</v>
      </c>
    </row>
    <row r="3567" spans="1:10" x14ac:dyDescent="0.15">
      <c r="A3567" t="s">
        <v>6927</v>
      </c>
      <c r="B3567" t="s">
        <v>831</v>
      </c>
      <c r="C3567" t="s">
        <v>90</v>
      </c>
      <c r="D3567" t="s">
        <v>72</v>
      </c>
      <c r="E3567">
        <v>4</v>
      </c>
      <c r="F3567" s="8">
        <f>VLOOKUP(C3567,Products!$A$2:$E$20,5,TRUE)</f>
        <v>8.9499999999999993</v>
      </c>
      <c r="G3567" s="8">
        <f t="shared" si="110"/>
        <v>35.799999999999997</v>
      </c>
      <c r="H3567" s="8">
        <f>VLOOKUP(C3567,Products!$A$2:$F$20,6,TRUE)</f>
        <v>5.6999999999999993</v>
      </c>
      <c r="I3567" s="8">
        <f t="shared" si="111"/>
        <v>22.799999999999997</v>
      </c>
      <c r="J3567" s="42">
        <f>VLOOKUP(B3567,Invoices!A:I,9,TRUE)</f>
        <v>2020</v>
      </c>
    </row>
    <row r="3568" spans="1:10" x14ac:dyDescent="0.15">
      <c r="A3568" t="s">
        <v>6928</v>
      </c>
      <c r="B3568" t="s">
        <v>831</v>
      </c>
      <c r="C3568" t="s">
        <v>102</v>
      </c>
      <c r="D3568" t="s">
        <v>83</v>
      </c>
      <c r="E3568">
        <v>1</v>
      </c>
      <c r="F3568" s="8">
        <f>VLOOKUP(C3568,Products!$A$2:$E$20,5,TRUE)</f>
        <v>29.95</v>
      </c>
      <c r="G3568" s="8">
        <f t="shared" si="110"/>
        <v>29.95</v>
      </c>
      <c r="H3568" s="8">
        <f>VLOOKUP(C3568,Products!$A$2:$F$20,6,TRUE)</f>
        <v>15</v>
      </c>
      <c r="I3568" s="8">
        <f t="shared" si="111"/>
        <v>15</v>
      </c>
      <c r="J3568" s="42">
        <f>VLOOKUP(B3568,Invoices!A:I,9,TRUE)</f>
        <v>2020</v>
      </c>
    </row>
    <row r="3569" spans="1:10" x14ac:dyDescent="0.15">
      <c r="A3569" t="s">
        <v>6929</v>
      </c>
      <c r="B3569" t="s">
        <v>831</v>
      </c>
      <c r="C3569" t="s">
        <v>93</v>
      </c>
      <c r="D3569" t="s">
        <v>76</v>
      </c>
      <c r="E3569">
        <v>2</v>
      </c>
      <c r="F3569" s="8">
        <f>VLOOKUP(C3569,Products!$A$2:$E$20,5,TRUE)</f>
        <v>9.9499999999999993</v>
      </c>
      <c r="G3569" s="8">
        <f t="shared" si="110"/>
        <v>19.899999999999999</v>
      </c>
      <c r="H3569" s="8">
        <f>VLOOKUP(C3569,Products!$A$2:$F$20,6,TRUE)</f>
        <v>1.9499999999999993</v>
      </c>
      <c r="I3569" s="8">
        <f t="shared" si="111"/>
        <v>3.8999999999999986</v>
      </c>
      <c r="J3569" s="42">
        <f>VLOOKUP(B3569,Invoices!A:I,9,TRUE)</f>
        <v>2020</v>
      </c>
    </row>
    <row r="3570" spans="1:10" x14ac:dyDescent="0.15">
      <c r="A3570" t="s">
        <v>6930</v>
      </c>
      <c r="B3570" t="s">
        <v>831</v>
      </c>
      <c r="C3570" t="s">
        <v>95</v>
      </c>
      <c r="D3570" t="s">
        <v>73</v>
      </c>
      <c r="E3570">
        <v>3</v>
      </c>
      <c r="F3570" s="8">
        <f>VLOOKUP(C3570,Products!$A$2:$E$20,5,TRUE)</f>
        <v>12.95</v>
      </c>
      <c r="G3570" s="8">
        <f t="shared" si="110"/>
        <v>38.849999999999994</v>
      </c>
      <c r="H3570" s="8">
        <f>VLOOKUP(C3570,Products!$A$2:$F$20,6,TRUE)</f>
        <v>4.1999999999999993</v>
      </c>
      <c r="I3570" s="8">
        <f t="shared" si="111"/>
        <v>12.599999999999998</v>
      </c>
      <c r="J3570" s="42">
        <f>VLOOKUP(B3570,Invoices!A:I,9,TRUE)</f>
        <v>2020</v>
      </c>
    </row>
    <row r="3571" spans="1:10" x14ac:dyDescent="0.15">
      <c r="A3571" t="s">
        <v>6931</v>
      </c>
      <c r="B3571" t="s">
        <v>831</v>
      </c>
      <c r="C3571" t="s">
        <v>96</v>
      </c>
      <c r="D3571" t="s">
        <v>75</v>
      </c>
      <c r="E3571">
        <v>5</v>
      </c>
      <c r="F3571" s="8">
        <f>VLOOKUP(C3571,Products!$A$2:$E$20,5,TRUE)</f>
        <v>79.95</v>
      </c>
      <c r="G3571" s="8">
        <f t="shared" si="110"/>
        <v>399.75</v>
      </c>
      <c r="H3571" s="8">
        <f>VLOOKUP(C3571,Products!$A$2:$F$20,6,TRUE)</f>
        <v>27.950000000000003</v>
      </c>
      <c r="I3571" s="8">
        <f t="shared" si="111"/>
        <v>139.75</v>
      </c>
      <c r="J3571" s="42">
        <f>VLOOKUP(B3571,Invoices!A:I,9,TRUE)</f>
        <v>2020</v>
      </c>
    </row>
    <row r="3572" spans="1:10" x14ac:dyDescent="0.15">
      <c r="A3572" t="s">
        <v>6932</v>
      </c>
      <c r="B3572" t="s">
        <v>831</v>
      </c>
      <c r="C3572" t="s">
        <v>87</v>
      </c>
      <c r="D3572" t="s">
        <v>68</v>
      </c>
      <c r="E3572">
        <v>6</v>
      </c>
      <c r="F3572" s="8">
        <f>VLOOKUP(C3572,Products!$A$2:$E$20,5,TRUE)</f>
        <v>19.95</v>
      </c>
      <c r="G3572" s="8">
        <f t="shared" si="110"/>
        <v>119.69999999999999</v>
      </c>
      <c r="H3572" s="8">
        <f>VLOOKUP(C3572,Products!$A$2:$F$20,6,TRUE)</f>
        <v>7.4499999999999993</v>
      </c>
      <c r="I3572" s="8">
        <f t="shared" si="111"/>
        <v>44.699999999999996</v>
      </c>
      <c r="J3572" s="42">
        <f>VLOOKUP(B3572,Invoices!A:I,9,TRUE)</f>
        <v>2020</v>
      </c>
    </row>
    <row r="3573" spans="1:10" x14ac:dyDescent="0.15">
      <c r="A3573" t="s">
        <v>6933</v>
      </c>
      <c r="B3573" t="s">
        <v>832</v>
      </c>
      <c r="C3573" t="s">
        <v>93</v>
      </c>
      <c r="D3573" t="s">
        <v>76</v>
      </c>
      <c r="E3573">
        <v>12</v>
      </c>
      <c r="F3573" s="8">
        <f>VLOOKUP(C3573,Products!$A$2:$E$20,5,TRUE)</f>
        <v>9.9499999999999993</v>
      </c>
      <c r="G3573" s="8">
        <f t="shared" si="110"/>
        <v>119.39999999999999</v>
      </c>
      <c r="H3573" s="8">
        <f>VLOOKUP(C3573,Products!$A$2:$F$20,6,TRUE)</f>
        <v>1.9499999999999993</v>
      </c>
      <c r="I3573" s="8">
        <f t="shared" si="111"/>
        <v>23.399999999999991</v>
      </c>
      <c r="J3573" s="42">
        <f>VLOOKUP(B3573,Invoices!A:I,9,TRUE)</f>
        <v>2020</v>
      </c>
    </row>
    <row r="3574" spans="1:10" x14ac:dyDescent="0.15">
      <c r="A3574" t="s">
        <v>6934</v>
      </c>
      <c r="B3574" t="s">
        <v>832</v>
      </c>
      <c r="C3574" t="s">
        <v>103</v>
      </c>
      <c r="D3574" t="s">
        <v>77</v>
      </c>
      <c r="E3574">
        <v>1</v>
      </c>
      <c r="F3574" s="8">
        <f>VLOOKUP(C3574,Products!$A$2:$E$20,5,TRUE)</f>
        <v>8.9499999999999993</v>
      </c>
      <c r="G3574" s="8">
        <f t="shared" si="110"/>
        <v>8.9499999999999993</v>
      </c>
      <c r="H3574" s="8">
        <f>VLOOKUP(C3574,Products!$A$2:$F$20,6,TRUE)</f>
        <v>3.1999999999999993</v>
      </c>
      <c r="I3574" s="8">
        <f t="shared" si="111"/>
        <v>3.1999999999999993</v>
      </c>
      <c r="J3574" s="42">
        <f>VLOOKUP(B3574,Invoices!A:I,9,TRUE)</f>
        <v>2020</v>
      </c>
    </row>
    <row r="3575" spans="1:10" x14ac:dyDescent="0.15">
      <c r="A3575" t="s">
        <v>6935</v>
      </c>
      <c r="B3575" t="s">
        <v>833</v>
      </c>
      <c r="C3575" t="s">
        <v>88</v>
      </c>
      <c r="D3575" t="s">
        <v>85</v>
      </c>
      <c r="E3575">
        <v>3</v>
      </c>
      <c r="F3575" s="8">
        <f>VLOOKUP(C3575,Products!$A$2:$E$20,5,TRUE)</f>
        <v>8.9499999999999993</v>
      </c>
      <c r="G3575" s="8">
        <f t="shared" si="110"/>
        <v>26.849999999999998</v>
      </c>
      <c r="H3575" s="8">
        <f>VLOOKUP(C3575,Products!$A$2:$F$20,6,TRUE)</f>
        <v>5.6999999999999993</v>
      </c>
      <c r="I3575" s="8">
        <f t="shared" si="111"/>
        <v>17.099999999999998</v>
      </c>
      <c r="J3575" s="42">
        <f>VLOOKUP(B3575,Invoices!A:I,9,TRUE)</f>
        <v>2020</v>
      </c>
    </row>
    <row r="3576" spans="1:10" x14ac:dyDescent="0.15">
      <c r="A3576" t="s">
        <v>6936</v>
      </c>
      <c r="B3576" t="s">
        <v>833</v>
      </c>
      <c r="C3576" t="s">
        <v>104</v>
      </c>
      <c r="D3576" t="s">
        <v>71</v>
      </c>
      <c r="E3576">
        <v>9</v>
      </c>
      <c r="F3576" s="8">
        <f>VLOOKUP(C3576,Products!$A$2:$E$20,5,TRUE)</f>
        <v>2.95</v>
      </c>
      <c r="G3576" s="8">
        <f t="shared" si="110"/>
        <v>26.55</v>
      </c>
      <c r="H3576" s="8">
        <f>VLOOKUP(C3576,Products!$A$2:$F$20,6,TRUE)</f>
        <v>1.1500000000000001</v>
      </c>
      <c r="I3576" s="8">
        <f t="shared" si="111"/>
        <v>10.350000000000001</v>
      </c>
      <c r="J3576" s="42">
        <f>VLOOKUP(B3576,Invoices!A:I,9,TRUE)</f>
        <v>2020</v>
      </c>
    </row>
    <row r="3577" spans="1:10" x14ac:dyDescent="0.15">
      <c r="A3577" t="s">
        <v>6937</v>
      </c>
      <c r="B3577" t="s">
        <v>833</v>
      </c>
      <c r="C3577" t="s">
        <v>95</v>
      </c>
      <c r="D3577" t="s">
        <v>73</v>
      </c>
      <c r="E3577">
        <v>20</v>
      </c>
      <c r="F3577" s="8">
        <f>VLOOKUP(C3577,Products!$A$2:$E$20,5,TRUE)</f>
        <v>12.95</v>
      </c>
      <c r="G3577" s="8">
        <f t="shared" si="110"/>
        <v>259</v>
      </c>
      <c r="H3577" s="8">
        <f>VLOOKUP(C3577,Products!$A$2:$F$20,6,TRUE)</f>
        <v>4.1999999999999993</v>
      </c>
      <c r="I3577" s="8">
        <f t="shared" si="111"/>
        <v>83.999999999999986</v>
      </c>
      <c r="J3577" s="42">
        <f>VLOOKUP(B3577,Invoices!A:I,9,TRUE)</f>
        <v>2020</v>
      </c>
    </row>
    <row r="3578" spans="1:10" x14ac:dyDescent="0.15">
      <c r="A3578" t="s">
        <v>6938</v>
      </c>
      <c r="B3578" t="s">
        <v>834</v>
      </c>
      <c r="C3578" t="s">
        <v>98</v>
      </c>
      <c r="D3578" t="s">
        <v>79</v>
      </c>
      <c r="E3578">
        <v>2</v>
      </c>
      <c r="F3578" s="8">
        <f>VLOOKUP(C3578,Products!$A$2:$E$20,5,TRUE)</f>
        <v>14.95</v>
      </c>
      <c r="G3578" s="8">
        <f t="shared" si="110"/>
        <v>29.9</v>
      </c>
      <c r="H3578" s="8">
        <f>VLOOKUP(C3578,Products!$A$2:$F$20,6,TRUE)</f>
        <v>3.0499999999999989</v>
      </c>
      <c r="I3578" s="8">
        <f t="shared" si="111"/>
        <v>6.0999999999999979</v>
      </c>
      <c r="J3578" s="42">
        <f>VLOOKUP(B3578,Invoices!A:I,9,TRUE)</f>
        <v>2020</v>
      </c>
    </row>
    <row r="3579" spans="1:10" x14ac:dyDescent="0.15">
      <c r="A3579" t="s">
        <v>6939</v>
      </c>
      <c r="B3579" t="s">
        <v>834</v>
      </c>
      <c r="C3579" t="s">
        <v>94</v>
      </c>
      <c r="D3579" t="s">
        <v>86</v>
      </c>
      <c r="E3579">
        <v>25</v>
      </c>
      <c r="F3579" s="8">
        <f>VLOOKUP(C3579,Products!$A$2:$E$20,5,TRUE)</f>
        <v>3.5</v>
      </c>
      <c r="G3579" s="8">
        <f t="shared" si="110"/>
        <v>87.5</v>
      </c>
      <c r="H3579" s="8">
        <f>VLOOKUP(C3579,Products!$A$2:$F$20,6,TRUE)</f>
        <v>0.54999999999999982</v>
      </c>
      <c r="I3579" s="8">
        <f t="shared" si="111"/>
        <v>13.749999999999996</v>
      </c>
      <c r="J3579" s="42">
        <f>VLOOKUP(B3579,Invoices!A:I,9,TRUE)</f>
        <v>2020</v>
      </c>
    </row>
    <row r="3580" spans="1:10" x14ac:dyDescent="0.15">
      <c r="A3580" t="s">
        <v>6940</v>
      </c>
      <c r="B3580" t="s">
        <v>834</v>
      </c>
      <c r="C3580" t="s">
        <v>90</v>
      </c>
      <c r="D3580" t="s">
        <v>72</v>
      </c>
      <c r="E3580">
        <v>12</v>
      </c>
      <c r="F3580" s="8">
        <f>VLOOKUP(C3580,Products!$A$2:$E$20,5,TRUE)</f>
        <v>8.9499999999999993</v>
      </c>
      <c r="G3580" s="8">
        <f t="shared" si="110"/>
        <v>107.39999999999999</v>
      </c>
      <c r="H3580" s="8">
        <f>VLOOKUP(C3580,Products!$A$2:$F$20,6,TRUE)</f>
        <v>5.6999999999999993</v>
      </c>
      <c r="I3580" s="8">
        <f t="shared" si="111"/>
        <v>68.399999999999991</v>
      </c>
      <c r="J3580" s="42">
        <f>VLOOKUP(B3580,Invoices!A:I,9,TRUE)</f>
        <v>2020</v>
      </c>
    </row>
    <row r="3581" spans="1:10" x14ac:dyDescent="0.15">
      <c r="A3581" t="s">
        <v>6941</v>
      </c>
      <c r="B3581" t="s">
        <v>834</v>
      </c>
      <c r="C3581" t="s">
        <v>103</v>
      </c>
      <c r="D3581" t="s">
        <v>77</v>
      </c>
      <c r="E3581">
        <v>100</v>
      </c>
      <c r="F3581" s="8">
        <f>VLOOKUP(C3581,Products!$A$2:$E$20,5,TRUE)</f>
        <v>8.9499999999999993</v>
      </c>
      <c r="G3581" s="8">
        <f t="shared" si="110"/>
        <v>894.99999999999989</v>
      </c>
      <c r="H3581" s="8">
        <f>VLOOKUP(C3581,Products!$A$2:$F$20,6,TRUE)</f>
        <v>3.1999999999999993</v>
      </c>
      <c r="I3581" s="8">
        <f t="shared" si="111"/>
        <v>319.99999999999994</v>
      </c>
      <c r="J3581" s="42">
        <f>VLOOKUP(B3581,Invoices!A:I,9,TRUE)</f>
        <v>2020</v>
      </c>
    </row>
    <row r="3582" spans="1:10" x14ac:dyDescent="0.15">
      <c r="A3582" t="s">
        <v>6942</v>
      </c>
      <c r="B3582" t="s">
        <v>834</v>
      </c>
      <c r="C3582" t="s">
        <v>88</v>
      </c>
      <c r="D3582" t="s">
        <v>85</v>
      </c>
      <c r="E3582">
        <v>5</v>
      </c>
      <c r="F3582" s="8">
        <f>VLOOKUP(C3582,Products!$A$2:$E$20,5,TRUE)</f>
        <v>8.9499999999999993</v>
      </c>
      <c r="G3582" s="8">
        <f t="shared" si="110"/>
        <v>44.75</v>
      </c>
      <c r="H3582" s="8">
        <f>VLOOKUP(C3582,Products!$A$2:$F$20,6,TRUE)</f>
        <v>5.6999999999999993</v>
      </c>
      <c r="I3582" s="8">
        <f t="shared" si="111"/>
        <v>28.499999999999996</v>
      </c>
      <c r="J3582" s="42">
        <f>VLOOKUP(B3582,Invoices!A:I,9,TRUE)</f>
        <v>2020</v>
      </c>
    </row>
    <row r="3583" spans="1:10" x14ac:dyDescent="0.15">
      <c r="A3583" t="s">
        <v>6943</v>
      </c>
      <c r="B3583" t="s">
        <v>834</v>
      </c>
      <c r="C3583" t="s">
        <v>95</v>
      </c>
      <c r="D3583" t="s">
        <v>73</v>
      </c>
      <c r="E3583">
        <v>4</v>
      </c>
      <c r="F3583" s="8">
        <f>VLOOKUP(C3583,Products!$A$2:$E$20,5,TRUE)</f>
        <v>12.95</v>
      </c>
      <c r="G3583" s="8">
        <f t="shared" si="110"/>
        <v>51.8</v>
      </c>
      <c r="H3583" s="8">
        <f>VLOOKUP(C3583,Products!$A$2:$F$20,6,TRUE)</f>
        <v>4.1999999999999993</v>
      </c>
      <c r="I3583" s="8">
        <f t="shared" si="111"/>
        <v>16.799999999999997</v>
      </c>
      <c r="J3583" s="42">
        <f>VLOOKUP(B3583,Invoices!A:I,9,TRUE)</f>
        <v>2020</v>
      </c>
    </row>
    <row r="3584" spans="1:10" x14ac:dyDescent="0.15">
      <c r="A3584" t="s">
        <v>6944</v>
      </c>
      <c r="B3584" t="s">
        <v>834</v>
      </c>
      <c r="C3584" t="s">
        <v>104</v>
      </c>
      <c r="D3584" t="s">
        <v>71</v>
      </c>
      <c r="E3584">
        <v>2</v>
      </c>
      <c r="F3584" s="8">
        <f>VLOOKUP(C3584,Products!$A$2:$E$20,5,TRUE)</f>
        <v>2.95</v>
      </c>
      <c r="G3584" s="8">
        <f t="shared" si="110"/>
        <v>5.9</v>
      </c>
      <c r="H3584" s="8">
        <f>VLOOKUP(C3584,Products!$A$2:$F$20,6,TRUE)</f>
        <v>1.1500000000000001</v>
      </c>
      <c r="I3584" s="8">
        <f t="shared" si="111"/>
        <v>2.3000000000000003</v>
      </c>
      <c r="J3584" s="42">
        <f>VLOOKUP(B3584,Invoices!A:I,9,TRUE)</f>
        <v>2020</v>
      </c>
    </row>
    <row r="3585" spans="1:10" x14ac:dyDescent="0.15">
      <c r="A3585" t="s">
        <v>6945</v>
      </c>
      <c r="B3585" t="s">
        <v>834</v>
      </c>
      <c r="C3585" t="s">
        <v>101</v>
      </c>
      <c r="D3585" t="s">
        <v>69</v>
      </c>
      <c r="E3585">
        <v>1</v>
      </c>
      <c r="F3585" s="8">
        <f>VLOOKUP(C3585,Products!$A$2:$E$20,5,TRUE)</f>
        <v>129.94999999999999</v>
      </c>
      <c r="G3585" s="8">
        <f t="shared" si="110"/>
        <v>129.94999999999999</v>
      </c>
      <c r="H3585" s="8">
        <f>VLOOKUP(C3585,Products!$A$2:$F$20,6,TRUE)</f>
        <v>40.449999999999989</v>
      </c>
      <c r="I3585" s="8">
        <f t="shared" si="111"/>
        <v>40.449999999999989</v>
      </c>
      <c r="J3585" s="42">
        <f>VLOOKUP(B3585,Invoices!A:I,9,TRUE)</f>
        <v>2020</v>
      </c>
    </row>
    <row r="3586" spans="1:10" x14ac:dyDescent="0.15">
      <c r="A3586" t="s">
        <v>6946</v>
      </c>
      <c r="B3586" t="s">
        <v>835</v>
      </c>
      <c r="C3586" t="s">
        <v>90</v>
      </c>
      <c r="D3586" t="s">
        <v>72</v>
      </c>
      <c r="E3586">
        <v>5</v>
      </c>
      <c r="F3586" s="8">
        <f>VLOOKUP(C3586,Products!$A$2:$E$20,5,TRUE)</f>
        <v>8.9499999999999993</v>
      </c>
      <c r="G3586" s="8">
        <f t="shared" si="110"/>
        <v>44.75</v>
      </c>
      <c r="H3586" s="8">
        <f>VLOOKUP(C3586,Products!$A$2:$F$20,6,TRUE)</f>
        <v>5.6999999999999993</v>
      </c>
      <c r="I3586" s="8">
        <f t="shared" si="111"/>
        <v>28.499999999999996</v>
      </c>
      <c r="J3586" s="42">
        <f>VLOOKUP(B3586,Invoices!A:I,9,TRUE)</f>
        <v>2020</v>
      </c>
    </row>
    <row r="3587" spans="1:10" x14ac:dyDescent="0.15">
      <c r="A3587" t="s">
        <v>6947</v>
      </c>
      <c r="B3587" t="s">
        <v>836</v>
      </c>
      <c r="C3587" t="s">
        <v>94</v>
      </c>
      <c r="D3587" t="s">
        <v>86</v>
      </c>
      <c r="E3587">
        <v>12</v>
      </c>
      <c r="F3587" s="8">
        <f>VLOOKUP(C3587,Products!$A$2:$E$20,5,TRUE)</f>
        <v>3.5</v>
      </c>
      <c r="G3587" s="8">
        <f t="shared" ref="G3587:G3650" si="112">F3587*E3587</f>
        <v>42</v>
      </c>
      <c r="H3587" s="8">
        <f>VLOOKUP(C3587,Products!$A$2:$F$20,6,TRUE)</f>
        <v>0.54999999999999982</v>
      </c>
      <c r="I3587" s="8">
        <f t="shared" ref="I3587:I3650" si="113">H3587*E3587</f>
        <v>6.5999999999999979</v>
      </c>
      <c r="J3587" s="42">
        <f>VLOOKUP(B3587,Invoices!A:I,9,TRUE)</f>
        <v>2020</v>
      </c>
    </row>
    <row r="3588" spans="1:10" x14ac:dyDescent="0.15">
      <c r="A3588" t="s">
        <v>6948</v>
      </c>
      <c r="B3588" t="s">
        <v>836</v>
      </c>
      <c r="C3588" t="s">
        <v>93</v>
      </c>
      <c r="D3588" t="s">
        <v>76</v>
      </c>
      <c r="E3588">
        <v>6</v>
      </c>
      <c r="F3588" s="8">
        <f>VLOOKUP(C3588,Products!$A$2:$E$20,5,TRUE)</f>
        <v>9.9499999999999993</v>
      </c>
      <c r="G3588" s="8">
        <f t="shared" si="112"/>
        <v>59.699999999999996</v>
      </c>
      <c r="H3588" s="8">
        <f>VLOOKUP(C3588,Products!$A$2:$F$20,6,TRUE)</f>
        <v>1.9499999999999993</v>
      </c>
      <c r="I3588" s="8">
        <f t="shared" si="113"/>
        <v>11.699999999999996</v>
      </c>
      <c r="J3588" s="42">
        <f>VLOOKUP(B3588,Invoices!A:I,9,TRUE)</f>
        <v>2020</v>
      </c>
    </row>
    <row r="3589" spans="1:10" x14ac:dyDescent="0.15">
      <c r="A3589" t="s">
        <v>6949</v>
      </c>
      <c r="B3589" t="s">
        <v>836</v>
      </c>
      <c r="C3589" t="s">
        <v>90</v>
      </c>
      <c r="D3589" t="s">
        <v>72</v>
      </c>
      <c r="E3589">
        <v>2</v>
      </c>
      <c r="F3589" s="8">
        <f>VLOOKUP(C3589,Products!$A$2:$E$20,5,TRUE)</f>
        <v>8.9499999999999993</v>
      </c>
      <c r="G3589" s="8">
        <f t="shared" si="112"/>
        <v>17.899999999999999</v>
      </c>
      <c r="H3589" s="8">
        <f>VLOOKUP(C3589,Products!$A$2:$F$20,6,TRUE)</f>
        <v>5.6999999999999993</v>
      </c>
      <c r="I3589" s="8">
        <f t="shared" si="113"/>
        <v>11.399999999999999</v>
      </c>
      <c r="J3589" s="42">
        <f>VLOOKUP(B3589,Invoices!A:I,9,TRUE)</f>
        <v>2020</v>
      </c>
    </row>
    <row r="3590" spans="1:10" x14ac:dyDescent="0.15">
      <c r="A3590" t="s">
        <v>6950</v>
      </c>
      <c r="B3590" t="s">
        <v>836</v>
      </c>
      <c r="C3590" t="s">
        <v>103</v>
      </c>
      <c r="D3590" t="s">
        <v>77</v>
      </c>
      <c r="E3590">
        <v>1</v>
      </c>
      <c r="F3590" s="8">
        <f>VLOOKUP(C3590,Products!$A$2:$E$20,5,TRUE)</f>
        <v>8.9499999999999993</v>
      </c>
      <c r="G3590" s="8">
        <f t="shared" si="112"/>
        <v>8.9499999999999993</v>
      </c>
      <c r="H3590" s="8">
        <f>VLOOKUP(C3590,Products!$A$2:$F$20,6,TRUE)</f>
        <v>3.1999999999999993</v>
      </c>
      <c r="I3590" s="8">
        <f t="shared" si="113"/>
        <v>3.1999999999999993</v>
      </c>
      <c r="J3590" s="42">
        <f>VLOOKUP(B3590,Invoices!A:I,9,TRUE)</f>
        <v>2020</v>
      </c>
    </row>
    <row r="3591" spans="1:10" x14ac:dyDescent="0.15">
      <c r="A3591" t="s">
        <v>6951</v>
      </c>
      <c r="B3591" t="s">
        <v>836</v>
      </c>
      <c r="C3591" t="s">
        <v>96</v>
      </c>
      <c r="D3591" t="s">
        <v>75</v>
      </c>
      <c r="E3591">
        <v>5</v>
      </c>
      <c r="F3591" s="8">
        <f>VLOOKUP(C3591,Products!$A$2:$E$20,5,TRUE)</f>
        <v>79.95</v>
      </c>
      <c r="G3591" s="8">
        <f t="shared" si="112"/>
        <v>399.75</v>
      </c>
      <c r="H3591" s="8">
        <f>VLOOKUP(C3591,Products!$A$2:$F$20,6,TRUE)</f>
        <v>27.950000000000003</v>
      </c>
      <c r="I3591" s="8">
        <f t="shared" si="113"/>
        <v>139.75</v>
      </c>
      <c r="J3591" s="42">
        <f>VLOOKUP(B3591,Invoices!A:I,9,TRUE)</f>
        <v>2020</v>
      </c>
    </row>
    <row r="3592" spans="1:10" x14ac:dyDescent="0.15">
      <c r="A3592" t="s">
        <v>6952</v>
      </c>
      <c r="B3592" t="s">
        <v>836</v>
      </c>
      <c r="C3592" t="s">
        <v>95</v>
      </c>
      <c r="D3592" t="s">
        <v>73</v>
      </c>
      <c r="E3592">
        <v>5</v>
      </c>
      <c r="F3592" s="8">
        <f>VLOOKUP(C3592,Products!$A$2:$E$20,5,TRUE)</f>
        <v>12.95</v>
      </c>
      <c r="G3592" s="8">
        <f t="shared" si="112"/>
        <v>64.75</v>
      </c>
      <c r="H3592" s="8">
        <f>VLOOKUP(C3592,Products!$A$2:$F$20,6,TRUE)</f>
        <v>4.1999999999999993</v>
      </c>
      <c r="I3592" s="8">
        <f t="shared" si="113"/>
        <v>20.999999999999996</v>
      </c>
      <c r="J3592" s="42">
        <f>VLOOKUP(B3592,Invoices!A:I,9,TRUE)</f>
        <v>2020</v>
      </c>
    </row>
    <row r="3593" spans="1:10" x14ac:dyDescent="0.15">
      <c r="A3593" t="s">
        <v>6953</v>
      </c>
      <c r="B3593" t="s">
        <v>836</v>
      </c>
      <c r="C3593" t="s">
        <v>104</v>
      </c>
      <c r="D3593" t="s">
        <v>71</v>
      </c>
      <c r="E3593">
        <v>1</v>
      </c>
      <c r="F3593" s="8">
        <f>VLOOKUP(C3593,Products!$A$2:$E$20,5,TRUE)</f>
        <v>2.95</v>
      </c>
      <c r="G3593" s="8">
        <f t="shared" si="112"/>
        <v>2.95</v>
      </c>
      <c r="H3593" s="8">
        <f>VLOOKUP(C3593,Products!$A$2:$F$20,6,TRUE)</f>
        <v>1.1500000000000001</v>
      </c>
      <c r="I3593" s="8">
        <f t="shared" si="113"/>
        <v>1.1500000000000001</v>
      </c>
      <c r="J3593" s="42">
        <f>VLOOKUP(B3593,Invoices!A:I,9,TRUE)</f>
        <v>2020</v>
      </c>
    </row>
    <row r="3594" spans="1:10" x14ac:dyDescent="0.15">
      <c r="A3594" t="s">
        <v>6954</v>
      </c>
      <c r="B3594" t="s">
        <v>836</v>
      </c>
      <c r="C3594" t="s">
        <v>92</v>
      </c>
      <c r="D3594" t="s">
        <v>82</v>
      </c>
      <c r="E3594">
        <v>1</v>
      </c>
      <c r="F3594" s="8">
        <f>VLOOKUP(C3594,Products!$A$2:$E$20,5,TRUE)</f>
        <v>19.95</v>
      </c>
      <c r="G3594" s="8">
        <f t="shared" si="112"/>
        <v>19.95</v>
      </c>
      <c r="H3594" s="8">
        <f>VLOOKUP(C3594,Products!$A$2:$F$20,6,TRUE)</f>
        <v>7.4499999999999993</v>
      </c>
      <c r="I3594" s="8">
        <f t="shared" si="113"/>
        <v>7.4499999999999993</v>
      </c>
      <c r="J3594" s="42">
        <f>VLOOKUP(B3594,Invoices!A:I,9,TRUE)</f>
        <v>2020</v>
      </c>
    </row>
    <row r="3595" spans="1:10" x14ac:dyDescent="0.15">
      <c r="A3595" t="s">
        <v>6955</v>
      </c>
      <c r="B3595" t="s">
        <v>836</v>
      </c>
      <c r="C3595" t="s">
        <v>89</v>
      </c>
      <c r="D3595" t="s">
        <v>80</v>
      </c>
      <c r="E3595">
        <v>2</v>
      </c>
      <c r="F3595" s="8">
        <f>VLOOKUP(C3595,Products!$A$2:$E$20,5,TRUE)</f>
        <v>15.95</v>
      </c>
      <c r="G3595" s="8">
        <f t="shared" si="112"/>
        <v>31.9</v>
      </c>
      <c r="H3595" s="8">
        <f>VLOOKUP(C3595,Products!$A$2:$F$20,6,TRUE)</f>
        <v>6</v>
      </c>
      <c r="I3595" s="8">
        <f t="shared" si="113"/>
        <v>12</v>
      </c>
      <c r="J3595" s="42">
        <f>VLOOKUP(B3595,Invoices!A:I,9,TRUE)</f>
        <v>2020</v>
      </c>
    </row>
    <row r="3596" spans="1:10" x14ac:dyDescent="0.15">
      <c r="A3596" t="s">
        <v>6956</v>
      </c>
      <c r="B3596" t="s">
        <v>836</v>
      </c>
      <c r="C3596" t="s">
        <v>88</v>
      </c>
      <c r="D3596" t="s">
        <v>85</v>
      </c>
      <c r="E3596">
        <v>1</v>
      </c>
      <c r="F3596" s="8">
        <f>VLOOKUP(C3596,Products!$A$2:$E$20,5,TRUE)</f>
        <v>8.9499999999999993</v>
      </c>
      <c r="G3596" s="8">
        <f t="shared" si="112"/>
        <v>8.9499999999999993</v>
      </c>
      <c r="H3596" s="8">
        <f>VLOOKUP(C3596,Products!$A$2:$F$20,6,TRUE)</f>
        <v>5.6999999999999993</v>
      </c>
      <c r="I3596" s="8">
        <f t="shared" si="113"/>
        <v>5.6999999999999993</v>
      </c>
      <c r="J3596" s="42">
        <f>VLOOKUP(B3596,Invoices!A:I,9,TRUE)</f>
        <v>2020</v>
      </c>
    </row>
    <row r="3597" spans="1:10" x14ac:dyDescent="0.15">
      <c r="A3597" t="s">
        <v>6957</v>
      </c>
      <c r="B3597" t="s">
        <v>837</v>
      </c>
      <c r="C3597" t="s">
        <v>93</v>
      </c>
      <c r="D3597" t="s">
        <v>76</v>
      </c>
      <c r="E3597">
        <v>20</v>
      </c>
      <c r="F3597" s="8">
        <f>VLOOKUP(C3597,Products!$A$2:$E$20,5,TRUE)</f>
        <v>9.9499999999999993</v>
      </c>
      <c r="G3597" s="8">
        <f t="shared" si="112"/>
        <v>199</v>
      </c>
      <c r="H3597" s="8">
        <f>VLOOKUP(C3597,Products!$A$2:$F$20,6,TRUE)</f>
        <v>1.9499999999999993</v>
      </c>
      <c r="I3597" s="8">
        <f t="shared" si="113"/>
        <v>38.999999999999986</v>
      </c>
      <c r="J3597" s="42">
        <f>VLOOKUP(B3597,Invoices!A:I,9,TRUE)</f>
        <v>2020</v>
      </c>
    </row>
    <row r="3598" spans="1:10" x14ac:dyDescent="0.15">
      <c r="A3598" t="s">
        <v>6958</v>
      </c>
      <c r="B3598" t="s">
        <v>837</v>
      </c>
      <c r="C3598" t="s">
        <v>88</v>
      </c>
      <c r="D3598" t="s">
        <v>85</v>
      </c>
      <c r="E3598">
        <v>1</v>
      </c>
      <c r="F3598" s="8">
        <f>VLOOKUP(C3598,Products!$A$2:$E$20,5,TRUE)</f>
        <v>8.9499999999999993</v>
      </c>
      <c r="G3598" s="8">
        <f t="shared" si="112"/>
        <v>8.9499999999999993</v>
      </c>
      <c r="H3598" s="8">
        <f>VLOOKUP(C3598,Products!$A$2:$F$20,6,TRUE)</f>
        <v>5.6999999999999993</v>
      </c>
      <c r="I3598" s="8">
        <f t="shared" si="113"/>
        <v>5.6999999999999993</v>
      </c>
      <c r="J3598" s="42">
        <f>VLOOKUP(B3598,Invoices!A:I,9,TRUE)</f>
        <v>2020</v>
      </c>
    </row>
    <row r="3599" spans="1:10" x14ac:dyDescent="0.15">
      <c r="A3599" t="s">
        <v>6959</v>
      </c>
      <c r="B3599" t="s">
        <v>837</v>
      </c>
      <c r="C3599" t="s">
        <v>97</v>
      </c>
      <c r="D3599" t="s">
        <v>74</v>
      </c>
      <c r="E3599">
        <v>1</v>
      </c>
      <c r="F3599" s="8">
        <f>VLOOKUP(C3599,Products!$A$2:$E$20,5,TRUE)</f>
        <v>1.5</v>
      </c>
      <c r="G3599" s="8">
        <f t="shared" si="112"/>
        <v>1.5</v>
      </c>
      <c r="H3599" s="8">
        <f>VLOOKUP(C3599,Products!$A$2:$F$20,6,TRUE)</f>
        <v>0.5</v>
      </c>
      <c r="I3599" s="8">
        <f t="shared" si="113"/>
        <v>0.5</v>
      </c>
      <c r="J3599" s="42">
        <f>VLOOKUP(B3599,Invoices!A:I,9,TRUE)</f>
        <v>2020</v>
      </c>
    </row>
    <row r="3600" spans="1:10" x14ac:dyDescent="0.15">
      <c r="A3600" t="s">
        <v>6960</v>
      </c>
      <c r="B3600" t="s">
        <v>837</v>
      </c>
      <c r="C3600" t="s">
        <v>96</v>
      </c>
      <c r="D3600" t="s">
        <v>75</v>
      </c>
      <c r="E3600">
        <v>20</v>
      </c>
      <c r="F3600" s="8">
        <f>VLOOKUP(C3600,Products!$A$2:$E$20,5,TRUE)</f>
        <v>79.95</v>
      </c>
      <c r="G3600" s="8">
        <f t="shared" si="112"/>
        <v>1599</v>
      </c>
      <c r="H3600" s="8">
        <f>VLOOKUP(C3600,Products!$A$2:$F$20,6,TRUE)</f>
        <v>27.950000000000003</v>
      </c>
      <c r="I3600" s="8">
        <f t="shared" si="113"/>
        <v>559</v>
      </c>
      <c r="J3600" s="42">
        <f>VLOOKUP(B3600,Invoices!A:I,9,TRUE)</f>
        <v>2020</v>
      </c>
    </row>
    <row r="3601" spans="1:10" x14ac:dyDescent="0.15">
      <c r="A3601" t="s">
        <v>6961</v>
      </c>
      <c r="B3601" t="s">
        <v>837</v>
      </c>
      <c r="C3601" t="s">
        <v>100</v>
      </c>
      <c r="D3601" t="s">
        <v>78</v>
      </c>
      <c r="E3601">
        <v>50</v>
      </c>
      <c r="F3601" s="8">
        <f>VLOOKUP(C3601,Products!$A$2:$E$20,5,TRUE)</f>
        <v>49.95</v>
      </c>
      <c r="G3601" s="8">
        <f t="shared" si="112"/>
        <v>2497.5</v>
      </c>
      <c r="H3601" s="8">
        <f>VLOOKUP(C3601,Products!$A$2:$F$20,6,TRUE)</f>
        <v>19.950000000000003</v>
      </c>
      <c r="I3601" s="8">
        <f t="shared" si="113"/>
        <v>997.50000000000011</v>
      </c>
      <c r="J3601" s="42">
        <f>VLOOKUP(B3601,Invoices!A:I,9,TRUE)</f>
        <v>2020</v>
      </c>
    </row>
    <row r="3602" spans="1:10" x14ac:dyDescent="0.15">
      <c r="A3602" t="s">
        <v>6962</v>
      </c>
      <c r="B3602" t="s">
        <v>838</v>
      </c>
      <c r="C3602" t="s">
        <v>104</v>
      </c>
      <c r="D3602" t="s">
        <v>71</v>
      </c>
      <c r="E3602">
        <v>3</v>
      </c>
      <c r="F3602" s="8">
        <f>VLOOKUP(C3602,Products!$A$2:$E$20,5,TRUE)</f>
        <v>2.95</v>
      </c>
      <c r="G3602" s="8">
        <f t="shared" si="112"/>
        <v>8.8500000000000014</v>
      </c>
      <c r="H3602" s="8">
        <f>VLOOKUP(C3602,Products!$A$2:$F$20,6,TRUE)</f>
        <v>1.1500000000000001</v>
      </c>
      <c r="I3602" s="8">
        <f t="shared" si="113"/>
        <v>3.45</v>
      </c>
      <c r="J3602" s="42">
        <f>VLOOKUP(B3602,Invoices!A:I,9,TRUE)</f>
        <v>2020</v>
      </c>
    </row>
    <row r="3603" spans="1:10" x14ac:dyDescent="0.15">
      <c r="A3603" t="s">
        <v>6963</v>
      </c>
      <c r="B3603" t="s">
        <v>838</v>
      </c>
      <c r="C3603" t="s">
        <v>90</v>
      </c>
      <c r="D3603" t="s">
        <v>72</v>
      </c>
      <c r="E3603">
        <v>2</v>
      </c>
      <c r="F3603" s="8">
        <f>VLOOKUP(C3603,Products!$A$2:$E$20,5,TRUE)</f>
        <v>8.9499999999999993</v>
      </c>
      <c r="G3603" s="8">
        <f t="shared" si="112"/>
        <v>17.899999999999999</v>
      </c>
      <c r="H3603" s="8">
        <f>VLOOKUP(C3603,Products!$A$2:$F$20,6,TRUE)</f>
        <v>5.6999999999999993</v>
      </c>
      <c r="I3603" s="8">
        <f t="shared" si="113"/>
        <v>11.399999999999999</v>
      </c>
      <c r="J3603" s="42">
        <f>VLOOKUP(B3603,Invoices!A:I,9,TRUE)</f>
        <v>2020</v>
      </c>
    </row>
    <row r="3604" spans="1:10" x14ac:dyDescent="0.15">
      <c r="A3604" t="s">
        <v>6964</v>
      </c>
      <c r="B3604" t="s">
        <v>838</v>
      </c>
      <c r="C3604" t="s">
        <v>105</v>
      </c>
      <c r="D3604" t="s">
        <v>81</v>
      </c>
      <c r="E3604">
        <v>2</v>
      </c>
      <c r="F3604" s="8">
        <f>VLOOKUP(C3604,Products!$A$2:$E$20,5,TRUE)</f>
        <v>8.9499999999999993</v>
      </c>
      <c r="G3604" s="8">
        <f t="shared" si="112"/>
        <v>17.899999999999999</v>
      </c>
      <c r="H3604" s="8">
        <f>VLOOKUP(C3604,Products!$A$2:$F$20,6,TRUE)</f>
        <v>3.1999999999999993</v>
      </c>
      <c r="I3604" s="8">
        <f t="shared" si="113"/>
        <v>6.3999999999999986</v>
      </c>
      <c r="J3604" s="42">
        <f>VLOOKUP(B3604,Invoices!A:I,9,TRUE)</f>
        <v>2020</v>
      </c>
    </row>
    <row r="3605" spans="1:10" x14ac:dyDescent="0.15">
      <c r="A3605" t="s">
        <v>6965</v>
      </c>
      <c r="B3605" t="s">
        <v>839</v>
      </c>
      <c r="C3605" t="s">
        <v>103</v>
      </c>
      <c r="D3605" t="s">
        <v>77</v>
      </c>
      <c r="E3605">
        <v>6</v>
      </c>
      <c r="F3605" s="8">
        <f>VLOOKUP(C3605,Products!$A$2:$E$20,5,TRUE)</f>
        <v>8.9499999999999993</v>
      </c>
      <c r="G3605" s="8">
        <f t="shared" si="112"/>
        <v>53.699999999999996</v>
      </c>
      <c r="H3605" s="8">
        <f>VLOOKUP(C3605,Products!$A$2:$F$20,6,TRUE)</f>
        <v>3.1999999999999993</v>
      </c>
      <c r="I3605" s="8">
        <f t="shared" si="113"/>
        <v>19.199999999999996</v>
      </c>
      <c r="J3605" s="42">
        <f>VLOOKUP(B3605,Invoices!A:I,9,TRUE)</f>
        <v>2020</v>
      </c>
    </row>
    <row r="3606" spans="1:10" x14ac:dyDescent="0.15">
      <c r="A3606" t="s">
        <v>6966</v>
      </c>
      <c r="B3606" t="s">
        <v>839</v>
      </c>
      <c r="C3606" t="s">
        <v>94</v>
      </c>
      <c r="D3606" t="s">
        <v>86</v>
      </c>
      <c r="E3606">
        <v>2</v>
      </c>
      <c r="F3606" s="8">
        <f>VLOOKUP(C3606,Products!$A$2:$E$20,5,TRUE)</f>
        <v>3.5</v>
      </c>
      <c r="G3606" s="8">
        <f t="shared" si="112"/>
        <v>7</v>
      </c>
      <c r="H3606" s="8">
        <f>VLOOKUP(C3606,Products!$A$2:$F$20,6,TRUE)</f>
        <v>0.54999999999999982</v>
      </c>
      <c r="I3606" s="8">
        <f t="shared" si="113"/>
        <v>1.0999999999999996</v>
      </c>
      <c r="J3606" s="42">
        <f>VLOOKUP(B3606,Invoices!A:I,9,TRUE)</f>
        <v>2020</v>
      </c>
    </row>
    <row r="3607" spans="1:10" x14ac:dyDescent="0.15">
      <c r="A3607" t="s">
        <v>6967</v>
      </c>
      <c r="B3607" t="s">
        <v>839</v>
      </c>
      <c r="C3607" t="s">
        <v>93</v>
      </c>
      <c r="D3607" t="s">
        <v>76</v>
      </c>
      <c r="E3607">
        <v>8</v>
      </c>
      <c r="F3607" s="8">
        <f>VLOOKUP(C3607,Products!$A$2:$E$20,5,TRUE)</f>
        <v>9.9499999999999993</v>
      </c>
      <c r="G3607" s="8">
        <f t="shared" si="112"/>
        <v>79.599999999999994</v>
      </c>
      <c r="H3607" s="8">
        <f>VLOOKUP(C3607,Products!$A$2:$F$20,6,TRUE)</f>
        <v>1.9499999999999993</v>
      </c>
      <c r="I3607" s="8">
        <f t="shared" si="113"/>
        <v>15.599999999999994</v>
      </c>
      <c r="J3607" s="42">
        <f>VLOOKUP(B3607,Invoices!A:I,9,TRUE)</f>
        <v>2020</v>
      </c>
    </row>
    <row r="3608" spans="1:10" x14ac:dyDescent="0.15">
      <c r="A3608" t="s">
        <v>6968</v>
      </c>
      <c r="B3608" t="s">
        <v>839</v>
      </c>
      <c r="C3608" t="s">
        <v>104</v>
      </c>
      <c r="D3608" t="s">
        <v>71</v>
      </c>
      <c r="E3608">
        <v>1</v>
      </c>
      <c r="F3608" s="8">
        <f>VLOOKUP(C3608,Products!$A$2:$E$20,5,TRUE)</f>
        <v>2.95</v>
      </c>
      <c r="G3608" s="8">
        <f t="shared" si="112"/>
        <v>2.95</v>
      </c>
      <c r="H3608" s="8">
        <f>VLOOKUP(C3608,Products!$A$2:$F$20,6,TRUE)</f>
        <v>1.1500000000000001</v>
      </c>
      <c r="I3608" s="8">
        <f t="shared" si="113"/>
        <v>1.1500000000000001</v>
      </c>
      <c r="J3608" s="42">
        <f>VLOOKUP(B3608,Invoices!A:I,9,TRUE)</f>
        <v>2020</v>
      </c>
    </row>
    <row r="3609" spans="1:10" x14ac:dyDescent="0.15">
      <c r="A3609" t="s">
        <v>6969</v>
      </c>
      <c r="B3609" t="s">
        <v>840</v>
      </c>
      <c r="C3609" t="s">
        <v>101</v>
      </c>
      <c r="D3609" t="s">
        <v>69</v>
      </c>
      <c r="E3609">
        <v>2</v>
      </c>
      <c r="F3609" s="8">
        <f>VLOOKUP(C3609,Products!$A$2:$E$20,5,TRUE)</f>
        <v>129.94999999999999</v>
      </c>
      <c r="G3609" s="8">
        <f t="shared" si="112"/>
        <v>259.89999999999998</v>
      </c>
      <c r="H3609" s="8">
        <f>VLOOKUP(C3609,Products!$A$2:$F$20,6,TRUE)</f>
        <v>40.449999999999989</v>
      </c>
      <c r="I3609" s="8">
        <f t="shared" si="113"/>
        <v>80.899999999999977</v>
      </c>
      <c r="J3609" s="42">
        <f>VLOOKUP(B3609,Invoices!A:I,9,TRUE)</f>
        <v>2020</v>
      </c>
    </row>
    <row r="3610" spans="1:10" x14ac:dyDescent="0.15">
      <c r="A3610" t="s">
        <v>6970</v>
      </c>
      <c r="B3610" t="s">
        <v>840</v>
      </c>
      <c r="C3610" t="s">
        <v>94</v>
      </c>
      <c r="D3610" t="s">
        <v>86</v>
      </c>
      <c r="E3610">
        <v>1</v>
      </c>
      <c r="F3610" s="8">
        <f>VLOOKUP(C3610,Products!$A$2:$E$20,5,TRUE)</f>
        <v>3.5</v>
      </c>
      <c r="G3610" s="8">
        <f t="shared" si="112"/>
        <v>3.5</v>
      </c>
      <c r="H3610" s="8">
        <f>VLOOKUP(C3610,Products!$A$2:$F$20,6,TRUE)</f>
        <v>0.54999999999999982</v>
      </c>
      <c r="I3610" s="8">
        <f t="shared" si="113"/>
        <v>0.54999999999999982</v>
      </c>
      <c r="J3610" s="42">
        <f>VLOOKUP(B3610,Invoices!A:I,9,TRUE)</f>
        <v>2020</v>
      </c>
    </row>
    <row r="3611" spans="1:10" x14ac:dyDescent="0.15">
      <c r="A3611" t="s">
        <v>6971</v>
      </c>
      <c r="B3611" t="s">
        <v>840</v>
      </c>
      <c r="C3611" t="s">
        <v>99</v>
      </c>
      <c r="D3611" t="s">
        <v>84</v>
      </c>
      <c r="E3611">
        <v>2</v>
      </c>
      <c r="F3611" s="8">
        <f>VLOOKUP(C3611,Products!$A$2:$E$20,5,TRUE)</f>
        <v>3.5</v>
      </c>
      <c r="G3611" s="8">
        <f t="shared" si="112"/>
        <v>7</v>
      </c>
      <c r="H3611" s="8">
        <f>VLOOKUP(C3611,Products!$A$2:$F$20,6,TRUE)</f>
        <v>0.54999999999999982</v>
      </c>
      <c r="I3611" s="8">
        <f t="shared" si="113"/>
        <v>1.0999999999999996</v>
      </c>
      <c r="J3611" s="42">
        <f>VLOOKUP(B3611,Invoices!A:I,9,TRUE)</f>
        <v>2020</v>
      </c>
    </row>
    <row r="3612" spans="1:10" x14ac:dyDescent="0.15">
      <c r="A3612" t="s">
        <v>6972</v>
      </c>
      <c r="B3612" t="s">
        <v>840</v>
      </c>
      <c r="C3612" t="s">
        <v>105</v>
      </c>
      <c r="D3612" t="s">
        <v>81</v>
      </c>
      <c r="E3612">
        <v>4</v>
      </c>
      <c r="F3612" s="8">
        <f>VLOOKUP(C3612,Products!$A$2:$E$20,5,TRUE)</f>
        <v>8.9499999999999993</v>
      </c>
      <c r="G3612" s="8">
        <f t="shared" si="112"/>
        <v>35.799999999999997</v>
      </c>
      <c r="H3612" s="8">
        <f>VLOOKUP(C3612,Products!$A$2:$F$20,6,TRUE)</f>
        <v>3.1999999999999993</v>
      </c>
      <c r="I3612" s="8">
        <f t="shared" si="113"/>
        <v>12.799999999999997</v>
      </c>
      <c r="J3612" s="42">
        <f>VLOOKUP(B3612,Invoices!A:I,9,TRUE)</f>
        <v>2020</v>
      </c>
    </row>
    <row r="3613" spans="1:10" x14ac:dyDescent="0.15">
      <c r="A3613" t="s">
        <v>6973</v>
      </c>
      <c r="B3613" t="s">
        <v>840</v>
      </c>
      <c r="C3613" t="s">
        <v>87</v>
      </c>
      <c r="D3613" t="s">
        <v>68</v>
      </c>
      <c r="E3613">
        <v>25</v>
      </c>
      <c r="F3613" s="8">
        <f>VLOOKUP(C3613,Products!$A$2:$E$20,5,TRUE)</f>
        <v>19.95</v>
      </c>
      <c r="G3613" s="8">
        <f t="shared" si="112"/>
        <v>498.75</v>
      </c>
      <c r="H3613" s="8">
        <f>VLOOKUP(C3613,Products!$A$2:$F$20,6,TRUE)</f>
        <v>7.4499999999999993</v>
      </c>
      <c r="I3613" s="8">
        <f t="shared" si="113"/>
        <v>186.24999999999997</v>
      </c>
      <c r="J3613" s="42">
        <f>VLOOKUP(B3613,Invoices!A:I,9,TRUE)</f>
        <v>2020</v>
      </c>
    </row>
    <row r="3614" spans="1:10" x14ac:dyDescent="0.15">
      <c r="A3614" t="s">
        <v>6974</v>
      </c>
      <c r="B3614" t="s">
        <v>840</v>
      </c>
      <c r="C3614" t="s">
        <v>92</v>
      </c>
      <c r="D3614" t="s">
        <v>82</v>
      </c>
      <c r="E3614">
        <v>20</v>
      </c>
      <c r="F3614" s="8">
        <f>VLOOKUP(C3614,Products!$A$2:$E$20,5,TRUE)</f>
        <v>19.95</v>
      </c>
      <c r="G3614" s="8">
        <f t="shared" si="112"/>
        <v>399</v>
      </c>
      <c r="H3614" s="8">
        <f>VLOOKUP(C3614,Products!$A$2:$F$20,6,TRUE)</f>
        <v>7.4499999999999993</v>
      </c>
      <c r="I3614" s="8">
        <f t="shared" si="113"/>
        <v>149</v>
      </c>
      <c r="J3614" s="42">
        <f>VLOOKUP(B3614,Invoices!A:I,9,TRUE)</f>
        <v>2020</v>
      </c>
    </row>
    <row r="3615" spans="1:10" x14ac:dyDescent="0.15">
      <c r="A3615" t="s">
        <v>6975</v>
      </c>
      <c r="B3615" t="s">
        <v>840</v>
      </c>
      <c r="C3615" t="s">
        <v>88</v>
      </c>
      <c r="D3615" t="s">
        <v>85</v>
      </c>
      <c r="E3615">
        <v>1</v>
      </c>
      <c r="F3615" s="8">
        <f>VLOOKUP(C3615,Products!$A$2:$E$20,5,TRUE)</f>
        <v>8.9499999999999993</v>
      </c>
      <c r="G3615" s="8">
        <f t="shared" si="112"/>
        <v>8.9499999999999993</v>
      </c>
      <c r="H3615" s="8">
        <f>VLOOKUP(C3615,Products!$A$2:$F$20,6,TRUE)</f>
        <v>5.6999999999999993</v>
      </c>
      <c r="I3615" s="8">
        <f t="shared" si="113"/>
        <v>5.6999999999999993</v>
      </c>
      <c r="J3615" s="42">
        <f>VLOOKUP(B3615,Invoices!A:I,9,TRUE)</f>
        <v>2020</v>
      </c>
    </row>
    <row r="3616" spans="1:10" x14ac:dyDescent="0.15">
      <c r="A3616" t="s">
        <v>6976</v>
      </c>
      <c r="B3616" t="s">
        <v>840</v>
      </c>
      <c r="C3616" t="s">
        <v>90</v>
      </c>
      <c r="D3616" t="s">
        <v>72</v>
      </c>
      <c r="E3616">
        <v>2</v>
      </c>
      <c r="F3616" s="8">
        <f>VLOOKUP(C3616,Products!$A$2:$E$20,5,TRUE)</f>
        <v>8.9499999999999993</v>
      </c>
      <c r="G3616" s="8">
        <f t="shared" si="112"/>
        <v>17.899999999999999</v>
      </c>
      <c r="H3616" s="8">
        <f>VLOOKUP(C3616,Products!$A$2:$F$20,6,TRUE)</f>
        <v>5.6999999999999993</v>
      </c>
      <c r="I3616" s="8">
        <f t="shared" si="113"/>
        <v>11.399999999999999</v>
      </c>
      <c r="J3616" s="42">
        <f>VLOOKUP(B3616,Invoices!A:I,9,TRUE)</f>
        <v>2020</v>
      </c>
    </row>
    <row r="3617" spans="1:10" x14ac:dyDescent="0.15">
      <c r="A3617" t="s">
        <v>6977</v>
      </c>
      <c r="B3617" t="s">
        <v>840</v>
      </c>
      <c r="C3617" t="s">
        <v>100</v>
      </c>
      <c r="D3617" t="s">
        <v>78</v>
      </c>
      <c r="E3617">
        <v>24</v>
      </c>
      <c r="F3617" s="8">
        <f>VLOOKUP(C3617,Products!$A$2:$E$20,5,TRUE)</f>
        <v>49.95</v>
      </c>
      <c r="G3617" s="8">
        <f t="shared" si="112"/>
        <v>1198.8000000000002</v>
      </c>
      <c r="H3617" s="8">
        <f>VLOOKUP(C3617,Products!$A$2:$F$20,6,TRUE)</f>
        <v>19.950000000000003</v>
      </c>
      <c r="I3617" s="8">
        <f t="shared" si="113"/>
        <v>478.80000000000007</v>
      </c>
      <c r="J3617" s="42">
        <f>VLOOKUP(B3617,Invoices!A:I,9,TRUE)</f>
        <v>2020</v>
      </c>
    </row>
    <row r="3618" spans="1:10" x14ac:dyDescent="0.15">
      <c r="A3618" t="s">
        <v>6978</v>
      </c>
      <c r="B3618" t="s">
        <v>840</v>
      </c>
      <c r="C3618" t="s">
        <v>95</v>
      </c>
      <c r="D3618" t="s">
        <v>73</v>
      </c>
      <c r="E3618">
        <v>10</v>
      </c>
      <c r="F3618" s="8">
        <f>VLOOKUP(C3618,Products!$A$2:$E$20,5,TRUE)</f>
        <v>12.95</v>
      </c>
      <c r="G3618" s="8">
        <f t="shared" si="112"/>
        <v>129.5</v>
      </c>
      <c r="H3618" s="8">
        <f>VLOOKUP(C3618,Products!$A$2:$F$20,6,TRUE)</f>
        <v>4.1999999999999993</v>
      </c>
      <c r="I3618" s="8">
        <f t="shared" si="113"/>
        <v>41.999999999999993</v>
      </c>
      <c r="J3618" s="42">
        <f>VLOOKUP(B3618,Invoices!A:I,9,TRUE)</f>
        <v>2020</v>
      </c>
    </row>
    <row r="3619" spans="1:10" x14ac:dyDescent="0.15">
      <c r="A3619" t="s">
        <v>6979</v>
      </c>
      <c r="B3619" t="s">
        <v>840</v>
      </c>
      <c r="C3619" t="s">
        <v>103</v>
      </c>
      <c r="D3619" t="s">
        <v>77</v>
      </c>
      <c r="E3619">
        <v>5</v>
      </c>
      <c r="F3619" s="8">
        <f>VLOOKUP(C3619,Products!$A$2:$E$20,5,TRUE)</f>
        <v>8.9499999999999993</v>
      </c>
      <c r="G3619" s="8">
        <f t="shared" si="112"/>
        <v>44.75</v>
      </c>
      <c r="H3619" s="8">
        <f>VLOOKUP(C3619,Products!$A$2:$F$20,6,TRUE)</f>
        <v>3.1999999999999993</v>
      </c>
      <c r="I3619" s="8">
        <f t="shared" si="113"/>
        <v>15.999999999999996</v>
      </c>
      <c r="J3619" s="42">
        <f>VLOOKUP(B3619,Invoices!A:I,9,TRUE)</f>
        <v>2020</v>
      </c>
    </row>
    <row r="3620" spans="1:10" x14ac:dyDescent="0.15">
      <c r="A3620" t="s">
        <v>6980</v>
      </c>
      <c r="B3620" t="s">
        <v>841</v>
      </c>
      <c r="C3620" t="s">
        <v>89</v>
      </c>
      <c r="D3620" t="s">
        <v>80</v>
      </c>
      <c r="E3620">
        <v>1</v>
      </c>
      <c r="F3620" s="8">
        <f>VLOOKUP(C3620,Products!$A$2:$E$20,5,TRUE)</f>
        <v>15.95</v>
      </c>
      <c r="G3620" s="8">
        <f t="shared" si="112"/>
        <v>15.95</v>
      </c>
      <c r="H3620" s="8">
        <f>VLOOKUP(C3620,Products!$A$2:$F$20,6,TRUE)</f>
        <v>6</v>
      </c>
      <c r="I3620" s="8">
        <f t="shared" si="113"/>
        <v>6</v>
      </c>
      <c r="J3620" s="42">
        <f>VLOOKUP(B3620,Invoices!A:I,9,TRUE)</f>
        <v>2020</v>
      </c>
    </row>
    <row r="3621" spans="1:10" x14ac:dyDescent="0.15">
      <c r="A3621" t="s">
        <v>6981</v>
      </c>
      <c r="B3621" t="s">
        <v>841</v>
      </c>
      <c r="C3621" t="s">
        <v>88</v>
      </c>
      <c r="D3621" t="s">
        <v>85</v>
      </c>
      <c r="E3621">
        <v>30</v>
      </c>
      <c r="F3621" s="8">
        <f>VLOOKUP(C3621,Products!$A$2:$E$20,5,TRUE)</f>
        <v>8.9499999999999993</v>
      </c>
      <c r="G3621" s="8">
        <f t="shared" si="112"/>
        <v>268.5</v>
      </c>
      <c r="H3621" s="8">
        <f>VLOOKUP(C3621,Products!$A$2:$F$20,6,TRUE)</f>
        <v>5.6999999999999993</v>
      </c>
      <c r="I3621" s="8">
        <f t="shared" si="113"/>
        <v>170.99999999999997</v>
      </c>
      <c r="J3621" s="42">
        <f>VLOOKUP(B3621,Invoices!A:I,9,TRUE)</f>
        <v>2020</v>
      </c>
    </row>
    <row r="3622" spans="1:10" x14ac:dyDescent="0.15">
      <c r="A3622" t="s">
        <v>6982</v>
      </c>
      <c r="B3622" t="s">
        <v>842</v>
      </c>
      <c r="C3622" t="s">
        <v>97</v>
      </c>
      <c r="D3622" t="s">
        <v>74</v>
      </c>
      <c r="E3622">
        <v>25</v>
      </c>
      <c r="F3622" s="8">
        <f>VLOOKUP(C3622,Products!$A$2:$E$20,5,TRUE)</f>
        <v>1.5</v>
      </c>
      <c r="G3622" s="8">
        <f t="shared" si="112"/>
        <v>37.5</v>
      </c>
      <c r="H3622" s="8">
        <f>VLOOKUP(C3622,Products!$A$2:$F$20,6,TRUE)</f>
        <v>0.5</v>
      </c>
      <c r="I3622" s="8">
        <f t="shared" si="113"/>
        <v>12.5</v>
      </c>
      <c r="J3622" s="42">
        <f>VLOOKUP(B3622,Invoices!A:I,9,TRUE)</f>
        <v>2020</v>
      </c>
    </row>
    <row r="3623" spans="1:10" x14ac:dyDescent="0.15">
      <c r="A3623" t="s">
        <v>6983</v>
      </c>
      <c r="B3623" t="s">
        <v>842</v>
      </c>
      <c r="C3623" t="s">
        <v>103</v>
      </c>
      <c r="D3623" t="s">
        <v>77</v>
      </c>
      <c r="E3623">
        <v>6</v>
      </c>
      <c r="F3623" s="8">
        <f>VLOOKUP(C3623,Products!$A$2:$E$20,5,TRUE)</f>
        <v>8.9499999999999993</v>
      </c>
      <c r="G3623" s="8">
        <f t="shared" si="112"/>
        <v>53.699999999999996</v>
      </c>
      <c r="H3623" s="8">
        <f>VLOOKUP(C3623,Products!$A$2:$F$20,6,TRUE)</f>
        <v>3.1999999999999993</v>
      </c>
      <c r="I3623" s="8">
        <f t="shared" si="113"/>
        <v>19.199999999999996</v>
      </c>
      <c r="J3623" s="42">
        <f>VLOOKUP(B3623,Invoices!A:I,9,TRUE)</f>
        <v>2020</v>
      </c>
    </row>
    <row r="3624" spans="1:10" x14ac:dyDescent="0.15">
      <c r="A3624" t="s">
        <v>6984</v>
      </c>
      <c r="B3624" t="s">
        <v>842</v>
      </c>
      <c r="C3624" t="s">
        <v>104</v>
      </c>
      <c r="D3624" t="s">
        <v>71</v>
      </c>
      <c r="E3624">
        <v>100</v>
      </c>
      <c r="F3624" s="8">
        <f>VLOOKUP(C3624,Products!$A$2:$E$20,5,TRUE)</f>
        <v>2.95</v>
      </c>
      <c r="G3624" s="8">
        <f t="shared" si="112"/>
        <v>295</v>
      </c>
      <c r="H3624" s="8">
        <f>VLOOKUP(C3624,Products!$A$2:$F$20,6,TRUE)</f>
        <v>1.1500000000000001</v>
      </c>
      <c r="I3624" s="8">
        <f t="shared" si="113"/>
        <v>115.00000000000001</v>
      </c>
      <c r="J3624" s="42">
        <f>VLOOKUP(B3624,Invoices!A:I,9,TRUE)</f>
        <v>2020</v>
      </c>
    </row>
    <row r="3625" spans="1:10" x14ac:dyDescent="0.15">
      <c r="A3625" t="s">
        <v>6985</v>
      </c>
      <c r="B3625" t="s">
        <v>842</v>
      </c>
      <c r="C3625" t="s">
        <v>87</v>
      </c>
      <c r="D3625" t="s">
        <v>68</v>
      </c>
      <c r="E3625">
        <v>6</v>
      </c>
      <c r="F3625" s="8">
        <f>VLOOKUP(C3625,Products!$A$2:$E$20,5,TRUE)</f>
        <v>19.95</v>
      </c>
      <c r="G3625" s="8">
        <f t="shared" si="112"/>
        <v>119.69999999999999</v>
      </c>
      <c r="H3625" s="8">
        <f>VLOOKUP(C3625,Products!$A$2:$F$20,6,TRUE)</f>
        <v>7.4499999999999993</v>
      </c>
      <c r="I3625" s="8">
        <f t="shared" si="113"/>
        <v>44.699999999999996</v>
      </c>
      <c r="J3625" s="42">
        <f>VLOOKUP(B3625,Invoices!A:I,9,TRUE)</f>
        <v>2020</v>
      </c>
    </row>
    <row r="3626" spans="1:10" x14ac:dyDescent="0.15">
      <c r="A3626" t="s">
        <v>6986</v>
      </c>
      <c r="B3626" t="s">
        <v>842</v>
      </c>
      <c r="C3626" t="s">
        <v>90</v>
      </c>
      <c r="D3626" t="s">
        <v>72</v>
      </c>
      <c r="E3626">
        <v>3</v>
      </c>
      <c r="F3626" s="8">
        <f>VLOOKUP(C3626,Products!$A$2:$E$20,5,TRUE)</f>
        <v>8.9499999999999993</v>
      </c>
      <c r="G3626" s="8">
        <f t="shared" si="112"/>
        <v>26.849999999999998</v>
      </c>
      <c r="H3626" s="8">
        <f>VLOOKUP(C3626,Products!$A$2:$F$20,6,TRUE)</f>
        <v>5.6999999999999993</v>
      </c>
      <c r="I3626" s="8">
        <f t="shared" si="113"/>
        <v>17.099999999999998</v>
      </c>
      <c r="J3626" s="42">
        <f>VLOOKUP(B3626,Invoices!A:I,9,TRUE)</f>
        <v>2020</v>
      </c>
    </row>
    <row r="3627" spans="1:10" x14ac:dyDescent="0.15">
      <c r="A3627" t="s">
        <v>6987</v>
      </c>
      <c r="B3627" t="s">
        <v>843</v>
      </c>
      <c r="C3627" t="s">
        <v>91</v>
      </c>
      <c r="D3627" t="s">
        <v>70</v>
      </c>
      <c r="E3627">
        <v>7</v>
      </c>
      <c r="F3627" s="8">
        <f>VLOOKUP(C3627,Products!$A$2:$E$20,5,TRUE)</f>
        <v>49.95</v>
      </c>
      <c r="G3627" s="8">
        <f t="shared" si="112"/>
        <v>349.65000000000003</v>
      </c>
      <c r="H3627" s="8">
        <f>VLOOKUP(C3627,Products!$A$2:$F$20,6,TRUE)</f>
        <v>21.200000000000003</v>
      </c>
      <c r="I3627" s="8">
        <f t="shared" si="113"/>
        <v>148.40000000000003</v>
      </c>
      <c r="J3627" s="42">
        <f>VLOOKUP(B3627,Invoices!A:I,9,TRUE)</f>
        <v>2020</v>
      </c>
    </row>
    <row r="3628" spans="1:10" x14ac:dyDescent="0.15">
      <c r="A3628" t="s">
        <v>6988</v>
      </c>
      <c r="B3628" t="s">
        <v>843</v>
      </c>
      <c r="C3628" t="s">
        <v>90</v>
      </c>
      <c r="D3628" t="s">
        <v>72</v>
      </c>
      <c r="E3628">
        <v>50</v>
      </c>
      <c r="F3628" s="8">
        <f>VLOOKUP(C3628,Products!$A$2:$E$20,5,TRUE)</f>
        <v>8.9499999999999993</v>
      </c>
      <c r="G3628" s="8">
        <f t="shared" si="112"/>
        <v>447.49999999999994</v>
      </c>
      <c r="H3628" s="8">
        <f>VLOOKUP(C3628,Products!$A$2:$F$20,6,TRUE)</f>
        <v>5.6999999999999993</v>
      </c>
      <c r="I3628" s="8">
        <f t="shared" si="113"/>
        <v>284.99999999999994</v>
      </c>
      <c r="J3628" s="42">
        <f>VLOOKUP(B3628,Invoices!A:I,9,TRUE)</f>
        <v>2020</v>
      </c>
    </row>
    <row r="3629" spans="1:10" x14ac:dyDescent="0.15">
      <c r="A3629" t="s">
        <v>6989</v>
      </c>
      <c r="B3629" t="s">
        <v>843</v>
      </c>
      <c r="C3629" t="s">
        <v>104</v>
      </c>
      <c r="D3629" t="s">
        <v>71</v>
      </c>
      <c r="E3629">
        <v>4</v>
      </c>
      <c r="F3629" s="8">
        <f>VLOOKUP(C3629,Products!$A$2:$E$20,5,TRUE)</f>
        <v>2.95</v>
      </c>
      <c r="G3629" s="8">
        <f t="shared" si="112"/>
        <v>11.8</v>
      </c>
      <c r="H3629" s="8">
        <f>VLOOKUP(C3629,Products!$A$2:$F$20,6,TRUE)</f>
        <v>1.1500000000000001</v>
      </c>
      <c r="I3629" s="8">
        <f t="shared" si="113"/>
        <v>4.6000000000000005</v>
      </c>
      <c r="J3629" s="42">
        <f>VLOOKUP(B3629,Invoices!A:I,9,TRUE)</f>
        <v>2020</v>
      </c>
    </row>
    <row r="3630" spans="1:10" x14ac:dyDescent="0.15">
      <c r="A3630" t="s">
        <v>6990</v>
      </c>
      <c r="B3630" t="s">
        <v>844</v>
      </c>
      <c r="C3630" t="s">
        <v>90</v>
      </c>
      <c r="D3630" t="s">
        <v>72</v>
      </c>
      <c r="E3630">
        <v>1</v>
      </c>
      <c r="F3630" s="8">
        <f>VLOOKUP(C3630,Products!$A$2:$E$20,5,TRUE)</f>
        <v>8.9499999999999993</v>
      </c>
      <c r="G3630" s="8">
        <f t="shared" si="112"/>
        <v>8.9499999999999993</v>
      </c>
      <c r="H3630" s="8">
        <f>VLOOKUP(C3630,Products!$A$2:$F$20,6,TRUE)</f>
        <v>5.6999999999999993</v>
      </c>
      <c r="I3630" s="8">
        <f t="shared" si="113"/>
        <v>5.6999999999999993</v>
      </c>
      <c r="J3630" s="42">
        <f>VLOOKUP(B3630,Invoices!A:I,9,TRUE)</f>
        <v>2020</v>
      </c>
    </row>
    <row r="3631" spans="1:10" x14ac:dyDescent="0.15">
      <c r="A3631" t="s">
        <v>6991</v>
      </c>
      <c r="B3631" t="s">
        <v>845</v>
      </c>
      <c r="C3631" t="s">
        <v>96</v>
      </c>
      <c r="D3631" t="s">
        <v>75</v>
      </c>
      <c r="E3631">
        <v>3</v>
      </c>
      <c r="F3631" s="8">
        <f>VLOOKUP(C3631,Products!$A$2:$E$20,5,TRUE)</f>
        <v>79.95</v>
      </c>
      <c r="G3631" s="8">
        <f t="shared" si="112"/>
        <v>239.85000000000002</v>
      </c>
      <c r="H3631" s="8">
        <f>VLOOKUP(C3631,Products!$A$2:$F$20,6,TRUE)</f>
        <v>27.950000000000003</v>
      </c>
      <c r="I3631" s="8">
        <f t="shared" si="113"/>
        <v>83.850000000000009</v>
      </c>
      <c r="J3631" s="42">
        <f>VLOOKUP(B3631,Invoices!A:I,9,TRUE)</f>
        <v>2020</v>
      </c>
    </row>
    <row r="3632" spans="1:10" x14ac:dyDescent="0.15">
      <c r="A3632" t="s">
        <v>6992</v>
      </c>
      <c r="B3632" t="s">
        <v>845</v>
      </c>
      <c r="C3632" t="s">
        <v>89</v>
      </c>
      <c r="D3632" t="s">
        <v>80</v>
      </c>
      <c r="E3632">
        <v>4</v>
      </c>
      <c r="F3632" s="8">
        <f>VLOOKUP(C3632,Products!$A$2:$E$20,5,TRUE)</f>
        <v>15.95</v>
      </c>
      <c r="G3632" s="8">
        <f t="shared" si="112"/>
        <v>63.8</v>
      </c>
      <c r="H3632" s="8">
        <f>VLOOKUP(C3632,Products!$A$2:$F$20,6,TRUE)</f>
        <v>6</v>
      </c>
      <c r="I3632" s="8">
        <f t="shared" si="113"/>
        <v>24</v>
      </c>
      <c r="J3632" s="42">
        <f>VLOOKUP(B3632,Invoices!A:I,9,TRUE)</f>
        <v>2020</v>
      </c>
    </row>
    <row r="3633" spans="1:10" x14ac:dyDescent="0.15">
      <c r="A3633" t="s">
        <v>6993</v>
      </c>
      <c r="B3633" t="s">
        <v>846</v>
      </c>
      <c r="C3633" t="s">
        <v>91</v>
      </c>
      <c r="D3633" t="s">
        <v>70</v>
      </c>
      <c r="E3633">
        <v>5</v>
      </c>
      <c r="F3633" s="8">
        <f>VLOOKUP(C3633,Products!$A$2:$E$20,5,TRUE)</f>
        <v>49.95</v>
      </c>
      <c r="G3633" s="8">
        <f t="shared" si="112"/>
        <v>249.75</v>
      </c>
      <c r="H3633" s="8">
        <f>VLOOKUP(C3633,Products!$A$2:$F$20,6,TRUE)</f>
        <v>21.200000000000003</v>
      </c>
      <c r="I3633" s="8">
        <f t="shared" si="113"/>
        <v>106.00000000000001</v>
      </c>
      <c r="J3633" s="42">
        <f>VLOOKUP(B3633,Invoices!A:I,9,TRUE)</f>
        <v>2020</v>
      </c>
    </row>
    <row r="3634" spans="1:10" x14ac:dyDescent="0.15">
      <c r="A3634" t="s">
        <v>6994</v>
      </c>
      <c r="B3634" t="s">
        <v>847</v>
      </c>
      <c r="C3634" t="s">
        <v>96</v>
      </c>
      <c r="D3634" t="s">
        <v>75</v>
      </c>
      <c r="E3634">
        <v>1</v>
      </c>
      <c r="F3634" s="8">
        <f>VLOOKUP(C3634,Products!$A$2:$E$20,5,TRUE)</f>
        <v>79.95</v>
      </c>
      <c r="G3634" s="8">
        <f t="shared" si="112"/>
        <v>79.95</v>
      </c>
      <c r="H3634" s="8">
        <f>VLOOKUP(C3634,Products!$A$2:$F$20,6,TRUE)</f>
        <v>27.950000000000003</v>
      </c>
      <c r="I3634" s="8">
        <f t="shared" si="113"/>
        <v>27.950000000000003</v>
      </c>
      <c r="J3634" s="42">
        <f>VLOOKUP(B3634,Invoices!A:I,9,TRUE)</f>
        <v>2020</v>
      </c>
    </row>
    <row r="3635" spans="1:10" x14ac:dyDescent="0.15">
      <c r="A3635" t="s">
        <v>6995</v>
      </c>
      <c r="B3635" t="s">
        <v>847</v>
      </c>
      <c r="C3635" t="s">
        <v>89</v>
      </c>
      <c r="D3635" t="s">
        <v>80</v>
      </c>
      <c r="E3635">
        <v>24</v>
      </c>
      <c r="F3635" s="8">
        <f>VLOOKUP(C3635,Products!$A$2:$E$20,5,TRUE)</f>
        <v>15.95</v>
      </c>
      <c r="G3635" s="8">
        <f t="shared" si="112"/>
        <v>382.79999999999995</v>
      </c>
      <c r="H3635" s="8">
        <f>VLOOKUP(C3635,Products!$A$2:$F$20,6,TRUE)</f>
        <v>6</v>
      </c>
      <c r="I3635" s="8">
        <f t="shared" si="113"/>
        <v>144</v>
      </c>
      <c r="J3635" s="42">
        <f>VLOOKUP(B3635,Invoices!A:I,9,TRUE)</f>
        <v>2020</v>
      </c>
    </row>
    <row r="3636" spans="1:10" x14ac:dyDescent="0.15">
      <c r="A3636" t="s">
        <v>6996</v>
      </c>
      <c r="B3636" t="s">
        <v>847</v>
      </c>
      <c r="C3636" t="s">
        <v>98</v>
      </c>
      <c r="D3636" t="s">
        <v>79</v>
      </c>
      <c r="E3636">
        <v>2</v>
      </c>
      <c r="F3636" s="8">
        <f>VLOOKUP(C3636,Products!$A$2:$E$20,5,TRUE)</f>
        <v>14.95</v>
      </c>
      <c r="G3636" s="8">
        <f t="shared" si="112"/>
        <v>29.9</v>
      </c>
      <c r="H3636" s="8">
        <f>VLOOKUP(C3636,Products!$A$2:$F$20,6,TRUE)</f>
        <v>3.0499999999999989</v>
      </c>
      <c r="I3636" s="8">
        <f t="shared" si="113"/>
        <v>6.0999999999999979</v>
      </c>
      <c r="J3636" s="42">
        <f>VLOOKUP(B3636,Invoices!A:I,9,TRUE)</f>
        <v>2020</v>
      </c>
    </row>
    <row r="3637" spans="1:10" x14ac:dyDescent="0.15">
      <c r="A3637" t="s">
        <v>6997</v>
      </c>
      <c r="B3637" t="s">
        <v>847</v>
      </c>
      <c r="C3637" t="s">
        <v>104</v>
      </c>
      <c r="D3637" t="s">
        <v>71</v>
      </c>
      <c r="E3637">
        <v>3</v>
      </c>
      <c r="F3637" s="8">
        <f>VLOOKUP(C3637,Products!$A$2:$E$20,5,TRUE)</f>
        <v>2.95</v>
      </c>
      <c r="G3637" s="8">
        <f t="shared" si="112"/>
        <v>8.8500000000000014</v>
      </c>
      <c r="H3637" s="8">
        <f>VLOOKUP(C3637,Products!$A$2:$F$20,6,TRUE)</f>
        <v>1.1500000000000001</v>
      </c>
      <c r="I3637" s="8">
        <f t="shared" si="113"/>
        <v>3.45</v>
      </c>
      <c r="J3637" s="42">
        <f>VLOOKUP(B3637,Invoices!A:I,9,TRUE)</f>
        <v>2020</v>
      </c>
    </row>
    <row r="3638" spans="1:10" x14ac:dyDescent="0.15">
      <c r="A3638" t="s">
        <v>6998</v>
      </c>
      <c r="B3638" t="s">
        <v>847</v>
      </c>
      <c r="C3638" t="s">
        <v>90</v>
      </c>
      <c r="D3638" t="s">
        <v>72</v>
      </c>
      <c r="E3638">
        <v>2</v>
      </c>
      <c r="F3638" s="8">
        <f>VLOOKUP(C3638,Products!$A$2:$E$20,5,TRUE)</f>
        <v>8.9499999999999993</v>
      </c>
      <c r="G3638" s="8">
        <f t="shared" si="112"/>
        <v>17.899999999999999</v>
      </c>
      <c r="H3638" s="8">
        <f>VLOOKUP(C3638,Products!$A$2:$F$20,6,TRUE)</f>
        <v>5.6999999999999993</v>
      </c>
      <c r="I3638" s="8">
        <f t="shared" si="113"/>
        <v>11.399999999999999</v>
      </c>
      <c r="J3638" s="42">
        <f>VLOOKUP(B3638,Invoices!A:I,9,TRUE)</f>
        <v>2020</v>
      </c>
    </row>
    <row r="3639" spans="1:10" x14ac:dyDescent="0.15">
      <c r="A3639" t="s">
        <v>6999</v>
      </c>
      <c r="B3639" t="s">
        <v>847</v>
      </c>
      <c r="C3639" t="s">
        <v>94</v>
      </c>
      <c r="D3639" t="s">
        <v>86</v>
      </c>
      <c r="E3639">
        <v>1</v>
      </c>
      <c r="F3639" s="8">
        <f>VLOOKUP(C3639,Products!$A$2:$E$20,5,TRUE)</f>
        <v>3.5</v>
      </c>
      <c r="G3639" s="8">
        <f t="shared" si="112"/>
        <v>3.5</v>
      </c>
      <c r="H3639" s="8">
        <f>VLOOKUP(C3639,Products!$A$2:$F$20,6,TRUE)</f>
        <v>0.54999999999999982</v>
      </c>
      <c r="I3639" s="8">
        <f t="shared" si="113"/>
        <v>0.54999999999999982</v>
      </c>
      <c r="J3639" s="42">
        <f>VLOOKUP(B3639,Invoices!A:I,9,TRUE)</f>
        <v>2020</v>
      </c>
    </row>
    <row r="3640" spans="1:10" x14ac:dyDescent="0.15">
      <c r="A3640" t="s">
        <v>7000</v>
      </c>
      <c r="B3640" t="s">
        <v>847</v>
      </c>
      <c r="C3640" t="s">
        <v>105</v>
      </c>
      <c r="D3640" t="s">
        <v>81</v>
      </c>
      <c r="E3640">
        <v>4</v>
      </c>
      <c r="F3640" s="8">
        <f>VLOOKUP(C3640,Products!$A$2:$E$20,5,TRUE)</f>
        <v>8.9499999999999993</v>
      </c>
      <c r="G3640" s="8">
        <f t="shared" si="112"/>
        <v>35.799999999999997</v>
      </c>
      <c r="H3640" s="8">
        <f>VLOOKUP(C3640,Products!$A$2:$F$20,6,TRUE)</f>
        <v>3.1999999999999993</v>
      </c>
      <c r="I3640" s="8">
        <f t="shared" si="113"/>
        <v>12.799999999999997</v>
      </c>
      <c r="J3640" s="42">
        <f>VLOOKUP(B3640,Invoices!A:I,9,TRUE)</f>
        <v>2020</v>
      </c>
    </row>
    <row r="3641" spans="1:10" x14ac:dyDescent="0.15">
      <c r="A3641" t="s">
        <v>7001</v>
      </c>
      <c r="B3641" t="s">
        <v>847</v>
      </c>
      <c r="C3641" t="s">
        <v>95</v>
      </c>
      <c r="D3641" t="s">
        <v>73</v>
      </c>
      <c r="E3641">
        <v>4</v>
      </c>
      <c r="F3641" s="8">
        <f>VLOOKUP(C3641,Products!$A$2:$E$20,5,TRUE)</f>
        <v>12.95</v>
      </c>
      <c r="G3641" s="8">
        <f t="shared" si="112"/>
        <v>51.8</v>
      </c>
      <c r="H3641" s="8">
        <f>VLOOKUP(C3641,Products!$A$2:$F$20,6,TRUE)</f>
        <v>4.1999999999999993</v>
      </c>
      <c r="I3641" s="8">
        <f t="shared" si="113"/>
        <v>16.799999999999997</v>
      </c>
      <c r="J3641" s="42">
        <f>VLOOKUP(B3641,Invoices!A:I,9,TRUE)</f>
        <v>2020</v>
      </c>
    </row>
    <row r="3642" spans="1:10" x14ac:dyDescent="0.15">
      <c r="A3642" t="s">
        <v>7002</v>
      </c>
      <c r="B3642" t="s">
        <v>847</v>
      </c>
      <c r="C3642" t="s">
        <v>97</v>
      </c>
      <c r="D3642" t="s">
        <v>74</v>
      </c>
      <c r="E3642">
        <v>50</v>
      </c>
      <c r="F3642" s="8">
        <f>VLOOKUP(C3642,Products!$A$2:$E$20,5,TRUE)</f>
        <v>1.5</v>
      </c>
      <c r="G3642" s="8">
        <f t="shared" si="112"/>
        <v>75</v>
      </c>
      <c r="H3642" s="8">
        <f>VLOOKUP(C3642,Products!$A$2:$F$20,6,TRUE)</f>
        <v>0.5</v>
      </c>
      <c r="I3642" s="8">
        <f t="shared" si="113"/>
        <v>25</v>
      </c>
      <c r="J3642" s="42">
        <f>VLOOKUP(B3642,Invoices!A:I,9,TRUE)</f>
        <v>2020</v>
      </c>
    </row>
    <row r="3643" spans="1:10" x14ac:dyDescent="0.15">
      <c r="A3643" t="s">
        <v>7003</v>
      </c>
      <c r="B3643" t="s">
        <v>847</v>
      </c>
      <c r="C3643" t="s">
        <v>101</v>
      </c>
      <c r="D3643" t="s">
        <v>69</v>
      </c>
      <c r="E3643">
        <v>1</v>
      </c>
      <c r="F3643" s="8">
        <f>VLOOKUP(C3643,Products!$A$2:$E$20,5,TRUE)</f>
        <v>129.94999999999999</v>
      </c>
      <c r="G3643" s="8">
        <f t="shared" si="112"/>
        <v>129.94999999999999</v>
      </c>
      <c r="H3643" s="8">
        <f>VLOOKUP(C3643,Products!$A$2:$F$20,6,TRUE)</f>
        <v>40.449999999999989</v>
      </c>
      <c r="I3643" s="8">
        <f t="shared" si="113"/>
        <v>40.449999999999989</v>
      </c>
      <c r="J3643" s="42">
        <f>VLOOKUP(B3643,Invoices!A:I,9,TRUE)</f>
        <v>2020</v>
      </c>
    </row>
    <row r="3644" spans="1:10" x14ac:dyDescent="0.15">
      <c r="A3644" t="s">
        <v>7004</v>
      </c>
      <c r="B3644" t="s">
        <v>847</v>
      </c>
      <c r="C3644" t="s">
        <v>102</v>
      </c>
      <c r="D3644" t="s">
        <v>83</v>
      </c>
      <c r="E3644">
        <v>100</v>
      </c>
      <c r="F3644" s="8">
        <f>VLOOKUP(C3644,Products!$A$2:$E$20,5,TRUE)</f>
        <v>29.95</v>
      </c>
      <c r="G3644" s="8">
        <f t="shared" si="112"/>
        <v>2995</v>
      </c>
      <c r="H3644" s="8">
        <f>VLOOKUP(C3644,Products!$A$2:$F$20,6,TRUE)</f>
        <v>15</v>
      </c>
      <c r="I3644" s="8">
        <f t="shared" si="113"/>
        <v>1500</v>
      </c>
      <c r="J3644" s="42">
        <f>VLOOKUP(B3644,Invoices!A:I,9,TRUE)</f>
        <v>2020</v>
      </c>
    </row>
    <row r="3645" spans="1:10" x14ac:dyDescent="0.15">
      <c r="A3645" t="s">
        <v>7005</v>
      </c>
      <c r="B3645" t="s">
        <v>847</v>
      </c>
      <c r="C3645" t="s">
        <v>92</v>
      </c>
      <c r="D3645" t="s">
        <v>82</v>
      </c>
      <c r="E3645">
        <v>1</v>
      </c>
      <c r="F3645" s="8">
        <f>VLOOKUP(C3645,Products!$A$2:$E$20,5,TRUE)</f>
        <v>19.95</v>
      </c>
      <c r="G3645" s="8">
        <f t="shared" si="112"/>
        <v>19.95</v>
      </c>
      <c r="H3645" s="8">
        <f>VLOOKUP(C3645,Products!$A$2:$F$20,6,TRUE)</f>
        <v>7.4499999999999993</v>
      </c>
      <c r="I3645" s="8">
        <f t="shared" si="113"/>
        <v>7.4499999999999993</v>
      </c>
      <c r="J3645" s="42">
        <f>VLOOKUP(B3645,Invoices!A:I,9,TRUE)</f>
        <v>2020</v>
      </c>
    </row>
    <row r="3646" spans="1:10" x14ac:dyDescent="0.15">
      <c r="A3646" t="s">
        <v>7006</v>
      </c>
      <c r="B3646" t="s">
        <v>848</v>
      </c>
      <c r="C3646" t="s">
        <v>105</v>
      </c>
      <c r="D3646" t="s">
        <v>81</v>
      </c>
      <c r="E3646">
        <v>4</v>
      </c>
      <c r="F3646" s="8">
        <f>VLOOKUP(C3646,Products!$A$2:$E$20,5,TRUE)</f>
        <v>8.9499999999999993</v>
      </c>
      <c r="G3646" s="8">
        <f t="shared" si="112"/>
        <v>35.799999999999997</v>
      </c>
      <c r="H3646" s="8">
        <f>VLOOKUP(C3646,Products!$A$2:$F$20,6,TRUE)</f>
        <v>3.1999999999999993</v>
      </c>
      <c r="I3646" s="8">
        <f t="shared" si="113"/>
        <v>12.799999999999997</v>
      </c>
      <c r="J3646" s="42">
        <f>VLOOKUP(B3646,Invoices!A:I,9,TRUE)</f>
        <v>2020</v>
      </c>
    </row>
    <row r="3647" spans="1:10" x14ac:dyDescent="0.15">
      <c r="A3647" t="s">
        <v>7007</v>
      </c>
      <c r="B3647" t="s">
        <v>849</v>
      </c>
      <c r="C3647" t="s">
        <v>90</v>
      </c>
      <c r="D3647" t="s">
        <v>72</v>
      </c>
      <c r="E3647">
        <v>1</v>
      </c>
      <c r="F3647" s="8">
        <f>VLOOKUP(C3647,Products!$A$2:$E$20,5,TRUE)</f>
        <v>8.9499999999999993</v>
      </c>
      <c r="G3647" s="8">
        <f t="shared" si="112"/>
        <v>8.9499999999999993</v>
      </c>
      <c r="H3647" s="8">
        <f>VLOOKUP(C3647,Products!$A$2:$F$20,6,TRUE)</f>
        <v>5.6999999999999993</v>
      </c>
      <c r="I3647" s="8">
        <f t="shared" si="113"/>
        <v>5.6999999999999993</v>
      </c>
      <c r="J3647" s="42">
        <f>VLOOKUP(B3647,Invoices!A:I,9,TRUE)</f>
        <v>2020</v>
      </c>
    </row>
    <row r="3648" spans="1:10" x14ac:dyDescent="0.15">
      <c r="A3648" t="s">
        <v>7008</v>
      </c>
      <c r="B3648" t="s">
        <v>850</v>
      </c>
      <c r="C3648" t="s">
        <v>101</v>
      </c>
      <c r="D3648" t="s">
        <v>69</v>
      </c>
      <c r="E3648">
        <v>1</v>
      </c>
      <c r="F3648" s="8">
        <f>VLOOKUP(C3648,Products!$A$2:$E$20,5,TRUE)</f>
        <v>129.94999999999999</v>
      </c>
      <c r="G3648" s="8">
        <f t="shared" si="112"/>
        <v>129.94999999999999</v>
      </c>
      <c r="H3648" s="8">
        <f>VLOOKUP(C3648,Products!$A$2:$F$20,6,TRUE)</f>
        <v>40.449999999999989</v>
      </c>
      <c r="I3648" s="8">
        <f t="shared" si="113"/>
        <v>40.449999999999989</v>
      </c>
      <c r="J3648" s="42">
        <f>VLOOKUP(B3648,Invoices!A:I,9,TRUE)</f>
        <v>2020</v>
      </c>
    </row>
    <row r="3649" spans="1:10" x14ac:dyDescent="0.15">
      <c r="A3649" t="s">
        <v>7009</v>
      </c>
      <c r="B3649" t="s">
        <v>850</v>
      </c>
      <c r="C3649" t="s">
        <v>93</v>
      </c>
      <c r="D3649" t="s">
        <v>76</v>
      </c>
      <c r="E3649">
        <v>6</v>
      </c>
      <c r="F3649" s="8">
        <f>VLOOKUP(C3649,Products!$A$2:$E$20,5,TRUE)</f>
        <v>9.9499999999999993</v>
      </c>
      <c r="G3649" s="8">
        <f t="shared" si="112"/>
        <v>59.699999999999996</v>
      </c>
      <c r="H3649" s="8">
        <f>VLOOKUP(C3649,Products!$A$2:$F$20,6,TRUE)</f>
        <v>1.9499999999999993</v>
      </c>
      <c r="I3649" s="8">
        <f t="shared" si="113"/>
        <v>11.699999999999996</v>
      </c>
      <c r="J3649" s="42">
        <f>VLOOKUP(B3649,Invoices!A:I,9,TRUE)</f>
        <v>2020</v>
      </c>
    </row>
    <row r="3650" spans="1:10" x14ac:dyDescent="0.15">
      <c r="A3650" t="s">
        <v>7010</v>
      </c>
      <c r="B3650" t="s">
        <v>850</v>
      </c>
      <c r="C3650" t="s">
        <v>104</v>
      </c>
      <c r="D3650" t="s">
        <v>71</v>
      </c>
      <c r="E3650">
        <v>2</v>
      </c>
      <c r="F3650" s="8">
        <f>VLOOKUP(C3650,Products!$A$2:$E$20,5,TRUE)</f>
        <v>2.95</v>
      </c>
      <c r="G3650" s="8">
        <f t="shared" si="112"/>
        <v>5.9</v>
      </c>
      <c r="H3650" s="8">
        <f>VLOOKUP(C3650,Products!$A$2:$F$20,6,TRUE)</f>
        <v>1.1500000000000001</v>
      </c>
      <c r="I3650" s="8">
        <f t="shared" si="113"/>
        <v>2.3000000000000003</v>
      </c>
      <c r="J3650" s="42">
        <f>VLOOKUP(B3650,Invoices!A:I,9,TRUE)</f>
        <v>2020</v>
      </c>
    </row>
    <row r="3651" spans="1:10" x14ac:dyDescent="0.15">
      <c r="A3651" t="s">
        <v>7011</v>
      </c>
      <c r="B3651" t="s">
        <v>850</v>
      </c>
      <c r="C3651" t="s">
        <v>92</v>
      </c>
      <c r="D3651" t="s">
        <v>82</v>
      </c>
      <c r="E3651">
        <v>3</v>
      </c>
      <c r="F3651" s="8">
        <f>VLOOKUP(C3651,Products!$A$2:$E$20,5,TRUE)</f>
        <v>19.95</v>
      </c>
      <c r="G3651" s="8">
        <f t="shared" ref="G3651:G3714" si="114">F3651*E3651</f>
        <v>59.849999999999994</v>
      </c>
      <c r="H3651" s="8">
        <f>VLOOKUP(C3651,Products!$A$2:$F$20,6,TRUE)</f>
        <v>7.4499999999999993</v>
      </c>
      <c r="I3651" s="8">
        <f t="shared" ref="I3651:I3714" si="115">H3651*E3651</f>
        <v>22.349999999999998</v>
      </c>
      <c r="J3651" s="42">
        <f>VLOOKUP(B3651,Invoices!A:I,9,TRUE)</f>
        <v>2020</v>
      </c>
    </row>
    <row r="3652" spans="1:10" x14ac:dyDescent="0.15">
      <c r="A3652" t="s">
        <v>7012</v>
      </c>
      <c r="B3652" t="s">
        <v>850</v>
      </c>
      <c r="C3652" t="s">
        <v>103</v>
      </c>
      <c r="D3652" t="s">
        <v>77</v>
      </c>
      <c r="E3652">
        <v>5</v>
      </c>
      <c r="F3652" s="8">
        <f>VLOOKUP(C3652,Products!$A$2:$E$20,5,TRUE)</f>
        <v>8.9499999999999993</v>
      </c>
      <c r="G3652" s="8">
        <f t="shared" si="114"/>
        <v>44.75</v>
      </c>
      <c r="H3652" s="8">
        <f>VLOOKUP(C3652,Products!$A$2:$F$20,6,TRUE)</f>
        <v>3.1999999999999993</v>
      </c>
      <c r="I3652" s="8">
        <f t="shared" si="115"/>
        <v>15.999999999999996</v>
      </c>
      <c r="J3652" s="42">
        <f>VLOOKUP(B3652,Invoices!A:I,9,TRUE)</f>
        <v>2020</v>
      </c>
    </row>
    <row r="3653" spans="1:10" x14ac:dyDescent="0.15">
      <c r="A3653" t="s">
        <v>7013</v>
      </c>
      <c r="B3653" t="s">
        <v>850</v>
      </c>
      <c r="C3653" t="s">
        <v>87</v>
      </c>
      <c r="D3653" t="s">
        <v>68</v>
      </c>
      <c r="E3653">
        <v>24</v>
      </c>
      <c r="F3653" s="8">
        <f>VLOOKUP(C3653,Products!$A$2:$E$20,5,TRUE)</f>
        <v>19.95</v>
      </c>
      <c r="G3653" s="8">
        <f t="shared" si="114"/>
        <v>478.79999999999995</v>
      </c>
      <c r="H3653" s="8">
        <f>VLOOKUP(C3653,Products!$A$2:$F$20,6,TRUE)</f>
        <v>7.4499999999999993</v>
      </c>
      <c r="I3653" s="8">
        <f t="shared" si="115"/>
        <v>178.79999999999998</v>
      </c>
      <c r="J3653" s="42">
        <f>VLOOKUP(B3653,Invoices!A:I,9,TRUE)</f>
        <v>2020</v>
      </c>
    </row>
    <row r="3654" spans="1:10" x14ac:dyDescent="0.15">
      <c r="A3654" t="s">
        <v>7014</v>
      </c>
      <c r="B3654" t="s">
        <v>850</v>
      </c>
      <c r="C3654" t="s">
        <v>94</v>
      </c>
      <c r="D3654" t="s">
        <v>86</v>
      </c>
      <c r="E3654">
        <v>20</v>
      </c>
      <c r="F3654" s="8">
        <f>VLOOKUP(C3654,Products!$A$2:$E$20,5,TRUE)</f>
        <v>3.5</v>
      </c>
      <c r="G3654" s="8">
        <f t="shared" si="114"/>
        <v>70</v>
      </c>
      <c r="H3654" s="8">
        <f>VLOOKUP(C3654,Products!$A$2:$F$20,6,TRUE)</f>
        <v>0.54999999999999982</v>
      </c>
      <c r="I3654" s="8">
        <f t="shared" si="115"/>
        <v>10.999999999999996</v>
      </c>
      <c r="J3654" s="42">
        <f>VLOOKUP(B3654,Invoices!A:I,9,TRUE)</f>
        <v>2020</v>
      </c>
    </row>
    <row r="3655" spans="1:10" x14ac:dyDescent="0.15">
      <c r="A3655" t="s">
        <v>7015</v>
      </c>
      <c r="B3655" t="s">
        <v>851</v>
      </c>
      <c r="C3655" t="s">
        <v>104</v>
      </c>
      <c r="D3655" t="s">
        <v>71</v>
      </c>
      <c r="E3655">
        <v>1</v>
      </c>
      <c r="F3655" s="8">
        <f>VLOOKUP(C3655,Products!$A$2:$E$20,5,TRUE)</f>
        <v>2.95</v>
      </c>
      <c r="G3655" s="8">
        <f t="shared" si="114"/>
        <v>2.95</v>
      </c>
      <c r="H3655" s="8">
        <f>VLOOKUP(C3655,Products!$A$2:$F$20,6,TRUE)</f>
        <v>1.1500000000000001</v>
      </c>
      <c r="I3655" s="8">
        <f t="shared" si="115"/>
        <v>1.1500000000000001</v>
      </c>
      <c r="J3655" s="42">
        <f>VLOOKUP(B3655,Invoices!A:I,9,TRUE)</f>
        <v>2020</v>
      </c>
    </row>
    <row r="3656" spans="1:10" x14ac:dyDescent="0.15">
      <c r="A3656" t="s">
        <v>7016</v>
      </c>
      <c r="B3656" t="s">
        <v>852</v>
      </c>
      <c r="C3656" t="s">
        <v>90</v>
      </c>
      <c r="D3656" t="s">
        <v>72</v>
      </c>
      <c r="E3656">
        <v>1</v>
      </c>
      <c r="F3656" s="8">
        <f>VLOOKUP(C3656,Products!$A$2:$E$20,5,TRUE)</f>
        <v>8.9499999999999993</v>
      </c>
      <c r="G3656" s="8">
        <f t="shared" si="114"/>
        <v>8.9499999999999993</v>
      </c>
      <c r="H3656" s="8">
        <f>VLOOKUP(C3656,Products!$A$2:$F$20,6,TRUE)</f>
        <v>5.6999999999999993</v>
      </c>
      <c r="I3656" s="8">
        <f t="shared" si="115"/>
        <v>5.6999999999999993</v>
      </c>
      <c r="J3656" s="42">
        <f>VLOOKUP(B3656,Invoices!A:I,9,TRUE)</f>
        <v>2021</v>
      </c>
    </row>
    <row r="3657" spans="1:10" x14ac:dyDescent="0.15">
      <c r="A3657" t="s">
        <v>7017</v>
      </c>
      <c r="B3657" t="s">
        <v>852</v>
      </c>
      <c r="C3657" t="s">
        <v>102</v>
      </c>
      <c r="D3657" t="s">
        <v>83</v>
      </c>
      <c r="E3657">
        <v>1</v>
      </c>
      <c r="F3657" s="8">
        <f>VLOOKUP(C3657,Products!$A$2:$E$20,5,TRUE)</f>
        <v>29.95</v>
      </c>
      <c r="G3657" s="8">
        <f t="shared" si="114"/>
        <v>29.95</v>
      </c>
      <c r="H3657" s="8">
        <f>VLOOKUP(C3657,Products!$A$2:$F$20,6,TRUE)</f>
        <v>15</v>
      </c>
      <c r="I3657" s="8">
        <f t="shared" si="115"/>
        <v>15</v>
      </c>
      <c r="J3657" s="42">
        <f>VLOOKUP(B3657,Invoices!A:I,9,TRUE)</f>
        <v>2021</v>
      </c>
    </row>
    <row r="3658" spans="1:10" x14ac:dyDescent="0.15">
      <c r="A3658" t="s">
        <v>7018</v>
      </c>
      <c r="B3658" t="s">
        <v>852</v>
      </c>
      <c r="C3658" t="s">
        <v>104</v>
      </c>
      <c r="D3658" t="s">
        <v>71</v>
      </c>
      <c r="E3658">
        <v>5</v>
      </c>
      <c r="F3658" s="8">
        <f>VLOOKUP(C3658,Products!$A$2:$E$20,5,TRUE)</f>
        <v>2.95</v>
      </c>
      <c r="G3658" s="8">
        <f t="shared" si="114"/>
        <v>14.75</v>
      </c>
      <c r="H3658" s="8">
        <f>VLOOKUP(C3658,Products!$A$2:$F$20,6,TRUE)</f>
        <v>1.1500000000000001</v>
      </c>
      <c r="I3658" s="8">
        <f t="shared" si="115"/>
        <v>5.7500000000000009</v>
      </c>
      <c r="J3658" s="42">
        <f>VLOOKUP(B3658,Invoices!A:I,9,TRUE)</f>
        <v>2021</v>
      </c>
    </row>
    <row r="3659" spans="1:10" x14ac:dyDescent="0.15">
      <c r="A3659" t="s">
        <v>7019</v>
      </c>
      <c r="B3659" t="s">
        <v>852</v>
      </c>
      <c r="C3659" t="s">
        <v>105</v>
      </c>
      <c r="D3659" t="s">
        <v>81</v>
      </c>
      <c r="E3659">
        <v>2</v>
      </c>
      <c r="F3659" s="8">
        <f>VLOOKUP(C3659,Products!$A$2:$E$20,5,TRUE)</f>
        <v>8.9499999999999993</v>
      </c>
      <c r="G3659" s="8">
        <f t="shared" si="114"/>
        <v>17.899999999999999</v>
      </c>
      <c r="H3659" s="8">
        <f>VLOOKUP(C3659,Products!$A$2:$F$20,6,TRUE)</f>
        <v>3.1999999999999993</v>
      </c>
      <c r="I3659" s="8">
        <f t="shared" si="115"/>
        <v>6.3999999999999986</v>
      </c>
      <c r="J3659" s="42">
        <f>VLOOKUP(B3659,Invoices!A:I,9,TRUE)</f>
        <v>2021</v>
      </c>
    </row>
    <row r="3660" spans="1:10" x14ac:dyDescent="0.15">
      <c r="A3660" t="s">
        <v>7020</v>
      </c>
      <c r="B3660" t="s">
        <v>852</v>
      </c>
      <c r="C3660" t="s">
        <v>94</v>
      </c>
      <c r="D3660" t="s">
        <v>86</v>
      </c>
      <c r="E3660">
        <v>1</v>
      </c>
      <c r="F3660" s="8">
        <f>VLOOKUP(C3660,Products!$A$2:$E$20,5,TRUE)</f>
        <v>3.5</v>
      </c>
      <c r="G3660" s="8">
        <f t="shared" si="114"/>
        <v>3.5</v>
      </c>
      <c r="H3660" s="8">
        <f>VLOOKUP(C3660,Products!$A$2:$F$20,6,TRUE)</f>
        <v>0.54999999999999982</v>
      </c>
      <c r="I3660" s="8">
        <f t="shared" si="115"/>
        <v>0.54999999999999982</v>
      </c>
      <c r="J3660" s="42">
        <f>VLOOKUP(B3660,Invoices!A:I,9,TRUE)</f>
        <v>2021</v>
      </c>
    </row>
    <row r="3661" spans="1:10" x14ac:dyDescent="0.15">
      <c r="A3661" t="s">
        <v>7021</v>
      </c>
      <c r="B3661" t="s">
        <v>852</v>
      </c>
      <c r="C3661" t="s">
        <v>92</v>
      </c>
      <c r="D3661" t="s">
        <v>82</v>
      </c>
      <c r="E3661">
        <v>1</v>
      </c>
      <c r="F3661" s="8">
        <f>VLOOKUP(C3661,Products!$A$2:$E$20,5,TRUE)</f>
        <v>19.95</v>
      </c>
      <c r="G3661" s="8">
        <f t="shared" si="114"/>
        <v>19.95</v>
      </c>
      <c r="H3661" s="8">
        <f>VLOOKUP(C3661,Products!$A$2:$F$20,6,TRUE)</f>
        <v>7.4499999999999993</v>
      </c>
      <c r="I3661" s="8">
        <f t="shared" si="115"/>
        <v>7.4499999999999993</v>
      </c>
      <c r="J3661" s="42">
        <f>VLOOKUP(B3661,Invoices!A:I,9,TRUE)</f>
        <v>2021</v>
      </c>
    </row>
    <row r="3662" spans="1:10" x14ac:dyDescent="0.15">
      <c r="A3662" t="s">
        <v>7022</v>
      </c>
      <c r="B3662" t="s">
        <v>852</v>
      </c>
      <c r="C3662" t="s">
        <v>103</v>
      </c>
      <c r="D3662" t="s">
        <v>77</v>
      </c>
      <c r="E3662">
        <v>9</v>
      </c>
      <c r="F3662" s="8">
        <f>VLOOKUP(C3662,Products!$A$2:$E$20,5,TRUE)</f>
        <v>8.9499999999999993</v>
      </c>
      <c r="G3662" s="8">
        <f t="shared" si="114"/>
        <v>80.55</v>
      </c>
      <c r="H3662" s="8">
        <f>VLOOKUP(C3662,Products!$A$2:$F$20,6,TRUE)</f>
        <v>3.1999999999999993</v>
      </c>
      <c r="I3662" s="8">
        <f t="shared" si="115"/>
        <v>28.799999999999994</v>
      </c>
      <c r="J3662" s="42">
        <f>VLOOKUP(B3662,Invoices!A:I,9,TRUE)</f>
        <v>2021</v>
      </c>
    </row>
    <row r="3663" spans="1:10" x14ac:dyDescent="0.15">
      <c r="A3663" t="s">
        <v>7023</v>
      </c>
      <c r="B3663" t="s">
        <v>852</v>
      </c>
      <c r="C3663" t="s">
        <v>100</v>
      </c>
      <c r="D3663" t="s">
        <v>78</v>
      </c>
      <c r="E3663">
        <v>2</v>
      </c>
      <c r="F3663" s="8">
        <f>VLOOKUP(C3663,Products!$A$2:$E$20,5,TRUE)</f>
        <v>49.95</v>
      </c>
      <c r="G3663" s="8">
        <f t="shared" si="114"/>
        <v>99.9</v>
      </c>
      <c r="H3663" s="8">
        <f>VLOOKUP(C3663,Products!$A$2:$F$20,6,TRUE)</f>
        <v>19.950000000000003</v>
      </c>
      <c r="I3663" s="8">
        <f t="shared" si="115"/>
        <v>39.900000000000006</v>
      </c>
      <c r="J3663" s="42">
        <f>VLOOKUP(B3663,Invoices!A:I,9,TRUE)</f>
        <v>2021</v>
      </c>
    </row>
    <row r="3664" spans="1:10" x14ac:dyDescent="0.15">
      <c r="A3664" t="s">
        <v>7024</v>
      </c>
      <c r="B3664" t="s">
        <v>852</v>
      </c>
      <c r="C3664" t="s">
        <v>101</v>
      </c>
      <c r="D3664" t="s">
        <v>69</v>
      </c>
      <c r="E3664">
        <v>6</v>
      </c>
      <c r="F3664" s="8">
        <f>VLOOKUP(C3664,Products!$A$2:$E$20,5,TRUE)</f>
        <v>129.94999999999999</v>
      </c>
      <c r="G3664" s="8">
        <f t="shared" si="114"/>
        <v>779.69999999999993</v>
      </c>
      <c r="H3664" s="8">
        <f>VLOOKUP(C3664,Products!$A$2:$F$20,6,TRUE)</f>
        <v>40.449999999999989</v>
      </c>
      <c r="I3664" s="8">
        <f t="shared" si="115"/>
        <v>242.69999999999993</v>
      </c>
      <c r="J3664" s="42">
        <f>VLOOKUP(B3664,Invoices!A:I,9,TRUE)</f>
        <v>2021</v>
      </c>
    </row>
    <row r="3665" spans="1:10" x14ac:dyDescent="0.15">
      <c r="A3665" t="s">
        <v>7025</v>
      </c>
      <c r="B3665" t="s">
        <v>853</v>
      </c>
      <c r="C3665" t="s">
        <v>104</v>
      </c>
      <c r="D3665" t="s">
        <v>71</v>
      </c>
      <c r="E3665">
        <v>7</v>
      </c>
      <c r="F3665" s="8">
        <f>VLOOKUP(C3665,Products!$A$2:$E$20,5,TRUE)</f>
        <v>2.95</v>
      </c>
      <c r="G3665" s="8">
        <f t="shared" si="114"/>
        <v>20.650000000000002</v>
      </c>
      <c r="H3665" s="8">
        <f>VLOOKUP(C3665,Products!$A$2:$F$20,6,TRUE)</f>
        <v>1.1500000000000001</v>
      </c>
      <c r="I3665" s="8">
        <f t="shared" si="115"/>
        <v>8.0500000000000007</v>
      </c>
      <c r="J3665" s="42">
        <f>VLOOKUP(B3665,Invoices!A:I,9,TRUE)</f>
        <v>2021</v>
      </c>
    </row>
    <row r="3666" spans="1:10" x14ac:dyDescent="0.15">
      <c r="A3666" t="s">
        <v>7026</v>
      </c>
      <c r="B3666" t="s">
        <v>853</v>
      </c>
      <c r="C3666" t="s">
        <v>102</v>
      </c>
      <c r="D3666" t="s">
        <v>83</v>
      </c>
      <c r="E3666">
        <v>10</v>
      </c>
      <c r="F3666" s="8">
        <f>VLOOKUP(C3666,Products!$A$2:$E$20,5,TRUE)</f>
        <v>29.95</v>
      </c>
      <c r="G3666" s="8">
        <f t="shared" si="114"/>
        <v>299.5</v>
      </c>
      <c r="H3666" s="8">
        <f>VLOOKUP(C3666,Products!$A$2:$F$20,6,TRUE)</f>
        <v>15</v>
      </c>
      <c r="I3666" s="8">
        <f t="shared" si="115"/>
        <v>150</v>
      </c>
      <c r="J3666" s="42">
        <f>VLOOKUP(B3666,Invoices!A:I,9,TRUE)</f>
        <v>2021</v>
      </c>
    </row>
    <row r="3667" spans="1:10" x14ac:dyDescent="0.15">
      <c r="A3667" t="s">
        <v>7027</v>
      </c>
      <c r="B3667" t="s">
        <v>853</v>
      </c>
      <c r="C3667" t="s">
        <v>89</v>
      </c>
      <c r="D3667" t="s">
        <v>80</v>
      </c>
      <c r="E3667">
        <v>3</v>
      </c>
      <c r="F3667" s="8">
        <f>VLOOKUP(C3667,Products!$A$2:$E$20,5,TRUE)</f>
        <v>15.95</v>
      </c>
      <c r="G3667" s="8">
        <f t="shared" si="114"/>
        <v>47.849999999999994</v>
      </c>
      <c r="H3667" s="8">
        <f>VLOOKUP(C3667,Products!$A$2:$F$20,6,TRUE)</f>
        <v>6</v>
      </c>
      <c r="I3667" s="8">
        <f t="shared" si="115"/>
        <v>18</v>
      </c>
      <c r="J3667" s="42">
        <f>VLOOKUP(B3667,Invoices!A:I,9,TRUE)</f>
        <v>2021</v>
      </c>
    </row>
    <row r="3668" spans="1:10" x14ac:dyDescent="0.15">
      <c r="A3668" t="s">
        <v>7028</v>
      </c>
      <c r="B3668" t="s">
        <v>853</v>
      </c>
      <c r="C3668" t="s">
        <v>90</v>
      </c>
      <c r="D3668" t="s">
        <v>72</v>
      </c>
      <c r="E3668">
        <v>5</v>
      </c>
      <c r="F3668" s="8">
        <f>VLOOKUP(C3668,Products!$A$2:$E$20,5,TRUE)</f>
        <v>8.9499999999999993</v>
      </c>
      <c r="G3668" s="8">
        <f t="shared" si="114"/>
        <v>44.75</v>
      </c>
      <c r="H3668" s="8">
        <f>VLOOKUP(C3668,Products!$A$2:$F$20,6,TRUE)</f>
        <v>5.6999999999999993</v>
      </c>
      <c r="I3668" s="8">
        <f t="shared" si="115"/>
        <v>28.499999999999996</v>
      </c>
      <c r="J3668" s="42">
        <f>VLOOKUP(B3668,Invoices!A:I,9,TRUE)</f>
        <v>2021</v>
      </c>
    </row>
    <row r="3669" spans="1:10" x14ac:dyDescent="0.15">
      <c r="A3669" t="s">
        <v>7029</v>
      </c>
      <c r="B3669" t="s">
        <v>854</v>
      </c>
      <c r="C3669" t="s">
        <v>91</v>
      </c>
      <c r="D3669" t="s">
        <v>70</v>
      </c>
      <c r="E3669">
        <v>2</v>
      </c>
      <c r="F3669" s="8">
        <f>VLOOKUP(C3669,Products!$A$2:$E$20,5,TRUE)</f>
        <v>49.95</v>
      </c>
      <c r="G3669" s="8">
        <f t="shared" si="114"/>
        <v>99.9</v>
      </c>
      <c r="H3669" s="8">
        <f>VLOOKUP(C3669,Products!$A$2:$F$20,6,TRUE)</f>
        <v>21.200000000000003</v>
      </c>
      <c r="I3669" s="8">
        <f t="shared" si="115"/>
        <v>42.400000000000006</v>
      </c>
      <c r="J3669" s="42">
        <f>VLOOKUP(B3669,Invoices!A:I,9,TRUE)</f>
        <v>2021</v>
      </c>
    </row>
    <row r="3670" spans="1:10" x14ac:dyDescent="0.15">
      <c r="A3670" t="s">
        <v>7030</v>
      </c>
      <c r="B3670" t="s">
        <v>854</v>
      </c>
      <c r="C3670" t="s">
        <v>103</v>
      </c>
      <c r="D3670" t="s">
        <v>77</v>
      </c>
      <c r="E3670">
        <v>4</v>
      </c>
      <c r="F3670" s="8">
        <f>VLOOKUP(C3670,Products!$A$2:$E$20,5,TRUE)</f>
        <v>8.9499999999999993</v>
      </c>
      <c r="G3670" s="8">
        <f t="shared" si="114"/>
        <v>35.799999999999997</v>
      </c>
      <c r="H3670" s="8">
        <f>VLOOKUP(C3670,Products!$A$2:$F$20,6,TRUE)</f>
        <v>3.1999999999999993</v>
      </c>
      <c r="I3670" s="8">
        <f t="shared" si="115"/>
        <v>12.799999999999997</v>
      </c>
      <c r="J3670" s="42">
        <f>VLOOKUP(B3670,Invoices!A:I,9,TRUE)</f>
        <v>2021</v>
      </c>
    </row>
    <row r="3671" spans="1:10" x14ac:dyDescent="0.15">
      <c r="A3671" t="s">
        <v>7031</v>
      </c>
      <c r="B3671" t="s">
        <v>854</v>
      </c>
      <c r="C3671" t="s">
        <v>90</v>
      </c>
      <c r="D3671" t="s">
        <v>72</v>
      </c>
      <c r="E3671">
        <v>1</v>
      </c>
      <c r="F3671" s="8">
        <f>VLOOKUP(C3671,Products!$A$2:$E$20,5,TRUE)</f>
        <v>8.9499999999999993</v>
      </c>
      <c r="G3671" s="8">
        <f t="shared" si="114"/>
        <v>8.9499999999999993</v>
      </c>
      <c r="H3671" s="8">
        <f>VLOOKUP(C3671,Products!$A$2:$F$20,6,TRUE)</f>
        <v>5.6999999999999993</v>
      </c>
      <c r="I3671" s="8">
        <f t="shared" si="115"/>
        <v>5.6999999999999993</v>
      </c>
      <c r="J3671" s="42">
        <f>VLOOKUP(B3671,Invoices!A:I,9,TRUE)</f>
        <v>2021</v>
      </c>
    </row>
    <row r="3672" spans="1:10" x14ac:dyDescent="0.15">
      <c r="A3672" t="s">
        <v>7032</v>
      </c>
      <c r="B3672" t="s">
        <v>855</v>
      </c>
      <c r="C3672" t="s">
        <v>103</v>
      </c>
      <c r="D3672" t="s">
        <v>77</v>
      </c>
      <c r="E3672">
        <v>7</v>
      </c>
      <c r="F3672" s="8">
        <f>VLOOKUP(C3672,Products!$A$2:$E$20,5,TRUE)</f>
        <v>8.9499999999999993</v>
      </c>
      <c r="G3672" s="8">
        <f t="shared" si="114"/>
        <v>62.649999999999991</v>
      </c>
      <c r="H3672" s="8">
        <f>VLOOKUP(C3672,Products!$A$2:$F$20,6,TRUE)</f>
        <v>3.1999999999999993</v>
      </c>
      <c r="I3672" s="8">
        <f t="shared" si="115"/>
        <v>22.399999999999995</v>
      </c>
      <c r="J3672" s="42">
        <f>VLOOKUP(B3672,Invoices!A:I,9,TRUE)</f>
        <v>2021</v>
      </c>
    </row>
    <row r="3673" spans="1:10" x14ac:dyDescent="0.15">
      <c r="A3673" t="s">
        <v>7033</v>
      </c>
      <c r="B3673" t="s">
        <v>855</v>
      </c>
      <c r="C3673" t="s">
        <v>90</v>
      </c>
      <c r="D3673" t="s">
        <v>72</v>
      </c>
      <c r="E3673">
        <v>1</v>
      </c>
      <c r="F3673" s="8">
        <f>VLOOKUP(C3673,Products!$A$2:$E$20,5,TRUE)</f>
        <v>8.9499999999999993</v>
      </c>
      <c r="G3673" s="8">
        <f t="shared" si="114"/>
        <v>8.9499999999999993</v>
      </c>
      <c r="H3673" s="8">
        <f>VLOOKUP(C3673,Products!$A$2:$F$20,6,TRUE)</f>
        <v>5.6999999999999993</v>
      </c>
      <c r="I3673" s="8">
        <f t="shared" si="115"/>
        <v>5.6999999999999993</v>
      </c>
      <c r="J3673" s="42">
        <f>VLOOKUP(B3673,Invoices!A:I,9,TRUE)</f>
        <v>2021</v>
      </c>
    </row>
    <row r="3674" spans="1:10" x14ac:dyDescent="0.15">
      <c r="A3674" t="s">
        <v>7034</v>
      </c>
      <c r="B3674" t="s">
        <v>856</v>
      </c>
      <c r="C3674" t="s">
        <v>104</v>
      </c>
      <c r="D3674" t="s">
        <v>71</v>
      </c>
      <c r="E3674">
        <v>4</v>
      </c>
      <c r="F3674" s="8">
        <f>VLOOKUP(C3674,Products!$A$2:$E$20,5,TRUE)</f>
        <v>2.95</v>
      </c>
      <c r="G3674" s="8">
        <f t="shared" si="114"/>
        <v>11.8</v>
      </c>
      <c r="H3674" s="8">
        <f>VLOOKUP(C3674,Products!$A$2:$F$20,6,TRUE)</f>
        <v>1.1500000000000001</v>
      </c>
      <c r="I3674" s="8">
        <f t="shared" si="115"/>
        <v>4.6000000000000005</v>
      </c>
      <c r="J3674" s="42">
        <f>VLOOKUP(B3674,Invoices!A:I,9,TRUE)</f>
        <v>2021</v>
      </c>
    </row>
    <row r="3675" spans="1:10" x14ac:dyDescent="0.15">
      <c r="A3675" t="s">
        <v>7035</v>
      </c>
      <c r="B3675" t="s">
        <v>856</v>
      </c>
      <c r="C3675" t="s">
        <v>96</v>
      </c>
      <c r="D3675" t="s">
        <v>75</v>
      </c>
      <c r="E3675">
        <v>4</v>
      </c>
      <c r="F3675" s="8">
        <f>VLOOKUP(C3675,Products!$A$2:$E$20,5,TRUE)</f>
        <v>79.95</v>
      </c>
      <c r="G3675" s="8">
        <f t="shared" si="114"/>
        <v>319.8</v>
      </c>
      <c r="H3675" s="8">
        <f>VLOOKUP(C3675,Products!$A$2:$F$20,6,TRUE)</f>
        <v>27.950000000000003</v>
      </c>
      <c r="I3675" s="8">
        <f t="shared" si="115"/>
        <v>111.80000000000001</v>
      </c>
      <c r="J3675" s="42">
        <f>VLOOKUP(B3675,Invoices!A:I,9,TRUE)</f>
        <v>2021</v>
      </c>
    </row>
    <row r="3676" spans="1:10" x14ac:dyDescent="0.15">
      <c r="A3676" t="s">
        <v>7036</v>
      </c>
      <c r="B3676" t="s">
        <v>856</v>
      </c>
      <c r="C3676" t="s">
        <v>102</v>
      </c>
      <c r="D3676" t="s">
        <v>83</v>
      </c>
      <c r="E3676">
        <v>2</v>
      </c>
      <c r="F3676" s="8">
        <f>VLOOKUP(C3676,Products!$A$2:$E$20,5,TRUE)</f>
        <v>29.95</v>
      </c>
      <c r="G3676" s="8">
        <f t="shared" si="114"/>
        <v>59.9</v>
      </c>
      <c r="H3676" s="8">
        <f>VLOOKUP(C3676,Products!$A$2:$F$20,6,TRUE)</f>
        <v>15</v>
      </c>
      <c r="I3676" s="8">
        <f t="shared" si="115"/>
        <v>30</v>
      </c>
      <c r="J3676" s="42">
        <f>VLOOKUP(B3676,Invoices!A:I,9,TRUE)</f>
        <v>2021</v>
      </c>
    </row>
    <row r="3677" spans="1:10" x14ac:dyDescent="0.15">
      <c r="A3677" t="s">
        <v>7037</v>
      </c>
      <c r="B3677" t="s">
        <v>856</v>
      </c>
      <c r="C3677" t="s">
        <v>90</v>
      </c>
      <c r="D3677" t="s">
        <v>72</v>
      </c>
      <c r="E3677">
        <v>5</v>
      </c>
      <c r="F3677" s="8">
        <f>VLOOKUP(C3677,Products!$A$2:$E$20,5,TRUE)</f>
        <v>8.9499999999999993</v>
      </c>
      <c r="G3677" s="8">
        <f t="shared" si="114"/>
        <v>44.75</v>
      </c>
      <c r="H3677" s="8">
        <f>VLOOKUP(C3677,Products!$A$2:$F$20,6,TRUE)</f>
        <v>5.6999999999999993</v>
      </c>
      <c r="I3677" s="8">
        <f t="shared" si="115"/>
        <v>28.499999999999996</v>
      </c>
      <c r="J3677" s="42">
        <f>VLOOKUP(B3677,Invoices!A:I,9,TRUE)</f>
        <v>2021</v>
      </c>
    </row>
    <row r="3678" spans="1:10" x14ac:dyDescent="0.15">
      <c r="A3678" t="s">
        <v>7038</v>
      </c>
      <c r="B3678" t="s">
        <v>856</v>
      </c>
      <c r="C3678" t="s">
        <v>92</v>
      </c>
      <c r="D3678" t="s">
        <v>82</v>
      </c>
      <c r="E3678">
        <v>1</v>
      </c>
      <c r="F3678" s="8">
        <f>VLOOKUP(C3678,Products!$A$2:$E$20,5,TRUE)</f>
        <v>19.95</v>
      </c>
      <c r="G3678" s="8">
        <f t="shared" si="114"/>
        <v>19.95</v>
      </c>
      <c r="H3678" s="8">
        <f>VLOOKUP(C3678,Products!$A$2:$F$20,6,TRUE)</f>
        <v>7.4499999999999993</v>
      </c>
      <c r="I3678" s="8">
        <f t="shared" si="115"/>
        <v>7.4499999999999993</v>
      </c>
      <c r="J3678" s="42">
        <f>VLOOKUP(B3678,Invoices!A:I,9,TRUE)</f>
        <v>2021</v>
      </c>
    </row>
    <row r="3679" spans="1:10" x14ac:dyDescent="0.15">
      <c r="A3679" t="s">
        <v>7039</v>
      </c>
      <c r="B3679" t="s">
        <v>857</v>
      </c>
      <c r="C3679" t="s">
        <v>93</v>
      </c>
      <c r="D3679" t="s">
        <v>76</v>
      </c>
      <c r="E3679">
        <v>6</v>
      </c>
      <c r="F3679" s="8">
        <f>VLOOKUP(C3679,Products!$A$2:$E$20,5,TRUE)</f>
        <v>9.9499999999999993</v>
      </c>
      <c r="G3679" s="8">
        <f t="shared" si="114"/>
        <v>59.699999999999996</v>
      </c>
      <c r="H3679" s="8">
        <f>VLOOKUP(C3679,Products!$A$2:$F$20,6,TRUE)</f>
        <v>1.9499999999999993</v>
      </c>
      <c r="I3679" s="8">
        <f t="shared" si="115"/>
        <v>11.699999999999996</v>
      </c>
      <c r="J3679" s="42">
        <f>VLOOKUP(B3679,Invoices!A:I,9,TRUE)</f>
        <v>2021</v>
      </c>
    </row>
    <row r="3680" spans="1:10" x14ac:dyDescent="0.15">
      <c r="A3680" t="s">
        <v>7040</v>
      </c>
      <c r="B3680" t="s">
        <v>857</v>
      </c>
      <c r="C3680" t="s">
        <v>88</v>
      </c>
      <c r="D3680" t="s">
        <v>85</v>
      </c>
      <c r="E3680">
        <v>10</v>
      </c>
      <c r="F3680" s="8">
        <f>VLOOKUP(C3680,Products!$A$2:$E$20,5,TRUE)</f>
        <v>8.9499999999999993</v>
      </c>
      <c r="G3680" s="8">
        <f t="shared" si="114"/>
        <v>89.5</v>
      </c>
      <c r="H3680" s="8">
        <f>VLOOKUP(C3680,Products!$A$2:$F$20,6,TRUE)</f>
        <v>5.6999999999999993</v>
      </c>
      <c r="I3680" s="8">
        <f t="shared" si="115"/>
        <v>56.999999999999993</v>
      </c>
      <c r="J3680" s="42">
        <f>VLOOKUP(B3680,Invoices!A:I,9,TRUE)</f>
        <v>2021</v>
      </c>
    </row>
    <row r="3681" spans="1:10" x14ac:dyDescent="0.15">
      <c r="A3681" t="s">
        <v>7041</v>
      </c>
      <c r="B3681" t="s">
        <v>857</v>
      </c>
      <c r="C3681" t="s">
        <v>104</v>
      </c>
      <c r="D3681" t="s">
        <v>71</v>
      </c>
      <c r="E3681">
        <v>6</v>
      </c>
      <c r="F3681" s="8">
        <f>VLOOKUP(C3681,Products!$A$2:$E$20,5,TRUE)</f>
        <v>2.95</v>
      </c>
      <c r="G3681" s="8">
        <f t="shared" si="114"/>
        <v>17.700000000000003</v>
      </c>
      <c r="H3681" s="8">
        <f>VLOOKUP(C3681,Products!$A$2:$F$20,6,TRUE)</f>
        <v>1.1500000000000001</v>
      </c>
      <c r="I3681" s="8">
        <f t="shared" si="115"/>
        <v>6.9</v>
      </c>
      <c r="J3681" s="42">
        <f>VLOOKUP(B3681,Invoices!A:I,9,TRUE)</f>
        <v>2021</v>
      </c>
    </row>
    <row r="3682" spans="1:10" x14ac:dyDescent="0.15">
      <c r="A3682" t="s">
        <v>7042</v>
      </c>
      <c r="B3682" t="s">
        <v>857</v>
      </c>
      <c r="C3682" t="s">
        <v>102</v>
      </c>
      <c r="D3682" t="s">
        <v>83</v>
      </c>
      <c r="E3682">
        <v>20</v>
      </c>
      <c r="F3682" s="8">
        <f>VLOOKUP(C3682,Products!$A$2:$E$20,5,TRUE)</f>
        <v>29.95</v>
      </c>
      <c r="G3682" s="8">
        <f t="shared" si="114"/>
        <v>599</v>
      </c>
      <c r="H3682" s="8">
        <f>VLOOKUP(C3682,Products!$A$2:$F$20,6,TRUE)</f>
        <v>15</v>
      </c>
      <c r="I3682" s="8">
        <f t="shared" si="115"/>
        <v>300</v>
      </c>
      <c r="J3682" s="42">
        <f>VLOOKUP(B3682,Invoices!A:I,9,TRUE)</f>
        <v>2021</v>
      </c>
    </row>
    <row r="3683" spans="1:10" x14ac:dyDescent="0.15">
      <c r="A3683" t="s">
        <v>7043</v>
      </c>
      <c r="B3683" t="s">
        <v>857</v>
      </c>
      <c r="C3683" t="s">
        <v>91</v>
      </c>
      <c r="D3683" t="s">
        <v>70</v>
      </c>
      <c r="E3683">
        <v>1</v>
      </c>
      <c r="F3683" s="8">
        <f>VLOOKUP(C3683,Products!$A$2:$E$20,5,TRUE)</f>
        <v>49.95</v>
      </c>
      <c r="G3683" s="8">
        <f t="shared" si="114"/>
        <v>49.95</v>
      </c>
      <c r="H3683" s="8">
        <f>VLOOKUP(C3683,Products!$A$2:$F$20,6,TRUE)</f>
        <v>21.200000000000003</v>
      </c>
      <c r="I3683" s="8">
        <f t="shared" si="115"/>
        <v>21.200000000000003</v>
      </c>
      <c r="J3683" s="42">
        <f>VLOOKUP(B3683,Invoices!A:I,9,TRUE)</f>
        <v>2021</v>
      </c>
    </row>
    <row r="3684" spans="1:10" x14ac:dyDescent="0.15">
      <c r="A3684" t="s">
        <v>7044</v>
      </c>
      <c r="B3684" t="s">
        <v>857</v>
      </c>
      <c r="C3684" t="s">
        <v>90</v>
      </c>
      <c r="D3684" t="s">
        <v>72</v>
      </c>
      <c r="E3684">
        <v>1</v>
      </c>
      <c r="F3684" s="8">
        <f>VLOOKUP(C3684,Products!$A$2:$E$20,5,TRUE)</f>
        <v>8.9499999999999993</v>
      </c>
      <c r="G3684" s="8">
        <f t="shared" si="114"/>
        <v>8.9499999999999993</v>
      </c>
      <c r="H3684" s="8">
        <f>VLOOKUP(C3684,Products!$A$2:$F$20,6,TRUE)</f>
        <v>5.6999999999999993</v>
      </c>
      <c r="I3684" s="8">
        <f t="shared" si="115"/>
        <v>5.6999999999999993</v>
      </c>
      <c r="J3684" s="42">
        <f>VLOOKUP(B3684,Invoices!A:I,9,TRUE)</f>
        <v>2021</v>
      </c>
    </row>
    <row r="3685" spans="1:10" x14ac:dyDescent="0.15">
      <c r="A3685" t="s">
        <v>7045</v>
      </c>
      <c r="B3685" t="s">
        <v>857</v>
      </c>
      <c r="C3685" t="s">
        <v>92</v>
      </c>
      <c r="D3685" t="s">
        <v>82</v>
      </c>
      <c r="E3685">
        <v>2</v>
      </c>
      <c r="F3685" s="8">
        <f>VLOOKUP(C3685,Products!$A$2:$E$20,5,TRUE)</f>
        <v>19.95</v>
      </c>
      <c r="G3685" s="8">
        <f t="shared" si="114"/>
        <v>39.9</v>
      </c>
      <c r="H3685" s="8">
        <f>VLOOKUP(C3685,Products!$A$2:$F$20,6,TRUE)</f>
        <v>7.4499999999999993</v>
      </c>
      <c r="I3685" s="8">
        <f t="shared" si="115"/>
        <v>14.899999999999999</v>
      </c>
      <c r="J3685" s="42">
        <f>VLOOKUP(B3685,Invoices!A:I,9,TRUE)</f>
        <v>2021</v>
      </c>
    </row>
    <row r="3686" spans="1:10" x14ac:dyDescent="0.15">
      <c r="A3686" t="s">
        <v>7046</v>
      </c>
      <c r="B3686" t="s">
        <v>857</v>
      </c>
      <c r="C3686" t="s">
        <v>97</v>
      </c>
      <c r="D3686" t="s">
        <v>74</v>
      </c>
      <c r="E3686">
        <v>1</v>
      </c>
      <c r="F3686" s="8">
        <f>VLOOKUP(C3686,Products!$A$2:$E$20,5,TRUE)</f>
        <v>1.5</v>
      </c>
      <c r="G3686" s="8">
        <f t="shared" si="114"/>
        <v>1.5</v>
      </c>
      <c r="H3686" s="8">
        <f>VLOOKUP(C3686,Products!$A$2:$F$20,6,TRUE)</f>
        <v>0.5</v>
      </c>
      <c r="I3686" s="8">
        <f t="shared" si="115"/>
        <v>0.5</v>
      </c>
      <c r="J3686" s="42">
        <f>VLOOKUP(B3686,Invoices!A:I,9,TRUE)</f>
        <v>2021</v>
      </c>
    </row>
    <row r="3687" spans="1:10" x14ac:dyDescent="0.15">
      <c r="A3687" t="s">
        <v>7047</v>
      </c>
      <c r="B3687" t="s">
        <v>857</v>
      </c>
      <c r="C3687" t="s">
        <v>103</v>
      </c>
      <c r="D3687" t="s">
        <v>77</v>
      </c>
      <c r="E3687">
        <v>24</v>
      </c>
      <c r="F3687" s="8">
        <f>VLOOKUP(C3687,Products!$A$2:$E$20,5,TRUE)</f>
        <v>8.9499999999999993</v>
      </c>
      <c r="G3687" s="8">
        <f t="shared" si="114"/>
        <v>214.79999999999998</v>
      </c>
      <c r="H3687" s="8">
        <f>VLOOKUP(C3687,Products!$A$2:$F$20,6,TRUE)</f>
        <v>3.1999999999999993</v>
      </c>
      <c r="I3687" s="8">
        <f t="shared" si="115"/>
        <v>76.799999999999983</v>
      </c>
      <c r="J3687" s="42">
        <f>VLOOKUP(B3687,Invoices!A:I,9,TRUE)</f>
        <v>2021</v>
      </c>
    </row>
    <row r="3688" spans="1:10" x14ac:dyDescent="0.15">
      <c r="A3688" t="s">
        <v>7048</v>
      </c>
      <c r="B3688" t="s">
        <v>858</v>
      </c>
      <c r="C3688" t="s">
        <v>90</v>
      </c>
      <c r="D3688" t="s">
        <v>72</v>
      </c>
      <c r="E3688">
        <v>2</v>
      </c>
      <c r="F3688" s="8">
        <f>VLOOKUP(C3688,Products!$A$2:$E$20,5,TRUE)</f>
        <v>8.9499999999999993</v>
      </c>
      <c r="G3688" s="8">
        <f t="shared" si="114"/>
        <v>17.899999999999999</v>
      </c>
      <c r="H3688" s="8">
        <f>VLOOKUP(C3688,Products!$A$2:$F$20,6,TRUE)</f>
        <v>5.6999999999999993</v>
      </c>
      <c r="I3688" s="8">
        <f t="shared" si="115"/>
        <v>11.399999999999999</v>
      </c>
      <c r="J3688" s="42">
        <f>VLOOKUP(B3688,Invoices!A:I,9,TRUE)</f>
        <v>2021</v>
      </c>
    </row>
    <row r="3689" spans="1:10" x14ac:dyDescent="0.15">
      <c r="A3689" t="s">
        <v>7049</v>
      </c>
      <c r="B3689" t="s">
        <v>859</v>
      </c>
      <c r="C3689" t="s">
        <v>88</v>
      </c>
      <c r="D3689" t="s">
        <v>85</v>
      </c>
      <c r="E3689">
        <v>1</v>
      </c>
      <c r="F3689" s="8">
        <f>VLOOKUP(C3689,Products!$A$2:$E$20,5,TRUE)</f>
        <v>8.9499999999999993</v>
      </c>
      <c r="G3689" s="8">
        <f t="shared" si="114"/>
        <v>8.9499999999999993</v>
      </c>
      <c r="H3689" s="8">
        <f>VLOOKUP(C3689,Products!$A$2:$F$20,6,TRUE)</f>
        <v>5.6999999999999993</v>
      </c>
      <c r="I3689" s="8">
        <f t="shared" si="115"/>
        <v>5.6999999999999993</v>
      </c>
      <c r="J3689" s="42">
        <f>VLOOKUP(B3689,Invoices!A:I,9,TRUE)</f>
        <v>2021</v>
      </c>
    </row>
    <row r="3690" spans="1:10" x14ac:dyDescent="0.15">
      <c r="A3690" t="s">
        <v>7050</v>
      </c>
      <c r="B3690" t="s">
        <v>859</v>
      </c>
      <c r="C3690" t="s">
        <v>100</v>
      </c>
      <c r="D3690" t="s">
        <v>78</v>
      </c>
      <c r="E3690">
        <v>1</v>
      </c>
      <c r="F3690" s="8">
        <f>VLOOKUP(C3690,Products!$A$2:$E$20,5,TRUE)</f>
        <v>49.95</v>
      </c>
      <c r="G3690" s="8">
        <f t="shared" si="114"/>
        <v>49.95</v>
      </c>
      <c r="H3690" s="8">
        <f>VLOOKUP(C3690,Products!$A$2:$F$20,6,TRUE)</f>
        <v>19.950000000000003</v>
      </c>
      <c r="I3690" s="8">
        <f t="shared" si="115"/>
        <v>19.950000000000003</v>
      </c>
      <c r="J3690" s="42">
        <f>VLOOKUP(B3690,Invoices!A:I,9,TRUE)</f>
        <v>2021</v>
      </c>
    </row>
    <row r="3691" spans="1:10" x14ac:dyDescent="0.15">
      <c r="A3691" t="s">
        <v>7051</v>
      </c>
      <c r="B3691" t="s">
        <v>860</v>
      </c>
      <c r="C3691" t="s">
        <v>94</v>
      </c>
      <c r="D3691" t="s">
        <v>86</v>
      </c>
      <c r="E3691">
        <v>1</v>
      </c>
      <c r="F3691" s="8">
        <f>VLOOKUP(C3691,Products!$A$2:$E$20,5,TRUE)</f>
        <v>3.5</v>
      </c>
      <c r="G3691" s="8">
        <f t="shared" si="114"/>
        <v>3.5</v>
      </c>
      <c r="H3691" s="8">
        <f>VLOOKUP(C3691,Products!$A$2:$F$20,6,TRUE)</f>
        <v>0.54999999999999982</v>
      </c>
      <c r="I3691" s="8">
        <f t="shared" si="115"/>
        <v>0.54999999999999982</v>
      </c>
      <c r="J3691" s="42">
        <f>VLOOKUP(B3691,Invoices!A:I,9,TRUE)</f>
        <v>2021</v>
      </c>
    </row>
    <row r="3692" spans="1:10" x14ac:dyDescent="0.15">
      <c r="A3692" t="s">
        <v>7052</v>
      </c>
      <c r="B3692" t="s">
        <v>860</v>
      </c>
      <c r="C3692" t="s">
        <v>98</v>
      </c>
      <c r="D3692" t="s">
        <v>79</v>
      </c>
      <c r="E3692">
        <v>2</v>
      </c>
      <c r="F3692" s="8">
        <f>VLOOKUP(C3692,Products!$A$2:$E$20,5,TRUE)</f>
        <v>14.95</v>
      </c>
      <c r="G3692" s="8">
        <f t="shared" si="114"/>
        <v>29.9</v>
      </c>
      <c r="H3692" s="8">
        <f>VLOOKUP(C3692,Products!$A$2:$F$20,6,TRUE)</f>
        <v>3.0499999999999989</v>
      </c>
      <c r="I3692" s="8">
        <f t="shared" si="115"/>
        <v>6.0999999999999979</v>
      </c>
      <c r="J3692" s="42">
        <f>VLOOKUP(B3692,Invoices!A:I,9,TRUE)</f>
        <v>2021</v>
      </c>
    </row>
    <row r="3693" spans="1:10" x14ac:dyDescent="0.15">
      <c r="A3693" t="s">
        <v>7053</v>
      </c>
      <c r="B3693" t="s">
        <v>860</v>
      </c>
      <c r="C3693" t="s">
        <v>91</v>
      </c>
      <c r="D3693" t="s">
        <v>70</v>
      </c>
      <c r="E3693">
        <v>6</v>
      </c>
      <c r="F3693" s="8">
        <f>VLOOKUP(C3693,Products!$A$2:$E$20,5,TRUE)</f>
        <v>49.95</v>
      </c>
      <c r="G3693" s="8">
        <f t="shared" si="114"/>
        <v>299.70000000000005</v>
      </c>
      <c r="H3693" s="8">
        <f>VLOOKUP(C3693,Products!$A$2:$F$20,6,TRUE)</f>
        <v>21.200000000000003</v>
      </c>
      <c r="I3693" s="8">
        <f t="shared" si="115"/>
        <v>127.20000000000002</v>
      </c>
      <c r="J3693" s="42">
        <f>VLOOKUP(B3693,Invoices!A:I,9,TRUE)</f>
        <v>2021</v>
      </c>
    </row>
    <row r="3694" spans="1:10" x14ac:dyDescent="0.15">
      <c r="A3694" t="s">
        <v>7054</v>
      </c>
      <c r="B3694" t="s">
        <v>860</v>
      </c>
      <c r="C3694" t="s">
        <v>96</v>
      </c>
      <c r="D3694" t="s">
        <v>75</v>
      </c>
      <c r="E3694">
        <v>2</v>
      </c>
      <c r="F3694" s="8">
        <f>VLOOKUP(C3694,Products!$A$2:$E$20,5,TRUE)</f>
        <v>79.95</v>
      </c>
      <c r="G3694" s="8">
        <f t="shared" si="114"/>
        <v>159.9</v>
      </c>
      <c r="H3694" s="8">
        <f>VLOOKUP(C3694,Products!$A$2:$F$20,6,TRUE)</f>
        <v>27.950000000000003</v>
      </c>
      <c r="I3694" s="8">
        <f t="shared" si="115"/>
        <v>55.900000000000006</v>
      </c>
      <c r="J3694" s="42">
        <f>VLOOKUP(B3694,Invoices!A:I,9,TRUE)</f>
        <v>2021</v>
      </c>
    </row>
    <row r="3695" spans="1:10" x14ac:dyDescent="0.15">
      <c r="A3695" t="s">
        <v>7055</v>
      </c>
      <c r="B3695" t="s">
        <v>860</v>
      </c>
      <c r="C3695" t="s">
        <v>89</v>
      </c>
      <c r="D3695" t="s">
        <v>80</v>
      </c>
      <c r="E3695">
        <v>3</v>
      </c>
      <c r="F3695" s="8">
        <f>VLOOKUP(C3695,Products!$A$2:$E$20,5,TRUE)</f>
        <v>15.95</v>
      </c>
      <c r="G3695" s="8">
        <f t="shared" si="114"/>
        <v>47.849999999999994</v>
      </c>
      <c r="H3695" s="8">
        <f>VLOOKUP(C3695,Products!$A$2:$F$20,6,TRUE)</f>
        <v>6</v>
      </c>
      <c r="I3695" s="8">
        <f t="shared" si="115"/>
        <v>18</v>
      </c>
      <c r="J3695" s="42">
        <f>VLOOKUP(B3695,Invoices!A:I,9,TRUE)</f>
        <v>2021</v>
      </c>
    </row>
    <row r="3696" spans="1:10" x14ac:dyDescent="0.15">
      <c r="A3696" t="s">
        <v>7056</v>
      </c>
      <c r="B3696" t="s">
        <v>860</v>
      </c>
      <c r="C3696" t="s">
        <v>105</v>
      </c>
      <c r="D3696" t="s">
        <v>81</v>
      </c>
      <c r="E3696">
        <v>1</v>
      </c>
      <c r="F3696" s="8">
        <f>VLOOKUP(C3696,Products!$A$2:$E$20,5,TRUE)</f>
        <v>8.9499999999999993</v>
      </c>
      <c r="G3696" s="8">
        <f t="shared" si="114"/>
        <v>8.9499999999999993</v>
      </c>
      <c r="H3696" s="8">
        <f>VLOOKUP(C3696,Products!$A$2:$F$20,6,TRUE)</f>
        <v>3.1999999999999993</v>
      </c>
      <c r="I3696" s="8">
        <f t="shared" si="115"/>
        <v>3.1999999999999993</v>
      </c>
      <c r="J3696" s="42">
        <f>VLOOKUP(B3696,Invoices!A:I,9,TRUE)</f>
        <v>2021</v>
      </c>
    </row>
    <row r="3697" spans="1:10" x14ac:dyDescent="0.15">
      <c r="A3697" t="s">
        <v>7057</v>
      </c>
      <c r="B3697" t="s">
        <v>860</v>
      </c>
      <c r="C3697" t="s">
        <v>104</v>
      </c>
      <c r="D3697" t="s">
        <v>71</v>
      </c>
      <c r="E3697">
        <v>1</v>
      </c>
      <c r="F3697" s="8">
        <f>VLOOKUP(C3697,Products!$A$2:$E$20,5,TRUE)</f>
        <v>2.95</v>
      </c>
      <c r="G3697" s="8">
        <f t="shared" si="114"/>
        <v>2.95</v>
      </c>
      <c r="H3697" s="8">
        <f>VLOOKUP(C3697,Products!$A$2:$F$20,6,TRUE)</f>
        <v>1.1500000000000001</v>
      </c>
      <c r="I3697" s="8">
        <f t="shared" si="115"/>
        <v>1.1500000000000001</v>
      </c>
      <c r="J3697" s="42">
        <f>VLOOKUP(B3697,Invoices!A:I,9,TRUE)</f>
        <v>2021</v>
      </c>
    </row>
    <row r="3698" spans="1:10" x14ac:dyDescent="0.15">
      <c r="A3698" t="s">
        <v>7058</v>
      </c>
      <c r="B3698" t="s">
        <v>860</v>
      </c>
      <c r="C3698" t="s">
        <v>93</v>
      </c>
      <c r="D3698" t="s">
        <v>76</v>
      </c>
      <c r="E3698">
        <v>1</v>
      </c>
      <c r="F3698" s="8">
        <f>VLOOKUP(C3698,Products!$A$2:$E$20,5,TRUE)</f>
        <v>9.9499999999999993</v>
      </c>
      <c r="G3698" s="8">
        <f t="shared" si="114"/>
        <v>9.9499999999999993</v>
      </c>
      <c r="H3698" s="8">
        <f>VLOOKUP(C3698,Products!$A$2:$F$20,6,TRUE)</f>
        <v>1.9499999999999993</v>
      </c>
      <c r="I3698" s="8">
        <f t="shared" si="115"/>
        <v>1.9499999999999993</v>
      </c>
      <c r="J3698" s="42">
        <f>VLOOKUP(B3698,Invoices!A:I,9,TRUE)</f>
        <v>2021</v>
      </c>
    </row>
    <row r="3699" spans="1:10" x14ac:dyDescent="0.15">
      <c r="A3699" t="s">
        <v>7059</v>
      </c>
      <c r="B3699" t="s">
        <v>860</v>
      </c>
      <c r="C3699" t="s">
        <v>103</v>
      </c>
      <c r="D3699" t="s">
        <v>77</v>
      </c>
      <c r="E3699">
        <v>2</v>
      </c>
      <c r="F3699" s="8">
        <f>VLOOKUP(C3699,Products!$A$2:$E$20,5,TRUE)</f>
        <v>8.9499999999999993</v>
      </c>
      <c r="G3699" s="8">
        <f t="shared" si="114"/>
        <v>17.899999999999999</v>
      </c>
      <c r="H3699" s="8">
        <f>VLOOKUP(C3699,Products!$A$2:$F$20,6,TRUE)</f>
        <v>3.1999999999999993</v>
      </c>
      <c r="I3699" s="8">
        <f t="shared" si="115"/>
        <v>6.3999999999999986</v>
      </c>
      <c r="J3699" s="42">
        <f>VLOOKUP(B3699,Invoices!A:I,9,TRUE)</f>
        <v>2021</v>
      </c>
    </row>
    <row r="3700" spans="1:10" x14ac:dyDescent="0.15">
      <c r="A3700" t="s">
        <v>7060</v>
      </c>
      <c r="B3700" t="s">
        <v>860</v>
      </c>
      <c r="C3700" t="s">
        <v>88</v>
      </c>
      <c r="D3700" t="s">
        <v>85</v>
      </c>
      <c r="E3700">
        <v>6</v>
      </c>
      <c r="F3700" s="8">
        <f>VLOOKUP(C3700,Products!$A$2:$E$20,5,TRUE)</f>
        <v>8.9499999999999993</v>
      </c>
      <c r="G3700" s="8">
        <f t="shared" si="114"/>
        <v>53.699999999999996</v>
      </c>
      <c r="H3700" s="8">
        <f>VLOOKUP(C3700,Products!$A$2:$F$20,6,TRUE)</f>
        <v>5.6999999999999993</v>
      </c>
      <c r="I3700" s="8">
        <f t="shared" si="115"/>
        <v>34.199999999999996</v>
      </c>
      <c r="J3700" s="42">
        <f>VLOOKUP(B3700,Invoices!A:I,9,TRUE)</f>
        <v>2021</v>
      </c>
    </row>
    <row r="3701" spans="1:10" x14ac:dyDescent="0.15">
      <c r="A3701" t="s">
        <v>7061</v>
      </c>
      <c r="B3701" t="s">
        <v>860</v>
      </c>
      <c r="C3701" t="s">
        <v>101</v>
      </c>
      <c r="D3701" t="s">
        <v>69</v>
      </c>
      <c r="E3701">
        <v>3</v>
      </c>
      <c r="F3701" s="8">
        <f>VLOOKUP(C3701,Products!$A$2:$E$20,5,TRUE)</f>
        <v>129.94999999999999</v>
      </c>
      <c r="G3701" s="8">
        <f t="shared" si="114"/>
        <v>389.84999999999997</v>
      </c>
      <c r="H3701" s="8">
        <f>VLOOKUP(C3701,Products!$A$2:$F$20,6,TRUE)</f>
        <v>40.449999999999989</v>
      </c>
      <c r="I3701" s="8">
        <f t="shared" si="115"/>
        <v>121.34999999999997</v>
      </c>
      <c r="J3701" s="42">
        <f>VLOOKUP(B3701,Invoices!A:I,9,TRUE)</f>
        <v>2021</v>
      </c>
    </row>
    <row r="3702" spans="1:10" x14ac:dyDescent="0.15">
      <c r="A3702" t="s">
        <v>7062</v>
      </c>
      <c r="B3702" t="s">
        <v>860</v>
      </c>
      <c r="C3702" t="s">
        <v>87</v>
      </c>
      <c r="D3702" t="s">
        <v>68</v>
      </c>
      <c r="E3702">
        <v>20</v>
      </c>
      <c r="F3702" s="8">
        <f>VLOOKUP(C3702,Products!$A$2:$E$20,5,TRUE)</f>
        <v>19.95</v>
      </c>
      <c r="G3702" s="8">
        <f t="shared" si="114"/>
        <v>399</v>
      </c>
      <c r="H3702" s="8">
        <f>VLOOKUP(C3702,Products!$A$2:$F$20,6,TRUE)</f>
        <v>7.4499999999999993</v>
      </c>
      <c r="I3702" s="8">
        <f t="shared" si="115"/>
        <v>149</v>
      </c>
      <c r="J3702" s="42">
        <f>VLOOKUP(B3702,Invoices!A:I,9,TRUE)</f>
        <v>2021</v>
      </c>
    </row>
    <row r="3703" spans="1:10" x14ac:dyDescent="0.15">
      <c r="A3703" t="s">
        <v>7063</v>
      </c>
      <c r="B3703" t="s">
        <v>861</v>
      </c>
      <c r="C3703" t="s">
        <v>104</v>
      </c>
      <c r="D3703" t="s">
        <v>71</v>
      </c>
      <c r="E3703">
        <v>12</v>
      </c>
      <c r="F3703" s="8">
        <f>VLOOKUP(C3703,Products!$A$2:$E$20,5,TRUE)</f>
        <v>2.95</v>
      </c>
      <c r="G3703" s="8">
        <f t="shared" si="114"/>
        <v>35.400000000000006</v>
      </c>
      <c r="H3703" s="8">
        <f>VLOOKUP(C3703,Products!$A$2:$F$20,6,TRUE)</f>
        <v>1.1500000000000001</v>
      </c>
      <c r="I3703" s="8">
        <f t="shared" si="115"/>
        <v>13.8</v>
      </c>
      <c r="J3703" s="42">
        <f>VLOOKUP(B3703,Invoices!A:I,9,TRUE)</f>
        <v>2021</v>
      </c>
    </row>
    <row r="3704" spans="1:10" x14ac:dyDescent="0.15">
      <c r="A3704" t="s">
        <v>7064</v>
      </c>
      <c r="B3704" t="s">
        <v>861</v>
      </c>
      <c r="C3704" t="s">
        <v>96</v>
      </c>
      <c r="D3704" t="s">
        <v>75</v>
      </c>
      <c r="E3704">
        <v>2</v>
      </c>
      <c r="F3704" s="8">
        <f>VLOOKUP(C3704,Products!$A$2:$E$20,5,TRUE)</f>
        <v>79.95</v>
      </c>
      <c r="G3704" s="8">
        <f t="shared" si="114"/>
        <v>159.9</v>
      </c>
      <c r="H3704" s="8">
        <f>VLOOKUP(C3704,Products!$A$2:$F$20,6,TRUE)</f>
        <v>27.950000000000003</v>
      </c>
      <c r="I3704" s="8">
        <f t="shared" si="115"/>
        <v>55.900000000000006</v>
      </c>
      <c r="J3704" s="42">
        <f>VLOOKUP(B3704,Invoices!A:I,9,TRUE)</f>
        <v>2021</v>
      </c>
    </row>
    <row r="3705" spans="1:10" x14ac:dyDescent="0.15">
      <c r="A3705" t="s">
        <v>7065</v>
      </c>
      <c r="B3705" t="s">
        <v>861</v>
      </c>
      <c r="C3705" t="s">
        <v>101</v>
      </c>
      <c r="D3705" t="s">
        <v>69</v>
      </c>
      <c r="E3705">
        <v>10</v>
      </c>
      <c r="F3705" s="8">
        <f>VLOOKUP(C3705,Products!$A$2:$E$20,5,TRUE)</f>
        <v>129.94999999999999</v>
      </c>
      <c r="G3705" s="8">
        <f t="shared" si="114"/>
        <v>1299.5</v>
      </c>
      <c r="H3705" s="8">
        <f>VLOOKUP(C3705,Products!$A$2:$F$20,6,TRUE)</f>
        <v>40.449999999999989</v>
      </c>
      <c r="I3705" s="8">
        <f t="shared" si="115"/>
        <v>404.49999999999989</v>
      </c>
      <c r="J3705" s="42">
        <f>VLOOKUP(B3705,Invoices!A:I,9,TRUE)</f>
        <v>2021</v>
      </c>
    </row>
    <row r="3706" spans="1:10" x14ac:dyDescent="0.15">
      <c r="A3706" t="s">
        <v>7066</v>
      </c>
      <c r="B3706" t="s">
        <v>861</v>
      </c>
      <c r="C3706" t="s">
        <v>87</v>
      </c>
      <c r="D3706" t="s">
        <v>68</v>
      </c>
      <c r="E3706">
        <v>3</v>
      </c>
      <c r="F3706" s="8">
        <f>VLOOKUP(C3706,Products!$A$2:$E$20,5,TRUE)</f>
        <v>19.95</v>
      </c>
      <c r="G3706" s="8">
        <f t="shared" si="114"/>
        <v>59.849999999999994</v>
      </c>
      <c r="H3706" s="8">
        <f>VLOOKUP(C3706,Products!$A$2:$F$20,6,TRUE)</f>
        <v>7.4499999999999993</v>
      </c>
      <c r="I3706" s="8">
        <f t="shared" si="115"/>
        <v>22.349999999999998</v>
      </c>
      <c r="J3706" s="42">
        <f>VLOOKUP(B3706,Invoices!A:I,9,TRUE)</f>
        <v>2021</v>
      </c>
    </row>
    <row r="3707" spans="1:10" x14ac:dyDescent="0.15">
      <c r="A3707" t="s">
        <v>7067</v>
      </c>
      <c r="B3707" t="s">
        <v>861</v>
      </c>
      <c r="C3707" t="s">
        <v>90</v>
      </c>
      <c r="D3707" t="s">
        <v>72</v>
      </c>
      <c r="E3707">
        <v>6</v>
      </c>
      <c r="F3707" s="8">
        <f>VLOOKUP(C3707,Products!$A$2:$E$20,5,TRUE)</f>
        <v>8.9499999999999993</v>
      </c>
      <c r="G3707" s="8">
        <f t="shared" si="114"/>
        <v>53.699999999999996</v>
      </c>
      <c r="H3707" s="8">
        <f>VLOOKUP(C3707,Products!$A$2:$F$20,6,TRUE)</f>
        <v>5.6999999999999993</v>
      </c>
      <c r="I3707" s="8">
        <f t="shared" si="115"/>
        <v>34.199999999999996</v>
      </c>
      <c r="J3707" s="42">
        <f>VLOOKUP(B3707,Invoices!A:I,9,TRUE)</f>
        <v>2021</v>
      </c>
    </row>
    <row r="3708" spans="1:10" x14ac:dyDescent="0.15">
      <c r="A3708" t="s">
        <v>7068</v>
      </c>
      <c r="B3708" t="s">
        <v>861</v>
      </c>
      <c r="C3708" t="s">
        <v>93</v>
      </c>
      <c r="D3708" t="s">
        <v>76</v>
      </c>
      <c r="E3708">
        <v>5</v>
      </c>
      <c r="F3708" s="8">
        <f>VLOOKUP(C3708,Products!$A$2:$E$20,5,TRUE)</f>
        <v>9.9499999999999993</v>
      </c>
      <c r="G3708" s="8">
        <f t="shared" si="114"/>
        <v>49.75</v>
      </c>
      <c r="H3708" s="8">
        <f>VLOOKUP(C3708,Products!$A$2:$F$20,6,TRUE)</f>
        <v>1.9499999999999993</v>
      </c>
      <c r="I3708" s="8">
        <f t="shared" si="115"/>
        <v>9.7499999999999964</v>
      </c>
      <c r="J3708" s="42">
        <f>VLOOKUP(B3708,Invoices!A:I,9,TRUE)</f>
        <v>2021</v>
      </c>
    </row>
    <row r="3709" spans="1:10" x14ac:dyDescent="0.15">
      <c r="A3709" t="s">
        <v>7069</v>
      </c>
      <c r="B3709" t="s">
        <v>861</v>
      </c>
      <c r="C3709" t="s">
        <v>89</v>
      </c>
      <c r="D3709" t="s">
        <v>80</v>
      </c>
      <c r="E3709">
        <v>25</v>
      </c>
      <c r="F3709" s="8">
        <f>VLOOKUP(C3709,Products!$A$2:$E$20,5,TRUE)</f>
        <v>15.95</v>
      </c>
      <c r="G3709" s="8">
        <f t="shared" si="114"/>
        <v>398.75</v>
      </c>
      <c r="H3709" s="8">
        <f>VLOOKUP(C3709,Products!$A$2:$F$20,6,TRUE)</f>
        <v>6</v>
      </c>
      <c r="I3709" s="8">
        <f t="shared" si="115"/>
        <v>150</v>
      </c>
      <c r="J3709" s="42">
        <f>VLOOKUP(B3709,Invoices!A:I,9,TRUE)</f>
        <v>2021</v>
      </c>
    </row>
    <row r="3710" spans="1:10" x14ac:dyDescent="0.15">
      <c r="A3710" t="s">
        <v>7070</v>
      </c>
      <c r="B3710" t="s">
        <v>861</v>
      </c>
      <c r="C3710" t="s">
        <v>88</v>
      </c>
      <c r="D3710" t="s">
        <v>85</v>
      </c>
      <c r="E3710">
        <v>9</v>
      </c>
      <c r="F3710" s="8">
        <f>VLOOKUP(C3710,Products!$A$2:$E$20,5,TRUE)</f>
        <v>8.9499999999999993</v>
      </c>
      <c r="G3710" s="8">
        <f t="shared" si="114"/>
        <v>80.55</v>
      </c>
      <c r="H3710" s="8">
        <f>VLOOKUP(C3710,Products!$A$2:$F$20,6,TRUE)</f>
        <v>5.6999999999999993</v>
      </c>
      <c r="I3710" s="8">
        <f t="shared" si="115"/>
        <v>51.3</v>
      </c>
      <c r="J3710" s="42">
        <f>VLOOKUP(B3710,Invoices!A:I,9,TRUE)</f>
        <v>2021</v>
      </c>
    </row>
    <row r="3711" spans="1:10" x14ac:dyDescent="0.15">
      <c r="A3711" t="s">
        <v>7071</v>
      </c>
      <c r="B3711" t="s">
        <v>861</v>
      </c>
      <c r="C3711" t="s">
        <v>95</v>
      </c>
      <c r="D3711" t="s">
        <v>73</v>
      </c>
      <c r="E3711">
        <v>1</v>
      </c>
      <c r="F3711" s="8">
        <f>VLOOKUP(C3711,Products!$A$2:$E$20,5,TRUE)</f>
        <v>12.95</v>
      </c>
      <c r="G3711" s="8">
        <f t="shared" si="114"/>
        <v>12.95</v>
      </c>
      <c r="H3711" s="8">
        <f>VLOOKUP(C3711,Products!$A$2:$F$20,6,TRUE)</f>
        <v>4.1999999999999993</v>
      </c>
      <c r="I3711" s="8">
        <f t="shared" si="115"/>
        <v>4.1999999999999993</v>
      </c>
      <c r="J3711" s="42">
        <f>VLOOKUP(B3711,Invoices!A:I,9,TRUE)</f>
        <v>2021</v>
      </c>
    </row>
    <row r="3712" spans="1:10" x14ac:dyDescent="0.15">
      <c r="A3712" t="s">
        <v>7072</v>
      </c>
      <c r="B3712" t="s">
        <v>861</v>
      </c>
      <c r="C3712" t="s">
        <v>105</v>
      </c>
      <c r="D3712" t="s">
        <v>81</v>
      </c>
      <c r="E3712">
        <v>4</v>
      </c>
      <c r="F3712" s="8">
        <f>VLOOKUP(C3712,Products!$A$2:$E$20,5,TRUE)</f>
        <v>8.9499999999999993</v>
      </c>
      <c r="G3712" s="8">
        <f t="shared" si="114"/>
        <v>35.799999999999997</v>
      </c>
      <c r="H3712" s="8">
        <f>VLOOKUP(C3712,Products!$A$2:$F$20,6,TRUE)</f>
        <v>3.1999999999999993</v>
      </c>
      <c r="I3712" s="8">
        <f t="shared" si="115"/>
        <v>12.799999999999997</v>
      </c>
      <c r="J3712" s="42">
        <f>VLOOKUP(B3712,Invoices!A:I,9,TRUE)</f>
        <v>2021</v>
      </c>
    </row>
    <row r="3713" spans="1:10" x14ac:dyDescent="0.15">
      <c r="A3713" t="s">
        <v>7073</v>
      </c>
      <c r="B3713" t="s">
        <v>861</v>
      </c>
      <c r="C3713" t="s">
        <v>103</v>
      </c>
      <c r="D3713" t="s">
        <v>77</v>
      </c>
      <c r="E3713">
        <v>4</v>
      </c>
      <c r="F3713" s="8">
        <f>VLOOKUP(C3713,Products!$A$2:$E$20,5,TRUE)</f>
        <v>8.9499999999999993</v>
      </c>
      <c r="G3713" s="8">
        <f t="shared" si="114"/>
        <v>35.799999999999997</v>
      </c>
      <c r="H3713" s="8">
        <f>VLOOKUP(C3713,Products!$A$2:$F$20,6,TRUE)</f>
        <v>3.1999999999999993</v>
      </c>
      <c r="I3713" s="8">
        <f t="shared" si="115"/>
        <v>12.799999999999997</v>
      </c>
      <c r="J3713" s="42">
        <f>VLOOKUP(B3713,Invoices!A:I,9,TRUE)</f>
        <v>2021</v>
      </c>
    </row>
    <row r="3714" spans="1:10" x14ac:dyDescent="0.15">
      <c r="A3714" t="s">
        <v>7074</v>
      </c>
      <c r="B3714" t="s">
        <v>861</v>
      </c>
      <c r="C3714" t="s">
        <v>94</v>
      </c>
      <c r="D3714" t="s">
        <v>86</v>
      </c>
      <c r="E3714">
        <v>10</v>
      </c>
      <c r="F3714" s="8">
        <f>VLOOKUP(C3714,Products!$A$2:$E$20,5,TRUE)</f>
        <v>3.5</v>
      </c>
      <c r="G3714" s="8">
        <f t="shared" si="114"/>
        <v>35</v>
      </c>
      <c r="H3714" s="8">
        <f>VLOOKUP(C3714,Products!$A$2:$F$20,6,TRUE)</f>
        <v>0.54999999999999982</v>
      </c>
      <c r="I3714" s="8">
        <f t="shared" si="115"/>
        <v>5.4999999999999982</v>
      </c>
      <c r="J3714" s="42">
        <f>VLOOKUP(B3714,Invoices!A:I,9,TRUE)</f>
        <v>2021</v>
      </c>
    </row>
    <row r="3715" spans="1:10" x14ac:dyDescent="0.15">
      <c r="A3715" t="s">
        <v>7075</v>
      </c>
      <c r="B3715" t="s">
        <v>862</v>
      </c>
      <c r="C3715" t="s">
        <v>105</v>
      </c>
      <c r="D3715" t="s">
        <v>81</v>
      </c>
      <c r="E3715">
        <v>50</v>
      </c>
      <c r="F3715" s="8">
        <f>VLOOKUP(C3715,Products!$A$2:$E$20,5,TRUE)</f>
        <v>8.9499999999999993</v>
      </c>
      <c r="G3715" s="8">
        <f t="shared" ref="G3715:G3778" si="116">F3715*E3715</f>
        <v>447.49999999999994</v>
      </c>
      <c r="H3715" s="8">
        <f>VLOOKUP(C3715,Products!$A$2:$F$20,6,TRUE)</f>
        <v>3.1999999999999993</v>
      </c>
      <c r="I3715" s="8">
        <f t="shared" ref="I3715:I3778" si="117">H3715*E3715</f>
        <v>159.99999999999997</v>
      </c>
      <c r="J3715" s="42">
        <f>VLOOKUP(B3715,Invoices!A:I,9,TRUE)</f>
        <v>2021</v>
      </c>
    </row>
    <row r="3716" spans="1:10" x14ac:dyDescent="0.15">
      <c r="A3716" t="s">
        <v>7076</v>
      </c>
      <c r="B3716" t="s">
        <v>862</v>
      </c>
      <c r="C3716" t="s">
        <v>90</v>
      </c>
      <c r="D3716" t="s">
        <v>72</v>
      </c>
      <c r="E3716">
        <v>1</v>
      </c>
      <c r="F3716" s="8">
        <f>VLOOKUP(C3716,Products!$A$2:$E$20,5,TRUE)</f>
        <v>8.9499999999999993</v>
      </c>
      <c r="G3716" s="8">
        <f t="shared" si="116"/>
        <v>8.9499999999999993</v>
      </c>
      <c r="H3716" s="8">
        <f>VLOOKUP(C3716,Products!$A$2:$F$20,6,TRUE)</f>
        <v>5.6999999999999993</v>
      </c>
      <c r="I3716" s="8">
        <f t="shared" si="117"/>
        <v>5.6999999999999993</v>
      </c>
      <c r="J3716" s="42">
        <f>VLOOKUP(B3716,Invoices!A:I,9,TRUE)</f>
        <v>2021</v>
      </c>
    </row>
    <row r="3717" spans="1:10" x14ac:dyDescent="0.15">
      <c r="A3717" t="s">
        <v>7077</v>
      </c>
      <c r="B3717" t="s">
        <v>862</v>
      </c>
      <c r="C3717" t="s">
        <v>93</v>
      </c>
      <c r="D3717" t="s">
        <v>76</v>
      </c>
      <c r="E3717">
        <v>5</v>
      </c>
      <c r="F3717" s="8">
        <f>VLOOKUP(C3717,Products!$A$2:$E$20,5,TRUE)</f>
        <v>9.9499999999999993</v>
      </c>
      <c r="G3717" s="8">
        <f t="shared" si="116"/>
        <v>49.75</v>
      </c>
      <c r="H3717" s="8">
        <f>VLOOKUP(C3717,Products!$A$2:$F$20,6,TRUE)</f>
        <v>1.9499999999999993</v>
      </c>
      <c r="I3717" s="8">
        <f t="shared" si="117"/>
        <v>9.7499999999999964</v>
      </c>
      <c r="J3717" s="42">
        <f>VLOOKUP(B3717,Invoices!A:I,9,TRUE)</f>
        <v>2021</v>
      </c>
    </row>
    <row r="3718" spans="1:10" x14ac:dyDescent="0.15">
      <c r="A3718" t="s">
        <v>7078</v>
      </c>
      <c r="B3718" t="s">
        <v>862</v>
      </c>
      <c r="C3718" t="s">
        <v>88</v>
      </c>
      <c r="D3718" t="s">
        <v>85</v>
      </c>
      <c r="E3718">
        <v>20</v>
      </c>
      <c r="F3718" s="8">
        <f>VLOOKUP(C3718,Products!$A$2:$E$20,5,TRUE)</f>
        <v>8.9499999999999993</v>
      </c>
      <c r="G3718" s="8">
        <f t="shared" si="116"/>
        <v>179</v>
      </c>
      <c r="H3718" s="8">
        <f>VLOOKUP(C3718,Products!$A$2:$F$20,6,TRUE)</f>
        <v>5.6999999999999993</v>
      </c>
      <c r="I3718" s="8">
        <f t="shared" si="117"/>
        <v>113.99999999999999</v>
      </c>
      <c r="J3718" s="42">
        <f>VLOOKUP(B3718,Invoices!A:I,9,TRUE)</f>
        <v>2021</v>
      </c>
    </row>
    <row r="3719" spans="1:10" x14ac:dyDescent="0.15">
      <c r="A3719" t="s">
        <v>7079</v>
      </c>
      <c r="B3719" t="s">
        <v>862</v>
      </c>
      <c r="C3719" t="s">
        <v>104</v>
      </c>
      <c r="D3719" t="s">
        <v>71</v>
      </c>
      <c r="E3719">
        <v>5</v>
      </c>
      <c r="F3719" s="8">
        <f>VLOOKUP(C3719,Products!$A$2:$E$20,5,TRUE)</f>
        <v>2.95</v>
      </c>
      <c r="G3719" s="8">
        <f t="shared" si="116"/>
        <v>14.75</v>
      </c>
      <c r="H3719" s="8">
        <f>VLOOKUP(C3719,Products!$A$2:$F$20,6,TRUE)</f>
        <v>1.1500000000000001</v>
      </c>
      <c r="I3719" s="8">
        <f t="shared" si="117"/>
        <v>5.7500000000000009</v>
      </c>
      <c r="J3719" s="42">
        <f>VLOOKUP(B3719,Invoices!A:I,9,TRUE)</f>
        <v>2021</v>
      </c>
    </row>
    <row r="3720" spans="1:10" x14ac:dyDescent="0.15">
      <c r="A3720" t="s">
        <v>7080</v>
      </c>
      <c r="B3720" t="s">
        <v>862</v>
      </c>
      <c r="C3720" t="s">
        <v>95</v>
      </c>
      <c r="D3720" t="s">
        <v>73</v>
      </c>
      <c r="E3720">
        <v>6</v>
      </c>
      <c r="F3720" s="8">
        <f>VLOOKUP(C3720,Products!$A$2:$E$20,5,TRUE)</f>
        <v>12.95</v>
      </c>
      <c r="G3720" s="8">
        <f t="shared" si="116"/>
        <v>77.699999999999989</v>
      </c>
      <c r="H3720" s="8">
        <f>VLOOKUP(C3720,Products!$A$2:$F$20,6,TRUE)</f>
        <v>4.1999999999999993</v>
      </c>
      <c r="I3720" s="8">
        <f t="shared" si="117"/>
        <v>25.199999999999996</v>
      </c>
      <c r="J3720" s="42">
        <f>VLOOKUP(B3720,Invoices!A:I,9,TRUE)</f>
        <v>2021</v>
      </c>
    </row>
    <row r="3721" spans="1:10" x14ac:dyDescent="0.15">
      <c r="A3721" t="s">
        <v>7081</v>
      </c>
      <c r="B3721" t="s">
        <v>862</v>
      </c>
      <c r="C3721" t="s">
        <v>99</v>
      </c>
      <c r="D3721" t="s">
        <v>84</v>
      </c>
      <c r="E3721">
        <v>3</v>
      </c>
      <c r="F3721" s="8">
        <f>VLOOKUP(C3721,Products!$A$2:$E$20,5,TRUE)</f>
        <v>3.5</v>
      </c>
      <c r="G3721" s="8">
        <f t="shared" si="116"/>
        <v>10.5</v>
      </c>
      <c r="H3721" s="8">
        <f>VLOOKUP(C3721,Products!$A$2:$F$20,6,TRUE)</f>
        <v>0.54999999999999982</v>
      </c>
      <c r="I3721" s="8">
        <f t="shared" si="117"/>
        <v>1.6499999999999995</v>
      </c>
      <c r="J3721" s="42">
        <f>VLOOKUP(B3721,Invoices!A:I,9,TRUE)</f>
        <v>2021</v>
      </c>
    </row>
    <row r="3722" spans="1:10" x14ac:dyDescent="0.15">
      <c r="A3722" t="s">
        <v>7082</v>
      </c>
      <c r="B3722" t="s">
        <v>863</v>
      </c>
      <c r="C3722" t="s">
        <v>103</v>
      </c>
      <c r="D3722" t="s">
        <v>77</v>
      </c>
      <c r="E3722">
        <v>6</v>
      </c>
      <c r="F3722" s="8">
        <f>VLOOKUP(C3722,Products!$A$2:$E$20,5,TRUE)</f>
        <v>8.9499999999999993</v>
      </c>
      <c r="G3722" s="8">
        <f t="shared" si="116"/>
        <v>53.699999999999996</v>
      </c>
      <c r="H3722" s="8">
        <f>VLOOKUP(C3722,Products!$A$2:$F$20,6,TRUE)</f>
        <v>3.1999999999999993</v>
      </c>
      <c r="I3722" s="8">
        <f t="shared" si="117"/>
        <v>19.199999999999996</v>
      </c>
      <c r="J3722" s="42">
        <f>VLOOKUP(B3722,Invoices!A:I,9,TRUE)</f>
        <v>2021</v>
      </c>
    </row>
    <row r="3723" spans="1:10" x14ac:dyDescent="0.15">
      <c r="A3723" t="s">
        <v>7083</v>
      </c>
      <c r="B3723" t="s">
        <v>863</v>
      </c>
      <c r="C3723" t="s">
        <v>90</v>
      </c>
      <c r="D3723" t="s">
        <v>72</v>
      </c>
      <c r="E3723">
        <v>12</v>
      </c>
      <c r="F3723" s="8">
        <f>VLOOKUP(C3723,Products!$A$2:$E$20,5,TRUE)</f>
        <v>8.9499999999999993</v>
      </c>
      <c r="G3723" s="8">
        <f t="shared" si="116"/>
        <v>107.39999999999999</v>
      </c>
      <c r="H3723" s="8">
        <f>VLOOKUP(C3723,Products!$A$2:$F$20,6,TRUE)</f>
        <v>5.6999999999999993</v>
      </c>
      <c r="I3723" s="8">
        <f t="shared" si="117"/>
        <v>68.399999999999991</v>
      </c>
      <c r="J3723" s="42">
        <f>VLOOKUP(B3723,Invoices!A:I,9,TRUE)</f>
        <v>2021</v>
      </c>
    </row>
    <row r="3724" spans="1:10" x14ac:dyDescent="0.15">
      <c r="A3724" t="s">
        <v>7084</v>
      </c>
      <c r="B3724" t="s">
        <v>863</v>
      </c>
      <c r="C3724" t="s">
        <v>92</v>
      </c>
      <c r="D3724" t="s">
        <v>82</v>
      </c>
      <c r="E3724">
        <v>1</v>
      </c>
      <c r="F3724" s="8">
        <f>VLOOKUP(C3724,Products!$A$2:$E$20,5,TRUE)</f>
        <v>19.95</v>
      </c>
      <c r="G3724" s="8">
        <f t="shared" si="116"/>
        <v>19.95</v>
      </c>
      <c r="H3724" s="8">
        <f>VLOOKUP(C3724,Products!$A$2:$F$20,6,TRUE)</f>
        <v>7.4499999999999993</v>
      </c>
      <c r="I3724" s="8">
        <f t="shared" si="117"/>
        <v>7.4499999999999993</v>
      </c>
      <c r="J3724" s="42">
        <f>VLOOKUP(B3724,Invoices!A:I,9,TRUE)</f>
        <v>2021</v>
      </c>
    </row>
    <row r="3725" spans="1:10" x14ac:dyDescent="0.15">
      <c r="A3725" t="s">
        <v>7085</v>
      </c>
      <c r="B3725" t="s">
        <v>863</v>
      </c>
      <c r="C3725" t="s">
        <v>95</v>
      </c>
      <c r="D3725" t="s">
        <v>73</v>
      </c>
      <c r="E3725">
        <v>12</v>
      </c>
      <c r="F3725" s="8">
        <f>VLOOKUP(C3725,Products!$A$2:$E$20,5,TRUE)</f>
        <v>12.95</v>
      </c>
      <c r="G3725" s="8">
        <f t="shared" si="116"/>
        <v>155.39999999999998</v>
      </c>
      <c r="H3725" s="8">
        <f>VLOOKUP(C3725,Products!$A$2:$F$20,6,TRUE)</f>
        <v>4.1999999999999993</v>
      </c>
      <c r="I3725" s="8">
        <f t="shared" si="117"/>
        <v>50.399999999999991</v>
      </c>
      <c r="J3725" s="42">
        <f>VLOOKUP(B3725,Invoices!A:I,9,TRUE)</f>
        <v>2021</v>
      </c>
    </row>
    <row r="3726" spans="1:10" x14ac:dyDescent="0.15">
      <c r="A3726" t="s">
        <v>7086</v>
      </c>
      <c r="B3726" t="s">
        <v>864</v>
      </c>
      <c r="C3726" t="s">
        <v>89</v>
      </c>
      <c r="D3726" t="s">
        <v>80</v>
      </c>
      <c r="E3726">
        <v>1</v>
      </c>
      <c r="F3726" s="8">
        <f>VLOOKUP(C3726,Products!$A$2:$E$20,5,TRUE)</f>
        <v>15.95</v>
      </c>
      <c r="G3726" s="8">
        <f t="shared" si="116"/>
        <v>15.95</v>
      </c>
      <c r="H3726" s="8">
        <f>VLOOKUP(C3726,Products!$A$2:$F$20,6,TRUE)</f>
        <v>6</v>
      </c>
      <c r="I3726" s="8">
        <f t="shared" si="117"/>
        <v>6</v>
      </c>
      <c r="J3726" s="42">
        <f>VLOOKUP(B3726,Invoices!A:I,9,TRUE)</f>
        <v>2021</v>
      </c>
    </row>
    <row r="3727" spans="1:10" x14ac:dyDescent="0.15">
      <c r="A3727" t="s">
        <v>7087</v>
      </c>
      <c r="B3727" t="s">
        <v>864</v>
      </c>
      <c r="C3727" t="s">
        <v>103</v>
      </c>
      <c r="D3727" t="s">
        <v>77</v>
      </c>
      <c r="E3727">
        <v>1</v>
      </c>
      <c r="F3727" s="8">
        <f>VLOOKUP(C3727,Products!$A$2:$E$20,5,TRUE)</f>
        <v>8.9499999999999993</v>
      </c>
      <c r="G3727" s="8">
        <f t="shared" si="116"/>
        <v>8.9499999999999993</v>
      </c>
      <c r="H3727" s="8">
        <f>VLOOKUP(C3727,Products!$A$2:$F$20,6,TRUE)</f>
        <v>3.1999999999999993</v>
      </c>
      <c r="I3727" s="8">
        <f t="shared" si="117"/>
        <v>3.1999999999999993</v>
      </c>
      <c r="J3727" s="42">
        <f>VLOOKUP(B3727,Invoices!A:I,9,TRUE)</f>
        <v>2021</v>
      </c>
    </row>
    <row r="3728" spans="1:10" x14ac:dyDescent="0.15">
      <c r="A3728" t="s">
        <v>7088</v>
      </c>
      <c r="B3728" t="s">
        <v>865</v>
      </c>
      <c r="C3728" t="s">
        <v>90</v>
      </c>
      <c r="D3728" t="s">
        <v>72</v>
      </c>
      <c r="E3728">
        <v>24</v>
      </c>
      <c r="F3728" s="8">
        <f>VLOOKUP(C3728,Products!$A$2:$E$20,5,TRUE)</f>
        <v>8.9499999999999993</v>
      </c>
      <c r="G3728" s="8">
        <f t="shared" si="116"/>
        <v>214.79999999999998</v>
      </c>
      <c r="H3728" s="8">
        <f>VLOOKUP(C3728,Products!$A$2:$F$20,6,TRUE)</f>
        <v>5.6999999999999993</v>
      </c>
      <c r="I3728" s="8">
        <f t="shared" si="117"/>
        <v>136.79999999999998</v>
      </c>
      <c r="J3728" s="42">
        <f>VLOOKUP(B3728,Invoices!A:I,9,TRUE)</f>
        <v>2021</v>
      </c>
    </row>
    <row r="3729" spans="1:10" x14ac:dyDescent="0.15">
      <c r="A3729" t="s">
        <v>7089</v>
      </c>
      <c r="B3729" t="s">
        <v>865</v>
      </c>
      <c r="C3729" t="s">
        <v>88</v>
      </c>
      <c r="D3729" t="s">
        <v>85</v>
      </c>
      <c r="E3729">
        <v>1</v>
      </c>
      <c r="F3729" s="8">
        <f>VLOOKUP(C3729,Products!$A$2:$E$20,5,TRUE)</f>
        <v>8.9499999999999993</v>
      </c>
      <c r="G3729" s="8">
        <f t="shared" si="116"/>
        <v>8.9499999999999993</v>
      </c>
      <c r="H3729" s="8">
        <f>VLOOKUP(C3729,Products!$A$2:$F$20,6,TRUE)</f>
        <v>5.6999999999999993</v>
      </c>
      <c r="I3729" s="8">
        <f t="shared" si="117"/>
        <v>5.6999999999999993</v>
      </c>
      <c r="J3729" s="42">
        <f>VLOOKUP(B3729,Invoices!A:I,9,TRUE)</f>
        <v>2021</v>
      </c>
    </row>
    <row r="3730" spans="1:10" x14ac:dyDescent="0.15">
      <c r="A3730" t="s">
        <v>7090</v>
      </c>
      <c r="B3730" t="s">
        <v>865</v>
      </c>
      <c r="C3730" t="s">
        <v>103</v>
      </c>
      <c r="D3730" t="s">
        <v>77</v>
      </c>
      <c r="E3730">
        <v>10</v>
      </c>
      <c r="F3730" s="8">
        <f>VLOOKUP(C3730,Products!$A$2:$E$20,5,TRUE)</f>
        <v>8.9499999999999993</v>
      </c>
      <c r="G3730" s="8">
        <f t="shared" si="116"/>
        <v>89.5</v>
      </c>
      <c r="H3730" s="8">
        <f>VLOOKUP(C3730,Products!$A$2:$F$20,6,TRUE)</f>
        <v>3.1999999999999993</v>
      </c>
      <c r="I3730" s="8">
        <f t="shared" si="117"/>
        <v>31.999999999999993</v>
      </c>
      <c r="J3730" s="42">
        <f>VLOOKUP(B3730,Invoices!A:I,9,TRUE)</f>
        <v>2021</v>
      </c>
    </row>
    <row r="3731" spans="1:10" x14ac:dyDescent="0.15">
      <c r="A3731" t="s">
        <v>7091</v>
      </c>
      <c r="B3731" t="s">
        <v>865</v>
      </c>
      <c r="C3731" t="s">
        <v>89</v>
      </c>
      <c r="D3731" t="s">
        <v>80</v>
      </c>
      <c r="E3731">
        <v>5</v>
      </c>
      <c r="F3731" s="8">
        <f>VLOOKUP(C3731,Products!$A$2:$E$20,5,TRUE)</f>
        <v>15.95</v>
      </c>
      <c r="G3731" s="8">
        <f t="shared" si="116"/>
        <v>79.75</v>
      </c>
      <c r="H3731" s="8">
        <f>VLOOKUP(C3731,Products!$A$2:$F$20,6,TRUE)</f>
        <v>6</v>
      </c>
      <c r="I3731" s="8">
        <f t="shared" si="117"/>
        <v>30</v>
      </c>
      <c r="J3731" s="42">
        <f>VLOOKUP(B3731,Invoices!A:I,9,TRUE)</f>
        <v>2021</v>
      </c>
    </row>
    <row r="3732" spans="1:10" x14ac:dyDescent="0.15">
      <c r="A3732" t="s">
        <v>7092</v>
      </c>
      <c r="B3732" t="s">
        <v>865</v>
      </c>
      <c r="C3732" t="s">
        <v>95</v>
      </c>
      <c r="D3732" t="s">
        <v>73</v>
      </c>
      <c r="E3732">
        <v>1</v>
      </c>
      <c r="F3732" s="8">
        <f>VLOOKUP(C3732,Products!$A$2:$E$20,5,TRUE)</f>
        <v>12.95</v>
      </c>
      <c r="G3732" s="8">
        <f t="shared" si="116"/>
        <v>12.95</v>
      </c>
      <c r="H3732" s="8">
        <f>VLOOKUP(C3732,Products!$A$2:$F$20,6,TRUE)</f>
        <v>4.1999999999999993</v>
      </c>
      <c r="I3732" s="8">
        <f t="shared" si="117"/>
        <v>4.1999999999999993</v>
      </c>
      <c r="J3732" s="42">
        <f>VLOOKUP(B3732,Invoices!A:I,9,TRUE)</f>
        <v>2021</v>
      </c>
    </row>
    <row r="3733" spans="1:10" x14ac:dyDescent="0.15">
      <c r="A3733" t="s">
        <v>7093</v>
      </c>
      <c r="B3733" t="s">
        <v>866</v>
      </c>
      <c r="C3733" t="s">
        <v>93</v>
      </c>
      <c r="D3733" t="s">
        <v>76</v>
      </c>
      <c r="E3733">
        <v>7</v>
      </c>
      <c r="F3733" s="8">
        <f>VLOOKUP(C3733,Products!$A$2:$E$20,5,TRUE)</f>
        <v>9.9499999999999993</v>
      </c>
      <c r="G3733" s="8">
        <f t="shared" si="116"/>
        <v>69.649999999999991</v>
      </c>
      <c r="H3733" s="8">
        <f>VLOOKUP(C3733,Products!$A$2:$F$20,6,TRUE)</f>
        <v>1.9499999999999993</v>
      </c>
      <c r="I3733" s="8">
        <f t="shared" si="117"/>
        <v>13.649999999999995</v>
      </c>
      <c r="J3733" s="42">
        <f>VLOOKUP(B3733,Invoices!A:I,9,TRUE)</f>
        <v>2021</v>
      </c>
    </row>
    <row r="3734" spans="1:10" x14ac:dyDescent="0.15">
      <c r="A3734" t="s">
        <v>7094</v>
      </c>
      <c r="B3734" t="s">
        <v>866</v>
      </c>
      <c r="C3734" t="s">
        <v>104</v>
      </c>
      <c r="D3734" t="s">
        <v>71</v>
      </c>
      <c r="E3734">
        <v>1</v>
      </c>
      <c r="F3734" s="8">
        <f>VLOOKUP(C3734,Products!$A$2:$E$20,5,TRUE)</f>
        <v>2.95</v>
      </c>
      <c r="G3734" s="8">
        <f t="shared" si="116"/>
        <v>2.95</v>
      </c>
      <c r="H3734" s="8">
        <f>VLOOKUP(C3734,Products!$A$2:$F$20,6,TRUE)</f>
        <v>1.1500000000000001</v>
      </c>
      <c r="I3734" s="8">
        <f t="shared" si="117"/>
        <v>1.1500000000000001</v>
      </c>
      <c r="J3734" s="42">
        <f>VLOOKUP(B3734,Invoices!A:I,9,TRUE)</f>
        <v>2021</v>
      </c>
    </row>
    <row r="3735" spans="1:10" x14ac:dyDescent="0.15">
      <c r="A3735" t="s">
        <v>7095</v>
      </c>
      <c r="B3735" t="s">
        <v>866</v>
      </c>
      <c r="C3735" t="s">
        <v>96</v>
      </c>
      <c r="D3735" t="s">
        <v>75</v>
      </c>
      <c r="E3735">
        <v>1</v>
      </c>
      <c r="F3735" s="8">
        <f>VLOOKUP(C3735,Products!$A$2:$E$20,5,TRUE)</f>
        <v>79.95</v>
      </c>
      <c r="G3735" s="8">
        <f t="shared" si="116"/>
        <v>79.95</v>
      </c>
      <c r="H3735" s="8">
        <f>VLOOKUP(C3735,Products!$A$2:$F$20,6,TRUE)</f>
        <v>27.950000000000003</v>
      </c>
      <c r="I3735" s="8">
        <f t="shared" si="117"/>
        <v>27.950000000000003</v>
      </c>
      <c r="J3735" s="42">
        <f>VLOOKUP(B3735,Invoices!A:I,9,TRUE)</f>
        <v>2021</v>
      </c>
    </row>
    <row r="3736" spans="1:10" x14ac:dyDescent="0.15">
      <c r="A3736" t="s">
        <v>7096</v>
      </c>
      <c r="B3736" t="s">
        <v>867</v>
      </c>
      <c r="C3736" t="s">
        <v>97</v>
      </c>
      <c r="D3736" t="s">
        <v>74</v>
      </c>
      <c r="E3736">
        <v>1</v>
      </c>
      <c r="F3736" s="8">
        <f>VLOOKUP(C3736,Products!$A$2:$E$20,5,TRUE)</f>
        <v>1.5</v>
      </c>
      <c r="G3736" s="8">
        <f t="shared" si="116"/>
        <v>1.5</v>
      </c>
      <c r="H3736" s="8">
        <f>VLOOKUP(C3736,Products!$A$2:$F$20,6,TRUE)</f>
        <v>0.5</v>
      </c>
      <c r="I3736" s="8">
        <f t="shared" si="117"/>
        <v>0.5</v>
      </c>
      <c r="J3736" s="42">
        <f>VLOOKUP(B3736,Invoices!A:I,9,TRUE)</f>
        <v>2021</v>
      </c>
    </row>
    <row r="3737" spans="1:10" x14ac:dyDescent="0.15">
      <c r="A3737" t="s">
        <v>7097</v>
      </c>
      <c r="B3737" t="s">
        <v>867</v>
      </c>
      <c r="C3737" t="s">
        <v>101</v>
      </c>
      <c r="D3737" t="s">
        <v>69</v>
      </c>
      <c r="E3737">
        <v>5</v>
      </c>
      <c r="F3737" s="8">
        <f>VLOOKUP(C3737,Products!$A$2:$E$20,5,TRUE)</f>
        <v>129.94999999999999</v>
      </c>
      <c r="G3737" s="8">
        <f t="shared" si="116"/>
        <v>649.75</v>
      </c>
      <c r="H3737" s="8">
        <f>VLOOKUP(C3737,Products!$A$2:$F$20,6,TRUE)</f>
        <v>40.449999999999989</v>
      </c>
      <c r="I3737" s="8">
        <f t="shared" si="117"/>
        <v>202.24999999999994</v>
      </c>
      <c r="J3737" s="42">
        <f>VLOOKUP(B3737,Invoices!A:I,9,TRUE)</f>
        <v>2021</v>
      </c>
    </row>
    <row r="3738" spans="1:10" x14ac:dyDescent="0.15">
      <c r="A3738" t="s">
        <v>7098</v>
      </c>
      <c r="B3738" t="s">
        <v>867</v>
      </c>
      <c r="C3738" t="s">
        <v>89</v>
      </c>
      <c r="D3738" t="s">
        <v>80</v>
      </c>
      <c r="E3738">
        <v>9</v>
      </c>
      <c r="F3738" s="8">
        <f>VLOOKUP(C3738,Products!$A$2:$E$20,5,TRUE)</f>
        <v>15.95</v>
      </c>
      <c r="G3738" s="8">
        <f t="shared" si="116"/>
        <v>143.54999999999998</v>
      </c>
      <c r="H3738" s="8">
        <f>VLOOKUP(C3738,Products!$A$2:$F$20,6,TRUE)</f>
        <v>6</v>
      </c>
      <c r="I3738" s="8">
        <f t="shared" si="117"/>
        <v>54</v>
      </c>
      <c r="J3738" s="42">
        <f>VLOOKUP(B3738,Invoices!A:I,9,TRUE)</f>
        <v>2021</v>
      </c>
    </row>
    <row r="3739" spans="1:10" x14ac:dyDescent="0.15">
      <c r="A3739" t="s">
        <v>7099</v>
      </c>
      <c r="B3739" t="s">
        <v>867</v>
      </c>
      <c r="C3739" t="s">
        <v>100</v>
      </c>
      <c r="D3739" t="s">
        <v>78</v>
      </c>
      <c r="E3739">
        <v>2</v>
      </c>
      <c r="F3739" s="8">
        <f>VLOOKUP(C3739,Products!$A$2:$E$20,5,TRUE)</f>
        <v>49.95</v>
      </c>
      <c r="G3739" s="8">
        <f t="shared" si="116"/>
        <v>99.9</v>
      </c>
      <c r="H3739" s="8">
        <f>VLOOKUP(C3739,Products!$A$2:$F$20,6,TRUE)</f>
        <v>19.950000000000003</v>
      </c>
      <c r="I3739" s="8">
        <f t="shared" si="117"/>
        <v>39.900000000000006</v>
      </c>
      <c r="J3739" s="42">
        <f>VLOOKUP(B3739,Invoices!A:I,9,TRUE)</f>
        <v>2021</v>
      </c>
    </row>
    <row r="3740" spans="1:10" x14ac:dyDescent="0.15">
      <c r="A3740" t="s">
        <v>7100</v>
      </c>
      <c r="B3740" t="s">
        <v>867</v>
      </c>
      <c r="C3740" t="s">
        <v>92</v>
      </c>
      <c r="D3740" t="s">
        <v>82</v>
      </c>
      <c r="E3740">
        <v>1</v>
      </c>
      <c r="F3740" s="8">
        <f>VLOOKUP(C3740,Products!$A$2:$E$20,5,TRUE)</f>
        <v>19.95</v>
      </c>
      <c r="G3740" s="8">
        <f t="shared" si="116"/>
        <v>19.95</v>
      </c>
      <c r="H3740" s="8">
        <f>VLOOKUP(C3740,Products!$A$2:$F$20,6,TRUE)</f>
        <v>7.4499999999999993</v>
      </c>
      <c r="I3740" s="8">
        <f t="shared" si="117"/>
        <v>7.4499999999999993</v>
      </c>
      <c r="J3740" s="42">
        <f>VLOOKUP(B3740,Invoices!A:I,9,TRUE)</f>
        <v>2021</v>
      </c>
    </row>
    <row r="3741" spans="1:10" x14ac:dyDescent="0.15">
      <c r="A3741" t="s">
        <v>7101</v>
      </c>
      <c r="B3741" t="s">
        <v>867</v>
      </c>
      <c r="C3741" t="s">
        <v>95</v>
      </c>
      <c r="D3741" t="s">
        <v>73</v>
      </c>
      <c r="E3741">
        <v>1</v>
      </c>
      <c r="F3741" s="8">
        <f>VLOOKUP(C3741,Products!$A$2:$E$20,5,TRUE)</f>
        <v>12.95</v>
      </c>
      <c r="G3741" s="8">
        <f t="shared" si="116"/>
        <v>12.95</v>
      </c>
      <c r="H3741" s="8">
        <f>VLOOKUP(C3741,Products!$A$2:$F$20,6,TRUE)</f>
        <v>4.1999999999999993</v>
      </c>
      <c r="I3741" s="8">
        <f t="shared" si="117"/>
        <v>4.1999999999999993</v>
      </c>
      <c r="J3741" s="42">
        <f>VLOOKUP(B3741,Invoices!A:I,9,TRUE)</f>
        <v>2021</v>
      </c>
    </row>
    <row r="3742" spans="1:10" x14ac:dyDescent="0.15">
      <c r="A3742" t="s">
        <v>7102</v>
      </c>
      <c r="B3742" t="s">
        <v>867</v>
      </c>
      <c r="C3742" t="s">
        <v>105</v>
      </c>
      <c r="D3742" t="s">
        <v>81</v>
      </c>
      <c r="E3742">
        <v>2</v>
      </c>
      <c r="F3742" s="8">
        <f>VLOOKUP(C3742,Products!$A$2:$E$20,5,TRUE)</f>
        <v>8.9499999999999993</v>
      </c>
      <c r="G3742" s="8">
        <f t="shared" si="116"/>
        <v>17.899999999999999</v>
      </c>
      <c r="H3742" s="8">
        <f>VLOOKUP(C3742,Products!$A$2:$F$20,6,TRUE)</f>
        <v>3.1999999999999993</v>
      </c>
      <c r="I3742" s="8">
        <f t="shared" si="117"/>
        <v>6.3999999999999986</v>
      </c>
      <c r="J3742" s="42">
        <f>VLOOKUP(B3742,Invoices!A:I,9,TRUE)</f>
        <v>2021</v>
      </c>
    </row>
    <row r="3743" spans="1:10" x14ac:dyDescent="0.15">
      <c r="A3743" t="s">
        <v>7103</v>
      </c>
      <c r="B3743" t="s">
        <v>867</v>
      </c>
      <c r="C3743" t="s">
        <v>103</v>
      </c>
      <c r="D3743" t="s">
        <v>77</v>
      </c>
      <c r="E3743">
        <v>1</v>
      </c>
      <c r="F3743" s="8">
        <f>VLOOKUP(C3743,Products!$A$2:$E$20,5,TRUE)</f>
        <v>8.9499999999999993</v>
      </c>
      <c r="G3743" s="8">
        <f t="shared" si="116"/>
        <v>8.9499999999999993</v>
      </c>
      <c r="H3743" s="8">
        <f>VLOOKUP(C3743,Products!$A$2:$F$20,6,TRUE)</f>
        <v>3.1999999999999993</v>
      </c>
      <c r="I3743" s="8">
        <f t="shared" si="117"/>
        <v>3.1999999999999993</v>
      </c>
      <c r="J3743" s="42">
        <f>VLOOKUP(B3743,Invoices!A:I,9,TRUE)</f>
        <v>2021</v>
      </c>
    </row>
    <row r="3744" spans="1:10" x14ac:dyDescent="0.15">
      <c r="A3744" t="s">
        <v>7104</v>
      </c>
      <c r="B3744" t="s">
        <v>867</v>
      </c>
      <c r="C3744" t="s">
        <v>94</v>
      </c>
      <c r="D3744" t="s">
        <v>86</v>
      </c>
      <c r="E3744">
        <v>1</v>
      </c>
      <c r="F3744" s="8">
        <f>VLOOKUP(C3744,Products!$A$2:$E$20,5,TRUE)</f>
        <v>3.5</v>
      </c>
      <c r="G3744" s="8">
        <f t="shared" si="116"/>
        <v>3.5</v>
      </c>
      <c r="H3744" s="8">
        <f>VLOOKUP(C3744,Products!$A$2:$F$20,6,TRUE)</f>
        <v>0.54999999999999982</v>
      </c>
      <c r="I3744" s="8">
        <f t="shared" si="117"/>
        <v>0.54999999999999982</v>
      </c>
      <c r="J3744" s="42">
        <f>VLOOKUP(B3744,Invoices!A:I,9,TRUE)</f>
        <v>2021</v>
      </c>
    </row>
    <row r="3745" spans="1:10" x14ac:dyDescent="0.15">
      <c r="A3745" t="s">
        <v>7105</v>
      </c>
      <c r="B3745" t="s">
        <v>867</v>
      </c>
      <c r="C3745" t="s">
        <v>102</v>
      </c>
      <c r="D3745" t="s">
        <v>83</v>
      </c>
      <c r="E3745">
        <v>4</v>
      </c>
      <c r="F3745" s="8">
        <f>VLOOKUP(C3745,Products!$A$2:$E$20,5,TRUE)</f>
        <v>29.95</v>
      </c>
      <c r="G3745" s="8">
        <f t="shared" si="116"/>
        <v>119.8</v>
      </c>
      <c r="H3745" s="8">
        <f>VLOOKUP(C3745,Products!$A$2:$F$20,6,TRUE)</f>
        <v>15</v>
      </c>
      <c r="I3745" s="8">
        <f t="shared" si="117"/>
        <v>60</v>
      </c>
      <c r="J3745" s="42">
        <f>VLOOKUP(B3745,Invoices!A:I,9,TRUE)</f>
        <v>2021</v>
      </c>
    </row>
    <row r="3746" spans="1:10" x14ac:dyDescent="0.15">
      <c r="A3746" t="s">
        <v>7106</v>
      </c>
      <c r="B3746" t="s">
        <v>867</v>
      </c>
      <c r="C3746" t="s">
        <v>90</v>
      </c>
      <c r="D3746" t="s">
        <v>72</v>
      </c>
      <c r="E3746">
        <v>1</v>
      </c>
      <c r="F3746" s="8">
        <f>VLOOKUP(C3746,Products!$A$2:$E$20,5,TRUE)</f>
        <v>8.9499999999999993</v>
      </c>
      <c r="G3746" s="8">
        <f t="shared" si="116"/>
        <v>8.9499999999999993</v>
      </c>
      <c r="H3746" s="8">
        <f>VLOOKUP(C3746,Products!$A$2:$F$20,6,TRUE)</f>
        <v>5.6999999999999993</v>
      </c>
      <c r="I3746" s="8">
        <f t="shared" si="117"/>
        <v>5.6999999999999993</v>
      </c>
      <c r="J3746" s="42">
        <f>VLOOKUP(B3746,Invoices!A:I,9,TRUE)</f>
        <v>2021</v>
      </c>
    </row>
    <row r="3747" spans="1:10" x14ac:dyDescent="0.15">
      <c r="A3747" t="s">
        <v>7107</v>
      </c>
      <c r="B3747" t="s">
        <v>867</v>
      </c>
      <c r="C3747" t="s">
        <v>104</v>
      </c>
      <c r="D3747" t="s">
        <v>71</v>
      </c>
      <c r="E3747">
        <v>25</v>
      </c>
      <c r="F3747" s="8">
        <f>VLOOKUP(C3747,Products!$A$2:$E$20,5,TRUE)</f>
        <v>2.95</v>
      </c>
      <c r="G3747" s="8">
        <f t="shared" si="116"/>
        <v>73.75</v>
      </c>
      <c r="H3747" s="8">
        <f>VLOOKUP(C3747,Products!$A$2:$F$20,6,TRUE)</f>
        <v>1.1500000000000001</v>
      </c>
      <c r="I3747" s="8">
        <f t="shared" si="117"/>
        <v>28.750000000000004</v>
      </c>
      <c r="J3747" s="42">
        <f>VLOOKUP(B3747,Invoices!A:I,9,TRUE)</f>
        <v>2021</v>
      </c>
    </row>
    <row r="3748" spans="1:10" x14ac:dyDescent="0.15">
      <c r="A3748" t="s">
        <v>7108</v>
      </c>
      <c r="B3748" t="s">
        <v>868</v>
      </c>
      <c r="C3748" t="s">
        <v>93</v>
      </c>
      <c r="D3748" t="s">
        <v>76</v>
      </c>
      <c r="E3748">
        <v>4</v>
      </c>
      <c r="F3748" s="8">
        <f>VLOOKUP(C3748,Products!$A$2:$E$20,5,TRUE)</f>
        <v>9.9499999999999993</v>
      </c>
      <c r="G3748" s="8">
        <f t="shared" si="116"/>
        <v>39.799999999999997</v>
      </c>
      <c r="H3748" s="8">
        <f>VLOOKUP(C3748,Products!$A$2:$F$20,6,TRUE)</f>
        <v>1.9499999999999993</v>
      </c>
      <c r="I3748" s="8">
        <f t="shared" si="117"/>
        <v>7.7999999999999972</v>
      </c>
      <c r="J3748" s="42">
        <f>VLOOKUP(B3748,Invoices!A:I,9,TRUE)</f>
        <v>2021</v>
      </c>
    </row>
    <row r="3749" spans="1:10" x14ac:dyDescent="0.15">
      <c r="A3749" t="s">
        <v>7109</v>
      </c>
      <c r="B3749" t="s">
        <v>868</v>
      </c>
      <c r="C3749" t="s">
        <v>88</v>
      </c>
      <c r="D3749" t="s">
        <v>85</v>
      </c>
      <c r="E3749">
        <v>5</v>
      </c>
      <c r="F3749" s="8">
        <f>VLOOKUP(C3749,Products!$A$2:$E$20,5,TRUE)</f>
        <v>8.9499999999999993</v>
      </c>
      <c r="G3749" s="8">
        <f t="shared" si="116"/>
        <v>44.75</v>
      </c>
      <c r="H3749" s="8">
        <f>VLOOKUP(C3749,Products!$A$2:$F$20,6,TRUE)</f>
        <v>5.6999999999999993</v>
      </c>
      <c r="I3749" s="8">
        <f t="shared" si="117"/>
        <v>28.499999999999996</v>
      </c>
      <c r="J3749" s="42">
        <f>VLOOKUP(B3749,Invoices!A:I,9,TRUE)</f>
        <v>2021</v>
      </c>
    </row>
    <row r="3750" spans="1:10" x14ac:dyDescent="0.15">
      <c r="A3750" t="s">
        <v>7110</v>
      </c>
      <c r="B3750" t="s">
        <v>869</v>
      </c>
      <c r="C3750" t="s">
        <v>88</v>
      </c>
      <c r="D3750" t="s">
        <v>85</v>
      </c>
      <c r="E3750">
        <v>2</v>
      </c>
      <c r="F3750" s="8">
        <f>VLOOKUP(C3750,Products!$A$2:$E$20,5,TRUE)</f>
        <v>8.9499999999999993</v>
      </c>
      <c r="G3750" s="8">
        <f t="shared" si="116"/>
        <v>17.899999999999999</v>
      </c>
      <c r="H3750" s="8">
        <f>VLOOKUP(C3750,Products!$A$2:$F$20,6,TRUE)</f>
        <v>5.6999999999999993</v>
      </c>
      <c r="I3750" s="8">
        <f t="shared" si="117"/>
        <v>11.399999999999999</v>
      </c>
      <c r="J3750" s="42">
        <f>VLOOKUP(B3750,Invoices!A:I,9,TRUE)</f>
        <v>2021</v>
      </c>
    </row>
    <row r="3751" spans="1:10" x14ac:dyDescent="0.15">
      <c r="A3751" t="s">
        <v>7111</v>
      </c>
      <c r="B3751" t="s">
        <v>869</v>
      </c>
      <c r="C3751" t="s">
        <v>95</v>
      </c>
      <c r="D3751" t="s">
        <v>73</v>
      </c>
      <c r="E3751">
        <v>30</v>
      </c>
      <c r="F3751" s="8">
        <f>VLOOKUP(C3751,Products!$A$2:$E$20,5,TRUE)</f>
        <v>12.95</v>
      </c>
      <c r="G3751" s="8">
        <f t="shared" si="116"/>
        <v>388.5</v>
      </c>
      <c r="H3751" s="8">
        <f>VLOOKUP(C3751,Products!$A$2:$F$20,6,TRUE)</f>
        <v>4.1999999999999993</v>
      </c>
      <c r="I3751" s="8">
        <f t="shared" si="117"/>
        <v>125.99999999999997</v>
      </c>
      <c r="J3751" s="42">
        <f>VLOOKUP(B3751,Invoices!A:I,9,TRUE)</f>
        <v>2021</v>
      </c>
    </row>
    <row r="3752" spans="1:10" x14ac:dyDescent="0.15">
      <c r="A3752" t="s">
        <v>7112</v>
      </c>
      <c r="B3752" t="s">
        <v>869</v>
      </c>
      <c r="C3752" t="s">
        <v>105</v>
      </c>
      <c r="D3752" t="s">
        <v>81</v>
      </c>
      <c r="E3752">
        <v>5</v>
      </c>
      <c r="F3752" s="8">
        <f>VLOOKUP(C3752,Products!$A$2:$E$20,5,TRUE)</f>
        <v>8.9499999999999993</v>
      </c>
      <c r="G3752" s="8">
        <f t="shared" si="116"/>
        <v>44.75</v>
      </c>
      <c r="H3752" s="8">
        <f>VLOOKUP(C3752,Products!$A$2:$F$20,6,TRUE)</f>
        <v>3.1999999999999993</v>
      </c>
      <c r="I3752" s="8">
        <f t="shared" si="117"/>
        <v>15.999999999999996</v>
      </c>
      <c r="J3752" s="42">
        <f>VLOOKUP(B3752,Invoices!A:I,9,TRUE)</f>
        <v>2021</v>
      </c>
    </row>
    <row r="3753" spans="1:10" x14ac:dyDescent="0.15">
      <c r="A3753" t="s">
        <v>7113</v>
      </c>
      <c r="B3753" t="s">
        <v>869</v>
      </c>
      <c r="C3753" t="s">
        <v>89</v>
      </c>
      <c r="D3753" t="s">
        <v>80</v>
      </c>
      <c r="E3753">
        <v>1</v>
      </c>
      <c r="F3753" s="8">
        <f>VLOOKUP(C3753,Products!$A$2:$E$20,5,TRUE)</f>
        <v>15.95</v>
      </c>
      <c r="G3753" s="8">
        <f t="shared" si="116"/>
        <v>15.95</v>
      </c>
      <c r="H3753" s="8">
        <f>VLOOKUP(C3753,Products!$A$2:$F$20,6,TRUE)</f>
        <v>6</v>
      </c>
      <c r="I3753" s="8">
        <f t="shared" si="117"/>
        <v>6</v>
      </c>
      <c r="J3753" s="42">
        <f>VLOOKUP(B3753,Invoices!A:I,9,TRUE)</f>
        <v>2021</v>
      </c>
    </row>
    <row r="3754" spans="1:10" x14ac:dyDescent="0.15">
      <c r="A3754" t="s">
        <v>7114</v>
      </c>
      <c r="B3754" t="s">
        <v>870</v>
      </c>
      <c r="C3754" t="s">
        <v>89</v>
      </c>
      <c r="D3754" t="s">
        <v>80</v>
      </c>
      <c r="E3754">
        <v>2</v>
      </c>
      <c r="F3754" s="8">
        <f>VLOOKUP(C3754,Products!$A$2:$E$20,5,TRUE)</f>
        <v>15.95</v>
      </c>
      <c r="G3754" s="8">
        <f t="shared" si="116"/>
        <v>31.9</v>
      </c>
      <c r="H3754" s="8">
        <f>VLOOKUP(C3754,Products!$A$2:$F$20,6,TRUE)</f>
        <v>6</v>
      </c>
      <c r="I3754" s="8">
        <f t="shared" si="117"/>
        <v>12</v>
      </c>
      <c r="J3754" s="42">
        <f>VLOOKUP(B3754,Invoices!A:I,9,TRUE)</f>
        <v>2021</v>
      </c>
    </row>
    <row r="3755" spans="1:10" x14ac:dyDescent="0.15">
      <c r="A3755" t="s">
        <v>7115</v>
      </c>
      <c r="B3755" t="s">
        <v>870</v>
      </c>
      <c r="C3755" t="s">
        <v>105</v>
      </c>
      <c r="D3755" t="s">
        <v>81</v>
      </c>
      <c r="E3755">
        <v>2</v>
      </c>
      <c r="F3755" s="8">
        <f>VLOOKUP(C3755,Products!$A$2:$E$20,5,TRUE)</f>
        <v>8.9499999999999993</v>
      </c>
      <c r="G3755" s="8">
        <f t="shared" si="116"/>
        <v>17.899999999999999</v>
      </c>
      <c r="H3755" s="8">
        <f>VLOOKUP(C3755,Products!$A$2:$F$20,6,TRUE)</f>
        <v>3.1999999999999993</v>
      </c>
      <c r="I3755" s="8">
        <f t="shared" si="117"/>
        <v>6.3999999999999986</v>
      </c>
      <c r="J3755" s="42">
        <f>VLOOKUP(B3755,Invoices!A:I,9,TRUE)</f>
        <v>2021</v>
      </c>
    </row>
    <row r="3756" spans="1:10" x14ac:dyDescent="0.15">
      <c r="A3756" t="s">
        <v>7116</v>
      </c>
      <c r="B3756" t="s">
        <v>870</v>
      </c>
      <c r="C3756" t="s">
        <v>102</v>
      </c>
      <c r="D3756" t="s">
        <v>83</v>
      </c>
      <c r="E3756">
        <v>2</v>
      </c>
      <c r="F3756" s="8">
        <f>VLOOKUP(C3756,Products!$A$2:$E$20,5,TRUE)</f>
        <v>29.95</v>
      </c>
      <c r="G3756" s="8">
        <f t="shared" si="116"/>
        <v>59.9</v>
      </c>
      <c r="H3756" s="8">
        <f>VLOOKUP(C3756,Products!$A$2:$F$20,6,TRUE)</f>
        <v>15</v>
      </c>
      <c r="I3756" s="8">
        <f t="shared" si="117"/>
        <v>30</v>
      </c>
      <c r="J3756" s="42">
        <f>VLOOKUP(B3756,Invoices!A:I,9,TRUE)</f>
        <v>2021</v>
      </c>
    </row>
    <row r="3757" spans="1:10" x14ac:dyDescent="0.15">
      <c r="A3757" t="s">
        <v>7117</v>
      </c>
      <c r="B3757" t="s">
        <v>870</v>
      </c>
      <c r="C3757" t="s">
        <v>98</v>
      </c>
      <c r="D3757" t="s">
        <v>79</v>
      </c>
      <c r="E3757">
        <v>2</v>
      </c>
      <c r="F3757" s="8">
        <f>VLOOKUP(C3757,Products!$A$2:$E$20,5,TRUE)</f>
        <v>14.95</v>
      </c>
      <c r="G3757" s="8">
        <f t="shared" si="116"/>
        <v>29.9</v>
      </c>
      <c r="H3757" s="8">
        <f>VLOOKUP(C3757,Products!$A$2:$F$20,6,TRUE)</f>
        <v>3.0499999999999989</v>
      </c>
      <c r="I3757" s="8">
        <f t="shared" si="117"/>
        <v>6.0999999999999979</v>
      </c>
      <c r="J3757" s="42">
        <f>VLOOKUP(B3757,Invoices!A:I,9,TRUE)</f>
        <v>2021</v>
      </c>
    </row>
    <row r="3758" spans="1:10" x14ac:dyDescent="0.15">
      <c r="A3758" t="s">
        <v>7118</v>
      </c>
      <c r="B3758" t="s">
        <v>870</v>
      </c>
      <c r="C3758" t="s">
        <v>95</v>
      </c>
      <c r="D3758" t="s">
        <v>73</v>
      </c>
      <c r="E3758">
        <v>1</v>
      </c>
      <c r="F3758" s="8">
        <f>VLOOKUP(C3758,Products!$A$2:$E$20,5,TRUE)</f>
        <v>12.95</v>
      </c>
      <c r="G3758" s="8">
        <f t="shared" si="116"/>
        <v>12.95</v>
      </c>
      <c r="H3758" s="8">
        <f>VLOOKUP(C3758,Products!$A$2:$F$20,6,TRUE)</f>
        <v>4.1999999999999993</v>
      </c>
      <c r="I3758" s="8">
        <f t="shared" si="117"/>
        <v>4.1999999999999993</v>
      </c>
      <c r="J3758" s="42">
        <f>VLOOKUP(B3758,Invoices!A:I,9,TRUE)</f>
        <v>2021</v>
      </c>
    </row>
    <row r="3759" spans="1:10" x14ac:dyDescent="0.15">
      <c r="A3759" t="s">
        <v>7119</v>
      </c>
      <c r="B3759" t="s">
        <v>871</v>
      </c>
      <c r="C3759" t="s">
        <v>95</v>
      </c>
      <c r="D3759" t="s">
        <v>73</v>
      </c>
      <c r="E3759">
        <v>1</v>
      </c>
      <c r="F3759" s="8">
        <f>VLOOKUP(C3759,Products!$A$2:$E$20,5,TRUE)</f>
        <v>12.95</v>
      </c>
      <c r="G3759" s="8">
        <f t="shared" si="116"/>
        <v>12.95</v>
      </c>
      <c r="H3759" s="8">
        <f>VLOOKUP(C3759,Products!$A$2:$F$20,6,TRUE)</f>
        <v>4.1999999999999993</v>
      </c>
      <c r="I3759" s="8">
        <f t="shared" si="117"/>
        <v>4.1999999999999993</v>
      </c>
      <c r="J3759" s="42">
        <f>VLOOKUP(B3759,Invoices!A:I,9,TRUE)</f>
        <v>2021</v>
      </c>
    </row>
    <row r="3760" spans="1:10" x14ac:dyDescent="0.15">
      <c r="A3760" t="s">
        <v>7120</v>
      </c>
      <c r="B3760" t="s">
        <v>871</v>
      </c>
      <c r="C3760" t="s">
        <v>90</v>
      </c>
      <c r="D3760" t="s">
        <v>72</v>
      </c>
      <c r="E3760">
        <v>1</v>
      </c>
      <c r="F3760" s="8">
        <f>VLOOKUP(C3760,Products!$A$2:$E$20,5,TRUE)</f>
        <v>8.9499999999999993</v>
      </c>
      <c r="G3760" s="8">
        <f t="shared" si="116"/>
        <v>8.9499999999999993</v>
      </c>
      <c r="H3760" s="8">
        <f>VLOOKUP(C3760,Products!$A$2:$F$20,6,TRUE)</f>
        <v>5.6999999999999993</v>
      </c>
      <c r="I3760" s="8">
        <f t="shared" si="117"/>
        <v>5.6999999999999993</v>
      </c>
      <c r="J3760" s="42">
        <f>VLOOKUP(B3760,Invoices!A:I,9,TRUE)</f>
        <v>2021</v>
      </c>
    </row>
    <row r="3761" spans="1:10" x14ac:dyDescent="0.15">
      <c r="A3761" t="s">
        <v>7121</v>
      </c>
      <c r="B3761" t="s">
        <v>871</v>
      </c>
      <c r="C3761" t="s">
        <v>88</v>
      </c>
      <c r="D3761" t="s">
        <v>85</v>
      </c>
      <c r="E3761">
        <v>6</v>
      </c>
      <c r="F3761" s="8">
        <f>VLOOKUP(C3761,Products!$A$2:$E$20,5,TRUE)</f>
        <v>8.9499999999999993</v>
      </c>
      <c r="G3761" s="8">
        <f t="shared" si="116"/>
        <v>53.699999999999996</v>
      </c>
      <c r="H3761" s="8">
        <f>VLOOKUP(C3761,Products!$A$2:$F$20,6,TRUE)</f>
        <v>5.6999999999999993</v>
      </c>
      <c r="I3761" s="8">
        <f t="shared" si="117"/>
        <v>34.199999999999996</v>
      </c>
      <c r="J3761" s="42">
        <f>VLOOKUP(B3761,Invoices!A:I,9,TRUE)</f>
        <v>2021</v>
      </c>
    </row>
    <row r="3762" spans="1:10" x14ac:dyDescent="0.15">
      <c r="A3762" t="s">
        <v>7122</v>
      </c>
      <c r="B3762" t="s">
        <v>871</v>
      </c>
      <c r="C3762" t="s">
        <v>103</v>
      </c>
      <c r="D3762" t="s">
        <v>77</v>
      </c>
      <c r="E3762">
        <v>3</v>
      </c>
      <c r="F3762" s="8">
        <f>VLOOKUP(C3762,Products!$A$2:$E$20,5,TRUE)</f>
        <v>8.9499999999999993</v>
      </c>
      <c r="G3762" s="8">
        <f t="shared" si="116"/>
        <v>26.849999999999998</v>
      </c>
      <c r="H3762" s="8">
        <f>VLOOKUP(C3762,Products!$A$2:$F$20,6,TRUE)</f>
        <v>3.1999999999999993</v>
      </c>
      <c r="I3762" s="8">
        <f t="shared" si="117"/>
        <v>9.5999999999999979</v>
      </c>
      <c r="J3762" s="42">
        <f>VLOOKUP(B3762,Invoices!A:I,9,TRUE)</f>
        <v>2021</v>
      </c>
    </row>
    <row r="3763" spans="1:10" x14ac:dyDescent="0.15">
      <c r="A3763" t="s">
        <v>7123</v>
      </c>
      <c r="B3763" t="s">
        <v>871</v>
      </c>
      <c r="C3763" t="s">
        <v>104</v>
      </c>
      <c r="D3763" t="s">
        <v>71</v>
      </c>
      <c r="E3763">
        <v>1</v>
      </c>
      <c r="F3763" s="8">
        <f>VLOOKUP(C3763,Products!$A$2:$E$20,5,TRUE)</f>
        <v>2.95</v>
      </c>
      <c r="G3763" s="8">
        <f t="shared" si="116"/>
        <v>2.95</v>
      </c>
      <c r="H3763" s="8">
        <f>VLOOKUP(C3763,Products!$A$2:$F$20,6,TRUE)</f>
        <v>1.1500000000000001</v>
      </c>
      <c r="I3763" s="8">
        <f t="shared" si="117"/>
        <v>1.1500000000000001</v>
      </c>
      <c r="J3763" s="42">
        <f>VLOOKUP(B3763,Invoices!A:I,9,TRUE)</f>
        <v>2021</v>
      </c>
    </row>
    <row r="3764" spans="1:10" x14ac:dyDescent="0.15">
      <c r="A3764" t="s">
        <v>7124</v>
      </c>
      <c r="B3764" t="s">
        <v>871</v>
      </c>
      <c r="C3764" t="s">
        <v>101</v>
      </c>
      <c r="D3764" t="s">
        <v>69</v>
      </c>
      <c r="E3764">
        <v>6</v>
      </c>
      <c r="F3764" s="8">
        <f>VLOOKUP(C3764,Products!$A$2:$E$20,5,TRUE)</f>
        <v>129.94999999999999</v>
      </c>
      <c r="G3764" s="8">
        <f t="shared" si="116"/>
        <v>779.69999999999993</v>
      </c>
      <c r="H3764" s="8">
        <f>VLOOKUP(C3764,Products!$A$2:$F$20,6,TRUE)</f>
        <v>40.449999999999989</v>
      </c>
      <c r="I3764" s="8">
        <f t="shared" si="117"/>
        <v>242.69999999999993</v>
      </c>
      <c r="J3764" s="42">
        <f>VLOOKUP(B3764,Invoices!A:I,9,TRUE)</f>
        <v>2021</v>
      </c>
    </row>
    <row r="3765" spans="1:10" x14ac:dyDescent="0.15">
      <c r="A3765" t="s">
        <v>7125</v>
      </c>
      <c r="B3765" t="s">
        <v>871</v>
      </c>
      <c r="C3765" t="s">
        <v>96</v>
      </c>
      <c r="D3765" t="s">
        <v>75</v>
      </c>
      <c r="E3765">
        <v>100</v>
      </c>
      <c r="F3765" s="8">
        <f>VLOOKUP(C3765,Products!$A$2:$E$20,5,TRUE)</f>
        <v>79.95</v>
      </c>
      <c r="G3765" s="8">
        <f t="shared" si="116"/>
        <v>7995</v>
      </c>
      <c r="H3765" s="8">
        <f>VLOOKUP(C3765,Products!$A$2:$F$20,6,TRUE)</f>
        <v>27.950000000000003</v>
      </c>
      <c r="I3765" s="8">
        <f t="shared" si="117"/>
        <v>2795.0000000000005</v>
      </c>
      <c r="J3765" s="42">
        <f>VLOOKUP(B3765,Invoices!A:I,9,TRUE)</f>
        <v>2021</v>
      </c>
    </row>
    <row r="3766" spans="1:10" x14ac:dyDescent="0.15">
      <c r="A3766" t="s">
        <v>7126</v>
      </c>
      <c r="B3766" t="s">
        <v>871</v>
      </c>
      <c r="C3766" t="s">
        <v>100</v>
      </c>
      <c r="D3766" t="s">
        <v>78</v>
      </c>
      <c r="E3766">
        <v>6</v>
      </c>
      <c r="F3766" s="8">
        <f>VLOOKUP(C3766,Products!$A$2:$E$20,5,TRUE)</f>
        <v>49.95</v>
      </c>
      <c r="G3766" s="8">
        <f t="shared" si="116"/>
        <v>299.70000000000005</v>
      </c>
      <c r="H3766" s="8">
        <f>VLOOKUP(C3766,Products!$A$2:$F$20,6,TRUE)</f>
        <v>19.950000000000003</v>
      </c>
      <c r="I3766" s="8">
        <f t="shared" si="117"/>
        <v>119.70000000000002</v>
      </c>
      <c r="J3766" s="42">
        <f>VLOOKUP(B3766,Invoices!A:I,9,TRUE)</f>
        <v>2021</v>
      </c>
    </row>
    <row r="3767" spans="1:10" x14ac:dyDescent="0.15">
      <c r="A3767" t="s">
        <v>7127</v>
      </c>
      <c r="B3767" t="s">
        <v>872</v>
      </c>
      <c r="C3767" t="s">
        <v>99</v>
      </c>
      <c r="D3767" t="s">
        <v>84</v>
      </c>
      <c r="E3767">
        <v>6</v>
      </c>
      <c r="F3767" s="8">
        <f>VLOOKUP(C3767,Products!$A$2:$E$20,5,TRUE)</f>
        <v>3.5</v>
      </c>
      <c r="G3767" s="8">
        <f t="shared" si="116"/>
        <v>21</v>
      </c>
      <c r="H3767" s="8">
        <f>VLOOKUP(C3767,Products!$A$2:$F$20,6,TRUE)</f>
        <v>0.54999999999999982</v>
      </c>
      <c r="I3767" s="8">
        <f t="shared" si="117"/>
        <v>3.2999999999999989</v>
      </c>
      <c r="J3767" s="42">
        <f>VLOOKUP(B3767,Invoices!A:I,9,TRUE)</f>
        <v>2021</v>
      </c>
    </row>
    <row r="3768" spans="1:10" x14ac:dyDescent="0.15">
      <c r="A3768" t="s">
        <v>7128</v>
      </c>
      <c r="B3768" t="s">
        <v>872</v>
      </c>
      <c r="C3768" t="s">
        <v>94</v>
      </c>
      <c r="D3768" t="s">
        <v>86</v>
      </c>
      <c r="E3768">
        <v>3</v>
      </c>
      <c r="F3768" s="8">
        <f>VLOOKUP(C3768,Products!$A$2:$E$20,5,TRUE)</f>
        <v>3.5</v>
      </c>
      <c r="G3768" s="8">
        <f t="shared" si="116"/>
        <v>10.5</v>
      </c>
      <c r="H3768" s="8">
        <f>VLOOKUP(C3768,Products!$A$2:$F$20,6,TRUE)</f>
        <v>0.54999999999999982</v>
      </c>
      <c r="I3768" s="8">
        <f t="shared" si="117"/>
        <v>1.6499999999999995</v>
      </c>
      <c r="J3768" s="42">
        <f>VLOOKUP(B3768,Invoices!A:I,9,TRUE)</f>
        <v>2021</v>
      </c>
    </row>
    <row r="3769" spans="1:10" x14ac:dyDescent="0.15">
      <c r="A3769" t="s">
        <v>7129</v>
      </c>
      <c r="B3769" t="s">
        <v>872</v>
      </c>
      <c r="C3769" t="s">
        <v>90</v>
      </c>
      <c r="D3769" t="s">
        <v>72</v>
      </c>
      <c r="E3769">
        <v>12</v>
      </c>
      <c r="F3769" s="8">
        <f>VLOOKUP(C3769,Products!$A$2:$E$20,5,TRUE)</f>
        <v>8.9499999999999993</v>
      </c>
      <c r="G3769" s="8">
        <f t="shared" si="116"/>
        <v>107.39999999999999</v>
      </c>
      <c r="H3769" s="8">
        <f>VLOOKUP(C3769,Products!$A$2:$F$20,6,TRUE)</f>
        <v>5.6999999999999993</v>
      </c>
      <c r="I3769" s="8">
        <f t="shared" si="117"/>
        <v>68.399999999999991</v>
      </c>
      <c r="J3769" s="42">
        <f>VLOOKUP(B3769,Invoices!A:I,9,TRUE)</f>
        <v>2021</v>
      </c>
    </row>
    <row r="3770" spans="1:10" x14ac:dyDescent="0.15">
      <c r="A3770" t="s">
        <v>7130</v>
      </c>
      <c r="B3770" t="s">
        <v>872</v>
      </c>
      <c r="C3770" t="s">
        <v>89</v>
      </c>
      <c r="D3770" t="s">
        <v>80</v>
      </c>
      <c r="E3770">
        <v>2</v>
      </c>
      <c r="F3770" s="8">
        <f>VLOOKUP(C3770,Products!$A$2:$E$20,5,TRUE)</f>
        <v>15.95</v>
      </c>
      <c r="G3770" s="8">
        <f t="shared" si="116"/>
        <v>31.9</v>
      </c>
      <c r="H3770" s="8">
        <f>VLOOKUP(C3770,Products!$A$2:$F$20,6,TRUE)</f>
        <v>6</v>
      </c>
      <c r="I3770" s="8">
        <f t="shared" si="117"/>
        <v>12</v>
      </c>
      <c r="J3770" s="42">
        <f>VLOOKUP(B3770,Invoices!A:I,9,TRUE)</f>
        <v>2021</v>
      </c>
    </row>
    <row r="3771" spans="1:10" x14ac:dyDescent="0.15">
      <c r="A3771" t="s">
        <v>7131</v>
      </c>
      <c r="B3771" t="s">
        <v>872</v>
      </c>
      <c r="C3771" t="s">
        <v>96</v>
      </c>
      <c r="D3771" t="s">
        <v>75</v>
      </c>
      <c r="E3771">
        <v>24</v>
      </c>
      <c r="F3771" s="8">
        <f>VLOOKUP(C3771,Products!$A$2:$E$20,5,TRUE)</f>
        <v>79.95</v>
      </c>
      <c r="G3771" s="8">
        <f t="shared" si="116"/>
        <v>1918.8000000000002</v>
      </c>
      <c r="H3771" s="8">
        <f>VLOOKUP(C3771,Products!$A$2:$F$20,6,TRUE)</f>
        <v>27.950000000000003</v>
      </c>
      <c r="I3771" s="8">
        <f t="shared" si="117"/>
        <v>670.80000000000007</v>
      </c>
      <c r="J3771" s="42">
        <f>VLOOKUP(B3771,Invoices!A:I,9,TRUE)</f>
        <v>2021</v>
      </c>
    </row>
    <row r="3772" spans="1:10" x14ac:dyDescent="0.15">
      <c r="A3772" t="s">
        <v>7132</v>
      </c>
      <c r="B3772" t="s">
        <v>872</v>
      </c>
      <c r="C3772" t="s">
        <v>95</v>
      </c>
      <c r="D3772" t="s">
        <v>73</v>
      </c>
      <c r="E3772">
        <v>5</v>
      </c>
      <c r="F3772" s="8">
        <f>VLOOKUP(C3772,Products!$A$2:$E$20,5,TRUE)</f>
        <v>12.95</v>
      </c>
      <c r="G3772" s="8">
        <f t="shared" si="116"/>
        <v>64.75</v>
      </c>
      <c r="H3772" s="8">
        <f>VLOOKUP(C3772,Products!$A$2:$F$20,6,TRUE)</f>
        <v>4.1999999999999993</v>
      </c>
      <c r="I3772" s="8">
        <f t="shared" si="117"/>
        <v>20.999999999999996</v>
      </c>
      <c r="J3772" s="42">
        <f>VLOOKUP(B3772,Invoices!A:I,9,TRUE)</f>
        <v>2021</v>
      </c>
    </row>
    <row r="3773" spans="1:10" x14ac:dyDescent="0.15">
      <c r="A3773" t="s">
        <v>7133</v>
      </c>
      <c r="B3773" t="s">
        <v>872</v>
      </c>
      <c r="C3773" t="s">
        <v>102</v>
      </c>
      <c r="D3773" t="s">
        <v>83</v>
      </c>
      <c r="E3773">
        <v>1</v>
      </c>
      <c r="F3773" s="8">
        <f>VLOOKUP(C3773,Products!$A$2:$E$20,5,TRUE)</f>
        <v>29.95</v>
      </c>
      <c r="G3773" s="8">
        <f t="shared" si="116"/>
        <v>29.95</v>
      </c>
      <c r="H3773" s="8">
        <f>VLOOKUP(C3773,Products!$A$2:$F$20,6,TRUE)</f>
        <v>15</v>
      </c>
      <c r="I3773" s="8">
        <f t="shared" si="117"/>
        <v>15</v>
      </c>
      <c r="J3773" s="42">
        <f>VLOOKUP(B3773,Invoices!A:I,9,TRUE)</f>
        <v>2021</v>
      </c>
    </row>
    <row r="3774" spans="1:10" x14ac:dyDescent="0.15">
      <c r="A3774" t="s">
        <v>7134</v>
      </c>
      <c r="B3774" t="s">
        <v>872</v>
      </c>
      <c r="C3774" t="s">
        <v>87</v>
      </c>
      <c r="D3774" t="s">
        <v>68</v>
      </c>
      <c r="E3774">
        <v>10</v>
      </c>
      <c r="F3774" s="8">
        <f>VLOOKUP(C3774,Products!$A$2:$E$20,5,TRUE)</f>
        <v>19.95</v>
      </c>
      <c r="G3774" s="8">
        <f t="shared" si="116"/>
        <v>199.5</v>
      </c>
      <c r="H3774" s="8">
        <f>VLOOKUP(C3774,Products!$A$2:$F$20,6,TRUE)</f>
        <v>7.4499999999999993</v>
      </c>
      <c r="I3774" s="8">
        <f t="shared" si="117"/>
        <v>74.5</v>
      </c>
      <c r="J3774" s="42">
        <f>VLOOKUP(B3774,Invoices!A:I,9,TRUE)</f>
        <v>2021</v>
      </c>
    </row>
    <row r="3775" spans="1:10" x14ac:dyDescent="0.15">
      <c r="A3775" t="s">
        <v>7135</v>
      </c>
      <c r="B3775" t="s">
        <v>872</v>
      </c>
      <c r="C3775" t="s">
        <v>93</v>
      </c>
      <c r="D3775" t="s">
        <v>76</v>
      </c>
      <c r="E3775">
        <v>100</v>
      </c>
      <c r="F3775" s="8">
        <f>VLOOKUP(C3775,Products!$A$2:$E$20,5,TRUE)</f>
        <v>9.9499999999999993</v>
      </c>
      <c r="G3775" s="8">
        <f t="shared" si="116"/>
        <v>994.99999999999989</v>
      </c>
      <c r="H3775" s="8">
        <f>VLOOKUP(C3775,Products!$A$2:$F$20,6,TRUE)</f>
        <v>1.9499999999999993</v>
      </c>
      <c r="I3775" s="8">
        <f t="shared" si="117"/>
        <v>194.99999999999994</v>
      </c>
      <c r="J3775" s="42">
        <f>VLOOKUP(B3775,Invoices!A:I,9,TRUE)</f>
        <v>2021</v>
      </c>
    </row>
    <row r="3776" spans="1:10" x14ac:dyDescent="0.15">
      <c r="A3776" t="s">
        <v>7136</v>
      </c>
      <c r="B3776" t="s">
        <v>872</v>
      </c>
      <c r="C3776" t="s">
        <v>98</v>
      </c>
      <c r="D3776" t="s">
        <v>79</v>
      </c>
      <c r="E3776">
        <v>10</v>
      </c>
      <c r="F3776" s="8">
        <f>VLOOKUP(C3776,Products!$A$2:$E$20,5,TRUE)</f>
        <v>14.95</v>
      </c>
      <c r="G3776" s="8">
        <f t="shared" si="116"/>
        <v>149.5</v>
      </c>
      <c r="H3776" s="8">
        <f>VLOOKUP(C3776,Products!$A$2:$F$20,6,TRUE)</f>
        <v>3.0499999999999989</v>
      </c>
      <c r="I3776" s="8">
        <f t="shared" si="117"/>
        <v>30.499999999999989</v>
      </c>
      <c r="J3776" s="42">
        <f>VLOOKUP(B3776,Invoices!A:I,9,TRUE)</f>
        <v>2021</v>
      </c>
    </row>
    <row r="3777" spans="1:10" x14ac:dyDescent="0.15">
      <c r="A3777" t="s">
        <v>7137</v>
      </c>
      <c r="B3777" t="s">
        <v>872</v>
      </c>
      <c r="C3777" t="s">
        <v>88</v>
      </c>
      <c r="D3777" t="s">
        <v>85</v>
      </c>
      <c r="E3777">
        <v>10</v>
      </c>
      <c r="F3777" s="8">
        <f>VLOOKUP(C3777,Products!$A$2:$E$20,5,TRUE)</f>
        <v>8.9499999999999993</v>
      </c>
      <c r="G3777" s="8">
        <f t="shared" si="116"/>
        <v>89.5</v>
      </c>
      <c r="H3777" s="8">
        <f>VLOOKUP(C3777,Products!$A$2:$F$20,6,TRUE)</f>
        <v>5.6999999999999993</v>
      </c>
      <c r="I3777" s="8">
        <f t="shared" si="117"/>
        <v>56.999999999999993</v>
      </c>
      <c r="J3777" s="42">
        <f>VLOOKUP(B3777,Invoices!A:I,9,TRUE)</f>
        <v>2021</v>
      </c>
    </row>
    <row r="3778" spans="1:10" x14ac:dyDescent="0.15">
      <c r="A3778" t="s">
        <v>7138</v>
      </c>
      <c r="B3778" t="s">
        <v>872</v>
      </c>
      <c r="C3778" t="s">
        <v>104</v>
      </c>
      <c r="D3778" t="s">
        <v>71</v>
      </c>
      <c r="E3778">
        <v>1</v>
      </c>
      <c r="F3778" s="8">
        <f>VLOOKUP(C3778,Products!$A$2:$E$20,5,TRUE)</f>
        <v>2.95</v>
      </c>
      <c r="G3778" s="8">
        <f t="shared" si="116"/>
        <v>2.95</v>
      </c>
      <c r="H3778" s="8">
        <f>VLOOKUP(C3778,Products!$A$2:$F$20,6,TRUE)</f>
        <v>1.1500000000000001</v>
      </c>
      <c r="I3778" s="8">
        <f t="shared" si="117"/>
        <v>1.1500000000000001</v>
      </c>
      <c r="J3778" s="42">
        <f>VLOOKUP(B3778,Invoices!A:I,9,TRUE)</f>
        <v>2021</v>
      </c>
    </row>
    <row r="3779" spans="1:10" x14ac:dyDescent="0.15">
      <c r="A3779" t="s">
        <v>7139</v>
      </c>
      <c r="B3779" t="s">
        <v>872</v>
      </c>
      <c r="C3779" t="s">
        <v>101</v>
      </c>
      <c r="D3779" t="s">
        <v>69</v>
      </c>
      <c r="E3779">
        <v>4</v>
      </c>
      <c r="F3779" s="8">
        <f>VLOOKUP(C3779,Products!$A$2:$E$20,5,TRUE)</f>
        <v>129.94999999999999</v>
      </c>
      <c r="G3779" s="8">
        <f t="shared" ref="G3779:G3842" si="118">F3779*E3779</f>
        <v>519.79999999999995</v>
      </c>
      <c r="H3779" s="8">
        <f>VLOOKUP(C3779,Products!$A$2:$F$20,6,TRUE)</f>
        <v>40.449999999999989</v>
      </c>
      <c r="I3779" s="8">
        <f t="shared" ref="I3779:I3842" si="119">H3779*E3779</f>
        <v>161.79999999999995</v>
      </c>
      <c r="J3779" s="42">
        <f>VLOOKUP(B3779,Invoices!A:I,9,TRUE)</f>
        <v>2021</v>
      </c>
    </row>
    <row r="3780" spans="1:10" x14ac:dyDescent="0.15">
      <c r="A3780" t="s">
        <v>7140</v>
      </c>
      <c r="B3780" t="s">
        <v>873</v>
      </c>
      <c r="C3780" t="s">
        <v>95</v>
      </c>
      <c r="D3780" t="s">
        <v>73</v>
      </c>
      <c r="E3780">
        <v>3</v>
      </c>
      <c r="F3780" s="8">
        <f>VLOOKUP(C3780,Products!$A$2:$E$20,5,TRUE)</f>
        <v>12.95</v>
      </c>
      <c r="G3780" s="8">
        <f t="shared" si="118"/>
        <v>38.849999999999994</v>
      </c>
      <c r="H3780" s="8">
        <f>VLOOKUP(C3780,Products!$A$2:$F$20,6,TRUE)</f>
        <v>4.1999999999999993</v>
      </c>
      <c r="I3780" s="8">
        <f t="shared" si="119"/>
        <v>12.599999999999998</v>
      </c>
      <c r="J3780" s="42">
        <f>VLOOKUP(B3780,Invoices!A:I,9,TRUE)</f>
        <v>2021</v>
      </c>
    </row>
    <row r="3781" spans="1:10" x14ac:dyDescent="0.15">
      <c r="A3781" t="s">
        <v>7141</v>
      </c>
      <c r="B3781" t="s">
        <v>873</v>
      </c>
      <c r="C3781" t="s">
        <v>96</v>
      </c>
      <c r="D3781" t="s">
        <v>75</v>
      </c>
      <c r="E3781">
        <v>1</v>
      </c>
      <c r="F3781" s="8">
        <f>VLOOKUP(C3781,Products!$A$2:$E$20,5,TRUE)</f>
        <v>79.95</v>
      </c>
      <c r="G3781" s="8">
        <f t="shared" si="118"/>
        <v>79.95</v>
      </c>
      <c r="H3781" s="8">
        <f>VLOOKUP(C3781,Products!$A$2:$F$20,6,TRUE)</f>
        <v>27.950000000000003</v>
      </c>
      <c r="I3781" s="8">
        <f t="shared" si="119"/>
        <v>27.950000000000003</v>
      </c>
      <c r="J3781" s="42">
        <f>VLOOKUP(B3781,Invoices!A:I,9,TRUE)</f>
        <v>2021</v>
      </c>
    </row>
    <row r="3782" spans="1:10" x14ac:dyDescent="0.15">
      <c r="A3782" t="s">
        <v>7142</v>
      </c>
      <c r="B3782" t="s">
        <v>873</v>
      </c>
      <c r="C3782" t="s">
        <v>103</v>
      </c>
      <c r="D3782" t="s">
        <v>77</v>
      </c>
      <c r="E3782">
        <v>2</v>
      </c>
      <c r="F3782" s="8">
        <f>VLOOKUP(C3782,Products!$A$2:$E$20,5,TRUE)</f>
        <v>8.9499999999999993</v>
      </c>
      <c r="G3782" s="8">
        <f t="shared" si="118"/>
        <v>17.899999999999999</v>
      </c>
      <c r="H3782" s="8">
        <f>VLOOKUP(C3782,Products!$A$2:$F$20,6,TRUE)</f>
        <v>3.1999999999999993</v>
      </c>
      <c r="I3782" s="8">
        <f t="shared" si="119"/>
        <v>6.3999999999999986</v>
      </c>
      <c r="J3782" s="42">
        <f>VLOOKUP(B3782,Invoices!A:I,9,TRUE)</f>
        <v>2021</v>
      </c>
    </row>
    <row r="3783" spans="1:10" x14ac:dyDescent="0.15">
      <c r="A3783" t="s">
        <v>7143</v>
      </c>
      <c r="B3783" t="s">
        <v>874</v>
      </c>
      <c r="C3783" t="s">
        <v>99</v>
      </c>
      <c r="D3783" t="s">
        <v>84</v>
      </c>
      <c r="E3783">
        <v>3</v>
      </c>
      <c r="F3783" s="8">
        <f>VLOOKUP(C3783,Products!$A$2:$E$20,5,TRUE)</f>
        <v>3.5</v>
      </c>
      <c r="G3783" s="8">
        <f t="shared" si="118"/>
        <v>10.5</v>
      </c>
      <c r="H3783" s="8">
        <f>VLOOKUP(C3783,Products!$A$2:$F$20,6,TRUE)</f>
        <v>0.54999999999999982</v>
      </c>
      <c r="I3783" s="8">
        <f t="shared" si="119"/>
        <v>1.6499999999999995</v>
      </c>
      <c r="J3783" s="42">
        <f>VLOOKUP(B3783,Invoices!A:I,9,TRUE)</f>
        <v>2021</v>
      </c>
    </row>
    <row r="3784" spans="1:10" x14ac:dyDescent="0.15">
      <c r="A3784" t="s">
        <v>7144</v>
      </c>
      <c r="B3784" t="s">
        <v>875</v>
      </c>
      <c r="C3784" t="s">
        <v>96</v>
      </c>
      <c r="D3784" t="s">
        <v>75</v>
      </c>
      <c r="E3784">
        <v>4</v>
      </c>
      <c r="F3784" s="8">
        <f>VLOOKUP(C3784,Products!$A$2:$E$20,5,TRUE)</f>
        <v>79.95</v>
      </c>
      <c r="G3784" s="8">
        <f t="shared" si="118"/>
        <v>319.8</v>
      </c>
      <c r="H3784" s="8">
        <f>VLOOKUP(C3784,Products!$A$2:$F$20,6,TRUE)</f>
        <v>27.950000000000003</v>
      </c>
      <c r="I3784" s="8">
        <f t="shared" si="119"/>
        <v>111.80000000000001</v>
      </c>
      <c r="J3784" s="42">
        <f>VLOOKUP(B3784,Invoices!A:I,9,TRUE)</f>
        <v>2021</v>
      </c>
    </row>
    <row r="3785" spans="1:10" x14ac:dyDescent="0.15">
      <c r="A3785" t="s">
        <v>7145</v>
      </c>
      <c r="B3785" t="s">
        <v>876</v>
      </c>
      <c r="C3785" t="s">
        <v>99</v>
      </c>
      <c r="D3785" t="s">
        <v>84</v>
      </c>
      <c r="E3785">
        <v>1</v>
      </c>
      <c r="F3785" s="8">
        <f>VLOOKUP(C3785,Products!$A$2:$E$20,5,TRUE)</f>
        <v>3.5</v>
      </c>
      <c r="G3785" s="8">
        <f t="shared" si="118"/>
        <v>3.5</v>
      </c>
      <c r="H3785" s="8">
        <f>VLOOKUP(C3785,Products!$A$2:$F$20,6,TRUE)</f>
        <v>0.54999999999999982</v>
      </c>
      <c r="I3785" s="8">
        <f t="shared" si="119"/>
        <v>0.54999999999999982</v>
      </c>
      <c r="J3785" s="42">
        <f>VLOOKUP(B3785,Invoices!A:I,9,TRUE)</f>
        <v>2021</v>
      </c>
    </row>
    <row r="3786" spans="1:10" x14ac:dyDescent="0.15">
      <c r="A3786" t="s">
        <v>7146</v>
      </c>
      <c r="B3786" t="s">
        <v>876</v>
      </c>
      <c r="C3786" t="s">
        <v>92</v>
      </c>
      <c r="D3786" t="s">
        <v>82</v>
      </c>
      <c r="E3786">
        <v>10</v>
      </c>
      <c r="F3786" s="8">
        <f>VLOOKUP(C3786,Products!$A$2:$E$20,5,TRUE)</f>
        <v>19.95</v>
      </c>
      <c r="G3786" s="8">
        <f t="shared" si="118"/>
        <v>199.5</v>
      </c>
      <c r="H3786" s="8">
        <f>VLOOKUP(C3786,Products!$A$2:$F$20,6,TRUE)</f>
        <v>7.4499999999999993</v>
      </c>
      <c r="I3786" s="8">
        <f t="shared" si="119"/>
        <v>74.5</v>
      </c>
      <c r="J3786" s="42">
        <f>VLOOKUP(B3786,Invoices!A:I,9,TRUE)</f>
        <v>2021</v>
      </c>
    </row>
    <row r="3787" spans="1:10" x14ac:dyDescent="0.15">
      <c r="A3787" t="s">
        <v>7147</v>
      </c>
      <c r="B3787" t="s">
        <v>876</v>
      </c>
      <c r="C3787" t="s">
        <v>105</v>
      </c>
      <c r="D3787" t="s">
        <v>81</v>
      </c>
      <c r="E3787">
        <v>6</v>
      </c>
      <c r="F3787" s="8">
        <f>VLOOKUP(C3787,Products!$A$2:$E$20,5,TRUE)</f>
        <v>8.9499999999999993</v>
      </c>
      <c r="G3787" s="8">
        <f t="shared" si="118"/>
        <v>53.699999999999996</v>
      </c>
      <c r="H3787" s="8">
        <f>VLOOKUP(C3787,Products!$A$2:$F$20,6,TRUE)</f>
        <v>3.1999999999999993</v>
      </c>
      <c r="I3787" s="8">
        <f t="shared" si="119"/>
        <v>19.199999999999996</v>
      </c>
      <c r="J3787" s="42">
        <f>VLOOKUP(B3787,Invoices!A:I,9,TRUE)</f>
        <v>2021</v>
      </c>
    </row>
    <row r="3788" spans="1:10" x14ac:dyDescent="0.15">
      <c r="A3788" t="s">
        <v>7148</v>
      </c>
      <c r="B3788" t="s">
        <v>876</v>
      </c>
      <c r="C3788" t="s">
        <v>104</v>
      </c>
      <c r="D3788" t="s">
        <v>71</v>
      </c>
      <c r="E3788">
        <v>1</v>
      </c>
      <c r="F3788" s="8">
        <f>VLOOKUP(C3788,Products!$A$2:$E$20,5,TRUE)</f>
        <v>2.95</v>
      </c>
      <c r="G3788" s="8">
        <f t="shared" si="118"/>
        <v>2.95</v>
      </c>
      <c r="H3788" s="8">
        <f>VLOOKUP(C3788,Products!$A$2:$F$20,6,TRUE)</f>
        <v>1.1500000000000001</v>
      </c>
      <c r="I3788" s="8">
        <f t="shared" si="119"/>
        <v>1.1500000000000001</v>
      </c>
      <c r="J3788" s="42">
        <f>VLOOKUP(B3788,Invoices!A:I,9,TRUE)</f>
        <v>2021</v>
      </c>
    </row>
    <row r="3789" spans="1:10" x14ac:dyDescent="0.15">
      <c r="A3789" t="s">
        <v>7149</v>
      </c>
      <c r="B3789" t="s">
        <v>876</v>
      </c>
      <c r="C3789" t="s">
        <v>101</v>
      </c>
      <c r="D3789" t="s">
        <v>69</v>
      </c>
      <c r="E3789">
        <v>6</v>
      </c>
      <c r="F3789" s="8">
        <f>VLOOKUP(C3789,Products!$A$2:$E$20,5,TRUE)</f>
        <v>129.94999999999999</v>
      </c>
      <c r="G3789" s="8">
        <f t="shared" si="118"/>
        <v>779.69999999999993</v>
      </c>
      <c r="H3789" s="8">
        <f>VLOOKUP(C3789,Products!$A$2:$F$20,6,TRUE)</f>
        <v>40.449999999999989</v>
      </c>
      <c r="I3789" s="8">
        <f t="shared" si="119"/>
        <v>242.69999999999993</v>
      </c>
      <c r="J3789" s="42">
        <f>VLOOKUP(B3789,Invoices!A:I,9,TRUE)</f>
        <v>2021</v>
      </c>
    </row>
    <row r="3790" spans="1:10" x14ac:dyDescent="0.15">
      <c r="A3790" t="s">
        <v>7150</v>
      </c>
      <c r="B3790" t="s">
        <v>876</v>
      </c>
      <c r="C3790" t="s">
        <v>88</v>
      </c>
      <c r="D3790" t="s">
        <v>85</v>
      </c>
      <c r="E3790">
        <v>8</v>
      </c>
      <c r="F3790" s="8">
        <f>VLOOKUP(C3790,Products!$A$2:$E$20,5,TRUE)</f>
        <v>8.9499999999999993</v>
      </c>
      <c r="G3790" s="8">
        <f t="shared" si="118"/>
        <v>71.599999999999994</v>
      </c>
      <c r="H3790" s="8">
        <f>VLOOKUP(C3790,Products!$A$2:$F$20,6,TRUE)</f>
        <v>5.6999999999999993</v>
      </c>
      <c r="I3790" s="8">
        <f t="shared" si="119"/>
        <v>45.599999999999994</v>
      </c>
      <c r="J3790" s="42">
        <f>VLOOKUP(B3790,Invoices!A:I,9,TRUE)</f>
        <v>2021</v>
      </c>
    </row>
    <row r="3791" spans="1:10" x14ac:dyDescent="0.15">
      <c r="A3791" t="s">
        <v>7151</v>
      </c>
      <c r="B3791" t="s">
        <v>876</v>
      </c>
      <c r="C3791" t="s">
        <v>87</v>
      </c>
      <c r="D3791" t="s">
        <v>68</v>
      </c>
      <c r="E3791">
        <v>4</v>
      </c>
      <c r="F3791" s="8">
        <f>VLOOKUP(C3791,Products!$A$2:$E$20,5,TRUE)</f>
        <v>19.95</v>
      </c>
      <c r="G3791" s="8">
        <f t="shared" si="118"/>
        <v>79.8</v>
      </c>
      <c r="H3791" s="8">
        <f>VLOOKUP(C3791,Products!$A$2:$F$20,6,TRUE)</f>
        <v>7.4499999999999993</v>
      </c>
      <c r="I3791" s="8">
        <f t="shared" si="119"/>
        <v>29.799999999999997</v>
      </c>
      <c r="J3791" s="42">
        <f>VLOOKUP(B3791,Invoices!A:I,9,TRUE)</f>
        <v>2021</v>
      </c>
    </row>
    <row r="3792" spans="1:10" x14ac:dyDescent="0.15">
      <c r="A3792" t="s">
        <v>7152</v>
      </c>
      <c r="B3792" t="s">
        <v>877</v>
      </c>
      <c r="C3792" t="s">
        <v>92</v>
      </c>
      <c r="D3792" t="s">
        <v>82</v>
      </c>
      <c r="E3792">
        <v>100</v>
      </c>
      <c r="F3792" s="8">
        <f>VLOOKUP(C3792,Products!$A$2:$E$20,5,TRUE)</f>
        <v>19.95</v>
      </c>
      <c r="G3792" s="8">
        <f t="shared" si="118"/>
        <v>1995</v>
      </c>
      <c r="H3792" s="8">
        <f>VLOOKUP(C3792,Products!$A$2:$F$20,6,TRUE)</f>
        <v>7.4499999999999993</v>
      </c>
      <c r="I3792" s="8">
        <f t="shared" si="119"/>
        <v>744.99999999999989</v>
      </c>
      <c r="J3792" s="42">
        <f>VLOOKUP(B3792,Invoices!A:I,9,TRUE)</f>
        <v>2021</v>
      </c>
    </row>
    <row r="3793" spans="1:10" x14ac:dyDescent="0.15">
      <c r="A3793" t="s">
        <v>7153</v>
      </c>
      <c r="B3793" t="s">
        <v>878</v>
      </c>
      <c r="C3793" t="s">
        <v>104</v>
      </c>
      <c r="D3793" t="s">
        <v>71</v>
      </c>
      <c r="E3793">
        <v>12</v>
      </c>
      <c r="F3793" s="8">
        <f>VLOOKUP(C3793,Products!$A$2:$E$20,5,TRUE)</f>
        <v>2.95</v>
      </c>
      <c r="G3793" s="8">
        <f t="shared" si="118"/>
        <v>35.400000000000006</v>
      </c>
      <c r="H3793" s="8">
        <f>VLOOKUP(C3793,Products!$A$2:$F$20,6,TRUE)</f>
        <v>1.1500000000000001</v>
      </c>
      <c r="I3793" s="8">
        <f t="shared" si="119"/>
        <v>13.8</v>
      </c>
      <c r="J3793" s="42">
        <f>VLOOKUP(B3793,Invoices!A:I,9,TRUE)</f>
        <v>2021</v>
      </c>
    </row>
    <row r="3794" spans="1:10" x14ac:dyDescent="0.15">
      <c r="A3794" t="s">
        <v>7154</v>
      </c>
      <c r="B3794" t="s">
        <v>878</v>
      </c>
      <c r="C3794" t="s">
        <v>105</v>
      </c>
      <c r="D3794" t="s">
        <v>81</v>
      </c>
      <c r="E3794">
        <v>3</v>
      </c>
      <c r="F3794" s="8">
        <f>VLOOKUP(C3794,Products!$A$2:$E$20,5,TRUE)</f>
        <v>8.9499999999999993</v>
      </c>
      <c r="G3794" s="8">
        <f t="shared" si="118"/>
        <v>26.849999999999998</v>
      </c>
      <c r="H3794" s="8">
        <f>VLOOKUP(C3794,Products!$A$2:$F$20,6,TRUE)</f>
        <v>3.1999999999999993</v>
      </c>
      <c r="I3794" s="8">
        <f t="shared" si="119"/>
        <v>9.5999999999999979</v>
      </c>
      <c r="J3794" s="42">
        <f>VLOOKUP(B3794,Invoices!A:I,9,TRUE)</f>
        <v>2021</v>
      </c>
    </row>
    <row r="3795" spans="1:10" x14ac:dyDescent="0.15">
      <c r="A3795" t="s">
        <v>7155</v>
      </c>
      <c r="B3795" t="s">
        <v>878</v>
      </c>
      <c r="C3795" t="s">
        <v>102</v>
      </c>
      <c r="D3795" t="s">
        <v>83</v>
      </c>
      <c r="E3795">
        <v>12</v>
      </c>
      <c r="F3795" s="8">
        <f>VLOOKUP(C3795,Products!$A$2:$E$20,5,TRUE)</f>
        <v>29.95</v>
      </c>
      <c r="G3795" s="8">
        <f t="shared" si="118"/>
        <v>359.4</v>
      </c>
      <c r="H3795" s="8">
        <f>VLOOKUP(C3795,Products!$A$2:$F$20,6,TRUE)</f>
        <v>15</v>
      </c>
      <c r="I3795" s="8">
        <f t="shared" si="119"/>
        <v>180</v>
      </c>
      <c r="J3795" s="42">
        <f>VLOOKUP(B3795,Invoices!A:I,9,TRUE)</f>
        <v>2021</v>
      </c>
    </row>
    <row r="3796" spans="1:10" x14ac:dyDescent="0.15">
      <c r="A3796" t="s">
        <v>7156</v>
      </c>
      <c r="B3796" t="s">
        <v>878</v>
      </c>
      <c r="C3796" t="s">
        <v>96</v>
      </c>
      <c r="D3796" t="s">
        <v>75</v>
      </c>
      <c r="E3796">
        <v>1</v>
      </c>
      <c r="F3796" s="8">
        <f>VLOOKUP(C3796,Products!$A$2:$E$20,5,TRUE)</f>
        <v>79.95</v>
      </c>
      <c r="G3796" s="8">
        <f t="shared" si="118"/>
        <v>79.95</v>
      </c>
      <c r="H3796" s="8">
        <f>VLOOKUP(C3796,Products!$A$2:$F$20,6,TRUE)</f>
        <v>27.950000000000003</v>
      </c>
      <c r="I3796" s="8">
        <f t="shared" si="119"/>
        <v>27.950000000000003</v>
      </c>
      <c r="J3796" s="42">
        <f>VLOOKUP(B3796,Invoices!A:I,9,TRUE)</f>
        <v>2021</v>
      </c>
    </row>
    <row r="3797" spans="1:10" x14ac:dyDescent="0.15">
      <c r="A3797" t="s">
        <v>7157</v>
      </c>
      <c r="B3797" t="s">
        <v>878</v>
      </c>
      <c r="C3797" t="s">
        <v>88</v>
      </c>
      <c r="D3797" t="s">
        <v>85</v>
      </c>
      <c r="E3797">
        <v>2</v>
      </c>
      <c r="F3797" s="8">
        <f>VLOOKUP(C3797,Products!$A$2:$E$20,5,TRUE)</f>
        <v>8.9499999999999993</v>
      </c>
      <c r="G3797" s="8">
        <f t="shared" si="118"/>
        <v>17.899999999999999</v>
      </c>
      <c r="H3797" s="8">
        <f>VLOOKUP(C3797,Products!$A$2:$F$20,6,TRUE)</f>
        <v>5.6999999999999993</v>
      </c>
      <c r="I3797" s="8">
        <f t="shared" si="119"/>
        <v>11.399999999999999</v>
      </c>
      <c r="J3797" s="42">
        <f>VLOOKUP(B3797,Invoices!A:I,9,TRUE)</f>
        <v>2021</v>
      </c>
    </row>
    <row r="3798" spans="1:10" x14ac:dyDescent="0.15">
      <c r="A3798" t="s">
        <v>7158</v>
      </c>
      <c r="B3798" t="s">
        <v>878</v>
      </c>
      <c r="C3798" t="s">
        <v>95</v>
      </c>
      <c r="D3798" t="s">
        <v>73</v>
      </c>
      <c r="E3798">
        <v>2</v>
      </c>
      <c r="F3798" s="8">
        <f>VLOOKUP(C3798,Products!$A$2:$E$20,5,TRUE)</f>
        <v>12.95</v>
      </c>
      <c r="G3798" s="8">
        <f t="shared" si="118"/>
        <v>25.9</v>
      </c>
      <c r="H3798" s="8">
        <f>VLOOKUP(C3798,Products!$A$2:$F$20,6,TRUE)</f>
        <v>4.1999999999999993</v>
      </c>
      <c r="I3798" s="8">
        <f t="shared" si="119"/>
        <v>8.3999999999999986</v>
      </c>
      <c r="J3798" s="42">
        <f>VLOOKUP(B3798,Invoices!A:I,9,TRUE)</f>
        <v>2021</v>
      </c>
    </row>
    <row r="3799" spans="1:10" x14ac:dyDescent="0.15">
      <c r="A3799" t="s">
        <v>7159</v>
      </c>
      <c r="B3799" t="s">
        <v>878</v>
      </c>
      <c r="C3799" t="s">
        <v>94</v>
      </c>
      <c r="D3799" t="s">
        <v>86</v>
      </c>
      <c r="E3799">
        <v>30</v>
      </c>
      <c r="F3799" s="8">
        <f>VLOOKUP(C3799,Products!$A$2:$E$20,5,TRUE)</f>
        <v>3.5</v>
      </c>
      <c r="G3799" s="8">
        <f t="shared" si="118"/>
        <v>105</v>
      </c>
      <c r="H3799" s="8">
        <f>VLOOKUP(C3799,Products!$A$2:$F$20,6,TRUE)</f>
        <v>0.54999999999999982</v>
      </c>
      <c r="I3799" s="8">
        <f t="shared" si="119"/>
        <v>16.499999999999993</v>
      </c>
      <c r="J3799" s="42">
        <f>VLOOKUP(B3799,Invoices!A:I,9,TRUE)</f>
        <v>2021</v>
      </c>
    </row>
    <row r="3800" spans="1:10" x14ac:dyDescent="0.15">
      <c r="A3800" t="s">
        <v>7160</v>
      </c>
      <c r="B3800" t="s">
        <v>878</v>
      </c>
      <c r="C3800" t="s">
        <v>92</v>
      </c>
      <c r="D3800" t="s">
        <v>82</v>
      </c>
      <c r="E3800">
        <v>1</v>
      </c>
      <c r="F3800" s="8">
        <f>VLOOKUP(C3800,Products!$A$2:$E$20,5,TRUE)</f>
        <v>19.95</v>
      </c>
      <c r="G3800" s="8">
        <f t="shared" si="118"/>
        <v>19.95</v>
      </c>
      <c r="H3800" s="8">
        <f>VLOOKUP(C3800,Products!$A$2:$F$20,6,TRUE)</f>
        <v>7.4499999999999993</v>
      </c>
      <c r="I3800" s="8">
        <f t="shared" si="119"/>
        <v>7.4499999999999993</v>
      </c>
      <c r="J3800" s="42">
        <f>VLOOKUP(B3800,Invoices!A:I,9,TRUE)</f>
        <v>2021</v>
      </c>
    </row>
    <row r="3801" spans="1:10" x14ac:dyDescent="0.15">
      <c r="A3801" t="s">
        <v>7161</v>
      </c>
      <c r="B3801" t="s">
        <v>879</v>
      </c>
      <c r="C3801" t="s">
        <v>104</v>
      </c>
      <c r="D3801" t="s">
        <v>71</v>
      </c>
      <c r="E3801">
        <v>9</v>
      </c>
      <c r="F3801" s="8">
        <f>VLOOKUP(C3801,Products!$A$2:$E$20,5,TRUE)</f>
        <v>2.95</v>
      </c>
      <c r="G3801" s="8">
        <f t="shared" si="118"/>
        <v>26.55</v>
      </c>
      <c r="H3801" s="8">
        <f>VLOOKUP(C3801,Products!$A$2:$F$20,6,TRUE)</f>
        <v>1.1500000000000001</v>
      </c>
      <c r="I3801" s="8">
        <f t="shared" si="119"/>
        <v>10.350000000000001</v>
      </c>
      <c r="J3801" s="42">
        <f>VLOOKUP(B3801,Invoices!A:I,9,TRUE)</f>
        <v>2021</v>
      </c>
    </row>
    <row r="3802" spans="1:10" x14ac:dyDescent="0.15">
      <c r="A3802" t="s">
        <v>7162</v>
      </c>
      <c r="B3802" t="s">
        <v>880</v>
      </c>
      <c r="C3802" t="s">
        <v>90</v>
      </c>
      <c r="D3802" t="s">
        <v>72</v>
      </c>
      <c r="E3802">
        <v>2</v>
      </c>
      <c r="F3802" s="8">
        <f>VLOOKUP(C3802,Products!$A$2:$E$20,5,TRUE)</f>
        <v>8.9499999999999993</v>
      </c>
      <c r="G3802" s="8">
        <f t="shared" si="118"/>
        <v>17.899999999999999</v>
      </c>
      <c r="H3802" s="8">
        <f>VLOOKUP(C3802,Products!$A$2:$F$20,6,TRUE)</f>
        <v>5.6999999999999993</v>
      </c>
      <c r="I3802" s="8">
        <f t="shared" si="119"/>
        <v>11.399999999999999</v>
      </c>
      <c r="J3802" s="42">
        <f>VLOOKUP(B3802,Invoices!A:I,9,TRUE)</f>
        <v>2021</v>
      </c>
    </row>
    <row r="3803" spans="1:10" x14ac:dyDescent="0.15">
      <c r="A3803" t="s">
        <v>7163</v>
      </c>
      <c r="B3803" t="s">
        <v>880</v>
      </c>
      <c r="C3803" t="s">
        <v>98</v>
      </c>
      <c r="D3803" t="s">
        <v>79</v>
      </c>
      <c r="E3803">
        <v>2</v>
      </c>
      <c r="F3803" s="8">
        <f>VLOOKUP(C3803,Products!$A$2:$E$20,5,TRUE)</f>
        <v>14.95</v>
      </c>
      <c r="G3803" s="8">
        <f t="shared" si="118"/>
        <v>29.9</v>
      </c>
      <c r="H3803" s="8">
        <f>VLOOKUP(C3803,Products!$A$2:$F$20,6,TRUE)</f>
        <v>3.0499999999999989</v>
      </c>
      <c r="I3803" s="8">
        <f t="shared" si="119"/>
        <v>6.0999999999999979</v>
      </c>
      <c r="J3803" s="42">
        <f>VLOOKUP(B3803,Invoices!A:I,9,TRUE)</f>
        <v>2021</v>
      </c>
    </row>
    <row r="3804" spans="1:10" x14ac:dyDescent="0.15">
      <c r="A3804" t="s">
        <v>7164</v>
      </c>
      <c r="B3804" t="s">
        <v>881</v>
      </c>
      <c r="C3804" t="s">
        <v>103</v>
      </c>
      <c r="D3804" t="s">
        <v>77</v>
      </c>
      <c r="E3804">
        <v>2</v>
      </c>
      <c r="F3804" s="8">
        <f>VLOOKUP(C3804,Products!$A$2:$E$20,5,TRUE)</f>
        <v>8.9499999999999993</v>
      </c>
      <c r="G3804" s="8">
        <f t="shared" si="118"/>
        <v>17.899999999999999</v>
      </c>
      <c r="H3804" s="8">
        <f>VLOOKUP(C3804,Products!$A$2:$F$20,6,TRUE)</f>
        <v>3.1999999999999993</v>
      </c>
      <c r="I3804" s="8">
        <f t="shared" si="119"/>
        <v>6.3999999999999986</v>
      </c>
      <c r="J3804" s="42">
        <f>VLOOKUP(B3804,Invoices!A:I,9,TRUE)</f>
        <v>2021</v>
      </c>
    </row>
    <row r="3805" spans="1:10" x14ac:dyDescent="0.15">
      <c r="A3805" t="s">
        <v>7165</v>
      </c>
      <c r="B3805" t="s">
        <v>881</v>
      </c>
      <c r="C3805" t="s">
        <v>98</v>
      </c>
      <c r="D3805" t="s">
        <v>79</v>
      </c>
      <c r="E3805">
        <v>100</v>
      </c>
      <c r="F3805" s="8">
        <f>VLOOKUP(C3805,Products!$A$2:$E$20,5,TRUE)</f>
        <v>14.95</v>
      </c>
      <c r="G3805" s="8">
        <f t="shared" si="118"/>
        <v>1495</v>
      </c>
      <c r="H3805" s="8">
        <f>VLOOKUP(C3805,Products!$A$2:$F$20,6,TRUE)</f>
        <v>3.0499999999999989</v>
      </c>
      <c r="I3805" s="8">
        <f t="shared" si="119"/>
        <v>304.99999999999989</v>
      </c>
      <c r="J3805" s="42">
        <f>VLOOKUP(B3805,Invoices!A:I,9,TRUE)</f>
        <v>2021</v>
      </c>
    </row>
    <row r="3806" spans="1:10" x14ac:dyDescent="0.15">
      <c r="A3806" t="s">
        <v>7166</v>
      </c>
      <c r="B3806" t="s">
        <v>881</v>
      </c>
      <c r="C3806" t="s">
        <v>90</v>
      </c>
      <c r="D3806" t="s">
        <v>72</v>
      </c>
      <c r="E3806">
        <v>10</v>
      </c>
      <c r="F3806" s="8">
        <f>VLOOKUP(C3806,Products!$A$2:$E$20,5,TRUE)</f>
        <v>8.9499999999999993</v>
      </c>
      <c r="G3806" s="8">
        <f t="shared" si="118"/>
        <v>89.5</v>
      </c>
      <c r="H3806" s="8">
        <f>VLOOKUP(C3806,Products!$A$2:$F$20,6,TRUE)</f>
        <v>5.6999999999999993</v>
      </c>
      <c r="I3806" s="8">
        <f t="shared" si="119"/>
        <v>56.999999999999993</v>
      </c>
      <c r="J3806" s="42">
        <f>VLOOKUP(B3806,Invoices!A:I,9,TRUE)</f>
        <v>2021</v>
      </c>
    </row>
    <row r="3807" spans="1:10" x14ac:dyDescent="0.15">
      <c r="A3807" t="s">
        <v>7167</v>
      </c>
      <c r="B3807" t="s">
        <v>882</v>
      </c>
      <c r="C3807" t="s">
        <v>92</v>
      </c>
      <c r="D3807" t="s">
        <v>82</v>
      </c>
      <c r="E3807">
        <v>6</v>
      </c>
      <c r="F3807" s="8">
        <f>VLOOKUP(C3807,Products!$A$2:$E$20,5,TRUE)</f>
        <v>19.95</v>
      </c>
      <c r="G3807" s="8">
        <f t="shared" si="118"/>
        <v>119.69999999999999</v>
      </c>
      <c r="H3807" s="8">
        <f>VLOOKUP(C3807,Products!$A$2:$F$20,6,TRUE)</f>
        <v>7.4499999999999993</v>
      </c>
      <c r="I3807" s="8">
        <f t="shared" si="119"/>
        <v>44.699999999999996</v>
      </c>
      <c r="J3807" s="42">
        <f>VLOOKUP(B3807,Invoices!A:I,9,TRUE)</f>
        <v>2021</v>
      </c>
    </row>
    <row r="3808" spans="1:10" x14ac:dyDescent="0.15">
      <c r="A3808" t="s">
        <v>7168</v>
      </c>
      <c r="B3808" t="s">
        <v>882</v>
      </c>
      <c r="C3808" t="s">
        <v>103</v>
      </c>
      <c r="D3808" t="s">
        <v>77</v>
      </c>
      <c r="E3808">
        <v>7</v>
      </c>
      <c r="F3808" s="8">
        <f>VLOOKUP(C3808,Products!$A$2:$E$20,5,TRUE)</f>
        <v>8.9499999999999993</v>
      </c>
      <c r="G3808" s="8">
        <f t="shared" si="118"/>
        <v>62.649999999999991</v>
      </c>
      <c r="H3808" s="8">
        <f>VLOOKUP(C3808,Products!$A$2:$F$20,6,TRUE)</f>
        <v>3.1999999999999993</v>
      </c>
      <c r="I3808" s="8">
        <f t="shared" si="119"/>
        <v>22.399999999999995</v>
      </c>
      <c r="J3808" s="42">
        <f>VLOOKUP(B3808,Invoices!A:I,9,TRUE)</f>
        <v>2021</v>
      </c>
    </row>
    <row r="3809" spans="1:10" x14ac:dyDescent="0.15">
      <c r="A3809" t="s">
        <v>7169</v>
      </c>
      <c r="B3809" t="s">
        <v>882</v>
      </c>
      <c r="C3809" t="s">
        <v>95</v>
      </c>
      <c r="D3809" t="s">
        <v>73</v>
      </c>
      <c r="E3809">
        <v>1</v>
      </c>
      <c r="F3809" s="8">
        <f>VLOOKUP(C3809,Products!$A$2:$E$20,5,TRUE)</f>
        <v>12.95</v>
      </c>
      <c r="G3809" s="8">
        <f t="shared" si="118"/>
        <v>12.95</v>
      </c>
      <c r="H3809" s="8">
        <f>VLOOKUP(C3809,Products!$A$2:$F$20,6,TRUE)</f>
        <v>4.1999999999999993</v>
      </c>
      <c r="I3809" s="8">
        <f t="shared" si="119"/>
        <v>4.1999999999999993</v>
      </c>
      <c r="J3809" s="42">
        <f>VLOOKUP(B3809,Invoices!A:I,9,TRUE)</f>
        <v>2021</v>
      </c>
    </row>
    <row r="3810" spans="1:10" x14ac:dyDescent="0.15">
      <c r="A3810" t="s">
        <v>7170</v>
      </c>
      <c r="B3810" t="s">
        <v>882</v>
      </c>
      <c r="C3810" t="s">
        <v>94</v>
      </c>
      <c r="D3810" t="s">
        <v>86</v>
      </c>
      <c r="E3810">
        <v>50</v>
      </c>
      <c r="F3810" s="8">
        <f>VLOOKUP(C3810,Products!$A$2:$E$20,5,TRUE)</f>
        <v>3.5</v>
      </c>
      <c r="G3810" s="8">
        <f t="shared" si="118"/>
        <v>175</v>
      </c>
      <c r="H3810" s="8">
        <f>VLOOKUP(C3810,Products!$A$2:$F$20,6,TRUE)</f>
        <v>0.54999999999999982</v>
      </c>
      <c r="I3810" s="8">
        <f t="shared" si="119"/>
        <v>27.499999999999993</v>
      </c>
      <c r="J3810" s="42">
        <f>VLOOKUP(B3810,Invoices!A:I,9,TRUE)</f>
        <v>2021</v>
      </c>
    </row>
    <row r="3811" spans="1:10" x14ac:dyDescent="0.15">
      <c r="A3811" t="s">
        <v>7171</v>
      </c>
      <c r="B3811" t="s">
        <v>882</v>
      </c>
      <c r="C3811" t="s">
        <v>102</v>
      </c>
      <c r="D3811" t="s">
        <v>83</v>
      </c>
      <c r="E3811">
        <v>9</v>
      </c>
      <c r="F3811" s="8">
        <f>VLOOKUP(C3811,Products!$A$2:$E$20,5,TRUE)</f>
        <v>29.95</v>
      </c>
      <c r="G3811" s="8">
        <f t="shared" si="118"/>
        <v>269.55</v>
      </c>
      <c r="H3811" s="8">
        <f>VLOOKUP(C3811,Products!$A$2:$F$20,6,TRUE)</f>
        <v>15</v>
      </c>
      <c r="I3811" s="8">
        <f t="shared" si="119"/>
        <v>135</v>
      </c>
      <c r="J3811" s="42">
        <f>VLOOKUP(B3811,Invoices!A:I,9,TRUE)</f>
        <v>2021</v>
      </c>
    </row>
    <row r="3812" spans="1:10" x14ac:dyDescent="0.15">
      <c r="A3812" t="s">
        <v>7172</v>
      </c>
      <c r="B3812" t="s">
        <v>882</v>
      </c>
      <c r="C3812" t="s">
        <v>96</v>
      </c>
      <c r="D3812" t="s">
        <v>75</v>
      </c>
      <c r="E3812">
        <v>1</v>
      </c>
      <c r="F3812" s="8">
        <f>VLOOKUP(C3812,Products!$A$2:$E$20,5,TRUE)</f>
        <v>79.95</v>
      </c>
      <c r="G3812" s="8">
        <f t="shared" si="118"/>
        <v>79.95</v>
      </c>
      <c r="H3812" s="8">
        <f>VLOOKUP(C3812,Products!$A$2:$F$20,6,TRUE)</f>
        <v>27.950000000000003</v>
      </c>
      <c r="I3812" s="8">
        <f t="shared" si="119"/>
        <v>27.950000000000003</v>
      </c>
      <c r="J3812" s="42">
        <f>VLOOKUP(B3812,Invoices!A:I,9,TRUE)</f>
        <v>2021</v>
      </c>
    </row>
    <row r="3813" spans="1:10" x14ac:dyDescent="0.15">
      <c r="A3813" t="s">
        <v>7173</v>
      </c>
      <c r="B3813" t="s">
        <v>882</v>
      </c>
      <c r="C3813" t="s">
        <v>97</v>
      </c>
      <c r="D3813" t="s">
        <v>74</v>
      </c>
      <c r="E3813">
        <v>1</v>
      </c>
      <c r="F3813" s="8">
        <f>VLOOKUP(C3813,Products!$A$2:$E$20,5,TRUE)</f>
        <v>1.5</v>
      </c>
      <c r="G3813" s="8">
        <f t="shared" si="118"/>
        <v>1.5</v>
      </c>
      <c r="H3813" s="8">
        <f>VLOOKUP(C3813,Products!$A$2:$F$20,6,TRUE)</f>
        <v>0.5</v>
      </c>
      <c r="I3813" s="8">
        <f t="shared" si="119"/>
        <v>0.5</v>
      </c>
      <c r="J3813" s="42">
        <f>VLOOKUP(B3813,Invoices!A:I,9,TRUE)</f>
        <v>2021</v>
      </c>
    </row>
    <row r="3814" spans="1:10" x14ac:dyDescent="0.15">
      <c r="A3814" t="s">
        <v>7174</v>
      </c>
      <c r="B3814" t="s">
        <v>883</v>
      </c>
      <c r="C3814" t="s">
        <v>91</v>
      </c>
      <c r="D3814" t="s">
        <v>70</v>
      </c>
      <c r="E3814">
        <v>10</v>
      </c>
      <c r="F3814" s="8">
        <f>VLOOKUP(C3814,Products!$A$2:$E$20,5,TRUE)</f>
        <v>49.95</v>
      </c>
      <c r="G3814" s="8">
        <f t="shared" si="118"/>
        <v>499.5</v>
      </c>
      <c r="H3814" s="8">
        <f>VLOOKUP(C3814,Products!$A$2:$F$20,6,TRUE)</f>
        <v>21.200000000000003</v>
      </c>
      <c r="I3814" s="8">
        <f t="shared" si="119"/>
        <v>212.00000000000003</v>
      </c>
      <c r="J3814" s="42">
        <f>VLOOKUP(B3814,Invoices!A:I,9,TRUE)</f>
        <v>2021</v>
      </c>
    </row>
    <row r="3815" spans="1:10" x14ac:dyDescent="0.15">
      <c r="A3815" t="s">
        <v>7175</v>
      </c>
      <c r="B3815" t="s">
        <v>884</v>
      </c>
      <c r="C3815" t="s">
        <v>95</v>
      </c>
      <c r="D3815" t="s">
        <v>73</v>
      </c>
      <c r="E3815">
        <v>2</v>
      </c>
      <c r="F3815" s="8">
        <f>VLOOKUP(C3815,Products!$A$2:$E$20,5,TRUE)</f>
        <v>12.95</v>
      </c>
      <c r="G3815" s="8">
        <f t="shared" si="118"/>
        <v>25.9</v>
      </c>
      <c r="H3815" s="8">
        <f>VLOOKUP(C3815,Products!$A$2:$F$20,6,TRUE)</f>
        <v>4.1999999999999993</v>
      </c>
      <c r="I3815" s="8">
        <f t="shared" si="119"/>
        <v>8.3999999999999986</v>
      </c>
      <c r="J3815" s="42">
        <f>VLOOKUP(B3815,Invoices!A:I,9,TRUE)</f>
        <v>2021</v>
      </c>
    </row>
    <row r="3816" spans="1:10" x14ac:dyDescent="0.15">
      <c r="A3816" t="s">
        <v>7176</v>
      </c>
      <c r="B3816" t="s">
        <v>884</v>
      </c>
      <c r="C3816" t="s">
        <v>90</v>
      </c>
      <c r="D3816" t="s">
        <v>72</v>
      </c>
      <c r="E3816">
        <v>15</v>
      </c>
      <c r="F3816" s="8">
        <f>VLOOKUP(C3816,Products!$A$2:$E$20,5,TRUE)</f>
        <v>8.9499999999999993</v>
      </c>
      <c r="G3816" s="8">
        <f t="shared" si="118"/>
        <v>134.25</v>
      </c>
      <c r="H3816" s="8">
        <f>VLOOKUP(C3816,Products!$A$2:$F$20,6,TRUE)</f>
        <v>5.6999999999999993</v>
      </c>
      <c r="I3816" s="8">
        <f t="shared" si="119"/>
        <v>85.499999999999986</v>
      </c>
      <c r="J3816" s="42">
        <f>VLOOKUP(B3816,Invoices!A:I,9,TRUE)</f>
        <v>2021</v>
      </c>
    </row>
    <row r="3817" spans="1:10" x14ac:dyDescent="0.15">
      <c r="A3817" t="s">
        <v>7177</v>
      </c>
      <c r="B3817" t="s">
        <v>884</v>
      </c>
      <c r="C3817" t="s">
        <v>89</v>
      </c>
      <c r="D3817" t="s">
        <v>80</v>
      </c>
      <c r="E3817">
        <v>2</v>
      </c>
      <c r="F3817" s="8">
        <f>VLOOKUP(C3817,Products!$A$2:$E$20,5,TRUE)</f>
        <v>15.95</v>
      </c>
      <c r="G3817" s="8">
        <f t="shared" si="118"/>
        <v>31.9</v>
      </c>
      <c r="H3817" s="8">
        <f>VLOOKUP(C3817,Products!$A$2:$F$20,6,TRUE)</f>
        <v>6</v>
      </c>
      <c r="I3817" s="8">
        <f t="shared" si="119"/>
        <v>12</v>
      </c>
      <c r="J3817" s="42">
        <f>VLOOKUP(B3817,Invoices!A:I,9,TRUE)</f>
        <v>2021</v>
      </c>
    </row>
    <row r="3818" spans="1:10" x14ac:dyDescent="0.15">
      <c r="A3818" t="s">
        <v>7178</v>
      </c>
      <c r="B3818" t="s">
        <v>884</v>
      </c>
      <c r="C3818" t="s">
        <v>88</v>
      </c>
      <c r="D3818" t="s">
        <v>85</v>
      </c>
      <c r="E3818">
        <v>12</v>
      </c>
      <c r="F3818" s="8">
        <f>VLOOKUP(C3818,Products!$A$2:$E$20,5,TRUE)</f>
        <v>8.9499999999999993</v>
      </c>
      <c r="G3818" s="8">
        <f t="shared" si="118"/>
        <v>107.39999999999999</v>
      </c>
      <c r="H3818" s="8">
        <f>VLOOKUP(C3818,Products!$A$2:$F$20,6,TRUE)</f>
        <v>5.6999999999999993</v>
      </c>
      <c r="I3818" s="8">
        <f t="shared" si="119"/>
        <v>68.399999999999991</v>
      </c>
      <c r="J3818" s="42">
        <f>VLOOKUP(B3818,Invoices!A:I,9,TRUE)</f>
        <v>2021</v>
      </c>
    </row>
    <row r="3819" spans="1:10" x14ac:dyDescent="0.15">
      <c r="A3819" t="s">
        <v>7179</v>
      </c>
      <c r="B3819" t="s">
        <v>884</v>
      </c>
      <c r="C3819" t="s">
        <v>99</v>
      </c>
      <c r="D3819" t="s">
        <v>84</v>
      </c>
      <c r="E3819">
        <v>3</v>
      </c>
      <c r="F3819" s="8">
        <f>VLOOKUP(C3819,Products!$A$2:$E$20,5,TRUE)</f>
        <v>3.5</v>
      </c>
      <c r="G3819" s="8">
        <f t="shared" si="118"/>
        <v>10.5</v>
      </c>
      <c r="H3819" s="8">
        <f>VLOOKUP(C3819,Products!$A$2:$F$20,6,TRUE)</f>
        <v>0.54999999999999982</v>
      </c>
      <c r="I3819" s="8">
        <f t="shared" si="119"/>
        <v>1.6499999999999995</v>
      </c>
      <c r="J3819" s="42">
        <f>VLOOKUP(B3819,Invoices!A:I,9,TRUE)</f>
        <v>2021</v>
      </c>
    </row>
    <row r="3820" spans="1:10" x14ac:dyDescent="0.15">
      <c r="A3820" t="s">
        <v>7180</v>
      </c>
      <c r="B3820" t="s">
        <v>884</v>
      </c>
      <c r="C3820" t="s">
        <v>93</v>
      </c>
      <c r="D3820" t="s">
        <v>76</v>
      </c>
      <c r="E3820">
        <v>2</v>
      </c>
      <c r="F3820" s="8">
        <f>VLOOKUP(C3820,Products!$A$2:$E$20,5,TRUE)</f>
        <v>9.9499999999999993</v>
      </c>
      <c r="G3820" s="8">
        <f t="shared" si="118"/>
        <v>19.899999999999999</v>
      </c>
      <c r="H3820" s="8">
        <f>VLOOKUP(C3820,Products!$A$2:$F$20,6,TRUE)</f>
        <v>1.9499999999999993</v>
      </c>
      <c r="I3820" s="8">
        <f t="shared" si="119"/>
        <v>3.8999999999999986</v>
      </c>
      <c r="J3820" s="42">
        <f>VLOOKUP(B3820,Invoices!A:I,9,TRUE)</f>
        <v>2021</v>
      </c>
    </row>
    <row r="3821" spans="1:10" x14ac:dyDescent="0.15">
      <c r="A3821" t="s">
        <v>7181</v>
      </c>
      <c r="B3821" t="s">
        <v>884</v>
      </c>
      <c r="C3821" t="s">
        <v>103</v>
      </c>
      <c r="D3821" t="s">
        <v>77</v>
      </c>
      <c r="E3821">
        <v>1</v>
      </c>
      <c r="F3821" s="8">
        <f>VLOOKUP(C3821,Products!$A$2:$E$20,5,TRUE)</f>
        <v>8.9499999999999993</v>
      </c>
      <c r="G3821" s="8">
        <f t="shared" si="118"/>
        <v>8.9499999999999993</v>
      </c>
      <c r="H3821" s="8">
        <f>VLOOKUP(C3821,Products!$A$2:$F$20,6,TRUE)</f>
        <v>3.1999999999999993</v>
      </c>
      <c r="I3821" s="8">
        <f t="shared" si="119"/>
        <v>3.1999999999999993</v>
      </c>
      <c r="J3821" s="42">
        <f>VLOOKUP(B3821,Invoices!A:I,9,TRUE)</f>
        <v>2021</v>
      </c>
    </row>
    <row r="3822" spans="1:10" x14ac:dyDescent="0.15">
      <c r="A3822" t="s">
        <v>7182</v>
      </c>
      <c r="B3822" t="s">
        <v>884</v>
      </c>
      <c r="C3822" t="s">
        <v>104</v>
      </c>
      <c r="D3822" t="s">
        <v>71</v>
      </c>
      <c r="E3822">
        <v>20</v>
      </c>
      <c r="F3822" s="8">
        <f>VLOOKUP(C3822,Products!$A$2:$E$20,5,TRUE)</f>
        <v>2.95</v>
      </c>
      <c r="G3822" s="8">
        <f t="shared" si="118"/>
        <v>59</v>
      </c>
      <c r="H3822" s="8">
        <f>VLOOKUP(C3822,Products!$A$2:$F$20,6,TRUE)</f>
        <v>1.1500000000000001</v>
      </c>
      <c r="I3822" s="8">
        <f t="shared" si="119"/>
        <v>23.000000000000004</v>
      </c>
      <c r="J3822" s="42">
        <f>VLOOKUP(B3822,Invoices!A:I,9,TRUE)</f>
        <v>2021</v>
      </c>
    </row>
    <row r="3823" spans="1:10" x14ac:dyDescent="0.15">
      <c r="A3823" t="s">
        <v>7183</v>
      </c>
      <c r="B3823" t="s">
        <v>884</v>
      </c>
      <c r="C3823" t="s">
        <v>105</v>
      </c>
      <c r="D3823" t="s">
        <v>81</v>
      </c>
      <c r="E3823">
        <v>1</v>
      </c>
      <c r="F3823" s="8">
        <f>VLOOKUP(C3823,Products!$A$2:$E$20,5,TRUE)</f>
        <v>8.9499999999999993</v>
      </c>
      <c r="G3823" s="8">
        <f t="shared" si="118"/>
        <v>8.9499999999999993</v>
      </c>
      <c r="H3823" s="8">
        <f>VLOOKUP(C3823,Products!$A$2:$F$20,6,TRUE)</f>
        <v>3.1999999999999993</v>
      </c>
      <c r="I3823" s="8">
        <f t="shared" si="119"/>
        <v>3.1999999999999993</v>
      </c>
      <c r="J3823" s="42">
        <f>VLOOKUP(B3823,Invoices!A:I,9,TRUE)</f>
        <v>2021</v>
      </c>
    </row>
    <row r="3824" spans="1:10" x14ac:dyDescent="0.15">
      <c r="A3824" t="s">
        <v>7184</v>
      </c>
      <c r="B3824" t="s">
        <v>885</v>
      </c>
      <c r="C3824" t="s">
        <v>89</v>
      </c>
      <c r="D3824" t="s">
        <v>80</v>
      </c>
      <c r="E3824">
        <v>4</v>
      </c>
      <c r="F3824" s="8">
        <f>VLOOKUP(C3824,Products!$A$2:$E$20,5,TRUE)</f>
        <v>15.95</v>
      </c>
      <c r="G3824" s="8">
        <f t="shared" si="118"/>
        <v>63.8</v>
      </c>
      <c r="H3824" s="8">
        <f>VLOOKUP(C3824,Products!$A$2:$F$20,6,TRUE)</f>
        <v>6</v>
      </c>
      <c r="I3824" s="8">
        <f t="shared" si="119"/>
        <v>24</v>
      </c>
      <c r="J3824" s="42">
        <f>VLOOKUP(B3824,Invoices!A:I,9,TRUE)</f>
        <v>2021</v>
      </c>
    </row>
    <row r="3825" spans="1:10" x14ac:dyDescent="0.15">
      <c r="A3825" t="s">
        <v>7185</v>
      </c>
      <c r="B3825" t="s">
        <v>886</v>
      </c>
      <c r="C3825" t="s">
        <v>99</v>
      </c>
      <c r="D3825" t="s">
        <v>84</v>
      </c>
      <c r="E3825">
        <v>50</v>
      </c>
      <c r="F3825" s="8">
        <f>VLOOKUP(C3825,Products!$A$2:$E$20,5,TRUE)</f>
        <v>3.5</v>
      </c>
      <c r="G3825" s="8">
        <f t="shared" si="118"/>
        <v>175</v>
      </c>
      <c r="H3825" s="8">
        <f>VLOOKUP(C3825,Products!$A$2:$F$20,6,TRUE)</f>
        <v>0.54999999999999982</v>
      </c>
      <c r="I3825" s="8">
        <f t="shared" si="119"/>
        <v>27.499999999999993</v>
      </c>
      <c r="J3825" s="42">
        <f>VLOOKUP(B3825,Invoices!A:I,9,TRUE)</f>
        <v>2021</v>
      </c>
    </row>
    <row r="3826" spans="1:10" x14ac:dyDescent="0.15">
      <c r="A3826" t="s">
        <v>7186</v>
      </c>
      <c r="B3826" t="s">
        <v>886</v>
      </c>
      <c r="C3826" t="s">
        <v>94</v>
      </c>
      <c r="D3826" t="s">
        <v>86</v>
      </c>
      <c r="E3826">
        <v>1</v>
      </c>
      <c r="F3826" s="8">
        <f>VLOOKUP(C3826,Products!$A$2:$E$20,5,TRUE)</f>
        <v>3.5</v>
      </c>
      <c r="G3826" s="8">
        <f t="shared" si="118"/>
        <v>3.5</v>
      </c>
      <c r="H3826" s="8">
        <f>VLOOKUP(C3826,Products!$A$2:$F$20,6,TRUE)</f>
        <v>0.54999999999999982</v>
      </c>
      <c r="I3826" s="8">
        <f t="shared" si="119"/>
        <v>0.54999999999999982</v>
      </c>
      <c r="J3826" s="42">
        <f>VLOOKUP(B3826,Invoices!A:I,9,TRUE)</f>
        <v>2021</v>
      </c>
    </row>
    <row r="3827" spans="1:10" x14ac:dyDescent="0.15">
      <c r="A3827" t="s">
        <v>7187</v>
      </c>
      <c r="B3827" t="s">
        <v>886</v>
      </c>
      <c r="C3827" t="s">
        <v>104</v>
      </c>
      <c r="D3827" t="s">
        <v>71</v>
      </c>
      <c r="E3827">
        <v>1</v>
      </c>
      <c r="F3827" s="8">
        <f>VLOOKUP(C3827,Products!$A$2:$E$20,5,TRUE)</f>
        <v>2.95</v>
      </c>
      <c r="G3827" s="8">
        <f t="shared" si="118"/>
        <v>2.95</v>
      </c>
      <c r="H3827" s="8">
        <f>VLOOKUP(C3827,Products!$A$2:$F$20,6,TRUE)</f>
        <v>1.1500000000000001</v>
      </c>
      <c r="I3827" s="8">
        <f t="shared" si="119"/>
        <v>1.1500000000000001</v>
      </c>
      <c r="J3827" s="42">
        <f>VLOOKUP(B3827,Invoices!A:I,9,TRUE)</f>
        <v>2021</v>
      </c>
    </row>
    <row r="3828" spans="1:10" x14ac:dyDescent="0.15">
      <c r="A3828" t="s">
        <v>7188</v>
      </c>
      <c r="B3828" t="s">
        <v>886</v>
      </c>
      <c r="C3828" t="s">
        <v>90</v>
      </c>
      <c r="D3828" t="s">
        <v>72</v>
      </c>
      <c r="E3828">
        <v>1</v>
      </c>
      <c r="F3828" s="8">
        <f>VLOOKUP(C3828,Products!$A$2:$E$20,5,TRUE)</f>
        <v>8.9499999999999993</v>
      </c>
      <c r="G3828" s="8">
        <f t="shared" si="118"/>
        <v>8.9499999999999993</v>
      </c>
      <c r="H3828" s="8">
        <f>VLOOKUP(C3828,Products!$A$2:$F$20,6,TRUE)</f>
        <v>5.6999999999999993</v>
      </c>
      <c r="I3828" s="8">
        <f t="shared" si="119"/>
        <v>5.6999999999999993</v>
      </c>
      <c r="J3828" s="42">
        <f>VLOOKUP(B3828,Invoices!A:I,9,TRUE)</f>
        <v>2021</v>
      </c>
    </row>
    <row r="3829" spans="1:10" x14ac:dyDescent="0.15">
      <c r="A3829" t="s">
        <v>7189</v>
      </c>
      <c r="B3829" t="s">
        <v>886</v>
      </c>
      <c r="C3829" t="s">
        <v>102</v>
      </c>
      <c r="D3829" t="s">
        <v>83</v>
      </c>
      <c r="E3829">
        <v>2</v>
      </c>
      <c r="F3829" s="8">
        <f>VLOOKUP(C3829,Products!$A$2:$E$20,5,TRUE)</f>
        <v>29.95</v>
      </c>
      <c r="G3829" s="8">
        <f t="shared" si="118"/>
        <v>59.9</v>
      </c>
      <c r="H3829" s="8">
        <f>VLOOKUP(C3829,Products!$A$2:$F$20,6,TRUE)</f>
        <v>15</v>
      </c>
      <c r="I3829" s="8">
        <f t="shared" si="119"/>
        <v>30</v>
      </c>
      <c r="J3829" s="42">
        <f>VLOOKUP(B3829,Invoices!A:I,9,TRUE)</f>
        <v>2021</v>
      </c>
    </row>
    <row r="3830" spans="1:10" x14ac:dyDescent="0.15">
      <c r="A3830" t="s">
        <v>7190</v>
      </c>
      <c r="B3830" t="s">
        <v>886</v>
      </c>
      <c r="C3830" t="s">
        <v>92</v>
      </c>
      <c r="D3830" t="s">
        <v>82</v>
      </c>
      <c r="E3830">
        <v>5</v>
      </c>
      <c r="F3830" s="8">
        <f>VLOOKUP(C3830,Products!$A$2:$E$20,5,TRUE)</f>
        <v>19.95</v>
      </c>
      <c r="G3830" s="8">
        <f t="shared" si="118"/>
        <v>99.75</v>
      </c>
      <c r="H3830" s="8">
        <f>VLOOKUP(C3830,Products!$A$2:$F$20,6,TRUE)</f>
        <v>7.4499999999999993</v>
      </c>
      <c r="I3830" s="8">
        <f t="shared" si="119"/>
        <v>37.25</v>
      </c>
      <c r="J3830" s="42">
        <f>VLOOKUP(B3830,Invoices!A:I,9,TRUE)</f>
        <v>2021</v>
      </c>
    </row>
    <row r="3831" spans="1:10" x14ac:dyDescent="0.15">
      <c r="A3831" t="s">
        <v>7191</v>
      </c>
      <c r="B3831" t="s">
        <v>886</v>
      </c>
      <c r="C3831" t="s">
        <v>98</v>
      </c>
      <c r="D3831" t="s">
        <v>79</v>
      </c>
      <c r="E3831">
        <v>1</v>
      </c>
      <c r="F3831" s="8">
        <f>VLOOKUP(C3831,Products!$A$2:$E$20,5,TRUE)</f>
        <v>14.95</v>
      </c>
      <c r="G3831" s="8">
        <f t="shared" si="118"/>
        <v>14.95</v>
      </c>
      <c r="H3831" s="8">
        <f>VLOOKUP(C3831,Products!$A$2:$F$20,6,TRUE)</f>
        <v>3.0499999999999989</v>
      </c>
      <c r="I3831" s="8">
        <f t="shared" si="119"/>
        <v>3.0499999999999989</v>
      </c>
      <c r="J3831" s="42">
        <f>VLOOKUP(B3831,Invoices!A:I,9,TRUE)</f>
        <v>2021</v>
      </c>
    </row>
    <row r="3832" spans="1:10" x14ac:dyDescent="0.15">
      <c r="A3832" t="s">
        <v>7192</v>
      </c>
      <c r="B3832" t="s">
        <v>886</v>
      </c>
      <c r="C3832" t="s">
        <v>96</v>
      </c>
      <c r="D3832" t="s">
        <v>75</v>
      </c>
      <c r="E3832">
        <v>3</v>
      </c>
      <c r="F3832" s="8">
        <f>VLOOKUP(C3832,Products!$A$2:$E$20,5,TRUE)</f>
        <v>79.95</v>
      </c>
      <c r="G3832" s="8">
        <f t="shared" si="118"/>
        <v>239.85000000000002</v>
      </c>
      <c r="H3832" s="8">
        <f>VLOOKUP(C3832,Products!$A$2:$F$20,6,TRUE)</f>
        <v>27.950000000000003</v>
      </c>
      <c r="I3832" s="8">
        <f t="shared" si="119"/>
        <v>83.850000000000009</v>
      </c>
      <c r="J3832" s="42">
        <f>VLOOKUP(B3832,Invoices!A:I,9,TRUE)</f>
        <v>2021</v>
      </c>
    </row>
    <row r="3833" spans="1:10" x14ac:dyDescent="0.15">
      <c r="A3833" t="s">
        <v>7193</v>
      </c>
      <c r="B3833" t="s">
        <v>886</v>
      </c>
      <c r="C3833" t="s">
        <v>103</v>
      </c>
      <c r="D3833" t="s">
        <v>77</v>
      </c>
      <c r="E3833">
        <v>1</v>
      </c>
      <c r="F3833" s="8">
        <f>VLOOKUP(C3833,Products!$A$2:$E$20,5,TRUE)</f>
        <v>8.9499999999999993</v>
      </c>
      <c r="G3833" s="8">
        <f t="shared" si="118"/>
        <v>8.9499999999999993</v>
      </c>
      <c r="H3833" s="8">
        <f>VLOOKUP(C3833,Products!$A$2:$F$20,6,TRUE)</f>
        <v>3.1999999999999993</v>
      </c>
      <c r="I3833" s="8">
        <f t="shared" si="119"/>
        <v>3.1999999999999993</v>
      </c>
      <c r="J3833" s="42">
        <f>VLOOKUP(B3833,Invoices!A:I,9,TRUE)</f>
        <v>2021</v>
      </c>
    </row>
    <row r="3834" spans="1:10" x14ac:dyDescent="0.15">
      <c r="A3834" t="s">
        <v>7194</v>
      </c>
      <c r="B3834" t="s">
        <v>886</v>
      </c>
      <c r="C3834" t="s">
        <v>93</v>
      </c>
      <c r="D3834" t="s">
        <v>76</v>
      </c>
      <c r="E3834">
        <v>3</v>
      </c>
      <c r="F3834" s="8">
        <f>VLOOKUP(C3834,Products!$A$2:$E$20,5,TRUE)</f>
        <v>9.9499999999999993</v>
      </c>
      <c r="G3834" s="8">
        <f t="shared" si="118"/>
        <v>29.849999999999998</v>
      </c>
      <c r="H3834" s="8">
        <f>VLOOKUP(C3834,Products!$A$2:$F$20,6,TRUE)</f>
        <v>1.9499999999999993</v>
      </c>
      <c r="I3834" s="8">
        <f t="shared" si="119"/>
        <v>5.8499999999999979</v>
      </c>
      <c r="J3834" s="42">
        <f>VLOOKUP(B3834,Invoices!A:I,9,TRUE)</f>
        <v>2021</v>
      </c>
    </row>
    <row r="3835" spans="1:10" x14ac:dyDescent="0.15">
      <c r="A3835" t="s">
        <v>7195</v>
      </c>
      <c r="B3835" t="s">
        <v>886</v>
      </c>
      <c r="C3835" t="s">
        <v>105</v>
      </c>
      <c r="D3835" t="s">
        <v>81</v>
      </c>
      <c r="E3835">
        <v>2</v>
      </c>
      <c r="F3835" s="8">
        <f>VLOOKUP(C3835,Products!$A$2:$E$20,5,TRUE)</f>
        <v>8.9499999999999993</v>
      </c>
      <c r="G3835" s="8">
        <f t="shared" si="118"/>
        <v>17.899999999999999</v>
      </c>
      <c r="H3835" s="8">
        <f>VLOOKUP(C3835,Products!$A$2:$F$20,6,TRUE)</f>
        <v>3.1999999999999993</v>
      </c>
      <c r="I3835" s="8">
        <f t="shared" si="119"/>
        <v>6.3999999999999986</v>
      </c>
      <c r="J3835" s="42">
        <f>VLOOKUP(B3835,Invoices!A:I,9,TRUE)</f>
        <v>2021</v>
      </c>
    </row>
    <row r="3836" spans="1:10" x14ac:dyDescent="0.15">
      <c r="A3836" t="s">
        <v>7196</v>
      </c>
      <c r="B3836" t="s">
        <v>886</v>
      </c>
      <c r="C3836" t="s">
        <v>101</v>
      </c>
      <c r="D3836" t="s">
        <v>69</v>
      </c>
      <c r="E3836">
        <v>1</v>
      </c>
      <c r="F3836" s="8">
        <f>VLOOKUP(C3836,Products!$A$2:$E$20,5,TRUE)</f>
        <v>129.94999999999999</v>
      </c>
      <c r="G3836" s="8">
        <f t="shared" si="118"/>
        <v>129.94999999999999</v>
      </c>
      <c r="H3836" s="8">
        <f>VLOOKUP(C3836,Products!$A$2:$F$20,6,TRUE)</f>
        <v>40.449999999999989</v>
      </c>
      <c r="I3836" s="8">
        <f t="shared" si="119"/>
        <v>40.449999999999989</v>
      </c>
      <c r="J3836" s="42">
        <f>VLOOKUP(B3836,Invoices!A:I,9,TRUE)</f>
        <v>2021</v>
      </c>
    </row>
    <row r="3837" spans="1:10" x14ac:dyDescent="0.15">
      <c r="A3837" t="s">
        <v>7197</v>
      </c>
      <c r="B3837" t="s">
        <v>886</v>
      </c>
      <c r="C3837" t="s">
        <v>100</v>
      </c>
      <c r="D3837" t="s">
        <v>78</v>
      </c>
      <c r="E3837">
        <v>5</v>
      </c>
      <c r="F3837" s="8">
        <f>VLOOKUP(C3837,Products!$A$2:$E$20,5,TRUE)</f>
        <v>49.95</v>
      </c>
      <c r="G3837" s="8">
        <f t="shared" si="118"/>
        <v>249.75</v>
      </c>
      <c r="H3837" s="8">
        <f>VLOOKUP(C3837,Products!$A$2:$F$20,6,TRUE)</f>
        <v>19.950000000000003</v>
      </c>
      <c r="I3837" s="8">
        <f t="shared" si="119"/>
        <v>99.750000000000014</v>
      </c>
      <c r="J3837" s="42">
        <f>VLOOKUP(B3837,Invoices!A:I,9,TRUE)</f>
        <v>2021</v>
      </c>
    </row>
    <row r="3838" spans="1:10" x14ac:dyDescent="0.15">
      <c r="A3838" t="s">
        <v>7198</v>
      </c>
      <c r="B3838" t="s">
        <v>887</v>
      </c>
      <c r="C3838" t="s">
        <v>93</v>
      </c>
      <c r="D3838" t="s">
        <v>76</v>
      </c>
      <c r="E3838">
        <v>9</v>
      </c>
      <c r="F3838" s="8">
        <f>VLOOKUP(C3838,Products!$A$2:$E$20,5,TRUE)</f>
        <v>9.9499999999999993</v>
      </c>
      <c r="G3838" s="8">
        <f t="shared" si="118"/>
        <v>89.55</v>
      </c>
      <c r="H3838" s="8">
        <f>VLOOKUP(C3838,Products!$A$2:$F$20,6,TRUE)</f>
        <v>1.9499999999999993</v>
      </c>
      <c r="I3838" s="8">
        <f t="shared" si="119"/>
        <v>17.549999999999994</v>
      </c>
      <c r="J3838" s="42">
        <f>VLOOKUP(B3838,Invoices!A:I,9,TRUE)</f>
        <v>2021</v>
      </c>
    </row>
    <row r="3839" spans="1:10" x14ac:dyDescent="0.15">
      <c r="A3839" t="s">
        <v>7199</v>
      </c>
      <c r="B3839" t="s">
        <v>888</v>
      </c>
      <c r="C3839" t="s">
        <v>94</v>
      </c>
      <c r="D3839" t="s">
        <v>86</v>
      </c>
      <c r="E3839">
        <v>3</v>
      </c>
      <c r="F3839" s="8">
        <f>VLOOKUP(C3839,Products!$A$2:$E$20,5,TRUE)</f>
        <v>3.5</v>
      </c>
      <c r="G3839" s="8">
        <f t="shared" si="118"/>
        <v>10.5</v>
      </c>
      <c r="H3839" s="8">
        <f>VLOOKUP(C3839,Products!$A$2:$F$20,6,TRUE)</f>
        <v>0.54999999999999982</v>
      </c>
      <c r="I3839" s="8">
        <f t="shared" si="119"/>
        <v>1.6499999999999995</v>
      </c>
      <c r="J3839" s="42">
        <f>VLOOKUP(B3839,Invoices!A:I,9,TRUE)</f>
        <v>2021</v>
      </c>
    </row>
    <row r="3840" spans="1:10" x14ac:dyDescent="0.15">
      <c r="A3840" t="s">
        <v>7200</v>
      </c>
      <c r="B3840" t="s">
        <v>888</v>
      </c>
      <c r="C3840" t="s">
        <v>96</v>
      </c>
      <c r="D3840" t="s">
        <v>75</v>
      </c>
      <c r="E3840">
        <v>6</v>
      </c>
      <c r="F3840" s="8">
        <f>VLOOKUP(C3840,Products!$A$2:$E$20,5,TRUE)</f>
        <v>79.95</v>
      </c>
      <c r="G3840" s="8">
        <f t="shared" si="118"/>
        <v>479.70000000000005</v>
      </c>
      <c r="H3840" s="8">
        <f>VLOOKUP(C3840,Products!$A$2:$F$20,6,TRUE)</f>
        <v>27.950000000000003</v>
      </c>
      <c r="I3840" s="8">
        <f t="shared" si="119"/>
        <v>167.70000000000002</v>
      </c>
      <c r="J3840" s="42">
        <f>VLOOKUP(B3840,Invoices!A:I,9,TRUE)</f>
        <v>2021</v>
      </c>
    </row>
    <row r="3841" spans="1:10" x14ac:dyDescent="0.15">
      <c r="A3841" t="s">
        <v>7201</v>
      </c>
      <c r="B3841" t="s">
        <v>888</v>
      </c>
      <c r="C3841" t="s">
        <v>92</v>
      </c>
      <c r="D3841" t="s">
        <v>82</v>
      </c>
      <c r="E3841">
        <v>24</v>
      </c>
      <c r="F3841" s="8">
        <f>VLOOKUP(C3841,Products!$A$2:$E$20,5,TRUE)</f>
        <v>19.95</v>
      </c>
      <c r="G3841" s="8">
        <f t="shared" si="118"/>
        <v>478.79999999999995</v>
      </c>
      <c r="H3841" s="8">
        <f>VLOOKUP(C3841,Products!$A$2:$F$20,6,TRUE)</f>
        <v>7.4499999999999993</v>
      </c>
      <c r="I3841" s="8">
        <f t="shared" si="119"/>
        <v>178.79999999999998</v>
      </c>
      <c r="J3841" s="42">
        <f>VLOOKUP(B3841,Invoices!A:I,9,TRUE)</f>
        <v>2021</v>
      </c>
    </row>
    <row r="3842" spans="1:10" x14ac:dyDescent="0.15">
      <c r="A3842" t="s">
        <v>7202</v>
      </c>
      <c r="B3842" t="s">
        <v>889</v>
      </c>
      <c r="C3842" t="s">
        <v>94</v>
      </c>
      <c r="D3842" t="s">
        <v>86</v>
      </c>
      <c r="E3842">
        <v>4</v>
      </c>
      <c r="F3842" s="8">
        <f>VLOOKUP(C3842,Products!$A$2:$E$20,5,TRUE)</f>
        <v>3.5</v>
      </c>
      <c r="G3842" s="8">
        <f t="shared" si="118"/>
        <v>14</v>
      </c>
      <c r="H3842" s="8">
        <f>VLOOKUP(C3842,Products!$A$2:$F$20,6,TRUE)</f>
        <v>0.54999999999999982</v>
      </c>
      <c r="I3842" s="8">
        <f t="shared" si="119"/>
        <v>2.1999999999999993</v>
      </c>
      <c r="J3842" s="42">
        <f>VLOOKUP(B3842,Invoices!A:I,9,TRUE)</f>
        <v>2021</v>
      </c>
    </row>
    <row r="3843" spans="1:10" x14ac:dyDescent="0.15">
      <c r="A3843" t="s">
        <v>7203</v>
      </c>
      <c r="B3843" t="s">
        <v>889</v>
      </c>
      <c r="C3843" t="s">
        <v>103</v>
      </c>
      <c r="D3843" t="s">
        <v>77</v>
      </c>
      <c r="E3843">
        <v>20</v>
      </c>
      <c r="F3843" s="8">
        <f>VLOOKUP(C3843,Products!$A$2:$E$20,5,TRUE)</f>
        <v>8.9499999999999993</v>
      </c>
      <c r="G3843" s="8">
        <f t="shared" ref="G3843:G3906" si="120">F3843*E3843</f>
        <v>179</v>
      </c>
      <c r="H3843" s="8">
        <f>VLOOKUP(C3843,Products!$A$2:$F$20,6,TRUE)</f>
        <v>3.1999999999999993</v>
      </c>
      <c r="I3843" s="8">
        <f t="shared" ref="I3843:I3906" si="121">H3843*E3843</f>
        <v>63.999999999999986</v>
      </c>
      <c r="J3843" s="42">
        <f>VLOOKUP(B3843,Invoices!A:I,9,TRUE)</f>
        <v>2021</v>
      </c>
    </row>
    <row r="3844" spans="1:10" x14ac:dyDescent="0.15">
      <c r="A3844" t="s">
        <v>7204</v>
      </c>
      <c r="B3844" t="s">
        <v>889</v>
      </c>
      <c r="C3844" t="s">
        <v>93</v>
      </c>
      <c r="D3844" t="s">
        <v>76</v>
      </c>
      <c r="E3844">
        <v>6</v>
      </c>
      <c r="F3844" s="8">
        <f>VLOOKUP(C3844,Products!$A$2:$E$20,5,TRUE)</f>
        <v>9.9499999999999993</v>
      </c>
      <c r="G3844" s="8">
        <f t="shared" si="120"/>
        <v>59.699999999999996</v>
      </c>
      <c r="H3844" s="8">
        <f>VLOOKUP(C3844,Products!$A$2:$F$20,6,TRUE)</f>
        <v>1.9499999999999993</v>
      </c>
      <c r="I3844" s="8">
        <f t="shared" si="121"/>
        <v>11.699999999999996</v>
      </c>
      <c r="J3844" s="42">
        <f>VLOOKUP(B3844,Invoices!A:I,9,TRUE)</f>
        <v>2021</v>
      </c>
    </row>
    <row r="3845" spans="1:10" x14ac:dyDescent="0.15">
      <c r="A3845" t="s">
        <v>7205</v>
      </c>
      <c r="B3845" t="s">
        <v>889</v>
      </c>
      <c r="C3845" t="s">
        <v>92</v>
      </c>
      <c r="D3845" t="s">
        <v>82</v>
      </c>
      <c r="E3845">
        <v>10</v>
      </c>
      <c r="F3845" s="8">
        <f>VLOOKUP(C3845,Products!$A$2:$E$20,5,TRUE)</f>
        <v>19.95</v>
      </c>
      <c r="G3845" s="8">
        <f t="shared" si="120"/>
        <v>199.5</v>
      </c>
      <c r="H3845" s="8">
        <f>VLOOKUP(C3845,Products!$A$2:$F$20,6,TRUE)</f>
        <v>7.4499999999999993</v>
      </c>
      <c r="I3845" s="8">
        <f t="shared" si="121"/>
        <v>74.5</v>
      </c>
      <c r="J3845" s="42">
        <f>VLOOKUP(B3845,Invoices!A:I,9,TRUE)</f>
        <v>2021</v>
      </c>
    </row>
    <row r="3846" spans="1:10" x14ac:dyDescent="0.15">
      <c r="A3846" t="s">
        <v>7206</v>
      </c>
      <c r="B3846" t="s">
        <v>890</v>
      </c>
      <c r="C3846" t="s">
        <v>87</v>
      </c>
      <c r="D3846" t="s">
        <v>68</v>
      </c>
      <c r="E3846">
        <v>1</v>
      </c>
      <c r="F3846" s="8">
        <f>VLOOKUP(C3846,Products!$A$2:$E$20,5,TRUE)</f>
        <v>19.95</v>
      </c>
      <c r="G3846" s="8">
        <f t="shared" si="120"/>
        <v>19.95</v>
      </c>
      <c r="H3846" s="8">
        <f>VLOOKUP(C3846,Products!$A$2:$F$20,6,TRUE)</f>
        <v>7.4499999999999993</v>
      </c>
      <c r="I3846" s="8">
        <f t="shared" si="121"/>
        <v>7.4499999999999993</v>
      </c>
      <c r="J3846" s="42">
        <f>VLOOKUP(B3846,Invoices!A:I,9,TRUE)</f>
        <v>2021</v>
      </c>
    </row>
    <row r="3847" spans="1:10" x14ac:dyDescent="0.15">
      <c r="A3847" t="s">
        <v>7207</v>
      </c>
      <c r="B3847" t="s">
        <v>890</v>
      </c>
      <c r="C3847" t="s">
        <v>88</v>
      </c>
      <c r="D3847" t="s">
        <v>85</v>
      </c>
      <c r="E3847">
        <v>10</v>
      </c>
      <c r="F3847" s="8">
        <f>VLOOKUP(C3847,Products!$A$2:$E$20,5,TRUE)</f>
        <v>8.9499999999999993</v>
      </c>
      <c r="G3847" s="8">
        <f t="shared" si="120"/>
        <v>89.5</v>
      </c>
      <c r="H3847" s="8">
        <f>VLOOKUP(C3847,Products!$A$2:$F$20,6,TRUE)</f>
        <v>5.6999999999999993</v>
      </c>
      <c r="I3847" s="8">
        <f t="shared" si="121"/>
        <v>56.999999999999993</v>
      </c>
      <c r="J3847" s="42">
        <f>VLOOKUP(B3847,Invoices!A:I,9,TRUE)</f>
        <v>2021</v>
      </c>
    </row>
    <row r="3848" spans="1:10" x14ac:dyDescent="0.15">
      <c r="A3848" t="s">
        <v>7208</v>
      </c>
      <c r="B3848" t="s">
        <v>890</v>
      </c>
      <c r="C3848" t="s">
        <v>90</v>
      </c>
      <c r="D3848" t="s">
        <v>72</v>
      </c>
      <c r="E3848">
        <v>10</v>
      </c>
      <c r="F3848" s="8">
        <f>VLOOKUP(C3848,Products!$A$2:$E$20,5,TRUE)</f>
        <v>8.9499999999999993</v>
      </c>
      <c r="G3848" s="8">
        <f t="shared" si="120"/>
        <v>89.5</v>
      </c>
      <c r="H3848" s="8">
        <f>VLOOKUP(C3848,Products!$A$2:$F$20,6,TRUE)</f>
        <v>5.6999999999999993</v>
      </c>
      <c r="I3848" s="8">
        <f t="shared" si="121"/>
        <v>56.999999999999993</v>
      </c>
      <c r="J3848" s="42">
        <f>VLOOKUP(B3848,Invoices!A:I,9,TRUE)</f>
        <v>2021</v>
      </c>
    </row>
    <row r="3849" spans="1:10" x14ac:dyDescent="0.15">
      <c r="A3849" t="s">
        <v>7209</v>
      </c>
      <c r="B3849" t="s">
        <v>890</v>
      </c>
      <c r="C3849" t="s">
        <v>104</v>
      </c>
      <c r="D3849" t="s">
        <v>71</v>
      </c>
      <c r="E3849">
        <v>4</v>
      </c>
      <c r="F3849" s="8">
        <f>VLOOKUP(C3849,Products!$A$2:$E$20,5,TRUE)</f>
        <v>2.95</v>
      </c>
      <c r="G3849" s="8">
        <f t="shared" si="120"/>
        <v>11.8</v>
      </c>
      <c r="H3849" s="8">
        <f>VLOOKUP(C3849,Products!$A$2:$F$20,6,TRUE)</f>
        <v>1.1500000000000001</v>
      </c>
      <c r="I3849" s="8">
        <f t="shared" si="121"/>
        <v>4.6000000000000005</v>
      </c>
      <c r="J3849" s="42">
        <f>VLOOKUP(B3849,Invoices!A:I,9,TRUE)</f>
        <v>2021</v>
      </c>
    </row>
    <row r="3850" spans="1:10" x14ac:dyDescent="0.15">
      <c r="A3850" t="s">
        <v>7210</v>
      </c>
      <c r="B3850" t="s">
        <v>890</v>
      </c>
      <c r="C3850" t="s">
        <v>96</v>
      </c>
      <c r="D3850" t="s">
        <v>75</v>
      </c>
      <c r="E3850">
        <v>2</v>
      </c>
      <c r="F3850" s="8">
        <f>VLOOKUP(C3850,Products!$A$2:$E$20,5,TRUE)</f>
        <v>79.95</v>
      </c>
      <c r="G3850" s="8">
        <f t="shared" si="120"/>
        <v>159.9</v>
      </c>
      <c r="H3850" s="8">
        <f>VLOOKUP(C3850,Products!$A$2:$F$20,6,TRUE)</f>
        <v>27.950000000000003</v>
      </c>
      <c r="I3850" s="8">
        <f t="shared" si="121"/>
        <v>55.900000000000006</v>
      </c>
      <c r="J3850" s="42">
        <f>VLOOKUP(B3850,Invoices!A:I,9,TRUE)</f>
        <v>2021</v>
      </c>
    </row>
    <row r="3851" spans="1:10" x14ac:dyDescent="0.15">
      <c r="A3851" t="s">
        <v>7211</v>
      </c>
      <c r="B3851" t="s">
        <v>891</v>
      </c>
      <c r="C3851" t="s">
        <v>90</v>
      </c>
      <c r="D3851" t="s">
        <v>72</v>
      </c>
      <c r="E3851">
        <v>9</v>
      </c>
      <c r="F3851" s="8">
        <f>VLOOKUP(C3851,Products!$A$2:$E$20,5,TRUE)</f>
        <v>8.9499999999999993</v>
      </c>
      <c r="G3851" s="8">
        <f t="shared" si="120"/>
        <v>80.55</v>
      </c>
      <c r="H3851" s="8">
        <f>VLOOKUP(C3851,Products!$A$2:$F$20,6,TRUE)</f>
        <v>5.6999999999999993</v>
      </c>
      <c r="I3851" s="8">
        <f t="shared" si="121"/>
        <v>51.3</v>
      </c>
      <c r="J3851" s="42">
        <f>VLOOKUP(B3851,Invoices!A:I,9,TRUE)</f>
        <v>2021</v>
      </c>
    </row>
    <row r="3852" spans="1:10" x14ac:dyDescent="0.15">
      <c r="A3852" t="s">
        <v>7212</v>
      </c>
      <c r="B3852" t="s">
        <v>892</v>
      </c>
      <c r="C3852" t="s">
        <v>99</v>
      </c>
      <c r="D3852" t="s">
        <v>84</v>
      </c>
      <c r="E3852">
        <v>10</v>
      </c>
      <c r="F3852" s="8">
        <f>VLOOKUP(C3852,Products!$A$2:$E$20,5,TRUE)</f>
        <v>3.5</v>
      </c>
      <c r="G3852" s="8">
        <f t="shared" si="120"/>
        <v>35</v>
      </c>
      <c r="H3852" s="8">
        <f>VLOOKUP(C3852,Products!$A$2:$F$20,6,TRUE)</f>
        <v>0.54999999999999982</v>
      </c>
      <c r="I3852" s="8">
        <f t="shared" si="121"/>
        <v>5.4999999999999982</v>
      </c>
      <c r="J3852" s="42">
        <f>VLOOKUP(B3852,Invoices!A:I,9,TRUE)</f>
        <v>2021</v>
      </c>
    </row>
    <row r="3853" spans="1:10" x14ac:dyDescent="0.15">
      <c r="A3853" t="s">
        <v>7213</v>
      </c>
      <c r="B3853" t="s">
        <v>892</v>
      </c>
      <c r="C3853" t="s">
        <v>104</v>
      </c>
      <c r="D3853" t="s">
        <v>71</v>
      </c>
      <c r="E3853">
        <v>2</v>
      </c>
      <c r="F3853" s="8">
        <f>VLOOKUP(C3853,Products!$A$2:$E$20,5,TRUE)</f>
        <v>2.95</v>
      </c>
      <c r="G3853" s="8">
        <f t="shared" si="120"/>
        <v>5.9</v>
      </c>
      <c r="H3853" s="8">
        <f>VLOOKUP(C3853,Products!$A$2:$F$20,6,TRUE)</f>
        <v>1.1500000000000001</v>
      </c>
      <c r="I3853" s="8">
        <f t="shared" si="121"/>
        <v>2.3000000000000003</v>
      </c>
      <c r="J3853" s="42">
        <f>VLOOKUP(B3853,Invoices!A:I,9,TRUE)</f>
        <v>2021</v>
      </c>
    </row>
    <row r="3854" spans="1:10" x14ac:dyDescent="0.15">
      <c r="A3854" t="s">
        <v>7214</v>
      </c>
      <c r="B3854" t="s">
        <v>892</v>
      </c>
      <c r="C3854" t="s">
        <v>90</v>
      </c>
      <c r="D3854" t="s">
        <v>72</v>
      </c>
      <c r="E3854">
        <v>24</v>
      </c>
      <c r="F3854" s="8">
        <f>VLOOKUP(C3854,Products!$A$2:$E$20,5,TRUE)</f>
        <v>8.9499999999999993</v>
      </c>
      <c r="G3854" s="8">
        <f t="shared" si="120"/>
        <v>214.79999999999998</v>
      </c>
      <c r="H3854" s="8">
        <f>VLOOKUP(C3854,Products!$A$2:$F$20,6,TRUE)</f>
        <v>5.6999999999999993</v>
      </c>
      <c r="I3854" s="8">
        <f t="shared" si="121"/>
        <v>136.79999999999998</v>
      </c>
      <c r="J3854" s="42">
        <f>VLOOKUP(B3854,Invoices!A:I,9,TRUE)</f>
        <v>2021</v>
      </c>
    </row>
    <row r="3855" spans="1:10" x14ac:dyDescent="0.15">
      <c r="A3855" t="s">
        <v>7215</v>
      </c>
      <c r="B3855" t="s">
        <v>892</v>
      </c>
      <c r="C3855" t="s">
        <v>103</v>
      </c>
      <c r="D3855" t="s">
        <v>77</v>
      </c>
      <c r="E3855">
        <v>10</v>
      </c>
      <c r="F3855" s="8">
        <f>VLOOKUP(C3855,Products!$A$2:$E$20,5,TRUE)</f>
        <v>8.9499999999999993</v>
      </c>
      <c r="G3855" s="8">
        <f t="shared" si="120"/>
        <v>89.5</v>
      </c>
      <c r="H3855" s="8">
        <f>VLOOKUP(C3855,Products!$A$2:$F$20,6,TRUE)</f>
        <v>3.1999999999999993</v>
      </c>
      <c r="I3855" s="8">
        <f t="shared" si="121"/>
        <v>31.999999999999993</v>
      </c>
      <c r="J3855" s="42">
        <f>VLOOKUP(B3855,Invoices!A:I,9,TRUE)</f>
        <v>2021</v>
      </c>
    </row>
    <row r="3856" spans="1:10" x14ac:dyDescent="0.15">
      <c r="A3856" t="s">
        <v>7216</v>
      </c>
      <c r="B3856" t="s">
        <v>893</v>
      </c>
      <c r="C3856" t="s">
        <v>104</v>
      </c>
      <c r="D3856" t="s">
        <v>71</v>
      </c>
      <c r="E3856">
        <v>4</v>
      </c>
      <c r="F3856" s="8">
        <f>VLOOKUP(C3856,Products!$A$2:$E$20,5,TRUE)</f>
        <v>2.95</v>
      </c>
      <c r="G3856" s="8">
        <f t="shared" si="120"/>
        <v>11.8</v>
      </c>
      <c r="H3856" s="8">
        <f>VLOOKUP(C3856,Products!$A$2:$F$20,6,TRUE)</f>
        <v>1.1500000000000001</v>
      </c>
      <c r="I3856" s="8">
        <f t="shared" si="121"/>
        <v>4.6000000000000005</v>
      </c>
      <c r="J3856" s="42">
        <f>VLOOKUP(B3856,Invoices!A:I,9,TRUE)</f>
        <v>2021</v>
      </c>
    </row>
    <row r="3857" spans="1:10" x14ac:dyDescent="0.15">
      <c r="A3857" t="s">
        <v>7217</v>
      </c>
      <c r="B3857" t="s">
        <v>893</v>
      </c>
      <c r="C3857" t="s">
        <v>94</v>
      </c>
      <c r="D3857" t="s">
        <v>86</v>
      </c>
      <c r="E3857">
        <v>3</v>
      </c>
      <c r="F3857" s="8">
        <f>VLOOKUP(C3857,Products!$A$2:$E$20,5,TRUE)</f>
        <v>3.5</v>
      </c>
      <c r="G3857" s="8">
        <f t="shared" si="120"/>
        <v>10.5</v>
      </c>
      <c r="H3857" s="8">
        <f>VLOOKUP(C3857,Products!$A$2:$F$20,6,TRUE)</f>
        <v>0.54999999999999982</v>
      </c>
      <c r="I3857" s="8">
        <f t="shared" si="121"/>
        <v>1.6499999999999995</v>
      </c>
      <c r="J3857" s="42">
        <f>VLOOKUP(B3857,Invoices!A:I,9,TRUE)</f>
        <v>2021</v>
      </c>
    </row>
    <row r="3858" spans="1:10" x14ac:dyDescent="0.15">
      <c r="A3858" t="s">
        <v>7218</v>
      </c>
      <c r="B3858" t="s">
        <v>893</v>
      </c>
      <c r="C3858" t="s">
        <v>98</v>
      </c>
      <c r="D3858" t="s">
        <v>79</v>
      </c>
      <c r="E3858">
        <v>2</v>
      </c>
      <c r="F3858" s="8">
        <f>VLOOKUP(C3858,Products!$A$2:$E$20,5,TRUE)</f>
        <v>14.95</v>
      </c>
      <c r="G3858" s="8">
        <f t="shared" si="120"/>
        <v>29.9</v>
      </c>
      <c r="H3858" s="8">
        <f>VLOOKUP(C3858,Products!$A$2:$F$20,6,TRUE)</f>
        <v>3.0499999999999989</v>
      </c>
      <c r="I3858" s="8">
        <f t="shared" si="121"/>
        <v>6.0999999999999979</v>
      </c>
      <c r="J3858" s="42">
        <f>VLOOKUP(B3858,Invoices!A:I,9,TRUE)</f>
        <v>2021</v>
      </c>
    </row>
    <row r="3859" spans="1:10" x14ac:dyDescent="0.15">
      <c r="A3859" t="s">
        <v>7219</v>
      </c>
      <c r="B3859" t="s">
        <v>893</v>
      </c>
      <c r="C3859" t="s">
        <v>99</v>
      </c>
      <c r="D3859" t="s">
        <v>84</v>
      </c>
      <c r="E3859">
        <v>3</v>
      </c>
      <c r="F3859" s="8">
        <f>VLOOKUP(C3859,Products!$A$2:$E$20,5,TRUE)</f>
        <v>3.5</v>
      </c>
      <c r="G3859" s="8">
        <f t="shared" si="120"/>
        <v>10.5</v>
      </c>
      <c r="H3859" s="8">
        <f>VLOOKUP(C3859,Products!$A$2:$F$20,6,TRUE)</f>
        <v>0.54999999999999982</v>
      </c>
      <c r="I3859" s="8">
        <f t="shared" si="121"/>
        <v>1.6499999999999995</v>
      </c>
      <c r="J3859" s="42">
        <f>VLOOKUP(B3859,Invoices!A:I,9,TRUE)</f>
        <v>2021</v>
      </c>
    </row>
    <row r="3860" spans="1:10" x14ac:dyDescent="0.15">
      <c r="A3860" t="s">
        <v>7220</v>
      </c>
      <c r="B3860" t="s">
        <v>893</v>
      </c>
      <c r="C3860" t="s">
        <v>95</v>
      </c>
      <c r="D3860" t="s">
        <v>73</v>
      </c>
      <c r="E3860">
        <v>1</v>
      </c>
      <c r="F3860" s="8">
        <f>VLOOKUP(C3860,Products!$A$2:$E$20,5,TRUE)</f>
        <v>12.95</v>
      </c>
      <c r="G3860" s="8">
        <f t="shared" si="120"/>
        <v>12.95</v>
      </c>
      <c r="H3860" s="8">
        <f>VLOOKUP(C3860,Products!$A$2:$F$20,6,TRUE)</f>
        <v>4.1999999999999993</v>
      </c>
      <c r="I3860" s="8">
        <f t="shared" si="121"/>
        <v>4.1999999999999993</v>
      </c>
      <c r="J3860" s="42">
        <f>VLOOKUP(B3860,Invoices!A:I,9,TRUE)</f>
        <v>2021</v>
      </c>
    </row>
    <row r="3861" spans="1:10" x14ac:dyDescent="0.15">
      <c r="A3861" t="s">
        <v>7221</v>
      </c>
      <c r="B3861" t="s">
        <v>893</v>
      </c>
      <c r="C3861" t="s">
        <v>92</v>
      </c>
      <c r="D3861" t="s">
        <v>82</v>
      </c>
      <c r="E3861">
        <v>3</v>
      </c>
      <c r="F3861" s="8">
        <f>VLOOKUP(C3861,Products!$A$2:$E$20,5,TRUE)</f>
        <v>19.95</v>
      </c>
      <c r="G3861" s="8">
        <f t="shared" si="120"/>
        <v>59.849999999999994</v>
      </c>
      <c r="H3861" s="8">
        <f>VLOOKUP(C3861,Products!$A$2:$F$20,6,TRUE)</f>
        <v>7.4499999999999993</v>
      </c>
      <c r="I3861" s="8">
        <f t="shared" si="121"/>
        <v>22.349999999999998</v>
      </c>
      <c r="J3861" s="42">
        <f>VLOOKUP(B3861,Invoices!A:I,9,TRUE)</f>
        <v>2021</v>
      </c>
    </row>
    <row r="3862" spans="1:10" x14ac:dyDescent="0.15">
      <c r="A3862" t="s">
        <v>7222</v>
      </c>
      <c r="B3862" t="s">
        <v>893</v>
      </c>
      <c r="C3862" t="s">
        <v>97</v>
      </c>
      <c r="D3862" t="s">
        <v>74</v>
      </c>
      <c r="E3862">
        <v>6</v>
      </c>
      <c r="F3862" s="8">
        <f>VLOOKUP(C3862,Products!$A$2:$E$20,5,TRUE)</f>
        <v>1.5</v>
      </c>
      <c r="G3862" s="8">
        <f t="shared" si="120"/>
        <v>9</v>
      </c>
      <c r="H3862" s="8">
        <f>VLOOKUP(C3862,Products!$A$2:$F$20,6,TRUE)</f>
        <v>0.5</v>
      </c>
      <c r="I3862" s="8">
        <f t="shared" si="121"/>
        <v>3</v>
      </c>
      <c r="J3862" s="42">
        <f>VLOOKUP(B3862,Invoices!A:I,9,TRUE)</f>
        <v>2021</v>
      </c>
    </row>
    <row r="3863" spans="1:10" x14ac:dyDescent="0.15">
      <c r="A3863" t="s">
        <v>7223</v>
      </c>
      <c r="B3863" t="s">
        <v>894</v>
      </c>
      <c r="C3863" t="s">
        <v>91</v>
      </c>
      <c r="D3863" t="s">
        <v>70</v>
      </c>
      <c r="E3863">
        <v>12</v>
      </c>
      <c r="F3863" s="8">
        <f>VLOOKUP(C3863,Products!$A$2:$E$20,5,TRUE)</f>
        <v>49.95</v>
      </c>
      <c r="G3863" s="8">
        <f t="shared" si="120"/>
        <v>599.40000000000009</v>
      </c>
      <c r="H3863" s="8">
        <f>VLOOKUP(C3863,Products!$A$2:$F$20,6,TRUE)</f>
        <v>21.200000000000003</v>
      </c>
      <c r="I3863" s="8">
        <f t="shared" si="121"/>
        <v>254.40000000000003</v>
      </c>
      <c r="J3863" s="42">
        <f>VLOOKUP(B3863,Invoices!A:I,9,TRUE)</f>
        <v>2021</v>
      </c>
    </row>
    <row r="3864" spans="1:10" x14ac:dyDescent="0.15">
      <c r="A3864" t="s">
        <v>7224</v>
      </c>
      <c r="B3864" t="s">
        <v>894</v>
      </c>
      <c r="C3864" t="s">
        <v>90</v>
      </c>
      <c r="D3864" t="s">
        <v>72</v>
      </c>
      <c r="E3864">
        <v>4</v>
      </c>
      <c r="F3864" s="8">
        <f>VLOOKUP(C3864,Products!$A$2:$E$20,5,TRUE)</f>
        <v>8.9499999999999993</v>
      </c>
      <c r="G3864" s="8">
        <f t="shared" si="120"/>
        <v>35.799999999999997</v>
      </c>
      <c r="H3864" s="8">
        <f>VLOOKUP(C3864,Products!$A$2:$F$20,6,TRUE)</f>
        <v>5.6999999999999993</v>
      </c>
      <c r="I3864" s="8">
        <f t="shared" si="121"/>
        <v>22.799999999999997</v>
      </c>
      <c r="J3864" s="42">
        <f>VLOOKUP(B3864,Invoices!A:I,9,TRUE)</f>
        <v>2021</v>
      </c>
    </row>
    <row r="3865" spans="1:10" x14ac:dyDescent="0.15">
      <c r="A3865" t="s">
        <v>7225</v>
      </c>
      <c r="B3865" t="s">
        <v>894</v>
      </c>
      <c r="C3865" t="s">
        <v>96</v>
      </c>
      <c r="D3865" t="s">
        <v>75</v>
      </c>
      <c r="E3865">
        <v>4</v>
      </c>
      <c r="F3865" s="8">
        <f>VLOOKUP(C3865,Products!$A$2:$E$20,5,TRUE)</f>
        <v>79.95</v>
      </c>
      <c r="G3865" s="8">
        <f t="shared" si="120"/>
        <v>319.8</v>
      </c>
      <c r="H3865" s="8">
        <f>VLOOKUP(C3865,Products!$A$2:$F$20,6,TRUE)</f>
        <v>27.950000000000003</v>
      </c>
      <c r="I3865" s="8">
        <f t="shared" si="121"/>
        <v>111.80000000000001</v>
      </c>
      <c r="J3865" s="42">
        <f>VLOOKUP(B3865,Invoices!A:I,9,TRUE)</f>
        <v>2021</v>
      </c>
    </row>
    <row r="3866" spans="1:10" x14ac:dyDescent="0.15">
      <c r="A3866" t="s">
        <v>7226</v>
      </c>
      <c r="B3866" t="s">
        <v>894</v>
      </c>
      <c r="C3866" t="s">
        <v>105</v>
      </c>
      <c r="D3866" t="s">
        <v>81</v>
      </c>
      <c r="E3866">
        <v>1</v>
      </c>
      <c r="F3866" s="8">
        <f>VLOOKUP(C3866,Products!$A$2:$E$20,5,TRUE)</f>
        <v>8.9499999999999993</v>
      </c>
      <c r="G3866" s="8">
        <f t="shared" si="120"/>
        <v>8.9499999999999993</v>
      </c>
      <c r="H3866" s="8">
        <f>VLOOKUP(C3866,Products!$A$2:$F$20,6,TRUE)</f>
        <v>3.1999999999999993</v>
      </c>
      <c r="I3866" s="8">
        <f t="shared" si="121"/>
        <v>3.1999999999999993</v>
      </c>
      <c r="J3866" s="42">
        <f>VLOOKUP(B3866,Invoices!A:I,9,TRUE)</f>
        <v>2021</v>
      </c>
    </row>
    <row r="3867" spans="1:10" x14ac:dyDescent="0.15">
      <c r="A3867" t="s">
        <v>7227</v>
      </c>
      <c r="B3867" t="s">
        <v>894</v>
      </c>
      <c r="C3867" t="s">
        <v>94</v>
      </c>
      <c r="D3867" t="s">
        <v>86</v>
      </c>
      <c r="E3867">
        <v>30</v>
      </c>
      <c r="F3867" s="8">
        <f>VLOOKUP(C3867,Products!$A$2:$E$20,5,TRUE)</f>
        <v>3.5</v>
      </c>
      <c r="G3867" s="8">
        <f t="shared" si="120"/>
        <v>105</v>
      </c>
      <c r="H3867" s="8">
        <f>VLOOKUP(C3867,Products!$A$2:$F$20,6,TRUE)</f>
        <v>0.54999999999999982</v>
      </c>
      <c r="I3867" s="8">
        <f t="shared" si="121"/>
        <v>16.499999999999993</v>
      </c>
      <c r="J3867" s="42">
        <f>VLOOKUP(B3867,Invoices!A:I,9,TRUE)</f>
        <v>2021</v>
      </c>
    </row>
    <row r="3868" spans="1:10" x14ac:dyDescent="0.15">
      <c r="A3868" t="s">
        <v>7228</v>
      </c>
      <c r="B3868" t="s">
        <v>895</v>
      </c>
      <c r="C3868" t="s">
        <v>104</v>
      </c>
      <c r="D3868" t="s">
        <v>71</v>
      </c>
      <c r="E3868">
        <v>1</v>
      </c>
      <c r="F3868" s="8">
        <f>VLOOKUP(C3868,Products!$A$2:$E$20,5,TRUE)</f>
        <v>2.95</v>
      </c>
      <c r="G3868" s="8">
        <f t="shared" si="120"/>
        <v>2.95</v>
      </c>
      <c r="H3868" s="8">
        <f>VLOOKUP(C3868,Products!$A$2:$F$20,6,TRUE)</f>
        <v>1.1500000000000001</v>
      </c>
      <c r="I3868" s="8">
        <f t="shared" si="121"/>
        <v>1.1500000000000001</v>
      </c>
      <c r="J3868" s="42">
        <f>VLOOKUP(B3868,Invoices!A:I,9,TRUE)</f>
        <v>2021</v>
      </c>
    </row>
    <row r="3869" spans="1:10" x14ac:dyDescent="0.15">
      <c r="A3869" t="s">
        <v>7229</v>
      </c>
      <c r="B3869" t="s">
        <v>896</v>
      </c>
      <c r="C3869" t="s">
        <v>90</v>
      </c>
      <c r="D3869" t="s">
        <v>72</v>
      </c>
      <c r="E3869">
        <v>3</v>
      </c>
      <c r="F3869" s="8">
        <f>VLOOKUP(C3869,Products!$A$2:$E$20,5,TRUE)</f>
        <v>8.9499999999999993</v>
      </c>
      <c r="G3869" s="8">
        <f t="shared" si="120"/>
        <v>26.849999999999998</v>
      </c>
      <c r="H3869" s="8">
        <f>VLOOKUP(C3869,Products!$A$2:$F$20,6,TRUE)</f>
        <v>5.6999999999999993</v>
      </c>
      <c r="I3869" s="8">
        <f t="shared" si="121"/>
        <v>17.099999999999998</v>
      </c>
      <c r="J3869" s="42">
        <f>VLOOKUP(B3869,Invoices!A:I,9,TRUE)</f>
        <v>2021</v>
      </c>
    </row>
    <row r="3870" spans="1:10" x14ac:dyDescent="0.15">
      <c r="A3870" t="s">
        <v>7230</v>
      </c>
      <c r="B3870" t="s">
        <v>896</v>
      </c>
      <c r="C3870" t="s">
        <v>100</v>
      </c>
      <c r="D3870" t="s">
        <v>78</v>
      </c>
      <c r="E3870">
        <v>6</v>
      </c>
      <c r="F3870" s="8">
        <f>VLOOKUP(C3870,Products!$A$2:$E$20,5,TRUE)</f>
        <v>49.95</v>
      </c>
      <c r="G3870" s="8">
        <f t="shared" si="120"/>
        <v>299.70000000000005</v>
      </c>
      <c r="H3870" s="8">
        <f>VLOOKUP(C3870,Products!$A$2:$F$20,6,TRUE)</f>
        <v>19.950000000000003</v>
      </c>
      <c r="I3870" s="8">
        <f t="shared" si="121"/>
        <v>119.70000000000002</v>
      </c>
      <c r="J3870" s="42">
        <f>VLOOKUP(B3870,Invoices!A:I,9,TRUE)</f>
        <v>2021</v>
      </c>
    </row>
    <row r="3871" spans="1:10" x14ac:dyDescent="0.15">
      <c r="A3871" t="s">
        <v>7231</v>
      </c>
      <c r="B3871" t="s">
        <v>896</v>
      </c>
      <c r="C3871" t="s">
        <v>91</v>
      </c>
      <c r="D3871" t="s">
        <v>70</v>
      </c>
      <c r="E3871">
        <v>20</v>
      </c>
      <c r="F3871" s="8">
        <f>VLOOKUP(C3871,Products!$A$2:$E$20,5,TRUE)</f>
        <v>49.95</v>
      </c>
      <c r="G3871" s="8">
        <f t="shared" si="120"/>
        <v>999</v>
      </c>
      <c r="H3871" s="8">
        <f>VLOOKUP(C3871,Products!$A$2:$F$20,6,TRUE)</f>
        <v>21.200000000000003</v>
      </c>
      <c r="I3871" s="8">
        <f t="shared" si="121"/>
        <v>424.00000000000006</v>
      </c>
      <c r="J3871" s="42">
        <f>VLOOKUP(B3871,Invoices!A:I,9,TRUE)</f>
        <v>2021</v>
      </c>
    </row>
    <row r="3872" spans="1:10" x14ac:dyDescent="0.15">
      <c r="A3872" t="s">
        <v>7232</v>
      </c>
      <c r="B3872" t="s">
        <v>896</v>
      </c>
      <c r="C3872" t="s">
        <v>104</v>
      </c>
      <c r="D3872" t="s">
        <v>71</v>
      </c>
      <c r="E3872">
        <v>3</v>
      </c>
      <c r="F3872" s="8">
        <f>VLOOKUP(C3872,Products!$A$2:$E$20,5,TRUE)</f>
        <v>2.95</v>
      </c>
      <c r="G3872" s="8">
        <f t="shared" si="120"/>
        <v>8.8500000000000014</v>
      </c>
      <c r="H3872" s="8">
        <f>VLOOKUP(C3872,Products!$A$2:$F$20,6,TRUE)</f>
        <v>1.1500000000000001</v>
      </c>
      <c r="I3872" s="8">
        <f t="shared" si="121"/>
        <v>3.45</v>
      </c>
      <c r="J3872" s="42">
        <f>VLOOKUP(B3872,Invoices!A:I,9,TRUE)</f>
        <v>2021</v>
      </c>
    </row>
    <row r="3873" spans="1:10" x14ac:dyDescent="0.15">
      <c r="A3873" t="s">
        <v>7233</v>
      </c>
      <c r="B3873" t="s">
        <v>896</v>
      </c>
      <c r="C3873" t="s">
        <v>103</v>
      </c>
      <c r="D3873" t="s">
        <v>77</v>
      </c>
      <c r="E3873">
        <v>3</v>
      </c>
      <c r="F3873" s="8">
        <f>VLOOKUP(C3873,Products!$A$2:$E$20,5,TRUE)</f>
        <v>8.9499999999999993</v>
      </c>
      <c r="G3873" s="8">
        <f t="shared" si="120"/>
        <v>26.849999999999998</v>
      </c>
      <c r="H3873" s="8">
        <f>VLOOKUP(C3873,Products!$A$2:$F$20,6,TRUE)</f>
        <v>3.1999999999999993</v>
      </c>
      <c r="I3873" s="8">
        <f t="shared" si="121"/>
        <v>9.5999999999999979</v>
      </c>
      <c r="J3873" s="42">
        <f>VLOOKUP(B3873,Invoices!A:I,9,TRUE)</f>
        <v>2021</v>
      </c>
    </row>
    <row r="3874" spans="1:10" x14ac:dyDescent="0.15">
      <c r="A3874" t="s">
        <v>7234</v>
      </c>
      <c r="B3874" t="s">
        <v>896</v>
      </c>
      <c r="C3874" t="s">
        <v>101</v>
      </c>
      <c r="D3874" t="s">
        <v>69</v>
      </c>
      <c r="E3874">
        <v>1</v>
      </c>
      <c r="F3874" s="8">
        <f>VLOOKUP(C3874,Products!$A$2:$E$20,5,TRUE)</f>
        <v>129.94999999999999</v>
      </c>
      <c r="G3874" s="8">
        <f t="shared" si="120"/>
        <v>129.94999999999999</v>
      </c>
      <c r="H3874" s="8">
        <f>VLOOKUP(C3874,Products!$A$2:$F$20,6,TRUE)</f>
        <v>40.449999999999989</v>
      </c>
      <c r="I3874" s="8">
        <f t="shared" si="121"/>
        <v>40.449999999999989</v>
      </c>
      <c r="J3874" s="42">
        <f>VLOOKUP(B3874,Invoices!A:I,9,TRUE)</f>
        <v>2021</v>
      </c>
    </row>
    <row r="3875" spans="1:10" x14ac:dyDescent="0.15">
      <c r="A3875" t="s">
        <v>7235</v>
      </c>
      <c r="B3875" t="s">
        <v>896</v>
      </c>
      <c r="C3875" t="s">
        <v>99</v>
      </c>
      <c r="D3875" t="s">
        <v>84</v>
      </c>
      <c r="E3875">
        <v>15</v>
      </c>
      <c r="F3875" s="8">
        <f>VLOOKUP(C3875,Products!$A$2:$E$20,5,TRUE)</f>
        <v>3.5</v>
      </c>
      <c r="G3875" s="8">
        <f t="shared" si="120"/>
        <v>52.5</v>
      </c>
      <c r="H3875" s="8">
        <f>VLOOKUP(C3875,Products!$A$2:$F$20,6,TRUE)</f>
        <v>0.54999999999999982</v>
      </c>
      <c r="I3875" s="8">
        <f t="shared" si="121"/>
        <v>8.2499999999999964</v>
      </c>
      <c r="J3875" s="42">
        <f>VLOOKUP(B3875,Invoices!A:I,9,TRUE)</f>
        <v>2021</v>
      </c>
    </row>
    <row r="3876" spans="1:10" x14ac:dyDescent="0.15">
      <c r="A3876" t="s">
        <v>7236</v>
      </c>
      <c r="B3876" t="s">
        <v>896</v>
      </c>
      <c r="C3876" t="s">
        <v>105</v>
      </c>
      <c r="D3876" t="s">
        <v>81</v>
      </c>
      <c r="E3876">
        <v>20</v>
      </c>
      <c r="F3876" s="8">
        <f>VLOOKUP(C3876,Products!$A$2:$E$20,5,TRUE)</f>
        <v>8.9499999999999993</v>
      </c>
      <c r="G3876" s="8">
        <f t="shared" si="120"/>
        <v>179</v>
      </c>
      <c r="H3876" s="8">
        <f>VLOOKUP(C3876,Products!$A$2:$F$20,6,TRUE)</f>
        <v>3.1999999999999993</v>
      </c>
      <c r="I3876" s="8">
        <f t="shared" si="121"/>
        <v>63.999999999999986</v>
      </c>
      <c r="J3876" s="42">
        <f>VLOOKUP(B3876,Invoices!A:I,9,TRUE)</f>
        <v>2021</v>
      </c>
    </row>
    <row r="3877" spans="1:10" x14ac:dyDescent="0.15">
      <c r="A3877" t="s">
        <v>7237</v>
      </c>
      <c r="B3877" t="s">
        <v>896</v>
      </c>
      <c r="C3877" t="s">
        <v>88</v>
      </c>
      <c r="D3877" t="s">
        <v>85</v>
      </c>
      <c r="E3877">
        <v>10</v>
      </c>
      <c r="F3877" s="8">
        <f>VLOOKUP(C3877,Products!$A$2:$E$20,5,TRUE)</f>
        <v>8.9499999999999993</v>
      </c>
      <c r="G3877" s="8">
        <f t="shared" si="120"/>
        <v>89.5</v>
      </c>
      <c r="H3877" s="8">
        <f>VLOOKUP(C3877,Products!$A$2:$F$20,6,TRUE)</f>
        <v>5.6999999999999993</v>
      </c>
      <c r="I3877" s="8">
        <f t="shared" si="121"/>
        <v>56.999999999999993</v>
      </c>
      <c r="J3877" s="42">
        <f>VLOOKUP(B3877,Invoices!A:I,9,TRUE)</f>
        <v>2021</v>
      </c>
    </row>
    <row r="3878" spans="1:10" x14ac:dyDescent="0.15">
      <c r="A3878" t="s">
        <v>7238</v>
      </c>
      <c r="B3878" t="s">
        <v>897</v>
      </c>
      <c r="C3878" t="s">
        <v>90</v>
      </c>
      <c r="D3878" t="s">
        <v>72</v>
      </c>
      <c r="E3878">
        <v>1</v>
      </c>
      <c r="F3878" s="8">
        <f>VLOOKUP(C3878,Products!$A$2:$E$20,5,TRUE)</f>
        <v>8.9499999999999993</v>
      </c>
      <c r="G3878" s="8">
        <f t="shared" si="120"/>
        <v>8.9499999999999993</v>
      </c>
      <c r="H3878" s="8">
        <f>VLOOKUP(C3878,Products!$A$2:$F$20,6,TRUE)</f>
        <v>5.6999999999999993</v>
      </c>
      <c r="I3878" s="8">
        <f t="shared" si="121"/>
        <v>5.6999999999999993</v>
      </c>
      <c r="J3878" s="42">
        <f>VLOOKUP(B3878,Invoices!A:I,9,TRUE)</f>
        <v>2021</v>
      </c>
    </row>
    <row r="3879" spans="1:10" x14ac:dyDescent="0.15">
      <c r="A3879" t="s">
        <v>7239</v>
      </c>
      <c r="B3879" t="s">
        <v>897</v>
      </c>
      <c r="C3879" t="s">
        <v>104</v>
      </c>
      <c r="D3879" t="s">
        <v>71</v>
      </c>
      <c r="E3879">
        <v>10</v>
      </c>
      <c r="F3879" s="8">
        <f>VLOOKUP(C3879,Products!$A$2:$E$20,5,TRUE)</f>
        <v>2.95</v>
      </c>
      <c r="G3879" s="8">
        <f t="shared" si="120"/>
        <v>29.5</v>
      </c>
      <c r="H3879" s="8">
        <f>VLOOKUP(C3879,Products!$A$2:$F$20,6,TRUE)</f>
        <v>1.1500000000000001</v>
      </c>
      <c r="I3879" s="8">
        <f t="shared" si="121"/>
        <v>11.500000000000002</v>
      </c>
      <c r="J3879" s="42">
        <f>VLOOKUP(B3879,Invoices!A:I,9,TRUE)</f>
        <v>2021</v>
      </c>
    </row>
    <row r="3880" spans="1:10" x14ac:dyDescent="0.15">
      <c r="A3880" t="s">
        <v>7240</v>
      </c>
      <c r="B3880" t="s">
        <v>898</v>
      </c>
      <c r="C3880" t="s">
        <v>90</v>
      </c>
      <c r="D3880" t="s">
        <v>72</v>
      </c>
      <c r="E3880">
        <v>1</v>
      </c>
      <c r="F3880" s="8">
        <f>VLOOKUP(C3880,Products!$A$2:$E$20,5,TRUE)</f>
        <v>8.9499999999999993</v>
      </c>
      <c r="G3880" s="8">
        <f t="shared" si="120"/>
        <v>8.9499999999999993</v>
      </c>
      <c r="H3880" s="8">
        <f>VLOOKUP(C3880,Products!$A$2:$F$20,6,TRUE)</f>
        <v>5.6999999999999993</v>
      </c>
      <c r="I3880" s="8">
        <f t="shared" si="121"/>
        <v>5.6999999999999993</v>
      </c>
      <c r="J3880" s="42">
        <f>VLOOKUP(B3880,Invoices!A:I,9,TRUE)</f>
        <v>2021</v>
      </c>
    </row>
    <row r="3881" spans="1:10" x14ac:dyDescent="0.15">
      <c r="A3881" t="s">
        <v>7241</v>
      </c>
      <c r="B3881" t="s">
        <v>898</v>
      </c>
      <c r="C3881" t="s">
        <v>88</v>
      </c>
      <c r="D3881" t="s">
        <v>85</v>
      </c>
      <c r="E3881">
        <v>1</v>
      </c>
      <c r="F3881" s="8">
        <f>VLOOKUP(C3881,Products!$A$2:$E$20,5,TRUE)</f>
        <v>8.9499999999999993</v>
      </c>
      <c r="G3881" s="8">
        <f t="shared" si="120"/>
        <v>8.9499999999999993</v>
      </c>
      <c r="H3881" s="8">
        <f>VLOOKUP(C3881,Products!$A$2:$F$20,6,TRUE)</f>
        <v>5.6999999999999993</v>
      </c>
      <c r="I3881" s="8">
        <f t="shared" si="121"/>
        <v>5.6999999999999993</v>
      </c>
      <c r="J3881" s="42">
        <f>VLOOKUP(B3881,Invoices!A:I,9,TRUE)</f>
        <v>2021</v>
      </c>
    </row>
    <row r="3882" spans="1:10" x14ac:dyDescent="0.15">
      <c r="A3882" t="s">
        <v>7242</v>
      </c>
      <c r="B3882" t="s">
        <v>899</v>
      </c>
      <c r="C3882" t="s">
        <v>88</v>
      </c>
      <c r="D3882" t="s">
        <v>85</v>
      </c>
      <c r="E3882">
        <v>1</v>
      </c>
      <c r="F3882" s="8">
        <f>VLOOKUP(C3882,Products!$A$2:$E$20,5,TRUE)</f>
        <v>8.9499999999999993</v>
      </c>
      <c r="G3882" s="8">
        <f t="shared" si="120"/>
        <v>8.9499999999999993</v>
      </c>
      <c r="H3882" s="8">
        <f>VLOOKUP(C3882,Products!$A$2:$F$20,6,TRUE)</f>
        <v>5.6999999999999993</v>
      </c>
      <c r="I3882" s="8">
        <f t="shared" si="121"/>
        <v>5.6999999999999993</v>
      </c>
      <c r="J3882" s="42">
        <f>VLOOKUP(B3882,Invoices!A:I,9,TRUE)</f>
        <v>2021</v>
      </c>
    </row>
    <row r="3883" spans="1:10" x14ac:dyDescent="0.15">
      <c r="A3883" t="s">
        <v>7243</v>
      </c>
      <c r="B3883" t="s">
        <v>900</v>
      </c>
      <c r="C3883" t="s">
        <v>101</v>
      </c>
      <c r="D3883" t="s">
        <v>69</v>
      </c>
      <c r="E3883">
        <v>1</v>
      </c>
      <c r="F3883" s="8">
        <f>VLOOKUP(C3883,Products!$A$2:$E$20,5,TRUE)</f>
        <v>129.94999999999999</v>
      </c>
      <c r="G3883" s="8">
        <f t="shared" si="120"/>
        <v>129.94999999999999</v>
      </c>
      <c r="H3883" s="8">
        <f>VLOOKUP(C3883,Products!$A$2:$F$20,6,TRUE)</f>
        <v>40.449999999999989</v>
      </c>
      <c r="I3883" s="8">
        <f t="shared" si="121"/>
        <v>40.449999999999989</v>
      </c>
      <c r="J3883" s="42">
        <f>VLOOKUP(B3883,Invoices!A:I,9,TRUE)</f>
        <v>2021</v>
      </c>
    </row>
    <row r="3884" spans="1:10" x14ac:dyDescent="0.15">
      <c r="A3884" t="s">
        <v>7244</v>
      </c>
      <c r="B3884" t="s">
        <v>900</v>
      </c>
      <c r="C3884" t="s">
        <v>90</v>
      </c>
      <c r="D3884" t="s">
        <v>72</v>
      </c>
      <c r="E3884">
        <v>10</v>
      </c>
      <c r="F3884" s="8">
        <f>VLOOKUP(C3884,Products!$A$2:$E$20,5,TRUE)</f>
        <v>8.9499999999999993</v>
      </c>
      <c r="G3884" s="8">
        <f t="shared" si="120"/>
        <v>89.5</v>
      </c>
      <c r="H3884" s="8">
        <f>VLOOKUP(C3884,Products!$A$2:$F$20,6,TRUE)</f>
        <v>5.6999999999999993</v>
      </c>
      <c r="I3884" s="8">
        <f t="shared" si="121"/>
        <v>56.999999999999993</v>
      </c>
      <c r="J3884" s="42">
        <f>VLOOKUP(B3884,Invoices!A:I,9,TRUE)</f>
        <v>2021</v>
      </c>
    </row>
    <row r="3885" spans="1:10" x14ac:dyDescent="0.15">
      <c r="A3885" t="s">
        <v>7245</v>
      </c>
      <c r="B3885" t="s">
        <v>901</v>
      </c>
      <c r="C3885" t="s">
        <v>93</v>
      </c>
      <c r="D3885" t="s">
        <v>76</v>
      </c>
      <c r="E3885">
        <v>1</v>
      </c>
      <c r="F3885" s="8">
        <f>VLOOKUP(C3885,Products!$A$2:$E$20,5,TRUE)</f>
        <v>9.9499999999999993</v>
      </c>
      <c r="G3885" s="8">
        <f t="shared" si="120"/>
        <v>9.9499999999999993</v>
      </c>
      <c r="H3885" s="8">
        <f>VLOOKUP(C3885,Products!$A$2:$F$20,6,TRUE)</f>
        <v>1.9499999999999993</v>
      </c>
      <c r="I3885" s="8">
        <f t="shared" si="121"/>
        <v>1.9499999999999993</v>
      </c>
      <c r="J3885" s="42">
        <f>VLOOKUP(B3885,Invoices!A:I,9,TRUE)</f>
        <v>2021</v>
      </c>
    </row>
    <row r="3886" spans="1:10" x14ac:dyDescent="0.15">
      <c r="A3886" t="s">
        <v>7246</v>
      </c>
      <c r="B3886" t="s">
        <v>901</v>
      </c>
      <c r="C3886" t="s">
        <v>88</v>
      </c>
      <c r="D3886" t="s">
        <v>85</v>
      </c>
      <c r="E3886">
        <v>12</v>
      </c>
      <c r="F3886" s="8">
        <f>VLOOKUP(C3886,Products!$A$2:$E$20,5,TRUE)</f>
        <v>8.9499999999999993</v>
      </c>
      <c r="G3886" s="8">
        <f t="shared" si="120"/>
        <v>107.39999999999999</v>
      </c>
      <c r="H3886" s="8">
        <f>VLOOKUP(C3886,Products!$A$2:$F$20,6,TRUE)</f>
        <v>5.6999999999999993</v>
      </c>
      <c r="I3886" s="8">
        <f t="shared" si="121"/>
        <v>68.399999999999991</v>
      </c>
      <c r="J3886" s="42">
        <f>VLOOKUP(B3886,Invoices!A:I,9,TRUE)</f>
        <v>2021</v>
      </c>
    </row>
    <row r="3887" spans="1:10" x14ac:dyDescent="0.15">
      <c r="A3887" t="s">
        <v>7247</v>
      </c>
      <c r="B3887" t="s">
        <v>901</v>
      </c>
      <c r="C3887" t="s">
        <v>90</v>
      </c>
      <c r="D3887" t="s">
        <v>72</v>
      </c>
      <c r="E3887">
        <v>3</v>
      </c>
      <c r="F3887" s="8">
        <f>VLOOKUP(C3887,Products!$A$2:$E$20,5,TRUE)</f>
        <v>8.9499999999999993</v>
      </c>
      <c r="G3887" s="8">
        <f t="shared" si="120"/>
        <v>26.849999999999998</v>
      </c>
      <c r="H3887" s="8">
        <f>VLOOKUP(C3887,Products!$A$2:$F$20,6,TRUE)</f>
        <v>5.6999999999999993</v>
      </c>
      <c r="I3887" s="8">
        <f t="shared" si="121"/>
        <v>17.099999999999998</v>
      </c>
      <c r="J3887" s="42">
        <f>VLOOKUP(B3887,Invoices!A:I,9,TRUE)</f>
        <v>2021</v>
      </c>
    </row>
    <row r="3888" spans="1:10" x14ac:dyDescent="0.15">
      <c r="A3888" t="s">
        <v>7248</v>
      </c>
      <c r="B3888" t="s">
        <v>902</v>
      </c>
      <c r="C3888" t="s">
        <v>89</v>
      </c>
      <c r="D3888" t="s">
        <v>80</v>
      </c>
      <c r="E3888">
        <v>6</v>
      </c>
      <c r="F3888" s="8">
        <f>VLOOKUP(C3888,Products!$A$2:$E$20,5,TRUE)</f>
        <v>15.95</v>
      </c>
      <c r="G3888" s="8">
        <f t="shared" si="120"/>
        <v>95.699999999999989</v>
      </c>
      <c r="H3888" s="8">
        <f>VLOOKUP(C3888,Products!$A$2:$F$20,6,TRUE)</f>
        <v>6</v>
      </c>
      <c r="I3888" s="8">
        <f t="shared" si="121"/>
        <v>36</v>
      </c>
      <c r="J3888" s="42">
        <f>VLOOKUP(B3888,Invoices!A:I,9,TRUE)</f>
        <v>2021</v>
      </c>
    </row>
    <row r="3889" spans="1:10" x14ac:dyDescent="0.15">
      <c r="A3889" t="s">
        <v>7249</v>
      </c>
      <c r="B3889" t="s">
        <v>902</v>
      </c>
      <c r="C3889" t="s">
        <v>94</v>
      </c>
      <c r="D3889" t="s">
        <v>86</v>
      </c>
      <c r="E3889">
        <v>5</v>
      </c>
      <c r="F3889" s="8">
        <f>VLOOKUP(C3889,Products!$A$2:$E$20,5,TRUE)</f>
        <v>3.5</v>
      </c>
      <c r="G3889" s="8">
        <f t="shared" si="120"/>
        <v>17.5</v>
      </c>
      <c r="H3889" s="8">
        <f>VLOOKUP(C3889,Products!$A$2:$F$20,6,TRUE)</f>
        <v>0.54999999999999982</v>
      </c>
      <c r="I3889" s="8">
        <f t="shared" si="121"/>
        <v>2.7499999999999991</v>
      </c>
      <c r="J3889" s="42">
        <f>VLOOKUP(B3889,Invoices!A:I,9,TRUE)</f>
        <v>2021</v>
      </c>
    </row>
    <row r="3890" spans="1:10" x14ac:dyDescent="0.15">
      <c r="A3890" t="s">
        <v>7250</v>
      </c>
      <c r="B3890" t="s">
        <v>903</v>
      </c>
      <c r="C3890" t="s">
        <v>96</v>
      </c>
      <c r="D3890" t="s">
        <v>75</v>
      </c>
      <c r="E3890">
        <v>6</v>
      </c>
      <c r="F3890" s="8">
        <f>VLOOKUP(C3890,Products!$A$2:$E$20,5,TRUE)</f>
        <v>79.95</v>
      </c>
      <c r="G3890" s="8">
        <f t="shared" si="120"/>
        <v>479.70000000000005</v>
      </c>
      <c r="H3890" s="8">
        <f>VLOOKUP(C3890,Products!$A$2:$F$20,6,TRUE)</f>
        <v>27.950000000000003</v>
      </c>
      <c r="I3890" s="8">
        <f t="shared" si="121"/>
        <v>167.70000000000002</v>
      </c>
      <c r="J3890" s="42">
        <f>VLOOKUP(B3890,Invoices!A:I,9,TRUE)</f>
        <v>2021</v>
      </c>
    </row>
    <row r="3891" spans="1:10" x14ac:dyDescent="0.15">
      <c r="A3891" t="s">
        <v>7251</v>
      </c>
      <c r="B3891" t="s">
        <v>903</v>
      </c>
      <c r="C3891" t="s">
        <v>105</v>
      </c>
      <c r="D3891" t="s">
        <v>81</v>
      </c>
      <c r="E3891">
        <v>4</v>
      </c>
      <c r="F3891" s="8">
        <f>VLOOKUP(C3891,Products!$A$2:$E$20,5,TRUE)</f>
        <v>8.9499999999999993</v>
      </c>
      <c r="G3891" s="8">
        <f t="shared" si="120"/>
        <v>35.799999999999997</v>
      </c>
      <c r="H3891" s="8">
        <f>VLOOKUP(C3891,Products!$A$2:$F$20,6,TRUE)</f>
        <v>3.1999999999999993</v>
      </c>
      <c r="I3891" s="8">
        <f t="shared" si="121"/>
        <v>12.799999999999997</v>
      </c>
      <c r="J3891" s="42">
        <f>VLOOKUP(B3891,Invoices!A:I,9,TRUE)</f>
        <v>2021</v>
      </c>
    </row>
    <row r="3892" spans="1:10" x14ac:dyDescent="0.15">
      <c r="A3892" t="s">
        <v>7252</v>
      </c>
      <c r="B3892" t="s">
        <v>903</v>
      </c>
      <c r="C3892" t="s">
        <v>92</v>
      </c>
      <c r="D3892" t="s">
        <v>82</v>
      </c>
      <c r="E3892">
        <v>1</v>
      </c>
      <c r="F3892" s="8">
        <f>VLOOKUP(C3892,Products!$A$2:$E$20,5,TRUE)</f>
        <v>19.95</v>
      </c>
      <c r="G3892" s="8">
        <f t="shared" si="120"/>
        <v>19.95</v>
      </c>
      <c r="H3892" s="8">
        <f>VLOOKUP(C3892,Products!$A$2:$F$20,6,TRUE)</f>
        <v>7.4499999999999993</v>
      </c>
      <c r="I3892" s="8">
        <f t="shared" si="121"/>
        <v>7.4499999999999993</v>
      </c>
      <c r="J3892" s="42">
        <f>VLOOKUP(B3892,Invoices!A:I,9,TRUE)</f>
        <v>2021</v>
      </c>
    </row>
    <row r="3893" spans="1:10" x14ac:dyDescent="0.15">
      <c r="A3893" t="s">
        <v>7253</v>
      </c>
      <c r="B3893" t="s">
        <v>903</v>
      </c>
      <c r="C3893" t="s">
        <v>87</v>
      </c>
      <c r="D3893" t="s">
        <v>68</v>
      </c>
      <c r="E3893">
        <v>3</v>
      </c>
      <c r="F3893" s="8">
        <f>VLOOKUP(C3893,Products!$A$2:$E$20,5,TRUE)</f>
        <v>19.95</v>
      </c>
      <c r="G3893" s="8">
        <f t="shared" si="120"/>
        <v>59.849999999999994</v>
      </c>
      <c r="H3893" s="8">
        <f>VLOOKUP(C3893,Products!$A$2:$F$20,6,TRUE)</f>
        <v>7.4499999999999993</v>
      </c>
      <c r="I3893" s="8">
        <f t="shared" si="121"/>
        <v>22.349999999999998</v>
      </c>
      <c r="J3893" s="42">
        <f>VLOOKUP(B3893,Invoices!A:I,9,TRUE)</f>
        <v>2021</v>
      </c>
    </row>
    <row r="3894" spans="1:10" x14ac:dyDescent="0.15">
      <c r="A3894" t="s">
        <v>7254</v>
      </c>
      <c r="B3894" t="s">
        <v>903</v>
      </c>
      <c r="C3894" t="s">
        <v>104</v>
      </c>
      <c r="D3894" t="s">
        <v>71</v>
      </c>
      <c r="E3894">
        <v>3</v>
      </c>
      <c r="F3894" s="8">
        <f>VLOOKUP(C3894,Products!$A$2:$E$20,5,TRUE)</f>
        <v>2.95</v>
      </c>
      <c r="G3894" s="8">
        <f t="shared" si="120"/>
        <v>8.8500000000000014</v>
      </c>
      <c r="H3894" s="8">
        <f>VLOOKUP(C3894,Products!$A$2:$F$20,6,TRUE)</f>
        <v>1.1500000000000001</v>
      </c>
      <c r="I3894" s="8">
        <f t="shared" si="121"/>
        <v>3.45</v>
      </c>
      <c r="J3894" s="42">
        <f>VLOOKUP(B3894,Invoices!A:I,9,TRUE)</f>
        <v>2021</v>
      </c>
    </row>
    <row r="3895" spans="1:10" x14ac:dyDescent="0.15">
      <c r="A3895" t="s">
        <v>7255</v>
      </c>
      <c r="B3895" t="s">
        <v>903</v>
      </c>
      <c r="C3895" t="s">
        <v>89</v>
      </c>
      <c r="D3895" t="s">
        <v>80</v>
      </c>
      <c r="E3895">
        <v>7</v>
      </c>
      <c r="F3895" s="8">
        <f>VLOOKUP(C3895,Products!$A$2:$E$20,5,TRUE)</f>
        <v>15.95</v>
      </c>
      <c r="G3895" s="8">
        <f t="shared" si="120"/>
        <v>111.64999999999999</v>
      </c>
      <c r="H3895" s="8">
        <f>VLOOKUP(C3895,Products!$A$2:$F$20,6,TRUE)</f>
        <v>6</v>
      </c>
      <c r="I3895" s="8">
        <f t="shared" si="121"/>
        <v>42</v>
      </c>
      <c r="J3895" s="42">
        <f>VLOOKUP(B3895,Invoices!A:I,9,TRUE)</f>
        <v>2021</v>
      </c>
    </row>
    <row r="3896" spans="1:10" x14ac:dyDescent="0.15">
      <c r="A3896" t="s">
        <v>7256</v>
      </c>
      <c r="B3896" t="s">
        <v>903</v>
      </c>
      <c r="C3896" t="s">
        <v>91</v>
      </c>
      <c r="D3896" t="s">
        <v>70</v>
      </c>
      <c r="E3896">
        <v>1</v>
      </c>
      <c r="F3896" s="8">
        <f>VLOOKUP(C3896,Products!$A$2:$E$20,5,TRUE)</f>
        <v>49.95</v>
      </c>
      <c r="G3896" s="8">
        <f t="shared" si="120"/>
        <v>49.95</v>
      </c>
      <c r="H3896" s="8">
        <f>VLOOKUP(C3896,Products!$A$2:$F$20,6,TRUE)</f>
        <v>21.200000000000003</v>
      </c>
      <c r="I3896" s="8">
        <f t="shared" si="121"/>
        <v>21.200000000000003</v>
      </c>
      <c r="J3896" s="42">
        <f>VLOOKUP(B3896,Invoices!A:I,9,TRUE)</f>
        <v>2021</v>
      </c>
    </row>
    <row r="3897" spans="1:10" x14ac:dyDescent="0.15">
      <c r="A3897" t="s">
        <v>7257</v>
      </c>
      <c r="B3897" t="s">
        <v>903</v>
      </c>
      <c r="C3897" t="s">
        <v>95</v>
      </c>
      <c r="D3897" t="s">
        <v>73</v>
      </c>
      <c r="E3897">
        <v>1</v>
      </c>
      <c r="F3897" s="8">
        <f>VLOOKUP(C3897,Products!$A$2:$E$20,5,TRUE)</f>
        <v>12.95</v>
      </c>
      <c r="G3897" s="8">
        <f t="shared" si="120"/>
        <v>12.95</v>
      </c>
      <c r="H3897" s="8">
        <f>VLOOKUP(C3897,Products!$A$2:$F$20,6,TRUE)</f>
        <v>4.1999999999999993</v>
      </c>
      <c r="I3897" s="8">
        <f t="shared" si="121"/>
        <v>4.1999999999999993</v>
      </c>
      <c r="J3897" s="42">
        <f>VLOOKUP(B3897,Invoices!A:I,9,TRUE)</f>
        <v>2021</v>
      </c>
    </row>
    <row r="3898" spans="1:10" x14ac:dyDescent="0.15">
      <c r="A3898" t="s">
        <v>7258</v>
      </c>
      <c r="B3898" t="s">
        <v>903</v>
      </c>
      <c r="C3898" t="s">
        <v>88</v>
      </c>
      <c r="D3898" t="s">
        <v>85</v>
      </c>
      <c r="E3898">
        <v>1</v>
      </c>
      <c r="F3898" s="8">
        <f>VLOOKUP(C3898,Products!$A$2:$E$20,5,TRUE)</f>
        <v>8.9499999999999993</v>
      </c>
      <c r="G3898" s="8">
        <f t="shared" si="120"/>
        <v>8.9499999999999993</v>
      </c>
      <c r="H3898" s="8">
        <f>VLOOKUP(C3898,Products!$A$2:$F$20,6,TRUE)</f>
        <v>5.6999999999999993</v>
      </c>
      <c r="I3898" s="8">
        <f t="shared" si="121"/>
        <v>5.6999999999999993</v>
      </c>
      <c r="J3898" s="42">
        <f>VLOOKUP(B3898,Invoices!A:I,9,TRUE)</f>
        <v>2021</v>
      </c>
    </row>
    <row r="3899" spans="1:10" x14ac:dyDescent="0.15">
      <c r="A3899" t="s">
        <v>7259</v>
      </c>
      <c r="B3899" t="s">
        <v>903</v>
      </c>
      <c r="C3899" t="s">
        <v>101</v>
      </c>
      <c r="D3899" t="s">
        <v>69</v>
      </c>
      <c r="E3899">
        <v>24</v>
      </c>
      <c r="F3899" s="8">
        <f>VLOOKUP(C3899,Products!$A$2:$E$20,5,TRUE)</f>
        <v>129.94999999999999</v>
      </c>
      <c r="G3899" s="8">
        <f t="shared" si="120"/>
        <v>3118.7999999999997</v>
      </c>
      <c r="H3899" s="8">
        <f>VLOOKUP(C3899,Products!$A$2:$F$20,6,TRUE)</f>
        <v>40.449999999999989</v>
      </c>
      <c r="I3899" s="8">
        <f t="shared" si="121"/>
        <v>970.79999999999973</v>
      </c>
      <c r="J3899" s="42">
        <f>VLOOKUP(B3899,Invoices!A:I,9,TRUE)</f>
        <v>2021</v>
      </c>
    </row>
    <row r="3900" spans="1:10" x14ac:dyDescent="0.15">
      <c r="A3900" t="s">
        <v>7260</v>
      </c>
      <c r="B3900" t="s">
        <v>903</v>
      </c>
      <c r="C3900" t="s">
        <v>103</v>
      </c>
      <c r="D3900" t="s">
        <v>77</v>
      </c>
      <c r="E3900">
        <v>2</v>
      </c>
      <c r="F3900" s="8">
        <f>VLOOKUP(C3900,Products!$A$2:$E$20,5,TRUE)</f>
        <v>8.9499999999999993</v>
      </c>
      <c r="G3900" s="8">
        <f t="shared" si="120"/>
        <v>17.899999999999999</v>
      </c>
      <c r="H3900" s="8">
        <f>VLOOKUP(C3900,Products!$A$2:$F$20,6,TRUE)</f>
        <v>3.1999999999999993</v>
      </c>
      <c r="I3900" s="8">
        <f t="shared" si="121"/>
        <v>6.3999999999999986</v>
      </c>
      <c r="J3900" s="42">
        <f>VLOOKUP(B3900,Invoices!A:I,9,TRUE)</f>
        <v>2021</v>
      </c>
    </row>
    <row r="3901" spans="1:10" x14ac:dyDescent="0.15">
      <c r="A3901" t="s">
        <v>7261</v>
      </c>
      <c r="B3901" t="s">
        <v>903</v>
      </c>
      <c r="C3901" t="s">
        <v>100</v>
      </c>
      <c r="D3901" t="s">
        <v>78</v>
      </c>
      <c r="E3901">
        <v>1</v>
      </c>
      <c r="F3901" s="8">
        <f>VLOOKUP(C3901,Products!$A$2:$E$20,5,TRUE)</f>
        <v>49.95</v>
      </c>
      <c r="G3901" s="8">
        <f t="shared" si="120"/>
        <v>49.95</v>
      </c>
      <c r="H3901" s="8">
        <f>VLOOKUP(C3901,Products!$A$2:$F$20,6,TRUE)</f>
        <v>19.950000000000003</v>
      </c>
      <c r="I3901" s="8">
        <f t="shared" si="121"/>
        <v>19.950000000000003</v>
      </c>
      <c r="J3901" s="42">
        <f>VLOOKUP(B3901,Invoices!A:I,9,TRUE)</f>
        <v>2021</v>
      </c>
    </row>
    <row r="3902" spans="1:10" x14ac:dyDescent="0.15">
      <c r="A3902" t="s">
        <v>7262</v>
      </c>
      <c r="B3902" t="s">
        <v>903</v>
      </c>
      <c r="C3902" t="s">
        <v>93</v>
      </c>
      <c r="D3902" t="s">
        <v>76</v>
      </c>
      <c r="E3902">
        <v>1</v>
      </c>
      <c r="F3902" s="8">
        <f>VLOOKUP(C3902,Products!$A$2:$E$20,5,TRUE)</f>
        <v>9.9499999999999993</v>
      </c>
      <c r="G3902" s="8">
        <f t="shared" si="120"/>
        <v>9.9499999999999993</v>
      </c>
      <c r="H3902" s="8">
        <f>VLOOKUP(C3902,Products!$A$2:$F$20,6,TRUE)</f>
        <v>1.9499999999999993</v>
      </c>
      <c r="I3902" s="8">
        <f t="shared" si="121"/>
        <v>1.9499999999999993</v>
      </c>
      <c r="J3902" s="42">
        <f>VLOOKUP(B3902,Invoices!A:I,9,TRUE)</f>
        <v>2021</v>
      </c>
    </row>
    <row r="3903" spans="1:10" x14ac:dyDescent="0.15">
      <c r="A3903" t="s">
        <v>7263</v>
      </c>
      <c r="B3903" t="s">
        <v>903</v>
      </c>
      <c r="C3903" t="s">
        <v>90</v>
      </c>
      <c r="D3903" t="s">
        <v>72</v>
      </c>
      <c r="E3903">
        <v>1</v>
      </c>
      <c r="F3903" s="8">
        <f>VLOOKUP(C3903,Products!$A$2:$E$20,5,TRUE)</f>
        <v>8.9499999999999993</v>
      </c>
      <c r="G3903" s="8">
        <f t="shared" si="120"/>
        <v>8.9499999999999993</v>
      </c>
      <c r="H3903" s="8">
        <f>VLOOKUP(C3903,Products!$A$2:$F$20,6,TRUE)</f>
        <v>5.6999999999999993</v>
      </c>
      <c r="I3903" s="8">
        <f t="shared" si="121"/>
        <v>5.6999999999999993</v>
      </c>
      <c r="J3903" s="42">
        <f>VLOOKUP(B3903,Invoices!A:I,9,TRUE)</f>
        <v>2021</v>
      </c>
    </row>
    <row r="3904" spans="1:10" x14ac:dyDescent="0.15">
      <c r="A3904" t="s">
        <v>7264</v>
      </c>
      <c r="B3904" t="s">
        <v>903</v>
      </c>
      <c r="C3904" t="s">
        <v>98</v>
      </c>
      <c r="D3904" t="s">
        <v>79</v>
      </c>
      <c r="E3904">
        <v>50</v>
      </c>
      <c r="F3904" s="8">
        <f>VLOOKUP(C3904,Products!$A$2:$E$20,5,TRUE)</f>
        <v>14.95</v>
      </c>
      <c r="G3904" s="8">
        <f t="shared" si="120"/>
        <v>747.5</v>
      </c>
      <c r="H3904" s="8">
        <f>VLOOKUP(C3904,Products!$A$2:$F$20,6,TRUE)</f>
        <v>3.0499999999999989</v>
      </c>
      <c r="I3904" s="8">
        <f t="shared" si="121"/>
        <v>152.49999999999994</v>
      </c>
      <c r="J3904" s="42">
        <f>VLOOKUP(B3904,Invoices!A:I,9,TRUE)</f>
        <v>2021</v>
      </c>
    </row>
    <row r="3905" spans="1:10" x14ac:dyDescent="0.15">
      <c r="A3905" t="s">
        <v>7265</v>
      </c>
      <c r="B3905" t="s">
        <v>904</v>
      </c>
      <c r="C3905" t="s">
        <v>90</v>
      </c>
      <c r="D3905" t="s">
        <v>72</v>
      </c>
      <c r="E3905">
        <v>6</v>
      </c>
      <c r="F3905" s="8">
        <f>VLOOKUP(C3905,Products!$A$2:$E$20,5,TRUE)</f>
        <v>8.9499999999999993</v>
      </c>
      <c r="G3905" s="8">
        <f t="shared" si="120"/>
        <v>53.699999999999996</v>
      </c>
      <c r="H3905" s="8">
        <f>VLOOKUP(C3905,Products!$A$2:$F$20,6,TRUE)</f>
        <v>5.6999999999999993</v>
      </c>
      <c r="I3905" s="8">
        <f t="shared" si="121"/>
        <v>34.199999999999996</v>
      </c>
      <c r="J3905" s="42">
        <f>VLOOKUP(B3905,Invoices!A:I,9,TRUE)</f>
        <v>2021</v>
      </c>
    </row>
    <row r="3906" spans="1:10" x14ac:dyDescent="0.15">
      <c r="A3906" t="s">
        <v>7266</v>
      </c>
      <c r="B3906" t="s">
        <v>904</v>
      </c>
      <c r="C3906" t="s">
        <v>97</v>
      </c>
      <c r="D3906" t="s">
        <v>74</v>
      </c>
      <c r="E3906">
        <v>7</v>
      </c>
      <c r="F3906" s="8">
        <f>VLOOKUP(C3906,Products!$A$2:$E$20,5,TRUE)</f>
        <v>1.5</v>
      </c>
      <c r="G3906" s="8">
        <f t="shared" si="120"/>
        <v>10.5</v>
      </c>
      <c r="H3906" s="8">
        <f>VLOOKUP(C3906,Products!$A$2:$F$20,6,TRUE)</f>
        <v>0.5</v>
      </c>
      <c r="I3906" s="8">
        <f t="shared" si="121"/>
        <v>3.5</v>
      </c>
      <c r="J3906" s="42">
        <f>VLOOKUP(B3906,Invoices!A:I,9,TRUE)</f>
        <v>2021</v>
      </c>
    </row>
    <row r="3907" spans="1:10" x14ac:dyDescent="0.15">
      <c r="A3907" t="s">
        <v>7267</v>
      </c>
      <c r="B3907" t="s">
        <v>904</v>
      </c>
      <c r="C3907" t="s">
        <v>105</v>
      </c>
      <c r="D3907" t="s">
        <v>81</v>
      </c>
      <c r="E3907">
        <v>1</v>
      </c>
      <c r="F3907" s="8">
        <f>VLOOKUP(C3907,Products!$A$2:$E$20,5,TRUE)</f>
        <v>8.9499999999999993</v>
      </c>
      <c r="G3907" s="8">
        <f t="shared" ref="G3907:G3970" si="122">F3907*E3907</f>
        <v>8.9499999999999993</v>
      </c>
      <c r="H3907" s="8">
        <f>VLOOKUP(C3907,Products!$A$2:$F$20,6,TRUE)</f>
        <v>3.1999999999999993</v>
      </c>
      <c r="I3907" s="8">
        <f t="shared" ref="I3907:I3970" si="123">H3907*E3907</f>
        <v>3.1999999999999993</v>
      </c>
      <c r="J3907" s="42">
        <f>VLOOKUP(B3907,Invoices!A:I,9,TRUE)</f>
        <v>2021</v>
      </c>
    </row>
    <row r="3908" spans="1:10" x14ac:dyDescent="0.15">
      <c r="A3908" t="s">
        <v>7268</v>
      </c>
      <c r="B3908" t="s">
        <v>905</v>
      </c>
      <c r="C3908" t="s">
        <v>105</v>
      </c>
      <c r="D3908" t="s">
        <v>81</v>
      </c>
      <c r="E3908">
        <v>15</v>
      </c>
      <c r="F3908" s="8">
        <f>VLOOKUP(C3908,Products!$A$2:$E$20,5,TRUE)</f>
        <v>8.9499999999999993</v>
      </c>
      <c r="G3908" s="8">
        <f t="shared" si="122"/>
        <v>134.25</v>
      </c>
      <c r="H3908" s="8">
        <f>VLOOKUP(C3908,Products!$A$2:$F$20,6,TRUE)</f>
        <v>3.1999999999999993</v>
      </c>
      <c r="I3908" s="8">
        <f t="shared" si="123"/>
        <v>47.999999999999986</v>
      </c>
      <c r="J3908" s="42">
        <f>VLOOKUP(B3908,Invoices!A:I,9,TRUE)</f>
        <v>2021</v>
      </c>
    </row>
    <row r="3909" spans="1:10" x14ac:dyDescent="0.15">
      <c r="A3909" t="s">
        <v>7269</v>
      </c>
      <c r="B3909" t="s">
        <v>905</v>
      </c>
      <c r="C3909" t="s">
        <v>99</v>
      </c>
      <c r="D3909" t="s">
        <v>84</v>
      </c>
      <c r="E3909">
        <v>6</v>
      </c>
      <c r="F3909" s="8">
        <f>VLOOKUP(C3909,Products!$A$2:$E$20,5,TRUE)</f>
        <v>3.5</v>
      </c>
      <c r="G3909" s="8">
        <f t="shared" si="122"/>
        <v>21</v>
      </c>
      <c r="H3909" s="8">
        <f>VLOOKUP(C3909,Products!$A$2:$F$20,6,TRUE)</f>
        <v>0.54999999999999982</v>
      </c>
      <c r="I3909" s="8">
        <f t="shared" si="123"/>
        <v>3.2999999999999989</v>
      </c>
      <c r="J3909" s="42">
        <f>VLOOKUP(B3909,Invoices!A:I,9,TRUE)</f>
        <v>2021</v>
      </c>
    </row>
    <row r="3910" spans="1:10" x14ac:dyDescent="0.15">
      <c r="A3910" t="s">
        <v>7270</v>
      </c>
      <c r="B3910" t="s">
        <v>905</v>
      </c>
      <c r="C3910" t="s">
        <v>104</v>
      </c>
      <c r="D3910" t="s">
        <v>71</v>
      </c>
      <c r="E3910">
        <v>2</v>
      </c>
      <c r="F3910" s="8">
        <f>VLOOKUP(C3910,Products!$A$2:$E$20,5,TRUE)</f>
        <v>2.95</v>
      </c>
      <c r="G3910" s="8">
        <f t="shared" si="122"/>
        <v>5.9</v>
      </c>
      <c r="H3910" s="8">
        <f>VLOOKUP(C3910,Products!$A$2:$F$20,6,TRUE)</f>
        <v>1.1500000000000001</v>
      </c>
      <c r="I3910" s="8">
        <f t="shared" si="123"/>
        <v>2.3000000000000003</v>
      </c>
      <c r="J3910" s="42">
        <f>VLOOKUP(B3910,Invoices!A:I,9,TRUE)</f>
        <v>2021</v>
      </c>
    </row>
    <row r="3911" spans="1:10" x14ac:dyDescent="0.15">
      <c r="A3911" t="s">
        <v>7271</v>
      </c>
      <c r="B3911" t="s">
        <v>906</v>
      </c>
      <c r="C3911" t="s">
        <v>105</v>
      </c>
      <c r="D3911" t="s">
        <v>81</v>
      </c>
      <c r="E3911">
        <v>2</v>
      </c>
      <c r="F3911" s="8">
        <f>VLOOKUP(C3911,Products!$A$2:$E$20,5,TRUE)</f>
        <v>8.9499999999999993</v>
      </c>
      <c r="G3911" s="8">
        <f t="shared" si="122"/>
        <v>17.899999999999999</v>
      </c>
      <c r="H3911" s="8">
        <f>VLOOKUP(C3911,Products!$A$2:$F$20,6,TRUE)</f>
        <v>3.1999999999999993</v>
      </c>
      <c r="I3911" s="8">
        <f t="shared" si="123"/>
        <v>6.3999999999999986</v>
      </c>
      <c r="J3911" s="42">
        <f>VLOOKUP(B3911,Invoices!A:I,9,TRUE)</f>
        <v>2021</v>
      </c>
    </row>
    <row r="3912" spans="1:10" x14ac:dyDescent="0.15">
      <c r="A3912" t="s">
        <v>7272</v>
      </c>
      <c r="B3912" t="s">
        <v>906</v>
      </c>
      <c r="C3912" t="s">
        <v>89</v>
      </c>
      <c r="D3912" t="s">
        <v>80</v>
      </c>
      <c r="E3912">
        <v>1</v>
      </c>
      <c r="F3912" s="8">
        <f>VLOOKUP(C3912,Products!$A$2:$E$20,5,TRUE)</f>
        <v>15.95</v>
      </c>
      <c r="G3912" s="8">
        <f t="shared" si="122"/>
        <v>15.95</v>
      </c>
      <c r="H3912" s="8">
        <f>VLOOKUP(C3912,Products!$A$2:$F$20,6,TRUE)</f>
        <v>6</v>
      </c>
      <c r="I3912" s="8">
        <f t="shared" si="123"/>
        <v>6</v>
      </c>
      <c r="J3912" s="42">
        <f>VLOOKUP(B3912,Invoices!A:I,9,TRUE)</f>
        <v>2021</v>
      </c>
    </row>
    <row r="3913" spans="1:10" x14ac:dyDescent="0.15">
      <c r="A3913" t="s">
        <v>7273</v>
      </c>
      <c r="B3913" t="s">
        <v>906</v>
      </c>
      <c r="C3913" t="s">
        <v>94</v>
      </c>
      <c r="D3913" t="s">
        <v>86</v>
      </c>
      <c r="E3913">
        <v>1</v>
      </c>
      <c r="F3913" s="8">
        <f>VLOOKUP(C3913,Products!$A$2:$E$20,5,TRUE)</f>
        <v>3.5</v>
      </c>
      <c r="G3913" s="8">
        <f t="shared" si="122"/>
        <v>3.5</v>
      </c>
      <c r="H3913" s="8">
        <f>VLOOKUP(C3913,Products!$A$2:$F$20,6,TRUE)</f>
        <v>0.54999999999999982</v>
      </c>
      <c r="I3913" s="8">
        <f t="shared" si="123"/>
        <v>0.54999999999999982</v>
      </c>
      <c r="J3913" s="42">
        <f>VLOOKUP(B3913,Invoices!A:I,9,TRUE)</f>
        <v>2021</v>
      </c>
    </row>
    <row r="3914" spans="1:10" x14ac:dyDescent="0.15">
      <c r="A3914" t="s">
        <v>7274</v>
      </c>
      <c r="B3914" t="s">
        <v>906</v>
      </c>
      <c r="C3914" t="s">
        <v>99</v>
      </c>
      <c r="D3914" t="s">
        <v>84</v>
      </c>
      <c r="E3914">
        <v>1</v>
      </c>
      <c r="F3914" s="8">
        <f>VLOOKUP(C3914,Products!$A$2:$E$20,5,TRUE)</f>
        <v>3.5</v>
      </c>
      <c r="G3914" s="8">
        <f t="shared" si="122"/>
        <v>3.5</v>
      </c>
      <c r="H3914" s="8">
        <f>VLOOKUP(C3914,Products!$A$2:$F$20,6,TRUE)</f>
        <v>0.54999999999999982</v>
      </c>
      <c r="I3914" s="8">
        <f t="shared" si="123"/>
        <v>0.54999999999999982</v>
      </c>
      <c r="J3914" s="42">
        <f>VLOOKUP(B3914,Invoices!A:I,9,TRUE)</f>
        <v>2021</v>
      </c>
    </row>
    <row r="3915" spans="1:10" x14ac:dyDescent="0.15">
      <c r="A3915" t="s">
        <v>7275</v>
      </c>
      <c r="B3915" t="s">
        <v>906</v>
      </c>
      <c r="C3915" t="s">
        <v>91</v>
      </c>
      <c r="D3915" t="s">
        <v>70</v>
      </c>
      <c r="E3915">
        <v>4</v>
      </c>
      <c r="F3915" s="8">
        <f>VLOOKUP(C3915,Products!$A$2:$E$20,5,TRUE)</f>
        <v>49.95</v>
      </c>
      <c r="G3915" s="8">
        <f t="shared" si="122"/>
        <v>199.8</v>
      </c>
      <c r="H3915" s="8">
        <f>VLOOKUP(C3915,Products!$A$2:$F$20,6,TRUE)</f>
        <v>21.200000000000003</v>
      </c>
      <c r="I3915" s="8">
        <f t="shared" si="123"/>
        <v>84.800000000000011</v>
      </c>
      <c r="J3915" s="42">
        <f>VLOOKUP(B3915,Invoices!A:I,9,TRUE)</f>
        <v>2021</v>
      </c>
    </row>
    <row r="3916" spans="1:10" x14ac:dyDescent="0.15">
      <c r="A3916" t="s">
        <v>7276</v>
      </c>
      <c r="B3916" t="s">
        <v>906</v>
      </c>
      <c r="C3916" t="s">
        <v>100</v>
      </c>
      <c r="D3916" t="s">
        <v>78</v>
      </c>
      <c r="E3916">
        <v>20</v>
      </c>
      <c r="F3916" s="8">
        <f>VLOOKUP(C3916,Products!$A$2:$E$20,5,TRUE)</f>
        <v>49.95</v>
      </c>
      <c r="G3916" s="8">
        <f t="shared" si="122"/>
        <v>999</v>
      </c>
      <c r="H3916" s="8">
        <f>VLOOKUP(C3916,Products!$A$2:$F$20,6,TRUE)</f>
        <v>19.950000000000003</v>
      </c>
      <c r="I3916" s="8">
        <f t="shared" si="123"/>
        <v>399.00000000000006</v>
      </c>
      <c r="J3916" s="42">
        <f>VLOOKUP(B3916,Invoices!A:I,9,TRUE)</f>
        <v>2021</v>
      </c>
    </row>
    <row r="3917" spans="1:10" x14ac:dyDescent="0.15">
      <c r="A3917" t="s">
        <v>7277</v>
      </c>
      <c r="B3917" t="s">
        <v>906</v>
      </c>
      <c r="C3917" t="s">
        <v>102</v>
      </c>
      <c r="D3917" t="s">
        <v>83</v>
      </c>
      <c r="E3917">
        <v>1</v>
      </c>
      <c r="F3917" s="8">
        <f>VLOOKUP(C3917,Products!$A$2:$E$20,5,TRUE)</f>
        <v>29.95</v>
      </c>
      <c r="G3917" s="8">
        <f t="shared" si="122"/>
        <v>29.95</v>
      </c>
      <c r="H3917" s="8">
        <f>VLOOKUP(C3917,Products!$A$2:$F$20,6,TRUE)</f>
        <v>15</v>
      </c>
      <c r="I3917" s="8">
        <f t="shared" si="123"/>
        <v>15</v>
      </c>
      <c r="J3917" s="42">
        <f>VLOOKUP(B3917,Invoices!A:I,9,TRUE)</f>
        <v>2021</v>
      </c>
    </row>
    <row r="3918" spans="1:10" x14ac:dyDescent="0.15">
      <c r="A3918" t="s">
        <v>7278</v>
      </c>
      <c r="B3918" t="s">
        <v>907</v>
      </c>
      <c r="C3918" t="s">
        <v>101</v>
      </c>
      <c r="D3918" t="s">
        <v>69</v>
      </c>
      <c r="E3918">
        <v>50</v>
      </c>
      <c r="F3918" s="8">
        <f>VLOOKUP(C3918,Products!$A$2:$E$20,5,TRUE)</f>
        <v>129.94999999999999</v>
      </c>
      <c r="G3918" s="8">
        <f t="shared" si="122"/>
        <v>6497.4999999999991</v>
      </c>
      <c r="H3918" s="8">
        <f>VLOOKUP(C3918,Products!$A$2:$F$20,6,TRUE)</f>
        <v>40.449999999999989</v>
      </c>
      <c r="I3918" s="8">
        <f t="shared" si="123"/>
        <v>2022.4999999999995</v>
      </c>
      <c r="J3918" s="42">
        <f>VLOOKUP(B3918,Invoices!A:I,9,TRUE)</f>
        <v>2021</v>
      </c>
    </row>
    <row r="3919" spans="1:10" x14ac:dyDescent="0.15">
      <c r="A3919" t="s">
        <v>7279</v>
      </c>
      <c r="B3919" t="s">
        <v>907</v>
      </c>
      <c r="C3919" t="s">
        <v>87</v>
      </c>
      <c r="D3919" t="s">
        <v>68</v>
      </c>
      <c r="E3919">
        <v>1</v>
      </c>
      <c r="F3919" s="8">
        <f>VLOOKUP(C3919,Products!$A$2:$E$20,5,TRUE)</f>
        <v>19.95</v>
      </c>
      <c r="G3919" s="8">
        <f t="shared" si="122"/>
        <v>19.95</v>
      </c>
      <c r="H3919" s="8">
        <f>VLOOKUP(C3919,Products!$A$2:$F$20,6,TRUE)</f>
        <v>7.4499999999999993</v>
      </c>
      <c r="I3919" s="8">
        <f t="shared" si="123"/>
        <v>7.4499999999999993</v>
      </c>
      <c r="J3919" s="42">
        <f>VLOOKUP(B3919,Invoices!A:I,9,TRUE)</f>
        <v>2021</v>
      </c>
    </row>
    <row r="3920" spans="1:10" x14ac:dyDescent="0.15">
      <c r="A3920" t="s">
        <v>7280</v>
      </c>
      <c r="B3920" t="s">
        <v>907</v>
      </c>
      <c r="C3920" t="s">
        <v>92</v>
      </c>
      <c r="D3920" t="s">
        <v>82</v>
      </c>
      <c r="E3920">
        <v>3</v>
      </c>
      <c r="F3920" s="8">
        <f>VLOOKUP(C3920,Products!$A$2:$E$20,5,TRUE)</f>
        <v>19.95</v>
      </c>
      <c r="G3920" s="8">
        <f t="shared" si="122"/>
        <v>59.849999999999994</v>
      </c>
      <c r="H3920" s="8">
        <f>VLOOKUP(C3920,Products!$A$2:$F$20,6,TRUE)</f>
        <v>7.4499999999999993</v>
      </c>
      <c r="I3920" s="8">
        <f t="shared" si="123"/>
        <v>22.349999999999998</v>
      </c>
      <c r="J3920" s="42">
        <f>VLOOKUP(B3920,Invoices!A:I,9,TRUE)</f>
        <v>2021</v>
      </c>
    </row>
    <row r="3921" spans="1:10" x14ac:dyDescent="0.15">
      <c r="A3921" t="s">
        <v>7281</v>
      </c>
      <c r="B3921" t="s">
        <v>907</v>
      </c>
      <c r="C3921" t="s">
        <v>98</v>
      </c>
      <c r="D3921" t="s">
        <v>79</v>
      </c>
      <c r="E3921">
        <v>1</v>
      </c>
      <c r="F3921" s="8">
        <f>VLOOKUP(C3921,Products!$A$2:$E$20,5,TRUE)</f>
        <v>14.95</v>
      </c>
      <c r="G3921" s="8">
        <f t="shared" si="122"/>
        <v>14.95</v>
      </c>
      <c r="H3921" s="8">
        <f>VLOOKUP(C3921,Products!$A$2:$F$20,6,TRUE)</f>
        <v>3.0499999999999989</v>
      </c>
      <c r="I3921" s="8">
        <f t="shared" si="123"/>
        <v>3.0499999999999989</v>
      </c>
      <c r="J3921" s="42">
        <f>VLOOKUP(B3921,Invoices!A:I,9,TRUE)</f>
        <v>2021</v>
      </c>
    </row>
    <row r="3922" spans="1:10" x14ac:dyDescent="0.15">
      <c r="A3922" t="s">
        <v>7282</v>
      </c>
      <c r="B3922" t="s">
        <v>907</v>
      </c>
      <c r="C3922" t="s">
        <v>96</v>
      </c>
      <c r="D3922" t="s">
        <v>75</v>
      </c>
      <c r="E3922">
        <v>1</v>
      </c>
      <c r="F3922" s="8">
        <f>VLOOKUP(C3922,Products!$A$2:$E$20,5,TRUE)</f>
        <v>79.95</v>
      </c>
      <c r="G3922" s="8">
        <f t="shared" si="122"/>
        <v>79.95</v>
      </c>
      <c r="H3922" s="8">
        <f>VLOOKUP(C3922,Products!$A$2:$F$20,6,TRUE)</f>
        <v>27.950000000000003</v>
      </c>
      <c r="I3922" s="8">
        <f t="shared" si="123"/>
        <v>27.950000000000003</v>
      </c>
      <c r="J3922" s="42">
        <f>VLOOKUP(B3922,Invoices!A:I,9,TRUE)</f>
        <v>2021</v>
      </c>
    </row>
    <row r="3923" spans="1:10" x14ac:dyDescent="0.15">
      <c r="A3923" t="s">
        <v>7283</v>
      </c>
      <c r="B3923" t="s">
        <v>907</v>
      </c>
      <c r="C3923" t="s">
        <v>88</v>
      </c>
      <c r="D3923" t="s">
        <v>85</v>
      </c>
      <c r="E3923">
        <v>2</v>
      </c>
      <c r="F3923" s="8">
        <f>VLOOKUP(C3923,Products!$A$2:$E$20,5,TRUE)</f>
        <v>8.9499999999999993</v>
      </c>
      <c r="G3923" s="8">
        <f t="shared" si="122"/>
        <v>17.899999999999999</v>
      </c>
      <c r="H3923" s="8">
        <f>VLOOKUP(C3923,Products!$A$2:$F$20,6,TRUE)</f>
        <v>5.6999999999999993</v>
      </c>
      <c r="I3923" s="8">
        <f t="shared" si="123"/>
        <v>11.399999999999999</v>
      </c>
      <c r="J3923" s="42">
        <f>VLOOKUP(B3923,Invoices!A:I,9,TRUE)</f>
        <v>2021</v>
      </c>
    </row>
    <row r="3924" spans="1:10" x14ac:dyDescent="0.15">
      <c r="A3924" t="s">
        <v>7284</v>
      </c>
      <c r="B3924" t="s">
        <v>907</v>
      </c>
      <c r="C3924" t="s">
        <v>105</v>
      </c>
      <c r="D3924" t="s">
        <v>81</v>
      </c>
      <c r="E3924">
        <v>6</v>
      </c>
      <c r="F3924" s="8">
        <f>VLOOKUP(C3924,Products!$A$2:$E$20,5,TRUE)</f>
        <v>8.9499999999999993</v>
      </c>
      <c r="G3924" s="8">
        <f t="shared" si="122"/>
        <v>53.699999999999996</v>
      </c>
      <c r="H3924" s="8">
        <f>VLOOKUP(C3924,Products!$A$2:$F$20,6,TRUE)</f>
        <v>3.1999999999999993</v>
      </c>
      <c r="I3924" s="8">
        <f t="shared" si="123"/>
        <v>19.199999999999996</v>
      </c>
      <c r="J3924" s="42">
        <f>VLOOKUP(B3924,Invoices!A:I,9,TRUE)</f>
        <v>2021</v>
      </c>
    </row>
    <row r="3925" spans="1:10" x14ac:dyDescent="0.15">
      <c r="A3925" t="s">
        <v>7285</v>
      </c>
      <c r="B3925" t="s">
        <v>907</v>
      </c>
      <c r="C3925" t="s">
        <v>99</v>
      </c>
      <c r="D3925" t="s">
        <v>84</v>
      </c>
      <c r="E3925">
        <v>25</v>
      </c>
      <c r="F3925" s="8">
        <f>VLOOKUP(C3925,Products!$A$2:$E$20,5,TRUE)</f>
        <v>3.5</v>
      </c>
      <c r="G3925" s="8">
        <f t="shared" si="122"/>
        <v>87.5</v>
      </c>
      <c r="H3925" s="8">
        <f>VLOOKUP(C3925,Products!$A$2:$F$20,6,TRUE)</f>
        <v>0.54999999999999982</v>
      </c>
      <c r="I3925" s="8">
        <f t="shared" si="123"/>
        <v>13.749999999999996</v>
      </c>
      <c r="J3925" s="42">
        <f>VLOOKUP(B3925,Invoices!A:I,9,TRUE)</f>
        <v>2021</v>
      </c>
    </row>
    <row r="3926" spans="1:10" x14ac:dyDescent="0.15">
      <c r="A3926" t="s">
        <v>7286</v>
      </c>
      <c r="B3926" t="s">
        <v>907</v>
      </c>
      <c r="C3926" t="s">
        <v>103</v>
      </c>
      <c r="D3926" t="s">
        <v>77</v>
      </c>
      <c r="E3926">
        <v>50</v>
      </c>
      <c r="F3926" s="8">
        <f>VLOOKUP(C3926,Products!$A$2:$E$20,5,TRUE)</f>
        <v>8.9499999999999993</v>
      </c>
      <c r="G3926" s="8">
        <f t="shared" si="122"/>
        <v>447.49999999999994</v>
      </c>
      <c r="H3926" s="8">
        <f>VLOOKUP(C3926,Products!$A$2:$F$20,6,TRUE)</f>
        <v>3.1999999999999993</v>
      </c>
      <c r="I3926" s="8">
        <f t="shared" si="123"/>
        <v>159.99999999999997</v>
      </c>
      <c r="J3926" s="42">
        <f>VLOOKUP(B3926,Invoices!A:I,9,TRUE)</f>
        <v>2021</v>
      </c>
    </row>
    <row r="3927" spans="1:10" x14ac:dyDescent="0.15">
      <c r="A3927" t="s">
        <v>7287</v>
      </c>
      <c r="B3927" t="s">
        <v>907</v>
      </c>
      <c r="C3927" t="s">
        <v>94</v>
      </c>
      <c r="D3927" t="s">
        <v>86</v>
      </c>
      <c r="E3927">
        <v>5</v>
      </c>
      <c r="F3927" s="8">
        <f>VLOOKUP(C3927,Products!$A$2:$E$20,5,TRUE)</f>
        <v>3.5</v>
      </c>
      <c r="G3927" s="8">
        <f t="shared" si="122"/>
        <v>17.5</v>
      </c>
      <c r="H3927" s="8">
        <f>VLOOKUP(C3927,Products!$A$2:$F$20,6,TRUE)</f>
        <v>0.54999999999999982</v>
      </c>
      <c r="I3927" s="8">
        <f t="shared" si="123"/>
        <v>2.7499999999999991</v>
      </c>
      <c r="J3927" s="42">
        <f>VLOOKUP(B3927,Invoices!A:I,9,TRUE)</f>
        <v>2021</v>
      </c>
    </row>
    <row r="3928" spans="1:10" x14ac:dyDescent="0.15">
      <c r="A3928" t="s">
        <v>7288</v>
      </c>
      <c r="B3928" t="s">
        <v>908</v>
      </c>
      <c r="C3928" t="s">
        <v>93</v>
      </c>
      <c r="D3928" t="s">
        <v>76</v>
      </c>
      <c r="E3928">
        <v>20</v>
      </c>
      <c r="F3928" s="8">
        <f>VLOOKUP(C3928,Products!$A$2:$E$20,5,TRUE)</f>
        <v>9.9499999999999993</v>
      </c>
      <c r="G3928" s="8">
        <f t="shared" si="122"/>
        <v>199</v>
      </c>
      <c r="H3928" s="8">
        <f>VLOOKUP(C3928,Products!$A$2:$F$20,6,TRUE)</f>
        <v>1.9499999999999993</v>
      </c>
      <c r="I3928" s="8">
        <f t="shared" si="123"/>
        <v>38.999999999999986</v>
      </c>
      <c r="J3928" s="42">
        <f>VLOOKUP(B3928,Invoices!A:I,9,TRUE)</f>
        <v>2021</v>
      </c>
    </row>
    <row r="3929" spans="1:10" x14ac:dyDescent="0.15">
      <c r="A3929" t="s">
        <v>7289</v>
      </c>
      <c r="B3929" t="s">
        <v>908</v>
      </c>
      <c r="C3929" t="s">
        <v>92</v>
      </c>
      <c r="D3929" t="s">
        <v>82</v>
      </c>
      <c r="E3929">
        <v>12</v>
      </c>
      <c r="F3929" s="8">
        <f>VLOOKUP(C3929,Products!$A$2:$E$20,5,TRUE)</f>
        <v>19.95</v>
      </c>
      <c r="G3929" s="8">
        <f t="shared" si="122"/>
        <v>239.39999999999998</v>
      </c>
      <c r="H3929" s="8">
        <f>VLOOKUP(C3929,Products!$A$2:$F$20,6,TRUE)</f>
        <v>7.4499999999999993</v>
      </c>
      <c r="I3929" s="8">
        <f t="shared" si="123"/>
        <v>89.399999999999991</v>
      </c>
      <c r="J3929" s="42">
        <f>VLOOKUP(B3929,Invoices!A:I,9,TRUE)</f>
        <v>2021</v>
      </c>
    </row>
    <row r="3930" spans="1:10" x14ac:dyDescent="0.15">
      <c r="A3930" t="s">
        <v>7290</v>
      </c>
      <c r="B3930" t="s">
        <v>908</v>
      </c>
      <c r="C3930" t="s">
        <v>102</v>
      </c>
      <c r="D3930" t="s">
        <v>83</v>
      </c>
      <c r="E3930">
        <v>1</v>
      </c>
      <c r="F3930" s="8">
        <f>VLOOKUP(C3930,Products!$A$2:$E$20,5,TRUE)</f>
        <v>29.95</v>
      </c>
      <c r="G3930" s="8">
        <f t="shared" si="122"/>
        <v>29.95</v>
      </c>
      <c r="H3930" s="8">
        <f>VLOOKUP(C3930,Products!$A$2:$F$20,6,TRUE)</f>
        <v>15</v>
      </c>
      <c r="I3930" s="8">
        <f t="shared" si="123"/>
        <v>15</v>
      </c>
      <c r="J3930" s="42">
        <f>VLOOKUP(B3930,Invoices!A:I,9,TRUE)</f>
        <v>2021</v>
      </c>
    </row>
    <row r="3931" spans="1:10" x14ac:dyDescent="0.15">
      <c r="A3931" t="s">
        <v>7291</v>
      </c>
      <c r="B3931" t="s">
        <v>909</v>
      </c>
      <c r="C3931" t="s">
        <v>101</v>
      </c>
      <c r="D3931" t="s">
        <v>69</v>
      </c>
      <c r="E3931">
        <v>25</v>
      </c>
      <c r="F3931" s="8">
        <f>VLOOKUP(C3931,Products!$A$2:$E$20,5,TRUE)</f>
        <v>129.94999999999999</v>
      </c>
      <c r="G3931" s="8">
        <f t="shared" si="122"/>
        <v>3248.7499999999995</v>
      </c>
      <c r="H3931" s="8">
        <f>VLOOKUP(C3931,Products!$A$2:$F$20,6,TRUE)</f>
        <v>40.449999999999989</v>
      </c>
      <c r="I3931" s="8">
        <f t="shared" si="123"/>
        <v>1011.2499999999998</v>
      </c>
      <c r="J3931" s="42">
        <f>VLOOKUP(B3931,Invoices!A:I,9,TRUE)</f>
        <v>2021</v>
      </c>
    </row>
    <row r="3932" spans="1:10" x14ac:dyDescent="0.15">
      <c r="A3932" t="s">
        <v>7292</v>
      </c>
      <c r="B3932" t="s">
        <v>910</v>
      </c>
      <c r="C3932" t="s">
        <v>93</v>
      </c>
      <c r="D3932" t="s">
        <v>76</v>
      </c>
      <c r="E3932">
        <v>1</v>
      </c>
      <c r="F3932" s="8">
        <f>VLOOKUP(C3932,Products!$A$2:$E$20,5,TRUE)</f>
        <v>9.9499999999999993</v>
      </c>
      <c r="G3932" s="8">
        <f t="shared" si="122"/>
        <v>9.9499999999999993</v>
      </c>
      <c r="H3932" s="8">
        <f>VLOOKUP(C3932,Products!$A$2:$F$20,6,TRUE)</f>
        <v>1.9499999999999993</v>
      </c>
      <c r="I3932" s="8">
        <f t="shared" si="123"/>
        <v>1.9499999999999993</v>
      </c>
      <c r="J3932" s="42">
        <f>VLOOKUP(B3932,Invoices!A:I,9,TRUE)</f>
        <v>2021</v>
      </c>
    </row>
    <row r="3933" spans="1:10" x14ac:dyDescent="0.15">
      <c r="A3933" t="s">
        <v>7293</v>
      </c>
      <c r="B3933" t="s">
        <v>911</v>
      </c>
      <c r="C3933" t="s">
        <v>89</v>
      </c>
      <c r="D3933" t="s">
        <v>80</v>
      </c>
      <c r="E3933">
        <v>10</v>
      </c>
      <c r="F3933" s="8">
        <f>VLOOKUP(C3933,Products!$A$2:$E$20,5,TRUE)</f>
        <v>15.95</v>
      </c>
      <c r="G3933" s="8">
        <f t="shared" si="122"/>
        <v>159.5</v>
      </c>
      <c r="H3933" s="8">
        <f>VLOOKUP(C3933,Products!$A$2:$F$20,6,TRUE)</f>
        <v>6</v>
      </c>
      <c r="I3933" s="8">
        <f t="shared" si="123"/>
        <v>60</v>
      </c>
      <c r="J3933" s="42">
        <f>VLOOKUP(B3933,Invoices!A:I,9,TRUE)</f>
        <v>2021</v>
      </c>
    </row>
    <row r="3934" spans="1:10" x14ac:dyDescent="0.15">
      <c r="A3934" t="s">
        <v>7294</v>
      </c>
      <c r="B3934" t="s">
        <v>911</v>
      </c>
      <c r="C3934" t="s">
        <v>105</v>
      </c>
      <c r="D3934" t="s">
        <v>81</v>
      </c>
      <c r="E3934">
        <v>10</v>
      </c>
      <c r="F3934" s="8">
        <f>VLOOKUP(C3934,Products!$A$2:$E$20,5,TRUE)</f>
        <v>8.9499999999999993</v>
      </c>
      <c r="G3934" s="8">
        <f t="shared" si="122"/>
        <v>89.5</v>
      </c>
      <c r="H3934" s="8">
        <f>VLOOKUP(C3934,Products!$A$2:$F$20,6,TRUE)</f>
        <v>3.1999999999999993</v>
      </c>
      <c r="I3934" s="8">
        <f t="shared" si="123"/>
        <v>31.999999999999993</v>
      </c>
      <c r="J3934" s="42">
        <f>VLOOKUP(B3934,Invoices!A:I,9,TRUE)</f>
        <v>2021</v>
      </c>
    </row>
    <row r="3935" spans="1:10" x14ac:dyDescent="0.15">
      <c r="A3935" t="s">
        <v>7295</v>
      </c>
      <c r="B3935" t="s">
        <v>911</v>
      </c>
      <c r="C3935" t="s">
        <v>94</v>
      </c>
      <c r="D3935" t="s">
        <v>86</v>
      </c>
      <c r="E3935">
        <v>24</v>
      </c>
      <c r="F3935" s="8">
        <f>VLOOKUP(C3935,Products!$A$2:$E$20,5,TRUE)</f>
        <v>3.5</v>
      </c>
      <c r="G3935" s="8">
        <f t="shared" si="122"/>
        <v>84</v>
      </c>
      <c r="H3935" s="8">
        <f>VLOOKUP(C3935,Products!$A$2:$F$20,6,TRUE)</f>
        <v>0.54999999999999982</v>
      </c>
      <c r="I3935" s="8">
        <f t="shared" si="123"/>
        <v>13.199999999999996</v>
      </c>
      <c r="J3935" s="42">
        <f>VLOOKUP(B3935,Invoices!A:I,9,TRUE)</f>
        <v>2021</v>
      </c>
    </row>
    <row r="3936" spans="1:10" x14ac:dyDescent="0.15">
      <c r="A3936" t="s">
        <v>7296</v>
      </c>
      <c r="B3936" t="s">
        <v>911</v>
      </c>
      <c r="C3936" t="s">
        <v>90</v>
      </c>
      <c r="D3936" t="s">
        <v>72</v>
      </c>
      <c r="E3936">
        <v>6</v>
      </c>
      <c r="F3936" s="8">
        <f>VLOOKUP(C3936,Products!$A$2:$E$20,5,TRUE)</f>
        <v>8.9499999999999993</v>
      </c>
      <c r="G3936" s="8">
        <f t="shared" si="122"/>
        <v>53.699999999999996</v>
      </c>
      <c r="H3936" s="8">
        <f>VLOOKUP(C3936,Products!$A$2:$F$20,6,TRUE)</f>
        <v>5.6999999999999993</v>
      </c>
      <c r="I3936" s="8">
        <f t="shared" si="123"/>
        <v>34.199999999999996</v>
      </c>
      <c r="J3936" s="42">
        <f>VLOOKUP(B3936,Invoices!A:I,9,TRUE)</f>
        <v>2021</v>
      </c>
    </row>
    <row r="3937" spans="1:10" x14ac:dyDescent="0.15">
      <c r="A3937" t="s">
        <v>7297</v>
      </c>
      <c r="B3937" t="s">
        <v>911</v>
      </c>
      <c r="C3937" t="s">
        <v>101</v>
      </c>
      <c r="D3937" t="s">
        <v>69</v>
      </c>
      <c r="E3937">
        <v>3</v>
      </c>
      <c r="F3937" s="8">
        <f>VLOOKUP(C3937,Products!$A$2:$E$20,5,TRUE)</f>
        <v>129.94999999999999</v>
      </c>
      <c r="G3937" s="8">
        <f t="shared" si="122"/>
        <v>389.84999999999997</v>
      </c>
      <c r="H3937" s="8">
        <f>VLOOKUP(C3937,Products!$A$2:$F$20,6,TRUE)</f>
        <v>40.449999999999989</v>
      </c>
      <c r="I3937" s="8">
        <f t="shared" si="123"/>
        <v>121.34999999999997</v>
      </c>
      <c r="J3937" s="42">
        <f>VLOOKUP(B3937,Invoices!A:I,9,TRUE)</f>
        <v>2021</v>
      </c>
    </row>
    <row r="3938" spans="1:10" x14ac:dyDescent="0.15">
      <c r="A3938" t="s">
        <v>7298</v>
      </c>
      <c r="B3938" t="s">
        <v>911</v>
      </c>
      <c r="C3938" t="s">
        <v>102</v>
      </c>
      <c r="D3938" t="s">
        <v>83</v>
      </c>
      <c r="E3938">
        <v>1</v>
      </c>
      <c r="F3938" s="8">
        <f>VLOOKUP(C3938,Products!$A$2:$E$20,5,TRUE)</f>
        <v>29.95</v>
      </c>
      <c r="G3938" s="8">
        <f t="shared" si="122"/>
        <v>29.95</v>
      </c>
      <c r="H3938" s="8">
        <f>VLOOKUP(C3938,Products!$A$2:$F$20,6,TRUE)</f>
        <v>15</v>
      </c>
      <c r="I3938" s="8">
        <f t="shared" si="123"/>
        <v>15</v>
      </c>
      <c r="J3938" s="42">
        <f>VLOOKUP(B3938,Invoices!A:I,9,TRUE)</f>
        <v>2021</v>
      </c>
    </row>
    <row r="3939" spans="1:10" x14ac:dyDescent="0.15">
      <c r="A3939" t="s">
        <v>7299</v>
      </c>
      <c r="B3939" t="s">
        <v>911</v>
      </c>
      <c r="C3939" t="s">
        <v>99</v>
      </c>
      <c r="D3939" t="s">
        <v>84</v>
      </c>
      <c r="E3939">
        <v>6</v>
      </c>
      <c r="F3939" s="8">
        <f>VLOOKUP(C3939,Products!$A$2:$E$20,5,TRUE)</f>
        <v>3.5</v>
      </c>
      <c r="G3939" s="8">
        <f t="shared" si="122"/>
        <v>21</v>
      </c>
      <c r="H3939" s="8">
        <f>VLOOKUP(C3939,Products!$A$2:$F$20,6,TRUE)</f>
        <v>0.54999999999999982</v>
      </c>
      <c r="I3939" s="8">
        <f t="shared" si="123"/>
        <v>3.2999999999999989</v>
      </c>
      <c r="J3939" s="42">
        <f>VLOOKUP(B3939,Invoices!A:I,9,TRUE)</f>
        <v>2021</v>
      </c>
    </row>
    <row r="3940" spans="1:10" x14ac:dyDescent="0.15">
      <c r="A3940" t="s">
        <v>7300</v>
      </c>
      <c r="B3940" t="s">
        <v>911</v>
      </c>
      <c r="C3940" t="s">
        <v>93</v>
      </c>
      <c r="D3940" t="s">
        <v>76</v>
      </c>
      <c r="E3940">
        <v>15</v>
      </c>
      <c r="F3940" s="8">
        <f>VLOOKUP(C3940,Products!$A$2:$E$20,5,TRUE)</f>
        <v>9.9499999999999993</v>
      </c>
      <c r="G3940" s="8">
        <f t="shared" si="122"/>
        <v>149.25</v>
      </c>
      <c r="H3940" s="8">
        <f>VLOOKUP(C3940,Products!$A$2:$F$20,6,TRUE)</f>
        <v>1.9499999999999993</v>
      </c>
      <c r="I3940" s="8">
        <f t="shared" si="123"/>
        <v>29.249999999999989</v>
      </c>
      <c r="J3940" s="42">
        <f>VLOOKUP(B3940,Invoices!A:I,9,TRUE)</f>
        <v>2021</v>
      </c>
    </row>
    <row r="3941" spans="1:10" x14ac:dyDescent="0.15">
      <c r="A3941" t="s">
        <v>7301</v>
      </c>
      <c r="B3941" t="s">
        <v>912</v>
      </c>
      <c r="C3941" t="s">
        <v>90</v>
      </c>
      <c r="D3941" t="s">
        <v>72</v>
      </c>
      <c r="E3941">
        <v>50</v>
      </c>
      <c r="F3941" s="8">
        <f>VLOOKUP(C3941,Products!$A$2:$E$20,5,TRUE)</f>
        <v>8.9499999999999993</v>
      </c>
      <c r="G3941" s="8">
        <f t="shared" si="122"/>
        <v>447.49999999999994</v>
      </c>
      <c r="H3941" s="8">
        <f>VLOOKUP(C3941,Products!$A$2:$F$20,6,TRUE)</f>
        <v>5.6999999999999993</v>
      </c>
      <c r="I3941" s="8">
        <f t="shared" si="123"/>
        <v>284.99999999999994</v>
      </c>
      <c r="J3941" s="42">
        <f>VLOOKUP(B3941,Invoices!A:I,9,TRUE)</f>
        <v>2021</v>
      </c>
    </row>
    <row r="3942" spans="1:10" x14ac:dyDescent="0.15">
      <c r="A3942" t="s">
        <v>7302</v>
      </c>
      <c r="B3942" t="s">
        <v>912</v>
      </c>
      <c r="C3942" t="s">
        <v>104</v>
      </c>
      <c r="D3942" t="s">
        <v>71</v>
      </c>
      <c r="E3942">
        <v>10</v>
      </c>
      <c r="F3942" s="8">
        <f>VLOOKUP(C3942,Products!$A$2:$E$20,5,TRUE)</f>
        <v>2.95</v>
      </c>
      <c r="G3942" s="8">
        <f t="shared" si="122"/>
        <v>29.5</v>
      </c>
      <c r="H3942" s="8">
        <f>VLOOKUP(C3942,Products!$A$2:$F$20,6,TRUE)</f>
        <v>1.1500000000000001</v>
      </c>
      <c r="I3942" s="8">
        <f t="shared" si="123"/>
        <v>11.500000000000002</v>
      </c>
      <c r="J3942" s="42">
        <f>VLOOKUP(B3942,Invoices!A:I,9,TRUE)</f>
        <v>2021</v>
      </c>
    </row>
    <row r="3943" spans="1:10" x14ac:dyDescent="0.15">
      <c r="A3943" t="s">
        <v>7303</v>
      </c>
      <c r="B3943" t="s">
        <v>913</v>
      </c>
      <c r="C3943" t="s">
        <v>94</v>
      </c>
      <c r="D3943" t="s">
        <v>86</v>
      </c>
      <c r="E3943">
        <v>20</v>
      </c>
      <c r="F3943" s="8">
        <f>VLOOKUP(C3943,Products!$A$2:$E$20,5,TRUE)</f>
        <v>3.5</v>
      </c>
      <c r="G3943" s="8">
        <f t="shared" si="122"/>
        <v>70</v>
      </c>
      <c r="H3943" s="8">
        <f>VLOOKUP(C3943,Products!$A$2:$F$20,6,TRUE)</f>
        <v>0.54999999999999982</v>
      </c>
      <c r="I3943" s="8">
        <f t="shared" si="123"/>
        <v>10.999999999999996</v>
      </c>
      <c r="J3943" s="42">
        <f>VLOOKUP(B3943,Invoices!A:I,9,TRUE)</f>
        <v>2021</v>
      </c>
    </row>
    <row r="3944" spans="1:10" x14ac:dyDescent="0.15">
      <c r="A3944" t="s">
        <v>7304</v>
      </c>
      <c r="B3944" t="s">
        <v>913</v>
      </c>
      <c r="C3944" t="s">
        <v>101</v>
      </c>
      <c r="D3944" t="s">
        <v>69</v>
      </c>
      <c r="E3944">
        <v>1</v>
      </c>
      <c r="F3944" s="8">
        <f>VLOOKUP(C3944,Products!$A$2:$E$20,5,TRUE)</f>
        <v>129.94999999999999</v>
      </c>
      <c r="G3944" s="8">
        <f t="shared" si="122"/>
        <v>129.94999999999999</v>
      </c>
      <c r="H3944" s="8">
        <f>VLOOKUP(C3944,Products!$A$2:$F$20,6,TRUE)</f>
        <v>40.449999999999989</v>
      </c>
      <c r="I3944" s="8">
        <f t="shared" si="123"/>
        <v>40.449999999999989</v>
      </c>
      <c r="J3944" s="42">
        <f>VLOOKUP(B3944,Invoices!A:I,9,TRUE)</f>
        <v>2021</v>
      </c>
    </row>
    <row r="3945" spans="1:10" x14ac:dyDescent="0.15">
      <c r="A3945" t="s">
        <v>7305</v>
      </c>
      <c r="B3945" t="s">
        <v>913</v>
      </c>
      <c r="C3945" t="s">
        <v>90</v>
      </c>
      <c r="D3945" t="s">
        <v>72</v>
      </c>
      <c r="E3945">
        <v>6</v>
      </c>
      <c r="F3945" s="8">
        <f>VLOOKUP(C3945,Products!$A$2:$E$20,5,TRUE)</f>
        <v>8.9499999999999993</v>
      </c>
      <c r="G3945" s="8">
        <f t="shared" si="122"/>
        <v>53.699999999999996</v>
      </c>
      <c r="H3945" s="8">
        <f>VLOOKUP(C3945,Products!$A$2:$F$20,6,TRUE)</f>
        <v>5.6999999999999993</v>
      </c>
      <c r="I3945" s="8">
        <f t="shared" si="123"/>
        <v>34.199999999999996</v>
      </c>
      <c r="J3945" s="42">
        <f>VLOOKUP(B3945,Invoices!A:I,9,TRUE)</f>
        <v>2021</v>
      </c>
    </row>
    <row r="3946" spans="1:10" x14ac:dyDescent="0.15">
      <c r="A3946" t="s">
        <v>7306</v>
      </c>
      <c r="B3946" t="s">
        <v>913</v>
      </c>
      <c r="C3946" t="s">
        <v>92</v>
      </c>
      <c r="D3946" t="s">
        <v>82</v>
      </c>
      <c r="E3946">
        <v>12</v>
      </c>
      <c r="F3946" s="8">
        <f>VLOOKUP(C3946,Products!$A$2:$E$20,5,TRUE)</f>
        <v>19.95</v>
      </c>
      <c r="G3946" s="8">
        <f t="shared" si="122"/>
        <v>239.39999999999998</v>
      </c>
      <c r="H3946" s="8">
        <f>VLOOKUP(C3946,Products!$A$2:$F$20,6,TRUE)</f>
        <v>7.4499999999999993</v>
      </c>
      <c r="I3946" s="8">
        <f t="shared" si="123"/>
        <v>89.399999999999991</v>
      </c>
      <c r="J3946" s="42">
        <f>VLOOKUP(B3946,Invoices!A:I,9,TRUE)</f>
        <v>2021</v>
      </c>
    </row>
    <row r="3947" spans="1:10" x14ac:dyDescent="0.15">
      <c r="A3947" t="s">
        <v>7307</v>
      </c>
      <c r="B3947" t="s">
        <v>913</v>
      </c>
      <c r="C3947" t="s">
        <v>91</v>
      </c>
      <c r="D3947" t="s">
        <v>70</v>
      </c>
      <c r="E3947">
        <v>1</v>
      </c>
      <c r="F3947" s="8">
        <f>VLOOKUP(C3947,Products!$A$2:$E$20,5,TRUE)</f>
        <v>49.95</v>
      </c>
      <c r="G3947" s="8">
        <f t="shared" si="122"/>
        <v>49.95</v>
      </c>
      <c r="H3947" s="8">
        <f>VLOOKUP(C3947,Products!$A$2:$F$20,6,TRUE)</f>
        <v>21.200000000000003</v>
      </c>
      <c r="I3947" s="8">
        <f t="shared" si="123"/>
        <v>21.200000000000003</v>
      </c>
      <c r="J3947" s="42">
        <f>VLOOKUP(B3947,Invoices!A:I,9,TRUE)</f>
        <v>2021</v>
      </c>
    </row>
    <row r="3948" spans="1:10" x14ac:dyDescent="0.15">
      <c r="A3948" t="s">
        <v>7308</v>
      </c>
      <c r="B3948" t="s">
        <v>913</v>
      </c>
      <c r="C3948" t="s">
        <v>97</v>
      </c>
      <c r="D3948" t="s">
        <v>74</v>
      </c>
      <c r="E3948">
        <v>24</v>
      </c>
      <c r="F3948" s="8">
        <f>VLOOKUP(C3948,Products!$A$2:$E$20,5,TRUE)</f>
        <v>1.5</v>
      </c>
      <c r="G3948" s="8">
        <f t="shared" si="122"/>
        <v>36</v>
      </c>
      <c r="H3948" s="8">
        <f>VLOOKUP(C3948,Products!$A$2:$F$20,6,TRUE)</f>
        <v>0.5</v>
      </c>
      <c r="I3948" s="8">
        <f t="shared" si="123"/>
        <v>12</v>
      </c>
      <c r="J3948" s="42">
        <f>VLOOKUP(B3948,Invoices!A:I,9,TRUE)</f>
        <v>2021</v>
      </c>
    </row>
    <row r="3949" spans="1:10" x14ac:dyDescent="0.15">
      <c r="A3949" t="s">
        <v>7309</v>
      </c>
      <c r="B3949" t="s">
        <v>913</v>
      </c>
      <c r="C3949" t="s">
        <v>88</v>
      </c>
      <c r="D3949" t="s">
        <v>85</v>
      </c>
      <c r="E3949">
        <v>50</v>
      </c>
      <c r="F3949" s="8">
        <f>VLOOKUP(C3949,Products!$A$2:$E$20,5,TRUE)</f>
        <v>8.9499999999999993</v>
      </c>
      <c r="G3949" s="8">
        <f t="shared" si="122"/>
        <v>447.49999999999994</v>
      </c>
      <c r="H3949" s="8">
        <f>VLOOKUP(C3949,Products!$A$2:$F$20,6,TRUE)</f>
        <v>5.6999999999999993</v>
      </c>
      <c r="I3949" s="8">
        <f t="shared" si="123"/>
        <v>284.99999999999994</v>
      </c>
      <c r="J3949" s="42">
        <f>VLOOKUP(B3949,Invoices!A:I,9,TRUE)</f>
        <v>2021</v>
      </c>
    </row>
    <row r="3950" spans="1:10" x14ac:dyDescent="0.15">
      <c r="A3950" t="s">
        <v>7310</v>
      </c>
      <c r="B3950" t="s">
        <v>914</v>
      </c>
      <c r="C3950" t="s">
        <v>104</v>
      </c>
      <c r="D3950" t="s">
        <v>71</v>
      </c>
      <c r="E3950">
        <v>1</v>
      </c>
      <c r="F3950" s="8">
        <f>VLOOKUP(C3950,Products!$A$2:$E$20,5,TRUE)</f>
        <v>2.95</v>
      </c>
      <c r="G3950" s="8">
        <f t="shared" si="122"/>
        <v>2.95</v>
      </c>
      <c r="H3950" s="8">
        <f>VLOOKUP(C3950,Products!$A$2:$F$20,6,TRUE)</f>
        <v>1.1500000000000001</v>
      </c>
      <c r="I3950" s="8">
        <f t="shared" si="123"/>
        <v>1.1500000000000001</v>
      </c>
      <c r="J3950" s="42">
        <f>VLOOKUP(B3950,Invoices!A:I,9,TRUE)</f>
        <v>2021</v>
      </c>
    </row>
    <row r="3951" spans="1:10" x14ac:dyDescent="0.15">
      <c r="A3951" t="s">
        <v>7311</v>
      </c>
      <c r="B3951" t="s">
        <v>914</v>
      </c>
      <c r="C3951" t="s">
        <v>103</v>
      </c>
      <c r="D3951" t="s">
        <v>77</v>
      </c>
      <c r="E3951">
        <v>5</v>
      </c>
      <c r="F3951" s="8">
        <f>VLOOKUP(C3951,Products!$A$2:$E$20,5,TRUE)</f>
        <v>8.9499999999999993</v>
      </c>
      <c r="G3951" s="8">
        <f t="shared" si="122"/>
        <v>44.75</v>
      </c>
      <c r="H3951" s="8">
        <f>VLOOKUP(C3951,Products!$A$2:$F$20,6,TRUE)</f>
        <v>3.1999999999999993</v>
      </c>
      <c r="I3951" s="8">
        <f t="shared" si="123"/>
        <v>15.999999999999996</v>
      </c>
      <c r="J3951" s="42">
        <f>VLOOKUP(B3951,Invoices!A:I,9,TRUE)</f>
        <v>2021</v>
      </c>
    </row>
    <row r="3952" spans="1:10" x14ac:dyDescent="0.15">
      <c r="A3952" t="s">
        <v>7312</v>
      </c>
      <c r="B3952" t="s">
        <v>914</v>
      </c>
      <c r="C3952" t="s">
        <v>105</v>
      </c>
      <c r="D3952" t="s">
        <v>81</v>
      </c>
      <c r="E3952">
        <v>100</v>
      </c>
      <c r="F3952" s="8">
        <f>VLOOKUP(C3952,Products!$A$2:$E$20,5,TRUE)</f>
        <v>8.9499999999999993</v>
      </c>
      <c r="G3952" s="8">
        <f t="shared" si="122"/>
        <v>894.99999999999989</v>
      </c>
      <c r="H3952" s="8">
        <f>VLOOKUP(C3952,Products!$A$2:$F$20,6,TRUE)</f>
        <v>3.1999999999999993</v>
      </c>
      <c r="I3952" s="8">
        <f t="shared" si="123"/>
        <v>319.99999999999994</v>
      </c>
      <c r="J3952" s="42">
        <f>VLOOKUP(B3952,Invoices!A:I,9,TRUE)</f>
        <v>2021</v>
      </c>
    </row>
    <row r="3953" spans="1:10" x14ac:dyDescent="0.15">
      <c r="A3953" t="s">
        <v>7313</v>
      </c>
      <c r="B3953" t="s">
        <v>914</v>
      </c>
      <c r="C3953" t="s">
        <v>99</v>
      </c>
      <c r="D3953" t="s">
        <v>84</v>
      </c>
      <c r="E3953">
        <v>10</v>
      </c>
      <c r="F3953" s="8">
        <f>VLOOKUP(C3953,Products!$A$2:$E$20,5,TRUE)</f>
        <v>3.5</v>
      </c>
      <c r="G3953" s="8">
        <f t="shared" si="122"/>
        <v>35</v>
      </c>
      <c r="H3953" s="8">
        <f>VLOOKUP(C3953,Products!$A$2:$F$20,6,TRUE)</f>
        <v>0.54999999999999982</v>
      </c>
      <c r="I3953" s="8">
        <f t="shared" si="123"/>
        <v>5.4999999999999982</v>
      </c>
      <c r="J3953" s="42">
        <f>VLOOKUP(B3953,Invoices!A:I,9,TRUE)</f>
        <v>2021</v>
      </c>
    </row>
    <row r="3954" spans="1:10" x14ac:dyDescent="0.15">
      <c r="A3954" t="s">
        <v>7314</v>
      </c>
      <c r="B3954" t="s">
        <v>914</v>
      </c>
      <c r="C3954" t="s">
        <v>102</v>
      </c>
      <c r="D3954" t="s">
        <v>83</v>
      </c>
      <c r="E3954">
        <v>2</v>
      </c>
      <c r="F3954" s="8">
        <f>VLOOKUP(C3954,Products!$A$2:$E$20,5,TRUE)</f>
        <v>29.95</v>
      </c>
      <c r="G3954" s="8">
        <f t="shared" si="122"/>
        <v>59.9</v>
      </c>
      <c r="H3954" s="8">
        <f>VLOOKUP(C3954,Products!$A$2:$F$20,6,TRUE)</f>
        <v>15</v>
      </c>
      <c r="I3954" s="8">
        <f t="shared" si="123"/>
        <v>30</v>
      </c>
      <c r="J3954" s="42">
        <f>VLOOKUP(B3954,Invoices!A:I,9,TRUE)</f>
        <v>2021</v>
      </c>
    </row>
    <row r="3955" spans="1:10" x14ac:dyDescent="0.15">
      <c r="A3955" t="s">
        <v>7315</v>
      </c>
      <c r="B3955" t="s">
        <v>914</v>
      </c>
      <c r="C3955" t="s">
        <v>87</v>
      </c>
      <c r="D3955" t="s">
        <v>68</v>
      </c>
      <c r="E3955">
        <v>12</v>
      </c>
      <c r="F3955" s="8">
        <f>VLOOKUP(C3955,Products!$A$2:$E$20,5,TRUE)</f>
        <v>19.95</v>
      </c>
      <c r="G3955" s="8">
        <f t="shared" si="122"/>
        <v>239.39999999999998</v>
      </c>
      <c r="H3955" s="8">
        <f>VLOOKUP(C3955,Products!$A$2:$F$20,6,TRUE)</f>
        <v>7.4499999999999993</v>
      </c>
      <c r="I3955" s="8">
        <f t="shared" si="123"/>
        <v>89.399999999999991</v>
      </c>
      <c r="J3955" s="42">
        <f>VLOOKUP(B3955,Invoices!A:I,9,TRUE)</f>
        <v>2021</v>
      </c>
    </row>
    <row r="3956" spans="1:10" x14ac:dyDescent="0.15">
      <c r="A3956" t="s">
        <v>7316</v>
      </c>
      <c r="B3956" t="s">
        <v>915</v>
      </c>
      <c r="C3956" t="s">
        <v>105</v>
      </c>
      <c r="D3956" t="s">
        <v>81</v>
      </c>
      <c r="E3956">
        <v>50</v>
      </c>
      <c r="F3956" s="8">
        <f>VLOOKUP(C3956,Products!$A$2:$E$20,5,TRUE)</f>
        <v>8.9499999999999993</v>
      </c>
      <c r="G3956" s="8">
        <f t="shared" si="122"/>
        <v>447.49999999999994</v>
      </c>
      <c r="H3956" s="8">
        <f>VLOOKUP(C3956,Products!$A$2:$F$20,6,TRUE)</f>
        <v>3.1999999999999993</v>
      </c>
      <c r="I3956" s="8">
        <f t="shared" si="123"/>
        <v>159.99999999999997</v>
      </c>
      <c r="J3956" s="42">
        <f>VLOOKUP(B3956,Invoices!A:I,9,TRUE)</f>
        <v>2021</v>
      </c>
    </row>
    <row r="3957" spans="1:10" x14ac:dyDescent="0.15">
      <c r="A3957" t="s">
        <v>7317</v>
      </c>
      <c r="B3957" t="s">
        <v>915</v>
      </c>
      <c r="C3957" t="s">
        <v>99</v>
      </c>
      <c r="D3957" t="s">
        <v>84</v>
      </c>
      <c r="E3957">
        <v>2</v>
      </c>
      <c r="F3957" s="8">
        <f>VLOOKUP(C3957,Products!$A$2:$E$20,5,TRUE)</f>
        <v>3.5</v>
      </c>
      <c r="G3957" s="8">
        <f t="shared" si="122"/>
        <v>7</v>
      </c>
      <c r="H3957" s="8">
        <f>VLOOKUP(C3957,Products!$A$2:$F$20,6,TRUE)</f>
        <v>0.54999999999999982</v>
      </c>
      <c r="I3957" s="8">
        <f t="shared" si="123"/>
        <v>1.0999999999999996</v>
      </c>
      <c r="J3957" s="42">
        <f>VLOOKUP(B3957,Invoices!A:I,9,TRUE)</f>
        <v>2021</v>
      </c>
    </row>
    <row r="3958" spans="1:10" x14ac:dyDescent="0.15">
      <c r="A3958" t="s">
        <v>7318</v>
      </c>
      <c r="B3958" t="s">
        <v>916</v>
      </c>
      <c r="C3958" t="s">
        <v>103</v>
      </c>
      <c r="D3958" t="s">
        <v>77</v>
      </c>
      <c r="E3958">
        <v>100</v>
      </c>
      <c r="F3958" s="8">
        <f>VLOOKUP(C3958,Products!$A$2:$E$20,5,TRUE)</f>
        <v>8.9499999999999993</v>
      </c>
      <c r="G3958" s="8">
        <f t="shared" si="122"/>
        <v>894.99999999999989</v>
      </c>
      <c r="H3958" s="8">
        <f>VLOOKUP(C3958,Products!$A$2:$F$20,6,TRUE)</f>
        <v>3.1999999999999993</v>
      </c>
      <c r="I3958" s="8">
        <f t="shared" si="123"/>
        <v>319.99999999999994</v>
      </c>
      <c r="J3958" s="42">
        <f>VLOOKUP(B3958,Invoices!A:I,9,TRUE)</f>
        <v>2021</v>
      </c>
    </row>
    <row r="3959" spans="1:10" x14ac:dyDescent="0.15">
      <c r="A3959" t="s">
        <v>7319</v>
      </c>
      <c r="B3959" t="s">
        <v>917</v>
      </c>
      <c r="C3959" t="s">
        <v>99</v>
      </c>
      <c r="D3959" t="s">
        <v>84</v>
      </c>
      <c r="E3959">
        <v>50</v>
      </c>
      <c r="F3959" s="8">
        <f>VLOOKUP(C3959,Products!$A$2:$E$20,5,TRUE)</f>
        <v>3.5</v>
      </c>
      <c r="G3959" s="8">
        <f t="shared" si="122"/>
        <v>175</v>
      </c>
      <c r="H3959" s="8">
        <f>VLOOKUP(C3959,Products!$A$2:$F$20,6,TRUE)</f>
        <v>0.54999999999999982</v>
      </c>
      <c r="I3959" s="8">
        <f t="shared" si="123"/>
        <v>27.499999999999993</v>
      </c>
      <c r="J3959" s="42">
        <f>VLOOKUP(B3959,Invoices!A:I,9,TRUE)</f>
        <v>2021</v>
      </c>
    </row>
    <row r="3960" spans="1:10" x14ac:dyDescent="0.15">
      <c r="A3960" t="s">
        <v>7320</v>
      </c>
      <c r="B3960" t="s">
        <v>918</v>
      </c>
      <c r="C3960" t="s">
        <v>103</v>
      </c>
      <c r="D3960" t="s">
        <v>77</v>
      </c>
      <c r="E3960">
        <v>5</v>
      </c>
      <c r="F3960" s="8">
        <f>VLOOKUP(C3960,Products!$A$2:$E$20,5,TRUE)</f>
        <v>8.9499999999999993</v>
      </c>
      <c r="G3960" s="8">
        <f t="shared" si="122"/>
        <v>44.75</v>
      </c>
      <c r="H3960" s="8">
        <f>VLOOKUP(C3960,Products!$A$2:$F$20,6,TRUE)</f>
        <v>3.1999999999999993</v>
      </c>
      <c r="I3960" s="8">
        <f t="shared" si="123"/>
        <v>15.999999999999996</v>
      </c>
      <c r="J3960" s="42">
        <f>VLOOKUP(B3960,Invoices!A:I,9,TRUE)</f>
        <v>2021</v>
      </c>
    </row>
    <row r="3961" spans="1:10" x14ac:dyDescent="0.15">
      <c r="A3961" t="s">
        <v>7321</v>
      </c>
      <c r="B3961" t="s">
        <v>918</v>
      </c>
      <c r="C3961" t="s">
        <v>105</v>
      </c>
      <c r="D3961" t="s">
        <v>81</v>
      </c>
      <c r="E3961">
        <v>1</v>
      </c>
      <c r="F3961" s="8">
        <f>VLOOKUP(C3961,Products!$A$2:$E$20,5,TRUE)</f>
        <v>8.9499999999999993</v>
      </c>
      <c r="G3961" s="8">
        <f t="shared" si="122"/>
        <v>8.9499999999999993</v>
      </c>
      <c r="H3961" s="8">
        <f>VLOOKUP(C3961,Products!$A$2:$F$20,6,TRUE)</f>
        <v>3.1999999999999993</v>
      </c>
      <c r="I3961" s="8">
        <f t="shared" si="123"/>
        <v>3.1999999999999993</v>
      </c>
      <c r="J3961" s="42">
        <f>VLOOKUP(B3961,Invoices!A:I,9,TRUE)</f>
        <v>2021</v>
      </c>
    </row>
    <row r="3962" spans="1:10" x14ac:dyDescent="0.15">
      <c r="A3962" t="s">
        <v>7322</v>
      </c>
      <c r="B3962" t="s">
        <v>918</v>
      </c>
      <c r="C3962" t="s">
        <v>99</v>
      </c>
      <c r="D3962" t="s">
        <v>84</v>
      </c>
      <c r="E3962">
        <v>1</v>
      </c>
      <c r="F3962" s="8">
        <f>VLOOKUP(C3962,Products!$A$2:$E$20,5,TRUE)</f>
        <v>3.5</v>
      </c>
      <c r="G3962" s="8">
        <f t="shared" si="122"/>
        <v>3.5</v>
      </c>
      <c r="H3962" s="8">
        <f>VLOOKUP(C3962,Products!$A$2:$F$20,6,TRUE)</f>
        <v>0.54999999999999982</v>
      </c>
      <c r="I3962" s="8">
        <f t="shared" si="123"/>
        <v>0.54999999999999982</v>
      </c>
      <c r="J3962" s="42">
        <f>VLOOKUP(B3962,Invoices!A:I,9,TRUE)</f>
        <v>2021</v>
      </c>
    </row>
    <row r="3963" spans="1:10" x14ac:dyDescent="0.15">
      <c r="A3963" t="s">
        <v>7323</v>
      </c>
      <c r="B3963" t="s">
        <v>918</v>
      </c>
      <c r="C3963" t="s">
        <v>92</v>
      </c>
      <c r="D3963" t="s">
        <v>82</v>
      </c>
      <c r="E3963">
        <v>5</v>
      </c>
      <c r="F3963" s="8">
        <f>VLOOKUP(C3963,Products!$A$2:$E$20,5,TRUE)</f>
        <v>19.95</v>
      </c>
      <c r="G3963" s="8">
        <f t="shared" si="122"/>
        <v>99.75</v>
      </c>
      <c r="H3963" s="8">
        <f>VLOOKUP(C3963,Products!$A$2:$F$20,6,TRUE)</f>
        <v>7.4499999999999993</v>
      </c>
      <c r="I3963" s="8">
        <f t="shared" si="123"/>
        <v>37.25</v>
      </c>
      <c r="J3963" s="42">
        <f>VLOOKUP(B3963,Invoices!A:I,9,TRUE)</f>
        <v>2021</v>
      </c>
    </row>
    <row r="3964" spans="1:10" x14ac:dyDescent="0.15">
      <c r="A3964" t="s">
        <v>7324</v>
      </c>
      <c r="B3964" t="s">
        <v>918</v>
      </c>
      <c r="C3964" t="s">
        <v>98</v>
      </c>
      <c r="D3964" t="s">
        <v>79</v>
      </c>
      <c r="E3964">
        <v>3</v>
      </c>
      <c r="F3964" s="8">
        <f>VLOOKUP(C3964,Products!$A$2:$E$20,5,TRUE)</f>
        <v>14.95</v>
      </c>
      <c r="G3964" s="8">
        <f t="shared" si="122"/>
        <v>44.849999999999994</v>
      </c>
      <c r="H3964" s="8">
        <f>VLOOKUP(C3964,Products!$A$2:$F$20,6,TRUE)</f>
        <v>3.0499999999999989</v>
      </c>
      <c r="I3964" s="8">
        <f t="shared" si="123"/>
        <v>9.1499999999999968</v>
      </c>
      <c r="J3964" s="42">
        <f>VLOOKUP(B3964,Invoices!A:I,9,TRUE)</f>
        <v>2021</v>
      </c>
    </row>
    <row r="3965" spans="1:10" x14ac:dyDescent="0.15">
      <c r="A3965" t="s">
        <v>7325</v>
      </c>
      <c r="B3965" t="s">
        <v>918</v>
      </c>
      <c r="C3965" t="s">
        <v>90</v>
      </c>
      <c r="D3965" t="s">
        <v>72</v>
      </c>
      <c r="E3965">
        <v>50</v>
      </c>
      <c r="F3965" s="8">
        <f>VLOOKUP(C3965,Products!$A$2:$E$20,5,TRUE)</f>
        <v>8.9499999999999993</v>
      </c>
      <c r="G3965" s="8">
        <f t="shared" si="122"/>
        <v>447.49999999999994</v>
      </c>
      <c r="H3965" s="8">
        <f>VLOOKUP(C3965,Products!$A$2:$F$20,6,TRUE)</f>
        <v>5.6999999999999993</v>
      </c>
      <c r="I3965" s="8">
        <f t="shared" si="123"/>
        <v>284.99999999999994</v>
      </c>
      <c r="J3965" s="42">
        <f>VLOOKUP(B3965,Invoices!A:I,9,TRUE)</f>
        <v>2021</v>
      </c>
    </row>
    <row r="3966" spans="1:10" x14ac:dyDescent="0.15">
      <c r="A3966" t="s">
        <v>7326</v>
      </c>
      <c r="B3966" t="s">
        <v>919</v>
      </c>
      <c r="C3966" t="s">
        <v>104</v>
      </c>
      <c r="D3966" t="s">
        <v>71</v>
      </c>
      <c r="E3966">
        <v>1</v>
      </c>
      <c r="F3966" s="8">
        <f>VLOOKUP(C3966,Products!$A$2:$E$20,5,TRUE)</f>
        <v>2.95</v>
      </c>
      <c r="G3966" s="8">
        <f t="shared" si="122"/>
        <v>2.95</v>
      </c>
      <c r="H3966" s="8">
        <f>VLOOKUP(C3966,Products!$A$2:$F$20,6,TRUE)</f>
        <v>1.1500000000000001</v>
      </c>
      <c r="I3966" s="8">
        <f t="shared" si="123"/>
        <v>1.1500000000000001</v>
      </c>
      <c r="J3966" s="42">
        <f>VLOOKUP(B3966,Invoices!A:I,9,TRUE)</f>
        <v>2021</v>
      </c>
    </row>
    <row r="3967" spans="1:10" x14ac:dyDescent="0.15">
      <c r="A3967" t="s">
        <v>7327</v>
      </c>
      <c r="B3967" t="s">
        <v>920</v>
      </c>
      <c r="C3967" t="s">
        <v>89</v>
      </c>
      <c r="D3967" t="s">
        <v>80</v>
      </c>
      <c r="E3967">
        <v>3</v>
      </c>
      <c r="F3967" s="8">
        <f>VLOOKUP(C3967,Products!$A$2:$E$20,5,TRUE)</f>
        <v>15.95</v>
      </c>
      <c r="G3967" s="8">
        <f t="shared" si="122"/>
        <v>47.849999999999994</v>
      </c>
      <c r="H3967" s="8">
        <f>VLOOKUP(C3967,Products!$A$2:$F$20,6,TRUE)</f>
        <v>6</v>
      </c>
      <c r="I3967" s="8">
        <f t="shared" si="123"/>
        <v>18</v>
      </c>
      <c r="J3967" s="42">
        <f>VLOOKUP(B3967,Invoices!A:I,9,TRUE)</f>
        <v>2021</v>
      </c>
    </row>
    <row r="3968" spans="1:10" x14ac:dyDescent="0.15">
      <c r="A3968" t="s">
        <v>7328</v>
      </c>
      <c r="B3968" t="s">
        <v>920</v>
      </c>
      <c r="C3968" t="s">
        <v>104</v>
      </c>
      <c r="D3968" t="s">
        <v>71</v>
      </c>
      <c r="E3968">
        <v>1</v>
      </c>
      <c r="F3968" s="8">
        <f>VLOOKUP(C3968,Products!$A$2:$E$20,5,TRUE)</f>
        <v>2.95</v>
      </c>
      <c r="G3968" s="8">
        <f t="shared" si="122"/>
        <v>2.95</v>
      </c>
      <c r="H3968" s="8">
        <f>VLOOKUP(C3968,Products!$A$2:$F$20,6,TRUE)</f>
        <v>1.1500000000000001</v>
      </c>
      <c r="I3968" s="8">
        <f t="shared" si="123"/>
        <v>1.1500000000000001</v>
      </c>
      <c r="J3968" s="42">
        <f>VLOOKUP(B3968,Invoices!A:I,9,TRUE)</f>
        <v>2021</v>
      </c>
    </row>
    <row r="3969" spans="1:10" x14ac:dyDescent="0.15">
      <c r="A3969" t="s">
        <v>7329</v>
      </c>
      <c r="B3969" t="s">
        <v>920</v>
      </c>
      <c r="C3969" t="s">
        <v>96</v>
      </c>
      <c r="D3969" t="s">
        <v>75</v>
      </c>
      <c r="E3969">
        <v>7</v>
      </c>
      <c r="F3969" s="8">
        <f>VLOOKUP(C3969,Products!$A$2:$E$20,5,TRUE)</f>
        <v>79.95</v>
      </c>
      <c r="G3969" s="8">
        <f t="shared" si="122"/>
        <v>559.65</v>
      </c>
      <c r="H3969" s="8">
        <f>VLOOKUP(C3969,Products!$A$2:$F$20,6,TRUE)</f>
        <v>27.950000000000003</v>
      </c>
      <c r="I3969" s="8">
        <f t="shared" si="123"/>
        <v>195.65000000000003</v>
      </c>
      <c r="J3969" s="42">
        <f>VLOOKUP(B3969,Invoices!A:I,9,TRUE)</f>
        <v>2021</v>
      </c>
    </row>
    <row r="3970" spans="1:10" x14ac:dyDescent="0.15">
      <c r="A3970" t="s">
        <v>7330</v>
      </c>
      <c r="B3970" t="s">
        <v>920</v>
      </c>
      <c r="C3970" t="s">
        <v>102</v>
      </c>
      <c r="D3970" t="s">
        <v>83</v>
      </c>
      <c r="E3970">
        <v>6</v>
      </c>
      <c r="F3970" s="8">
        <f>VLOOKUP(C3970,Products!$A$2:$E$20,5,TRUE)</f>
        <v>29.95</v>
      </c>
      <c r="G3970" s="8">
        <f t="shared" si="122"/>
        <v>179.7</v>
      </c>
      <c r="H3970" s="8">
        <f>VLOOKUP(C3970,Products!$A$2:$F$20,6,TRUE)</f>
        <v>15</v>
      </c>
      <c r="I3970" s="8">
        <f t="shared" si="123"/>
        <v>90</v>
      </c>
      <c r="J3970" s="42">
        <f>VLOOKUP(B3970,Invoices!A:I,9,TRUE)</f>
        <v>2021</v>
      </c>
    </row>
    <row r="3971" spans="1:10" x14ac:dyDescent="0.15">
      <c r="A3971" t="s">
        <v>7331</v>
      </c>
      <c r="B3971" t="s">
        <v>920</v>
      </c>
      <c r="C3971" t="s">
        <v>101</v>
      </c>
      <c r="D3971" t="s">
        <v>69</v>
      </c>
      <c r="E3971">
        <v>4</v>
      </c>
      <c r="F3971" s="8">
        <f>VLOOKUP(C3971,Products!$A$2:$E$20,5,TRUE)</f>
        <v>129.94999999999999</v>
      </c>
      <c r="G3971" s="8">
        <f t="shared" ref="G3971:G4034" si="124">F3971*E3971</f>
        <v>519.79999999999995</v>
      </c>
      <c r="H3971" s="8">
        <f>VLOOKUP(C3971,Products!$A$2:$F$20,6,TRUE)</f>
        <v>40.449999999999989</v>
      </c>
      <c r="I3971" s="8">
        <f t="shared" ref="I3971:I4034" si="125">H3971*E3971</f>
        <v>161.79999999999995</v>
      </c>
      <c r="J3971" s="42">
        <f>VLOOKUP(B3971,Invoices!A:I,9,TRUE)</f>
        <v>2021</v>
      </c>
    </row>
    <row r="3972" spans="1:10" x14ac:dyDescent="0.15">
      <c r="A3972" t="s">
        <v>7332</v>
      </c>
      <c r="B3972" t="s">
        <v>920</v>
      </c>
      <c r="C3972" t="s">
        <v>103</v>
      </c>
      <c r="D3972" t="s">
        <v>77</v>
      </c>
      <c r="E3972">
        <v>1</v>
      </c>
      <c r="F3972" s="8">
        <f>VLOOKUP(C3972,Products!$A$2:$E$20,5,TRUE)</f>
        <v>8.9499999999999993</v>
      </c>
      <c r="G3972" s="8">
        <f t="shared" si="124"/>
        <v>8.9499999999999993</v>
      </c>
      <c r="H3972" s="8">
        <f>VLOOKUP(C3972,Products!$A$2:$F$20,6,TRUE)</f>
        <v>3.1999999999999993</v>
      </c>
      <c r="I3972" s="8">
        <f t="shared" si="125"/>
        <v>3.1999999999999993</v>
      </c>
      <c r="J3972" s="42">
        <f>VLOOKUP(B3972,Invoices!A:I,9,TRUE)</f>
        <v>2021</v>
      </c>
    </row>
    <row r="3973" spans="1:10" x14ac:dyDescent="0.15">
      <c r="A3973" t="s">
        <v>7333</v>
      </c>
      <c r="B3973" t="s">
        <v>920</v>
      </c>
      <c r="C3973" t="s">
        <v>93</v>
      </c>
      <c r="D3973" t="s">
        <v>76</v>
      </c>
      <c r="E3973">
        <v>1</v>
      </c>
      <c r="F3973" s="8">
        <f>VLOOKUP(C3973,Products!$A$2:$E$20,5,TRUE)</f>
        <v>9.9499999999999993</v>
      </c>
      <c r="G3973" s="8">
        <f t="shared" si="124"/>
        <v>9.9499999999999993</v>
      </c>
      <c r="H3973" s="8">
        <f>VLOOKUP(C3973,Products!$A$2:$F$20,6,TRUE)</f>
        <v>1.9499999999999993</v>
      </c>
      <c r="I3973" s="8">
        <f t="shared" si="125"/>
        <v>1.9499999999999993</v>
      </c>
      <c r="J3973" s="42">
        <f>VLOOKUP(B3973,Invoices!A:I,9,TRUE)</f>
        <v>2021</v>
      </c>
    </row>
    <row r="3974" spans="1:10" x14ac:dyDescent="0.15">
      <c r="A3974" t="s">
        <v>7334</v>
      </c>
      <c r="B3974" t="s">
        <v>920</v>
      </c>
      <c r="C3974" t="s">
        <v>100</v>
      </c>
      <c r="D3974" t="s">
        <v>78</v>
      </c>
      <c r="E3974">
        <v>10</v>
      </c>
      <c r="F3974" s="8">
        <f>VLOOKUP(C3974,Products!$A$2:$E$20,5,TRUE)</f>
        <v>49.95</v>
      </c>
      <c r="G3974" s="8">
        <f t="shared" si="124"/>
        <v>499.5</v>
      </c>
      <c r="H3974" s="8">
        <f>VLOOKUP(C3974,Products!$A$2:$F$20,6,TRUE)</f>
        <v>19.950000000000003</v>
      </c>
      <c r="I3974" s="8">
        <f t="shared" si="125"/>
        <v>199.50000000000003</v>
      </c>
      <c r="J3974" s="42">
        <f>VLOOKUP(B3974,Invoices!A:I,9,TRUE)</f>
        <v>2021</v>
      </c>
    </row>
    <row r="3975" spans="1:10" x14ac:dyDescent="0.15">
      <c r="A3975" t="s">
        <v>7335</v>
      </c>
      <c r="B3975" t="s">
        <v>920</v>
      </c>
      <c r="C3975" t="s">
        <v>98</v>
      </c>
      <c r="D3975" t="s">
        <v>79</v>
      </c>
      <c r="E3975">
        <v>2</v>
      </c>
      <c r="F3975" s="8">
        <f>VLOOKUP(C3975,Products!$A$2:$E$20,5,TRUE)</f>
        <v>14.95</v>
      </c>
      <c r="G3975" s="8">
        <f t="shared" si="124"/>
        <v>29.9</v>
      </c>
      <c r="H3975" s="8">
        <f>VLOOKUP(C3975,Products!$A$2:$F$20,6,TRUE)</f>
        <v>3.0499999999999989</v>
      </c>
      <c r="I3975" s="8">
        <f t="shared" si="125"/>
        <v>6.0999999999999979</v>
      </c>
      <c r="J3975" s="42">
        <f>VLOOKUP(B3975,Invoices!A:I,9,TRUE)</f>
        <v>2021</v>
      </c>
    </row>
    <row r="3976" spans="1:10" x14ac:dyDescent="0.15">
      <c r="A3976" t="s">
        <v>7336</v>
      </c>
      <c r="B3976" t="s">
        <v>921</v>
      </c>
      <c r="C3976" t="s">
        <v>89</v>
      </c>
      <c r="D3976" t="s">
        <v>80</v>
      </c>
      <c r="E3976">
        <v>1</v>
      </c>
      <c r="F3976" s="8">
        <f>VLOOKUP(C3976,Products!$A$2:$E$20,5,TRUE)</f>
        <v>15.95</v>
      </c>
      <c r="G3976" s="8">
        <f t="shared" si="124"/>
        <v>15.95</v>
      </c>
      <c r="H3976" s="8">
        <f>VLOOKUP(C3976,Products!$A$2:$F$20,6,TRUE)</f>
        <v>6</v>
      </c>
      <c r="I3976" s="8">
        <f t="shared" si="125"/>
        <v>6</v>
      </c>
      <c r="J3976" s="42">
        <f>VLOOKUP(B3976,Invoices!A:I,9,TRUE)</f>
        <v>2021</v>
      </c>
    </row>
    <row r="3977" spans="1:10" x14ac:dyDescent="0.15">
      <c r="A3977" t="s">
        <v>7337</v>
      </c>
      <c r="B3977" t="s">
        <v>921</v>
      </c>
      <c r="C3977" t="s">
        <v>105</v>
      </c>
      <c r="D3977" t="s">
        <v>81</v>
      </c>
      <c r="E3977">
        <v>8</v>
      </c>
      <c r="F3977" s="8">
        <f>VLOOKUP(C3977,Products!$A$2:$E$20,5,TRUE)</f>
        <v>8.9499999999999993</v>
      </c>
      <c r="G3977" s="8">
        <f t="shared" si="124"/>
        <v>71.599999999999994</v>
      </c>
      <c r="H3977" s="8">
        <f>VLOOKUP(C3977,Products!$A$2:$F$20,6,TRUE)</f>
        <v>3.1999999999999993</v>
      </c>
      <c r="I3977" s="8">
        <f t="shared" si="125"/>
        <v>25.599999999999994</v>
      </c>
      <c r="J3977" s="42">
        <f>VLOOKUP(B3977,Invoices!A:I,9,TRUE)</f>
        <v>2021</v>
      </c>
    </row>
    <row r="3978" spans="1:10" x14ac:dyDescent="0.15">
      <c r="A3978" t="s">
        <v>7338</v>
      </c>
      <c r="B3978" t="s">
        <v>921</v>
      </c>
      <c r="C3978" t="s">
        <v>88</v>
      </c>
      <c r="D3978" t="s">
        <v>85</v>
      </c>
      <c r="E3978">
        <v>4</v>
      </c>
      <c r="F3978" s="8">
        <f>VLOOKUP(C3978,Products!$A$2:$E$20,5,TRUE)</f>
        <v>8.9499999999999993</v>
      </c>
      <c r="G3978" s="8">
        <f t="shared" si="124"/>
        <v>35.799999999999997</v>
      </c>
      <c r="H3978" s="8">
        <f>VLOOKUP(C3978,Products!$A$2:$F$20,6,TRUE)</f>
        <v>5.6999999999999993</v>
      </c>
      <c r="I3978" s="8">
        <f t="shared" si="125"/>
        <v>22.799999999999997</v>
      </c>
      <c r="J3978" s="42">
        <f>VLOOKUP(B3978,Invoices!A:I,9,TRUE)</f>
        <v>2021</v>
      </c>
    </row>
    <row r="3979" spans="1:10" x14ac:dyDescent="0.15">
      <c r="A3979" t="s">
        <v>7339</v>
      </c>
      <c r="B3979" t="s">
        <v>921</v>
      </c>
      <c r="C3979" t="s">
        <v>104</v>
      </c>
      <c r="D3979" t="s">
        <v>71</v>
      </c>
      <c r="E3979">
        <v>10</v>
      </c>
      <c r="F3979" s="8">
        <f>VLOOKUP(C3979,Products!$A$2:$E$20,5,TRUE)</f>
        <v>2.95</v>
      </c>
      <c r="G3979" s="8">
        <f t="shared" si="124"/>
        <v>29.5</v>
      </c>
      <c r="H3979" s="8">
        <f>VLOOKUP(C3979,Products!$A$2:$F$20,6,TRUE)</f>
        <v>1.1500000000000001</v>
      </c>
      <c r="I3979" s="8">
        <f t="shared" si="125"/>
        <v>11.500000000000002</v>
      </c>
      <c r="J3979" s="42">
        <f>VLOOKUP(B3979,Invoices!A:I,9,TRUE)</f>
        <v>2021</v>
      </c>
    </row>
    <row r="3980" spans="1:10" x14ac:dyDescent="0.15">
      <c r="A3980" t="s">
        <v>7340</v>
      </c>
      <c r="B3980" t="s">
        <v>921</v>
      </c>
      <c r="C3980" t="s">
        <v>101</v>
      </c>
      <c r="D3980" t="s">
        <v>69</v>
      </c>
      <c r="E3980">
        <v>3</v>
      </c>
      <c r="F3980" s="8">
        <f>VLOOKUP(C3980,Products!$A$2:$E$20,5,TRUE)</f>
        <v>129.94999999999999</v>
      </c>
      <c r="G3980" s="8">
        <f t="shared" si="124"/>
        <v>389.84999999999997</v>
      </c>
      <c r="H3980" s="8">
        <f>VLOOKUP(C3980,Products!$A$2:$F$20,6,TRUE)</f>
        <v>40.449999999999989</v>
      </c>
      <c r="I3980" s="8">
        <f t="shared" si="125"/>
        <v>121.34999999999997</v>
      </c>
      <c r="J3980" s="42">
        <f>VLOOKUP(B3980,Invoices!A:I,9,TRUE)</f>
        <v>2021</v>
      </c>
    </row>
    <row r="3981" spans="1:10" x14ac:dyDescent="0.15">
      <c r="A3981" t="s">
        <v>7341</v>
      </c>
      <c r="B3981" t="s">
        <v>921</v>
      </c>
      <c r="C3981" t="s">
        <v>91</v>
      </c>
      <c r="D3981" t="s">
        <v>70</v>
      </c>
      <c r="E3981">
        <v>5</v>
      </c>
      <c r="F3981" s="8">
        <f>VLOOKUP(C3981,Products!$A$2:$E$20,5,TRUE)</f>
        <v>49.95</v>
      </c>
      <c r="G3981" s="8">
        <f t="shared" si="124"/>
        <v>249.75</v>
      </c>
      <c r="H3981" s="8">
        <f>VLOOKUP(C3981,Products!$A$2:$F$20,6,TRUE)</f>
        <v>21.200000000000003</v>
      </c>
      <c r="I3981" s="8">
        <f t="shared" si="125"/>
        <v>106.00000000000001</v>
      </c>
      <c r="J3981" s="42">
        <f>VLOOKUP(B3981,Invoices!A:I,9,TRUE)</f>
        <v>2021</v>
      </c>
    </row>
    <row r="3982" spans="1:10" x14ac:dyDescent="0.15">
      <c r="A3982" t="s">
        <v>7342</v>
      </c>
      <c r="B3982" t="s">
        <v>921</v>
      </c>
      <c r="C3982" t="s">
        <v>92</v>
      </c>
      <c r="D3982" t="s">
        <v>82</v>
      </c>
      <c r="E3982">
        <v>50</v>
      </c>
      <c r="F3982" s="8">
        <f>VLOOKUP(C3982,Products!$A$2:$E$20,5,TRUE)</f>
        <v>19.95</v>
      </c>
      <c r="G3982" s="8">
        <f t="shared" si="124"/>
        <v>997.5</v>
      </c>
      <c r="H3982" s="8">
        <f>VLOOKUP(C3982,Products!$A$2:$F$20,6,TRUE)</f>
        <v>7.4499999999999993</v>
      </c>
      <c r="I3982" s="8">
        <f t="shared" si="125"/>
        <v>372.49999999999994</v>
      </c>
      <c r="J3982" s="42">
        <f>VLOOKUP(B3982,Invoices!A:I,9,TRUE)</f>
        <v>2021</v>
      </c>
    </row>
    <row r="3983" spans="1:10" x14ac:dyDescent="0.15">
      <c r="A3983" t="s">
        <v>7343</v>
      </c>
      <c r="B3983" t="s">
        <v>921</v>
      </c>
      <c r="C3983" t="s">
        <v>103</v>
      </c>
      <c r="D3983" t="s">
        <v>77</v>
      </c>
      <c r="E3983">
        <v>2</v>
      </c>
      <c r="F3983" s="8">
        <f>VLOOKUP(C3983,Products!$A$2:$E$20,5,TRUE)</f>
        <v>8.9499999999999993</v>
      </c>
      <c r="G3983" s="8">
        <f t="shared" si="124"/>
        <v>17.899999999999999</v>
      </c>
      <c r="H3983" s="8">
        <f>VLOOKUP(C3983,Products!$A$2:$F$20,6,TRUE)</f>
        <v>3.1999999999999993</v>
      </c>
      <c r="I3983" s="8">
        <f t="shared" si="125"/>
        <v>6.3999999999999986</v>
      </c>
      <c r="J3983" s="42">
        <f>VLOOKUP(B3983,Invoices!A:I,9,TRUE)</f>
        <v>2021</v>
      </c>
    </row>
    <row r="3984" spans="1:10" x14ac:dyDescent="0.15">
      <c r="A3984" t="s">
        <v>7344</v>
      </c>
      <c r="B3984" t="s">
        <v>921</v>
      </c>
      <c r="C3984" t="s">
        <v>90</v>
      </c>
      <c r="D3984" t="s">
        <v>72</v>
      </c>
      <c r="E3984">
        <v>1</v>
      </c>
      <c r="F3984" s="8">
        <f>VLOOKUP(C3984,Products!$A$2:$E$20,5,TRUE)</f>
        <v>8.9499999999999993</v>
      </c>
      <c r="G3984" s="8">
        <f t="shared" si="124"/>
        <v>8.9499999999999993</v>
      </c>
      <c r="H3984" s="8">
        <f>VLOOKUP(C3984,Products!$A$2:$F$20,6,TRUE)</f>
        <v>5.6999999999999993</v>
      </c>
      <c r="I3984" s="8">
        <f t="shared" si="125"/>
        <v>5.6999999999999993</v>
      </c>
      <c r="J3984" s="42">
        <f>VLOOKUP(B3984,Invoices!A:I,9,TRUE)</f>
        <v>2021</v>
      </c>
    </row>
    <row r="3985" spans="1:10" x14ac:dyDescent="0.15">
      <c r="A3985" t="s">
        <v>7345</v>
      </c>
      <c r="B3985" t="s">
        <v>922</v>
      </c>
      <c r="C3985" t="s">
        <v>88</v>
      </c>
      <c r="D3985" t="s">
        <v>85</v>
      </c>
      <c r="E3985">
        <v>1</v>
      </c>
      <c r="F3985" s="8">
        <f>VLOOKUP(C3985,Products!$A$2:$E$20,5,TRUE)</f>
        <v>8.9499999999999993</v>
      </c>
      <c r="G3985" s="8">
        <f t="shared" si="124"/>
        <v>8.9499999999999993</v>
      </c>
      <c r="H3985" s="8">
        <f>VLOOKUP(C3985,Products!$A$2:$F$20,6,TRUE)</f>
        <v>5.6999999999999993</v>
      </c>
      <c r="I3985" s="8">
        <f t="shared" si="125"/>
        <v>5.6999999999999993</v>
      </c>
      <c r="J3985" s="42">
        <f>VLOOKUP(B3985,Invoices!A:I,9,TRUE)</f>
        <v>2021</v>
      </c>
    </row>
    <row r="3986" spans="1:10" x14ac:dyDescent="0.15">
      <c r="A3986" t="s">
        <v>7346</v>
      </c>
      <c r="B3986" t="s">
        <v>922</v>
      </c>
      <c r="C3986" t="s">
        <v>97</v>
      </c>
      <c r="D3986" t="s">
        <v>74</v>
      </c>
      <c r="E3986">
        <v>6</v>
      </c>
      <c r="F3986" s="8">
        <f>VLOOKUP(C3986,Products!$A$2:$E$20,5,TRUE)</f>
        <v>1.5</v>
      </c>
      <c r="G3986" s="8">
        <f t="shared" si="124"/>
        <v>9</v>
      </c>
      <c r="H3986" s="8">
        <f>VLOOKUP(C3986,Products!$A$2:$F$20,6,TRUE)</f>
        <v>0.5</v>
      </c>
      <c r="I3986" s="8">
        <f t="shared" si="125"/>
        <v>3</v>
      </c>
      <c r="J3986" s="42">
        <f>VLOOKUP(B3986,Invoices!A:I,9,TRUE)</f>
        <v>2021</v>
      </c>
    </row>
    <row r="3987" spans="1:10" x14ac:dyDescent="0.15">
      <c r="A3987" t="s">
        <v>7347</v>
      </c>
      <c r="B3987" t="s">
        <v>923</v>
      </c>
      <c r="C3987" t="s">
        <v>97</v>
      </c>
      <c r="D3987" t="s">
        <v>74</v>
      </c>
      <c r="E3987">
        <v>5</v>
      </c>
      <c r="F3987" s="8">
        <f>VLOOKUP(C3987,Products!$A$2:$E$20,5,TRUE)</f>
        <v>1.5</v>
      </c>
      <c r="G3987" s="8">
        <f t="shared" si="124"/>
        <v>7.5</v>
      </c>
      <c r="H3987" s="8">
        <f>VLOOKUP(C3987,Products!$A$2:$F$20,6,TRUE)</f>
        <v>0.5</v>
      </c>
      <c r="I3987" s="8">
        <f t="shared" si="125"/>
        <v>2.5</v>
      </c>
      <c r="J3987" s="42">
        <f>VLOOKUP(B3987,Invoices!A:I,9,TRUE)</f>
        <v>2021</v>
      </c>
    </row>
    <row r="3988" spans="1:10" x14ac:dyDescent="0.15">
      <c r="A3988" t="s">
        <v>7348</v>
      </c>
      <c r="B3988" t="s">
        <v>923</v>
      </c>
      <c r="C3988" t="s">
        <v>91</v>
      </c>
      <c r="D3988" t="s">
        <v>70</v>
      </c>
      <c r="E3988">
        <v>10</v>
      </c>
      <c r="F3988" s="8">
        <f>VLOOKUP(C3988,Products!$A$2:$E$20,5,TRUE)</f>
        <v>49.95</v>
      </c>
      <c r="G3988" s="8">
        <f t="shared" si="124"/>
        <v>499.5</v>
      </c>
      <c r="H3988" s="8">
        <f>VLOOKUP(C3988,Products!$A$2:$F$20,6,TRUE)</f>
        <v>21.200000000000003</v>
      </c>
      <c r="I3988" s="8">
        <f t="shared" si="125"/>
        <v>212.00000000000003</v>
      </c>
      <c r="J3988" s="42">
        <f>VLOOKUP(B3988,Invoices!A:I,9,TRUE)</f>
        <v>2021</v>
      </c>
    </row>
    <row r="3989" spans="1:10" x14ac:dyDescent="0.15">
      <c r="A3989" t="s">
        <v>7349</v>
      </c>
      <c r="B3989" t="s">
        <v>923</v>
      </c>
      <c r="C3989" t="s">
        <v>100</v>
      </c>
      <c r="D3989" t="s">
        <v>78</v>
      </c>
      <c r="E3989">
        <v>5</v>
      </c>
      <c r="F3989" s="8">
        <f>VLOOKUP(C3989,Products!$A$2:$E$20,5,TRUE)</f>
        <v>49.95</v>
      </c>
      <c r="G3989" s="8">
        <f t="shared" si="124"/>
        <v>249.75</v>
      </c>
      <c r="H3989" s="8">
        <f>VLOOKUP(C3989,Products!$A$2:$F$20,6,TRUE)</f>
        <v>19.950000000000003</v>
      </c>
      <c r="I3989" s="8">
        <f t="shared" si="125"/>
        <v>99.750000000000014</v>
      </c>
      <c r="J3989" s="42">
        <f>VLOOKUP(B3989,Invoices!A:I,9,TRUE)</f>
        <v>2021</v>
      </c>
    </row>
    <row r="3990" spans="1:10" x14ac:dyDescent="0.15">
      <c r="A3990" t="s">
        <v>7350</v>
      </c>
      <c r="B3990" t="s">
        <v>923</v>
      </c>
      <c r="C3990" t="s">
        <v>103</v>
      </c>
      <c r="D3990" t="s">
        <v>77</v>
      </c>
      <c r="E3990">
        <v>8</v>
      </c>
      <c r="F3990" s="8">
        <f>VLOOKUP(C3990,Products!$A$2:$E$20,5,TRUE)</f>
        <v>8.9499999999999993</v>
      </c>
      <c r="G3990" s="8">
        <f t="shared" si="124"/>
        <v>71.599999999999994</v>
      </c>
      <c r="H3990" s="8">
        <f>VLOOKUP(C3990,Products!$A$2:$F$20,6,TRUE)</f>
        <v>3.1999999999999993</v>
      </c>
      <c r="I3990" s="8">
        <f t="shared" si="125"/>
        <v>25.599999999999994</v>
      </c>
      <c r="J3990" s="42">
        <f>VLOOKUP(B3990,Invoices!A:I,9,TRUE)</f>
        <v>2021</v>
      </c>
    </row>
    <row r="3991" spans="1:10" x14ac:dyDescent="0.15">
      <c r="A3991" t="s">
        <v>7351</v>
      </c>
      <c r="B3991" t="s">
        <v>923</v>
      </c>
      <c r="C3991" t="s">
        <v>88</v>
      </c>
      <c r="D3991" t="s">
        <v>85</v>
      </c>
      <c r="E3991">
        <v>2</v>
      </c>
      <c r="F3991" s="8">
        <f>VLOOKUP(C3991,Products!$A$2:$E$20,5,TRUE)</f>
        <v>8.9499999999999993</v>
      </c>
      <c r="G3991" s="8">
        <f t="shared" si="124"/>
        <v>17.899999999999999</v>
      </c>
      <c r="H3991" s="8">
        <f>VLOOKUP(C3991,Products!$A$2:$F$20,6,TRUE)</f>
        <v>5.6999999999999993</v>
      </c>
      <c r="I3991" s="8">
        <f t="shared" si="125"/>
        <v>11.399999999999999</v>
      </c>
      <c r="J3991" s="42">
        <f>VLOOKUP(B3991,Invoices!A:I,9,TRUE)</f>
        <v>2021</v>
      </c>
    </row>
    <row r="3992" spans="1:10" x14ac:dyDescent="0.15">
      <c r="A3992" t="s">
        <v>7352</v>
      </c>
      <c r="B3992" t="s">
        <v>923</v>
      </c>
      <c r="C3992" t="s">
        <v>99</v>
      </c>
      <c r="D3992" t="s">
        <v>84</v>
      </c>
      <c r="E3992">
        <v>2</v>
      </c>
      <c r="F3992" s="8">
        <f>VLOOKUP(C3992,Products!$A$2:$E$20,5,TRUE)</f>
        <v>3.5</v>
      </c>
      <c r="G3992" s="8">
        <f t="shared" si="124"/>
        <v>7</v>
      </c>
      <c r="H3992" s="8">
        <f>VLOOKUP(C3992,Products!$A$2:$F$20,6,TRUE)</f>
        <v>0.54999999999999982</v>
      </c>
      <c r="I3992" s="8">
        <f t="shared" si="125"/>
        <v>1.0999999999999996</v>
      </c>
      <c r="J3992" s="42">
        <f>VLOOKUP(B3992,Invoices!A:I,9,TRUE)</f>
        <v>2021</v>
      </c>
    </row>
    <row r="3993" spans="1:10" x14ac:dyDescent="0.15">
      <c r="A3993" t="s">
        <v>7353</v>
      </c>
      <c r="B3993" t="s">
        <v>923</v>
      </c>
      <c r="C3993" t="s">
        <v>96</v>
      </c>
      <c r="D3993" t="s">
        <v>75</v>
      </c>
      <c r="E3993">
        <v>1</v>
      </c>
      <c r="F3993" s="8">
        <f>VLOOKUP(C3993,Products!$A$2:$E$20,5,TRUE)</f>
        <v>79.95</v>
      </c>
      <c r="G3993" s="8">
        <f t="shared" si="124"/>
        <v>79.95</v>
      </c>
      <c r="H3993" s="8">
        <f>VLOOKUP(C3993,Products!$A$2:$F$20,6,TRUE)</f>
        <v>27.950000000000003</v>
      </c>
      <c r="I3993" s="8">
        <f t="shared" si="125"/>
        <v>27.950000000000003</v>
      </c>
      <c r="J3993" s="42">
        <f>VLOOKUP(B3993,Invoices!A:I,9,TRUE)</f>
        <v>2021</v>
      </c>
    </row>
    <row r="3994" spans="1:10" x14ac:dyDescent="0.15">
      <c r="A3994" t="s">
        <v>7354</v>
      </c>
      <c r="B3994" t="s">
        <v>923</v>
      </c>
      <c r="C3994" t="s">
        <v>93</v>
      </c>
      <c r="D3994" t="s">
        <v>76</v>
      </c>
      <c r="E3994">
        <v>20</v>
      </c>
      <c r="F3994" s="8">
        <f>VLOOKUP(C3994,Products!$A$2:$E$20,5,TRUE)</f>
        <v>9.9499999999999993</v>
      </c>
      <c r="G3994" s="8">
        <f t="shared" si="124"/>
        <v>199</v>
      </c>
      <c r="H3994" s="8">
        <f>VLOOKUP(C3994,Products!$A$2:$F$20,6,TRUE)</f>
        <v>1.9499999999999993</v>
      </c>
      <c r="I3994" s="8">
        <f t="shared" si="125"/>
        <v>38.999999999999986</v>
      </c>
      <c r="J3994" s="42">
        <f>VLOOKUP(B3994,Invoices!A:I,9,TRUE)</f>
        <v>2021</v>
      </c>
    </row>
    <row r="3995" spans="1:10" x14ac:dyDescent="0.15">
      <c r="A3995" t="s">
        <v>7355</v>
      </c>
      <c r="B3995" t="s">
        <v>923</v>
      </c>
      <c r="C3995" t="s">
        <v>87</v>
      </c>
      <c r="D3995" t="s">
        <v>68</v>
      </c>
      <c r="E3995">
        <v>5</v>
      </c>
      <c r="F3995" s="8">
        <f>VLOOKUP(C3995,Products!$A$2:$E$20,5,TRUE)</f>
        <v>19.95</v>
      </c>
      <c r="G3995" s="8">
        <f t="shared" si="124"/>
        <v>99.75</v>
      </c>
      <c r="H3995" s="8">
        <f>VLOOKUP(C3995,Products!$A$2:$F$20,6,TRUE)</f>
        <v>7.4499999999999993</v>
      </c>
      <c r="I3995" s="8">
        <f t="shared" si="125"/>
        <v>37.25</v>
      </c>
      <c r="J3995" s="42">
        <f>VLOOKUP(B3995,Invoices!A:I,9,TRUE)</f>
        <v>2021</v>
      </c>
    </row>
    <row r="3996" spans="1:10" x14ac:dyDescent="0.15">
      <c r="A3996" t="s">
        <v>7356</v>
      </c>
      <c r="B3996" t="s">
        <v>923</v>
      </c>
      <c r="C3996" t="s">
        <v>105</v>
      </c>
      <c r="D3996" t="s">
        <v>81</v>
      </c>
      <c r="E3996">
        <v>2</v>
      </c>
      <c r="F3996" s="8">
        <f>VLOOKUP(C3996,Products!$A$2:$E$20,5,TRUE)</f>
        <v>8.9499999999999993</v>
      </c>
      <c r="G3996" s="8">
        <f t="shared" si="124"/>
        <v>17.899999999999999</v>
      </c>
      <c r="H3996" s="8">
        <f>VLOOKUP(C3996,Products!$A$2:$F$20,6,TRUE)</f>
        <v>3.1999999999999993</v>
      </c>
      <c r="I3996" s="8">
        <f t="shared" si="125"/>
        <v>6.3999999999999986</v>
      </c>
      <c r="J3996" s="42">
        <f>VLOOKUP(B3996,Invoices!A:I,9,TRUE)</f>
        <v>2021</v>
      </c>
    </row>
    <row r="3997" spans="1:10" x14ac:dyDescent="0.15">
      <c r="A3997" t="s">
        <v>7357</v>
      </c>
      <c r="B3997" t="s">
        <v>923</v>
      </c>
      <c r="C3997" t="s">
        <v>92</v>
      </c>
      <c r="D3997" t="s">
        <v>82</v>
      </c>
      <c r="E3997">
        <v>4</v>
      </c>
      <c r="F3997" s="8">
        <f>VLOOKUP(C3997,Products!$A$2:$E$20,5,TRUE)</f>
        <v>19.95</v>
      </c>
      <c r="G3997" s="8">
        <f t="shared" si="124"/>
        <v>79.8</v>
      </c>
      <c r="H3997" s="8">
        <f>VLOOKUP(C3997,Products!$A$2:$F$20,6,TRUE)</f>
        <v>7.4499999999999993</v>
      </c>
      <c r="I3997" s="8">
        <f t="shared" si="125"/>
        <v>29.799999999999997</v>
      </c>
      <c r="J3997" s="42">
        <f>VLOOKUP(B3997,Invoices!A:I,9,TRUE)</f>
        <v>2021</v>
      </c>
    </row>
    <row r="3998" spans="1:10" x14ac:dyDescent="0.15">
      <c r="A3998" t="s">
        <v>7358</v>
      </c>
      <c r="B3998" t="s">
        <v>923</v>
      </c>
      <c r="C3998" t="s">
        <v>94</v>
      </c>
      <c r="D3998" t="s">
        <v>86</v>
      </c>
      <c r="E3998">
        <v>1</v>
      </c>
      <c r="F3998" s="8">
        <f>VLOOKUP(C3998,Products!$A$2:$E$20,5,TRUE)</f>
        <v>3.5</v>
      </c>
      <c r="G3998" s="8">
        <f t="shared" si="124"/>
        <v>3.5</v>
      </c>
      <c r="H3998" s="8">
        <f>VLOOKUP(C3998,Products!$A$2:$F$20,6,TRUE)</f>
        <v>0.54999999999999982</v>
      </c>
      <c r="I3998" s="8">
        <f t="shared" si="125"/>
        <v>0.54999999999999982</v>
      </c>
      <c r="J3998" s="42">
        <f>VLOOKUP(B3998,Invoices!A:I,9,TRUE)</f>
        <v>2021</v>
      </c>
    </row>
    <row r="3999" spans="1:10" x14ac:dyDescent="0.15">
      <c r="A3999" t="s">
        <v>7359</v>
      </c>
      <c r="B3999" t="s">
        <v>923</v>
      </c>
      <c r="C3999" t="s">
        <v>104</v>
      </c>
      <c r="D3999" t="s">
        <v>71</v>
      </c>
      <c r="E3999">
        <v>100</v>
      </c>
      <c r="F3999" s="8">
        <f>VLOOKUP(C3999,Products!$A$2:$E$20,5,TRUE)</f>
        <v>2.95</v>
      </c>
      <c r="G3999" s="8">
        <f t="shared" si="124"/>
        <v>295</v>
      </c>
      <c r="H3999" s="8">
        <f>VLOOKUP(C3999,Products!$A$2:$F$20,6,TRUE)</f>
        <v>1.1500000000000001</v>
      </c>
      <c r="I3999" s="8">
        <f t="shared" si="125"/>
        <v>115.00000000000001</v>
      </c>
      <c r="J3999" s="42">
        <f>VLOOKUP(B3999,Invoices!A:I,9,TRUE)</f>
        <v>2021</v>
      </c>
    </row>
    <row r="4000" spans="1:10" x14ac:dyDescent="0.15">
      <c r="A4000" t="s">
        <v>7360</v>
      </c>
      <c r="B4000" t="s">
        <v>923</v>
      </c>
      <c r="C4000" t="s">
        <v>90</v>
      </c>
      <c r="D4000" t="s">
        <v>72</v>
      </c>
      <c r="E4000">
        <v>1</v>
      </c>
      <c r="F4000" s="8">
        <f>VLOOKUP(C4000,Products!$A$2:$E$20,5,TRUE)</f>
        <v>8.9499999999999993</v>
      </c>
      <c r="G4000" s="8">
        <f t="shared" si="124"/>
        <v>8.9499999999999993</v>
      </c>
      <c r="H4000" s="8">
        <f>VLOOKUP(C4000,Products!$A$2:$F$20,6,TRUE)</f>
        <v>5.6999999999999993</v>
      </c>
      <c r="I4000" s="8">
        <f t="shared" si="125"/>
        <v>5.6999999999999993</v>
      </c>
      <c r="J4000" s="42">
        <f>VLOOKUP(B4000,Invoices!A:I,9,TRUE)</f>
        <v>2021</v>
      </c>
    </row>
    <row r="4001" spans="1:10" x14ac:dyDescent="0.15">
      <c r="A4001" t="s">
        <v>7361</v>
      </c>
      <c r="B4001" t="s">
        <v>924</v>
      </c>
      <c r="C4001" t="s">
        <v>90</v>
      </c>
      <c r="D4001" t="s">
        <v>72</v>
      </c>
      <c r="E4001">
        <v>6</v>
      </c>
      <c r="F4001" s="8">
        <f>VLOOKUP(C4001,Products!$A$2:$E$20,5,TRUE)</f>
        <v>8.9499999999999993</v>
      </c>
      <c r="G4001" s="8">
        <f t="shared" si="124"/>
        <v>53.699999999999996</v>
      </c>
      <c r="H4001" s="8">
        <f>VLOOKUP(C4001,Products!$A$2:$F$20,6,TRUE)</f>
        <v>5.6999999999999993</v>
      </c>
      <c r="I4001" s="8">
        <f t="shared" si="125"/>
        <v>34.199999999999996</v>
      </c>
      <c r="J4001" s="42">
        <f>VLOOKUP(B4001,Invoices!A:I,9,TRUE)</f>
        <v>2021</v>
      </c>
    </row>
    <row r="4002" spans="1:10" x14ac:dyDescent="0.15">
      <c r="A4002" t="s">
        <v>7362</v>
      </c>
      <c r="B4002" t="s">
        <v>924</v>
      </c>
      <c r="C4002" t="s">
        <v>92</v>
      </c>
      <c r="D4002" t="s">
        <v>82</v>
      </c>
      <c r="E4002">
        <v>6</v>
      </c>
      <c r="F4002" s="8">
        <f>VLOOKUP(C4002,Products!$A$2:$E$20,5,TRUE)</f>
        <v>19.95</v>
      </c>
      <c r="G4002" s="8">
        <f t="shared" si="124"/>
        <v>119.69999999999999</v>
      </c>
      <c r="H4002" s="8">
        <f>VLOOKUP(C4002,Products!$A$2:$F$20,6,TRUE)</f>
        <v>7.4499999999999993</v>
      </c>
      <c r="I4002" s="8">
        <f t="shared" si="125"/>
        <v>44.699999999999996</v>
      </c>
      <c r="J4002" s="42">
        <f>VLOOKUP(B4002,Invoices!A:I,9,TRUE)</f>
        <v>2021</v>
      </c>
    </row>
    <row r="4003" spans="1:10" x14ac:dyDescent="0.15">
      <c r="A4003" t="s">
        <v>7363</v>
      </c>
      <c r="B4003" t="s">
        <v>925</v>
      </c>
      <c r="C4003" t="s">
        <v>98</v>
      </c>
      <c r="D4003" t="s">
        <v>79</v>
      </c>
      <c r="E4003">
        <v>1</v>
      </c>
      <c r="F4003" s="8">
        <f>VLOOKUP(C4003,Products!$A$2:$E$20,5,TRUE)</f>
        <v>14.95</v>
      </c>
      <c r="G4003" s="8">
        <f t="shared" si="124"/>
        <v>14.95</v>
      </c>
      <c r="H4003" s="8">
        <f>VLOOKUP(C4003,Products!$A$2:$F$20,6,TRUE)</f>
        <v>3.0499999999999989</v>
      </c>
      <c r="I4003" s="8">
        <f t="shared" si="125"/>
        <v>3.0499999999999989</v>
      </c>
      <c r="J4003" s="42">
        <f>VLOOKUP(B4003,Invoices!A:I,9,TRUE)</f>
        <v>2021</v>
      </c>
    </row>
    <row r="4004" spans="1:10" x14ac:dyDescent="0.15">
      <c r="A4004" t="s">
        <v>7364</v>
      </c>
      <c r="B4004" t="s">
        <v>925</v>
      </c>
      <c r="C4004" t="s">
        <v>102</v>
      </c>
      <c r="D4004" t="s">
        <v>83</v>
      </c>
      <c r="E4004">
        <v>3</v>
      </c>
      <c r="F4004" s="8">
        <f>VLOOKUP(C4004,Products!$A$2:$E$20,5,TRUE)</f>
        <v>29.95</v>
      </c>
      <c r="G4004" s="8">
        <f t="shared" si="124"/>
        <v>89.85</v>
      </c>
      <c r="H4004" s="8">
        <f>VLOOKUP(C4004,Products!$A$2:$F$20,6,TRUE)</f>
        <v>15</v>
      </c>
      <c r="I4004" s="8">
        <f t="shared" si="125"/>
        <v>45</v>
      </c>
      <c r="J4004" s="42">
        <f>VLOOKUP(B4004,Invoices!A:I,9,TRUE)</f>
        <v>2021</v>
      </c>
    </row>
    <row r="4005" spans="1:10" x14ac:dyDescent="0.15">
      <c r="A4005" t="s">
        <v>7365</v>
      </c>
      <c r="B4005" t="s">
        <v>925</v>
      </c>
      <c r="C4005" t="s">
        <v>104</v>
      </c>
      <c r="D4005" t="s">
        <v>71</v>
      </c>
      <c r="E4005">
        <v>4</v>
      </c>
      <c r="F4005" s="8">
        <f>VLOOKUP(C4005,Products!$A$2:$E$20,5,TRUE)</f>
        <v>2.95</v>
      </c>
      <c r="G4005" s="8">
        <f t="shared" si="124"/>
        <v>11.8</v>
      </c>
      <c r="H4005" s="8">
        <f>VLOOKUP(C4005,Products!$A$2:$F$20,6,TRUE)</f>
        <v>1.1500000000000001</v>
      </c>
      <c r="I4005" s="8">
        <f t="shared" si="125"/>
        <v>4.6000000000000005</v>
      </c>
      <c r="J4005" s="42">
        <f>VLOOKUP(B4005,Invoices!A:I,9,TRUE)</f>
        <v>2021</v>
      </c>
    </row>
    <row r="4006" spans="1:10" x14ac:dyDescent="0.15">
      <c r="A4006" t="s">
        <v>7366</v>
      </c>
      <c r="B4006" t="s">
        <v>925</v>
      </c>
      <c r="C4006" t="s">
        <v>90</v>
      </c>
      <c r="D4006" t="s">
        <v>72</v>
      </c>
      <c r="E4006">
        <v>5</v>
      </c>
      <c r="F4006" s="8">
        <f>VLOOKUP(C4006,Products!$A$2:$E$20,5,TRUE)</f>
        <v>8.9499999999999993</v>
      </c>
      <c r="G4006" s="8">
        <f t="shared" si="124"/>
        <v>44.75</v>
      </c>
      <c r="H4006" s="8">
        <f>VLOOKUP(C4006,Products!$A$2:$F$20,6,TRUE)</f>
        <v>5.6999999999999993</v>
      </c>
      <c r="I4006" s="8">
        <f t="shared" si="125"/>
        <v>28.499999999999996</v>
      </c>
      <c r="J4006" s="42">
        <f>VLOOKUP(B4006,Invoices!A:I,9,TRUE)</f>
        <v>2021</v>
      </c>
    </row>
    <row r="4007" spans="1:10" x14ac:dyDescent="0.15">
      <c r="A4007" t="s">
        <v>7367</v>
      </c>
      <c r="B4007" t="s">
        <v>925</v>
      </c>
      <c r="C4007" t="s">
        <v>105</v>
      </c>
      <c r="D4007" t="s">
        <v>81</v>
      </c>
      <c r="E4007">
        <v>6</v>
      </c>
      <c r="F4007" s="8">
        <f>VLOOKUP(C4007,Products!$A$2:$E$20,5,TRUE)</f>
        <v>8.9499999999999993</v>
      </c>
      <c r="G4007" s="8">
        <f t="shared" si="124"/>
        <v>53.699999999999996</v>
      </c>
      <c r="H4007" s="8">
        <f>VLOOKUP(C4007,Products!$A$2:$F$20,6,TRUE)</f>
        <v>3.1999999999999993</v>
      </c>
      <c r="I4007" s="8">
        <f t="shared" si="125"/>
        <v>19.199999999999996</v>
      </c>
      <c r="J4007" s="42">
        <f>VLOOKUP(B4007,Invoices!A:I,9,TRUE)</f>
        <v>2021</v>
      </c>
    </row>
    <row r="4008" spans="1:10" x14ac:dyDescent="0.15">
      <c r="A4008" t="s">
        <v>7368</v>
      </c>
      <c r="B4008" t="s">
        <v>925</v>
      </c>
      <c r="C4008" t="s">
        <v>103</v>
      </c>
      <c r="D4008" t="s">
        <v>77</v>
      </c>
      <c r="E4008">
        <v>10</v>
      </c>
      <c r="F4008" s="8">
        <f>VLOOKUP(C4008,Products!$A$2:$E$20,5,TRUE)</f>
        <v>8.9499999999999993</v>
      </c>
      <c r="G4008" s="8">
        <f t="shared" si="124"/>
        <v>89.5</v>
      </c>
      <c r="H4008" s="8">
        <f>VLOOKUP(C4008,Products!$A$2:$F$20,6,TRUE)</f>
        <v>3.1999999999999993</v>
      </c>
      <c r="I4008" s="8">
        <f t="shared" si="125"/>
        <v>31.999999999999993</v>
      </c>
      <c r="J4008" s="42">
        <f>VLOOKUP(B4008,Invoices!A:I,9,TRUE)</f>
        <v>2021</v>
      </c>
    </row>
    <row r="4009" spans="1:10" x14ac:dyDescent="0.15">
      <c r="A4009" t="s">
        <v>7369</v>
      </c>
      <c r="B4009" t="s">
        <v>925</v>
      </c>
      <c r="C4009" t="s">
        <v>92</v>
      </c>
      <c r="D4009" t="s">
        <v>82</v>
      </c>
      <c r="E4009">
        <v>6</v>
      </c>
      <c r="F4009" s="8">
        <f>VLOOKUP(C4009,Products!$A$2:$E$20,5,TRUE)</f>
        <v>19.95</v>
      </c>
      <c r="G4009" s="8">
        <f t="shared" si="124"/>
        <v>119.69999999999999</v>
      </c>
      <c r="H4009" s="8">
        <f>VLOOKUP(C4009,Products!$A$2:$F$20,6,TRUE)</f>
        <v>7.4499999999999993</v>
      </c>
      <c r="I4009" s="8">
        <f t="shared" si="125"/>
        <v>44.699999999999996</v>
      </c>
      <c r="J4009" s="42">
        <f>VLOOKUP(B4009,Invoices!A:I,9,TRUE)</f>
        <v>2021</v>
      </c>
    </row>
    <row r="4010" spans="1:10" x14ac:dyDescent="0.15">
      <c r="A4010" t="s">
        <v>7370</v>
      </c>
      <c r="B4010" t="s">
        <v>926</v>
      </c>
      <c r="C4010" t="s">
        <v>94</v>
      </c>
      <c r="D4010" t="s">
        <v>86</v>
      </c>
      <c r="E4010">
        <v>6</v>
      </c>
      <c r="F4010" s="8">
        <f>VLOOKUP(C4010,Products!$A$2:$E$20,5,TRUE)</f>
        <v>3.5</v>
      </c>
      <c r="G4010" s="8">
        <f t="shared" si="124"/>
        <v>21</v>
      </c>
      <c r="H4010" s="8">
        <f>VLOOKUP(C4010,Products!$A$2:$F$20,6,TRUE)</f>
        <v>0.54999999999999982</v>
      </c>
      <c r="I4010" s="8">
        <f t="shared" si="125"/>
        <v>3.2999999999999989</v>
      </c>
      <c r="J4010" s="42">
        <f>VLOOKUP(B4010,Invoices!A:I,9,TRUE)</f>
        <v>2021</v>
      </c>
    </row>
    <row r="4011" spans="1:10" x14ac:dyDescent="0.15">
      <c r="A4011" t="s">
        <v>7371</v>
      </c>
      <c r="B4011" t="s">
        <v>926</v>
      </c>
      <c r="C4011" t="s">
        <v>102</v>
      </c>
      <c r="D4011" t="s">
        <v>83</v>
      </c>
      <c r="E4011">
        <v>1</v>
      </c>
      <c r="F4011" s="8">
        <f>VLOOKUP(C4011,Products!$A$2:$E$20,5,TRUE)</f>
        <v>29.95</v>
      </c>
      <c r="G4011" s="8">
        <f t="shared" si="124"/>
        <v>29.95</v>
      </c>
      <c r="H4011" s="8">
        <f>VLOOKUP(C4011,Products!$A$2:$F$20,6,TRUE)</f>
        <v>15</v>
      </c>
      <c r="I4011" s="8">
        <f t="shared" si="125"/>
        <v>15</v>
      </c>
      <c r="J4011" s="42">
        <f>VLOOKUP(B4011,Invoices!A:I,9,TRUE)</f>
        <v>2021</v>
      </c>
    </row>
    <row r="4012" spans="1:10" x14ac:dyDescent="0.15">
      <c r="A4012" t="s">
        <v>7372</v>
      </c>
      <c r="B4012" t="s">
        <v>926</v>
      </c>
      <c r="C4012" t="s">
        <v>90</v>
      </c>
      <c r="D4012" t="s">
        <v>72</v>
      </c>
      <c r="E4012">
        <v>2</v>
      </c>
      <c r="F4012" s="8">
        <f>VLOOKUP(C4012,Products!$A$2:$E$20,5,TRUE)</f>
        <v>8.9499999999999993</v>
      </c>
      <c r="G4012" s="8">
        <f t="shared" si="124"/>
        <v>17.899999999999999</v>
      </c>
      <c r="H4012" s="8">
        <f>VLOOKUP(C4012,Products!$A$2:$F$20,6,TRUE)</f>
        <v>5.6999999999999993</v>
      </c>
      <c r="I4012" s="8">
        <f t="shared" si="125"/>
        <v>11.399999999999999</v>
      </c>
      <c r="J4012" s="42">
        <f>VLOOKUP(B4012,Invoices!A:I,9,TRUE)</f>
        <v>2021</v>
      </c>
    </row>
    <row r="4013" spans="1:10" x14ac:dyDescent="0.15">
      <c r="A4013" t="s">
        <v>7373</v>
      </c>
      <c r="B4013" t="s">
        <v>927</v>
      </c>
      <c r="C4013" t="s">
        <v>91</v>
      </c>
      <c r="D4013" t="s">
        <v>70</v>
      </c>
      <c r="E4013">
        <v>4</v>
      </c>
      <c r="F4013" s="8">
        <f>VLOOKUP(C4013,Products!$A$2:$E$20,5,TRUE)</f>
        <v>49.95</v>
      </c>
      <c r="G4013" s="8">
        <f t="shared" si="124"/>
        <v>199.8</v>
      </c>
      <c r="H4013" s="8">
        <f>VLOOKUP(C4013,Products!$A$2:$F$20,6,TRUE)</f>
        <v>21.200000000000003</v>
      </c>
      <c r="I4013" s="8">
        <f t="shared" si="125"/>
        <v>84.800000000000011</v>
      </c>
      <c r="J4013" s="42">
        <f>VLOOKUP(B4013,Invoices!A:I,9,TRUE)</f>
        <v>2021</v>
      </c>
    </row>
    <row r="4014" spans="1:10" x14ac:dyDescent="0.15">
      <c r="A4014" t="s">
        <v>7374</v>
      </c>
      <c r="B4014" t="s">
        <v>927</v>
      </c>
      <c r="C4014" t="s">
        <v>96</v>
      </c>
      <c r="D4014" t="s">
        <v>75</v>
      </c>
      <c r="E4014">
        <v>1</v>
      </c>
      <c r="F4014" s="8">
        <f>VLOOKUP(C4014,Products!$A$2:$E$20,5,TRUE)</f>
        <v>79.95</v>
      </c>
      <c r="G4014" s="8">
        <f t="shared" si="124"/>
        <v>79.95</v>
      </c>
      <c r="H4014" s="8">
        <f>VLOOKUP(C4014,Products!$A$2:$F$20,6,TRUE)</f>
        <v>27.950000000000003</v>
      </c>
      <c r="I4014" s="8">
        <f t="shared" si="125"/>
        <v>27.950000000000003</v>
      </c>
      <c r="J4014" s="42">
        <f>VLOOKUP(B4014,Invoices!A:I,9,TRUE)</f>
        <v>2021</v>
      </c>
    </row>
    <row r="4015" spans="1:10" x14ac:dyDescent="0.15">
      <c r="A4015" t="s">
        <v>7375</v>
      </c>
      <c r="B4015" t="s">
        <v>927</v>
      </c>
      <c r="C4015" t="s">
        <v>95</v>
      </c>
      <c r="D4015" t="s">
        <v>73</v>
      </c>
      <c r="E4015">
        <v>3</v>
      </c>
      <c r="F4015" s="8">
        <f>VLOOKUP(C4015,Products!$A$2:$E$20,5,TRUE)</f>
        <v>12.95</v>
      </c>
      <c r="G4015" s="8">
        <f t="shared" si="124"/>
        <v>38.849999999999994</v>
      </c>
      <c r="H4015" s="8">
        <f>VLOOKUP(C4015,Products!$A$2:$F$20,6,TRUE)</f>
        <v>4.1999999999999993</v>
      </c>
      <c r="I4015" s="8">
        <f t="shared" si="125"/>
        <v>12.599999999999998</v>
      </c>
      <c r="J4015" s="42">
        <f>VLOOKUP(B4015,Invoices!A:I,9,TRUE)</f>
        <v>2021</v>
      </c>
    </row>
    <row r="4016" spans="1:10" x14ac:dyDescent="0.15">
      <c r="A4016" t="s">
        <v>7376</v>
      </c>
      <c r="B4016" t="s">
        <v>928</v>
      </c>
      <c r="C4016" t="s">
        <v>91</v>
      </c>
      <c r="D4016" t="s">
        <v>70</v>
      </c>
      <c r="E4016">
        <v>1</v>
      </c>
      <c r="F4016" s="8">
        <f>VLOOKUP(C4016,Products!$A$2:$E$20,5,TRUE)</f>
        <v>49.95</v>
      </c>
      <c r="G4016" s="8">
        <f t="shared" si="124"/>
        <v>49.95</v>
      </c>
      <c r="H4016" s="8">
        <f>VLOOKUP(C4016,Products!$A$2:$F$20,6,TRUE)</f>
        <v>21.200000000000003</v>
      </c>
      <c r="I4016" s="8">
        <f t="shared" si="125"/>
        <v>21.200000000000003</v>
      </c>
      <c r="J4016" s="42">
        <f>VLOOKUP(B4016,Invoices!A:I,9,TRUE)</f>
        <v>2021</v>
      </c>
    </row>
    <row r="4017" spans="1:10" x14ac:dyDescent="0.15">
      <c r="A4017" t="s">
        <v>7377</v>
      </c>
      <c r="B4017" t="s">
        <v>928</v>
      </c>
      <c r="C4017" t="s">
        <v>94</v>
      </c>
      <c r="D4017" t="s">
        <v>86</v>
      </c>
      <c r="E4017">
        <v>1</v>
      </c>
      <c r="F4017" s="8">
        <f>VLOOKUP(C4017,Products!$A$2:$E$20,5,TRUE)</f>
        <v>3.5</v>
      </c>
      <c r="G4017" s="8">
        <f t="shared" si="124"/>
        <v>3.5</v>
      </c>
      <c r="H4017" s="8">
        <f>VLOOKUP(C4017,Products!$A$2:$F$20,6,TRUE)</f>
        <v>0.54999999999999982</v>
      </c>
      <c r="I4017" s="8">
        <f t="shared" si="125"/>
        <v>0.54999999999999982</v>
      </c>
      <c r="J4017" s="42">
        <f>VLOOKUP(B4017,Invoices!A:I,9,TRUE)</f>
        <v>2021</v>
      </c>
    </row>
    <row r="4018" spans="1:10" x14ac:dyDescent="0.15">
      <c r="A4018" t="s">
        <v>7378</v>
      </c>
      <c r="B4018" t="s">
        <v>928</v>
      </c>
      <c r="C4018" t="s">
        <v>90</v>
      </c>
      <c r="D4018" t="s">
        <v>72</v>
      </c>
      <c r="E4018">
        <v>4</v>
      </c>
      <c r="F4018" s="8">
        <f>VLOOKUP(C4018,Products!$A$2:$E$20,5,TRUE)</f>
        <v>8.9499999999999993</v>
      </c>
      <c r="G4018" s="8">
        <f t="shared" si="124"/>
        <v>35.799999999999997</v>
      </c>
      <c r="H4018" s="8">
        <f>VLOOKUP(C4018,Products!$A$2:$F$20,6,TRUE)</f>
        <v>5.6999999999999993</v>
      </c>
      <c r="I4018" s="8">
        <f t="shared" si="125"/>
        <v>22.799999999999997</v>
      </c>
      <c r="J4018" s="42">
        <f>VLOOKUP(B4018,Invoices!A:I,9,TRUE)</f>
        <v>2021</v>
      </c>
    </row>
    <row r="4019" spans="1:10" x14ac:dyDescent="0.15">
      <c r="A4019" t="s">
        <v>7379</v>
      </c>
      <c r="B4019" t="s">
        <v>928</v>
      </c>
      <c r="C4019" t="s">
        <v>103</v>
      </c>
      <c r="D4019" t="s">
        <v>77</v>
      </c>
      <c r="E4019">
        <v>1</v>
      </c>
      <c r="F4019" s="8">
        <f>VLOOKUP(C4019,Products!$A$2:$E$20,5,TRUE)</f>
        <v>8.9499999999999993</v>
      </c>
      <c r="G4019" s="8">
        <f t="shared" si="124"/>
        <v>8.9499999999999993</v>
      </c>
      <c r="H4019" s="8">
        <f>VLOOKUP(C4019,Products!$A$2:$F$20,6,TRUE)</f>
        <v>3.1999999999999993</v>
      </c>
      <c r="I4019" s="8">
        <f t="shared" si="125"/>
        <v>3.1999999999999993</v>
      </c>
      <c r="J4019" s="42">
        <f>VLOOKUP(B4019,Invoices!A:I,9,TRUE)</f>
        <v>2021</v>
      </c>
    </row>
    <row r="4020" spans="1:10" x14ac:dyDescent="0.15">
      <c r="A4020" t="s">
        <v>7380</v>
      </c>
      <c r="B4020" t="s">
        <v>928</v>
      </c>
      <c r="C4020" t="s">
        <v>96</v>
      </c>
      <c r="D4020" t="s">
        <v>75</v>
      </c>
      <c r="E4020">
        <v>10</v>
      </c>
      <c r="F4020" s="8">
        <f>VLOOKUP(C4020,Products!$A$2:$E$20,5,TRUE)</f>
        <v>79.95</v>
      </c>
      <c r="G4020" s="8">
        <f t="shared" si="124"/>
        <v>799.5</v>
      </c>
      <c r="H4020" s="8">
        <f>VLOOKUP(C4020,Products!$A$2:$F$20,6,TRUE)</f>
        <v>27.950000000000003</v>
      </c>
      <c r="I4020" s="8">
        <f t="shared" si="125"/>
        <v>279.5</v>
      </c>
      <c r="J4020" s="42">
        <f>VLOOKUP(B4020,Invoices!A:I,9,TRUE)</f>
        <v>2021</v>
      </c>
    </row>
    <row r="4021" spans="1:10" x14ac:dyDescent="0.15">
      <c r="A4021" t="s">
        <v>7381</v>
      </c>
      <c r="B4021" t="s">
        <v>928</v>
      </c>
      <c r="C4021" t="s">
        <v>99</v>
      </c>
      <c r="D4021" t="s">
        <v>84</v>
      </c>
      <c r="E4021">
        <v>1</v>
      </c>
      <c r="F4021" s="8">
        <f>VLOOKUP(C4021,Products!$A$2:$E$20,5,TRUE)</f>
        <v>3.5</v>
      </c>
      <c r="G4021" s="8">
        <f t="shared" si="124"/>
        <v>3.5</v>
      </c>
      <c r="H4021" s="8">
        <f>VLOOKUP(C4021,Products!$A$2:$F$20,6,TRUE)</f>
        <v>0.54999999999999982</v>
      </c>
      <c r="I4021" s="8">
        <f t="shared" si="125"/>
        <v>0.54999999999999982</v>
      </c>
      <c r="J4021" s="42">
        <f>VLOOKUP(B4021,Invoices!A:I,9,TRUE)</f>
        <v>2021</v>
      </c>
    </row>
    <row r="4022" spans="1:10" x14ac:dyDescent="0.15">
      <c r="A4022" t="s">
        <v>7382</v>
      </c>
      <c r="B4022" t="s">
        <v>928</v>
      </c>
      <c r="C4022" t="s">
        <v>104</v>
      </c>
      <c r="D4022" t="s">
        <v>71</v>
      </c>
      <c r="E4022">
        <v>2</v>
      </c>
      <c r="F4022" s="8">
        <f>VLOOKUP(C4022,Products!$A$2:$E$20,5,TRUE)</f>
        <v>2.95</v>
      </c>
      <c r="G4022" s="8">
        <f t="shared" si="124"/>
        <v>5.9</v>
      </c>
      <c r="H4022" s="8">
        <f>VLOOKUP(C4022,Products!$A$2:$F$20,6,TRUE)</f>
        <v>1.1500000000000001</v>
      </c>
      <c r="I4022" s="8">
        <f t="shared" si="125"/>
        <v>2.3000000000000003</v>
      </c>
      <c r="J4022" s="42">
        <f>VLOOKUP(B4022,Invoices!A:I,9,TRUE)</f>
        <v>2021</v>
      </c>
    </row>
    <row r="4023" spans="1:10" x14ac:dyDescent="0.15">
      <c r="A4023" t="s">
        <v>7383</v>
      </c>
      <c r="B4023" t="s">
        <v>929</v>
      </c>
      <c r="C4023" t="s">
        <v>102</v>
      </c>
      <c r="D4023" t="s">
        <v>83</v>
      </c>
      <c r="E4023">
        <v>10</v>
      </c>
      <c r="F4023" s="8">
        <f>VLOOKUP(C4023,Products!$A$2:$E$20,5,TRUE)</f>
        <v>29.95</v>
      </c>
      <c r="G4023" s="8">
        <f t="shared" si="124"/>
        <v>299.5</v>
      </c>
      <c r="H4023" s="8">
        <f>VLOOKUP(C4023,Products!$A$2:$F$20,6,TRUE)</f>
        <v>15</v>
      </c>
      <c r="I4023" s="8">
        <f t="shared" si="125"/>
        <v>150</v>
      </c>
      <c r="J4023" s="42">
        <f>VLOOKUP(B4023,Invoices!A:I,9,TRUE)</f>
        <v>2021</v>
      </c>
    </row>
    <row r="4024" spans="1:10" x14ac:dyDescent="0.15">
      <c r="A4024" t="s">
        <v>7384</v>
      </c>
      <c r="B4024" t="s">
        <v>929</v>
      </c>
      <c r="C4024" t="s">
        <v>92</v>
      </c>
      <c r="D4024" t="s">
        <v>82</v>
      </c>
      <c r="E4024">
        <v>1</v>
      </c>
      <c r="F4024" s="8">
        <f>VLOOKUP(C4024,Products!$A$2:$E$20,5,TRUE)</f>
        <v>19.95</v>
      </c>
      <c r="G4024" s="8">
        <f t="shared" si="124"/>
        <v>19.95</v>
      </c>
      <c r="H4024" s="8">
        <f>VLOOKUP(C4024,Products!$A$2:$F$20,6,TRUE)</f>
        <v>7.4499999999999993</v>
      </c>
      <c r="I4024" s="8">
        <f t="shared" si="125"/>
        <v>7.4499999999999993</v>
      </c>
      <c r="J4024" s="42">
        <f>VLOOKUP(B4024,Invoices!A:I,9,TRUE)</f>
        <v>2021</v>
      </c>
    </row>
    <row r="4025" spans="1:10" x14ac:dyDescent="0.15">
      <c r="A4025" t="s">
        <v>7385</v>
      </c>
      <c r="B4025" t="s">
        <v>929</v>
      </c>
      <c r="C4025" t="s">
        <v>88</v>
      </c>
      <c r="D4025" t="s">
        <v>85</v>
      </c>
      <c r="E4025">
        <v>1</v>
      </c>
      <c r="F4025" s="8">
        <f>VLOOKUP(C4025,Products!$A$2:$E$20,5,TRUE)</f>
        <v>8.9499999999999993</v>
      </c>
      <c r="G4025" s="8">
        <f t="shared" si="124"/>
        <v>8.9499999999999993</v>
      </c>
      <c r="H4025" s="8">
        <f>VLOOKUP(C4025,Products!$A$2:$F$20,6,TRUE)</f>
        <v>5.6999999999999993</v>
      </c>
      <c r="I4025" s="8">
        <f t="shared" si="125"/>
        <v>5.6999999999999993</v>
      </c>
      <c r="J4025" s="42">
        <f>VLOOKUP(B4025,Invoices!A:I,9,TRUE)</f>
        <v>2021</v>
      </c>
    </row>
    <row r="4026" spans="1:10" x14ac:dyDescent="0.15">
      <c r="A4026" t="s">
        <v>7386</v>
      </c>
      <c r="B4026" t="s">
        <v>930</v>
      </c>
      <c r="C4026" t="s">
        <v>103</v>
      </c>
      <c r="D4026" t="s">
        <v>77</v>
      </c>
      <c r="E4026">
        <v>6</v>
      </c>
      <c r="F4026" s="8">
        <f>VLOOKUP(C4026,Products!$A$2:$E$20,5,TRUE)</f>
        <v>8.9499999999999993</v>
      </c>
      <c r="G4026" s="8">
        <f t="shared" si="124"/>
        <v>53.699999999999996</v>
      </c>
      <c r="H4026" s="8">
        <f>VLOOKUP(C4026,Products!$A$2:$F$20,6,TRUE)</f>
        <v>3.1999999999999993</v>
      </c>
      <c r="I4026" s="8">
        <f t="shared" si="125"/>
        <v>19.199999999999996</v>
      </c>
      <c r="J4026" s="42">
        <f>VLOOKUP(B4026,Invoices!A:I,9,TRUE)</f>
        <v>2021</v>
      </c>
    </row>
    <row r="4027" spans="1:10" x14ac:dyDescent="0.15">
      <c r="A4027" t="s">
        <v>7387</v>
      </c>
      <c r="B4027" t="s">
        <v>930</v>
      </c>
      <c r="C4027" t="s">
        <v>101</v>
      </c>
      <c r="D4027" t="s">
        <v>69</v>
      </c>
      <c r="E4027">
        <v>1</v>
      </c>
      <c r="F4027" s="8">
        <f>VLOOKUP(C4027,Products!$A$2:$E$20,5,TRUE)</f>
        <v>129.94999999999999</v>
      </c>
      <c r="G4027" s="8">
        <f t="shared" si="124"/>
        <v>129.94999999999999</v>
      </c>
      <c r="H4027" s="8">
        <f>VLOOKUP(C4027,Products!$A$2:$F$20,6,TRUE)</f>
        <v>40.449999999999989</v>
      </c>
      <c r="I4027" s="8">
        <f t="shared" si="125"/>
        <v>40.449999999999989</v>
      </c>
      <c r="J4027" s="42">
        <f>VLOOKUP(B4027,Invoices!A:I,9,TRUE)</f>
        <v>2021</v>
      </c>
    </row>
    <row r="4028" spans="1:10" x14ac:dyDescent="0.15">
      <c r="A4028" t="s">
        <v>7388</v>
      </c>
      <c r="B4028" t="s">
        <v>930</v>
      </c>
      <c r="C4028" t="s">
        <v>92</v>
      </c>
      <c r="D4028" t="s">
        <v>82</v>
      </c>
      <c r="E4028">
        <v>1</v>
      </c>
      <c r="F4028" s="8">
        <f>VLOOKUP(C4028,Products!$A$2:$E$20,5,TRUE)</f>
        <v>19.95</v>
      </c>
      <c r="G4028" s="8">
        <f t="shared" si="124"/>
        <v>19.95</v>
      </c>
      <c r="H4028" s="8">
        <f>VLOOKUP(C4028,Products!$A$2:$F$20,6,TRUE)</f>
        <v>7.4499999999999993</v>
      </c>
      <c r="I4028" s="8">
        <f t="shared" si="125"/>
        <v>7.4499999999999993</v>
      </c>
      <c r="J4028" s="42">
        <f>VLOOKUP(B4028,Invoices!A:I,9,TRUE)</f>
        <v>2021</v>
      </c>
    </row>
    <row r="4029" spans="1:10" x14ac:dyDescent="0.15">
      <c r="A4029" t="s">
        <v>7389</v>
      </c>
      <c r="B4029" t="s">
        <v>930</v>
      </c>
      <c r="C4029" t="s">
        <v>96</v>
      </c>
      <c r="D4029" t="s">
        <v>75</v>
      </c>
      <c r="E4029">
        <v>9</v>
      </c>
      <c r="F4029" s="8">
        <f>VLOOKUP(C4029,Products!$A$2:$E$20,5,TRUE)</f>
        <v>79.95</v>
      </c>
      <c r="G4029" s="8">
        <f t="shared" si="124"/>
        <v>719.55000000000007</v>
      </c>
      <c r="H4029" s="8">
        <f>VLOOKUP(C4029,Products!$A$2:$F$20,6,TRUE)</f>
        <v>27.950000000000003</v>
      </c>
      <c r="I4029" s="8">
        <f t="shared" si="125"/>
        <v>251.55</v>
      </c>
      <c r="J4029" s="42">
        <f>VLOOKUP(B4029,Invoices!A:I,9,TRUE)</f>
        <v>2021</v>
      </c>
    </row>
    <row r="4030" spans="1:10" x14ac:dyDescent="0.15">
      <c r="A4030" t="s">
        <v>7390</v>
      </c>
      <c r="B4030" t="s">
        <v>930</v>
      </c>
      <c r="C4030" t="s">
        <v>94</v>
      </c>
      <c r="D4030" t="s">
        <v>86</v>
      </c>
      <c r="E4030">
        <v>2</v>
      </c>
      <c r="F4030" s="8">
        <f>VLOOKUP(C4030,Products!$A$2:$E$20,5,TRUE)</f>
        <v>3.5</v>
      </c>
      <c r="G4030" s="8">
        <f t="shared" si="124"/>
        <v>7</v>
      </c>
      <c r="H4030" s="8">
        <f>VLOOKUP(C4030,Products!$A$2:$F$20,6,TRUE)</f>
        <v>0.54999999999999982</v>
      </c>
      <c r="I4030" s="8">
        <f t="shared" si="125"/>
        <v>1.0999999999999996</v>
      </c>
      <c r="J4030" s="42">
        <f>VLOOKUP(B4030,Invoices!A:I,9,TRUE)</f>
        <v>2021</v>
      </c>
    </row>
    <row r="4031" spans="1:10" x14ac:dyDescent="0.15">
      <c r="A4031" t="s">
        <v>7391</v>
      </c>
      <c r="B4031" t="s">
        <v>930</v>
      </c>
      <c r="C4031" t="s">
        <v>88</v>
      </c>
      <c r="D4031" t="s">
        <v>85</v>
      </c>
      <c r="E4031">
        <v>4</v>
      </c>
      <c r="F4031" s="8">
        <f>VLOOKUP(C4031,Products!$A$2:$E$20,5,TRUE)</f>
        <v>8.9499999999999993</v>
      </c>
      <c r="G4031" s="8">
        <f t="shared" si="124"/>
        <v>35.799999999999997</v>
      </c>
      <c r="H4031" s="8">
        <f>VLOOKUP(C4031,Products!$A$2:$F$20,6,TRUE)</f>
        <v>5.6999999999999993</v>
      </c>
      <c r="I4031" s="8">
        <f t="shared" si="125"/>
        <v>22.799999999999997</v>
      </c>
      <c r="J4031" s="42">
        <f>VLOOKUP(B4031,Invoices!A:I,9,TRUE)</f>
        <v>2021</v>
      </c>
    </row>
    <row r="4032" spans="1:10" x14ac:dyDescent="0.15">
      <c r="A4032" t="s">
        <v>7392</v>
      </c>
      <c r="B4032" t="s">
        <v>931</v>
      </c>
      <c r="C4032" t="s">
        <v>88</v>
      </c>
      <c r="D4032" t="s">
        <v>85</v>
      </c>
      <c r="E4032">
        <v>1</v>
      </c>
      <c r="F4032" s="8">
        <f>VLOOKUP(C4032,Products!$A$2:$E$20,5,TRUE)</f>
        <v>8.9499999999999993</v>
      </c>
      <c r="G4032" s="8">
        <f t="shared" si="124"/>
        <v>8.9499999999999993</v>
      </c>
      <c r="H4032" s="8">
        <f>VLOOKUP(C4032,Products!$A$2:$F$20,6,TRUE)</f>
        <v>5.6999999999999993</v>
      </c>
      <c r="I4032" s="8">
        <f t="shared" si="125"/>
        <v>5.6999999999999993</v>
      </c>
      <c r="J4032" s="42">
        <f>VLOOKUP(B4032,Invoices!A:I,9,TRUE)</f>
        <v>2021</v>
      </c>
    </row>
    <row r="4033" spans="1:10" x14ac:dyDescent="0.15">
      <c r="A4033" t="s">
        <v>7393</v>
      </c>
      <c r="B4033" t="s">
        <v>931</v>
      </c>
      <c r="C4033" t="s">
        <v>96</v>
      </c>
      <c r="D4033" t="s">
        <v>75</v>
      </c>
      <c r="E4033">
        <v>1</v>
      </c>
      <c r="F4033" s="8">
        <f>VLOOKUP(C4033,Products!$A$2:$E$20,5,TRUE)</f>
        <v>79.95</v>
      </c>
      <c r="G4033" s="8">
        <f t="shared" si="124"/>
        <v>79.95</v>
      </c>
      <c r="H4033" s="8">
        <f>VLOOKUP(C4033,Products!$A$2:$F$20,6,TRUE)</f>
        <v>27.950000000000003</v>
      </c>
      <c r="I4033" s="8">
        <f t="shared" si="125"/>
        <v>27.950000000000003</v>
      </c>
      <c r="J4033" s="42">
        <f>VLOOKUP(B4033,Invoices!A:I,9,TRUE)</f>
        <v>2021</v>
      </c>
    </row>
    <row r="4034" spans="1:10" x14ac:dyDescent="0.15">
      <c r="A4034" t="s">
        <v>7394</v>
      </c>
      <c r="B4034" t="s">
        <v>932</v>
      </c>
      <c r="C4034" t="s">
        <v>97</v>
      </c>
      <c r="D4034" t="s">
        <v>74</v>
      </c>
      <c r="E4034">
        <v>5</v>
      </c>
      <c r="F4034" s="8">
        <f>VLOOKUP(C4034,Products!$A$2:$E$20,5,TRUE)</f>
        <v>1.5</v>
      </c>
      <c r="G4034" s="8">
        <f t="shared" si="124"/>
        <v>7.5</v>
      </c>
      <c r="H4034" s="8">
        <f>VLOOKUP(C4034,Products!$A$2:$F$20,6,TRUE)</f>
        <v>0.5</v>
      </c>
      <c r="I4034" s="8">
        <f t="shared" si="125"/>
        <v>2.5</v>
      </c>
      <c r="J4034" s="42">
        <f>VLOOKUP(B4034,Invoices!A:I,9,TRUE)</f>
        <v>2021</v>
      </c>
    </row>
    <row r="4035" spans="1:10" x14ac:dyDescent="0.15">
      <c r="A4035" t="s">
        <v>7395</v>
      </c>
      <c r="B4035" t="s">
        <v>932</v>
      </c>
      <c r="C4035" t="s">
        <v>88</v>
      </c>
      <c r="D4035" t="s">
        <v>85</v>
      </c>
      <c r="E4035">
        <v>5</v>
      </c>
      <c r="F4035" s="8">
        <f>VLOOKUP(C4035,Products!$A$2:$E$20,5,TRUE)</f>
        <v>8.9499999999999993</v>
      </c>
      <c r="G4035" s="8">
        <f t="shared" ref="G4035:G4098" si="126">F4035*E4035</f>
        <v>44.75</v>
      </c>
      <c r="H4035" s="8">
        <f>VLOOKUP(C4035,Products!$A$2:$F$20,6,TRUE)</f>
        <v>5.6999999999999993</v>
      </c>
      <c r="I4035" s="8">
        <f t="shared" ref="I4035:I4098" si="127">H4035*E4035</f>
        <v>28.499999999999996</v>
      </c>
      <c r="J4035" s="42">
        <f>VLOOKUP(B4035,Invoices!A:I,9,TRUE)</f>
        <v>2021</v>
      </c>
    </row>
    <row r="4036" spans="1:10" x14ac:dyDescent="0.15">
      <c r="A4036" t="s">
        <v>7396</v>
      </c>
      <c r="B4036" t="s">
        <v>932</v>
      </c>
      <c r="C4036" t="s">
        <v>93</v>
      </c>
      <c r="D4036" t="s">
        <v>76</v>
      </c>
      <c r="E4036">
        <v>1</v>
      </c>
      <c r="F4036" s="8">
        <f>VLOOKUP(C4036,Products!$A$2:$E$20,5,TRUE)</f>
        <v>9.9499999999999993</v>
      </c>
      <c r="G4036" s="8">
        <f t="shared" si="126"/>
        <v>9.9499999999999993</v>
      </c>
      <c r="H4036" s="8">
        <f>VLOOKUP(C4036,Products!$A$2:$F$20,6,TRUE)</f>
        <v>1.9499999999999993</v>
      </c>
      <c r="I4036" s="8">
        <f t="shared" si="127"/>
        <v>1.9499999999999993</v>
      </c>
      <c r="J4036" s="42">
        <f>VLOOKUP(B4036,Invoices!A:I,9,TRUE)</f>
        <v>2021</v>
      </c>
    </row>
    <row r="4037" spans="1:10" x14ac:dyDescent="0.15">
      <c r="A4037" t="s">
        <v>7397</v>
      </c>
      <c r="B4037" t="s">
        <v>932</v>
      </c>
      <c r="C4037" t="s">
        <v>101</v>
      </c>
      <c r="D4037" t="s">
        <v>69</v>
      </c>
      <c r="E4037">
        <v>10</v>
      </c>
      <c r="F4037" s="8">
        <f>VLOOKUP(C4037,Products!$A$2:$E$20,5,TRUE)</f>
        <v>129.94999999999999</v>
      </c>
      <c r="G4037" s="8">
        <f t="shared" si="126"/>
        <v>1299.5</v>
      </c>
      <c r="H4037" s="8">
        <f>VLOOKUP(C4037,Products!$A$2:$F$20,6,TRUE)</f>
        <v>40.449999999999989</v>
      </c>
      <c r="I4037" s="8">
        <f t="shared" si="127"/>
        <v>404.49999999999989</v>
      </c>
      <c r="J4037" s="42">
        <f>VLOOKUP(B4037,Invoices!A:I,9,TRUE)</f>
        <v>2021</v>
      </c>
    </row>
    <row r="4038" spans="1:10" x14ac:dyDescent="0.15">
      <c r="A4038" t="s">
        <v>7398</v>
      </c>
      <c r="B4038" t="s">
        <v>932</v>
      </c>
      <c r="C4038" t="s">
        <v>96</v>
      </c>
      <c r="D4038" t="s">
        <v>75</v>
      </c>
      <c r="E4038">
        <v>1</v>
      </c>
      <c r="F4038" s="8">
        <f>VLOOKUP(C4038,Products!$A$2:$E$20,5,TRUE)</f>
        <v>79.95</v>
      </c>
      <c r="G4038" s="8">
        <f t="shared" si="126"/>
        <v>79.95</v>
      </c>
      <c r="H4038" s="8">
        <f>VLOOKUP(C4038,Products!$A$2:$F$20,6,TRUE)</f>
        <v>27.950000000000003</v>
      </c>
      <c r="I4038" s="8">
        <f t="shared" si="127"/>
        <v>27.950000000000003</v>
      </c>
      <c r="J4038" s="42">
        <f>VLOOKUP(B4038,Invoices!A:I,9,TRUE)</f>
        <v>2021</v>
      </c>
    </row>
    <row r="4039" spans="1:10" x14ac:dyDescent="0.15">
      <c r="A4039" t="s">
        <v>7399</v>
      </c>
      <c r="B4039" t="s">
        <v>933</v>
      </c>
      <c r="C4039" t="s">
        <v>104</v>
      </c>
      <c r="D4039" t="s">
        <v>71</v>
      </c>
      <c r="E4039">
        <v>1</v>
      </c>
      <c r="F4039" s="8">
        <f>VLOOKUP(C4039,Products!$A$2:$E$20,5,TRUE)</f>
        <v>2.95</v>
      </c>
      <c r="G4039" s="8">
        <f t="shared" si="126"/>
        <v>2.95</v>
      </c>
      <c r="H4039" s="8">
        <f>VLOOKUP(C4039,Products!$A$2:$F$20,6,TRUE)</f>
        <v>1.1500000000000001</v>
      </c>
      <c r="I4039" s="8">
        <f t="shared" si="127"/>
        <v>1.1500000000000001</v>
      </c>
      <c r="J4039" s="42">
        <f>VLOOKUP(B4039,Invoices!A:I,9,TRUE)</f>
        <v>2021</v>
      </c>
    </row>
    <row r="4040" spans="1:10" x14ac:dyDescent="0.15">
      <c r="A4040" t="s">
        <v>7400</v>
      </c>
      <c r="B4040" t="s">
        <v>934</v>
      </c>
      <c r="C4040" t="s">
        <v>104</v>
      </c>
      <c r="D4040" t="s">
        <v>71</v>
      </c>
      <c r="E4040">
        <v>6</v>
      </c>
      <c r="F4040" s="8">
        <f>VLOOKUP(C4040,Products!$A$2:$E$20,5,TRUE)</f>
        <v>2.95</v>
      </c>
      <c r="G4040" s="8">
        <f t="shared" si="126"/>
        <v>17.700000000000003</v>
      </c>
      <c r="H4040" s="8">
        <f>VLOOKUP(C4040,Products!$A$2:$F$20,6,TRUE)</f>
        <v>1.1500000000000001</v>
      </c>
      <c r="I4040" s="8">
        <f t="shared" si="127"/>
        <v>6.9</v>
      </c>
      <c r="J4040" s="42">
        <f>VLOOKUP(B4040,Invoices!A:I,9,TRUE)</f>
        <v>2021</v>
      </c>
    </row>
    <row r="4041" spans="1:10" x14ac:dyDescent="0.15">
      <c r="A4041" t="s">
        <v>7401</v>
      </c>
      <c r="B4041" t="s">
        <v>935</v>
      </c>
      <c r="C4041" t="s">
        <v>101</v>
      </c>
      <c r="D4041" t="s">
        <v>69</v>
      </c>
      <c r="E4041">
        <v>3</v>
      </c>
      <c r="F4041" s="8">
        <f>VLOOKUP(C4041,Products!$A$2:$E$20,5,TRUE)</f>
        <v>129.94999999999999</v>
      </c>
      <c r="G4041" s="8">
        <f t="shared" si="126"/>
        <v>389.84999999999997</v>
      </c>
      <c r="H4041" s="8">
        <f>VLOOKUP(C4041,Products!$A$2:$F$20,6,TRUE)</f>
        <v>40.449999999999989</v>
      </c>
      <c r="I4041" s="8">
        <f t="shared" si="127"/>
        <v>121.34999999999997</v>
      </c>
      <c r="J4041" s="42">
        <f>VLOOKUP(B4041,Invoices!A:I,9,TRUE)</f>
        <v>2021</v>
      </c>
    </row>
    <row r="4042" spans="1:10" x14ac:dyDescent="0.15">
      <c r="A4042" t="s">
        <v>7402</v>
      </c>
      <c r="B4042" t="s">
        <v>936</v>
      </c>
      <c r="C4042" t="s">
        <v>103</v>
      </c>
      <c r="D4042" t="s">
        <v>77</v>
      </c>
      <c r="E4042">
        <v>1</v>
      </c>
      <c r="F4042" s="8">
        <f>VLOOKUP(C4042,Products!$A$2:$E$20,5,TRUE)</f>
        <v>8.9499999999999993</v>
      </c>
      <c r="G4042" s="8">
        <f t="shared" si="126"/>
        <v>8.9499999999999993</v>
      </c>
      <c r="H4042" s="8">
        <f>VLOOKUP(C4042,Products!$A$2:$F$20,6,TRUE)</f>
        <v>3.1999999999999993</v>
      </c>
      <c r="I4042" s="8">
        <f t="shared" si="127"/>
        <v>3.1999999999999993</v>
      </c>
      <c r="J4042" s="42">
        <f>VLOOKUP(B4042,Invoices!A:I,9,TRUE)</f>
        <v>2021</v>
      </c>
    </row>
    <row r="4043" spans="1:10" x14ac:dyDescent="0.15">
      <c r="A4043" t="s">
        <v>7403</v>
      </c>
      <c r="B4043" t="s">
        <v>936</v>
      </c>
      <c r="C4043" t="s">
        <v>105</v>
      </c>
      <c r="D4043" t="s">
        <v>81</v>
      </c>
      <c r="E4043">
        <v>24</v>
      </c>
      <c r="F4043" s="8">
        <f>VLOOKUP(C4043,Products!$A$2:$E$20,5,TRUE)</f>
        <v>8.9499999999999993</v>
      </c>
      <c r="G4043" s="8">
        <f t="shared" si="126"/>
        <v>214.79999999999998</v>
      </c>
      <c r="H4043" s="8">
        <f>VLOOKUP(C4043,Products!$A$2:$F$20,6,TRUE)</f>
        <v>3.1999999999999993</v>
      </c>
      <c r="I4043" s="8">
        <f t="shared" si="127"/>
        <v>76.799999999999983</v>
      </c>
      <c r="J4043" s="42">
        <f>VLOOKUP(B4043,Invoices!A:I,9,TRUE)</f>
        <v>2021</v>
      </c>
    </row>
    <row r="4044" spans="1:10" x14ac:dyDescent="0.15">
      <c r="A4044" t="s">
        <v>7404</v>
      </c>
      <c r="B4044" t="s">
        <v>936</v>
      </c>
      <c r="C4044" t="s">
        <v>88</v>
      </c>
      <c r="D4044" t="s">
        <v>85</v>
      </c>
      <c r="E4044">
        <v>1</v>
      </c>
      <c r="F4044" s="8">
        <f>VLOOKUP(C4044,Products!$A$2:$E$20,5,TRUE)</f>
        <v>8.9499999999999993</v>
      </c>
      <c r="G4044" s="8">
        <f t="shared" si="126"/>
        <v>8.9499999999999993</v>
      </c>
      <c r="H4044" s="8">
        <f>VLOOKUP(C4044,Products!$A$2:$F$20,6,TRUE)</f>
        <v>5.6999999999999993</v>
      </c>
      <c r="I4044" s="8">
        <f t="shared" si="127"/>
        <v>5.6999999999999993</v>
      </c>
      <c r="J4044" s="42">
        <f>VLOOKUP(B4044,Invoices!A:I,9,TRUE)</f>
        <v>2021</v>
      </c>
    </row>
    <row r="4045" spans="1:10" x14ac:dyDescent="0.15">
      <c r="A4045" t="s">
        <v>7405</v>
      </c>
      <c r="B4045" t="s">
        <v>936</v>
      </c>
      <c r="C4045" t="s">
        <v>100</v>
      </c>
      <c r="D4045" t="s">
        <v>78</v>
      </c>
      <c r="E4045">
        <v>12</v>
      </c>
      <c r="F4045" s="8">
        <f>VLOOKUP(C4045,Products!$A$2:$E$20,5,TRUE)</f>
        <v>49.95</v>
      </c>
      <c r="G4045" s="8">
        <f t="shared" si="126"/>
        <v>599.40000000000009</v>
      </c>
      <c r="H4045" s="8">
        <f>VLOOKUP(C4045,Products!$A$2:$F$20,6,TRUE)</f>
        <v>19.950000000000003</v>
      </c>
      <c r="I4045" s="8">
        <f t="shared" si="127"/>
        <v>239.40000000000003</v>
      </c>
      <c r="J4045" s="42">
        <f>VLOOKUP(B4045,Invoices!A:I,9,TRUE)</f>
        <v>2021</v>
      </c>
    </row>
    <row r="4046" spans="1:10" x14ac:dyDescent="0.15">
      <c r="A4046" t="s">
        <v>7406</v>
      </c>
      <c r="B4046" t="s">
        <v>936</v>
      </c>
      <c r="C4046" t="s">
        <v>93</v>
      </c>
      <c r="D4046" t="s">
        <v>76</v>
      </c>
      <c r="E4046">
        <v>7</v>
      </c>
      <c r="F4046" s="8">
        <f>VLOOKUP(C4046,Products!$A$2:$E$20,5,TRUE)</f>
        <v>9.9499999999999993</v>
      </c>
      <c r="G4046" s="8">
        <f t="shared" si="126"/>
        <v>69.649999999999991</v>
      </c>
      <c r="H4046" s="8">
        <f>VLOOKUP(C4046,Products!$A$2:$F$20,6,TRUE)</f>
        <v>1.9499999999999993</v>
      </c>
      <c r="I4046" s="8">
        <f t="shared" si="127"/>
        <v>13.649999999999995</v>
      </c>
      <c r="J4046" s="42">
        <f>VLOOKUP(B4046,Invoices!A:I,9,TRUE)</f>
        <v>2021</v>
      </c>
    </row>
    <row r="4047" spans="1:10" x14ac:dyDescent="0.15">
      <c r="A4047" t="s">
        <v>7407</v>
      </c>
      <c r="B4047" t="s">
        <v>936</v>
      </c>
      <c r="C4047" t="s">
        <v>101</v>
      </c>
      <c r="D4047" t="s">
        <v>69</v>
      </c>
      <c r="E4047">
        <v>1</v>
      </c>
      <c r="F4047" s="8">
        <f>VLOOKUP(C4047,Products!$A$2:$E$20,5,TRUE)</f>
        <v>129.94999999999999</v>
      </c>
      <c r="G4047" s="8">
        <f t="shared" si="126"/>
        <v>129.94999999999999</v>
      </c>
      <c r="H4047" s="8">
        <f>VLOOKUP(C4047,Products!$A$2:$F$20,6,TRUE)</f>
        <v>40.449999999999989</v>
      </c>
      <c r="I4047" s="8">
        <f t="shared" si="127"/>
        <v>40.449999999999989</v>
      </c>
      <c r="J4047" s="42">
        <f>VLOOKUP(B4047,Invoices!A:I,9,TRUE)</f>
        <v>2021</v>
      </c>
    </row>
    <row r="4048" spans="1:10" x14ac:dyDescent="0.15">
      <c r="A4048" t="s">
        <v>7408</v>
      </c>
      <c r="B4048" t="s">
        <v>936</v>
      </c>
      <c r="C4048" t="s">
        <v>96</v>
      </c>
      <c r="D4048" t="s">
        <v>75</v>
      </c>
      <c r="E4048">
        <v>1</v>
      </c>
      <c r="F4048" s="8">
        <f>VLOOKUP(C4048,Products!$A$2:$E$20,5,TRUE)</f>
        <v>79.95</v>
      </c>
      <c r="G4048" s="8">
        <f t="shared" si="126"/>
        <v>79.95</v>
      </c>
      <c r="H4048" s="8">
        <f>VLOOKUP(C4048,Products!$A$2:$F$20,6,TRUE)</f>
        <v>27.950000000000003</v>
      </c>
      <c r="I4048" s="8">
        <f t="shared" si="127"/>
        <v>27.950000000000003</v>
      </c>
      <c r="J4048" s="42">
        <f>VLOOKUP(B4048,Invoices!A:I,9,TRUE)</f>
        <v>2021</v>
      </c>
    </row>
    <row r="4049" spans="1:10" x14ac:dyDescent="0.15">
      <c r="A4049" t="s">
        <v>7409</v>
      </c>
      <c r="B4049" t="s">
        <v>936</v>
      </c>
      <c r="C4049" t="s">
        <v>90</v>
      </c>
      <c r="D4049" t="s">
        <v>72</v>
      </c>
      <c r="E4049">
        <v>1</v>
      </c>
      <c r="F4049" s="8">
        <f>VLOOKUP(C4049,Products!$A$2:$E$20,5,TRUE)</f>
        <v>8.9499999999999993</v>
      </c>
      <c r="G4049" s="8">
        <f t="shared" si="126"/>
        <v>8.9499999999999993</v>
      </c>
      <c r="H4049" s="8">
        <f>VLOOKUP(C4049,Products!$A$2:$F$20,6,TRUE)</f>
        <v>5.6999999999999993</v>
      </c>
      <c r="I4049" s="8">
        <f t="shared" si="127"/>
        <v>5.6999999999999993</v>
      </c>
      <c r="J4049" s="42">
        <f>VLOOKUP(B4049,Invoices!A:I,9,TRUE)</f>
        <v>2021</v>
      </c>
    </row>
    <row r="4050" spans="1:10" x14ac:dyDescent="0.15">
      <c r="A4050" t="s">
        <v>7410</v>
      </c>
      <c r="B4050" t="s">
        <v>936</v>
      </c>
      <c r="C4050" t="s">
        <v>94</v>
      </c>
      <c r="D4050" t="s">
        <v>86</v>
      </c>
      <c r="E4050">
        <v>1</v>
      </c>
      <c r="F4050" s="8">
        <f>VLOOKUP(C4050,Products!$A$2:$E$20,5,TRUE)</f>
        <v>3.5</v>
      </c>
      <c r="G4050" s="8">
        <f t="shared" si="126"/>
        <v>3.5</v>
      </c>
      <c r="H4050" s="8">
        <f>VLOOKUP(C4050,Products!$A$2:$F$20,6,TRUE)</f>
        <v>0.54999999999999982</v>
      </c>
      <c r="I4050" s="8">
        <f t="shared" si="127"/>
        <v>0.54999999999999982</v>
      </c>
      <c r="J4050" s="42">
        <f>VLOOKUP(B4050,Invoices!A:I,9,TRUE)</f>
        <v>2021</v>
      </c>
    </row>
    <row r="4051" spans="1:10" x14ac:dyDescent="0.15">
      <c r="A4051" t="s">
        <v>7411</v>
      </c>
      <c r="B4051" t="s">
        <v>937</v>
      </c>
      <c r="C4051" t="s">
        <v>92</v>
      </c>
      <c r="D4051" t="s">
        <v>82</v>
      </c>
      <c r="E4051">
        <v>1</v>
      </c>
      <c r="F4051" s="8">
        <f>VLOOKUP(C4051,Products!$A$2:$E$20,5,TRUE)</f>
        <v>19.95</v>
      </c>
      <c r="G4051" s="8">
        <f t="shared" si="126"/>
        <v>19.95</v>
      </c>
      <c r="H4051" s="8">
        <f>VLOOKUP(C4051,Products!$A$2:$F$20,6,TRUE)</f>
        <v>7.4499999999999993</v>
      </c>
      <c r="I4051" s="8">
        <f t="shared" si="127"/>
        <v>7.4499999999999993</v>
      </c>
      <c r="J4051" s="42">
        <f>VLOOKUP(B4051,Invoices!A:I,9,TRUE)</f>
        <v>2021</v>
      </c>
    </row>
    <row r="4052" spans="1:10" x14ac:dyDescent="0.15">
      <c r="A4052" t="s">
        <v>7412</v>
      </c>
      <c r="B4052" t="s">
        <v>937</v>
      </c>
      <c r="C4052" t="s">
        <v>100</v>
      </c>
      <c r="D4052" t="s">
        <v>78</v>
      </c>
      <c r="E4052">
        <v>1</v>
      </c>
      <c r="F4052" s="8">
        <f>VLOOKUP(C4052,Products!$A$2:$E$20,5,TRUE)</f>
        <v>49.95</v>
      </c>
      <c r="G4052" s="8">
        <f t="shared" si="126"/>
        <v>49.95</v>
      </c>
      <c r="H4052" s="8">
        <f>VLOOKUP(C4052,Products!$A$2:$F$20,6,TRUE)</f>
        <v>19.950000000000003</v>
      </c>
      <c r="I4052" s="8">
        <f t="shared" si="127"/>
        <v>19.950000000000003</v>
      </c>
      <c r="J4052" s="42">
        <f>VLOOKUP(B4052,Invoices!A:I,9,TRUE)</f>
        <v>2021</v>
      </c>
    </row>
    <row r="4053" spans="1:10" x14ac:dyDescent="0.15">
      <c r="A4053" t="s">
        <v>7413</v>
      </c>
      <c r="B4053" t="s">
        <v>937</v>
      </c>
      <c r="C4053" t="s">
        <v>96</v>
      </c>
      <c r="D4053" t="s">
        <v>75</v>
      </c>
      <c r="E4053">
        <v>2</v>
      </c>
      <c r="F4053" s="8">
        <f>VLOOKUP(C4053,Products!$A$2:$E$20,5,TRUE)</f>
        <v>79.95</v>
      </c>
      <c r="G4053" s="8">
        <f t="shared" si="126"/>
        <v>159.9</v>
      </c>
      <c r="H4053" s="8">
        <f>VLOOKUP(C4053,Products!$A$2:$F$20,6,TRUE)</f>
        <v>27.950000000000003</v>
      </c>
      <c r="I4053" s="8">
        <f t="shared" si="127"/>
        <v>55.900000000000006</v>
      </c>
      <c r="J4053" s="42">
        <f>VLOOKUP(B4053,Invoices!A:I,9,TRUE)</f>
        <v>2021</v>
      </c>
    </row>
    <row r="4054" spans="1:10" x14ac:dyDescent="0.15">
      <c r="A4054" t="s">
        <v>7414</v>
      </c>
      <c r="B4054" t="s">
        <v>938</v>
      </c>
      <c r="C4054" t="s">
        <v>101</v>
      </c>
      <c r="D4054" t="s">
        <v>69</v>
      </c>
      <c r="E4054">
        <v>10</v>
      </c>
      <c r="F4054" s="8">
        <f>VLOOKUP(C4054,Products!$A$2:$E$20,5,TRUE)</f>
        <v>129.94999999999999</v>
      </c>
      <c r="G4054" s="8">
        <f t="shared" si="126"/>
        <v>1299.5</v>
      </c>
      <c r="H4054" s="8">
        <f>VLOOKUP(C4054,Products!$A$2:$F$20,6,TRUE)</f>
        <v>40.449999999999989</v>
      </c>
      <c r="I4054" s="8">
        <f t="shared" si="127"/>
        <v>404.49999999999989</v>
      </c>
      <c r="J4054" s="42">
        <f>VLOOKUP(B4054,Invoices!A:I,9,TRUE)</f>
        <v>2021</v>
      </c>
    </row>
    <row r="4055" spans="1:10" x14ac:dyDescent="0.15">
      <c r="A4055" t="s">
        <v>7415</v>
      </c>
      <c r="B4055" t="s">
        <v>938</v>
      </c>
      <c r="C4055" t="s">
        <v>105</v>
      </c>
      <c r="D4055" t="s">
        <v>81</v>
      </c>
      <c r="E4055">
        <v>1</v>
      </c>
      <c r="F4055" s="8">
        <f>VLOOKUP(C4055,Products!$A$2:$E$20,5,TRUE)</f>
        <v>8.9499999999999993</v>
      </c>
      <c r="G4055" s="8">
        <f t="shared" si="126"/>
        <v>8.9499999999999993</v>
      </c>
      <c r="H4055" s="8">
        <f>VLOOKUP(C4055,Products!$A$2:$F$20,6,TRUE)</f>
        <v>3.1999999999999993</v>
      </c>
      <c r="I4055" s="8">
        <f t="shared" si="127"/>
        <v>3.1999999999999993</v>
      </c>
      <c r="J4055" s="42">
        <f>VLOOKUP(B4055,Invoices!A:I,9,TRUE)</f>
        <v>2021</v>
      </c>
    </row>
    <row r="4056" spans="1:10" x14ac:dyDescent="0.15">
      <c r="A4056" t="s">
        <v>7416</v>
      </c>
      <c r="B4056" t="s">
        <v>938</v>
      </c>
      <c r="C4056" t="s">
        <v>96</v>
      </c>
      <c r="D4056" t="s">
        <v>75</v>
      </c>
      <c r="E4056">
        <v>1</v>
      </c>
      <c r="F4056" s="8">
        <f>VLOOKUP(C4056,Products!$A$2:$E$20,5,TRUE)</f>
        <v>79.95</v>
      </c>
      <c r="G4056" s="8">
        <f t="shared" si="126"/>
        <v>79.95</v>
      </c>
      <c r="H4056" s="8">
        <f>VLOOKUP(C4056,Products!$A$2:$F$20,6,TRUE)</f>
        <v>27.950000000000003</v>
      </c>
      <c r="I4056" s="8">
        <f t="shared" si="127"/>
        <v>27.950000000000003</v>
      </c>
      <c r="J4056" s="42">
        <f>VLOOKUP(B4056,Invoices!A:I,9,TRUE)</f>
        <v>2021</v>
      </c>
    </row>
    <row r="4057" spans="1:10" x14ac:dyDescent="0.15">
      <c r="A4057" t="s">
        <v>7417</v>
      </c>
      <c r="B4057" t="s">
        <v>939</v>
      </c>
      <c r="C4057" t="s">
        <v>105</v>
      </c>
      <c r="D4057" t="s">
        <v>81</v>
      </c>
      <c r="E4057">
        <v>1</v>
      </c>
      <c r="F4057" s="8">
        <f>VLOOKUP(C4057,Products!$A$2:$E$20,5,TRUE)</f>
        <v>8.9499999999999993</v>
      </c>
      <c r="G4057" s="8">
        <f t="shared" si="126"/>
        <v>8.9499999999999993</v>
      </c>
      <c r="H4057" s="8">
        <f>VLOOKUP(C4057,Products!$A$2:$F$20,6,TRUE)</f>
        <v>3.1999999999999993</v>
      </c>
      <c r="I4057" s="8">
        <f t="shared" si="127"/>
        <v>3.1999999999999993</v>
      </c>
      <c r="J4057" s="42">
        <f>VLOOKUP(B4057,Invoices!A:I,9,TRUE)</f>
        <v>2021</v>
      </c>
    </row>
    <row r="4058" spans="1:10" x14ac:dyDescent="0.15">
      <c r="A4058" t="s">
        <v>7418</v>
      </c>
      <c r="B4058" t="s">
        <v>939</v>
      </c>
      <c r="C4058" t="s">
        <v>90</v>
      </c>
      <c r="D4058" t="s">
        <v>72</v>
      </c>
      <c r="E4058">
        <v>3</v>
      </c>
      <c r="F4058" s="8">
        <f>VLOOKUP(C4058,Products!$A$2:$E$20,5,TRUE)</f>
        <v>8.9499999999999993</v>
      </c>
      <c r="G4058" s="8">
        <f t="shared" si="126"/>
        <v>26.849999999999998</v>
      </c>
      <c r="H4058" s="8">
        <f>VLOOKUP(C4058,Products!$A$2:$F$20,6,TRUE)</f>
        <v>5.6999999999999993</v>
      </c>
      <c r="I4058" s="8">
        <f t="shared" si="127"/>
        <v>17.099999999999998</v>
      </c>
      <c r="J4058" s="42">
        <f>VLOOKUP(B4058,Invoices!A:I,9,TRUE)</f>
        <v>2021</v>
      </c>
    </row>
    <row r="4059" spans="1:10" x14ac:dyDescent="0.15">
      <c r="A4059" t="s">
        <v>7419</v>
      </c>
      <c r="B4059" t="s">
        <v>939</v>
      </c>
      <c r="C4059" t="s">
        <v>101</v>
      </c>
      <c r="D4059" t="s">
        <v>69</v>
      </c>
      <c r="E4059">
        <v>1</v>
      </c>
      <c r="F4059" s="8">
        <f>VLOOKUP(C4059,Products!$A$2:$E$20,5,TRUE)</f>
        <v>129.94999999999999</v>
      </c>
      <c r="G4059" s="8">
        <f t="shared" si="126"/>
        <v>129.94999999999999</v>
      </c>
      <c r="H4059" s="8">
        <f>VLOOKUP(C4059,Products!$A$2:$F$20,6,TRUE)</f>
        <v>40.449999999999989</v>
      </c>
      <c r="I4059" s="8">
        <f t="shared" si="127"/>
        <v>40.449999999999989</v>
      </c>
      <c r="J4059" s="42">
        <f>VLOOKUP(B4059,Invoices!A:I,9,TRUE)</f>
        <v>2021</v>
      </c>
    </row>
    <row r="4060" spans="1:10" x14ac:dyDescent="0.15">
      <c r="A4060" t="s">
        <v>7420</v>
      </c>
      <c r="B4060" t="s">
        <v>939</v>
      </c>
      <c r="C4060" t="s">
        <v>87</v>
      </c>
      <c r="D4060" t="s">
        <v>68</v>
      </c>
      <c r="E4060">
        <v>10</v>
      </c>
      <c r="F4060" s="8">
        <f>VLOOKUP(C4060,Products!$A$2:$E$20,5,TRUE)</f>
        <v>19.95</v>
      </c>
      <c r="G4060" s="8">
        <f t="shared" si="126"/>
        <v>199.5</v>
      </c>
      <c r="H4060" s="8">
        <f>VLOOKUP(C4060,Products!$A$2:$F$20,6,TRUE)</f>
        <v>7.4499999999999993</v>
      </c>
      <c r="I4060" s="8">
        <f t="shared" si="127"/>
        <v>74.5</v>
      </c>
      <c r="J4060" s="42">
        <f>VLOOKUP(B4060,Invoices!A:I,9,TRUE)</f>
        <v>2021</v>
      </c>
    </row>
    <row r="4061" spans="1:10" x14ac:dyDescent="0.15">
      <c r="A4061" t="s">
        <v>7421</v>
      </c>
      <c r="B4061" t="s">
        <v>939</v>
      </c>
      <c r="C4061" t="s">
        <v>95</v>
      </c>
      <c r="D4061" t="s">
        <v>73</v>
      </c>
      <c r="E4061">
        <v>1</v>
      </c>
      <c r="F4061" s="8">
        <f>VLOOKUP(C4061,Products!$A$2:$E$20,5,TRUE)</f>
        <v>12.95</v>
      </c>
      <c r="G4061" s="8">
        <f t="shared" si="126"/>
        <v>12.95</v>
      </c>
      <c r="H4061" s="8">
        <f>VLOOKUP(C4061,Products!$A$2:$F$20,6,TRUE)</f>
        <v>4.1999999999999993</v>
      </c>
      <c r="I4061" s="8">
        <f t="shared" si="127"/>
        <v>4.1999999999999993</v>
      </c>
      <c r="J4061" s="42">
        <f>VLOOKUP(B4061,Invoices!A:I,9,TRUE)</f>
        <v>2021</v>
      </c>
    </row>
    <row r="4062" spans="1:10" x14ac:dyDescent="0.15">
      <c r="A4062" t="s">
        <v>7422</v>
      </c>
      <c r="B4062" t="s">
        <v>940</v>
      </c>
      <c r="C4062" t="s">
        <v>101</v>
      </c>
      <c r="D4062" t="s">
        <v>69</v>
      </c>
      <c r="E4062">
        <v>25</v>
      </c>
      <c r="F4062" s="8">
        <f>VLOOKUP(C4062,Products!$A$2:$E$20,5,TRUE)</f>
        <v>129.94999999999999</v>
      </c>
      <c r="G4062" s="8">
        <f t="shared" si="126"/>
        <v>3248.7499999999995</v>
      </c>
      <c r="H4062" s="8">
        <f>VLOOKUP(C4062,Products!$A$2:$F$20,6,TRUE)</f>
        <v>40.449999999999989</v>
      </c>
      <c r="I4062" s="8">
        <f t="shared" si="127"/>
        <v>1011.2499999999998</v>
      </c>
      <c r="J4062" s="42">
        <f>VLOOKUP(B4062,Invoices!A:I,9,TRUE)</f>
        <v>2021</v>
      </c>
    </row>
    <row r="4063" spans="1:10" x14ac:dyDescent="0.15">
      <c r="A4063" t="s">
        <v>7423</v>
      </c>
      <c r="B4063" t="s">
        <v>940</v>
      </c>
      <c r="C4063" t="s">
        <v>103</v>
      </c>
      <c r="D4063" t="s">
        <v>77</v>
      </c>
      <c r="E4063">
        <v>1</v>
      </c>
      <c r="F4063" s="8">
        <f>VLOOKUP(C4063,Products!$A$2:$E$20,5,TRUE)</f>
        <v>8.9499999999999993</v>
      </c>
      <c r="G4063" s="8">
        <f t="shared" si="126"/>
        <v>8.9499999999999993</v>
      </c>
      <c r="H4063" s="8">
        <f>VLOOKUP(C4063,Products!$A$2:$F$20,6,TRUE)</f>
        <v>3.1999999999999993</v>
      </c>
      <c r="I4063" s="8">
        <f t="shared" si="127"/>
        <v>3.1999999999999993</v>
      </c>
      <c r="J4063" s="42">
        <f>VLOOKUP(B4063,Invoices!A:I,9,TRUE)</f>
        <v>2021</v>
      </c>
    </row>
    <row r="4064" spans="1:10" x14ac:dyDescent="0.15">
      <c r="A4064" t="s">
        <v>7424</v>
      </c>
      <c r="B4064" t="s">
        <v>940</v>
      </c>
      <c r="C4064" t="s">
        <v>105</v>
      </c>
      <c r="D4064" t="s">
        <v>81</v>
      </c>
      <c r="E4064">
        <v>1</v>
      </c>
      <c r="F4064" s="8">
        <f>VLOOKUP(C4064,Products!$A$2:$E$20,5,TRUE)</f>
        <v>8.9499999999999993</v>
      </c>
      <c r="G4064" s="8">
        <f t="shared" si="126"/>
        <v>8.9499999999999993</v>
      </c>
      <c r="H4064" s="8">
        <f>VLOOKUP(C4064,Products!$A$2:$F$20,6,TRUE)</f>
        <v>3.1999999999999993</v>
      </c>
      <c r="I4064" s="8">
        <f t="shared" si="127"/>
        <v>3.1999999999999993</v>
      </c>
      <c r="J4064" s="42">
        <f>VLOOKUP(B4064,Invoices!A:I,9,TRUE)</f>
        <v>2021</v>
      </c>
    </row>
    <row r="4065" spans="1:10" x14ac:dyDescent="0.15">
      <c r="A4065" t="s">
        <v>7425</v>
      </c>
      <c r="B4065" t="s">
        <v>940</v>
      </c>
      <c r="C4065" t="s">
        <v>90</v>
      </c>
      <c r="D4065" t="s">
        <v>72</v>
      </c>
      <c r="E4065">
        <v>3</v>
      </c>
      <c r="F4065" s="8">
        <f>VLOOKUP(C4065,Products!$A$2:$E$20,5,TRUE)</f>
        <v>8.9499999999999993</v>
      </c>
      <c r="G4065" s="8">
        <f t="shared" si="126"/>
        <v>26.849999999999998</v>
      </c>
      <c r="H4065" s="8">
        <f>VLOOKUP(C4065,Products!$A$2:$F$20,6,TRUE)</f>
        <v>5.6999999999999993</v>
      </c>
      <c r="I4065" s="8">
        <f t="shared" si="127"/>
        <v>17.099999999999998</v>
      </c>
      <c r="J4065" s="42">
        <f>VLOOKUP(B4065,Invoices!A:I,9,TRUE)</f>
        <v>2021</v>
      </c>
    </row>
    <row r="4066" spans="1:10" x14ac:dyDescent="0.15">
      <c r="A4066" t="s">
        <v>7426</v>
      </c>
      <c r="B4066" t="s">
        <v>940</v>
      </c>
      <c r="C4066" t="s">
        <v>100</v>
      </c>
      <c r="D4066" t="s">
        <v>78</v>
      </c>
      <c r="E4066">
        <v>2</v>
      </c>
      <c r="F4066" s="8">
        <f>VLOOKUP(C4066,Products!$A$2:$E$20,5,TRUE)</f>
        <v>49.95</v>
      </c>
      <c r="G4066" s="8">
        <f t="shared" si="126"/>
        <v>99.9</v>
      </c>
      <c r="H4066" s="8">
        <f>VLOOKUP(C4066,Products!$A$2:$F$20,6,TRUE)</f>
        <v>19.950000000000003</v>
      </c>
      <c r="I4066" s="8">
        <f t="shared" si="127"/>
        <v>39.900000000000006</v>
      </c>
      <c r="J4066" s="42">
        <f>VLOOKUP(B4066,Invoices!A:I,9,TRUE)</f>
        <v>2021</v>
      </c>
    </row>
    <row r="4067" spans="1:10" x14ac:dyDescent="0.15">
      <c r="A4067" t="s">
        <v>7427</v>
      </c>
      <c r="B4067" t="s">
        <v>940</v>
      </c>
      <c r="C4067" t="s">
        <v>89</v>
      </c>
      <c r="D4067" t="s">
        <v>80</v>
      </c>
      <c r="E4067">
        <v>1</v>
      </c>
      <c r="F4067" s="8">
        <f>VLOOKUP(C4067,Products!$A$2:$E$20,5,TRUE)</f>
        <v>15.95</v>
      </c>
      <c r="G4067" s="8">
        <f t="shared" si="126"/>
        <v>15.95</v>
      </c>
      <c r="H4067" s="8">
        <f>VLOOKUP(C4067,Products!$A$2:$F$20,6,TRUE)</f>
        <v>6</v>
      </c>
      <c r="I4067" s="8">
        <f t="shared" si="127"/>
        <v>6</v>
      </c>
      <c r="J4067" s="42">
        <f>VLOOKUP(B4067,Invoices!A:I,9,TRUE)</f>
        <v>2021</v>
      </c>
    </row>
    <row r="4068" spans="1:10" x14ac:dyDescent="0.15">
      <c r="A4068" t="s">
        <v>7428</v>
      </c>
      <c r="B4068" t="s">
        <v>940</v>
      </c>
      <c r="C4068" t="s">
        <v>92</v>
      </c>
      <c r="D4068" t="s">
        <v>82</v>
      </c>
      <c r="E4068">
        <v>2</v>
      </c>
      <c r="F4068" s="8">
        <f>VLOOKUP(C4068,Products!$A$2:$E$20,5,TRUE)</f>
        <v>19.95</v>
      </c>
      <c r="G4068" s="8">
        <f t="shared" si="126"/>
        <v>39.9</v>
      </c>
      <c r="H4068" s="8">
        <f>VLOOKUP(C4068,Products!$A$2:$F$20,6,TRUE)</f>
        <v>7.4499999999999993</v>
      </c>
      <c r="I4068" s="8">
        <f t="shared" si="127"/>
        <v>14.899999999999999</v>
      </c>
      <c r="J4068" s="42">
        <f>VLOOKUP(B4068,Invoices!A:I,9,TRUE)</f>
        <v>2021</v>
      </c>
    </row>
    <row r="4069" spans="1:10" x14ac:dyDescent="0.15">
      <c r="A4069" t="s">
        <v>7429</v>
      </c>
      <c r="B4069" t="s">
        <v>940</v>
      </c>
      <c r="C4069" t="s">
        <v>96</v>
      </c>
      <c r="D4069" t="s">
        <v>75</v>
      </c>
      <c r="E4069">
        <v>1</v>
      </c>
      <c r="F4069" s="8">
        <f>VLOOKUP(C4069,Products!$A$2:$E$20,5,TRUE)</f>
        <v>79.95</v>
      </c>
      <c r="G4069" s="8">
        <f t="shared" si="126"/>
        <v>79.95</v>
      </c>
      <c r="H4069" s="8">
        <f>VLOOKUP(C4069,Products!$A$2:$F$20,6,TRUE)</f>
        <v>27.950000000000003</v>
      </c>
      <c r="I4069" s="8">
        <f t="shared" si="127"/>
        <v>27.950000000000003</v>
      </c>
      <c r="J4069" s="42">
        <f>VLOOKUP(B4069,Invoices!A:I,9,TRUE)</f>
        <v>2021</v>
      </c>
    </row>
    <row r="4070" spans="1:10" x14ac:dyDescent="0.15">
      <c r="A4070" t="s">
        <v>7430</v>
      </c>
      <c r="B4070" t="s">
        <v>940</v>
      </c>
      <c r="C4070" t="s">
        <v>104</v>
      </c>
      <c r="D4070" t="s">
        <v>71</v>
      </c>
      <c r="E4070">
        <v>3</v>
      </c>
      <c r="F4070" s="8">
        <f>VLOOKUP(C4070,Products!$A$2:$E$20,5,TRUE)</f>
        <v>2.95</v>
      </c>
      <c r="G4070" s="8">
        <f t="shared" si="126"/>
        <v>8.8500000000000014</v>
      </c>
      <c r="H4070" s="8">
        <f>VLOOKUP(C4070,Products!$A$2:$F$20,6,TRUE)</f>
        <v>1.1500000000000001</v>
      </c>
      <c r="I4070" s="8">
        <f t="shared" si="127"/>
        <v>3.45</v>
      </c>
      <c r="J4070" s="42">
        <f>VLOOKUP(B4070,Invoices!A:I,9,TRUE)</f>
        <v>2021</v>
      </c>
    </row>
    <row r="4071" spans="1:10" x14ac:dyDescent="0.15">
      <c r="A4071" t="s">
        <v>7431</v>
      </c>
      <c r="B4071" t="s">
        <v>940</v>
      </c>
      <c r="C4071" t="s">
        <v>99</v>
      </c>
      <c r="D4071" t="s">
        <v>84</v>
      </c>
      <c r="E4071">
        <v>2</v>
      </c>
      <c r="F4071" s="8">
        <f>VLOOKUP(C4071,Products!$A$2:$E$20,5,TRUE)</f>
        <v>3.5</v>
      </c>
      <c r="G4071" s="8">
        <f t="shared" si="126"/>
        <v>7</v>
      </c>
      <c r="H4071" s="8">
        <f>VLOOKUP(C4071,Products!$A$2:$F$20,6,TRUE)</f>
        <v>0.54999999999999982</v>
      </c>
      <c r="I4071" s="8">
        <f t="shared" si="127"/>
        <v>1.0999999999999996</v>
      </c>
      <c r="J4071" s="42">
        <f>VLOOKUP(B4071,Invoices!A:I,9,TRUE)</f>
        <v>2021</v>
      </c>
    </row>
    <row r="4072" spans="1:10" x14ac:dyDescent="0.15">
      <c r="A4072" t="s">
        <v>7432</v>
      </c>
      <c r="B4072" t="s">
        <v>940</v>
      </c>
      <c r="C4072" t="s">
        <v>98</v>
      </c>
      <c r="D4072" t="s">
        <v>79</v>
      </c>
      <c r="E4072">
        <v>1</v>
      </c>
      <c r="F4072" s="8">
        <f>VLOOKUP(C4072,Products!$A$2:$E$20,5,TRUE)</f>
        <v>14.95</v>
      </c>
      <c r="G4072" s="8">
        <f t="shared" si="126"/>
        <v>14.95</v>
      </c>
      <c r="H4072" s="8">
        <f>VLOOKUP(C4072,Products!$A$2:$F$20,6,TRUE)</f>
        <v>3.0499999999999989</v>
      </c>
      <c r="I4072" s="8">
        <f t="shared" si="127"/>
        <v>3.0499999999999989</v>
      </c>
      <c r="J4072" s="42">
        <f>VLOOKUP(B4072,Invoices!A:I,9,TRUE)</f>
        <v>2021</v>
      </c>
    </row>
    <row r="4073" spans="1:10" x14ac:dyDescent="0.15">
      <c r="A4073" t="s">
        <v>7433</v>
      </c>
      <c r="B4073" t="s">
        <v>940</v>
      </c>
      <c r="C4073" t="s">
        <v>97</v>
      </c>
      <c r="D4073" t="s">
        <v>74</v>
      </c>
      <c r="E4073">
        <v>24</v>
      </c>
      <c r="F4073" s="8">
        <f>VLOOKUP(C4073,Products!$A$2:$E$20,5,TRUE)</f>
        <v>1.5</v>
      </c>
      <c r="G4073" s="8">
        <f t="shared" si="126"/>
        <v>36</v>
      </c>
      <c r="H4073" s="8">
        <f>VLOOKUP(C4073,Products!$A$2:$F$20,6,TRUE)</f>
        <v>0.5</v>
      </c>
      <c r="I4073" s="8">
        <f t="shared" si="127"/>
        <v>12</v>
      </c>
      <c r="J4073" s="42">
        <f>VLOOKUP(B4073,Invoices!A:I,9,TRUE)</f>
        <v>2021</v>
      </c>
    </row>
    <row r="4074" spans="1:10" x14ac:dyDescent="0.15">
      <c r="A4074" t="s">
        <v>7434</v>
      </c>
      <c r="B4074" t="s">
        <v>941</v>
      </c>
      <c r="C4074" t="s">
        <v>89</v>
      </c>
      <c r="D4074" t="s">
        <v>80</v>
      </c>
      <c r="E4074">
        <v>1</v>
      </c>
      <c r="F4074" s="8">
        <f>VLOOKUP(C4074,Products!$A$2:$E$20,5,TRUE)</f>
        <v>15.95</v>
      </c>
      <c r="G4074" s="8">
        <f t="shared" si="126"/>
        <v>15.95</v>
      </c>
      <c r="H4074" s="8">
        <f>VLOOKUP(C4074,Products!$A$2:$F$20,6,TRUE)</f>
        <v>6</v>
      </c>
      <c r="I4074" s="8">
        <f t="shared" si="127"/>
        <v>6</v>
      </c>
      <c r="J4074" s="42">
        <f>VLOOKUP(B4074,Invoices!A:I,9,TRUE)</f>
        <v>2021</v>
      </c>
    </row>
    <row r="4075" spans="1:10" x14ac:dyDescent="0.15">
      <c r="A4075" t="s">
        <v>7435</v>
      </c>
      <c r="B4075" t="s">
        <v>941</v>
      </c>
      <c r="C4075" t="s">
        <v>91</v>
      </c>
      <c r="D4075" t="s">
        <v>70</v>
      </c>
      <c r="E4075">
        <v>2</v>
      </c>
      <c r="F4075" s="8">
        <f>VLOOKUP(C4075,Products!$A$2:$E$20,5,TRUE)</f>
        <v>49.95</v>
      </c>
      <c r="G4075" s="8">
        <f t="shared" si="126"/>
        <v>99.9</v>
      </c>
      <c r="H4075" s="8">
        <f>VLOOKUP(C4075,Products!$A$2:$F$20,6,TRUE)</f>
        <v>21.200000000000003</v>
      </c>
      <c r="I4075" s="8">
        <f t="shared" si="127"/>
        <v>42.400000000000006</v>
      </c>
      <c r="J4075" s="42">
        <f>VLOOKUP(B4075,Invoices!A:I,9,TRUE)</f>
        <v>2021</v>
      </c>
    </row>
    <row r="4076" spans="1:10" x14ac:dyDescent="0.15">
      <c r="A4076" t="s">
        <v>7436</v>
      </c>
      <c r="B4076" t="s">
        <v>941</v>
      </c>
      <c r="C4076" t="s">
        <v>101</v>
      </c>
      <c r="D4076" t="s">
        <v>69</v>
      </c>
      <c r="E4076">
        <v>2</v>
      </c>
      <c r="F4076" s="8">
        <f>VLOOKUP(C4076,Products!$A$2:$E$20,5,TRUE)</f>
        <v>129.94999999999999</v>
      </c>
      <c r="G4076" s="8">
        <f t="shared" si="126"/>
        <v>259.89999999999998</v>
      </c>
      <c r="H4076" s="8">
        <f>VLOOKUP(C4076,Products!$A$2:$F$20,6,TRUE)</f>
        <v>40.449999999999989</v>
      </c>
      <c r="I4076" s="8">
        <f t="shared" si="127"/>
        <v>80.899999999999977</v>
      </c>
      <c r="J4076" s="42">
        <f>VLOOKUP(B4076,Invoices!A:I,9,TRUE)</f>
        <v>2021</v>
      </c>
    </row>
    <row r="4077" spans="1:10" x14ac:dyDescent="0.15">
      <c r="A4077" t="s">
        <v>7437</v>
      </c>
      <c r="B4077" t="s">
        <v>941</v>
      </c>
      <c r="C4077" t="s">
        <v>100</v>
      </c>
      <c r="D4077" t="s">
        <v>78</v>
      </c>
      <c r="E4077">
        <v>1</v>
      </c>
      <c r="F4077" s="8">
        <f>VLOOKUP(C4077,Products!$A$2:$E$20,5,TRUE)</f>
        <v>49.95</v>
      </c>
      <c r="G4077" s="8">
        <f t="shared" si="126"/>
        <v>49.95</v>
      </c>
      <c r="H4077" s="8">
        <f>VLOOKUP(C4077,Products!$A$2:$F$20,6,TRUE)</f>
        <v>19.950000000000003</v>
      </c>
      <c r="I4077" s="8">
        <f t="shared" si="127"/>
        <v>19.950000000000003</v>
      </c>
      <c r="J4077" s="42">
        <f>VLOOKUP(B4077,Invoices!A:I,9,TRUE)</f>
        <v>2021</v>
      </c>
    </row>
    <row r="4078" spans="1:10" x14ac:dyDescent="0.15">
      <c r="A4078" t="s">
        <v>7438</v>
      </c>
      <c r="B4078" t="s">
        <v>941</v>
      </c>
      <c r="C4078" t="s">
        <v>92</v>
      </c>
      <c r="D4078" t="s">
        <v>82</v>
      </c>
      <c r="E4078">
        <v>9</v>
      </c>
      <c r="F4078" s="8">
        <f>VLOOKUP(C4078,Products!$A$2:$E$20,5,TRUE)</f>
        <v>19.95</v>
      </c>
      <c r="G4078" s="8">
        <f t="shared" si="126"/>
        <v>179.54999999999998</v>
      </c>
      <c r="H4078" s="8">
        <f>VLOOKUP(C4078,Products!$A$2:$F$20,6,TRUE)</f>
        <v>7.4499999999999993</v>
      </c>
      <c r="I4078" s="8">
        <f t="shared" si="127"/>
        <v>67.05</v>
      </c>
      <c r="J4078" s="42">
        <f>VLOOKUP(B4078,Invoices!A:I,9,TRUE)</f>
        <v>2021</v>
      </c>
    </row>
    <row r="4079" spans="1:10" x14ac:dyDescent="0.15">
      <c r="A4079" t="s">
        <v>7439</v>
      </c>
      <c r="B4079" t="s">
        <v>941</v>
      </c>
      <c r="C4079" t="s">
        <v>104</v>
      </c>
      <c r="D4079" t="s">
        <v>71</v>
      </c>
      <c r="E4079">
        <v>1</v>
      </c>
      <c r="F4079" s="8">
        <f>VLOOKUP(C4079,Products!$A$2:$E$20,5,TRUE)</f>
        <v>2.95</v>
      </c>
      <c r="G4079" s="8">
        <f t="shared" si="126"/>
        <v>2.95</v>
      </c>
      <c r="H4079" s="8">
        <f>VLOOKUP(C4079,Products!$A$2:$F$20,6,TRUE)</f>
        <v>1.1500000000000001</v>
      </c>
      <c r="I4079" s="8">
        <f t="shared" si="127"/>
        <v>1.1500000000000001</v>
      </c>
      <c r="J4079" s="42">
        <f>VLOOKUP(B4079,Invoices!A:I,9,TRUE)</f>
        <v>2021</v>
      </c>
    </row>
    <row r="4080" spans="1:10" x14ac:dyDescent="0.15">
      <c r="A4080" t="s">
        <v>7440</v>
      </c>
      <c r="B4080" t="s">
        <v>941</v>
      </c>
      <c r="C4080" t="s">
        <v>88</v>
      </c>
      <c r="D4080" t="s">
        <v>85</v>
      </c>
      <c r="E4080">
        <v>1</v>
      </c>
      <c r="F4080" s="8">
        <f>VLOOKUP(C4080,Products!$A$2:$E$20,5,TRUE)</f>
        <v>8.9499999999999993</v>
      </c>
      <c r="G4080" s="8">
        <f t="shared" si="126"/>
        <v>8.9499999999999993</v>
      </c>
      <c r="H4080" s="8">
        <f>VLOOKUP(C4080,Products!$A$2:$F$20,6,TRUE)</f>
        <v>5.6999999999999993</v>
      </c>
      <c r="I4080" s="8">
        <f t="shared" si="127"/>
        <v>5.6999999999999993</v>
      </c>
      <c r="J4080" s="42">
        <f>VLOOKUP(B4080,Invoices!A:I,9,TRUE)</f>
        <v>2021</v>
      </c>
    </row>
    <row r="4081" spans="1:10" x14ac:dyDescent="0.15">
      <c r="A4081" t="s">
        <v>7441</v>
      </c>
      <c r="B4081" t="s">
        <v>942</v>
      </c>
      <c r="C4081" t="s">
        <v>90</v>
      </c>
      <c r="D4081" t="s">
        <v>72</v>
      </c>
      <c r="E4081">
        <v>12</v>
      </c>
      <c r="F4081" s="8">
        <f>VLOOKUP(C4081,Products!$A$2:$E$20,5,TRUE)</f>
        <v>8.9499999999999993</v>
      </c>
      <c r="G4081" s="8">
        <f t="shared" si="126"/>
        <v>107.39999999999999</v>
      </c>
      <c r="H4081" s="8">
        <f>VLOOKUP(C4081,Products!$A$2:$F$20,6,TRUE)</f>
        <v>5.6999999999999993</v>
      </c>
      <c r="I4081" s="8">
        <f t="shared" si="127"/>
        <v>68.399999999999991</v>
      </c>
      <c r="J4081" s="42">
        <f>VLOOKUP(B4081,Invoices!A:I,9,TRUE)</f>
        <v>2021</v>
      </c>
    </row>
    <row r="4082" spans="1:10" x14ac:dyDescent="0.15">
      <c r="A4082" t="s">
        <v>7442</v>
      </c>
      <c r="B4082" t="s">
        <v>942</v>
      </c>
      <c r="C4082" t="s">
        <v>105</v>
      </c>
      <c r="D4082" t="s">
        <v>81</v>
      </c>
      <c r="E4082">
        <v>1</v>
      </c>
      <c r="F4082" s="8">
        <f>VLOOKUP(C4082,Products!$A$2:$E$20,5,TRUE)</f>
        <v>8.9499999999999993</v>
      </c>
      <c r="G4082" s="8">
        <f t="shared" si="126"/>
        <v>8.9499999999999993</v>
      </c>
      <c r="H4082" s="8">
        <f>VLOOKUP(C4082,Products!$A$2:$F$20,6,TRUE)</f>
        <v>3.1999999999999993</v>
      </c>
      <c r="I4082" s="8">
        <f t="shared" si="127"/>
        <v>3.1999999999999993</v>
      </c>
      <c r="J4082" s="42">
        <f>VLOOKUP(B4082,Invoices!A:I,9,TRUE)</f>
        <v>2021</v>
      </c>
    </row>
    <row r="4083" spans="1:10" x14ac:dyDescent="0.15">
      <c r="A4083" t="s">
        <v>7443</v>
      </c>
      <c r="B4083" t="s">
        <v>942</v>
      </c>
      <c r="C4083" t="s">
        <v>88</v>
      </c>
      <c r="D4083" t="s">
        <v>85</v>
      </c>
      <c r="E4083">
        <v>4</v>
      </c>
      <c r="F4083" s="8">
        <f>VLOOKUP(C4083,Products!$A$2:$E$20,5,TRUE)</f>
        <v>8.9499999999999993</v>
      </c>
      <c r="G4083" s="8">
        <f t="shared" si="126"/>
        <v>35.799999999999997</v>
      </c>
      <c r="H4083" s="8">
        <f>VLOOKUP(C4083,Products!$A$2:$F$20,6,TRUE)</f>
        <v>5.6999999999999993</v>
      </c>
      <c r="I4083" s="8">
        <f t="shared" si="127"/>
        <v>22.799999999999997</v>
      </c>
      <c r="J4083" s="42">
        <f>VLOOKUP(B4083,Invoices!A:I,9,TRUE)</f>
        <v>2021</v>
      </c>
    </row>
    <row r="4084" spans="1:10" x14ac:dyDescent="0.15">
      <c r="A4084" t="s">
        <v>7444</v>
      </c>
      <c r="B4084" t="s">
        <v>942</v>
      </c>
      <c r="C4084" t="s">
        <v>92</v>
      </c>
      <c r="D4084" t="s">
        <v>82</v>
      </c>
      <c r="E4084">
        <v>6</v>
      </c>
      <c r="F4084" s="8">
        <f>VLOOKUP(C4084,Products!$A$2:$E$20,5,TRUE)</f>
        <v>19.95</v>
      </c>
      <c r="G4084" s="8">
        <f t="shared" si="126"/>
        <v>119.69999999999999</v>
      </c>
      <c r="H4084" s="8">
        <f>VLOOKUP(C4084,Products!$A$2:$F$20,6,TRUE)</f>
        <v>7.4499999999999993</v>
      </c>
      <c r="I4084" s="8">
        <f t="shared" si="127"/>
        <v>44.699999999999996</v>
      </c>
      <c r="J4084" s="42">
        <f>VLOOKUP(B4084,Invoices!A:I,9,TRUE)</f>
        <v>2021</v>
      </c>
    </row>
    <row r="4085" spans="1:10" x14ac:dyDescent="0.15">
      <c r="A4085" t="s">
        <v>7445</v>
      </c>
      <c r="B4085" t="s">
        <v>943</v>
      </c>
      <c r="C4085" t="s">
        <v>96</v>
      </c>
      <c r="D4085" t="s">
        <v>75</v>
      </c>
      <c r="E4085">
        <v>2</v>
      </c>
      <c r="F4085" s="8">
        <f>VLOOKUP(C4085,Products!$A$2:$E$20,5,TRUE)</f>
        <v>79.95</v>
      </c>
      <c r="G4085" s="8">
        <f t="shared" si="126"/>
        <v>159.9</v>
      </c>
      <c r="H4085" s="8">
        <f>VLOOKUP(C4085,Products!$A$2:$F$20,6,TRUE)</f>
        <v>27.950000000000003</v>
      </c>
      <c r="I4085" s="8">
        <f t="shared" si="127"/>
        <v>55.900000000000006</v>
      </c>
      <c r="J4085" s="42">
        <f>VLOOKUP(B4085,Invoices!A:I,9,TRUE)</f>
        <v>2021</v>
      </c>
    </row>
    <row r="4086" spans="1:10" x14ac:dyDescent="0.15">
      <c r="A4086" t="s">
        <v>7446</v>
      </c>
      <c r="B4086" t="s">
        <v>943</v>
      </c>
      <c r="C4086" t="s">
        <v>103</v>
      </c>
      <c r="D4086" t="s">
        <v>77</v>
      </c>
      <c r="E4086">
        <v>9</v>
      </c>
      <c r="F4086" s="8">
        <f>VLOOKUP(C4086,Products!$A$2:$E$20,5,TRUE)</f>
        <v>8.9499999999999993</v>
      </c>
      <c r="G4086" s="8">
        <f t="shared" si="126"/>
        <v>80.55</v>
      </c>
      <c r="H4086" s="8">
        <f>VLOOKUP(C4086,Products!$A$2:$F$20,6,TRUE)</f>
        <v>3.1999999999999993</v>
      </c>
      <c r="I4086" s="8">
        <f t="shared" si="127"/>
        <v>28.799999999999994</v>
      </c>
      <c r="J4086" s="42">
        <f>VLOOKUP(B4086,Invoices!A:I,9,TRUE)</f>
        <v>2021</v>
      </c>
    </row>
    <row r="4087" spans="1:10" x14ac:dyDescent="0.15">
      <c r="A4087" t="s">
        <v>7447</v>
      </c>
      <c r="B4087" t="s">
        <v>943</v>
      </c>
      <c r="C4087" t="s">
        <v>88</v>
      </c>
      <c r="D4087" t="s">
        <v>85</v>
      </c>
      <c r="E4087">
        <v>3</v>
      </c>
      <c r="F4087" s="8">
        <f>VLOOKUP(C4087,Products!$A$2:$E$20,5,TRUE)</f>
        <v>8.9499999999999993</v>
      </c>
      <c r="G4087" s="8">
        <f t="shared" si="126"/>
        <v>26.849999999999998</v>
      </c>
      <c r="H4087" s="8">
        <f>VLOOKUP(C4087,Products!$A$2:$F$20,6,TRUE)</f>
        <v>5.6999999999999993</v>
      </c>
      <c r="I4087" s="8">
        <f t="shared" si="127"/>
        <v>17.099999999999998</v>
      </c>
      <c r="J4087" s="42">
        <f>VLOOKUP(B4087,Invoices!A:I,9,TRUE)</f>
        <v>2021</v>
      </c>
    </row>
    <row r="4088" spans="1:10" x14ac:dyDescent="0.15">
      <c r="A4088" t="s">
        <v>7448</v>
      </c>
      <c r="B4088" t="s">
        <v>943</v>
      </c>
      <c r="C4088" t="s">
        <v>104</v>
      </c>
      <c r="D4088" t="s">
        <v>71</v>
      </c>
      <c r="E4088">
        <v>1</v>
      </c>
      <c r="F4088" s="8">
        <f>VLOOKUP(C4088,Products!$A$2:$E$20,5,TRUE)</f>
        <v>2.95</v>
      </c>
      <c r="G4088" s="8">
        <f t="shared" si="126"/>
        <v>2.95</v>
      </c>
      <c r="H4088" s="8">
        <f>VLOOKUP(C4088,Products!$A$2:$F$20,6,TRUE)</f>
        <v>1.1500000000000001</v>
      </c>
      <c r="I4088" s="8">
        <f t="shared" si="127"/>
        <v>1.1500000000000001</v>
      </c>
      <c r="J4088" s="42">
        <f>VLOOKUP(B4088,Invoices!A:I,9,TRUE)</f>
        <v>2021</v>
      </c>
    </row>
    <row r="4089" spans="1:10" x14ac:dyDescent="0.15">
      <c r="A4089" t="s">
        <v>7449</v>
      </c>
      <c r="B4089" t="s">
        <v>944</v>
      </c>
      <c r="C4089" t="s">
        <v>102</v>
      </c>
      <c r="D4089" t="s">
        <v>83</v>
      </c>
      <c r="E4089">
        <v>2</v>
      </c>
      <c r="F4089" s="8">
        <f>VLOOKUP(C4089,Products!$A$2:$E$20,5,TRUE)</f>
        <v>29.95</v>
      </c>
      <c r="G4089" s="8">
        <f t="shared" si="126"/>
        <v>59.9</v>
      </c>
      <c r="H4089" s="8">
        <f>VLOOKUP(C4089,Products!$A$2:$F$20,6,TRUE)</f>
        <v>15</v>
      </c>
      <c r="I4089" s="8">
        <f t="shared" si="127"/>
        <v>30</v>
      </c>
      <c r="J4089" s="42">
        <f>VLOOKUP(B4089,Invoices!A:I,9,TRUE)</f>
        <v>2021</v>
      </c>
    </row>
    <row r="4090" spans="1:10" x14ac:dyDescent="0.15">
      <c r="A4090" t="s">
        <v>7450</v>
      </c>
      <c r="B4090" t="s">
        <v>945</v>
      </c>
      <c r="C4090" t="s">
        <v>92</v>
      </c>
      <c r="D4090" t="s">
        <v>82</v>
      </c>
      <c r="E4090">
        <v>1</v>
      </c>
      <c r="F4090" s="8">
        <f>VLOOKUP(C4090,Products!$A$2:$E$20,5,TRUE)</f>
        <v>19.95</v>
      </c>
      <c r="G4090" s="8">
        <f t="shared" si="126"/>
        <v>19.95</v>
      </c>
      <c r="H4090" s="8">
        <f>VLOOKUP(C4090,Products!$A$2:$F$20,6,TRUE)</f>
        <v>7.4499999999999993</v>
      </c>
      <c r="I4090" s="8">
        <f t="shared" si="127"/>
        <v>7.4499999999999993</v>
      </c>
      <c r="J4090" s="42">
        <f>VLOOKUP(B4090,Invoices!A:I,9,TRUE)</f>
        <v>2021</v>
      </c>
    </row>
    <row r="4091" spans="1:10" x14ac:dyDescent="0.15">
      <c r="A4091" t="s">
        <v>7451</v>
      </c>
      <c r="B4091" t="s">
        <v>945</v>
      </c>
      <c r="C4091" t="s">
        <v>100</v>
      </c>
      <c r="D4091" t="s">
        <v>78</v>
      </c>
      <c r="E4091">
        <v>10</v>
      </c>
      <c r="F4091" s="8">
        <f>VLOOKUP(C4091,Products!$A$2:$E$20,5,TRUE)</f>
        <v>49.95</v>
      </c>
      <c r="G4091" s="8">
        <f t="shared" si="126"/>
        <v>499.5</v>
      </c>
      <c r="H4091" s="8">
        <f>VLOOKUP(C4091,Products!$A$2:$F$20,6,TRUE)</f>
        <v>19.950000000000003</v>
      </c>
      <c r="I4091" s="8">
        <f t="shared" si="127"/>
        <v>199.50000000000003</v>
      </c>
      <c r="J4091" s="42">
        <f>VLOOKUP(B4091,Invoices!A:I,9,TRUE)</f>
        <v>2021</v>
      </c>
    </row>
    <row r="4092" spans="1:10" x14ac:dyDescent="0.15">
      <c r="A4092" t="s">
        <v>7452</v>
      </c>
      <c r="B4092" t="s">
        <v>945</v>
      </c>
      <c r="C4092" t="s">
        <v>105</v>
      </c>
      <c r="D4092" t="s">
        <v>81</v>
      </c>
      <c r="E4092">
        <v>2</v>
      </c>
      <c r="F4092" s="8">
        <f>VLOOKUP(C4092,Products!$A$2:$E$20,5,TRUE)</f>
        <v>8.9499999999999993</v>
      </c>
      <c r="G4092" s="8">
        <f t="shared" si="126"/>
        <v>17.899999999999999</v>
      </c>
      <c r="H4092" s="8">
        <f>VLOOKUP(C4092,Products!$A$2:$F$20,6,TRUE)</f>
        <v>3.1999999999999993</v>
      </c>
      <c r="I4092" s="8">
        <f t="shared" si="127"/>
        <v>6.3999999999999986</v>
      </c>
      <c r="J4092" s="42">
        <f>VLOOKUP(B4092,Invoices!A:I,9,TRUE)</f>
        <v>2021</v>
      </c>
    </row>
    <row r="4093" spans="1:10" x14ac:dyDescent="0.15">
      <c r="A4093" t="s">
        <v>7453</v>
      </c>
      <c r="B4093" t="s">
        <v>945</v>
      </c>
      <c r="C4093" t="s">
        <v>88</v>
      </c>
      <c r="D4093" t="s">
        <v>85</v>
      </c>
      <c r="E4093">
        <v>4</v>
      </c>
      <c r="F4093" s="8">
        <f>VLOOKUP(C4093,Products!$A$2:$E$20,5,TRUE)</f>
        <v>8.9499999999999993</v>
      </c>
      <c r="G4093" s="8">
        <f t="shared" si="126"/>
        <v>35.799999999999997</v>
      </c>
      <c r="H4093" s="8">
        <f>VLOOKUP(C4093,Products!$A$2:$F$20,6,TRUE)</f>
        <v>5.6999999999999993</v>
      </c>
      <c r="I4093" s="8">
        <f t="shared" si="127"/>
        <v>22.799999999999997</v>
      </c>
      <c r="J4093" s="42">
        <f>VLOOKUP(B4093,Invoices!A:I,9,TRUE)</f>
        <v>2021</v>
      </c>
    </row>
    <row r="4094" spans="1:10" x14ac:dyDescent="0.15">
      <c r="A4094" t="s">
        <v>7454</v>
      </c>
      <c r="B4094" t="s">
        <v>945</v>
      </c>
      <c r="C4094" t="s">
        <v>87</v>
      </c>
      <c r="D4094" t="s">
        <v>68</v>
      </c>
      <c r="E4094">
        <v>2</v>
      </c>
      <c r="F4094" s="8">
        <f>VLOOKUP(C4094,Products!$A$2:$E$20,5,TRUE)</f>
        <v>19.95</v>
      </c>
      <c r="G4094" s="8">
        <f t="shared" si="126"/>
        <v>39.9</v>
      </c>
      <c r="H4094" s="8">
        <f>VLOOKUP(C4094,Products!$A$2:$F$20,6,TRUE)</f>
        <v>7.4499999999999993</v>
      </c>
      <c r="I4094" s="8">
        <f t="shared" si="127"/>
        <v>14.899999999999999</v>
      </c>
      <c r="J4094" s="42">
        <f>VLOOKUP(B4094,Invoices!A:I,9,TRUE)</f>
        <v>2021</v>
      </c>
    </row>
    <row r="4095" spans="1:10" x14ac:dyDescent="0.15">
      <c r="A4095" t="s">
        <v>7455</v>
      </c>
      <c r="B4095" t="s">
        <v>946</v>
      </c>
      <c r="C4095" t="s">
        <v>88</v>
      </c>
      <c r="D4095" t="s">
        <v>85</v>
      </c>
      <c r="E4095">
        <v>10</v>
      </c>
      <c r="F4095" s="8">
        <f>VLOOKUP(C4095,Products!$A$2:$E$20,5,TRUE)</f>
        <v>8.9499999999999993</v>
      </c>
      <c r="G4095" s="8">
        <f t="shared" si="126"/>
        <v>89.5</v>
      </c>
      <c r="H4095" s="8">
        <f>VLOOKUP(C4095,Products!$A$2:$F$20,6,TRUE)</f>
        <v>5.6999999999999993</v>
      </c>
      <c r="I4095" s="8">
        <f t="shared" si="127"/>
        <v>56.999999999999993</v>
      </c>
      <c r="J4095" s="42">
        <f>VLOOKUP(B4095,Invoices!A:I,9,TRUE)</f>
        <v>2021</v>
      </c>
    </row>
    <row r="4096" spans="1:10" x14ac:dyDescent="0.15">
      <c r="A4096" t="s">
        <v>7456</v>
      </c>
      <c r="B4096" t="s">
        <v>947</v>
      </c>
      <c r="C4096" t="s">
        <v>96</v>
      </c>
      <c r="D4096" t="s">
        <v>75</v>
      </c>
      <c r="E4096">
        <v>2</v>
      </c>
      <c r="F4096" s="8">
        <f>VLOOKUP(C4096,Products!$A$2:$E$20,5,TRUE)</f>
        <v>79.95</v>
      </c>
      <c r="G4096" s="8">
        <f t="shared" si="126"/>
        <v>159.9</v>
      </c>
      <c r="H4096" s="8">
        <f>VLOOKUP(C4096,Products!$A$2:$F$20,6,TRUE)</f>
        <v>27.950000000000003</v>
      </c>
      <c r="I4096" s="8">
        <f t="shared" si="127"/>
        <v>55.900000000000006</v>
      </c>
      <c r="J4096" s="42">
        <f>VLOOKUP(B4096,Invoices!A:I,9,TRUE)</f>
        <v>2021</v>
      </c>
    </row>
    <row r="4097" spans="1:10" x14ac:dyDescent="0.15">
      <c r="A4097" t="s">
        <v>7457</v>
      </c>
      <c r="B4097" t="s">
        <v>948</v>
      </c>
      <c r="C4097" t="s">
        <v>104</v>
      </c>
      <c r="D4097" t="s">
        <v>71</v>
      </c>
      <c r="E4097">
        <v>50</v>
      </c>
      <c r="F4097" s="8">
        <f>VLOOKUP(C4097,Products!$A$2:$E$20,5,TRUE)</f>
        <v>2.95</v>
      </c>
      <c r="G4097" s="8">
        <f t="shared" si="126"/>
        <v>147.5</v>
      </c>
      <c r="H4097" s="8">
        <f>VLOOKUP(C4097,Products!$A$2:$F$20,6,TRUE)</f>
        <v>1.1500000000000001</v>
      </c>
      <c r="I4097" s="8">
        <f t="shared" si="127"/>
        <v>57.500000000000007</v>
      </c>
      <c r="J4097" s="42">
        <f>VLOOKUP(B4097,Invoices!A:I,9,TRUE)</f>
        <v>2021</v>
      </c>
    </row>
    <row r="4098" spans="1:10" x14ac:dyDescent="0.15">
      <c r="A4098" t="s">
        <v>7458</v>
      </c>
      <c r="B4098" t="s">
        <v>948</v>
      </c>
      <c r="C4098" t="s">
        <v>93</v>
      </c>
      <c r="D4098" t="s">
        <v>76</v>
      </c>
      <c r="E4098">
        <v>1</v>
      </c>
      <c r="F4098" s="8">
        <f>VLOOKUP(C4098,Products!$A$2:$E$20,5,TRUE)</f>
        <v>9.9499999999999993</v>
      </c>
      <c r="G4098" s="8">
        <f t="shared" si="126"/>
        <v>9.9499999999999993</v>
      </c>
      <c r="H4098" s="8">
        <f>VLOOKUP(C4098,Products!$A$2:$F$20,6,TRUE)</f>
        <v>1.9499999999999993</v>
      </c>
      <c r="I4098" s="8">
        <f t="shared" si="127"/>
        <v>1.9499999999999993</v>
      </c>
      <c r="J4098" s="42">
        <f>VLOOKUP(B4098,Invoices!A:I,9,TRUE)</f>
        <v>2021</v>
      </c>
    </row>
    <row r="4099" spans="1:10" x14ac:dyDescent="0.15">
      <c r="A4099" t="s">
        <v>7459</v>
      </c>
      <c r="B4099" t="s">
        <v>948</v>
      </c>
      <c r="C4099" t="s">
        <v>97</v>
      </c>
      <c r="D4099" t="s">
        <v>74</v>
      </c>
      <c r="E4099">
        <v>6</v>
      </c>
      <c r="F4099" s="8">
        <f>VLOOKUP(C4099,Products!$A$2:$E$20,5,TRUE)</f>
        <v>1.5</v>
      </c>
      <c r="G4099" s="8">
        <f t="shared" ref="G4099:G4162" si="128">F4099*E4099</f>
        <v>9</v>
      </c>
      <c r="H4099" s="8">
        <f>VLOOKUP(C4099,Products!$A$2:$F$20,6,TRUE)</f>
        <v>0.5</v>
      </c>
      <c r="I4099" s="8">
        <f t="shared" ref="I4099:I4162" si="129">H4099*E4099</f>
        <v>3</v>
      </c>
      <c r="J4099" s="42">
        <f>VLOOKUP(B4099,Invoices!A:I,9,TRUE)</f>
        <v>2021</v>
      </c>
    </row>
    <row r="4100" spans="1:10" x14ac:dyDescent="0.15">
      <c r="A4100" t="s">
        <v>7460</v>
      </c>
      <c r="B4100" t="s">
        <v>948</v>
      </c>
      <c r="C4100" t="s">
        <v>105</v>
      </c>
      <c r="D4100" t="s">
        <v>81</v>
      </c>
      <c r="E4100">
        <v>2</v>
      </c>
      <c r="F4100" s="8">
        <f>VLOOKUP(C4100,Products!$A$2:$E$20,5,TRUE)</f>
        <v>8.9499999999999993</v>
      </c>
      <c r="G4100" s="8">
        <f t="shared" si="128"/>
        <v>17.899999999999999</v>
      </c>
      <c r="H4100" s="8">
        <f>VLOOKUP(C4100,Products!$A$2:$F$20,6,TRUE)</f>
        <v>3.1999999999999993</v>
      </c>
      <c r="I4100" s="8">
        <f t="shared" si="129"/>
        <v>6.3999999999999986</v>
      </c>
      <c r="J4100" s="42">
        <f>VLOOKUP(B4100,Invoices!A:I,9,TRUE)</f>
        <v>2021</v>
      </c>
    </row>
    <row r="4101" spans="1:10" x14ac:dyDescent="0.15">
      <c r="A4101" t="s">
        <v>7461</v>
      </c>
      <c r="B4101" t="s">
        <v>948</v>
      </c>
      <c r="C4101" t="s">
        <v>89</v>
      </c>
      <c r="D4101" t="s">
        <v>80</v>
      </c>
      <c r="E4101">
        <v>12</v>
      </c>
      <c r="F4101" s="8">
        <f>VLOOKUP(C4101,Products!$A$2:$E$20,5,TRUE)</f>
        <v>15.95</v>
      </c>
      <c r="G4101" s="8">
        <f t="shared" si="128"/>
        <v>191.39999999999998</v>
      </c>
      <c r="H4101" s="8">
        <f>VLOOKUP(C4101,Products!$A$2:$F$20,6,TRUE)</f>
        <v>6</v>
      </c>
      <c r="I4101" s="8">
        <f t="shared" si="129"/>
        <v>72</v>
      </c>
      <c r="J4101" s="42">
        <f>VLOOKUP(B4101,Invoices!A:I,9,TRUE)</f>
        <v>2021</v>
      </c>
    </row>
    <row r="4102" spans="1:10" x14ac:dyDescent="0.15">
      <c r="A4102" t="s">
        <v>7462</v>
      </c>
      <c r="B4102" t="s">
        <v>948</v>
      </c>
      <c r="C4102" t="s">
        <v>90</v>
      </c>
      <c r="D4102" t="s">
        <v>72</v>
      </c>
      <c r="E4102">
        <v>1</v>
      </c>
      <c r="F4102" s="8">
        <f>VLOOKUP(C4102,Products!$A$2:$E$20,5,TRUE)</f>
        <v>8.9499999999999993</v>
      </c>
      <c r="G4102" s="8">
        <f t="shared" si="128"/>
        <v>8.9499999999999993</v>
      </c>
      <c r="H4102" s="8">
        <f>VLOOKUP(C4102,Products!$A$2:$F$20,6,TRUE)</f>
        <v>5.6999999999999993</v>
      </c>
      <c r="I4102" s="8">
        <f t="shared" si="129"/>
        <v>5.6999999999999993</v>
      </c>
      <c r="J4102" s="42">
        <f>VLOOKUP(B4102,Invoices!A:I,9,TRUE)</f>
        <v>2021</v>
      </c>
    </row>
    <row r="4103" spans="1:10" x14ac:dyDescent="0.15">
      <c r="A4103" t="s">
        <v>7463</v>
      </c>
      <c r="B4103" t="s">
        <v>948</v>
      </c>
      <c r="C4103" t="s">
        <v>96</v>
      </c>
      <c r="D4103" t="s">
        <v>75</v>
      </c>
      <c r="E4103">
        <v>2</v>
      </c>
      <c r="F4103" s="8">
        <f>VLOOKUP(C4103,Products!$A$2:$E$20,5,TRUE)</f>
        <v>79.95</v>
      </c>
      <c r="G4103" s="8">
        <f t="shared" si="128"/>
        <v>159.9</v>
      </c>
      <c r="H4103" s="8">
        <f>VLOOKUP(C4103,Products!$A$2:$F$20,6,TRUE)</f>
        <v>27.950000000000003</v>
      </c>
      <c r="I4103" s="8">
        <f t="shared" si="129"/>
        <v>55.900000000000006</v>
      </c>
      <c r="J4103" s="42">
        <f>VLOOKUP(B4103,Invoices!A:I,9,TRUE)</f>
        <v>2021</v>
      </c>
    </row>
    <row r="4104" spans="1:10" x14ac:dyDescent="0.15">
      <c r="A4104" t="s">
        <v>7464</v>
      </c>
      <c r="B4104" t="s">
        <v>948</v>
      </c>
      <c r="C4104" t="s">
        <v>94</v>
      </c>
      <c r="D4104" t="s">
        <v>86</v>
      </c>
      <c r="E4104">
        <v>1</v>
      </c>
      <c r="F4104" s="8">
        <f>VLOOKUP(C4104,Products!$A$2:$E$20,5,TRUE)</f>
        <v>3.5</v>
      </c>
      <c r="G4104" s="8">
        <f t="shared" si="128"/>
        <v>3.5</v>
      </c>
      <c r="H4104" s="8">
        <f>VLOOKUP(C4104,Products!$A$2:$F$20,6,TRUE)</f>
        <v>0.54999999999999982</v>
      </c>
      <c r="I4104" s="8">
        <f t="shared" si="129"/>
        <v>0.54999999999999982</v>
      </c>
      <c r="J4104" s="42">
        <f>VLOOKUP(B4104,Invoices!A:I,9,TRUE)</f>
        <v>2021</v>
      </c>
    </row>
    <row r="4105" spans="1:10" x14ac:dyDescent="0.15">
      <c r="A4105" t="s">
        <v>7465</v>
      </c>
      <c r="B4105" t="s">
        <v>948</v>
      </c>
      <c r="C4105" t="s">
        <v>103</v>
      </c>
      <c r="D4105" t="s">
        <v>77</v>
      </c>
      <c r="E4105">
        <v>2</v>
      </c>
      <c r="F4105" s="8">
        <f>VLOOKUP(C4105,Products!$A$2:$E$20,5,TRUE)</f>
        <v>8.9499999999999993</v>
      </c>
      <c r="G4105" s="8">
        <f t="shared" si="128"/>
        <v>17.899999999999999</v>
      </c>
      <c r="H4105" s="8">
        <f>VLOOKUP(C4105,Products!$A$2:$F$20,6,TRUE)</f>
        <v>3.1999999999999993</v>
      </c>
      <c r="I4105" s="8">
        <f t="shared" si="129"/>
        <v>6.3999999999999986</v>
      </c>
      <c r="J4105" s="42">
        <f>VLOOKUP(B4105,Invoices!A:I,9,TRUE)</f>
        <v>2021</v>
      </c>
    </row>
    <row r="4106" spans="1:10" x14ac:dyDescent="0.15">
      <c r="A4106" t="s">
        <v>7466</v>
      </c>
      <c r="B4106" t="s">
        <v>948</v>
      </c>
      <c r="C4106" t="s">
        <v>102</v>
      </c>
      <c r="D4106" t="s">
        <v>83</v>
      </c>
      <c r="E4106">
        <v>1</v>
      </c>
      <c r="F4106" s="8">
        <f>VLOOKUP(C4106,Products!$A$2:$E$20,5,TRUE)</f>
        <v>29.95</v>
      </c>
      <c r="G4106" s="8">
        <f t="shared" si="128"/>
        <v>29.95</v>
      </c>
      <c r="H4106" s="8">
        <f>VLOOKUP(C4106,Products!$A$2:$F$20,6,TRUE)</f>
        <v>15</v>
      </c>
      <c r="I4106" s="8">
        <f t="shared" si="129"/>
        <v>15</v>
      </c>
      <c r="J4106" s="42">
        <f>VLOOKUP(B4106,Invoices!A:I,9,TRUE)</f>
        <v>2021</v>
      </c>
    </row>
    <row r="4107" spans="1:10" x14ac:dyDescent="0.15">
      <c r="A4107" t="s">
        <v>7467</v>
      </c>
      <c r="B4107" t="s">
        <v>948</v>
      </c>
      <c r="C4107" t="s">
        <v>101</v>
      </c>
      <c r="D4107" t="s">
        <v>69</v>
      </c>
      <c r="E4107">
        <v>3</v>
      </c>
      <c r="F4107" s="8">
        <f>VLOOKUP(C4107,Products!$A$2:$E$20,5,TRUE)</f>
        <v>129.94999999999999</v>
      </c>
      <c r="G4107" s="8">
        <f t="shared" si="128"/>
        <v>389.84999999999997</v>
      </c>
      <c r="H4107" s="8">
        <f>VLOOKUP(C4107,Products!$A$2:$F$20,6,TRUE)</f>
        <v>40.449999999999989</v>
      </c>
      <c r="I4107" s="8">
        <f t="shared" si="129"/>
        <v>121.34999999999997</v>
      </c>
      <c r="J4107" s="42">
        <f>VLOOKUP(B4107,Invoices!A:I,9,TRUE)</f>
        <v>2021</v>
      </c>
    </row>
    <row r="4108" spans="1:10" x14ac:dyDescent="0.15">
      <c r="A4108" t="s">
        <v>7468</v>
      </c>
      <c r="B4108" t="s">
        <v>948</v>
      </c>
      <c r="C4108" t="s">
        <v>99</v>
      </c>
      <c r="D4108" t="s">
        <v>84</v>
      </c>
      <c r="E4108">
        <v>25</v>
      </c>
      <c r="F4108" s="8">
        <f>VLOOKUP(C4108,Products!$A$2:$E$20,5,TRUE)</f>
        <v>3.5</v>
      </c>
      <c r="G4108" s="8">
        <f t="shared" si="128"/>
        <v>87.5</v>
      </c>
      <c r="H4108" s="8">
        <f>VLOOKUP(C4108,Products!$A$2:$F$20,6,TRUE)</f>
        <v>0.54999999999999982</v>
      </c>
      <c r="I4108" s="8">
        <f t="shared" si="129"/>
        <v>13.749999999999996</v>
      </c>
      <c r="J4108" s="42">
        <f>VLOOKUP(B4108,Invoices!A:I,9,TRUE)</f>
        <v>2021</v>
      </c>
    </row>
    <row r="4109" spans="1:10" x14ac:dyDescent="0.15">
      <c r="A4109" t="s">
        <v>7469</v>
      </c>
      <c r="B4109" t="s">
        <v>949</v>
      </c>
      <c r="C4109" t="s">
        <v>104</v>
      </c>
      <c r="D4109" t="s">
        <v>71</v>
      </c>
      <c r="E4109">
        <v>30</v>
      </c>
      <c r="F4109" s="8">
        <f>VLOOKUP(C4109,Products!$A$2:$E$20,5,TRUE)</f>
        <v>2.95</v>
      </c>
      <c r="G4109" s="8">
        <f t="shared" si="128"/>
        <v>88.5</v>
      </c>
      <c r="H4109" s="8">
        <f>VLOOKUP(C4109,Products!$A$2:$F$20,6,TRUE)</f>
        <v>1.1500000000000001</v>
      </c>
      <c r="I4109" s="8">
        <f t="shared" si="129"/>
        <v>34.500000000000007</v>
      </c>
      <c r="J4109" s="42">
        <f>VLOOKUP(B4109,Invoices!A:I,9,TRUE)</f>
        <v>2021</v>
      </c>
    </row>
    <row r="4110" spans="1:10" x14ac:dyDescent="0.15">
      <c r="A4110" t="s">
        <v>7470</v>
      </c>
      <c r="B4110" t="s">
        <v>949</v>
      </c>
      <c r="C4110" t="s">
        <v>92</v>
      </c>
      <c r="D4110" t="s">
        <v>82</v>
      </c>
      <c r="E4110">
        <v>12</v>
      </c>
      <c r="F4110" s="8">
        <f>VLOOKUP(C4110,Products!$A$2:$E$20,5,TRUE)</f>
        <v>19.95</v>
      </c>
      <c r="G4110" s="8">
        <f t="shared" si="128"/>
        <v>239.39999999999998</v>
      </c>
      <c r="H4110" s="8">
        <f>VLOOKUP(C4110,Products!$A$2:$F$20,6,TRUE)</f>
        <v>7.4499999999999993</v>
      </c>
      <c r="I4110" s="8">
        <f t="shared" si="129"/>
        <v>89.399999999999991</v>
      </c>
      <c r="J4110" s="42">
        <f>VLOOKUP(B4110,Invoices!A:I,9,TRUE)</f>
        <v>2021</v>
      </c>
    </row>
    <row r="4111" spans="1:10" x14ac:dyDescent="0.15">
      <c r="A4111" t="s">
        <v>7471</v>
      </c>
      <c r="B4111" t="s">
        <v>950</v>
      </c>
      <c r="C4111" t="s">
        <v>100</v>
      </c>
      <c r="D4111" t="s">
        <v>78</v>
      </c>
      <c r="E4111">
        <v>6</v>
      </c>
      <c r="F4111" s="8">
        <f>VLOOKUP(C4111,Products!$A$2:$E$20,5,TRUE)</f>
        <v>49.95</v>
      </c>
      <c r="G4111" s="8">
        <f t="shared" si="128"/>
        <v>299.70000000000005</v>
      </c>
      <c r="H4111" s="8">
        <f>VLOOKUP(C4111,Products!$A$2:$F$20,6,TRUE)</f>
        <v>19.950000000000003</v>
      </c>
      <c r="I4111" s="8">
        <f t="shared" si="129"/>
        <v>119.70000000000002</v>
      </c>
      <c r="J4111" s="42">
        <f>VLOOKUP(B4111,Invoices!A:I,9,TRUE)</f>
        <v>2021</v>
      </c>
    </row>
    <row r="4112" spans="1:10" x14ac:dyDescent="0.15">
      <c r="A4112" t="s">
        <v>7472</v>
      </c>
      <c r="B4112" t="s">
        <v>950</v>
      </c>
      <c r="C4112" t="s">
        <v>92</v>
      </c>
      <c r="D4112" t="s">
        <v>82</v>
      </c>
      <c r="E4112">
        <v>25</v>
      </c>
      <c r="F4112" s="8">
        <f>VLOOKUP(C4112,Products!$A$2:$E$20,5,TRUE)</f>
        <v>19.95</v>
      </c>
      <c r="G4112" s="8">
        <f t="shared" si="128"/>
        <v>498.75</v>
      </c>
      <c r="H4112" s="8">
        <f>VLOOKUP(C4112,Products!$A$2:$F$20,6,TRUE)</f>
        <v>7.4499999999999993</v>
      </c>
      <c r="I4112" s="8">
        <f t="shared" si="129"/>
        <v>186.24999999999997</v>
      </c>
      <c r="J4112" s="42">
        <f>VLOOKUP(B4112,Invoices!A:I,9,TRUE)</f>
        <v>2021</v>
      </c>
    </row>
    <row r="4113" spans="1:10" x14ac:dyDescent="0.15">
      <c r="A4113" t="s">
        <v>7473</v>
      </c>
      <c r="B4113" t="s">
        <v>950</v>
      </c>
      <c r="C4113" t="s">
        <v>94</v>
      </c>
      <c r="D4113" t="s">
        <v>86</v>
      </c>
      <c r="E4113">
        <v>10</v>
      </c>
      <c r="F4113" s="8">
        <f>VLOOKUP(C4113,Products!$A$2:$E$20,5,TRUE)</f>
        <v>3.5</v>
      </c>
      <c r="G4113" s="8">
        <f t="shared" si="128"/>
        <v>35</v>
      </c>
      <c r="H4113" s="8">
        <f>VLOOKUP(C4113,Products!$A$2:$F$20,6,TRUE)</f>
        <v>0.54999999999999982</v>
      </c>
      <c r="I4113" s="8">
        <f t="shared" si="129"/>
        <v>5.4999999999999982</v>
      </c>
      <c r="J4113" s="42">
        <f>VLOOKUP(B4113,Invoices!A:I,9,TRUE)</f>
        <v>2021</v>
      </c>
    </row>
    <row r="4114" spans="1:10" x14ac:dyDescent="0.15">
      <c r="A4114" t="s">
        <v>7474</v>
      </c>
      <c r="B4114" t="s">
        <v>950</v>
      </c>
      <c r="C4114" t="s">
        <v>87</v>
      </c>
      <c r="D4114" t="s">
        <v>68</v>
      </c>
      <c r="E4114">
        <v>2</v>
      </c>
      <c r="F4114" s="8">
        <f>VLOOKUP(C4114,Products!$A$2:$E$20,5,TRUE)</f>
        <v>19.95</v>
      </c>
      <c r="G4114" s="8">
        <f t="shared" si="128"/>
        <v>39.9</v>
      </c>
      <c r="H4114" s="8">
        <f>VLOOKUP(C4114,Products!$A$2:$F$20,6,TRUE)</f>
        <v>7.4499999999999993</v>
      </c>
      <c r="I4114" s="8">
        <f t="shared" si="129"/>
        <v>14.899999999999999</v>
      </c>
      <c r="J4114" s="42">
        <f>VLOOKUP(B4114,Invoices!A:I,9,TRUE)</f>
        <v>2021</v>
      </c>
    </row>
    <row r="4115" spans="1:10" x14ac:dyDescent="0.15">
      <c r="A4115" t="s">
        <v>7475</v>
      </c>
      <c r="B4115" t="s">
        <v>950</v>
      </c>
      <c r="C4115" t="s">
        <v>99</v>
      </c>
      <c r="D4115" t="s">
        <v>84</v>
      </c>
      <c r="E4115">
        <v>50</v>
      </c>
      <c r="F4115" s="8">
        <f>VLOOKUP(C4115,Products!$A$2:$E$20,5,TRUE)</f>
        <v>3.5</v>
      </c>
      <c r="G4115" s="8">
        <f t="shared" si="128"/>
        <v>175</v>
      </c>
      <c r="H4115" s="8">
        <f>VLOOKUP(C4115,Products!$A$2:$F$20,6,TRUE)</f>
        <v>0.54999999999999982</v>
      </c>
      <c r="I4115" s="8">
        <f t="shared" si="129"/>
        <v>27.499999999999993</v>
      </c>
      <c r="J4115" s="42">
        <f>VLOOKUP(B4115,Invoices!A:I,9,TRUE)</f>
        <v>2021</v>
      </c>
    </row>
    <row r="4116" spans="1:10" x14ac:dyDescent="0.15">
      <c r="A4116" t="s">
        <v>7476</v>
      </c>
      <c r="B4116" t="s">
        <v>950</v>
      </c>
      <c r="C4116" t="s">
        <v>93</v>
      </c>
      <c r="D4116" t="s">
        <v>76</v>
      </c>
      <c r="E4116">
        <v>5</v>
      </c>
      <c r="F4116" s="8">
        <f>VLOOKUP(C4116,Products!$A$2:$E$20,5,TRUE)</f>
        <v>9.9499999999999993</v>
      </c>
      <c r="G4116" s="8">
        <f t="shared" si="128"/>
        <v>49.75</v>
      </c>
      <c r="H4116" s="8">
        <f>VLOOKUP(C4116,Products!$A$2:$F$20,6,TRUE)</f>
        <v>1.9499999999999993</v>
      </c>
      <c r="I4116" s="8">
        <f t="shared" si="129"/>
        <v>9.7499999999999964</v>
      </c>
      <c r="J4116" s="42">
        <f>VLOOKUP(B4116,Invoices!A:I,9,TRUE)</f>
        <v>2021</v>
      </c>
    </row>
    <row r="4117" spans="1:10" x14ac:dyDescent="0.15">
      <c r="A4117" t="s">
        <v>7477</v>
      </c>
      <c r="B4117" t="s">
        <v>950</v>
      </c>
      <c r="C4117" t="s">
        <v>96</v>
      </c>
      <c r="D4117" t="s">
        <v>75</v>
      </c>
      <c r="E4117">
        <v>24</v>
      </c>
      <c r="F4117" s="8">
        <f>VLOOKUP(C4117,Products!$A$2:$E$20,5,TRUE)</f>
        <v>79.95</v>
      </c>
      <c r="G4117" s="8">
        <f t="shared" si="128"/>
        <v>1918.8000000000002</v>
      </c>
      <c r="H4117" s="8">
        <f>VLOOKUP(C4117,Products!$A$2:$F$20,6,TRUE)</f>
        <v>27.950000000000003</v>
      </c>
      <c r="I4117" s="8">
        <f t="shared" si="129"/>
        <v>670.80000000000007</v>
      </c>
      <c r="J4117" s="42">
        <f>VLOOKUP(B4117,Invoices!A:I,9,TRUE)</f>
        <v>2021</v>
      </c>
    </row>
    <row r="4118" spans="1:10" x14ac:dyDescent="0.15">
      <c r="A4118" t="s">
        <v>7478</v>
      </c>
      <c r="B4118" t="s">
        <v>950</v>
      </c>
      <c r="C4118" t="s">
        <v>103</v>
      </c>
      <c r="D4118" t="s">
        <v>77</v>
      </c>
      <c r="E4118">
        <v>1</v>
      </c>
      <c r="F4118" s="8">
        <f>VLOOKUP(C4118,Products!$A$2:$E$20,5,TRUE)</f>
        <v>8.9499999999999993</v>
      </c>
      <c r="G4118" s="8">
        <f t="shared" si="128"/>
        <v>8.9499999999999993</v>
      </c>
      <c r="H4118" s="8">
        <f>VLOOKUP(C4118,Products!$A$2:$F$20,6,TRUE)</f>
        <v>3.1999999999999993</v>
      </c>
      <c r="I4118" s="8">
        <f t="shared" si="129"/>
        <v>3.1999999999999993</v>
      </c>
      <c r="J4118" s="42">
        <f>VLOOKUP(B4118,Invoices!A:I,9,TRUE)</f>
        <v>2021</v>
      </c>
    </row>
    <row r="4119" spans="1:10" x14ac:dyDescent="0.15">
      <c r="A4119" t="s">
        <v>7479</v>
      </c>
      <c r="B4119" t="s">
        <v>950</v>
      </c>
      <c r="C4119" t="s">
        <v>105</v>
      </c>
      <c r="D4119" t="s">
        <v>81</v>
      </c>
      <c r="E4119">
        <v>1</v>
      </c>
      <c r="F4119" s="8">
        <f>VLOOKUP(C4119,Products!$A$2:$E$20,5,TRUE)</f>
        <v>8.9499999999999993</v>
      </c>
      <c r="G4119" s="8">
        <f t="shared" si="128"/>
        <v>8.9499999999999993</v>
      </c>
      <c r="H4119" s="8">
        <f>VLOOKUP(C4119,Products!$A$2:$F$20,6,TRUE)</f>
        <v>3.1999999999999993</v>
      </c>
      <c r="I4119" s="8">
        <f t="shared" si="129"/>
        <v>3.1999999999999993</v>
      </c>
      <c r="J4119" s="42">
        <f>VLOOKUP(B4119,Invoices!A:I,9,TRUE)</f>
        <v>2021</v>
      </c>
    </row>
    <row r="4120" spans="1:10" x14ac:dyDescent="0.15">
      <c r="A4120" t="s">
        <v>7480</v>
      </c>
      <c r="B4120" t="s">
        <v>950</v>
      </c>
      <c r="C4120" t="s">
        <v>98</v>
      </c>
      <c r="D4120" t="s">
        <v>79</v>
      </c>
      <c r="E4120">
        <v>1</v>
      </c>
      <c r="F4120" s="8">
        <f>VLOOKUP(C4120,Products!$A$2:$E$20,5,TRUE)</f>
        <v>14.95</v>
      </c>
      <c r="G4120" s="8">
        <f t="shared" si="128"/>
        <v>14.95</v>
      </c>
      <c r="H4120" s="8">
        <f>VLOOKUP(C4120,Products!$A$2:$F$20,6,TRUE)</f>
        <v>3.0499999999999989</v>
      </c>
      <c r="I4120" s="8">
        <f t="shared" si="129"/>
        <v>3.0499999999999989</v>
      </c>
      <c r="J4120" s="42">
        <f>VLOOKUP(B4120,Invoices!A:I,9,TRUE)</f>
        <v>2021</v>
      </c>
    </row>
    <row r="4121" spans="1:10" x14ac:dyDescent="0.15">
      <c r="A4121" t="s">
        <v>7481</v>
      </c>
      <c r="B4121" t="s">
        <v>950</v>
      </c>
      <c r="C4121" t="s">
        <v>89</v>
      </c>
      <c r="D4121" t="s">
        <v>80</v>
      </c>
      <c r="E4121">
        <v>1</v>
      </c>
      <c r="F4121" s="8">
        <f>VLOOKUP(C4121,Products!$A$2:$E$20,5,TRUE)</f>
        <v>15.95</v>
      </c>
      <c r="G4121" s="8">
        <f t="shared" si="128"/>
        <v>15.95</v>
      </c>
      <c r="H4121" s="8">
        <f>VLOOKUP(C4121,Products!$A$2:$F$20,6,TRUE)</f>
        <v>6</v>
      </c>
      <c r="I4121" s="8">
        <f t="shared" si="129"/>
        <v>6</v>
      </c>
      <c r="J4121" s="42">
        <f>VLOOKUP(B4121,Invoices!A:I,9,TRUE)</f>
        <v>2021</v>
      </c>
    </row>
    <row r="4122" spans="1:10" x14ac:dyDescent="0.15">
      <c r="A4122" t="s">
        <v>7482</v>
      </c>
      <c r="B4122" t="s">
        <v>950</v>
      </c>
      <c r="C4122" t="s">
        <v>101</v>
      </c>
      <c r="D4122" t="s">
        <v>69</v>
      </c>
      <c r="E4122">
        <v>1</v>
      </c>
      <c r="F4122" s="8">
        <f>VLOOKUP(C4122,Products!$A$2:$E$20,5,TRUE)</f>
        <v>129.94999999999999</v>
      </c>
      <c r="G4122" s="8">
        <f t="shared" si="128"/>
        <v>129.94999999999999</v>
      </c>
      <c r="H4122" s="8">
        <f>VLOOKUP(C4122,Products!$A$2:$F$20,6,TRUE)</f>
        <v>40.449999999999989</v>
      </c>
      <c r="I4122" s="8">
        <f t="shared" si="129"/>
        <v>40.449999999999989</v>
      </c>
      <c r="J4122" s="42">
        <f>VLOOKUP(B4122,Invoices!A:I,9,TRUE)</f>
        <v>2021</v>
      </c>
    </row>
    <row r="4123" spans="1:10" x14ac:dyDescent="0.15">
      <c r="A4123" t="s">
        <v>7483</v>
      </c>
      <c r="B4123" t="s">
        <v>951</v>
      </c>
      <c r="C4123" t="s">
        <v>101</v>
      </c>
      <c r="D4123" t="s">
        <v>69</v>
      </c>
      <c r="E4123">
        <v>8</v>
      </c>
      <c r="F4123" s="8">
        <f>VLOOKUP(C4123,Products!$A$2:$E$20,5,TRUE)</f>
        <v>129.94999999999999</v>
      </c>
      <c r="G4123" s="8">
        <f t="shared" si="128"/>
        <v>1039.5999999999999</v>
      </c>
      <c r="H4123" s="8">
        <f>VLOOKUP(C4123,Products!$A$2:$F$20,6,TRUE)</f>
        <v>40.449999999999989</v>
      </c>
      <c r="I4123" s="8">
        <f t="shared" si="129"/>
        <v>323.59999999999991</v>
      </c>
      <c r="J4123" s="42">
        <f>VLOOKUP(B4123,Invoices!A:I,9,TRUE)</f>
        <v>2021</v>
      </c>
    </row>
    <row r="4124" spans="1:10" x14ac:dyDescent="0.15">
      <c r="A4124" t="s">
        <v>7484</v>
      </c>
      <c r="B4124" t="s">
        <v>951</v>
      </c>
      <c r="C4124" t="s">
        <v>104</v>
      </c>
      <c r="D4124" t="s">
        <v>71</v>
      </c>
      <c r="E4124">
        <v>15</v>
      </c>
      <c r="F4124" s="8">
        <f>VLOOKUP(C4124,Products!$A$2:$E$20,5,TRUE)</f>
        <v>2.95</v>
      </c>
      <c r="G4124" s="8">
        <f t="shared" si="128"/>
        <v>44.25</v>
      </c>
      <c r="H4124" s="8">
        <f>VLOOKUP(C4124,Products!$A$2:$F$20,6,TRUE)</f>
        <v>1.1500000000000001</v>
      </c>
      <c r="I4124" s="8">
        <f t="shared" si="129"/>
        <v>17.250000000000004</v>
      </c>
      <c r="J4124" s="42">
        <f>VLOOKUP(B4124,Invoices!A:I,9,TRUE)</f>
        <v>2021</v>
      </c>
    </row>
    <row r="4125" spans="1:10" x14ac:dyDescent="0.15">
      <c r="A4125" t="s">
        <v>7485</v>
      </c>
      <c r="B4125" t="s">
        <v>951</v>
      </c>
      <c r="C4125" t="s">
        <v>98</v>
      </c>
      <c r="D4125" t="s">
        <v>79</v>
      </c>
      <c r="E4125">
        <v>10</v>
      </c>
      <c r="F4125" s="8">
        <f>VLOOKUP(C4125,Products!$A$2:$E$20,5,TRUE)</f>
        <v>14.95</v>
      </c>
      <c r="G4125" s="8">
        <f t="shared" si="128"/>
        <v>149.5</v>
      </c>
      <c r="H4125" s="8">
        <f>VLOOKUP(C4125,Products!$A$2:$F$20,6,TRUE)</f>
        <v>3.0499999999999989</v>
      </c>
      <c r="I4125" s="8">
        <f t="shared" si="129"/>
        <v>30.499999999999989</v>
      </c>
      <c r="J4125" s="42">
        <f>VLOOKUP(B4125,Invoices!A:I,9,TRUE)</f>
        <v>2021</v>
      </c>
    </row>
    <row r="4126" spans="1:10" x14ac:dyDescent="0.15">
      <c r="A4126" t="s">
        <v>7486</v>
      </c>
      <c r="B4126" t="s">
        <v>951</v>
      </c>
      <c r="C4126" t="s">
        <v>93</v>
      </c>
      <c r="D4126" t="s">
        <v>76</v>
      </c>
      <c r="E4126">
        <v>15</v>
      </c>
      <c r="F4126" s="8">
        <f>VLOOKUP(C4126,Products!$A$2:$E$20,5,TRUE)</f>
        <v>9.9499999999999993</v>
      </c>
      <c r="G4126" s="8">
        <f t="shared" si="128"/>
        <v>149.25</v>
      </c>
      <c r="H4126" s="8">
        <f>VLOOKUP(C4126,Products!$A$2:$F$20,6,TRUE)</f>
        <v>1.9499999999999993</v>
      </c>
      <c r="I4126" s="8">
        <f t="shared" si="129"/>
        <v>29.249999999999989</v>
      </c>
      <c r="J4126" s="42">
        <f>VLOOKUP(B4126,Invoices!A:I,9,TRUE)</f>
        <v>2021</v>
      </c>
    </row>
    <row r="4127" spans="1:10" x14ac:dyDescent="0.15">
      <c r="A4127" t="s">
        <v>7487</v>
      </c>
      <c r="B4127" t="s">
        <v>951</v>
      </c>
      <c r="C4127" t="s">
        <v>100</v>
      </c>
      <c r="D4127" t="s">
        <v>78</v>
      </c>
      <c r="E4127">
        <v>4</v>
      </c>
      <c r="F4127" s="8">
        <f>VLOOKUP(C4127,Products!$A$2:$E$20,5,TRUE)</f>
        <v>49.95</v>
      </c>
      <c r="G4127" s="8">
        <f t="shared" si="128"/>
        <v>199.8</v>
      </c>
      <c r="H4127" s="8">
        <f>VLOOKUP(C4127,Products!$A$2:$F$20,6,TRUE)</f>
        <v>19.950000000000003</v>
      </c>
      <c r="I4127" s="8">
        <f t="shared" si="129"/>
        <v>79.800000000000011</v>
      </c>
      <c r="J4127" s="42">
        <f>VLOOKUP(B4127,Invoices!A:I,9,TRUE)</f>
        <v>2021</v>
      </c>
    </row>
    <row r="4128" spans="1:10" x14ac:dyDescent="0.15">
      <c r="A4128" t="s">
        <v>7488</v>
      </c>
      <c r="B4128" t="s">
        <v>951</v>
      </c>
      <c r="C4128" t="s">
        <v>103</v>
      </c>
      <c r="D4128" t="s">
        <v>77</v>
      </c>
      <c r="E4128">
        <v>1</v>
      </c>
      <c r="F4128" s="8">
        <f>VLOOKUP(C4128,Products!$A$2:$E$20,5,TRUE)</f>
        <v>8.9499999999999993</v>
      </c>
      <c r="G4128" s="8">
        <f t="shared" si="128"/>
        <v>8.9499999999999993</v>
      </c>
      <c r="H4128" s="8">
        <f>VLOOKUP(C4128,Products!$A$2:$F$20,6,TRUE)</f>
        <v>3.1999999999999993</v>
      </c>
      <c r="I4128" s="8">
        <f t="shared" si="129"/>
        <v>3.1999999999999993</v>
      </c>
      <c r="J4128" s="42">
        <f>VLOOKUP(B4128,Invoices!A:I,9,TRUE)</f>
        <v>2021</v>
      </c>
    </row>
    <row r="4129" spans="1:10" x14ac:dyDescent="0.15">
      <c r="A4129" t="s">
        <v>7489</v>
      </c>
      <c r="B4129" t="s">
        <v>951</v>
      </c>
      <c r="C4129" t="s">
        <v>96</v>
      </c>
      <c r="D4129" t="s">
        <v>75</v>
      </c>
      <c r="E4129">
        <v>1</v>
      </c>
      <c r="F4129" s="8">
        <f>VLOOKUP(C4129,Products!$A$2:$E$20,5,TRUE)</f>
        <v>79.95</v>
      </c>
      <c r="G4129" s="8">
        <f t="shared" si="128"/>
        <v>79.95</v>
      </c>
      <c r="H4129" s="8">
        <f>VLOOKUP(C4129,Products!$A$2:$F$20,6,TRUE)</f>
        <v>27.950000000000003</v>
      </c>
      <c r="I4129" s="8">
        <f t="shared" si="129"/>
        <v>27.950000000000003</v>
      </c>
      <c r="J4129" s="42">
        <f>VLOOKUP(B4129,Invoices!A:I,9,TRUE)</f>
        <v>2021</v>
      </c>
    </row>
    <row r="4130" spans="1:10" x14ac:dyDescent="0.15">
      <c r="A4130" t="s">
        <v>7490</v>
      </c>
      <c r="B4130" t="s">
        <v>951</v>
      </c>
      <c r="C4130" t="s">
        <v>88</v>
      </c>
      <c r="D4130" t="s">
        <v>85</v>
      </c>
      <c r="E4130">
        <v>1</v>
      </c>
      <c r="F4130" s="8">
        <f>VLOOKUP(C4130,Products!$A$2:$E$20,5,TRUE)</f>
        <v>8.9499999999999993</v>
      </c>
      <c r="G4130" s="8">
        <f t="shared" si="128"/>
        <v>8.9499999999999993</v>
      </c>
      <c r="H4130" s="8">
        <f>VLOOKUP(C4130,Products!$A$2:$F$20,6,TRUE)</f>
        <v>5.6999999999999993</v>
      </c>
      <c r="I4130" s="8">
        <f t="shared" si="129"/>
        <v>5.6999999999999993</v>
      </c>
      <c r="J4130" s="42">
        <f>VLOOKUP(B4130,Invoices!A:I,9,TRUE)</f>
        <v>2021</v>
      </c>
    </row>
    <row r="4131" spans="1:10" x14ac:dyDescent="0.15">
      <c r="A4131" t="s">
        <v>7491</v>
      </c>
      <c r="B4131" t="s">
        <v>951</v>
      </c>
      <c r="C4131" t="s">
        <v>97</v>
      </c>
      <c r="D4131" t="s">
        <v>74</v>
      </c>
      <c r="E4131">
        <v>1</v>
      </c>
      <c r="F4131" s="8">
        <f>VLOOKUP(C4131,Products!$A$2:$E$20,5,TRUE)</f>
        <v>1.5</v>
      </c>
      <c r="G4131" s="8">
        <f t="shared" si="128"/>
        <v>1.5</v>
      </c>
      <c r="H4131" s="8">
        <f>VLOOKUP(C4131,Products!$A$2:$F$20,6,TRUE)</f>
        <v>0.5</v>
      </c>
      <c r="I4131" s="8">
        <f t="shared" si="129"/>
        <v>0.5</v>
      </c>
      <c r="J4131" s="42">
        <f>VLOOKUP(B4131,Invoices!A:I,9,TRUE)</f>
        <v>2021</v>
      </c>
    </row>
    <row r="4132" spans="1:10" x14ac:dyDescent="0.15">
      <c r="A4132" t="s">
        <v>7492</v>
      </c>
      <c r="B4132" t="s">
        <v>951</v>
      </c>
      <c r="C4132" t="s">
        <v>92</v>
      </c>
      <c r="D4132" t="s">
        <v>82</v>
      </c>
      <c r="E4132">
        <v>1</v>
      </c>
      <c r="F4132" s="8">
        <f>VLOOKUP(C4132,Products!$A$2:$E$20,5,TRUE)</f>
        <v>19.95</v>
      </c>
      <c r="G4132" s="8">
        <f t="shared" si="128"/>
        <v>19.95</v>
      </c>
      <c r="H4132" s="8">
        <f>VLOOKUP(C4132,Products!$A$2:$F$20,6,TRUE)</f>
        <v>7.4499999999999993</v>
      </c>
      <c r="I4132" s="8">
        <f t="shared" si="129"/>
        <v>7.4499999999999993</v>
      </c>
      <c r="J4132" s="42">
        <f>VLOOKUP(B4132,Invoices!A:I,9,TRUE)</f>
        <v>2021</v>
      </c>
    </row>
    <row r="4133" spans="1:10" x14ac:dyDescent="0.15">
      <c r="A4133" t="s">
        <v>7493</v>
      </c>
      <c r="B4133" t="s">
        <v>951</v>
      </c>
      <c r="C4133" t="s">
        <v>90</v>
      </c>
      <c r="D4133" t="s">
        <v>72</v>
      </c>
      <c r="E4133">
        <v>2</v>
      </c>
      <c r="F4133" s="8">
        <f>VLOOKUP(C4133,Products!$A$2:$E$20,5,TRUE)</f>
        <v>8.9499999999999993</v>
      </c>
      <c r="G4133" s="8">
        <f t="shared" si="128"/>
        <v>17.899999999999999</v>
      </c>
      <c r="H4133" s="8">
        <f>VLOOKUP(C4133,Products!$A$2:$F$20,6,TRUE)</f>
        <v>5.6999999999999993</v>
      </c>
      <c r="I4133" s="8">
        <f t="shared" si="129"/>
        <v>11.399999999999999</v>
      </c>
      <c r="J4133" s="42">
        <f>VLOOKUP(B4133,Invoices!A:I,9,TRUE)</f>
        <v>2021</v>
      </c>
    </row>
    <row r="4134" spans="1:10" x14ac:dyDescent="0.15">
      <c r="A4134" t="s">
        <v>7494</v>
      </c>
      <c r="B4134" t="s">
        <v>951</v>
      </c>
      <c r="C4134" t="s">
        <v>99</v>
      </c>
      <c r="D4134" t="s">
        <v>84</v>
      </c>
      <c r="E4134">
        <v>2</v>
      </c>
      <c r="F4134" s="8">
        <f>VLOOKUP(C4134,Products!$A$2:$E$20,5,TRUE)</f>
        <v>3.5</v>
      </c>
      <c r="G4134" s="8">
        <f t="shared" si="128"/>
        <v>7</v>
      </c>
      <c r="H4134" s="8">
        <f>VLOOKUP(C4134,Products!$A$2:$F$20,6,TRUE)</f>
        <v>0.54999999999999982</v>
      </c>
      <c r="I4134" s="8">
        <f t="shared" si="129"/>
        <v>1.0999999999999996</v>
      </c>
      <c r="J4134" s="42">
        <f>VLOOKUP(B4134,Invoices!A:I,9,TRUE)</f>
        <v>2021</v>
      </c>
    </row>
    <row r="4135" spans="1:10" x14ac:dyDescent="0.15">
      <c r="A4135" t="s">
        <v>7495</v>
      </c>
      <c r="B4135" t="s">
        <v>951</v>
      </c>
      <c r="C4135" t="s">
        <v>102</v>
      </c>
      <c r="D4135" t="s">
        <v>83</v>
      </c>
      <c r="E4135">
        <v>6</v>
      </c>
      <c r="F4135" s="8">
        <f>VLOOKUP(C4135,Products!$A$2:$E$20,5,TRUE)</f>
        <v>29.95</v>
      </c>
      <c r="G4135" s="8">
        <f t="shared" si="128"/>
        <v>179.7</v>
      </c>
      <c r="H4135" s="8">
        <f>VLOOKUP(C4135,Products!$A$2:$F$20,6,TRUE)</f>
        <v>15</v>
      </c>
      <c r="I4135" s="8">
        <f t="shared" si="129"/>
        <v>90</v>
      </c>
      <c r="J4135" s="42">
        <f>VLOOKUP(B4135,Invoices!A:I,9,TRUE)</f>
        <v>2021</v>
      </c>
    </row>
    <row r="4136" spans="1:10" x14ac:dyDescent="0.15">
      <c r="A4136" t="s">
        <v>7496</v>
      </c>
      <c r="B4136" t="s">
        <v>951</v>
      </c>
      <c r="C4136" t="s">
        <v>95</v>
      </c>
      <c r="D4136" t="s">
        <v>73</v>
      </c>
      <c r="E4136">
        <v>10</v>
      </c>
      <c r="F4136" s="8">
        <f>VLOOKUP(C4136,Products!$A$2:$E$20,5,TRUE)</f>
        <v>12.95</v>
      </c>
      <c r="G4136" s="8">
        <f t="shared" si="128"/>
        <v>129.5</v>
      </c>
      <c r="H4136" s="8">
        <f>VLOOKUP(C4136,Products!$A$2:$F$20,6,TRUE)</f>
        <v>4.1999999999999993</v>
      </c>
      <c r="I4136" s="8">
        <f t="shared" si="129"/>
        <v>41.999999999999993</v>
      </c>
      <c r="J4136" s="42">
        <f>VLOOKUP(B4136,Invoices!A:I,9,TRUE)</f>
        <v>2021</v>
      </c>
    </row>
    <row r="4137" spans="1:10" x14ac:dyDescent="0.15">
      <c r="A4137" t="s">
        <v>7497</v>
      </c>
      <c r="B4137" t="s">
        <v>951</v>
      </c>
      <c r="C4137" t="s">
        <v>89</v>
      </c>
      <c r="D4137" t="s">
        <v>80</v>
      </c>
      <c r="E4137">
        <v>6</v>
      </c>
      <c r="F4137" s="8">
        <f>VLOOKUP(C4137,Products!$A$2:$E$20,5,TRUE)</f>
        <v>15.95</v>
      </c>
      <c r="G4137" s="8">
        <f t="shared" si="128"/>
        <v>95.699999999999989</v>
      </c>
      <c r="H4137" s="8">
        <f>VLOOKUP(C4137,Products!$A$2:$F$20,6,TRUE)</f>
        <v>6</v>
      </c>
      <c r="I4137" s="8">
        <f t="shared" si="129"/>
        <v>36</v>
      </c>
      <c r="J4137" s="42">
        <f>VLOOKUP(B4137,Invoices!A:I,9,TRUE)</f>
        <v>2021</v>
      </c>
    </row>
    <row r="4138" spans="1:10" x14ac:dyDescent="0.15">
      <c r="A4138" t="s">
        <v>7498</v>
      </c>
      <c r="B4138" t="s">
        <v>952</v>
      </c>
      <c r="C4138" t="s">
        <v>93</v>
      </c>
      <c r="D4138" t="s">
        <v>76</v>
      </c>
      <c r="E4138">
        <v>5</v>
      </c>
      <c r="F4138" s="8">
        <f>VLOOKUP(C4138,Products!$A$2:$E$20,5,TRUE)</f>
        <v>9.9499999999999993</v>
      </c>
      <c r="G4138" s="8">
        <f t="shared" si="128"/>
        <v>49.75</v>
      </c>
      <c r="H4138" s="8">
        <f>VLOOKUP(C4138,Products!$A$2:$F$20,6,TRUE)</f>
        <v>1.9499999999999993</v>
      </c>
      <c r="I4138" s="8">
        <f t="shared" si="129"/>
        <v>9.7499999999999964</v>
      </c>
      <c r="J4138" s="42">
        <f>VLOOKUP(B4138,Invoices!A:I,9,TRUE)</f>
        <v>2021</v>
      </c>
    </row>
    <row r="4139" spans="1:10" x14ac:dyDescent="0.15">
      <c r="A4139" t="s">
        <v>7499</v>
      </c>
      <c r="B4139" t="s">
        <v>952</v>
      </c>
      <c r="C4139" t="s">
        <v>102</v>
      </c>
      <c r="D4139" t="s">
        <v>83</v>
      </c>
      <c r="E4139">
        <v>2</v>
      </c>
      <c r="F4139" s="8">
        <f>VLOOKUP(C4139,Products!$A$2:$E$20,5,TRUE)</f>
        <v>29.95</v>
      </c>
      <c r="G4139" s="8">
        <f t="shared" si="128"/>
        <v>59.9</v>
      </c>
      <c r="H4139" s="8">
        <f>VLOOKUP(C4139,Products!$A$2:$F$20,6,TRUE)</f>
        <v>15</v>
      </c>
      <c r="I4139" s="8">
        <f t="shared" si="129"/>
        <v>30</v>
      </c>
      <c r="J4139" s="42">
        <f>VLOOKUP(B4139,Invoices!A:I,9,TRUE)</f>
        <v>2021</v>
      </c>
    </row>
    <row r="4140" spans="1:10" x14ac:dyDescent="0.15">
      <c r="A4140" t="s">
        <v>7500</v>
      </c>
      <c r="B4140" t="s">
        <v>952</v>
      </c>
      <c r="C4140" t="s">
        <v>104</v>
      </c>
      <c r="D4140" t="s">
        <v>71</v>
      </c>
      <c r="E4140">
        <v>1</v>
      </c>
      <c r="F4140" s="8">
        <f>VLOOKUP(C4140,Products!$A$2:$E$20,5,TRUE)</f>
        <v>2.95</v>
      </c>
      <c r="G4140" s="8">
        <f t="shared" si="128"/>
        <v>2.95</v>
      </c>
      <c r="H4140" s="8">
        <f>VLOOKUP(C4140,Products!$A$2:$F$20,6,TRUE)</f>
        <v>1.1500000000000001</v>
      </c>
      <c r="I4140" s="8">
        <f t="shared" si="129"/>
        <v>1.1500000000000001</v>
      </c>
      <c r="J4140" s="42">
        <f>VLOOKUP(B4140,Invoices!A:I,9,TRUE)</f>
        <v>2021</v>
      </c>
    </row>
    <row r="4141" spans="1:10" x14ac:dyDescent="0.15">
      <c r="A4141" t="s">
        <v>7501</v>
      </c>
      <c r="B4141" t="s">
        <v>953</v>
      </c>
      <c r="C4141" t="s">
        <v>89</v>
      </c>
      <c r="D4141" t="s">
        <v>80</v>
      </c>
      <c r="E4141">
        <v>1</v>
      </c>
      <c r="F4141" s="8">
        <f>VLOOKUP(C4141,Products!$A$2:$E$20,5,TRUE)</f>
        <v>15.95</v>
      </c>
      <c r="G4141" s="8">
        <f t="shared" si="128"/>
        <v>15.95</v>
      </c>
      <c r="H4141" s="8">
        <f>VLOOKUP(C4141,Products!$A$2:$F$20,6,TRUE)</f>
        <v>6</v>
      </c>
      <c r="I4141" s="8">
        <f t="shared" si="129"/>
        <v>6</v>
      </c>
      <c r="J4141" s="42">
        <f>VLOOKUP(B4141,Invoices!A:I,9,TRUE)</f>
        <v>2021</v>
      </c>
    </row>
    <row r="4142" spans="1:10" x14ac:dyDescent="0.15">
      <c r="A4142" t="s">
        <v>7502</v>
      </c>
      <c r="B4142" t="s">
        <v>953</v>
      </c>
      <c r="C4142" t="s">
        <v>104</v>
      </c>
      <c r="D4142" t="s">
        <v>71</v>
      </c>
      <c r="E4142">
        <v>1</v>
      </c>
      <c r="F4142" s="8">
        <f>VLOOKUP(C4142,Products!$A$2:$E$20,5,TRUE)</f>
        <v>2.95</v>
      </c>
      <c r="G4142" s="8">
        <f t="shared" si="128"/>
        <v>2.95</v>
      </c>
      <c r="H4142" s="8">
        <f>VLOOKUP(C4142,Products!$A$2:$F$20,6,TRUE)</f>
        <v>1.1500000000000001</v>
      </c>
      <c r="I4142" s="8">
        <f t="shared" si="129"/>
        <v>1.1500000000000001</v>
      </c>
      <c r="J4142" s="42">
        <f>VLOOKUP(B4142,Invoices!A:I,9,TRUE)</f>
        <v>2021</v>
      </c>
    </row>
    <row r="4143" spans="1:10" x14ac:dyDescent="0.15">
      <c r="A4143" t="s">
        <v>7503</v>
      </c>
      <c r="B4143" t="s">
        <v>953</v>
      </c>
      <c r="C4143" t="s">
        <v>90</v>
      </c>
      <c r="D4143" t="s">
        <v>72</v>
      </c>
      <c r="E4143">
        <v>1</v>
      </c>
      <c r="F4143" s="8">
        <f>VLOOKUP(C4143,Products!$A$2:$E$20,5,TRUE)</f>
        <v>8.9499999999999993</v>
      </c>
      <c r="G4143" s="8">
        <f t="shared" si="128"/>
        <v>8.9499999999999993</v>
      </c>
      <c r="H4143" s="8">
        <f>VLOOKUP(C4143,Products!$A$2:$F$20,6,TRUE)</f>
        <v>5.6999999999999993</v>
      </c>
      <c r="I4143" s="8">
        <f t="shared" si="129"/>
        <v>5.6999999999999993</v>
      </c>
      <c r="J4143" s="42">
        <f>VLOOKUP(B4143,Invoices!A:I,9,TRUE)</f>
        <v>2021</v>
      </c>
    </row>
    <row r="4144" spans="1:10" x14ac:dyDescent="0.15">
      <c r="A4144" t="s">
        <v>7504</v>
      </c>
      <c r="B4144" t="s">
        <v>953</v>
      </c>
      <c r="C4144" t="s">
        <v>105</v>
      </c>
      <c r="D4144" t="s">
        <v>81</v>
      </c>
      <c r="E4144">
        <v>3</v>
      </c>
      <c r="F4144" s="8">
        <f>VLOOKUP(C4144,Products!$A$2:$E$20,5,TRUE)</f>
        <v>8.9499999999999993</v>
      </c>
      <c r="G4144" s="8">
        <f t="shared" si="128"/>
        <v>26.849999999999998</v>
      </c>
      <c r="H4144" s="8">
        <f>VLOOKUP(C4144,Products!$A$2:$F$20,6,TRUE)</f>
        <v>3.1999999999999993</v>
      </c>
      <c r="I4144" s="8">
        <f t="shared" si="129"/>
        <v>9.5999999999999979</v>
      </c>
      <c r="J4144" s="42">
        <f>VLOOKUP(B4144,Invoices!A:I,9,TRUE)</f>
        <v>2021</v>
      </c>
    </row>
    <row r="4145" spans="1:10" x14ac:dyDescent="0.15">
      <c r="A4145" t="s">
        <v>7505</v>
      </c>
      <c r="B4145" t="s">
        <v>953</v>
      </c>
      <c r="C4145" t="s">
        <v>102</v>
      </c>
      <c r="D4145" t="s">
        <v>83</v>
      </c>
      <c r="E4145">
        <v>7</v>
      </c>
      <c r="F4145" s="8">
        <f>VLOOKUP(C4145,Products!$A$2:$E$20,5,TRUE)</f>
        <v>29.95</v>
      </c>
      <c r="G4145" s="8">
        <f t="shared" si="128"/>
        <v>209.65</v>
      </c>
      <c r="H4145" s="8">
        <f>VLOOKUP(C4145,Products!$A$2:$F$20,6,TRUE)</f>
        <v>15</v>
      </c>
      <c r="I4145" s="8">
        <f t="shared" si="129"/>
        <v>105</v>
      </c>
      <c r="J4145" s="42">
        <f>VLOOKUP(B4145,Invoices!A:I,9,TRUE)</f>
        <v>2021</v>
      </c>
    </row>
    <row r="4146" spans="1:10" x14ac:dyDescent="0.15">
      <c r="A4146" t="s">
        <v>7506</v>
      </c>
      <c r="B4146" t="s">
        <v>954</v>
      </c>
      <c r="C4146" t="s">
        <v>102</v>
      </c>
      <c r="D4146" t="s">
        <v>83</v>
      </c>
      <c r="E4146">
        <v>10</v>
      </c>
      <c r="F4146" s="8">
        <f>VLOOKUP(C4146,Products!$A$2:$E$20,5,TRUE)</f>
        <v>29.95</v>
      </c>
      <c r="G4146" s="8">
        <f t="shared" si="128"/>
        <v>299.5</v>
      </c>
      <c r="H4146" s="8">
        <f>VLOOKUP(C4146,Products!$A$2:$F$20,6,TRUE)</f>
        <v>15</v>
      </c>
      <c r="I4146" s="8">
        <f t="shared" si="129"/>
        <v>150</v>
      </c>
      <c r="J4146" s="42">
        <f>VLOOKUP(B4146,Invoices!A:I,9,TRUE)</f>
        <v>2021</v>
      </c>
    </row>
    <row r="4147" spans="1:10" x14ac:dyDescent="0.15">
      <c r="A4147" t="s">
        <v>7507</v>
      </c>
      <c r="B4147" t="s">
        <v>954</v>
      </c>
      <c r="C4147" t="s">
        <v>101</v>
      </c>
      <c r="D4147" t="s">
        <v>69</v>
      </c>
      <c r="E4147">
        <v>12</v>
      </c>
      <c r="F4147" s="8">
        <f>VLOOKUP(C4147,Products!$A$2:$E$20,5,TRUE)</f>
        <v>129.94999999999999</v>
      </c>
      <c r="G4147" s="8">
        <f t="shared" si="128"/>
        <v>1559.3999999999999</v>
      </c>
      <c r="H4147" s="8">
        <f>VLOOKUP(C4147,Products!$A$2:$F$20,6,TRUE)</f>
        <v>40.449999999999989</v>
      </c>
      <c r="I4147" s="8">
        <f t="shared" si="129"/>
        <v>485.39999999999986</v>
      </c>
      <c r="J4147" s="42">
        <f>VLOOKUP(B4147,Invoices!A:I,9,TRUE)</f>
        <v>2021</v>
      </c>
    </row>
    <row r="4148" spans="1:10" x14ac:dyDescent="0.15">
      <c r="A4148" t="s">
        <v>7508</v>
      </c>
      <c r="B4148" t="s">
        <v>954</v>
      </c>
      <c r="C4148" t="s">
        <v>100</v>
      </c>
      <c r="D4148" t="s">
        <v>78</v>
      </c>
      <c r="E4148">
        <v>1</v>
      </c>
      <c r="F4148" s="8">
        <f>VLOOKUP(C4148,Products!$A$2:$E$20,5,TRUE)</f>
        <v>49.95</v>
      </c>
      <c r="G4148" s="8">
        <f t="shared" si="128"/>
        <v>49.95</v>
      </c>
      <c r="H4148" s="8">
        <f>VLOOKUP(C4148,Products!$A$2:$F$20,6,TRUE)</f>
        <v>19.950000000000003</v>
      </c>
      <c r="I4148" s="8">
        <f t="shared" si="129"/>
        <v>19.950000000000003</v>
      </c>
      <c r="J4148" s="42">
        <f>VLOOKUP(B4148,Invoices!A:I,9,TRUE)</f>
        <v>2021</v>
      </c>
    </row>
    <row r="4149" spans="1:10" x14ac:dyDescent="0.15">
      <c r="A4149" t="s">
        <v>7509</v>
      </c>
      <c r="B4149" t="s">
        <v>954</v>
      </c>
      <c r="C4149" t="s">
        <v>103</v>
      </c>
      <c r="D4149" t="s">
        <v>77</v>
      </c>
      <c r="E4149">
        <v>4</v>
      </c>
      <c r="F4149" s="8">
        <f>VLOOKUP(C4149,Products!$A$2:$E$20,5,TRUE)</f>
        <v>8.9499999999999993</v>
      </c>
      <c r="G4149" s="8">
        <f t="shared" si="128"/>
        <v>35.799999999999997</v>
      </c>
      <c r="H4149" s="8">
        <f>VLOOKUP(C4149,Products!$A$2:$F$20,6,TRUE)</f>
        <v>3.1999999999999993</v>
      </c>
      <c r="I4149" s="8">
        <f t="shared" si="129"/>
        <v>12.799999999999997</v>
      </c>
      <c r="J4149" s="42">
        <f>VLOOKUP(B4149,Invoices!A:I,9,TRUE)</f>
        <v>2021</v>
      </c>
    </row>
    <row r="4150" spans="1:10" x14ac:dyDescent="0.15">
      <c r="A4150" t="s">
        <v>7510</v>
      </c>
      <c r="B4150" t="s">
        <v>954</v>
      </c>
      <c r="C4150" t="s">
        <v>95</v>
      </c>
      <c r="D4150" t="s">
        <v>73</v>
      </c>
      <c r="E4150">
        <v>1</v>
      </c>
      <c r="F4150" s="8">
        <f>VLOOKUP(C4150,Products!$A$2:$E$20,5,TRUE)</f>
        <v>12.95</v>
      </c>
      <c r="G4150" s="8">
        <f t="shared" si="128"/>
        <v>12.95</v>
      </c>
      <c r="H4150" s="8">
        <f>VLOOKUP(C4150,Products!$A$2:$F$20,6,TRUE)</f>
        <v>4.1999999999999993</v>
      </c>
      <c r="I4150" s="8">
        <f t="shared" si="129"/>
        <v>4.1999999999999993</v>
      </c>
      <c r="J4150" s="42">
        <f>VLOOKUP(B4150,Invoices!A:I,9,TRUE)</f>
        <v>2021</v>
      </c>
    </row>
    <row r="4151" spans="1:10" x14ac:dyDescent="0.15">
      <c r="A4151" t="s">
        <v>7511</v>
      </c>
      <c r="B4151" t="s">
        <v>954</v>
      </c>
      <c r="C4151" t="s">
        <v>104</v>
      </c>
      <c r="D4151" t="s">
        <v>71</v>
      </c>
      <c r="E4151">
        <v>20</v>
      </c>
      <c r="F4151" s="8">
        <f>VLOOKUP(C4151,Products!$A$2:$E$20,5,TRUE)</f>
        <v>2.95</v>
      </c>
      <c r="G4151" s="8">
        <f t="shared" si="128"/>
        <v>59</v>
      </c>
      <c r="H4151" s="8">
        <f>VLOOKUP(C4151,Products!$A$2:$F$20,6,TRUE)</f>
        <v>1.1500000000000001</v>
      </c>
      <c r="I4151" s="8">
        <f t="shared" si="129"/>
        <v>23.000000000000004</v>
      </c>
      <c r="J4151" s="42">
        <f>VLOOKUP(B4151,Invoices!A:I,9,TRUE)</f>
        <v>2021</v>
      </c>
    </row>
    <row r="4152" spans="1:10" x14ac:dyDescent="0.15">
      <c r="A4152" t="s">
        <v>7512</v>
      </c>
      <c r="B4152" t="s">
        <v>954</v>
      </c>
      <c r="C4152" t="s">
        <v>90</v>
      </c>
      <c r="D4152" t="s">
        <v>72</v>
      </c>
      <c r="E4152">
        <v>4</v>
      </c>
      <c r="F4152" s="8">
        <f>VLOOKUP(C4152,Products!$A$2:$E$20,5,TRUE)</f>
        <v>8.9499999999999993</v>
      </c>
      <c r="G4152" s="8">
        <f t="shared" si="128"/>
        <v>35.799999999999997</v>
      </c>
      <c r="H4152" s="8">
        <f>VLOOKUP(C4152,Products!$A$2:$F$20,6,TRUE)</f>
        <v>5.6999999999999993</v>
      </c>
      <c r="I4152" s="8">
        <f t="shared" si="129"/>
        <v>22.799999999999997</v>
      </c>
      <c r="J4152" s="42">
        <f>VLOOKUP(B4152,Invoices!A:I,9,TRUE)</f>
        <v>2021</v>
      </c>
    </row>
    <row r="4153" spans="1:10" x14ac:dyDescent="0.15">
      <c r="A4153" t="s">
        <v>7513</v>
      </c>
      <c r="B4153" t="s">
        <v>954</v>
      </c>
      <c r="C4153" t="s">
        <v>105</v>
      </c>
      <c r="D4153" t="s">
        <v>81</v>
      </c>
      <c r="E4153">
        <v>2</v>
      </c>
      <c r="F4153" s="8">
        <f>VLOOKUP(C4153,Products!$A$2:$E$20,5,TRUE)</f>
        <v>8.9499999999999993</v>
      </c>
      <c r="G4153" s="8">
        <f t="shared" si="128"/>
        <v>17.899999999999999</v>
      </c>
      <c r="H4153" s="8">
        <f>VLOOKUP(C4153,Products!$A$2:$F$20,6,TRUE)</f>
        <v>3.1999999999999993</v>
      </c>
      <c r="I4153" s="8">
        <f t="shared" si="129"/>
        <v>6.3999999999999986</v>
      </c>
      <c r="J4153" s="42">
        <f>VLOOKUP(B4153,Invoices!A:I,9,TRUE)</f>
        <v>2021</v>
      </c>
    </row>
    <row r="4154" spans="1:10" x14ac:dyDescent="0.15">
      <c r="A4154" t="s">
        <v>7514</v>
      </c>
      <c r="B4154" t="s">
        <v>954</v>
      </c>
      <c r="C4154" t="s">
        <v>87</v>
      </c>
      <c r="D4154" t="s">
        <v>68</v>
      </c>
      <c r="E4154">
        <v>2</v>
      </c>
      <c r="F4154" s="8">
        <f>VLOOKUP(C4154,Products!$A$2:$E$20,5,TRUE)</f>
        <v>19.95</v>
      </c>
      <c r="G4154" s="8">
        <f t="shared" si="128"/>
        <v>39.9</v>
      </c>
      <c r="H4154" s="8">
        <f>VLOOKUP(C4154,Products!$A$2:$F$20,6,TRUE)</f>
        <v>7.4499999999999993</v>
      </c>
      <c r="I4154" s="8">
        <f t="shared" si="129"/>
        <v>14.899999999999999</v>
      </c>
      <c r="J4154" s="42">
        <f>VLOOKUP(B4154,Invoices!A:I,9,TRUE)</f>
        <v>2021</v>
      </c>
    </row>
    <row r="4155" spans="1:10" x14ac:dyDescent="0.15">
      <c r="A4155" t="s">
        <v>7515</v>
      </c>
      <c r="B4155" t="s">
        <v>954</v>
      </c>
      <c r="C4155" t="s">
        <v>96</v>
      </c>
      <c r="D4155" t="s">
        <v>75</v>
      </c>
      <c r="E4155">
        <v>10</v>
      </c>
      <c r="F4155" s="8">
        <f>VLOOKUP(C4155,Products!$A$2:$E$20,5,TRUE)</f>
        <v>79.95</v>
      </c>
      <c r="G4155" s="8">
        <f t="shared" si="128"/>
        <v>799.5</v>
      </c>
      <c r="H4155" s="8">
        <f>VLOOKUP(C4155,Products!$A$2:$F$20,6,TRUE)</f>
        <v>27.950000000000003</v>
      </c>
      <c r="I4155" s="8">
        <f t="shared" si="129"/>
        <v>279.5</v>
      </c>
      <c r="J4155" s="42">
        <f>VLOOKUP(B4155,Invoices!A:I,9,TRUE)</f>
        <v>2021</v>
      </c>
    </row>
    <row r="4156" spans="1:10" x14ac:dyDescent="0.15">
      <c r="A4156" t="s">
        <v>7516</v>
      </c>
      <c r="B4156" t="s">
        <v>954</v>
      </c>
      <c r="C4156" t="s">
        <v>93</v>
      </c>
      <c r="D4156" t="s">
        <v>76</v>
      </c>
      <c r="E4156">
        <v>3</v>
      </c>
      <c r="F4156" s="8">
        <f>VLOOKUP(C4156,Products!$A$2:$E$20,5,TRUE)</f>
        <v>9.9499999999999993</v>
      </c>
      <c r="G4156" s="8">
        <f t="shared" si="128"/>
        <v>29.849999999999998</v>
      </c>
      <c r="H4156" s="8">
        <f>VLOOKUP(C4156,Products!$A$2:$F$20,6,TRUE)</f>
        <v>1.9499999999999993</v>
      </c>
      <c r="I4156" s="8">
        <f t="shared" si="129"/>
        <v>5.8499999999999979</v>
      </c>
      <c r="J4156" s="42">
        <f>VLOOKUP(B4156,Invoices!A:I,9,TRUE)</f>
        <v>2021</v>
      </c>
    </row>
    <row r="4157" spans="1:10" x14ac:dyDescent="0.15">
      <c r="A4157" t="s">
        <v>7517</v>
      </c>
      <c r="B4157" t="s">
        <v>954</v>
      </c>
      <c r="C4157" t="s">
        <v>88</v>
      </c>
      <c r="D4157" t="s">
        <v>85</v>
      </c>
      <c r="E4157">
        <v>20</v>
      </c>
      <c r="F4157" s="8">
        <f>VLOOKUP(C4157,Products!$A$2:$E$20,5,TRUE)</f>
        <v>8.9499999999999993</v>
      </c>
      <c r="G4157" s="8">
        <f t="shared" si="128"/>
        <v>179</v>
      </c>
      <c r="H4157" s="8">
        <f>VLOOKUP(C4157,Products!$A$2:$F$20,6,TRUE)</f>
        <v>5.6999999999999993</v>
      </c>
      <c r="I4157" s="8">
        <f t="shared" si="129"/>
        <v>113.99999999999999</v>
      </c>
      <c r="J4157" s="42">
        <f>VLOOKUP(B4157,Invoices!A:I,9,TRUE)</f>
        <v>2021</v>
      </c>
    </row>
    <row r="4158" spans="1:10" x14ac:dyDescent="0.15">
      <c r="A4158" t="s">
        <v>7518</v>
      </c>
      <c r="B4158" t="s">
        <v>954</v>
      </c>
      <c r="C4158" t="s">
        <v>89</v>
      </c>
      <c r="D4158" t="s">
        <v>80</v>
      </c>
      <c r="E4158">
        <v>1</v>
      </c>
      <c r="F4158" s="8">
        <f>VLOOKUP(C4158,Products!$A$2:$E$20,5,TRUE)</f>
        <v>15.95</v>
      </c>
      <c r="G4158" s="8">
        <f t="shared" si="128"/>
        <v>15.95</v>
      </c>
      <c r="H4158" s="8">
        <f>VLOOKUP(C4158,Products!$A$2:$F$20,6,TRUE)</f>
        <v>6</v>
      </c>
      <c r="I4158" s="8">
        <f t="shared" si="129"/>
        <v>6</v>
      </c>
      <c r="J4158" s="42">
        <f>VLOOKUP(B4158,Invoices!A:I,9,TRUE)</f>
        <v>2021</v>
      </c>
    </row>
    <row r="4159" spans="1:10" x14ac:dyDescent="0.15">
      <c r="A4159" t="s">
        <v>7519</v>
      </c>
      <c r="B4159" t="s">
        <v>955</v>
      </c>
      <c r="C4159" t="s">
        <v>94</v>
      </c>
      <c r="D4159" t="s">
        <v>86</v>
      </c>
      <c r="E4159">
        <v>1</v>
      </c>
      <c r="F4159" s="8">
        <f>VLOOKUP(C4159,Products!$A$2:$E$20,5,TRUE)</f>
        <v>3.5</v>
      </c>
      <c r="G4159" s="8">
        <f t="shared" si="128"/>
        <v>3.5</v>
      </c>
      <c r="H4159" s="8">
        <f>VLOOKUP(C4159,Products!$A$2:$F$20,6,TRUE)</f>
        <v>0.54999999999999982</v>
      </c>
      <c r="I4159" s="8">
        <f t="shared" si="129"/>
        <v>0.54999999999999982</v>
      </c>
      <c r="J4159" s="42">
        <f>VLOOKUP(B4159,Invoices!A:I,9,TRUE)</f>
        <v>2021</v>
      </c>
    </row>
    <row r="4160" spans="1:10" x14ac:dyDescent="0.15">
      <c r="A4160" t="s">
        <v>7520</v>
      </c>
      <c r="B4160" t="s">
        <v>955</v>
      </c>
      <c r="C4160" t="s">
        <v>105</v>
      </c>
      <c r="D4160" t="s">
        <v>81</v>
      </c>
      <c r="E4160">
        <v>1</v>
      </c>
      <c r="F4160" s="8">
        <f>VLOOKUP(C4160,Products!$A$2:$E$20,5,TRUE)</f>
        <v>8.9499999999999993</v>
      </c>
      <c r="G4160" s="8">
        <f t="shared" si="128"/>
        <v>8.9499999999999993</v>
      </c>
      <c r="H4160" s="8">
        <f>VLOOKUP(C4160,Products!$A$2:$F$20,6,TRUE)</f>
        <v>3.1999999999999993</v>
      </c>
      <c r="I4160" s="8">
        <f t="shared" si="129"/>
        <v>3.1999999999999993</v>
      </c>
      <c r="J4160" s="42">
        <f>VLOOKUP(B4160,Invoices!A:I,9,TRUE)</f>
        <v>2021</v>
      </c>
    </row>
    <row r="4161" spans="1:10" x14ac:dyDescent="0.15">
      <c r="A4161" t="s">
        <v>7521</v>
      </c>
      <c r="B4161" t="s">
        <v>955</v>
      </c>
      <c r="C4161" t="s">
        <v>89</v>
      </c>
      <c r="D4161" t="s">
        <v>80</v>
      </c>
      <c r="E4161">
        <v>3</v>
      </c>
      <c r="F4161" s="8">
        <f>VLOOKUP(C4161,Products!$A$2:$E$20,5,TRUE)</f>
        <v>15.95</v>
      </c>
      <c r="G4161" s="8">
        <f t="shared" si="128"/>
        <v>47.849999999999994</v>
      </c>
      <c r="H4161" s="8">
        <f>VLOOKUP(C4161,Products!$A$2:$F$20,6,TRUE)</f>
        <v>6</v>
      </c>
      <c r="I4161" s="8">
        <f t="shared" si="129"/>
        <v>18</v>
      </c>
      <c r="J4161" s="42">
        <f>VLOOKUP(B4161,Invoices!A:I,9,TRUE)</f>
        <v>2021</v>
      </c>
    </row>
    <row r="4162" spans="1:10" x14ac:dyDescent="0.15">
      <c r="A4162" t="s">
        <v>7522</v>
      </c>
      <c r="B4162" t="s">
        <v>956</v>
      </c>
      <c r="C4162" t="s">
        <v>92</v>
      </c>
      <c r="D4162" t="s">
        <v>82</v>
      </c>
      <c r="E4162">
        <v>1</v>
      </c>
      <c r="F4162" s="8">
        <f>VLOOKUP(C4162,Products!$A$2:$E$20,5,TRUE)</f>
        <v>19.95</v>
      </c>
      <c r="G4162" s="8">
        <f t="shared" si="128"/>
        <v>19.95</v>
      </c>
      <c r="H4162" s="8">
        <f>VLOOKUP(C4162,Products!$A$2:$F$20,6,TRUE)</f>
        <v>7.4499999999999993</v>
      </c>
      <c r="I4162" s="8">
        <f t="shared" si="129"/>
        <v>7.4499999999999993</v>
      </c>
      <c r="J4162" s="42">
        <f>VLOOKUP(B4162,Invoices!A:I,9,TRUE)</f>
        <v>2021</v>
      </c>
    </row>
    <row r="4163" spans="1:10" x14ac:dyDescent="0.15">
      <c r="A4163" t="s">
        <v>7523</v>
      </c>
      <c r="B4163" t="s">
        <v>956</v>
      </c>
      <c r="C4163" t="s">
        <v>88</v>
      </c>
      <c r="D4163" t="s">
        <v>85</v>
      </c>
      <c r="E4163">
        <v>5</v>
      </c>
      <c r="F4163" s="8">
        <f>VLOOKUP(C4163,Products!$A$2:$E$20,5,TRUE)</f>
        <v>8.9499999999999993</v>
      </c>
      <c r="G4163" s="8">
        <f t="shared" ref="G4163:G4226" si="130">F4163*E4163</f>
        <v>44.75</v>
      </c>
      <c r="H4163" s="8">
        <f>VLOOKUP(C4163,Products!$A$2:$F$20,6,TRUE)</f>
        <v>5.6999999999999993</v>
      </c>
      <c r="I4163" s="8">
        <f t="shared" ref="I4163:I4226" si="131">H4163*E4163</f>
        <v>28.499999999999996</v>
      </c>
      <c r="J4163" s="42">
        <f>VLOOKUP(B4163,Invoices!A:I,9,TRUE)</f>
        <v>2021</v>
      </c>
    </row>
    <row r="4164" spans="1:10" x14ac:dyDescent="0.15">
      <c r="A4164" t="s">
        <v>7524</v>
      </c>
      <c r="B4164" t="s">
        <v>957</v>
      </c>
      <c r="C4164" t="s">
        <v>105</v>
      </c>
      <c r="D4164" t="s">
        <v>81</v>
      </c>
      <c r="E4164">
        <v>30</v>
      </c>
      <c r="F4164" s="8">
        <f>VLOOKUP(C4164,Products!$A$2:$E$20,5,TRUE)</f>
        <v>8.9499999999999993</v>
      </c>
      <c r="G4164" s="8">
        <f t="shared" si="130"/>
        <v>268.5</v>
      </c>
      <c r="H4164" s="8">
        <f>VLOOKUP(C4164,Products!$A$2:$F$20,6,TRUE)</f>
        <v>3.1999999999999993</v>
      </c>
      <c r="I4164" s="8">
        <f t="shared" si="131"/>
        <v>95.999999999999972</v>
      </c>
      <c r="J4164" s="42">
        <f>VLOOKUP(B4164,Invoices!A:I,9,TRUE)</f>
        <v>2021</v>
      </c>
    </row>
    <row r="4165" spans="1:10" x14ac:dyDescent="0.15">
      <c r="A4165" t="s">
        <v>7525</v>
      </c>
      <c r="B4165" t="s">
        <v>957</v>
      </c>
      <c r="C4165" t="s">
        <v>100</v>
      </c>
      <c r="D4165" t="s">
        <v>78</v>
      </c>
      <c r="E4165">
        <v>5</v>
      </c>
      <c r="F4165" s="8">
        <f>VLOOKUP(C4165,Products!$A$2:$E$20,5,TRUE)</f>
        <v>49.95</v>
      </c>
      <c r="G4165" s="8">
        <f t="shared" si="130"/>
        <v>249.75</v>
      </c>
      <c r="H4165" s="8">
        <f>VLOOKUP(C4165,Products!$A$2:$F$20,6,TRUE)</f>
        <v>19.950000000000003</v>
      </c>
      <c r="I4165" s="8">
        <f t="shared" si="131"/>
        <v>99.750000000000014</v>
      </c>
      <c r="J4165" s="42">
        <f>VLOOKUP(B4165,Invoices!A:I,9,TRUE)</f>
        <v>2021</v>
      </c>
    </row>
    <row r="4166" spans="1:10" x14ac:dyDescent="0.15">
      <c r="A4166" t="s">
        <v>7526</v>
      </c>
      <c r="B4166" t="s">
        <v>958</v>
      </c>
      <c r="C4166" t="s">
        <v>92</v>
      </c>
      <c r="D4166" t="s">
        <v>82</v>
      </c>
      <c r="E4166">
        <v>1</v>
      </c>
      <c r="F4166" s="8">
        <f>VLOOKUP(C4166,Products!$A$2:$E$20,5,TRUE)</f>
        <v>19.95</v>
      </c>
      <c r="G4166" s="8">
        <f t="shared" si="130"/>
        <v>19.95</v>
      </c>
      <c r="H4166" s="8">
        <f>VLOOKUP(C4166,Products!$A$2:$F$20,6,TRUE)</f>
        <v>7.4499999999999993</v>
      </c>
      <c r="I4166" s="8">
        <f t="shared" si="131"/>
        <v>7.4499999999999993</v>
      </c>
      <c r="J4166" s="42">
        <f>VLOOKUP(B4166,Invoices!A:I,9,TRUE)</f>
        <v>2021</v>
      </c>
    </row>
    <row r="4167" spans="1:10" x14ac:dyDescent="0.15">
      <c r="A4167" t="s">
        <v>7527</v>
      </c>
      <c r="B4167" t="s">
        <v>958</v>
      </c>
      <c r="C4167" t="s">
        <v>96</v>
      </c>
      <c r="D4167" t="s">
        <v>75</v>
      </c>
      <c r="E4167">
        <v>1</v>
      </c>
      <c r="F4167" s="8">
        <f>VLOOKUP(C4167,Products!$A$2:$E$20,5,TRUE)</f>
        <v>79.95</v>
      </c>
      <c r="G4167" s="8">
        <f t="shared" si="130"/>
        <v>79.95</v>
      </c>
      <c r="H4167" s="8">
        <f>VLOOKUP(C4167,Products!$A$2:$F$20,6,TRUE)</f>
        <v>27.950000000000003</v>
      </c>
      <c r="I4167" s="8">
        <f t="shared" si="131"/>
        <v>27.950000000000003</v>
      </c>
      <c r="J4167" s="42">
        <f>VLOOKUP(B4167,Invoices!A:I,9,TRUE)</f>
        <v>2021</v>
      </c>
    </row>
    <row r="4168" spans="1:10" x14ac:dyDescent="0.15">
      <c r="A4168" t="s">
        <v>7528</v>
      </c>
      <c r="B4168" t="s">
        <v>959</v>
      </c>
      <c r="C4168" t="s">
        <v>101</v>
      </c>
      <c r="D4168" t="s">
        <v>69</v>
      </c>
      <c r="E4168">
        <v>5</v>
      </c>
      <c r="F4168" s="8">
        <f>VLOOKUP(C4168,Products!$A$2:$E$20,5,TRUE)</f>
        <v>129.94999999999999</v>
      </c>
      <c r="G4168" s="8">
        <f t="shared" si="130"/>
        <v>649.75</v>
      </c>
      <c r="H4168" s="8">
        <f>VLOOKUP(C4168,Products!$A$2:$F$20,6,TRUE)</f>
        <v>40.449999999999989</v>
      </c>
      <c r="I4168" s="8">
        <f t="shared" si="131"/>
        <v>202.24999999999994</v>
      </c>
      <c r="J4168" s="42">
        <f>VLOOKUP(B4168,Invoices!A:I,9,TRUE)</f>
        <v>2021</v>
      </c>
    </row>
    <row r="4169" spans="1:10" x14ac:dyDescent="0.15">
      <c r="A4169" t="s">
        <v>7529</v>
      </c>
      <c r="B4169" t="s">
        <v>959</v>
      </c>
      <c r="C4169" t="s">
        <v>95</v>
      </c>
      <c r="D4169" t="s">
        <v>73</v>
      </c>
      <c r="E4169">
        <v>1</v>
      </c>
      <c r="F4169" s="8">
        <f>VLOOKUP(C4169,Products!$A$2:$E$20,5,TRUE)</f>
        <v>12.95</v>
      </c>
      <c r="G4169" s="8">
        <f t="shared" si="130"/>
        <v>12.95</v>
      </c>
      <c r="H4169" s="8">
        <f>VLOOKUP(C4169,Products!$A$2:$F$20,6,TRUE)</f>
        <v>4.1999999999999993</v>
      </c>
      <c r="I4169" s="8">
        <f t="shared" si="131"/>
        <v>4.1999999999999993</v>
      </c>
      <c r="J4169" s="42">
        <f>VLOOKUP(B4169,Invoices!A:I,9,TRUE)</f>
        <v>2021</v>
      </c>
    </row>
    <row r="4170" spans="1:10" x14ac:dyDescent="0.15">
      <c r="A4170" t="s">
        <v>7530</v>
      </c>
      <c r="B4170" t="s">
        <v>959</v>
      </c>
      <c r="C4170" t="s">
        <v>100</v>
      </c>
      <c r="D4170" t="s">
        <v>78</v>
      </c>
      <c r="E4170">
        <v>1</v>
      </c>
      <c r="F4170" s="8">
        <f>VLOOKUP(C4170,Products!$A$2:$E$20,5,TRUE)</f>
        <v>49.95</v>
      </c>
      <c r="G4170" s="8">
        <f t="shared" si="130"/>
        <v>49.95</v>
      </c>
      <c r="H4170" s="8">
        <f>VLOOKUP(C4170,Products!$A$2:$F$20,6,TRUE)</f>
        <v>19.950000000000003</v>
      </c>
      <c r="I4170" s="8">
        <f t="shared" si="131"/>
        <v>19.950000000000003</v>
      </c>
      <c r="J4170" s="42">
        <f>VLOOKUP(B4170,Invoices!A:I,9,TRUE)</f>
        <v>2021</v>
      </c>
    </row>
    <row r="4171" spans="1:10" x14ac:dyDescent="0.15">
      <c r="A4171" t="s">
        <v>7531</v>
      </c>
      <c r="B4171" t="s">
        <v>959</v>
      </c>
      <c r="C4171" t="s">
        <v>103</v>
      </c>
      <c r="D4171" t="s">
        <v>77</v>
      </c>
      <c r="E4171">
        <v>2</v>
      </c>
      <c r="F4171" s="8">
        <f>VLOOKUP(C4171,Products!$A$2:$E$20,5,TRUE)</f>
        <v>8.9499999999999993</v>
      </c>
      <c r="G4171" s="8">
        <f t="shared" si="130"/>
        <v>17.899999999999999</v>
      </c>
      <c r="H4171" s="8">
        <f>VLOOKUP(C4171,Products!$A$2:$F$20,6,TRUE)</f>
        <v>3.1999999999999993</v>
      </c>
      <c r="I4171" s="8">
        <f t="shared" si="131"/>
        <v>6.3999999999999986</v>
      </c>
      <c r="J4171" s="42">
        <f>VLOOKUP(B4171,Invoices!A:I,9,TRUE)</f>
        <v>2021</v>
      </c>
    </row>
    <row r="4172" spans="1:10" x14ac:dyDescent="0.15">
      <c r="A4172" t="s">
        <v>7532</v>
      </c>
      <c r="B4172" t="s">
        <v>959</v>
      </c>
      <c r="C4172" t="s">
        <v>105</v>
      </c>
      <c r="D4172" t="s">
        <v>81</v>
      </c>
      <c r="E4172">
        <v>2</v>
      </c>
      <c r="F4172" s="8">
        <f>VLOOKUP(C4172,Products!$A$2:$E$20,5,TRUE)</f>
        <v>8.9499999999999993</v>
      </c>
      <c r="G4172" s="8">
        <f t="shared" si="130"/>
        <v>17.899999999999999</v>
      </c>
      <c r="H4172" s="8">
        <f>VLOOKUP(C4172,Products!$A$2:$F$20,6,TRUE)</f>
        <v>3.1999999999999993</v>
      </c>
      <c r="I4172" s="8">
        <f t="shared" si="131"/>
        <v>6.3999999999999986</v>
      </c>
      <c r="J4172" s="42">
        <f>VLOOKUP(B4172,Invoices!A:I,9,TRUE)</f>
        <v>2021</v>
      </c>
    </row>
    <row r="4173" spans="1:10" x14ac:dyDescent="0.15">
      <c r="A4173" t="s">
        <v>7533</v>
      </c>
      <c r="B4173" t="s">
        <v>959</v>
      </c>
      <c r="C4173" t="s">
        <v>94</v>
      </c>
      <c r="D4173" t="s">
        <v>86</v>
      </c>
      <c r="E4173">
        <v>3</v>
      </c>
      <c r="F4173" s="8">
        <f>VLOOKUP(C4173,Products!$A$2:$E$20,5,TRUE)</f>
        <v>3.5</v>
      </c>
      <c r="G4173" s="8">
        <f t="shared" si="130"/>
        <v>10.5</v>
      </c>
      <c r="H4173" s="8">
        <f>VLOOKUP(C4173,Products!$A$2:$F$20,6,TRUE)</f>
        <v>0.54999999999999982</v>
      </c>
      <c r="I4173" s="8">
        <f t="shared" si="131"/>
        <v>1.6499999999999995</v>
      </c>
      <c r="J4173" s="42">
        <f>VLOOKUP(B4173,Invoices!A:I,9,TRUE)</f>
        <v>2021</v>
      </c>
    </row>
    <row r="4174" spans="1:10" x14ac:dyDescent="0.15">
      <c r="A4174" t="s">
        <v>7534</v>
      </c>
      <c r="B4174" t="s">
        <v>959</v>
      </c>
      <c r="C4174" t="s">
        <v>90</v>
      </c>
      <c r="D4174" t="s">
        <v>72</v>
      </c>
      <c r="E4174">
        <v>3</v>
      </c>
      <c r="F4174" s="8">
        <f>VLOOKUP(C4174,Products!$A$2:$E$20,5,TRUE)</f>
        <v>8.9499999999999993</v>
      </c>
      <c r="G4174" s="8">
        <f t="shared" si="130"/>
        <v>26.849999999999998</v>
      </c>
      <c r="H4174" s="8">
        <f>VLOOKUP(C4174,Products!$A$2:$F$20,6,TRUE)</f>
        <v>5.6999999999999993</v>
      </c>
      <c r="I4174" s="8">
        <f t="shared" si="131"/>
        <v>17.099999999999998</v>
      </c>
      <c r="J4174" s="42">
        <f>VLOOKUP(B4174,Invoices!A:I,9,TRUE)</f>
        <v>2021</v>
      </c>
    </row>
    <row r="4175" spans="1:10" x14ac:dyDescent="0.15">
      <c r="A4175" t="s">
        <v>7535</v>
      </c>
      <c r="B4175" t="s">
        <v>959</v>
      </c>
      <c r="C4175" t="s">
        <v>92</v>
      </c>
      <c r="D4175" t="s">
        <v>82</v>
      </c>
      <c r="E4175">
        <v>6</v>
      </c>
      <c r="F4175" s="8">
        <f>VLOOKUP(C4175,Products!$A$2:$E$20,5,TRUE)</f>
        <v>19.95</v>
      </c>
      <c r="G4175" s="8">
        <f t="shared" si="130"/>
        <v>119.69999999999999</v>
      </c>
      <c r="H4175" s="8">
        <f>VLOOKUP(C4175,Products!$A$2:$F$20,6,TRUE)</f>
        <v>7.4499999999999993</v>
      </c>
      <c r="I4175" s="8">
        <f t="shared" si="131"/>
        <v>44.699999999999996</v>
      </c>
      <c r="J4175" s="42">
        <f>VLOOKUP(B4175,Invoices!A:I,9,TRUE)</f>
        <v>2021</v>
      </c>
    </row>
    <row r="4176" spans="1:10" x14ac:dyDescent="0.15">
      <c r="A4176" t="s">
        <v>7536</v>
      </c>
      <c r="B4176" t="s">
        <v>959</v>
      </c>
      <c r="C4176" t="s">
        <v>93</v>
      </c>
      <c r="D4176" t="s">
        <v>76</v>
      </c>
      <c r="E4176">
        <v>10</v>
      </c>
      <c r="F4176" s="8">
        <f>VLOOKUP(C4176,Products!$A$2:$E$20,5,TRUE)</f>
        <v>9.9499999999999993</v>
      </c>
      <c r="G4176" s="8">
        <f t="shared" si="130"/>
        <v>99.5</v>
      </c>
      <c r="H4176" s="8">
        <f>VLOOKUP(C4176,Products!$A$2:$F$20,6,TRUE)</f>
        <v>1.9499999999999993</v>
      </c>
      <c r="I4176" s="8">
        <f t="shared" si="131"/>
        <v>19.499999999999993</v>
      </c>
      <c r="J4176" s="42">
        <f>VLOOKUP(B4176,Invoices!A:I,9,TRUE)</f>
        <v>2021</v>
      </c>
    </row>
    <row r="4177" spans="1:10" x14ac:dyDescent="0.15">
      <c r="A4177" t="s">
        <v>7537</v>
      </c>
      <c r="B4177" t="s">
        <v>959</v>
      </c>
      <c r="C4177" t="s">
        <v>104</v>
      </c>
      <c r="D4177" t="s">
        <v>71</v>
      </c>
      <c r="E4177">
        <v>12</v>
      </c>
      <c r="F4177" s="8">
        <f>VLOOKUP(C4177,Products!$A$2:$E$20,5,TRUE)</f>
        <v>2.95</v>
      </c>
      <c r="G4177" s="8">
        <f t="shared" si="130"/>
        <v>35.400000000000006</v>
      </c>
      <c r="H4177" s="8">
        <f>VLOOKUP(C4177,Products!$A$2:$F$20,6,TRUE)</f>
        <v>1.1500000000000001</v>
      </c>
      <c r="I4177" s="8">
        <f t="shared" si="131"/>
        <v>13.8</v>
      </c>
      <c r="J4177" s="42">
        <f>VLOOKUP(B4177,Invoices!A:I,9,TRUE)</f>
        <v>2021</v>
      </c>
    </row>
    <row r="4178" spans="1:10" x14ac:dyDescent="0.15">
      <c r="A4178" t="s">
        <v>7538</v>
      </c>
      <c r="B4178" t="s">
        <v>960</v>
      </c>
      <c r="C4178" t="s">
        <v>92</v>
      </c>
      <c r="D4178" t="s">
        <v>82</v>
      </c>
      <c r="E4178">
        <v>8</v>
      </c>
      <c r="F4178" s="8">
        <f>VLOOKUP(C4178,Products!$A$2:$E$20,5,TRUE)</f>
        <v>19.95</v>
      </c>
      <c r="G4178" s="8">
        <f t="shared" si="130"/>
        <v>159.6</v>
      </c>
      <c r="H4178" s="8">
        <f>VLOOKUP(C4178,Products!$A$2:$F$20,6,TRUE)</f>
        <v>7.4499999999999993</v>
      </c>
      <c r="I4178" s="8">
        <f t="shared" si="131"/>
        <v>59.599999999999994</v>
      </c>
      <c r="J4178" s="42">
        <f>VLOOKUP(B4178,Invoices!A:I,9,TRUE)</f>
        <v>2021</v>
      </c>
    </row>
    <row r="4179" spans="1:10" x14ac:dyDescent="0.15">
      <c r="A4179" t="s">
        <v>7539</v>
      </c>
      <c r="B4179" t="s">
        <v>960</v>
      </c>
      <c r="C4179" t="s">
        <v>105</v>
      </c>
      <c r="D4179" t="s">
        <v>81</v>
      </c>
      <c r="E4179">
        <v>3</v>
      </c>
      <c r="F4179" s="8">
        <f>VLOOKUP(C4179,Products!$A$2:$E$20,5,TRUE)</f>
        <v>8.9499999999999993</v>
      </c>
      <c r="G4179" s="8">
        <f t="shared" si="130"/>
        <v>26.849999999999998</v>
      </c>
      <c r="H4179" s="8">
        <f>VLOOKUP(C4179,Products!$A$2:$F$20,6,TRUE)</f>
        <v>3.1999999999999993</v>
      </c>
      <c r="I4179" s="8">
        <f t="shared" si="131"/>
        <v>9.5999999999999979</v>
      </c>
      <c r="J4179" s="42">
        <f>VLOOKUP(B4179,Invoices!A:I,9,TRUE)</f>
        <v>2021</v>
      </c>
    </row>
    <row r="4180" spans="1:10" x14ac:dyDescent="0.15">
      <c r="A4180" t="s">
        <v>7540</v>
      </c>
      <c r="B4180" t="s">
        <v>960</v>
      </c>
      <c r="C4180" t="s">
        <v>94</v>
      </c>
      <c r="D4180" t="s">
        <v>86</v>
      </c>
      <c r="E4180">
        <v>1</v>
      </c>
      <c r="F4180" s="8">
        <f>VLOOKUP(C4180,Products!$A$2:$E$20,5,TRUE)</f>
        <v>3.5</v>
      </c>
      <c r="G4180" s="8">
        <f t="shared" si="130"/>
        <v>3.5</v>
      </c>
      <c r="H4180" s="8">
        <f>VLOOKUP(C4180,Products!$A$2:$F$20,6,TRUE)</f>
        <v>0.54999999999999982</v>
      </c>
      <c r="I4180" s="8">
        <f t="shared" si="131"/>
        <v>0.54999999999999982</v>
      </c>
      <c r="J4180" s="42">
        <f>VLOOKUP(B4180,Invoices!A:I,9,TRUE)</f>
        <v>2021</v>
      </c>
    </row>
    <row r="4181" spans="1:10" x14ac:dyDescent="0.15">
      <c r="A4181" t="s">
        <v>7541</v>
      </c>
      <c r="B4181" t="s">
        <v>961</v>
      </c>
      <c r="C4181" t="s">
        <v>88</v>
      </c>
      <c r="D4181" t="s">
        <v>85</v>
      </c>
      <c r="E4181">
        <v>2</v>
      </c>
      <c r="F4181" s="8">
        <f>VLOOKUP(C4181,Products!$A$2:$E$20,5,TRUE)</f>
        <v>8.9499999999999993</v>
      </c>
      <c r="G4181" s="8">
        <f t="shared" si="130"/>
        <v>17.899999999999999</v>
      </c>
      <c r="H4181" s="8">
        <f>VLOOKUP(C4181,Products!$A$2:$F$20,6,TRUE)</f>
        <v>5.6999999999999993</v>
      </c>
      <c r="I4181" s="8">
        <f t="shared" si="131"/>
        <v>11.399999999999999</v>
      </c>
      <c r="J4181" s="42">
        <f>VLOOKUP(B4181,Invoices!A:I,9,TRUE)</f>
        <v>2021</v>
      </c>
    </row>
    <row r="4182" spans="1:10" x14ac:dyDescent="0.15">
      <c r="A4182" t="s">
        <v>7542</v>
      </c>
      <c r="B4182" t="s">
        <v>962</v>
      </c>
      <c r="C4182" t="s">
        <v>101</v>
      </c>
      <c r="D4182" t="s">
        <v>69</v>
      </c>
      <c r="E4182">
        <v>1</v>
      </c>
      <c r="F4182" s="8">
        <f>VLOOKUP(C4182,Products!$A$2:$E$20,5,TRUE)</f>
        <v>129.94999999999999</v>
      </c>
      <c r="G4182" s="8">
        <f t="shared" si="130"/>
        <v>129.94999999999999</v>
      </c>
      <c r="H4182" s="8">
        <f>VLOOKUP(C4182,Products!$A$2:$F$20,6,TRUE)</f>
        <v>40.449999999999989</v>
      </c>
      <c r="I4182" s="8">
        <f t="shared" si="131"/>
        <v>40.449999999999989</v>
      </c>
      <c r="J4182" s="42">
        <f>VLOOKUP(B4182,Invoices!A:I,9,TRUE)</f>
        <v>2021</v>
      </c>
    </row>
    <row r="4183" spans="1:10" x14ac:dyDescent="0.15">
      <c r="A4183" t="s">
        <v>7543</v>
      </c>
      <c r="B4183" t="s">
        <v>962</v>
      </c>
      <c r="C4183" t="s">
        <v>88</v>
      </c>
      <c r="D4183" t="s">
        <v>85</v>
      </c>
      <c r="E4183">
        <v>10</v>
      </c>
      <c r="F4183" s="8">
        <f>VLOOKUP(C4183,Products!$A$2:$E$20,5,TRUE)</f>
        <v>8.9499999999999993</v>
      </c>
      <c r="G4183" s="8">
        <f t="shared" si="130"/>
        <v>89.5</v>
      </c>
      <c r="H4183" s="8">
        <f>VLOOKUP(C4183,Products!$A$2:$F$20,6,TRUE)</f>
        <v>5.6999999999999993</v>
      </c>
      <c r="I4183" s="8">
        <f t="shared" si="131"/>
        <v>56.999999999999993</v>
      </c>
      <c r="J4183" s="42">
        <f>VLOOKUP(B4183,Invoices!A:I,9,TRUE)</f>
        <v>2021</v>
      </c>
    </row>
    <row r="4184" spans="1:10" x14ac:dyDescent="0.15">
      <c r="A4184" t="s">
        <v>7544</v>
      </c>
      <c r="B4184" t="s">
        <v>962</v>
      </c>
      <c r="C4184" t="s">
        <v>89</v>
      </c>
      <c r="D4184" t="s">
        <v>80</v>
      </c>
      <c r="E4184">
        <v>1</v>
      </c>
      <c r="F4184" s="8">
        <f>VLOOKUP(C4184,Products!$A$2:$E$20,5,TRUE)</f>
        <v>15.95</v>
      </c>
      <c r="G4184" s="8">
        <f t="shared" si="130"/>
        <v>15.95</v>
      </c>
      <c r="H4184" s="8">
        <f>VLOOKUP(C4184,Products!$A$2:$F$20,6,TRUE)</f>
        <v>6</v>
      </c>
      <c r="I4184" s="8">
        <f t="shared" si="131"/>
        <v>6</v>
      </c>
      <c r="J4184" s="42">
        <f>VLOOKUP(B4184,Invoices!A:I,9,TRUE)</f>
        <v>2021</v>
      </c>
    </row>
    <row r="4185" spans="1:10" x14ac:dyDescent="0.15">
      <c r="A4185" t="s">
        <v>7545</v>
      </c>
      <c r="B4185" t="s">
        <v>962</v>
      </c>
      <c r="C4185" t="s">
        <v>102</v>
      </c>
      <c r="D4185" t="s">
        <v>83</v>
      </c>
      <c r="E4185">
        <v>2</v>
      </c>
      <c r="F4185" s="8">
        <f>VLOOKUP(C4185,Products!$A$2:$E$20,5,TRUE)</f>
        <v>29.95</v>
      </c>
      <c r="G4185" s="8">
        <f t="shared" si="130"/>
        <v>59.9</v>
      </c>
      <c r="H4185" s="8">
        <f>VLOOKUP(C4185,Products!$A$2:$F$20,6,TRUE)</f>
        <v>15</v>
      </c>
      <c r="I4185" s="8">
        <f t="shared" si="131"/>
        <v>30</v>
      </c>
      <c r="J4185" s="42">
        <f>VLOOKUP(B4185,Invoices!A:I,9,TRUE)</f>
        <v>2021</v>
      </c>
    </row>
    <row r="4186" spans="1:10" x14ac:dyDescent="0.15">
      <c r="A4186" t="s">
        <v>7546</v>
      </c>
      <c r="B4186" t="s">
        <v>962</v>
      </c>
      <c r="C4186" t="s">
        <v>103</v>
      </c>
      <c r="D4186" t="s">
        <v>77</v>
      </c>
      <c r="E4186">
        <v>2</v>
      </c>
      <c r="F4186" s="8">
        <f>VLOOKUP(C4186,Products!$A$2:$E$20,5,TRUE)</f>
        <v>8.9499999999999993</v>
      </c>
      <c r="G4186" s="8">
        <f t="shared" si="130"/>
        <v>17.899999999999999</v>
      </c>
      <c r="H4186" s="8">
        <f>VLOOKUP(C4186,Products!$A$2:$F$20,6,TRUE)</f>
        <v>3.1999999999999993</v>
      </c>
      <c r="I4186" s="8">
        <f t="shared" si="131"/>
        <v>6.3999999999999986</v>
      </c>
      <c r="J4186" s="42">
        <f>VLOOKUP(B4186,Invoices!A:I,9,TRUE)</f>
        <v>2021</v>
      </c>
    </row>
    <row r="4187" spans="1:10" x14ac:dyDescent="0.15">
      <c r="A4187" t="s">
        <v>7547</v>
      </c>
      <c r="B4187" t="s">
        <v>962</v>
      </c>
      <c r="C4187" t="s">
        <v>105</v>
      </c>
      <c r="D4187" t="s">
        <v>81</v>
      </c>
      <c r="E4187">
        <v>20</v>
      </c>
      <c r="F4187" s="8">
        <f>VLOOKUP(C4187,Products!$A$2:$E$20,5,TRUE)</f>
        <v>8.9499999999999993</v>
      </c>
      <c r="G4187" s="8">
        <f t="shared" si="130"/>
        <v>179</v>
      </c>
      <c r="H4187" s="8">
        <f>VLOOKUP(C4187,Products!$A$2:$F$20,6,TRUE)</f>
        <v>3.1999999999999993</v>
      </c>
      <c r="I4187" s="8">
        <f t="shared" si="131"/>
        <v>63.999999999999986</v>
      </c>
      <c r="J4187" s="42">
        <f>VLOOKUP(B4187,Invoices!A:I,9,TRUE)</f>
        <v>2021</v>
      </c>
    </row>
    <row r="4188" spans="1:10" x14ac:dyDescent="0.15">
      <c r="A4188" t="s">
        <v>7548</v>
      </c>
      <c r="B4188" t="s">
        <v>962</v>
      </c>
      <c r="C4188" t="s">
        <v>96</v>
      </c>
      <c r="D4188" t="s">
        <v>75</v>
      </c>
      <c r="E4188">
        <v>7</v>
      </c>
      <c r="F4188" s="8">
        <f>VLOOKUP(C4188,Products!$A$2:$E$20,5,TRUE)</f>
        <v>79.95</v>
      </c>
      <c r="G4188" s="8">
        <f t="shared" si="130"/>
        <v>559.65</v>
      </c>
      <c r="H4188" s="8">
        <f>VLOOKUP(C4188,Products!$A$2:$F$20,6,TRUE)</f>
        <v>27.950000000000003</v>
      </c>
      <c r="I4188" s="8">
        <f t="shared" si="131"/>
        <v>195.65000000000003</v>
      </c>
      <c r="J4188" s="42">
        <f>VLOOKUP(B4188,Invoices!A:I,9,TRUE)</f>
        <v>2021</v>
      </c>
    </row>
    <row r="4189" spans="1:10" x14ac:dyDescent="0.15">
      <c r="A4189" t="s">
        <v>7549</v>
      </c>
      <c r="B4189" t="s">
        <v>962</v>
      </c>
      <c r="C4189" t="s">
        <v>100</v>
      </c>
      <c r="D4189" t="s">
        <v>78</v>
      </c>
      <c r="E4189">
        <v>6</v>
      </c>
      <c r="F4189" s="8">
        <f>VLOOKUP(C4189,Products!$A$2:$E$20,5,TRUE)</f>
        <v>49.95</v>
      </c>
      <c r="G4189" s="8">
        <f t="shared" si="130"/>
        <v>299.70000000000005</v>
      </c>
      <c r="H4189" s="8">
        <f>VLOOKUP(C4189,Products!$A$2:$F$20,6,TRUE)</f>
        <v>19.950000000000003</v>
      </c>
      <c r="I4189" s="8">
        <f t="shared" si="131"/>
        <v>119.70000000000002</v>
      </c>
      <c r="J4189" s="42">
        <f>VLOOKUP(B4189,Invoices!A:I,9,TRUE)</f>
        <v>2021</v>
      </c>
    </row>
    <row r="4190" spans="1:10" x14ac:dyDescent="0.15">
      <c r="A4190" t="s">
        <v>7550</v>
      </c>
      <c r="B4190" t="s">
        <v>963</v>
      </c>
      <c r="C4190" t="s">
        <v>93</v>
      </c>
      <c r="D4190" t="s">
        <v>76</v>
      </c>
      <c r="E4190">
        <v>1</v>
      </c>
      <c r="F4190" s="8">
        <f>VLOOKUP(C4190,Products!$A$2:$E$20,5,TRUE)</f>
        <v>9.9499999999999993</v>
      </c>
      <c r="G4190" s="8">
        <f t="shared" si="130"/>
        <v>9.9499999999999993</v>
      </c>
      <c r="H4190" s="8">
        <f>VLOOKUP(C4190,Products!$A$2:$F$20,6,TRUE)</f>
        <v>1.9499999999999993</v>
      </c>
      <c r="I4190" s="8">
        <f t="shared" si="131"/>
        <v>1.9499999999999993</v>
      </c>
      <c r="J4190" s="42">
        <f>VLOOKUP(B4190,Invoices!A:I,9,TRUE)</f>
        <v>2021</v>
      </c>
    </row>
    <row r="4191" spans="1:10" x14ac:dyDescent="0.15">
      <c r="A4191" t="s">
        <v>7551</v>
      </c>
      <c r="B4191" t="s">
        <v>963</v>
      </c>
      <c r="C4191" t="s">
        <v>90</v>
      </c>
      <c r="D4191" t="s">
        <v>72</v>
      </c>
      <c r="E4191">
        <v>2</v>
      </c>
      <c r="F4191" s="8">
        <f>VLOOKUP(C4191,Products!$A$2:$E$20,5,TRUE)</f>
        <v>8.9499999999999993</v>
      </c>
      <c r="G4191" s="8">
        <f t="shared" si="130"/>
        <v>17.899999999999999</v>
      </c>
      <c r="H4191" s="8">
        <f>VLOOKUP(C4191,Products!$A$2:$F$20,6,TRUE)</f>
        <v>5.6999999999999993</v>
      </c>
      <c r="I4191" s="8">
        <f t="shared" si="131"/>
        <v>11.399999999999999</v>
      </c>
      <c r="J4191" s="42">
        <f>VLOOKUP(B4191,Invoices!A:I,9,TRUE)</f>
        <v>2021</v>
      </c>
    </row>
    <row r="4192" spans="1:10" x14ac:dyDescent="0.15">
      <c r="A4192" t="s">
        <v>7552</v>
      </c>
      <c r="B4192" t="s">
        <v>963</v>
      </c>
      <c r="C4192" t="s">
        <v>96</v>
      </c>
      <c r="D4192" t="s">
        <v>75</v>
      </c>
      <c r="E4192">
        <v>1</v>
      </c>
      <c r="F4192" s="8">
        <f>VLOOKUP(C4192,Products!$A$2:$E$20,5,TRUE)</f>
        <v>79.95</v>
      </c>
      <c r="G4192" s="8">
        <f t="shared" si="130"/>
        <v>79.95</v>
      </c>
      <c r="H4192" s="8">
        <f>VLOOKUP(C4192,Products!$A$2:$F$20,6,TRUE)</f>
        <v>27.950000000000003</v>
      </c>
      <c r="I4192" s="8">
        <f t="shared" si="131"/>
        <v>27.950000000000003</v>
      </c>
      <c r="J4192" s="42">
        <f>VLOOKUP(B4192,Invoices!A:I,9,TRUE)</f>
        <v>2021</v>
      </c>
    </row>
    <row r="4193" spans="1:10" x14ac:dyDescent="0.15">
      <c r="A4193" t="s">
        <v>7553</v>
      </c>
      <c r="B4193" t="s">
        <v>964</v>
      </c>
      <c r="C4193" t="s">
        <v>96</v>
      </c>
      <c r="D4193" t="s">
        <v>75</v>
      </c>
      <c r="E4193">
        <v>1</v>
      </c>
      <c r="F4193" s="8">
        <f>VLOOKUP(C4193,Products!$A$2:$E$20,5,TRUE)</f>
        <v>79.95</v>
      </c>
      <c r="G4193" s="8">
        <f t="shared" si="130"/>
        <v>79.95</v>
      </c>
      <c r="H4193" s="8">
        <f>VLOOKUP(C4193,Products!$A$2:$F$20,6,TRUE)</f>
        <v>27.950000000000003</v>
      </c>
      <c r="I4193" s="8">
        <f t="shared" si="131"/>
        <v>27.950000000000003</v>
      </c>
      <c r="J4193" s="42">
        <f>VLOOKUP(B4193,Invoices!A:I,9,TRUE)</f>
        <v>2021</v>
      </c>
    </row>
    <row r="4194" spans="1:10" x14ac:dyDescent="0.15">
      <c r="A4194" t="s">
        <v>7554</v>
      </c>
      <c r="B4194" t="s">
        <v>965</v>
      </c>
      <c r="C4194" t="s">
        <v>98</v>
      </c>
      <c r="D4194" t="s">
        <v>79</v>
      </c>
      <c r="E4194">
        <v>3</v>
      </c>
      <c r="F4194" s="8">
        <f>VLOOKUP(C4194,Products!$A$2:$E$20,5,TRUE)</f>
        <v>14.95</v>
      </c>
      <c r="G4194" s="8">
        <f t="shared" si="130"/>
        <v>44.849999999999994</v>
      </c>
      <c r="H4194" s="8">
        <f>VLOOKUP(C4194,Products!$A$2:$F$20,6,TRUE)</f>
        <v>3.0499999999999989</v>
      </c>
      <c r="I4194" s="8">
        <f t="shared" si="131"/>
        <v>9.1499999999999968</v>
      </c>
      <c r="J4194" s="42">
        <f>VLOOKUP(B4194,Invoices!A:I,9,TRUE)</f>
        <v>2021</v>
      </c>
    </row>
    <row r="4195" spans="1:10" x14ac:dyDescent="0.15">
      <c r="A4195" t="s">
        <v>7555</v>
      </c>
      <c r="B4195" t="s">
        <v>966</v>
      </c>
      <c r="C4195" t="s">
        <v>104</v>
      </c>
      <c r="D4195" t="s">
        <v>71</v>
      </c>
      <c r="E4195">
        <v>10</v>
      </c>
      <c r="F4195" s="8">
        <f>VLOOKUP(C4195,Products!$A$2:$E$20,5,TRUE)</f>
        <v>2.95</v>
      </c>
      <c r="G4195" s="8">
        <f t="shared" si="130"/>
        <v>29.5</v>
      </c>
      <c r="H4195" s="8">
        <f>VLOOKUP(C4195,Products!$A$2:$F$20,6,TRUE)</f>
        <v>1.1500000000000001</v>
      </c>
      <c r="I4195" s="8">
        <f t="shared" si="131"/>
        <v>11.500000000000002</v>
      </c>
      <c r="J4195" s="42">
        <f>VLOOKUP(B4195,Invoices!A:I,9,TRUE)</f>
        <v>2021</v>
      </c>
    </row>
    <row r="4196" spans="1:10" x14ac:dyDescent="0.15">
      <c r="A4196" t="s">
        <v>7556</v>
      </c>
      <c r="B4196" t="s">
        <v>966</v>
      </c>
      <c r="C4196" t="s">
        <v>103</v>
      </c>
      <c r="D4196" t="s">
        <v>77</v>
      </c>
      <c r="E4196">
        <v>5</v>
      </c>
      <c r="F4196" s="8">
        <f>VLOOKUP(C4196,Products!$A$2:$E$20,5,TRUE)</f>
        <v>8.9499999999999993</v>
      </c>
      <c r="G4196" s="8">
        <f t="shared" si="130"/>
        <v>44.75</v>
      </c>
      <c r="H4196" s="8">
        <f>VLOOKUP(C4196,Products!$A$2:$F$20,6,TRUE)</f>
        <v>3.1999999999999993</v>
      </c>
      <c r="I4196" s="8">
        <f t="shared" si="131"/>
        <v>15.999999999999996</v>
      </c>
      <c r="J4196" s="42">
        <f>VLOOKUP(B4196,Invoices!A:I,9,TRUE)</f>
        <v>2021</v>
      </c>
    </row>
    <row r="4197" spans="1:10" x14ac:dyDescent="0.15">
      <c r="A4197" t="s">
        <v>7557</v>
      </c>
      <c r="B4197" t="s">
        <v>966</v>
      </c>
      <c r="C4197" t="s">
        <v>92</v>
      </c>
      <c r="D4197" t="s">
        <v>82</v>
      </c>
      <c r="E4197">
        <v>1</v>
      </c>
      <c r="F4197" s="8">
        <f>VLOOKUP(C4197,Products!$A$2:$E$20,5,TRUE)</f>
        <v>19.95</v>
      </c>
      <c r="G4197" s="8">
        <f t="shared" si="130"/>
        <v>19.95</v>
      </c>
      <c r="H4197" s="8">
        <f>VLOOKUP(C4197,Products!$A$2:$F$20,6,TRUE)</f>
        <v>7.4499999999999993</v>
      </c>
      <c r="I4197" s="8">
        <f t="shared" si="131"/>
        <v>7.4499999999999993</v>
      </c>
      <c r="J4197" s="42">
        <f>VLOOKUP(B4197,Invoices!A:I,9,TRUE)</f>
        <v>2021</v>
      </c>
    </row>
    <row r="4198" spans="1:10" x14ac:dyDescent="0.15">
      <c r="A4198" t="s">
        <v>7558</v>
      </c>
      <c r="B4198" t="s">
        <v>966</v>
      </c>
      <c r="C4198" t="s">
        <v>102</v>
      </c>
      <c r="D4198" t="s">
        <v>83</v>
      </c>
      <c r="E4198">
        <v>5</v>
      </c>
      <c r="F4198" s="8">
        <f>VLOOKUP(C4198,Products!$A$2:$E$20,5,TRUE)</f>
        <v>29.95</v>
      </c>
      <c r="G4198" s="8">
        <f t="shared" si="130"/>
        <v>149.75</v>
      </c>
      <c r="H4198" s="8">
        <f>VLOOKUP(C4198,Products!$A$2:$F$20,6,TRUE)</f>
        <v>15</v>
      </c>
      <c r="I4198" s="8">
        <f t="shared" si="131"/>
        <v>75</v>
      </c>
      <c r="J4198" s="42">
        <f>VLOOKUP(B4198,Invoices!A:I,9,TRUE)</f>
        <v>2021</v>
      </c>
    </row>
    <row r="4199" spans="1:10" x14ac:dyDescent="0.15">
      <c r="A4199" t="s">
        <v>7559</v>
      </c>
      <c r="B4199" t="s">
        <v>966</v>
      </c>
      <c r="C4199" t="s">
        <v>95</v>
      </c>
      <c r="D4199" t="s">
        <v>73</v>
      </c>
      <c r="E4199">
        <v>2</v>
      </c>
      <c r="F4199" s="8">
        <f>VLOOKUP(C4199,Products!$A$2:$E$20,5,TRUE)</f>
        <v>12.95</v>
      </c>
      <c r="G4199" s="8">
        <f t="shared" si="130"/>
        <v>25.9</v>
      </c>
      <c r="H4199" s="8">
        <f>VLOOKUP(C4199,Products!$A$2:$F$20,6,TRUE)</f>
        <v>4.1999999999999993</v>
      </c>
      <c r="I4199" s="8">
        <f t="shared" si="131"/>
        <v>8.3999999999999986</v>
      </c>
      <c r="J4199" s="42">
        <f>VLOOKUP(B4199,Invoices!A:I,9,TRUE)</f>
        <v>2021</v>
      </c>
    </row>
    <row r="4200" spans="1:10" x14ac:dyDescent="0.15">
      <c r="A4200" t="s">
        <v>7560</v>
      </c>
      <c r="B4200" t="s">
        <v>966</v>
      </c>
      <c r="C4200" t="s">
        <v>93</v>
      </c>
      <c r="D4200" t="s">
        <v>76</v>
      </c>
      <c r="E4200">
        <v>5</v>
      </c>
      <c r="F4200" s="8">
        <f>VLOOKUP(C4200,Products!$A$2:$E$20,5,TRUE)</f>
        <v>9.9499999999999993</v>
      </c>
      <c r="G4200" s="8">
        <f t="shared" si="130"/>
        <v>49.75</v>
      </c>
      <c r="H4200" s="8">
        <f>VLOOKUP(C4200,Products!$A$2:$F$20,6,TRUE)</f>
        <v>1.9499999999999993</v>
      </c>
      <c r="I4200" s="8">
        <f t="shared" si="131"/>
        <v>9.7499999999999964</v>
      </c>
      <c r="J4200" s="42">
        <f>VLOOKUP(B4200,Invoices!A:I,9,TRUE)</f>
        <v>2021</v>
      </c>
    </row>
    <row r="4201" spans="1:10" x14ac:dyDescent="0.15">
      <c r="A4201" t="s">
        <v>7561</v>
      </c>
      <c r="B4201" t="s">
        <v>967</v>
      </c>
      <c r="C4201" t="s">
        <v>98</v>
      </c>
      <c r="D4201" t="s">
        <v>79</v>
      </c>
      <c r="E4201">
        <v>3</v>
      </c>
      <c r="F4201" s="8">
        <f>VLOOKUP(C4201,Products!$A$2:$E$20,5,TRUE)</f>
        <v>14.95</v>
      </c>
      <c r="G4201" s="8">
        <f t="shared" si="130"/>
        <v>44.849999999999994</v>
      </c>
      <c r="H4201" s="8">
        <f>VLOOKUP(C4201,Products!$A$2:$F$20,6,TRUE)</f>
        <v>3.0499999999999989</v>
      </c>
      <c r="I4201" s="8">
        <f t="shared" si="131"/>
        <v>9.1499999999999968</v>
      </c>
      <c r="J4201" s="42">
        <f>VLOOKUP(B4201,Invoices!A:I,9,TRUE)</f>
        <v>2021</v>
      </c>
    </row>
    <row r="4202" spans="1:10" x14ac:dyDescent="0.15">
      <c r="A4202" t="s">
        <v>7562</v>
      </c>
      <c r="B4202" t="s">
        <v>967</v>
      </c>
      <c r="C4202" t="s">
        <v>101</v>
      </c>
      <c r="D4202" t="s">
        <v>69</v>
      </c>
      <c r="E4202">
        <v>4</v>
      </c>
      <c r="F4202" s="8">
        <f>VLOOKUP(C4202,Products!$A$2:$E$20,5,TRUE)</f>
        <v>129.94999999999999</v>
      </c>
      <c r="G4202" s="8">
        <f t="shared" si="130"/>
        <v>519.79999999999995</v>
      </c>
      <c r="H4202" s="8">
        <f>VLOOKUP(C4202,Products!$A$2:$F$20,6,TRUE)</f>
        <v>40.449999999999989</v>
      </c>
      <c r="I4202" s="8">
        <f t="shared" si="131"/>
        <v>161.79999999999995</v>
      </c>
      <c r="J4202" s="42">
        <f>VLOOKUP(B4202,Invoices!A:I,9,TRUE)</f>
        <v>2021</v>
      </c>
    </row>
    <row r="4203" spans="1:10" x14ac:dyDescent="0.15">
      <c r="A4203" t="s">
        <v>7563</v>
      </c>
      <c r="B4203" t="s">
        <v>968</v>
      </c>
      <c r="C4203" t="s">
        <v>105</v>
      </c>
      <c r="D4203" t="s">
        <v>81</v>
      </c>
      <c r="E4203">
        <v>4</v>
      </c>
      <c r="F4203" s="8">
        <f>VLOOKUP(C4203,Products!$A$2:$E$20,5,TRUE)</f>
        <v>8.9499999999999993</v>
      </c>
      <c r="G4203" s="8">
        <f t="shared" si="130"/>
        <v>35.799999999999997</v>
      </c>
      <c r="H4203" s="8">
        <f>VLOOKUP(C4203,Products!$A$2:$F$20,6,TRUE)</f>
        <v>3.1999999999999993</v>
      </c>
      <c r="I4203" s="8">
        <f t="shared" si="131"/>
        <v>12.799999999999997</v>
      </c>
      <c r="J4203" s="42">
        <f>VLOOKUP(B4203,Invoices!A:I,9,TRUE)</f>
        <v>2021</v>
      </c>
    </row>
    <row r="4204" spans="1:10" x14ac:dyDescent="0.15">
      <c r="A4204" t="s">
        <v>7564</v>
      </c>
      <c r="B4204" t="s">
        <v>968</v>
      </c>
      <c r="C4204" t="s">
        <v>101</v>
      </c>
      <c r="D4204" t="s">
        <v>69</v>
      </c>
      <c r="E4204">
        <v>10</v>
      </c>
      <c r="F4204" s="8">
        <f>VLOOKUP(C4204,Products!$A$2:$E$20,5,TRUE)</f>
        <v>129.94999999999999</v>
      </c>
      <c r="G4204" s="8">
        <f t="shared" si="130"/>
        <v>1299.5</v>
      </c>
      <c r="H4204" s="8">
        <f>VLOOKUP(C4204,Products!$A$2:$F$20,6,TRUE)</f>
        <v>40.449999999999989</v>
      </c>
      <c r="I4204" s="8">
        <f t="shared" si="131"/>
        <v>404.49999999999989</v>
      </c>
      <c r="J4204" s="42">
        <f>VLOOKUP(B4204,Invoices!A:I,9,TRUE)</f>
        <v>2021</v>
      </c>
    </row>
    <row r="4205" spans="1:10" x14ac:dyDescent="0.15">
      <c r="A4205" t="s">
        <v>7565</v>
      </c>
      <c r="B4205" t="s">
        <v>968</v>
      </c>
      <c r="C4205" t="s">
        <v>88</v>
      </c>
      <c r="D4205" t="s">
        <v>85</v>
      </c>
      <c r="E4205">
        <v>5</v>
      </c>
      <c r="F4205" s="8">
        <f>VLOOKUP(C4205,Products!$A$2:$E$20,5,TRUE)</f>
        <v>8.9499999999999993</v>
      </c>
      <c r="G4205" s="8">
        <f t="shared" si="130"/>
        <v>44.75</v>
      </c>
      <c r="H4205" s="8">
        <f>VLOOKUP(C4205,Products!$A$2:$F$20,6,TRUE)</f>
        <v>5.6999999999999993</v>
      </c>
      <c r="I4205" s="8">
        <f t="shared" si="131"/>
        <v>28.499999999999996</v>
      </c>
      <c r="J4205" s="42">
        <f>VLOOKUP(B4205,Invoices!A:I,9,TRUE)</f>
        <v>2021</v>
      </c>
    </row>
    <row r="4206" spans="1:10" x14ac:dyDescent="0.15">
      <c r="A4206" t="s">
        <v>7566</v>
      </c>
      <c r="B4206" t="s">
        <v>968</v>
      </c>
      <c r="C4206" t="s">
        <v>87</v>
      </c>
      <c r="D4206" t="s">
        <v>68</v>
      </c>
      <c r="E4206">
        <v>1</v>
      </c>
      <c r="F4206" s="8">
        <f>VLOOKUP(C4206,Products!$A$2:$E$20,5,TRUE)</f>
        <v>19.95</v>
      </c>
      <c r="G4206" s="8">
        <f t="shared" si="130"/>
        <v>19.95</v>
      </c>
      <c r="H4206" s="8">
        <f>VLOOKUP(C4206,Products!$A$2:$F$20,6,TRUE)</f>
        <v>7.4499999999999993</v>
      </c>
      <c r="I4206" s="8">
        <f t="shared" si="131"/>
        <v>7.4499999999999993</v>
      </c>
      <c r="J4206" s="42">
        <f>VLOOKUP(B4206,Invoices!A:I,9,TRUE)</f>
        <v>2021</v>
      </c>
    </row>
    <row r="4207" spans="1:10" x14ac:dyDescent="0.15">
      <c r="A4207" t="s">
        <v>7567</v>
      </c>
      <c r="B4207" t="s">
        <v>968</v>
      </c>
      <c r="C4207" t="s">
        <v>103</v>
      </c>
      <c r="D4207" t="s">
        <v>77</v>
      </c>
      <c r="E4207">
        <v>1</v>
      </c>
      <c r="F4207" s="8">
        <f>VLOOKUP(C4207,Products!$A$2:$E$20,5,TRUE)</f>
        <v>8.9499999999999993</v>
      </c>
      <c r="G4207" s="8">
        <f t="shared" si="130"/>
        <v>8.9499999999999993</v>
      </c>
      <c r="H4207" s="8">
        <f>VLOOKUP(C4207,Products!$A$2:$F$20,6,TRUE)</f>
        <v>3.1999999999999993</v>
      </c>
      <c r="I4207" s="8">
        <f t="shared" si="131"/>
        <v>3.1999999999999993</v>
      </c>
      <c r="J4207" s="42">
        <f>VLOOKUP(B4207,Invoices!A:I,9,TRUE)</f>
        <v>2021</v>
      </c>
    </row>
    <row r="4208" spans="1:10" x14ac:dyDescent="0.15">
      <c r="A4208" t="s">
        <v>7568</v>
      </c>
      <c r="B4208" t="s">
        <v>968</v>
      </c>
      <c r="C4208" t="s">
        <v>92</v>
      </c>
      <c r="D4208" t="s">
        <v>82</v>
      </c>
      <c r="E4208">
        <v>1</v>
      </c>
      <c r="F4208" s="8">
        <f>VLOOKUP(C4208,Products!$A$2:$E$20,5,TRUE)</f>
        <v>19.95</v>
      </c>
      <c r="G4208" s="8">
        <f t="shared" si="130"/>
        <v>19.95</v>
      </c>
      <c r="H4208" s="8">
        <f>VLOOKUP(C4208,Products!$A$2:$F$20,6,TRUE)</f>
        <v>7.4499999999999993</v>
      </c>
      <c r="I4208" s="8">
        <f t="shared" si="131"/>
        <v>7.4499999999999993</v>
      </c>
      <c r="J4208" s="42">
        <f>VLOOKUP(B4208,Invoices!A:I,9,TRUE)</f>
        <v>2021</v>
      </c>
    </row>
    <row r="4209" spans="1:10" x14ac:dyDescent="0.15">
      <c r="A4209" t="s">
        <v>7569</v>
      </c>
      <c r="B4209" t="s">
        <v>968</v>
      </c>
      <c r="C4209" t="s">
        <v>96</v>
      </c>
      <c r="D4209" t="s">
        <v>75</v>
      </c>
      <c r="E4209">
        <v>3</v>
      </c>
      <c r="F4209" s="8">
        <f>VLOOKUP(C4209,Products!$A$2:$E$20,5,TRUE)</f>
        <v>79.95</v>
      </c>
      <c r="G4209" s="8">
        <f t="shared" si="130"/>
        <v>239.85000000000002</v>
      </c>
      <c r="H4209" s="8">
        <f>VLOOKUP(C4209,Products!$A$2:$F$20,6,TRUE)</f>
        <v>27.950000000000003</v>
      </c>
      <c r="I4209" s="8">
        <f t="shared" si="131"/>
        <v>83.850000000000009</v>
      </c>
      <c r="J4209" s="42">
        <f>VLOOKUP(B4209,Invoices!A:I,9,TRUE)</f>
        <v>2021</v>
      </c>
    </row>
    <row r="4210" spans="1:10" x14ac:dyDescent="0.15">
      <c r="A4210" t="s">
        <v>7570</v>
      </c>
      <c r="B4210" t="s">
        <v>968</v>
      </c>
      <c r="C4210" t="s">
        <v>90</v>
      </c>
      <c r="D4210" t="s">
        <v>72</v>
      </c>
      <c r="E4210">
        <v>25</v>
      </c>
      <c r="F4210" s="8">
        <f>VLOOKUP(C4210,Products!$A$2:$E$20,5,TRUE)</f>
        <v>8.9499999999999993</v>
      </c>
      <c r="G4210" s="8">
        <f t="shared" si="130"/>
        <v>223.74999999999997</v>
      </c>
      <c r="H4210" s="8">
        <f>VLOOKUP(C4210,Products!$A$2:$F$20,6,TRUE)</f>
        <v>5.6999999999999993</v>
      </c>
      <c r="I4210" s="8">
        <f t="shared" si="131"/>
        <v>142.49999999999997</v>
      </c>
      <c r="J4210" s="42">
        <f>VLOOKUP(B4210,Invoices!A:I,9,TRUE)</f>
        <v>2021</v>
      </c>
    </row>
    <row r="4211" spans="1:10" x14ac:dyDescent="0.15">
      <c r="A4211" t="s">
        <v>7571</v>
      </c>
      <c r="B4211" t="s">
        <v>969</v>
      </c>
      <c r="C4211" t="s">
        <v>87</v>
      </c>
      <c r="D4211" t="s">
        <v>68</v>
      </c>
      <c r="E4211">
        <v>1</v>
      </c>
      <c r="F4211" s="8">
        <f>VLOOKUP(C4211,Products!$A$2:$E$20,5,TRUE)</f>
        <v>19.95</v>
      </c>
      <c r="G4211" s="8">
        <f t="shared" si="130"/>
        <v>19.95</v>
      </c>
      <c r="H4211" s="8">
        <f>VLOOKUP(C4211,Products!$A$2:$F$20,6,TRUE)</f>
        <v>7.4499999999999993</v>
      </c>
      <c r="I4211" s="8">
        <f t="shared" si="131"/>
        <v>7.4499999999999993</v>
      </c>
      <c r="J4211" s="42">
        <f>VLOOKUP(B4211,Invoices!A:I,9,TRUE)</f>
        <v>2021</v>
      </c>
    </row>
    <row r="4212" spans="1:10" x14ac:dyDescent="0.15">
      <c r="A4212" t="s">
        <v>7572</v>
      </c>
      <c r="B4212" t="s">
        <v>969</v>
      </c>
      <c r="C4212" t="s">
        <v>104</v>
      </c>
      <c r="D4212" t="s">
        <v>71</v>
      </c>
      <c r="E4212">
        <v>2</v>
      </c>
      <c r="F4212" s="8">
        <f>VLOOKUP(C4212,Products!$A$2:$E$20,5,TRUE)</f>
        <v>2.95</v>
      </c>
      <c r="G4212" s="8">
        <f t="shared" si="130"/>
        <v>5.9</v>
      </c>
      <c r="H4212" s="8">
        <f>VLOOKUP(C4212,Products!$A$2:$F$20,6,TRUE)</f>
        <v>1.1500000000000001</v>
      </c>
      <c r="I4212" s="8">
        <f t="shared" si="131"/>
        <v>2.3000000000000003</v>
      </c>
      <c r="J4212" s="42">
        <f>VLOOKUP(B4212,Invoices!A:I,9,TRUE)</f>
        <v>2021</v>
      </c>
    </row>
    <row r="4213" spans="1:10" x14ac:dyDescent="0.15">
      <c r="A4213" t="s">
        <v>7573</v>
      </c>
      <c r="B4213" t="s">
        <v>969</v>
      </c>
      <c r="C4213" t="s">
        <v>88</v>
      </c>
      <c r="D4213" t="s">
        <v>85</v>
      </c>
      <c r="E4213">
        <v>2</v>
      </c>
      <c r="F4213" s="8">
        <f>VLOOKUP(C4213,Products!$A$2:$E$20,5,TRUE)</f>
        <v>8.9499999999999993</v>
      </c>
      <c r="G4213" s="8">
        <f t="shared" si="130"/>
        <v>17.899999999999999</v>
      </c>
      <c r="H4213" s="8">
        <f>VLOOKUP(C4213,Products!$A$2:$F$20,6,TRUE)</f>
        <v>5.6999999999999993</v>
      </c>
      <c r="I4213" s="8">
        <f t="shared" si="131"/>
        <v>11.399999999999999</v>
      </c>
      <c r="J4213" s="42">
        <f>VLOOKUP(B4213,Invoices!A:I,9,TRUE)</f>
        <v>2021</v>
      </c>
    </row>
    <row r="4214" spans="1:10" x14ac:dyDescent="0.15">
      <c r="A4214" t="s">
        <v>7574</v>
      </c>
      <c r="B4214" t="s">
        <v>969</v>
      </c>
      <c r="C4214" t="s">
        <v>93</v>
      </c>
      <c r="D4214" t="s">
        <v>76</v>
      </c>
      <c r="E4214">
        <v>100</v>
      </c>
      <c r="F4214" s="8">
        <f>VLOOKUP(C4214,Products!$A$2:$E$20,5,TRUE)</f>
        <v>9.9499999999999993</v>
      </c>
      <c r="G4214" s="8">
        <f t="shared" si="130"/>
        <v>994.99999999999989</v>
      </c>
      <c r="H4214" s="8">
        <f>VLOOKUP(C4214,Products!$A$2:$F$20,6,TRUE)</f>
        <v>1.9499999999999993</v>
      </c>
      <c r="I4214" s="8">
        <f t="shared" si="131"/>
        <v>194.99999999999994</v>
      </c>
      <c r="J4214" s="42">
        <f>VLOOKUP(B4214,Invoices!A:I,9,TRUE)</f>
        <v>2021</v>
      </c>
    </row>
    <row r="4215" spans="1:10" x14ac:dyDescent="0.15">
      <c r="A4215" t="s">
        <v>7575</v>
      </c>
      <c r="B4215" t="s">
        <v>969</v>
      </c>
      <c r="C4215" t="s">
        <v>94</v>
      </c>
      <c r="D4215" t="s">
        <v>86</v>
      </c>
      <c r="E4215">
        <v>1</v>
      </c>
      <c r="F4215" s="8">
        <f>VLOOKUP(C4215,Products!$A$2:$E$20,5,TRUE)</f>
        <v>3.5</v>
      </c>
      <c r="G4215" s="8">
        <f t="shared" si="130"/>
        <v>3.5</v>
      </c>
      <c r="H4215" s="8">
        <f>VLOOKUP(C4215,Products!$A$2:$F$20,6,TRUE)</f>
        <v>0.54999999999999982</v>
      </c>
      <c r="I4215" s="8">
        <f t="shared" si="131"/>
        <v>0.54999999999999982</v>
      </c>
      <c r="J4215" s="42">
        <f>VLOOKUP(B4215,Invoices!A:I,9,TRUE)</f>
        <v>2021</v>
      </c>
    </row>
    <row r="4216" spans="1:10" x14ac:dyDescent="0.15">
      <c r="A4216" t="s">
        <v>7576</v>
      </c>
      <c r="B4216" t="s">
        <v>969</v>
      </c>
      <c r="C4216" t="s">
        <v>101</v>
      </c>
      <c r="D4216" t="s">
        <v>69</v>
      </c>
      <c r="E4216">
        <v>6</v>
      </c>
      <c r="F4216" s="8">
        <f>VLOOKUP(C4216,Products!$A$2:$E$20,5,TRUE)</f>
        <v>129.94999999999999</v>
      </c>
      <c r="G4216" s="8">
        <f t="shared" si="130"/>
        <v>779.69999999999993</v>
      </c>
      <c r="H4216" s="8">
        <f>VLOOKUP(C4216,Products!$A$2:$F$20,6,TRUE)</f>
        <v>40.449999999999989</v>
      </c>
      <c r="I4216" s="8">
        <f t="shared" si="131"/>
        <v>242.69999999999993</v>
      </c>
      <c r="J4216" s="42">
        <f>VLOOKUP(B4216,Invoices!A:I,9,TRUE)</f>
        <v>2021</v>
      </c>
    </row>
    <row r="4217" spans="1:10" x14ac:dyDescent="0.15">
      <c r="A4217" t="s">
        <v>7577</v>
      </c>
      <c r="B4217" t="s">
        <v>969</v>
      </c>
      <c r="C4217" t="s">
        <v>105</v>
      </c>
      <c r="D4217" t="s">
        <v>81</v>
      </c>
      <c r="E4217">
        <v>5</v>
      </c>
      <c r="F4217" s="8">
        <f>VLOOKUP(C4217,Products!$A$2:$E$20,5,TRUE)</f>
        <v>8.9499999999999993</v>
      </c>
      <c r="G4217" s="8">
        <f t="shared" si="130"/>
        <v>44.75</v>
      </c>
      <c r="H4217" s="8">
        <f>VLOOKUP(C4217,Products!$A$2:$F$20,6,TRUE)</f>
        <v>3.1999999999999993</v>
      </c>
      <c r="I4217" s="8">
        <f t="shared" si="131"/>
        <v>15.999999999999996</v>
      </c>
      <c r="J4217" s="42">
        <f>VLOOKUP(B4217,Invoices!A:I,9,TRUE)</f>
        <v>2021</v>
      </c>
    </row>
    <row r="4218" spans="1:10" x14ac:dyDescent="0.15">
      <c r="A4218" t="s">
        <v>7578</v>
      </c>
      <c r="B4218" t="s">
        <v>970</v>
      </c>
      <c r="C4218" t="s">
        <v>102</v>
      </c>
      <c r="D4218" t="s">
        <v>83</v>
      </c>
      <c r="E4218">
        <v>5</v>
      </c>
      <c r="F4218" s="8">
        <f>VLOOKUP(C4218,Products!$A$2:$E$20,5,TRUE)</f>
        <v>29.95</v>
      </c>
      <c r="G4218" s="8">
        <f t="shared" si="130"/>
        <v>149.75</v>
      </c>
      <c r="H4218" s="8">
        <f>VLOOKUP(C4218,Products!$A$2:$F$20,6,TRUE)</f>
        <v>15</v>
      </c>
      <c r="I4218" s="8">
        <f t="shared" si="131"/>
        <v>75</v>
      </c>
      <c r="J4218" s="42">
        <f>VLOOKUP(B4218,Invoices!A:I,9,TRUE)</f>
        <v>2021</v>
      </c>
    </row>
    <row r="4219" spans="1:10" x14ac:dyDescent="0.15">
      <c r="A4219" t="s">
        <v>7579</v>
      </c>
      <c r="B4219" t="s">
        <v>971</v>
      </c>
      <c r="C4219" t="s">
        <v>101</v>
      </c>
      <c r="D4219" t="s">
        <v>69</v>
      </c>
      <c r="E4219">
        <v>6</v>
      </c>
      <c r="F4219" s="8">
        <f>VLOOKUP(C4219,Products!$A$2:$E$20,5,TRUE)</f>
        <v>129.94999999999999</v>
      </c>
      <c r="G4219" s="8">
        <f t="shared" si="130"/>
        <v>779.69999999999993</v>
      </c>
      <c r="H4219" s="8">
        <f>VLOOKUP(C4219,Products!$A$2:$F$20,6,TRUE)</f>
        <v>40.449999999999989</v>
      </c>
      <c r="I4219" s="8">
        <f t="shared" si="131"/>
        <v>242.69999999999993</v>
      </c>
      <c r="J4219" s="42">
        <f>VLOOKUP(B4219,Invoices!A:I,9,TRUE)</f>
        <v>2021</v>
      </c>
    </row>
    <row r="4220" spans="1:10" x14ac:dyDescent="0.15">
      <c r="A4220" t="s">
        <v>7580</v>
      </c>
      <c r="B4220" t="s">
        <v>971</v>
      </c>
      <c r="C4220" t="s">
        <v>94</v>
      </c>
      <c r="D4220" t="s">
        <v>86</v>
      </c>
      <c r="E4220">
        <v>1</v>
      </c>
      <c r="F4220" s="8">
        <f>VLOOKUP(C4220,Products!$A$2:$E$20,5,TRUE)</f>
        <v>3.5</v>
      </c>
      <c r="G4220" s="8">
        <f t="shared" si="130"/>
        <v>3.5</v>
      </c>
      <c r="H4220" s="8">
        <f>VLOOKUP(C4220,Products!$A$2:$F$20,6,TRUE)</f>
        <v>0.54999999999999982</v>
      </c>
      <c r="I4220" s="8">
        <f t="shared" si="131"/>
        <v>0.54999999999999982</v>
      </c>
      <c r="J4220" s="42">
        <f>VLOOKUP(B4220,Invoices!A:I,9,TRUE)</f>
        <v>2021</v>
      </c>
    </row>
    <row r="4221" spans="1:10" x14ac:dyDescent="0.15">
      <c r="A4221" t="s">
        <v>7581</v>
      </c>
      <c r="B4221" t="s">
        <v>971</v>
      </c>
      <c r="C4221" t="s">
        <v>103</v>
      </c>
      <c r="D4221" t="s">
        <v>77</v>
      </c>
      <c r="E4221">
        <v>4</v>
      </c>
      <c r="F4221" s="8">
        <f>VLOOKUP(C4221,Products!$A$2:$E$20,5,TRUE)</f>
        <v>8.9499999999999993</v>
      </c>
      <c r="G4221" s="8">
        <f t="shared" si="130"/>
        <v>35.799999999999997</v>
      </c>
      <c r="H4221" s="8">
        <f>VLOOKUP(C4221,Products!$A$2:$F$20,6,TRUE)</f>
        <v>3.1999999999999993</v>
      </c>
      <c r="I4221" s="8">
        <f t="shared" si="131"/>
        <v>12.799999999999997</v>
      </c>
      <c r="J4221" s="42">
        <f>VLOOKUP(B4221,Invoices!A:I,9,TRUE)</f>
        <v>2021</v>
      </c>
    </row>
    <row r="4222" spans="1:10" x14ac:dyDescent="0.15">
      <c r="A4222" t="s">
        <v>7582</v>
      </c>
      <c r="B4222" t="s">
        <v>971</v>
      </c>
      <c r="C4222" t="s">
        <v>95</v>
      </c>
      <c r="D4222" t="s">
        <v>73</v>
      </c>
      <c r="E4222">
        <v>2</v>
      </c>
      <c r="F4222" s="8">
        <f>VLOOKUP(C4222,Products!$A$2:$E$20,5,TRUE)</f>
        <v>12.95</v>
      </c>
      <c r="G4222" s="8">
        <f t="shared" si="130"/>
        <v>25.9</v>
      </c>
      <c r="H4222" s="8">
        <f>VLOOKUP(C4222,Products!$A$2:$F$20,6,TRUE)</f>
        <v>4.1999999999999993</v>
      </c>
      <c r="I4222" s="8">
        <f t="shared" si="131"/>
        <v>8.3999999999999986</v>
      </c>
      <c r="J4222" s="42">
        <f>VLOOKUP(B4222,Invoices!A:I,9,TRUE)</f>
        <v>2021</v>
      </c>
    </row>
    <row r="4223" spans="1:10" x14ac:dyDescent="0.15">
      <c r="A4223" t="s">
        <v>7583</v>
      </c>
      <c r="B4223" t="s">
        <v>971</v>
      </c>
      <c r="C4223" t="s">
        <v>104</v>
      </c>
      <c r="D4223" t="s">
        <v>71</v>
      </c>
      <c r="E4223">
        <v>50</v>
      </c>
      <c r="F4223" s="8">
        <f>VLOOKUP(C4223,Products!$A$2:$E$20,5,TRUE)</f>
        <v>2.95</v>
      </c>
      <c r="G4223" s="8">
        <f t="shared" si="130"/>
        <v>147.5</v>
      </c>
      <c r="H4223" s="8">
        <f>VLOOKUP(C4223,Products!$A$2:$F$20,6,TRUE)</f>
        <v>1.1500000000000001</v>
      </c>
      <c r="I4223" s="8">
        <f t="shared" si="131"/>
        <v>57.500000000000007</v>
      </c>
      <c r="J4223" s="42">
        <f>VLOOKUP(B4223,Invoices!A:I,9,TRUE)</f>
        <v>2021</v>
      </c>
    </row>
    <row r="4224" spans="1:10" x14ac:dyDescent="0.15">
      <c r="A4224" t="s">
        <v>7584</v>
      </c>
      <c r="B4224" t="s">
        <v>971</v>
      </c>
      <c r="C4224" t="s">
        <v>102</v>
      </c>
      <c r="D4224" t="s">
        <v>83</v>
      </c>
      <c r="E4224">
        <v>3</v>
      </c>
      <c r="F4224" s="8">
        <f>VLOOKUP(C4224,Products!$A$2:$E$20,5,TRUE)</f>
        <v>29.95</v>
      </c>
      <c r="G4224" s="8">
        <f t="shared" si="130"/>
        <v>89.85</v>
      </c>
      <c r="H4224" s="8">
        <f>VLOOKUP(C4224,Products!$A$2:$F$20,6,TRUE)</f>
        <v>15</v>
      </c>
      <c r="I4224" s="8">
        <f t="shared" si="131"/>
        <v>45</v>
      </c>
      <c r="J4224" s="42">
        <f>VLOOKUP(B4224,Invoices!A:I,9,TRUE)</f>
        <v>2021</v>
      </c>
    </row>
    <row r="4225" spans="1:10" x14ac:dyDescent="0.15">
      <c r="A4225" t="s">
        <v>7585</v>
      </c>
      <c r="B4225" t="s">
        <v>972</v>
      </c>
      <c r="C4225" t="s">
        <v>90</v>
      </c>
      <c r="D4225" t="s">
        <v>72</v>
      </c>
      <c r="E4225">
        <v>2</v>
      </c>
      <c r="F4225" s="8">
        <f>VLOOKUP(C4225,Products!$A$2:$E$20,5,TRUE)</f>
        <v>8.9499999999999993</v>
      </c>
      <c r="G4225" s="8">
        <f t="shared" si="130"/>
        <v>17.899999999999999</v>
      </c>
      <c r="H4225" s="8">
        <f>VLOOKUP(C4225,Products!$A$2:$F$20,6,TRUE)</f>
        <v>5.6999999999999993</v>
      </c>
      <c r="I4225" s="8">
        <f t="shared" si="131"/>
        <v>11.399999999999999</v>
      </c>
      <c r="J4225" s="42">
        <f>VLOOKUP(B4225,Invoices!A:I,9,TRUE)</f>
        <v>2021</v>
      </c>
    </row>
    <row r="4226" spans="1:10" x14ac:dyDescent="0.15">
      <c r="A4226" t="s">
        <v>7586</v>
      </c>
      <c r="B4226" t="s">
        <v>972</v>
      </c>
      <c r="C4226" t="s">
        <v>91</v>
      </c>
      <c r="D4226" t="s">
        <v>70</v>
      </c>
      <c r="E4226">
        <v>2</v>
      </c>
      <c r="F4226" s="8">
        <f>VLOOKUP(C4226,Products!$A$2:$E$20,5,TRUE)</f>
        <v>49.95</v>
      </c>
      <c r="G4226" s="8">
        <f t="shared" si="130"/>
        <v>99.9</v>
      </c>
      <c r="H4226" s="8">
        <f>VLOOKUP(C4226,Products!$A$2:$F$20,6,TRUE)</f>
        <v>21.200000000000003</v>
      </c>
      <c r="I4226" s="8">
        <f t="shared" si="131"/>
        <v>42.400000000000006</v>
      </c>
      <c r="J4226" s="42">
        <f>VLOOKUP(B4226,Invoices!A:I,9,TRUE)</f>
        <v>2021</v>
      </c>
    </row>
    <row r="4227" spans="1:10" x14ac:dyDescent="0.15">
      <c r="A4227" t="s">
        <v>7587</v>
      </c>
      <c r="B4227" t="s">
        <v>972</v>
      </c>
      <c r="C4227" t="s">
        <v>102</v>
      </c>
      <c r="D4227" t="s">
        <v>83</v>
      </c>
      <c r="E4227">
        <v>1</v>
      </c>
      <c r="F4227" s="8">
        <f>VLOOKUP(C4227,Products!$A$2:$E$20,5,TRUE)</f>
        <v>29.95</v>
      </c>
      <c r="G4227" s="8">
        <f t="shared" ref="G4227:G4290" si="132">F4227*E4227</f>
        <v>29.95</v>
      </c>
      <c r="H4227" s="8">
        <f>VLOOKUP(C4227,Products!$A$2:$F$20,6,TRUE)</f>
        <v>15</v>
      </c>
      <c r="I4227" s="8">
        <f t="shared" ref="I4227:I4290" si="133">H4227*E4227</f>
        <v>15</v>
      </c>
      <c r="J4227" s="42">
        <f>VLOOKUP(B4227,Invoices!A:I,9,TRUE)</f>
        <v>2021</v>
      </c>
    </row>
    <row r="4228" spans="1:10" x14ac:dyDescent="0.15">
      <c r="A4228" t="s">
        <v>7588</v>
      </c>
      <c r="B4228" t="s">
        <v>972</v>
      </c>
      <c r="C4228" t="s">
        <v>94</v>
      </c>
      <c r="D4228" t="s">
        <v>86</v>
      </c>
      <c r="E4228">
        <v>1</v>
      </c>
      <c r="F4228" s="8">
        <f>VLOOKUP(C4228,Products!$A$2:$E$20,5,TRUE)</f>
        <v>3.5</v>
      </c>
      <c r="G4228" s="8">
        <f t="shared" si="132"/>
        <v>3.5</v>
      </c>
      <c r="H4228" s="8">
        <f>VLOOKUP(C4228,Products!$A$2:$F$20,6,TRUE)</f>
        <v>0.54999999999999982</v>
      </c>
      <c r="I4228" s="8">
        <f t="shared" si="133"/>
        <v>0.54999999999999982</v>
      </c>
      <c r="J4228" s="42">
        <f>VLOOKUP(B4228,Invoices!A:I,9,TRUE)</f>
        <v>2021</v>
      </c>
    </row>
    <row r="4229" spans="1:10" x14ac:dyDescent="0.15">
      <c r="A4229" t="s">
        <v>7589</v>
      </c>
      <c r="B4229" t="s">
        <v>973</v>
      </c>
      <c r="C4229" t="s">
        <v>92</v>
      </c>
      <c r="D4229" t="s">
        <v>82</v>
      </c>
      <c r="E4229">
        <v>2</v>
      </c>
      <c r="F4229" s="8">
        <f>VLOOKUP(C4229,Products!$A$2:$E$20,5,TRUE)</f>
        <v>19.95</v>
      </c>
      <c r="G4229" s="8">
        <f t="shared" si="132"/>
        <v>39.9</v>
      </c>
      <c r="H4229" s="8">
        <f>VLOOKUP(C4229,Products!$A$2:$F$20,6,TRUE)</f>
        <v>7.4499999999999993</v>
      </c>
      <c r="I4229" s="8">
        <f t="shared" si="133"/>
        <v>14.899999999999999</v>
      </c>
      <c r="J4229" s="42">
        <f>VLOOKUP(B4229,Invoices!A:I,9,TRUE)</f>
        <v>2021</v>
      </c>
    </row>
    <row r="4230" spans="1:10" x14ac:dyDescent="0.15">
      <c r="A4230" t="s">
        <v>7590</v>
      </c>
      <c r="B4230" t="s">
        <v>973</v>
      </c>
      <c r="C4230" t="s">
        <v>95</v>
      </c>
      <c r="D4230" t="s">
        <v>73</v>
      </c>
      <c r="E4230">
        <v>5</v>
      </c>
      <c r="F4230" s="8">
        <f>VLOOKUP(C4230,Products!$A$2:$E$20,5,TRUE)</f>
        <v>12.95</v>
      </c>
      <c r="G4230" s="8">
        <f t="shared" si="132"/>
        <v>64.75</v>
      </c>
      <c r="H4230" s="8">
        <f>VLOOKUP(C4230,Products!$A$2:$F$20,6,TRUE)</f>
        <v>4.1999999999999993</v>
      </c>
      <c r="I4230" s="8">
        <f t="shared" si="133"/>
        <v>20.999999999999996</v>
      </c>
      <c r="J4230" s="42">
        <f>VLOOKUP(B4230,Invoices!A:I,9,TRUE)</f>
        <v>2021</v>
      </c>
    </row>
    <row r="4231" spans="1:10" x14ac:dyDescent="0.15">
      <c r="A4231" t="s">
        <v>7591</v>
      </c>
      <c r="B4231" t="s">
        <v>974</v>
      </c>
      <c r="C4231" t="s">
        <v>88</v>
      </c>
      <c r="D4231" t="s">
        <v>85</v>
      </c>
      <c r="E4231">
        <v>1</v>
      </c>
      <c r="F4231" s="8">
        <f>VLOOKUP(C4231,Products!$A$2:$E$20,5,TRUE)</f>
        <v>8.9499999999999993</v>
      </c>
      <c r="G4231" s="8">
        <f t="shared" si="132"/>
        <v>8.9499999999999993</v>
      </c>
      <c r="H4231" s="8">
        <f>VLOOKUP(C4231,Products!$A$2:$F$20,6,TRUE)</f>
        <v>5.6999999999999993</v>
      </c>
      <c r="I4231" s="8">
        <f t="shared" si="133"/>
        <v>5.6999999999999993</v>
      </c>
      <c r="J4231" s="42">
        <f>VLOOKUP(B4231,Invoices!A:I,9,TRUE)</f>
        <v>2021</v>
      </c>
    </row>
    <row r="4232" spans="1:10" x14ac:dyDescent="0.15">
      <c r="A4232" t="s">
        <v>7592</v>
      </c>
      <c r="B4232" t="s">
        <v>974</v>
      </c>
      <c r="C4232" t="s">
        <v>102</v>
      </c>
      <c r="D4232" t="s">
        <v>83</v>
      </c>
      <c r="E4232">
        <v>8</v>
      </c>
      <c r="F4232" s="8">
        <f>VLOOKUP(C4232,Products!$A$2:$E$20,5,TRUE)</f>
        <v>29.95</v>
      </c>
      <c r="G4232" s="8">
        <f t="shared" si="132"/>
        <v>239.6</v>
      </c>
      <c r="H4232" s="8">
        <f>VLOOKUP(C4232,Products!$A$2:$F$20,6,TRUE)</f>
        <v>15</v>
      </c>
      <c r="I4232" s="8">
        <f t="shared" si="133"/>
        <v>120</v>
      </c>
      <c r="J4232" s="42">
        <f>VLOOKUP(B4232,Invoices!A:I,9,TRUE)</f>
        <v>2021</v>
      </c>
    </row>
    <row r="4233" spans="1:10" x14ac:dyDescent="0.15">
      <c r="A4233" t="s">
        <v>7593</v>
      </c>
      <c r="B4233" t="s">
        <v>974</v>
      </c>
      <c r="C4233" t="s">
        <v>103</v>
      </c>
      <c r="D4233" t="s">
        <v>77</v>
      </c>
      <c r="E4233">
        <v>2</v>
      </c>
      <c r="F4233" s="8">
        <f>VLOOKUP(C4233,Products!$A$2:$E$20,5,TRUE)</f>
        <v>8.9499999999999993</v>
      </c>
      <c r="G4233" s="8">
        <f t="shared" si="132"/>
        <v>17.899999999999999</v>
      </c>
      <c r="H4233" s="8">
        <f>VLOOKUP(C4233,Products!$A$2:$F$20,6,TRUE)</f>
        <v>3.1999999999999993</v>
      </c>
      <c r="I4233" s="8">
        <f t="shared" si="133"/>
        <v>6.3999999999999986</v>
      </c>
      <c r="J4233" s="42">
        <f>VLOOKUP(B4233,Invoices!A:I,9,TRUE)</f>
        <v>2021</v>
      </c>
    </row>
    <row r="4234" spans="1:10" x14ac:dyDescent="0.15">
      <c r="A4234" t="s">
        <v>7594</v>
      </c>
      <c r="B4234" t="s">
        <v>974</v>
      </c>
      <c r="C4234" t="s">
        <v>104</v>
      </c>
      <c r="D4234" t="s">
        <v>71</v>
      </c>
      <c r="E4234">
        <v>6</v>
      </c>
      <c r="F4234" s="8">
        <f>VLOOKUP(C4234,Products!$A$2:$E$20,5,TRUE)</f>
        <v>2.95</v>
      </c>
      <c r="G4234" s="8">
        <f t="shared" si="132"/>
        <v>17.700000000000003</v>
      </c>
      <c r="H4234" s="8">
        <f>VLOOKUP(C4234,Products!$A$2:$F$20,6,TRUE)</f>
        <v>1.1500000000000001</v>
      </c>
      <c r="I4234" s="8">
        <f t="shared" si="133"/>
        <v>6.9</v>
      </c>
      <c r="J4234" s="42">
        <f>VLOOKUP(B4234,Invoices!A:I,9,TRUE)</f>
        <v>2021</v>
      </c>
    </row>
    <row r="4235" spans="1:10" x14ac:dyDescent="0.15">
      <c r="A4235" t="s">
        <v>7595</v>
      </c>
      <c r="B4235" t="s">
        <v>974</v>
      </c>
      <c r="C4235" t="s">
        <v>90</v>
      </c>
      <c r="D4235" t="s">
        <v>72</v>
      </c>
      <c r="E4235">
        <v>1</v>
      </c>
      <c r="F4235" s="8">
        <f>VLOOKUP(C4235,Products!$A$2:$E$20,5,TRUE)</f>
        <v>8.9499999999999993</v>
      </c>
      <c r="G4235" s="8">
        <f t="shared" si="132"/>
        <v>8.9499999999999993</v>
      </c>
      <c r="H4235" s="8">
        <f>VLOOKUP(C4235,Products!$A$2:$F$20,6,TRUE)</f>
        <v>5.6999999999999993</v>
      </c>
      <c r="I4235" s="8">
        <f t="shared" si="133"/>
        <v>5.6999999999999993</v>
      </c>
      <c r="J4235" s="42">
        <f>VLOOKUP(B4235,Invoices!A:I,9,TRUE)</f>
        <v>2021</v>
      </c>
    </row>
    <row r="4236" spans="1:10" x14ac:dyDescent="0.15">
      <c r="A4236" t="s">
        <v>7596</v>
      </c>
      <c r="B4236" t="s">
        <v>974</v>
      </c>
      <c r="C4236" t="s">
        <v>96</v>
      </c>
      <c r="D4236" t="s">
        <v>75</v>
      </c>
      <c r="E4236">
        <v>2</v>
      </c>
      <c r="F4236" s="8">
        <f>VLOOKUP(C4236,Products!$A$2:$E$20,5,TRUE)</f>
        <v>79.95</v>
      </c>
      <c r="G4236" s="8">
        <f t="shared" si="132"/>
        <v>159.9</v>
      </c>
      <c r="H4236" s="8">
        <f>VLOOKUP(C4236,Products!$A$2:$F$20,6,TRUE)</f>
        <v>27.950000000000003</v>
      </c>
      <c r="I4236" s="8">
        <f t="shared" si="133"/>
        <v>55.900000000000006</v>
      </c>
      <c r="J4236" s="42">
        <f>VLOOKUP(B4236,Invoices!A:I,9,TRUE)</f>
        <v>2021</v>
      </c>
    </row>
    <row r="4237" spans="1:10" x14ac:dyDescent="0.15">
      <c r="A4237" t="s">
        <v>7597</v>
      </c>
      <c r="B4237" t="s">
        <v>975</v>
      </c>
      <c r="C4237" t="s">
        <v>100</v>
      </c>
      <c r="D4237" t="s">
        <v>78</v>
      </c>
      <c r="E4237">
        <v>12</v>
      </c>
      <c r="F4237" s="8">
        <f>VLOOKUP(C4237,Products!$A$2:$E$20,5,TRUE)</f>
        <v>49.95</v>
      </c>
      <c r="G4237" s="8">
        <f t="shared" si="132"/>
        <v>599.40000000000009</v>
      </c>
      <c r="H4237" s="8">
        <f>VLOOKUP(C4237,Products!$A$2:$F$20,6,TRUE)</f>
        <v>19.950000000000003</v>
      </c>
      <c r="I4237" s="8">
        <f t="shared" si="133"/>
        <v>239.40000000000003</v>
      </c>
      <c r="J4237" s="42">
        <f>VLOOKUP(B4237,Invoices!A:I,9,TRUE)</f>
        <v>2021</v>
      </c>
    </row>
    <row r="4238" spans="1:10" x14ac:dyDescent="0.15">
      <c r="A4238" t="s">
        <v>7598</v>
      </c>
      <c r="B4238" t="s">
        <v>975</v>
      </c>
      <c r="C4238" t="s">
        <v>89</v>
      </c>
      <c r="D4238" t="s">
        <v>80</v>
      </c>
      <c r="E4238">
        <v>2</v>
      </c>
      <c r="F4238" s="8">
        <f>VLOOKUP(C4238,Products!$A$2:$E$20,5,TRUE)</f>
        <v>15.95</v>
      </c>
      <c r="G4238" s="8">
        <f t="shared" si="132"/>
        <v>31.9</v>
      </c>
      <c r="H4238" s="8">
        <f>VLOOKUP(C4238,Products!$A$2:$F$20,6,TRUE)</f>
        <v>6</v>
      </c>
      <c r="I4238" s="8">
        <f t="shared" si="133"/>
        <v>12</v>
      </c>
      <c r="J4238" s="42">
        <f>VLOOKUP(B4238,Invoices!A:I,9,TRUE)</f>
        <v>2021</v>
      </c>
    </row>
    <row r="4239" spans="1:10" x14ac:dyDescent="0.15">
      <c r="A4239" t="s">
        <v>7599</v>
      </c>
      <c r="B4239" t="s">
        <v>975</v>
      </c>
      <c r="C4239" t="s">
        <v>96</v>
      </c>
      <c r="D4239" t="s">
        <v>75</v>
      </c>
      <c r="E4239">
        <v>100</v>
      </c>
      <c r="F4239" s="8">
        <f>VLOOKUP(C4239,Products!$A$2:$E$20,5,TRUE)</f>
        <v>79.95</v>
      </c>
      <c r="G4239" s="8">
        <f t="shared" si="132"/>
        <v>7995</v>
      </c>
      <c r="H4239" s="8">
        <f>VLOOKUP(C4239,Products!$A$2:$F$20,6,TRUE)</f>
        <v>27.950000000000003</v>
      </c>
      <c r="I4239" s="8">
        <f t="shared" si="133"/>
        <v>2795.0000000000005</v>
      </c>
      <c r="J4239" s="42">
        <f>VLOOKUP(B4239,Invoices!A:I,9,TRUE)</f>
        <v>2021</v>
      </c>
    </row>
    <row r="4240" spans="1:10" x14ac:dyDescent="0.15">
      <c r="A4240" t="s">
        <v>7600</v>
      </c>
      <c r="B4240" t="s">
        <v>976</v>
      </c>
      <c r="C4240" t="s">
        <v>89</v>
      </c>
      <c r="D4240" t="s">
        <v>80</v>
      </c>
      <c r="E4240">
        <v>2</v>
      </c>
      <c r="F4240" s="8">
        <f>VLOOKUP(C4240,Products!$A$2:$E$20,5,TRUE)</f>
        <v>15.95</v>
      </c>
      <c r="G4240" s="8">
        <f t="shared" si="132"/>
        <v>31.9</v>
      </c>
      <c r="H4240" s="8">
        <f>VLOOKUP(C4240,Products!$A$2:$F$20,6,TRUE)</f>
        <v>6</v>
      </c>
      <c r="I4240" s="8">
        <f t="shared" si="133"/>
        <v>12</v>
      </c>
      <c r="J4240" s="42">
        <f>VLOOKUP(B4240,Invoices!A:I,9,TRUE)</f>
        <v>2021</v>
      </c>
    </row>
    <row r="4241" spans="1:10" x14ac:dyDescent="0.15">
      <c r="A4241" t="s">
        <v>7601</v>
      </c>
      <c r="B4241" t="s">
        <v>976</v>
      </c>
      <c r="C4241" t="s">
        <v>96</v>
      </c>
      <c r="D4241" t="s">
        <v>75</v>
      </c>
      <c r="E4241">
        <v>3</v>
      </c>
      <c r="F4241" s="8">
        <f>VLOOKUP(C4241,Products!$A$2:$E$20,5,TRUE)</f>
        <v>79.95</v>
      </c>
      <c r="G4241" s="8">
        <f t="shared" si="132"/>
        <v>239.85000000000002</v>
      </c>
      <c r="H4241" s="8">
        <f>VLOOKUP(C4241,Products!$A$2:$F$20,6,TRUE)</f>
        <v>27.950000000000003</v>
      </c>
      <c r="I4241" s="8">
        <f t="shared" si="133"/>
        <v>83.850000000000009</v>
      </c>
      <c r="J4241" s="42">
        <f>VLOOKUP(B4241,Invoices!A:I,9,TRUE)</f>
        <v>2021</v>
      </c>
    </row>
    <row r="4242" spans="1:10" x14ac:dyDescent="0.15">
      <c r="A4242" t="s">
        <v>7602</v>
      </c>
      <c r="B4242" t="s">
        <v>976</v>
      </c>
      <c r="C4242" t="s">
        <v>97</v>
      </c>
      <c r="D4242" t="s">
        <v>74</v>
      </c>
      <c r="E4242">
        <v>2</v>
      </c>
      <c r="F4242" s="8">
        <f>VLOOKUP(C4242,Products!$A$2:$E$20,5,TRUE)</f>
        <v>1.5</v>
      </c>
      <c r="G4242" s="8">
        <f t="shared" si="132"/>
        <v>3</v>
      </c>
      <c r="H4242" s="8">
        <f>VLOOKUP(C4242,Products!$A$2:$F$20,6,TRUE)</f>
        <v>0.5</v>
      </c>
      <c r="I4242" s="8">
        <f t="shared" si="133"/>
        <v>1</v>
      </c>
      <c r="J4242" s="42">
        <f>VLOOKUP(B4242,Invoices!A:I,9,TRUE)</f>
        <v>2021</v>
      </c>
    </row>
    <row r="4243" spans="1:10" x14ac:dyDescent="0.15">
      <c r="A4243" t="s">
        <v>7603</v>
      </c>
      <c r="B4243" t="s">
        <v>977</v>
      </c>
      <c r="C4243" t="s">
        <v>100</v>
      </c>
      <c r="D4243" t="s">
        <v>78</v>
      </c>
      <c r="E4243">
        <v>6</v>
      </c>
      <c r="F4243" s="8">
        <f>VLOOKUP(C4243,Products!$A$2:$E$20,5,TRUE)</f>
        <v>49.95</v>
      </c>
      <c r="G4243" s="8">
        <f t="shared" si="132"/>
        <v>299.70000000000005</v>
      </c>
      <c r="H4243" s="8">
        <f>VLOOKUP(C4243,Products!$A$2:$F$20,6,TRUE)</f>
        <v>19.950000000000003</v>
      </c>
      <c r="I4243" s="8">
        <f t="shared" si="133"/>
        <v>119.70000000000002</v>
      </c>
      <c r="J4243" s="42">
        <f>VLOOKUP(B4243,Invoices!A:I,9,TRUE)</f>
        <v>2021</v>
      </c>
    </row>
    <row r="4244" spans="1:10" x14ac:dyDescent="0.15">
      <c r="A4244" t="s">
        <v>7604</v>
      </c>
      <c r="B4244" t="s">
        <v>977</v>
      </c>
      <c r="C4244" t="s">
        <v>105</v>
      </c>
      <c r="D4244" t="s">
        <v>81</v>
      </c>
      <c r="E4244">
        <v>1</v>
      </c>
      <c r="F4244" s="8">
        <f>VLOOKUP(C4244,Products!$A$2:$E$20,5,TRUE)</f>
        <v>8.9499999999999993</v>
      </c>
      <c r="G4244" s="8">
        <f t="shared" si="132"/>
        <v>8.9499999999999993</v>
      </c>
      <c r="H4244" s="8">
        <f>VLOOKUP(C4244,Products!$A$2:$F$20,6,TRUE)</f>
        <v>3.1999999999999993</v>
      </c>
      <c r="I4244" s="8">
        <f t="shared" si="133"/>
        <v>3.1999999999999993</v>
      </c>
      <c r="J4244" s="42">
        <f>VLOOKUP(B4244,Invoices!A:I,9,TRUE)</f>
        <v>2021</v>
      </c>
    </row>
    <row r="4245" spans="1:10" x14ac:dyDescent="0.15">
      <c r="A4245" t="s">
        <v>7605</v>
      </c>
      <c r="B4245" t="s">
        <v>977</v>
      </c>
      <c r="C4245" t="s">
        <v>94</v>
      </c>
      <c r="D4245" t="s">
        <v>86</v>
      </c>
      <c r="E4245">
        <v>3</v>
      </c>
      <c r="F4245" s="8">
        <f>VLOOKUP(C4245,Products!$A$2:$E$20,5,TRUE)</f>
        <v>3.5</v>
      </c>
      <c r="G4245" s="8">
        <f t="shared" si="132"/>
        <v>10.5</v>
      </c>
      <c r="H4245" s="8">
        <f>VLOOKUP(C4245,Products!$A$2:$F$20,6,TRUE)</f>
        <v>0.54999999999999982</v>
      </c>
      <c r="I4245" s="8">
        <f t="shared" si="133"/>
        <v>1.6499999999999995</v>
      </c>
      <c r="J4245" s="42">
        <f>VLOOKUP(B4245,Invoices!A:I,9,TRUE)</f>
        <v>2021</v>
      </c>
    </row>
    <row r="4246" spans="1:10" x14ac:dyDescent="0.15">
      <c r="A4246" t="s">
        <v>7606</v>
      </c>
      <c r="B4246" t="s">
        <v>978</v>
      </c>
      <c r="C4246" t="s">
        <v>105</v>
      </c>
      <c r="D4246" t="s">
        <v>81</v>
      </c>
      <c r="E4246">
        <v>7</v>
      </c>
      <c r="F4246" s="8">
        <f>VLOOKUP(C4246,Products!$A$2:$E$20,5,TRUE)</f>
        <v>8.9499999999999993</v>
      </c>
      <c r="G4246" s="8">
        <f t="shared" si="132"/>
        <v>62.649999999999991</v>
      </c>
      <c r="H4246" s="8">
        <f>VLOOKUP(C4246,Products!$A$2:$F$20,6,TRUE)</f>
        <v>3.1999999999999993</v>
      </c>
      <c r="I4246" s="8">
        <f t="shared" si="133"/>
        <v>22.399999999999995</v>
      </c>
      <c r="J4246" s="42">
        <f>VLOOKUP(B4246,Invoices!A:I,9,TRUE)</f>
        <v>2021</v>
      </c>
    </row>
    <row r="4247" spans="1:10" x14ac:dyDescent="0.15">
      <c r="A4247" t="s">
        <v>7607</v>
      </c>
      <c r="B4247" t="s">
        <v>979</v>
      </c>
      <c r="C4247" t="s">
        <v>94</v>
      </c>
      <c r="D4247" t="s">
        <v>86</v>
      </c>
      <c r="E4247">
        <v>2</v>
      </c>
      <c r="F4247" s="8">
        <f>VLOOKUP(C4247,Products!$A$2:$E$20,5,TRUE)</f>
        <v>3.5</v>
      </c>
      <c r="G4247" s="8">
        <f t="shared" si="132"/>
        <v>7</v>
      </c>
      <c r="H4247" s="8">
        <f>VLOOKUP(C4247,Products!$A$2:$F$20,6,TRUE)</f>
        <v>0.54999999999999982</v>
      </c>
      <c r="I4247" s="8">
        <f t="shared" si="133"/>
        <v>1.0999999999999996</v>
      </c>
      <c r="J4247" s="42">
        <f>VLOOKUP(B4247,Invoices!A:I,9,TRUE)</f>
        <v>2021</v>
      </c>
    </row>
    <row r="4248" spans="1:10" x14ac:dyDescent="0.15">
      <c r="A4248" t="s">
        <v>7608</v>
      </c>
      <c r="B4248" t="s">
        <v>979</v>
      </c>
      <c r="C4248" t="s">
        <v>97</v>
      </c>
      <c r="D4248" t="s">
        <v>74</v>
      </c>
      <c r="E4248">
        <v>1</v>
      </c>
      <c r="F4248" s="8">
        <f>VLOOKUP(C4248,Products!$A$2:$E$20,5,TRUE)</f>
        <v>1.5</v>
      </c>
      <c r="G4248" s="8">
        <f t="shared" si="132"/>
        <v>1.5</v>
      </c>
      <c r="H4248" s="8">
        <f>VLOOKUP(C4248,Products!$A$2:$F$20,6,TRUE)</f>
        <v>0.5</v>
      </c>
      <c r="I4248" s="8">
        <f t="shared" si="133"/>
        <v>0.5</v>
      </c>
      <c r="J4248" s="42">
        <f>VLOOKUP(B4248,Invoices!A:I,9,TRUE)</f>
        <v>2021</v>
      </c>
    </row>
    <row r="4249" spans="1:10" x14ac:dyDescent="0.15">
      <c r="A4249" t="s">
        <v>7609</v>
      </c>
      <c r="B4249" t="s">
        <v>979</v>
      </c>
      <c r="C4249" t="s">
        <v>103</v>
      </c>
      <c r="D4249" t="s">
        <v>77</v>
      </c>
      <c r="E4249">
        <v>1</v>
      </c>
      <c r="F4249" s="8">
        <f>VLOOKUP(C4249,Products!$A$2:$E$20,5,TRUE)</f>
        <v>8.9499999999999993</v>
      </c>
      <c r="G4249" s="8">
        <f t="shared" si="132"/>
        <v>8.9499999999999993</v>
      </c>
      <c r="H4249" s="8">
        <f>VLOOKUP(C4249,Products!$A$2:$F$20,6,TRUE)</f>
        <v>3.1999999999999993</v>
      </c>
      <c r="I4249" s="8">
        <f t="shared" si="133"/>
        <v>3.1999999999999993</v>
      </c>
      <c r="J4249" s="42">
        <f>VLOOKUP(B4249,Invoices!A:I,9,TRUE)</f>
        <v>2021</v>
      </c>
    </row>
    <row r="4250" spans="1:10" x14ac:dyDescent="0.15">
      <c r="A4250" t="s">
        <v>7610</v>
      </c>
      <c r="B4250" t="s">
        <v>979</v>
      </c>
      <c r="C4250" t="s">
        <v>100</v>
      </c>
      <c r="D4250" t="s">
        <v>78</v>
      </c>
      <c r="E4250">
        <v>1</v>
      </c>
      <c r="F4250" s="8">
        <f>VLOOKUP(C4250,Products!$A$2:$E$20,5,TRUE)</f>
        <v>49.95</v>
      </c>
      <c r="G4250" s="8">
        <f t="shared" si="132"/>
        <v>49.95</v>
      </c>
      <c r="H4250" s="8">
        <f>VLOOKUP(C4250,Products!$A$2:$F$20,6,TRUE)</f>
        <v>19.950000000000003</v>
      </c>
      <c r="I4250" s="8">
        <f t="shared" si="133"/>
        <v>19.950000000000003</v>
      </c>
      <c r="J4250" s="42">
        <f>VLOOKUP(B4250,Invoices!A:I,9,TRUE)</f>
        <v>2021</v>
      </c>
    </row>
    <row r="4251" spans="1:10" x14ac:dyDescent="0.15">
      <c r="A4251" t="s">
        <v>7611</v>
      </c>
      <c r="B4251" t="s">
        <v>979</v>
      </c>
      <c r="C4251" t="s">
        <v>104</v>
      </c>
      <c r="D4251" t="s">
        <v>71</v>
      </c>
      <c r="E4251">
        <v>5</v>
      </c>
      <c r="F4251" s="8">
        <f>VLOOKUP(C4251,Products!$A$2:$E$20,5,TRUE)</f>
        <v>2.95</v>
      </c>
      <c r="G4251" s="8">
        <f t="shared" si="132"/>
        <v>14.75</v>
      </c>
      <c r="H4251" s="8">
        <f>VLOOKUP(C4251,Products!$A$2:$F$20,6,TRUE)</f>
        <v>1.1500000000000001</v>
      </c>
      <c r="I4251" s="8">
        <f t="shared" si="133"/>
        <v>5.7500000000000009</v>
      </c>
      <c r="J4251" s="42">
        <f>VLOOKUP(B4251,Invoices!A:I,9,TRUE)</f>
        <v>2021</v>
      </c>
    </row>
    <row r="4252" spans="1:10" x14ac:dyDescent="0.15">
      <c r="A4252" t="s">
        <v>7612</v>
      </c>
      <c r="B4252" t="s">
        <v>980</v>
      </c>
      <c r="C4252" t="s">
        <v>88</v>
      </c>
      <c r="D4252" t="s">
        <v>85</v>
      </c>
      <c r="E4252">
        <v>25</v>
      </c>
      <c r="F4252" s="8">
        <f>VLOOKUP(C4252,Products!$A$2:$E$20,5,TRUE)</f>
        <v>8.9499999999999993</v>
      </c>
      <c r="G4252" s="8">
        <f t="shared" si="132"/>
        <v>223.74999999999997</v>
      </c>
      <c r="H4252" s="8">
        <f>VLOOKUP(C4252,Products!$A$2:$F$20,6,TRUE)</f>
        <v>5.6999999999999993</v>
      </c>
      <c r="I4252" s="8">
        <f t="shared" si="133"/>
        <v>142.49999999999997</v>
      </c>
      <c r="J4252" s="42">
        <f>VLOOKUP(B4252,Invoices!A:I,9,TRUE)</f>
        <v>2021</v>
      </c>
    </row>
    <row r="4253" spans="1:10" x14ac:dyDescent="0.15">
      <c r="A4253" t="s">
        <v>7613</v>
      </c>
      <c r="B4253" t="s">
        <v>981</v>
      </c>
      <c r="C4253" t="s">
        <v>103</v>
      </c>
      <c r="D4253" t="s">
        <v>77</v>
      </c>
      <c r="E4253">
        <v>4</v>
      </c>
      <c r="F4253" s="8">
        <f>VLOOKUP(C4253,Products!$A$2:$E$20,5,TRUE)</f>
        <v>8.9499999999999993</v>
      </c>
      <c r="G4253" s="8">
        <f t="shared" si="132"/>
        <v>35.799999999999997</v>
      </c>
      <c r="H4253" s="8">
        <f>VLOOKUP(C4253,Products!$A$2:$F$20,6,TRUE)</f>
        <v>3.1999999999999993</v>
      </c>
      <c r="I4253" s="8">
        <f t="shared" si="133"/>
        <v>12.799999999999997</v>
      </c>
      <c r="J4253" s="42">
        <f>VLOOKUP(B4253,Invoices!A:I,9,TRUE)</f>
        <v>2021</v>
      </c>
    </row>
    <row r="4254" spans="1:10" x14ac:dyDescent="0.15">
      <c r="A4254" t="s">
        <v>7614</v>
      </c>
      <c r="B4254" t="s">
        <v>981</v>
      </c>
      <c r="C4254" t="s">
        <v>104</v>
      </c>
      <c r="D4254" t="s">
        <v>71</v>
      </c>
      <c r="E4254">
        <v>2</v>
      </c>
      <c r="F4254" s="8">
        <f>VLOOKUP(C4254,Products!$A$2:$E$20,5,TRUE)</f>
        <v>2.95</v>
      </c>
      <c r="G4254" s="8">
        <f t="shared" si="132"/>
        <v>5.9</v>
      </c>
      <c r="H4254" s="8">
        <f>VLOOKUP(C4254,Products!$A$2:$F$20,6,TRUE)</f>
        <v>1.1500000000000001</v>
      </c>
      <c r="I4254" s="8">
        <f t="shared" si="133"/>
        <v>2.3000000000000003</v>
      </c>
      <c r="J4254" s="42">
        <f>VLOOKUP(B4254,Invoices!A:I,9,TRUE)</f>
        <v>2021</v>
      </c>
    </row>
    <row r="4255" spans="1:10" x14ac:dyDescent="0.15">
      <c r="A4255" t="s">
        <v>7615</v>
      </c>
      <c r="B4255" t="s">
        <v>981</v>
      </c>
      <c r="C4255" t="s">
        <v>94</v>
      </c>
      <c r="D4255" t="s">
        <v>86</v>
      </c>
      <c r="E4255">
        <v>3</v>
      </c>
      <c r="F4255" s="8">
        <f>VLOOKUP(C4255,Products!$A$2:$E$20,5,TRUE)</f>
        <v>3.5</v>
      </c>
      <c r="G4255" s="8">
        <f t="shared" si="132"/>
        <v>10.5</v>
      </c>
      <c r="H4255" s="8">
        <f>VLOOKUP(C4255,Products!$A$2:$F$20,6,TRUE)</f>
        <v>0.54999999999999982</v>
      </c>
      <c r="I4255" s="8">
        <f t="shared" si="133"/>
        <v>1.6499999999999995</v>
      </c>
      <c r="J4255" s="42">
        <f>VLOOKUP(B4255,Invoices!A:I,9,TRUE)</f>
        <v>2021</v>
      </c>
    </row>
    <row r="4256" spans="1:10" x14ac:dyDescent="0.15">
      <c r="A4256" t="s">
        <v>7616</v>
      </c>
      <c r="B4256" t="s">
        <v>981</v>
      </c>
      <c r="C4256" t="s">
        <v>89</v>
      </c>
      <c r="D4256" t="s">
        <v>80</v>
      </c>
      <c r="E4256">
        <v>50</v>
      </c>
      <c r="F4256" s="8">
        <f>VLOOKUP(C4256,Products!$A$2:$E$20,5,TRUE)</f>
        <v>15.95</v>
      </c>
      <c r="G4256" s="8">
        <f t="shared" si="132"/>
        <v>797.5</v>
      </c>
      <c r="H4256" s="8">
        <f>VLOOKUP(C4256,Products!$A$2:$F$20,6,TRUE)</f>
        <v>6</v>
      </c>
      <c r="I4256" s="8">
        <f t="shared" si="133"/>
        <v>300</v>
      </c>
      <c r="J4256" s="42">
        <f>VLOOKUP(B4256,Invoices!A:I,9,TRUE)</f>
        <v>2021</v>
      </c>
    </row>
    <row r="4257" spans="1:10" x14ac:dyDescent="0.15">
      <c r="A4257" t="s">
        <v>7617</v>
      </c>
      <c r="B4257" t="s">
        <v>981</v>
      </c>
      <c r="C4257" t="s">
        <v>92</v>
      </c>
      <c r="D4257" t="s">
        <v>82</v>
      </c>
      <c r="E4257">
        <v>2</v>
      </c>
      <c r="F4257" s="8">
        <f>VLOOKUP(C4257,Products!$A$2:$E$20,5,TRUE)</f>
        <v>19.95</v>
      </c>
      <c r="G4257" s="8">
        <f t="shared" si="132"/>
        <v>39.9</v>
      </c>
      <c r="H4257" s="8">
        <f>VLOOKUP(C4257,Products!$A$2:$F$20,6,TRUE)</f>
        <v>7.4499999999999993</v>
      </c>
      <c r="I4257" s="8">
        <f t="shared" si="133"/>
        <v>14.899999999999999</v>
      </c>
      <c r="J4257" s="42">
        <f>VLOOKUP(B4257,Invoices!A:I,9,TRUE)</f>
        <v>2021</v>
      </c>
    </row>
    <row r="4258" spans="1:10" x14ac:dyDescent="0.15">
      <c r="A4258" t="s">
        <v>7618</v>
      </c>
      <c r="B4258" t="s">
        <v>982</v>
      </c>
      <c r="C4258" t="s">
        <v>96</v>
      </c>
      <c r="D4258" t="s">
        <v>75</v>
      </c>
      <c r="E4258">
        <v>10</v>
      </c>
      <c r="F4258" s="8">
        <f>VLOOKUP(C4258,Products!$A$2:$E$20,5,TRUE)</f>
        <v>79.95</v>
      </c>
      <c r="G4258" s="8">
        <f t="shared" si="132"/>
        <v>799.5</v>
      </c>
      <c r="H4258" s="8">
        <f>VLOOKUP(C4258,Products!$A$2:$F$20,6,TRUE)</f>
        <v>27.950000000000003</v>
      </c>
      <c r="I4258" s="8">
        <f t="shared" si="133"/>
        <v>279.5</v>
      </c>
      <c r="J4258" s="42">
        <f>VLOOKUP(B4258,Invoices!A:I,9,TRUE)</f>
        <v>2021</v>
      </c>
    </row>
    <row r="4259" spans="1:10" x14ac:dyDescent="0.15">
      <c r="A4259" t="s">
        <v>7619</v>
      </c>
      <c r="B4259" t="s">
        <v>982</v>
      </c>
      <c r="C4259" t="s">
        <v>93</v>
      </c>
      <c r="D4259" t="s">
        <v>76</v>
      </c>
      <c r="E4259">
        <v>7</v>
      </c>
      <c r="F4259" s="8">
        <f>VLOOKUP(C4259,Products!$A$2:$E$20,5,TRUE)</f>
        <v>9.9499999999999993</v>
      </c>
      <c r="G4259" s="8">
        <f t="shared" si="132"/>
        <v>69.649999999999991</v>
      </c>
      <c r="H4259" s="8">
        <f>VLOOKUP(C4259,Products!$A$2:$F$20,6,TRUE)</f>
        <v>1.9499999999999993</v>
      </c>
      <c r="I4259" s="8">
        <f t="shared" si="133"/>
        <v>13.649999999999995</v>
      </c>
      <c r="J4259" s="42">
        <f>VLOOKUP(B4259,Invoices!A:I,9,TRUE)</f>
        <v>2021</v>
      </c>
    </row>
    <row r="4260" spans="1:10" x14ac:dyDescent="0.15">
      <c r="A4260" t="s">
        <v>7620</v>
      </c>
      <c r="B4260" t="s">
        <v>983</v>
      </c>
      <c r="C4260" t="s">
        <v>92</v>
      </c>
      <c r="D4260" t="s">
        <v>82</v>
      </c>
      <c r="E4260">
        <v>4</v>
      </c>
      <c r="F4260" s="8">
        <f>VLOOKUP(C4260,Products!$A$2:$E$20,5,TRUE)</f>
        <v>19.95</v>
      </c>
      <c r="G4260" s="8">
        <f t="shared" si="132"/>
        <v>79.8</v>
      </c>
      <c r="H4260" s="8">
        <f>VLOOKUP(C4260,Products!$A$2:$F$20,6,TRUE)</f>
        <v>7.4499999999999993</v>
      </c>
      <c r="I4260" s="8">
        <f t="shared" si="133"/>
        <v>29.799999999999997</v>
      </c>
      <c r="J4260" s="42">
        <f>VLOOKUP(B4260,Invoices!A:I,9,TRUE)</f>
        <v>2021</v>
      </c>
    </row>
    <row r="4261" spans="1:10" x14ac:dyDescent="0.15">
      <c r="A4261" t="s">
        <v>7621</v>
      </c>
      <c r="B4261" t="s">
        <v>983</v>
      </c>
      <c r="C4261" t="s">
        <v>105</v>
      </c>
      <c r="D4261" t="s">
        <v>81</v>
      </c>
      <c r="E4261">
        <v>1</v>
      </c>
      <c r="F4261" s="8">
        <f>VLOOKUP(C4261,Products!$A$2:$E$20,5,TRUE)</f>
        <v>8.9499999999999993</v>
      </c>
      <c r="G4261" s="8">
        <f t="shared" si="132"/>
        <v>8.9499999999999993</v>
      </c>
      <c r="H4261" s="8">
        <f>VLOOKUP(C4261,Products!$A$2:$F$20,6,TRUE)</f>
        <v>3.1999999999999993</v>
      </c>
      <c r="I4261" s="8">
        <f t="shared" si="133"/>
        <v>3.1999999999999993</v>
      </c>
      <c r="J4261" s="42">
        <f>VLOOKUP(B4261,Invoices!A:I,9,TRUE)</f>
        <v>2021</v>
      </c>
    </row>
    <row r="4262" spans="1:10" x14ac:dyDescent="0.15">
      <c r="A4262" t="s">
        <v>7622</v>
      </c>
      <c r="B4262" t="s">
        <v>983</v>
      </c>
      <c r="C4262" t="s">
        <v>100</v>
      </c>
      <c r="D4262" t="s">
        <v>78</v>
      </c>
      <c r="E4262">
        <v>12</v>
      </c>
      <c r="F4262" s="8">
        <f>VLOOKUP(C4262,Products!$A$2:$E$20,5,TRUE)</f>
        <v>49.95</v>
      </c>
      <c r="G4262" s="8">
        <f t="shared" si="132"/>
        <v>599.40000000000009</v>
      </c>
      <c r="H4262" s="8">
        <f>VLOOKUP(C4262,Products!$A$2:$F$20,6,TRUE)</f>
        <v>19.950000000000003</v>
      </c>
      <c r="I4262" s="8">
        <f t="shared" si="133"/>
        <v>239.40000000000003</v>
      </c>
      <c r="J4262" s="42">
        <f>VLOOKUP(B4262,Invoices!A:I,9,TRUE)</f>
        <v>2021</v>
      </c>
    </row>
    <row r="4263" spans="1:10" x14ac:dyDescent="0.15">
      <c r="A4263" t="s">
        <v>7623</v>
      </c>
      <c r="B4263" t="s">
        <v>983</v>
      </c>
      <c r="C4263" t="s">
        <v>104</v>
      </c>
      <c r="D4263" t="s">
        <v>71</v>
      </c>
      <c r="E4263">
        <v>3</v>
      </c>
      <c r="F4263" s="8">
        <f>VLOOKUP(C4263,Products!$A$2:$E$20,5,TRUE)</f>
        <v>2.95</v>
      </c>
      <c r="G4263" s="8">
        <f t="shared" si="132"/>
        <v>8.8500000000000014</v>
      </c>
      <c r="H4263" s="8">
        <f>VLOOKUP(C4263,Products!$A$2:$F$20,6,TRUE)</f>
        <v>1.1500000000000001</v>
      </c>
      <c r="I4263" s="8">
        <f t="shared" si="133"/>
        <v>3.45</v>
      </c>
      <c r="J4263" s="42">
        <f>VLOOKUP(B4263,Invoices!A:I,9,TRUE)</f>
        <v>2021</v>
      </c>
    </row>
    <row r="4264" spans="1:10" x14ac:dyDescent="0.15">
      <c r="A4264" t="s">
        <v>7624</v>
      </c>
      <c r="B4264" t="s">
        <v>983</v>
      </c>
      <c r="C4264" t="s">
        <v>98</v>
      </c>
      <c r="D4264" t="s">
        <v>79</v>
      </c>
      <c r="E4264">
        <v>20</v>
      </c>
      <c r="F4264" s="8">
        <f>VLOOKUP(C4264,Products!$A$2:$E$20,5,TRUE)</f>
        <v>14.95</v>
      </c>
      <c r="G4264" s="8">
        <f t="shared" si="132"/>
        <v>299</v>
      </c>
      <c r="H4264" s="8">
        <f>VLOOKUP(C4264,Products!$A$2:$F$20,6,TRUE)</f>
        <v>3.0499999999999989</v>
      </c>
      <c r="I4264" s="8">
        <f t="shared" si="133"/>
        <v>60.999999999999979</v>
      </c>
      <c r="J4264" s="42">
        <f>VLOOKUP(B4264,Invoices!A:I,9,TRUE)</f>
        <v>2021</v>
      </c>
    </row>
    <row r="4265" spans="1:10" x14ac:dyDescent="0.15">
      <c r="A4265" t="s">
        <v>7625</v>
      </c>
      <c r="B4265" t="s">
        <v>983</v>
      </c>
      <c r="C4265" t="s">
        <v>94</v>
      </c>
      <c r="D4265" t="s">
        <v>86</v>
      </c>
      <c r="E4265">
        <v>5</v>
      </c>
      <c r="F4265" s="8">
        <f>VLOOKUP(C4265,Products!$A$2:$E$20,5,TRUE)</f>
        <v>3.5</v>
      </c>
      <c r="G4265" s="8">
        <f t="shared" si="132"/>
        <v>17.5</v>
      </c>
      <c r="H4265" s="8">
        <f>VLOOKUP(C4265,Products!$A$2:$F$20,6,TRUE)</f>
        <v>0.54999999999999982</v>
      </c>
      <c r="I4265" s="8">
        <f t="shared" si="133"/>
        <v>2.7499999999999991</v>
      </c>
      <c r="J4265" s="42">
        <f>VLOOKUP(B4265,Invoices!A:I,9,TRUE)</f>
        <v>2021</v>
      </c>
    </row>
    <row r="4266" spans="1:10" x14ac:dyDescent="0.15">
      <c r="A4266" t="s">
        <v>7626</v>
      </c>
      <c r="B4266" t="s">
        <v>984</v>
      </c>
      <c r="C4266" t="s">
        <v>88</v>
      </c>
      <c r="D4266" t="s">
        <v>85</v>
      </c>
      <c r="E4266">
        <v>2</v>
      </c>
      <c r="F4266" s="8">
        <f>VLOOKUP(C4266,Products!$A$2:$E$20,5,TRUE)</f>
        <v>8.9499999999999993</v>
      </c>
      <c r="G4266" s="8">
        <f t="shared" si="132"/>
        <v>17.899999999999999</v>
      </c>
      <c r="H4266" s="8">
        <f>VLOOKUP(C4266,Products!$A$2:$F$20,6,TRUE)</f>
        <v>5.6999999999999993</v>
      </c>
      <c r="I4266" s="8">
        <f t="shared" si="133"/>
        <v>11.399999999999999</v>
      </c>
      <c r="J4266" s="42">
        <f>VLOOKUP(B4266,Invoices!A:I,9,TRUE)</f>
        <v>2021</v>
      </c>
    </row>
    <row r="4267" spans="1:10" x14ac:dyDescent="0.15">
      <c r="A4267" t="s">
        <v>7627</v>
      </c>
      <c r="B4267" t="s">
        <v>984</v>
      </c>
      <c r="C4267" t="s">
        <v>101</v>
      </c>
      <c r="D4267" t="s">
        <v>69</v>
      </c>
      <c r="E4267">
        <v>7</v>
      </c>
      <c r="F4267" s="8">
        <f>VLOOKUP(C4267,Products!$A$2:$E$20,5,TRUE)</f>
        <v>129.94999999999999</v>
      </c>
      <c r="G4267" s="8">
        <f t="shared" si="132"/>
        <v>909.64999999999986</v>
      </c>
      <c r="H4267" s="8">
        <f>VLOOKUP(C4267,Products!$A$2:$F$20,6,TRUE)</f>
        <v>40.449999999999989</v>
      </c>
      <c r="I4267" s="8">
        <f t="shared" si="133"/>
        <v>283.14999999999992</v>
      </c>
      <c r="J4267" s="42">
        <f>VLOOKUP(B4267,Invoices!A:I,9,TRUE)</f>
        <v>2021</v>
      </c>
    </row>
    <row r="4268" spans="1:10" x14ac:dyDescent="0.15">
      <c r="A4268" t="s">
        <v>7628</v>
      </c>
      <c r="B4268" t="s">
        <v>984</v>
      </c>
      <c r="C4268" t="s">
        <v>99</v>
      </c>
      <c r="D4268" t="s">
        <v>84</v>
      </c>
      <c r="E4268">
        <v>1</v>
      </c>
      <c r="F4268" s="8">
        <f>VLOOKUP(C4268,Products!$A$2:$E$20,5,TRUE)</f>
        <v>3.5</v>
      </c>
      <c r="G4268" s="8">
        <f t="shared" si="132"/>
        <v>3.5</v>
      </c>
      <c r="H4268" s="8">
        <f>VLOOKUP(C4268,Products!$A$2:$F$20,6,TRUE)</f>
        <v>0.54999999999999982</v>
      </c>
      <c r="I4268" s="8">
        <f t="shared" si="133"/>
        <v>0.54999999999999982</v>
      </c>
      <c r="J4268" s="42">
        <f>VLOOKUP(B4268,Invoices!A:I,9,TRUE)</f>
        <v>2021</v>
      </c>
    </row>
    <row r="4269" spans="1:10" x14ac:dyDescent="0.15">
      <c r="A4269" t="s">
        <v>7629</v>
      </c>
      <c r="B4269" t="s">
        <v>984</v>
      </c>
      <c r="C4269" t="s">
        <v>95</v>
      </c>
      <c r="D4269" t="s">
        <v>73</v>
      </c>
      <c r="E4269">
        <v>30</v>
      </c>
      <c r="F4269" s="8">
        <f>VLOOKUP(C4269,Products!$A$2:$E$20,5,TRUE)</f>
        <v>12.95</v>
      </c>
      <c r="G4269" s="8">
        <f t="shared" si="132"/>
        <v>388.5</v>
      </c>
      <c r="H4269" s="8">
        <f>VLOOKUP(C4269,Products!$A$2:$F$20,6,TRUE)</f>
        <v>4.1999999999999993</v>
      </c>
      <c r="I4269" s="8">
        <f t="shared" si="133"/>
        <v>125.99999999999997</v>
      </c>
      <c r="J4269" s="42">
        <f>VLOOKUP(B4269,Invoices!A:I,9,TRUE)</f>
        <v>2021</v>
      </c>
    </row>
    <row r="4270" spans="1:10" x14ac:dyDescent="0.15">
      <c r="A4270" t="s">
        <v>7630</v>
      </c>
      <c r="B4270" t="s">
        <v>984</v>
      </c>
      <c r="C4270" t="s">
        <v>87</v>
      </c>
      <c r="D4270" t="s">
        <v>68</v>
      </c>
      <c r="E4270">
        <v>15</v>
      </c>
      <c r="F4270" s="8">
        <f>VLOOKUP(C4270,Products!$A$2:$E$20,5,TRUE)</f>
        <v>19.95</v>
      </c>
      <c r="G4270" s="8">
        <f t="shared" si="132"/>
        <v>299.25</v>
      </c>
      <c r="H4270" s="8">
        <f>VLOOKUP(C4270,Products!$A$2:$F$20,6,TRUE)</f>
        <v>7.4499999999999993</v>
      </c>
      <c r="I4270" s="8">
        <f t="shared" si="133"/>
        <v>111.74999999999999</v>
      </c>
      <c r="J4270" s="42">
        <f>VLOOKUP(B4270,Invoices!A:I,9,TRUE)</f>
        <v>2021</v>
      </c>
    </row>
    <row r="4271" spans="1:10" x14ac:dyDescent="0.15">
      <c r="A4271" t="s">
        <v>7631</v>
      </c>
      <c r="B4271" t="s">
        <v>984</v>
      </c>
      <c r="C4271" t="s">
        <v>100</v>
      </c>
      <c r="D4271" t="s">
        <v>78</v>
      </c>
      <c r="E4271">
        <v>10</v>
      </c>
      <c r="F4271" s="8">
        <f>VLOOKUP(C4271,Products!$A$2:$E$20,5,TRUE)</f>
        <v>49.95</v>
      </c>
      <c r="G4271" s="8">
        <f t="shared" si="132"/>
        <v>499.5</v>
      </c>
      <c r="H4271" s="8">
        <f>VLOOKUP(C4271,Products!$A$2:$F$20,6,TRUE)</f>
        <v>19.950000000000003</v>
      </c>
      <c r="I4271" s="8">
        <f t="shared" si="133"/>
        <v>199.50000000000003</v>
      </c>
      <c r="J4271" s="42">
        <f>VLOOKUP(B4271,Invoices!A:I,9,TRUE)</f>
        <v>2021</v>
      </c>
    </row>
    <row r="4272" spans="1:10" x14ac:dyDescent="0.15">
      <c r="A4272" t="s">
        <v>7632</v>
      </c>
      <c r="B4272" t="s">
        <v>984</v>
      </c>
      <c r="C4272" t="s">
        <v>98</v>
      </c>
      <c r="D4272" t="s">
        <v>79</v>
      </c>
      <c r="E4272">
        <v>2</v>
      </c>
      <c r="F4272" s="8">
        <f>VLOOKUP(C4272,Products!$A$2:$E$20,5,TRUE)</f>
        <v>14.95</v>
      </c>
      <c r="G4272" s="8">
        <f t="shared" si="132"/>
        <v>29.9</v>
      </c>
      <c r="H4272" s="8">
        <f>VLOOKUP(C4272,Products!$A$2:$F$20,6,TRUE)</f>
        <v>3.0499999999999989</v>
      </c>
      <c r="I4272" s="8">
        <f t="shared" si="133"/>
        <v>6.0999999999999979</v>
      </c>
      <c r="J4272" s="42">
        <f>VLOOKUP(B4272,Invoices!A:I,9,TRUE)</f>
        <v>2021</v>
      </c>
    </row>
    <row r="4273" spans="1:10" x14ac:dyDescent="0.15">
      <c r="A4273" t="s">
        <v>7633</v>
      </c>
      <c r="B4273" t="s">
        <v>985</v>
      </c>
      <c r="C4273" t="s">
        <v>100</v>
      </c>
      <c r="D4273" t="s">
        <v>78</v>
      </c>
      <c r="E4273">
        <v>4</v>
      </c>
      <c r="F4273" s="8">
        <f>VLOOKUP(C4273,Products!$A$2:$E$20,5,TRUE)</f>
        <v>49.95</v>
      </c>
      <c r="G4273" s="8">
        <f t="shared" si="132"/>
        <v>199.8</v>
      </c>
      <c r="H4273" s="8">
        <f>VLOOKUP(C4273,Products!$A$2:$F$20,6,TRUE)</f>
        <v>19.950000000000003</v>
      </c>
      <c r="I4273" s="8">
        <f t="shared" si="133"/>
        <v>79.800000000000011</v>
      </c>
      <c r="J4273" s="42">
        <f>VLOOKUP(B4273,Invoices!A:I,9,TRUE)</f>
        <v>2021</v>
      </c>
    </row>
    <row r="4274" spans="1:10" x14ac:dyDescent="0.15">
      <c r="A4274" t="s">
        <v>7634</v>
      </c>
      <c r="B4274" t="s">
        <v>985</v>
      </c>
      <c r="C4274" t="s">
        <v>105</v>
      </c>
      <c r="D4274" t="s">
        <v>81</v>
      </c>
      <c r="E4274">
        <v>12</v>
      </c>
      <c r="F4274" s="8">
        <f>VLOOKUP(C4274,Products!$A$2:$E$20,5,TRUE)</f>
        <v>8.9499999999999993</v>
      </c>
      <c r="G4274" s="8">
        <f t="shared" si="132"/>
        <v>107.39999999999999</v>
      </c>
      <c r="H4274" s="8">
        <f>VLOOKUP(C4274,Products!$A$2:$F$20,6,TRUE)</f>
        <v>3.1999999999999993</v>
      </c>
      <c r="I4274" s="8">
        <f t="shared" si="133"/>
        <v>38.399999999999991</v>
      </c>
      <c r="J4274" s="42">
        <f>VLOOKUP(B4274,Invoices!A:I,9,TRUE)</f>
        <v>2021</v>
      </c>
    </row>
    <row r="4275" spans="1:10" x14ac:dyDescent="0.15">
      <c r="A4275" t="s">
        <v>7635</v>
      </c>
      <c r="B4275" t="s">
        <v>985</v>
      </c>
      <c r="C4275" t="s">
        <v>103</v>
      </c>
      <c r="D4275" t="s">
        <v>77</v>
      </c>
      <c r="E4275">
        <v>4</v>
      </c>
      <c r="F4275" s="8">
        <f>VLOOKUP(C4275,Products!$A$2:$E$20,5,TRUE)</f>
        <v>8.9499999999999993</v>
      </c>
      <c r="G4275" s="8">
        <f t="shared" si="132"/>
        <v>35.799999999999997</v>
      </c>
      <c r="H4275" s="8">
        <f>VLOOKUP(C4275,Products!$A$2:$F$20,6,TRUE)</f>
        <v>3.1999999999999993</v>
      </c>
      <c r="I4275" s="8">
        <f t="shared" si="133"/>
        <v>12.799999999999997</v>
      </c>
      <c r="J4275" s="42">
        <f>VLOOKUP(B4275,Invoices!A:I,9,TRUE)</f>
        <v>2021</v>
      </c>
    </row>
    <row r="4276" spans="1:10" x14ac:dyDescent="0.15">
      <c r="A4276" t="s">
        <v>7636</v>
      </c>
      <c r="B4276" t="s">
        <v>985</v>
      </c>
      <c r="C4276" t="s">
        <v>104</v>
      </c>
      <c r="D4276" t="s">
        <v>71</v>
      </c>
      <c r="E4276">
        <v>1</v>
      </c>
      <c r="F4276" s="8">
        <f>VLOOKUP(C4276,Products!$A$2:$E$20,5,TRUE)</f>
        <v>2.95</v>
      </c>
      <c r="G4276" s="8">
        <f t="shared" si="132"/>
        <v>2.95</v>
      </c>
      <c r="H4276" s="8">
        <f>VLOOKUP(C4276,Products!$A$2:$F$20,6,TRUE)</f>
        <v>1.1500000000000001</v>
      </c>
      <c r="I4276" s="8">
        <f t="shared" si="133"/>
        <v>1.1500000000000001</v>
      </c>
      <c r="J4276" s="42">
        <f>VLOOKUP(B4276,Invoices!A:I,9,TRUE)</f>
        <v>2021</v>
      </c>
    </row>
    <row r="4277" spans="1:10" x14ac:dyDescent="0.15">
      <c r="A4277" t="s">
        <v>7637</v>
      </c>
      <c r="B4277" t="s">
        <v>985</v>
      </c>
      <c r="C4277" t="s">
        <v>90</v>
      </c>
      <c r="D4277" t="s">
        <v>72</v>
      </c>
      <c r="E4277">
        <v>6</v>
      </c>
      <c r="F4277" s="8">
        <f>VLOOKUP(C4277,Products!$A$2:$E$20,5,TRUE)</f>
        <v>8.9499999999999993</v>
      </c>
      <c r="G4277" s="8">
        <f t="shared" si="132"/>
        <v>53.699999999999996</v>
      </c>
      <c r="H4277" s="8">
        <f>VLOOKUP(C4277,Products!$A$2:$F$20,6,TRUE)</f>
        <v>5.6999999999999993</v>
      </c>
      <c r="I4277" s="8">
        <f t="shared" si="133"/>
        <v>34.199999999999996</v>
      </c>
      <c r="J4277" s="42">
        <f>VLOOKUP(B4277,Invoices!A:I,9,TRUE)</f>
        <v>2021</v>
      </c>
    </row>
    <row r="4278" spans="1:10" x14ac:dyDescent="0.15">
      <c r="A4278" t="s">
        <v>7638</v>
      </c>
      <c r="B4278" t="s">
        <v>985</v>
      </c>
      <c r="C4278" t="s">
        <v>99</v>
      </c>
      <c r="D4278" t="s">
        <v>84</v>
      </c>
      <c r="E4278">
        <v>1</v>
      </c>
      <c r="F4278" s="8">
        <f>VLOOKUP(C4278,Products!$A$2:$E$20,5,TRUE)</f>
        <v>3.5</v>
      </c>
      <c r="G4278" s="8">
        <f t="shared" si="132"/>
        <v>3.5</v>
      </c>
      <c r="H4278" s="8">
        <f>VLOOKUP(C4278,Products!$A$2:$F$20,6,TRUE)</f>
        <v>0.54999999999999982</v>
      </c>
      <c r="I4278" s="8">
        <f t="shared" si="133"/>
        <v>0.54999999999999982</v>
      </c>
      <c r="J4278" s="42">
        <f>VLOOKUP(B4278,Invoices!A:I,9,TRUE)</f>
        <v>2021</v>
      </c>
    </row>
    <row r="4279" spans="1:10" x14ac:dyDescent="0.15">
      <c r="A4279" t="s">
        <v>7639</v>
      </c>
      <c r="B4279" t="s">
        <v>986</v>
      </c>
      <c r="C4279" t="s">
        <v>104</v>
      </c>
      <c r="D4279" t="s">
        <v>71</v>
      </c>
      <c r="E4279">
        <v>1</v>
      </c>
      <c r="F4279" s="8">
        <f>VLOOKUP(C4279,Products!$A$2:$E$20,5,TRUE)</f>
        <v>2.95</v>
      </c>
      <c r="G4279" s="8">
        <f t="shared" si="132"/>
        <v>2.95</v>
      </c>
      <c r="H4279" s="8">
        <f>VLOOKUP(C4279,Products!$A$2:$F$20,6,TRUE)</f>
        <v>1.1500000000000001</v>
      </c>
      <c r="I4279" s="8">
        <f t="shared" si="133"/>
        <v>1.1500000000000001</v>
      </c>
      <c r="J4279" s="42">
        <f>VLOOKUP(B4279,Invoices!A:I,9,TRUE)</f>
        <v>2021</v>
      </c>
    </row>
    <row r="4280" spans="1:10" x14ac:dyDescent="0.15">
      <c r="A4280" t="s">
        <v>7640</v>
      </c>
      <c r="B4280" t="s">
        <v>986</v>
      </c>
      <c r="C4280" t="s">
        <v>96</v>
      </c>
      <c r="D4280" t="s">
        <v>75</v>
      </c>
      <c r="E4280">
        <v>1</v>
      </c>
      <c r="F4280" s="8">
        <f>VLOOKUP(C4280,Products!$A$2:$E$20,5,TRUE)</f>
        <v>79.95</v>
      </c>
      <c r="G4280" s="8">
        <f t="shared" si="132"/>
        <v>79.95</v>
      </c>
      <c r="H4280" s="8">
        <f>VLOOKUP(C4280,Products!$A$2:$F$20,6,TRUE)</f>
        <v>27.950000000000003</v>
      </c>
      <c r="I4280" s="8">
        <f t="shared" si="133"/>
        <v>27.950000000000003</v>
      </c>
      <c r="J4280" s="42">
        <f>VLOOKUP(B4280,Invoices!A:I,9,TRUE)</f>
        <v>2021</v>
      </c>
    </row>
    <row r="4281" spans="1:10" x14ac:dyDescent="0.15">
      <c r="A4281" t="s">
        <v>7641</v>
      </c>
      <c r="B4281" t="s">
        <v>987</v>
      </c>
      <c r="C4281" t="s">
        <v>87</v>
      </c>
      <c r="D4281" t="s">
        <v>68</v>
      </c>
      <c r="E4281">
        <v>3</v>
      </c>
      <c r="F4281" s="8">
        <f>VLOOKUP(C4281,Products!$A$2:$E$20,5,TRUE)</f>
        <v>19.95</v>
      </c>
      <c r="G4281" s="8">
        <f t="shared" si="132"/>
        <v>59.849999999999994</v>
      </c>
      <c r="H4281" s="8">
        <f>VLOOKUP(C4281,Products!$A$2:$F$20,6,TRUE)</f>
        <v>7.4499999999999993</v>
      </c>
      <c r="I4281" s="8">
        <f t="shared" si="133"/>
        <v>22.349999999999998</v>
      </c>
      <c r="J4281" s="42">
        <f>VLOOKUP(B4281,Invoices!A:I,9,TRUE)</f>
        <v>2021</v>
      </c>
    </row>
    <row r="4282" spans="1:10" x14ac:dyDescent="0.15">
      <c r="A4282" t="s">
        <v>7642</v>
      </c>
      <c r="B4282" t="s">
        <v>987</v>
      </c>
      <c r="C4282" t="s">
        <v>100</v>
      </c>
      <c r="D4282" t="s">
        <v>78</v>
      </c>
      <c r="E4282">
        <v>1</v>
      </c>
      <c r="F4282" s="8">
        <f>VLOOKUP(C4282,Products!$A$2:$E$20,5,TRUE)</f>
        <v>49.95</v>
      </c>
      <c r="G4282" s="8">
        <f t="shared" si="132"/>
        <v>49.95</v>
      </c>
      <c r="H4282" s="8">
        <f>VLOOKUP(C4282,Products!$A$2:$F$20,6,TRUE)</f>
        <v>19.950000000000003</v>
      </c>
      <c r="I4282" s="8">
        <f t="shared" si="133"/>
        <v>19.950000000000003</v>
      </c>
      <c r="J4282" s="42">
        <f>VLOOKUP(B4282,Invoices!A:I,9,TRUE)</f>
        <v>2021</v>
      </c>
    </row>
    <row r="4283" spans="1:10" x14ac:dyDescent="0.15">
      <c r="A4283" t="s">
        <v>7643</v>
      </c>
      <c r="B4283" t="s">
        <v>987</v>
      </c>
      <c r="C4283" t="s">
        <v>93</v>
      </c>
      <c r="D4283" t="s">
        <v>76</v>
      </c>
      <c r="E4283">
        <v>2</v>
      </c>
      <c r="F4283" s="8">
        <f>VLOOKUP(C4283,Products!$A$2:$E$20,5,TRUE)</f>
        <v>9.9499999999999993</v>
      </c>
      <c r="G4283" s="8">
        <f t="shared" si="132"/>
        <v>19.899999999999999</v>
      </c>
      <c r="H4283" s="8">
        <f>VLOOKUP(C4283,Products!$A$2:$F$20,6,TRUE)</f>
        <v>1.9499999999999993</v>
      </c>
      <c r="I4283" s="8">
        <f t="shared" si="133"/>
        <v>3.8999999999999986</v>
      </c>
      <c r="J4283" s="42">
        <f>VLOOKUP(B4283,Invoices!A:I,9,TRUE)</f>
        <v>2021</v>
      </c>
    </row>
    <row r="4284" spans="1:10" x14ac:dyDescent="0.15">
      <c r="A4284" t="s">
        <v>7644</v>
      </c>
      <c r="B4284" t="s">
        <v>987</v>
      </c>
      <c r="C4284" t="s">
        <v>96</v>
      </c>
      <c r="D4284" t="s">
        <v>75</v>
      </c>
      <c r="E4284">
        <v>3</v>
      </c>
      <c r="F4284" s="8">
        <f>VLOOKUP(C4284,Products!$A$2:$E$20,5,TRUE)</f>
        <v>79.95</v>
      </c>
      <c r="G4284" s="8">
        <f t="shared" si="132"/>
        <v>239.85000000000002</v>
      </c>
      <c r="H4284" s="8">
        <f>VLOOKUP(C4284,Products!$A$2:$F$20,6,TRUE)</f>
        <v>27.950000000000003</v>
      </c>
      <c r="I4284" s="8">
        <f t="shared" si="133"/>
        <v>83.850000000000009</v>
      </c>
      <c r="J4284" s="42">
        <f>VLOOKUP(B4284,Invoices!A:I,9,TRUE)</f>
        <v>2021</v>
      </c>
    </row>
    <row r="4285" spans="1:10" x14ac:dyDescent="0.15">
      <c r="A4285" t="s">
        <v>7645</v>
      </c>
      <c r="B4285" t="s">
        <v>987</v>
      </c>
      <c r="C4285" t="s">
        <v>97</v>
      </c>
      <c r="D4285" t="s">
        <v>74</v>
      </c>
      <c r="E4285">
        <v>1</v>
      </c>
      <c r="F4285" s="8">
        <f>VLOOKUP(C4285,Products!$A$2:$E$20,5,TRUE)</f>
        <v>1.5</v>
      </c>
      <c r="G4285" s="8">
        <f t="shared" si="132"/>
        <v>1.5</v>
      </c>
      <c r="H4285" s="8">
        <f>VLOOKUP(C4285,Products!$A$2:$F$20,6,TRUE)</f>
        <v>0.5</v>
      </c>
      <c r="I4285" s="8">
        <f t="shared" si="133"/>
        <v>0.5</v>
      </c>
      <c r="J4285" s="42">
        <f>VLOOKUP(B4285,Invoices!A:I,9,TRUE)</f>
        <v>2021</v>
      </c>
    </row>
    <row r="4286" spans="1:10" x14ac:dyDescent="0.15">
      <c r="A4286" t="s">
        <v>7646</v>
      </c>
      <c r="B4286" t="s">
        <v>987</v>
      </c>
      <c r="C4286" t="s">
        <v>101</v>
      </c>
      <c r="D4286" t="s">
        <v>69</v>
      </c>
      <c r="E4286">
        <v>6</v>
      </c>
      <c r="F4286" s="8">
        <f>VLOOKUP(C4286,Products!$A$2:$E$20,5,TRUE)</f>
        <v>129.94999999999999</v>
      </c>
      <c r="G4286" s="8">
        <f t="shared" si="132"/>
        <v>779.69999999999993</v>
      </c>
      <c r="H4286" s="8">
        <f>VLOOKUP(C4286,Products!$A$2:$F$20,6,TRUE)</f>
        <v>40.449999999999989</v>
      </c>
      <c r="I4286" s="8">
        <f t="shared" si="133"/>
        <v>242.69999999999993</v>
      </c>
      <c r="J4286" s="42">
        <f>VLOOKUP(B4286,Invoices!A:I,9,TRUE)</f>
        <v>2021</v>
      </c>
    </row>
    <row r="4287" spans="1:10" x14ac:dyDescent="0.15">
      <c r="A4287" t="s">
        <v>7647</v>
      </c>
      <c r="B4287" t="s">
        <v>987</v>
      </c>
      <c r="C4287" t="s">
        <v>89</v>
      </c>
      <c r="D4287" t="s">
        <v>80</v>
      </c>
      <c r="E4287">
        <v>6</v>
      </c>
      <c r="F4287" s="8">
        <f>VLOOKUP(C4287,Products!$A$2:$E$20,5,TRUE)</f>
        <v>15.95</v>
      </c>
      <c r="G4287" s="8">
        <f t="shared" si="132"/>
        <v>95.699999999999989</v>
      </c>
      <c r="H4287" s="8">
        <f>VLOOKUP(C4287,Products!$A$2:$F$20,6,TRUE)</f>
        <v>6</v>
      </c>
      <c r="I4287" s="8">
        <f t="shared" si="133"/>
        <v>36</v>
      </c>
      <c r="J4287" s="42">
        <f>VLOOKUP(B4287,Invoices!A:I,9,TRUE)</f>
        <v>2021</v>
      </c>
    </row>
    <row r="4288" spans="1:10" x14ac:dyDescent="0.15">
      <c r="A4288" t="s">
        <v>7648</v>
      </c>
      <c r="B4288" t="s">
        <v>987</v>
      </c>
      <c r="C4288" t="s">
        <v>102</v>
      </c>
      <c r="D4288" t="s">
        <v>83</v>
      </c>
      <c r="E4288">
        <v>1</v>
      </c>
      <c r="F4288" s="8">
        <f>VLOOKUP(C4288,Products!$A$2:$E$20,5,TRUE)</f>
        <v>29.95</v>
      </c>
      <c r="G4288" s="8">
        <f t="shared" si="132"/>
        <v>29.95</v>
      </c>
      <c r="H4288" s="8">
        <f>VLOOKUP(C4288,Products!$A$2:$F$20,6,TRUE)</f>
        <v>15</v>
      </c>
      <c r="I4288" s="8">
        <f t="shared" si="133"/>
        <v>15</v>
      </c>
      <c r="J4288" s="42">
        <f>VLOOKUP(B4288,Invoices!A:I,9,TRUE)</f>
        <v>2021</v>
      </c>
    </row>
    <row r="4289" spans="1:10" x14ac:dyDescent="0.15">
      <c r="A4289" t="s">
        <v>7649</v>
      </c>
      <c r="B4289" t="s">
        <v>987</v>
      </c>
      <c r="C4289" t="s">
        <v>91</v>
      </c>
      <c r="D4289" t="s">
        <v>70</v>
      </c>
      <c r="E4289">
        <v>1</v>
      </c>
      <c r="F4289" s="8">
        <f>VLOOKUP(C4289,Products!$A$2:$E$20,5,TRUE)</f>
        <v>49.95</v>
      </c>
      <c r="G4289" s="8">
        <f t="shared" si="132"/>
        <v>49.95</v>
      </c>
      <c r="H4289" s="8">
        <f>VLOOKUP(C4289,Products!$A$2:$F$20,6,TRUE)</f>
        <v>21.200000000000003</v>
      </c>
      <c r="I4289" s="8">
        <f t="shared" si="133"/>
        <v>21.200000000000003</v>
      </c>
      <c r="J4289" s="42">
        <f>VLOOKUP(B4289,Invoices!A:I,9,TRUE)</f>
        <v>2021</v>
      </c>
    </row>
    <row r="4290" spans="1:10" x14ac:dyDescent="0.15">
      <c r="A4290" t="s">
        <v>7650</v>
      </c>
      <c r="B4290" t="s">
        <v>987</v>
      </c>
      <c r="C4290" t="s">
        <v>104</v>
      </c>
      <c r="D4290" t="s">
        <v>71</v>
      </c>
      <c r="E4290">
        <v>10</v>
      </c>
      <c r="F4290" s="8">
        <f>VLOOKUP(C4290,Products!$A$2:$E$20,5,TRUE)</f>
        <v>2.95</v>
      </c>
      <c r="G4290" s="8">
        <f t="shared" si="132"/>
        <v>29.5</v>
      </c>
      <c r="H4290" s="8">
        <f>VLOOKUP(C4290,Products!$A$2:$F$20,6,TRUE)</f>
        <v>1.1500000000000001</v>
      </c>
      <c r="I4290" s="8">
        <f t="shared" si="133"/>
        <v>11.500000000000002</v>
      </c>
      <c r="J4290" s="42">
        <f>VLOOKUP(B4290,Invoices!A:I,9,TRUE)</f>
        <v>2021</v>
      </c>
    </row>
    <row r="4291" spans="1:10" x14ac:dyDescent="0.15">
      <c r="A4291" t="s">
        <v>7651</v>
      </c>
      <c r="B4291" t="s">
        <v>987</v>
      </c>
      <c r="C4291" t="s">
        <v>90</v>
      </c>
      <c r="D4291" t="s">
        <v>72</v>
      </c>
      <c r="E4291">
        <v>100</v>
      </c>
      <c r="F4291" s="8">
        <f>VLOOKUP(C4291,Products!$A$2:$E$20,5,TRUE)</f>
        <v>8.9499999999999993</v>
      </c>
      <c r="G4291" s="8">
        <f t="shared" ref="G4291:G4354" si="134">F4291*E4291</f>
        <v>894.99999999999989</v>
      </c>
      <c r="H4291" s="8">
        <f>VLOOKUP(C4291,Products!$A$2:$F$20,6,TRUE)</f>
        <v>5.6999999999999993</v>
      </c>
      <c r="I4291" s="8">
        <f t="shared" ref="I4291:I4354" si="135">H4291*E4291</f>
        <v>569.99999999999989</v>
      </c>
      <c r="J4291" s="42">
        <f>VLOOKUP(B4291,Invoices!A:I,9,TRUE)</f>
        <v>2021</v>
      </c>
    </row>
    <row r="4292" spans="1:10" x14ac:dyDescent="0.15">
      <c r="A4292" t="s">
        <v>7652</v>
      </c>
      <c r="B4292" t="s">
        <v>987</v>
      </c>
      <c r="C4292" t="s">
        <v>95</v>
      </c>
      <c r="D4292" t="s">
        <v>73</v>
      </c>
      <c r="E4292">
        <v>1</v>
      </c>
      <c r="F4292" s="8">
        <f>VLOOKUP(C4292,Products!$A$2:$E$20,5,TRUE)</f>
        <v>12.95</v>
      </c>
      <c r="G4292" s="8">
        <f t="shared" si="134"/>
        <v>12.95</v>
      </c>
      <c r="H4292" s="8">
        <f>VLOOKUP(C4292,Products!$A$2:$F$20,6,TRUE)</f>
        <v>4.1999999999999993</v>
      </c>
      <c r="I4292" s="8">
        <f t="shared" si="135"/>
        <v>4.1999999999999993</v>
      </c>
      <c r="J4292" s="42">
        <f>VLOOKUP(B4292,Invoices!A:I,9,TRUE)</f>
        <v>2021</v>
      </c>
    </row>
    <row r="4293" spans="1:10" x14ac:dyDescent="0.15">
      <c r="A4293" t="s">
        <v>7653</v>
      </c>
      <c r="B4293" t="s">
        <v>987</v>
      </c>
      <c r="C4293" t="s">
        <v>103</v>
      </c>
      <c r="D4293" t="s">
        <v>77</v>
      </c>
      <c r="E4293">
        <v>5</v>
      </c>
      <c r="F4293" s="8">
        <f>VLOOKUP(C4293,Products!$A$2:$E$20,5,TRUE)</f>
        <v>8.9499999999999993</v>
      </c>
      <c r="G4293" s="8">
        <f t="shared" si="134"/>
        <v>44.75</v>
      </c>
      <c r="H4293" s="8">
        <f>VLOOKUP(C4293,Products!$A$2:$F$20,6,TRUE)</f>
        <v>3.1999999999999993</v>
      </c>
      <c r="I4293" s="8">
        <f t="shared" si="135"/>
        <v>15.999999999999996</v>
      </c>
      <c r="J4293" s="42">
        <f>VLOOKUP(B4293,Invoices!A:I,9,TRUE)</f>
        <v>2021</v>
      </c>
    </row>
    <row r="4294" spans="1:10" x14ac:dyDescent="0.15">
      <c r="A4294" t="s">
        <v>7654</v>
      </c>
      <c r="B4294" t="s">
        <v>987</v>
      </c>
      <c r="C4294" t="s">
        <v>92</v>
      </c>
      <c r="D4294" t="s">
        <v>82</v>
      </c>
      <c r="E4294">
        <v>24</v>
      </c>
      <c r="F4294" s="8">
        <f>VLOOKUP(C4294,Products!$A$2:$E$20,5,TRUE)</f>
        <v>19.95</v>
      </c>
      <c r="G4294" s="8">
        <f t="shared" si="134"/>
        <v>478.79999999999995</v>
      </c>
      <c r="H4294" s="8">
        <f>VLOOKUP(C4294,Products!$A$2:$F$20,6,TRUE)</f>
        <v>7.4499999999999993</v>
      </c>
      <c r="I4294" s="8">
        <f t="shared" si="135"/>
        <v>178.79999999999998</v>
      </c>
      <c r="J4294" s="42">
        <f>VLOOKUP(B4294,Invoices!A:I,9,TRUE)</f>
        <v>2021</v>
      </c>
    </row>
    <row r="4295" spans="1:10" x14ac:dyDescent="0.15">
      <c r="A4295" t="s">
        <v>7655</v>
      </c>
      <c r="B4295" t="s">
        <v>988</v>
      </c>
      <c r="C4295" t="s">
        <v>96</v>
      </c>
      <c r="D4295" t="s">
        <v>75</v>
      </c>
      <c r="E4295">
        <v>6</v>
      </c>
      <c r="F4295" s="8">
        <f>VLOOKUP(C4295,Products!$A$2:$E$20,5,TRUE)</f>
        <v>79.95</v>
      </c>
      <c r="G4295" s="8">
        <f t="shared" si="134"/>
        <v>479.70000000000005</v>
      </c>
      <c r="H4295" s="8">
        <f>VLOOKUP(C4295,Products!$A$2:$F$20,6,TRUE)</f>
        <v>27.950000000000003</v>
      </c>
      <c r="I4295" s="8">
        <f t="shared" si="135"/>
        <v>167.70000000000002</v>
      </c>
      <c r="J4295" s="42">
        <f>VLOOKUP(B4295,Invoices!A:I,9,TRUE)</f>
        <v>2021</v>
      </c>
    </row>
    <row r="4296" spans="1:10" x14ac:dyDescent="0.15">
      <c r="A4296" t="s">
        <v>7656</v>
      </c>
      <c r="B4296" t="s">
        <v>988</v>
      </c>
      <c r="C4296" t="s">
        <v>102</v>
      </c>
      <c r="D4296" t="s">
        <v>83</v>
      </c>
      <c r="E4296">
        <v>5</v>
      </c>
      <c r="F4296" s="8">
        <f>VLOOKUP(C4296,Products!$A$2:$E$20,5,TRUE)</f>
        <v>29.95</v>
      </c>
      <c r="G4296" s="8">
        <f t="shared" si="134"/>
        <v>149.75</v>
      </c>
      <c r="H4296" s="8">
        <f>VLOOKUP(C4296,Products!$A$2:$F$20,6,TRUE)</f>
        <v>15</v>
      </c>
      <c r="I4296" s="8">
        <f t="shared" si="135"/>
        <v>75</v>
      </c>
      <c r="J4296" s="42">
        <f>VLOOKUP(B4296,Invoices!A:I,9,TRUE)</f>
        <v>2021</v>
      </c>
    </row>
    <row r="4297" spans="1:10" x14ac:dyDescent="0.15">
      <c r="A4297" t="s">
        <v>7657</v>
      </c>
      <c r="B4297" t="s">
        <v>989</v>
      </c>
      <c r="C4297" t="s">
        <v>101</v>
      </c>
      <c r="D4297" t="s">
        <v>69</v>
      </c>
      <c r="E4297">
        <v>2</v>
      </c>
      <c r="F4297" s="8">
        <f>VLOOKUP(C4297,Products!$A$2:$E$20,5,TRUE)</f>
        <v>129.94999999999999</v>
      </c>
      <c r="G4297" s="8">
        <f t="shared" si="134"/>
        <v>259.89999999999998</v>
      </c>
      <c r="H4297" s="8">
        <f>VLOOKUP(C4297,Products!$A$2:$F$20,6,TRUE)</f>
        <v>40.449999999999989</v>
      </c>
      <c r="I4297" s="8">
        <f t="shared" si="135"/>
        <v>80.899999999999977</v>
      </c>
      <c r="J4297" s="42">
        <f>VLOOKUP(B4297,Invoices!A:I,9,TRUE)</f>
        <v>2021</v>
      </c>
    </row>
    <row r="4298" spans="1:10" x14ac:dyDescent="0.15">
      <c r="A4298" t="s">
        <v>7658</v>
      </c>
      <c r="B4298" t="s">
        <v>989</v>
      </c>
      <c r="C4298" t="s">
        <v>90</v>
      </c>
      <c r="D4298" t="s">
        <v>72</v>
      </c>
      <c r="E4298">
        <v>5</v>
      </c>
      <c r="F4298" s="8">
        <f>VLOOKUP(C4298,Products!$A$2:$E$20,5,TRUE)</f>
        <v>8.9499999999999993</v>
      </c>
      <c r="G4298" s="8">
        <f t="shared" si="134"/>
        <v>44.75</v>
      </c>
      <c r="H4298" s="8">
        <f>VLOOKUP(C4298,Products!$A$2:$F$20,6,TRUE)</f>
        <v>5.6999999999999993</v>
      </c>
      <c r="I4298" s="8">
        <f t="shared" si="135"/>
        <v>28.499999999999996</v>
      </c>
      <c r="J4298" s="42">
        <f>VLOOKUP(B4298,Invoices!A:I,9,TRUE)</f>
        <v>2021</v>
      </c>
    </row>
    <row r="4299" spans="1:10" x14ac:dyDescent="0.15">
      <c r="A4299" t="s">
        <v>7659</v>
      </c>
      <c r="B4299" t="s">
        <v>989</v>
      </c>
      <c r="C4299" t="s">
        <v>88</v>
      </c>
      <c r="D4299" t="s">
        <v>85</v>
      </c>
      <c r="E4299">
        <v>1</v>
      </c>
      <c r="F4299" s="8">
        <f>VLOOKUP(C4299,Products!$A$2:$E$20,5,TRUE)</f>
        <v>8.9499999999999993</v>
      </c>
      <c r="G4299" s="8">
        <f t="shared" si="134"/>
        <v>8.9499999999999993</v>
      </c>
      <c r="H4299" s="8">
        <f>VLOOKUP(C4299,Products!$A$2:$F$20,6,TRUE)</f>
        <v>5.6999999999999993</v>
      </c>
      <c r="I4299" s="8">
        <f t="shared" si="135"/>
        <v>5.6999999999999993</v>
      </c>
      <c r="J4299" s="42">
        <f>VLOOKUP(B4299,Invoices!A:I,9,TRUE)</f>
        <v>2021</v>
      </c>
    </row>
    <row r="4300" spans="1:10" x14ac:dyDescent="0.15">
      <c r="A4300" t="s">
        <v>7660</v>
      </c>
      <c r="B4300" t="s">
        <v>990</v>
      </c>
      <c r="C4300" t="s">
        <v>104</v>
      </c>
      <c r="D4300" t="s">
        <v>71</v>
      </c>
      <c r="E4300">
        <v>50</v>
      </c>
      <c r="F4300" s="8">
        <f>VLOOKUP(C4300,Products!$A$2:$E$20,5,TRUE)</f>
        <v>2.95</v>
      </c>
      <c r="G4300" s="8">
        <f t="shared" si="134"/>
        <v>147.5</v>
      </c>
      <c r="H4300" s="8">
        <f>VLOOKUP(C4300,Products!$A$2:$F$20,6,TRUE)</f>
        <v>1.1500000000000001</v>
      </c>
      <c r="I4300" s="8">
        <f t="shared" si="135"/>
        <v>57.500000000000007</v>
      </c>
      <c r="J4300" s="42">
        <f>VLOOKUP(B4300,Invoices!A:I,9,TRUE)</f>
        <v>2021</v>
      </c>
    </row>
    <row r="4301" spans="1:10" x14ac:dyDescent="0.15">
      <c r="A4301" t="s">
        <v>7661</v>
      </c>
      <c r="B4301" t="s">
        <v>990</v>
      </c>
      <c r="C4301" t="s">
        <v>90</v>
      </c>
      <c r="D4301" t="s">
        <v>72</v>
      </c>
      <c r="E4301">
        <v>1</v>
      </c>
      <c r="F4301" s="8">
        <f>VLOOKUP(C4301,Products!$A$2:$E$20,5,TRUE)</f>
        <v>8.9499999999999993</v>
      </c>
      <c r="G4301" s="8">
        <f t="shared" si="134"/>
        <v>8.9499999999999993</v>
      </c>
      <c r="H4301" s="8">
        <f>VLOOKUP(C4301,Products!$A$2:$F$20,6,TRUE)</f>
        <v>5.6999999999999993</v>
      </c>
      <c r="I4301" s="8">
        <f t="shared" si="135"/>
        <v>5.6999999999999993</v>
      </c>
      <c r="J4301" s="42">
        <f>VLOOKUP(B4301,Invoices!A:I,9,TRUE)</f>
        <v>2021</v>
      </c>
    </row>
    <row r="4302" spans="1:10" x14ac:dyDescent="0.15">
      <c r="A4302" t="s">
        <v>7662</v>
      </c>
      <c r="B4302" t="s">
        <v>990</v>
      </c>
      <c r="C4302" t="s">
        <v>98</v>
      </c>
      <c r="D4302" t="s">
        <v>79</v>
      </c>
      <c r="E4302">
        <v>50</v>
      </c>
      <c r="F4302" s="8">
        <f>VLOOKUP(C4302,Products!$A$2:$E$20,5,TRUE)</f>
        <v>14.95</v>
      </c>
      <c r="G4302" s="8">
        <f t="shared" si="134"/>
        <v>747.5</v>
      </c>
      <c r="H4302" s="8">
        <f>VLOOKUP(C4302,Products!$A$2:$F$20,6,TRUE)</f>
        <v>3.0499999999999989</v>
      </c>
      <c r="I4302" s="8">
        <f t="shared" si="135"/>
        <v>152.49999999999994</v>
      </c>
      <c r="J4302" s="42">
        <f>VLOOKUP(B4302,Invoices!A:I,9,TRUE)</f>
        <v>2021</v>
      </c>
    </row>
    <row r="4303" spans="1:10" x14ac:dyDescent="0.15">
      <c r="A4303" t="s">
        <v>7663</v>
      </c>
      <c r="B4303" t="s">
        <v>990</v>
      </c>
      <c r="C4303" t="s">
        <v>102</v>
      </c>
      <c r="D4303" t="s">
        <v>83</v>
      </c>
      <c r="E4303">
        <v>6</v>
      </c>
      <c r="F4303" s="8">
        <f>VLOOKUP(C4303,Products!$A$2:$E$20,5,TRUE)</f>
        <v>29.95</v>
      </c>
      <c r="G4303" s="8">
        <f t="shared" si="134"/>
        <v>179.7</v>
      </c>
      <c r="H4303" s="8">
        <f>VLOOKUP(C4303,Products!$A$2:$F$20,6,TRUE)</f>
        <v>15</v>
      </c>
      <c r="I4303" s="8">
        <f t="shared" si="135"/>
        <v>90</v>
      </c>
      <c r="J4303" s="42">
        <f>VLOOKUP(B4303,Invoices!A:I,9,TRUE)</f>
        <v>2021</v>
      </c>
    </row>
    <row r="4304" spans="1:10" x14ac:dyDescent="0.15">
      <c r="A4304" t="s">
        <v>7664</v>
      </c>
      <c r="B4304" t="s">
        <v>990</v>
      </c>
      <c r="C4304" t="s">
        <v>100</v>
      </c>
      <c r="D4304" t="s">
        <v>78</v>
      </c>
      <c r="E4304">
        <v>10</v>
      </c>
      <c r="F4304" s="8">
        <f>VLOOKUP(C4304,Products!$A$2:$E$20,5,TRUE)</f>
        <v>49.95</v>
      </c>
      <c r="G4304" s="8">
        <f t="shared" si="134"/>
        <v>499.5</v>
      </c>
      <c r="H4304" s="8">
        <f>VLOOKUP(C4304,Products!$A$2:$F$20,6,TRUE)</f>
        <v>19.950000000000003</v>
      </c>
      <c r="I4304" s="8">
        <f t="shared" si="135"/>
        <v>199.50000000000003</v>
      </c>
      <c r="J4304" s="42">
        <f>VLOOKUP(B4304,Invoices!A:I,9,TRUE)</f>
        <v>2021</v>
      </c>
    </row>
    <row r="4305" spans="1:10" x14ac:dyDescent="0.15">
      <c r="A4305" t="s">
        <v>7665</v>
      </c>
      <c r="B4305" t="s">
        <v>990</v>
      </c>
      <c r="C4305" t="s">
        <v>91</v>
      </c>
      <c r="D4305" t="s">
        <v>70</v>
      </c>
      <c r="E4305">
        <v>10</v>
      </c>
      <c r="F4305" s="8">
        <f>VLOOKUP(C4305,Products!$A$2:$E$20,5,TRUE)</f>
        <v>49.95</v>
      </c>
      <c r="G4305" s="8">
        <f t="shared" si="134"/>
        <v>499.5</v>
      </c>
      <c r="H4305" s="8">
        <f>VLOOKUP(C4305,Products!$A$2:$F$20,6,TRUE)</f>
        <v>21.200000000000003</v>
      </c>
      <c r="I4305" s="8">
        <f t="shared" si="135"/>
        <v>212.00000000000003</v>
      </c>
      <c r="J4305" s="42">
        <f>VLOOKUP(B4305,Invoices!A:I,9,TRUE)</f>
        <v>2021</v>
      </c>
    </row>
    <row r="4306" spans="1:10" x14ac:dyDescent="0.15">
      <c r="A4306" t="s">
        <v>7666</v>
      </c>
      <c r="B4306" t="s">
        <v>990</v>
      </c>
      <c r="C4306" t="s">
        <v>93</v>
      </c>
      <c r="D4306" t="s">
        <v>76</v>
      </c>
      <c r="E4306">
        <v>1</v>
      </c>
      <c r="F4306" s="8">
        <f>VLOOKUP(C4306,Products!$A$2:$E$20,5,TRUE)</f>
        <v>9.9499999999999993</v>
      </c>
      <c r="G4306" s="8">
        <f t="shared" si="134"/>
        <v>9.9499999999999993</v>
      </c>
      <c r="H4306" s="8">
        <f>VLOOKUP(C4306,Products!$A$2:$F$20,6,TRUE)</f>
        <v>1.9499999999999993</v>
      </c>
      <c r="I4306" s="8">
        <f t="shared" si="135"/>
        <v>1.9499999999999993</v>
      </c>
      <c r="J4306" s="42">
        <f>VLOOKUP(B4306,Invoices!A:I,9,TRUE)</f>
        <v>2021</v>
      </c>
    </row>
    <row r="4307" spans="1:10" x14ac:dyDescent="0.15">
      <c r="A4307" t="s">
        <v>7667</v>
      </c>
      <c r="B4307" t="s">
        <v>991</v>
      </c>
      <c r="C4307" t="s">
        <v>94</v>
      </c>
      <c r="D4307" t="s">
        <v>86</v>
      </c>
      <c r="E4307">
        <v>3</v>
      </c>
      <c r="F4307" s="8">
        <f>VLOOKUP(C4307,Products!$A$2:$E$20,5,TRUE)</f>
        <v>3.5</v>
      </c>
      <c r="G4307" s="8">
        <f t="shared" si="134"/>
        <v>10.5</v>
      </c>
      <c r="H4307" s="8">
        <f>VLOOKUP(C4307,Products!$A$2:$F$20,6,TRUE)</f>
        <v>0.54999999999999982</v>
      </c>
      <c r="I4307" s="8">
        <f t="shared" si="135"/>
        <v>1.6499999999999995</v>
      </c>
      <c r="J4307" s="42">
        <f>VLOOKUP(B4307,Invoices!A:I,9,TRUE)</f>
        <v>2021</v>
      </c>
    </row>
    <row r="4308" spans="1:10" x14ac:dyDescent="0.15">
      <c r="A4308" t="s">
        <v>7668</v>
      </c>
      <c r="B4308" t="s">
        <v>991</v>
      </c>
      <c r="C4308" t="s">
        <v>102</v>
      </c>
      <c r="D4308" t="s">
        <v>83</v>
      </c>
      <c r="E4308">
        <v>4</v>
      </c>
      <c r="F4308" s="8">
        <f>VLOOKUP(C4308,Products!$A$2:$E$20,5,TRUE)</f>
        <v>29.95</v>
      </c>
      <c r="G4308" s="8">
        <f t="shared" si="134"/>
        <v>119.8</v>
      </c>
      <c r="H4308" s="8">
        <f>VLOOKUP(C4308,Products!$A$2:$F$20,6,TRUE)</f>
        <v>15</v>
      </c>
      <c r="I4308" s="8">
        <f t="shared" si="135"/>
        <v>60</v>
      </c>
      <c r="J4308" s="42">
        <f>VLOOKUP(B4308,Invoices!A:I,9,TRUE)</f>
        <v>2021</v>
      </c>
    </row>
    <row r="4309" spans="1:10" x14ac:dyDescent="0.15">
      <c r="A4309" t="s">
        <v>7669</v>
      </c>
      <c r="B4309" t="s">
        <v>991</v>
      </c>
      <c r="C4309" t="s">
        <v>98</v>
      </c>
      <c r="D4309" t="s">
        <v>79</v>
      </c>
      <c r="E4309">
        <v>5</v>
      </c>
      <c r="F4309" s="8">
        <f>VLOOKUP(C4309,Products!$A$2:$E$20,5,TRUE)</f>
        <v>14.95</v>
      </c>
      <c r="G4309" s="8">
        <f t="shared" si="134"/>
        <v>74.75</v>
      </c>
      <c r="H4309" s="8">
        <f>VLOOKUP(C4309,Products!$A$2:$F$20,6,TRUE)</f>
        <v>3.0499999999999989</v>
      </c>
      <c r="I4309" s="8">
        <f t="shared" si="135"/>
        <v>15.249999999999995</v>
      </c>
      <c r="J4309" s="42">
        <f>VLOOKUP(B4309,Invoices!A:I,9,TRUE)</f>
        <v>2021</v>
      </c>
    </row>
    <row r="4310" spans="1:10" x14ac:dyDescent="0.15">
      <c r="A4310" t="s">
        <v>7670</v>
      </c>
      <c r="B4310" t="s">
        <v>992</v>
      </c>
      <c r="C4310" t="s">
        <v>94</v>
      </c>
      <c r="D4310" t="s">
        <v>86</v>
      </c>
      <c r="E4310">
        <v>24</v>
      </c>
      <c r="F4310" s="8">
        <f>VLOOKUP(C4310,Products!$A$2:$E$20,5,TRUE)</f>
        <v>3.5</v>
      </c>
      <c r="G4310" s="8">
        <f t="shared" si="134"/>
        <v>84</v>
      </c>
      <c r="H4310" s="8">
        <f>VLOOKUP(C4310,Products!$A$2:$F$20,6,TRUE)</f>
        <v>0.54999999999999982</v>
      </c>
      <c r="I4310" s="8">
        <f t="shared" si="135"/>
        <v>13.199999999999996</v>
      </c>
      <c r="J4310" s="42">
        <f>VLOOKUP(B4310,Invoices!A:I,9,TRUE)</f>
        <v>2021</v>
      </c>
    </row>
    <row r="4311" spans="1:10" x14ac:dyDescent="0.15">
      <c r="A4311" t="s">
        <v>7671</v>
      </c>
      <c r="B4311" t="s">
        <v>993</v>
      </c>
      <c r="C4311" t="s">
        <v>102</v>
      </c>
      <c r="D4311" t="s">
        <v>83</v>
      </c>
      <c r="E4311">
        <v>30</v>
      </c>
      <c r="F4311" s="8">
        <f>VLOOKUP(C4311,Products!$A$2:$E$20,5,TRUE)</f>
        <v>29.95</v>
      </c>
      <c r="G4311" s="8">
        <f t="shared" si="134"/>
        <v>898.5</v>
      </c>
      <c r="H4311" s="8">
        <f>VLOOKUP(C4311,Products!$A$2:$F$20,6,TRUE)</f>
        <v>15</v>
      </c>
      <c r="I4311" s="8">
        <f t="shared" si="135"/>
        <v>450</v>
      </c>
      <c r="J4311" s="42">
        <f>VLOOKUP(B4311,Invoices!A:I,9,TRUE)</f>
        <v>2021</v>
      </c>
    </row>
    <row r="4312" spans="1:10" x14ac:dyDescent="0.15">
      <c r="A4312" t="s">
        <v>7672</v>
      </c>
      <c r="B4312" t="s">
        <v>993</v>
      </c>
      <c r="C4312" t="s">
        <v>89</v>
      </c>
      <c r="D4312" t="s">
        <v>80</v>
      </c>
      <c r="E4312">
        <v>10</v>
      </c>
      <c r="F4312" s="8">
        <f>VLOOKUP(C4312,Products!$A$2:$E$20,5,TRUE)</f>
        <v>15.95</v>
      </c>
      <c r="G4312" s="8">
        <f t="shared" si="134"/>
        <v>159.5</v>
      </c>
      <c r="H4312" s="8">
        <f>VLOOKUP(C4312,Products!$A$2:$F$20,6,TRUE)</f>
        <v>6</v>
      </c>
      <c r="I4312" s="8">
        <f t="shared" si="135"/>
        <v>60</v>
      </c>
      <c r="J4312" s="42">
        <f>VLOOKUP(B4312,Invoices!A:I,9,TRUE)</f>
        <v>2021</v>
      </c>
    </row>
    <row r="4313" spans="1:10" x14ac:dyDescent="0.15">
      <c r="A4313" t="s">
        <v>7673</v>
      </c>
      <c r="B4313" t="s">
        <v>993</v>
      </c>
      <c r="C4313" t="s">
        <v>98</v>
      </c>
      <c r="D4313" t="s">
        <v>79</v>
      </c>
      <c r="E4313">
        <v>50</v>
      </c>
      <c r="F4313" s="8">
        <f>VLOOKUP(C4313,Products!$A$2:$E$20,5,TRUE)</f>
        <v>14.95</v>
      </c>
      <c r="G4313" s="8">
        <f t="shared" si="134"/>
        <v>747.5</v>
      </c>
      <c r="H4313" s="8">
        <f>VLOOKUP(C4313,Products!$A$2:$F$20,6,TRUE)</f>
        <v>3.0499999999999989</v>
      </c>
      <c r="I4313" s="8">
        <f t="shared" si="135"/>
        <v>152.49999999999994</v>
      </c>
      <c r="J4313" s="42">
        <f>VLOOKUP(B4313,Invoices!A:I,9,TRUE)</f>
        <v>2021</v>
      </c>
    </row>
    <row r="4314" spans="1:10" x14ac:dyDescent="0.15">
      <c r="A4314" t="s">
        <v>7674</v>
      </c>
      <c r="B4314" t="s">
        <v>993</v>
      </c>
      <c r="C4314" t="s">
        <v>88</v>
      </c>
      <c r="D4314" t="s">
        <v>85</v>
      </c>
      <c r="E4314">
        <v>2</v>
      </c>
      <c r="F4314" s="8">
        <f>VLOOKUP(C4314,Products!$A$2:$E$20,5,TRUE)</f>
        <v>8.9499999999999993</v>
      </c>
      <c r="G4314" s="8">
        <f t="shared" si="134"/>
        <v>17.899999999999999</v>
      </c>
      <c r="H4314" s="8">
        <f>VLOOKUP(C4314,Products!$A$2:$F$20,6,TRUE)</f>
        <v>5.6999999999999993</v>
      </c>
      <c r="I4314" s="8">
        <f t="shared" si="135"/>
        <v>11.399999999999999</v>
      </c>
      <c r="J4314" s="42">
        <f>VLOOKUP(B4314,Invoices!A:I,9,TRUE)</f>
        <v>2021</v>
      </c>
    </row>
    <row r="4315" spans="1:10" x14ac:dyDescent="0.15">
      <c r="A4315" t="s">
        <v>7675</v>
      </c>
      <c r="B4315" t="s">
        <v>993</v>
      </c>
      <c r="C4315" t="s">
        <v>95</v>
      </c>
      <c r="D4315" t="s">
        <v>73</v>
      </c>
      <c r="E4315">
        <v>1</v>
      </c>
      <c r="F4315" s="8">
        <f>VLOOKUP(C4315,Products!$A$2:$E$20,5,TRUE)</f>
        <v>12.95</v>
      </c>
      <c r="G4315" s="8">
        <f t="shared" si="134"/>
        <v>12.95</v>
      </c>
      <c r="H4315" s="8">
        <f>VLOOKUP(C4315,Products!$A$2:$F$20,6,TRUE)</f>
        <v>4.1999999999999993</v>
      </c>
      <c r="I4315" s="8">
        <f t="shared" si="135"/>
        <v>4.1999999999999993</v>
      </c>
      <c r="J4315" s="42">
        <f>VLOOKUP(B4315,Invoices!A:I,9,TRUE)</f>
        <v>2021</v>
      </c>
    </row>
    <row r="4316" spans="1:10" x14ac:dyDescent="0.15">
      <c r="A4316" t="s">
        <v>7676</v>
      </c>
      <c r="B4316" t="s">
        <v>993</v>
      </c>
      <c r="C4316" t="s">
        <v>100</v>
      </c>
      <c r="D4316" t="s">
        <v>78</v>
      </c>
      <c r="E4316">
        <v>1</v>
      </c>
      <c r="F4316" s="8">
        <f>VLOOKUP(C4316,Products!$A$2:$E$20,5,TRUE)</f>
        <v>49.95</v>
      </c>
      <c r="G4316" s="8">
        <f t="shared" si="134"/>
        <v>49.95</v>
      </c>
      <c r="H4316" s="8">
        <f>VLOOKUP(C4316,Products!$A$2:$F$20,6,TRUE)</f>
        <v>19.950000000000003</v>
      </c>
      <c r="I4316" s="8">
        <f t="shared" si="135"/>
        <v>19.950000000000003</v>
      </c>
      <c r="J4316" s="42">
        <f>VLOOKUP(B4316,Invoices!A:I,9,TRUE)</f>
        <v>2021</v>
      </c>
    </row>
    <row r="4317" spans="1:10" x14ac:dyDescent="0.15">
      <c r="A4317" t="s">
        <v>7677</v>
      </c>
      <c r="B4317" t="s">
        <v>993</v>
      </c>
      <c r="C4317" t="s">
        <v>93</v>
      </c>
      <c r="D4317" t="s">
        <v>76</v>
      </c>
      <c r="E4317">
        <v>1</v>
      </c>
      <c r="F4317" s="8">
        <f>VLOOKUP(C4317,Products!$A$2:$E$20,5,TRUE)</f>
        <v>9.9499999999999993</v>
      </c>
      <c r="G4317" s="8">
        <f t="shared" si="134"/>
        <v>9.9499999999999993</v>
      </c>
      <c r="H4317" s="8">
        <f>VLOOKUP(C4317,Products!$A$2:$F$20,6,TRUE)</f>
        <v>1.9499999999999993</v>
      </c>
      <c r="I4317" s="8">
        <f t="shared" si="135"/>
        <v>1.9499999999999993</v>
      </c>
      <c r="J4317" s="42">
        <f>VLOOKUP(B4317,Invoices!A:I,9,TRUE)</f>
        <v>2021</v>
      </c>
    </row>
    <row r="4318" spans="1:10" x14ac:dyDescent="0.15">
      <c r="A4318" t="s">
        <v>7678</v>
      </c>
      <c r="B4318" t="s">
        <v>993</v>
      </c>
      <c r="C4318" t="s">
        <v>103</v>
      </c>
      <c r="D4318" t="s">
        <v>77</v>
      </c>
      <c r="E4318">
        <v>2</v>
      </c>
      <c r="F4318" s="8">
        <f>VLOOKUP(C4318,Products!$A$2:$E$20,5,TRUE)</f>
        <v>8.9499999999999993</v>
      </c>
      <c r="G4318" s="8">
        <f t="shared" si="134"/>
        <v>17.899999999999999</v>
      </c>
      <c r="H4318" s="8">
        <f>VLOOKUP(C4318,Products!$A$2:$F$20,6,TRUE)</f>
        <v>3.1999999999999993</v>
      </c>
      <c r="I4318" s="8">
        <f t="shared" si="135"/>
        <v>6.3999999999999986</v>
      </c>
      <c r="J4318" s="42">
        <f>VLOOKUP(B4318,Invoices!A:I,9,TRUE)</f>
        <v>2021</v>
      </c>
    </row>
    <row r="4319" spans="1:10" x14ac:dyDescent="0.15">
      <c r="A4319" t="s">
        <v>7679</v>
      </c>
      <c r="B4319" t="s">
        <v>994</v>
      </c>
      <c r="C4319" t="s">
        <v>100</v>
      </c>
      <c r="D4319" t="s">
        <v>78</v>
      </c>
      <c r="E4319">
        <v>2</v>
      </c>
      <c r="F4319" s="8">
        <f>VLOOKUP(C4319,Products!$A$2:$E$20,5,TRUE)</f>
        <v>49.95</v>
      </c>
      <c r="G4319" s="8">
        <f t="shared" si="134"/>
        <v>99.9</v>
      </c>
      <c r="H4319" s="8">
        <f>VLOOKUP(C4319,Products!$A$2:$F$20,6,TRUE)</f>
        <v>19.950000000000003</v>
      </c>
      <c r="I4319" s="8">
        <f t="shared" si="135"/>
        <v>39.900000000000006</v>
      </c>
      <c r="J4319" s="42">
        <f>VLOOKUP(B4319,Invoices!A:I,9,TRUE)</f>
        <v>2021</v>
      </c>
    </row>
    <row r="4320" spans="1:10" x14ac:dyDescent="0.15">
      <c r="A4320" t="s">
        <v>7680</v>
      </c>
      <c r="B4320" t="s">
        <v>995</v>
      </c>
      <c r="C4320" t="s">
        <v>96</v>
      </c>
      <c r="D4320" t="s">
        <v>75</v>
      </c>
      <c r="E4320">
        <v>4</v>
      </c>
      <c r="F4320" s="8">
        <f>VLOOKUP(C4320,Products!$A$2:$E$20,5,TRUE)</f>
        <v>79.95</v>
      </c>
      <c r="G4320" s="8">
        <f t="shared" si="134"/>
        <v>319.8</v>
      </c>
      <c r="H4320" s="8">
        <f>VLOOKUP(C4320,Products!$A$2:$F$20,6,TRUE)</f>
        <v>27.950000000000003</v>
      </c>
      <c r="I4320" s="8">
        <f t="shared" si="135"/>
        <v>111.80000000000001</v>
      </c>
      <c r="J4320" s="42">
        <f>VLOOKUP(B4320,Invoices!A:I,9,TRUE)</f>
        <v>2021</v>
      </c>
    </row>
    <row r="4321" spans="1:10" x14ac:dyDescent="0.15">
      <c r="A4321" t="s">
        <v>7681</v>
      </c>
      <c r="B4321" t="s">
        <v>995</v>
      </c>
      <c r="C4321" t="s">
        <v>104</v>
      </c>
      <c r="D4321" t="s">
        <v>71</v>
      </c>
      <c r="E4321">
        <v>1</v>
      </c>
      <c r="F4321" s="8">
        <f>VLOOKUP(C4321,Products!$A$2:$E$20,5,TRUE)</f>
        <v>2.95</v>
      </c>
      <c r="G4321" s="8">
        <f t="shared" si="134"/>
        <v>2.95</v>
      </c>
      <c r="H4321" s="8">
        <f>VLOOKUP(C4321,Products!$A$2:$F$20,6,TRUE)</f>
        <v>1.1500000000000001</v>
      </c>
      <c r="I4321" s="8">
        <f t="shared" si="135"/>
        <v>1.1500000000000001</v>
      </c>
      <c r="J4321" s="42">
        <f>VLOOKUP(B4321,Invoices!A:I,9,TRUE)</f>
        <v>2021</v>
      </c>
    </row>
    <row r="4322" spans="1:10" x14ac:dyDescent="0.15">
      <c r="A4322" t="s">
        <v>7682</v>
      </c>
      <c r="B4322" t="s">
        <v>996</v>
      </c>
      <c r="C4322" t="s">
        <v>100</v>
      </c>
      <c r="D4322" t="s">
        <v>78</v>
      </c>
      <c r="E4322">
        <v>15</v>
      </c>
      <c r="F4322" s="8">
        <f>VLOOKUP(C4322,Products!$A$2:$E$20,5,TRUE)</f>
        <v>49.95</v>
      </c>
      <c r="G4322" s="8">
        <f t="shared" si="134"/>
        <v>749.25</v>
      </c>
      <c r="H4322" s="8">
        <f>VLOOKUP(C4322,Products!$A$2:$F$20,6,TRUE)</f>
        <v>19.950000000000003</v>
      </c>
      <c r="I4322" s="8">
        <f t="shared" si="135"/>
        <v>299.25000000000006</v>
      </c>
      <c r="J4322" s="42">
        <f>VLOOKUP(B4322,Invoices!A:I,9,TRUE)</f>
        <v>2021</v>
      </c>
    </row>
    <row r="4323" spans="1:10" x14ac:dyDescent="0.15">
      <c r="A4323" t="s">
        <v>7683</v>
      </c>
      <c r="B4323" t="s">
        <v>996</v>
      </c>
      <c r="C4323" t="s">
        <v>102</v>
      </c>
      <c r="D4323" t="s">
        <v>83</v>
      </c>
      <c r="E4323">
        <v>1</v>
      </c>
      <c r="F4323" s="8">
        <f>VLOOKUP(C4323,Products!$A$2:$E$20,5,TRUE)</f>
        <v>29.95</v>
      </c>
      <c r="G4323" s="8">
        <f t="shared" si="134"/>
        <v>29.95</v>
      </c>
      <c r="H4323" s="8">
        <f>VLOOKUP(C4323,Products!$A$2:$F$20,6,TRUE)</f>
        <v>15</v>
      </c>
      <c r="I4323" s="8">
        <f t="shared" si="135"/>
        <v>15</v>
      </c>
      <c r="J4323" s="42">
        <f>VLOOKUP(B4323,Invoices!A:I,9,TRUE)</f>
        <v>2021</v>
      </c>
    </row>
    <row r="4324" spans="1:10" x14ac:dyDescent="0.15">
      <c r="A4324" t="s">
        <v>7684</v>
      </c>
      <c r="B4324" t="s">
        <v>996</v>
      </c>
      <c r="C4324" t="s">
        <v>96</v>
      </c>
      <c r="D4324" t="s">
        <v>75</v>
      </c>
      <c r="E4324">
        <v>2</v>
      </c>
      <c r="F4324" s="8">
        <f>VLOOKUP(C4324,Products!$A$2:$E$20,5,TRUE)</f>
        <v>79.95</v>
      </c>
      <c r="G4324" s="8">
        <f t="shared" si="134"/>
        <v>159.9</v>
      </c>
      <c r="H4324" s="8">
        <f>VLOOKUP(C4324,Products!$A$2:$F$20,6,TRUE)</f>
        <v>27.950000000000003</v>
      </c>
      <c r="I4324" s="8">
        <f t="shared" si="135"/>
        <v>55.900000000000006</v>
      </c>
      <c r="J4324" s="42">
        <f>VLOOKUP(B4324,Invoices!A:I,9,TRUE)</f>
        <v>2021</v>
      </c>
    </row>
    <row r="4325" spans="1:10" x14ac:dyDescent="0.15">
      <c r="A4325" t="s">
        <v>7685</v>
      </c>
      <c r="B4325" t="s">
        <v>996</v>
      </c>
      <c r="C4325" t="s">
        <v>88</v>
      </c>
      <c r="D4325" t="s">
        <v>85</v>
      </c>
      <c r="E4325">
        <v>3</v>
      </c>
      <c r="F4325" s="8">
        <f>VLOOKUP(C4325,Products!$A$2:$E$20,5,TRUE)</f>
        <v>8.9499999999999993</v>
      </c>
      <c r="G4325" s="8">
        <f t="shared" si="134"/>
        <v>26.849999999999998</v>
      </c>
      <c r="H4325" s="8">
        <f>VLOOKUP(C4325,Products!$A$2:$F$20,6,TRUE)</f>
        <v>5.6999999999999993</v>
      </c>
      <c r="I4325" s="8">
        <f t="shared" si="135"/>
        <v>17.099999999999998</v>
      </c>
      <c r="J4325" s="42">
        <f>VLOOKUP(B4325,Invoices!A:I,9,TRUE)</f>
        <v>2021</v>
      </c>
    </row>
    <row r="4326" spans="1:10" x14ac:dyDescent="0.15">
      <c r="A4326" t="s">
        <v>7686</v>
      </c>
      <c r="B4326" t="s">
        <v>996</v>
      </c>
      <c r="C4326" t="s">
        <v>90</v>
      </c>
      <c r="D4326" t="s">
        <v>72</v>
      </c>
      <c r="E4326">
        <v>2</v>
      </c>
      <c r="F4326" s="8">
        <f>VLOOKUP(C4326,Products!$A$2:$E$20,5,TRUE)</f>
        <v>8.9499999999999993</v>
      </c>
      <c r="G4326" s="8">
        <f t="shared" si="134"/>
        <v>17.899999999999999</v>
      </c>
      <c r="H4326" s="8">
        <f>VLOOKUP(C4326,Products!$A$2:$F$20,6,TRUE)</f>
        <v>5.6999999999999993</v>
      </c>
      <c r="I4326" s="8">
        <f t="shared" si="135"/>
        <v>11.399999999999999</v>
      </c>
      <c r="J4326" s="42">
        <f>VLOOKUP(B4326,Invoices!A:I,9,TRUE)</f>
        <v>2021</v>
      </c>
    </row>
    <row r="4327" spans="1:10" x14ac:dyDescent="0.15">
      <c r="A4327" t="s">
        <v>7687</v>
      </c>
      <c r="B4327" t="s">
        <v>997</v>
      </c>
      <c r="C4327" t="s">
        <v>96</v>
      </c>
      <c r="D4327" t="s">
        <v>75</v>
      </c>
      <c r="E4327">
        <v>12</v>
      </c>
      <c r="F4327" s="8">
        <f>VLOOKUP(C4327,Products!$A$2:$E$20,5,TRUE)</f>
        <v>79.95</v>
      </c>
      <c r="G4327" s="8">
        <f t="shared" si="134"/>
        <v>959.40000000000009</v>
      </c>
      <c r="H4327" s="8">
        <f>VLOOKUP(C4327,Products!$A$2:$F$20,6,TRUE)</f>
        <v>27.950000000000003</v>
      </c>
      <c r="I4327" s="8">
        <f t="shared" si="135"/>
        <v>335.40000000000003</v>
      </c>
      <c r="J4327" s="42">
        <f>VLOOKUP(B4327,Invoices!A:I,9,TRUE)</f>
        <v>2021</v>
      </c>
    </row>
    <row r="4328" spans="1:10" x14ac:dyDescent="0.15">
      <c r="A4328" t="s">
        <v>7688</v>
      </c>
      <c r="B4328" t="s">
        <v>997</v>
      </c>
      <c r="C4328" t="s">
        <v>105</v>
      </c>
      <c r="D4328" t="s">
        <v>81</v>
      </c>
      <c r="E4328">
        <v>10</v>
      </c>
      <c r="F4328" s="8">
        <f>VLOOKUP(C4328,Products!$A$2:$E$20,5,TRUE)</f>
        <v>8.9499999999999993</v>
      </c>
      <c r="G4328" s="8">
        <f t="shared" si="134"/>
        <v>89.5</v>
      </c>
      <c r="H4328" s="8">
        <f>VLOOKUP(C4328,Products!$A$2:$F$20,6,TRUE)</f>
        <v>3.1999999999999993</v>
      </c>
      <c r="I4328" s="8">
        <f t="shared" si="135"/>
        <v>31.999999999999993</v>
      </c>
      <c r="J4328" s="42">
        <f>VLOOKUP(B4328,Invoices!A:I,9,TRUE)</f>
        <v>2021</v>
      </c>
    </row>
    <row r="4329" spans="1:10" x14ac:dyDescent="0.15">
      <c r="A4329" t="s">
        <v>7689</v>
      </c>
      <c r="B4329" t="s">
        <v>997</v>
      </c>
      <c r="C4329" t="s">
        <v>93</v>
      </c>
      <c r="D4329" t="s">
        <v>76</v>
      </c>
      <c r="E4329">
        <v>1</v>
      </c>
      <c r="F4329" s="8">
        <f>VLOOKUP(C4329,Products!$A$2:$E$20,5,TRUE)</f>
        <v>9.9499999999999993</v>
      </c>
      <c r="G4329" s="8">
        <f t="shared" si="134"/>
        <v>9.9499999999999993</v>
      </c>
      <c r="H4329" s="8">
        <f>VLOOKUP(C4329,Products!$A$2:$F$20,6,TRUE)</f>
        <v>1.9499999999999993</v>
      </c>
      <c r="I4329" s="8">
        <f t="shared" si="135"/>
        <v>1.9499999999999993</v>
      </c>
      <c r="J4329" s="42">
        <f>VLOOKUP(B4329,Invoices!A:I,9,TRUE)</f>
        <v>2021</v>
      </c>
    </row>
    <row r="4330" spans="1:10" x14ac:dyDescent="0.15">
      <c r="A4330" t="s">
        <v>7690</v>
      </c>
      <c r="B4330" t="s">
        <v>997</v>
      </c>
      <c r="C4330" t="s">
        <v>94</v>
      </c>
      <c r="D4330" t="s">
        <v>86</v>
      </c>
      <c r="E4330">
        <v>30</v>
      </c>
      <c r="F4330" s="8">
        <f>VLOOKUP(C4330,Products!$A$2:$E$20,5,TRUE)</f>
        <v>3.5</v>
      </c>
      <c r="G4330" s="8">
        <f t="shared" si="134"/>
        <v>105</v>
      </c>
      <c r="H4330" s="8">
        <f>VLOOKUP(C4330,Products!$A$2:$F$20,6,TRUE)</f>
        <v>0.54999999999999982</v>
      </c>
      <c r="I4330" s="8">
        <f t="shared" si="135"/>
        <v>16.499999999999993</v>
      </c>
      <c r="J4330" s="42">
        <f>VLOOKUP(B4330,Invoices!A:I,9,TRUE)</f>
        <v>2021</v>
      </c>
    </row>
    <row r="4331" spans="1:10" x14ac:dyDescent="0.15">
      <c r="A4331" t="s">
        <v>7691</v>
      </c>
      <c r="B4331" t="s">
        <v>997</v>
      </c>
      <c r="C4331" t="s">
        <v>87</v>
      </c>
      <c r="D4331" t="s">
        <v>68</v>
      </c>
      <c r="E4331">
        <v>3</v>
      </c>
      <c r="F4331" s="8">
        <f>VLOOKUP(C4331,Products!$A$2:$E$20,5,TRUE)</f>
        <v>19.95</v>
      </c>
      <c r="G4331" s="8">
        <f t="shared" si="134"/>
        <v>59.849999999999994</v>
      </c>
      <c r="H4331" s="8">
        <f>VLOOKUP(C4331,Products!$A$2:$F$20,6,TRUE)</f>
        <v>7.4499999999999993</v>
      </c>
      <c r="I4331" s="8">
        <f t="shared" si="135"/>
        <v>22.349999999999998</v>
      </c>
      <c r="J4331" s="42">
        <f>VLOOKUP(B4331,Invoices!A:I,9,TRUE)</f>
        <v>2021</v>
      </c>
    </row>
    <row r="4332" spans="1:10" x14ac:dyDescent="0.15">
      <c r="A4332" t="s">
        <v>7692</v>
      </c>
      <c r="B4332" t="s">
        <v>997</v>
      </c>
      <c r="C4332" t="s">
        <v>101</v>
      </c>
      <c r="D4332" t="s">
        <v>69</v>
      </c>
      <c r="E4332">
        <v>4</v>
      </c>
      <c r="F4332" s="8">
        <f>VLOOKUP(C4332,Products!$A$2:$E$20,5,TRUE)</f>
        <v>129.94999999999999</v>
      </c>
      <c r="G4332" s="8">
        <f t="shared" si="134"/>
        <v>519.79999999999995</v>
      </c>
      <c r="H4332" s="8">
        <f>VLOOKUP(C4332,Products!$A$2:$F$20,6,TRUE)</f>
        <v>40.449999999999989</v>
      </c>
      <c r="I4332" s="8">
        <f t="shared" si="135"/>
        <v>161.79999999999995</v>
      </c>
      <c r="J4332" s="42">
        <f>VLOOKUP(B4332,Invoices!A:I,9,TRUE)</f>
        <v>2021</v>
      </c>
    </row>
    <row r="4333" spans="1:10" x14ac:dyDescent="0.15">
      <c r="A4333" t="s">
        <v>7693</v>
      </c>
      <c r="B4333" t="s">
        <v>997</v>
      </c>
      <c r="C4333" t="s">
        <v>100</v>
      </c>
      <c r="D4333" t="s">
        <v>78</v>
      </c>
      <c r="E4333">
        <v>15</v>
      </c>
      <c r="F4333" s="8">
        <f>VLOOKUP(C4333,Products!$A$2:$E$20,5,TRUE)</f>
        <v>49.95</v>
      </c>
      <c r="G4333" s="8">
        <f t="shared" si="134"/>
        <v>749.25</v>
      </c>
      <c r="H4333" s="8">
        <f>VLOOKUP(C4333,Products!$A$2:$F$20,6,TRUE)</f>
        <v>19.950000000000003</v>
      </c>
      <c r="I4333" s="8">
        <f t="shared" si="135"/>
        <v>299.25000000000006</v>
      </c>
      <c r="J4333" s="42">
        <f>VLOOKUP(B4333,Invoices!A:I,9,TRUE)</f>
        <v>2021</v>
      </c>
    </row>
    <row r="4334" spans="1:10" x14ac:dyDescent="0.15">
      <c r="A4334" t="s">
        <v>7694</v>
      </c>
      <c r="B4334" t="s">
        <v>998</v>
      </c>
      <c r="C4334" t="s">
        <v>102</v>
      </c>
      <c r="D4334" t="s">
        <v>83</v>
      </c>
      <c r="E4334">
        <v>1</v>
      </c>
      <c r="F4334" s="8">
        <f>VLOOKUP(C4334,Products!$A$2:$E$20,5,TRUE)</f>
        <v>29.95</v>
      </c>
      <c r="G4334" s="8">
        <f t="shared" si="134"/>
        <v>29.95</v>
      </c>
      <c r="H4334" s="8">
        <f>VLOOKUP(C4334,Products!$A$2:$F$20,6,TRUE)</f>
        <v>15</v>
      </c>
      <c r="I4334" s="8">
        <f t="shared" si="135"/>
        <v>15</v>
      </c>
      <c r="J4334" s="42">
        <f>VLOOKUP(B4334,Invoices!A:I,9,TRUE)</f>
        <v>2021</v>
      </c>
    </row>
    <row r="4335" spans="1:10" x14ac:dyDescent="0.15">
      <c r="A4335" t="s">
        <v>7695</v>
      </c>
      <c r="B4335" t="s">
        <v>998</v>
      </c>
      <c r="C4335" t="s">
        <v>101</v>
      </c>
      <c r="D4335" t="s">
        <v>69</v>
      </c>
      <c r="E4335">
        <v>6</v>
      </c>
      <c r="F4335" s="8">
        <f>VLOOKUP(C4335,Products!$A$2:$E$20,5,TRUE)</f>
        <v>129.94999999999999</v>
      </c>
      <c r="G4335" s="8">
        <f t="shared" si="134"/>
        <v>779.69999999999993</v>
      </c>
      <c r="H4335" s="8">
        <f>VLOOKUP(C4335,Products!$A$2:$F$20,6,TRUE)</f>
        <v>40.449999999999989</v>
      </c>
      <c r="I4335" s="8">
        <f t="shared" si="135"/>
        <v>242.69999999999993</v>
      </c>
      <c r="J4335" s="42">
        <f>VLOOKUP(B4335,Invoices!A:I,9,TRUE)</f>
        <v>2021</v>
      </c>
    </row>
    <row r="4336" spans="1:10" x14ac:dyDescent="0.15">
      <c r="A4336" t="s">
        <v>7696</v>
      </c>
      <c r="B4336" t="s">
        <v>998</v>
      </c>
      <c r="C4336" t="s">
        <v>97</v>
      </c>
      <c r="D4336" t="s">
        <v>74</v>
      </c>
      <c r="E4336">
        <v>6</v>
      </c>
      <c r="F4336" s="8">
        <f>VLOOKUP(C4336,Products!$A$2:$E$20,5,TRUE)</f>
        <v>1.5</v>
      </c>
      <c r="G4336" s="8">
        <f t="shared" si="134"/>
        <v>9</v>
      </c>
      <c r="H4336" s="8">
        <f>VLOOKUP(C4336,Products!$A$2:$F$20,6,TRUE)</f>
        <v>0.5</v>
      </c>
      <c r="I4336" s="8">
        <f t="shared" si="135"/>
        <v>3</v>
      </c>
      <c r="J4336" s="42">
        <f>VLOOKUP(B4336,Invoices!A:I,9,TRUE)</f>
        <v>2021</v>
      </c>
    </row>
    <row r="4337" spans="1:10" x14ac:dyDescent="0.15">
      <c r="A4337" t="s">
        <v>7697</v>
      </c>
      <c r="B4337" t="s">
        <v>998</v>
      </c>
      <c r="C4337" t="s">
        <v>95</v>
      </c>
      <c r="D4337" t="s">
        <v>73</v>
      </c>
      <c r="E4337">
        <v>4</v>
      </c>
      <c r="F4337" s="8">
        <f>VLOOKUP(C4337,Products!$A$2:$E$20,5,TRUE)</f>
        <v>12.95</v>
      </c>
      <c r="G4337" s="8">
        <f t="shared" si="134"/>
        <v>51.8</v>
      </c>
      <c r="H4337" s="8">
        <f>VLOOKUP(C4337,Products!$A$2:$F$20,6,TRUE)</f>
        <v>4.1999999999999993</v>
      </c>
      <c r="I4337" s="8">
        <f t="shared" si="135"/>
        <v>16.799999999999997</v>
      </c>
      <c r="J4337" s="42">
        <f>VLOOKUP(B4337,Invoices!A:I,9,TRUE)</f>
        <v>2021</v>
      </c>
    </row>
    <row r="4338" spans="1:10" x14ac:dyDescent="0.15">
      <c r="A4338" t="s">
        <v>7698</v>
      </c>
      <c r="B4338" t="s">
        <v>999</v>
      </c>
      <c r="C4338" t="s">
        <v>96</v>
      </c>
      <c r="D4338" t="s">
        <v>75</v>
      </c>
      <c r="E4338">
        <v>10</v>
      </c>
      <c r="F4338" s="8">
        <f>VLOOKUP(C4338,Products!$A$2:$E$20,5,TRUE)</f>
        <v>79.95</v>
      </c>
      <c r="G4338" s="8">
        <f t="shared" si="134"/>
        <v>799.5</v>
      </c>
      <c r="H4338" s="8">
        <f>VLOOKUP(C4338,Products!$A$2:$F$20,6,TRUE)</f>
        <v>27.950000000000003</v>
      </c>
      <c r="I4338" s="8">
        <f t="shared" si="135"/>
        <v>279.5</v>
      </c>
      <c r="J4338" s="42">
        <f>VLOOKUP(B4338,Invoices!A:I,9,TRUE)</f>
        <v>2021</v>
      </c>
    </row>
    <row r="4339" spans="1:10" x14ac:dyDescent="0.15">
      <c r="A4339" t="s">
        <v>7699</v>
      </c>
      <c r="B4339" t="s">
        <v>999</v>
      </c>
      <c r="C4339" t="s">
        <v>105</v>
      </c>
      <c r="D4339" t="s">
        <v>81</v>
      </c>
      <c r="E4339">
        <v>1</v>
      </c>
      <c r="F4339" s="8">
        <f>VLOOKUP(C4339,Products!$A$2:$E$20,5,TRUE)</f>
        <v>8.9499999999999993</v>
      </c>
      <c r="G4339" s="8">
        <f t="shared" si="134"/>
        <v>8.9499999999999993</v>
      </c>
      <c r="H4339" s="8">
        <f>VLOOKUP(C4339,Products!$A$2:$F$20,6,TRUE)</f>
        <v>3.1999999999999993</v>
      </c>
      <c r="I4339" s="8">
        <f t="shared" si="135"/>
        <v>3.1999999999999993</v>
      </c>
      <c r="J4339" s="42">
        <f>VLOOKUP(B4339,Invoices!A:I,9,TRUE)</f>
        <v>2021</v>
      </c>
    </row>
    <row r="4340" spans="1:10" x14ac:dyDescent="0.15">
      <c r="A4340" t="s">
        <v>7700</v>
      </c>
      <c r="B4340" t="s">
        <v>999</v>
      </c>
      <c r="C4340" t="s">
        <v>94</v>
      </c>
      <c r="D4340" t="s">
        <v>86</v>
      </c>
      <c r="E4340">
        <v>3</v>
      </c>
      <c r="F4340" s="8">
        <f>VLOOKUP(C4340,Products!$A$2:$E$20,5,TRUE)</f>
        <v>3.5</v>
      </c>
      <c r="G4340" s="8">
        <f t="shared" si="134"/>
        <v>10.5</v>
      </c>
      <c r="H4340" s="8">
        <f>VLOOKUP(C4340,Products!$A$2:$F$20,6,TRUE)</f>
        <v>0.54999999999999982</v>
      </c>
      <c r="I4340" s="8">
        <f t="shared" si="135"/>
        <v>1.6499999999999995</v>
      </c>
      <c r="J4340" s="42">
        <f>VLOOKUP(B4340,Invoices!A:I,9,TRUE)</f>
        <v>2021</v>
      </c>
    </row>
    <row r="4341" spans="1:10" x14ac:dyDescent="0.15">
      <c r="A4341" t="s">
        <v>7701</v>
      </c>
      <c r="B4341" t="s">
        <v>999</v>
      </c>
      <c r="C4341" t="s">
        <v>87</v>
      </c>
      <c r="D4341" t="s">
        <v>68</v>
      </c>
      <c r="E4341">
        <v>1</v>
      </c>
      <c r="F4341" s="8">
        <f>VLOOKUP(C4341,Products!$A$2:$E$20,5,TRUE)</f>
        <v>19.95</v>
      </c>
      <c r="G4341" s="8">
        <f t="shared" si="134"/>
        <v>19.95</v>
      </c>
      <c r="H4341" s="8">
        <f>VLOOKUP(C4341,Products!$A$2:$F$20,6,TRUE)</f>
        <v>7.4499999999999993</v>
      </c>
      <c r="I4341" s="8">
        <f t="shared" si="135"/>
        <v>7.4499999999999993</v>
      </c>
      <c r="J4341" s="42">
        <f>VLOOKUP(B4341,Invoices!A:I,9,TRUE)</f>
        <v>2021</v>
      </c>
    </row>
    <row r="4342" spans="1:10" x14ac:dyDescent="0.15">
      <c r="A4342" t="s">
        <v>7702</v>
      </c>
      <c r="B4342" t="s">
        <v>999</v>
      </c>
      <c r="C4342" t="s">
        <v>101</v>
      </c>
      <c r="D4342" t="s">
        <v>69</v>
      </c>
      <c r="E4342">
        <v>1</v>
      </c>
      <c r="F4342" s="8">
        <f>VLOOKUP(C4342,Products!$A$2:$E$20,5,TRUE)</f>
        <v>129.94999999999999</v>
      </c>
      <c r="G4342" s="8">
        <f t="shared" si="134"/>
        <v>129.94999999999999</v>
      </c>
      <c r="H4342" s="8">
        <f>VLOOKUP(C4342,Products!$A$2:$F$20,6,TRUE)</f>
        <v>40.449999999999989</v>
      </c>
      <c r="I4342" s="8">
        <f t="shared" si="135"/>
        <v>40.449999999999989</v>
      </c>
      <c r="J4342" s="42">
        <f>VLOOKUP(B4342,Invoices!A:I,9,TRUE)</f>
        <v>2021</v>
      </c>
    </row>
    <row r="4343" spans="1:10" x14ac:dyDescent="0.15">
      <c r="A4343" t="s">
        <v>7703</v>
      </c>
      <c r="B4343" t="s">
        <v>1000</v>
      </c>
      <c r="C4343" t="s">
        <v>90</v>
      </c>
      <c r="D4343" t="s">
        <v>72</v>
      </c>
      <c r="E4343">
        <v>1</v>
      </c>
      <c r="F4343" s="8">
        <f>VLOOKUP(C4343,Products!$A$2:$E$20,5,TRUE)</f>
        <v>8.9499999999999993</v>
      </c>
      <c r="G4343" s="8">
        <f t="shared" si="134"/>
        <v>8.9499999999999993</v>
      </c>
      <c r="H4343" s="8">
        <f>VLOOKUP(C4343,Products!$A$2:$F$20,6,TRUE)</f>
        <v>5.6999999999999993</v>
      </c>
      <c r="I4343" s="8">
        <f t="shared" si="135"/>
        <v>5.6999999999999993</v>
      </c>
      <c r="J4343" s="42">
        <f>VLOOKUP(B4343,Invoices!A:I,9,TRUE)</f>
        <v>2021</v>
      </c>
    </row>
    <row r="4344" spans="1:10" x14ac:dyDescent="0.15">
      <c r="A4344" t="s">
        <v>7704</v>
      </c>
      <c r="B4344" t="s">
        <v>1000</v>
      </c>
      <c r="C4344" t="s">
        <v>101</v>
      </c>
      <c r="D4344" t="s">
        <v>69</v>
      </c>
      <c r="E4344">
        <v>3</v>
      </c>
      <c r="F4344" s="8">
        <f>VLOOKUP(C4344,Products!$A$2:$E$20,5,TRUE)</f>
        <v>129.94999999999999</v>
      </c>
      <c r="G4344" s="8">
        <f t="shared" si="134"/>
        <v>389.84999999999997</v>
      </c>
      <c r="H4344" s="8">
        <f>VLOOKUP(C4344,Products!$A$2:$F$20,6,TRUE)</f>
        <v>40.449999999999989</v>
      </c>
      <c r="I4344" s="8">
        <f t="shared" si="135"/>
        <v>121.34999999999997</v>
      </c>
      <c r="J4344" s="42">
        <f>VLOOKUP(B4344,Invoices!A:I,9,TRUE)</f>
        <v>2021</v>
      </c>
    </row>
    <row r="4345" spans="1:10" x14ac:dyDescent="0.15">
      <c r="A4345" t="s">
        <v>7705</v>
      </c>
      <c r="B4345" t="s">
        <v>1000</v>
      </c>
      <c r="C4345" t="s">
        <v>104</v>
      </c>
      <c r="D4345" t="s">
        <v>71</v>
      </c>
      <c r="E4345">
        <v>4</v>
      </c>
      <c r="F4345" s="8">
        <f>VLOOKUP(C4345,Products!$A$2:$E$20,5,TRUE)</f>
        <v>2.95</v>
      </c>
      <c r="G4345" s="8">
        <f t="shared" si="134"/>
        <v>11.8</v>
      </c>
      <c r="H4345" s="8">
        <f>VLOOKUP(C4345,Products!$A$2:$F$20,6,TRUE)</f>
        <v>1.1500000000000001</v>
      </c>
      <c r="I4345" s="8">
        <f t="shared" si="135"/>
        <v>4.6000000000000005</v>
      </c>
      <c r="J4345" s="42">
        <f>VLOOKUP(B4345,Invoices!A:I,9,TRUE)</f>
        <v>2021</v>
      </c>
    </row>
    <row r="4346" spans="1:10" x14ac:dyDescent="0.15">
      <c r="A4346" t="s">
        <v>7706</v>
      </c>
      <c r="B4346" t="s">
        <v>1000</v>
      </c>
      <c r="C4346" t="s">
        <v>96</v>
      </c>
      <c r="D4346" t="s">
        <v>75</v>
      </c>
      <c r="E4346">
        <v>1</v>
      </c>
      <c r="F4346" s="8">
        <f>VLOOKUP(C4346,Products!$A$2:$E$20,5,TRUE)</f>
        <v>79.95</v>
      </c>
      <c r="G4346" s="8">
        <f t="shared" si="134"/>
        <v>79.95</v>
      </c>
      <c r="H4346" s="8">
        <f>VLOOKUP(C4346,Products!$A$2:$F$20,6,TRUE)</f>
        <v>27.950000000000003</v>
      </c>
      <c r="I4346" s="8">
        <f t="shared" si="135"/>
        <v>27.950000000000003</v>
      </c>
      <c r="J4346" s="42">
        <f>VLOOKUP(B4346,Invoices!A:I,9,TRUE)</f>
        <v>2021</v>
      </c>
    </row>
    <row r="4347" spans="1:10" x14ac:dyDescent="0.15">
      <c r="A4347" t="s">
        <v>7707</v>
      </c>
      <c r="B4347" t="s">
        <v>1000</v>
      </c>
      <c r="C4347" t="s">
        <v>95</v>
      </c>
      <c r="D4347" t="s">
        <v>73</v>
      </c>
      <c r="E4347">
        <v>1</v>
      </c>
      <c r="F4347" s="8">
        <f>VLOOKUP(C4347,Products!$A$2:$E$20,5,TRUE)</f>
        <v>12.95</v>
      </c>
      <c r="G4347" s="8">
        <f t="shared" si="134"/>
        <v>12.95</v>
      </c>
      <c r="H4347" s="8">
        <f>VLOOKUP(C4347,Products!$A$2:$F$20,6,TRUE)</f>
        <v>4.1999999999999993</v>
      </c>
      <c r="I4347" s="8">
        <f t="shared" si="135"/>
        <v>4.1999999999999993</v>
      </c>
      <c r="J4347" s="42">
        <f>VLOOKUP(B4347,Invoices!A:I,9,TRUE)</f>
        <v>2021</v>
      </c>
    </row>
    <row r="4348" spans="1:10" x14ac:dyDescent="0.15">
      <c r="A4348" t="s">
        <v>7708</v>
      </c>
      <c r="B4348" t="s">
        <v>1000</v>
      </c>
      <c r="C4348" t="s">
        <v>97</v>
      </c>
      <c r="D4348" t="s">
        <v>74</v>
      </c>
      <c r="E4348">
        <v>8</v>
      </c>
      <c r="F4348" s="8">
        <f>VLOOKUP(C4348,Products!$A$2:$E$20,5,TRUE)</f>
        <v>1.5</v>
      </c>
      <c r="G4348" s="8">
        <f t="shared" si="134"/>
        <v>12</v>
      </c>
      <c r="H4348" s="8">
        <f>VLOOKUP(C4348,Products!$A$2:$F$20,6,TRUE)</f>
        <v>0.5</v>
      </c>
      <c r="I4348" s="8">
        <f t="shared" si="135"/>
        <v>4</v>
      </c>
      <c r="J4348" s="42">
        <f>VLOOKUP(B4348,Invoices!A:I,9,TRUE)</f>
        <v>2021</v>
      </c>
    </row>
    <row r="4349" spans="1:10" x14ac:dyDescent="0.15">
      <c r="A4349" t="s">
        <v>7709</v>
      </c>
      <c r="B4349" t="s">
        <v>1000</v>
      </c>
      <c r="C4349" t="s">
        <v>102</v>
      </c>
      <c r="D4349" t="s">
        <v>83</v>
      </c>
      <c r="E4349">
        <v>2</v>
      </c>
      <c r="F4349" s="8">
        <f>VLOOKUP(C4349,Products!$A$2:$E$20,5,TRUE)</f>
        <v>29.95</v>
      </c>
      <c r="G4349" s="8">
        <f t="shared" si="134"/>
        <v>59.9</v>
      </c>
      <c r="H4349" s="8">
        <f>VLOOKUP(C4349,Products!$A$2:$F$20,6,TRUE)</f>
        <v>15</v>
      </c>
      <c r="I4349" s="8">
        <f t="shared" si="135"/>
        <v>30</v>
      </c>
      <c r="J4349" s="42">
        <f>VLOOKUP(B4349,Invoices!A:I,9,TRUE)</f>
        <v>2021</v>
      </c>
    </row>
    <row r="4350" spans="1:10" x14ac:dyDescent="0.15">
      <c r="A4350" t="s">
        <v>7710</v>
      </c>
      <c r="B4350" t="s">
        <v>1000</v>
      </c>
      <c r="C4350" t="s">
        <v>103</v>
      </c>
      <c r="D4350" t="s">
        <v>77</v>
      </c>
      <c r="E4350">
        <v>15</v>
      </c>
      <c r="F4350" s="8">
        <f>VLOOKUP(C4350,Products!$A$2:$E$20,5,TRUE)</f>
        <v>8.9499999999999993</v>
      </c>
      <c r="G4350" s="8">
        <f t="shared" si="134"/>
        <v>134.25</v>
      </c>
      <c r="H4350" s="8">
        <f>VLOOKUP(C4350,Products!$A$2:$F$20,6,TRUE)</f>
        <v>3.1999999999999993</v>
      </c>
      <c r="I4350" s="8">
        <f t="shared" si="135"/>
        <v>47.999999999999986</v>
      </c>
      <c r="J4350" s="42">
        <f>VLOOKUP(B4350,Invoices!A:I,9,TRUE)</f>
        <v>2021</v>
      </c>
    </row>
    <row r="4351" spans="1:10" x14ac:dyDescent="0.15">
      <c r="A4351" t="s">
        <v>7711</v>
      </c>
      <c r="B4351" t="s">
        <v>1000</v>
      </c>
      <c r="C4351" t="s">
        <v>99</v>
      </c>
      <c r="D4351" t="s">
        <v>84</v>
      </c>
      <c r="E4351">
        <v>1</v>
      </c>
      <c r="F4351" s="8">
        <f>VLOOKUP(C4351,Products!$A$2:$E$20,5,TRUE)</f>
        <v>3.5</v>
      </c>
      <c r="G4351" s="8">
        <f t="shared" si="134"/>
        <v>3.5</v>
      </c>
      <c r="H4351" s="8">
        <f>VLOOKUP(C4351,Products!$A$2:$F$20,6,TRUE)</f>
        <v>0.54999999999999982</v>
      </c>
      <c r="I4351" s="8">
        <f t="shared" si="135"/>
        <v>0.54999999999999982</v>
      </c>
      <c r="J4351" s="42">
        <f>VLOOKUP(B4351,Invoices!A:I,9,TRUE)</f>
        <v>2021</v>
      </c>
    </row>
    <row r="4352" spans="1:10" x14ac:dyDescent="0.15">
      <c r="A4352" t="s">
        <v>7712</v>
      </c>
      <c r="B4352" t="s">
        <v>1000</v>
      </c>
      <c r="C4352" t="s">
        <v>89</v>
      </c>
      <c r="D4352" t="s">
        <v>80</v>
      </c>
      <c r="E4352">
        <v>4</v>
      </c>
      <c r="F4352" s="8">
        <f>VLOOKUP(C4352,Products!$A$2:$E$20,5,TRUE)</f>
        <v>15.95</v>
      </c>
      <c r="G4352" s="8">
        <f t="shared" si="134"/>
        <v>63.8</v>
      </c>
      <c r="H4352" s="8">
        <f>VLOOKUP(C4352,Products!$A$2:$F$20,6,TRUE)</f>
        <v>6</v>
      </c>
      <c r="I4352" s="8">
        <f t="shared" si="135"/>
        <v>24</v>
      </c>
      <c r="J4352" s="42">
        <f>VLOOKUP(B4352,Invoices!A:I,9,TRUE)</f>
        <v>2021</v>
      </c>
    </row>
    <row r="4353" spans="1:10" x14ac:dyDescent="0.15">
      <c r="A4353" t="s">
        <v>7713</v>
      </c>
      <c r="B4353" t="s">
        <v>1000</v>
      </c>
      <c r="C4353" t="s">
        <v>88</v>
      </c>
      <c r="D4353" t="s">
        <v>85</v>
      </c>
      <c r="E4353">
        <v>6</v>
      </c>
      <c r="F4353" s="8">
        <f>VLOOKUP(C4353,Products!$A$2:$E$20,5,TRUE)</f>
        <v>8.9499999999999993</v>
      </c>
      <c r="G4353" s="8">
        <f t="shared" si="134"/>
        <v>53.699999999999996</v>
      </c>
      <c r="H4353" s="8">
        <f>VLOOKUP(C4353,Products!$A$2:$F$20,6,TRUE)</f>
        <v>5.6999999999999993</v>
      </c>
      <c r="I4353" s="8">
        <f t="shared" si="135"/>
        <v>34.199999999999996</v>
      </c>
      <c r="J4353" s="42">
        <f>VLOOKUP(B4353,Invoices!A:I,9,TRUE)</f>
        <v>2021</v>
      </c>
    </row>
    <row r="4354" spans="1:10" x14ac:dyDescent="0.15">
      <c r="A4354" t="s">
        <v>7714</v>
      </c>
      <c r="B4354" t="s">
        <v>1000</v>
      </c>
      <c r="C4354" t="s">
        <v>92</v>
      </c>
      <c r="D4354" t="s">
        <v>82</v>
      </c>
      <c r="E4354">
        <v>3</v>
      </c>
      <c r="F4354" s="8">
        <f>VLOOKUP(C4354,Products!$A$2:$E$20,5,TRUE)</f>
        <v>19.95</v>
      </c>
      <c r="G4354" s="8">
        <f t="shared" si="134"/>
        <v>59.849999999999994</v>
      </c>
      <c r="H4354" s="8">
        <f>VLOOKUP(C4354,Products!$A$2:$F$20,6,TRUE)</f>
        <v>7.4499999999999993</v>
      </c>
      <c r="I4354" s="8">
        <f t="shared" si="135"/>
        <v>22.349999999999998</v>
      </c>
      <c r="J4354" s="42">
        <f>VLOOKUP(B4354,Invoices!A:I,9,TRUE)</f>
        <v>2021</v>
      </c>
    </row>
    <row r="4355" spans="1:10" x14ac:dyDescent="0.15">
      <c r="A4355" t="s">
        <v>7715</v>
      </c>
      <c r="B4355" t="s">
        <v>1000</v>
      </c>
      <c r="C4355" t="s">
        <v>104</v>
      </c>
      <c r="D4355" t="s">
        <v>71</v>
      </c>
      <c r="E4355">
        <v>50</v>
      </c>
      <c r="F4355" s="8">
        <f>VLOOKUP(C4355,Products!$A$2:$E$20,5,TRUE)</f>
        <v>2.95</v>
      </c>
      <c r="G4355" s="8">
        <f t="shared" ref="G4355:G4418" si="136">F4355*E4355</f>
        <v>147.5</v>
      </c>
      <c r="H4355" s="8">
        <f>VLOOKUP(C4355,Products!$A$2:$F$20,6,TRUE)</f>
        <v>1.1500000000000001</v>
      </c>
      <c r="I4355" s="8">
        <f t="shared" ref="I4355:I4418" si="137">H4355*E4355</f>
        <v>57.500000000000007</v>
      </c>
      <c r="J4355" s="42">
        <f>VLOOKUP(B4355,Invoices!A:I,9,TRUE)</f>
        <v>2021</v>
      </c>
    </row>
    <row r="4356" spans="1:10" x14ac:dyDescent="0.15">
      <c r="A4356" t="s">
        <v>7716</v>
      </c>
      <c r="B4356" t="s">
        <v>1000</v>
      </c>
      <c r="C4356" t="s">
        <v>91</v>
      </c>
      <c r="D4356" t="s">
        <v>70</v>
      </c>
      <c r="E4356">
        <v>2</v>
      </c>
      <c r="F4356" s="8">
        <f>VLOOKUP(C4356,Products!$A$2:$E$20,5,TRUE)</f>
        <v>49.95</v>
      </c>
      <c r="G4356" s="8">
        <f t="shared" si="136"/>
        <v>99.9</v>
      </c>
      <c r="H4356" s="8">
        <f>VLOOKUP(C4356,Products!$A$2:$F$20,6,TRUE)</f>
        <v>21.200000000000003</v>
      </c>
      <c r="I4356" s="8">
        <f t="shared" si="137"/>
        <v>42.400000000000006</v>
      </c>
      <c r="J4356" s="42">
        <f>VLOOKUP(B4356,Invoices!A:I,9,TRUE)</f>
        <v>2021</v>
      </c>
    </row>
    <row r="4357" spans="1:10" x14ac:dyDescent="0.15">
      <c r="A4357" t="s">
        <v>7717</v>
      </c>
      <c r="B4357" t="s">
        <v>1000</v>
      </c>
      <c r="C4357" t="s">
        <v>92</v>
      </c>
      <c r="D4357" t="s">
        <v>82</v>
      </c>
      <c r="E4357">
        <v>12</v>
      </c>
      <c r="F4357" s="8">
        <f>VLOOKUP(C4357,Products!$A$2:$E$20,5,TRUE)</f>
        <v>19.95</v>
      </c>
      <c r="G4357" s="8">
        <f t="shared" si="136"/>
        <v>239.39999999999998</v>
      </c>
      <c r="H4357" s="8">
        <f>VLOOKUP(C4357,Products!$A$2:$F$20,6,TRUE)</f>
        <v>7.4499999999999993</v>
      </c>
      <c r="I4357" s="8">
        <f t="shared" si="137"/>
        <v>89.399999999999991</v>
      </c>
      <c r="J4357" s="42">
        <f>VLOOKUP(B4357,Invoices!A:I,9,TRUE)</f>
        <v>2021</v>
      </c>
    </row>
    <row r="4358" spans="1:10" x14ac:dyDescent="0.15">
      <c r="A4358" t="s">
        <v>7718</v>
      </c>
      <c r="B4358" t="s">
        <v>1000</v>
      </c>
      <c r="C4358" t="s">
        <v>96</v>
      </c>
      <c r="D4358" t="s">
        <v>75</v>
      </c>
      <c r="E4358">
        <v>6</v>
      </c>
      <c r="F4358" s="8">
        <f>VLOOKUP(C4358,Products!$A$2:$E$20,5,TRUE)</f>
        <v>79.95</v>
      </c>
      <c r="G4358" s="8">
        <f t="shared" si="136"/>
        <v>479.70000000000005</v>
      </c>
      <c r="H4358" s="8">
        <f>VLOOKUP(C4358,Products!$A$2:$F$20,6,TRUE)</f>
        <v>27.950000000000003</v>
      </c>
      <c r="I4358" s="8">
        <f t="shared" si="137"/>
        <v>167.70000000000002</v>
      </c>
      <c r="J4358" s="42">
        <f>VLOOKUP(B4358,Invoices!A:I,9,TRUE)</f>
        <v>2021</v>
      </c>
    </row>
    <row r="4359" spans="1:10" x14ac:dyDescent="0.15">
      <c r="A4359" t="s">
        <v>7719</v>
      </c>
      <c r="B4359" t="s">
        <v>1000</v>
      </c>
      <c r="C4359" t="s">
        <v>105</v>
      </c>
      <c r="D4359" t="s">
        <v>81</v>
      </c>
      <c r="E4359">
        <v>6</v>
      </c>
      <c r="F4359" s="8">
        <f>VLOOKUP(C4359,Products!$A$2:$E$20,5,TRUE)</f>
        <v>8.9499999999999993</v>
      </c>
      <c r="G4359" s="8">
        <f t="shared" si="136"/>
        <v>53.699999999999996</v>
      </c>
      <c r="H4359" s="8">
        <f>VLOOKUP(C4359,Products!$A$2:$F$20,6,TRUE)</f>
        <v>3.1999999999999993</v>
      </c>
      <c r="I4359" s="8">
        <f t="shared" si="137"/>
        <v>19.199999999999996</v>
      </c>
      <c r="J4359" s="42">
        <f>VLOOKUP(B4359,Invoices!A:I,9,TRUE)</f>
        <v>2021</v>
      </c>
    </row>
    <row r="4360" spans="1:10" x14ac:dyDescent="0.15">
      <c r="A4360" t="s">
        <v>7720</v>
      </c>
      <c r="B4360" t="s">
        <v>1000</v>
      </c>
      <c r="C4360" t="s">
        <v>102</v>
      </c>
      <c r="D4360" t="s">
        <v>83</v>
      </c>
      <c r="E4360">
        <v>1</v>
      </c>
      <c r="F4360" s="8">
        <f>VLOOKUP(C4360,Products!$A$2:$E$20,5,TRUE)</f>
        <v>29.95</v>
      </c>
      <c r="G4360" s="8">
        <f t="shared" si="136"/>
        <v>29.95</v>
      </c>
      <c r="H4360" s="8">
        <f>VLOOKUP(C4360,Products!$A$2:$F$20,6,TRUE)</f>
        <v>15</v>
      </c>
      <c r="I4360" s="8">
        <f t="shared" si="137"/>
        <v>15</v>
      </c>
      <c r="J4360" s="42">
        <f>VLOOKUP(B4360,Invoices!A:I,9,TRUE)</f>
        <v>2021</v>
      </c>
    </row>
    <row r="4361" spans="1:10" x14ac:dyDescent="0.15">
      <c r="A4361" t="s">
        <v>7721</v>
      </c>
      <c r="B4361" t="s">
        <v>1000</v>
      </c>
      <c r="C4361" t="s">
        <v>87</v>
      </c>
      <c r="D4361" t="s">
        <v>68</v>
      </c>
      <c r="E4361">
        <v>100</v>
      </c>
      <c r="F4361" s="8">
        <f>VLOOKUP(C4361,Products!$A$2:$E$20,5,TRUE)</f>
        <v>19.95</v>
      </c>
      <c r="G4361" s="8">
        <f t="shared" si="136"/>
        <v>1995</v>
      </c>
      <c r="H4361" s="8">
        <f>VLOOKUP(C4361,Products!$A$2:$F$20,6,TRUE)</f>
        <v>7.4499999999999993</v>
      </c>
      <c r="I4361" s="8">
        <f t="shared" si="137"/>
        <v>744.99999999999989</v>
      </c>
      <c r="J4361" s="42">
        <f>VLOOKUP(B4361,Invoices!A:I,9,TRUE)</f>
        <v>2021</v>
      </c>
    </row>
    <row r="4362" spans="1:10" x14ac:dyDescent="0.15">
      <c r="A4362" t="s">
        <v>7722</v>
      </c>
      <c r="B4362" t="s">
        <v>1000</v>
      </c>
      <c r="C4362" t="s">
        <v>94</v>
      </c>
      <c r="D4362" t="s">
        <v>86</v>
      </c>
      <c r="E4362">
        <v>10</v>
      </c>
      <c r="F4362" s="8">
        <f>VLOOKUP(C4362,Products!$A$2:$E$20,5,TRUE)</f>
        <v>3.5</v>
      </c>
      <c r="G4362" s="8">
        <f t="shared" si="136"/>
        <v>35</v>
      </c>
      <c r="H4362" s="8">
        <f>VLOOKUP(C4362,Products!$A$2:$F$20,6,TRUE)</f>
        <v>0.54999999999999982</v>
      </c>
      <c r="I4362" s="8">
        <f t="shared" si="137"/>
        <v>5.4999999999999982</v>
      </c>
      <c r="J4362" s="42">
        <f>VLOOKUP(B4362,Invoices!A:I,9,TRUE)</f>
        <v>2021</v>
      </c>
    </row>
    <row r="4363" spans="1:10" x14ac:dyDescent="0.15">
      <c r="A4363" t="s">
        <v>7723</v>
      </c>
      <c r="B4363" t="s">
        <v>1000</v>
      </c>
      <c r="C4363" t="s">
        <v>101</v>
      </c>
      <c r="D4363" t="s">
        <v>69</v>
      </c>
      <c r="E4363">
        <v>2</v>
      </c>
      <c r="F4363" s="8">
        <f>VLOOKUP(C4363,Products!$A$2:$E$20,5,TRUE)</f>
        <v>129.94999999999999</v>
      </c>
      <c r="G4363" s="8">
        <f t="shared" si="136"/>
        <v>259.89999999999998</v>
      </c>
      <c r="H4363" s="8">
        <f>VLOOKUP(C4363,Products!$A$2:$F$20,6,TRUE)</f>
        <v>40.449999999999989</v>
      </c>
      <c r="I4363" s="8">
        <f t="shared" si="137"/>
        <v>80.899999999999977</v>
      </c>
      <c r="J4363" s="42">
        <f>VLOOKUP(B4363,Invoices!A:I,9,TRUE)</f>
        <v>2021</v>
      </c>
    </row>
    <row r="4364" spans="1:10" x14ac:dyDescent="0.15">
      <c r="A4364" t="s">
        <v>7724</v>
      </c>
      <c r="B4364" t="s">
        <v>1000</v>
      </c>
      <c r="C4364" t="s">
        <v>88</v>
      </c>
      <c r="D4364" t="s">
        <v>85</v>
      </c>
      <c r="E4364">
        <v>6</v>
      </c>
      <c r="F4364" s="8">
        <f>VLOOKUP(C4364,Products!$A$2:$E$20,5,TRUE)</f>
        <v>8.9499999999999993</v>
      </c>
      <c r="G4364" s="8">
        <f t="shared" si="136"/>
        <v>53.699999999999996</v>
      </c>
      <c r="H4364" s="8">
        <f>VLOOKUP(C4364,Products!$A$2:$F$20,6,TRUE)</f>
        <v>5.6999999999999993</v>
      </c>
      <c r="I4364" s="8">
        <f t="shared" si="137"/>
        <v>34.199999999999996</v>
      </c>
      <c r="J4364" s="42">
        <f>VLOOKUP(B4364,Invoices!A:I,9,TRUE)</f>
        <v>2021</v>
      </c>
    </row>
    <row r="4365" spans="1:10" x14ac:dyDescent="0.15">
      <c r="A4365" t="s">
        <v>7725</v>
      </c>
      <c r="B4365" t="s">
        <v>1000</v>
      </c>
      <c r="C4365" t="s">
        <v>93</v>
      </c>
      <c r="D4365" t="s">
        <v>76</v>
      </c>
      <c r="E4365">
        <v>30</v>
      </c>
      <c r="F4365" s="8">
        <f>VLOOKUP(C4365,Products!$A$2:$E$20,5,TRUE)</f>
        <v>9.9499999999999993</v>
      </c>
      <c r="G4365" s="8">
        <f t="shared" si="136"/>
        <v>298.5</v>
      </c>
      <c r="H4365" s="8">
        <f>VLOOKUP(C4365,Products!$A$2:$F$20,6,TRUE)</f>
        <v>1.9499999999999993</v>
      </c>
      <c r="I4365" s="8">
        <f t="shared" si="137"/>
        <v>58.499999999999979</v>
      </c>
      <c r="J4365" s="42">
        <f>VLOOKUP(B4365,Invoices!A:I,9,TRUE)</f>
        <v>2021</v>
      </c>
    </row>
    <row r="4366" spans="1:10" x14ac:dyDescent="0.15">
      <c r="A4366" t="s">
        <v>7726</v>
      </c>
      <c r="B4366" t="s">
        <v>1000</v>
      </c>
      <c r="C4366" t="s">
        <v>92</v>
      </c>
      <c r="D4366" t="s">
        <v>82</v>
      </c>
      <c r="E4366">
        <v>1</v>
      </c>
      <c r="F4366" s="8">
        <f>VLOOKUP(C4366,Products!$A$2:$E$20,5,TRUE)</f>
        <v>19.95</v>
      </c>
      <c r="G4366" s="8">
        <f t="shared" si="136"/>
        <v>19.95</v>
      </c>
      <c r="H4366" s="8">
        <f>VLOOKUP(C4366,Products!$A$2:$F$20,6,TRUE)</f>
        <v>7.4499999999999993</v>
      </c>
      <c r="I4366" s="8">
        <f t="shared" si="137"/>
        <v>7.4499999999999993</v>
      </c>
      <c r="J4366" s="42">
        <f>VLOOKUP(B4366,Invoices!A:I,9,TRUE)</f>
        <v>2021</v>
      </c>
    </row>
    <row r="4367" spans="1:10" x14ac:dyDescent="0.15">
      <c r="A4367" t="s">
        <v>7727</v>
      </c>
      <c r="B4367" t="s">
        <v>1000</v>
      </c>
      <c r="C4367" t="s">
        <v>94</v>
      </c>
      <c r="D4367" t="s">
        <v>86</v>
      </c>
      <c r="E4367">
        <v>5</v>
      </c>
      <c r="F4367" s="8">
        <f>VLOOKUP(C4367,Products!$A$2:$E$20,5,TRUE)</f>
        <v>3.5</v>
      </c>
      <c r="G4367" s="8">
        <f t="shared" si="136"/>
        <v>17.5</v>
      </c>
      <c r="H4367" s="8">
        <f>VLOOKUP(C4367,Products!$A$2:$F$20,6,TRUE)</f>
        <v>0.54999999999999982</v>
      </c>
      <c r="I4367" s="8">
        <f t="shared" si="137"/>
        <v>2.7499999999999991</v>
      </c>
      <c r="J4367" s="42">
        <f>VLOOKUP(B4367,Invoices!A:I,9,TRUE)</f>
        <v>2021</v>
      </c>
    </row>
    <row r="4368" spans="1:10" x14ac:dyDescent="0.15">
      <c r="A4368" t="s">
        <v>7728</v>
      </c>
      <c r="B4368" t="s">
        <v>1000</v>
      </c>
      <c r="C4368" t="s">
        <v>100</v>
      </c>
      <c r="D4368" t="s">
        <v>78</v>
      </c>
      <c r="E4368">
        <v>5</v>
      </c>
      <c r="F4368" s="8">
        <f>VLOOKUP(C4368,Products!$A$2:$E$20,5,TRUE)</f>
        <v>49.95</v>
      </c>
      <c r="G4368" s="8">
        <f t="shared" si="136"/>
        <v>249.75</v>
      </c>
      <c r="H4368" s="8">
        <f>VLOOKUP(C4368,Products!$A$2:$F$20,6,TRUE)</f>
        <v>19.950000000000003</v>
      </c>
      <c r="I4368" s="8">
        <f t="shared" si="137"/>
        <v>99.750000000000014</v>
      </c>
      <c r="J4368" s="42">
        <f>VLOOKUP(B4368,Invoices!A:I,9,TRUE)</f>
        <v>2021</v>
      </c>
    </row>
    <row r="4369" spans="1:10" x14ac:dyDescent="0.15">
      <c r="A4369" t="s">
        <v>7729</v>
      </c>
      <c r="B4369" t="s">
        <v>1000</v>
      </c>
      <c r="C4369" t="s">
        <v>98</v>
      </c>
      <c r="D4369" t="s">
        <v>79</v>
      </c>
      <c r="E4369">
        <v>1</v>
      </c>
      <c r="F4369" s="8">
        <f>VLOOKUP(C4369,Products!$A$2:$E$20,5,TRUE)</f>
        <v>14.95</v>
      </c>
      <c r="G4369" s="8">
        <f t="shared" si="136"/>
        <v>14.95</v>
      </c>
      <c r="H4369" s="8">
        <f>VLOOKUP(C4369,Products!$A$2:$F$20,6,TRUE)</f>
        <v>3.0499999999999989</v>
      </c>
      <c r="I4369" s="8">
        <f t="shared" si="137"/>
        <v>3.0499999999999989</v>
      </c>
      <c r="J4369" s="42">
        <f>VLOOKUP(B4369,Invoices!A:I,9,TRUE)</f>
        <v>2021</v>
      </c>
    </row>
    <row r="4370" spans="1:10" x14ac:dyDescent="0.15">
      <c r="A4370" t="s">
        <v>7730</v>
      </c>
      <c r="B4370" t="s">
        <v>1000</v>
      </c>
      <c r="C4370" t="s">
        <v>99</v>
      </c>
      <c r="D4370" t="s">
        <v>84</v>
      </c>
      <c r="E4370">
        <v>10</v>
      </c>
      <c r="F4370" s="8">
        <f>VLOOKUP(C4370,Products!$A$2:$E$20,5,TRUE)</f>
        <v>3.5</v>
      </c>
      <c r="G4370" s="8">
        <f t="shared" si="136"/>
        <v>35</v>
      </c>
      <c r="H4370" s="8">
        <f>VLOOKUP(C4370,Products!$A$2:$F$20,6,TRUE)</f>
        <v>0.54999999999999982</v>
      </c>
      <c r="I4370" s="8">
        <f t="shared" si="137"/>
        <v>5.4999999999999982</v>
      </c>
      <c r="J4370" s="42">
        <f>VLOOKUP(B4370,Invoices!A:I,9,TRUE)</f>
        <v>2021</v>
      </c>
    </row>
    <row r="4371" spans="1:10" x14ac:dyDescent="0.15">
      <c r="A4371" t="s">
        <v>7731</v>
      </c>
      <c r="B4371" t="s">
        <v>1000</v>
      </c>
      <c r="C4371" t="s">
        <v>90</v>
      </c>
      <c r="D4371" t="s">
        <v>72</v>
      </c>
      <c r="E4371">
        <v>1</v>
      </c>
      <c r="F4371" s="8">
        <f>VLOOKUP(C4371,Products!$A$2:$E$20,5,TRUE)</f>
        <v>8.9499999999999993</v>
      </c>
      <c r="G4371" s="8">
        <f t="shared" si="136"/>
        <v>8.9499999999999993</v>
      </c>
      <c r="H4371" s="8">
        <f>VLOOKUP(C4371,Products!$A$2:$F$20,6,TRUE)</f>
        <v>5.6999999999999993</v>
      </c>
      <c r="I4371" s="8">
        <f t="shared" si="137"/>
        <v>5.6999999999999993</v>
      </c>
      <c r="J4371" s="42">
        <f>VLOOKUP(B4371,Invoices!A:I,9,TRUE)</f>
        <v>2021</v>
      </c>
    </row>
    <row r="4372" spans="1:10" x14ac:dyDescent="0.15">
      <c r="A4372" t="s">
        <v>7732</v>
      </c>
      <c r="B4372" t="s">
        <v>1000</v>
      </c>
      <c r="C4372" t="s">
        <v>93</v>
      </c>
      <c r="D4372" t="s">
        <v>76</v>
      </c>
      <c r="E4372">
        <v>1</v>
      </c>
      <c r="F4372" s="8">
        <f>VLOOKUP(C4372,Products!$A$2:$E$20,5,TRUE)</f>
        <v>9.9499999999999993</v>
      </c>
      <c r="G4372" s="8">
        <f t="shared" si="136"/>
        <v>9.9499999999999993</v>
      </c>
      <c r="H4372" s="8">
        <f>VLOOKUP(C4372,Products!$A$2:$F$20,6,TRUE)</f>
        <v>1.9499999999999993</v>
      </c>
      <c r="I4372" s="8">
        <f t="shared" si="137"/>
        <v>1.9499999999999993</v>
      </c>
      <c r="J4372" s="42">
        <f>VLOOKUP(B4372,Invoices!A:I,9,TRUE)</f>
        <v>2021</v>
      </c>
    </row>
    <row r="4373" spans="1:10" x14ac:dyDescent="0.15">
      <c r="A4373" t="s">
        <v>7733</v>
      </c>
      <c r="B4373" t="s">
        <v>1001</v>
      </c>
      <c r="C4373" t="s">
        <v>95</v>
      </c>
      <c r="D4373" t="s">
        <v>73</v>
      </c>
      <c r="E4373">
        <v>5</v>
      </c>
      <c r="F4373" s="8">
        <f>VLOOKUP(C4373,Products!$A$2:$E$20,5,TRUE)</f>
        <v>12.95</v>
      </c>
      <c r="G4373" s="8">
        <f t="shared" si="136"/>
        <v>64.75</v>
      </c>
      <c r="H4373" s="8">
        <f>VLOOKUP(C4373,Products!$A$2:$F$20,6,TRUE)</f>
        <v>4.1999999999999993</v>
      </c>
      <c r="I4373" s="8">
        <f t="shared" si="137"/>
        <v>20.999999999999996</v>
      </c>
      <c r="J4373" s="42">
        <f>VLOOKUP(B4373,Invoices!A:I,9,TRUE)</f>
        <v>2021</v>
      </c>
    </row>
    <row r="4374" spans="1:10" x14ac:dyDescent="0.15">
      <c r="A4374" t="s">
        <v>7734</v>
      </c>
      <c r="B4374" t="s">
        <v>1001</v>
      </c>
      <c r="C4374" t="s">
        <v>93</v>
      </c>
      <c r="D4374" t="s">
        <v>76</v>
      </c>
      <c r="E4374">
        <v>4</v>
      </c>
      <c r="F4374" s="8">
        <f>VLOOKUP(C4374,Products!$A$2:$E$20,5,TRUE)</f>
        <v>9.9499999999999993</v>
      </c>
      <c r="G4374" s="8">
        <f t="shared" si="136"/>
        <v>39.799999999999997</v>
      </c>
      <c r="H4374" s="8">
        <f>VLOOKUP(C4374,Products!$A$2:$F$20,6,TRUE)</f>
        <v>1.9499999999999993</v>
      </c>
      <c r="I4374" s="8">
        <f t="shared" si="137"/>
        <v>7.7999999999999972</v>
      </c>
      <c r="J4374" s="42">
        <f>VLOOKUP(B4374,Invoices!A:I,9,TRUE)</f>
        <v>2021</v>
      </c>
    </row>
    <row r="4375" spans="1:10" x14ac:dyDescent="0.15">
      <c r="A4375" t="s">
        <v>7735</v>
      </c>
      <c r="B4375" t="s">
        <v>1001</v>
      </c>
      <c r="C4375" t="s">
        <v>92</v>
      </c>
      <c r="D4375" t="s">
        <v>82</v>
      </c>
      <c r="E4375">
        <v>8</v>
      </c>
      <c r="F4375" s="8">
        <f>VLOOKUP(C4375,Products!$A$2:$E$20,5,TRUE)</f>
        <v>19.95</v>
      </c>
      <c r="G4375" s="8">
        <f t="shared" si="136"/>
        <v>159.6</v>
      </c>
      <c r="H4375" s="8">
        <f>VLOOKUP(C4375,Products!$A$2:$F$20,6,TRUE)</f>
        <v>7.4499999999999993</v>
      </c>
      <c r="I4375" s="8">
        <f t="shared" si="137"/>
        <v>59.599999999999994</v>
      </c>
      <c r="J4375" s="42">
        <f>VLOOKUP(B4375,Invoices!A:I,9,TRUE)</f>
        <v>2021</v>
      </c>
    </row>
    <row r="4376" spans="1:10" x14ac:dyDescent="0.15">
      <c r="A4376" t="s">
        <v>7736</v>
      </c>
      <c r="B4376" t="s">
        <v>1001</v>
      </c>
      <c r="C4376" t="s">
        <v>100</v>
      </c>
      <c r="D4376" t="s">
        <v>78</v>
      </c>
      <c r="E4376">
        <v>2</v>
      </c>
      <c r="F4376" s="8">
        <f>VLOOKUP(C4376,Products!$A$2:$E$20,5,TRUE)</f>
        <v>49.95</v>
      </c>
      <c r="G4376" s="8">
        <f t="shared" si="136"/>
        <v>99.9</v>
      </c>
      <c r="H4376" s="8">
        <f>VLOOKUP(C4376,Products!$A$2:$F$20,6,TRUE)</f>
        <v>19.950000000000003</v>
      </c>
      <c r="I4376" s="8">
        <f t="shared" si="137"/>
        <v>39.900000000000006</v>
      </c>
      <c r="J4376" s="42">
        <f>VLOOKUP(B4376,Invoices!A:I,9,TRUE)</f>
        <v>2021</v>
      </c>
    </row>
    <row r="4377" spans="1:10" x14ac:dyDescent="0.15">
      <c r="A4377" t="s">
        <v>7737</v>
      </c>
      <c r="B4377" t="s">
        <v>1001</v>
      </c>
      <c r="C4377" t="s">
        <v>87</v>
      </c>
      <c r="D4377" t="s">
        <v>68</v>
      </c>
      <c r="E4377">
        <v>2</v>
      </c>
      <c r="F4377" s="8">
        <f>VLOOKUP(C4377,Products!$A$2:$E$20,5,TRUE)</f>
        <v>19.95</v>
      </c>
      <c r="G4377" s="8">
        <f t="shared" si="136"/>
        <v>39.9</v>
      </c>
      <c r="H4377" s="8">
        <f>VLOOKUP(C4377,Products!$A$2:$F$20,6,TRUE)</f>
        <v>7.4499999999999993</v>
      </c>
      <c r="I4377" s="8">
        <f t="shared" si="137"/>
        <v>14.899999999999999</v>
      </c>
      <c r="J4377" s="42">
        <f>VLOOKUP(B4377,Invoices!A:I,9,TRUE)</f>
        <v>2021</v>
      </c>
    </row>
    <row r="4378" spans="1:10" x14ac:dyDescent="0.15">
      <c r="A4378" t="s">
        <v>7738</v>
      </c>
      <c r="B4378" t="s">
        <v>1001</v>
      </c>
      <c r="C4378" t="s">
        <v>96</v>
      </c>
      <c r="D4378" t="s">
        <v>75</v>
      </c>
      <c r="E4378">
        <v>5</v>
      </c>
      <c r="F4378" s="8">
        <f>VLOOKUP(C4378,Products!$A$2:$E$20,5,TRUE)</f>
        <v>79.95</v>
      </c>
      <c r="G4378" s="8">
        <f t="shared" si="136"/>
        <v>399.75</v>
      </c>
      <c r="H4378" s="8">
        <f>VLOOKUP(C4378,Products!$A$2:$F$20,6,TRUE)</f>
        <v>27.950000000000003</v>
      </c>
      <c r="I4378" s="8">
        <f t="shared" si="137"/>
        <v>139.75</v>
      </c>
      <c r="J4378" s="42">
        <f>VLOOKUP(B4378,Invoices!A:I,9,TRUE)</f>
        <v>2021</v>
      </c>
    </row>
    <row r="4379" spans="1:10" x14ac:dyDescent="0.15">
      <c r="A4379" t="s">
        <v>7739</v>
      </c>
      <c r="B4379" t="s">
        <v>1001</v>
      </c>
      <c r="C4379" t="s">
        <v>94</v>
      </c>
      <c r="D4379" t="s">
        <v>86</v>
      </c>
      <c r="E4379">
        <v>5</v>
      </c>
      <c r="F4379" s="8">
        <f>VLOOKUP(C4379,Products!$A$2:$E$20,5,TRUE)</f>
        <v>3.5</v>
      </c>
      <c r="G4379" s="8">
        <f t="shared" si="136"/>
        <v>17.5</v>
      </c>
      <c r="H4379" s="8">
        <f>VLOOKUP(C4379,Products!$A$2:$F$20,6,TRUE)</f>
        <v>0.54999999999999982</v>
      </c>
      <c r="I4379" s="8">
        <f t="shared" si="137"/>
        <v>2.7499999999999991</v>
      </c>
      <c r="J4379" s="42">
        <f>VLOOKUP(B4379,Invoices!A:I,9,TRUE)</f>
        <v>2021</v>
      </c>
    </row>
    <row r="4380" spans="1:10" x14ac:dyDescent="0.15">
      <c r="A4380" t="s">
        <v>7740</v>
      </c>
      <c r="B4380" t="s">
        <v>1002</v>
      </c>
      <c r="C4380" t="s">
        <v>87</v>
      </c>
      <c r="D4380" t="s">
        <v>68</v>
      </c>
      <c r="E4380">
        <v>1</v>
      </c>
      <c r="F4380" s="8">
        <f>VLOOKUP(C4380,Products!$A$2:$E$20,5,TRUE)</f>
        <v>19.95</v>
      </c>
      <c r="G4380" s="8">
        <f t="shared" si="136"/>
        <v>19.95</v>
      </c>
      <c r="H4380" s="8">
        <f>VLOOKUP(C4380,Products!$A$2:$F$20,6,TRUE)</f>
        <v>7.4499999999999993</v>
      </c>
      <c r="I4380" s="8">
        <f t="shared" si="137"/>
        <v>7.4499999999999993</v>
      </c>
      <c r="J4380" s="42">
        <f>VLOOKUP(B4380,Invoices!A:I,9,TRUE)</f>
        <v>2021</v>
      </c>
    </row>
    <row r="4381" spans="1:10" x14ac:dyDescent="0.15">
      <c r="A4381" t="s">
        <v>7741</v>
      </c>
      <c r="B4381" t="s">
        <v>1002</v>
      </c>
      <c r="C4381" t="s">
        <v>90</v>
      </c>
      <c r="D4381" t="s">
        <v>72</v>
      </c>
      <c r="E4381">
        <v>20</v>
      </c>
      <c r="F4381" s="8">
        <f>VLOOKUP(C4381,Products!$A$2:$E$20,5,TRUE)</f>
        <v>8.9499999999999993</v>
      </c>
      <c r="G4381" s="8">
        <f t="shared" si="136"/>
        <v>179</v>
      </c>
      <c r="H4381" s="8">
        <f>VLOOKUP(C4381,Products!$A$2:$F$20,6,TRUE)</f>
        <v>5.6999999999999993</v>
      </c>
      <c r="I4381" s="8">
        <f t="shared" si="137"/>
        <v>113.99999999999999</v>
      </c>
      <c r="J4381" s="42">
        <f>VLOOKUP(B4381,Invoices!A:I,9,TRUE)</f>
        <v>2021</v>
      </c>
    </row>
    <row r="4382" spans="1:10" x14ac:dyDescent="0.15">
      <c r="A4382" t="s">
        <v>7742</v>
      </c>
      <c r="B4382" t="s">
        <v>1002</v>
      </c>
      <c r="C4382" t="s">
        <v>89</v>
      </c>
      <c r="D4382" t="s">
        <v>80</v>
      </c>
      <c r="E4382">
        <v>1</v>
      </c>
      <c r="F4382" s="8">
        <f>VLOOKUP(C4382,Products!$A$2:$E$20,5,TRUE)</f>
        <v>15.95</v>
      </c>
      <c r="G4382" s="8">
        <f t="shared" si="136"/>
        <v>15.95</v>
      </c>
      <c r="H4382" s="8">
        <f>VLOOKUP(C4382,Products!$A$2:$F$20,6,TRUE)</f>
        <v>6</v>
      </c>
      <c r="I4382" s="8">
        <f t="shared" si="137"/>
        <v>6</v>
      </c>
      <c r="J4382" s="42">
        <f>VLOOKUP(B4382,Invoices!A:I,9,TRUE)</f>
        <v>2021</v>
      </c>
    </row>
    <row r="4383" spans="1:10" x14ac:dyDescent="0.15">
      <c r="A4383" t="s">
        <v>7743</v>
      </c>
      <c r="B4383" t="s">
        <v>1002</v>
      </c>
      <c r="C4383" t="s">
        <v>101</v>
      </c>
      <c r="D4383" t="s">
        <v>69</v>
      </c>
      <c r="E4383">
        <v>12</v>
      </c>
      <c r="F4383" s="8">
        <f>VLOOKUP(C4383,Products!$A$2:$E$20,5,TRUE)</f>
        <v>129.94999999999999</v>
      </c>
      <c r="G4383" s="8">
        <f t="shared" si="136"/>
        <v>1559.3999999999999</v>
      </c>
      <c r="H4383" s="8">
        <f>VLOOKUP(C4383,Products!$A$2:$F$20,6,TRUE)</f>
        <v>40.449999999999989</v>
      </c>
      <c r="I4383" s="8">
        <f t="shared" si="137"/>
        <v>485.39999999999986</v>
      </c>
      <c r="J4383" s="42">
        <f>VLOOKUP(B4383,Invoices!A:I,9,TRUE)</f>
        <v>2021</v>
      </c>
    </row>
    <row r="4384" spans="1:10" x14ac:dyDescent="0.15">
      <c r="A4384" t="s">
        <v>7744</v>
      </c>
      <c r="B4384" t="s">
        <v>1002</v>
      </c>
      <c r="C4384" t="s">
        <v>103</v>
      </c>
      <c r="D4384" t="s">
        <v>77</v>
      </c>
      <c r="E4384">
        <v>3</v>
      </c>
      <c r="F4384" s="8">
        <f>VLOOKUP(C4384,Products!$A$2:$E$20,5,TRUE)</f>
        <v>8.9499999999999993</v>
      </c>
      <c r="G4384" s="8">
        <f t="shared" si="136"/>
        <v>26.849999999999998</v>
      </c>
      <c r="H4384" s="8">
        <f>VLOOKUP(C4384,Products!$A$2:$F$20,6,TRUE)</f>
        <v>3.1999999999999993</v>
      </c>
      <c r="I4384" s="8">
        <f t="shared" si="137"/>
        <v>9.5999999999999979</v>
      </c>
      <c r="J4384" s="42">
        <f>VLOOKUP(B4384,Invoices!A:I,9,TRUE)</f>
        <v>2021</v>
      </c>
    </row>
    <row r="4385" spans="1:10" x14ac:dyDescent="0.15">
      <c r="A4385" t="s">
        <v>7745</v>
      </c>
      <c r="B4385" t="s">
        <v>1002</v>
      </c>
      <c r="C4385" t="s">
        <v>96</v>
      </c>
      <c r="D4385" t="s">
        <v>75</v>
      </c>
      <c r="E4385">
        <v>1</v>
      </c>
      <c r="F4385" s="8">
        <f>VLOOKUP(C4385,Products!$A$2:$E$20,5,TRUE)</f>
        <v>79.95</v>
      </c>
      <c r="G4385" s="8">
        <f t="shared" si="136"/>
        <v>79.95</v>
      </c>
      <c r="H4385" s="8">
        <f>VLOOKUP(C4385,Products!$A$2:$F$20,6,TRUE)</f>
        <v>27.950000000000003</v>
      </c>
      <c r="I4385" s="8">
        <f t="shared" si="137"/>
        <v>27.950000000000003</v>
      </c>
      <c r="J4385" s="42">
        <f>VLOOKUP(B4385,Invoices!A:I,9,TRUE)</f>
        <v>2021</v>
      </c>
    </row>
    <row r="4386" spans="1:10" x14ac:dyDescent="0.15">
      <c r="A4386" t="s">
        <v>7746</v>
      </c>
      <c r="B4386" t="s">
        <v>1002</v>
      </c>
      <c r="C4386" t="s">
        <v>104</v>
      </c>
      <c r="D4386" t="s">
        <v>71</v>
      </c>
      <c r="E4386">
        <v>5</v>
      </c>
      <c r="F4386" s="8">
        <f>VLOOKUP(C4386,Products!$A$2:$E$20,5,TRUE)</f>
        <v>2.95</v>
      </c>
      <c r="G4386" s="8">
        <f t="shared" si="136"/>
        <v>14.75</v>
      </c>
      <c r="H4386" s="8">
        <f>VLOOKUP(C4386,Products!$A$2:$F$20,6,TRUE)</f>
        <v>1.1500000000000001</v>
      </c>
      <c r="I4386" s="8">
        <f t="shared" si="137"/>
        <v>5.7500000000000009</v>
      </c>
      <c r="J4386" s="42">
        <f>VLOOKUP(B4386,Invoices!A:I,9,TRUE)</f>
        <v>2021</v>
      </c>
    </row>
    <row r="4387" spans="1:10" x14ac:dyDescent="0.15">
      <c r="A4387" t="s">
        <v>7747</v>
      </c>
      <c r="B4387" t="s">
        <v>1002</v>
      </c>
      <c r="C4387" t="s">
        <v>93</v>
      </c>
      <c r="D4387" t="s">
        <v>76</v>
      </c>
      <c r="E4387">
        <v>1</v>
      </c>
      <c r="F4387" s="8">
        <f>VLOOKUP(C4387,Products!$A$2:$E$20,5,TRUE)</f>
        <v>9.9499999999999993</v>
      </c>
      <c r="G4387" s="8">
        <f t="shared" si="136"/>
        <v>9.9499999999999993</v>
      </c>
      <c r="H4387" s="8">
        <f>VLOOKUP(C4387,Products!$A$2:$F$20,6,TRUE)</f>
        <v>1.9499999999999993</v>
      </c>
      <c r="I4387" s="8">
        <f t="shared" si="137"/>
        <v>1.9499999999999993</v>
      </c>
      <c r="J4387" s="42">
        <f>VLOOKUP(B4387,Invoices!A:I,9,TRUE)</f>
        <v>2021</v>
      </c>
    </row>
    <row r="4388" spans="1:10" x14ac:dyDescent="0.15">
      <c r="A4388" t="s">
        <v>7748</v>
      </c>
      <c r="B4388" t="s">
        <v>1002</v>
      </c>
      <c r="C4388" t="s">
        <v>105</v>
      </c>
      <c r="D4388" t="s">
        <v>81</v>
      </c>
      <c r="E4388">
        <v>6</v>
      </c>
      <c r="F4388" s="8">
        <f>VLOOKUP(C4388,Products!$A$2:$E$20,5,TRUE)</f>
        <v>8.9499999999999993</v>
      </c>
      <c r="G4388" s="8">
        <f t="shared" si="136"/>
        <v>53.699999999999996</v>
      </c>
      <c r="H4388" s="8">
        <f>VLOOKUP(C4388,Products!$A$2:$F$20,6,TRUE)</f>
        <v>3.1999999999999993</v>
      </c>
      <c r="I4388" s="8">
        <f t="shared" si="137"/>
        <v>19.199999999999996</v>
      </c>
      <c r="J4388" s="42">
        <f>VLOOKUP(B4388,Invoices!A:I,9,TRUE)</f>
        <v>2021</v>
      </c>
    </row>
    <row r="4389" spans="1:10" x14ac:dyDescent="0.15">
      <c r="A4389" t="s">
        <v>7749</v>
      </c>
      <c r="B4389" t="s">
        <v>1003</v>
      </c>
      <c r="C4389" t="s">
        <v>92</v>
      </c>
      <c r="D4389" t="s">
        <v>82</v>
      </c>
      <c r="E4389">
        <v>1</v>
      </c>
      <c r="F4389" s="8">
        <f>VLOOKUP(C4389,Products!$A$2:$E$20,5,TRUE)</f>
        <v>19.95</v>
      </c>
      <c r="G4389" s="8">
        <f t="shared" si="136"/>
        <v>19.95</v>
      </c>
      <c r="H4389" s="8">
        <f>VLOOKUP(C4389,Products!$A$2:$F$20,6,TRUE)</f>
        <v>7.4499999999999993</v>
      </c>
      <c r="I4389" s="8">
        <f t="shared" si="137"/>
        <v>7.4499999999999993</v>
      </c>
      <c r="J4389" s="42">
        <f>VLOOKUP(B4389,Invoices!A:I,9,TRUE)</f>
        <v>2021</v>
      </c>
    </row>
    <row r="4390" spans="1:10" x14ac:dyDescent="0.15">
      <c r="A4390" t="s">
        <v>7750</v>
      </c>
      <c r="B4390" t="s">
        <v>1003</v>
      </c>
      <c r="C4390" t="s">
        <v>90</v>
      </c>
      <c r="D4390" t="s">
        <v>72</v>
      </c>
      <c r="E4390">
        <v>12</v>
      </c>
      <c r="F4390" s="8">
        <f>VLOOKUP(C4390,Products!$A$2:$E$20,5,TRUE)</f>
        <v>8.9499999999999993</v>
      </c>
      <c r="G4390" s="8">
        <f t="shared" si="136"/>
        <v>107.39999999999999</v>
      </c>
      <c r="H4390" s="8">
        <f>VLOOKUP(C4390,Products!$A$2:$F$20,6,TRUE)</f>
        <v>5.6999999999999993</v>
      </c>
      <c r="I4390" s="8">
        <f t="shared" si="137"/>
        <v>68.399999999999991</v>
      </c>
      <c r="J4390" s="42">
        <f>VLOOKUP(B4390,Invoices!A:I,9,TRUE)</f>
        <v>2021</v>
      </c>
    </row>
    <row r="4391" spans="1:10" x14ac:dyDescent="0.15">
      <c r="A4391" t="s">
        <v>7751</v>
      </c>
      <c r="B4391" t="s">
        <v>1004</v>
      </c>
      <c r="C4391" t="s">
        <v>103</v>
      </c>
      <c r="D4391" t="s">
        <v>77</v>
      </c>
      <c r="E4391">
        <v>6</v>
      </c>
      <c r="F4391" s="8">
        <f>VLOOKUP(C4391,Products!$A$2:$E$20,5,TRUE)</f>
        <v>8.9499999999999993</v>
      </c>
      <c r="G4391" s="8">
        <f t="shared" si="136"/>
        <v>53.699999999999996</v>
      </c>
      <c r="H4391" s="8">
        <f>VLOOKUP(C4391,Products!$A$2:$F$20,6,TRUE)</f>
        <v>3.1999999999999993</v>
      </c>
      <c r="I4391" s="8">
        <f t="shared" si="137"/>
        <v>19.199999999999996</v>
      </c>
      <c r="J4391" s="42">
        <f>VLOOKUP(B4391,Invoices!A:I,9,TRUE)</f>
        <v>2021</v>
      </c>
    </row>
    <row r="4392" spans="1:10" x14ac:dyDescent="0.15">
      <c r="A4392" t="s">
        <v>7752</v>
      </c>
      <c r="B4392" t="s">
        <v>1005</v>
      </c>
      <c r="C4392" t="s">
        <v>104</v>
      </c>
      <c r="D4392" t="s">
        <v>71</v>
      </c>
      <c r="E4392">
        <v>2</v>
      </c>
      <c r="F4392" s="8">
        <f>VLOOKUP(C4392,Products!$A$2:$E$20,5,TRUE)</f>
        <v>2.95</v>
      </c>
      <c r="G4392" s="8">
        <f t="shared" si="136"/>
        <v>5.9</v>
      </c>
      <c r="H4392" s="8">
        <f>VLOOKUP(C4392,Products!$A$2:$F$20,6,TRUE)</f>
        <v>1.1500000000000001</v>
      </c>
      <c r="I4392" s="8">
        <f t="shared" si="137"/>
        <v>2.3000000000000003</v>
      </c>
      <c r="J4392" s="42">
        <f>VLOOKUP(B4392,Invoices!A:I,9,TRUE)</f>
        <v>2021</v>
      </c>
    </row>
    <row r="4393" spans="1:10" x14ac:dyDescent="0.15">
      <c r="A4393" t="s">
        <v>7753</v>
      </c>
      <c r="B4393" t="s">
        <v>1005</v>
      </c>
      <c r="C4393" t="s">
        <v>96</v>
      </c>
      <c r="D4393" t="s">
        <v>75</v>
      </c>
      <c r="E4393">
        <v>10</v>
      </c>
      <c r="F4393" s="8">
        <f>VLOOKUP(C4393,Products!$A$2:$E$20,5,TRUE)</f>
        <v>79.95</v>
      </c>
      <c r="G4393" s="8">
        <f t="shared" si="136"/>
        <v>799.5</v>
      </c>
      <c r="H4393" s="8">
        <f>VLOOKUP(C4393,Products!$A$2:$F$20,6,TRUE)</f>
        <v>27.950000000000003</v>
      </c>
      <c r="I4393" s="8">
        <f t="shared" si="137"/>
        <v>279.5</v>
      </c>
      <c r="J4393" s="42">
        <f>VLOOKUP(B4393,Invoices!A:I,9,TRUE)</f>
        <v>2021</v>
      </c>
    </row>
    <row r="4394" spans="1:10" x14ac:dyDescent="0.15">
      <c r="A4394" t="s">
        <v>7754</v>
      </c>
      <c r="B4394" t="s">
        <v>1005</v>
      </c>
      <c r="C4394" t="s">
        <v>90</v>
      </c>
      <c r="D4394" t="s">
        <v>72</v>
      </c>
      <c r="E4394">
        <v>2</v>
      </c>
      <c r="F4394" s="8">
        <f>VLOOKUP(C4394,Products!$A$2:$E$20,5,TRUE)</f>
        <v>8.9499999999999993</v>
      </c>
      <c r="G4394" s="8">
        <f t="shared" si="136"/>
        <v>17.899999999999999</v>
      </c>
      <c r="H4394" s="8">
        <f>VLOOKUP(C4394,Products!$A$2:$F$20,6,TRUE)</f>
        <v>5.6999999999999993</v>
      </c>
      <c r="I4394" s="8">
        <f t="shared" si="137"/>
        <v>11.399999999999999</v>
      </c>
      <c r="J4394" s="42">
        <f>VLOOKUP(B4394,Invoices!A:I,9,TRUE)</f>
        <v>2021</v>
      </c>
    </row>
    <row r="4395" spans="1:10" x14ac:dyDescent="0.15">
      <c r="A4395" t="s">
        <v>7755</v>
      </c>
      <c r="B4395" t="s">
        <v>1005</v>
      </c>
      <c r="C4395" t="s">
        <v>103</v>
      </c>
      <c r="D4395" t="s">
        <v>77</v>
      </c>
      <c r="E4395">
        <v>1</v>
      </c>
      <c r="F4395" s="8">
        <f>VLOOKUP(C4395,Products!$A$2:$E$20,5,TRUE)</f>
        <v>8.9499999999999993</v>
      </c>
      <c r="G4395" s="8">
        <f t="shared" si="136"/>
        <v>8.9499999999999993</v>
      </c>
      <c r="H4395" s="8">
        <f>VLOOKUP(C4395,Products!$A$2:$F$20,6,TRUE)</f>
        <v>3.1999999999999993</v>
      </c>
      <c r="I4395" s="8">
        <f t="shared" si="137"/>
        <v>3.1999999999999993</v>
      </c>
      <c r="J4395" s="42">
        <f>VLOOKUP(B4395,Invoices!A:I,9,TRUE)</f>
        <v>2021</v>
      </c>
    </row>
    <row r="4396" spans="1:10" x14ac:dyDescent="0.15">
      <c r="A4396" t="s">
        <v>7756</v>
      </c>
      <c r="B4396" t="s">
        <v>1005</v>
      </c>
      <c r="C4396" t="s">
        <v>89</v>
      </c>
      <c r="D4396" t="s">
        <v>80</v>
      </c>
      <c r="E4396">
        <v>2</v>
      </c>
      <c r="F4396" s="8">
        <f>VLOOKUP(C4396,Products!$A$2:$E$20,5,TRUE)</f>
        <v>15.95</v>
      </c>
      <c r="G4396" s="8">
        <f t="shared" si="136"/>
        <v>31.9</v>
      </c>
      <c r="H4396" s="8">
        <f>VLOOKUP(C4396,Products!$A$2:$F$20,6,TRUE)</f>
        <v>6</v>
      </c>
      <c r="I4396" s="8">
        <f t="shared" si="137"/>
        <v>12</v>
      </c>
      <c r="J4396" s="42">
        <f>VLOOKUP(B4396,Invoices!A:I,9,TRUE)</f>
        <v>2021</v>
      </c>
    </row>
    <row r="4397" spans="1:10" x14ac:dyDescent="0.15">
      <c r="A4397" t="s">
        <v>7757</v>
      </c>
      <c r="B4397" t="s">
        <v>1006</v>
      </c>
      <c r="C4397" t="s">
        <v>92</v>
      </c>
      <c r="D4397" t="s">
        <v>82</v>
      </c>
      <c r="E4397">
        <v>30</v>
      </c>
      <c r="F4397" s="8">
        <f>VLOOKUP(C4397,Products!$A$2:$E$20,5,TRUE)</f>
        <v>19.95</v>
      </c>
      <c r="G4397" s="8">
        <f t="shared" si="136"/>
        <v>598.5</v>
      </c>
      <c r="H4397" s="8">
        <f>VLOOKUP(C4397,Products!$A$2:$F$20,6,TRUE)</f>
        <v>7.4499999999999993</v>
      </c>
      <c r="I4397" s="8">
        <f t="shared" si="137"/>
        <v>223.49999999999997</v>
      </c>
      <c r="J4397" s="42">
        <f>VLOOKUP(B4397,Invoices!A:I,9,TRUE)</f>
        <v>2021</v>
      </c>
    </row>
    <row r="4398" spans="1:10" x14ac:dyDescent="0.15">
      <c r="A4398" t="s">
        <v>7758</v>
      </c>
      <c r="B4398" t="s">
        <v>1006</v>
      </c>
      <c r="C4398" t="s">
        <v>89</v>
      </c>
      <c r="D4398" t="s">
        <v>80</v>
      </c>
      <c r="E4398">
        <v>1</v>
      </c>
      <c r="F4398" s="8">
        <f>VLOOKUP(C4398,Products!$A$2:$E$20,5,TRUE)</f>
        <v>15.95</v>
      </c>
      <c r="G4398" s="8">
        <f t="shared" si="136"/>
        <v>15.95</v>
      </c>
      <c r="H4398" s="8">
        <f>VLOOKUP(C4398,Products!$A$2:$F$20,6,TRUE)</f>
        <v>6</v>
      </c>
      <c r="I4398" s="8">
        <f t="shared" si="137"/>
        <v>6</v>
      </c>
      <c r="J4398" s="42">
        <f>VLOOKUP(B4398,Invoices!A:I,9,TRUE)</f>
        <v>2021</v>
      </c>
    </row>
    <row r="4399" spans="1:10" x14ac:dyDescent="0.15">
      <c r="A4399" t="s">
        <v>7759</v>
      </c>
      <c r="B4399" t="s">
        <v>1006</v>
      </c>
      <c r="C4399" t="s">
        <v>97</v>
      </c>
      <c r="D4399" t="s">
        <v>74</v>
      </c>
      <c r="E4399">
        <v>1</v>
      </c>
      <c r="F4399" s="8">
        <f>VLOOKUP(C4399,Products!$A$2:$E$20,5,TRUE)</f>
        <v>1.5</v>
      </c>
      <c r="G4399" s="8">
        <f t="shared" si="136"/>
        <v>1.5</v>
      </c>
      <c r="H4399" s="8">
        <f>VLOOKUP(C4399,Products!$A$2:$F$20,6,TRUE)</f>
        <v>0.5</v>
      </c>
      <c r="I4399" s="8">
        <f t="shared" si="137"/>
        <v>0.5</v>
      </c>
      <c r="J4399" s="42">
        <f>VLOOKUP(B4399,Invoices!A:I,9,TRUE)</f>
        <v>2021</v>
      </c>
    </row>
    <row r="4400" spans="1:10" x14ac:dyDescent="0.15">
      <c r="A4400" t="s">
        <v>7760</v>
      </c>
      <c r="B4400" t="s">
        <v>1006</v>
      </c>
      <c r="C4400" t="s">
        <v>104</v>
      </c>
      <c r="D4400" t="s">
        <v>71</v>
      </c>
      <c r="E4400">
        <v>3</v>
      </c>
      <c r="F4400" s="8">
        <f>VLOOKUP(C4400,Products!$A$2:$E$20,5,TRUE)</f>
        <v>2.95</v>
      </c>
      <c r="G4400" s="8">
        <f t="shared" si="136"/>
        <v>8.8500000000000014</v>
      </c>
      <c r="H4400" s="8">
        <f>VLOOKUP(C4400,Products!$A$2:$F$20,6,TRUE)</f>
        <v>1.1500000000000001</v>
      </c>
      <c r="I4400" s="8">
        <f t="shared" si="137"/>
        <v>3.45</v>
      </c>
      <c r="J4400" s="42">
        <f>VLOOKUP(B4400,Invoices!A:I,9,TRUE)</f>
        <v>2021</v>
      </c>
    </row>
    <row r="4401" spans="1:10" x14ac:dyDescent="0.15">
      <c r="A4401" t="s">
        <v>7761</v>
      </c>
      <c r="B4401" t="s">
        <v>1006</v>
      </c>
      <c r="C4401" t="s">
        <v>90</v>
      </c>
      <c r="D4401" t="s">
        <v>72</v>
      </c>
      <c r="E4401">
        <v>1</v>
      </c>
      <c r="F4401" s="8">
        <f>VLOOKUP(C4401,Products!$A$2:$E$20,5,TRUE)</f>
        <v>8.9499999999999993</v>
      </c>
      <c r="G4401" s="8">
        <f t="shared" si="136"/>
        <v>8.9499999999999993</v>
      </c>
      <c r="H4401" s="8">
        <f>VLOOKUP(C4401,Products!$A$2:$F$20,6,TRUE)</f>
        <v>5.6999999999999993</v>
      </c>
      <c r="I4401" s="8">
        <f t="shared" si="137"/>
        <v>5.6999999999999993</v>
      </c>
      <c r="J4401" s="42">
        <f>VLOOKUP(B4401,Invoices!A:I,9,TRUE)</f>
        <v>2021</v>
      </c>
    </row>
    <row r="4402" spans="1:10" x14ac:dyDescent="0.15">
      <c r="A4402" t="s">
        <v>7762</v>
      </c>
      <c r="B4402" t="s">
        <v>1006</v>
      </c>
      <c r="C4402" t="s">
        <v>103</v>
      </c>
      <c r="D4402" t="s">
        <v>77</v>
      </c>
      <c r="E4402">
        <v>1</v>
      </c>
      <c r="F4402" s="8">
        <f>VLOOKUP(C4402,Products!$A$2:$E$20,5,TRUE)</f>
        <v>8.9499999999999993</v>
      </c>
      <c r="G4402" s="8">
        <f t="shared" si="136"/>
        <v>8.9499999999999993</v>
      </c>
      <c r="H4402" s="8">
        <f>VLOOKUP(C4402,Products!$A$2:$F$20,6,TRUE)</f>
        <v>3.1999999999999993</v>
      </c>
      <c r="I4402" s="8">
        <f t="shared" si="137"/>
        <v>3.1999999999999993</v>
      </c>
      <c r="J4402" s="42">
        <f>VLOOKUP(B4402,Invoices!A:I,9,TRUE)</f>
        <v>2021</v>
      </c>
    </row>
    <row r="4403" spans="1:10" x14ac:dyDescent="0.15">
      <c r="A4403" t="s">
        <v>7763</v>
      </c>
      <c r="B4403" t="s">
        <v>1006</v>
      </c>
      <c r="C4403" t="s">
        <v>94</v>
      </c>
      <c r="D4403" t="s">
        <v>86</v>
      </c>
      <c r="E4403">
        <v>1</v>
      </c>
      <c r="F4403" s="8">
        <f>VLOOKUP(C4403,Products!$A$2:$E$20,5,TRUE)</f>
        <v>3.5</v>
      </c>
      <c r="G4403" s="8">
        <f t="shared" si="136"/>
        <v>3.5</v>
      </c>
      <c r="H4403" s="8">
        <f>VLOOKUP(C4403,Products!$A$2:$F$20,6,TRUE)</f>
        <v>0.54999999999999982</v>
      </c>
      <c r="I4403" s="8">
        <f t="shared" si="137"/>
        <v>0.54999999999999982</v>
      </c>
      <c r="J4403" s="42">
        <f>VLOOKUP(B4403,Invoices!A:I,9,TRUE)</f>
        <v>2021</v>
      </c>
    </row>
    <row r="4404" spans="1:10" x14ac:dyDescent="0.15">
      <c r="A4404" t="s">
        <v>7764</v>
      </c>
      <c r="B4404" t="s">
        <v>1006</v>
      </c>
      <c r="C4404" t="s">
        <v>105</v>
      </c>
      <c r="D4404" t="s">
        <v>81</v>
      </c>
      <c r="E4404">
        <v>5</v>
      </c>
      <c r="F4404" s="8">
        <f>VLOOKUP(C4404,Products!$A$2:$E$20,5,TRUE)</f>
        <v>8.9499999999999993</v>
      </c>
      <c r="G4404" s="8">
        <f t="shared" si="136"/>
        <v>44.75</v>
      </c>
      <c r="H4404" s="8">
        <f>VLOOKUP(C4404,Products!$A$2:$F$20,6,TRUE)</f>
        <v>3.1999999999999993</v>
      </c>
      <c r="I4404" s="8">
        <f t="shared" si="137"/>
        <v>15.999999999999996</v>
      </c>
      <c r="J4404" s="42">
        <f>VLOOKUP(B4404,Invoices!A:I,9,TRUE)</f>
        <v>2021</v>
      </c>
    </row>
    <row r="4405" spans="1:10" x14ac:dyDescent="0.15">
      <c r="A4405" t="s">
        <v>7765</v>
      </c>
      <c r="B4405" t="s">
        <v>1007</v>
      </c>
      <c r="C4405" t="s">
        <v>93</v>
      </c>
      <c r="D4405" t="s">
        <v>76</v>
      </c>
      <c r="E4405">
        <v>2</v>
      </c>
      <c r="F4405" s="8">
        <f>VLOOKUP(C4405,Products!$A$2:$E$20,5,TRUE)</f>
        <v>9.9499999999999993</v>
      </c>
      <c r="G4405" s="8">
        <f t="shared" si="136"/>
        <v>19.899999999999999</v>
      </c>
      <c r="H4405" s="8">
        <f>VLOOKUP(C4405,Products!$A$2:$F$20,6,TRUE)</f>
        <v>1.9499999999999993</v>
      </c>
      <c r="I4405" s="8">
        <f t="shared" si="137"/>
        <v>3.8999999999999986</v>
      </c>
      <c r="J4405" s="42">
        <f>VLOOKUP(B4405,Invoices!A:I,9,TRUE)</f>
        <v>2021</v>
      </c>
    </row>
    <row r="4406" spans="1:10" x14ac:dyDescent="0.15">
      <c r="A4406" t="s">
        <v>7766</v>
      </c>
      <c r="B4406" t="s">
        <v>1007</v>
      </c>
      <c r="C4406" t="s">
        <v>98</v>
      </c>
      <c r="D4406" t="s">
        <v>79</v>
      </c>
      <c r="E4406">
        <v>10</v>
      </c>
      <c r="F4406" s="8">
        <f>VLOOKUP(C4406,Products!$A$2:$E$20,5,TRUE)</f>
        <v>14.95</v>
      </c>
      <c r="G4406" s="8">
        <f t="shared" si="136"/>
        <v>149.5</v>
      </c>
      <c r="H4406" s="8">
        <f>VLOOKUP(C4406,Products!$A$2:$F$20,6,TRUE)</f>
        <v>3.0499999999999989</v>
      </c>
      <c r="I4406" s="8">
        <f t="shared" si="137"/>
        <v>30.499999999999989</v>
      </c>
      <c r="J4406" s="42">
        <f>VLOOKUP(B4406,Invoices!A:I,9,TRUE)</f>
        <v>2021</v>
      </c>
    </row>
    <row r="4407" spans="1:10" x14ac:dyDescent="0.15">
      <c r="A4407" t="s">
        <v>7767</v>
      </c>
      <c r="B4407" t="s">
        <v>1007</v>
      </c>
      <c r="C4407" t="s">
        <v>95</v>
      </c>
      <c r="D4407" t="s">
        <v>73</v>
      </c>
      <c r="E4407">
        <v>3</v>
      </c>
      <c r="F4407" s="8">
        <f>VLOOKUP(C4407,Products!$A$2:$E$20,5,TRUE)</f>
        <v>12.95</v>
      </c>
      <c r="G4407" s="8">
        <f t="shared" si="136"/>
        <v>38.849999999999994</v>
      </c>
      <c r="H4407" s="8">
        <f>VLOOKUP(C4407,Products!$A$2:$F$20,6,TRUE)</f>
        <v>4.1999999999999993</v>
      </c>
      <c r="I4407" s="8">
        <f t="shared" si="137"/>
        <v>12.599999999999998</v>
      </c>
      <c r="J4407" s="42">
        <f>VLOOKUP(B4407,Invoices!A:I,9,TRUE)</f>
        <v>2021</v>
      </c>
    </row>
    <row r="4408" spans="1:10" x14ac:dyDescent="0.15">
      <c r="A4408" t="s">
        <v>7768</v>
      </c>
      <c r="B4408" t="s">
        <v>1007</v>
      </c>
      <c r="C4408" t="s">
        <v>100</v>
      </c>
      <c r="D4408" t="s">
        <v>78</v>
      </c>
      <c r="E4408">
        <v>1</v>
      </c>
      <c r="F4408" s="8">
        <f>VLOOKUP(C4408,Products!$A$2:$E$20,5,TRUE)</f>
        <v>49.95</v>
      </c>
      <c r="G4408" s="8">
        <f t="shared" si="136"/>
        <v>49.95</v>
      </c>
      <c r="H4408" s="8">
        <f>VLOOKUP(C4408,Products!$A$2:$F$20,6,TRUE)</f>
        <v>19.950000000000003</v>
      </c>
      <c r="I4408" s="8">
        <f t="shared" si="137"/>
        <v>19.950000000000003</v>
      </c>
      <c r="J4408" s="42">
        <f>VLOOKUP(B4408,Invoices!A:I,9,TRUE)</f>
        <v>2021</v>
      </c>
    </row>
    <row r="4409" spans="1:10" x14ac:dyDescent="0.15">
      <c r="A4409" t="s">
        <v>7769</v>
      </c>
      <c r="B4409" t="s">
        <v>1007</v>
      </c>
      <c r="C4409" t="s">
        <v>105</v>
      </c>
      <c r="D4409" t="s">
        <v>81</v>
      </c>
      <c r="E4409">
        <v>50</v>
      </c>
      <c r="F4409" s="8">
        <f>VLOOKUP(C4409,Products!$A$2:$E$20,5,TRUE)</f>
        <v>8.9499999999999993</v>
      </c>
      <c r="G4409" s="8">
        <f t="shared" si="136"/>
        <v>447.49999999999994</v>
      </c>
      <c r="H4409" s="8">
        <f>VLOOKUP(C4409,Products!$A$2:$F$20,6,TRUE)</f>
        <v>3.1999999999999993</v>
      </c>
      <c r="I4409" s="8">
        <f t="shared" si="137"/>
        <v>159.99999999999997</v>
      </c>
      <c r="J4409" s="42">
        <f>VLOOKUP(B4409,Invoices!A:I,9,TRUE)</f>
        <v>2021</v>
      </c>
    </row>
    <row r="4410" spans="1:10" x14ac:dyDescent="0.15">
      <c r="A4410" t="s">
        <v>7770</v>
      </c>
      <c r="B4410" t="s">
        <v>1007</v>
      </c>
      <c r="C4410" t="s">
        <v>92</v>
      </c>
      <c r="D4410" t="s">
        <v>82</v>
      </c>
      <c r="E4410">
        <v>2</v>
      </c>
      <c r="F4410" s="8">
        <f>VLOOKUP(C4410,Products!$A$2:$E$20,5,TRUE)</f>
        <v>19.95</v>
      </c>
      <c r="G4410" s="8">
        <f t="shared" si="136"/>
        <v>39.9</v>
      </c>
      <c r="H4410" s="8">
        <f>VLOOKUP(C4410,Products!$A$2:$F$20,6,TRUE)</f>
        <v>7.4499999999999993</v>
      </c>
      <c r="I4410" s="8">
        <f t="shared" si="137"/>
        <v>14.899999999999999</v>
      </c>
      <c r="J4410" s="42">
        <f>VLOOKUP(B4410,Invoices!A:I,9,TRUE)</f>
        <v>2021</v>
      </c>
    </row>
    <row r="4411" spans="1:10" x14ac:dyDescent="0.15">
      <c r="A4411" t="s">
        <v>7771</v>
      </c>
      <c r="B4411" t="s">
        <v>1007</v>
      </c>
      <c r="C4411" t="s">
        <v>99</v>
      </c>
      <c r="D4411" t="s">
        <v>84</v>
      </c>
      <c r="E4411">
        <v>1</v>
      </c>
      <c r="F4411" s="8">
        <f>VLOOKUP(C4411,Products!$A$2:$E$20,5,TRUE)</f>
        <v>3.5</v>
      </c>
      <c r="G4411" s="8">
        <f t="shared" si="136"/>
        <v>3.5</v>
      </c>
      <c r="H4411" s="8">
        <f>VLOOKUP(C4411,Products!$A$2:$F$20,6,TRUE)</f>
        <v>0.54999999999999982</v>
      </c>
      <c r="I4411" s="8">
        <f t="shared" si="137"/>
        <v>0.54999999999999982</v>
      </c>
      <c r="J4411" s="42">
        <f>VLOOKUP(B4411,Invoices!A:I,9,TRUE)</f>
        <v>2021</v>
      </c>
    </row>
    <row r="4412" spans="1:10" x14ac:dyDescent="0.15">
      <c r="A4412" t="s">
        <v>7772</v>
      </c>
      <c r="B4412" t="s">
        <v>1007</v>
      </c>
      <c r="C4412" t="s">
        <v>88</v>
      </c>
      <c r="D4412" t="s">
        <v>85</v>
      </c>
      <c r="E4412">
        <v>1</v>
      </c>
      <c r="F4412" s="8">
        <f>VLOOKUP(C4412,Products!$A$2:$E$20,5,TRUE)</f>
        <v>8.9499999999999993</v>
      </c>
      <c r="G4412" s="8">
        <f t="shared" si="136"/>
        <v>8.9499999999999993</v>
      </c>
      <c r="H4412" s="8">
        <f>VLOOKUP(C4412,Products!$A$2:$F$20,6,TRUE)</f>
        <v>5.6999999999999993</v>
      </c>
      <c r="I4412" s="8">
        <f t="shared" si="137"/>
        <v>5.6999999999999993</v>
      </c>
      <c r="J4412" s="42">
        <f>VLOOKUP(B4412,Invoices!A:I,9,TRUE)</f>
        <v>2021</v>
      </c>
    </row>
    <row r="4413" spans="1:10" x14ac:dyDescent="0.15">
      <c r="A4413" t="s">
        <v>7773</v>
      </c>
      <c r="B4413" t="s">
        <v>1008</v>
      </c>
      <c r="C4413" t="s">
        <v>105</v>
      </c>
      <c r="D4413" t="s">
        <v>81</v>
      </c>
      <c r="E4413">
        <v>1</v>
      </c>
      <c r="F4413" s="8">
        <f>VLOOKUP(C4413,Products!$A$2:$E$20,5,TRUE)</f>
        <v>8.9499999999999993</v>
      </c>
      <c r="G4413" s="8">
        <f t="shared" si="136"/>
        <v>8.9499999999999993</v>
      </c>
      <c r="H4413" s="8">
        <f>VLOOKUP(C4413,Products!$A$2:$F$20,6,TRUE)</f>
        <v>3.1999999999999993</v>
      </c>
      <c r="I4413" s="8">
        <f t="shared" si="137"/>
        <v>3.1999999999999993</v>
      </c>
      <c r="J4413" s="42">
        <f>VLOOKUP(B4413,Invoices!A:I,9,TRUE)</f>
        <v>2021</v>
      </c>
    </row>
    <row r="4414" spans="1:10" x14ac:dyDescent="0.15">
      <c r="A4414" t="s">
        <v>7774</v>
      </c>
      <c r="B4414" t="s">
        <v>1008</v>
      </c>
      <c r="C4414" t="s">
        <v>99</v>
      </c>
      <c r="D4414" t="s">
        <v>84</v>
      </c>
      <c r="E4414">
        <v>1</v>
      </c>
      <c r="F4414" s="8">
        <f>VLOOKUP(C4414,Products!$A$2:$E$20,5,TRUE)</f>
        <v>3.5</v>
      </c>
      <c r="G4414" s="8">
        <f t="shared" si="136"/>
        <v>3.5</v>
      </c>
      <c r="H4414" s="8">
        <f>VLOOKUP(C4414,Products!$A$2:$F$20,6,TRUE)</f>
        <v>0.54999999999999982</v>
      </c>
      <c r="I4414" s="8">
        <f t="shared" si="137"/>
        <v>0.54999999999999982</v>
      </c>
      <c r="J4414" s="42">
        <f>VLOOKUP(B4414,Invoices!A:I,9,TRUE)</f>
        <v>2021</v>
      </c>
    </row>
    <row r="4415" spans="1:10" x14ac:dyDescent="0.15">
      <c r="A4415" t="s">
        <v>7775</v>
      </c>
      <c r="B4415" t="s">
        <v>1009</v>
      </c>
      <c r="C4415" t="s">
        <v>104</v>
      </c>
      <c r="D4415" t="s">
        <v>71</v>
      </c>
      <c r="E4415">
        <v>1</v>
      </c>
      <c r="F4415" s="8">
        <f>VLOOKUP(C4415,Products!$A$2:$E$20,5,TRUE)</f>
        <v>2.95</v>
      </c>
      <c r="G4415" s="8">
        <f t="shared" si="136"/>
        <v>2.95</v>
      </c>
      <c r="H4415" s="8">
        <f>VLOOKUP(C4415,Products!$A$2:$F$20,6,TRUE)</f>
        <v>1.1500000000000001</v>
      </c>
      <c r="I4415" s="8">
        <f t="shared" si="137"/>
        <v>1.1500000000000001</v>
      </c>
      <c r="J4415" s="42">
        <f>VLOOKUP(B4415,Invoices!A:I,9,TRUE)</f>
        <v>2021</v>
      </c>
    </row>
    <row r="4416" spans="1:10" x14ac:dyDescent="0.15">
      <c r="A4416" t="s">
        <v>7776</v>
      </c>
      <c r="B4416" t="s">
        <v>1009</v>
      </c>
      <c r="C4416" t="s">
        <v>88</v>
      </c>
      <c r="D4416" t="s">
        <v>85</v>
      </c>
      <c r="E4416">
        <v>24</v>
      </c>
      <c r="F4416" s="8">
        <f>VLOOKUP(C4416,Products!$A$2:$E$20,5,TRUE)</f>
        <v>8.9499999999999993</v>
      </c>
      <c r="G4416" s="8">
        <f t="shared" si="136"/>
        <v>214.79999999999998</v>
      </c>
      <c r="H4416" s="8">
        <f>VLOOKUP(C4416,Products!$A$2:$F$20,6,TRUE)</f>
        <v>5.6999999999999993</v>
      </c>
      <c r="I4416" s="8">
        <f t="shared" si="137"/>
        <v>136.79999999999998</v>
      </c>
      <c r="J4416" s="42">
        <f>VLOOKUP(B4416,Invoices!A:I,9,TRUE)</f>
        <v>2021</v>
      </c>
    </row>
    <row r="4417" spans="1:10" x14ac:dyDescent="0.15">
      <c r="A4417" t="s">
        <v>7777</v>
      </c>
      <c r="B4417" t="s">
        <v>1009</v>
      </c>
      <c r="C4417" t="s">
        <v>93</v>
      </c>
      <c r="D4417" t="s">
        <v>76</v>
      </c>
      <c r="E4417">
        <v>24</v>
      </c>
      <c r="F4417" s="8">
        <f>VLOOKUP(C4417,Products!$A$2:$E$20,5,TRUE)</f>
        <v>9.9499999999999993</v>
      </c>
      <c r="G4417" s="8">
        <f t="shared" si="136"/>
        <v>238.79999999999998</v>
      </c>
      <c r="H4417" s="8">
        <f>VLOOKUP(C4417,Products!$A$2:$F$20,6,TRUE)</f>
        <v>1.9499999999999993</v>
      </c>
      <c r="I4417" s="8">
        <f t="shared" si="137"/>
        <v>46.799999999999983</v>
      </c>
      <c r="J4417" s="42">
        <f>VLOOKUP(B4417,Invoices!A:I,9,TRUE)</f>
        <v>2021</v>
      </c>
    </row>
    <row r="4418" spans="1:10" x14ac:dyDescent="0.15">
      <c r="A4418" t="s">
        <v>7778</v>
      </c>
      <c r="B4418" t="s">
        <v>1009</v>
      </c>
      <c r="C4418" t="s">
        <v>90</v>
      </c>
      <c r="D4418" t="s">
        <v>72</v>
      </c>
      <c r="E4418">
        <v>1</v>
      </c>
      <c r="F4418" s="8">
        <f>VLOOKUP(C4418,Products!$A$2:$E$20,5,TRUE)</f>
        <v>8.9499999999999993</v>
      </c>
      <c r="G4418" s="8">
        <f t="shared" si="136"/>
        <v>8.9499999999999993</v>
      </c>
      <c r="H4418" s="8">
        <f>VLOOKUP(C4418,Products!$A$2:$F$20,6,TRUE)</f>
        <v>5.6999999999999993</v>
      </c>
      <c r="I4418" s="8">
        <f t="shared" si="137"/>
        <v>5.6999999999999993</v>
      </c>
      <c r="J4418" s="42">
        <f>VLOOKUP(B4418,Invoices!A:I,9,TRUE)</f>
        <v>2021</v>
      </c>
    </row>
    <row r="4419" spans="1:10" x14ac:dyDescent="0.15">
      <c r="A4419" t="s">
        <v>7779</v>
      </c>
      <c r="B4419" t="s">
        <v>1009</v>
      </c>
      <c r="C4419" t="s">
        <v>89</v>
      </c>
      <c r="D4419" t="s">
        <v>80</v>
      </c>
      <c r="E4419">
        <v>20</v>
      </c>
      <c r="F4419" s="8">
        <f>VLOOKUP(C4419,Products!$A$2:$E$20,5,TRUE)</f>
        <v>15.95</v>
      </c>
      <c r="G4419" s="8">
        <f t="shared" ref="G4419:G4482" si="138">F4419*E4419</f>
        <v>319</v>
      </c>
      <c r="H4419" s="8">
        <f>VLOOKUP(C4419,Products!$A$2:$F$20,6,TRUE)</f>
        <v>6</v>
      </c>
      <c r="I4419" s="8">
        <f t="shared" ref="I4419:I4482" si="139">H4419*E4419</f>
        <v>120</v>
      </c>
      <c r="J4419" s="42">
        <f>VLOOKUP(B4419,Invoices!A:I,9,TRUE)</f>
        <v>2021</v>
      </c>
    </row>
    <row r="4420" spans="1:10" x14ac:dyDescent="0.15">
      <c r="A4420" t="s">
        <v>7780</v>
      </c>
      <c r="B4420" t="s">
        <v>1010</v>
      </c>
      <c r="C4420" t="s">
        <v>95</v>
      </c>
      <c r="D4420" t="s">
        <v>73</v>
      </c>
      <c r="E4420">
        <v>25</v>
      </c>
      <c r="F4420" s="8">
        <f>VLOOKUP(C4420,Products!$A$2:$E$20,5,TRUE)</f>
        <v>12.95</v>
      </c>
      <c r="G4420" s="8">
        <f t="shared" si="138"/>
        <v>323.75</v>
      </c>
      <c r="H4420" s="8">
        <f>VLOOKUP(C4420,Products!$A$2:$F$20,6,TRUE)</f>
        <v>4.1999999999999993</v>
      </c>
      <c r="I4420" s="8">
        <f t="shared" si="139"/>
        <v>104.99999999999999</v>
      </c>
      <c r="J4420" s="42">
        <f>VLOOKUP(B4420,Invoices!A:I,9,TRUE)</f>
        <v>2021</v>
      </c>
    </row>
    <row r="4421" spans="1:10" x14ac:dyDescent="0.15">
      <c r="A4421" t="s">
        <v>7781</v>
      </c>
      <c r="B4421" t="s">
        <v>1010</v>
      </c>
      <c r="C4421" t="s">
        <v>92</v>
      </c>
      <c r="D4421" t="s">
        <v>82</v>
      </c>
      <c r="E4421">
        <v>4</v>
      </c>
      <c r="F4421" s="8">
        <f>VLOOKUP(C4421,Products!$A$2:$E$20,5,TRUE)</f>
        <v>19.95</v>
      </c>
      <c r="G4421" s="8">
        <f t="shared" si="138"/>
        <v>79.8</v>
      </c>
      <c r="H4421" s="8">
        <f>VLOOKUP(C4421,Products!$A$2:$F$20,6,TRUE)</f>
        <v>7.4499999999999993</v>
      </c>
      <c r="I4421" s="8">
        <f t="shared" si="139"/>
        <v>29.799999999999997</v>
      </c>
      <c r="J4421" s="42">
        <f>VLOOKUP(B4421,Invoices!A:I,9,TRUE)</f>
        <v>2021</v>
      </c>
    </row>
    <row r="4422" spans="1:10" x14ac:dyDescent="0.15">
      <c r="A4422" t="s">
        <v>7782</v>
      </c>
      <c r="B4422" t="s">
        <v>1010</v>
      </c>
      <c r="C4422" t="s">
        <v>88</v>
      </c>
      <c r="D4422" t="s">
        <v>85</v>
      </c>
      <c r="E4422">
        <v>12</v>
      </c>
      <c r="F4422" s="8">
        <f>VLOOKUP(C4422,Products!$A$2:$E$20,5,TRUE)</f>
        <v>8.9499999999999993</v>
      </c>
      <c r="G4422" s="8">
        <f t="shared" si="138"/>
        <v>107.39999999999999</v>
      </c>
      <c r="H4422" s="8">
        <f>VLOOKUP(C4422,Products!$A$2:$F$20,6,TRUE)</f>
        <v>5.6999999999999993</v>
      </c>
      <c r="I4422" s="8">
        <f t="shared" si="139"/>
        <v>68.399999999999991</v>
      </c>
      <c r="J4422" s="42">
        <f>VLOOKUP(B4422,Invoices!A:I,9,TRUE)</f>
        <v>2021</v>
      </c>
    </row>
    <row r="4423" spans="1:10" x14ac:dyDescent="0.15">
      <c r="A4423" t="s">
        <v>7783</v>
      </c>
      <c r="B4423" t="s">
        <v>1010</v>
      </c>
      <c r="C4423" t="s">
        <v>89</v>
      </c>
      <c r="D4423" t="s">
        <v>80</v>
      </c>
      <c r="E4423">
        <v>1</v>
      </c>
      <c r="F4423" s="8">
        <f>VLOOKUP(C4423,Products!$A$2:$E$20,5,TRUE)</f>
        <v>15.95</v>
      </c>
      <c r="G4423" s="8">
        <f t="shared" si="138"/>
        <v>15.95</v>
      </c>
      <c r="H4423" s="8">
        <f>VLOOKUP(C4423,Products!$A$2:$F$20,6,TRUE)</f>
        <v>6</v>
      </c>
      <c r="I4423" s="8">
        <f t="shared" si="139"/>
        <v>6</v>
      </c>
      <c r="J4423" s="42">
        <f>VLOOKUP(B4423,Invoices!A:I,9,TRUE)</f>
        <v>2021</v>
      </c>
    </row>
    <row r="4424" spans="1:10" x14ac:dyDescent="0.15">
      <c r="A4424" t="s">
        <v>7784</v>
      </c>
      <c r="B4424" t="s">
        <v>1010</v>
      </c>
      <c r="C4424" t="s">
        <v>102</v>
      </c>
      <c r="D4424" t="s">
        <v>83</v>
      </c>
      <c r="E4424">
        <v>5</v>
      </c>
      <c r="F4424" s="8">
        <f>VLOOKUP(C4424,Products!$A$2:$E$20,5,TRUE)</f>
        <v>29.95</v>
      </c>
      <c r="G4424" s="8">
        <f t="shared" si="138"/>
        <v>149.75</v>
      </c>
      <c r="H4424" s="8">
        <f>VLOOKUP(C4424,Products!$A$2:$F$20,6,TRUE)</f>
        <v>15</v>
      </c>
      <c r="I4424" s="8">
        <f t="shared" si="139"/>
        <v>75</v>
      </c>
      <c r="J4424" s="42">
        <f>VLOOKUP(B4424,Invoices!A:I,9,TRUE)</f>
        <v>2021</v>
      </c>
    </row>
    <row r="4425" spans="1:10" x14ac:dyDescent="0.15">
      <c r="A4425" t="s">
        <v>7785</v>
      </c>
      <c r="B4425" t="s">
        <v>1010</v>
      </c>
      <c r="C4425" t="s">
        <v>98</v>
      </c>
      <c r="D4425" t="s">
        <v>79</v>
      </c>
      <c r="E4425">
        <v>12</v>
      </c>
      <c r="F4425" s="8">
        <f>VLOOKUP(C4425,Products!$A$2:$E$20,5,TRUE)</f>
        <v>14.95</v>
      </c>
      <c r="G4425" s="8">
        <f t="shared" si="138"/>
        <v>179.39999999999998</v>
      </c>
      <c r="H4425" s="8">
        <f>VLOOKUP(C4425,Products!$A$2:$F$20,6,TRUE)</f>
        <v>3.0499999999999989</v>
      </c>
      <c r="I4425" s="8">
        <f t="shared" si="139"/>
        <v>36.599999999999987</v>
      </c>
      <c r="J4425" s="42">
        <f>VLOOKUP(B4425,Invoices!A:I,9,TRUE)</f>
        <v>2021</v>
      </c>
    </row>
    <row r="4426" spans="1:10" x14ac:dyDescent="0.15">
      <c r="A4426" t="s">
        <v>7786</v>
      </c>
      <c r="B4426" t="s">
        <v>1010</v>
      </c>
      <c r="C4426" t="s">
        <v>94</v>
      </c>
      <c r="D4426" t="s">
        <v>86</v>
      </c>
      <c r="E4426">
        <v>5</v>
      </c>
      <c r="F4426" s="8">
        <f>VLOOKUP(C4426,Products!$A$2:$E$20,5,TRUE)</f>
        <v>3.5</v>
      </c>
      <c r="G4426" s="8">
        <f t="shared" si="138"/>
        <v>17.5</v>
      </c>
      <c r="H4426" s="8">
        <f>VLOOKUP(C4426,Products!$A$2:$F$20,6,TRUE)</f>
        <v>0.54999999999999982</v>
      </c>
      <c r="I4426" s="8">
        <f t="shared" si="139"/>
        <v>2.7499999999999991</v>
      </c>
      <c r="J4426" s="42">
        <f>VLOOKUP(B4426,Invoices!A:I,9,TRUE)</f>
        <v>2021</v>
      </c>
    </row>
    <row r="4427" spans="1:10" x14ac:dyDescent="0.15">
      <c r="A4427" t="s">
        <v>7787</v>
      </c>
      <c r="B4427" t="s">
        <v>1011</v>
      </c>
      <c r="C4427" t="s">
        <v>96</v>
      </c>
      <c r="D4427" t="s">
        <v>75</v>
      </c>
      <c r="E4427">
        <v>2</v>
      </c>
      <c r="F4427" s="8">
        <f>VLOOKUP(C4427,Products!$A$2:$E$20,5,TRUE)</f>
        <v>79.95</v>
      </c>
      <c r="G4427" s="8">
        <f t="shared" si="138"/>
        <v>159.9</v>
      </c>
      <c r="H4427" s="8">
        <f>VLOOKUP(C4427,Products!$A$2:$F$20,6,TRUE)</f>
        <v>27.950000000000003</v>
      </c>
      <c r="I4427" s="8">
        <f t="shared" si="139"/>
        <v>55.900000000000006</v>
      </c>
      <c r="J4427" s="42">
        <f>VLOOKUP(B4427,Invoices!A:I,9,TRUE)</f>
        <v>2021</v>
      </c>
    </row>
    <row r="4428" spans="1:10" x14ac:dyDescent="0.15">
      <c r="A4428" t="s">
        <v>7788</v>
      </c>
      <c r="B4428" t="s">
        <v>1011</v>
      </c>
      <c r="C4428" t="s">
        <v>102</v>
      </c>
      <c r="D4428" t="s">
        <v>83</v>
      </c>
      <c r="E4428">
        <v>3</v>
      </c>
      <c r="F4428" s="8">
        <f>VLOOKUP(C4428,Products!$A$2:$E$20,5,TRUE)</f>
        <v>29.95</v>
      </c>
      <c r="G4428" s="8">
        <f t="shared" si="138"/>
        <v>89.85</v>
      </c>
      <c r="H4428" s="8">
        <f>VLOOKUP(C4428,Products!$A$2:$F$20,6,TRUE)</f>
        <v>15</v>
      </c>
      <c r="I4428" s="8">
        <f t="shared" si="139"/>
        <v>45</v>
      </c>
      <c r="J4428" s="42">
        <f>VLOOKUP(B4428,Invoices!A:I,9,TRUE)</f>
        <v>2021</v>
      </c>
    </row>
    <row r="4429" spans="1:10" x14ac:dyDescent="0.15">
      <c r="A4429" t="s">
        <v>7789</v>
      </c>
      <c r="B4429" t="s">
        <v>1011</v>
      </c>
      <c r="C4429" t="s">
        <v>92</v>
      </c>
      <c r="D4429" t="s">
        <v>82</v>
      </c>
      <c r="E4429">
        <v>25</v>
      </c>
      <c r="F4429" s="8">
        <f>VLOOKUP(C4429,Products!$A$2:$E$20,5,TRUE)</f>
        <v>19.95</v>
      </c>
      <c r="G4429" s="8">
        <f t="shared" si="138"/>
        <v>498.75</v>
      </c>
      <c r="H4429" s="8">
        <f>VLOOKUP(C4429,Products!$A$2:$F$20,6,TRUE)</f>
        <v>7.4499999999999993</v>
      </c>
      <c r="I4429" s="8">
        <f t="shared" si="139"/>
        <v>186.24999999999997</v>
      </c>
      <c r="J4429" s="42">
        <f>VLOOKUP(B4429,Invoices!A:I,9,TRUE)</f>
        <v>2021</v>
      </c>
    </row>
    <row r="4430" spans="1:10" x14ac:dyDescent="0.15">
      <c r="A4430" t="s">
        <v>7790</v>
      </c>
      <c r="B4430" t="s">
        <v>1011</v>
      </c>
      <c r="C4430" t="s">
        <v>103</v>
      </c>
      <c r="D4430" t="s">
        <v>77</v>
      </c>
      <c r="E4430">
        <v>1</v>
      </c>
      <c r="F4430" s="8">
        <f>VLOOKUP(C4430,Products!$A$2:$E$20,5,TRUE)</f>
        <v>8.9499999999999993</v>
      </c>
      <c r="G4430" s="8">
        <f t="shared" si="138"/>
        <v>8.9499999999999993</v>
      </c>
      <c r="H4430" s="8">
        <f>VLOOKUP(C4430,Products!$A$2:$F$20,6,TRUE)</f>
        <v>3.1999999999999993</v>
      </c>
      <c r="I4430" s="8">
        <f t="shared" si="139"/>
        <v>3.1999999999999993</v>
      </c>
      <c r="J4430" s="42">
        <f>VLOOKUP(B4430,Invoices!A:I,9,TRUE)</f>
        <v>2021</v>
      </c>
    </row>
    <row r="4431" spans="1:10" x14ac:dyDescent="0.15">
      <c r="A4431" t="s">
        <v>7791</v>
      </c>
      <c r="B4431" t="s">
        <v>1011</v>
      </c>
      <c r="C4431" t="s">
        <v>90</v>
      </c>
      <c r="D4431" t="s">
        <v>72</v>
      </c>
      <c r="E4431">
        <v>3</v>
      </c>
      <c r="F4431" s="8">
        <f>VLOOKUP(C4431,Products!$A$2:$E$20,5,TRUE)</f>
        <v>8.9499999999999993</v>
      </c>
      <c r="G4431" s="8">
        <f t="shared" si="138"/>
        <v>26.849999999999998</v>
      </c>
      <c r="H4431" s="8">
        <f>VLOOKUP(C4431,Products!$A$2:$F$20,6,TRUE)</f>
        <v>5.6999999999999993</v>
      </c>
      <c r="I4431" s="8">
        <f t="shared" si="139"/>
        <v>17.099999999999998</v>
      </c>
      <c r="J4431" s="42">
        <f>VLOOKUP(B4431,Invoices!A:I,9,TRUE)</f>
        <v>2021</v>
      </c>
    </row>
    <row r="4432" spans="1:10" x14ac:dyDescent="0.15">
      <c r="A4432" t="s">
        <v>7792</v>
      </c>
      <c r="B4432" t="s">
        <v>1011</v>
      </c>
      <c r="C4432" t="s">
        <v>94</v>
      </c>
      <c r="D4432" t="s">
        <v>86</v>
      </c>
      <c r="E4432">
        <v>50</v>
      </c>
      <c r="F4432" s="8">
        <f>VLOOKUP(C4432,Products!$A$2:$E$20,5,TRUE)</f>
        <v>3.5</v>
      </c>
      <c r="G4432" s="8">
        <f t="shared" si="138"/>
        <v>175</v>
      </c>
      <c r="H4432" s="8">
        <f>VLOOKUP(C4432,Products!$A$2:$F$20,6,TRUE)</f>
        <v>0.54999999999999982</v>
      </c>
      <c r="I4432" s="8">
        <f t="shared" si="139"/>
        <v>27.499999999999993</v>
      </c>
      <c r="J4432" s="42">
        <f>VLOOKUP(B4432,Invoices!A:I,9,TRUE)</f>
        <v>2021</v>
      </c>
    </row>
    <row r="4433" spans="1:10" x14ac:dyDescent="0.15">
      <c r="A4433" t="s">
        <v>7793</v>
      </c>
      <c r="B4433" t="s">
        <v>1011</v>
      </c>
      <c r="C4433" t="s">
        <v>98</v>
      </c>
      <c r="D4433" t="s">
        <v>79</v>
      </c>
      <c r="E4433">
        <v>50</v>
      </c>
      <c r="F4433" s="8">
        <f>VLOOKUP(C4433,Products!$A$2:$E$20,5,TRUE)</f>
        <v>14.95</v>
      </c>
      <c r="G4433" s="8">
        <f t="shared" si="138"/>
        <v>747.5</v>
      </c>
      <c r="H4433" s="8">
        <f>VLOOKUP(C4433,Products!$A$2:$F$20,6,TRUE)</f>
        <v>3.0499999999999989</v>
      </c>
      <c r="I4433" s="8">
        <f t="shared" si="139"/>
        <v>152.49999999999994</v>
      </c>
      <c r="J4433" s="42">
        <f>VLOOKUP(B4433,Invoices!A:I,9,TRUE)</f>
        <v>2021</v>
      </c>
    </row>
    <row r="4434" spans="1:10" x14ac:dyDescent="0.15">
      <c r="A4434" t="s">
        <v>7794</v>
      </c>
      <c r="B4434" t="s">
        <v>1011</v>
      </c>
      <c r="C4434" t="s">
        <v>104</v>
      </c>
      <c r="D4434" t="s">
        <v>71</v>
      </c>
      <c r="E4434">
        <v>1</v>
      </c>
      <c r="F4434" s="8">
        <f>VLOOKUP(C4434,Products!$A$2:$E$20,5,TRUE)</f>
        <v>2.95</v>
      </c>
      <c r="G4434" s="8">
        <f t="shared" si="138"/>
        <v>2.95</v>
      </c>
      <c r="H4434" s="8">
        <f>VLOOKUP(C4434,Products!$A$2:$F$20,6,TRUE)</f>
        <v>1.1500000000000001</v>
      </c>
      <c r="I4434" s="8">
        <f t="shared" si="139"/>
        <v>1.1500000000000001</v>
      </c>
      <c r="J4434" s="42">
        <f>VLOOKUP(B4434,Invoices!A:I,9,TRUE)</f>
        <v>2021</v>
      </c>
    </row>
    <row r="4435" spans="1:10" x14ac:dyDescent="0.15">
      <c r="A4435" t="s">
        <v>7795</v>
      </c>
      <c r="B4435" t="s">
        <v>1012</v>
      </c>
      <c r="C4435" t="s">
        <v>98</v>
      </c>
      <c r="D4435" t="s">
        <v>79</v>
      </c>
      <c r="E4435">
        <v>1</v>
      </c>
      <c r="F4435" s="8">
        <f>VLOOKUP(C4435,Products!$A$2:$E$20,5,TRUE)</f>
        <v>14.95</v>
      </c>
      <c r="G4435" s="8">
        <f t="shared" si="138"/>
        <v>14.95</v>
      </c>
      <c r="H4435" s="8">
        <f>VLOOKUP(C4435,Products!$A$2:$F$20,6,TRUE)</f>
        <v>3.0499999999999989</v>
      </c>
      <c r="I4435" s="8">
        <f t="shared" si="139"/>
        <v>3.0499999999999989</v>
      </c>
      <c r="J4435" s="42">
        <f>VLOOKUP(B4435,Invoices!A:I,9,TRUE)</f>
        <v>2021</v>
      </c>
    </row>
    <row r="4436" spans="1:10" x14ac:dyDescent="0.15">
      <c r="A4436" t="s">
        <v>7796</v>
      </c>
      <c r="B4436" t="s">
        <v>1013</v>
      </c>
      <c r="C4436" t="s">
        <v>105</v>
      </c>
      <c r="D4436" t="s">
        <v>81</v>
      </c>
      <c r="E4436">
        <v>2</v>
      </c>
      <c r="F4436" s="8">
        <f>VLOOKUP(C4436,Products!$A$2:$E$20,5,TRUE)</f>
        <v>8.9499999999999993</v>
      </c>
      <c r="G4436" s="8">
        <f t="shared" si="138"/>
        <v>17.899999999999999</v>
      </c>
      <c r="H4436" s="8">
        <f>VLOOKUP(C4436,Products!$A$2:$F$20,6,TRUE)</f>
        <v>3.1999999999999993</v>
      </c>
      <c r="I4436" s="8">
        <f t="shared" si="139"/>
        <v>6.3999999999999986</v>
      </c>
      <c r="J4436" s="42">
        <f>VLOOKUP(B4436,Invoices!A:I,9,TRUE)</f>
        <v>2021</v>
      </c>
    </row>
    <row r="4437" spans="1:10" x14ac:dyDescent="0.15">
      <c r="A4437" t="s">
        <v>7797</v>
      </c>
      <c r="B4437" t="s">
        <v>1013</v>
      </c>
      <c r="C4437" t="s">
        <v>101</v>
      </c>
      <c r="D4437" t="s">
        <v>69</v>
      </c>
      <c r="E4437">
        <v>8</v>
      </c>
      <c r="F4437" s="8">
        <f>VLOOKUP(C4437,Products!$A$2:$E$20,5,TRUE)</f>
        <v>129.94999999999999</v>
      </c>
      <c r="G4437" s="8">
        <f t="shared" si="138"/>
        <v>1039.5999999999999</v>
      </c>
      <c r="H4437" s="8">
        <f>VLOOKUP(C4437,Products!$A$2:$F$20,6,TRUE)</f>
        <v>40.449999999999989</v>
      </c>
      <c r="I4437" s="8">
        <f t="shared" si="139"/>
        <v>323.59999999999991</v>
      </c>
      <c r="J4437" s="42">
        <f>VLOOKUP(B4437,Invoices!A:I,9,TRUE)</f>
        <v>2021</v>
      </c>
    </row>
    <row r="4438" spans="1:10" x14ac:dyDescent="0.15">
      <c r="A4438" t="s">
        <v>7798</v>
      </c>
      <c r="B4438" t="s">
        <v>1013</v>
      </c>
      <c r="C4438" t="s">
        <v>104</v>
      </c>
      <c r="D4438" t="s">
        <v>71</v>
      </c>
      <c r="E4438">
        <v>4</v>
      </c>
      <c r="F4438" s="8">
        <f>VLOOKUP(C4438,Products!$A$2:$E$20,5,TRUE)</f>
        <v>2.95</v>
      </c>
      <c r="G4438" s="8">
        <f t="shared" si="138"/>
        <v>11.8</v>
      </c>
      <c r="H4438" s="8">
        <f>VLOOKUP(C4438,Products!$A$2:$F$20,6,TRUE)</f>
        <v>1.1500000000000001</v>
      </c>
      <c r="I4438" s="8">
        <f t="shared" si="139"/>
        <v>4.6000000000000005</v>
      </c>
      <c r="J4438" s="42">
        <f>VLOOKUP(B4438,Invoices!A:I,9,TRUE)</f>
        <v>2021</v>
      </c>
    </row>
    <row r="4439" spans="1:10" x14ac:dyDescent="0.15">
      <c r="A4439" t="s">
        <v>7799</v>
      </c>
      <c r="B4439" t="s">
        <v>1013</v>
      </c>
      <c r="C4439" t="s">
        <v>87</v>
      </c>
      <c r="D4439" t="s">
        <v>68</v>
      </c>
      <c r="E4439">
        <v>9</v>
      </c>
      <c r="F4439" s="8">
        <f>VLOOKUP(C4439,Products!$A$2:$E$20,5,TRUE)</f>
        <v>19.95</v>
      </c>
      <c r="G4439" s="8">
        <f t="shared" si="138"/>
        <v>179.54999999999998</v>
      </c>
      <c r="H4439" s="8">
        <f>VLOOKUP(C4439,Products!$A$2:$F$20,6,TRUE)</f>
        <v>7.4499999999999993</v>
      </c>
      <c r="I4439" s="8">
        <f t="shared" si="139"/>
        <v>67.05</v>
      </c>
      <c r="J4439" s="42">
        <f>VLOOKUP(B4439,Invoices!A:I,9,TRUE)</f>
        <v>2021</v>
      </c>
    </row>
    <row r="4440" spans="1:10" x14ac:dyDescent="0.15">
      <c r="A4440" t="s">
        <v>7800</v>
      </c>
      <c r="B4440" t="s">
        <v>1014</v>
      </c>
      <c r="C4440" t="s">
        <v>93</v>
      </c>
      <c r="D4440" t="s">
        <v>76</v>
      </c>
      <c r="E4440">
        <v>6</v>
      </c>
      <c r="F4440" s="8">
        <f>VLOOKUP(C4440,Products!$A$2:$E$20,5,TRUE)</f>
        <v>9.9499999999999993</v>
      </c>
      <c r="G4440" s="8">
        <f t="shared" si="138"/>
        <v>59.699999999999996</v>
      </c>
      <c r="H4440" s="8">
        <f>VLOOKUP(C4440,Products!$A$2:$F$20,6,TRUE)</f>
        <v>1.9499999999999993</v>
      </c>
      <c r="I4440" s="8">
        <f t="shared" si="139"/>
        <v>11.699999999999996</v>
      </c>
      <c r="J4440" s="42">
        <f>VLOOKUP(B4440,Invoices!A:I,9,TRUE)</f>
        <v>2021</v>
      </c>
    </row>
    <row r="4441" spans="1:10" x14ac:dyDescent="0.15">
      <c r="A4441" t="s">
        <v>7801</v>
      </c>
      <c r="B4441" t="s">
        <v>1014</v>
      </c>
      <c r="C4441" t="s">
        <v>97</v>
      </c>
      <c r="D4441" t="s">
        <v>74</v>
      </c>
      <c r="E4441">
        <v>7</v>
      </c>
      <c r="F4441" s="8">
        <f>VLOOKUP(C4441,Products!$A$2:$E$20,5,TRUE)</f>
        <v>1.5</v>
      </c>
      <c r="G4441" s="8">
        <f t="shared" si="138"/>
        <v>10.5</v>
      </c>
      <c r="H4441" s="8">
        <f>VLOOKUP(C4441,Products!$A$2:$F$20,6,TRUE)</f>
        <v>0.5</v>
      </c>
      <c r="I4441" s="8">
        <f t="shared" si="139"/>
        <v>3.5</v>
      </c>
      <c r="J4441" s="42">
        <f>VLOOKUP(B4441,Invoices!A:I,9,TRUE)</f>
        <v>2021</v>
      </c>
    </row>
    <row r="4442" spans="1:10" x14ac:dyDescent="0.15">
      <c r="A4442" t="s">
        <v>7802</v>
      </c>
      <c r="B4442" t="s">
        <v>1014</v>
      </c>
      <c r="C4442" t="s">
        <v>96</v>
      </c>
      <c r="D4442" t="s">
        <v>75</v>
      </c>
      <c r="E4442">
        <v>1</v>
      </c>
      <c r="F4442" s="8">
        <f>VLOOKUP(C4442,Products!$A$2:$E$20,5,TRUE)</f>
        <v>79.95</v>
      </c>
      <c r="G4442" s="8">
        <f t="shared" si="138"/>
        <v>79.95</v>
      </c>
      <c r="H4442" s="8">
        <f>VLOOKUP(C4442,Products!$A$2:$F$20,6,TRUE)</f>
        <v>27.950000000000003</v>
      </c>
      <c r="I4442" s="8">
        <f t="shared" si="139"/>
        <v>27.950000000000003</v>
      </c>
      <c r="J4442" s="42">
        <f>VLOOKUP(B4442,Invoices!A:I,9,TRUE)</f>
        <v>2021</v>
      </c>
    </row>
    <row r="4443" spans="1:10" x14ac:dyDescent="0.15">
      <c r="A4443" t="s">
        <v>7803</v>
      </c>
      <c r="B4443" t="s">
        <v>1014</v>
      </c>
      <c r="C4443" t="s">
        <v>104</v>
      </c>
      <c r="D4443" t="s">
        <v>71</v>
      </c>
      <c r="E4443">
        <v>3</v>
      </c>
      <c r="F4443" s="8">
        <f>VLOOKUP(C4443,Products!$A$2:$E$20,5,TRUE)</f>
        <v>2.95</v>
      </c>
      <c r="G4443" s="8">
        <f t="shared" si="138"/>
        <v>8.8500000000000014</v>
      </c>
      <c r="H4443" s="8">
        <f>VLOOKUP(C4443,Products!$A$2:$F$20,6,TRUE)</f>
        <v>1.1500000000000001</v>
      </c>
      <c r="I4443" s="8">
        <f t="shared" si="139"/>
        <v>3.45</v>
      </c>
      <c r="J4443" s="42">
        <f>VLOOKUP(B4443,Invoices!A:I,9,TRUE)</f>
        <v>2021</v>
      </c>
    </row>
    <row r="4444" spans="1:10" x14ac:dyDescent="0.15">
      <c r="A4444" t="s">
        <v>7804</v>
      </c>
      <c r="B4444" t="s">
        <v>1014</v>
      </c>
      <c r="C4444" t="s">
        <v>103</v>
      </c>
      <c r="D4444" t="s">
        <v>77</v>
      </c>
      <c r="E4444">
        <v>50</v>
      </c>
      <c r="F4444" s="8">
        <f>VLOOKUP(C4444,Products!$A$2:$E$20,5,TRUE)</f>
        <v>8.9499999999999993</v>
      </c>
      <c r="G4444" s="8">
        <f t="shared" si="138"/>
        <v>447.49999999999994</v>
      </c>
      <c r="H4444" s="8">
        <f>VLOOKUP(C4444,Products!$A$2:$F$20,6,TRUE)</f>
        <v>3.1999999999999993</v>
      </c>
      <c r="I4444" s="8">
        <f t="shared" si="139"/>
        <v>159.99999999999997</v>
      </c>
      <c r="J4444" s="42">
        <f>VLOOKUP(B4444,Invoices!A:I,9,TRUE)</f>
        <v>2021</v>
      </c>
    </row>
    <row r="4445" spans="1:10" x14ac:dyDescent="0.15">
      <c r="A4445" t="s">
        <v>7805</v>
      </c>
      <c r="B4445" t="s">
        <v>1015</v>
      </c>
      <c r="C4445" t="s">
        <v>99</v>
      </c>
      <c r="D4445" t="s">
        <v>84</v>
      </c>
      <c r="E4445">
        <v>10</v>
      </c>
      <c r="F4445" s="8">
        <f>VLOOKUP(C4445,Products!$A$2:$E$20,5,TRUE)</f>
        <v>3.5</v>
      </c>
      <c r="G4445" s="8">
        <f t="shared" si="138"/>
        <v>35</v>
      </c>
      <c r="H4445" s="8">
        <f>VLOOKUP(C4445,Products!$A$2:$F$20,6,TRUE)</f>
        <v>0.54999999999999982</v>
      </c>
      <c r="I4445" s="8">
        <f t="shared" si="139"/>
        <v>5.4999999999999982</v>
      </c>
      <c r="J4445" s="42">
        <f>VLOOKUP(B4445,Invoices!A:I,9,TRUE)</f>
        <v>2021</v>
      </c>
    </row>
    <row r="4446" spans="1:10" x14ac:dyDescent="0.15">
      <c r="A4446" t="s">
        <v>7806</v>
      </c>
      <c r="B4446" t="s">
        <v>1016</v>
      </c>
      <c r="C4446" t="s">
        <v>103</v>
      </c>
      <c r="D4446" t="s">
        <v>77</v>
      </c>
      <c r="E4446">
        <v>1</v>
      </c>
      <c r="F4446" s="8">
        <f>VLOOKUP(C4446,Products!$A$2:$E$20,5,TRUE)</f>
        <v>8.9499999999999993</v>
      </c>
      <c r="G4446" s="8">
        <f t="shared" si="138"/>
        <v>8.9499999999999993</v>
      </c>
      <c r="H4446" s="8">
        <f>VLOOKUP(C4446,Products!$A$2:$F$20,6,TRUE)</f>
        <v>3.1999999999999993</v>
      </c>
      <c r="I4446" s="8">
        <f t="shared" si="139"/>
        <v>3.1999999999999993</v>
      </c>
      <c r="J4446" s="42">
        <f>VLOOKUP(B4446,Invoices!A:I,9,TRUE)</f>
        <v>2021</v>
      </c>
    </row>
    <row r="4447" spans="1:10" x14ac:dyDescent="0.15">
      <c r="A4447" t="s">
        <v>7807</v>
      </c>
      <c r="B4447" t="s">
        <v>1017</v>
      </c>
      <c r="C4447" t="s">
        <v>89</v>
      </c>
      <c r="D4447" t="s">
        <v>80</v>
      </c>
      <c r="E4447">
        <v>1</v>
      </c>
      <c r="F4447" s="8">
        <f>VLOOKUP(C4447,Products!$A$2:$E$20,5,TRUE)</f>
        <v>15.95</v>
      </c>
      <c r="G4447" s="8">
        <f t="shared" si="138"/>
        <v>15.95</v>
      </c>
      <c r="H4447" s="8">
        <f>VLOOKUP(C4447,Products!$A$2:$F$20,6,TRUE)</f>
        <v>6</v>
      </c>
      <c r="I4447" s="8">
        <f t="shared" si="139"/>
        <v>6</v>
      </c>
      <c r="J4447" s="42">
        <f>VLOOKUP(B4447,Invoices!A:I,9,TRUE)</f>
        <v>2021</v>
      </c>
    </row>
    <row r="4448" spans="1:10" x14ac:dyDescent="0.15">
      <c r="A4448" t="s">
        <v>7808</v>
      </c>
      <c r="B4448" t="s">
        <v>1017</v>
      </c>
      <c r="C4448" t="s">
        <v>87</v>
      </c>
      <c r="D4448" t="s">
        <v>68</v>
      </c>
      <c r="E4448">
        <v>5</v>
      </c>
      <c r="F4448" s="8">
        <f>VLOOKUP(C4448,Products!$A$2:$E$20,5,TRUE)</f>
        <v>19.95</v>
      </c>
      <c r="G4448" s="8">
        <f t="shared" si="138"/>
        <v>99.75</v>
      </c>
      <c r="H4448" s="8">
        <f>VLOOKUP(C4448,Products!$A$2:$F$20,6,TRUE)</f>
        <v>7.4499999999999993</v>
      </c>
      <c r="I4448" s="8">
        <f t="shared" si="139"/>
        <v>37.25</v>
      </c>
      <c r="J4448" s="42">
        <f>VLOOKUP(B4448,Invoices!A:I,9,TRUE)</f>
        <v>2021</v>
      </c>
    </row>
    <row r="4449" spans="1:10" x14ac:dyDescent="0.15">
      <c r="A4449" t="s">
        <v>7809</v>
      </c>
      <c r="B4449" t="s">
        <v>1017</v>
      </c>
      <c r="C4449" t="s">
        <v>104</v>
      </c>
      <c r="D4449" t="s">
        <v>71</v>
      </c>
      <c r="E4449">
        <v>5</v>
      </c>
      <c r="F4449" s="8">
        <f>VLOOKUP(C4449,Products!$A$2:$E$20,5,TRUE)</f>
        <v>2.95</v>
      </c>
      <c r="G4449" s="8">
        <f t="shared" si="138"/>
        <v>14.75</v>
      </c>
      <c r="H4449" s="8">
        <f>VLOOKUP(C4449,Products!$A$2:$F$20,6,TRUE)</f>
        <v>1.1500000000000001</v>
      </c>
      <c r="I4449" s="8">
        <f t="shared" si="139"/>
        <v>5.7500000000000009</v>
      </c>
      <c r="J4449" s="42">
        <f>VLOOKUP(B4449,Invoices!A:I,9,TRUE)</f>
        <v>2021</v>
      </c>
    </row>
    <row r="4450" spans="1:10" x14ac:dyDescent="0.15">
      <c r="A4450" t="s">
        <v>7810</v>
      </c>
      <c r="B4450" t="s">
        <v>1017</v>
      </c>
      <c r="C4450" t="s">
        <v>94</v>
      </c>
      <c r="D4450" t="s">
        <v>86</v>
      </c>
      <c r="E4450">
        <v>3</v>
      </c>
      <c r="F4450" s="8">
        <f>VLOOKUP(C4450,Products!$A$2:$E$20,5,TRUE)</f>
        <v>3.5</v>
      </c>
      <c r="G4450" s="8">
        <f t="shared" si="138"/>
        <v>10.5</v>
      </c>
      <c r="H4450" s="8">
        <f>VLOOKUP(C4450,Products!$A$2:$F$20,6,TRUE)</f>
        <v>0.54999999999999982</v>
      </c>
      <c r="I4450" s="8">
        <f t="shared" si="139"/>
        <v>1.6499999999999995</v>
      </c>
      <c r="J4450" s="42">
        <f>VLOOKUP(B4450,Invoices!A:I,9,TRUE)</f>
        <v>2021</v>
      </c>
    </row>
    <row r="4451" spans="1:10" x14ac:dyDescent="0.15">
      <c r="A4451" t="s">
        <v>7811</v>
      </c>
      <c r="B4451" t="s">
        <v>1017</v>
      </c>
      <c r="C4451" t="s">
        <v>105</v>
      </c>
      <c r="D4451" t="s">
        <v>81</v>
      </c>
      <c r="E4451">
        <v>3</v>
      </c>
      <c r="F4451" s="8">
        <f>VLOOKUP(C4451,Products!$A$2:$E$20,5,TRUE)</f>
        <v>8.9499999999999993</v>
      </c>
      <c r="G4451" s="8">
        <f t="shared" si="138"/>
        <v>26.849999999999998</v>
      </c>
      <c r="H4451" s="8">
        <f>VLOOKUP(C4451,Products!$A$2:$F$20,6,TRUE)</f>
        <v>3.1999999999999993</v>
      </c>
      <c r="I4451" s="8">
        <f t="shared" si="139"/>
        <v>9.5999999999999979</v>
      </c>
      <c r="J4451" s="42">
        <f>VLOOKUP(B4451,Invoices!A:I,9,TRUE)</f>
        <v>2021</v>
      </c>
    </row>
    <row r="4452" spans="1:10" x14ac:dyDescent="0.15">
      <c r="A4452" t="s">
        <v>7812</v>
      </c>
      <c r="B4452" t="s">
        <v>1017</v>
      </c>
      <c r="C4452" t="s">
        <v>97</v>
      </c>
      <c r="D4452" t="s">
        <v>74</v>
      </c>
      <c r="E4452">
        <v>1</v>
      </c>
      <c r="F4452" s="8">
        <f>VLOOKUP(C4452,Products!$A$2:$E$20,5,TRUE)</f>
        <v>1.5</v>
      </c>
      <c r="G4452" s="8">
        <f t="shared" si="138"/>
        <v>1.5</v>
      </c>
      <c r="H4452" s="8">
        <f>VLOOKUP(C4452,Products!$A$2:$F$20,6,TRUE)</f>
        <v>0.5</v>
      </c>
      <c r="I4452" s="8">
        <f t="shared" si="139"/>
        <v>0.5</v>
      </c>
      <c r="J4452" s="42">
        <f>VLOOKUP(B4452,Invoices!A:I,9,TRUE)</f>
        <v>2021</v>
      </c>
    </row>
    <row r="4453" spans="1:10" x14ac:dyDescent="0.15">
      <c r="A4453" t="s">
        <v>7813</v>
      </c>
      <c r="B4453" t="s">
        <v>1017</v>
      </c>
      <c r="C4453" t="s">
        <v>90</v>
      </c>
      <c r="D4453" t="s">
        <v>72</v>
      </c>
      <c r="E4453">
        <v>1</v>
      </c>
      <c r="F4453" s="8">
        <f>VLOOKUP(C4453,Products!$A$2:$E$20,5,TRUE)</f>
        <v>8.9499999999999993</v>
      </c>
      <c r="G4453" s="8">
        <f t="shared" si="138"/>
        <v>8.9499999999999993</v>
      </c>
      <c r="H4453" s="8">
        <f>VLOOKUP(C4453,Products!$A$2:$F$20,6,TRUE)</f>
        <v>5.6999999999999993</v>
      </c>
      <c r="I4453" s="8">
        <f t="shared" si="139"/>
        <v>5.6999999999999993</v>
      </c>
      <c r="J4453" s="42">
        <f>VLOOKUP(B4453,Invoices!A:I,9,TRUE)</f>
        <v>2021</v>
      </c>
    </row>
    <row r="4454" spans="1:10" x14ac:dyDescent="0.15">
      <c r="A4454" t="s">
        <v>7814</v>
      </c>
      <c r="B4454" t="s">
        <v>1017</v>
      </c>
      <c r="C4454" t="s">
        <v>93</v>
      </c>
      <c r="D4454" t="s">
        <v>76</v>
      </c>
      <c r="E4454">
        <v>10</v>
      </c>
      <c r="F4454" s="8">
        <f>VLOOKUP(C4454,Products!$A$2:$E$20,5,TRUE)</f>
        <v>9.9499999999999993</v>
      </c>
      <c r="G4454" s="8">
        <f t="shared" si="138"/>
        <v>99.5</v>
      </c>
      <c r="H4454" s="8">
        <f>VLOOKUP(C4454,Products!$A$2:$F$20,6,TRUE)</f>
        <v>1.9499999999999993</v>
      </c>
      <c r="I4454" s="8">
        <f t="shared" si="139"/>
        <v>19.499999999999993</v>
      </c>
      <c r="J4454" s="42">
        <f>VLOOKUP(B4454,Invoices!A:I,9,TRUE)</f>
        <v>2021</v>
      </c>
    </row>
    <row r="4455" spans="1:10" x14ac:dyDescent="0.15">
      <c r="A4455" t="s">
        <v>7815</v>
      </c>
      <c r="B4455" t="s">
        <v>1018</v>
      </c>
      <c r="C4455" t="s">
        <v>94</v>
      </c>
      <c r="D4455" t="s">
        <v>86</v>
      </c>
      <c r="E4455">
        <v>5</v>
      </c>
      <c r="F4455" s="8">
        <f>VLOOKUP(C4455,Products!$A$2:$E$20,5,TRUE)</f>
        <v>3.5</v>
      </c>
      <c r="G4455" s="8">
        <f t="shared" si="138"/>
        <v>17.5</v>
      </c>
      <c r="H4455" s="8">
        <f>VLOOKUP(C4455,Products!$A$2:$F$20,6,TRUE)</f>
        <v>0.54999999999999982</v>
      </c>
      <c r="I4455" s="8">
        <f t="shared" si="139"/>
        <v>2.7499999999999991</v>
      </c>
      <c r="J4455" s="42">
        <f>VLOOKUP(B4455,Invoices!A:I,9,TRUE)</f>
        <v>2021</v>
      </c>
    </row>
    <row r="4456" spans="1:10" x14ac:dyDescent="0.15">
      <c r="A4456" t="s">
        <v>7816</v>
      </c>
      <c r="B4456" t="s">
        <v>1018</v>
      </c>
      <c r="C4456" t="s">
        <v>96</v>
      </c>
      <c r="D4456" t="s">
        <v>75</v>
      </c>
      <c r="E4456">
        <v>2</v>
      </c>
      <c r="F4456" s="8">
        <f>VLOOKUP(C4456,Products!$A$2:$E$20,5,TRUE)</f>
        <v>79.95</v>
      </c>
      <c r="G4456" s="8">
        <f t="shared" si="138"/>
        <v>159.9</v>
      </c>
      <c r="H4456" s="8">
        <f>VLOOKUP(C4456,Products!$A$2:$F$20,6,TRUE)</f>
        <v>27.950000000000003</v>
      </c>
      <c r="I4456" s="8">
        <f t="shared" si="139"/>
        <v>55.900000000000006</v>
      </c>
      <c r="J4456" s="42">
        <f>VLOOKUP(B4456,Invoices!A:I,9,TRUE)</f>
        <v>2021</v>
      </c>
    </row>
    <row r="4457" spans="1:10" x14ac:dyDescent="0.15">
      <c r="A4457" t="s">
        <v>7817</v>
      </c>
      <c r="B4457" t="s">
        <v>1018</v>
      </c>
      <c r="C4457" t="s">
        <v>100</v>
      </c>
      <c r="D4457" t="s">
        <v>78</v>
      </c>
      <c r="E4457">
        <v>12</v>
      </c>
      <c r="F4457" s="8">
        <f>VLOOKUP(C4457,Products!$A$2:$E$20,5,TRUE)</f>
        <v>49.95</v>
      </c>
      <c r="G4457" s="8">
        <f t="shared" si="138"/>
        <v>599.40000000000009</v>
      </c>
      <c r="H4457" s="8">
        <f>VLOOKUP(C4457,Products!$A$2:$F$20,6,TRUE)</f>
        <v>19.950000000000003</v>
      </c>
      <c r="I4457" s="8">
        <f t="shared" si="139"/>
        <v>239.40000000000003</v>
      </c>
      <c r="J4457" s="42">
        <f>VLOOKUP(B4457,Invoices!A:I,9,TRUE)</f>
        <v>2021</v>
      </c>
    </row>
    <row r="4458" spans="1:10" x14ac:dyDescent="0.15">
      <c r="A4458" t="s">
        <v>7818</v>
      </c>
      <c r="B4458" t="s">
        <v>1018</v>
      </c>
      <c r="C4458" t="s">
        <v>95</v>
      </c>
      <c r="D4458" t="s">
        <v>73</v>
      </c>
      <c r="E4458">
        <v>10</v>
      </c>
      <c r="F4458" s="8">
        <f>VLOOKUP(C4458,Products!$A$2:$E$20,5,TRUE)</f>
        <v>12.95</v>
      </c>
      <c r="G4458" s="8">
        <f t="shared" si="138"/>
        <v>129.5</v>
      </c>
      <c r="H4458" s="8">
        <f>VLOOKUP(C4458,Products!$A$2:$F$20,6,TRUE)</f>
        <v>4.1999999999999993</v>
      </c>
      <c r="I4458" s="8">
        <f t="shared" si="139"/>
        <v>41.999999999999993</v>
      </c>
      <c r="J4458" s="42">
        <f>VLOOKUP(B4458,Invoices!A:I,9,TRUE)</f>
        <v>2021</v>
      </c>
    </row>
    <row r="4459" spans="1:10" x14ac:dyDescent="0.15">
      <c r="A4459" t="s">
        <v>7819</v>
      </c>
      <c r="B4459" t="s">
        <v>1019</v>
      </c>
      <c r="C4459" t="s">
        <v>95</v>
      </c>
      <c r="D4459" t="s">
        <v>73</v>
      </c>
      <c r="E4459">
        <v>1</v>
      </c>
      <c r="F4459" s="8">
        <f>VLOOKUP(C4459,Products!$A$2:$E$20,5,TRUE)</f>
        <v>12.95</v>
      </c>
      <c r="G4459" s="8">
        <f t="shared" si="138"/>
        <v>12.95</v>
      </c>
      <c r="H4459" s="8">
        <f>VLOOKUP(C4459,Products!$A$2:$F$20,6,TRUE)</f>
        <v>4.1999999999999993</v>
      </c>
      <c r="I4459" s="8">
        <f t="shared" si="139"/>
        <v>4.1999999999999993</v>
      </c>
      <c r="J4459" s="42">
        <f>VLOOKUP(B4459,Invoices!A:I,9,TRUE)</f>
        <v>2021</v>
      </c>
    </row>
    <row r="4460" spans="1:10" x14ac:dyDescent="0.15">
      <c r="A4460" t="s">
        <v>7820</v>
      </c>
      <c r="B4460" t="s">
        <v>1019</v>
      </c>
      <c r="C4460" t="s">
        <v>90</v>
      </c>
      <c r="D4460" t="s">
        <v>72</v>
      </c>
      <c r="E4460">
        <v>8</v>
      </c>
      <c r="F4460" s="8">
        <f>VLOOKUP(C4460,Products!$A$2:$E$20,5,TRUE)</f>
        <v>8.9499999999999993</v>
      </c>
      <c r="G4460" s="8">
        <f t="shared" si="138"/>
        <v>71.599999999999994</v>
      </c>
      <c r="H4460" s="8">
        <f>VLOOKUP(C4460,Products!$A$2:$F$20,6,TRUE)</f>
        <v>5.6999999999999993</v>
      </c>
      <c r="I4460" s="8">
        <f t="shared" si="139"/>
        <v>45.599999999999994</v>
      </c>
      <c r="J4460" s="42">
        <f>VLOOKUP(B4460,Invoices!A:I,9,TRUE)</f>
        <v>2021</v>
      </c>
    </row>
    <row r="4461" spans="1:10" x14ac:dyDescent="0.15">
      <c r="A4461" t="s">
        <v>7821</v>
      </c>
      <c r="B4461" t="s">
        <v>1019</v>
      </c>
      <c r="C4461" t="s">
        <v>104</v>
      </c>
      <c r="D4461" t="s">
        <v>71</v>
      </c>
      <c r="E4461">
        <v>20</v>
      </c>
      <c r="F4461" s="8">
        <f>VLOOKUP(C4461,Products!$A$2:$E$20,5,TRUE)</f>
        <v>2.95</v>
      </c>
      <c r="G4461" s="8">
        <f t="shared" si="138"/>
        <v>59</v>
      </c>
      <c r="H4461" s="8">
        <f>VLOOKUP(C4461,Products!$A$2:$F$20,6,TRUE)</f>
        <v>1.1500000000000001</v>
      </c>
      <c r="I4461" s="8">
        <f t="shared" si="139"/>
        <v>23.000000000000004</v>
      </c>
      <c r="J4461" s="42">
        <f>VLOOKUP(B4461,Invoices!A:I,9,TRUE)</f>
        <v>2021</v>
      </c>
    </row>
    <row r="4462" spans="1:10" x14ac:dyDescent="0.15">
      <c r="A4462" t="s">
        <v>7822</v>
      </c>
      <c r="B4462" t="s">
        <v>1019</v>
      </c>
      <c r="C4462" t="s">
        <v>89</v>
      </c>
      <c r="D4462" t="s">
        <v>80</v>
      </c>
      <c r="E4462">
        <v>100</v>
      </c>
      <c r="F4462" s="8">
        <f>VLOOKUP(C4462,Products!$A$2:$E$20,5,TRUE)</f>
        <v>15.95</v>
      </c>
      <c r="G4462" s="8">
        <f t="shared" si="138"/>
        <v>1595</v>
      </c>
      <c r="H4462" s="8">
        <f>VLOOKUP(C4462,Products!$A$2:$F$20,6,TRUE)</f>
        <v>6</v>
      </c>
      <c r="I4462" s="8">
        <f t="shared" si="139"/>
        <v>600</v>
      </c>
      <c r="J4462" s="42">
        <f>VLOOKUP(B4462,Invoices!A:I,9,TRUE)</f>
        <v>2021</v>
      </c>
    </row>
    <row r="4463" spans="1:10" x14ac:dyDescent="0.15">
      <c r="A4463" t="s">
        <v>7823</v>
      </c>
      <c r="B4463" t="s">
        <v>1020</v>
      </c>
      <c r="C4463" t="s">
        <v>88</v>
      </c>
      <c r="D4463" t="s">
        <v>85</v>
      </c>
      <c r="E4463">
        <v>1</v>
      </c>
      <c r="F4463" s="8">
        <f>VLOOKUP(C4463,Products!$A$2:$E$20,5,TRUE)</f>
        <v>8.9499999999999993</v>
      </c>
      <c r="G4463" s="8">
        <f t="shared" si="138"/>
        <v>8.9499999999999993</v>
      </c>
      <c r="H4463" s="8">
        <f>VLOOKUP(C4463,Products!$A$2:$F$20,6,TRUE)</f>
        <v>5.6999999999999993</v>
      </c>
      <c r="I4463" s="8">
        <f t="shared" si="139"/>
        <v>5.6999999999999993</v>
      </c>
      <c r="J4463" s="42">
        <f>VLOOKUP(B4463,Invoices!A:I,9,TRUE)</f>
        <v>2021</v>
      </c>
    </row>
    <row r="4464" spans="1:10" x14ac:dyDescent="0.15">
      <c r="A4464" t="s">
        <v>7824</v>
      </c>
      <c r="B4464" t="s">
        <v>1020</v>
      </c>
      <c r="C4464" t="s">
        <v>87</v>
      </c>
      <c r="D4464" t="s">
        <v>68</v>
      </c>
      <c r="E4464">
        <v>1</v>
      </c>
      <c r="F4464" s="8">
        <f>VLOOKUP(C4464,Products!$A$2:$E$20,5,TRUE)</f>
        <v>19.95</v>
      </c>
      <c r="G4464" s="8">
        <f t="shared" si="138"/>
        <v>19.95</v>
      </c>
      <c r="H4464" s="8">
        <f>VLOOKUP(C4464,Products!$A$2:$F$20,6,TRUE)</f>
        <v>7.4499999999999993</v>
      </c>
      <c r="I4464" s="8">
        <f t="shared" si="139"/>
        <v>7.4499999999999993</v>
      </c>
      <c r="J4464" s="42">
        <f>VLOOKUP(B4464,Invoices!A:I,9,TRUE)</f>
        <v>2021</v>
      </c>
    </row>
    <row r="4465" spans="1:10" x14ac:dyDescent="0.15">
      <c r="A4465" t="s">
        <v>7825</v>
      </c>
      <c r="B4465" t="s">
        <v>1020</v>
      </c>
      <c r="C4465" t="s">
        <v>100</v>
      </c>
      <c r="D4465" t="s">
        <v>78</v>
      </c>
      <c r="E4465">
        <v>1</v>
      </c>
      <c r="F4465" s="8">
        <f>VLOOKUP(C4465,Products!$A$2:$E$20,5,TRUE)</f>
        <v>49.95</v>
      </c>
      <c r="G4465" s="8">
        <f t="shared" si="138"/>
        <v>49.95</v>
      </c>
      <c r="H4465" s="8">
        <f>VLOOKUP(C4465,Products!$A$2:$F$20,6,TRUE)</f>
        <v>19.950000000000003</v>
      </c>
      <c r="I4465" s="8">
        <f t="shared" si="139"/>
        <v>19.950000000000003</v>
      </c>
      <c r="J4465" s="42">
        <f>VLOOKUP(B4465,Invoices!A:I,9,TRUE)</f>
        <v>2021</v>
      </c>
    </row>
    <row r="4466" spans="1:10" x14ac:dyDescent="0.15">
      <c r="A4466" t="s">
        <v>7826</v>
      </c>
      <c r="B4466" t="s">
        <v>1020</v>
      </c>
      <c r="C4466" t="s">
        <v>89</v>
      </c>
      <c r="D4466" t="s">
        <v>80</v>
      </c>
      <c r="E4466">
        <v>9</v>
      </c>
      <c r="F4466" s="8">
        <f>VLOOKUP(C4466,Products!$A$2:$E$20,5,TRUE)</f>
        <v>15.95</v>
      </c>
      <c r="G4466" s="8">
        <f t="shared" si="138"/>
        <v>143.54999999999998</v>
      </c>
      <c r="H4466" s="8">
        <f>VLOOKUP(C4466,Products!$A$2:$F$20,6,TRUE)</f>
        <v>6</v>
      </c>
      <c r="I4466" s="8">
        <f t="shared" si="139"/>
        <v>54</v>
      </c>
      <c r="J4466" s="42">
        <f>VLOOKUP(B4466,Invoices!A:I,9,TRUE)</f>
        <v>2021</v>
      </c>
    </row>
    <row r="4467" spans="1:10" x14ac:dyDescent="0.15">
      <c r="A4467" t="s">
        <v>7827</v>
      </c>
      <c r="B4467" t="s">
        <v>1020</v>
      </c>
      <c r="C4467" t="s">
        <v>104</v>
      </c>
      <c r="D4467" t="s">
        <v>71</v>
      </c>
      <c r="E4467">
        <v>1</v>
      </c>
      <c r="F4467" s="8">
        <f>VLOOKUP(C4467,Products!$A$2:$E$20,5,TRUE)</f>
        <v>2.95</v>
      </c>
      <c r="G4467" s="8">
        <f t="shared" si="138"/>
        <v>2.95</v>
      </c>
      <c r="H4467" s="8">
        <f>VLOOKUP(C4467,Products!$A$2:$F$20,6,TRUE)</f>
        <v>1.1500000000000001</v>
      </c>
      <c r="I4467" s="8">
        <f t="shared" si="139"/>
        <v>1.1500000000000001</v>
      </c>
      <c r="J4467" s="42">
        <f>VLOOKUP(B4467,Invoices!A:I,9,TRUE)</f>
        <v>2021</v>
      </c>
    </row>
    <row r="4468" spans="1:10" x14ac:dyDescent="0.15">
      <c r="A4468" t="s">
        <v>7828</v>
      </c>
      <c r="B4468" t="s">
        <v>1020</v>
      </c>
      <c r="C4468" t="s">
        <v>102</v>
      </c>
      <c r="D4468" t="s">
        <v>83</v>
      </c>
      <c r="E4468">
        <v>15</v>
      </c>
      <c r="F4468" s="8">
        <f>VLOOKUP(C4468,Products!$A$2:$E$20,5,TRUE)</f>
        <v>29.95</v>
      </c>
      <c r="G4468" s="8">
        <f t="shared" si="138"/>
        <v>449.25</v>
      </c>
      <c r="H4468" s="8">
        <f>VLOOKUP(C4468,Products!$A$2:$F$20,6,TRUE)</f>
        <v>15</v>
      </c>
      <c r="I4468" s="8">
        <f t="shared" si="139"/>
        <v>225</v>
      </c>
      <c r="J4468" s="42">
        <f>VLOOKUP(B4468,Invoices!A:I,9,TRUE)</f>
        <v>2021</v>
      </c>
    </row>
    <row r="4469" spans="1:10" x14ac:dyDescent="0.15">
      <c r="A4469" t="s">
        <v>7829</v>
      </c>
      <c r="B4469" t="s">
        <v>1020</v>
      </c>
      <c r="C4469" t="s">
        <v>90</v>
      </c>
      <c r="D4469" t="s">
        <v>72</v>
      </c>
      <c r="E4469">
        <v>1</v>
      </c>
      <c r="F4469" s="8">
        <f>VLOOKUP(C4469,Products!$A$2:$E$20,5,TRUE)</f>
        <v>8.9499999999999993</v>
      </c>
      <c r="G4469" s="8">
        <f t="shared" si="138"/>
        <v>8.9499999999999993</v>
      </c>
      <c r="H4469" s="8">
        <f>VLOOKUP(C4469,Products!$A$2:$F$20,6,TRUE)</f>
        <v>5.6999999999999993</v>
      </c>
      <c r="I4469" s="8">
        <f t="shared" si="139"/>
        <v>5.6999999999999993</v>
      </c>
      <c r="J4469" s="42">
        <f>VLOOKUP(B4469,Invoices!A:I,9,TRUE)</f>
        <v>2021</v>
      </c>
    </row>
    <row r="4470" spans="1:10" x14ac:dyDescent="0.15">
      <c r="A4470" t="s">
        <v>7830</v>
      </c>
      <c r="B4470" t="s">
        <v>1021</v>
      </c>
      <c r="C4470" t="s">
        <v>88</v>
      </c>
      <c r="D4470" t="s">
        <v>85</v>
      </c>
      <c r="E4470">
        <v>1</v>
      </c>
      <c r="F4470" s="8">
        <f>VLOOKUP(C4470,Products!$A$2:$E$20,5,TRUE)</f>
        <v>8.9499999999999993</v>
      </c>
      <c r="G4470" s="8">
        <f t="shared" si="138"/>
        <v>8.9499999999999993</v>
      </c>
      <c r="H4470" s="8">
        <f>VLOOKUP(C4470,Products!$A$2:$F$20,6,TRUE)</f>
        <v>5.6999999999999993</v>
      </c>
      <c r="I4470" s="8">
        <f t="shared" si="139"/>
        <v>5.6999999999999993</v>
      </c>
      <c r="J4470" s="42">
        <f>VLOOKUP(B4470,Invoices!A:I,9,TRUE)</f>
        <v>2021</v>
      </c>
    </row>
    <row r="4471" spans="1:10" x14ac:dyDescent="0.15">
      <c r="A4471" t="s">
        <v>7831</v>
      </c>
      <c r="B4471" t="s">
        <v>1021</v>
      </c>
      <c r="C4471" t="s">
        <v>104</v>
      </c>
      <c r="D4471" t="s">
        <v>71</v>
      </c>
      <c r="E4471">
        <v>30</v>
      </c>
      <c r="F4471" s="8">
        <f>VLOOKUP(C4471,Products!$A$2:$E$20,5,TRUE)</f>
        <v>2.95</v>
      </c>
      <c r="G4471" s="8">
        <f t="shared" si="138"/>
        <v>88.5</v>
      </c>
      <c r="H4471" s="8">
        <f>VLOOKUP(C4471,Products!$A$2:$F$20,6,TRUE)</f>
        <v>1.1500000000000001</v>
      </c>
      <c r="I4471" s="8">
        <f t="shared" si="139"/>
        <v>34.500000000000007</v>
      </c>
      <c r="J4471" s="42">
        <f>VLOOKUP(B4471,Invoices!A:I,9,TRUE)</f>
        <v>2021</v>
      </c>
    </row>
    <row r="4472" spans="1:10" x14ac:dyDescent="0.15">
      <c r="A4472" t="s">
        <v>7832</v>
      </c>
      <c r="B4472" t="s">
        <v>1021</v>
      </c>
      <c r="C4472" t="s">
        <v>92</v>
      </c>
      <c r="D4472" t="s">
        <v>82</v>
      </c>
      <c r="E4472">
        <v>1</v>
      </c>
      <c r="F4472" s="8">
        <f>VLOOKUP(C4472,Products!$A$2:$E$20,5,TRUE)</f>
        <v>19.95</v>
      </c>
      <c r="G4472" s="8">
        <f t="shared" si="138"/>
        <v>19.95</v>
      </c>
      <c r="H4472" s="8">
        <f>VLOOKUP(C4472,Products!$A$2:$F$20,6,TRUE)</f>
        <v>7.4499999999999993</v>
      </c>
      <c r="I4472" s="8">
        <f t="shared" si="139"/>
        <v>7.4499999999999993</v>
      </c>
      <c r="J4472" s="42">
        <f>VLOOKUP(B4472,Invoices!A:I,9,TRUE)</f>
        <v>2021</v>
      </c>
    </row>
    <row r="4473" spans="1:10" x14ac:dyDescent="0.15">
      <c r="A4473" t="s">
        <v>7833</v>
      </c>
      <c r="B4473" t="s">
        <v>1021</v>
      </c>
      <c r="C4473" t="s">
        <v>94</v>
      </c>
      <c r="D4473" t="s">
        <v>86</v>
      </c>
      <c r="E4473">
        <v>1</v>
      </c>
      <c r="F4473" s="8">
        <f>VLOOKUP(C4473,Products!$A$2:$E$20,5,TRUE)</f>
        <v>3.5</v>
      </c>
      <c r="G4473" s="8">
        <f t="shared" si="138"/>
        <v>3.5</v>
      </c>
      <c r="H4473" s="8">
        <f>VLOOKUP(C4473,Products!$A$2:$F$20,6,TRUE)</f>
        <v>0.54999999999999982</v>
      </c>
      <c r="I4473" s="8">
        <f t="shared" si="139"/>
        <v>0.54999999999999982</v>
      </c>
      <c r="J4473" s="42">
        <f>VLOOKUP(B4473,Invoices!A:I,9,TRUE)</f>
        <v>2021</v>
      </c>
    </row>
    <row r="4474" spans="1:10" x14ac:dyDescent="0.15">
      <c r="A4474" t="s">
        <v>7834</v>
      </c>
      <c r="B4474" t="s">
        <v>1021</v>
      </c>
      <c r="C4474" t="s">
        <v>100</v>
      </c>
      <c r="D4474" t="s">
        <v>78</v>
      </c>
      <c r="E4474">
        <v>1</v>
      </c>
      <c r="F4474" s="8">
        <f>VLOOKUP(C4474,Products!$A$2:$E$20,5,TRUE)</f>
        <v>49.95</v>
      </c>
      <c r="G4474" s="8">
        <f t="shared" si="138"/>
        <v>49.95</v>
      </c>
      <c r="H4474" s="8">
        <f>VLOOKUP(C4474,Products!$A$2:$F$20,6,TRUE)</f>
        <v>19.950000000000003</v>
      </c>
      <c r="I4474" s="8">
        <f t="shared" si="139"/>
        <v>19.950000000000003</v>
      </c>
      <c r="J4474" s="42">
        <f>VLOOKUP(B4474,Invoices!A:I,9,TRUE)</f>
        <v>2021</v>
      </c>
    </row>
    <row r="4475" spans="1:10" x14ac:dyDescent="0.15">
      <c r="A4475" t="s">
        <v>7835</v>
      </c>
      <c r="B4475" t="s">
        <v>1022</v>
      </c>
      <c r="C4475" t="s">
        <v>88</v>
      </c>
      <c r="D4475" t="s">
        <v>85</v>
      </c>
      <c r="E4475">
        <v>5</v>
      </c>
      <c r="F4475" s="8">
        <f>VLOOKUP(C4475,Products!$A$2:$E$20,5,TRUE)</f>
        <v>8.9499999999999993</v>
      </c>
      <c r="G4475" s="8">
        <f t="shared" si="138"/>
        <v>44.75</v>
      </c>
      <c r="H4475" s="8">
        <f>VLOOKUP(C4475,Products!$A$2:$F$20,6,TRUE)</f>
        <v>5.6999999999999993</v>
      </c>
      <c r="I4475" s="8">
        <f t="shared" si="139"/>
        <v>28.499999999999996</v>
      </c>
      <c r="J4475" s="42">
        <f>VLOOKUP(B4475,Invoices!A:I,9,TRUE)</f>
        <v>2021</v>
      </c>
    </row>
    <row r="4476" spans="1:10" x14ac:dyDescent="0.15">
      <c r="A4476" t="s">
        <v>7836</v>
      </c>
      <c r="B4476" t="s">
        <v>1023</v>
      </c>
      <c r="C4476" t="s">
        <v>101</v>
      </c>
      <c r="D4476" t="s">
        <v>69</v>
      </c>
      <c r="E4476">
        <v>5</v>
      </c>
      <c r="F4476" s="8">
        <f>VLOOKUP(C4476,Products!$A$2:$E$20,5,TRUE)</f>
        <v>129.94999999999999</v>
      </c>
      <c r="G4476" s="8">
        <f t="shared" si="138"/>
        <v>649.75</v>
      </c>
      <c r="H4476" s="8">
        <f>VLOOKUP(C4476,Products!$A$2:$F$20,6,TRUE)</f>
        <v>40.449999999999989</v>
      </c>
      <c r="I4476" s="8">
        <f t="shared" si="139"/>
        <v>202.24999999999994</v>
      </c>
      <c r="J4476" s="42">
        <f>VLOOKUP(B4476,Invoices!A:I,9,TRUE)</f>
        <v>2021</v>
      </c>
    </row>
    <row r="4477" spans="1:10" x14ac:dyDescent="0.15">
      <c r="A4477" t="s">
        <v>7837</v>
      </c>
      <c r="B4477" t="s">
        <v>1023</v>
      </c>
      <c r="C4477" t="s">
        <v>90</v>
      </c>
      <c r="D4477" t="s">
        <v>72</v>
      </c>
      <c r="E4477">
        <v>1</v>
      </c>
      <c r="F4477" s="8">
        <f>VLOOKUP(C4477,Products!$A$2:$E$20,5,TRUE)</f>
        <v>8.9499999999999993</v>
      </c>
      <c r="G4477" s="8">
        <f t="shared" si="138"/>
        <v>8.9499999999999993</v>
      </c>
      <c r="H4477" s="8">
        <f>VLOOKUP(C4477,Products!$A$2:$F$20,6,TRUE)</f>
        <v>5.6999999999999993</v>
      </c>
      <c r="I4477" s="8">
        <f t="shared" si="139"/>
        <v>5.6999999999999993</v>
      </c>
      <c r="J4477" s="42">
        <f>VLOOKUP(B4477,Invoices!A:I,9,TRUE)</f>
        <v>2021</v>
      </c>
    </row>
    <row r="4478" spans="1:10" x14ac:dyDescent="0.15">
      <c r="A4478" t="s">
        <v>7838</v>
      </c>
      <c r="B4478" t="s">
        <v>1023</v>
      </c>
      <c r="C4478" t="s">
        <v>99</v>
      </c>
      <c r="D4478" t="s">
        <v>84</v>
      </c>
      <c r="E4478">
        <v>10</v>
      </c>
      <c r="F4478" s="8">
        <f>VLOOKUP(C4478,Products!$A$2:$E$20,5,TRUE)</f>
        <v>3.5</v>
      </c>
      <c r="G4478" s="8">
        <f t="shared" si="138"/>
        <v>35</v>
      </c>
      <c r="H4478" s="8">
        <f>VLOOKUP(C4478,Products!$A$2:$F$20,6,TRUE)</f>
        <v>0.54999999999999982</v>
      </c>
      <c r="I4478" s="8">
        <f t="shared" si="139"/>
        <v>5.4999999999999982</v>
      </c>
      <c r="J4478" s="42">
        <f>VLOOKUP(B4478,Invoices!A:I,9,TRUE)</f>
        <v>2021</v>
      </c>
    </row>
    <row r="4479" spans="1:10" x14ac:dyDescent="0.15">
      <c r="A4479" t="s">
        <v>7839</v>
      </c>
      <c r="B4479" t="s">
        <v>1023</v>
      </c>
      <c r="C4479" t="s">
        <v>94</v>
      </c>
      <c r="D4479" t="s">
        <v>86</v>
      </c>
      <c r="E4479">
        <v>1</v>
      </c>
      <c r="F4479" s="8">
        <f>VLOOKUP(C4479,Products!$A$2:$E$20,5,TRUE)</f>
        <v>3.5</v>
      </c>
      <c r="G4479" s="8">
        <f t="shared" si="138"/>
        <v>3.5</v>
      </c>
      <c r="H4479" s="8">
        <f>VLOOKUP(C4479,Products!$A$2:$F$20,6,TRUE)</f>
        <v>0.54999999999999982</v>
      </c>
      <c r="I4479" s="8">
        <f t="shared" si="139"/>
        <v>0.54999999999999982</v>
      </c>
      <c r="J4479" s="42">
        <f>VLOOKUP(B4479,Invoices!A:I,9,TRUE)</f>
        <v>2021</v>
      </c>
    </row>
    <row r="4480" spans="1:10" x14ac:dyDescent="0.15">
      <c r="A4480" t="s">
        <v>7840</v>
      </c>
      <c r="B4480" t="s">
        <v>1023</v>
      </c>
      <c r="C4480" t="s">
        <v>104</v>
      </c>
      <c r="D4480" t="s">
        <v>71</v>
      </c>
      <c r="E4480">
        <v>1</v>
      </c>
      <c r="F4480" s="8">
        <f>VLOOKUP(C4480,Products!$A$2:$E$20,5,TRUE)</f>
        <v>2.95</v>
      </c>
      <c r="G4480" s="8">
        <f t="shared" si="138"/>
        <v>2.95</v>
      </c>
      <c r="H4480" s="8">
        <f>VLOOKUP(C4480,Products!$A$2:$F$20,6,TRUE)</f>
        <v>1.1500000000000001</v>
      </c>
      <c r="I4480" s="8">
        <f t="shared" si="139"/>
        <v>1.1500000000000001</v>
      </c>
      <c r="J4480" s="42">
        <f>VLOOKUP(B4480,Invoices!A:I,9,TRUE)</f>
        <v>2021</v>
      </c>
    </row>
    <row r="4481" spans="1:10" x14ac:dyDescent="0.15">
      <c r="A4481" t="s">
        <v>7841</v>
      </c>
      <c r="B4481" t="s">
        <v>1024</v>
      </c>
      <c r="C4481" t="s">
        <v>104</v>
      </c>
      <c r="D4481" t="s">
        <v>71</v>
      </c>
      <c r="E4481">
        <v>5</v>
      </c>
      <c r="F4481" s="8">
        <f>VLOOKUP(C4481,Products!$A$2:$E$20,5,TRUE)</f>
        <v>2.95</v>
      </c>
      <c r="G4481" s="8">
        <f t="shared" si="138"/>
        <v>14.75</v>
      </c>
      <c r="H4481" s="8">
        <f>VLOOKUP(C4481,Products!$A$2:$F$20,6,TRUE)</f>
        <v>1.1500000000000001</v>
      </c>
      <c r="I4481" s="8">
        <f t="shared" si="139"/>
        <v>5.7500000000000009</v>
      </c>
      <c r="J4481" s="42">
        <f>VLOOKUP(B4481,Invoices!A:I,9,TRUE)</f>
        <v>2021</v>
      </c>
    </row>
    <row r="4482" spans="1:10" x14ac:dyDescent="0.15">
      <c r="A4482" t="s">
        <v>7842</v>
      </c>
      <c r="B4482" t="s">
        <v>1024</v>
      </c>
      <c r="C4482" t="s">
        <v>89</v>
      </c>
      <c r="D4482" t="s">
        <v>80</v>
      </c>
      <c r="E4482">
        <v>10</v>
      </c>
      <c r="F4482" s="8">
        <f>VLOOKUP(C4482,Products!$A$2:$E$20,5,TRUE)</f>
        <v>15.95</v>
      </c>
      <c r="G4482" s="8">
        <f t="shared" si="138"/>
        <v>159.5</v>
      </c>
      <c r="H4482" s="8">
        <f>VLOOKUP(C4482,Products!$A$2:$F$20,6,TRUE)</f>
        <v>6</v>
      </c>
      <c r="I4482" s="8">
        <f t="shared" si="139"/>
        <v>60</v>
      </c>
      <c r="J4482" s="42">
        <f>VLOOKUP(B4482,Invoices!A:I,9,TRUE)</f>
        <v>2021</v>
      </c>
    </row>
    <row r="4483" spans="1:10" x14ac:dyDescent="0.15">
      <c r="A4483" t="s">
        <v>7843</v>
      </c>
      <c r="B4483" t="s">
        <v>1024</v>
      </c>
      <c r="C4483" t="s">
        <v>98</v>
      </c>
      <c r="D4483" t="s">
        <v>79</v>
      </c>
      <c r="E4483">
        <v>100</v>
      </c>
      <c r="F4483" s="8">
        <f>VLOOKUP(C4483,Products!$A$2:$E$20,5,TRUE)</f>
        <v>14.95</v>
      </c>
      <c r="G4483" s="8">
        <f t="shared" ref="G4483:G4546" si="140">F4483*E4483</f>
        <v>1495</v>
      </c>
      <c r="H4483" s="8">
        <f>VLOOKUP(C4483,Products!$A$2:$F$20,6,TRUE)</f>
        <v>3.0499999999999989</v>
      </c>
      <c r="I4483" s="8">
        <f t="shared" ref="I4483:I4546" si="141">H4483*E4483</f>
        <v>304.99999999999989</v>
      </c>
      <c r="J4483" s="42">
        <f>VLOOKUP(B4483,Invoices!A:I,9,TRUE)</f>
        <v>2021</v>
      </c>
    </row>
    <row r="4484" spans="1:10" x14ac:dyDescent="0.15">
      <c r="A4484" t="s">
        <v>7844</v>
      </c>
      <c r="B4484" t="s">
        <v>1024</v>
      </c>
      <c r="C4484" t="s">
        <v>92</v>
      </c>
      <c r="D4484" t="s">
        <v>82</v>
      </c>
      <c r="E4484">
        <v>1</v>
      </c>
      <c r="F4484" s="8">
        <f>VLOOKUP(C4484,Products!$A$2:$E$20,5,TRUE)</f>
        <v>19.95</v>
      </c>
      <c r="G4484" s="8">
        <f t="shared" si="140"/>
        <v>19.95</v>
      </c>
      <c r="H4484" s="8">
        <f>VLOOKUP(C4484,Products!$A$2:$F$20,6,TRUE)</f>
        <v>7.4499999999999993</v>
      </c>
      <c r="I4484" s="8">
        <f t="shared" si="141"/>
        <v>7.4499999999999993</v>
      </c>
      <c r="J4484" s="42">
        <f>VLOOKUP(B4484,Invoices!A:I,9,TRUE)</f>
        <v>2021</v>
      </c>
    </row>
    <row r="4485" spans="1:10" x14ac:dyDescent="0.15">
      <c r="A4485" t="s">
        <v>7845</v>
      </c>
      <c r="B4485" t="s">
        <v>1024</v>
      </c>
      <c r="C4485" t="s">
        <v>105</v>
      </c>
      <c r="D4485" t="s">
        <v>81</v>
      </c>
      <c r="E4485">
        <v>1</v>
      </c>
      <c r="F4485" s="8">
        <f>VLOOKUP(C4485,Products!$A$2:$E$20,5,TRUE)</f>
        <v>8.9499999999999993</v>
      </c>
      <c r="G4485" s="8">
        <f t="shared" si="140"/>
        <v>8.9499999999999993</v>
      </c>
      <c r="H4485" s="8">
        <f>VLOOKUP(C4485,Products!$A$2:$F$20,6,TRUE)</f>
        <v>3.1999999999999993</v>
      </c>
      <c r="I4485" s="8">
        <f t="shared" si="141"/>
        <v>3.1999999999999993</v>
      </c>
      <c r="J4485" s="42">
        <f>VLOOKUP(B4485,Invoices!A:I,9,TRUE)</f>
        <v>2021</v>
      </c>
    </row>
    <row r="4486" spans="1:10" x14ac:dyDescent="0.15">
      <c r="A4486" t="s">
        <v>7846</v>
      </c>
      <c r="B4486" t="s">
        <v>1024</v>
      </c>
      <c r="C4486" t="s">
        <v>93</v>
      </c>
      <c r="D4486" t="s">
        <v>76</v>
      </c>
      <c r="E4486">
        <v>2</v>
      </c>
      <c r="F4486" s="8">
        <f>VLOOKUP(C4486,Products!$A$2:$E$20,5,TRUE)</f>
        <v>9.9499999999999993</v>
      </c>
      <c r="G4486" s="8">
        <f t="shared" si="140"/>
        <v>19.899999999999999</v>
      </c>
      <c r="H4486" s="8">
        <f>VLOOKUP(C4486,Products!$A$2:$F$20,6,TRUE)</f>
        <v>1.9499999999999993</v>
      </c>
      <c r="I4486" s="8">
        <f t="shared" si="141"/>
        <v>3.8999999999999986</v>
      </c>
      <c r="J4486" s="42">
        <f>VLOOKUP(B4486,Invoices!A:I,9,TRUE)</f>
        <v>2021</v>
      </c>
    </row>
    <row r="4487" spans="1:10" x14ac:dyDescent="0.15">
      <c r="A4487" t="s">
        <v>7847</v>
      </c>
      <c r="B4487" t="s">
        <v>1024</v>
      </c>
      <c r="C4487" t="s">
        <v>96</v>
      </c>
      <c r="D4487" t="s">
        <v>75</v>
      </c>
      <c r="E4487">
        <v>12</v>
      </c>
      <c r="F4487" s="8">
        <f>VLOOKUP(C4487,Products!$A$2:$E$20,5,TRUE)</f>
        <v>79.95</v>
      </c>
      <c r="G4487" s="8">
        <f t="shared" si="140"/>
        <v>959.40000000000009</v>
      </c>
      <c r="H4487" s="8">
        <f>VLOOKUP(C4487,Products!$A$2:$F$20,6,TRUE)</f>
        <v>27.950000000000003</v>
      </c>
      <c r="I4487" s="8">
        <f t="shared" si="141"/>
        <v>335.40000000000003</v>
      </c>
      <c r="J4487" s="42">
        <f>VLOOKUP(B4487,Invoices!A:I,9,TRUE)</f>
        <v>2021</v>
      </c>
    </row>
    <row r="4488" spans="1:10" x14ac:dyDescent="0.15">
      <c r="A4488" t="s">
        <v>7848</v>
      </c>
      <c r="B4488" t="s">
        <v>1024</v>
      </c>
      <c r="C4488" t="s">
        <v>101</v>
      </c>
      <c r="D4488" t="s">
        <v>69</v>
      </c>
      <c r="E4488">
        <v>1</v>
      </c>
      <c r="F4488" s="8">
        <f>VLOOKUP(C4488,Products!$A$2:$E$20,5,TRUE)</f>
        <v>129.94999999999999</v>
      </c>
      <c r="G4488" s="8">
        <f t="shared" si="140"/>
        <v>129.94999999999999</v>
      </c>
      <c r="H4488" s="8">
        <f>VLOOKUP(C4488,Products!$A$2:$F$20,6,TRUE)</f>
        <v>40.449999999999989</v>
      </c>
      <c r="I4488" s="8">
        <f t="shared" si="141"/>
        <v>40.449999999999989</v>
      </c>
      <c r="J4488" s="42">
        <f>VLOOKUP(B4488,Invoices!A:I,9,TRUE)</f>
        <v>2021</v>
      </c>
    </row>
    <row r="4489" spans="1:10" x14ac:dyDescent="0.15">
      <c r="A4489" t="s">
        <v>7849</v>
      </c>
      <c r="B4489" t="s">
        <v>1024</v>
      </c>
      <c r="C4489" t="s">
        <v>103</v>
      </c>
      <c r="D4489" t="s">
        <v>77</v>
      </c>
      <c r="E4489">
        <v>1</v>
      </c>
      <c r="F4489" s="8">
        <f>VLOOKUP(C4489,Products!$A$2:$E$20,5,TRUE)</f>
        <v>8.9499999999999993</v>
      </c>
      <c r="G4489" s="8">
        <f t="shared" si="140"/>
        <v>8.9499999999999993</v>
      </c>
      <c r="H4489" s="8">
        <f>VLOOKUP(C4489,Products!$A$2:$F$20,6,TRUE)</f>
        <v>3.1999999999999993</v>
      </c>
      <c r="I4489" s="8">
        <f t="shared" si="141"/>
        <v>3.1999999999999993</v>
      </c>
      <c r="J4489" s="42">
        <f>VLOOKUP(B4489,Invoices!A:I,9,TRUE)</f>
        <v>2021</v>
      </c>
    </row>
    <row r="4490" spans="1:10" x14ac:dyDescent="0.15">
      <c r="A4490" t="s">
        <v>7850</v>
      </c>
      <c r="B4490" t="s">
        <v>1024</v>
      </c>
      <c r="C4490" t="s">
        <v>91</v>
      </c>
      <c r="D4490" t="s">
        <v>70</v>
      </c>
      <c r="E4490">
        <v>50</v>
      </c>
      <c r="F4490" s="8">
        <f>VLOOKUP(C4490,Products!$A$2:$E$20,5,TRUE)</f>
        <v>49.95</v>
      </c>
      <c r="G4490" s="8">
        <f t="shared" si="140"/>
        <v>2497.5</v>
      </c>
      <c r="H4490" s="8">
        <f>VLOOKUP(C4490,Products!$A$2:$F$20,6,TRUE)</f>
        <v>21.200000000000003</v>
      </c>
      <c r="I4490" s="8">
        <f t="shared" si="141"/>
        <v>1060.0000000000002</v>
      </c>
      <c r="J4490" s="42">
        <f>VLOOKUP(B4490,Invoices!A:I,9,TRUE)</f>
        <v>2021</v>
      </c>
    </row>
    <row r="4491" spans="1:10" x14ac:dyDescent="0.15">
      <c r="A4491" t="s">
        <v>7851</v>
      </c>
      <c r="B4491" t="s">
        <v>1024</v>
      </c>
      <c r="C4491" t="s">
        <v>87</v>
      </c>
      <c r="D4491" t="s">
        <v>68</v>
      </c>
      <c r="E4491">
        <v>1</v>
      </c>
      <c r="F4491" s="8">
        <f>VLOOKUP(C4491,Products!$A$2:$E$20,5,TRUE)</f>
        <v>19.95</v>
      </c>
      <c r="G4491" s="8">
        <f t="shared" si="140"/>
        <v>19.95</v>
      </c>
      <c r="H4491" s="8">
        <f>VLOOKUP(C4491,Products!$A$2:$F$20,6,TRUE)</f>
        <v>7.4499999999999993</v>
      </c>
      <c r="I4491" s="8">
        <f t="shared" si="141"/>
        <v>7.4499999999999993</v>
      </c>
      <c r="J4491" s="42">
        <f>VLOOKUP(B4491,Invoices!A:I,9,TRUE)</f>
        <v>2021</v>
      </c>
    </row>
    <row r="4492" spans="1:10" x14ac:dyDescent="0.15">
      <c r="A4492" t="s">
        <v>7852</v>
      </c>
      <c r="B4492" t="s">
        <v>1024</v>
      </c>
      <c r="C4492" t="s">
        <v>90</v>
      </c>
      <c r="D4492" t="s">
        <v>72</v>
      </c>
      <c r="E4492">
        <v>5</v>
      </c>
      <c r="F4492" s="8">
        <f>VLOOKUP(C4492,Products!$A$2:$E$20,5,TRUE)</f>
        <v>8.9499999999999993</v>
      </c>
      <c r="G4492" s="8">
        <f t="shared" si="140"/>
        <v>44.75</v>
      </c>
      <c r="H4492" s="8">
        <f>VLOOKUP(C4492,Products!$A$2:$F$20,6,TRUE)</f>
        <v>5.6999999999999993</v>
      </c>
      <c r="I4492" s="8">
        <f t="shared" si="141"/>
        <v>28.499999999999996</v>
      </c>
      <c r="J4492" s="42">
        <f>VLOOKUP(B4492,Invoices!A:I,9,TRUE)</f>
        <v>2021</v>
      </c>
    </row>
    <row r="4493" spans="1:10" x14ac:dyDescent="0.15">
      <c r="A4493" t="s">
        <v>7853</v>
      </c>
      <c r="B4493" t="s">
        <v>1024</v>
      </c>
      <c r="C4493" t="s">
        <v>99</v>
      </c>
      <c r="D4493" t="s">
        <v>84</v>
      </c>
      <c r="E4493">
        <v>1</v>
      </c>
      <c r="F4493" s="8">
        <f>VLOOKUP(C4493,Products!$A$2:$E$20,5,TRUE)</f>
        <v>3.5</v>
      </c>
      <c r="G4493" s="8">
        <f t="shared" si="140"/>
        <v>3.5</v>
      </c>
      <c r="H4493" s="8">
        <f>VLOOKUP(C4493,Products!$A$2:$F$20,6,TRUE)</f>
        <v>0.54999999999999982</v>
      </c>
      <c r="I4493" s="8">
        <f t="shared" si="141"/>
        <v>0.54999999999999982</v>
      </c>
      <c r="J4493" s="42">
        <f>VLOOKUP(B4493,Invoices!A:I,9,TRUE)</f>
        <v>2021</v>
      </c>
    </row>
    <row r="4494" spans="1:10" x14ac:dyDescent="0.15">
      <c r="A4494" t="s">
        <v>7854</v>
      </c>
      <c r="B4494" t="s">
        <v>1024</v>
      </c>
      <c r="C4494" t="s">
        <v>94</v>
      </c>
      <c r="D4494" t="s">
        <v>86</v>
      </c>
      <c r="E4494">
        <v>1</v>
      </c>
      <c r="F4494" s="8">
        <f>VLOOKUP(C4494,Products!$A$2:$E$20,5,TRUE)</f>
        <v>3.5</v>
      </c>
      <c r="G4494" s="8">
        <f t="shared" si="140"/>
        <v>3.5</v>
      </c>
      <c r="H4494" s="8">
        <f>VLOOKUP(C4494,Products!$A$2:$F$20,6,TRUE)</f>
        <v>0.54999999999999982</v>
      </c>
      <c r="I4494" s="8">
        <f t="shared" si="141"/>
        <v>0.54999999999999982</v>
      </c>
      <c r="J4494" s="42">
        <f>VLOOKUP(B4494,Invoices!A:I,9,TRUE)</f>
        <v>2021</v>
      </c>
    </row>
    <row r="4495" spans="1:10" x14ac:dyDescent="0.15">
      <c r="A4495" t="s">
        <v>7855</v>
      </c>
      <c r="B4495" t="s">
        <v>1024</v>
      </c>
      <c r="C4495" t="s">
        <v>88</v>
      </c>
      <c r="D4495" t="s">
        <v>85</v>
      </c>
      <c r="E4495">
        <v>1</v>
      </c>
      <c r="F4495" s="8">
        <f>VLOOKUP(C4495,Products!$A$2:$E$20,5,TRUE)</f>
        <v>8.9499999999999993</v>
      </c>
      <c r="G4495" s="8">
        <f t="shared" si="140"/>
        <v>8.9499999999999993</v>
      </c>
      <c r="H4495" s="8">
        <f>VLOOKUP(C4495,Products!$A$2:$F$20,6,TRUE)</f>
        <v>5.6999999999999993</v>
      </c>
      <c r="I4495" s="8">
        <f t="shared" si="141"/>
        <v>5.6999999999999993</v>
      </c>
      <c r="J4495" s="42">
        <f>VLOOKUP(B4495,Invoices!A:I,9,TRUE)</f>
        <v>2021</v>
      </c>
    </row>
    <row r="4496" spans="1:10" x14ac:dyDescent="0.15">
      <c r="A4496" t="s">
        <v>7856</v>
      </c>
      <c r="B4496" t="s">
        <v>1024</v>
      </c>
      <c r="C4496" t="s">
        <v>102</v>
      </c>
      <c r="D4496" t="s">
        <v>83</v>
      </c>
      <c r="E4496">
        <v>1</v>
      </c>
      <c r="F4496" s="8">
        <f>VLOOKUP(C4496,Products!$A$2:$E$20,5,TRUE)</f>
        <v>29.95</v>
      </c>
      <c r="G4496" s="8">
        <f t="shared" si="140"/>
        <v>29.95</v>
      </c>
      <c r="H4496" s="8">
        <f>VLOOKUP(C4496,Products!$A$2:$F$20,6,TRUE)</f>
        <v>15</v>
      </c>
      <c r="I4496" s="8">
        <f t="shared" si="141"/>
        <v>15</v>
      </c>
      <c r="J4496" s="42">
        <f>VLOOKUP(B4496,Invoices!A:I,9,TRUE)</f>
        <v>2021</v>
      </c>
    </row>
    <row r="4497" spans="1:10" x14ac:dyDescent="0.15">
      <c r="A4497" t="s">
        <v>7857</v>
      </c>
      <c r="B4497" t="s">
        <v>1024</v>
      </c>
      <c r="C4497" t="s">
        <v>95</v>
      </c>
      <c r="D4497" t="s">
        <v>73</v>
      </c>
      <c r="E4497">
        <v>3</v>
      </c>
      <c r="F4497" s="8">
        <f>VLOOKUP(C4497,Products!$A$2:$E$20,5,TRUE)</f>
        <v>12.95</v>
      </c>
      <c r="G4497" s="8">
        <f t="shared" si="140"/>
        <v>38.849999999999994</v>
      </c>
      <c r="H4497" s="8">
        <f>VLOOKUP(C4497,Products!$A$2:$F$20,6,TRUE)</f>
        <v>4.1999999999999993</v>
      </c>
      <c r="I4497" s="8">
        <f t="shared" si="141"/>
        <v>12.599999999999998</v>
      </c>
      <c r="J4497" s="42">
        <f>VLOOKUP(B4497,Invoices!A:I,9,TRUE)</f>
        <v>2021</v>
      </c>
    </row>
    <row r="4498" spans="1:10" x14ac:dyDescent="0.15">
      <c r="A4498" t="s">
        <v>7858</v>
      </c>
      <c r="B4498" t="s">
        <v>1024</v>
      </c>
      <c r="C4498" t="s">
        <v>104</v>
      </c>
      <c r="D4498" t="s">
        <v>71</v>
      </c>
      <c r="E4498">
        <v>2</v>
      </c>
      <c r="F4498" s="8">
        <f>VLOOKUP(C4498,Products!$A$2:$E$20,5,TRUE)</f>
        <v>2.95</v>
      </c>
      <c r="G4498" s="8">
        <f t="shared" si="140"/>
        <v>5.9</v>
      </c>
      <c r="H4498" s="8">
        <f>VLOOKUP(C4498,Products!$A$2:$F$20,6,TRUE)</f>
        <v>1.1500000000000001</v>
      </c>
      <c r="I4498" s="8">
        <f t="shared" si="141"/>
        <v>2.3000000000000003</v>
      </c>
      <c r="J4498" s="42">
        <f>VLOOKUP(B4498,Invoices!A:I,9,TRUE)</f>
        <v>2021</v>
      </c>
    </row>
    <row r="4499" spans="1:10" x14ac:dyDescent="0.15">
      <c r="A4499" t="s">
        <v>7859</v>
      </c>
      <c r="B4499" t="s">
        <v>1025</v>
      </c>
      <c r="C4499" t="s">
        <v>90</v>
      </c>
      <c r="D4499" t="s">
        <v>72</v>
      </c>
      <c r="E4499">
        <v>2</v>
      </c>
      <c r="F4499" s="8">
        <f>VLOOKUP(C4499,Products!$A$2:$E$20,5,TRUE)</f>
        <v>8.9499999999999993</v>
      </c>
      <c r="G4499" s="8">
        <f t="shared" si="140"/>
        <v>17.899999999999999</v>
      </c>
      <c r="H4499" s="8">
        <f>VLOOKUP(C4499,Products!$A$2:$F$20,6,TRUE)</f>
        <v>5.6999999999999993</v>
      </c>
      <c r="I4499" s="8">
        <f t="shared" si="141"/>
        <v>11.399999999999999</v>
      </c>
      <c r="J4499" s="42">
        <f>VLOOKUP(B4499,Invoices!A:I,9,TRUE)</f>
        <v>2021</v>
      </c>
    </row>
    <row r="4500" spans="1:10" x14ac:dyDescent="0.15">
      <c r="A4500" t="s">
        <v>7860</v>
      </c>
      <c r="B4500" t="s">
        <v>1025</v>
      </c>
      <c r="C4500" t="s">
        <v>103</v>
      </c>
      <c r="D4500" t="s">
        <v>77</v>
      </c>
      <c r="E4500">
        <v>1</v>
      </c>
      <c r="F4500" s="8">
        <f>VLOOKUP(C4500,Products!$A$2:$E$20,5,TRUE)</f>
        <v>8.9499999999999993</v>
      </c>
      <c r="G4500" s="8">
        <f t="shared" si="140"/>
        <v>8.9499999999999993</v>
      </c>
      <c r="H4500" s="8">
        <f>VLOOKUP(C4500,Products!$A$2:$F$20,6,TRUE)</f>
        <v>3.1999999999999993</v>
      </c>
      <c r="I4500" s="8">
        <f t="shared" si="141"/>
        <v>3.1999999999999993</v>
      </c>
      <c r="J4500" s="42">
        <f>VLOOKUP(B4500,Invoices!A:I,9,TRUE)</f>
        <v>2021</v>
      </c>
    </row>
    <row r="4501" spans="1:10" x14ac:dyDescent="0.15">
      <c r="A4501" t="s">
        <v>7861</v>
      </c>
      <c r="B4501" t="s">
        <v>1026</v>
      </c>
      <c r="C4501" t="s">
        <v>95</v>
      </c>
      <c r="D4501" t="s">
        <v>73</v>
      </c>
      <c r="E4501">
        <v>10</v>
      </c>
      <c r="F4501" s="8">
        <f>VLOOKUP(C4501,Products!$A$2:$E$20,5,TRUE)</f>
        <v>12.95</v>
      </c>
      <c r="G4501" s="8">
        <f t="shared" si="140"/>
        <v>129.5</v>
      </c>
      <c r="H4501" s="8">
        <f>VLOOKUP(C4501,Products!$A$2:$F$20,6,TRUE)</f>
        <v>4.1999999999999993</v>
      </c>
      <c r="I4501" s="8">
        <f t="shared" si="141"/>
        <v>41.999999999999993</v>
      </c>
      <c r="J4501" s="42">
        <f>VLOOKUP(B4501,Invoices!A:I,9,TRUE)</f>
        <v>2021</v>
      </c>
    </row>
    <row r="4502" spans="1:10" x14ac:dyDescent="0.15">
      <c r="A4502" t="s">
        <v>7862</v>
      </c>
      <c r="B4502" t="s">
        <v>1026</v>
      </c>
      <c r="C4502" t="s">
        <v>102</v>
      </c>
      <c r="D4502" t="s">
        <v>83</v>
      </c>
      <c r="E4502">
        <v>12</v>
      </c>
      <c r="F4502" s="8">
        <f>VLOOKUP(C4502,Products!$A$2:$E$20,5,TRUE)</f>
        <v>29.95</v>
      </c>
      <c r="G4502" s="8">
        <f t="shared" si="140"/>
        <v>359.4</v>
      </c>
      <c r="H4502" s="8">
        <f>VLOOKUP(C4502,Products!$A$2:$F$20,6,TRUE)</f>
        <v>15</v>
      </c>
      <c r="I4502" s="8">
        <f t="shared" si="141"/>
        <v>180</v>
      </c>
      <c r="J4502" s="42">
        <f>VLOOKUP(B4502,Invoices!A:I,9,TRUE)</f>
        <v>2021</v>
      </c>
    </row>
    <row r="4503" spans="1:10" x14ac:dyDescent="0.15">
      <c r="A4503" t="s">
        <v>7863</v>
      </c>
      <c r="B4503" t="s">
        <v>1026</v>
      </c>
      <c r="C4503" t="s">
        <v>103</v>
      </c>
      <c r="D4503" t="s">
        <v>77</v>
      </c>
      <c r="E4503">
        <v>1</v>
      </c>
      <c r="F4503" s="8">
        <f>VLOOKUP(C4503,Products!$A$2:$E$20,5,TRUE)</f>
        <v>8.9499999999999993</v>
      </c>
      <c r="G4503" s="8">
        <f t="shared" si="140"/>
        <v>8.9499999999999993</v>
      </c>
      <c r="H4503" s="8">
        <f>VLOOKUP(C4503,Products!$A$2:$F$20,6,TRUE)</f>
        <v>3.1999999999999993</v>
      </c>
      <c r="I4503" s="8">
        <f t="shared" si="141"/>
        <v>3.1999999999999993</v>
      </c>
      <c r="J4503" s="42">
        <f>VLOOKUP(B4503,Invoices!A:I,9,TRUE)</f>
        <v>2021</v>
      </c>
    </row>
    <row r="4504" spans="1:10" x14ac:dyDescent="0.15">
      <c r="A4504" t="s">
        <v>7864</v>
      </c>
      <c r="B4504" t="s">
        <v>1026</v>
      </c>
      <c r="C4504" t="s">
        <v>97</v>
      </c>
      <c r="D4504" t="s">
        <v>74</v>
      </c>
      <c r="E4504">
        <v>25</v>
      </c>
      <c r="F4504" s="8">
        <f>VLOOKUP(C4504,Products!$A$2:$E$20,5,TRUE)</f>
        <v>1.5</v>
      </c>
      <c r="G4504" s="8">
        <f t="shared" si="140"/>
        <v>37.5</v>
      </c>
      <c r="H4504" s="8">
        <f>VLOOKUP(C4504,Products!$A$2:$F$20,6,TRUE)</f>
        <v>0.5</v>
      </c>
      <c r="I4504" s="8">
        <f t="shared" si="141"/>
        <v>12.5</v>
      </c>
      <c r="J4504" s="42">
        <f>VLOOKUP(B4504,Invoices!A:I,9,TRUE)</f>
        <v>2021</v>
      </c>
    </row>
    <row r="4505" spans="1:10" x14ac:dyDescent="0.15">
      <c r="A4505" t="s">
        <v>7865</v>
      </c>
      <c r="B4505" t="s">
        <v>1026</v>
      </c>
      <c r="C4505" t="s">
        <v>90</v>
      </c>
      <c r="D4505" t="s">
        <v>72</v>
      </c>
      <c r="E4505">
        <v>1</v>
      </c>
      <c r="F4505" s="8">
        <f>VLOOKUP(C4505,Products!$A$2:$E$20,5,TRUE)</f>
        <v>8.9499999999999993</v>
      </c>
      <c r="G4505" s="8">
        <f t="shared" si="140"/>
        <v>8.9499999999999993</v>
      </c>
      <c r="H4505" s="8">
        <f>VLOOKUP(C4505,Products!$A$2:$F$20,6,TRUE)</f>
        <v>5.6999999999999993</v>
      </c>
      <c r="I4505" s="8">
        <f t="shared" si="141"/>
        <v>5.6999999999999993</v>
      </c>
      <c r="J4505" s="42">
        <f>VLOOKUP(B4505,Invoices!A:I,9,TRUE)</f>
        <v>2021</v>
      </c>
    </row>
    <row r="4506" spans="1:10" x14ac:dyDescent="0.15">
      <c r="A4506" t="s">
        <v>7866</v>
      </c>
      <c r="B4506" t="s">
        <v>1026</v>
      </c>
      <c r="C4506" t="s">
        <v>89</v>
      </c>
      <c r="D4506" t="s">
        <v>80</v>
      </c>
      <c r="E4506">
        <v>3</v>
      </c>
      <c r="F4506" s="8">
        <f>VLOOKUP(C4506,Products!$A$2:$E$20,5,TRUE)</f>
        <v>15.95</v>
      </c>
      <c r="G4506" s="8">
        <f t="shared" si="140"/>
        <v>47.849999999999994</v>
      </c>
      <c r="H4506" s="8">
        <f>VLOOKUP(C4506,Products!$A$2:$F$20,6,TRUE)</f>
        <v>6</v>
      </c>
      <c r="I4506" s="8">
        <f t="shared" si="141"/>
        <v>18</v>
      </c>
      <c r="J4506" s="42">
        <f>VLOOKUP(B4506,Invoices!A:I,9,TRUE)</f>
        <v>2021</v>
      </c>
    </row>
    <row r="4507" spans="1:10" x14ac:dyDescent="0.15">
      <c r="A4507" t="s">
        <v>7867</v>
      </c>
      <c r="B4507" t="s">
        <v>1026</v>
      </c>
      <c r="C4507" t="s">
        <v>93</v>
      </c>
      <c r="D4507" t="s">
        <v>76</v>
      </c>
      <c r="E4507">
        <v>12</v>
      </c>
      <c r="F4507" s="8">
        <f>VLOOKUP(C4507,Products!$A$2:$E$20,5,TRUE)</f>
        <v>9.9499999999999993</v>
      </c>
      <c r="G4507" s="8">
        <f t="shared" si="140"/>
        <v>119.39999999999999</v>
      </c>
      <c r="H4507" s="8">
        <f>VLOOKUP(C4507,Products!$A$2:$F$20,6,TRUE)</f>
        <v>1.9499999999999993</v>
      </c>
      <c r="I4507" s="8">
        <f t="shared" si="141"/>
        <v>23.399999999999991</v>
      </c>
      <c r="J4507" s="42">
        <f>VLOOKUP(B4507,Invoices!A:I,9,TRUE)</f>
        <v>2021</v>
      </c>
    </row>
    <row r="4508" spans="1:10" x14ac:dyDescent="0.15">
      <c r="A4508" t="s">
        <v>7868</v>
      </c>
      <c r="B4508" t="s">
        <v>1026</v>
      </c>
      <c r="C4508" t="s">
        <v>99</v>
      </c>
      <c r="D4508" t="s">
        <v>84</v>
      </c>
      <c r="E4508">
        <v>2</v>
      </c>
      <c r="F4508" s="8">
        <f>VLOOKUP(C4508,Products!$A$2:$E$20,5,TRUE)</f>
        <v>3.5</v>
      </c>
      <c r="G4508" s="8">
        <f t="shared" si="140"/>
        <v>7</v>
      </c>
      <c r="H4508" s="8">
        <f>VLOOKUP(C4508,Products!$A$2:$F$20,6,TRUE)</f>
        <v>0.54999999999999982</v>
      </c>
      <c r="I4508" s="8">
        <f t="shared" si="141"/>
        <v>1.0999999999999996</v>
      </c>
      <c r="J4508" s="42">
        <f>VLOOKUP(B4508,Invoices!A:I,9,TRUE)</f>
        <v>2021</v>
      </c>
    </row>
    <row r="4509" spans="1:10" x14ac:dyDescent="0.15">
      <c r="A4509" t="s">
        <v>7869</v>
      </c>
      <c r="B4509" t="s">
        <v>1026</v>
      </c>
      <c r="C4509" t="s">
        <v>100</v>
      </c>
      <c r="D4509" t="s">
        <v>78</v>
      </c>
      <c r="E4509">
        <v>1</v>
      </c>
      <c r="F4509" s="8">
        <f>VLOOKUP(C4509,Products!$A$2:$E$20,5,TRUE)</f>
        <v>49.95</v>
      </c>
      <c r="G4509" s="8">
        <f t="shared" si="140"/>
        <v>49.95</v>
      </c>
      <c r="H4509" s="8">
        <f>VLOOKUP(C4509,Products!$A$2:$F$20,6,TRUE)</f>
        <v>19.950000000000003</v>
      </c>
      <c r="I4509" s="8">
        <f t="shared" si="141"/>
        <v>19.950000000000003</v>
      </c>
      <c r="J4509" s="42">
        <f>VLOOKUP(B4509,Invoices!A:I,9,TRUE)</f>
        <v>2021</v>
      </c>
    </row>
    <row r="4510" spans="1:10" x14ac:dyDescent="0.15">
      <c r="A4510" t="s">
        <v>7870</v>
      </c>
      <c r="B4510" t="s">
        <v>1026</v>
      </c>
      <c r="C4510" t="s">
        <v>96</v>
      </c>
      <c r="D4510" t="s">
        <v>75</v>
      </c>
      <c r="E4510">
        <v>3</v>
      </c>
      <c r="F4510" s="8">
        <f>VLOOKUP(C4510,Products!$A$2:$E$20,5,TRUE)</f>
        <v>79.95</v>
      </c>
      <c r="G4510" s="8">
        <f t="shared" si="140"/>
        <v>239.85000000000002</v>
      </c>
      <c r="H4510" s="8">
        <f>VLOOKUP(C4510,Products!$A$2:$F$20,6,TRUE)</f>
        <v>27.950000000000003</v>
      </c>
      <c r="I4510" s="8">
        <f t="shared" si="141"/>
        <v>83.850000000000009</v>
      </c>
      <c r="J4510" s="42">
        <f>VLOOKUP(B4510,Invoices!A:I,9,TRUE)</f>
        <v>2021</v>
      </c>
    </row>
    <row r="4511" spans="1:10" x14ac:dyDescent="0.15">
      <c r="A4511" t="s">
        <v>7871</v>
      </c>
      <c r="B4511" t="s">
        <v>1027</v>
      </c>
      <c r="C4511" t="s">
        <v>100</v>
      </c>
      <c r="D4511" t="s">
        <v>78</v>
      </c>
      <c r="E4511">
        <v>3</v>
      </c>
      <c r="F4511" s="8">
        <f>VLOOKUP(C4511,Products!$A$2:$E$20,5,TRUE)</f>
        <v>49.95</v>
      </c>
      <c r="G4511" s="8">
        <f t="shared" si="140"/>
        <v>149.85000000000002</v>
      </c>
      <c r="H4511" s="8">
        <f>VLOOKUP(C4511,Products!$A$2:$F$20,6,TRUE)</f>
        <v>19.950000000000003</v>
      </c>
      <c r="I4511" s="8">
        <f t="shared" si="141"/>
        <v>59.850000000000009</v>
      </c>
      <c r="J4511" s="42">
        <f>VLOOKUP(B4511,Invoices!A:I,9,TRUE)</f>
        <v>2021</v>
      </c>
    </row>
    <row r="4512" spans="1:10" x14ac:dyDescent="0.15">
      <c r="A4512" t="s">
        <v>7872</v>
      </c>
      <c r="B4512" t="s">
        <v>1027</v>
      </c>
      <c r="C4512" t="s">
        <v>104</v>
      </c>
      <c r="D4512" t="s">
        <v>71</v>
      </c>
      <c r="E4512">
        <v>1</v>
      </c>
      <c r="F4512" s="8">
        <f>VLOOKUP(C4512,Products!$A$2:$E$20,5,TRUE)</f>
        <v>2.95</v>
      </c>
      <c r="G4512" s="8">
        <f t="shared" si="140"/>
        <v>2.95</v>
      </c>
      <c r="H4512" s="8">
        <f>VLOOKUP(C4512,Products!$A$2:$F$20,6,TRUE)</f>
        <v>1.1500000000000001</v>
      </c>
      <c r="I4512" s="8">
        <f t="shared" si="141"/>
        <v>1.1500000000000001</v>
      </c>
      <c r="J4512" s="42">
        <f>VLOOKUP(B4512,Invoices!A:I,9,TRUE)</f>
        <v>2021</v>
      </c>
    </row>
    <row r="4513" spans="1:10" x14ac:dyDescent="0.15">
      <c r="A4513" t="s">
        <v>7873</v>
      </c>
      <c r="B4513" t="s">
        <v>1028</v>
      </c>
      <c r="C4513" t="s">
        <v>103</v>
      </c>
      <c r="D4513" t="s">
        <v>77</v>
      </c>
      <c r="E4513">
        <v>6</v>
      </c>
      <c r="F4513" s="8">
        <f>VLOOKUP(C4513,Products!$A$2:$E$20,5,TRUE)</f>
        <v>8.9499999999999993</v>
      </c>
      <c r="G4513" s="8">
        <f t="shared" si="140"/>
        <v>53.699999999999996</v>
      </c>
      <c r="H4513" s="8">
        <f>VLOOKUP(C4513,Products!$A$2:$F$20,6,TRUE)</f>
        <v>3.1999999999999993</v>
      </c>
      <c r="I4513" s="8">
        <f t="shared" si="141"/>
        <v>19.199999999999996</v>
      </c>
      <c r="J4513" s="42">
        <f>VLOOKUP(B4513,Invoices!A:I,9,TRUE)</f>
        <v>2021</v>
      </c>
    </row>
    <row r="4514" spans="1:10" x14ac:dyDescent="0.15">
      <c r="A4514" t="s">
        <v>7874</v>
      </c>
      <c r="B4514" t="s">
        <v>1028</v>
      </c>
      <c r="C4514" t="s">
        <v>104</v>
      </c>
      <c r="D4514" t="s">
        <v>71</v>
      </c>
      <c r="E4514">
        <v>50</v>
      </c>
      <c r="F4514" s="8">
        <f>VLOOKUP(C4514,Products!$A$2:$E$20,5,TRUE)</f>
        <v>2.95</v>
      </c>
      <c r="G4514" s="8">
        <f t="shared" si="140"/>
        <v>147.5</v>
      </c>
      <c r="H4514" s="8">
        <f>VLOOKUP(C4514,Products!$A$2:$F$20,6,TRUE)</f>
        <v>1.1500000000000001</v>
      </c>
      <c r="I4514" s="8">
        <f t="shared" si="141"/>
        <v>57.500000000000007</v>
      </c>
      <c r="J4514" s="42">
        <f>VLOOKUP(B4514,Invoices!A:I,9,TRUE)</f>
        <v>2021</v>
      </c>
    </row>
    <row r="4515" spans="1:10" x14ac:dyDescent="0.15">
      <c r="A4515" t="s">
        <v>7875</v>
      </c>
      <c r="B4515" t="s">
        <v>1029</v>
      </c>
      <c r="C4515" t="s">
        <v>102</v>
      </c>
      <c r="D4515" t="s">
        <v>83</v>
      </c>
      <c r="E4515">
        <v>1</v>
      </c>
      <c r="F4515" s="8">
        <f>VLOOKUP(C4515,Products!$A$2:$E$20,5,TRUE)</f>
        <v>29.95</v>
      </c>
      <c r="G4515" s="8">
        <f t="shared" si="140"/>
        <v>29.95</v>
      </c>
      <c r="H4515" s="8">
        <f>VLOOKUP(C4515,Products!$A$2:$F$20,6,TRUE)</f>
        <v>15</v>
      </c>
      <c r="I4515" s="8">
        <f t="shared" si="141"/>
        <v>15</v>
      </c>
      <c r="J4515" s="42">
        <f>VLOOKUP(B4515,Invoices!A:I,9,TRUE)</f>
        <v>2021</v>
      </c>
    </row>
    <row r="4516" spans="1:10" x14ac:dyDescent="0.15">
      <c r="A4516" t="s">
        <v>7876</v>
      </c>
      <c r="B4516" t="s">
        <v>1029</v>
      </c>
      <c r="C4516" t="s">
        <v>90</v>
      </c>
      <c r="D4516" t="s">
        <v>72</v>
      </c>
      <c r="E4516">
        <v>6</v>
      </c>
      <c r="F4516" s="8">
        <f>VLOOKUP(C4516,Products!$A$2:$E$20,5,TRUE)</f>
        <v>8.9499999999999993</v>
      </c>
      <c r="G4516" s="8">
        <f t="shared" si="140"/>
        <v>53.699999999999996</v>
      </c>
      <c r="H4516" s="8">
        <f>VLOOKUP(C4516,Products!$A$2:$F$20,6,TRUE)</f>
        <v>5.6999999999999993</v>
      </c>
      <c r="I4516" s="8">
        <f t="shared" si="141"/>
        <v>34.199999999999996</v>
      </c>
      <c r="J4516" s="42">
        <f>VLOOKUP(B4516,Invoices!A:I,9,TRUE)</f>
        <v>2021</v>
      </c>
    </row>
    <row r="4517" spans="1:10" x14ac:dyDescent="0.15">
      <c r="A4517" t="s">
        <v>7877</v>
      </c>
      <c r="B4517" t="s">
        <v>1029</v>
      </c>
      <c r="C4517" t="s">
        <v>101</v>
      </c>
      <c r="D4517" t="s">
        <v>69</v>
      </c>
      <c r="E4517">
        <v>4</v>
      </c>
      <c r="F4517" s="8">
        <f>VLOOKUP(C4517,Products!$A$2:$E$20,5,TRUE)</f>
        <v>129.94999999999999</v>
      </c>
      <c r="G4517" s="8">
        <f t="shared" si="140"/>
        <v>519.79999999999995</v>
      </c>
      <c r="H4517" s="8">
        <f>VLOOKUP(C4517,Products!$A$2:$F$20,6,TRUE)</f>
        <v>40.449999999999989</v>
      </c>
      <c r="I4517" s="8">
        <f t="shared" si="141"/>
        <v>161.79999999999995</v>
      </c>
      <c r="J4517" s="42">
        <f>VLOOKUP(B4517,Invoices!A:I,9,TRUE)</f>
        <v>2021</v>
      </c>
    </row>
    <row r="4518" spans="1:10" x14ac:dyDescent="0.15">
      <c r="A4518" t="s">
        <v>7878</v>
      </c>
      <c r="B4518" t="s">
        <v>1029</v>
      </c>
      <c r="C4518" t="s">
        <v>103</v>
      </c>
      <c r="D4518" t="s">
        <v>77</v>
      </c>
      <c r="E4518">
        <v>5</v>
      </c>
      <c r="F4518" s="8">
        <f>VLOOKUP(C4518,Products!$A$2:$E$20,5,TRUE)</f>
        <v>8.9499999999999993</v>
      </c>
      <c r="G4518" s="8">
        <f t="shared" si="140"/>
        <v>44.75</v>
      </c>
      <c r="H4518" s="8">
        <f>VLOOKUP(C4518,Products!$A$2:$F$20,6,TRUE)</f>
        <v>3.1999999999999993</v>
      </c>
      <c r="I4518" s="8">
        <f t="shared" si="141"/>
        <v>15.999999999999996</v>
      </c>
      <c r="J4518" s="42">
        <f>VLOOKUP(B4518,Invoices!A:I,9,TRUE)</f>
        <v>2021</v>
      </c>
    </row>
    <row r="4519" spans="1:10" x14ac:dyDescent="0.15">
      <c r="A4519" t="s">
        <v>7879</v>
      </c>
      <c r="B4519" t="s">
        <v>1030</v>
      </c>
      <c r="C4519" t="s">
        <v>100</v>
      </c>
      <c r="D4519" t="s">
        <v>78</v>
      </c>
      <c r="E4519">
        <v>2</v>
      </c>
      <c r="F4519" s="8">
        <f>VLOOKUP(C4519,Products!$A$2:$E$20,5,TRUE)</f>
        <v>49.95</v>
      </c>
      <c r="G4519" s="8">
        <f t="shared" si="140"/>
        <v>99.9</v>
      </c>
      <c r="H4519" s="8">
        <f>VLOOKUP(C4519,Products!$A$2:$F$20,6,TRUE)</f>
        <v>19.950000000000003</v>
      </c>
      <c r="I4519" s="8">
        <f t="shared" si="141"/>
        <v>39.900000000000006</v>
      </c>
      <c r="J4519" s="42">
        <f>VLOOKUP(B4519,Invoices!A:I,9,TRUE)</f>
        <v>2021</v>
      </c>
    </row>
    <row r="4520" spans="1:10" x14ac:dyDescent="0.15">
      <c r="A4520" t="s">
        <v>7880</v>
      </c>
      <c r="B4520" t="s">
        <v>1030</v>
      </c>
      <c r="C4520" t="s">
        <v>95</v>
      </c>
      <c r="D4520" t="s">
        <v>73</v>
      </c>
      <c r="E4520">
        <v>50</v>
      </c>
      <c r="F4520" s="8">
        <f>VLOOKUP(C4520,Products!$A$2:$E$20,5,TRUE)</f>
        <v>12.95</v>
      </c>
      <c r="G4520" s="8">
        <f t="shared" si="140"/>
        <v>647.5</v>
      </c>
      <c r="H4520" s="8">
        <f>VLOOKUP(C4520,Products!$A$2:$F$20,6,TRUE)</f>
        <v>4.1999999999999993</v>
      </c>
      <c r="I4520" s="8">
        <f t="shared" si="141"/>
        <v>209.99999999999997</v>
      </c>
      <c r="J4520" s="42">
        <f>VLOOKUP(B4520,Invoices!A:I,9,TRUE)</f>
        <v>2021</v>
      </c>
    </row>
    <row r="4521" spans="1:10" x14ac:dyDescent="0.15">
      <c r="A4521" t="s">
        <v>7881</v>
      </c>
      <c r="B4521" t="s">
        <v>1031</v>
      </c>
      <c r="C4521" t="s">
        <v>101</v>
      </c>
      <c r="D4521" t="s">
        <v>69</v>
      </c>
      <c r="E4521">
        <v>12</v>
      </c>
      <c r="F4521" s="8">
        <f>VLOOKUP(C4521,Products!$A$2:$E$20,5,TRUE)</f>
        <v>129.94999999999999</v>
      </c>
      <c r="G4521" s="8">
        <f t="shared" si="140"/>
        <v>1559.3999999999999</v>
      </c>
      <c r="H4521" s="8">
        <f>VLOOKUP(C4521,Products!$A$2:$F$20,6,TRUE)</f>
        <v>40.449999999999989</v>
      </c>
      <c r="I4521" s="8">
        <f t="shared" si="141"/>
        <v>485.39999999999986</v>
      </c>
      <c r="J4521" s="42">
        <f>VLOOKUP(B4521,Invoices!A:I,9,TRUE)</f>
        <v>2021</v>
      </c>
    </row>
    <row r="4522" spans="1:10" x14ac:dyDescent="0.15">
      <c r="A4522" t="s">
        <v>7882</v>
      </c>
      <c r="B4522" t="s">
        <v>1032</v>
      </c>
      <c r="C4522" t="s">
        <v>88</v>
      </c>
      <c r="D4522" t="s">
        <v>85</v>
      </c>
      <c r="E4522">
        <v>100</v>
      </c>
      <c r="F4522" s="8">
        <f>VLOOKUP(C4522,Products!$A$2:$E$20,5,TRUE)</f>
        <v>8.9499999999999993</v>
      </c>
      <c r="G4522" s="8">
        <f t="shared" si="140"/>
        <v>894.99999999999989</v>
      </c>
      <c r="H4522" s="8">
        <f>VLOOKUP(C4522,Products!$A$2:$F$20,6,TRUE)</f>
        <v>5.6999999999999993</v>
      </c>
      <c r="I4522" s="8">
        <f t="shared" si="141"/>
        <v>569.99999999999989</v>
      </c>
      <c r="J4522" s="42">
        <f>VLOOKUP(B4522,Invoices!A:I,9,TRUE)</f>
        <v>2021</v>
      </c>
    </row>
    <row r="4523" spans="1:10" x14ac:dyDescent="0.15">
      <c r="A4523" t="s">
        <v>7883</v>
      </c>
      <c r="B4523" t="s">
        <v>1032</v>
      </c>
      <c r="C4523" t="s">
        <v>105</v>
      </c>
      <c r="D4523" t="s">
        <v>81</v>
      </c>
      <c r="E4523">
        <v>6</v>
      </c>
      <c r="F4523" s="8">
        <f>VLOOKUP(C4523,Products!$A$2:$E$20,5,TRUE)</f>
        <v>8.9499999999999993</v>
      </c>
      <c r="G4523" s="8">
        <f t="shared" si="140"/>
        <v>53.699999999999996</v>
      </c>
      <c r="H4523" s="8">
        <f>VLOOKUP(C4523,Products!$A$2:$F$20,6,TRUE)</f>
        <v>3.1999999999999993</v>
      </c>
      <c r="I4523" s="8">
        <f t="shared" si="141"/>
        <v>19.199999999999996</v>
      </c>
      <c r="J4523" s="42">
        <f>VLOOKUP(B4523,Invoices!A:I,9,TRUE)</f>
        <v>2021</v>
      </c>
    </row>
    <row r="4524" spans="1:10" x14ac:dyDescent="0.15">
      <c r="A4524" t="s">
        <v>7884</v>
      </c>
      <c r="B4524" t="s">
        <v>1032</v>
      </c>
      <c r="C4524" t="s">
        <v>90</v>
      </c>
      <c r="D4524" t="s">
        <v>72</v>
      </c>
      <c r="E4524">
        <v>1</v>
      </c>
      <c r="F4524" s="8">
        <f>VLOOKUP(C4524,Products!$A$2:$E$20,5,TRUE)</f>
        <v>8.9499999999999993</v>
      </c>
      <c r="G4524" s="8">
        <f t="shared" si="140"/>
        <v>8.9499999999999993</v>
      </c>
      <c r="H4524" s="8">
        <f>VLOOKUP(C4524,Products!$A$2:$F$20,6,TRUE)</f>
        <v>5.6999999999999993</v>
      </c>
      <c r="I4524" s="8">
        <f t="shared" si="141"/>
        <v>5.6999999999999993</v>
      </c>
      <c r="J4524" s="42">
        <f>VLOOKUP(B4524,Invoices!A:I,9,TRUE)</f>
        <v>2021</v>
      </c>
    </row>
    <row r="4525" spans="1:10" x14ac:dyDescent="0.15">
      <c r="A4525" t="s">
        <v>7885</v>
      </c>
      <c r="B4525" t="s">
        <v>1032</v>
      </c>
      <c r="C4525" t="s">
        <v>99</v>
      </c>
      <c r="D4525" t="s">
        <v>84</v>
      </c>
      <c r="E4525">
        <v>3</v>
      </c>
      <c r="F4525" s="8">
        <f>VLOOKUP(C4525,Products!$A$2:$E$20,5,TRUE)</f>
        <v>3.5</v>
      </c>
      <c r="G4525" s="8">
        <f t="shared" si="140"/>
        <v>10.5</v>
      </c>
      <c r="H4525" s="8">
        <f>VLOOKUP(C4525,Products!$A$2:$F$20,6,TRUE)</f>
        <v>0.54999999999999982</v>
      </c>
      <c r="I4525" s="8">
        <f t="shared" si="141"/>
        <v>1.6499999999999995</v>
      </c>
      <c r="J4525" s="42">
        <f>VLOOKUP(B4525,Invoices!A:I,9,TRUE)</f>
        <v>2021</v>
      </c>
    </row>
    <row r="4526" spans="1:10" x14ac:dyDescent="0.15">
      <c r="A4526" t="s">
        <v>7886</v>
      </c>
      <c r="B4526" t="s">
        <v>1032</v>
      </c>
      <c r="C4526" t="s">
        <v>93</v>
      </c>
      <c r="D4526" t="s">
        <v>76</v>
      </c>
      <c r="E4526">
        <v>1</v>
      </c>
      <c r="F4526" s="8">
        <f>VLOOKUP(C4526,Products!$A$2:$E$20,5,TRUE)</f>
        <v>9.9499999999999993</v>
      </c>
      <c r="G4526" s="8">
        <f t="shared" si="140"/>
        <v>9.9499999999999993</v>
      </c>
      <c r="H4526" s="8">
        <f>VLOOKUP(C4526,Products!$A$2:$F$20,6,TRUE)</f>
        <v>1.9499999999999993</v>
      </c>
      <c r="I4526" s="8">
        <f t="shared" si="141"/>
        <v>1.9499999999999993</v>
      </c>
      <c r="J4526" s="42">
        <f>VLOOKUP(B4526,Invoices!A:I,9,TRUE)</f>
        <v>2021</v>
      </c>
    </row>
    <row r="4527" spans="1:10" x14ac:dyDescent="0.15">
      <c r="A4527" t="s">
        <v>7887</v>
      </c>
      <c r="B4527" t="s">
        <v>1032</v>
      </c>
      <c r="C4527" t="s">
        <v>104</v>
      </c>
      <c r="D4527" t="s">
        <v>71</v>
      </c>
      <c r="E4527">
        <v>50</v>
      </c>
      <c r="F4527" s="8">
        <f>VLOOKUP(C4527,Products!$A$2:$E$20,5,TRUE)</f>
        <v>2.95</v>
      </c>
      <c r="G4527" s="8">
        <f t="shared" si="140"/>
        <v>147.5</v>
      </c>
      <c r="H4527" s="8">
        <f>VLOOKUP(C4527,Products!$A$2:$F$20,6,TRUE)</f>
        <v>1.1500000000000001</v>
      </c>
      <c r="I4527" s="8">
        <f t="shared" si="141"/>
        <v>57.500000000000007</v>
      </c>
      <c r="J4527" s="42">
        <f>VLOOKUP(B4527,Invoices!A:I,9,TRUE)</f>
        <v>2021</v>
      </c>
    </row>
    <row r="4528" spans="1:10" x14ac:dyDescent="0.15">
      <c r="A4528" t="s">
        <v>7888</v>
      </c>
      <c r="B4528" t="s">
        <v>1032</v>
      </c>
      <c r="C4528" t="s">
        <v>100</v>
      </c>
      <c r="D4528" t="s">
        <v>78</v>
      </c>
      <c r="E4528">
        <v>1</v>
      </c>
      <c r="F4528" s="8">
        <f>VLOOKUP(C4528,Products!$A$2:$E$20,5,TRUE)</f>
        <v>49.95</v>
      </c>
      <c r="G4528" s="8">
        <f t="shared" si="140"/>
        <v>49.95</v>
      </c>
      <c r="H4528" s="8">
        <f>VLOOKUP(C4528,Products!$A$2:$F$20,6,TRUE)</f>
        <v>19.950000000000003</v>
      </c>
      <c r="I4528" s="8">
        <f t="shared" si="141"/>
        <v>19.950000000000003</v>
      </c>
      <c r="J4528" s="42">
        <f>VLOOKUP(B4528,Invoices!A:I,9,TRUE)</f>
        <v>2021</v>
      </c>
    </row>
    <row r="4529" spans="1:10" x14ac:dyDescent="0.15">
      <c r="A4529" t="s">
        <v>7889</v>
      </c>
      <c r="B4529" t="s">
        <v>1032</v>
      </c>
      <c r="C4529" t="s">
        <v>89</v>
      </c>
      <c r="D4529" t="s">
        <v>80</v>
      </c>
      <c r="E4529">
        <v>6</v>
      </c>
      <c r="F4529" s="8">
        <f>VLOOKUP(C4529,Products!$A$2:$E$20,5,TRUE)</f>
        <v>15.95</v>
      </c>
      <c r="G4529" s="8">
        <f t="shared" si="140"/>
        <v>95.699999999999989</v>
      </c>
      <c r="H4529" s="8">
        <f>VLOOKUP(C4529,Products!$A$2:$F$20,6,TRUE)</f>
        <v>6</v>
      </c>
      <c r="I4529" s="8">
        <f t="shared" si="141"/>
        <v>36</v>
      </c>
      <c r="J4529" s="42">
        <f>VLOOKUP(B4529,Invoices!A:I,9,TRUE)</f>
        <v>2021</v>
      </c>
    </row>
    <row r="4530" spans="1:10" x14ac:dyDescent="0.15">
      <c r="A4530" t="s">
        <v>7890</v>
      </c>
      <c r="B4530" t="s">
        <v>1033</v>
      </c>
      <c r="C4530" t="s">
        <v>96</v>
      </c>
      <c r="D4530" t="s">
        <v>75</v>
      </c>
      <c r="E4530">
        <v>1</v>
      </c>
      <c r="F4530" s="8">
        <f>VLOOKUP(C4530,Products!$A$2:$E$20,5,TRUE)</f>
        <v>79.95</v>
      </c>
      <c r="G4530" s="8">
        <f t="shared" si="140"/>
        <v>79.95</v>
      </c>
      <c r="H4530" s="8">
        <f>VLOOKUP(C4530,Products!$A$2:$F$20,6,TRUE)</f>
        <v>27.950000000000003</v>
      </c>
      <c r="I4530" s="8">
        <f t="shared" si="141"/>
        <v>27.950000000000003</v>
      </c>
      <c r="J4530" s="42">
        <f>VLOOKUP(B4530,Invoices!A:I,9,TRUE)</f>
        <v>2021</v>
      </c>
    </row>
    <row r="4531" spans="1:10" x14ac:dyDescent="0.15">
      <c r="A4531" t="s">
        <v>7891</v>
      </c>
      <c r="B4531" t="s">
        <v>1033</v>
      </c>
      <c r="C4531" t="s">
        <v>89</v>
      </c>
      <c r="D4531" t="s">
        <v>80</v>
      </c>
      <c r="E4531">
        <v>5</v>
      </c>
      <c r="F4531" s="8">
        <f>VLOOKUP(C4531,Products!$A$2:$E$20,5,TRUE)</f>
        <v>15.95</v>
      </c>
      <c r="G4531" s="8">
        <f t="shared" si="140"/>
        <v>79.75</v>
      </c>
      <c r="H4531" s="8">
        <f>VLOOKUP(C4531,Products!$A$2:$F$20,6,TRUE)</f>
        <v>6</v>
      </c>
      <c r="I4531" s="8">
        <f t="shared" si="141"/>
        <v>30</v>
      </c>
      <c r="J4531" s="42">
        <f>VLOOKUP(B4531,Invoices!A:I,9,TRUE)</f>
        <v>2021</v>
      </c>
    </row>
    <row r="4532" spans="1:10" x14ac:dyDescent="0.15">
      <c r="A4532" t="s">
        <v>7892</v>
      </c>
      <c r="B4532" t="s">
        <v>1034</v>
      </c>
      <c r="C4532" t="s">
        <v>100</v>
      </c>
      <c r="D4532" t="s">
        <v>78</v>
      </c>
      <c r="E4532">
        <v>10</v>
      </c>
      <c r="F4532" s="8">
        <f>VLOOKUP(C4532,Products!$A$2:$E$20,5,TRUE)</f>
        <v>49.95</v>
      </c>
      <c r="G4532" s="8">
        <f t="shared" si="140"/>
        <v>499.5</v>
      </c>
      <c r="H4532" s="8">
        <f>VLOOKUP(C4532,Products!$A$2:$F$20,6,TRUE)</f>
        <v>19.950000000000003</v>
      </c>
      <c r="I4532" s="8">
        <f t="shared" si="141"/>
        <v>199.50000000000003</v>
      </c>
      <c r="J4532" s="42">
        <f>VLOOKUP(B4532,Invoices!A:I,9,TRUE)</f>
        <v>2021</v>
      </c>
    </row>
    <row r="4533" spans="1:10" x14ac:dyDescent="0.15">
      <c r="A4533" t="s">
        <v>7893</v>
      </c>
      <c r="B4533" t="s">
        <v>1034</v>
      </c>
      <c r="C4533" t="s">
        <v>102</v>
      </c>
      <c r="D4533" t="s">
        <v>83</v>
      </c>
      <c r="E4533">
        <v>1</v>
      </c>
      <c r="F4533" s="8">
        <f>VLOOKUP(C4533,Products!$A$2:$E$20,5,TRUE)</f>
        <v>29.95</v>
      </c>
      <c r="G4533" s="8">
        <f t="shared" si="140"/>
        <v>29.95</v>
      </c>
      <c r="H4533" s="8">
        <f>VLOOKUP(C4533,Products!$A$2:$F$20,6,TRUE)</f>
        <v>15</v>
      </c>
      <c r="I4533" s="8">
        <f t="shared" si="141"/>
        <v>15</v>
      </c>
      <c r="J4533" s="42">
        <f>VLOOKUP(B4533,Invoices!A:I,9,TRUE)</f>
        <v>2021</v>
      </c>
    </row>
    <row r="4534" spans="1:10" x14ac:dyDescent="0.15">
      <c r="A4534" t="s">
        <v>7894</v>
      </c>
      <c r="B4534" t="s">
        <v>1034</v>
      </c>
      <c r="C4534" t="s">
        <v>96</v>
      </c>
      <c r="D4534" t="s">
        <v>75</v>
      </c>
      <c r="E4534">
        <v>1</v>
      </c>
      <c r="F4534" s="8">
        <f>VLOOKUP(C4534,Products!$A$2:$E$20,5,TRUE)</f>
        <v>79.95</v>
      </c>
      <c r="G4534" s="8">
        <f t="shared" si="140"/>
        <v>79.95</v>
      </c>
      <c r="H4534" s="8">
        <f>VLOOKUP(C4534,Products!$A$2:$F$20,6,TRUE)</f>
        <v>27.950000000000003</v>
      </c>
      <c r="I4534" s="8">
        <f t="shared" si="141"/>
        <v>27.950000000000003</v>
      </c>
      <c r="J4534" s="42">
        <f>VLOOKUP(B4534,Invoices!A:I,9,TRUE)</f>
        <v>2021</v>
      </c>
    </row>
    <row r="4535" spans="1:10" x14ac:dyDescent="0.15">
      <c r="A4535" t="s">
        <v>7895</v>
      </c>
      <c r="B4535" t="s">
        <v>1034</v>
      </c>
      <c r="C4535" t="s">
        <v>93</v>
      </c>
      <c r="D4535" t="s">
        <v>76</v>
      </c>
      <c r="E4535">
        <v>30</v>
      </c>
      <c r="F4535" s="8">
        <f>VLOOKUP(C4535,Products!$A$2:$E$20,5,TRUE)</f>
        <v>9.9499999999999993</v>
      </c>
      <c r="G4535" s="8">
        <f t="shared" si="140"/>
        <v>298.5</v>
      </c>
      <c r="H4535" s="8">
        <f>VLOOKUP(C4535,Products!$A$2:$F$20,6,TRUE)</f>
        <v>1.9499999999999993</v>
      </c>
      <c r="I4535" s="8">
        <f t="shared" si="141"/>
        <v>58.499999999999979</v>
      </c>
      <c r="J4535" s="42">
        <f>VLOOKUP(B4535,Invoices!A:I,9,TRUE)</f>
        <v>2021</v>
      </c>
    </row>
    <row r="4536" spans="1:10" x14ac:dyDescent="0.15">
      <c r="A4536" t="s">
        <v>7896</v>
      </c>
      <c r="B4536" t="s">
        <v>1034</v>
      </c>
      <c r="C4536" t="s">
        <v>95</v>
      </c>
      <c r="D4536" t="s">
        <v>73</v>
      </c>
      <c r="E4536">
        <v>3</v>
      </c>
      <c r="F4536" s="8">
        <f>VLOOKUP(C4536,Products!$A$2:$E$20,5,TRUE)</f>
        <v>12.95</v>
      </c>
      <c r="G4536" s="8">
        <f t="shared" si="140"/>
        <v>38.849999999999994</v>
      </c>
      <c r="H4536" s="8">
        <f>VLOOKUP(C4536,Products!$A$2:$F$20,6,TRUE)</f>
        <v>4.1999999999999993</v>
      </c>
      <c r="I4536" s="8">
        <f t="shared" si="141"/>
        <v>12.599999999999998</v>
      </c>
      <c r="J4536" s="42">
        <f>VLOOKUP(B4536,Invoices!A:I,9,TRUE)</f>
        <v>2021</v>
      </c>
    </row>
    <row r="4537" spans="1:10" x14ac:dyDescent="0.15">
      <c r="A4537" t="s">
        <v>7897</v>
      </c>
      <c r="B4537" t="s">
        <v>1034</v>
      </c>
      <c r="C4537" t="s">
        <v>105</v>
      </c>
      <c r="D4537" t="s">
        <v>81</v>
      </c>
      <c r="E4537">
        <v>3</v>
      </c>
      <c r="F4537" s="8">
        <f>VLOOKUP(C4537,Products!$A$2:$E$20,5,TRUE)</f>
        <v>8.9499999999999993</v>
      </c>
      <c r="G4537" s="8">
        <f t="shared" si="140"/>
        <v>26.849999999999998</v>
      </c>
      <c r="H4537" s="8">
        <f>VLOOKUP(C4537,Products!$A$2:$F$20,6,TRUE)</f>
        <v>3.1999999999999993</v>
      </c>
      <c r="I4537" s="8">
        <f t="shared" si="141"/>
        <v>9.5999999999999979</v>
      </c>
      <c r="J4537" s="42">
        <f>VLOOKUP(B4537,Invoices!A:I,9,TRUE)</f>
        <v>2021</v>
      </c>
    </row>
    <row r="4538" spans="1:10" x14ac:dyDescent="0.15">
      <c r="A4538" t="s">
        <v>7898</v>
      </c>
      <c r="B4538" t="s">
        <v>1034</v>
      </c>
      <c r="C4538" t="s">
        <v>90</v>
      </c>
      <c r="D4538" t="s">
        <v>72</v>
      </c>
      <c r="E4538">
        <v>1</v>
      </c>
      <c r="F4538" s="8">
        <f>VLOOKUP(C4538,Products!$A$2:$E$20,5,TRUE)</f>
        <v>8.9499999999999993</v>
      </c>
      <c r="G4538" s="8">
        <f t="shared" si="140"/>
        <v>8.9499999999999993</v>
      </c>
      <c r="H4538" s="8">
        <f>VLOOKUP(C4538,Products!$A$2:$F$20,6,TRUE)</f>
        <v>5.6999999999999993</v>
      </c>
      <c r="I4538" s="8">
        <f t="shared" si="141"/>
        <v>5.6999999999999993</v>
      </c>
      <c r="J4538" s="42">
        <f>VLOOKUP(B4538,Invoices!A:I,9,TRUE)</f>
        <v>2021</v>
      </c>
    </row>
    <row r="4539" spans="1:10" x14ac:dyDescent="0.15">
      <c r="A4539" t="s">
        <v>7899</v>
      </c>
      <c r="B4539" t="s">
        <v>1035</v>
      </c>
      <c r="C4539" t="s">
        <v>90</v>
      </c>
      <c r="D4539" t="s">
        <v>72</v>
      </c>
      <c r="E4539">
        <v>5</v>
      </c>
      <c r="F4539" s="8">
        <f>VLOOKUP(C4539,Products!$A$2:$E$20,5,TRUE)</f>
        <v>8.9499999999999993</v>
      </c>
      <c r="G4539" s="8">
        <f t="shared" si="140"/>
        <v>44.75</v>
      </c>
      <c r="H4539" s="8">
        <f>VLOOKUP(C4539,Products!$A$2:$F$20,6,TRUE)</f>
        <v>5.6999999999999993</v>
      </c>
      <c r="I4539" s="8">
        <f t="shared" si="141"/>
        <v>28.499999999999996</v>
      </c>
      <c r="J4539" s="42">
        <f>VLOOKUP(B4539,Invoices!A:I,9,TRUE)</f>
        <v>2021</v>
      </c>
    </row>
    <row r="4540" spans="1:10" x14ac:dyDescent="0.15">
      <c r="A4540" t="s">
        <v>7900</v>
      </c>
      <c r="B4540" t="s">
        <v>1035</v>
      </c>
      <c r="C4540" t="s">
        <v>92</v>
      </c>
      <c r="D4540" t="s">
        <v>82</v>
      </c>
      <c r="E4540">
        <v>1</v>
      </c>
      <c r="F4540" s="8">
        <f>VLOOKUP(C4540,Products!$A$2:$E$20,5,TRUE)</f>
        <v>19.95</v>
      </c>
      <c r="G4540" s="8">
        <f t="shared" si="140"/>
        <v>19.95</v>
      </c>
      <c r="H4540" s="8">
        <f>VLOOKUP(C4540,Products!$A$2:$F$20,6,TRUE)</f>
        <v>7.4499999999999993</v>
      </c>
      <c r="I4540" s="8">
        <f t="shared" si="141"/>
        <v>7.4499999999999993</v>
      </c>
      <c r="J4540" s="42">
        <f>VLOOKUP(B4540,Invoices!A:I,9,TRUE)</f>
        <v>2021</v>
      </c>
    </row>
    <row r="4541" spans="1:10" x14ac:dyDescent="0.15">
      <c r="A4541" t="s">
        <v>7901</v>
      </c>
      <c r="B4541" t="s">
        <v>1035</v>
      </c>
      <c r="C4541" t="s">
        <v>103</v>
      </c>
      <c r="D4541" t="s">
        <v>77</v>
      </c>
      <c r="E4541">
        <v>1</v>
      </c>
      <c r="F4541" s="8">
        <f>VLOOKUP(C4541,Products!$A$2:$E$20,5,TRUE)</f>
        <v>8.9499999999999993</v>
      </c>
      <c r="G4541" s="8">
        <f t="shared" si="140"/>
        <v>8.9499999999999993</v>
      </c>
      <c r="H4541" s="8">
        <f>VLOOKUP(C4541,Products!$A$2:$F$20,6,TRUE)</f>
        <v>3.1999999999999993</v>
      </c>
      <c r="I4541" s="8">
        <f t="shared" si="141"/>
        <v>3.1999999999999993</v>
      </c>
      <c r="J4541" s="42">
        <f>VLOOKUP(B4541,Invoices!A:I,9,TRUE)</f>
        <v>2021</v>
      </c>
    </row>
    <row r="4542" spans="1:10" x14ac:dyDescent="0.15">
      <c r="A4542" t="s">
        <v>7902</v>
      </c>
      <c r="B4542" t="s">
        <v>1035</v>
      </c>
      <c r="C4542" t="s">
        <v>89</v>
      </c>
      <c r="D4542" t="s">
        <v>80</v>
      </c>
      <c r="E4542">
        <v>10</v>
      </c>
      <c r="F4542" s="8">
        <f>VLOOKUP(C4542,Products!$A$2:$E$20,5,TRUE)</f>
        <v>15.95</v>
      </c>
      <c r="G4542" s="8">
        <f t="shared" si="140"/>
        <v>159.5</v>
      </c>
      <c r="H4542" s="8">
        <f>VLOOKUP(C4542,Products!$A$2:$F$20,6,TRUE)</f>
        <v>6</v>
      </c>
      <c r="I4542" s="8">
        <f t="shared" si="141"/>
        <v>60</v>
      </c>
      <c r="J4542" s="42">
        <f>VLOOKUP(B4542,Invoices!A:I,9,TRUE)</f>
        <v>2021</v>
      </c>
    </row>
    <row r="4543" spans="1:10" x14ac:dyDescent="0.15">
      <c r="A4543" t="s">
        <v>7903</v>
      </c>
      <c r="B4543" t="s">
        <v>1035</v>
      </c>
      <c r="C4543" t="s">
        <v>99</v>
      </c>
      <c r="D4543" t="s">
        <v>84</v>
      </c>
      <c r="E4543">
        <v>3</v>
      </c>
      <c r="F4543" s="8">
        <f>VLOOKUP(C4543,Products!$A$2:$E$20,5,TRUE)</f>
        <v>3.5</v>
      </c>
      <c r="G4543" s="8">
        <f t="shared" si="140"/>
        <v>10.5</v>
      </c>
      <c r="H4543" s="8">
        <f>VLOOKUP(C4543,Products!$A$2:$F$20,6,TRUE)</f>
        <v>0.54999999999999982</v>
      </c>
      <c r="I4543" s="8">
        <f t="shared" si="141"/>
        <v>1.6499999999999995</v>
      </c>
      <c r="J4543" s="42">
        <f>VLOOKUP(B4543,Invoices!A:I,9,TRUE)</f>
        <v>2021</v>
      </c>
    </row>
    <row r="4544" spans="1:10" x14ac:dyDescent="0.15">
      <c r="A4544" t="s">
        <v>7904</v>
      </c>
      <c r="B4544" t="s">
        <v>1035</v>
      </c>
      <c r="C4544" t="s">
        <v>98</v>
      </c>
      <c r="D4544" t="s">
        <v>79</v>
      </c>
      <c r="E4544">
        <v>24</v>
      </c>
      <c r="F4544" s="8">
        <f>VLOOKUP(C4544,Products!$A$2:$E$20,5,TRUE)</f>
        <v>14.95</v>
      </c>
      <c r="G4544" s="8">
        <f t="shared" si="140"/>
        <v>358.79999999999995</v>
      </c>
      <c r="H4544" s="8">
        <f>VLOOKUP(C4544,Products!$A$2:$F$20,6,TRUE)</f>
        <v>3.0499999999999989</v>
      </c>
      <c r="I4544" s="8">
        <f t="shared" si="141"/>
        <v>73.199999999999974</v>
      </c>
      <c r="J4544" s="42">
        <f>VLOOKUP(B4544,Invoices!A:I,9,TRUE)</f>
        <v>2021</v>
      </c>
    </row>
    <row r="4545" spans="1:10" x14ac:dyDescent="0.15">
      <c r="A4545" t="s">
        <v>7905</v>
      </c>
      <c r="B4545" t="s">
        <v>1035</v>
      </c>
      <c r="C4545" t="s">
        <v>96</v>
      </c>
      <c r="D4545" t="s">
        <v>75</v>
      </c>
      <c r="E4545">
        <v>4</v>
      </c>
      <c r="F4545" s="8">
        <f>VLOOKUP(C4545,Products!$A$2:$E$20,5,TRUE)</f>
        <v>79.95</v>
      </c>
      <c r="G4545" s="8">
        <f t="shared" si="140"/>
        <v>319.8</v>
      </c>
      <c r="H4545" s="8">
        <f>VLOOKUP(C4545,Products!$A$2:$F$20,6,TRUE)</f>
        <v>27.950000000000003</v>
      </c>
      <c r="I4545" s="8">
        <f t="shared" si="141"/>
        <v>111.80000000000001</v>
      </c>
      <c r="J4545" s="42">
        <f>VLOOKUP(B4545,Invoices!A:I,9,TRUE)</f>
        <v>2021</v>
      </c>
    </row>
    <row r="4546" spans="1:10" x14ac:dyDescent="0.15">
      <c r="A4546" t="s">
        <v>7906</v>
      </c>
      <c r="B4546" t="s">
        <v>1035</v>
      </c>
      <c r="C4546" t="s">
        <v>104</v>
      </c>
      <c r="D4546" t="s">
        <v>71</v>
      </c>
      <c r="E4546">
        <v>9</v>
      </c>
      <c r="F4546" s="8">
        <f>VLOOKUP(C4546,Products!$A$2:$E$20,5,TRUE)</f>
        <v>2.95</v>
      </c>
      <c r="G4546" s="8">
        <f t="shared" si="140"/>
        <v>26.55</v>
      </c>
      <c r="H4546" s="8">
        <f>VLOOKUP(C4546,Products!$A$2:$F$20,6,TRUE)</f>
        <v>1.1500000000000001</v>
      </c>
      <c r="I4546" s="8">
        <f t="shared" si="141"/>
        <v>10.350000000000001</v>
      </c>
      <c r="J4546" s="42">
        <f>VLOOKUP(B4546,Invoices!A:I,9,TRUE)</f>
        <v>2021</v>
      </c>
    </row>
    <row r="4547" spans="1:10" x14ac:dyDescent="0.15">
      <c r="A4547" t="s">
        <v>7907</v>
      </c>
      <c r="B4547" t="s">
        <v>1036</v>
      </c>
      <c r="C4547" t="s">
        <v>90</v>
      </c>
      <c r="D4547" t="s">
        <v>72</v>
      </c>
      <c r="E4547">
        <v>1</v>
      </c>
      <c r="F4547" s="8">
        <f>VLOOKUP(C4547,Products!$A$2:$E$20,5,TRUE)</f>
        <v>8.9499999999999993</v>
      </c>
      <c r="G4547" s="8">
        <f t="shared" ref="G4547:G4610" si="142">F4547*E4547</f>
        <v>8.9499999999999993</v>
      </c>
      <c r="H4547" s="8">
        <f>VLOOKUP(C4547,Products!$A$2:$F$20,6,TRUE)</f>
        <v>5.6999999999999993</v>
      </c>
      <c r="I4547" s="8">
        <f t="shared" ref="I4547:I4610" si="143">H4547*E4547</f>
        <v>5.6999999999999993</v>
      </c>
      <c r="J4547" s="42">
        <f>VLOOKUP(B4547,Invoices!A:I,9,TRUE)</f>
        <v>2021</v>
      </c>
    </row>
    <row r="4548" spans="1:10" x14ac:dyDescent="0.15">
      <c r="A4548" t="s">
        <v>7908</v>
      </c>
      <c r="B4548" t="s">
        <v>1036</v>
      </c>
      <c r="C4548" t="s">
        <v>100</v>
      </c>
      <c r="D4548" t="s">
        <v>78</v>
      </c>
      <c r="E4548">
        <v>10</v>
      </c>
      <c r="F4548" s="8">
        <f>VLOOKUP(C4548,Products!$A$2:$E$20,5,TRUE)</f>
        <v>49.95</v>
      </c>
      <c r="G4548" s="8">
        <f t="shared" si="142"/>
        <v>499.5</v>
      </c>
      <c r="H4548" s="8">
        <f>VLOOKUP(C4548,Products!$A$2:$F$20,6,TRUE)</f>
        <v>19.950000000000003</v>
      </c>
      <c r="I4548" s="8">
        <f t="shared" si="143"/>
        <v>199.50000000000003</v>
      </c>
      <c r="J4548" s="42">
        <f>VLOOKUP(B4548,Invoices!A:I,9,TRUE)</f>
        <v>2021</v>
      </c>
    </row>
    <row r="4549" spans="1:10" x14ac:dyDescent="0.15">
      <c r="A4549" t="s">
        <v>7909</v>
      </c>
      <c r="B4549" t="s">
        <v>1036</v>
      </c>
      <c r="C4549" t="s">
        <v>103</v>
      </c>
      <c r="D4549" t="s">
        <v>77</v>
      </c>
      <c r="E4549">
        <v>1</v>
      </c>
      <c r="F4549" s="8">
        <f>VLOOKUP(C4549,Products!$A$2:$E$20,5,TRUE)</f>
        <v>8.9499999999999993</v>
      </c>
      <c r="G4549" s="8">
        <f t="shared" si="142"/>
        <v>8.9499999999999993</v>
      </c>
      <c r="H4549" s="8">
        <f>VLOOKUP(C4549,Products!$A$2:$F$20,6,TRUE)</f>
        <v>3.1999999999999993</v>
      </c>
      <c r="I4549" s="8">
        <f t="shared" si="143"/>
        <v>3.1999999999999993</v>
      </c>
      <c r="J4549" s="42">
        <f>VLOOKUP(B4549,Invoices!A:I,9,TRUE)</f>
        <v>2021</v>
      </c>
    </row>
    <row r="4550" spans="1:10" x14ac:dyDescent="0.15">
      <c r="A4550" t="s">
        <v>7910</v>
      </c>
      <c r="B4550" t="s">
        <v>1036</v>
      </c>
      <c r="C4550" t="s">
        <v>102</v>
      </c>
      <c r="D4550" t="s">
        <v>83</v>
      </c>
      <c r="E4550">
        <v>1</v>
      </c>
      <c r="F4550" s="8">
        <f>VLOOKUP(C4550,Products!$A$2:$E$20,5,TRUE)</f>
        <v>29.95</v>
      </c>
      <c r="G4550" s="8">
        <f t="shared" si="142"/>
        <v>29.95</v>
      </c>
      <c r="H4550" s="8">
        <f>VLOOKUP(C4550,Products!$A$2:$F$20,6,TRUE)</f>
        <v>15</v>
      </c>
      <c r="I4550" s="8">
        <f t="shared" si="143"/>
        <v>15</v>
      </c>
      <c r="J4550" s="42">
        <f>VLOOKUP(B4550,Invoices!A:I,9,TRUE)</f>
        <v>2021</v>
      </c>
    </row>
    <row r="4551" spans="1:10" x14ac:dyDescent="0.15">
      <c r="A4551" t="s">
        <v>7911</v>
      </c>
      <c r="B4551" t="s">
        <v>1036</v>
      </c>
      <c r="C4551" t="s">
        <v>94</v>
      </c>
      <c r="D4551" t="s">
        <v>86</v>
      </c>
      <c r="E4551">
        <v>3</v>
      </c>
      <c r="F4551" s="8">
        <f>VLOOKUP(C4551,Products!$A$2:$E$20,5,TRUE)</f>
        <v>3.5</v>
      </c>
      <c r="G4551" s="8">
        <f t="shared" si="142"/>
        <v>10.5</v>
      </c>
      <c r="H4551" s="8">
        <f>VLOOKUP(C4551,Products!$A$2:$F$20,6,TRUE)</f>
        <v>0.54999999999999982</v>
      </c>
      <c r="I4551" s="8">
        <f t="shared" si="143"/>
        <v>1.6499999999999995</v>
      </c>
      <c r="J4551" s="42">
        <f>VLOOKUP(B4551,Invoices!A:I,9,TRUE)</f>
        <v>2021</v>
      </c>
    </row>
    <row r="4552" spans="1:10" x14ac:dyDescent="0.15">
      <c r="A4552" t="s">
        <v>7912</v>
      </c>
      <c r="B4552" t="s">
        <v>1036</v>
      </c>
      <c r="C4552" t="s">
        <v>105</v>
      </c>
      <c r="D4552" t="s">
        <v>81</v>
      </c>
      <c r="E4552">
        <v>2</v>
      </c>
      <c r="F4552" s="8">
        <f>VLOOKUP(C4552,Products!$A$2:$E$20,5,TRUE)</f>
        <v>8.9499999999999993</v>
      </c>
      <c r="G4552" s="8">
        <f t="shared" si="142"/>
        <v>17.899999999999999</v>
      </c>
      <c r="H4552" s="8">
        <f>VLOOKUP(C4552,Products!$A$2:$F$20,6,TRUE)</f>
        <v>3.1999999999999993</v>
      </c>
      <c r="I4552" s="8">
        <f t="shared" si="143"/>
        <v>6.3999999999999986</v>
      </c>
      <c r="J4552" s="42">
        <f>VLOOKUP(B4552,Invoices!A:I,9,TRUE)</f>
        <v>2021</v>
      </c>
    </row>
    <row r="4553" spans="1:10" x14ac:dyDescent="0.15">
      <c r="A4553" t="s">
        <v>7913</v>
      </c>
      <c r="B4553" t="s">
        <v>1036</v>
      </c>
      <c r="C4553" t="s">
        <v>92</v>
      </c>
      <c r="D4553" t="s">
        <v>82</v>
      </c>
      <c r="E4553">
        <v>2</v>
      </c>
      <c r="F4553" s="8">
        <f>VLOOKUP(C4553,Products!$A$2:$E$20,5,TRUE)</f>
        <v>19.95</v>
      </c>
      <c r="G4553" s="8">
        <f t="shared" si="142"/>
        <v>39.9</v>
      </c>
      <c r="H4553" s="8">
        <f>VLOOKUP(C4553,Products!$A$2:$F$20,6,TRUE)</f>
        <v>7.4499999999999993</v>
      </c>
      <c r="I4553" s="8">
        <f t="shared" si="143"/>
        <v>14.899999999999999</v>
      </c>
      <c r="J4553" s="42">
        <f>VLOOKUP(B4553,Invoices!A:I,9,TRUE)</f>
        <v>2021</v>
      </c>
    </row>
    <row r="4554" spans="1:10" x14ac:dyDescent="0.15">
      <c r="A4554" t="s">
        <v>7914</v>
      </c>
      <c r="B4554" t="s">
        <v>1036</v>
      </c>
      <c r="C4554" t="s">
        <v>101</v>
      </c>
      <c r="D4554" t="s">
        <v>69</v>
      </c>
      <c r="E4554">
        <v>1</v>
      </c>
      <c r="F4554" s="8">
        <f>VLOOKUP(C4554,Products!$A$2:$E$20,5,TRUE)</f>
        <v>129.94999999999999</v>
      </c>
      <c r="G4554" s="8">
        <f t="shared" si="142"/>
        <v>129.94999999999999</v>
      </c>
      <c r="H4554" s="8">
        <f>VLOOKUP(C4554,Products!$A$2:$F$20,6,TRUE)</f>
        <v>40.449999999999989</v>
      </c>
      <c r="I4554" s="8">
        <f t="shared" si="143"/>
        <v>40.449999999999989</v>
      </c>
      <c r="J4554" s="42">
        <f>VLOOKUP(B4554,Invoices!A:I,9,TRUE)</f>
        <v>2021</v>
      </c>
    </row>
    <row r="4555" spans="1:10" x14ac:dyDescent="0.15">
      <c r="A4555" t="s">
        <v>7915</v>
      </c>
      <c r="B4555" t="s">
        <v>1036</v>
      </c>
      <c r="C4555" t="s">
        <v>96</v>
      </c>
      <c r="D4555" t="s">
        <v>75</v>
      </c>
      <c r="E4555">
        <v>5</v>
      </c>
      <c r="F4555" s="8">
        <f>VLOOKUP(C4555,Products!$A$2:$E$20,5,TRUE)</f>
        <v>79.95</v>
      </c>
      <c r="G4555" s="8">
        <f t="shared" si="142"/>
        <v>399.75</v>
      </c>
      <c r="H4555" s="8">
        <f>VLOOKUP(C4555,Products!$A$2:$F$20,6,TRUE)</f>
        <v>27.950000000000003</v>
      </c>
      <c r="I4555" s="8">
        <f t="shared" si="143"/>
        <v>139.75</v>
      </c>
      <c r="J4555" s="42">
        <f>VLOOKUP(B4555,Invoices!A:I,9,TRUE)</f>
        <v>2021</v>
      </c>
    </row>
    <row r="4556" spans="1:10" x14ac:dyDescent="0.15">
      <c r="A4556" t="s">
        <v>7916</v>
      </c>
      <c r="B4556" t="s">
        <v>1037</v>
      </c>
      <c r="C4556" t="s">
        <v>88</v>
      </c>
      <c r="D4556" t="s">
        <v>85</v>
      </c>
      <c r="E4556">
        <v>2</v>
      </c>
      <c r="F4556" s="8">
        <f>VLOOKUP(C4556,Products!$A$2:$E$20,5,TRUE)</f>
        <v>8.9499999999999993</v>
      </c>
      <c r="G4556" s="8">
        <f t="shared" si="142"/>
        <v>17.899999999999999</v>
      </c>
      <c r="H4556" s="8">
        <f>VLOOKUP(C4556,Products!$A$2:$F$20,6,TRUE)</f>
        <v>5.6999999999999993</v>
      </c>
      <c r="I4556" s="8">
        <f t="shared" si="143"/>
        <v>11.399999999999999</v>
      </c>
      <c r="J4556" s="42">
        <f>VLOOKUP(B4556,Invoices!A:I,9,TRUE)</f>
        <v>2021</v>
      </c>
    </row>
    <row r="4557" spans="1:10" x14ac:dyDescent="0.15">
      <c r="A4557" t="s">
        <v>7917</v>
      </c>
      <c r="B4557" t="s">
        <v>1037</v>
      </c>
      <c r="C4557" t="s">
        <v>104</v>
      </c>
      <c r="D4557" t="s">
        <v>71</v>
      </c>
      <c r="E4557">
        <v>3</v>
      </c>
      <c r="F4557" s="8">
        <f>VLOOKUP(C4557,Products!$A$2:$E$20,5,TRUE)</f>
        <v>2.95</v>
      </c>
      <c r="G4557" s="8">
        <f t="shared" si="142"/>
        <v>8.8500000000000014</v>
      </c>
      <c r="H4557" s="8">
        <f>VLOOKUP(C4557,Products!$A$2:$F$20,6,TRUE)</f>
        <v>1.1500000000000001</v>
      </c>
      <c r="I4557" s="8">
        <f t="shared" si="143"/>
        <v>3.45</v>
      </c>
      <c r="J4557" s="42">
        <f>VLOOKUP(B4557,Invoices!A:I,9,TRUE)</f>
        <v>2021</v>
      </c>
    </row>
    <row r="4558" spans="1:10" x14ac:dyDescent="0.15">
      <c r="A4558" t="s">
        <v>7918</v>
      </c>
      <c r="B4558" t="s">
        <v>1037</v>
      </c>
      <c r="C4558" t="s">
        <v>91</v>
      </c>
      <c r="D4558" t="s">
        <v>70</v>
      </c>
      <c r="E4558">
        <v>2</v>
      </c>
      <c r="F4558" s="8">
        <f>VLOOKUP(C4558,Products!$A$2:$E$20,5,TRUE)</f>
        <v>49.95</v>
      </c>
      <c r="G4558" s="8">
        <f t="shared" si="142"/>
        <v>99.9</v>
      </c>
      <c r="H4558" s="8">
        <f>VLOOKUP(C4558,Products!$A$2:$F$20,6,TRUE)</f>
        <v>21.200000000000003</v>
      </c>
      <c r="I4558" s="8">
        <f t="shared" si="143"/>
        <v>42.400000000000006</v>
      </c>
      <c r="J4558" s="42">
        <f>VLOOKUP(B4558,Invoices!A:I,9,TRUE)</f>
        <v>2021</v>
      </c>
    </row>
    <row r="4559" spans="1:10" x14ac:dyDescent="0.15">
      <c r="A4559" t="s">
        <v>7919</v>
      </c>
      <c r="B4559" t="s">
        <v>1037</v>
      </c>
      <c r="C4559" t="s">
        <v>101</v>
      </c>
      <c r="D4559" t="s">
        <v>69</v>
      </c>
      <c r="E4559">
        <v>1</v>
      </c>
      <c r="F4559" s="8">
        <f>VLOOKUP(C4559,Products!$A$2:$E$20,5,TRUE)</f>
        <v>129.94999999999999</v>
      </c>
      <c r="G4559" s="8">
        <f t="shared" si="142"/>
        <v>129.94999999999999</v>
      </c>
      <c r="H4559" s="8">
        <f>VLOOKUP(C4559,Products!$A$2:$F$20,6,TRUE)</f>
        <v>40.449999999999989</v>
      </c>
      <c r="I4559" s="8">
        <f t="shared" si="143"/>
        <v>40.449999999999989</v>
      </c>
      <c r="J4559" s="42">
        <f>VLOOKUP(B4559,Invoices!A:I,9,TRUE)</f>
        <v>2021</v>
      </c>
    </row>
    <row r="4560" spans="1:10" x14ac:dyDescent="0.15">
      <c r="A4560" t="s">
        <v>7920</v>
      </c>
      <c r="B4560" t="s">
        <v>1037</v>
      </c>
      <c r="C4560" t="s">
        <v>99</v>
      </c>
      <c r="D4560" t="s">
        <v>84</v>
      </c>
      <c r="E4560">
        <v>2</v>
      </c>
      <c r="F4560" s="8">
        <f>VLOOKUP(C4560,Products!$A$2:$E$20,5,TRUE)</f>
        <v>3.5</v>
      </c>
      <c r="G4560" s="8">
        <f t="shared" si="142"/>
        <v>7</v>
      </c>
      <c r="H4560" s="8">
        <f>VLOOKUP(C4560,Products!$A$2:$F$20,6,TRUE)</f>
        <v>0.54999999999999982</v>
      </c>
      <c r="I4560" s="8">
        <f t="shared" si="143"/>
        <v>1.0999999999999996</v>
      </c>
      <c r="J4560" s="42">
        <f>VLOOKUP(B4560,Invoices!A:I,9,TRUE)</f>
        <v>2021</v>
      </c>
    </row>
    <row r="4561" spans="1:10" x14ac:dyDescent="0.15">
      <c r="A4561" t="s">
        <v>7921</v>
      </c>
      <c r="B4561" t="s">
        <v>1037</v>
      </c>
      <c r="C4561" t="s">
        <v>94</v>
      </c>
      <c r="D4561" t="s">
        <v>86</v>
      </c>
      <c r="E4561">
        <v>1</v>
      </c>
      <c r="F4561" s="8">
        <f>VLOOKUP(C4561,Products!$A$2:$E$20,5,TRUE)</f>
        <v>3.5</v>
      </c>
      <c r="G4561" s="8">
        <f t="shared" si="142"/>
        <v>3.5</v>
      </c>
      <c r="H4561" s="8">
        <f>VLOOKUP(C4561,Products!$A$2:$F$20,6,TRUE)</f>
        <v>0.54999999999999982</v>
      </c>
      <c r="I4561" s="8">
        <f t="shared" si="143"/>
        <v>0.54999999999999982</v>
      </c>
      <c r="J4561" s="42">
        <f>VLOOKUP(B4561,Invoices!A:I,9,TRUE)</f>
        <v>2021</v>
      </c>
    </row>
    <row r="4562" spans="1:10" x14ac:dyDescent="0.15">
      <c r="A4562" t="s">
        <v>7922</v>
      </c>
      <c r="B4562" t="s">
        <v>1037</v>
      </c>
      <c r="C4562" t="s">
        <v>93</v>
      </c>
      <c r="D4562" t="s">
        <v>76</v>
      </c>
      <c r="E4562">
        <v>3</v>
      </c>
      <c r="F4562" s="8">
        <f>VLOOKUP(C4562,Products!$A$2:$E$20,5,TRUE)</f>
        <v>9.9499999999999993</v>
      </c>
      <c r="G4562" s="8">
        <f t="shared" si="142"/>
        <v>29.849999999999998</v>
      </c>
      <c r="H4562" s="8">
        <f>VLOOKUP(C4562,Products!$A$2:$F$20,6,TRUE)</f>
        <v>1.9499999999999993</v>
      </c>
      <c r="I4562" s="8">
        <f t="shared" si="143"/>
        <v>5.8499999999999979</v>
      </c>
      <c r="J4562" s="42">
        <f>VLOOKUP(B4562,Invoices!A:I,9,TRUE)</f>
        <v>2021</v>
      </c>
    </row>
    <row r="4563" spans="1:10" x14ac:dyDescent="0.15">
      <c r="A4563" t="s">
        <v>7923</v>
      </c>
      <c r="B4563" t="s">
        <v>1037</v>
      </c>
      <c r="C4563" t="s">
        <v>89</v>
      </c>
      <c r="D4563" t="s">
        <v>80</v>
      </c>
      <c r="E4563">
        <v>1</v>
      </c>
      <c r="F4563" s="8">
        <f>VLOOKUP(C4563,Products!$A$2:$E$20,5,TRUE)</f>
        <v>15.95</v>
      </c>
      <c r="G4563" s="8">
        <f t="shared" si="142"/>
        <v>15.95</v>
      </c>
      <c r="H4563" s="8">
        <f>VLOOKUP(C4563,Products!$A$2:$F$20,6,TRUE)</f>
        <v>6</v>
      </c>
      <c r="I4563" s="8">
        <f t="shared" si="143"/>
        <v>6</v>
      </c>
      <c r="J4563" s="42">
        <f>VLOOKUP(B4563,Invoices!A:I,9,TRUE)</f>
        <v>2021</v>
      </c>
    </row>
    <row r="4564" spans="1:10" x14ac:dyDescent="0.15">
      <c r="A4564" t="s">
        <v>7924</v>
      </c>
      <c r="B4564" t="s">
        <v>1037</v>
      </c>
      <c r="C4564" t="s">
        <v>90</v>
      </c>
      <c r="D4564" t="s">
        <v>72</v>
      </c>
      <c r="E4564">
        <v>30</v>
      </c>
      <c r="F4564" s="8">
        <f>VLOOKUP(C4564,Products!$A$2:$E$20,5,TRUE)</f>
        <v>8.9499999999999993</v>
      </c>
      <c r="G4564" s="8">
        <f t="shared" si="142"/>
        <v>268.5</v>
      </c>
      <c r="H4564" s="8">
        <f>VLOOKUP(C4564,Products!$A$2:$F$20,6,TRUE)</f>
        <v>5.6999999999999993</v>
      </c>
      <c r="I4564" s="8">
        <f t="shared" si="143"/>
        <v>170.99999999999997</v>
      </c>
      <c r="J4564" s="42">
        <f>VLOOKUP(B4564,Invoices!A:I,9,TRUE)</f>
        <v>2021</v>
      </c>
    </row>
    <row r="4565" spans="1:10" x14ac:dyDescent="0.15">
      <c r="A4565" t="s">
        <v>7925</v>
      </c>
      <c r="B4565" t="s">
        <v>1037</v>
      </c>
      <c r="C4565" t="s">
        <v>95</v>
      </c>
      <c r="D4565" t="s">
        <v>73</v>
      </c>
      <c r="E4565">
        <v>7</v>
      </c>
      <c r="F4565" s="8">
        <f>VLOOKUP(C4565,Products!$A$2:$E$20,5,TRUE)</f>
        <v>12.95</v>
      </c>
      <c r="G4565" s="8">
        <f t="shared" si="142"/>
        <v>90.649999999999991</v>
      </c>
      <c r="H4565" s="8">
        <f>VLOOKUP(C4565,Products!$A$2:$F$20,6,TRUE)</f>
        <v>4.1999999999999993</v>
      </c>
      <c r="I4565" s="8">
        <f t="shared" si="143"/>
        <v>29.399999999999995</v>
      </c>
      <c r="J4565" s="42">
        <f>VLOOKUP(B4565,Invoices!A:I,9,TRUE)</f>
        <v>2021</v>
      </c>
    </row>
    <row r="4566" spans="1:10" x14ac:dyDescent="0.15">
      <c r="A4566" t="s">
        <v>7926</v>
      </c>
      <c r="B4566" t="s">
        <v>1037</v>
      </c>
      <c r="C4566" t="s">
        <v>87</v>
      </c>
      <c r="D4566" t="s">
        <v>68</v>
      </c>
      <c r="E4566">
        <v>1</v>
      </c>
      <c r="F4566" s="8">
        <f>VLOOKUP(C4566,Products!$A$2:$E$20,5,TRUE)</f>
        <v>19.95</v>
      </c>
      <c r="G4566" s="8">
        <f t="shared" si="142"/>
        <v>19.95</v>
      </c>
      <c r="H4566" s="8">
        <f>VLOOKUP(C4566,Products!$A$2:$F$20,6,TRUE)</f>
        <v>7.4499999999999993</v>
      </c>
      <c r="I4566" s="8">
        <f t="shared" si="143"/>
        <v>7.4499999999999993</v>
      </c>
      <c r="J4566" s="42">
        <f>VLOOKUP(B4566,Invoices!A:I,9,TRUE)</f>
        <v>2021</v>
      </c>
    </row>
    <row r="4567" spans="1:10" x14ac:dyDescent="0.15">
      <c r="A4567" t="s">
        <v>7927</v>
      </c>
      <c r="B4567" t="s">
        <v>1037</v>
      </c>
      <c r="C4567" t="s">
        <v>102</v>
      </c>
      <c r="D4567" t="s">
        <v>83</v>
      </c>
      <c r="E4567">
        <v>5</v>
      </c>
      <c r="F4567" s="8">
        <f>VLOOKUP(C4567,Products!$A$2:$E$20,5,TRUE)</f>
        <v>29.95</v>
      </c>
      <c r="G4567" s="8">
        <f t="shared" si="142"/>
        <v>149.75</v>
      </c>
      <c r="H4567" s="8">
        <f>VLOOKUP(C4567,Products!$A$2:$F$20,6,TRUE)</f>
        <v>15</v>
      </c>
      <c r="I4567" s="8">
        <f t="shared" si="143"/>
        <v>75</v>
      </c>
      <c r="J4567" s="42">
        <f>VLOOKUP(B4567,Invoices!A:I,9,TRUE)</f>
        <v>2021</v>
      </c>
    </row>
    <row r="4568" spans="1:10" x14ac:dyDescent="0.15">
      <c r="A4568" t="s">
        <v>7928</v>
      </c>
      <c r="B4568" t="s">
        <v>1037</v>
      </c>
      <c r="C4568" t="s">
        <v>92</v>
      </c>
      <c r="D4568" t="s">
        <v>82</v>
      </c>
      <c r="E4568">
        <v>1</v>
      </c>
      <c r="F4568" s="8">
        <f>VLOOKUP(C4568,Products!$A$2:$E$20,5,TRUE)</f>
        <v>19.95</v>
      </c>
      <c r="G4568" s="8">
        <f t="shared" si="142"/>
        <v>19.95</v>
      </c>
      <c r="H4568" s="8">
        <f>VLOOKUP(C4568,Products!$A$2:$F$20,6,TRUE)</f>
        <v>7.4499999999999993</v>
      </c>
      <c r="I4568" s="8">
        <f t="shared" si="143"/>
        <v>7.4499999999999993</v>
      </c>
      <c r="J4568" s="42">
        <f>VLOOKUP(B4568,Invoices!A:I,9,TRUE)</f>
        <v>2021</v>
      </c>
    </row>
    <row r="4569" spans="1:10" x14ac:dyDescent="0.15">
      <c r="A4569" t="s">
        <v>7929</v>
      </c>
      <c r="B4569" t="s">
        <v>1038</v>
      </c>
      <c r="C4569" t="s">
        <v>100</v>
      </c>
      <c r="D4569" t="s">
        <v>78</v>
      </c>
      <c r="E4569">
        <v>1</v>
      </c>
      <c r="F4569" s="8">
        <f>VLOOKUP(C4569,Products!$A$2:$E$20,5,TRUE)</f>
        <v>49.95</v>
      </c>
      <c r="G4569" s="8">
        <f t="shared" si="142"/>
        <v>49.95</v>
      </c>
      <c r="H4569" s="8">
        <f>VLOOKUP(C4569,Products!$A$2:$F$20,6,TRUE)</f>
        <v>19.950000000000003</v>
      </c>
      <c r="I4569" s="8">
        <f t="shared" si="143"/>
        <v>19.950000000000003</v>
      </c>
      <c r="J4569" s="42">
        <f>VLOOKUP(B4569,Invoices!A:I,9,TRUE)</f>
        <v>2021</v>
      </c>
    </row>
    <row r="4570" spans="1:10" x14ac:dyDescent="0.15">
      <c r="A4570" t="s">
        <v>7930</v>
      </c>
      <c r="B4570" t="s">
        <v>1039</v>
      </c>
      <c r="C4570" t="s">
        <v>102</v>
      </c>
      <c r="D4570" t="s">
        <v>83</v>
      </c>
      <c r="E4570">
        <v>50</v>
      </c>
      <c r="F4570" s="8">
        <f>VLOOKUP(C4570,Products!$A$2:$E$20,5,TRUE)</f>
        <v>29.95</v>
      </c>
      <c r="G4570" s="8">
        <f t="shared" si="142"/>
        <v>1497.5</v>
      </c>
      <c r="H4570" s="8">
        <f>VLOOKUP(C4570,Products!$A$2:$F$20,6,TRUE)</f>
        <v>15</v>
      </c>
      <c r="I4570" s="8">
        <f t="shared" si="143"/>
        <v>750</v>
      </c>
      <c r="J4570" s="42">
        <f>VLOOKUP(B4570,Invoices!A:I,9,TRUE)</f>
        <v>2021</v>
      </c>
    </row>
    <row r="4571" spans="1:10" x14ac:dyDescent="0.15">
      <c r="A4571" t="s">
        <v>7931</v>
      </c>
      <c r="B4571" t="s">
        <v>1040</v>
      </c>
      <c r="C4571" t="s">
        <v>100</v>
      </c>
      <c r="D4571" t="s">
        <v>78</v>
      </c>
      <c r="E4571">
        <v>1</v>
      </c>
      <c r="F4571" s="8">
        <f>VLOOKUP(C4571,Products!$A$2:$E$20,5,TRUE)</f>
        <v>49.95</v>
      </c>
      <c r="G4571" s="8">
        <f t="shared" si="142"/>
        <v>49.95</v>
      </c>
      <c r="H4571" s="8">
        <f>VLOOKUP(C4571,Products!$A$2:$F$20,6,TRUE)</f>
        <v>19.950000000000003</v>
      </c>
      <c r="I4571" s="8">
        <f t="shared" si="143"/>
        <v>19.950000000000003</v>
      </c>
      <c r="J4571" s="42">
        <f>VLOOKUP(B4571,Invoices!A:I,9,TRUE)</f>
        <v>2021</v>
      </c>
    </row>
    <row r="4572" spans="1:10" x14ac:dyDescent="0.15">
      <c r="A4572" t="s">
        <v>7932</v>
      </c>
      <c r="B4572" t="s">
        <v>1040</v>
      </c>
      <c r="C4572" t="s">
        <v>92</v>
      </c>
      <c r="D4572" t="s">
        <v>82</v>
      </c>
      <c r="E4572">
        <v>1</v>
      </c>
      <c r="F4572" s="8">
        <f>VLOOKUP(C4572,Products!$A$2:$E$20,5,TRUE)</f>
        <v>19.95</v>
      </c>
      <c r="G4572" s="8">
        <f t="shared" si="142"/>
        <v>19.95</v>
      </c>
      <c r="H4572" s="8">
        <f>VLOOKUP(C4572,Products!$A$2:$F$20,6,TRUE)</f>
        <v>7.4499999999999993</v>
      </c>
      <c r="I4572" s="8">
        <f t="shared" si="143"/>
        <v>7.4499999999999993</v>
      </c>
      <c r="J4572" s="42">
        <f>VLOOKUP(B4572,Invoices!A:I,9,TRUE)</f>
        <v>2021</v>
      </c>
    </row>
    <row r="4573" spans="1:10" x14ac:dyDescent="0.15">
      <c r="A4573" t="s">
        <v>7933</v>
      </c>
      <c r="B4573" t="s">
        <v>1040</v>
      </c>
      <c r="C4573" t="s">
        <v>104</v>
      </c>
      <c r="D4573" t="s">
        <v>71</v>
      </c>
      <c r="E4573">
        <v>6</v>
      </c>
      <c r="F4573" s="8">
        <f>VLOOKUP(C4573,Products!$A$2:$E$20,5,TRUE)</f>
        <v>2.95</v>
      </c>
      <c r="G4573" s="8">
        <f t="shared" si="142"/>
        <v>17.700000000000003</v>
      </c>
      <c r="H4573" s="8">
        <f>VLOOKUP(C4573,Products!$A$2:$F$20,6,TRUE)</f>
        <v>1.1500000000000001</v>
      </c>
      <c r="I4573" s="8">
        <f t="shared" si="143"/>
        <v>6.9</v>
      </c>
      <c r="J4573" s="42">
        <f>VLOOKUP(B4573,Invoices!A:I,9,TRUE)</f>
        <v>2021</v>
      </c>
    </row>
    <row r="4574" spans="1:10" x14ac:dyDescent="0.15">
      <c r="A4574" t="s">
        <v>7934</v>
      </c>
      <c r="B4574" t="s">
        <v>1040</v>
      </c>
      <c r="C4574" t="s">
        <v>96</v>
      </c>
      <c r="D4574" t="s">
        <v>75</v>
      </c>
      <c r="E4574">
        <v>4</v>
      </c>
      <c r="F4574" s="8">
        <f>VLOOKUP(C4574,Products!$A$2:$E$20,5,TRUE)</f>
        <v>79.95</v>
      </c>
      <c r="G4574" s="8">
        <f t="shared" si="142"/>
        <v>319.8</v>
      </c>
      <c r="H4574" s="8">
        <f>VLOOKUP(C4574,Products!$A$2:$F$20,6,TRUE)</f>
        <v>27.950000000000003</v>
      </c>
      <c r="I4574" s="8">
        <f t="shared" si="143"/>
        <v>111.80000000000001</v>
      </c>
      <c r="J4574" s="42">
        <f>VLOOKUP(B4574,Invoices!A:I,9,TRUE)</f>
        <v>2021</v>
      </c>
    </row>
    <row r="4575" spans="1:10" x14ac:dyDescent="0.15">
      <c r="A4575" t="s">
        <v>7935</v>
      </c>
      <c r="B4575" t="s">
        <v>1040</v>
      </c>
      <c r="C4575" t="s">
        <v>88</v>
      </c>
      <c r="D4575" t="s">
        <v>85</v>
      </c>
      <c r="E4575">
        <v>1</v>
      </c>
      <c r="F4575" s="8">
        <f>VLOOKUP(C4575,Products!$A$2:$E$20,5,TRUE)</f>
        <v>8.9499999999999993</v>
      </c>
      <c r="G4575" s="8">
        <f t="shared" si="142"/>
        <v>8.9499999999999993</v>
      </c>
      <c r="H4575" s="8">
        <f>VLOOKUP(C4575,Products!$A$2:$F$20,6,TRUE)</f>
        <v>5.6999999999999993</v>
      </c>
      <c r="I4575" s="8">
        <f t="shared" si="143"/>
        <v>5.6999999999999993</v>
      </c>
      <c r="J4575" s="42">
        <f>VLOOKUP(B4575,Invoices!A:I,9,TRUE)</f>
        <v>2021</v>
      </c>
    </row>
    <row r="4576" spans="1:10" x14ac:dyDescent="0.15">
      <c r="A4576" t="s">
        <v>7936</v>
      </c>
      <c r="B4576" t="s">
        <v>1040</v>
      </c>
      <c r="C4576" t="s">
        <v>87</v>
      </c>
      <c r="D4576" t="s">
        <v>68</v>
      </c>
      <c r="E4576">
        <v>7</v>
      </c>
      <c r="F4576" s="8">
        <f>VLOOKUP(C4576,Products!$A$2:$E$20,5,TRUE)</f>
        <v>19.95</v>
      </c>
      <c r="G4576" s="8">
        <f t="shared" si="142"/>
        <v>139.65</v>
      </c>
      <c r="H4576" s="8">
        <f>VLOOKUP(C4576,Products!$A$2:$F$20,6,TRUE)</f>
        <v>7.4499999999999993</v>
      </c>
      <c r="I4576" s="8">
        <f t="shared" si="143"/>
        <v>52.149999999999991</v>
      </c>
      <c r="J4576" s="42">
        <f>VLOOKUP(B4576,Invoices!A:I,9,TRUE)</f>
        <v>2021</v>
      </c>
    </row>
    <row r="4577" spans="1:10" x14ac:dyDescent="0.15">
      <c r="A4577" t="s">
        <v>7937</v>
      </c>
      <c r="B4577" t="s">
        <v>1040</v>
      </c>
      <c r="C4577" t="s">
        <v>90</v>
      </c>
      <c r="D4577" t="s">
        <v>72</v>
      </c>
      <c r="E4577">
        <v>6</v>
      </c>
      <c r="F4577" s="8">
        <f>VLOOKUP(C4577,Products!$A$2:$E$20,5,TRUE)</f>
        <v>8.9499999999999993</v>
      </c>
      <c r="G4577" s="8">
        <f t="shared" si="142"/>
        <v>53.699999999999996</v>
      </c>
      <c r="H4577" s="8">
        <f>VLOOKUP(C4577,Products!$A$2:$F$20,6,TRUE)</f>
        <v>5.6999999999999993</v>
      </c>
      <c r="I4577" s="8">
        <f t="shared" si="143"/>
        <v>34.199999999999996</v>
      </c>
      <c r="J4577" s="42">
        <f>VLOOKUP(B4577,Invoices!A:I,9,TRUE)</f>
        <v>2021</v>
      </c>
    </row>
    <row r="4578" spans="1:10" x14ac:dyDescent="0.15">
      <c r="A4578" t="s">
        <v>7938</v>
      </c>
      <c r="B4578" t="s">
        <v>1041</v>
      </c>
      <c r="C4578" t="s">
        <v>90</v>
      </c>
      <c r="D4578" t="s">
        <v>72</v>
      </c>
      <c r="E4578">
        <v>30</v>
      </c>
      <c r="F4578" s="8">
        <f>VLOOKUP(C4578,Products!$A$2:$E$20,5,TRUE)</f>
        <v>8.9499999999999993</v>
      </c>
      <c r="G4578" s="8">
        <f t="shared" si="142"/>
        <v>268.5</v>
      </c>
      <c r="H4578" s="8">
        <f>VLOOKUP(C4578,Products!$A$2:$F$20,6,TRUE)</f>
        <v>5.6999999999999993</v>
      </c>
      <c r="I4578" s="8">
        <f t="shared" si="143"/>
        <v>170.99999999999997</v>
      </c>
      <c r="J4578" s="42">
        <f>VLOOKUP(B4578,Invoices!A:I,9,TRUE)</f>
        <v>2021</v>
      </c>
    </row>
    <row r="4579" spans="1:10" x14ac:dyDescent="0.15">
      <c r="A4579" t="s">
        <v>7939</v>
      </c>
      <c r="B4579" t="s">
        <v>1041</v>
      </c>
      <c r="C4579" t="s">
        <v>104</v>
      </c>
      <c r="D4579" t="s">
        <v>71</v>
      </c>
      <c r="E4579">
        <v>1</v>
      </c>
      <c r="F4579" s="8">
        <f>VLOOKUP(C4579,Products!$A$2:$E$20,5,TRUE)</f>
        <v>2.95</v>
      </c>
      <c r="G4579" s="8">
        <f t="shared" si="142"/>
        <v>2.95</v>
      </c>
      <c r="H4579" s="8">
        <f>VLOOKUP(C4579,Products!$A$2:$F$20,6,TRUE)</f>
        <v>1.1500000000000001</v>
      </c>
      <c r="I4579" s="8">
        <f t="shared" si="143"/>
        <v>1.1500000000000001</v>
      </c>
      <c r="J4579" s="42">
        <f>VLOOKUP(B4579,Invoices!A:I,9,TRUE)</f>
        <v>2021</v>
      </c>
    </row>
    <row r="4580" spans="1:10" x14ac:dyDescent="0.15">
      <c r="A4580" t="s">
        <v>7940</v>
      </c>
      <c r="B4580" t="s">
        <v>1041</v>
      </c>
      <c r="C4580" t="s">
        <v>92</v>
      </c>
      <c r="D4580" t="s">
        <v>82</v>
      </c>
      <c r="E4580">
        <v>6</v>
      </c>
      <c r="F4580" s="8">
        <f>VLOOKUP(C4580,Products!$A$2:$E$20,5,TRUE)</f>
        <v>19.95</v>
      </c>
      <c r="G4580" s="8">
        <f t="shared" si="142"/>
        <v>119.69999999999999</v>
      </c>
      <c r="H4580" s="8">
        <f>VLOOKUP(C4580,Products!$A$2:$F$20,6,TRUE)</f>
        <v>7.4499999999999993</v>
      </c>
      <c r="I4580" s="8">
        <f t="shared" si="143"/>
        <v>44.699999999999996</v>
      </c>
      <c r="J4580" s="42">
        <f>VLOOKUP(B4580,Invoices!A:I,9,TRUE)</f>
        <v>2021</v>
      </c>
    </row>
    <row r="4581" spans="1:10" x14ac:dyDescent="0.15">
      <c r="A4581" t="s">
        <v>7941</v>
      </c>
      <c r="B4581" t="s">
        <v>1041</v>
      </c>
      <c r="C4581" t="s">
        <v>103</v>
      </c>
      <c r="D4581" t="s">
        <v>77</v>
      </c>
      <c r="E4581">
        <v>2</v>
      </c>
      <c r="F4581" s="8">
        <f>VLOOKUP(C4581,Products!$A$2:$E$20,5,TRUE)</f>
        <v>8.9499999999999993</v>
      </c>
      <c r="G4581" s="8">
        <f t="shared" si="142"/>
        <v>17.899999999999999</v>
      </c>
      <c r="H4581" s="8">
        <f>VLOOKUP(C4581,Products!$A$2:$F$20,6,TRUE)</f>
        <v>3.1999999999999993</v>
      </c>
      <c r="I4581" s="8">
        <f t="shared" si="143"/>
        <v>6.3999999999999986</v>
      </c>
      <c r="J4581" s="42">
        <f>VLOOKUP(B4581,Invoices!A:I,9,TRUE)</f>
        <v>2021</v>
      </c>
    </row>
    <row r="4582" spans="1:10" x14ac:dyDescent="0.15">
      <c r="A4582" t="s">
        <v>7942</v>
      </c>
      <c r="B4582" t="s">
        <v>1041</v>
      </c>
      <c r="C4582" t="s">
        <v>101</v>
      </c>
      <c r="D4582" t="s">
        <v>69</v>
      </c>
      <c r="E4582">
        <v>100</v>
      </c>
      <c r="F4582" s="8">
        <f>VLOOKUP(C4582,Products!$A$2:$E$20,5,TRUE)</f>
        <v>129.94999999999999</v>
      </c>
      <c r="G4582" s="8">
        <f t="shared" si="142"/>
        <v>12994.999999999998</v>
      </c>
      <c r="H4582" s="8">
        <f>VLOOKUP(C4582,Products!$A$2:$F$20,6,TRUE)</f>
        <v>40.449999999999989</v>
      </c>
      <c r="I4582" s="8">
        <f t="shared" si="143"/>
        <v>4044.9999999999991</v>
      </c>
      <c r="J4582" s="42">
        <f>VLOOKUP(B4582,Invoices!A:I,9,TRUE)</f>
        <v>2021</v>
      </c>
    </row>
    <row r="4583" spans="1:10" x14ac:dyDescent="0.15">
      <c r="A4583" t="s">
        <v>7943</v>
      </c>
      <c r="B4583" t="s">
        <v>1041</v>
      </c>
      <c r="C4583" t="s">
        <v>97</v>
      </c>
      <c r="D4583" t="s">
        <v>74</v>
      </c>
      <c r="E4583">
        <v>4</v>
      </c>
      <c r="F4583" s="8">
        <f>VLOOKUP(C4583,Products!$A$2:$E$20,5,TRUE)</f>
        <v>1.5</v>
      </c>
      <c r="G4583" s="8">
        <f t="shared" si="142"/>
        <v>6</v>
      </c>
      <c r="H4583" s="8">
        <f>VLOOKUP(C4583,Products!$A$2:$F$20,6,TRUE)</f>
        <v>0.5</v>
      </c>
      <c r="I4583" s="8">
        <f t="shared" si="143"/>
        <v>2</v>
      </c>
      <c r="J4583" s="42">
        <f>VLOOKUP(B4583,Invoices!A:I,9,TRUE)</f>
        <v>2021</v>
      </c>
    </row>
    <row r="4584" spans="1:10" x14ac:dyDescent="0.15">
      <c r="A4584" t="s">
        <v>7944</v>
      </c>
      <c r="B4584" t="s">
        <v>1041</v>
      </c>
      <c r="C4584" t="s">
        <v>105</v>
      </c>
      <c r="D4584" t="s">
        <v>81</v>
      </c>
      <c r="E4584">
        <v>12</v>
      </c>
      <c r="F4584" s="8">
        <f>VLOOKUP(C4584,Products!$A$2:$E$20,5,TRUE)</f>
        <v>8.9499999999999993</v>
      </c>
      <c r="G4584" s="8">
        <f t="shared" si="142"/>
        <v>107.39999999999999</v>
      </c>
      <c r="H4584" s="8">
        <f>VLOOKUP(C4584,Products!$A$2:$F$20,6,TRUE)</f>
        <v>3.1999999999999993</v>
      </c>
      <c r="I4584" s="8">
        <f t="shared" si="143"/>
        <v>38.399999999999991</v>
      </c>
      <c r="J4584" s="42">
        <f>VLOOKUP(B4584,Invoices!A:I,9,TRUE)</f>
        <v>2021</v>
      </c>
    </row>
    <row r="4585" spans="1:10" x14ac:dyDescent="0.15">
      <c r="A4585" t="s">
        <v>7945</v>
      </c>
      <c r="B4585" t="s">
        <v>1041</v>
      </c>
      <c r="C4585" t="s">
        <v>102</v>
      </c>
      <c r="D4585" t="s">
        <v>83</v>
      </c>
      <c r="E4585">
        <v>2</v>
      </c>
      <c r="F4585" s="8">
        <f>VLOOKUP(C4585,Products!$A$2:$E$20,5,TRUE)</f>
        <v>29.95</v>
      </c>
      <c r="G4585" s="8">
        <f t="shared" si="142"/>
        <v>59.9</v>
      </c>
      <c r="H4585" s="8">
        <f>VLOOKUP(C4585,Products!$A$2:$F$20,6,TRUE)</f>
        <v>15</v>
      </c>
      <c r="I4585" s="8">
        <f t="shared" si="143"/>
        <v>30</v>
      </c>
      <c r="J4585" s="42">
        <f>VLOOKUP(B4585,Invoices!A:I,9,TRUE)</f>
        <v>2021</v>
      </c>
    </row>
    <row r="4586" spans="1:10" x14ac:dyDescent="0.15">
      <c r="A4586" t="s">
        <v>7946</v>
      </c>
      <c r="B4586" t="s">
        <v>1042</v>
      </c>
      <c r="C4586" t="s">
        <v>104</v>
      </c>
      <c r="D4586" t="s">
        <v>71</v>
      </c>
      <c r="E4586">
        <v>1</v>
      </c>
      <c r="F4586" s="8">
        <f>VLOOKUP(C4586,Products!$A$2:$E$20,5,TRUE)</f>
        <v>2.95</v>
      </c>
      <c r="G4586" s="8">
        <f t="shared" si="142"/>
        <v>2.95</v>
      </c>
      <c r="H4586" s="8">
        <f>VLOOKUP(C4586,Products!$A$2:$F$20,6,TRUE)</f>
        <v>1.1500000000000001</v>
      </c>
      <c r="I4586" s="8">
        <f t="shared" si="143"/>
        <v>1.1500000000000001</v>
      </c>
      <c r="J4586" s="42">
        <f>VLOOKUP(B4586,Invoices!A:I,9,TRUE)</f>
        <v>2021</v>
      </c>
    </row>
    <row r="4587" spans="1:10" x14ac:dyDescent="0.15">
      <c r="A4587" t="s">
        <v>7947</v>
      </c>
      <c r="B4587" t="s">
        <v>1042</v>
      </c>
      <c r="C4587" t="s">
        <v>96</v>
      </c>
      <c r="D4587" t="s">
        <v>75</v>
      </c>
      <c r="E4587">
        <v>50</v>
      </c>
      <c r="F4587" s="8">
        <f>VLOOKUP(C4587,Products!$A$2:$E$20,5,TRUE)</f>
        <v>79.95</v>
      </c>
      <c r="G4587" s="8">
        <f t="shared" si="142"/>
        <v>3997.5</v>
      </c>
      <c r="H4587" s="8">
        <f>VLOOKUP(C4587,Products!$A$2:$F$20,6,TRUE)</f>
        <v>27.950000000000003</v>
      </c>
      <c r="I4587" s="8">
        <f t="shared" si="143"/>
        <v>1397.5000000000002</v>
      </c>
      <c r="J4587" s="42">
        <f>VLOOKUP(B4587,Invoices!A:I,9,TRUE)</f>
        <v>2021</v>
      </c>
    </row>
    <row r="4588" spans="1:10" x14ac:dyDescent="0.15">
      <c r="A4588" t="s">
        <v>7948</v>
      </c>
      <c r="B4588" t="s">
        <v>1042</v>
      </c>
      <c r="C4588" t="s">
        <v>93</v>
      </c>
      <c r="D4588" t="s">
        <v>76</v>
      </c>
      <c r="E4588">
        <v>50</v>
      </c>
      <c r="F4588" s="8">
        <f>VLOOKUP(C4588,Products!$A$2:$E$20,5,TRUE)</f>
        <v>9.9499999999999993</v>
      </c>
      <c r="G4588" s="8">
        <f t="shared" si="142"/>
        <v>497.49999999999994</v>
      </c>
      <c r="H4588" s="8">
        <f>VLOOKUP(C4588,Products!$A$2:$F$20,6,TRUE)</f>
        <v>1.9499999999999993</v>
      </c>
      <c r="I4588" s="8">
        <f t="shared" si="143"/>
        <v>97.499999999999972</v>
      </c>
      <c r="J4588" s="42">
        <f>VLOOKUP(B4588,Invoices!A:I,9,TRUE)</f>
        <v>2021</v>
      </c>
    </row>
    <row r="4589" spans="1:10" x14ac:dyDescent="0.15">
      <c r="A4589" t="s">
        <v>7949</v>
      </c>
      <c r="B4589" t="s">
        <v>1043</v>
      </c>
      <c r="C4589" t="s">
        <v>104</v>
      </c>
      <c r="D4589" t="s">
        <v>71</v>
      </c>
      <c r="E4589">
        <v>10</v>
      </c>
      <c r="F4589" s="8">
        <f>VLOOKUP(C4589,Products!$A$2:$E$20,5,TRUE)</f>
        <v>2.95</v>
      </c>
      <c r="G4589" s="8">
        <f t="shared" si="142"/>
        <v>29.5</v>
      </c>
      <c r="H4589" s="8">
        <f>VLOOKUP(C4589,Products!$A$2:$F$20,6,TRUE)</f>
        <v>1.1500000000000001</v>
      </c>
      <c r="I4589" s="8">
        <f t="shared" si="143"/>
        <v>11.500000000000002</v>
      </c>
      <c r="J4589" s="42">
        <f>VLOOKUP(B4589,Invoices!A:I,9,TRUE)</f>
        <v>2021</v>
      </c>
    </row>
    <row r="4590" spans="1:10" x14ac:dyDescent="0.15">
      <c r="A4590" t="s">
        <v>7950</v>
      </c>
      <c r="B4590" t="s">
        <v>1043</v>
      </c>
      <c r="C4590" t="s">
        <v>90</v>
      </c>
      <c r="D4590" t="s">
        <v>72</v>
      </c>
      <c r="E4590">
        <v>1</v>
      </c>
      <c r="F4590" s="8">
        <f>VLOOKUP(C4590,Products!$A$2:$E$20,5,TRUE)</f>
        <v>8.9499999999999993</v>
      </c>
      <c r="G4590" s="8">
        <f t="shared" si="142"/>
        <v>8.9499999999999993</v>
      </c>
      <c r="H4590" s="8">
        <f>VLOOKUP(C4590,Products!$A$2:$F$20,6,TRUE)</f>
        <v>5.6999999999999993</v>
      </c>
      <c r="I4590" s="8">
        <f t="shared" si="143"/>
        <v>5.6999999999999993</v>
      </c>
      <c r="J4590" s="42">
        <f>VLOOKUP(B4590,Invoices!A:I,9,TRUE)</f>
        <v>2021</v>
      </c>
    </row>
    <row r="4591" spans="1:10" x14ac:dyDescent="0.15">
      <c r="A4591" t="s">
        <v>7951</v>
      </c>
      <c r="B4591" t="s">
        <v>1044</v>
      </c>
      <c r="C4591" t="s">
        <v>96</v>
      </c>
      <c r="D4591" t="s">
        <v>75</v>
      </c>
      <c r="E4591">
        <v>3</v>
      </c>
      <c r="F4591" s="8">
        <f>VLOOKUP(C4591,Products!$A$2:$E$20,5,TRUE)</f>
        <v>79.95</v>
      </c>
      <c r="G4591" s="8">
        <f t="shared" si="142"/>
        <v>239.85000000000002</v>
      </c>
      <c r="H4591" s="8">
        <f>VLOOKUP(C4591,Products!$A$2:$F$20,6,TRUE)</f>
        <v>27.950000000000003</v>
      </c>
      <c r="I4591" s="8">
        <f t="shared" si="143"/>
        <v>83.850000000000009</v>
      </c>
      <c r="J4591" s="42">
        <f>VLOOKUP(B4591,Invoices!A:I,9,TRUE)</f>
        <v>2021</v>
      </c>
    </row>
    <row r="4592" spans="1:10" x14ac:dyDescent="0.15">
      <c r="A4592" t="s">
        <v>7952</v>
      </c>
      <c r="B4592" t="s">
        <v>1044</v>
      </c>
      <c r="C4592" t="s">
        <v>91</v>
      </c>
      <c r="D4592" t="s">
        <v>70</v>
      </c>
      <c r="E4592">
        <v>2</v>
      </c>
      <c r="F4592" s="8">
        <f>VLOOKUP(C4592,Products!$A$2:$E$20,5,TRUE)</f>
        <v>49.95</v>
      </c>
      <c r="G4592" s="8">
        <f t="shared" si="142"/>
        <v>99.9</v>
      </c>
      <c r="H4592" s="8">
        <f>VLOOKUP(C4592,Products!$A$2:$F$20,6,TRUE)</f>
        <v>21.200000000000003</v>
      </c>
      <c r="I4592" s="8">
        <f t="shared" si="143"/>
        <v>42.400000000000006</v>
      </c>
      <c r="J4592" s="42">
        <f>VLOOKUP(B4592,Invoices!A:I,9,TRUE)</f>
        <v>2021</v>
      </c>
    </row>
    <row r="4593" spans="1:10" x14ac:dyDescent="0.15">
      <c r="A4593" t="s">
        <v>7953</v>
      </c>
      <c r="B4593" t="s">
        <v>1044</v>
      </c>
      <c r="C4593" t="s">
        <v>95</v>
      </c>
      <c r="D4593" t="s">
        <v>73</v>
      </c>
      <c r="E4593">
        <v>2</v>
      </c>
      <c r="F4593" s="8">
        <f>VLOOKUP(C4593,Products!$A$2:$E$20,5,TRUE)</f>
        <v>12.95</v>
      </c>
      <c r="G4593" s="8">
        <f t="shared" si="142"/>
        <v>25.9</v>
      </c>
      <c r="H4593" s="8">
        <f>VLOOKUP(C4593,Products!$A$2:$F$20,6,TRUE)</f>
        <v>4.1999999999999993</v>
      </c>
      <c r="I4593" s="8">
        <f t="shared" si="143"/>
        <v>8.3999999999999986</v>
      </c>
      <c r="J4593" s="42">
        <f>VLOOKUP(B4593,Invoices!A:I,9,TRUE)</f>
        <v>2021</v>
      </c>
    </row>
    <row r="4594" spans="1:10" x14ac:dyDescent="0.15">
      <c r="A4594" t="s">
        <v>7954</v>
      </c>
      <c r="B4594" t="s">
        <v>1044</v>
      </c>
      <c r="C4594" t="s">
        <v>102</v>
      </c>
      <c r="D4594" t="s">
        <v>83</v>
      </c>
      <c r="E4594">
        <v>1</v>
      </c>
      <c r="F4594" s="8">
        <f>VLOOKUP(C4594,Products!$A$2:$E$20,5,TRUE)</f>
        <v>29.95</v>
      </c>
      <c r="G4594" s="8">
        <f t="shared" si="142"/>
        <v>29.95</v>
      </c>
      <c r="H4594" s="8">
        <f>VLOOKUP(C4594,Products!$A$2:$F$20,6,TRUE)</f>
        <v>15</v>
      </c>
      <c r="I4594" s="8">
        <f t="shared" si="143"/>
        <v>15</v>
      </c>
      <c r="J4594" s="42">
        <f>VLOOKUP(B4594,Invoices!A:I,9,TRUE)</f>
        <v>2021</v>
      </c>
    </row>
    <row r="4595" spans="1:10" x14ac:dyDescent="0.15">
      <c r="A4595" t="s">
        <v>7955</v>
      </c>
      <c r="B4595" t="s">
        <v>1044</v>
      </c>
      <c r="C4595" t="s">
        <v>90</v>
      </c>
      <c r="D4595" t="s">
        <v>72</v>
      </c>
      <c r="E4595">
        <v>1</v>
      </c>
      <c r="F4595" s="8">
        <f>VLOOKUP(C4595,Products!$A$2:$E$20,5,TRUE)</f>
        <v>8.9499999999999993</v>
      </c>
      <c r="G4595" s="8">
        <f t="shared" si="142"/>
        <v>8.9499999999999993</v>
      </c>
      <c r="H4595" s="8">
        <f>VLOOKUP(C4595,Products!$A$2:$F$20,6,TRUE)</f>
        <v>5.6999999999999993</v>
      </c>
      <c r="I4595" s="8">
        <f t="shared" si="143"/>
        <v>5.6999999999999993</v>
      </c>
      <c r="J4595" s="42">
        <f>VLOOKUP(B4595,Invoices!A:I,9,TRUE)</f>
        <v>2021</v>
      </c>
    </row>
    <row r="4596" spans="1:10" x14ac:dyDescent="0.15">
      <c r="A4596" t="s">
        <v>7956</v>
      </c>
      <c r="B4596" t="s">
        <v>1044</v>
      </c>
      <c r="C4596" t="s">
        <v>104</v>
      </c>
      <c r="D4596" t="s">
        <v>71</v>
      </c>
      <c r="E4596">
        <v>1</v>
      </c>
      <c r="F4596" s="8">
        <f>VLOOKUP(C4596,Products!$A$2:$E$20,5,TRUE)</f>
        <v>2.95</v>
      </c>
      <c r="G4596" s="8">
        <f t="shared" si="142"/>
        <v>2.95</v>
      </c>
      <c r="H4596" s="8">
        <f>VLOOKUP(C4596,Products!$A$2:$F$20,6,TRUE)</f>
        <v>1.1500000000000001</v>
      </c>
      <c r="I4596" s="8">
        <f t="shared" si="143"/>
        <v>1.1500000000000001</v>
      </c>
      <c r="J4596" s="42">
        <f>VLOOKUP(B4596,Invoices!A:I,9,TRUE)</f>
        <v>2021</v>
      </c>
    </row>
    <row r="4597" spans="1:10" x14ac:dyDescent="0.15">
      <c r="A4597" t="s">
        <v>7957</v>
      </c>
      <c r="B4597" t="s">
        <v>1044</v>
      </c>
      <c r="C4597" t="s">
        <v>87</v>
      </c>
      <c r="D4597" t="s">
        <v>68</v>
      </c>
      <c r="E4597">
        <v>1</v>
      </c>
      <c r="F4597" s="8">
        <f>VLOOKUP(C4597,Products!$A$2:$E$20,5,TRUE)</f>
        <v>19.95</v>
      </c>
      <c r="G4597" s="8">
        <f t="shared" si="142"/>
        <v>19.95</v>
      </c>
      <c r="H4597" s="8">
        <f>VLOOKUP(C4597,Products!$A$2:$F$20,6,TRUE)</f>
        <v>7.4499999999999993</v>
      </c>
      <c r="I4597" s="8">
        <f t="shared" si="143"/>
        <v>7.4499999999999993</v>
      </c>
      <c r="J4597" s="42">
        <f>VLOOKUP(B4597,Invoices!A:I,9,TRUE)</f>
        <v>2021</v>
      </c>
    </row>
    <row r="4598" spans="1:10" x14ac:dyDescent="0.15">
      <c r="A4598" t="s">
        <v>7958</v>
      </c>
      <c r="B4598" t="s">
        <v>1044</v>
      </c>
      <c r="C4598" t="s">
        <v>101</v>
      </c>
      <c r="D4598" t="s">
        <v>69</v>
      </c>
      <c r="E4598">
        <v>4</v>
      </c>
      <c r="F4598" s="8">
        <f>VLOOKUP(C4598,Products!$A$2:$E$20,5,TRUE)</f>
        <v>129.94999999999999</v>
      </c>
      <c r="G4598" s="8">
        <f t="shared" si="142"/>
        <v>519.79999999999995</v>
      </c>
      <c r="H4598" s="8">
        <f>VLOOKUP(C4598,Products!$A$2:$F$20,6,TRUE)</f>
        <v>40.449999999999989</v>
      </c>
      <c r="I4598" s="8">
        <f t="shared" si="143"/>
        <v>161.79999999999995</v>
      </c>
      <c r="J4598" s="42">
        <f>VLOOKUP(B4598,Invoices!A:I,9,TRUE)</f>
        <v>2021</v>
      </c>
    </row>
    <row r="4599" spans="1:10" x14ac:dyDescent="0.15">
      <c r="A4599" t="s">
        <v>7959</v>
      </c>
      <c r="B4599" t="s">
        <v>1044</v>
      </c>
      <c r="C4599" t="s">
        <v>99</v>
      </c>
      <c r="D4599" t="s">
        <v>84</v>
      </c>
      <c r="E4599">
        <v>1</v>
      </c>
      <c r="F4599" s="8">
        <f>VLOOKUP(C4599,Products!$A$2:$E$20,5,TRUE)</f>
        <v>3.5</v>
      </c>
      <c r="G4599" s="8">
        <f t="shared" si="142"/>
        <v>3.5</v>
      </c>
      <c r="H4599" s="8">
        <f>VLOOKUP(C4599,Products!$A$2:$F$20,6,TRUE)</f>
        <v>0.54999999999999982</v>
      </c>
      <c r="I4599" s="8">
        <f t="shared" si="143"/>
        <v>0.54999999999999982</v>
      </c>
      <c r="J4599" s="42">
        <f>VLOOKUP(B4599,Invoices!A:I,9,TRUE)</f>
        <v>2021</v>
      </c>
    </row>
    <row r="4600" spans="1:10" x14ac:dyDescent="0.15">
      <c r="A4600" t="s">
        <v>7960</v>
      </c>
      <c r="B4600" t="s">
        <v>1044</v>
      </c>
      <c r="C4600" t="s">
        <v>105</v>
      </c>
      <c r="D4600" t="s">
        <v>81</v>
      </c>
      <c r="E4600">
        <v>9</v>
      </c>
      <c r="F4600" s="8">
        <f>VLOOKUP(C4600,Products!$A$2:$E$20,5,TRUE)</f>
        <v>8.9499999999999993</v>
      </c>
      <c r="G4600" s="8">
        <f t="shared" si="142"/>
        <v>80.55</v>
      </c>
      <c r="H4600" s="8">
        <f>VLOOKUP(C4600,Products!$A$2:$F$20,6,TRUE)</f>
        <v>3.1999999999999993</v>
      </c>
      <c r="I4600" s="8">
        <f t="shared" si="143"/>
        <v>28.799999999999994</v>
      </c>
      <c r="J4600" s="42">
        <f>VLOOKUP(B4600,Invoices!A:I,9,TRUE)</f>
        <v>2021</v>
      </c>
    </row>
    <row r="4601" spans="1:10" x14ac:dyDescent="0.15">
      <c r="A4601" t="s">
        <v>7961</v>
      </c>
      <c r="B4601" t="s">
        <v>1044</v>
      </c>
      <c r="C4601" t="s">
        <v>89</v>
      </c>
      <c r="D4601" t="s">
        <v>80</v>
      </c>
      <c r="E4601">
        <v>20</v>
      </c>
      <c r="F4601" s="8">
        <f>VLOOKUP(C4601,Products!$A$2:$E$20,5,TRUE)</f>
        <v>15.95</v>
      </c>
      <c r="G4601" s="8">
        <f t="shared" si="142"/>
        <v>319</v>
      </c>
      <c r="H4601" s="8">
        <f>VLOOKUP(C4601,Products!$A$2:$F$20,6,TRUE)</f>
        <v>6</v>
      </c>
      <c r="I4601" s="8">
        <f t="shared" si="143"/>
        <v>120</v>
      </c>
      <c r="J4601" s="42">
        <f>VLOOKUP(B4601,Invoices!A:I,9,TRUE)</f>
        <v>2021</v>
      </c>
    </row>
    <row r="4602" spans="1:10" x14ac:dyDescent="0.15">
      <c r="A4602" t="s">
        <v>7962</v>
      </c>
      <c r="B4602" t="s">
        <v>1044</v>
      </c>
      <c r="C4602" t="s">
        <v>97</v>
      </c>
      <c r="D4602" t="s">
        <v>74</v>
      </c>
      <c r="E4602">
        <v>15</v>
      </c>
      <c r="F4602" s="8">
        <f>VLOOKUP(C4602,Products!$A$2:$E$20,5,TRUE)</f>
        <v>1.5</v>
      </c>
      <c r="G4602" s="8">
        <f t="shared" si="142"/>
        <v>22.5</v>
      </c>
      <c r="H4602" s="8">
        <f>VLOOKUP(C4602,Products!$A$2:$F$20,6,TRUE)</f>
        <v>0.5</v>
      </c>
      <c r="I4602" s="8">
        <f t="shared" si="143"/>
        <v>7.5</v>
      </c>
      <c r="J4602" s="42">
        <f>VLOOKUP(B4602,Invoices!A:I,9,TRUE)</f>
        <v>2021</v>
      </c>
    </row>
    <row r="4603" spans="1:10" x14ac:dyDescent="0.15">
      <c r="A4603" t="s">
        <v>7963</v>
      </c>
      <c r="B4603" t="s">
        <v>1044</v>
      </c>
      <c r="C4603" t="s">
        <v>98</v>
      </c>
      <c r="D4603" t="s">
        <v>79</v>
      </c>
      <c r="E4603">
        <v>8</v>
      </c>
      <c r="F4603" s="8">
        <f>VLOOKUP(C4603,Products!$A$2:$E$20,5,TRUE)</f>
        <v>14.95</v>
      </c>
      <c r="G4603" s="8">
        <f t="shared" si="142"/>
        <v>119.6</v>
      </c>
      <c r="H4603" s="8">
        <f>VLOOKUP(C4603,Products!$A$2:$F$20,6,TRUE)</f>
        <v>3.0499999999999989</v>
      </c>
      <c r="I4603" s="8">
        <f t="shared" si="143"/>
        <v>24.399999999999991</v>
      </c>
      <c r="J4603" s="42">
        <f>VLOOKUP(B4603,Invoices!A:I,9,TRUE)</f>
        <v>2021</v>
      </c>
    </row>
    <row r="4604" spans="1:10" x14ac:dyDescent="0.15">
      <c r="A4604" t="s">
        <v>7964</v>
      </c>
      <c r="B4604" t="s">
        <v>1044</v>
      </c>
      <c r="C4604" t="s">
        <v>100</v>
      </c>
      <c r="D4604" t="s">
        <v>78</v>
      </c>
      <c r="E4604">
        <v>1</v>
      </c>
      <c r="F4604" s="8">
        <f>VLOOKUP(C4604,Products!$A$2:$E$20,5,TRUE)</f>
        <v>49.95</v>
      </c>
      <c r="G4604" s="8">
        <f t="shared" si="142"/>
        <v>49.95</v>
      </c>
      <c r="H4604" s="8">
        <f>VLOOKUP(C4604,Products!$A$2:$F$20,6,TRUE)</f>
        <v>19.950000000000003</v>
      </c>
      <c r="I4604" s="8">
        <f t="shared" si="143"/>
        <v>19.950000000000003</v>
      </c>
      <c r="J4604" s="42">
        <f>VLOOKUP(B4604,Invoices!A:I,9,TRUE)</f>
        <v>2021</v>
      </c>
    </row>
    <row r="4605" spans="1:10" x14ac:dyDescent="0.15">
      <c r="A4605" t="s">
        <v>7965</v>
      </c>
      <c r="B4605" t="s">
        <v>1044</v>
      </c>
      <c r="C4605" t="s">
        <v>88</v>
      </c>
      <c r="D4605" t="s">
        <v>85</v>
      </c>
      <c r="E4605">
        <v>1</v>
      </c>
      <c r="F4605" s="8">
        <f>VLOOKUP(C4605,Products!$A$2:$E$20,5,TRUE)</f>
        <v>8.9499999999999993</v>
      </c>
      <c r="G4605" s="8">
        <f t="shared" si="142"/>
        <v>8.9499999999999993</v>
      </c>
      <c r="H4605" s="8">
        <f>VLOOKUP(C4605,Products!$A$2:$F$20,6,TRUE)</f>
        <v>5.6999999999999993</v>
      </c>
      <c r="I4605" s="8">
        <f t="shared" si="143"/>
        <v>5.6999999999999993</v>
      </c>
      <c r="J4605" s="42">
        <f>VLOOKUP(B4605,Invoices!A:I,9,TRUE)</f>
        <v>2021</v>
      </c>
    </row>
    <row r="4606" spans="1:10" x14ac:dyDescent="0.15">
      <c r="A4606" t="s">
        <v>7966</v>
      </c>
      <c r="B4606" t="s">
        <v>1044</v>
      </c>
      <c r="C4606" t="s">
        <v>94</v>
      </c>
      <c r="D4606" t="s">
        <v>86</v>
      </c>
      <c r="E4606">
        <v>1</v>
      </c>
      <c r="F4606" s="8">
        <f>VLOOKUP(C4606,Products!$A$2:$E$20,5,TRUE)</f>
        <v>3.5</v>
      </c>
      <c r="G4606" s="8">
        <f t="shared" si="142"/>
        <v>3.5</v>
      </c>
      <c r="H4606" s="8">
        <f>VLOOKUP(C4606,Products!$A$2:$F$20,6,TRUE)</f>
        <v>0.54999999999999982</v>
      </c>
      <c r="I4606" s="8">
        <f t="shared" si="143"/>
        <v>0.54999999999999982</v>
      </c>
      <c r="J4606" s="42">
        <f>VLOOKUP(B4606,Invoices!A:I,9,TRUE)</f>
        <v>2021</v>
      </c>
    </row>
    <row r="4607" spans="1:10" x14ac:dyDescent="0.15">
      <c r="A4607" t="s">
        <v>7967</v>
      </c>
      <c r="B4607" t="s">
        <v>1045</v>
      </c>
      <c r="C4607" t="s">
        <v>90</v>
      </c>
      <c r="D4607" t="s">
        <v>72</v>
      </c>
      <c r="E4607">
        <v>4</v>
      </c>
      <c r="F4607" s="8">
        <f>VLOOKUP(C4607,Products!$A$2:$E$20,5,TRUE)</f>
        <v>8.9499999999999993</v>
      </c>
      <c r="G4607" s="8">
        <f t="shared" si="142"/>
        <v>35.799999999999997</v>
      </c>
      <c r="H4607" s="8">
        <f>VLOOKUP(C4607,Products!$A$2:$F$20,6,TRUE)</f>
        <v>5.6999999999999993</v>
      </c>
      <c r="I4607" s="8">
        <f t="shared" si="143"/>
        <v>22.799999999999997</v>
      </c>
      <c r="J4607" s="42">
        <f>VLOOKUP(B4607,Invoices!A:I,9,TRUE)</f>
        <v>2021</v>
      </c>
    </row>
    <row r="4608" spans="1:10" x14ac:dyDescent="0.15">
      <c r="A4608" t="s">
        <v>7968</v>
      </c>
      <c r="B4608" t="s">
        <v>1046</v>
      </c>
      <c r="C4608" t="s">
        <v>105</v>
      </c>
      <c r="D4608" t="s">
        <v>81</v>
      </c>
      <c r="E4608">
        <v>20</v>
      </c>
      <c r="F4608" s="8">
        <f>VLOOKUP(C4608,Products!$A$2:$E$20,5,TRUE)</f>
        <v>8.9499999999999993</v>
      </c>
      <c r="G4608" s="8">
        <f t="shared" si="142"/>
        <v>179</v>
      </c>
      <c r="H4608" s="8">
        <f>VLOOKUP(C4608,Products!$A$2:$F$20,6,TRUE)</f>
        <v>3.1999999999999993</v>
      </c>
      <c r="I4608" s="8">
        <f t="shared" si="143"/>
        <v>63.999999999999986</v>
      </c>
      <c r="J4608" s="42">
        <f>VLOOKUP(B4608,Invoices!A:I,9,TRUE)</f>
        <v>2021</v>
      </c>
    </row>
    <row r="4609" spans="1:10" x14ac:dyDescent="0.15">
      <c r="A4609" t="s">
        <v>7969</v>
      </c>
      <c r="B4609" t="s">
        <v>1046</v>
      </c>
      <c r="C4609" t="s">
        <v>96</v>
      </c>
      <c r="D4609" t="s">
        <v>75</v>
      </c>
      <c r="E4609">
        <v>1</v>
      </c>
      <c r="F4609" s="8">
        <f>VLOOKUP(C4609,Products!$A$2:$E$20,5,TRUE)</f>
        <v>79.95</v>
      </c>
      <c r="G4609" s="8">
        <f t="shared" si="142"/>
        <v>79.95</v>
      </c>
      <c r="H4609" s="8">
        <f>VLOOKUP(C4609,Products!$A$2:$F$20,6,TRUE)</f>
        <v>27.950000000000003</v>
      </c>
      <c r="I4609" s="8">
        <f t="shared" si="143"/>
        <v>27.950000000000003</v>
      </c>
      <c r="J4609" s="42">
        <f>VLOOKUP(B4609,Invoices!A:I,9,TRUE)</f>
        <v>2021</v>
      </c>
    </row>
    <row r="4610" spans="1:10" x14ac:dyDescent="0.15">
      <c r="A4610" t="s">
        <v>7970</v>
      </c>
      <c r="B4610" t="s">
        <v>1046</v>
      </c>
      <c r="C4610" t="s">
        <v>95</v>
      </c>
      <c r="D4610" t="s">
        <v>73</v>
      </c>
      <c r="E4610">
        <v>2</v>
      </c>
      <c r="F4610" s="8">
        <f>VLOOKUP(C4610,Products!$A$2:$E$20,5,TRUE)</f>
        <v>12.95</v>
      </c>
      <c r="G4610" s="8">
        <f t="shared" si="142"/>
        <v>25.9</v>
      </c>
      <c r="H4610" s="8">
        <f>VLOOKUP(C4610,Products!$A$2:$F$20,6,TRUE)</f>
        <v>4.1999999999999993</v>
      </c>
      <c r="I4610" s="8">
        <f t="shared" si="143"/>
        <v>8.3999999999999986</v>
      </c>
      <c r="J4610" s="42">
        <f>VLOOKUP(B4610,Invoices!A:I,9,TRUE)</f>
        <v>2021</v>
      </c>
    </row>
    <row r="4611" spans="1:10" x14ac:dyDescent="0.15">
      <c r="A4611" t="s">
        <v>7971</v>
      </c>
      <c r="B4611" t="s">
        <v>1046</v>
      </c>
      <c r="C4611" t="s">
        <v>102</v>
      </c>
      <c r="D4611" t="s">
        <v>83</v>
      </c>
      <c r="E4611">
        <v>100</v>
      </c>
      <c r="F4611" s="8">
        <f>VLOOKUP(C4611,Products!$A$2:$E$20,5,TRUE)</f>
        <v>29.95</v>
      </c>
      <c r="G4611" s="8">
        <f t="shared" ref="G4611:G4674" si="144">F4611*E4611</f>
        <v>2995</v>
      </c>
      <c r="H4611" s="8">
        <f>VLOOKUP(C4611,Products!$A$2:$F$20,6,TRUE)</f>
        <v>15</v>
      </c>
      <c r="I4611" s="8">
        <f t="shared" ref="I4611:I4674" si="145">H4611*E4611</f>
        <v>1500</v>
      </c>
      <c r="J4611" s="42">
        <f>VLOOKUP(B4611,Invoices!A:I,9,TRUE)</f>
        <v>2021</v>
      </c>
    </row>
    <row r="4612" spans="1:10" x14ac:dyDescent="0.15">
      <c r="A4612" t="s">
        <v>7972</v>
      </c>
      <c r="B4612" t="s">
        <v>1046</v>
      </c>
      <c r="C4612" t="s">
        <v>94</v>
      </c>
      <c r="D4612" t="s">
        <v>86</v>
      </c>
      <c r="E4612">
        <v>1</v>
      </c>
      <c r="F4612" s="8">
        <f>VLOOKUP(C4612,Products!$A$2:$E$20,5,TRUE)</f>
        <v>3.5</v>
      </c>
      <c r="G4612" s="8">
        <f t="shared" si="144"/>
        <v>3.5</v>
      </c>
      <c r="H4612" s="8">
        <f>VLOOKUP(C4612,Products!$A$2:$F$20,6,TRUE)</f>
        <v>0.54999999999999982</v>
      </c>
      <c r="I4612" s="8">
        <f t="shared" si="145"/>
        <v>0.54999999999999982</v>
      </c>
      <c r="J4612" s="42">
        <f>VLOOKUP(B4612,Invoices!A:I,9,TRUE)</f>
        <v>2021</v>
      </c>
    </row>
    <row r="4613" spans="1:10" x14ac:dyDescent="0.15">
      <c r="A4613" t="s">
        <v>7973</v>
      </c>
      <c r="B4613" t="s">
        <v>1046</v>
      </c>
      <c r="C4613" t="s">
        <v>104</v>
      </c>
      <c r="D4613" t="s">
        <v>71</v>
      </c>
      <c r="E4613">
        <v>1</v>
      </c>
      <c r="F4613" s="8">
        <f>VLOOKUP(C4613,Products!$A$2:$E$20,5,TRUE)</f>
        <v>2.95</v>
      </c>
      <c r="G4613" s="8">
        <f t="shared" si="144"/>
        <v>2.95</v>
      </c>
      <c r="H4613" s="8">
        <f>VLOOKUP(C4613,Products!$A$2:$F$20,6,TRUE)</f>
        <v>1.1500000000000001</v>
      </c>
      <c r="I4613" s="8">
        <f t="shared" si="145"/>
        <v>1.1500000000000001</v>
      </c>
      <c r="J4613" s="42">
        <f>VLOOKUP(B4613,Invoices!A:I,9,TRUE)</f>
        <v>2021</v>
      </c>
    </row>
    <row r="4614" spans="1:10" x14ac:dyDescent="0.15">
      <c r="A4614" t="s">
        <v>7974</v>
      </c>
      <c r="B4614" t="s">
        <v>1046</v>
      </c>
      <c r="C4614" t="s">
        <v>90</v>
      </c>
      <c r="D4614" t="s">
        <v>72</v>
      </c>
      <c r="E4614">
        <v>10</v>
      </c>
      <c r="F4614" s="8">
        <f>VLOOKUP(C4614,Products!$A$2:$E$20,5,TRUE)</f>
        <v>8.9499999999999993</v>
      </c>
      <c r="G4614" s="8">
        <f t="shared" si="144"/>
        <v>89.5</v>
      </c>
      <c r="H4614" s="8">
        <f>VLOOKUP(C4614,Products!$A$2:$F$20,6,TRUE)</f>
        <v>5.6999999999999993</v>
      </c>
      <c r="I4614" s="8">
        <f t="shared" si="145"/>
        <v>56.999999999999993</v>
      </c>
      <c r="J4614" s="42">
        <f>VLOOKUP(B4614,Invoices!A:I,9,TRUE)</f>
        <v>2021</v>
      </c>
    </row>
    <row r="4615" spans="1:10" x14ac:dyDescent="0.15">
      <c r="A4615" t="s">
        <v>7975</v>
      </c>
      <c r="B4615" t="s">
        <v>1047</v>
      </c>
      <c r="C4615" t="s">
        <v>88</v>
      </c>
      <c r="D4615" t="s">
        <v>85</v>
      </c>
      <c r="E4615">
        <v>1</v>
      </c>
      <c r="F4615" s="8">
        <f>VLOOKUP(C4615,Products!$A$2:$E$20,5,TRUE)</f>
        <v>8.9499999999999993</v>
      </c>
      <c r="G4615" s="8">
        <f t="shared" si="144"/>
        <v>8.9499999999999993</v>
      </c>
      <c r="H4615" s="8">
        <f>VLOOKUP(C4615,Products!$A$2:$F$20,6,TRUE)</f>
        <v>5.6999999999999993</v>
      </c>
      <c r="I4615" s="8">
        <f t="shared" si="145"/>
        <v>5.6999999999999993</v>
      </c>
      <c r="J4615" s="42">
        <f>VLOOKUP(B4615,Invoices!A:I,9,TRUE)</f>
        <v>2021</v>
      </c>
    </row>
    <row r="4616" spans="1:10" x14ac:dyDescent="0.15">
      <c r="A4616" t="s">
        <v>7976</v>
      </c>
      <c r="B4616" t="s">
        <v>1047</v>
      </c>
      <c r="C4616" t="s">
        <v>99</v>
      </c>
      <c r="D4616" t="s">
        <v>84</v>
      </c>
      <c r="E4616">
        <v>2</v>
      </c>
      <c r="F4616" s="8">
        <f>VLOOKUP(C4616,Products!$A$2:$E$20,5,TRUE)</f>
        <v>3.5</v>
      </c>
      <c r="G4616" s="8">
        <f t="shared" si="144"/>
        <v>7</v>
      </c>
      <c r="H4616" s="8">
        <f>VLOOKUP(C4616,Products!$A$2:$F$20,6,TRUE)</f>
        <v>0.54999999999999982</v>
      </c>
      <c r="I4616" s="8">
        <f t="shared" si="145"/>
        <v>1.0999999999999996</v>
      </c>
      <c r="J4616" s="42">
        <f>VLOOKUP(B4616,Invoices!A:I,9,TRUE)</f>
        <v>2021</v>
      </c>
    </row>
    <row r="4617" spans="1:10" x14ac:dyDescent="0.15">
      <c r="A4617" t="s">
        <v>7977</v>
      </c>
      <c r="B4617" t="s">
        <v>1047</v>
      </c>
      <c r="C4617" t="s">
        <v>89</v>
      </c>
      <c r="D4617" t="s">
        <v>80</v>
      </c>
      <c r="E4617">
        <v>10</v>
      </c>
      <c r="F4617" s="8">
        <f>VLOOKUP(C4617,Products!$A$2:$E$20,5,TRUE)</f>
        <v>15.95</v>
      </c>
      <c r="G4617" s="8">
        <f t="shared" si="144"/>
        <v>159.5</v>
      </c>
      <c r="H4617" s="8">
        <f>VLOOKUP(C4617,Products!$A$2:$F$20,6,TRUE)</f>
        <v>6</v>
      </c>
      <c r="I4617" s="8">
        <f t="shared" si="145"/>
        <v>60</v>
      </c>
      <c r="J4617" s="42">
        <f>VLOOKUP(B4617,Invoices!A:I,9,TRUE)</f>
        <v>2021</v>
      </c>
    </row>
    <row r="4618" spans="1:10" x14ac:dyDescent="0.15">
      <c r="A4618" t="s">
        <v>7978</v>
      </c>
      <c r="B4618" t="s">
        <v>1048</v>
      </c>
      <c r="C4618" t="s">
        <v>92</v>
      </c>
      <c r="D4618" t="s">
        <v>82</v>
      </c>
      <c r="E4618">
        <v>25</v>
      </c>
      <c r="F4618" s="8">
        <f>VLOOKUP(C4618,Products!$A$2:$E$20,5,TRUE)</f>
        <v>19.95</v>
      </c>
      <c r="G4618" s="8">
        <f t="shared" si="144"/>
        <v>498.75</v>
      </c>
      <c r="H4618" s="8">
        <f>VLOOKUP(C4618,Products!$A$2:$F$20,6,TRUE)</f>
        <v>7.4499999999999993</v>
      </c>
      <c r="I4618" s="8">
        <f t="shared" si="145"/>
        <v>186.24999999999997</v>
      </c>
      <c r="J4618" s="42">
        <f>VLOOKUP(B4618,Invoices!A:I,9,TRUE)</f>
        <v>2021</v>
      </c>
    </row>
    <row r="4619" spans="1:10" x14ac:dyDescent="0.15">
      <c r="A4619" t="s">
        <v>7979</v>
      </c>
      <c r="B4619" t="s">
        <v>1048</v>
      </c>
      <c r="C4619" t="s">
        <v>99</v>
      </c>
      <c r="D4619" t="s">
        <v>84</v>
      </c>
      <c r="E4619">
        <v>5</v>
      </c>
      <c r="F4619" s="8">
        <f>VLOOKUP(C4619,Products!$A$2:$E$20,5,TRUE)</f>
        <v>3.5</v>
      </c>
      <c r="G4619" s="8">
        <f t="shared" si="144"/>
        <v>17.5</v>
      </c>
      <c r="H4619" s="8">
        <f>VLOOKUP(C4619,Products!$A$2:$F$20,6,TRUE)</f>
        <v>0.54999999999999982</v>
      </c>
      <c r="I4619" s="8">
        <f t="shared" si="145"/>
        <v>2.7499999999999991</v>
      </c>
      <c r="J4619" s="42">
        <f>VLOOKUP(B4619,Invoices!A:I,9,TRUE)</f>
        <v>2021</v>
      </c>
    </row>
    <row r="4620" spans="1:10" x14ac:dyDescent="0.15">
      <c r="A4620" t="s">
        <v>7980</v>
      </c>
      <c r="B4620" t="s">
        <v>1048</v>
      </c>
      <c r="C4620" t="s">
        <v>101</v>
      </c>
      <c r="D4620" t="s">
        <v>69</v>
      </c>
      <c r="E4620">
        <v>2</v>
      </c>
      <c r="F4620" s="8">
        <f>VLOOKUP(C4620,Products!$A$2:$E$20,5,TRUE)</f>
        <v>129.94999999999999</v>
      </c>
      <c r="G4620" s="8">
        <f t="shared" si="144"/>
        <v>259.89999999999998</v>
      </c>
      <c r="H4620" s="8">
        <f>VLOOKUP(C4620,Products!$A$2:$F$20,6,TRUE)</f>
        <v>40.449999999999989</v>
      </c>
      <c r="I4620" s="8">
        <f t="shared" si="145"/>
        <v>80.899999999999977</v>
      </c>
      <c r="J4620" s="42">
        <f>VLOOKUP(B4620,Invoices!A:I,9,TRUE)</f>
        <v>2021</v>
      </c>
    </row>
    <row r="4621" spans="1:10" x14ac:dyDescent="0.15">
      <c r="A4621" t="s">
        <v>7981</v>
      </c>
      <c r="B4621" t="s">
        <v>1048</v>
      </c>
      <c r="C4621" t="s">
        <v>91</v>
      </c>
      <c r="D4621" t="s">
        <v>70</v>
      </c>
      <c r="E4621">
        <v>5</v>
      </c>
      <c r="F4621" s="8">
        <f>VLOOKUP(C4621,Products!$A$2:$E$20,5,TRUE)</f>
        <v>49.95</v>
      </c>
      <c r="G4621" s="8">
        <f t="shared" si="144"/>
        <v>249.75</v>
      </c>
      <c r="H4621" s="8">
        <f>VLOOKUP(C4621,Products!$A$2:$F$20,6,TRUE)</f>
        <v>21.200000000000003</v>
      </c>
      <c r="I4621" s="8">
        <f t="shared" si="145"/>
        <v>106.00000000000001</v>
      </c>
      <c r="J4621" s="42">
        <f>VLOOKUP(B4621,Invoices!A:I,9,TRUE)</f>
        <v>2021</v>
      </c>
    </row>
    <row r="4622" spans="1:10" x14ac:dyDescent="0.15">
      <c r="A4622" t="s">
        <v>7982</v>
      </c>
      <c r="B4622" t="s">
        <v>1048</v>
      </c>
      <c r="C4622" t="s">
        <v>90</v>
      </c>
      <c r="D4622" t="s">
        <v>72</v>
      </c>
      <c r="E4622">
        <v>3</v>
      </c>
      <c r="F4622" s="8">
        <f>VLOOKUP(C4622,Products!$A$2:$E$20,5,TRUE)</f>
        <v>8.9499999999999993</v>
      </c>
      <c r="G4622" s="8">
        <f t="shared" si="144"/>
        <v>26.849999999999998</v>
      </c>
      <c r="H4622" s="8">
        <f>VLOOKUP(C4622,Products!$A$2:$F$20,6,TRUE)</f>
        <v>5.6999999999999993</v>
      </c>
      <c r="I4622" s="8">
        <f t="shared" si="145"/>
        <v>17.099999999999998</v>
      </c>
      <c r="J4622" s="42">
        <f>VLOOKUP(B4622,Invoices!A:I,9,TRUE)</f>
        <v>2021</v>
      </c>
    </row>
    <row r="4623" spans="1:10" x14ac:dyDescent="0.15">
      <c r="A4623" t="s">
        <v>7983</v>
      </c>
      <c r="B4623" t="s">
        <v>1048</v>
      </c>
      <c r="C4623" t="s">
        <v>93</v>
      </c>
      <c r="D4623" t="s">
        <v>76</v>
      </c>
      <c r="E4623">
        <v>100</v>
      </c>
      <c r="F4623" s="8">
        <f>VLOOKUP(C4623,Products!$A$2:$E$20,5,TRUE)</f>
        <v>9.9499999999999993</v>
      </c>
      <c r="G4623" s="8">
        <f t="shared" si="144"/>
        <v>994.99999999999989</v>
      </c>
      <c r="H4623" s="8">
        <f>VLOOKUP(C4623,Products!$A$2:$F$20,6,TRUE)</f>
        <v>1.9499999999999993</v>
      </c>
      <c r="I4623" s="8">
        <f t="shared" si="145"/>
        <v>194.99999999999994</v>
      </c>
      <c r="J4623" s="42">
        <f>VLOOKUP(B4623,Invoices!A:I,9,TRUE)</f>
        <v>2021</v>
      </c>
    </row>
    <row r="4624" spans="1:10" x14ac:dyDescent="0.15">
      <c r="A4624" t="s">
        <v>7984</v>
      </c>
      <c r="B4624" t="s">
        <v>1048</v>
      </c>
      <c r="C4624" t="s">
        <v>97</v>
      </c>
      <c r="D4624" t="s">
        <v>74</v>
      </c>
      <c r="E4624">
        <v>3</v>
      </c>
      <c r="F4624" s="8">
        <f>VLOOKUP(C4624,Products!$A$2:$E$20,5,TRUE)</f>
        <v>1.5</v>
      </c>
      <c r="G4624" s="8">
        <f t="shared" si="144"/>
        <v>4.5</v>
      </c>
      <c r="H4624" s="8">
        <f>VLOOKUP(C4624,Products!$A$2:$F$20,6,TRUE)</f>
        <v>0.5</v>
      </c>
      <c r="I4624" s="8">
        <f t="shared" si="145"/>
        <v>1.5</v>
      </c>
      <c r="J4624" s="42">
        <f>VLOOKUP(B4624,Invoices!A:I,9,TRUE)</f>
        <v>2021</v>
      </c>
    </row>
    <row r="4625" spans="1:10" x14ac:dyDescent="0.15">
      <c r="A4625" t="s">
        <v>7985</v>
      </c>
      <c r="B4625" t="s">
        <v>1048</v>
      </c>
      <c r="C4625" t="s">
        <v>105</v>
      </c>
      <c r="D4625" t="s">
        <v>81</v>
      </c>
      <c r="E4625">
        <v>10</v>
      </c>
      <c r="F4625" s="8">
        <f>VLOOKUP(C4625,Products!$A$2:$E$20,5,TRUE)</f>
        <v>8.9499999999999993</v>
      </c>
      <c r="G4625" s="8">
        <f t="shared" si="144"/>
        <v>89.5</v>
      </c>
      <c r="H4625" s="8">
        <f>VLOOKUP(C4625,Products!$A$2:$F$20,6,TRUE)</f>
        <v>3.1999999999999993</v>
      </c>
      <c r="I4625" s="8">
        <f t="shared" si="145"/>
        <v>31.999999999999993</v>
      </c>
      <c r="J4625" s="42">
        <f>VLOOKUP(B4625,Invoices!A:I,9,TRUE)</f>
        <v>2021</v>
      </c>
    </row>
    <row r="4626" spans="1:10" x14ac:dyDescent="0.15">
      <c r="A4626" t="s">
        <v>7986</v>
      </c>
      <c r="B4626" t="s">
        <v>1049</v>
      </c>
      <c r="C4626" t="s">
        <v>95</v>
      </c>
      <c r="D4626" t="s">
        <v>73</v>
      </c>
      <c r="E4626">
        <v>1</v>
      </c>
      <c r="F4626" s="8">
        <f>VLOOKUP(C4626,Products!$A$2:$E$20,5,TRUE)</f>
        <v>12.95</v>
      </c>
      <c r="G4626" s="8">
        <f t="shared" si="144"/>
        <v>12.95</v>
      </c>
      <c r="H4626" s="8">
        <f>VLOOKUP(C4626,Products!$A$2:$F$20,6,TRUE)</f>
        <v>4.1999999999999993</v>
      </c>
      <c r="I4626" s="8">
        <f t="shared" si="145"/>
        <v>4.1999999999999993</v>
      </c>
      <c r="J4626" s="42">
        <f>VLOOKUP(B4626,Invoices!A:I,9,TRUE)</f>
        <v>2021</v>
      </c>
    </row>
    <row r="4627" spans="1:10" x14ac:dyDescent="0.15">
      <c r="A4627" t="s">
        <v>7987</v>
      </c>
      <c r="B4627" t="s">
        <v>1049</v>
      </c>
      <c r="C4627" t="s">
        <v>90</v>
      </c>
      <c r="D4627" t="s">
        <v>72</v>
      </c>
      <c r="E4627">
        <v>8</v>
      </c>
      <c r="F4627" s="8">
        <f>VLOOKUP(C4627,Products!$A$2:$E$20,5,TRUE)</f>
        <v>8.9499999999999993</v>
      </c>
      <c r="G4627" s="8">
        <f t="shared" si="144"/>
        <v>71.599999999999994</v>
      </c>
      <c r="H4627" s="8">
        <f>VLOOKUP(C4627,Products!$A$2:$F$20,6,TRUE)</f>
        <v>5.6999999999999993</v>
      </c>
      <c r="I4627" s="8">
        <f t="shared" si="145"/>
        <v>45.599999999999994</v>
      </c>
      <c r="J4627" s="42">
        <f>VLOOKUP(B4627,Invoices!A:I,9,TRUE)</f>
        <v>2021</v>
      </c>
    </row>
    <row r="4628" spans="1:10" x14ac:dyDescent="0.15">
      <c r="A4628" t="s">
        <v>7988</v>
      </c>
      <c r="B4628" t="s">
        <v>1049</v>
      </c>
      <c r="C4628" t="s">
        <v>105</v>
      </c>
      <c r="D4628" t="s">
        <v>81</v>
      </c>
      <c r="E4628">
        <v>1</v>
      </c>
      <c r="F4628" s="8">
        <f>VLOOKUP(C4628,Products!$A$2:$E$20,5,TRUE)</f>
        <v>8.9499999999999993</v>
      </c>
      <c r="G4628" s="8">
        <f t="shared" si="144"/>
        <v>8.9499999999999993</v>
      </c>
      <c r="H4628" s="8">
        <f>VLOOKUP(C4628,Products!$A$2:$F$20,6,TRUE)</f>
        <v>3.1999999999999993</v>
      </c>
      <c r="I4628" s="8">
        <f t="shared" si="145"/>
        <v>3.1999999999999993</v>
      </c>
      <c r="J4628" s="42">
        <f>VLOOKUP(B4628,Invoices!A:I,9,TRUE)</f>
        <v>2021</v>
      </c>
    </row>
    <row r="4629" spans="1:10" x14ac:dyDescent="0.15">
      <c r="A4629" t="s">
        <v>7989</v>
      </c>
      <c r="B4629" t="s">
        <v>1050</v>
      </c>
      <c r="C4629" t="s">
        <v>103</v>
      </c>
      <c r="D4629" t="s">
        <v>77</v>
      </c>
      <c r="E4629">
        <v>4</v>
      </c>
      <c r="F4629" s="8">
        <f>VLOOKUP(C4629,Products!$A$2:$E$20,5,TRUE)</f>
        <v>8.9499999999999993</v>
      </c>
      <c r="G4629" s="8">
        <f t="shared" si="144"/>
        <v>35.799999999999997</v>
      </c>
      <c r="H4629" s="8">
        <f>VLOOKUP(C4629,Products!$A$2:$F$20,6,TRUE)</f>
        <v>3.1999999999999993</v>
      </c>
      <c r="I4629" s="8">
        <f t="shared" si="145"/>
        <v>12.799999999999997</v>
      </c>
      <c r="J4629" s="42">
        <f>VLOOKUP(B4629,Invoices!A:I,9,TRUE)</f>
        <v>2021</v>
      </c>
    </row>
    <row r="4630" spans="1:10" x14ac:dyDescent="0.15">
      <c r="A4630" t="s">
        <v>7990</v>
      </c>
      <c r="B4630" t="s">
        <v>1050</v>
      </c>
      <c r="C4630" t="s">
        <v>100</v>
      </c>
      <c r="D4630" t="s">
        <v>78</v>
      </c>
      <c r="E4630">
        <v>1</v>
      </c>
      <c r="F4630" s="8">
        <f>VLOOKUP(C4630,Products!$A$2:$E$20,5,TRUE)</f>
        <v>49.95</v>
      </c>
      <c r="G4630" s="8">
        <f t="shared" si="144"/>
        <v>49.95</v>
      </c>
      <c r="H4630" s="8">
        <f>VLOOKUP(C4630,Products!$A$2:$F$20,6,TRUE)</f>
        <v>19.950000000000003</v>
      </c>
      <c r="I4630" s="8">
        <f t="shared" si="145"/>
        <v>19.950000000000003</v>
      </c>
      <c r="J4630" s="42">
        <f>VLOOKUP(B4630,Invoices!A:I,9,TRUE)</f>
        <v>2021</v>
      </c>
    </row>
    <row r="4631" spans="1:10" x14ac:dyDescent="0.15">
      <c r="A4631" t="s">
        <v>7991</v>
      </c>
      <c r="B4631" t="s">
        <v>1050</v>
      </c>
      <c r="C4631" t="s">
        <v>93</v>
      </c>
      <c r="D4631" t="s">
        <v>76</v>
      </c>
      <c r="E4631">
        <v>50</v>
      </c>
      <c r="F4631" s="8">
        <f>VLOOKUP(C4631,Products!$A$2:$E$20,5,TRUE)</f>
        <v>9.9499999999999993</v>
      </c>
      <c r="G4631" s="8">
        <f t="shared" si="144"/>
        <v>497.49999999999994</v>
      </c>
      <c r="H4631" s="8">
        <f>VLOOKUP(C4631,Products!$A$2:$F$20,6,TRUE)</f>
        <v>1.9499999999999993</v>
      </c>
      <c r="I4631" s="8">
        <f t="shared" si="145"/>
        <v>97.499999999999972</v>
      </c>
      <c r="J4631" s="42">
        <f>VLOOKUP(B4631,Invoices!A:I,9,TRUE)</f>
        <v>2021</v>
      </c>
    </row>
    <row r="4632" spans="1:10" x14ac:dyDescent="0.15">
      <c r="A4632" t="s">
        <v>7992</v>
      </c>
      <c r="B4632" t="s">
        <v>1050</v>
      </c>
      <c r="C4632" t="s">
        <v>104</v>
      </c>
      <c r="D4632" t="s">
        <v>71</v>
      </c>
      <c r="E4632">
        <v>1</v>
      </c>
      <c r="F4632" s="8">
        <f>VLOOKUP(C4632,Products!$A$2:$E$20,5,TRUE)</f>
        <v>2.95</v>
      </c>
      <c r="G4632" s="8">
        <f t="shared" si="144"/>
        <v>2.95</v>
      </c>
      <c r="H4632" s="8">
        <f>VLOOKUP(C4632,Products!$A$2:$F$20,6,TRUE)</f>
        <v>1.1500000000000001</v>
      </c>
      <c r="I4632" s="8">
        <f t="shared" si="145"/>
        <v>1.1500000000000001</v>
      </c>
      <c r="J4632" s="42">
        <f>VLOOKUP(B4632,Invoices!A:I,9,TRUE)</f>
        <v>2021</v>
      </c>
    </row>
    <row r="4633" spans="1:10" x14ac:dyDescent="0.15">
      <c r="A4633" t="s">
        <v>7993</v>
      </c>
      <c r="B4633" t="s">
        <v>1050</v>
      </c>
      <c r="C4633" t="s">
        <v>90</v>
      </c>
      <c r="D4633" t="s">
        <v>72</v>
      </c>
      <c r="E4633">
        <v>20</v>
      </c>
      <c r="F4633" s="8">
        <f>VLOOKUP(C4633,Products!$A$2:$E$20,5,TRUE)</f>
        <v>8.9499999999999993</v>
      </c>
      <c r="G4633" s="8">
        <f t="shared" si="144"/>
        <v>179</v>
      </c>
      <c r="H4633" s="8">
        <f>VLOOKUP(C4633,Products!$A$2:$F$20,6,TRUE)</f>
        <v>5.6999999999999993</v>
      </c>
      <c r="I4633" s="8">
        <f t="shared" si="145"/>
        <v>113.99999999999999</v>
      </c>
      <c r="J4633" s="42">
        <f>VLOOKUP(B4633,Invoices!A:I,9,TRUE)</f>
        <v>2021</v>
      </c>
    </row>
    <row r="4634" spans="1:10" x14ac:dyDescent="0.15">
      <c r="A4634" t="s">
        <v>7994</v>
      </c>
      <c r="B4634" t="s">
        <v>1050</v>
      </c>
      <c r="C4634" t="s">
        <v>94</v>
      </c>
      <c r="D4634" t="s">
        <v>86</v>
      </c>
      <c r="E4634">
        <v>4</v>
      </c>
      <c r="F4634" s="8">
        <f>VLOOKUP(C4634,Products!$A$2:$E$20,5,TRUE)</f>
        <v>3.5</v>
      </c>
      <c r="G4634" s="8">
        <f t="shared" si="144"/>
        <v>14</v>
      </c>
      <c r="H4634" s="8">
        <f>VLOOKUP(C4634,Products!$A$2:$F$20,6,TRUE)</f>
        <v>0.54999999999999982</v>
      </c>
      <c r="I4634" s="8">
        <f t="shared" si="145"/>
        <v>2.1999999999999993</v>
      </c>
      <c r="J4634" s="42">
        <f>VLOOKUP(B4634,Invoices!A:I,9,TRUE)</f>
        <v>2021</v>
      </c>
    </row>
    <row r="4635" spans="1:10" x14ac:dyDescent="0.15">
      <c r="A4635" t="s">
        <v>7995</v>
      </c>
      <c r="B4635" t="s">
        <v>1051</v>
      </c>
      <c r="C4635" t="s">
        <v>102</v>
      </c>
      <c r="D4635" t="s">
        <v>83</v>
      </c>
      <c r="E4635">
        <v>1</v>
      </c>
      <c r="F4635" s="8">
        <f>VLOOKUP(C4635,Products!$A$2:$E$20,5,TRUE)</f>
        <v>29.95</v>
      </c>
      <c r="G4635" s="8">
        <f t="shared" si="144"/>
        <v>29.95</v>
      </c>
      <c r="H4635" s="8">
        <f>VLOOKUP(C4635,Products!$A$2:$F$20,6,TRUE)</f>
        <v>15</v>
      </c>
      <c r="I4635" s="8">
        <f t="shared" si="145"/>
        <v>15</v>
      </c>
      <c r="J4635" s="42">
        <f>VLOOKUP(B4635,Invoices!A:I,9,TRUE)</f>
        <v>2021</v>
      </c>
    </row>
    <row r="4636" spans="1:10" x14ac:dyDescent="0.15">
      <c r="A4636" t="s">
        <v>7996</v>
      </c>
      <c r="B4636" t="s">
        <v>1051</v>
      </c>
      <c r="C4636" t="s">
        <v>104</v>
      </c>
      <c r="D4636" t="s">
        <v>71</v>
      </c>
      <c r="E4636">
        <v>3</v>
      </c>
      <c r="F4636" s="8">
        <f>VLOOKUP(C4636,Products!$A$2:$E$20,5,TRUE)</f>
        <v>2.95</v>
      </c>
      <c r="G4636" s="8">
        <f t="shared" si="144"/>
        <v>8.8500000000000014</v>
      </c>
      <c r="H4636" s="8">
        <f>VLOOKUP(C4636,Products!$A$2:$F$20,6,TRUE)</f>
        <v>1.1500000000000001</v>
      </c>
      <c r="I4636" s="8">
        <f t="shared" si="145"/>
        <v>3.45</v>
      </c>
      <c r="J4636" s="42">
        <f>VLOOKUP(B4636,Invoices!A:I,9,TRUE)</f>
        <v>2021</v>
      </c>
    </row>
    <row r="4637" spans="1:10" x14ac:dyDescent="0.15">
      <c r="A4637" t="s">
        <v>7997</v>
      </c>
      <c r="B4637" t="s">
        <v>1051</v>
      </c>
      <c r="C4637" t="s">
        <v>89</v>
      </c>
      <c r="D4637" t="s">
        <v>80</v>
      </c>
      <c r="E4637">
        <v>2</v>
      </c>
      <c r="F4637" s="8">
        <f>VLOOKUP(C4637,Products!$A$2:$E$20,5,TRUE)</f>
        <v>15.95</v>
      </c>
      <c r="G4637" s="8">
        <f t="shared" si="144"/>
        <v>31.9</v>
      </c>
      <c r="H4637" s="8">
        <f>VLOOKUP(C4637,Products!$A$2:$F$20,6,TRUE)</f>
        <v>6</v>
      </c>
      <c r="I4637" s="8">
        <f t="shared" si="145"/>
        <v>12</v>
      </c>
      <c r="J4637" s="42">
        <f>VLOOKUP(B4637,Invoices!A:I,9,TRUE)</f>
        <v>2021</v>
      </c>
    </row>
    <row r="4638" spans="1:10" x14ac:dyDescent="0.15">
      <c r="A4638" t="s">
        <v>7998</v>
      </c>
      <c r="B4638" t="s">
        <v>1051</v>
      </c>
      <c r="C4638" t="s">
        <v>90</v>
      </c>
      <c r="D4638" t="s">
        <v>72</v>
      </c>
      <c r="E4638">
        <v>4</v>
      </c>
      <c r="F4638" s="8">
        <f>VLOOKUP(C4638,Products!$A$2:$E$20,5,TRUE)</f>
        <v>8.9499999999999993</v>
      </c>
      <c r="G4638" s="8">
        <f t="shared" si="144"/>
        <v>35.799999999999997</v>
      </c>
      <c r="H4638" s="8">
        <f>VLOOKUP(C4638,Products!$A$2:$F$20,6,TRUE)</f>
        <v>5.6999999999999993</v>
      </c>
      <c r="I4638" s="8">
        <f t="shared" si="145"/>
        <v>22.799999999999997</v>
      </c>
      <c r="J4638" s="42">
        <f>VLOOKUP(B4638,Invoices!A:I,9,TRUE)</f>
        <v>2021</v>
      </c>
    </row>
    <row r="4639" spans="1:10" x14ac:dyDescent="0.15">
      <c r="A4639" t="s">
        <v>7999</v>
      </c>
      <c r="B4639" t="s">
        <v>1051</v>
      </c>
      <c r="C4639" t="s">
        <v>100</v>
      </c>
      <c r="D4639" t="s">
        <v>78</v>
      </c>
      <c r="E4639">
        <v>1</v>
      </c>
      <c r="F4639" s="8">
        <f>VLOOKUP(C4639,Products!$A$2:$E$20,5,TRUE)</f>
        <v>49.95</v>
      </c>
      <c r="G4639" s="8">
        <f t="shared" si="144"/>
        <v>49.95</v>
      </c>
      <c r="H4639" s="8">
        <f>VLOOKUP(C4639,Products!$A$2:$F$20,6,TRUE)</f>
        <v>19.950000000000003</v>
      </c>
      <c r="I4639" s="8">
        <f t="shared" si="145"/>
        <v>19.950000000000003</v>
      </c>
      <c r="J4639" s="42">
        <f>VLOOKUP(B4639,Invoices!A:I,9,TRUE)</f>
        <v>2021</v>
      </c>
    </row>
    <row r="4640" spans="1:10" x14ac:dyDescent="0.15">
      <c r="A4640" t="s">
        <v>8000</v>
      </c>
      <c r="B4640" t="s">
        <v>1051</v>
      </c>
      <c r="C4640" t="s">
        <v>87</v>
      </c>
      <c r="D4640" t="s">
        <v>68</v>
      </c>
      <c r="E4640">
        <v>5</v>
      </c>
      <c r="F4640" s="8">
        <f>VLOOKUP(C4640,Products!$A$2:$E$20,5,TRUE)</f>
        <v>19.95</v>
      </c>
      <c r="G4640" s="8">
        <f t="shared" si="144"/>
        <v>99.75</v>
      </c>
      <c r="H4640" s="8">
        <f>VLOOKUP(C4640,Products!$A$2:$F$20,6,TRUE)</f>
        <v>7.4499999999999993</v>
      </c>
      <c r="I4640" s="8">
        <f t="shared" si="145"/>
        <v>37.25</v>
      </c>
      <c r="J4640" s="42">
        <f>VLOOKUP(B4640,Invoices!A:I,9,TRUE)</f>
        <v>2021</v>
      </c>
    </row>
    <row r="4641" spans="1:10" x14ac:dyDescent="0.15">
      <c r="A4641" t="s">
        <v>8001</v>
      </c>
      <c r="B4641" t="s">
        <v>1051</v>
      </c>
      <c r="C4641" t="s">
        <v>99</v>
      </c>
      <c r="D4641" t="s">
        <v>84</v>
      </c>
      <c r="E4641">
        <v>5</v>
      </c>
      <c r="F4641" s="8">
        <f>VLOOKUP(C4641,Products!$A$2:$E$20,5,TRUE)</f>
        <v>3.5</v>
      </c>
      <c r="G4641" s="8">
        <f t="shared" si="144"/>
        <v>17.5</v>
      </c>
      <c r="H4641" s="8">
        <f>VLOOKUP(C4641,Products!$A$2:$F$20,6,TRUE)</f>
        <v>0.54999999999999982</v>
      </c>
      <c r="I4641" s="8">
        <f t="shared" si="145"/>
        <v>2.7499999999999991</v>
      </c>
      <c r="J4641" s="42">
        <f>VLOOKUP(B4641,Invoices!A:I,9,TRUE)</f>
        <v>2021</v>
      </c>
    </row>
    <row r="4642" spans="1:10" x14ac:dyDescent="0.15">
      <c r="A4642" t="s">
        <v>8002</v>
      </c>
      <c r="B4642" t="s">
        <v>1051</v>
      </c>
      <c r="C4642" t="s">
        <v>103</v>
      </c>
      <c r="D4642" t="s">
        <v>77</v>
      </c>
      <c r="E4642">
        <v>1</v>
      </c>
      <c r="F4642" s="8">
        <f>VLOOKUP(C4642,Products!$A$2:$E$20,5,TRUE)</f>
        <v>8.9499999999999993</v>
      </c>
      <c r="G4642" s="8">
        <f t="shared" si="144"/>
        <v>8.9499999999999993</v>
      </c>
      <c r="H4642" s="8">
        <f>VLOOKUP(C4642,Products!$A$2:$F$20,6,TRUE)</f>
        <v>3.1999999999999993</v>
      </c>
      <c r="I4642" s="8">
        <f t="shared" si="145"/>
        <v>3.1999999999999993</v>
      </c>
      <c r="J4642" s="42">
        <f>VLOOKUP(B4642,Invoices!A:I,9,TRUE)</f>
        <v>2021</v>
      </c>
    </row>
    <row r="4643" spans="1:10" x14ac:dyDescent="0.15">
      <c r="A4643" t="s">
        <v>8003</v>
      </c>
      <c r="B4643" t="s">
        <v>1052</v>
      </c>
      <c r="C4643" t="s">
        <v>89</v>
      </c>
      <c r="D4643" t="s">
        <v>80</v>
      </c>
      <c r="E4643">
        <v>10</v>
      </c>
      <c r="F4643" s="8">
        <f>VLOOKUP(C4643,Products!$A$2:$E$20,5,TRUE)</f>
        <v>15.95</v>
      </c>
      <c r="G4643" s="8">
        <f t="shared" si="144"/>
        <v>159.5</v>
      </c>
      <c r="H4643" s="8">
        <f>VLOOKUP(C4643,Products!$A$2:$F$20,6,TRUE)</f>
        <v>6</v>
      </c>
      <c r="I4643" s="8">
        <f t="shared" si="145"/>
        <v>60</v>
      </c>
      <c r="J4643" s="42">
        <f>VLOOKUP(B4643,Invoices!A:I,9,TRUE)</f>
        <v>2021</v>
      </c>
    </row>
    <row r="4644" spans="1:10" x14ac:dyDescent="0.15">
      <c r="A4644" t="s">
        <v>8004</v>
      </c>
      <c r="B4644" t="s">
        <v>1052</v>
      </c>
      <c r="C4644" t="s">
        <v>105</v>
      </c>
      <c r="D4644" t="s">
        <v>81</v>
      </c>
      <c r="E4644">
        <v>5</v>
      </c>
      <c r="F4644" s="8">
        <f>VLOOKUP(C4644,Products!$A$2:$E$20,5,TRUE)</f>
        <v>8.9499999999999993</v>
      </c>
      <c r="G4644" s="8">
        <f t="shared" si="144"/>
        <v>44.75</v>
      </c>
      <c r="H4644" s="8">
        <f>VLOOKUP(C4644,Products!$A$2:$F$20,6,TRUE)</f>
        <v>3.1999999999999993</v>
      </c>
      <c r="I4644" s="8">
        <f t="shared" si="145"/>
        <v>15.999999999999996</v>
      </c>
      <c r="J4644" s="42">
        <f>VLOOKUP(B4644,Invoices!A:I,9,TRUE)</f>
        <v>2021</v>
      </c>
    </row>
    <row r="4645" spans="1:10" x14ac:dyDescent="0.15">
      <c r="A4645" t="s">
        <v>8005</v>
      </c>
      <c r="B4645" t="s">
        <v>1052</v>
      </c>
      <c r="C4645" t="s">
        <v>90</v>
      </c>
      <c r="D4645" t="s">
        <v>72</v>
      </c>
      <c r="E4645">
        <v>1</v>
      </c>
      <c r="F4645" s="8">
        <f>VLOOKUP(C4645,Products!$A$2:$E$20,5,TRUE)</f>
        <v>8.9499999999999993</v>
      </c>
      <c r="G4645" s="8">
        <f t="shared" si="144"/>
        <v>8.9499999999999993</v>
      </c>
      <c r="H4645" s="8">
        <f>VLOOKUP(C4645,Products!$A$2:$F$20,6,TRUE)</f>
        <v>5.6999999999999993</v>
      </c>
      <c r="I4645" s="8">
        <f t="shared" si="145"/>
        <v>5.6999999999999993</v>
      </c>
      <c r="J4645" s="42">
        <f>VLOOKUP(B4645,Invoices!A:I,9,TRUE)</f>
        <v>2021</v>
      </c>
    </row>
    <row r="4646" spans="1:10" x14ac:dyDescent="0.15">
      <c r="A4646" t="s">
        <v>8006</v>
      </c>
      <c r="B4646" t="s">
        <v>1052</v>
      </c>
      <c r="C4646" t="s">
        <v>93</v>
      </c>
      <c r="D4646" t="s">
        <v>76</v>
      </c>
      <c r="E4646">
        <v>2</v>
      </c>
      <c r="F4646" s="8">
        <f>VLOOKUP(C4646,Products!$A$2:$E$20,5,TRUE)</f>
        <v>9.9499999999999993</v>
      </c>
      <c r="G4646" s="8">
        <f t="shared" si="144"/>
        <v>19.899999999999999</v>
      </c>
      <c r="H4646" s="8">
        <f>VLOOKUP(C4646,Products!$A$2:$F$20,6,TRUE)</f>
        <v>1.9499999999999993</v>
      </c>
      <c r="I4646" s="8">
        <f t="shared" si="145"/>
        <v>3.8999999999999986</v>
      </c>
      <c r="J4646" s="42">
        <f>VLOOKUP(B4646,Invoices!A:I,9,TRUE)</f>
        <v>2021</v>
      </c>
    </row>
    <row r="4647" spans="1:10" x14ac:dyDescent="0.15">
      <c r="A4647" t="s">
        <v>8007</v>
      </c>
      <c r="B4647" t="s">
        <v>1052</v>
      </c>
      <c r="C4647" t="s">
        <v>102</v>
      </c>
      <c r="D4647" t="s">
        <v>83</v>
      </c>
      <c r="E4647">
        <v>10</v>
      </c>
      <c r="F4647" s="8">
        <f>VLOOKUP(C4647,Products!$A$2:$E$20,5,TRUE)</f>
        <v>29.95</v>
      </c>
      <c r="G4647" s="8">
        <f t="shared" si="144"/>
        <v>299.5</v>
      </c>
      <c r="H4647" s="8">
        <f>VLOOKUP(C4647,Products!$A$2:$F$20,6,TRUE)</f>
        <v>15</v>
      </c>
      <c r="I4647" s="8">
        <f t="shared" si="145"/>
        <v>150</v>
      </c>
      <c r="J4647" s="42">
        <f>VLOOKUP(B4647,Invoices!A:I,9,TRUE)</f>
        <v>2021</v>
      </c>
    </row>
    <row r="4648" spans="1:10" x14ac:dyDescent="0.15">
      <c r="A4648" t="s">
        <v>8008</v>
      </c>
      <c r="B4648" t="s">
        <v>1053</v>
      </c>
      <c r="C4648" t="s">
        <v>96</v>
      </c>
      <c r="D4648" t="s">
        <v>75</v>
      </c>
      <c r="E4648">
        <v>1</v>
      </c>
      <c r="F4648" s="8">
        <f>VLOOKUP(C4648,Products!$A$2:$E$20,5,TRUE)</f>
        <v>79.95</v>
      </c>
      <c r="G4648" s="8">
        <f t="shared" si="144"/>
        <v>79.95</v>
      </c>
      <c r="H4648" s="8">
        <f>VLOOKUP(C4648,Products!$A$2:$F$20,6,TRUE)</f>
        <v>27.950000000000003</v>
      </c>
      <c r="I4648" s="8">
        <f t="shared" si="145"/>
        <v>27.950000000000003</v>
      </c>
      <c r="J4648" s="42">
        <f>VLOOKUP(B4648,Invoices!A:I,9,TRUE)</f>
        <v>2021</v>
      </c>
    </row>
    <row r="4649" spans="1:10" x14ac:dyDescent="0.15">
      <c r="A4649" t="s">
        <v>8009</v>
      </c>
      <c r="B4649" t="s">
        <v>1053</v>
      </c>
      <c r="C4649" t="s">
        <v>89</v>
      </c>
      <c r="D4649" t="s">
        <v>80</v>
      </c>
      <c r="E4649">
        <v>5</v>
      </c>
      <c r="F4649" s="8">
        <f>VLOOKUP(C4649,Products!$A$2:$E$20,5,TRUE)</f>
        <v>15.95</v>
      </c>
      <c r="G4649" s="8">
        <f t="shared" si="144"/>
        <v>79.75</v>
      </c>
      <c r="H4649" s="8">
        <f>VLOOKUP(C4649,Products!$A$2:$F$20,6,TRUE)</f>
        <v>6</v>
      </c>
      <c r="I4649" s="8">
        <f t="shared" si="145"/>
        <v>30</v>
      </c>
      <c r="J4649" s="42">
        <f>VLOOKUP(B4649,Invoices!A:I,9,TRUE)</f>
        <v>2021</v>
      </c>
    </row>
    <row r="4650" spans="1:10" x14ac:dyDescent="0.15">
      <c r="A4650" t="s">
        <v>8010</v>
      </c>
      <c r="B4650" t="s">
        <v>1054</v>
      </c>
      <c r="C4650" t="s">
        <v>95</v>
      </c>
      <c r="D4650" t="s">
        <v>73</v>
      </c>
      <c r="E4650">
        <v>10</v>
      </c>
      <c r="F4650" s="8">
        <f>VLOOKUP(C4650,Products!$A$2:$E$20,5,TRUE)</f>
        <v>12.95</v>
      </c>
      <c r="G4650" s="8">
        <f t="shared" si="144"/>
        <v>129.5</v>
      </c>
      <c r="H4650" s="8">
        <f>VLOOKUP(C4650,Products!$A$2:$F$20,6,TRUE)</f>
        <v>4.1999999999999993</v>
      </c>
      <c r="I4650" s="8">
        <f t="shared" si="145"/>
        <v>41.999999999999993</v>
      </c>
      <c r="J4650" s="42">
        <f>VLOOKUP(B4650,Invoices!A:I,9,TRUE)</f>
        <v>2021</v>
      </c>
    </row>
    <row r="4651" spans="1:10" x14ac:dyDescent="0.15">
      <c r="A4651" t="s">
        <v>8011</v>
      </c>
      <c r="B4651" t="s">
        <v>1054</v>
      </c>
      <c r="C4651" t="s">
        <v>96</v>
      </c>
      <c r="D4651" t="s">
        <v>75</v>
      </c>
      <c r="E4651">
        <v>5</v>
      </c>
      <c r="F4651" s="8">
        <f>VLOOKUP(C4651,Products!$A$2:$E$20,5,TRUE)</f>
        <v>79.95</v>
      </c>
      <c r="G4651" s="8">
        <f t="shared" si="144"/>
        <v>399.75</v>
      </c>
      <c r="H4651" s="8">
        <f>VLOOKUP(C4651,Products!$A$2:$F$20,6,TRUE)</f>
        <v>27.950000000000003</v>
      </c>
      <c r="I4651" s="8">
        <f t="shared" si="145"/>
        <v>139.75</v>
      </c>
      <c r="J4651" s="42">
        <f>VLOOKUP(B4651,Invoices!A:I,9,TRUE)</f>
        <v>2021</v>
      </c>
    </row>
    <row r="4652" spans="1:10" x14ac:dyDescent="0.15">
      <c r="A4652" t="s">
        <v>8012</v>
      </c>
      <c r="B4652" t="s">
        <v>1054</v>
      </c>
      <c r="C4652" t="s">
        <v>105</v>
      </c>
      <c r="D4652" t="s">
        <v>81</v>
      </c>
      <c r="E4652">
        <v>12</v>
      </c>
      <c r="F4652" s="8">
        <f>VLOOKUP(C4652,Products!$A$2:$E$20,5,TRUE)</f>
        <v>8.9499999999999993</v>
      </c>
      <c r="G4652" s="8">
        <f t="shared" si="144"/>
        <v>107.39999999999999</v>
      </c>
      <c r="H4652" s="8">
        <f>VLOOKUP(C4652,Products!$A$2:$F$20,6,TRUE)</f>
        <v>3.1999999999999993</v>
      </c>
      <c r="I4652" s="8">
        <f t="shared" si="145"/>
        <v>38.399999999999991</v>
      </c>
      <c r="J4652" s="42">
        <f>VLOOKUP(B4652,Invoices!A:I,9,TRUE)</f>
        <v>2021</v>
      </c>
    </row>
    <row r="4653" spans="1:10" x14ac:dyDescent="0.15">
      <c r="A4653" t="s">
        <v>8013</v>
      </c>
      <c r="B4653" t="s">
        <v>1054</v>
      </c>
      <c r="C4653" t="s">
        <v>93</v>
      </c>
      <c r="D4653" t="s">
        <v>76</v>
      </c>
      <c r="E4653">
        <v>50</v>
      </c>
      <c r="F4653" s="8">
        <f>VLOOKUP(C4653,Products!$A$2:$E$20,5,TRUE)</f>
        <v>9.9499999999999993</v>
      </c>
      <c r="G4653" s="8">
        <f t="shared" si="144"/>
        <v>497.49999999999994</v>
      </c>
      <c r="H4653" s="8">
        <f>VLOOKUP(C4653,Products!$A$2:$F$20,6,TRUE)</f>
        <v>1.9499999999999993</v>
      </c>
      <c r="I4653" s="8">
        <f t="shared" si="145"/>
        <v>97.499999999999972</v>
      </c>
      <c r="J4653" s="42">
        <f>VLOOKUP(B4653,Invoices!A:I,9,TRUE)</f>
        <v>2021</v>
      </c>
    </row>
    <row r="4654" spans="1:10" x14ac:dyDescent="0.15">
      <c r="A4654" t="s">
        <v>8014</v>
      </c>
      <c r="B4654" t="s">
        <v>1055</v>
      </c>
      <c r="C4654" t="s">
        <v>99</v>
      </c>
      <c r="D4654" t="s">
        <v>84</v>
      </c>
      <c r="E4654">
        <v>10</v>
      </c>
      <c r="F4654" s="8">
        <f>VLOOKUP(C4654,Products!$A$2:$E$20,5,TRUE)</f>
        <v>3.5</v>
      </c>
      <c r="G4654" s="8">
        <f t="shared" si="144"/>
        <v>35</v>
      </c>
      <c r="H4654" s="8">
        <f>VLOOKUP(C4654,Products!$A$2:$F$20,6,TRUE)</f>
        <v>0.54999999999999982</v>
      </c>
      <c r="I4654" s="8">
        <f t="shared" si="145"/>
        <v>5.4999999999999982</v>
      </c>
      <c r="J4654" s="42">
        <f>VLOOKUP(B4654,Invoices!A:I,9,TRUE)</f>
        <v>2021</v>
      </c>
    </row>
    <row r="4655" spans="1:10" x14ac:dyDescent="0.15">
      <c r="A4655" t="s">
        <v>8015</v>
      </c>
      <c r="B4655" t="s">
        <v>1055</v>
      </c>
      <c r="C4655" t="s">
        <v>96</v>
      </c>
      <c r="D4655" t="s">
        <v>75</v>
      </c>
      <c r="E4655">
        <v>3</v>
      </c>
      <c r="F4655" s="8">
        <f>VLOOKUP(C4655,Products!$A$2:$E$20,5,TRUE)</f>
        <v>79.95</v>
      </c>
      <c r="G4655" s="8">
        <f t="shared" si="144"/>
        <v>239.85000000000002</v>
      </c>
      <c r="H4655" s="8">
        <f>VLOOKUP(C4655,Products!$A$2:$F$20,6,TRUE)</f>
        <v>27.950000000000003</v>
      </c>
      <c r="I4655" s="8">
        <f t="shared" si="145"/>
        <v>83.850000000000009</v>
      </c>
      <c r="J4655" s="42">
        <f>VLOOKUP(B4655,Invoices!A:I,9,TRUE)</f>
        <v>2021</v>
      </c>
    </row>
    <row r="4656" spans="1:10" x14ac:dyDescent="0.15">
      <c r="A4656" t="s">
        <v>8016</v>
      </c>
      <c r="B4656" t="s">
        <v>1055</v>
      </c>
      <c r="C4656" t="s">
        <v>90</v>
      </c>
      <c r="D4656" t="s">
        <v>72</v>
      </c>
      <c r="E4656">
        <v>8</v>
      </c>
      <c r="F4656" s="8">
        <f>VLOOKUP(C4656,Products!$A$2:$E$20,5,TRUE)</f>
        <v>8.9499999999999993</v>
      </c>
      <c r="G4656" s="8">
        <f t="shared" si="144"/>
        <v>71.599999999999994</v>
      </c>
      <c r="H4656" s="8">
        <f>VLOOKUP(C4656,Products!$A$2:$F$20,6,TRUE)</f>
        <v>5.6999999999999993</v>
      </c>
      <c r="I4656" s="8">
        <f t="shared" si="145"/>
        <v>45.599999999999994</v>
      </c>
      <c r="J4656" s="42">
        <f>VLOOKUP(B4656,Invoices!A:I,9,TRUE)</f>
        <v>2021</v>
      </c>
    </row>
    <row r="4657" spans="1:10" x14ac:dyDescent="0.15">
      <c r="A4657" t="s">
        <v>8017</v>
      </c>
      <c r="B4657" t="s">
        <v>1056</v>
      </c>
      <c r="C4657" t="s">
        <v>89</v>
      </c>
      <c r="D4657" t="s">
        <v>80</v>
      </c>
      <c r="E4657">
        <v>1</v>
      </c>
      <c r="F4657" s="8">
        <f>VLOOKUP(C4657,Products!$A$2:$E$20,5,TRUE)</f>
        <v>15.95</v>
      </c>
      <c r="G4657" s="8">
        <f t="shared" si="144"/>
        <v>15.95</v>
      </c>
      <c r="H4657" s="8">
        <f>VLOOKUP(C4657,Products!$A$2:$F$20,6,TRUE)</f>
        <v>6</v>
      </c>
      <c r="I4657" s="8">
        <f t="shared" si="145"/>
        <v>6</v>
      </c>
      <c r="J4657" s="42">
        <f>VLOOKUP(B4657,Invoices!A:I,9,TRUE)</f>
        <v>2021</v>
      </c>
    </row>
    <row r="4658" spans="1:10" x14ac:dyDescent="0.15">
      <c r="A4658" t="s">
        <v>8018</v>
      </c>
      <c r="B4658" t="s">
        <v>1056</v>
      </c>
      <c r="C4658" t="s">
        <v>93</v>
      </c>
      <c r="D4658" t="s">
        <v>76</v>
      </c>
      <c r="E4658">
        <v>20</v>
      </c>
      <c r="F4658" s="8">
        <f>VLOOKUP(C4658,Products!$A$2:$E$20,5,TRUE)</f>
        <v>9.9499999999999993</v>
      </c>
      <c r="G4658" s="8">
        <f t="shared" si="144"/>
        <v>199</v>
      </c>
      <c r="H4658" s="8">
        <f>VLOOKUP(C4658,Products!$A$2:$F$20,6,TRUE)</f>
        <v>1.9499999999999993</v>
      </c>
      <c r="I4658" s="8">
        <f t="shared" si="145"/>
        <v>38.999999999999986</v>
      </c>
      <c r="J4658" s="42">
        <f>VLOOKUP(B4658,Invoices!A:I,9,TRUE)</f>
        <v>2021</v>
      </c>
    </row>
    <row r="4659" spans="1:10" x14ac:dyDescent="0.15">
      <c r="A4659" t="s">
        <v>8019</v>
      </c>
      <c r="B4659" t="s">
        <v>1057</v>
      </c>
      <c r="C4659" t="s">
        <v>96</v>
      </c>
      <c r="D4659" t="s">
        <v>75</v>
      </c>
      <c r="E4659">
        <v>1</v>
      </c>
      <c r="F4659" s="8">
        <f>VLOOKUP(C4659,Products!$A$2:$E$20,5,TRUE)</f>
        <v>79.95</v>
      </c>
      <c r="G4659" s="8">
        <f t="shared" si="144"/>
        <v>79.95</v>
      </c>
      <c r="H4659" s="8">
        <f>VLOOKUP(C4659,Products!$A$2:$F$20,6,TRUE)</f>
        <v>27.950000000000003</v>
      </c>
      <c r="I4659" s="8">
        <f t="shared" si="145"/>
        <v>27.950000000000003</v>
      </c>
      <c r="J4659" s="42">
        <f>VLOOKUP(B4659,Invoices!A:I,9,TRUE)</f>
        <v>2021</v>
      </c>
    </row>
    <row r="4660" spans="1:10" x14ac:dyDescent="0.15">
      <c r="A4660" t="s">
        <v>8020</v>
      </c>
      <c r="B4660" t="s">
        <v>1057</v>
      </c>
      <c r="C4660" t="s">
        <v>90</v>
      </c>
      <c r="D4660" t="s">
        <v>72</v>
      </c>
      <c r="E4660">
        <v>1</v>
      </c>
      <c r="F4660" s="8">
        <f>VLOOKUP(C4660,Products!$A$2:$E$20,5,TRUE)</f>
        <v>8.9499999999999993</v>
      </c>
      <c r="G4660" s="8">
        <f t="shared" si="144"/>
        <v>8.9499999999999993</v>
      </c>
      <c r="H4660" s="8">
        <f>VLOOKUP(C4660,Products!$A$2:$F$20,6,TRUE)</f>
        <v>5.6999999999999993</v>
      </c>
      <c r="I4660" s="8">
        <f t="shared" si="145"/>
        <v>5.6999999999999993</v>
      </c>
      <c r="J4660" s="42">
        <f>VLOOKUP(B4660,Invoices!A:I,9,TRUE)</f>
        <v>2021</v>
      </c>
    </row>
    <row r="4661" spans="1:10" x14ac:dyDescent="0.15">
      <c r="A4661" t="s">
        <v>8021</v>
      </c>
      <c r="B4661" t="s">
        <v>1057</v>
      </c>
      <c r="C4661" t="s">
        <v>102</v>
      </c>
      <c r="D4661" t="s">
        <v>83</v>
      </c>
      <c r="E4661">
        <v>1</v>
      </c>
      <c r="F4661" s="8">
        <f>VLOOKUP(C4661,Products!$A$2:$E$20,5,TRUE)</f>
        <v>29.95</v>
      </c>
      <c r="G4661" s="8">
        <f t="shared" si="144"/>
        <v>29.95</v>
      </c>
      <c r="H4661" s="8">
        <f>VLOOKUP(C4661,Products!$A$2:$F$20,6,TRUE)</f>
        <v>15</v>
      </c>
      <c r="I4661" s="8">
        <f t="shared" si="145"/>
        <v>15</v>
      </c>
      <c r="J4661" s="42">
        <f>VLOOKUP(B4661,Invoices!A:I,9,TRUE)</f>
        <v>2021</v>
      </c>
    </row>
    <row r="4662" spans="1:10" x14ac:dyDescent="0.15">
      <c r="A4662" t="s">
        <v>8022</v>
      </c>
      <c r="B4662" t="s">
        <v>1057</v>
      </c>
      <c r="C4662" t="s">
        <v>88</v>
      </c>
      <c r="D4662" t="s">
        <v>85</v>
      </c>
      <c r="E4662">
        <v>2</v>
      </c>
      <c r="F4662" s="8">
        <f>VLOOKUP(C4662,Products!$A$2:$E$20,5,TRUE)</f>
        <v>8.9499999999999993</v>
      </c>
      <c r="G4662" s="8">
        <f t="shared" si="144"/>
        <v>17.899999999999999</v>
      </c>
      <c r="H4662" s="8">
        <f>VLOOKUP(C4662,Products!$A$2:$F$20,6,TRUE)</f>
        <v>5.6999999999999993</v>
      </c>
      <c r="I4662" s="8">
        <f t="shared" si="145"/>
        <v>11.399999999999999</v>
      </c>
      <c r="J4662" s="42">
        <f>VLOOKUP(B4662,Invoices!A:I,9,TRUE)</f>
        <v>2021</v>
      </c>
    </row>
    <row r="4663" spans="1:10" x14ac:dyDescent="0.15">
      <c r="A4663" t="s">
        <v>8023</v>
      </c>
      <c r="B4663" t="s">
        <v>1057</v>
      </c>
      <c r="C4663" t="s">
        <v>104</v>
      </c>
      <c r="D4663" t="s">
        <v>71</v>
      </c>
      <c r="E4663">
        <v>2</v>
      </c>
      <c r="F4663" s="8">
        <f>VLOOKUP(C4663,Products!$A$2:$E$20,5,TRUE)</f>
        <v>2.95</v>
      </c>
      <c r="G4663" s="8">
        <f t="shared" si="144"/>
        <v>5.9</v>
      </c>
      <c r="H4663" s="8">
        <f>VLOOKUP(C4663,Products!$A$2:$F$20,6,TRUE)</f>
        <v>1.1500000000000001</v>
      </c>
      <c r="I4663" s="8">
        <f t="shared" si="145"/>
        <v>2.3000000000000003</v>
      </c>
      <c r="J4663" s="42">
        <f>VLOOKUP(B4663,Invoices!A:I,9,TRUE)</f>
        <v>2021</v>
      </c>
    </row>
    <row r="4664" spans="1:10" x14ac:dyDescent="0.15">
      <c r="A4664" t="s">
        <v>8024</v>
      </c>
      <c r="B4664" t="s">
        <v>1057</v>
      </c>
      <c r="C4664" t="s">
        <v>103</v>
      </c>
      <c r="D4664" t="s">
        <v>77</v>
      </c>
      <c r="E4664">
        <v>10</v>
      </c>
      <c r="F4664" s="8">
        <f>VLOOKUP(C4664,Products!$A$2:$E$20,5,TRUE)</f>
        <v>8.9499999999999993</v>
      </c>
      <c r="G4664" s="8">
        <f t="shared" si="144"/>
        <v>89.5</v>
      </c>
      <c r="H4664" s="8">
        <f>VLOOKUP(C4664,Products!$A$2:$F$20,6,TRUE)</f>
        <v>3.1999999999999993</v>
      </c>
      <c r="I4664" s="8">
        <f t="shared" si="145"/>
        <v>31.999999999999993</v>
      </c>
      <c r="J4664" s="42">
        <f>VLOOKUP(B4664,Invoices!A:I,9,TRUE)</f>
        <v>2021</v>
      </c>
    </row>
    <row r="4665" spans="1:10" x14ac:dyDescent="0.15">
      <c r="A4665" t="s">
        <v>8025</v>
      </c>
      <c r="B4665" t="s">
        <v>1058</v>
      </c>
      <c r="C4665" t="s">
        <v>89</v>
      </c>
      <c r="D4665" t="s">
        <v>80</v>
      </c>
      <c r="E4665">
        <v>4</v>
      </c>
      <c r="F4665" s="8">
        <f>VLOOKUP(C4665,Products!$A$2:$E$20,5,TRUE)</f>
        <v>15.95</v>
      </c>
      <c r="G4665" s="8">
        <f t="shared" si="144"/>
        <v>63.8</v>
      </c>
      <c r="H4665" s="8">
        <f>VLOOKUP(C4665,Products!$A$2:$F$20,6,TRUE)</f>
        <v>6</v>
      </c>
      <c r="I4665" s="8">
        <f t="shared" si="145"/>
        <v>24</v>
      </c>
      <c r="J4665" s="42">
        <f>VLOOKUP(B4665,Invoices!A:I,9,TRUE)</f>
        <v>2021</v>
      </c>
    </row>
    <row r="4666" spans="1:10" x14ac:dyDescent="0.15">
      <c r="A4666" t="s">
        <v>8026</v>
      </c>
      <c r="B4666" t="s">
        <v>1058</v>
      </c>
      <c r="C4666" t="s">
        <v>101</v>
      </c>
      <c r="D4666" t="s">
        <v>69</v>
      </c>
      <c r="E4666">
        <v>7</v>
      </c>
      <c r="F4666" s="8">
        <f>VLOOKUP(C4666,Products!$A$2:$E$20,5,TRUE)</f>
        <v>129.94999999999999</v>
      </c>
      <c r="G4666" s="8">
        <f t="shared" si="144"/>
        <v>909.64999999999986</v>
      </c>
      <c r="H4666" s="8">
        <f>VLOOKUP(C4666,Products!$A$2:$F$20,6,TRUE)</f>
        <v>40.449999999999989</v>
      </c>
      <c r="I4666" s="8">
        <f t="shared" si="145"/>
        <v>283.14999999999992</v>
      </c>
      <c r="J4666" s="42">
        <f>VLOOKUP(B4666,Invoices!A:I,9,TRUE)</f>
        <v>2021</v>
      </c>
    </row>
    <row r="4667" spans="1:10" x14ac:dyDescent="0.15">
      <c r="A4667" t="s">
        <v>8027</v>
      </c>
      <c r="B4667" t="s">
        <v>1058</v>
      </c>
      <c r="C4667" t="s">
        <v>88</v>
      </c>
      <c r="D4667" t="s">
        <v>85</v>
      </c>
      <c r="E4667">
        <v>1</v>
      </c>
      <c r="F4667" s="8">
        <f>VLOOKUP(C4667,Products!$A$2:$E$20,5,TRUE)</f>
        <v>8.9499999999999993</v>
      </c>
      <c r="G4667" s="8">
        <f t="shared" si="144"/>
        <v>8.9499999999999993</v>
      </c>
      <c r="H4667" s="8">
        <f>VLOOKUP(C4667,Products!$A$2:$F$20,6,TRUE)</f>
        <v>5.6999999999999993</v>
      </c>
      <c r="I4667" s="8">
        <f t="shared" si="145"/>
        <v>5.6999999999999993</v>
      </c>
      <c r="J4667" s="42">
        <f>VLOOKUP(B4667,Invoices!A:I,9,TRUE)</f>
        <v>2021</v>
      </c>
    </row>
    <row r="4668" spans="1:10" x14ac:dyDescent="0.15">
      <c r="A4668" t="s">
        <v>8028</v>
      </c>
      <c r="B4668" t="s">
        <v>1058</v>
      </c>
      <c r="C4668" t="s">
        <v>105</v>
      </c>
      <c r="D4668" t="s">
        <v>81</v>
      </c>
      <c r="E4668">
        <v>1</v>
      </c>
      <c r="F4668" s="8">
        <f>VLOOKUP(C4668,Products!$A$2:$E$20,5,TRUE)</f>
        <v>8.9499999999999993</v>
      </c>
      <c r="G4668" s="8">
        <f t="shared" si="144"/>
        <v>8.9499999999999993</v>
      </c>
      <c r="H4668" s="8">
        <f>VLOOKUP(C4668,Products!$A$2:$F$20,6,TRUE)</f>
        <v>3.1999999999999993</v>
      </c>
      <c r="I4668" s="8">
        <f t="shared" si="145"/>
        <v>3.1999999999999993</v>
      </c>
      <c r="J4668" s="42">
        <f>VLOOKUP(B4668,Invoices!A:I,9,TRUE)</f>
        <v>2021</v>
      </c>
    </row>
    <row r="4669" spans="1:10" x14ac:dyDescent="0.15">
      <c r="A4669" t="s">
        <v>8029</v>
      </c>
      <c r="B4669" t="s">
        <v>1058</v>
      </c>
      <c r="C4669" t="s">
        <v>96</v>
      </c>
      <c r="D4669" t="s">
        <v>75</v>
      </c>
      <c r="E4669">
        <v>5</v>
      </c>
      <c r="F4669" s="8">
        <f>VLOOKUP(C4669,Products!$A$2:$E$20,5,TRUE)</f>
        <v>79.95</v>
      </c>
      <c r="G4669" s="8">
        <f t="shared" si="144"/>
        <v>399.75</v>
      </c>
      <c r="H4669" s="8">
        <f>VLOOKUP(C4669,Products!$A$2:$F$20,6,TRUE)</f>
        <v>27.950000000000003</v>
      </c>
      <c r="I4669" s="8">
        <f t="shared" si="145"/>
        <v>139.75</v>
      </c>
      <c r="J4669" s="42">
        <f>VLOOKUP(B4669,Invoices!A:I,9,TRUE)</f>
        <v>2021</v>
      </c>
    </row>
    <row r="4670" spans="1:10" x14ac:dyDescent="0.15">
      <c r="A4670" t="s">
        <v>8030</v>
      </c>
      <c r="B4670" t="s">
        <v>1058</v>
      </c>
      <c r="C4670" t="s">
        <v>103</v>
      </c>
      <c r="D4670" t="s">
        <v>77</v>
      </c>
      <c r="E4670">
        <v>20</v>
      </c>
      <c r="F4670" s="8">
        <f>VLOOKUP(C4670,Products!$A$2:$E$20,5,TRUE)</f>
        <v>8.9499999999999993</v>
      </c>
      <c r="G4670" s="8">
        <f t="shared" si="144"/>
        <v>179</v>
      </c>
      <c r="H4670" s="8">
        <f>VLOOKUP(C4670,Products!$A$2:$F$20,6,TRUE)</f>
        <v>3.1999999999999993</v>
      </c>
      <c r="I4670" s="8">
        <f t="shared" si="145"/>
        <v>63.999999999999986</v>
      </c>
      <c r="J4670" s="42">
        <f>VLOOKUP(B4670,Invoices!A:I,9,TRUE)</f>
        <v>2021</v>
      </c>
    </row>
    <row r="4671" spans="1:10" x14ac:dyDescent="0.15">
      <c r="A4671" t="s">
        <v>8031</v>
      </c>
      <c r="B4671" t="s">
        <v>1058</v>
      </c>
      <c r="C4671" t="s">
        <v>92</v>
      </c>
      <c r="D4671" t="s">
        <v>82</v>
      </c>
      <c r="E4671">
        <v>50</v>
      </c>
      <c r="F4671" s="8">
        <f>VLOOKUP(C4671,Products!$A$2:$E$20,5,TRUE)</f>
        <v>19.95</v>
      </c>
      <c r="G4671" s="8">
        <f t="shared" si="144"/>
        <v>997.5</v>
      </c>
      <c r="H4671" s="8">
        <f>VLOOKUP(C4671,Products!$A$2:$F$20,6,TRUE)</f>
        <v>7.4499999999999993</v>
      </c>
      <c r="I4671" s="8">
        <f t="shared" si="145"/>
        <v>372.49999999999994</v>
      </c>
      <c r="J4671" s="42">
        <f>VLOOKUP(B4671,Invoices!A:I,9,TRUE)</f>
        <v>2021</v>
      </c>
    </row>
    <row r="4672" spans="1:10" x14ac:dyDescent="0.15">
      <c r="A4672" t="s">
        <v>8032</v>
      </c>
      <c r="B4672" t="s">
        <v>1058</v>
      </c>
      <c r="C4672" t="s">
        <v>102</v>
      </c>
      <c r="D4672" t="s">
        <v>83</v>
      </c>
      <c r="E4672">
        <v>24</v>
      </c>
      <c r="F4672" s="8">
        <f>VLOOKUP(C4672,Products!$A$2:$E$20,5,TRUE)</f>
        <v>29.95</v>
      </c>
      <c r="G4672" s="8">
        <f t="shared" si="144"/>
        <v>718.8</v>
      </c>
      <c r="H4672" s="8">
        <f>VLOOKUP(C4672,Products!$A$2:$F$20,6,TRUE)</f>
        <v>15</v>
      </c>
      <c r="I4672" s="8">
        <f t="shared" si="145"/>
        <v>360</v>
      </c>
      <c r="J4672" s="42">
        <f>VLOOKUP(B4672,Invoices!A:I,9,TRUE)</f>
        <v>2021</v>
      </c>
    </row>
    <row r="4673" spans="1:10" x14ac:dyDescent="0.15">
      <c r="A4673" t="s">
        <v>8033</v>
      </c>
      <c r="B4673" t="s">
        <v>1058</v>
      </c>
      <c r="C4673" t="s">
        <v>91</v>
      </c>
      <c r="D4673" t="s">
        <v>70</v>
      </c>
      <c r="E4673">
        <v>3</v>
      </c>
      <c r="F4673" s="8">
        <f>VLOOKUP(C4673,Products!$A$2:$E$20,5,TRUE)</f>
        <v>49.95</v>
      </c>
      <c r="G4673" s="8">
        <f t="shared" si="144"/>
        <v>149.85000000000002</v>
      </c>
      <c r="H4673" s="8">
        <f>VLOOKUP(C4673,Products!$A$2:$F$20,6,TRUE)</f>
        <v>21.200000000000003</v>
      </c>
      <c r="I4673" s="8">
        <f t="shared" si="145"/>
        <v>63.600000000000009</v>
      </c>
      <c r="J4673" s="42">
        <f>VLOOKUP(B4673,Invoices!A:I,9,TRUE)</f>
        <v>2021</v>
      </c>
    </row>
    <row r="4674" spans="1:10" x14ac:dyDescent="0.15">
      <c r="A4674" t="s">
        <v>8034</v>
      </c>
      <c r="B4674" t="s">
        <v>1058</v>
      </c>
      <c r="C4674" t="s">
        <v>104</v>
      </c>
      <c r="D4674" t="s">
        <v>71</v>
      </c>
      <c r="E4674">
        <v>6</v>
      </c>
      <c r="F4674" s="8">
        <f>VLOOKUP(C4674,Products!$A$2:$E$20,5,TRUE)</f>
        <v>2.95</v>
      </c>
      <c r="G4674" s="8">
        <f t="shared" si="144"/>
        <v>17.700000000000003</v>
      </c>
      <c r="H4674" s="8">
        <f>VLOOKUP(C4674,Products!$A$2:$F$20,6,TRUE)</f>
        <v>1.1500000000000001</v>
      </c>
      <c r="I4674" s="8">
        <f t="shared" si="145"/>
        <v>6.9</v>
      </c>
      <c r="J4674" s="42">
        <f>VLOOKUP(B4674,Invoices!A:I,9,TRUE)</f>
        <v>2021</v>
      </c>
    </row>
    <row r="4675" spans="1:10" x14ac:dyDescent="0.15">
      <c r="A4675" t="s">
        <v>8035</v>
      </c>
      <c r="B4675" t="s">
        <v>1058</v>
      </c>
      <c r="C4675" t="s">
        <v>97</v>
      </c>
      <c r="D4675" t="s">
        <v>74</v>
      </c>
      <c r="E4675">
        <v>10</v>
      </c>
      <c r="F4675" s="8">
        <f>VLOOKUP(C4675,Products!$A$2:$E$20,5,TRUE)</f>
        <v>1.5</v>
      </c>
      <c r="G4675" s="8">
        <f t="shared" ref="G4675:G4738" si="146">F4675*E4675</f>
        <v>15</v>
      </c>
      <c r="H4675" s="8">
        <f>VLOOKUP(C4675,Products!$A$2:$F$20,6,TRUE)</f>
        <v>0.5</v>
      </c>
      <c r="I4675" s="8">
        <f t="shared" ref="I4675:I4738" si="147">H4675*E4675</f>
        <v>5</v>
      </c>
      <c r="J4675" s="42">
        <f>VLOOKUP(B4675,Invoices!A:I,9,TRUE)</f>
        <v>2021</v>
      </c>
    </row>
    <row r="4676" spans="1:10" x14ac:dyDescent="0.15">
      <c r="A4676" t="s">
        <v>8036</v>
      </c>
      <c r="B4676" t="s">
        <v>1059</v>
      </c>
      <c r="C4676" t="s">
        <v>105</v>
      </c>
      <c r="D4676" t="s">
        <v>81</v>
      </c>
      <c r="E4676">
        <v>1</v>
      </c>
      <c r="F4676" s="8">
        <f>VLOOKUP(C4676,Products!$A$2:$E$20,5,TRUE)</f>
        <v>8.9499999999999993</v>
      </c>
      <c r="G4676" s="8">
        <f t="shared" si="146"/>
        <v>8.9499999999999993</v>
      </c>
      <c r="H4676" s="8">
        <f>VLOOKUP(C4676,Products!$A$2:$F$20,6,TRUE)</f>
        <v>3.1999999999999993</v>
      </c>
      <c r="I4676" s="8">
        <f t="shared" si="147"/>
        <v>3.1999999999999993</v>
      </c>
      <c r="J4676" s="42">
        <f>VLOOKUP(B4676,Invoices!A:I,9,TRUE)</f>
        <v>2021</v>
      </c>
    </row>
    <row r="4677" spans="1:10" x14ac:dyDescent="0.15">
      <c r="A4677" t="s">
        <v>8037</v>
      </c>
      <c r="B4677" t="s">
        <v>1059</v>
      </c>
      <c r="C4677" t="s">
        <v>96</v>
      </c>
      <c r="D4677" t="s">
        <v>75</v>
      </c>
      <c r="E4677">
        <v>50</v>
      </c>
      <c r="F4677" s="8">
        <f>VLOOKUP(C4677,Products!$A$2:$E$20,5,TRUE)</f>
        <v>79.95</v>
      </c>
      <c r="G4677" s="8">
        <f t="shared" si="146"/>
        <v>3997.5</v>
      </c>
      <c r="H4677" s="8">
        <f>VLOOKUP(C4677,Products!$A$2:$F$20,6,TRUE)</f>
        <v>27.950000000000003</v>
      </c>
      <c r="I4677" s="8">
        <f t="shared" si="147"/>
        <v>1397.5000000000002</v>
      </c>
      <c r="J4677" s="42">
        <f>VLOOKUP(B4677,Invoices!A:I,9,TRUE)</f>
        <v>2021</v>
      </c>
    </row>
    <row r="4678" spans="1:10" x14ac:dyDescent="0.15">
      <c r="A4678" t="s">
        <v>8038</v>
      </c>
      <c r="B4678" t="s">
        <v>1059</v>
      </c>
      <c r="C4678" t="s">
        <v>101</v>
      </c>
      <c r="D4678" t="s">
        <v>69</v>
      </c>
      <c r="E4678">
        <v>7</v>
      </c>
      <c r="F4678" s="8">
        <f>VLOOKUP(C4678,Products!$A$2:$E$20,5,TRUE)</f>
        <v>129.94999999999999</v>
      </c>
      <c r="G4678" s="8">
        <f t="shared" si="146"/>
        <v>909.64999999999986</v>
      </c>
      <c r="H4678" s="8">
        <f>VLOOKUP(C4678,Products!$A$2:$F$20,6,TRUE)</f>
        <v>40.449999999999989</v>
      </c>
      <c r="I4678" s="8">
        <f t="shared" si="147"/>
        <v>283.14999999999992</v>
      </c>
      <c r="J4678" s="42">
        <f>VLOOKUP(B4678,Invoices!A:I,9,TRUE)</f>
        <v>2021</v>
      </c>
    </row>
    <row r="4679" spans="1:10" x14ac:dyDescent="0.15">
      <c r="A4679" t="s">
        <v>8039</v>
      </c>
      <c r="B4679" t="s">
        <v>1059</v>
      </c>
      <c r="C4679" t="s">
        <v>90</v>
      </c>
      <c r="D4679" t="s">
        <v>72</v>
      </c>
      <c r="E4679">
        <v>1</v>
      </c>
      <c r="F4679" s="8">
        <f>VLOOKUP(C4679,Products!$A$2:$E$20,5,TRUE)</f>
        <v>8.9499999999999993</v>
      </c>
      <c r="G4679" s="8">
        <f t="shared" si="146"/>
        <v>8.9499999999999993</v>
      </c>
      <c r="H4679" s="8">
        <f>VLOOKUP(C4679,Products!$A$2:$F$20,6,TRUE)</f>
        <v>5.6999999999999993</v>
      </c>
      <c r="I4679" s="8">
        <f t="shared" si="147"/>
        <v>5.6999999999999993</v>
      </c>
      <c r="J4679" s="42">
        <f>VLOOKUP(B4679,Invoices!A:I,9,TRUE)</f>
        <v>2021</v>
      </c>
    </row>
    <row r="4680" spans="1:10" x14ac:dyDescent="0.15">
      <c r="A4680" t="s">
        <v>8040</v>
      </c>
      <c r="B4680" t="s">
        <v>1059</v>
      </c>
      <c r="C4680" t="s">
        <v>88</v>
      </c>
      <c r="D4680" t="s">
        <v>85</v>
      </c>
      <c r="E4680">
        <v>1</v>
      </c>
      <c r="F4680" s="8">
        <f>VLOOKUP(C4680,Products!$A$2:$E$20,5,TRUE)</f>
        <v>8.9499999999999993</v>
      </c>
      <c r="G4680" s="8">
        <f t="shared" si="146"/>
        <v>8.9499999999999993</v>
      </c>
      <c r="H4680" s="8">
        <f>VLOOKUP(C4680,Products!$A$2:$F$20,6,TRUE)</f>
        <v>5.6999999999999993</v>
      </c>
      <c r="I4680" s="8">
        <f t="shared" si="147"/>
        <v>5.6999999999999993</v>
      </c>
      <c r="J4680" s="42">
        <f>VLOOKUP(B4680,Invoices!A:I,9,TRUE)</f>
        <v>2021</v>
      </c>
    </row>
    <row r="4681" spans="1:10" x14ac:dyDescent="0.15">
      <c r="A4681" t="s">
        <v>8041</v>
      </c>
      <c r="B4681" t="s">
        <v>1059</v>
      </c>
      <c r="C4681" t="s">
        <v>100</v>
      </c>
      <c r="D4681" t="s">
        <v>78</v>
      </c>
      <c r="E4681">
        <v>1</v>
      </c>
      <c r="F4681" s="8">
        <f>VLOOKUP(C4681,Products!$A$2:$E$20,5,TRUE)</f>
        <v>49.95</v>
      </c>
      <c r="G4681" s="8">
        <f t="shared" si="146"/>
        <v>49.95</v>
      </c>
      <c r="H4681" s="8">
        <f>VLOOKUP(C4681,Products!$A$2:$F$20,6,TRUE)</f>
        <v>19.950000000000003</v>
      </c>
      <c r="I4681" s="8">
        <f t="shared" si="147"/>
        <v>19.950000000000003</v>
      </c>
      <c r="J4681" s="42">
        <f>VLOOKUP(B4681,Invoices!A:I,9,TRUE)</f>
        <v>2021</v>
      </c>
    </row>
    <row r="4682" spans="1:10" x14ac:dyDescent="0.15">
      <c r="A4682" t="s">
        <v>8042</v>
      </c>
      <c r="B4682" t="s">
        <v>1059</v>
      </c>
      <c r="C4682" t="s">
        <v>91</v>
      </c>
      <c r="D4682" t="s">
        <v>70</v>
      </c>
      <c r="E4682">
        <v>3</v>
      </c>
      <c r="F4682" s="8">
        <f>VLOOKUP(C4682,Products!$A$2:$E$20,5,TRUE)</f>
        <v>49.95</v>
      </c>
      <c r="G4682" s="8">
        <f t="shared" si="146"/>
        <v>149.85000000000002</v>
      </c>
      <c r="H4682" s="8">
        <f>VLOOKUP(C4682,Products!$A$2:$F$20,6,TRUE)</f>
        <v>21.200000000000003</v>
      </c>
      <c r="I4682" s="8">
        <f t="shared" si="147"/>
        <v>63.600000000000009</v>
      </c>
      <c r="J4682" s="42">
        <f>VLOOKUP(B4682,Invoices!A:I,9,TRUE)</f>
        <v>2021</v>
      </c>
    </row>
    <row r="4683" spans="1:10" x14ac:dyDescent="0.15">
      <c r="A4683" t="s">
        <v>8043</v>
      </c>
      <c r="B4683" t="s">
        <v>1059</v>
      </c>
      <c r="C4683" t="s">
        <v>104</v>
      </c>
      <c r="D4683" t="s">
        <v>71</v>
      </c>
      <c r="E4683">
        <v>5</v>
      </c>
      <c r="F4683" s="8">
        <f>VLOOKUP(C4683,Products!$A$2:$E$20,5,TRUE)</f>
        <v>2.95</v>
      </c>
      <c r="G4683" s="8">
        <f t="shared" si="146"/>
        <v>14.75</v>
      </c>
      <c r="H4683" s="8">
        <f>VLOOKUP(C4683,Products!$A$2:$F$20,6,TRUE)</f>
        <v>1.1500000000000001</v>
      </c>
      <c r="I4683" s="8">
        <f t="shared" si="147"/>
        <v>5.7500000000000009</v>
      </c>
      <c r="J4683" s="42">
        <f>VLOOKUP(B4683,Invoices!A:I,9,TRUE)</f>
        <v>2021</v>
      </c>
    </row>
    <row r="4684" spans="1:10" x14ac:dyDescent="0.15">
      <c r="A4684" t="s">
        <v>8044</v>
      </c>
      <c r="B4684" t="s">
        <v>1059</v>
      </c>
      <c r="C4684" t="s">
        <v>102</v>
      </c>
      <c r="D4684" t="s">
        <v>83</v>
      </c>
      <c r="E4684">
        <v>1</v>
      </c>
      <c r="F4684" s="8">
        <f>VLOOKUP(C4684,Products!$A$2:$E$20,5,TRUE)</f>
        <v>29.95</v>
      </c>
      <c r="G4684" s="8">
        <f t="shared" si="146"/>
        <v>29.95</v>
      </c>
      <c r="H4684" s="8">
        <f>VLOOKUP(C4684,Products!$A$2:$F$20,6,TRUE)</f>
        <v>15</v>
      </c>
      <c r="I4684" s="8">
        <f t="shared" si="147"/>
        <v>15</v>
      </c>
      <c r="J4684" s="42">
        <f>VLOOKUP(B4684,Invoices!A:I,9,TRUE)</f>
        <v>2021</v>
      </c>
    </row>
    <row r="4685" spans="1:10" x14ac:dyDescent="0.15">
      <c r="A4685" t="s">
        <v>8045</v>
      </c>
      <c r="B4685" t="s">
        <v>1059</v>
      </c>
      <c r="C4685" t="s">
        <v>89</v>
      </c>
      <c r="D4685" t="s">
        <v>80</v>
      </c>
      <c r="E4685">
        <v>2</v>
      </c>
      <c r="F4685" s="8">
        <f>VLOOKUP(C4685,Products!$A$2:$E$20,5,TRUE)</f>
        <v>15.95</v>
      </c>
      <c r="G4685" s="8">
        <f t="shared" si="146"/>
        <v>31.9</v>
      </c>
      <c r="H4685" s="8">
        <f>VLOOKUP(C4685,Products!$A$2:$F$20,6,TRUE)</f>
        <v>6</v>
      </c>
      <c r="I4685" s="8">
        <f t="shared" si="147"/>
        <v>12</v>
      </c>
      <c r="J4685" s="42">
        <f>VLOOKUP(B4685,Invoices!A:I,9,TRUE)</f>
        <v>2021</v>
      </c>
    </row>
    <row r="4686" spans="1:10" x14ac:dyDescent="0.15">
      <c r="A4686" t="s">
        <v>8046</v>
      </c>
      <c r="B4686" t="s">
        <v>1059</v>
      </c>
      <c r="C4686" t="s">
        <v>93</v>
      </c>
      <c r="D4686" t="s">
        <v>76</v>
      </c>
      <c r="E4686">
        <v>5</v>
      </c>
      <c r="F4686" s="8">
        <f>VLOOKUP(C4686,Products!$A$2:$E$20,5,TRUE)</f>
        <v>9.9499999999999993</v>
      </c>
      <c r="G4686" s="8">
        <f t="shared" si="146"/>
        <v>49.75</v>
      </c>
      <c r="H4686" s="8">
        <f>VLOOKUP(C4686,Products!$A$2:$F$20,6,TRUE)</f>
        <v>1.9499999999999993</v>
      </c>
      <c r="I4686" s="8">
        <f t="shared" si="147"/>
        <v>9.7499999999999964</v>
      </c>
      <c r="J4686" s="42">
        <f>VLOOKUP(B4686,Invoices!A:I,9,TRUE)</f>
        <v>2021</v>
      </c>
    </row>
    <row r="4687" spans="1:10" x14ac:dyDescent="0.15">
      <c r="A4687" t="s">
        <v>8047</v>
      </c>
      <c r="B4687" t="s">
        <v>1059</v>
      </c>
      <c r="C4687" t="s">
        <v>94</v>
      </c>
      <c r="D4687" t="s">
        <v>86</v>
      </c>
      <c r="E4687">
        <v>10</v>
      </c>
      <c r="F4687" s="8">
        <f>VLOOKUP(C4687,Products!$A$2:$E$20,5,TRUE)</f>
        <v>3.5</v>
      </c>
      <c r="G4687" s="8">
        <f t="shared" si="146"/>
        <v>35</v>
      </c>
      <c r="H4687" s="8">
        <f>VLOOKUP(C4687,Products!$A$2:$F$20,6,TRUE)</f>
        <v>0.54999999999999982</v>
      </c>
      <c r="I4687" s="8">
        <f t="shared" si="147"/>
        <v>5.4999999999999982</v>
      </c>
      <c r="J4687" s="42">
        <f>VLOOKUP(B4687,Invoices!A:I,9,TRUE)</f>
        <v>2021</v>
      </c>
    </row>
    <row r="4688" spans="1:10" x14ac:dyDescent="0.15">
      <c r="A4688" t="s">
        <v>8048</v>
      </c>
      <c r="B4688" t="s">
        <v>1060</v>
      </c>
      <c r="C4688" t="s">
        <v>90</v>
      </c>
      <c r="D4688" t="s">
        <v>72</v>
      </c>
      <c r="E4688">
        <v>5</v>
      </c>
      <c r="F4688" s="8">
        <f>VLOOKUP(C4688,Products!$A$2:$E$20,5,TRUE)</f>
        <v>8.9499999999999993</v>
      </c>
      <c r="G4688" s="8">
        <f t="shared" si="146"/>
        <v>44.75</v>
      </c>
      <c r="H4688" s="8">
        <f>VLOOKUP(C4688,Products!$A$2:$F$20,6,TRUE)</f>
        <v>5.6999999999999993</v>
      </c>
      <c r="I4688" s="8">
        <f t="shared" si="147"/>
        <v>28.499999999999996</v>
      </c>
      <c r="J4688" s="42">
        <f>VLOOKUP(B4688,Invoices!A:I,9,TRUE)</f>
        <v>2021</v>
      </c>
    </row>
    <row r="4689" spans="1:10" x14ac:dyDescent="0.15">
      <c r="A4689" t="s">
        <v>8049</v>
      </c>
      <c r="B4689" t="s">
        <v>1060</v>
      </c>
      <c r="C4689" t="s">
        <v>98</v>
      </c>
      <c r="D4689" t="s">
        <v>79</v>
      </c>
      <c r="E4689">
        <v>5</v>
      </c>
      <c r="F4689" s="8">
        <f>VLOOKUP(C4689,Products!$A$2:$E$20,5,TRUE)</f>
        <v>14.95</v>
      </c>
      <c r="G4689" s="8">
        <f t="shared" si="146"/>
        <v>74.75</v>
      </c>
      <c r="H4689" s="8">
        <f>VLOOKUP(C4689,Products!$A$2:$F$20,6,TRUE)</f>
        <v>3.0499999999999989</v>
      </c>
      <c r="I4689" s="8">
        <f t="shared" si="147"/>
        <v>15.249999999999995</v>
      </c>
      <c r="J4689" s="42">
        <f>VLOOKUP(B4689,Invoices!A:I,9,TRUE)</f>
        <v>2021</v>
      </c>
    </row>
    <row r="4690" spans="1:10" x14ac:dyDescent="0.15">
      <c r="A4690" t="s">
        <v>8050</v>
      </c>
      <c r="B4690" t="s">
        <v>1061</v>
      </c>
      <c r="C4690" t="s">
        <v>101</v>
      </c>
      <c r="D4690" t="s">
        <v>69</v>
      </c>
      <c r="E4690">
        <v>1</v>
      </c>
      <c r="F4690" s="8">
        <f>VLOOKUP(C4690,Products!$A$2:$E$20,5,TRUE)</f>
        <v>129.94999999999999</v>
      </c>
      <c r="G4690" s="8">
        <f t="shared" si="146"/>
        <v>129.94999999999999</v>
      </c>
      <c r="H4690" s="8">
        <f>VLOOKUP(C4690,Products!$A$2:$F$20,6,TRUE)</f>
        <v>40.449999999999989</v>
      </c>
      <c r="I4690" s="8">
        <f t="shared" si="147"/>
        <v>40.449999999999989</v>
      </c>
      <c r="J4690" s="42">
        <f>VLOOKUP(B4690,Invoices!A:I,9,TRUE)</f>
        <v>2021</v>
      </c>
    </row>
    <row r="4691" spans="1:10" x14ac:dyDescent="0.15">
      <c r="A4691" t="s">
        <v>8051</v>
      </c>
      <c r="B4691" t="s">
        <v>1061</v>
      </c>
      <c r="C4691" t="s">
        <v>95</v>
      </c>
      <c r="D4691" t="s">
        <v>73</v>
      </c>
      <c r="E4691">
        <v>1</v>
      </c>
      <c r="F4691" s="8">
        <f>VLOOKUP(C4691,Products!$A$2:$E$20,5,TRUE)</f>
        <v>12.95</v>
      </c>
      <c r="G4691" s="8">
        <f t="shared" si="146"/>
        <v>12.95</v>
      </c>
      <c r="H4691" s="8">
        <f>VLOOKUP(C4691,Products!$A$2:$F$20,6,TRUE)</f>
        <v>4.1999999999999993</v>
      </c>
      <c r="I4691" s="8">
        <f t="shared" si="147"/>
        <v>4.1999999999999993</v>
      </c>
      <c r="J4691" s="42">
        <f>VLOOKUP(B4691,Invoices!A:I,9,TRUE)</f>
        <v>2021</v>
      </c>
    </row>
    <row r="4692" spans="1:10" x14ac:dyDescent="0.15">
      <c r="A4692" t="s">
        <v>8052</v>
      </c>
      <c r="B4692" t="s">
        <v>1061</v>
      </c>
      <c r="C4692" t="s">
        <v>89</v>
      </c>
      <c r="D4692" t="s">
        <v>80</v>
      </c>
      <c r="E4692">
        <v>1</v>
      </c>
      <c r="F4692" s="8">
        <f>VLOOKUP(C4692,Products!$A$2:$E$20,5,TRUE)</f>
        <v>15.95</v>
      </c>
      <c r="G4692" s="8">
        <f t="shared" si="146"/>
        <v>15.95</v>
      </c>
      <c r="H4692" s="8">
        <f>VLOOKUP(C4692,Products!$A$2:$F$20,6,TRUE)</f>
        <v>6</v>
      </c>
      <c r="I4692" s="8">
        <f t="shared" si="147"/>
        <v>6</v>
      </c>
      <c r="J4692" s="42">
        <f>VLOOKUP(B4692,Invoices!A:I,9,TRUE)</f>
        <v>2021</v>
      </c>
    </row>
    <row r="4693" spans="1:10" x14ac:dyDescent="0.15">
      <c r="A4693" t="s">
        <v>8053</v>
      </c>
      <c r="B4693" t="s">
        <v>1061</v>
      </c>
      <c r="C4693" t="s">
        <v>100</v>
      </c>
      <c r="D4693" t="s">
        <v>78</v>
      </c>
      <c r="E4693">
        <v>15</v>
      </c>
      <c r="F4693" s="8">
        <f>VLOOKUP(C4693,Products!$A$2:$E$20,5,TRUE)</f>
        <v>49.95</v>
      </c>
      <c r="G4693" s="8">
        <f t="shared" si="146"/>
        <v>749.25</v>
      </c>
      <c r="H4693" s="8">
        <f>VLOOKUP(C4693,Products!$A$2:$F$20,6,TRUE)</f>
        <v>19.950000000000003</v>
      </c>
      <c r="I4693" s="8">
        <f t="shared" si="147"/>
        <v>299.25000000000006</v>
      </c>
      <c r="J4693" s="42">
        <f>VLOOKUP(B4693,Invoices!A:I,9,TRUE)</f>
        <v>2021</v>
      </c>
    </row>
    <row r="4694" spans="1:10" x14ac:dyDescent="0.15">
      <c r="A4694" t="s">
        <v>8054</v>
      </c>
      <c r="B4694" t="s">
        <v>1061</v>
      </c>
      <c r="C4694" t="s">
        <v>103</v>
      </c>
      <c r="D4694" t="s">
        <v>77</v>
      </c>
      <c r="E4694">
        <v>7</v>
      </c>
      <c r="F4694" s="8">
        <f>VLOOKUP(C4694,Products!$A$2:$E$20,5,TRUE)</f>
        <v>8.9499999999999993</v>
      </c>
      <c r="G4694" s="8">
        <f t="shared" si="146"/>
        <v>62.649999999999991</v>
      </c>
      <c r="H4694" s="8">
        <f>VLOOKUP(C4694,Products!$A$2:$F$20,6,TRUE)</f>
        <v>3.1999999999999993</v>
      </c>
      <c r="I4694" s="8">
        <f t="shared" si="147"/>
        <v>22.399999999999995</v>
      </c>
      <c r="J4694" s="42">
        <f>VLOOKUP(B4694,Invoices!A:I,9,TRUE)</f>
        <v>2021</v>
      </c>
    </row>
    <row r="4695" spans="1:10" x14ac:dyDescent="0.15">
      <c r="A4695" t="s">
        <v>8055</v>
      </c>
      <c r="B4695" t="s">
        <v>1061</v>
      </c>
      <c r="C4695" t="s">
        <v>105</v>
      </c>
      <c r="D4695" t="s">
        <v>81</v>
      </c>
      <c r="E4695">
        <v>50</v>
      </c>
      <c r="F4695" s="8">
        <f>VLOOKUP(C4695,Products!$A$2:$E$20,5,TRUE)</f>
        <v>8.9499999999999993</v>
      </c>
      <c r="G4695" s="8">
        <f t="shared" si="146"/>
        <v>447.49999999999994</v>
      </c>
      <c r="H4695" s="8">
        <f>VLOOKUP(C4695,Products!$A$2:$F$20,6,TRUE)</f>
        <v>3.1999999999999993</v>
      </c>
      <c r="I4695" s="8">
        <f t="shared" si="147"/>
        <v>159.99999999999997</v>
      </c>
      <c r="J4695" s="42">
        <f>VLOOKUP(B4695,Invoices!A:I,9,TRUE)</f>
        <v>2021</v>
      </c>
    </row>
    <row r="4696" spans="1:10" x14ac:dyDescent="0.15">
      <c r="A4696" t="s">
        <v>8056</v>
      </c>
      <c r="B4696" t="s">
        <v>1061</v>
      </c>
      <c r="C4696" t="s">
        <v>96</v>
      </c>
      <c r="D4696" t="s">
        <v>75</v>
      </c>
      <c r="E4696">
        <v>100</v>
      </c>
      <c r="F4696" s="8">
        <f>VLOOKUP(C4696,Products!$A$2:$E$20,5,TRUE)</f>
        <v>79.95</v>
      </c>
      <c r="G4696" s="8">
        <f t="shared" si="146"/>
        <v>7995</v>
      </c>
      <c r="H4696" s="8">
        <f>VLOOKUP(C4696,Products!$A$2:$F$20,6,TRUE)</f>
        <v>27.950000000000003</v>
      </c>
      <c r="I4696" s="8">
        <f t="shared" si="147"/>
        <v>2795.0000000000005</v>
      </c>
      <c r="J4696" s="42">
        <f>VLOOKUP(B4696,Invoices!A:I,9,TRUE)</f>
        <v>2021</v>
      </c>
    </row>
    <row r="4697" spans="1:10" x14ac:dyDescent="0.15">
      <c r="A4697" t="s">
        <v>8057</v>
      </c>
      <c r="B4697" t="s">
        <v>1062</v>
      </c>
      <c r="C4697" t="s">
        <v>98</v>
      </c>
      <c r="D4697" t="s">
        <v>79</v>
      </c>
      <c r="E4697">
        <v>10</v>
      </c>
      <c r="F4697" s="8">
        <f>VLOOKUP(C4697,Products!$A$2:$E$20,5,TRUE)</f>
        <v>14.95</v>
      </c>
      <c r="G4697" s="8">
        <f t="shared" si="146"/>
        <v>149.5</v>
      </c>
      <c r="H4697" s="8">
        <f>VLOOKUP(C4697,Products!$A$2:$F$20,6,TRUE)</f>
        <v>3.0499999999999989</v>
      </c>
      <c r="I4697" s="8">
        <f t="shared" si="147"/>
        <v>30.499999999999989</v>
      </c>
      <c r="J4697" s="42">
        <f>VLOOKUP(B4697,Invoices!A:I,9,TRUE)</f>
        <v>2021</v>
      </c>
    </row>
    <row r="4698" spans="1:10" x14ac:dyDescent="0.15">
      <c r="A4698" t="s">
        <v>8058</v>
      </c>
      <c r="B4698" t="s">
        <v>1062</v>
      </c>
      <c r="C4698" t="s">
        <v>90</v>
      </c>
      <c r="D4698" t="s">
        <v>72</v>
      </c>
      <c r="E4698">
        <v>1</v>
      </c>
      <c r="F4698" s="8">
        <f>VLOOKUP(C4698,Products!$A$2:$E$20,5,TRUE)</f>
        <v>8.9499999999999993</v>
      </c>
      <c r="G4698" s="8">
        <f t="shared" si="146"/>
        <v>8.9499999999999993</v>
      </c>
      <c r="H4698" s="8">
        <f>VLOOKUP(C4698,Products!$A$2:$F$20,6,TRUE)</f>
        <v>5.6999999999999993</v>
      </c>
      <c r="I4698" s="8">
        <f t="shared" si="147"/>
        <v>5.6999999999999993</v>
      </c>
      <c r="J4698" s="42">
        <f>VLOOKUP(B4698,Invoices!A:I,9,TRUE)</f>
        <v>2021</v>
      </c>
    </row>
    <row r="4699" spans="1:10" x14ac:dyDescent="0.15">
      <c r="A4699" t="s">
        <v>8059</v>
      </c>
      <c r="B4699" t="s">
        <v>1062</v>
      </c>
      <c r="C4699" t="s">
        <v>88</v>
      </c>
      <c r="D4699" t="s">
        <v>85</v>
      </c>
      <c r="E4699">
        <v>10</v>
      </c>
      <c r="F4699" s="8">
        <f>VLOOKUP(C4699,Products!$A$2:$E$20,5,TRUE)</f>
        <v>8.9499999999999993</v>
      </c>
      <c r="G4699" s="8">
        <f t="shared" si="146"/>
        <v>89.5</v>
      </c>
      <c r="H4699" s="8">
        <f>VLOOKUP(C4699,Products!$A$2:$F$20,6,TRUE)</f>
        <v>5.6999999999999993</v>
      </c>
      <c r="I4699" s="8">
        <f t="shared" si="147"/>
        <v>56.999999999999993</v>
      </c>
      <c r="J4699" s="42">
        <f>VLOOKUP(B4699,Invoices!A:I,9,TRUE)</f>
        <v>2021</v>
      </c>
    </row>
    <row r="4700" spans="1:10" x14ac:dyDescent="0.15">
      <c r="A4700" t="s">
        <v>8060</v>
      </c>
      <c r="B4700" t="s">
        <v>1062</v>
      </c>
      <c r="C4700" t="s">
        <v>105</v>
      </c>
      <c r="D4700" t="s">
        <v>81</v>
      </c>
      <c r="E4700">
        <v>3</v>
      </c>
      <c r="F4700" s="8">
        <f>VLOOKUP(C4700,Products!$A$2:$E$20,5,TRUE)</f>
        <v>8.9499999999999993</v>
      </c>
      <c r="G4700" s="8">
        <f t="shared" si="146"/>
        <v>26.849999999999998</v>
      </c>
      <c r="H4700" s="8">
        <f>VLOOKUP(C4700,Products!$A$2:$F$20,6,TRUE)</f>
        <v>3.1999999999999993</v>
      </c>
      <c r="I4700" s="8">
        <f t="shared" si="147"/>
        <v>9.5999999999999979</v>
      </c>
      <c r="J4700" s="42">
        <f>VLOOKUP(B4700,Invoices!A:I,9,TRUE)</f>
        <v>2021</v>
      </c>
    </row>
    <row r="4701" spans="1:10" x14ac:dyDescent="0.15">
      <c r="A4701" t="s">
        <v>8061</v>
      </c>
      <c r="B4701" t="s">
        <v>1062</v>
      </c>
      <c r="C4701" t="s">
        <v>100</v>
      </c>
      <c r="D4701" t="s">
        <v>78</v>
      </c>
      <c r="E4701">
        <v>5</v>
      </c>
      <c r="F4701" s="8">
        <f>VLOOKUP(C4701,Products!$A$2:$E$20,5,TRUE)</f>
        <v>49.95</v>
      </c>
      <c r="G4701" s="8">
        <f t="shared" si="146"/>
        <v>249.75</v>
      </c>
      <c r="H4701" s="8">
        <f>VLOOKUP(C4701,Products!$A$2:$F$20,6,TRUE)</f>
        <v>19.950000000000003</v>
      </c>
      <c r="I4701" s="8">
        <f t="shared" si="147"/>
        <v>99.750000000000014</v>
      </c>
      <c r="J4701" s="42">
        <f>VLOOKUP(B4701,Invoices!A:I,9,TRUE)</f>
        <v>2021</v>
      </c>
    </row>
    <row r="4702" spans="1:10" x14ac:dyDescent="0.15">
      <c r="A4702" t="s">
        <v>8062</v>
      </c>
      <c r="B4702" t="s">
        <v>1062</v>
      </c>
      <c r="C4702" t="s">
        <v>93</v>
      </c>
      <c r="D4702" t="s">
        <v>76</v>
      </c>
      <c r="E4702">
        <v>12</v>
      </c>
      <c r="F4702" s="8">
        <f>VLOOKUP(C4702,Products!$A$2:$E$20,5,TRUE)</f>
        <v>9.9499999999999993</v>
      </c>
      <c r="G4702" s="8">
        <f t="shared" si="146"/>
        <v>119.39999999999999</v>
      </c>
      <c r="H4702" s="8">
        <f>VLOOKUP(C4702,Products!$A$2:$F$20,6,TRUE)</f>
        <v>1.9499999999999993</v>
      </c>
      <c r="I4702" s="8">
        <f t="shared" si="147"/>
        <v>23.399999999999991</v>
      </c>
      <c r="J4702" s="42">
        <f>VLOOKUP(B4702,Invoices!A:I,9,TRUE)</f>
        <v>2021</v>
      </c>
    </row>
    <row r="4703" spans="1:10" x14ac:dyDescent="0.15">
      <c r="A4703" t="s">
        <v>8063</v>
      </c>
      <c r="B4703" t="s">
        <v>1062</v>
      </c>
      <c r="C4703" t="s">
        <v>92</v>
      </c>
      <c r="D4703" t="s">
        <v>82</v>
      </c>
      <c r="E4703">
        <v>4</v>
      </c>
      <c r="F4703" s="8">
        <f>VLOOKUP(C4703,Products!$A$2:$E$20,5,TRUE)</f>
        <v>19.95</v>
      </c>
      <c r="G4703" s="8">
        <f t="shared" si="146"/>
        <v>79.8</v>
      </c>
      <c r="H4703" s="8">
        <f>VLOOKUP(C4703,Products!$A$2:$F$20,6,TRUE)</f>
        <v>7.4499999999999993</v>
      </c>
      <c r="I4703" s="8">
        <f t="shared" si="147"/>
        <v>29.799999999999997</v>
      </c>
      <c r="J4703" s="42">
        <f>VLOOKUP(B4703,Invoices!A:I,9,TRUE)</f>
        <v>2021</v>
      </c>
    </row>
    <row r="4704" spans="1:10" x14ac:dyDescent="0.15">
      <c r="A4704" t="s">
        <v>8064</v>
      </c>
      <c r="B4704" t="s">
        <v>1062</v>
      </c>
      <c r="C4704" t="s">
        <v>88</v>
      </c>
      <c r="D4704" t="s">
        <v>85</v>
      </c>
      <c r="E4704">
        <v>24</v>
      </c>
      <c r="F4704" s="8">
        <f>VLOOKUP(C4704,Products!$A$2:$E$20,5,TRUE)</f>
        <v>8.9499999999999993</v>
      </c>
      <c r="G4704" s="8">
        <f t="shared" si="146"/>
        <v>214.79999999999998</v>
      </c>
      <c r="H4704" s="8">
        <f>VLOOKUP(C4704,Products!$A$2:$F$20,6,TRUE)</f>
        <v>5.6999999999999993</v>
      </c>
      <c r="I4704" s="8">
        <f t="shared" si="147"/>
        <v>136.79999999999998</v>
      </c>
      <c r="J4704" s="42">
        <f>VLOOKUP(B4704,Invoices!A:I,9,TRUE)</f>
        <v>2021</v>
      </c>
    </row>
    <row r="4705" spans="1:10" x14ac:dyDescent="0.15">
      <c r="A4705" t="s">
        <v>8065</v>
      </c>
      <c r="B4705" t="s">
        <v>1062</v>
      </c>
      <c r="C4705" t="s">
        <v>102</v>
      </c>
      <c r="D4705" t="s">
        <v>83</v>
      </c>
      <c r="E4705">
        <v>1</v>
      </c>
      <c r="F4705" s="8">
        <f>VLOOKUP(C4705,Products!$A$2:$E$20,5,TRUE)</f>
        <v>29.95</v>
      </c>
      <c r="G4705" s="8">
        <f t="shared" si="146"/>
        <v>29.95</v>
      </c>
      <c r="H4705" s="8">
        <f>VLOOKUP(C4705,Products!$A$2:$F$20,6,TRUE)</f>
        <v>15</v>
      </c>
      <c r="I4705" s="8">
        <f t="shared" si="147"/>
        <v>15</v>
      </c>
      <c r="J4705" s="42">
        <f>VLOOKUP(B4705,Invoices!A:I,9,TRUE)</f>
        <v>2021</v>
      </c>
    </row>
    <row r="4706" spans="1:10" x14ac:dyDescent="0.15">
      <c r="A4706" t="s">
        <v>8066</v>
      </c>
      <c r="B4706" t="s">
        <v>1062</v>
      </c>
      <c r="C4706" t="s">
        <v>103</v>
      </c>
      <c r="D4706" t="s">
        <v>77</v>
      </c>
      <c r="E4706">
        <v>1</v>
      </c>
      <c r="F4706" s="8">
        <f>VLOOKUP(C4706,Products!$A$2:$E$20,5,TRUE)</f>
        <v>8.9499999999999993</v>
      </c>
      <c r="G4706" s="8">
        <f t="shared" si="146"/>
        <v>8.9499999999999993</v>
      </c>
      <c r="H4706" s="8">
        <f>VLOOKUP(C4706,Products!$A$2:$F$20,6,TRUE)</f>
        <v>3.1999999999999993</v>
      </c>
      <c r="I4706" s="8">
        <f t="shared" si="147"/>
        <v>3.1999999999999993</v>
      </c>
      <c r="J4706" s="42">
        <f>VLOOKUP(B4706,Invoices!A:I,9,TRUE)</f>
        <v>2021</v>
      </c>
    </row>
    <row r="4707" spans="1:10" x14ac:dyDescent="0.15">
      <c r="A4707" t="s">
        <v>8067</v>
      </c>
      <c r="B4707" t="s">
        <v>1062</v>
      </c>
      <c r="C4707" t="s">
        <v>101</v>
      </c>
      <c r="D4707" t="s">
        <v>69</v>
      </c>
      <c r="E4707">
        <v>24</v>
      </c>
      <c r="F4707" s="8">
        <f>VLOOKUP(C4707,Products!$A$2:$E$20,5,TRUE)</f>
        <v>129.94999999999999</v>
      </c>
      <c r="G4707" s="8">
        <f t="shared" si="146"/>
        <v>3118.7999999999997</v>
      </c>
      <c r="H4707" s="8">
        <f>VLOOKUP(C4707,Products!$A$2:$F$20,6,TRUE)</f>
        <v>40.449999999999989</v>
      </c>
      <c r="I4707" s="8">
        <f t="shared" si="147"/>
        <v>970.79999999999973</v>
      </c>
      <c r="J4707" s="42">
        <f>VLOOKUP(B4707,Invoices!A:I,9,TRUE)</f>
        <v>2021</v>
      </c>
    </row>
    <row r="4708" spans="1:10" x14ac:dyDescent="0.15">
      <c r="A4708" t="s">
        <v>8068</v>
      </c>
      <c r="B4708" t="s">
        <v>1062</v>
      </c>
      <c r="C4708" t="s">
        <v>94</v>
      </c>
      <c r="D4708" t="s">
        <v>86</v>
      </c>
      <c r="E4708">
        <v>8</v>
      </c>
      <c r="F4708" s="8">
        <f>VLOOKUP(C4708,Products!$A$2:$E$20,5,TRUE)</f>
        <v>3.5</v>
      </c>
      <c r="G4708" s="8">
        <f t="shared" si="146"/>
        <v>28</v>
      </c>
      <c r="H4708" s="8">
        <f>VLOOKUP(C4708,Products!$A$2:$F$20,6,TRUE)</f>
        <v>0.54999999999999982</v>
      </c>
      <c r="I4708" s="8">
        <f t="shared" si="147"/>
        <v>4.3999999999999986</v>
      </c>
      <c r="J4708" s="42">
        <f>VLOOKUP(B4708,Invoices!A:I,9,TRUE)</f>
        <v>2021</v>
      </c>
    </row>
    <row r="4709" spans="1:10" x14ac:dyDescent="0.15">
      <c r="A4709" t="s">
        <v>8069</v>
      </c>
      <c r="B4709" t="s">
        <v>1062</v>
      </c>
      <c r="C4709" t="s">
        <v>89</v>
      </c>
      <c r="D4709" t="s">
        <v>80</v>
      </c>
      <c r="E4709">
        <v>1</v>
      </c>
      <c r="F4709" s="8">
        <f>VLOOKUP(C4709,Products!$A$2:$E$20,5,TRUE)</f>
        <v>15.95</v>
      </c>
      <c r="G4709" s="8">
        <f t="shared" si="146"/>
        <v>15.95</v>
      </c>
      <c r="H4709" s="8">
        <f>VLOOKUP(C4709,Products!$A$2:$F$20,6,TRUE)</f>
        <v>6</v>
      </c>
      <c r="I4709" s="8">
        <f t="shared" si="147"/>
        <v>6</v>
      </c>
      <c r="J4709" s="42">
        <f>VLOOKUP(B4709,Invoices!A:I,9,TRUE)</f>
        <v>2021</v>
      </c>
    </row>
    <row r="4710" spans="1:10" x14ac:dyDescent="0.15">
      <c r="A4710" t="s">
        <v>8070</v>
      </c>
      <c r="B4710" t="s">
        <v>1062</v>
      </c>
      <c r="C4710" t="s">
        <v>104</v>
      </c>
      <c r="D4710" t="s">
        <v>71</v>
      </c>
      <c r="E4710">
        <v>3</v>
      </c>
      <c r="F4710" s="8">
        <f>VLOOKUP(C4710,Products!$A$2:$E$20,5,TRUE)</f>
        <v>2.95</v>
      </c>
      <c r="G4710" s="8">
        <f t="shared" si="146"/>
        <v>8.8500000000000014</v>
      </c>
      <c r="H4710" s="8">
        <f>VLOOKUP(C4710,Products!$A$2:$F$20,6,TRUE)</f>
        <v>1.1500000000000001</v>
      </c>
      <c r="I4710" s="8">
        <f t="shared" si="147"/>
        <v>3.45</v>
      </c>
      <c r="J4710" s="42">
        <f>VLOOKUP(B4710,Invoices!A:I,9,TRUE)</f>
        <v>2021</v>
      </c>
    </row>
    <row r="4711" spans="1:10" x14ac:dyDescent="0.15">
      <c r="A4711" t="s">
        <v>8071</v>
      </c>
      <c r="B4711" t="s">
        <v>1062</v>
      </c>
      <c r="C4711" t="s">
        <v>87</v>
      </c>
      <c r="D4711" t="s">
        <v>68</v>
      </c>
      <c r="E4711">
        <v>20</v>
      </c>
      <c r="F4711" s="8">
        <f>VLOOKUP(C4711,Products!$A$2:$E$20,5,TRUE)</f>
        <v>19.95</v>
      </c>
      <c r="G4711" s="8">
        <f t="shared" si="146"/>
        <v>399</v>
      </c>
      <c r="H4711" s="8">
        <f>VLOOKUP(C4711,Products!$A$2:$F$20,6,TRUE)</f>
        <v>7.4499999999999993</v>
      </c>
      <c r="I4711" s="8">
        <f t="shared" si="147"/>
        <v>149</v>
      </c>
      <c r="J4711" s="42">
        <f>VLOOKUP(B4711,Invoices!A:I,9,TRUE)</f>
        <v>2021</v>
      </c>
    </row>
    <row r="4712" spans="1:10" x14ac:dyDescent="0.15">
      <c r="A4712" t="s">
        <v>8072</v>
      </c>
      <c r="B4712" t="s">
        <v>1062</v>
      </c>
      <c r="C4712" t="s">
        <v>96</v>
      </c>
      <c r="D4712" t="s">
        <v>75</v>
      </c>
      <c r="E4712">
        <v>1</v>
      </c>
      <c r="F4712" s="8">
        <f>VLOOKUP(C4712,Products!$A$2:$E$20,5,TRUE)</f>
        <v>79.95</v>
      </c>
      <c r="G4712" s="8">
        <f t="shared" si="146"/>
        <v>79.95</v>
      </c>
      <c r="H4712" s="8">
        <f>VLOOKUP(C4712,Products!$A$2:$F$20,6,TRUE)</f>
        <v>27.950000000000003</v>
      </c>
      <c r="I4712" s="8">
        <f t="shared" si="147"/>
        <v>27.950000000000003</v>
      </c>
      <c r="J4712" s="42">
        <f>VLOOKUP(B4712,Invoices!A:I,9,TRUE)</f>
        <v>2021</v>
      </c>
    </row>
    <row r="4713" spans="1:10" x14ac:dyDescent="0.15">
      <c r="A4713" t="s">
        <v>8073</v>
      </c>
      <c r="B4713" t="s">
        <v>1062</v>
      </c>
      <c r="C4713" t="s">
        <v>91</v>
      </c>
      <c r="D4713" t="s">
        <v>70</v>
      </c>
      <c r="E4713">
        <v>5</v>
      </c>
      <c r="F4713" s="8">
        <f>VLOOKUP(C4713,Products!$A$2:$E$20,5,TRUE)</f>
        <v>49.95</v>
      </c>
      <c r="G4713" s="8">
        <f t="shared" si="146"/>
        <v>249.75</v>
      </c>
      <c r="H4713" s="8">
        <f>VLOOKUP(C4713,Products!$A$2:$F$20,6,TRUE)</f>
        <v>21.200000000000003</v>
      </c>
      <c r="I4713" s="8">
        <f t="shared" si="147"/>
        <v>106.00000000000001</v>
      </c>
      <c r="J4713" s="42">
        <f>VLOOKUP(B4713,Invoices!A:I,9,TRUE)</f>
        <v>2021</v>
      </c>
    </row>
    <row r="4714" spans="1:10" x14ac:dyDescent="0.15">
      <c r="A4714" t="s">
        <v>8074</v>
      </c>
      <c r="B4714" t="s">
        <v>1063</v>
      </c>
      <c r="C4714" t="s">
        <v>101</v>
      </c>
      <c r="D4714" t="s">
        <v>69</v>
      </c>
      <c r="E4714">
        <v>1</v>
      </c>
      <c r="F4714" s="8">
        <f>VLOOKUP(C4714,Products!$A$2:$E$20,5,TRUE)</f>
        <v>129.94999999999999</v>
      </c>
      <c r="G4714" s="8">
        <f t="shared" si="146"/>
        <v>129.94999999999999</v>
      </c>
      <c r="H4714" s="8">
        <f>VLOOKUP(C4714,Products!$A$2:$F$20,6,TRUE)</f>
        <v>40.449999999999989</v>
      </c>
      <c r="I4714" s="8">
        <f t="shared" si="147"/>
        <v>40.449999999999989</v>
      </c>
      <c r="J4714" s="42">
        <f>VLOOKUP(B4714,Invoices!A:I,9,TRUE)</f>
        <v>2021</v>
      </c>
    </row>
    <row r="4715" spans="1:10" x14ac:dyDescent="0.15">
      <c r="A4715" t="s">
        <v>8075</v>
      </c>
      <c r="B4715" t="s">
        <v>1063</v>
      </c>
      <c r="C4715" t="s">
        <v>94</v>
      </c>
      <c r="D4715" t="s">
        <v>86</v>
      </c>
      <c r="E4715">
        <v>15</v>
      </c>
      <c r="F4715" s="8">
        <f>VLOOKUP(C4715,Products!$A$2:$E$20,5,TRUE)</f>
        <v>3.5</v>
      </c>
      <c r="G4715" s="8">
        <f t="shared" si="146"/>
        <v>52.5</v>
      </c>
      <c r="H4715" s="8">
        <f>VLOOKUP(C4715,Products!$A$2:$F$20,6,TRUE)</f>
        <v>0.54999999999999982</v>
      </c>
      <c r="I4715" s="8">
        <f t="shared" si="147"/>
        <v>8.2499999999999964</v>
      </c>
      <c r="J4715" s="42">
        <f>VLOOKUP(B4715,Invoices!A:I,9,TRUE)</f>
        <v>2021</v>
      </c>
    </row>
    <row r="4716" spans="1:10" x14ac:dyDescent="0.15">
      <c r="A4716" t="s">
        <v>8076</v>
      </c>
      <c r="B4716" t="s">
        <v>1063</v>
      </c>
      <c r="C4716" t="s">
        <v>104</v>
      </c>
      <c r="D4716" t="s">
        <v>71</v>
      </c>
      <c r="E4716">
        <v>4</v>
      </c>
      <c r="F4716" s="8">
        <f>VLOOKUP(C4716,Products!$A$2:$E$20,5,TRUE)</f>
        <v>2.95</v>
      </c>
      <c r="G4716" s="8">
        <f t="shared" si="146"/>
        <v>11.8</v>
      </c>
      <c r="H4716" s="8">
        <f>VLOOKUP(C4716,Products!$A$2:$F$20,6,TRUE)</f>
        <v>1.1500000000000001</v>
      </c>
      <c r="I4716" s="8">
        <f t="shared" si="147"/>
        <v>4.6000000000000005</v>
      </c>
      <c r="J4716" s="42">
        <f>VLOOKUP(B4716,Invoices!A:I,9,TRUE)</f>
        <v>2021</v>
      </c>
    </row>
    <row r="4717" spans="1:10" x14ac:dyDescent="0.15">
      <c r="A4717" t="s">
        <v>8077</v>
      </c>
      <c r="B4717" t="s">
        <v>1063</v>
      </c>
      <c r="C4717" t="s">
        <v>97</v>
      </c>
      <c r="D4717" t="s">
        <v>74</v>
      </c>
      <c r="E4717">
        <v>1</v>
      </c>
      <c r="F4717" s="8">
        <f>VLOOKUP(C4717,Products!$A$2:$E$20,5,TRUE)</f>
        <v>1.5</v>
      </c>
      <c r="G4717" s="8">
        <f t="shared" si="146"/>
        <v>1.5</v>
      </c>
      <c r="H4717" s="8">
        <f>VLOOKUP(C4717,Products!$A$2:$F$20,6,TRUE)</f>
        <v>0.5</v>
      </c>
      <c r="I4717" s="8">
        <f t="shared" si="147"/>
        <v>0.5</v>
      </c>
      <c r="J4717" s="42">
        <f>VLOOKUP(B4717,Invoices!A:I,9,TRUE)</f>
        <v>2021</v>
      </c>
    </row>
    <row r="4718" spans="1:10" x14ac:dyDescent="0.15">
      <c r="A4718" t="s">
        <v>8078</v>
      </c>
      <c r="B4718" t="s">
        <v>1063</v>
      </c>
      <c r="C4718" t="s">
        <v>88</v>
      </c>
      <c r="D4718" t="s">
        <v>85</v>
      </c>
      <c r="E4718">
        <v>6</v>
      </c>
      <c r="F4718" s="8">
        <f>VLOOKUP(C4718,Products!$A$2:$E$20,5,TRUE)</f>
        <v>8.9499999999999993</v>
      </c>
      <c r="G4718" s="8">
        <f t="shared" si="146"/>
        <v>53.699999999999996</v>
      </c>
      <c r="H4718" s="8">
        <f>VLOOKUP(C4718,Products!$A$2:$F$20,6,TRUE)</f>
        <v>5.6999999999999993</v>
      </c>
      <c r="I4718" s="8">
        <f t="shared" si="147"/>
        <v>34.199999999999996</v>
      </c>
      <c r="J4718" s="42">
        <f>VLOOKUP(B4718,Invoices!A:I,9,TRUE)</f>
        <v>2021</v>
      </c>
    </row>
    <row r="4719" spans="1:10" x14ac:dyDescent="0.15">
      <c r="A4719" t="s">
        <v>8079</v>
      </c>
      <c r="B4719" t="s">
        <v>1064</v>
      </c>
      <c r="C4719" t="s">
        <v>103</v>
      </c>
      <c r="D4719" t="s">
        <v>77</v>
      </c>
      <c r="E4719">
        <v>1</v>
      </c>
      <c r="F4719" s="8">
        <f>VLOOKUP(C4719,Products!$A$2:$E$20,5,TRUE)</f>
        <v>8.9499999999999993</v>
      </c>
      <c r="G4719" s="8">
        <f t="shared" si="146"/>
        <v>8.9499999999999993</v>
      </c>
      <c r="H4719" s="8">
        <f>VLOOKUP(C4719,Products!$A$2:$F$20,6,TRUE)</f>
        <v>3.1999999999999993</v>
      </c>
      <c r="I4719" s="8">
        <f t="shared" si="147"/>
        <v>3.1999999999999993</v>
      </c>
      <c r="J4719" s="42">
        <f>VLOOKUP(B4719,Invoices!A:I,9,TRUE)</f>
        <v>2021</v>
      </c>
    </row>
    <row r="4720" spans="1:10" x14ac:dyDescent="0.15">
      <c r="A4720" t="s">
        <v>8080</v>
      </c>
      <c r="B4720" t="s">
        <v>1064</v>
      </c>
      <c r="C4720" t="s">
        <v>91</v>
      </c>
      <c r="D4720" t="s">
        <v>70</v>
      </c>
      <c r="E4720">
        <v>50</v>
      </c>
      <c r="F4720" s="8">
        <f>VLOOKUP(C4720,Products!$A$2:$E$20,5,TRUE)</f>
        <v>49.95</v>
      </c>
      <c r="G4720" s="8">
        <f t="shared" si="146"/>
        <v>2497.5</v>
      </c>
      <c r="H4720" s="8">
        <f>VLOOKUP(C4720,Products!$A$2:$F$20,6,TRUE)</f>
        <v>21.200000000000003</v>
      </c>
      <c r="I4720" s="8">
        <f t="shared" si="147"/>
        <v>1060.0000000000002</v>
      </c>
      <c r="J4720" s="42">
        <f>VLOOKUP(B4720,Invoices!A:I,9,TRUE)</f>
        <v>2021</v>
      </c>
    </row>
    <row r="4721" spans="1:10" x14ac:dyDescent="0.15">
      <c r="A4721" t="s">
        <v>8081</v>
      </c>
      <c r="B4721" t="s">
        <v>1065</v>
      </c>
      <c r="C4721" t="s">
        <v>99</v>
      </c>
      <c r="D4721" t="s">
        <v>84</v>
      </c>
      <c r="E4721">
        <v>1</v>
      </c>
      <c r="F4721" s="8">
        <f>VLOOKUP(C4721,Products!$A$2:$E$20,5,TRUE)</f>
        <v>3.5</v>
      </c>
      <c r="G4721" s="8">
        <f t="shared" si="146"/>
        <v>3.5</v>
      </c>
      <c r="H4721" s="8">
        <f>VLOOKUP(C4721,Products!$A$2:$F$20,6,TRUE)</f>
        <v>0.54999999999999982</v>
      </c>
      <c r="I4721" s="8">
        <f t="shared" si="147"/>
        <v>0.54999999999999982</v>
      </c>
      <c r="J4721" s="42">
        <f>VLOOKUP(B4721,Invoices!A:I,9,TRUE)</f>
        <v>2021</v>
      </c>
    </row>
    <row r="4722" spans="1:10" x14ac:dyDescent="0.15">
      <c r="A4722" t="s">
        <v>8082</v>
      </c>
      <c r="B4722" t="s">
        <v>1065</v>
      </c>
      <c r="C4722" t="s">
        <v>104</v>
      </c>
      <c r="D4722" t="s">
        <v>71</v>
      </c>
      <c r="E4722">
        <v>9</v>
      </c>
      <c r="F4722" s="8">
        <f>VLOOKUP(C4722,Products!$A$2:$E$20,5,TRUE)</f>
        <v>2.95</v>
      </c>
      <c r="G4722" s="8">
        <f t="shared" si="146"/>
        <v>26.55</v>
      </c>
      <c r="H4722" s="8">
        <f>VLOOKUP(C4722,Products!$A$2:$F$20,6,TRUE)</f>
        <v>1.1500000000000001</v>
      </c>
      <c r="I4722" s="8">
        <f t="shared" si="147"/>
        <v>10.350000000000001</v>
      </c>
      <c r="J4722" s="42">
        <f>VLOOKUP(B4722,Invoices!A:I,9,TRUE)</f>
        <v>2021</v>
      </c>
    </row>
    <row r="4723" spans="1:10" x14ac:dyDescent="0.15">
      <c r="A4723" t="s">
        <v>8083</v>
      </c>
      <c r="B4723" t="s">
        <v>1066</v>
      </c>
      <c r="C4723" t="s">
        <v>94</v>
      </c>
      <c r="D4723" t="s">
        <v>86</v>
      </c>
      <c r="E4723">
        <v>10</v>
      </c>
      <c r="F4723" s="8">
        <f>VLOOKUP(C4723,Products!$A$2:$E$20,5,TRUE)</f>
        <v>3.5</v>
      </c>
      <c r="G4723" s="8">
        <f t="shared" si="146"/>
        <v>35</v>
      </c>
      <c r="H4723" s="8">
        <f>VLOOKUP(C4723,Products!$A$2:$F$20,6,TRUE)</f>
        <v>0.54999999999999982</v>
      </c>
      <c r="I4723" s="8">
        <f t="shared" si="147"/>
        <v>5.4999999999999982</v>
      </c>
      <c r="J4723" s="42">
        <f>VLOOKUP(B4723,Invoices!A:I,9,TRUE)</f>
        <v>2021</v>
      </c>
    </row>
    <row r="4724" spans="1:10" x14ac:dyDescent="0.15">
      <c r="A4724" t="s">
        <v>8084</v>
      </c>
      <c r="B4724" t="s">
        <v>1066</v>
      </c>
      <c r="C4724" t="s">
        <v>90</v>
      </c>
      <c r="D4724" t="s">
        <v>72</v>
      </c>
      <c r="E4724">
        <v>20</v>
      </c>
      <c r="F4724" s="8">
        <f>VLOOKUP(C4724,Products!$A$2:$E$20,5,TRUE)</f>
        <v>8.9499999999999993</v>
      </c>
      <c r="G4724" s="8">
        <f t="shared" si="146"/>
        <v>179</v>
      </c>
      <c r="H4724" s="8">
        <f>VLOOKUP(C4724,Products!$A$2:$F$20,6,TRUE)</f>
        <v>5.6999999999999993</v>
      </c>
      <c r="I4724" s="8">
        <f t="shared" si="147"/>
        <v>113.99999999999999</v>
      </c>
      <c r="J4724" s="42">
        <f>VLOOKUP(B4724,Invoices!A:I,9,TRUE)</f>
        <v>2021</v>
      </c>
    </row>
    <row r="4725" spans="1:10" x14ac:dyDescent="0.15">
      <c r="A4725" t="s">
        <v>8085</v>
      </c>
      <c r="B4725" t="s">
        <v>1066</v>
      </c>
      <c r="C4725" t="s">
        <v>103</v>
      </c>
      <c r="D4725" t="s">
        <v>77</v>
      </c>
      <c r="E4725">
        <v>2</v>
      </c>
      <c r="F4725" s="8">
        <f>VLOOKUP(C4725,Products!$A$2:$E$20,5,TRUE)</f>
        <v>8.9499999999999993</v>
      </c>
      <c r="G4725" s="8">
        <f t="shared" si="146"/>
        <v>17.899999999999999</v>
      </c>
      <c r="H4725" s="8">
        <f>VLOOKUP(C4725,Products!$A$2:$F$20,6,TRUE)</f>
        <v>3.1999999999999993</v>
      </c>
      <c r="I4725" s="8">
        <f t="shared" si="147"/>
        <v>6.3999999999999986</v>
      </c>
      <c r="J4725" s="42">
        <f>VLOOKUP(B4725,Invoices!A:I,9,TRUE)</f>
        <v>2021</v>
      </c>
    </row>
    <row r="4726" spans="1:10" x14ac:dyDescent="0.15">
      <c r="A4726" t="s">
        <v>8086</v>
      </c>
      <c r="B4726" t="s">
        <v>1066</v>
      </c>
      <c r="C4726" t="s">
        <v>102</v>
      </c>
      <c r="D4726" t="s">
        <v>83</v>
      </c>
      <c r="E4726">
        <v>1</v>
      </c>
      <c r="F4726" s="8">
        <f>VLOOKUP(C4726,Products!$A$2:$E$20,5,TRUE)</f>
        <v>29.95</v>
      </c>
      <c r="G4726" s="8">
        <f t="shared" si="146"/>
        <v>29.95</v>
      </c>
      <c r="H4726" s="8">
        <f>VLOOKUP(C4726,Products!$A$2:$F$20,6,TRUE)</f>
        <v>15</v>
      </c>
      <c r="I4726" s="8">
        <f t="shared" si="147"/>
        <v>15</v>
      </c>
      <c r="J4726" s="42">
        <f>VLOOKUP(B4726,Invoices!A:I,9,TRUE)</f>
        <v>2021</v>
      </c>
    </row>
    <row r="4727" spans="1:10" x14ac:dyDescent="0.15">
      <c r="A4727" t="s">
        <v>8087</v>
      </c>
      <c r="B4727" t="s">
        <v>1066</v>
      </c>
      <c r="C4727" t="s">
        <v>104</v>
      </c>
      <c r="D4727" t="s">
        <v>71</v>
      </c>
      <c r="E4727">
        <v>1</v>
      </c>
      <c r="F4727" s="8">
        <f>VLOOKUP(C4727,Products!$A$2:$E$20,5,TRUE)</f>
        <v>2.95</v>
      </c>
      <c r="G4727" s="8">
        <f t="shared" si="146"/>
        <v>2.95</v>
      </c>
      <c r="H4727" s="8">
        <f>VLOOKUP(C4727,Products!$A$2:$F$20,6,TRUE)</f>
        <v>1.1500000000000001</v>
      </c>
      <c r="I4727" s="8">
        <f t="shared" si="147"/>
        <v>1.1500000000000001</v>
      </c>
      <c r="J4727" s="42">
        <f>VLOOKUP(B4727,Invoices!A:I,9,TRUE)</f>
        <v>2021</v>
      </c>
    </row>
    <row r="4728" spans="1:10" x14ac:dyDescent="0.15">
      <c r="A4728" t="s">
        <v>8088</v>
      </c>
      <c r="B4728" t="s">
        <v>1066</v>
      </c>
      <c r="C4728" t="s">
        <v>96</v>
      </c>
      <c r="D4728" t="s">
        <v>75</v>
      </c>
      <c r="E4728">
        <v>6</v>
      </c>
      <c r="F4728" s="8">
        <f>VLOOKUP(C4728,Products!$A$2:$E$20,5,TRUE)</f>
        <v>79.95</v>
      </c>
      <c r="G4728" s="8">
        <f t="shared" si="146"/>
        <v>479.70000000000005</v>
      </c>
      <c r="H4728" s="8">
        <f>VLOOKUP(C4728,Products!$A$2:$F$20,6,TRUE)</f>
        <v>27.950000000000003</v>
      </c>
      <c r="I4728" s="8">
        <f t="shared" si="147"/>
        <v>167.70000000000002</v>
      </c>
      <c r="J4728" s="42">
        <f>VLOOKUP(B4728,Invoices!A:I,9,TRUE)</f>
        <v>2021</v>
      </c>
    </row>
    <row r="4729" spans="1:10" x14ac:dyDescent="0.15">
      <c r="A4729" t="s">
        <v>8089</v>
      </c>
      <c r="B4729" t="s">
        <v>1066</v>
      </c>
      <c r="C4729" t="s">
        <v>105</v>
      </c>
      <c r="D4729" t="s">
        <v>81</v>
      </c>
      <c r="E4729">
        <v>6</v>
      </c>
      <c r="F4729" s="8">
        <f>VLOOKUP(C4729,Products!$A$2:$E$20,5,TRUE)</f>
        <v>8.9499999999999993</v>
      </c>
      <c r="G4729" s="8">
        <f t="shared" si="146"/>
        <v>53.699999999999996</v>
      </c>
      <c r="H4729" s="8">
        <f>VLOOKUP(C4729,Products!$A$2:$F$20,6,TRUE)</f>
        <v>3.1999999999999993</v>
      </c>
      <c r="I4729" s="8">
        <f t="shared" si="147"/>
        <v>19.199999999999996</v>
      </c>
      <c r="J4729" s="42">
        <f>VLOOKUP(B4729,Invoices!A:I,9,TRUE)</f>
        <v>2021</v>
      </c>
    </row>
    <row r="4730" spans="1:10" x14ac:dyDescent="0.15">
      <c r="A4730" t="s">
        <v>8090</v>
      </c>
      <c r="B4730" t="s">
        <v>1066</v>
      </c>
      <c r="C4730" t="s">
        <v>98</v>
      </c>
      <c r="D4730" t="s">
        <v>79</v>
      </c>
      <c r="E4730">
        <v>3</v>
      </c>
      <c r="F4730" s="8">
        <f>VLOOKUP(C4730,Products!$A$2:$E$20,5,TRUE)</f>
        <v>14.95</v>
      </c>
      <c r="G4730" s="8">
        <f t="shared" si="146"/>
        <v>44.849999999999994</v>
      </c>
      <c r="H4730" s="8">
        <f>VLOOKUP(C4730,Products!$A$2:$F$20,6,TRUE)</f>
        <v>3.0499999999999989</v>
      </c>
      <c r="I4730" s="8">
        <f t="shared" si="147"/>
        <v>9.1499999999999968</v>
      </c>
      <c r="J4730" s="42">
        <f>VLOOKUP(B4730,Invoices!A:I,9,TRUE)</f>
        <v>2021</v>
      </c>
    </row>
    <row r="4731" spans="1:10" x14ac:dyDescent="0.15">
      <c r="A4731" t="s">
        <v>8091</v>
      </c>
      <c r="B4731" t="s">
        <v>1066</v>
      </c>
      <c r="C4731" t="s">
        <v>88</v>
      </c>
      <c r="D4731" t="s">
        <v>85</v>
      </c>
      <c r="E4731">
        <v>7</v>
      </c>
      <c r="F4731" s="8">
        <f>VLOOKUP(C4731,Products!$A$2:$E$20,5,TRUE)</f>
        <v>8.9499999999999993</v>
      </c>
      <c r="G4731" s="8">
        <f t="shared" si="146"/>
        <v>62.649999999999991</v>
      </c>
      <c r="H4731" s="8">
        <f>VLOOKUP(C4731,Products!$A$2:$F$20,6,TRUE)</f>
        <v>5.6999999999999993</v>
      </c>
      <c r="I4731" s="8">
        <f t="shared" si="147"/>
        <v>39.899999999999991</v>
      </c>
      <c r="J4731" s="42">
        <f>VLOOKUP(B4731,Invoices!A:I,9,TRUE)</f>
        <v>2021</v>
      </c>
    </row>
    <row r="4732" spans="1:10" x14ac:dyDescent="0.15">
      <c r="A4732" t="s">
        <v>8092</v>
      </c>
      <c r="B4732" t="s">
        <v>1066</v>
      </c>
      <c r="C4732" t="s">
        <v>89</v>
      </c>
      <c r="D4732" t="s">
        <v>80</v>
      </c>
      <c r="E4732">
        <v>1</v>
      </c>
      <c r="F4732" s="8">
        <f>VLOOKUP(C4732,Products!$A$2:$E$20,5,TRUE)</f>
        <v>15.95</v>
      </c>
      <c r="G4732" s="8">
        <f t="shared" si="146"/>
        <v>15.95</v>
      </c>
      <c r="H4732" s="8">
        <f>VLOOKUP(C4732,Products!$A$2:$F$20,6,TRUE)</f>
        <v>6</v>
      </c>
      <c r="I4732" s="8">
        <f t="shared" si="147"/>
        <v>6</v>
      </c>
      <c r="J4732" s="42">
        <f>VLOOKUP(B4732,Invoices!A:I,9,TRUE)</f>
        <v>2021</v>
      </c>
    </row>
    <row r="4733" spans="1:10" x14ac:dyDescent="0.15">
      <c r="A4733" t="s">
        <v>8093</v>
      </c>
      <c r="B4733" t="s">
        <v>1066</v>
      </c>
      <c r="C4733" t="s">
        <v>93</v>
      </c>
      <c r="D4733" t="s">
        <v>76</v>
      </c>
      <c r="E4733">
        <v>1</v>
      </c>
      <c r="F4733" s="8">
        <f>VLOOKUP(C4733,Products!$A$2:$E$20,5,TRUE)</f>
        <v>9.9499999999999993</v>
      </c>
      <c r="G4733" s="8">
        <f t="shared" si="146"/>
        <v>9.9499999999999993</v>
      </c>
      <c r="H4733" s="8">
        <f>VLOOKUP(C4733,Products!$A$2:$F$20,6,TRUE)</f>
        <v>1.9499999999999993</v>
      </c>
      <c r="I4733" s="8">
        <f t="shared" si="147"/>
        <v>1.9499999999999993</v>
      </c>
      <c r="J4733" s="42">
        <f>VLOOKUP(B4733,Invoices!A:I,9,TRUE)</f>
        <v>2021</v>
      </c>
    </row>
    <row r="4734" spans="1:10" x14ac:dyDescent="0.15">
      <c r="A4734" t="s">
        <v>8094</v>
      </c>
      <c r="B4734" t="s">
        <v>1067</v>
      </c>
      <c r="C4734" t="s">
        <v>90</v>
      </c>
      <c r="D4734" t="s">
        <v>72</v>
      </c>
      <c r="E4734">
        <v>1</v>
      </c>
      <c r="F4734" s="8">
        <f>VLOOKUP(C4734,Products!$A$2:$E$20,5,TRUE)</f>
        <v>8.9499999999999993</v>
      </c>
      <c r="G4734" s="8">
        <f t="shared" si="146"/>
        <v>8.9499999999999993</v>
      </c>
      <c r="H4734" s="8">
        <f>VLOOKUP(C4734,Products!$A$2:$F$20,6,TRUE)</f>
        <v>5.6999999999999993</v>
      </c>
      <c r="I4734" s="8">
        <f t="shared" si="147"/>
        <v>5.6999999999999993</v>
      </c>
      <c r="J4734" s="42">
        <f>VLOOKUP(B4734,Invoices!A:I,9,TRUE)</f>
        <v>2021</v>
      </c>
    </row>
    <row r="4735" spans="1:10" x14ac:dyDescent="0.15">
      <c r="A4735" t="s">
        <v>8095</v>
      </c>
      <c r="B4735" t="s">
        <v>1068</v>
      </c>
      <c r="C4735" t="s">
        <v>93</v>
      </c>
      <c r="D4735" t="s">
        <v>76</v>
      </c>
      <c r="E4735">
        <v>30</v>
      </c>
      <c r="F4735" s="8">
        <f>VLOOKUP(C4735,Products!$A$2:$E$20,5,TRUE)</f>
        <v>9.9499999999999993</v>
      </c>
      <c r="G4735" s="8">
        <f t="shared" si="146"/>
        <v>298.5</v>
      </c>
      <c r="H4735" s="8">
        <f>VLOOKUP(C4735,Products!$A$2:$F$20,6,TRUE)</f>
        <v>1.9499999999999993</v>
      </c>
      <c r="I4735" s="8">
        <f t="shared" si="147"/>
        <v>58.499999999999979</v>
      </c>
      <c r="J4735" s="42">
        <f>VLOOKUP(B4735,Invoices!A:I,9,TRUE)</f>
        <v>2021</v>
      </c>
    </row>
    <row r="4736" spans="1:10" x14ac:dyDescent="0.15">
      <c r="A4736" t="s">
        <v>8096</v>
      </c>
      <c r="B4736" t="s">
        <v>1069</v>
      </c>
      <c r="C4736" t="s">
        <v>104</v>
      </c>
      <c r="D4736" t="s">
        <v>71</v>
      </c>
      <c r="E4736">
        <v>5</v>
      </c>
      <c r="F4736" s="8">
        <f>VLOOKUP(C4736,Products!$A$2:$E$20,5,TRUE)</f>
        <v>2.95</v>
      </c>
      <c r="G4736" s="8">
        <f t="shared" si="146"/>
        <v>14.75</v>
      </c>
      <c r="H4736" s="8">
        <f>VLOOKUP(C4736,Products!$A$2:$F$20,6,TRUE)</f>
        <v>1.1500000000000001</v>
      </c>
      <c r="I4736" s="8">
        <f t="shared" si="147"/>
        <v>5.7500000000000009</v>
      </c>
      <c r="J4736" s="42">
        <f>VLOOKUP(B4736,Invoices!A:I,9,TRUE)</f>
        <v>2021</v>
      </c>
    </row>
    <row r="4737" spans="1:10" x14ac:dyDescent="0.15">
      <c r="A4737" t="s">
        <v>8097</v>
      </c>
      <c r="B4737" t="s">
        <v>1069</v>
      </c>
      <c r="C4737" t="s">
        <v>93</v>
      </c>
      <c r="D4737" t="s">
        <v>76</v>
      </c>
      <c r="E4737">
        <v>7</v>
      </c>
      <c r="F4737" s="8">
        <f>VLOOKUP(C4737,Products!$A$2:$E$20,5,TRUE)</f>
        <v>9.9499999999999993</v>
      </c>
      <c r="G4737" s="8">
        <f t="shared" si="146"/>
        <v>69.649999999999991</v>
      </c>
      <c r="H4737" s="8">
        <f>VLOOKUP(C4737,Products!$A$2:$F$20,6,TRUE)</f>
        <v>1.9499999999999993</v>
      </c>
      <c r="I4737" s="8">
        <f t="shared" si="147"/>
        <v>13.649999999999995</v>
      </c>
      <c r="J4737" s="42">
        <f>VLOOKUP(B4737,Invoices!A:I,9,TRUE)</f>
        <v>2021</v>
      </c>
    </row>
    <row r="4738" spans="1:10" x14ac:dyDescent="0.15">
      <c r="A4738" t="s">
        <v>8098</v>
      </c>
      <c r="B4738" t="s">
        <v>1069</v>
      </c>
      <c r="C4738" t="s">
        <v>96</v>
      </c>
      <c r="D4738" t="s">
        <v>75</v>
      </c>
      <c r="E4738">
        <v>4</v>
      </c>
      <c r="F4738" s="8">
        <f>VLOOKUP(C4738,Products!$A$2:$E$20,5,TRUE)</f>
        <v>79.95</v>
      </c>
      <c r="G4738" s="8">
        <f t="shared" si="146"/>
        <v>319.8</v>
      </c>
      <c r="H4738" s="8">
        <f>VLOOKUP(C4738,Products!$A$2:$F$20,6,TRUE)</f>
        <v>27.950000000000003</v>
      </c>
      <c r="I4738" s="8">
        <f t="shared" si="147"/>
        <v>111.80000000000001</v>
      </c>
      <c r="J4738" s="42">
        <f>VLOOKUP(B4738,Invoices!A:I,9,TRUE)</f>
        <v>2021</v>
      </c>
    </row>
    <row r="4739" spans="1:10" x14ac:dyDescent="0.15">
      <c r="A4739" t="s">
        <v>8099</v>
      </c>
      <c r="B4739" t="s">
        <v>1069</v>
      </c>
      <c r="C4739" t="s">
        <v>99</v>
      </c>
      <c r="D4739" t="s">
        <v>84</v>
      </c>
      <c r="E4739">
        <v>3</v>
      </c>
      <c r="F4739" s="8">
        <f>VLOOKUP(C4739,Products!$A$2:$E$20,5,TRUE)</f>
        <v>3.5</v>
      </c>
      <c r="G4739" s="8">
        <f t="shared" ref="G4739:G4802" si="148">F4739*E4739</f>
        <v>10.5</v>
      </c>
      <c r="H4739" s="8">
        <f>VLOOKUP(C4739,Products!$A$2:$F$20,6,TRUE)</f>
        <v>0.54999999999999982</v>
      </c>
      <c r="I4739" s="8">
        <f t="shared" ref="I4739:I4802" si="149">H4739*E4739</f>
        <v>1.6499999999999995</v>
      </c>
      <c r="J4739" s="42">
        <f>VLOOKUP(B4739,Invoices!A:I,9,TRUE)</f>
        <v>2021</v>
      </c>
    </row>
    <row r="4740" spans="1:10" x14ac:dyDescent="0.15">
      <c r="A4740" t="s">
        <v>8100</v>
      </c>
      <c r="B4740" t="s">
        <v>1069</v>
      </c>
      <c r="C4740" t="s">
        <v>88</v>
      </c>
      <c r="D4740" t="s">
        <v>85</v>
      </c>
      <c r="E4740">
        <v>15</v>
      </c>
      <c r="F4740" s="8">
        <f>VLOOKUP(C4740,Products!$A$2:$E$20,5,TRUE)</f>
        <v>8.9499999999999993</v>
      </c>
      <c r="G4740" s="8">
        <f t="shared" si="148"/>
        <v>134.25</v>
      </c>
      <c r="H4740" s="8">
        <f>VLOOKUP(C4740,Products!$A$2:$F$20,6,TRUE)</f>
        <v>5.6999999999999993</v>
      </c>
      <c r="I4740" s="8">
        <f t="shared" si="149"/>
        <v>85.499999999999986</v>
      </c>
      <c r="J4740" s="42">
        <f>VLOOKUP(B4740,Invoices!A:I,9,TRUE)</f>
        <v>2021</v>
      </c>
    </row>
    <row r="4741" spans="1:10" x14ac:dyDescent="0.15">
      <c r="A4741" t="s">
        <v>8101</v>
      </c>
      <c r="B4741" t="s">
        <v>1069</v>
      </c>
      <c r="C4741" t="s">
        <v>103</v>
      </c>
      <c r="D4741" t="s">
        <v>77</v>
      </c>
      <c r="E4741">
        <v>3</v>
      </c>
      <c r="F4741" s="8">
        <f>VLOOKUP(C4741,Products!$A$2:$E$20,5,TRUE)</f>
        <v>8.9499999999999993</v>
      </c>
      <c r="G4741" s="8">
        <f t="shared" si="148"/>
        <v>26.849999999999998</v>
      </c>
      <c r="H4741" s="8">
        <f>VLOOKUP(C4741,Products!$A$2:$F$20,6,TRUE)</f>
        <v>3.1999999999999993</v>
      </c>
      <c r="I4741" s="8">
        <f t="shared" si="149"/>
        <v>9.5999999999999979</v>
      </c>
      <c r="J4741" s="42">
        <f>VLOOKUP(B4741,Invoices!A:I,9,TRUE)</f>
        <v>2021</v>
      </c>
    </row>
    <row r="4742" spans="1:10" x14ac:dyDescent="0.15">
      <c r="A4742" t="s">
        <v>8102</v>
      </c>
      <c r="B4742" t="s">
        <v>1070</v>
      </c>
      <c r="C4742" t="s">
        <v>101</v>
      </c>
      <c r="D4742" t="s">
        <v>69</v>
      </c>
      <c r="E4742">
        <v>3</v>
      </c>
      <c r="F4742" s="8">
        <f>VLOOKUP(C4742,Products!$A$2:$E$20,5,TRUE)</f>
        <v>129.94999999999999</v>
      </c>
      <c r="G4742" s="8">
        <f t="shared" si="148"/>
        <v>389.84999999999997</v>
      </c>
      <c r="H4742" s="8">
        <f>VLOOKUP(C4742,Products!$A$2:$F$20,6,TRUE)</f>
        <v>40.449999999999989</v>
      </c>
      <c r="I4742" s="8">
        <f t="shared" si="149"/>
        <v>121.34999999999997</v>
      </c>
      <c r="J4742" s="42">
        <f>VLOOKUP(B4742,Invoices!A:I,9,TRUE)</f>
        <v>2021</v>
      </c>
    </row>
    <row r="4743" spans="1:10" x14ac:dyDescent="0.15">
      <c r="A4743" t="s">
        <v>8103</v>
      </c>
      <c r="B4743" t="s">
        <v>1070</v>
      </c>
      <c r="C4743" t="s">
        <v>94</v>
      </c>
      <c r="D4743" t="s">
        <v>86</v>
      </c>
      <c r="E4743">
        <v>2</v>
      </c>
      <c r="F4743" s="8">
        <f>VLOOKUP(C4743,Products!$A$2:$E$20,5,TRUE)</f>
        <v>3.5</v>
      </c>
      <c r="G4743" s="8">
        <f t="shared" si="148"/>
        <v>7</v>
      </c>
      <c r="H4743" s="8">
        <f>VLOOKUP(C4743,Products!$A$2:$F$20,6,TRUE)</f>
        <v>0.54999999999999982</v>
      </c>
      <c r="I4743" s="8">
        <f t="shared" si="149"/>
        <v>1.0999999999999996</v>
      </c>
      <c r="J4743" s="42">
        <f>VLOOKUP(B4743,Invoices!A:I,9,TRUE)</f>
        <v>2021</v>
      </c>
    </row>
    <row r="4744" spans="1:10" x14ac:dyDescent="0.15">
      <c r="A4744" t="s">
        <v>8104</v>
      </c>
      <c r="B4744" t="s">
        <v>1070</v>
      </c>
      <c r="C4744" t="s">
        <v>104</v>
      </c>
      <c r="D4744" t="s">
        <v>71</v>
      </c>
      <c r="E4744">
        <v>2</v>
      </c>
      <c r="F4744" s="8">
        <f>VLOOKUP(C4744,Products!$A$2:$E$20,5,TRUE)</f>
        <v>2.95</v>
      </c>
      <c r="G4744" s="8">
        <f t="shared" si="148"/>
        <v>5.9</v>
      </c>
      <c r="H4744" s="8">
        <f>VLOOKUP(C4744,Products!$A$2:$F$20,6,TRUE)</f>
        <v>1.1500000000000001</v>
      </c>
      <c r="I4744" s="8">
        <f t="shared" si="149"/>
        <v>2.3000000000000003</v>
      </c>
      <c r="J4744" s="42">
        <f>VLOOKUP(B4744,Invoices!A:I,9,TRUE)</f>
        <v>2021</v>
      </c>
    </row>
    <row r="4745" spans="1:10" x14ac:dyDescent="0.15">
      <c r="A4745" t="s">
        <v>8105</v>
      </c>
      <c r="B4745" t="s">
        <v>1070</v>
      </c>
      <c r="C4745" t="s">
        <v>88</v>
      </c>
      <c r="D4745" t="s">
        <v>85</v>
      </c>
      <c r="E4745">
        <v>1</v>
      </c>
      <c r="F4745" s="8">
        <f>VLOOKUP(C4745,Products!$A$2:$E$20,5,TRUE)</f>
        <v>8.9499999999999993</v>
      </c>
      <c r="G4745" s="8">
        <f t="shared" si="148"/>
        <v>8.9499999999999993</v>
      </c>
      <c r="H4745" s="8">
        <f>VLOOKUP(C4745,Products!$A$2:$F$20,6,TRUE)</f>
        <v>5.6999999999999993</v>
      </c>
      <c r="I4745" s="8">
        <f t="shared" si="149"/>
        <v>5.6999999999999993</v>
      </c>
      <c r="J4745" s="42">
        <f>VLOOKUP(B4745,Invoices!A:I,9,TRUE)</f>
        <v>2021</v>
      </c>
    </row>
    <row r="4746" spans="1:10" x14ac:dyDescent="0.15">
      <c r="A4746" t="s">
        <v>8106</v>
      </c>
      <c r="B4746" t="s">
        <v>1070</v>
      </c>
      <c r="C4746" t="s">
        <v>103</v>
      </c>
      <c r="D4746" t="s">
        <v>77</v>
      </c>
      <c r="E4746">
        <v>3</v>
      </c>
      <c r="F4746" s="8">
        <f>VLOOKUP(C4746,Products!$A$2:$E$20,5,TRUE)</f>
        <v>8.9499999999999993</v>
      </c>
      <c r="G4746" s="8">
        <f t="shared" si="148"/>
        <v>26.849999999999998</v>
      </c>
      <c r="H4746" s="8">
        <f>VLOOKUP(C4746,Products!$A$2:$F$20,6,TRUE)</f>
        <v>3.1999999999999993</v>
      </c>
      <c r="I4746" s="8">
        <f t="shared" si="149"/>
        <v>9.5999999999999979</v>
      </c>
      <c r="J4746" s="42">
        <f>VLOOKUP(B4746,Invoices!A:I,9,TRUE)</f>
        <v>2021</v>
      </c>
    </row>
    <row r="4747" spans="1:10" x14ac:dyDescent="0.15">
      <c r="A4747" t="s">
        <v>8107</v>
      </c>
      <c r="B4747" t="s">
        <v>1070</v>
      </c>
      <c r="C4747" t="s">
        <v>97</v>
      </c>
      <c r="D4747" t="s">
        <v>74</v>
      </c>
      <c r="E4747">
        <v>2</v>
      </c>
      <c r="F4747" s="8">
        <f>VLOOKUP(C4747,Products!$A$2:$E$20,5,TRUE)</f>
        <v>1.5</v>
      </c>
      <c r="G4747" s="8">
        <f t="shared" si="148"/>
        <v>3</v>
      </c>
      <c r="H4747" s="8">
        <f>VLOOKUP(C4747,Products!$A$2:$F$20,6,TRUE)</f>
        <v>0.5</v>
      </c>
      <c r="I4747" s="8">
        <f t="shared" si="149"/>
        <v>1</v>
      </c>
      <c r="J4747" s="42">
        <f>VLOOKUP(B4747,Invoices!A:I,9,TRUE)</f>
        <v>2021</v>
      </c>
    </row>
    <row r="4748" spans="1:10" x14ac:dyDescent="0.15">
      <c r="A4748" t="s">
        <v>8108</v>
      </c>
      <c r="B4748" t="s">
        <v>1071</v>
      </c>
      <c r="C4748" t="s">
        <v>90</v>
      </c>
      <c r="D4748" t="s">
        <v>72</v>
      </c>
      <c r="E4748">
        <v>1</v>
      </c>
      <c r="F4748" s="8">
        <f>VLOOKUP(C4748,Products!$A$2:$E$20,5,TRUE)</f>
        <v>8.9499999999999993</v>
      </c>
      <c r="G4748" s="8">
        <f t="shared" si="148"/>
        <v>8.9499999999999993</v>
      </c>
      <c r="H4748" s="8">
        <f>VLOOKUP(C4748,Products!$A$2:$F$20,6,TRUE)</f>
        <v>5.6999999999999993</v>
      </c>
      <c r="I4748" s="8">
        <f t="shared" si="149"/>
        <v>5.6999999999999993</v>
      </c>
      <c r="J4748" s="42">
        <f>VLOOKUP(B4748,Invoices!A:I,9,TRUE)</f>
        <v>2021</v>
      </c>
    </row>
    <row r="4749" spans="1:10" x14ac:dyDescent="0.15">
      <c r="A4749" t="s">
        <v>8109</v>
      </c>
      <c r="B4749" t="s">
        <v>1071</v>
      </c>
      <c r="C4749" t="s">
        <v>99</v>
      </c>
      <c r="D4749" t="s">
        <v>84</v>
      </c>
      <c r="E4749">
        <v>4</v>
      </c>
      <c r="F4749" s="8">
        <f>VLOOKUP(C4749,Products!$A$2:$E$20,5,TRUE)</f>
        <v>3.5</v>
      </c>
      <c r="G4749" s="8">
        <f t="shared" si="148"/>
        <v>14</v>
      </c>
      <c r="H4749" s="8">
        <f>VLOOKUP(C4749,Products!$A$2:$F$20,6,TRUE)</f>
        <v>0.54999999999999982</v>
      </c>
      <c r="I4749" s="8">
        <f t="shared" si="149"/>
        <v>2.1999999999999993</v>
      </c>
      <c r="J4749" s="42">
        <f>VLOOKUP(B4749,Invoices!A:I,9,TRUE)</f>
        <v>2021</v>
      </c>
    </row>
    <row r="4750" spans="1:10" x14ac:dyDescent="0.15">
      <c r="A4750" t="s">
        <v>8110</v>
      </c>
      <c r="B4750" t="s">
        <v>1071</v>
      </c>
      <c r="C4750" t="s">
        <v>102</v>
      </c>
      <c r="D4750" t="s">
        <v>83</v>
      </c>
      <c r="E4750">
        <v>1</v>
      </c>
      <c r="F4750" s="8">
        <f>VLOOKUP(C4750,Products!$A$2:$E$20,5,TRUE)</f>
        <v>29.95</v>
      </c>
      <c r="G4750" s="8">
        <f t="shared" si="148"/>
        <v>29.95</v>
      </c>
      <c r="H4750" s="8">
        <f>VLOOKUP(C4750,Products!$A$2:$F$20,6,TRUE)</f>
        <v>15</v>
      </c>
      <c r="I4750" s="8">
        <f t="shared" si="149"/>
        <v>15</v>
      </c>
      <c r="J4750" s="42">
        <f>VLOOKUP(B4750,Invoices!A:I,9,TRUE)</f>
        <v>2021</v>
      </c>
    </row>
    <row r="4751" spans="1:10" x14ac:dyDescent="0.15">
      <c r="A4751" t="s">
        <v>8111</v>
      </c>
      <c r="B4751" t="s">
        <v>1071</v>
      </c>
      <c r="C4751" t="s">
        <v>100</v>
      </c>
      <c r="D4751" t="s">
        <v>78</v>
      </c>
      <c r="E4751">
        <v>50</v>
      </c>
      <c r="F4751" s="8">
        <f>VLOOKUP(C4751,Products!$A$2:$E$20,5,TRUE)</f>
        <v>49.95</v>
      </c>
      <c r="G4751" s="8">
        <f t="shared" si="148"/>
        <v>2497.5</v>
      </c>
      <c r="H4751" s="8">
        <f>VLOOKUP(C4751,Products!$A$2:$F$20,6,TRUE)</f>
        <v>19.950000000000003</v>
      </c>
      <c r="I4751" s="8">
        <f t="shared" si="149"/>
        <v>997.50000000000011</v>
      </c>
      <c r="J4751" s="42">
        <f>VLOOKUP(B4751,Invoices!A:I,9,TRUE)</f>
        <v>2021</v>
      </c>
    </row>
    <row r="4752" spans="1:10" x14ac:dyDescent="0.15">
      <c r="A4752" t="s">
        <v>8112</v>
      </c>
      <c r="B4752" t="s">
        <v>1071</v>
      </c>
      <c r="C4752" t="s">
        <v>87</v>
      </c>
      <c r="D4752" t="s">
        <v>68</v>
      </c>
      <c r="E4752">
        <v>9</v>
      </c>
      <c r="F4752" s="8">
        <f>VLOOKUP(C4752,Products!$A$2:$E$20,5,TRUE)</f>
        <v>19.95</v>
      </c>
      <c r="G4752" s="8">
        <f t="shared" si="148"/>
        <v>179.54999999999998</v>
      </c>
      <c r="H4752" s="8">
        <f>VLOOKUP(C4752,Products!$A$2:$F$20,6,TRUE)</f>
        <v>7.4499999999999993</v>
      </c>
      <c r="I4752" s="8">
        <f t="shared" si="149"/>
        <v>67.05</v>
      </c>
      <c r="J4752" s="42">
        <f>VLOOKUP(B4752,Invoices!A:I,9,TRUE)</f>
        <v>2021</v>
      </c>
    </row>
    <row r="4753" spans="1:10" x14ac:dyDescent="0.15">
      <c r="A4753" t="s">
        <v>8113</v>
      </c>
      <c r="B4753" t="s">
        <v>1072</v>
      </c>
      <c r="C4753" t="s">
        <v>104</v>
      </c>
      <c r="D4753" t="s">
        <v>71</v>
      </c>
      <c r="E4753">
        <v>25</v>
      </c>
      <c r="F4753" s="8">
        <f>VLOOKUP(C4753,Products!$A$2:$E$20,5,TRUE)</f>
        <v>2.95</v>
      </c>
      <c r="G4753" s="8">
        <f t="shared" si="148"/>
        <v>73.75</v>
      </c>
      <c r="H4753" s="8">
        <f>VLOOKUP(C4753,Products!$A$2:$F$20,6,TRUE)</f>
        <v>1.1500000000000001</v>
      </c>
      <c r="I4753" s="8">
        <f t="shared" si="149"/>
        <v>28.750000000000004</v>
      </c>
      <c r="J4753" s="42">
        <f>VLOOKUP(B4753,Invoices!A:I,9,TRUE)</f>
        <v>2021</v>
      </c>
    </row>
    <row r="4754" spans="1:10" x14ac:dyDescent="0.15">
      <c r="A4754" t="s">
        <v>8114</v>
      </c>
      <c r="B4754" t="s">
        <v>1072</v>
      </c>
      <c r="C4754" t="s">
        <v>98</v>
      </c>
      <c r="D4754" t="s">
        <v>79</v>
      </c>
      <c r="E4754">
        <v>6</v>
      </c>
      <c r="F4754" s="8">
        <f>VLOOKUP(C4754,Products!$A$2:$E$20,5,TRUE)</f>
        <v>14.95</v>
      </c>
      <c r="G4754" s="8">
        <f t="shared" si="148"/>
        <v>89.699999999999989</v>
      </c>
      <c r="H4754" s="8">
        <f>VLOOKUP(C4754,Products!$A$2:$F$20,6,TRUE)</f>
        <v>3.0499999999999989</v>
      </c>
      <c r="I4754" s="8">
        <f t="shared" si="149"/>
        <v>18.299999999999994</v>
      </c>
      <c r="J4754" s="42">
        <f>VLOOKUP(B4754,Invoices!A:I,9,TRUE)</f>
        <v>2021</v>
      </c>
    </row>
    <row r="4755" spans="1:10" x14ac:dyDescent="0.15">
      <c r="A4755" t="s">
        <v>8115</v>
      </c>
      <c r="B4755" t="s">
        <v>1072</v>
      </c>
      <c r="C4755" t="s">
        <v>105</v>
      </c>
      <c r="D4755" t="s">
        <v>81</v>
      </c>
      <c r="E4755">
        <v>4</v>
      </c>
      <c r="F4755" s="8">
        <f>VLOOKUP(C4755,Products!$A$2:$E$20,5,TRUE)</f>
        <v>8.9499999999999993</v>
      </c>
      <c r="G4755" s="8">
        <f t="shared" si="148"/>
        <v>35.799999999999997</v>
      </c>
      <c r="H4755" s="8">
        <f>VLOOKUP(C4755,Products!$A$2:$F$20,6,TRUE)</f>
        <v>3.1999999999999993</v>
      </c>
      <c r="I4755" s="8">
        <f t="shared" si="149"/>
        <v>12.799999999999997</v>
      </c>
      <c r="J4755" s="42">
        <f>VLOOKUP(B4755,Invoices!A:I,9,TRUE)</f>
        <v>2021</v>
      </c>
    </row>
    <row r="4756" spans="1:10" x14ac:dyDescent="0.15">
      <c r="A4756" t="s">
        <v>8116</v>
      </c>
      <c r="B4756" t="s">
        <v>1072</v>
      </c>
      <c r="C4756" t="s">
        <v>89</v>
      </c>
      <c r="D4756" t="s">
        <v>80</v>
      </c>
      <c r="E4756">
        <v>1</v>
      </c>
      <c r="F4756" s="8">
        <f>VLOOKUP(C4756,Products!$A$2:$E$20,5,TRUE)</f>
        <v>15.95</v>
      </c>
      <c r="G4756" s="8">
        <f t="shared" si="148"/>
        <v>15.95</v>
      </c>
      <c r="H4756" s="8">
        <f>VLOOKUP(C4756,Products!$A$2:$F$20,6,TRUE)</f>
        <v>6</v>
      </c>
      <c r="I4756" s="8">
        <f t="shared" si="149"/>
        <v>6</v>
      </c>
      <c r="J4756" s="42">
        <f>VLOOKUP(B4756,Invoices!A:I,9,TRUE)</f>
        <v>2021</v>
      </c>
    </row>
    <row r="4757" spans="1:10" x14ac:dyDescent="0.15">
      <c r="A4757" t="s">
        <v>8117</v>
      </c>
      <c r="B4757" t="s">
        <v>1072</v>
      </c>
      <c r="C4757" t="s">
        <v>94</v>
      </c>
      <c r="D4757" t="s">
        <v>86</v>
      </c>
      <c r="E4757">
        <v>20</v>
      </c>
      <c r="F4757" s="8">
        <f>VLOOKUP(C4757,Products!$A$2:$E$20,5,TRUE)</f>
        <v>3.5</v>
      </c>
      <c r="G4757" s="8">
        <f t="shared" si="148"/>
        <v>70</v>
      </c>
      <c r="H4757" s="8">
        <f>VLOOKUP(C4757,Products!$A$2:$F$20,6,TRUE)</f>
        <v>0.54999999999999982</v>
      </c>
      <c r="I4757" s="8">
        <f t="shared" si="149"/>
        <v>10.999999999999996</v>
      </c>
      <c r="J4757" s="42">
        <f>VLOOKUP(B4757,Invoices!A:I,9,TRUE)</f>
        <v>2021</v>
      </c>
    </row>
    <row r="4758" spans="1:10" x14ac:dyDescent="0.15">
      <c r="A4758" t="s">
        <v>8118</v>
      </c>
      <c r="B4758" t="s">
        <v>1072</v>
      </c>
      <c r="C4758" t="s">
        <v>88</v>
      </c>
      <c r="D4758" t="s">
        <v>85</v>
      </c>
      <c r="E4758">
        <v>4</v>
      </c>
      <c r="F4758" s="8">
        <f>VLOOKUP(C4758,Products!$A$2:$E$20,5,TRUE)</f>
        <v>8.9499999999999993</v>
      </c>
      <c r="G4758" s="8">
        <f t="shared" si="148"/>
        <v>35.799999999999997</v>
      </c>
      <c r="H4758" s="8">
        <f>VLOOKUP(C4758,Products!$A$2:$F$20,6,TRUE)</f>
        <v>5.6999999999999993</v>
      </c>
      <c r="I4758" s="8">
        <f t="shared" si="149"/>
        <v>22.799999999999997</v>
      </c>
      <c r="J4758" s="42">
        <f>VLOOKUP(B4758,Invoices!A:I,9,TRUE)</f>
        <v>2021</v>
      </c>
    </row>
    <row r="4759" spans="1:10" x14ac:dyDescent="0.15">
      <c r="A4759" t="s">
        <v>8119</v>
      </c>
      <c r="B4759" t="s">
        <v>1072</v>
      </c>
      <c r="C4759" t="s">
        <v>87</v>
      </c>
      <c r="D4759" t="s">
        <v>68</v>
      </c>
      <c r="E4759">
        <v>1</v>
      </c>
      <c r="F4759" s="8">
        <f>VLOOKUP(C4759,Products!$A$2:$E$20,5,TRUE)</f>
        <v>19.95</v>
      </c>
      <c r="G4759" s="8">
        <f t="shared" si="148"/>
        <v>19.95</v>
      </c>
      <c r="H4759" s="8">
        <f>VLOOKUP(C4759,Products!$A$2:$F$20,6,TRUE)</f>
        <v>7.4499999999999993</v>
      </c>
      <c r="I4759" s="8">
        <f t="shared" si="149"/>
        <v>7.4499999999999993</v>
      </c>
      <c r="J4759" s="42">
        <f>VLOOKUP(B4759,Invoices!A:I,9,TRUE)</f>
        <v>2021</v>
      </c>
    </row>
    <row r="4760" spans="1:10" x14ac:dyDescent="0.15">
      <c r="A4760" t="s">
        <v>8120</v>
      </c>
      <c r="B4760" t="s">
        <v>1072</v>
      </c>
      <c r="C4760" t="s">
        <v>95</v>
      </c>
      <c r="D4760" t="s">
        <v>73</v>
      </c>
      <c r="E4760">
        <v>6</v>
      </c>
      <c r="F4760" s="8">
        <f>VLOOKUP(C4760,Products!$A$2:$E$20,5,TRUE)</f>
        <v>12.95</v>
      </c>
      <c r="G4760" s="8">
        <f t="shared" si="148"/>
        <v>77.699999999999989</v>
      </c>
      <c r="H4760" s="8">
        <f>VLOOKUP(C4760,Products!$A$2:$F$20,6,TRUE)</f>
        <v>4.1999999999999993</v>
      </c>
      <c r="I4760" s="8">
        <f t="shared" si="149"/>
        <v>25.199999999999996</v>
      </c>
      <c r="J4760" s="42">
        <f>VLOOKUP(B4760,Invoices!A:I,9,TRUE)</f>
        <v>2021</v>
      </c>
    </row>
    <row r="4761" spans="1:10" x14ac:dyDescent="0.15">
      <c r="A4761" t="s">
        <v>8121</v>
      </c>
      <c r="B4761" t="s">
        <v>1072</v>
      </c>
      <c r="C4761" t="s">
        <v>103</v>
      </c>
      <c r="D4761" t="s">
        <v>77</v>
      </c>
      <c r="E4761">
        <v>3</v>
      </c>
      <c r="F4761" s="8">
        <f>VLOOKUP(C4761,Products!$A$2:$E$20,5,TRUE)</f>
        <v>8.9499999999999993</v>
      </c>
      <c r="G4761" s="8">
        <f t="shared" si="148"/>
        <v>26.849999999999998</v>
      </c>
      <c r="H4761" s="8">
        <f>VLOOKUP(C4761,Products!$A$2:$F$20,6,TRUE)</f>
        <v>3.1999999999999993</v>
      </c>
      <c r="I4761" s="8">
        <f t="shared" si="149"/>
        <v>9.5999999999999979</v>
      </c>
      <c r="J4761" s="42">
        <f>VLOOKUP(B4761,Invoices!A:I,9,TRUE)</f>
        <v>2021</v>
      </c>
    </row>
    <row r="4762" spans="1:10" x14ac:dyDescent="0.15">
      <c r="A4762" t="s">
        <v>8122</v>
      </c>
      <c r="B4762" t="s">
        <v>1072</v>
      </c>
      <c r="C4762" t="s">
        <v>93</v>
      </c>
      <c r="D4762" t="s">
        <v>76</v>
      </c>
      <c r="E4762">
        <v>9</v>
      </c>
      <c r="F4762" s="8">
        <f>VLOOKUP(C4762,Products!$A$2:$E$20,5,TRUE)</f>
        <v>9.9499999999999993</v>
      </c>
      <c r="G4762" s="8">
        <f t="shared" si="148"/>
        <v>89.55</v>
      </c>
      <c r="H4762" s="8">
        <f>VLOOKUP(C4762,Products!$A$2:$F$20,6,TRUE)</f>
        <v>1.9499999999999993</v>
      </c>
      <c r="I4762" s="8">
        <f t="shared" si="149"/>
        <v>17.549999999999994</v>
      </c>
      <c r="J4762" s="42">
        <f>VLOOKUP(B4762,Invoices!A:I,9,TRUE)</f>
        <v>2021</v>
      </c>
    </row>
    <row r="4763" spans="1:10" x14ac:dyDescent="0.15">
      <c r="A4763" t="s">
        <v>8123</v>
      </c>
      <c r="B4763" t="s">
        <v>1072</v>
      </c>
      <c r="C4763" t="s">
        <v>100</v>
      </c>
      <c r="D4763" t="s">
        <v>78</v>
      </c>
      <c r="E4763">
        <v>10</v>
      </c>
      <c r="F4763" s="8">
        <f>VLOOKUP(C4763,Products!$A$2:$E$20,5,TRUE)</f>
        <v>49.95</v>
      </c>
      <c r="G4763" s="8">
        <f t="shared" si="148"/>
        <v>499.5</v>
      </c>
      <c r="H4763" s="8">
        <f>VLOOKUP(C4763,Products!$A$2:$F$20,6,TRUE)</f>
        <v>19.950000000000003</v>
      </c>
      <c r="I4763" s="8">
        <f t="shared" si="149"/>
        <v>199.50000000000003</v>
      </c>
      <c r="J4763" s="42">
        <f>VLOOKUP(B4763,Invoices!A:I,9,TRUE)</f>
        <v>2021</v>
      </c>
    </row>
    <row r="4764" spans="1:10" x14ac:dyDescent="0.15">
      <c r="A4764" t="s">
        <v>8124</v>
      </c>
      <c r="B4764" t="s">
        <v>1072</v>
      </c>
      <c r="C4764" t="s">
        <v>99</v>
      </c>
      <c r="D4764" t="s">
        <v>84</v>
      </c>
      <c r="E4764">
        <v>3</v>
      </c>
      <c r="F4764" s="8">
        <f>VLOOKUP(C4764,Products!$A$2:$E$20,5,TRUE)</f>
        <v>3.5</v>
      </c>
      <c r="G4764" s="8">
        <f t="shared" si="148"/>
        <v>10.5</v>
      </c>
      <c r="H4764" s="8">
        <f>VLOOKUP(C4764,Products!$A$2:$F$20,6,TRUE)</f>
        <v>0.54999999999999982</v>
      </c>
      <c r="I4764" s="8">
        <f t="shared" si="149"/>
        <v>1.6499999999999995</v>
      </c>
      <c r="J4764" s="42">
        <f>VLOOKUP(B4764,Invoices!A:I,9,TRUE)</f>
        <v>2021</v>
      </c>
    </row>
    <row r="4765" spans="1:10" x14ac:dyDescent="0.15">
      <c r="A4765" t="s">
        <v>8125</v>
      </c>
      <c r="B4765" t="s">
        <v>1073</v>
      </c>
      <c r="C4765" t="s">
        <v>89</v>
      </c>
      <c r="D4765" t="s">
        <v>80</v>
      </c>
      <c r="E4765">
        <v>1</v>
      </c>
      <c r="F4765" s="8">
        <f>VLOOKUP(C4765,Products!$A$2:$E$20,5,TRUE)</f>
        <v>15.95</v>
      </c>
      <c r="G4765" s="8">
        <f t="shared" si="148"/>
        <v>15.95</v>
      </c>
      <c r="H4765" s="8">
        <f>VLOOKUP(C4765,Products!$A$2:$F$20,6,TRUE)</f>
        <v>6</v>
      </c>
      <c r="I4765" s="8">
        <f t="shared" si="149"/>
        <v>6</v>
      </c>
      <c r="J4765" s="42">
        <f>VLOOKUP(B4765,Invoices!A:I,9,TRUE)</f>
        <v>2021</v>
      </c>
    </row>
    <row r="4766" spans="1:10" x14ac:dyDescent="0.15">
      <c r="A4766" t="s">
        <v>8126</v>
      </c>
      <c r="B4766" t="s">
        <v>1073</v>
      </c>
      <c r="C4766" t="s">
        <v>93</v>
      </c>
      <c r="D4766" t="s">
        <v>76</v>
      </c>
      <c r="E4766">
        <v>5</v>
      </c>
      <c r="F4766" s="8">
        <f>VLOOKUP(C4766,Products!$A$2:$E$20,5,TRUE)</f>
        <v>9.9499999999999993</v>
      </c>
      <c r="G4766" s="8">
        <f t="shared" si="148"/>
        <v>49.75</v>
      </c>
      <c r="H4766" s="8">
        <f>VLOOKUP(C4766,Products!$A$2:$F$20,6,TRUE)</f>
        <v>1.9499999999999993</v>
      </c>
      <c r="I4766" s="8">
        <f t="shared" si="149"/>
        <v>9.7499999999999964</v>
      </c>
      <c r="J4766" s="42">
        <f>VLOOKUP(B4766,Invoices!A:I,9,TRUE)</f>
        <v>2021</v>
      </c>
    </row>
    <row r="4767" spans="1:10" x14ac:dyDescent="0.15">
      <c r="A4767" t="s">
        <v>8127</v>
      </c>
      <c r="B4767" t="s">
        <v>1073</v>
      </c>
      <c r="C4767" t="s">
        <v>103</v>
      </c>
      <c r="D4767" t="s">
        <v>77</v>
      </c>
      <c r="E4767">
        <v>20</v>
      </c>
      <c r="F4767" s="8">
        <f>VLOOKUP(C4767,Products!$A$2:$E$20,5,TRUE)</f>
        <v>8.9499999999999993</v>
      </c>
      <c r="G4767" s="8">
        <f t="shared" si="148"/>
        <v>179</v>
      </c>
      <c r="H4767" s="8">
        <f>VLOOKUP(C4767,Products!$A$2:$F$20,6,TRUE)</f>
        <v>3.1999999999999993</v>
      </c>
      <c r="I4767" s="8">
        <f t="shared" si="149"/>
        <v>63.999999999999986</v>
      </c>
      <c r="J4767" s="42">
        <f>VLOOKUP(B4767,Invoices!A:I,9,TRUE)</f>
        <v>2021</v>
      </c>
    </row>
    <row r="4768" spans="1:10" x14ac:dyDescent="0.15">
      <c r="A4768" t="s">
        <v>8128</v>
      </c>
      <c r="B4768" t="s">
        <v>1074</v>
      </c>
      <c r="C4768" t="s">
        <v>96</v>
      </c>
      <c r="D4768" t="s">
        <v>75</v>
      </c>
      <c r="E4768">
        <v>24</v>
      </c>
      <c r="F4768" s="8">
        <f>VLOOKUP(C4768,Products!$A$2:$E$20,5,TRUE)</f>
        <v>79.95</v>
      </c>
      <c r="G4768" s="8">
        <f t="shared" si="148"/>
        <v>1918.8000000000002</v>
      </c>
      <c r="H4768" s="8">
        <f>VLOOKUP(C4768,Products!$A$2:$F$20,6,TRUE)</f>
        <v>27.950000000000003</v>
      </c>
      <c r="I4768" s="8">
        <f t="shared" si="149"/>
        <v>670.80000000000007</v>
      </c>
      <c r="J4768" s="42">
        <f>VLOOKUP(B4768,Invoices!A:I,9,TRUE)</f>
        <v>2021</v>
      </c>
    </row>
    <row r="4769" spans="1:10" x14ac:dyDescent="0.15">
      <c r="A4769" t="s">
        <v>8129</v>
      </c>
      <c r="B4769" t="s">
        <v>1074</v>
      </c>
      <c r="C4769" t="s">
        <v>93</v>
      </c>
      <c r="D4769" t="s">
        <v>76</v>
      </c>
      <c r="E4769">
        <v>1</v>
      </c>
      <c r="F4769" s="8">
        <f>VLOOKUP(C4769,Products!$A$2:$E$20,5,TRUE)</f>
        <v>9.9499999999999993</v>
      </c>
      <c r="G4769" s="8">
        <f t="shared" si="148"/>
        <v>9.9499999999999993</v>
      </c>
      <c r="H4769" s="8">
        <f>VLOOKUP(C4769,Products!$A$2:$F$20,6,TRUE)</f>
        <v>1.9499999999999993</v>
      </c>
      <c r="I4769" s="8">
        <f t="shared" si="149"/>
        <v>1.9499999999999993</v>
      </c>
      <c r="J4769" s="42">
        <f>VLOOKUP(B4769,Invoices!A:I,9,TRUE)</f>
        <v>2021</v>
      </c>
    </row>
    <row r="4770" spans="1:10" x14ac:dyDescent="0.15">
      <c r="A4770" t="s">
        <v>8130</v>
      </c>
      <c r="B4770" t="s">
        <v>1074</v>
      </c>
      <c r="C4770" t="s">
        <v>87</v>
      </c>
      <c r="D4770" t="s">
        <v>68</v>
      </c>
      <c r="E4770">
        <v>1</v>
      </c>
      <c r="F4770" s="8">
        <f>VLOOKUP(C4770,Products!$A$2:$E$20,5,TRUE)</f>
        <v>19.95</v>
      </c>
      <c r="G4770" s="8">
        <f t="shared" si="148"/>
        <v>19.95</v>
      </c>
      <c r="H4770" s="8">
        <f>VLOOKUP(C4770,Products!$A$2:$F$20,6,TRUE)</f>
        <v>7.4499999999999993</v>
      </c>
      <c r="I4770" s="8">
        <f t="shared" si="149"/>
        <v>7.4499999999999993</v>
      </c>
      <c r="J4770" s="42">
        <f>VLOOKUP(B4770,Invoices!A:I,9,TRUE)</f>
        <v>2021</v>
      </c>
    </row>
    <row r="4771" spans="1:10" x14ac:dyDescent="0.15">
      <c r="A4771" t="s">
        <v>8131</v>
      </c>
      <c r="B4771" t="s">
        <v>1074</v>
      </c>
      <c r="C4771" t="s">
        <v>102</v>
      </c>
      <c r="D4771" t="s">
        <v>83</v>
      </c>
      <c r="E4771">
        <v>6</v>
      </c>
      <c r="F4771" s="8">
        <f>VLOOKUP(C4771,Products!$A$2:$E$20,5,TRUE)</f>
        <v>29.95</v>
      </c>
      <c r="G4771" s="8">
        <f t="shared" si="148"/>
        <v>179.7</v>
      </c>
      <c r="H4771" s="8">
        <f>VLOOKUP(C4771,Products!$A$2:$F$20,6,TRUE)</f>
        <v>15</v>
      </c>
      <c r="I4771" s="8">
        <f t="shared" si="149"/>
        <v>90</v>
      </c>
      <c r="J4771" s="42">
        <f>VLOOKUP(B4771,Invoices!A:I,9,TRUE)</f>
        <v>2021</v>
      </c>
    </row>
    <row r="4772" spans="1:10" x14ac:dyDescent="0.15">
      <c r="A4772" t="s">
        <v>8132</v>
      </c>
      <c r="B4772" t="s">
        <v>1074</v>
      </c>
      <c r="C4772" t="s">
        <v>104</v>
      </c>
      <c r="D4772" t="s">
        <v>71</v>
      </c>
      <c r="E4772">
        <v>25</v>
      </c>
      <c r="F4772" s="8">
        <f>VLOOKUP(C4772,Products!$A$2:$E$20,5,TRUE)</f>
        <v>2.95</v>
      </c>
      <c r="G4772" s="8">
        <f t="shared" si="148"/>
        <v>73.75</v>
      </c>
      <c r="H4772" s="8">
        <f>VLOOKUP(C4772,Products!$A$2:$F$20,6,TRUE)</f>
        <v>1.1500000000000001</v>
      </c>
      <c r="I4772" s="8">
        <f t="shared" si="149"/>
        <v>28.750000000000004</v>
      </c>
      <c r="J4772" s="42">
        <f>VLOOKUP(B4772,Invoices!A:I,9,TRUE)</f>
        <v>2021</v>
      </c>
    </row>
    <row r="4773" spans="1:10" x14ac:dyDescent="0.15">
      <c r="A4773" t="s">
        <v>8133</v>
      </c>
      <c r="B4773" t="s">
        <v>1074</v>
      </c>
      <c r="C4773" t="s">
        <v>91</v>
      </c>
      <c r="D4773" t="s">
        <v>70</v>
      </c>
      <c r="E4773">
        <v>50</v>
      </c>
      <c r="F4773" s="8">
        <f>VLOOKUP(C4773,Products!$A$2:$E$20,5,TRUE)</f>
        <v>49.95</v>
      </c>
      <c r="G4773" s="8">
        <f t="shared" si="148"/>
        <v>2497.5</v>
      </c>
      <c r="H4773" s="8">
        <f>VLOOKUP(C4773,Products!$A$2:$F$20,6,TRUE)</f>
        <v>21.200000000000003</v>
      </c>
      <c r="I4773" s="8">
        <f t="shared" si="149"/>
        <v>1060.0000000000002</v>
      </c>
      <c r="J4773" s="42">
        <f>VLOOKUP(B4773,Invoices!A:I,9,TRUE)</f>
        <v>2021</v>
      </c>
    </row>
    <row r="4774" spans="1:10" x14ac:dyDescent="0.15">
      <c r="A4774" t="s">
        <v>8134</v>
      </c>
      <c r="B4774" t="s">
        <v>1074</v>
      </c>
      <c r="C4774" t="s">
        <v>88</v>
      </c>
      <c r="D4774" t="s">
        <v>85</v>
      </c>
      <c r="E4774">
        <v>20</v>
      </c>
      <c r="F4774" s="8">
        <f>VLOOKUP(C4774,Products!$A$2:$E$20,5,TRUE)</f>
        <v>8.9499999999999993</v>
      </c>
      <c r="G4774" s="8">
        <f t="shared" si="148"/>
        <v>179</v>
      </c>
      <c r="H4774" s="8">
        <f>VLOOKUP(C4774,Products!$A$2:$F$20,6,TRUE)</f>
        <v>5.6999999999999993</v>
      </c>
      <c r="I4774" s="8">
        <f t="shared" si="149"/>
        <v>113.99999999999999</v>
      </c>
      <c r="J4774" s="42">
        <f>VLOOKUP(B4774,Invoices!A:I,9,TRUE)</f>
        <v>2021</v>
      </c>
    </row>
    <row r="4775" spans="1:10" x14ac:dyDescent="0.15">
      <c r="A4775" t="s">
        <v>8135</v>
      </c>
      <c r="B4775" t="s">
        <v>1075</v>
      </c>
      <c r="C4775" t="s">
        <v>104</v>
      </c>
      <c r="D4775" t="s">
        <v>71</v>
      </c>
      <c r="E4775">
        <v>3</v>
      </c>
      <c r="F4775" s="8">
        <f>VLOOKUP(C4775,Products!$A$2:$E$20,5,TRUE)</f>
        <v>2.95</v>
      </c>
      <c r="G4775" s="8">
        <f t="shared" si="148"/>
        <v>8.8500000000000014</v>
      </c>
      <c r="H4775" s="8">
        <f>VLOOKUP(C4775,Products!$A$2:$F$20,6,TRUE)</f>
        <v>1.1500000000000001</v>
      </c>
      <c r="I4775" s="8">
        <f t="shared" si="149"/>
        <v>3.45</v>
      </c>
      <c r="J4775" s="42">
        <f>VLOOKUP(B4775,Invoices!A:I,9,TRUE)</f>
        <v>2021</v>
      </c>
    </row>
    <row r="4776" spans="1:10" x14ac:dyDescent="0.15">
      <c r="A4776" t="s">
        <v>8136</v>
      </c>
      <c r="B4776" t="s">
        <v>1075</v>
      </c>
      <c r="C4776" t="s">
        <v>99</v>
      </c>
      <c r="D4776" t="s">
        <v>84</v>
      </c>
      <c r="E4776">
        <v>5</v>
      </c>
      <c r="F4776" s="8">
        <f>VLOOKUP(C4776,Products!$A$2:$E$20,5,TRUE)</f>
        <v>3.5</v>
      </c>
      <c r="G4776" s="8">
        <f t="shared" si="148"/>
        <v>17.5</v>
      </c>
      <c r="H4776" s="8">
        <f>VLOOKUP(C4776,Products!$A$2:$F$20,6,TRUE)</f>
        <v>0.54999999999999982</v>
      </c>
      <c r="I4776" s="8">
        <f t="shared" si="149"/>
        <v>2.7499999999999991</v>
      </c>
      <c r="J4776" s="42">
        <f>VLOOKUP(B4776,Invoices!A:I,9,TRUE)</f>
        <v>2021</v>
      </c>
    </row>
    <row r="4777" spans="1:10" x14ac:dyDescent="0.15">
      <c r="A4777" t="s">
        <v>8137</v>
      </c>
      <c r="B4777" t="s">
        <v>1075</v>
      </c>
      <c r="C4777" t="s">
        <v>102</v>
      </c>
      <c r="D4777" t="s">
        <v>83</v>
      </c>
      <c r="E4777">
        <v>9</v>
      </c>
      <c r="F4777" s="8">
        <f>VLOOKUP(C4777,Products!$A$2:$E$20,5,TRUE)</f>
        <v>29.95</v>
      </c>
      <c r="G4777" s="8">
        <f t="shared" si="148"/>
        <v>269.55</v>
      </c>
      <c r="H4777" s="8">
        <f>VLOOKUP(C4777,Products!$A$2:$F$20,6,TRUE)</f>
        <v>15</v>
      </c>
      <c r="I4777" s="8">
        <f t="shared" si="149"/>
        <v>135</v>
      </c>
      <c r="J4777" s="42">
        <f>VLOOKUP(B4777,Invoices!A:I,9,TRUE)</f>
        <v>2021</v>
      </c>
    </row>
    <row r="4778" spans="1:10" x14ac:dyDescent="0.15">
      <c r="A4778" t="s">
        <v>8138</v>
      </c>
      <c r="B4778" t="s">
        <v>1075</v>
      </c>
      <c r="C4778" t="s">
        <v>90</v>
      </c>
      <c r="D4778" t="s">
        <v>72</v>
      </c>
      <c r="E4778">
        <v>1</v>
      </c>
      <c r="F4778" s="8">
        <f>VLOOKUP(C4778,Products!$A$2:$E$20,5,TRUE)</f>
        <v>8.9499999999999993</v>
      </c>
      <c r="G4778" s="8">
        <f t="shared" si="148"/>
        <v>8.9499999999999993</v>
      </c>
      <c r="H4778" s="8">
        <f>VLOOKUP(C4778,Products!$A$2:$F$20,6,TRUE)</f>
        <v>5.6999999999999993</v>
      </c>
      <c r="I4778" s="8">
        <f t="shared" si="149"/>
        <v>5.6999999999999993</v>
      </c>
      <c r="J4778" s="42">
        <f>VLOOKUP(B4778,Invoices!A:I,9,TRUE)</f>
        <v>2021</v>
      </c>
    </row>
    <row r="4779" spans="1:10" x14ac:dyDescent="0.15">
      <c r="A4779" t="s">
        <v>8139</v>
      </c>
      <c r="B4779" t="s">
        <v>1075</v>
      </c>
      <c r="C4779" t="s">
        <v>88</v>
      </c>
      <c r="D4779" t="s">
        <v>85</v>
      </c>
      <c r="E4779">
        <v>30</v>
      </c>
      <c r="F4779" s="8">
        <f>VLOOKUP(C4779,Products!$A$2:$E$20,5,TRUE)</f>
        <v>8.9499999999999993</v>
      </c>
      <c r="G4779" s="8">
        <f t="shared" si="148"/>
        <v>268.5</v>
      </c>
      <c r="H4779" s="8">
        <f>VLOOKUP(C4779,Products!$A$2:$F$20,6,TRUE)</f>
        <v>5.6999999999999993</v>
      </c>
      <c r="I4779" s="8">
        <f t="shared" si="149"/>
        <v>170.99999999999997</v>
      </c>
      <c r="J4779" s="42">
        <f>VLOOKUP(B4779,Invoices!A:I,9,TRUE)</f>
        <v>2021</v>
      </c>
    </row>
    <row r="4780" spans="1:10" x14ac:dyDescent="0.15">
      <c r="A4780" t="s">
        <v>8140</v>
      </c>
      <c r="B4780" t="s">
        <v>1076</v>
      </c>
      <c r="C4780" t="s">
        <v>105</v>
      </c>
      <c r="D4780" t="s">
        <v>81</v>
      </c>
      <c r="E4780">
        <v>1</v>
      </c>
      <c r="F4780" s="8">
        <f>VLOOKUP(C4780,Products!$A$2:$E$20,5,TRUE)</f>
        <v>8.9499999999999993</v>
      </c>
      <c r="G4780" s="8">
        <f t="shared" si="148"/>
        <v>8.9499999999999993</v>
      </c>
      <c r="H4780" s="8">
        <f>VLOOKUP(C4780,Products!$A$2:$F$20,6,TRUE)</f>
        <v>3.1999999999999993</v>
      </c>
      <c r="I4780" s="8">
        <f t="shared" si="149"/>
        <v>3.1999999999999993</v>
      </c>
      <c r="J4780" s="42">
        <f>VLOOKUP(B4780,Invoices!A:I,9,TRUE)</f>
        <v>2021</v>
      </c>
    </row>
    <row r="4781" spans="1:10" x14ac:dyDescent="0.15">
      <c r="A4781" t="s">
        <v>8141</v>
      </c>
      <c r="B4781" t="s">
        <v>1077</v>
      </c>
      <c r="C4781" t="s">
        <v>100</v>
      </c>
      <c r="D4781" t="s">
        <v>78</v>
      </c>
      <c r="E4781">
        <v>2</v>
      </c>
      <c r="F4781" s="8">
        <f>VLOOKUP(C4781,Products!$A$2:$E$20,5,TRUE)</f>
        <v>49.95</v>
      </c>
      <c r="G4781" s="8">
        <f t="shared" si="148"/>
        <v>99.9</v>
      </c>
      <c r="H4781" s="8">
        <f>VLOOKUP(C4781,Products!$A$2:$F$20,6,TRUE)</f>
        <v>19.950000000000003</v>
      </c>
      <c r="I4781" s="8">
        <f t="shared" si="149"/>
        <v>39.900000000000006</v>
      </c>
      <c r="J4781" s="42">
        <f>VLOOKUP(B4781,Invoices!A:I,9,TRUE)</f>
        <v>2021</v>
      </c>
    </row>
    <row r="4782" spans="1:10" x14ac:dyDescent="0.15">
      <c r="A4782" t="s">
        <v>8142</v>
      </c>
      <c r="B4782" t="s">
        <v>1077</v>
      </c>
      <c r="C4782" t="s">
        <v>90</v>
      </c>
      <c r="D4782" t="s">
        <v>72</v>
      </c>
      <c r="E4782">
        <v>1</v>
      </c>
      <c r="F4782" s="8">
        <f>VLOOKUP(C4782,Products!$A$2:$E$20,5,TRUE)</f>
        <v>8.9499999999999993</v>
      </c>
      <c r="G4782" s="8">
        <f t="shared" si="148"/>
        <v>8.9499999999999993</v>
      </c>
      <c r="H4782" s="8">
        <f>VLOOKUP(C4782,Products!$A$2:$F$20,6,TRUE)</f>
        <v>5.6999999999999993</v>
      </c>
      <c r="I4782" s="8">
        <f t="shared" si="149"/>
        <v>5.6999999999999993</v>
      </c>
      <c r="J4782" s="42">
        <f>VLOOKUP(B4782,Invoices!A:I,9,TRUE)</f>
        <v>2021</v>
      </c>
    </row>
    <row r="4783" spans="1:10" x14ac:dyDescent="0.15">
      <c r="A4783" t="s">
        <v>8143</v>
      </c>
      <c r="B4783" t="s">
        <v>1078</v>
      </c>
      <c r="C4783" t="s">
        <v>90</v>
      </c>
      <c r="D4783" t="s">
        <v>72</v>
      </c>
      <c r="E4783">
        <v>7</v>
      </c>
      <c r="F4783" s="8">
        <f>VLOOKUP(C4783,Products!$A$2:$E$20,5,TRUE)</f>
        <v>8.9499999999999993</v>
      </c>
      <c r="G4783" s="8">
        <f t="shared" si="148"/>
        <v>62.649999999999991</v>
      </c>
      <c r="H4783" s="8">
        <f>VLOOKUP(C4783,Products!$A$2:$F$20,6,TRUE)</f>
        <v>5.6999999999999993</v>
      </c>
      <c r="I4783" s="8">
        <f t="shared" si="149"/>
        <v>39.899999999999991</v>
      </c>
      <c r="J4783" s="42">
        <f>VLOOKUP(B4783,Invoices!A:I,9,TRUE)</f>
        <v>2021</v>
      </c>
    </row>
    <row r="4784" spans="1:10" x14ac:dyDescent="0.15">
      <c r="A4784" t="s">
        <v>8144</v>
      </c>
      <c r="B4784" t="s">
        <v>1079</v>
      </c>
      <c r="C4784" t="s">
        <v>90</v>
      </c>
      <c r="D4784" t="s">
        <v>72</v>
      </c>
      <c r="E4784">
        <v>1</v>
      </c>
      <c r="F4784" s="8">
        <f>VLOOKUP(C4784,Products!$A$2:$E$20,5,TRUE)</f>
        <v>8.9499999999999993</v>
      </c>
      <c r="G4784" s="8">
        <f t="shared" si="148"/>
        <v>8.9499999999999993</v>
      </c>
      <c r="H4784" s="8">
        <f>VLOOKUP(C4784,Products!$A$2:$F$20,6,TRUE)</f>
        <v>5.6999999999999993</v>
      </c>
      <c r="I4784" s="8">
        <f t="shared" si="149"/>
        <v>5.6999999999999993</v>
      </c>
      <c r="J4784" s="42">
        <f>VLOOKUP(B4784,Invoices!A:I,9,TRUE)</f>
        <v>2021</v>
      </c>
    </row>
    <row r="4785" spans="1:10" x14ac:dyDescent="0.15">
      <c r="A4785" t="s">
        <v>8145</v>
      </c>
      <c r="B4785" t="s">
        <v>1079</v>
      </c>
      <c r="C4785" t="s">
        <v>101</v>
      </c>
      <c r="D4785" t="s">
        <v>69</v>
      </c>
      <c r="E4785">
        <v>4</v>
      </c>
      <c r="F4785" s="8">
        <f>VLOOKUP(C4785,Products!$A$2:$E$20,5,TRUE)</f>
        <v>129.94999999999999</v>
      </c>
      <c r="G4785" s="8">
        <f t="shared" si="148"/>
        <v>519.79999999999995</v>
      </c>
      <c r="H4785" s="8">
        <f>VLOOKUP(C4785,Products!$A$2:$F$20,6,TRUE)</f>
        <v>40.449999999999989</v>
      </c>
      <c r="I4785" s="8">
        <f t="shared" si="149"/>
        <v>161.79999999999995</v>
      </c>
      <c r="J4785" s="42">
        <f>VLOOKUP(B4785,Invoices!A:I,9,TRUE)</f>
        <v>2021</v>
      </c>
    </row>
    <row r="4786" spans="1:10" x14ac:dyDescent="0.15">
      <c r="A4786" t="s">
        <v>8146</v>
      </c>
      <c r="B4786" t="s">
        <v>1079</v>
      </c>
      <c r="C4786" t="s">
        <v>89</v>
      </c>
      <c r="D4786" t="s">
        <v>80</v>
      </c>
      <c r="E4786">
        <v>1</v>
      </c>
      <c r="F4786" s="8">
        <f>VLOOKUP(C4786,Products!$A$2:$E$20,5,TRUE)</f>
        <v>15.95</v>
      </c>
      <c r="G4786" s="8">
        <f t="shared" si="148"/>
        <v>15.95</v>
      </c>
      <c r="H4786" s="8">
        <f>VLOOKUP(C4786,Products!$A$2:$F$20,6,TRUE)</f>
        <v>6</v>
      </c>
      <c r="I4786" s="8">
        <f t="shared" si="149"/>
        <v>6</v>
      </c>
      <c r="J4786" s="42">
        <f>VLOOKUP(B4786,Invoices!A:I,9,TRUE)</f>
        <v>2021</v>
      </c>
    </row>
    <row r="4787" spans="1:10" x14ac:dyDescent="0.15">
      <c r="A4787" t="s">
        <v>8147</v>
      </c>
      <c r="B4787" t="s">
        <v>1080</v>
      </c>
      <c r="C4787" t="s">
        <v>104</v>
      </c>
      <c r="D4787" t="s">
        <v>71</v>
      </c>
      <c r="E4787">
        <v>12</v>
      </c>
      <c r="F4787" s="8">
        <f>VLOOKUP(C4787,Products!$A$2:$E$20,5,TRUE)</f>
        <v>2.95</v>
      </c>
      <c r="G4787" s="8">
        <f t="shared" si="148"/>
        <v>35.400000000000006</v>
      </c>
      <c r="H4787" s="8">
        <f>VLOOKUP(C4787,Products!$A$2:$F$20,6,TRUE)</f>
        <v>1.1500000000000001</v>
      </c>
      <c r="I4787" s="8">
        <f t="shared" si="149"/>
        <v>13.8</v>
      </c>
      <c r="J4787" s="42">
        <f>VLOOKUP(B4787,Invoices!A:I,9,TRUE)</f>
        <v>2021</v>
      </c>
    </row>
    <row r="4788" spans="1:10" x14ac:dyDescent="0.15">
      <c r="A4788" t="s">
        <v>8148</v>
      </c>
      <c r="B4788" t="s">
        <v>1080</v>
      </c>
      <c r="C4788" t="s">
        <v>92</v>
      </c>
      <c r="D4788" t="s">
        <v>82</v>
      </c>
      <c r="E4788">
        <v>1</v>
      </c>
      <c r="F4788" s="8">
        <f>VLOOKUP(C4788,Products!$A$2:$E$20,5,TRUE)</f>
        <v>19.95</v>
      </c>
      <c r="G4788" s="8">
        <f t="shared" si="148"/>
        <v>19.95</v>
      </c>
      <c r="H4788" s="8">
        <f>VLOOKUP(C4788,Products!$A$2:$F$20,6,TRUE)</f>
        <v>7.4499999999999993</v>
      </c>
      <c r="I4788" s="8">
        <f t="shared" si="149"/>
        <v>7.4499999999999993</v>
      </c>
      <c r="J4788" s="42">
        <f>VLOOKUP(B4788,Invoices!A:I,9,TRUE)</f>
        <v>2021</v>
      </c>
    </row>
    <row r="4789" spans="1:10" x14ac:dyDescent="0.15">
      <c r="A4789" t="s">
        <v>8149</v>
      </c>
      <c r="B4789" t="s">
        <v>1080</v>
      </c>
      <c r="C4789" t="s">
        <v>96</v>
      </c>
      <c r="D4789" t="s">
        <v>75</v>
      </c>
      <c r="E4789">
        <v>2</v>
      </c>
      <c r="F4789" s="8">
        <f>VLOOKUP(C4789,Products!$A$2:$E$20,5,TRUE)</f>
        <v>79.95</v>
      </c>
      <c r="G4789" s="8">
        <f t="shared" si="148"/>
        <v>159.9</v>
      </c>
      <c r="H4789" s="8">
        <f>VLOOKUP(C4789,Products!$A$2:$F$20,6,TRUE)</f>
        <v>27.950000000000003</v>
      </c>
      <c r="I4789" s="8">
        <f t="shared" si="149"/>
        <v>55.900000000000006</v>
      </c>
      <c r="J4789" s="42">
        <f>VLOOKUP(B4789,Invoices!A:I,9,TRUE)</f>
        <v>2021</v>
      </c>
    </row>
    <row r="4790" spans="1:10" x14ac:dyDescent="0.15">
      <c r="A4790" t="s">
        <v>8150</v>
      </c>
      <c r="B4790" t="s">
        <v>1080</v>
      </c>
      <c r="C4790" t="s">
        <v>105</v>
      </c>
      <c r="D4790" t="s">
        <v>81</v>
      </c>
      <c r="E4790">
        <v>12</v>
      </c>
      <c r="F4790" s="8">
        <f>VLOOKUP(C4790,Products!$A$2:$E$20,5,TRUE)</f>
        <v>8.9499999999999993</v>
      </c>
      <c r="G4790" s="8">
        <f t="shared" si="148"/>
        <v>107.39999999999999</v>
      </c>
      <c r="H4790" s="8">
        <f>VLOOKUP(C4790,Products!$A$2:$F$20,6,TRUE)</f>
        <v>3.1999999999999993</v>
      </c>
      <c r="I4790" s="8">
        <f t="shared" si="149"/>
        <v>38.399999999999991</v>
      </c>
      <c r="J4790" s="42">
        <f>VLOOKUP(B4790,Invoices!A:I,9,TRUE)</f>
        <v>2021</v>
      </c>
    </row>
    <row r="4791" spans="1:10" x14ac:dyDescent="0.15">
      <c r="A4791" t="s">
        <v>8151</v>
      </c>
      <c r="B4791" t="s">
        <v>1080</v>
      </c>
      <c r="C4791" t="s">
        <v>99</v>
      </c>
      <c r="D4791" t="s">
        <v>84</v>
      </c>
      <c r="E4791">
        <v>4</v>
      </c>
      <c r="F4791" s="8">
        <f>VLOOKUP(C4791,Products!$A$2:$E$20,5,TRUE)</f>
        <v>3.5</v>
      </c>
      <c r="G4791" s="8">
        <f t="shared" si="148"/>
        <v>14</v>
      </c>
      <c r="H4791" s="8">
        <f>VLOOKUP(C4791,Products!$A$2:$F$20,6,TRUE)</f>
        <v>0.54999999999999982</v>
      </c>
      <c r="I4791" s="8">
        <f t="shared" si="149"/>
        <v>2.1999999999999993</v>
      </c>
      <c r="J4791" s="42">
        <f>VLOOKUP(B4791,Invoices!A:I,9,TRUE)</f>
        <v>2021</v>
      </c>
    </row>
    <row r="4792" spans="1:10" x14ac:dyDescent="0.15">
      <c r="A4792" t="s">
        <v>8152</v>
      </c>
      <c r="B4792" t="s">
        <v>1080</v>
      </c>
      <c r="C4792" t="s">
        <v>100</v>
      </c>
      <c r="D4792" t="s">
        <v>78</v>
      </c>
      <c r="E4792">
        <v>4</v>
      </c>
      <c r="F4792" s="8">
        <f>VLOOKUP(C4792,Products!$A$2:$E$20,5,TRUE)</f>
        <v>49.95</v>
      </c>
      <c r="G4792" s="8">
        <f t="shared" si="148"/>
        <v>199.8</v>
      </c>
      <c r="H4792" s="8">
        <f>VLOOKUP(C4792,Products!$A$2:$F$20,6,TRUE)</f>
        <v>19.950000000000003</v>
      </c>
      <c r="I4792" s="8">
        <f t="shared" si="149"/>
        <v>79.800000000000011</v>
      </c>
      <c r="J4792" s="42">
        <f>VLOOKUP(B4792,Invoices!A:I,9,TRUE)</f>
        <v>2021</v>
      </c>
    </row>
    <row r="4793" spans="1:10" x14ac:dyDescent="0.15">
      <c r="A4793" t="s">
        <v>8153</v>
      </c>
      <c r="B4793" t="s">
        <v>1080</v>
      </c>
      <c r="C4793" t="s">
        <v>95</v>
      </c>
      <c r="D4793" t="s">
        <v>73</v>
      </c>
      <c r="E4793">
        <v>6</v>
      </c>
      <c r="F4793" s="8">
        <f>VLOOKUP(C4793,Products!$A$2:$E$20,5,TRUE)</f>
        <v>12.95</v>
      </c>
      <c r="G4793" s="8">
        <f t="shared" si="148"/>
        <v>77.699999999999989</v>
      </c>
      <c r="H4793" s="8">
        <f>VLOOKUP(C4793,Products!$A$2:$F$20,6,TRUE)</f>
        <v>4.1999999999999993</v>
      </c>
      <c r="I4793" s="8">
        <f t="shared" si="149"/>
        <v>25.199999999999996</v>
      </c>
      <c r="J4793" s="42">
        <f>VLOOKUP(B4793,Invoices!A:I,9,TRUE)</f>
        <v>2021</v>
      </c>
    </row>
    <row r="4794" spans="1:10" x14ac:dyDescent="0.15">
      <c r="A4794" t="s">
        <v>8154</v>
      </c>
      <c r="B4794" t="s">
        <v>1081</v>
      </c>
      <c r="C4794" t="s">
        <v>104</v>
      </c>
      <c r="D4794" t="s">
        <v>71</v>
      </c>
      <c r="E4794">
        <v>20</v>
      </c>
      <c r="F4794" s="8">
        <f>VLOOKUP(C4794,Products!$A$2:$E$20,5,TRUE)</f>
        <v>2.95</v>
      </c>
      <c r="G4794" s="8">
        <f t="shared" si="148"/>
        <v>59</v>
      </c>
      <c r="H4794" s="8">
        <f>VLOOKUP(C4794,Products!$A$2:$F$20,6,TRUE)</f>
        <v>1.1500000000000001</v>
      </c>
      <c r="I4794" s="8">
        <f t="shared" si="149"/>
        <v>23.000000000000004</v>
      </c>
      <c r="J4794" s="42">
        <f>VLOOKUP(B4794,Invoices!A:I,9,TRUE)</f>
        <v>2021</v>
      </c>
    </row>
    <row r="4795" spans="1:10" x14ac:dyDescent="0.15">
      <c r="A4795" t="s">
        <v>8155</v>
      </c>
      <c r="B4795" t="s">
        <v>1081</v>
      </c>
      <c r="C4795" t="s">
        <v>99</v>
      </c>
      <c r="D4795" t="s">
        <v>84</v>
      </c>
      <c r="E4795">
        <v>2</v>
      </c>
      <c r="F4795" s="8">
        <f>VLOOKUP(C4795,Products!$A$2:$E$20,5,TRUE)</f>
        <v>3.5</v>
      </c>
      <c r="G4795" s="8">
        <f t="shared" si="148"/>
        <v>7</v>
      </c>
      <c r="H4795" s="8">
        <f>VLOOKUP(C4795,Products!$A$2:$F$20,6,TRUE)</f>
        <v>0.54999999999999982</v>
      </c>
      <c r="I4795" s="8">
        <f t="shared" si="149"/>
        <v>1.0999999999999996</v>
      </c>
      <c r="J4795" s="42">
        <f>VLOOKUP(B4795,Invoices!A:I,9,TRUE)</f>
        <v>2021</v>
      </c>
    </row>
    <row r="4796" spans="1:10" x14ac:dyDescent="0.15">
      <c r="A4796" t="s">
        <v>8156</v>
      </c>
      <c r="B4796" t="s">
        <v>1081</v>
      </c>
      <c r="C4796" t="s">
        <v>98</v>
      </c>
      <c r="D4796" t="s">
        <v>79</v>
      </c>
      <c r="E4796">
        <v>50</v>
      </c>
      <c r="F4796" s="8">
        <f>VLOOKUP(C4796,Products!$A$2:$E$20,5,TRUE)</f>
        <v>14.95</v>
      </c>
      <c r="G4796" s="8">
        <f t="shared" si="148"/>
        <v>747.5</v>
      </c>
      <c r="H4796" s="8">
        <f>VLOOKUP(C4796,Products!$A$2:$F$20,6,TRUE)</f>
        <v>3.0499999999999989</v>
      </c>
      <c r="I4796" s="8">
        <f t="shared" si="149"/>
        <v>152.49999999999994</v>
      </c>
      <c r="J4796" s="42">
        <f>VLOOKUP(B4796,Invoices!A:I,9,TRUE)</f>
        <v>2021</v>
      </c>
    </row>
    <row r="4797" spans="1:10" x14ac:dyDescent="0.15">
      <c r="A4797" t="s">
        <v>8157</v>
      </c>
      <c r="B4797" t="s">
        <v>1081</v>
      </c>
      <c r="C4797" t="s">
        <v>105</v>
      </c>
      <c r="D4797" t="s">
        <v>81</v>
      </c>
      <c r="E4797">
        <v>3</v>
      </c>
      <c r="F4797" s="8">
        <f>VLOOKUP(C4797,Products!$A$2:$E$20,5,TRUE)</f>
        <v>8.9499999999999993</v>
      </c>
      <c r="G4797" s="8">
        <f t="shared" si="148"/>
        <v>26.849999999999998</v>
      </c>
      <c r="H4797" s="8">
        <f>VLOOKUP(C4797,Products!$A$2:$F$20,6,TRUE)</f>
        <v>3.1999999999999993</v>
      </c>
      <c r="I4797" s="8">
        <f t="shared" si="149"/>
        <v>9.5999999999999979</v>
      </c>
      <c r="J4797" s="42">
        <f>VLOOKUP(B4797,Invoices!A:I,9,TRUE)</f>
        <v>2021</v>
      </c>
    </row>
    <row r="4798" spans="1:10" x14ac:dyDescent="0.15">
      <c r="A4798" t="s">
        <v>8158</v>
      </c>
      <c r="B4798" t="s">
        <v>1081</v>
      </c>
      <c r="C4798" t="s">
        <v>103</v>
      </c>
      <c r="D4798" t="s">
        <v>77</v>
      </c>
      <c r="E4798">
        <v>6</v>
      </c>
      <c r="F4798" s="8">
        <f>VLOOKUP(C4798,Products!$A$2:$E$20,5,TRUE)</f>
        <v>8.9499999999999993</v>
      </c>
      <c r="G4798" s="8">
        <f t="shared" si="148"/>
        <v>53.699999999999996</v>
      </c>
      <c r="H4798" s="8">
        <f>VLOOKUP(C4798,Products!$A$2:$F$20,6,TRUE)</f>
        <v>3.1999999999999993</v>
      </c>
      <c r="I4798" s="8">
        <f t="shared" si="149"/>
        <v>19.199999999999996</v>
      </c>
      <c r="J4798" s="42">
        <f>VLOOKUP(B4798,Invoices!A:I,9,TRUE)</f>
        <v>2021</v>
      </c>
    </row>
    <row r="4799" spans="1:10" x14ac:dyDescent="0.15">
      <c r="A4799" t="s">
        <v>8159</v>
      </c>
      <c r="B4799" t="s">
        <v>1081</v>
      </c>
      <c r="C4799" t="s">
        <v>95</v>
      </c>
      <c r="D4799" t="s">
        <v>73</v>
      </c>
      <c r="E4799">
        <v>7</v>
      </c>
      <c r="F4799" s="8">
        <f>VLOOKUP(C4799,Products!$A$2:$E$20,5,TRUE)</f>
        <v>12.95</v>
      </c>
      <c r="G4799" s="8">
        <f t="shared" si="148"/>
        <v>90.649999999999991</v>
      </c>
      <c r="H4799" s="8">
        <f>VLOOKUP(C4799,Products!$A$2:$F$20,6,TRUE)</f>
        <v>4.1999999999999993</v>
      </c>
      <c r="I4799" s="8">
        <f t="shared" si="149"/>
        <v>29.399999999999995</v>
      </c>
      <c r="J4799" s="42">
        <f>VLOOKUP(B4799,Invoices!A:I,9,TRUE)</f>
        <v>2021</v>
      </c>
    </row>
    <row r="4800" spans="1:10" x14ac:dyDescent="0.15">
      <c r="A4800" t="s">
        <v>8160</v>
      </c>
      <c r="B4800" t="s">
        <v>1081</v>
      </c>
      <c r="C4800" t="s">
        <v>88</v>
      </c>
      <c r="D4800" t="s">
        <v>85</v>
      </c>
      <c r="E4800">
        <v>5</v>
      </c>
      <c r="F4800" s="8">
        <f>VLOOKUP(C4800,Products!$A$2:$E$20,5,TRUE)</f>
        <v>8.9499999999999993</v>
      </c>
      <c r="G4800" s="8">
        <f t="shared" si="148"/>
        <v>44.75</v>
      </c>
      <c r="H4800" s="8">
        <f>VLOOKUP(C4800,Products!$A$2:$F$20,6,TRUE)</f>
        <v>5.6999999999999993</v>
      </c>
      <c r="I4800" s="8">
        <f t="shared" si="149"/>
        <v>28.499999999999996</v>
      </c>
      <c r="J4800" s="42">
        <f>VLOOKUP(B4800,Invoices!A:I,9,TRUE)</f>
        <v>2021</v>
      </c>
    </row>
    <row r="4801" spans="1:10" x14ac:dyDescent="0.15">
      <c r="A4801" t="s">
        <v>8161</v>
      </c>
      <c r="B4801" t="s">
        <v>1081</v>
      </c>
      <c r="C4801" t="s">
        <v>90</v>
      </c>
      <c r="D4801" t="s">
        <v>72</v>
      </c>
      <c r="E4801">
        <v>10</v>
      </c>
      <c r="F4801" s="8">
        <f>VLOOKUP(C4801,Products!$A$2:$E$20,5,TRUE)</f>
        <v>8.9499999999999993</v>
      </c>
      <c r="G4801" s="8">
        <f t="shared" si="148"/>
        <v>89.5</v>
      </c>
      <c r="H4801" s="8">
        <f>VLOOKUP(C4801,Products!$A$2:$F$20,6,TRUE)</f>
        <v>5.6999999999999993</v>
      </c>
      <c r="I4801" s="8">
        <f t="shared" si="149"/>
        <v>56.999999999999993</v>
      </c>
      <c r="J4801" s="42">
        <f>VLOOKUP(B4801,Invoices!A:I,9,TRUE)</f>
        <v>2021</v>
      </c>
    </row>
    <row r="4802" spans="1:10" x14ac:dyDescent="0.15">
      <c r="A4802" t="s">
        <v>8162</v>
      </c>
      <c r="B4802" t="s">
        <v>1081</v>
      </c>
      <c r="C4802" t="s">
        <v>97</v>
      </c>
      <c r="D4802" t="s">
        <v>74</v>
      </c>
      <c r="E4802">
        <v>2</v>
      </c>
      <c r="F4802" s="8">
        <f>VLOOKUP(C4802,Products!$A$2:$E$20,5,TRUE)</f>
        <v>1.5</v>
      </c>
      <c r="G4802" s="8">
        <f t="shared" si="148"/>
        <v>3</v>
      </c>
      <c r="H4802" s="8">
        <f>VLOOKUP(C4802,Products!$A$2:$F$20,6,TRUE)</f>
        <v>0.5</v>
      </c>
      <c r="I4802" s="8">
        <f t="shared" si="149"/>
        <v>1</v>
      </c>
      <c r="J4802" s="42">
        <f>VLOOKUP(B4802,Invoices!A:I,9,TRUE)</f>
        <v>2021</v>
      </c>
    </row>
    <row r="4803" spans="1:10" x14ac:dyDescent="0.15">
      <c r="A4803" t="s">
        <v>8163</v>
      </c>
      <c r="B4803" t="s">
        <v>1081</v>
      </c>
      <c r="C4803" t="s">
        <v>96</v>
      </c>
      <c r="D4803" t="s">
        <v>75</v>
      </c>
      <c r="E4803">
        <v>2</v>
      </c>
      <c r="F4803" s="8">
        <f>VLOOKUP(C4803,Products!$A$2:$E$20,5,TRUE)</f>
        <v>79.95</v>
      </c>
      <c r="G4803" s="8">
        <f t="shared" ref="G4803:G4866" si="150">F4803*E4803</f>
        <v>159.9</v>
      </c>
      <c r="H4803" s="8">
        <f>VLOOKUP(C4803,Products!$A$2:$F$20,6,TRUE)</f>
        <v>27.950000000000003</v>
      </c>
      <c r="I4803" s="8">
        <f t="shared" ref="I4803:I4866" si="151">H4803*E4803</f>
        <v>55.900000000000006</v>
      </c>
      <c r="J4803" s="42">
        <f>VLOOKUP(B4803,Invoices!A:I,9,TRUE)</f>
        <v>2021</v>
      </c>
    </row>
    <row r="4804" spans="1:10" x14ac:dyDescent="0.15">
      <c r="A4804" t="s">
        <v>8164</v>
      </c>
      <c r="B4804" t="s">
        <v>1081</v>
      </c>
      <c r="C4804" t="s">
        <v>94</v>
      </c>
      <c r="D4804" t="s">
        <v>86</v>
      </c>
      <c r="E4804">
        <v>30</v>
      </c>
      <c r="F4804" s="8">
        <f>VLOOKUP(C4804,Products!$A$2:$E$20,5,TRUE)</f>
        <v>3.5</v>
      </c>
      <c r="G4804" s="8">
        <f t="shared" si="150"/>
        <v>105</v>
      </c>
      <c r="H4804" s="8">
        <f>VLOOKUP(C4804,Products!$A$2:$F$20,6,TRUE)</f>
        <v>0.54999999999999982</v>
      </c>
      <c r="I4804" s="8">
        <f t="shared" si="151"/>
        <v>16.499999999999993</v>
      </c>
      <c r="J4804" s="42">
        <f>VLOOKUP(B4804,Invoices!A:I,9,TRUE)</f>
        <v>2021</v>
      </c>
    </row>
    <row r="4805" spans="1:10" x14ac:dyDescent="0.15">
      <c r="A4805" t="s">
        <v>8165</v>
      </c>
      <c r="B4805" t="s">
        <v>1081</v>
      </c>
      <c r="C4805" t="s">
        <v>89</v>
      </c>
      <c r="D4805" t="s">
        <v>80</v>
      </c>
      <c r="E4805">
        <v>10</v>
      </c>
      <c r="F4805" s="8">
        <f>VLOOKUP(C4805,Products!$A$2:$E$20,5,TRUE)</f>
        <v>15.95</v>
      </c>
      <c r="G4805" s="8">
        <f t="shared" si="150"/>
        <v>159.5</v>
      </c>
      <c r="H4805" s="8">
        <f>VLOOKUP(C4805,Products!$A$2:$F$20,6,TRUE)</f>
        <v>6</v>
      </c>
      <c r="I4805" s="8">
        <f t="shared" si="151"/>
        <v>60</v>
      </c>
      <c r="J4805" s="42">
        <f>VLOOKUP(B4805,Invoices!A:I,9,TRUE)</f>
        <v>2021</v>
      </c>
    </row>
    <row r="4806" spans="1:10" x14ac:dyDescent="0.15">
      <c r="A4806" t="s">
        <v>8166</v>
      </c>
      <c r="B4806" t="s">
        <v>1081</v>
      </c>
      <c r="C4806" t="s">
        <v>87</v>
      </c>
      <c r="D4806" t="s">
        <v>68</v>
      </c>
      <c r="E4806">
        <v>7</v>
      </c>
      <c r="F4806" s="8">
        <f>VLOOKUP(C4806,Products!$A$2:$E$20,5,TRUE)</f>
        <v>19.95</v>
      </c>
      <c r="G4806" s="8">
        <f t="shared" si="150"/>
        <v>139.65</v>
      </c>
      <c r="H4806" s="8">
        <f>VLOOKUP(C4806,Products!$A$2:$F$20,6,TRUE)</f>
        <v>7.4499999999999993</v>
      </c>
      <c r="I4806" s="8">
        <f t="shared" si="151"/>
        <v>52.149999999999991</v>
      </c>
      <c r="J4806" s="42">
        <f>VLOOKUP(B4806,Invoices!A:I,9,TRUE)</f>
        <v>2021</v>
      </c>
    </row>
    <row r="4807" spans="1:10" x14ac:dyDescent="0.15">
      <c r="A4807" t="s">
        <v>8167</v>
      </c>
      <c r="B4807" t="s">
        <v>1081</v>
      </c>
      <c r="C4807" t="s">
        <v>93</v>
      </c>
      <c r="D4807" t="s">
        <v>76</v>
      </c>
      <c r="E4807">
        <v>24</v>
      </c>
      <c r="F4807" s="8">
        <f>VLOOKUP(C4807,Products!$A$2:$E$20,5,TRUE)</f>
        <v>9.9499999999999993</v>
      </c>
      <c r="G4807" s="8">
        <f t="shared" si="150"/>
        <v>238.79999999999998</v>
      </c>
      <c r="H4807" s="8">
        <f>VLOOKUP(C4807,Products!$A$2:$F$20,6,TRUE)</f>
        <v>1.9499999999999993</v>
      </c>
      <c r="I4807" s="8">
        <f t="shared" si="151"/>
        <v>46.799999999999983</v>
      </c>
      <c r="J4807" s="42">
        <f>VLOOKUP(B4807,Invoices!A:I,9,TRUE)</f>
        <v>2021</v>
      </c>
    </row>
    <row r="4808" spans="1:10" x14ac:dyDescent="0.15">
      <c r="A4808" t="s">
        <v>8168</v>
      </c>
      <c r="B4808" t="s">
        <v>1082</v>
      </c>
      <c r="C4808" t="s">
        <v>94</v>
      </c>
      <c r="D4808" t="s">
        <v>86</v>
      </c>
      <c r="E4808">
        <v>7</v>
      </c>
      <c r="F4808" s="8">
        <f>VLOOKUP(C4808,Products!$A$2:$E$20,5,TRUE)</f>
        <v>3.5</v>
      </c>
      <c r="G4808" s="8">
        <f t="shared" si="150"/>
        <v>24.5</v>
      </c>
      <c r="H4808" s="8">
        <f>VLOOKUP(C4808,Products!$A$2:$F$20,6,TRUE)</f>
        <v>0.54999999999999982</v>
      </c>
      <c r="I4808" s="8">
        <f t="shared" si="151"/>
        <v>3.8499999999999988</v>
      </c>
      <c r="J4808" s="42">
        <f>VLOOKUP(B4808,Invoices!A:I,9,TRUE)</f>
        <v>2021</v>
      </c>
    </row>
    <row r="4809" spans="1:10" x14ac:dyDescent="0.15">
      <c r="A4809" t="s">
        <v>8169</v>
      </c>
      <c r="B4809" t="s">
        <v>1082</v>
      </c>
      <c r="C4809" t="s">
        <v>90</v>
      </c>
      <c r="D4809" t="s">
        <v>72</v>
      </c>
      <c r="E4809">
        <v>6</v>
      </c>
      <c r="F4809" s="8">
        <f>VLOOKUP(C4809,Products!$A$2:$E$20,5,TRUE)</f>
        <v>8.9499999999999993</v>
      </c>
      <c r="G4809" s="8">
        <f t="shared" si="150"/>
        <v>53.699999999999996</v>
      </c>
      <c r="H4809" s="8">
        <f>VLOOKUP(C4809,Products!$A$2:$F$20,6,TRUE)</f>
        <v>5.6999999999999993</v>
      </c>
      <c r="I4809" s="8">
        <f t="shared" si="151"/>
        <v>34.199999999999996</v>
      </c>
      <c r="J4809" s="42">
        <f>VLOOKUP(B4809,Invoices!A:I,9,TRUE)</f>
        <v>2021</v>
      </c>
    </row>
    <row r="4810" spans="1:10" x14ac:dyDescent="0.15">
      <c r="A4810" t="s">
        <v>8170</v>
      </c>
      <c r="B4810" t="s">
        <v>1082</v>
      </c>
      <c r="C4810" t="s">
        <v>105</v>
      </c>
      <c r="D4810" t="s">
        <v>81</v>
      </c>
      <c r="E4810">
        <v>10</v>
      </c>
      <c r="F4810" s="8">
        <f>VLOOKUP(C4810,Products!$A$2:$E$20,5,TRUE)</f>
        <v>8.9499999999999993</v>
      </c>
      <c r="G4810" s="8">
        <f t="shared" si="150"/>
        <v>89.5</v>
      </c>
      <c r="H4810" s="8">
        <f>VLOOKUP(C4810,Products!$A$2:$F$20,6,TRUE)</f>
        <v>3.1999999999999993</v>
      </c>
      <c r="I4810" s="8">
        <f t="shared" si="151"/>
        <v>31.999999999999993</v>
      </c>
      <c r="J4810" s="42">
        <f>VLOOKUP(B4810,Invoices!A:I,9,TRUE)</f>
        <v>2021</v>
      </c>
    </row>
    <row r="4811" spans="1:10" x14ac:dyDescent="0.15">
      <c r="A4811" t="s">
        <v>8171</v>
      </c>
      <c r="B4811" t="s">
        <v>1082</v>
      </c>
      <c r="C4811" t="s">
        <v>103</v>
      </c>
      <c r="D4811" t="s">
        <v>77</v>
      </c>
      <c r="E4811">
        <v>1</v>
      </c>
      <c r="F4811" s="8">
        <f>VLOOKUP(C4811,Products!$A$2:$E$20,5,TRUE)</f>
        <v>8.9499999999999993</v>
      </c>
      <c r="G4811" s="8">
        <f t="shared" si="150"/>
        <v>8.9499999999999993</v>
      </c>
      <c r="H4811" s="8">
        <f>VLOOKUP(C4811,Products!$A$2:$F$20,6,TRUE)</f>
        <v>3.1999999999999993</v>
      </c>
      <c r="I4811" s="8">
        <f t="shared" si="151"/>
        <v>3.1999999999999993</v>
      </c>
      <c r="J4811" s="42">
        <f>VLOOKUP(B4811,Invoices!A:I,9,TRUE)</f>
        <v>2021</v>
      </c>
    </row>
    <row r="4812" spans="1:10" x14ac:dyDescent="0.15">
      <c r="A4812" t="s">
        <v>8172</v>
      </c>
      <c r="B4812" t="s">
        <v>1082</v>
      </c>
      <c r="C4812" t="s">
        <v>88</v>
      </c>
      <c r="D4812" t="s">
        <v>85</v>
      </c>
      <c r="E4812">
        <v>12</v>
      </c>
      <c r="F4812" s="8">
        <f>VLOOKUP(C4812,Products!$A$2:$E$20,5,TRUE)</f>
        <v>8.9499999999999993</v>
      </c>
      <c r="G4812" s="8">
        <f t="shared" si="150"/>
        <v>107.39999999999999</v>
      </c>
      <c r="H4812" s="8">
        <f>VLOOKUP(C4812,Products!$A$2:$F$20,6,TRUE)</f>
        <v>5.6999999999999993</v>
      </c>
      <c r="I4812" s="8">
        <f t="shared" si="151"/>
        <v>68.399999999999991</v>
      </c>
      <c r="J4812" s="42">
        <f>VLOOKUP(B4812,Invoices!A:I,9,TRUE)</f>
        <v>2021</v>
      </c>
    </row>
    <row r="4813" spans="1:10" x14ac:dyDescent="0.15">
      <c r="A4813" t="s">
        <v>8173</v>
      </c>
      <c r="B4813" t="s">
        <v>1082</v>
      </c>
      <c r="C4813" t="s">
        <v>95</v>
      </c>
      <c r="D4813" t="s">
        <v>73</v>
      </c>
      <c r="E4813">
        <v>15</v>
      </c>
      <c r="F4813" s="8">
        <f>VLOOKUP(C4813,Products!$A$2:$E$20,5,TRUE)</f>
        <v>12.95</v>
      </c>
      <c r="G4813" s="8">
        <f t="shared" si="150"/>
        <v>194.25</v>
      </c>
      <c r="H4813" s="8">
        <f>VLOOKUP(C4813,Products!$A$2:$F$20,6,TRUE)</f>
        <v>4.1999999999999993</v>
      </c>
      <c r="I4813" s="8">
        <f t="shared" si="151"/>
        <v>62.999999999999986</v>
      </c>
      <c r="J4813" s="42">
        <f>VLOOKUP(B4813,Invoices!A:I,9,TRUE)</f>
        <v>2021</v>
      </c>
    </row>
    <row r="4814" spans="1:10" x14ac:dyDescent="0.15">
      <c r="A4814" t="s">
        <v>8174</v>
      </c>
      <c r="B4814" t="s">
        <v>1082</v>
      </c>
      <c r="C4814" t="s">
        <v>87</v>
      </c>
      <c r="D4814" t="s">
        <v>68</v>
      </c>
      <c r="E4814">
        <v>5</v>
      </c>
      <c r="F4814" s="8">
        <f>VLOOKUP(C4814,Products!$A$2:$E$20,5,TRUE)</f>
        <v>19.95</v>
      </c>
      <c r="G4814" s="8">
        <f t="shared" si="150"/>
        <v>99.75</v>
      </c>
      <c r="H4814" s="8">
        <f>VLOOKUP(C4814,Products!$A$2:$F$20,6,TRUE)</f>
        <v>7.4499999999999993</v>
      </c>
      <c r="I4814" s="8">
        <f t="shared" si="151"/>
        <v>37.25</v>
      </c>
      <c r="J4814" s="42">
        <f>VLOOKUP(B4814,Invoices!A:I,9,TRUE)</f>
        <v>2021</v>
      </c>
    </row>
    <row r="4815" spans="1:10" x14ac:dyDescent="0.15">
      <c r="A4815" t="s">
        <v>8175</v>
      </c>
      <c r="B4815" t="s">
        <v>1082</v>
      </c>
      <c r="C4815" t="s">
        <v>97</v>
      </c>
      <c r="D4815" t="s">
        <v>74</v>
      </c>
      <c r="E4815">
        <v>1</v>
      </c>
      <c r="F4815" s="8">
        <f>VLOOKUP(C4815,Products!$A$2:$E$20,5,TRUE)</f>
        <v>1.5</v>
      </c>
      <c r="G4815" s="8">
        <f t="shared" si="150"/>
        <v>1.5</v>
      </c>
      <c r="H4815" s="8">
        <f>VLOOKUP(C4815,Products!$A$2:$F$20,6,TRUE)</f>
        <v>0.5</v>
      </c>
      <c r="I4815" s="8">
        <f t="shared" si="151"/>
        <v>0.5</v>
      </c>
      <c r="J4815" s="42">
        <f>VLOOKUP(B4815,Invoices!A:I,9,TRUE)</f>
        <v>2021</v>
      </c>
    </row>
    <row r="4816" spans="1:10" x14ac:dyDescent="0.15">
      <c r="A4816" t="s">
        <v>8176</v>
      </c>
      <c r="B4816" t="s">
        <v>1082</v>
      </c>
      <c r="C4816" t="s">
        <v>102</v>
      </c>
      <c r="D4816" t="s">
        <v>83</v>
      </c>
      <c r="E4816">
        <v>5</v>
      </c>
      <c r="F4816" s="8">
        <f>VLOOKUP(C4816,Products!$A$2:$E$20,5,TRUE)</f>
        <v>29.95</v>
      </c>
      <c r="G4816" s="8">
        <f t="shared" si="150"/>
        <v>149.75</v>
      </c>
      <c r="H4816" s="8">
        <f>VLOOKUP(C4816,Products!$A$2:$F$20,6,TRUE)</f>
        <v>15</v>
      </c>
      <c r="I4816" s="8">
        <f t="shared" si="151"/>
        <v>75</v>
      </c>
      <c r="J4816" s="42">
        <f>VLOOKUP(B4816,Invoices!A:I,9,TRUE)</f>
        <v>2021</v>
      </c>
    </row>
    <row r="4817" spans="1:10" x14ac:dyDescent="0.15">
      <c r="A4817" t="s">
        <v>8177</v>
      </c>
      <c r="B4817" t="s">
        <v>1083</v>
      </c>
      <c r="C4817" t="s">
        <v>101</v>
      </c>
      <c r="D4817" t="s">
        <v>69</v>
      </c>
      <c r="E4817">
        <v>1</v>
      </c>
      <c r="F4817" s="8">
        <f>VLOOKUP(C4817,Products!$A$2:$E$20,5,TRUE)</f>
        <v>129.94999999999999</v>
      </c>
      <c r="G4817" s="8">
        <f t="shared" si="150"/>
        <v>129.94999999999999</v>
      </c>
      <c r="H4817" s="8">
        <f>VLOOKUP(C4817,Products!$A$2:$F$20,6,TRUE)</f>
        <v>40.449999999999989</v>
      </c>
      <c r="I4817" s="8">
        <f t="shared" si="151"/>
        <v>40.449999999999989</v>
      </c>
      <c r="J4817" s="42">
        <f>VLOOKUP(B4817,Invoices!A:I,9,TRUE)</f>
        <v>2021</v>
      </c>
    </row>
    <row r="4818" spans="1:10" x14ac:dyDescent="0.15">
      <c r="A4818" t="s">
        <v>8178</v>
      </c>
      <c r="B4818" t="s">
        <v>1084</v>
      </c>
      <c r="C4818" t="s">
        <v>93</v>
      </c>
      <c r="D4818" t="s">
        <v>76</v>
      </c>
      <c r="E4818">
        <v>5</v>
      </c>
      <c r="F4818" s="8">
        <f>VLOOKUP(C4818,Products!$A$2:$E$20,5,TRUE)</f>
        <v>9.9499999999999993</v>
      </c>
      <c r="G4818" s="8">
        <f t="shared" si="150"/>
        <v>49.75</v>
      </c>
      <c r="H4818" s="8">
        <f>VLOOKUP(C4818,Products!$A$2:$F$20,6,TRUE)</f>
        <v>1.9499999999999993</v>
      </c>
      <c r="I4818" s="8">
        <f t="shared" si="151"/>
        <v>9.7499999999999964</v>
      </c>
      <c r="J4818" s="42">
        <f>VLOOKUP(B4818,Invoices!A:I,9,TRUE)</f>
        <v>2021</v>
      </c>
    </row>
    <row r="4819" spans="1:10" x14ac:dyDescent="0.15">
      <c r="A4819" t="s">
        <v>8179</v>
      </c>
      <c r="B4819" t="s">
        <v>1085</v>
      </c>
      <c r="C4819" t="s">
        <v>92</v>
      </c>
      <c r="D4819" t="s">
        <v>82</v>
      </c>
      <c r="E4819">
        <v>2</v>
      </c>
      <c r="F4819" s="8">
        <f>VLOOKUP(C4819,Products!$A$2:$E$20,5,TRUE)</f>
        <v>19.95</v>
      </c>
      <c r="G4819" s="8">
        <f t="shared" si="150"/>
        <v>39.9</v>
      </c>
      <c r="H4819" s="8">
        <f>VLOOKUP(C4819,Products!$A$2:$F$20,6,TRUE)</f>
        <v>7.4499999999999993</v>
      </c>
      <c r="I4819" s="8">
        <f t="shared" si="151"/>
        <v>14.899999999999999</v>
      </c>
      <c r="J4819" s="42">
        <f>VLOOKUP(B4819,Invoices!A:I,9,TRUE)</f>
        <v>2021</v>
      </c>
    </row>
    <row r="4820" spans="1:10" x14ac:dyDescent="0.15">
      <c r="A4820" t="s">
        <v>8180</v>
      </c>
      <c r="B4820" t="s">
        <v>1085</v>
      </c>
      <c r="C4820" t="s">
        <v>105</v>
      </c>
      <c r="D4820" t="s">
        <v>81</v>
      </c>
      <c r="E4820">
        <v>3</v>
      </c>
      <c r="F4820" s="8">
        <f>VLOOKUP(C4820,Products!$A$2:$E$20,5,TRUE)</f>
        <v>8.9499999999999993</v>
      </c>
      <c r="G4820" s="8">
        <f t="shared" si="150"/>
        <v>26.849999999999998</v>
      </c>
      <c r="H4820" s="8">
        <f>VLOOKUP(C4820,Products!$A$2:$F$20,6,TRUE)</f>
        <v>3.1999999999999993</v>
      </c>
      <c r="I4820" s="8">
        <f t="shared" si="151"/>
        <v>9.5999999999999979</v>
      </c>
      <c r="J4820" s="42">
        <f>VLOOKUP(B4820,Invoices!A:I,9,TRUE)</f>
        <v>2021</v>
      </c>
    </row>
    <row r="4821" spans="1:10" x14ac:dyDescent="0.15">
      <c r="A4821" t="s">
        <v>8181</v>
      </c>
      <c r="B4821" t="s">
        <v>1085</v>
      </c>
      <c r="C4821" t="s">
        <v>101</v>
      </c>
      <c r="D4821" t="s">
        <v>69</v>
      </c>
      <c r="E4821">
        <v>3</v>
      </c>
      <c r="F4821" s="8">
        <f>VLOOKUP(C4821,Products!$A$2:$E$20,5,TRUE)</f>
        <v>129.94999999999999</v>
      </c>
      <c r="G4821" s="8">
        <f t="shared" si="150"/>
        <v>389.84999999999997</v>
      </c>
      <c r="H4821" s="8">
        <f>VLOOKUP(C4821,Products!$A$2:$F$20,6,TRUE)</f>
        <v>40.449999999999989</v>
      </c>
      <c r="I4821" s="8">
        <f t="shared" si="151"/>
        <v>121.34999999999997</v>
      </c>
      <c r="J4821" s="42">
        <f>VLOOKUP(B4821,Invoices!A:I,9,TRUE)</f>
        <v>2021</v>
      </c>
    </row>
    <row r="4822" spans="1:10" x14ac:dyDescent="0.15">
      <c r="A4822" t="s">
        <v>8182</v>
      </c>
      <c r="B4822" t="s">
        <v>1086</v>
      </c>
      <c r="C4822" t="s">
        <v>99</v>
      </c>
      <c r="D4822" t="s">
        <v>84</v>
      </c>
      <c r="E4822">
        <v>2</v>
      </c>
      <c r="F4822" s="8">
        <f>VLOOKUP(C4822,Products!$A$2:$E$20,5,TRUE)</f>
        <v>3.5</v>
      </c>
      <c r="G4822" s="8">
        <f t="shared" si="150"/>
        <v>7</v>
      </c>
      <c r="H4822" s="8">
        <f>VLOOKUP(C4822,Products!$A$2:$F$20,6,TRUE)</f>
        <v>0.54999999999999982</v>
      </c>
      <c r="I4822" s="8">
        <f t="shared" si="151"/>
        <v>1.0999999999999996</v>
      </c>
      <c r="J4822" s="42">
        <f>VLOOKUP(B4822,Invoices!A:I,9,TRUE)</f>
        <v>2021</v>
      </c>
    </row>
    <row r="4823" spans="1:10" x14ac:dyDescent="0.15">
      <c r="A4823" t="s">
        <v>8183</v>
      </c>
      <c r="B4823" t="s">
        <v>1086</v>
      </c>
      <c r="C4823" t="s">
        <v>104</v>
      </c>
      <c r="D4823" t="s">
        <v>71</v>
      </c>
      <c r="E4823">
        <v>1</v>
      </c>
      <c r="F4823" s="8">
        <f>VLOOKUP(C4823,Products!$A$2:$E$20,5,TRUE)</f>
        <v>2.95</v>
      </c>
      <c r="G4823" s="8">
        <f t="shared" si="150"/>
        <v>2.95</v>
      </c>
      <c r="H4823" s="8">
        <f>VLOOKUP(C4823,Products!$A$2:$F$20,6,TRUE)</f>
        <v>1.1500000000000001</v>
      </c>
      <c r="I4823" s="8">
        <f t="shared" si="151"/>
        <v>1.1500000000000001</v>
      </c>
      <c r="J4823" s="42">
        <f>VLOOKUP(B4823,Invoices!A:I,9,TRUE)</f>
        <v>2021</v>
      </c>
    </row>
    <row r="4824" spans="1:10" x14ac:dyDescent="0.15">
      <c r="A4824" t="s">
        <v>8184</v>
      </c>
      <c r="B4824" t="s">
        <v>1086</v>
      </c>
      <c r="C4824" t="s">
        <v>90</v>
      </c>
      <c r="D4824" t="s">
        <v>72</v>
      </c>
      <c r="E4824">
        <v>50</v>
      </c>
      <c r="F4824" s="8">
        <f>VLOOKUP(C4824,Products!$A$2:$E$20,5,TRUE)</f>
        <v>8.9499999999999993</v>
      </c>
      <c r="G4824" s="8">
        <f t="shared" si="150"/>
        <v>447.49999999999994</v>
      </c>
      <c r="H4824" s="8">
        <f>VLOOKUP(C4824,Products!$A$2:$F$20,6,TRUE)</f>
        <v>5.6999999999999993</v>
      </c>
      <c r="I4824" s="8">
        <f t="shared" si="151"/>
        <v>284.99999999999994</v>
      </c>
      <c r="J4824" s="42">
        <f>VLOOKUP(B4824,Invoices!A:I,9,TRUE)</f>
        <v>2021</v>
      </c>
    </row>
    <row r="4825" spans="1:10" x14ac:dyDescent="0.15">
      <c r="A4825" t="s">
        <v>8185</v>
      </c>
      <c r="B4825" t="s">
        <v>1086</v>
      </c>
      <c r="C4825" t="s">
        <v>87</v>
      </c>
      <c r="D4825" t="s">
        <v>68</v>
      </c>
      <c r="E4825">
        <v>6</v>
      </c>
      <c r="F4825" s="8">
        <f>VLOOKUP(C4825,Products!$A$2:$E$20,5,TRUE)</f>
        <v>19.95</v>
      </c>
      <c r="G4825" s="8">
        <f t="shared" si="150"/>
        <v>119.69999999999999</v>
      </c>
      <c r="H4825" s="8">
        <f>VLOOKUP(C4825,Products!$A$2:$F$20,6,TRUE)</f>
        <v>7.4499999999999993</v>
      </c>
      <c r="I4825" s="8">
        <f t="shared" si="151"/>
        <v>44.699999999999996</v>
      </c>
      <c r="J4825" s="42">
        <f>VLOOKUP(B4825,Invoices!A:I,9,TRUE)</f>
        <v>2021</v>
      </c>
    </row>
    <row r="4826" spans="1:10" x14ac:dyDescent="0.15">
      <c r="A4826" t="s">
        <v>8186</v>
      </c>
      <c r="B4826" t="s">
        <v>1087</v>
      </c>
      <c r="C4826" t="s">
        <v>91</v>
      </c>
      <c r="D4826" t="s">
        <v>70</v>
      </c>
      <c r="E4826">
        <v>1</v>
      </c>
      <c r="F4826" s="8">
        <f>VLOOKUP(C4826,Products!$A$2:$E$20,5,TRUE)</f>
        <v>49.95</v>
      </c>
      <c r="G4826" s="8">
        <f t="shared" si="150"/>
        <v>49.95</v>
      </c>
      <c r="H4826" s="8">
        <f>VLOOKUP(C4826,Products!$A$2:$F$20,6,TRUE)</f>
        <v>21.200000000000003</v>
      </c>
      <c r="I4826" s="8">
        <f t="shared" si="151"/>
        <v>21.200000000000003</v>
      </c>
      <c r="J4826" s="42">
        <f>VLOOKUP(B4826,Invoices!A:I,9,TRUE)</f>
        <v>2021</v>
      </c>
    </row>
    <row r="4827" spans="1:10" x14ac:dyDescent="0.15">
      <c r="A4827" t="s">
        <v>8187</v>
      </c>
      <c r="B4827" t="s">
        <v>1087</v>
      </c>
      <c r="C4827" t="s">
        <v>96</v>
      </c>
      <c r="D4827" t="s">
        <v>75</v>
      </c>
      <c r="E4827">
        <v>8</v>
      </c>
      <c r="F4827" s="8">
        <f>VLOOKUP(C4827,Products!$A$2:$E$20,5,TRUE)</f>
        <v>79.95</v>
      </c>
      <c r="G4827" s="8">
        <f t="shared" si="150"/>
        <v>639.6</v>
      </c>
      <c r="H4827" s="8">
        <f>VLOOKUP(C4827,Products!$A$2:$F$20,6,TRUE)</f>
        <v>27.950000000000003</v>
      </c>
      <c r="I4827" s="8">
        <f t="shared" si="151"/>
        <v>223.60000000000002</v>
      </c>
      <c r="J4827" s="42">
        <f>VLOOKUP(B4827,Invoices!A:I,9,TRUE)</f>
        <v>2021</v>
      </c>
    </row>
    <row r="4828" spans="1:10" x14ac:dyDescent="0.15">
      <c r="A4828" t="s">
        <v>8188</v>
      </c>
      <c r="B4828" t="s">
        <v>1087</v>
      </c>
      <c r="C4828" t="s">
        <v>104</v>
      </c>
      <c r="D4828" t="s">
        <v>71</v>
      </c>
      <c r="E4828">
        <v>4</v>
      </c>
      <c r="F4828" s="8">
        <f>VLOOKUP(C4828,Products!$A$2:$E$20,5,TRUE)</f>
        <v>2.95</v>
      </c>
      <c r="G4828" s="8">
        <f t="shared" si="150"/>
        <v>11.8</v>
      </c>
      <c r="H4828" s="8">
        <f>VLOOKUP(C4828,Products!$A$2:$F$20,6,TRUE)</f>
        <v>1.1500000000000001</v>
      </c>
      <c r="I4828" s="8">
        <f t="shared" si="151"/>
        <v>4.6000000000000005</v>
      </c>
      <c r="J4828" s="42">
        <f>VLOOKUP(B4828,Invoices!A:I,9,TRUE)</f>
        <v>2021</v>
      </c>
    </row>
    <row r="4829" spans="1:10" x14ac:dyDescent="0.15">
      <c r="A4829" t="s">
        <v>8189</v>
      </c>
      <c r="B4829" t="s">
        <v>1087</v>
      </c>
      <c r="C4829" t="s">
        <v>100</v>
      </c>
      <c r="D4829" t="s">
        <v>78</v>
      </c>
      <c r="E4829">
        <v>10</v>
      </c>
      <c r="F4829" s="8">
        <f>VLOOKUP(C4829,Products!$A$2:$E$20,5,TRUE)</f>
        <v>49.95</v>
      </c>
      <c r="G4829" s="8">
        <f t="shared" si="150"/>
        <v>499.5</v>
      </c>
      <c r="H4829" s="8">
        <f>VLOOKUP(C4829,Products!$A$2:$F$20,6,TRUE)</f>
        <v>19.950000000000003</v>
      </c>
      <c r="I4829" s="8">
        <f t="shared" si="151"/>
        <v>199.50000000000003</v>
      </c>
      <c r="J4829" s="42">
        <f>VLOOKUP(B4829,Invoices!A:I,9,TRUE)</f>
        <v>2021</v>
      </c>
    </row>
    <row r="4830" spans="1:10" x14ac:dyDescent="0.15">
      <c r="A4830" t="s">
        <v>8190</v>
      </c>
      <c r="B4830" t="s">
        <v>1087</v>
      </c>
      <c r="C4830" t="s">
        <v>105</v>
      </c>
      <c r="D4830" t="s">
        <v>81</v>
      </c>
      <c r="E4830">
        <v>1</v>
      </c>
      <c r="F4830" s="8">
        <f>VLOOKUP(C4830,Products!$A$2:$E$20,5,TRUE)</f>
        <v>8.9499999999999993</v>
      </c>
      <c r="G4830" s="8">
        <f t="shared" si="150"/>
        <v>8.9499999999999993</v>
      </c>
      <c r="H4830" s="8">
        <f>VLOOKUP(C4830,Products!$A$2:$F$20,6,TRUE)</f>
        <v>3.1999999999999993</v>
      </c>
      <c r="I4830" s="8">
        <f t="shared" si="151"/>
        <v>3.1999999999999993</v>
      </c>
      <c r="J4830" s="42">
        <f>VLOOKUP(B4830,Invoices!A:I,9,TRUE)</f>
        <v>2021</v>
      </c>
    </row>
    <row r="4831" spans="1:10" x14ac:dyDescent="0.15">
      <c r="A4831" t="s">
        <v>8191</v>
      </c>
      <c r="B4831" t="s">
        <v>1087</v>
      </c>
      <c r="C4831" t="s">
        <v>87</v>
      </c>
      <c r="D4831" t="s">
        <v>68</v>
      </c>
      <c r="E4831">
        <v>5</v>
      </c>
      <c r="F4831" s="8">
        <f>VLOOKUP(C4831,Products!$A$2:$E$20,5,TRUE)</f>
        <v>19.95</v>
      </c>
      <c r="G4831" s="8">
        <f t="shared" si="150"/>
        <v>99.75</v>
      </c>
      <c r="H4831" s="8">
        <f>VLOOKUP(C4831,Products!$A$2:$F$20,6,TRUE)</f>
        <v>7.4499999999999993</v>
      </c>
      <c r="I4831" s="8">
        <f t="shared" si="151"/>
        <v>37.25</v>
      </c>
      <c r="J4831" s="42">
        <f>VLOOKUP(B4831,Invoices!A:I,9,TRUE)</f>
        <v>2021</v>
      </c>
    </row>
    <row r="4832" spans="1:10" x14ac:dyDescent="0.15">
      <c r="A4832" t="s">
        <v>8192</v>
      </c>
      <c r="B4832" t="s">
        <v>1088</v>
      </c>
      <c r="C4832" t="s">
        <v>88</v>
      </c>
      <c r="D4832" t="s">
        <v>85</v>
      </c>
      <c r="E4832">
        <v>1</v>
      </c>
      <c r="F4832" s="8">
        <f>VLOOKUP(C4832,Products!$A$2:$E$20,5,TRUE)</f>
        <v>8.9499999999999993</v>
      </c>
      <c r="G4832" s="8">
        <f t="shared" si="150"/>
        <v>8.9499999999999993</v>
      </c>
      <c r="H4832" s="8">
        <f>VLOOKUP(C4832,Products!$A$2:$F$20,6,TRUE)</f>
        <v>5.6999999999999993</v>
      </c>
      <c r="I4832" s="8">
        <f t="shared" si="151"/>
        <v>5.6999999999999993</v>
      </c>
      <c r="J4832" s="42">
        <f>VLOOKUP(B4832,Invoices!A:I,9,TRUE)</f>
        <v>2021</v>
      </c>
    </row>
    <row r="4833" spans="1:10" x14ac:dyDescent="0.15">
      <c r="A4833" t="s">
        <v>8193</v>
      </c>
      <c r="B4833" t="s">
        <v>1088</v>
      </c>
      <c r="C4833" t="s">
        <v>101</v>
      </c>
      <c r="D4833" t="s">
        <v>69</v>
      </c>
      <c r="E4833">
        <v>1</v>
      </c>
      <c r="F4833" s="8">
        <f>VLOOKUP(C4833,Products!$A$2:$E$20,5,TRUE)</f>
        <v>129.94999999999999</v>
      </c>
      <c r="G4833" s="8">
        <f t="shared" si="150"/>
        <v>129.94999999999999</v>
      </c>
      <c r="H4833" s="8">
        <f>VLOOKUP(C4833,Products!$A$2:$F$20,6,TRUE)</f>
        <v>40.449999999999989</v>
      </c>
      <c r="I4833" s="8">
        <f t="shared" si="151"/>
        <v>40.449999999999989</v>
      </c>
      <c r="J4833" s="42">
        <f>VLOOKUP(B4833,Invoices!A:I,9,TRUE)</f>
        <v>2021</v>
      </c>
    </row>
    <row r="4834" spans="1:10" x14ac:dyDescent="0.15">
      <c r="A4834" t="s">
        <v>8194</v>
      </c>
      <c r="B4834" t="s">
        <v>1088</v>
      </c>
      <c r="C4834" t="s">
        <v>100</v>
      </c>
      <c r="D4834" t="s">
        <v>78</v>
      </c>
      <c r="E4834">
        <v>2</v>
      </c>
      <c r="F4834" s="8">
        <f>VLOOKUP(C4834,Products!$A$2:$E$20,5,TRUE)</f>
        <v>49.95</v>
      </c>
      <c r="G4834" s="8">
        <f t="shared" si="150"/>
        <v>99.9</v>
      </c>
      <c r="H4834" s="8">
        <f>VLOOKUP(C4834,Products!$A$2:$F$20,6,TRUE)</f>
        <v>19.950000000000003</v>
      </c>
      <c r="I4834" s="8">
        <f t="shared" si="151"/>
        <v>39.900000000000006</v>
      </c>
      <c r="J4834" s="42">
        <f>VLOOKUP(B4834,Invoices!A:I,9,TRUE)</f>
        <v>2021</v>
      </c>
    </row>
    <row r="4835" spans="1:10" x14ac:dyDescent="0.15">
      <c r="A4835" t="s">
        <v>8195</v>
      </c>
      <c r="B4835" t="s">
        <v>1088</v>
      </c>
      <c r="C4835" t="s">
        <v>96</v>
      </c>
      <c r="D4835" t="s">
        <v>75</v>
      </c>
      <c r="E4835">
        <v>6</v>
      </c>
      <c r="F4835" s="8">
        <f>VLOOKUP(C4835,Products!$A$2:$E$20,5,TRUE)</f>
        <v>79.95</v>
      </c>
      <c r="G4835" s="8">
        <f t="shared" si="150"/>
        <v>479.70000000000005</v>
      </c>
      <c r="H4835" s="8">
        <f>VLOOKUP(C4835,Products!$A$2:$F$20,6,TRUE)</f>
        <v>27.950000000000003</v>
      </c>
      <c r="I4835" s="8">
        <f t="shared" si="151"/>
        <v>167.70000000000002</v>
      </c>
      <c r="J4835" s="42">
        <f>VLOOKUP(B4835,Invoices!A:I,9,TRUE)</f>
        <v>2021</v>
      </c>
    </row>
    <row r="4836" spans="1:10" x14ac:dyDescent="0.15">
      <c r="A4836" t="s">
        <v>8196</v>
      </c>
      <c r="B4836" t="s">
        <v>1088</v>
      </c>
      <c r="C4836" t="s">
        <v>92</v>
      </c>
      <c r="D4836" t="s">
        <v>82</v>
      </c>
      <c r="E4836">
        <v>5</v>
      </c>
      <c r="F4836" s="8">
        <f>VLOOKUP(C4836,Products!$A$2:$E$20,5,TRUE)</f>
        <v>19.95</v>
      </c>
      <c r="G4836" s="8">
        <f t="shared" si="150"/>
        <v>99.75</v>
      </c>
      <c r="H4836" s="8">
        <f>VLOOKUP(C4836,Products!$A$2:$F$20,6,TRUE)</f>
        <v>7.4499999999999993</v>
      </c>
      <c r="I4836" s="8">
        <f t="shared" si="151"/>
        <v>37.25</v>
      </c>
      <c r="J4836" s="42">
        <f>VLOOKUP(B4836,Invoices!A:I,9,TRUE)</f>
        <v>2021</v>
      </c>
    </row>
    <row r="4837" spans="1:10" x14ac:dyDescent="0.15">
      <c r="A4837" t="s">
        <v>8197</v>
      </c>
      <c r="B4837" t="s">
        <v>1088</v>
      </c>
      <c r="C4837" t="s">
        <v>102</v>
      </c>
      <c r="D4837" t="s">
        <v>83</v>
      </c>
      <c r="E4837">
        <v>4</v>
      </c>
      <c r="F4837" s="8">
        <f>VLOOKUP(C4837,Products!$A$2:$E$20,5,TRUE)</f>
        <v>29.95</v>
      </c>
      <c r="G4837" s="8">
        <f t="shared" si="150"/>
        <v>119.8</v>
      </c>
      <c r="H4837" s="8">
        <f>VLOOKUP(C4837,Products!$A$2:$F$20,6,TRUE)</f>
        <v>15</v>
      </c>
      <c r="I4837" s="8">
        <f t="shared" si="151"/>
        <v>60</v>
      </c>
      <c r="J4837" s="42">
        <f>VLOOKUP(B4837,Invoices!A:I,9,TRUE)</f>
        <v>2021</v>
      </c>
    </row>
    <row r="4838" spans="1:10" x14ac:dyDescent="0.15">
      <c r="A4838" t="s">
        <v>8198</v>
      </c>
      <c r="B4838" t="s">
        <v>1088</v>
      </c>
      <c r="C4838" t="s">
        <v>105</v>
      </c>
      <c r="D4838" t="s">
        <v>81</v>
      </c>
      <c r="E4838">
        <v>10</v>
      </c>
      <c r="F4838" s="8">
        <f>VLOOKUP(C4838,Products!$A$2:$E$20,5,TRUE)</f>
        <v>8.9499999999999993</v>
      </c>
      <c r="G4838" s="8">
        <f t="shared" si="150"/>
        <v>89.5</v>
      </c>
      <c r="H4838" s="8">
        <f>VLOOKUP(C4838,Products!$A$2:$F$20,6,TRUE)</f>
        <v>3.1999999999999993</v>
      </c>
      <c r="I4838" s="8">
        <f t="shared" si="151"/>
        <v>31.999999999999993</v>
      </c>
      <c r="J4838" s="42">
        <f>VLOOKUP(B4838,Invoices!A:I,9,TRUE)</f>
        <v>2021</v>
      </c>
    </row>
    <row r="4839" spans="1:10" x14ac:dyDescent="0.15">
      <c r="A4839" t="s">
        <v>8199</v>
      </c>
      <c r="B4839" t="s">
        <v>1088</v>
      </c>
      <c r="C4839" t="s">
        <v>89</v>
      </c>
      <c r="D4839" t="s">
        <v>80</v>
      </c>
      <c r="E4839">
        <v>3</v>
      </c>
      <c r="F4839" s="8">
        <f>VLOOKUP(C4839,Products!$A$2:$E$20,5,TRUE)</f>
        <v>15.95</v>
      </c>
      <c r="G4839" s="8">
        <f t="shared" si="150"/>
        <v>47.849999999999994</v>
      </c>
      <c r="H4839" s="8">
        <f>VLOOKUP(C4839,Products!$A$2:$F$20,6,TRUE)</f>
        <v>6</v>
      </c>
      <c r="I4839" s="8">
        <f t="shared" si="151"/>
        <v>18</v>
      </c>
      <c r="J4839" s="42">
        <f>VLOOKUP(B4839,Invoices!A:I,9,TRUE)</f>
        <v>2021</v>
      </c>
    </row>
    <row r="4840" spans="1:10" x14ac:dyDescent="0.15">
      <c r="A4840" t="s">
        <v>8200</v>
      </c>
      <c r="B4840" t="s">
        <v>1089</v>
      </c>
      <c r="C4840" t="s">
        <v>96</v>
      </c>
      <c r="D4840" t="s">
        <v>75</v>
      </c>
      <c r="E4840">
        <v>6</v>
      </c>
      <c r="F4840" s="8">
        <f>VLOOKUP(C4840,Products!$A$2:$E$20,5,TRUE)</f>
        <v>79.95</v>
      </c>
      <c r="G4840" s="8">
        <f t="shared" si="150"/>
        <v>479.70000000000005</v>
      </c>
      <c r="H4840" s="8">
        <f>VLOOKUP(C4840,Products!$A$2:$F$20,6,TRUE)</f>
        <v>27.950000000000003</v>
      </c>
      <c r="I4840" s="8">
        <f t="shared" si="151"/>
        <v>167.70000000000002</v>
      </c>
      <c r="J4840" s="42">
        <f>VLOOKUP(B4840,Invoices!A:I,9,TRUE)</f>
        <v>2021</v>
      </c>
    </row>
    <row r="4841" spans="1:10" x14ac:dyDescent="0.15">
      <c r="A4841" t="s">
        <v>8201</v>
      </c>
      <c r="B4841" t="s">
        <v>1089</v>
      </c>
      <c r="C4841" t="s">
        <v>92</v>
      </c>
      <c r="D4841" t="s">
        <v>82</v>
      </c>
      <c r="E4841">
        <v>2</v>
      </c>
      <c r="F4841" s="8">
        <f>VLOOKUP(C4841,Products!$A$2:$E$20,5,TRUE)</f>
        <v>19.95</v>
      </c>
      <c r="G4841" s="8">
        <f t="shared" si="150"/>
        <v>39.9</v>
      </c>
      <c r="H4841" s="8">
        <f>VLOOKUP(C4841,Products!$A$2:$F$20,6,TRUE)</f>
        <v>7.4499999999999993</v>
      </c>
      <c r="I4841" s="8">
        <f t="shared" si="151"/>
        <v>14.899999999999999</v>
      </c>
      <c r="J4841" s="42">
        <f>VLOOKUP(B4841,Invoices!A:I,9,TRUE)</f>
        <v>2021</v>
      </c>
    </row>
    <row r="4842" spans="1:10" x14ac:dyDescent="0.15">
      <c r="A4842" t="s">
        <v>8202</v>
      </c>
      <c r="B4842" t="s">
        <v>1089</v>
      </c>
      <c r="C4842" t="s">
        <v>90</v>
      </c>
      <c r="D4842" t="s">
        <v>72</v>
      </c>
      <c r="E4842">
        <v>1</v>
      </c>
      <c r="F4842" s="8">
        <f>VLOOKUP(C4842,Products!$A$2:$E$20,5,TRUE)</f>
        <v>8.9499999999999993</v>
      </c>
      <c r="G4842" s="8">
        <f t="shared" si="150"/>
        <v>8.9499999999999993</v>
      </c>
      <c r="H4842" s="8">
        <f>VLOOKUP(C4842,Products!$A$2:$F$20,6,TRUE)</f>
        <v>5.6999999999999993</v>
      </c>
      <c r="I4842" s="8">
        <f t="shared" si="151"/>
        <v>5.6999999999999993</v>
      </c>
      <c r="J4842" s="42">
        <f>VLOOKUP(B4842,Invoices!A:I,9,TRUE)</f>
        <v>2021</v>
      </c>
    </row>
    <row r="4843" spans="1:10" x14ac:dyDescent="0.15">
      <c r="A4843" t="s">
        <v>8203</v>
      </c>
      <c r="B4843" t="s">
        <v>1089</v>
      </c>
      <c r="C4843" t="s">
        <v>105</v>
      </c>
      <c r="D4843" t="s">
        <v>81</v>
      </c>
      <c r="E4843">
        <v>12</v>
      </c>
      <c r="F4843" s="8">
        <f>VLOOKUP(C4843,Products!$A$2:$E$20,5,TRUE)</f>
        <v>8.9499999999999993</v>
      </c>
      <c r="G4843" s="8">
        <f t="shared" si="150"/>
        <v>107.39999999999999</v>
      </c>
      <c r="H4843" s="8">
        <f>VLOOKUP(C4843,Products!$A$2:$F$20,6,TRUE)</f>
        <v>3.1999999999999993</v>
      </c>
      <c r="I4843" s="8">
        <f t="shared" si="151"/>
        <v>38.399999999999991</v>
      </c>
      <c r="J4843" s="42">
        <f>VLOOKUP(B4843,Invoices!A:I,9,TRUE)</f>
        <v>2021</v>
      </c>
    </row>
    <row r="4844" spans="1:10" x14ac:dyDescent="0.15">
      <c r="A4844" t="s">
        <v>8204</v>
      </c>
      <c r="B4844" t="s">
        <v>1089</v>
      </c>
      <c r="C4844" t="s">
        <v>101</v>
      </c>
      <c r="D4844" t="s">
        <v>69</v>
      </c>
      <c r="E4844">
        <v>1</v>
      </c>
      <c r="F4844" s="8">
        <f>VLOOKUP(C4844,Products!$A$2:$E$20,5,TRUE)</f>
        <v>129.94999999999999</v>
      </c>
      <c r="G4844" s="8">
        <f t="shared" si="150"/>
        <v>129.94999999999999</v>
      </c>
      <c r="H4844" s="8">
        <f>VLOOKUP(C4844,Products!$A$2:$F$20,6,TRUE)</f>
        <v>40.449999999999989</v>
      </c>
      <c r="I4844" s="8">
        <f t="shared" si="151"/>
        <v>40.449999999999989</v>
      </c>
      <c r="J4844" s="42">
        <f>VLOOKUP(B4844,Invoices!A:I,9,TRUE)</f>
        <v>2021</v>
      </c>
    </row>
    <row r="4845" spans="1:10" x14ac:dyDescent="0.15">
      <c r="A4845" t="s">
        <v>8205</v>
      </c>
      <c r="B4845" t="s">
        <v>1089</v>
      </c>
      <c r="C4845" t="s">
        <v>104</v>
      </c>
      <c r="D4845" t="s">
        <v>71</v>
      </c>
      <c r="E4845">
        <v>10</v>
      </c>
      <c r="F4845" s="8">
        <f>VLOOKUP(C4845,Products!$A$2:$E$20,5,TRUE)</f>
        <v>2.95</v>
      </c>
      <c r="G4845" s="8">
        <f t="shared" si="150"/>
        <v>29.5</v>
      </c>
      <c r="H4845" s="8">
        <f>VLOOKUP(C4845,Products!$A$2:$F$20,6,TRUE)</f>
        <v>1.1500000000000001</v>
      </c>
      <c r="I4845" s="8">
        <f t="shared" si="151"/>
        <v>11.500000000000002</v>
      </c>
      <c r="J4845" s="42">
        <f>VLOOKUP(B4845,Invoices!A:I,9,TRUE)</f>
        <v>2021</v>
      </c>
    </row>
    <row r="4846" spans="1:10" x14ac:dyDescent="0.15">
      <c r="A4846" t="s">
        <v>8206</v>
      </c>
      <c r="B4846" t="s">
        <v>1090</v>
      </c>
      <c r="C4846" t="s">
        <v>102</v>
      </c>
      <c r="D4846" t="s">
        <v>83</v>
      </c>
      <c r="E4846">
        <v>1</v>
      </c>
      <c r="F4846" s="8">
        <f>VLOOKUP(C4846,Products!$A$2:$E$20,5,TRUE)</f>
        <v>29.95</v>
      </c>
      <c r="G4846" s="8">
        <f t="shared" si="150"/>
        <v>29.95</v>
      </c>
      <c r="H4846" s="8">
        <f>VLOOKUP(C4846,Products!$A$2:$F$20,6,TRUE)</f>
        <v>15</v>
      </c>
      <c r="I4846" s="8">
        <f t="shared" si="151"/>
        <v>15</v>
      </c>
      <c r="J4846" s="42">
        <f>VLOOKUP(B4846,Invoices!A:I,9,TRUE)</f>
        <v>2021</v>
      </c>
    </row>
    <row r="4847" spans="1:10" x14ac:dyDescent="0.15">
      <c r="A4847" t="s">
        <v>8207</v>
      </c>
      <c r="B4847" t="s">
        <v>1090</v>
      </c>
      <c r="C4847" t="s">
        <v>92</v>
      </c>
      <c r="D4847" t="s">
        <v>82</v>
      </c>
      <c r="E4847">
        <v>1</v>
      </c>
      <c r="F4847" s="8">
        <f>VLOOKUP(C4847,Products!$A$2:$E$20,5,TRUE)</f>
        <v>19.95</v>
      </c>
      <c r="G4847" s="8">
        <f t="shared" si="150"/>
        <v>19.95</v>
      </c>
      <c r="H4847" s="8">
        <f>VLOOKUP(C4847,Products!$A$2:$F$20,6,TRUE)</f>
        <v>7.4499999999999993</v>
      </c>
      <c r="I4847" s="8">
        <f t="shared" si="151"/>
        <v>7.4499999999999993</v>
      </c>
      <c r="J4847" s="42">
        <f>VLOOKUP(B4847,Invoices!A:I,9,TRUE)</f>
        <v>2021</v>
      </c>
    </row>
    <row r="4848" spans="1:10" x14ac:dyDescent="0.15">
      <c r="A4848" t="s">
        <v>8208</v>
      </c>
      <c r="B4848" t="s">
        <v>1090</v>
      </c>
      <c r="C4848" t="s">
        <v>93</v>
      </c>
      <c r="D4848" t="s">
        <v>76</v>
      </c>
      <c r="E4848">
        <v>1</v>
      </c>
      <c r="F4848" s="8">
        <f>VLOOKUP(C4848,Products!$A$2:$E$20,5,TRUE)</f>
        <v>9.9499999999999993</v>
      </c>
      <c r="G4848" s="8">
        <f t="shared" si="150"/>
        <v>9.9499999999999993</v>
      </c>
      <c r="H4848" s="8">
        <f>VLOOKUP(C4848,Products!$A$2:$F$20,6,TRUE)</f>
        <v>1.9499999999999993</v>
      </c>
      <c r="I4848" s="8">
        <f t="shared" si="151"/>
        <v>1.9499999999999993</v>
      </c>
      <c r="J4848" s="42">
        <f>VLOOKUP(B4848,Invoices!A:I,9,TRUE)</f>
        <v>2021</v>
      </c>
    </row>
    <row r="4849" spans="1:10" x14ac:dyDescent="0.15">
      <c r="A4849" t="s">
        <v>8209</v>
      </c>
      <c r="B4849" t="s">
        <v>1090</v>
      </c>
      <c r="C4849" t="s">
        <v>104</v>
      </c>
      <c r="D4849" t="s">
        <v>71</v>
      </c>
      <c r="E4849">
        <v>1</v>
      </c>
      <c r="F4849" s="8">
        <f>VLOOKUP(C4849,Products!$A$2:$E$20,5,TRUE)</f>
        <v>2.95</v>
      </c>
      <c r="G4849" s="8">
        <f t="shared" si="150"/>
        <v>2.95</v>
      </c>
      <c r="H4849" s="8">
        <f>VLOOKUP(C4849,Products!$A$2:$F$20,6,TRUE)</f>
        <v>1.1500000000000001</v>
      </c>
      <c r="I4849" s="8">
        <f t="shared" si="151"/>
        <v>1.1500000000000001</v>
      </c>
      <c r="J4849" s="42">
        <f>VLOOKUP(B4849,Invoices!A:I,9,TRUE)</f>
        <v>2021</v>
      </c>
    </row>
    <row r="4850" spans="1:10" x14ac:dyDescent="0.15">
      <c r="A4850" t="s">
        <v>8210</v>
      </c>
      <c r="B4850" t="s">
        <v>1090</v>
      </c>
      <c r="C4850" t="s">
        <v>90</v>
      </c>
      <c r="D4850" t="s">
        <v>72</v>
      </c>
      <c r="E4850">
        <v>100</v>
      </c>
      <c r="F4850" s="8">
        <f>VLOOKUP(C4850,Products!$A$2:$E$20,5,TRUE)</f>
        <v>8.9499999999999993</v>
      </c>
      <c r="G4850" s="8">
        <f t="shared" si="150"/>
        <v>894.99999999999989</v>
      </c>
      <c r="H4850" s="8">
        <f>VLOOKUP(C4850,Products!$A$2:$F$20,6,TRUE)</f>
        <v>5.6999999999999993</v>
      </c>
      <c r="I4850" s="8">
        <f t="shared" si="151"/>
        <v>569.99999999999989</v>
      </c>
      <c r="J4850" s="42">
        <f>VLOOKUP(B4850,Invoices!A:I,9,TRUE)</f>
        <v>2021</v>
      </c>
    </row>
    <row r="4851" spans="1:10" x14ac:dyDescent="0.15">
      <c r="A4851" t="s">
        <v>8211</v>
      </c>
      <c r="B4851" t="s">
        <v>1090</v>
      </c>
      <c r="C4851" t="s">
        <v>95</v>
      </c>
      <c r="D4851" t="s">
        <v>73</v>
      </c>
      <c r="E4851">
        <v>10</v>
      </c>
      <c r="F4851" s="8">
        <f>VLOOKUP(C4851,Products!$A$2:$E$20,5,TRUE)</f>
        <v>12.95</v>
      </c>
      <c r="G4851" s="8">
        <f t="shared" si="150"/>
        <v>129.5</v>
      </c>
      <c r="H4851" s="8">
        <f>VLOOKUP(C4851,Products!$A$2:$F$20,6,TRUE)</f>
        <v>4.1999999999999993</v>
      </c>
      <c r="I4851" s="8">
        <f t="shared" si="151"/>
        <v>41.999999999999993</v>
      </c>
      <c r="J4851" s="42">
        <f>VLOOKUP(B4851,Invoices!A:I,9,TRUE)</f>
        <v>2021</v>
      </c>
    </row>
    <row r="4852" spans="1:10" x14ac:dyDescent="0.15">
      <c r="A4852" t="s">
        <v>8212</v>
      </c>
      <c r="B4852" t="s">
        <v>1091</v>
      </c>
      <c r="C4852" t="s">
        <v>105</v>
      </c>
      <c r="D4852" t="s">
        <v>81</v>
      </c>
      <c r="E4852">
        <v>1</v>
      </c>
      <c r="F4852" s="8">
        <f>VLOOKUP(C4852,Products!$A$2:$E$20,5,TRUE)</f>
        <v>8.9499999999999993</v>
      </c>
      <c r="G4852" s="8">
        <f t="shared" si="150"/>
        <v>8.9499999999999993</v>
      </c>
      <c r="H4852" s="8">
        <f>VLOOKUP(C4852,Products!$A$2:$F$20,6,TRUE)</f>
        <v>3.1999999999999993</v>
      </c>
      <c r="I4852" s="8">
        <f t="shared" si="151"/>
        <v>3.1999999999999993</v>
      </c>
      <c r="J4852" s="42">
        <f>VLOOKUP(B4852,Invoices!A:I,9,TRUE)</f>
        <v>2021</v>
      </c>
    </row>
    <row r="4853" spans="1:10" x14ac:dyDescent="0.15">
      <c r="A4853" t="s">
        <v>8213</v>
      </c>
      <c r="B4853" t="s">
        <v>1091</v>
      </c>
      <c r="C4853" t="s">
        <v>94</v>
      </c>
      <c r="D4853" t="s">
        <v>86</v>
      </c>
      <c r="E4853">
        <v>1</v>
      </c>
      <c r="F4853" s="8">
        <f>VLOOKUP(C4853,Products!$A$2:$E$20,5,TRUE)</f>
        <v>3.5</v>
      </c>
      <c r="G4853" s="8">
        <f t="shared" si="150"/>
        <v>3.5</v>
      </c>
      <c r="H4853" s="8">
        <f>VLOOKUP(C4853,Products!$A$2:$F$20,6,TRUE)</f>
        <v>0.54999999999999982</v>
      </c>
      <c r="I4853" s="8">
        <f t="shared" si="151"/>
        <v>0.54999999999999982</v>
      </c>
      <c r="J4853" s="42">
        <f>VLOOKUP(B4853,Invoices!A:I,9,TRUE)</f>
        <v>2021</v>
      </c>
    </row>
    <row r="4854" spans="1:10" x14ac:dyDescent="0.15">
      <c r="A4854" t="s">
        <v>8214</v>
      </c>
      <c r="B4854" t="s">
        <v>1091</v>
      </c>
      <c r="C4854" t="s">
        <v>90</v>
      </c>
      <c r="D4854" t="s">
        <v>72</v>
      </c>
      <c r="E4854">
        <v>2</v>
      </c>
      <c r="F4854" s="8">
        <f>VLOOKUP(C4854,Products!$A$2:$E$20,5,TRUE)</f>
        <v>8.9499999999999993</v>
      </c>
      <c r="G4854" s="8">
        <f t="shared" si="150"/>
        <v>17.899999999999999</v>
      </c>
      <c r="H4854" s="8">
        <f>VLOOKUP(C4854,Products!$A$2:$F$20,6,TRUE)</f>
        <v>5.6999999999999993</v>
      </c>
      <c r="I4854" s="8">
        <f t="shared" si="151"/>
        <v>11.399999999999999</v>
      </c>
      <c r="J4854" s="42">
        <f>VLOOKUP(B4854,Invoices!A:I,9,TRUE)</f>
        <v>2021</v>
      </c>
    </row>
    <row r="4855" spans="1:10" x14ac:dyDescent="0.15">
      <c r="A4855" t="s">
        <v>8215</v>
      </c>
      <c r="B4855" t="s">
        <v>1091</v>
      </c>
      <c r="C4855" t="s">
        <v>95</v>
      </c>
      <c r="D4855" t="s">
        <v>73</v>
      </c>
      <c r="E4855">
        <v>2</v>
      </c>
      <c r="F4855" s="8">
        <f>VLOOKUP(C4855,Products!$A$2:$E$20,5,TRUE)</f>
        <v>12.95</v>
      </c>
      <c r="G4855" s="8">
        <f t="shared" si="150"/>
        <v>25.9</v>
      </c>
      <c r="H4855" s="8">
        <f>VLOOKUP(C4855,Products!$A$2:$F$20,6,TRUE)</f>
        <v>4.1999999999999993</v>
      </c>
      <c r="I4855" s="8">
        <f t="shared" si="151"/>
        <v>8.3999999999999986</v>
      </c>
      <c r="J4855" s="42">
        <f>VLOOKUP(B4855,Invoices!A:I,9,TRUE)</f>
        <v>2021</v>
      </c>
    </row>
    <row r="4856" spans="1:10" x14ac:dyDescent="0.15">
      <c r="A4856" t="s">
        <v>8216</v>
      </c>
      <c r="B4856" t="s">
        <v>1091</v>
      </c>
      <c r="C4856" t="s">
        <v>104</v>
      </c>
      <c r="D4856" t="s">
        <v>71</v>
      </c>
      <c r="E4856">
        <v>2</v>
      </c>
      <c r="F4856" s="8">
        <f>VLOOKUP(C4856,Products!$A$2:$E$20,5,TRUE)</f>
        <v>2.95</v>
      </c>
      <c r="G4856" s="8">
        <f t="shared" si="150"/>
        <v>5.9</v>
      </c>
      <c r="H4856" s="8">
        <f>VLOOKUP(C4856,Products!$A$2:$F$20,6,TRUE)</f>
        <v>1.1500000000000001</v>
      </c>
      <c r="I4856" s="8">
        <f t="shared" si="151"/>
        <v>2.3000000000000003</v>
      </c>
      <c r="J4856" s="42">
        <f>VLOOKUP(B4856,Invoices!A:I,9,TRUE)</f>
        <v>2021</v>
      </c>
    </row>
    <row r="4857" spans="1:10" x14ac:dyDescent="0.15">
      <c r="A4857" t="s">
        <v>8217</v>
      </c>
      <c r="B4857" t="s">
        <v>1091</v>
      </c>
      <c r="C4857" t="s">
        <v>102</v>
      </c>
      <c r="D4857" t="s">
        <v>83</v>
      </c>
      <c r="E4857">
        <v>1</v>
      </c>
      <c r="F4857" s="8">
        <f>VLOOKUP(C4857,Products!$A$2:$E$20,5,TRUE)</f>
        <v>29.95</v>
      </c>
      <c r="G4857" s="8">
        <f t="shared" si="150"/>
        <v>29.95</v>
      </c>
      <c r="H4857" s="8">
        <f>VLOOKUP(C4857,Products!$A$2:$F$20,6,TRUE)</f>
        <v>15</v>
      </c>
      <c r="I4857" s="8">
        <f t="shared" si="151"/>
        <v>15</v>
      </c>
      <c r="J4857" s="42">
        <f>VLOOKUP(B4857,Invoices!A:I,9,TRUE)</f>
        <v>2021</v>
      </c>
    </row>
    <row r="4858" spans="1:10" x14ac:dyDescent="0.15">
      <c r="A4858" t="s">
        <v>8218</v>
      </c>
      <c r="B4858" t="s">
        <v>1091</v>
      </c>
      <c r="C4858" t="s">
        <v>88</v>
      </c>
      <c r="D4858" t="s">
        <v>85</v>
      </c>
      <c r="E4858">
        <v>1</v>
      </c>
      <c r="F4858" s="8">
        <f>VLOOKUP(C4858,Products!$A$2:$E$20,5,TRUE)</f>
        <v>8.9499999999999993</v>
      </c>
      <c r="G4858" s="8">
        <f t="shared" si="150"/>
        <v>8.9499999999999993</v>
      </c>
      <c r="H4858" s="8">
        <f>VLOOKUP(C4858,Products!$A$2:$F$20,6,TRUE)</f>
        <v>5.6999999999999993</v>
      </c>
      <c r="I4858" s="8">
        <f t="shared" si="151"/>
        <v>5.6999999999999993</v>
      </c>
      <c r="J4858" s="42">
        <f>VLOOKUP(B4858,Invoices!A:I,9,TRUE)</f>
        <v>2021</v>
      </c>
    </row>
    <row r="4859" spans="1:10" x14ac:dyDescent="0.15">
      <c r="A4859" t="s">
        <v>8219</v>
      </c>
      <c r="B4859" t="s">
        <v>1091</v>
      </c>
      <c r="C4859" t="s">
        <v>97</v>
      </c>
      <c r="D4859" t="s">
        <v>74</v>
      </c>
      <c r="E4859">
        <v>1</v>
      </c>
      <c r="F4859" s="8">
        <f>VLOOKUP(C4859,Products!$A$2:$E$20,5,TRUE)</f>
        <v>1.5</v>
      </c>
      <c r="G4859" s="8">
        <f t="shared" si="150"/>
        <v>1.5</v>
      </c>
      <c r="H4859" s="8">
        <f>VLOOKUP(C4859,Products!$A$2:$F$20,6,TRUE)</f>
        <v>0.5</v>
      </c>
      <c r="I4859" s="8">
        <f t="shared" si="151"/>
        <v>0.5</v>
      </c>
      <c r="J4859" s="42">
        <f>VLOOKUP(B4859,Invoices!A:I,9,TRUE)</f>
        <v>2021</v>
      </c>
    </row>
    <row r="4860" spans="1:10" x14ac:dyDescent="0.15">
      <c r="A4860" t="s">
        <v>8220</v>
      </c>
      <c r="B4860" t="s">
        <v>1092</v>
      </c>
      <c r="C4860" t="s">
        <v>100</v>
      </c>
      <c r="D4860" t="s">
        <v>78</v>
      </c>
      <c r="E4860">
        <v>100</v>
      </c>
      <c r="F4860" s="8">
        <f>VLOOKUP(C4860,Products!$A$2:$E$20,5,TRUE)</f>
        <v>49.95</v>
      </c>
      <c r="G4860" s="8">
        <f t="shared" si="150"/>
        <v>4995</v>
      </c>
      <c r="H4860" s="8">
        <f>VLOOKUP(C4860,Products!$A$2:$F$20,6,TRUE)</f>
        <v>19.950000000000003</v>
      </c>
      <c r="I4860" s="8">
        <f t="shared" si="151"/>
        <v>1995.0000000000002</v>
      </c>
      <c r="J4860" s="42">
        <f>VLOOKUP(B4860,Invoices!A:I,9,TRUE)</f>
        <v>2021</v>
      </c>
    </row>
    <row r="4861" spans="1:10" x14ac:dyDescent="0.15">
      <c r="A4861" t="s">
        <v>8221</v>
      </c>
      <c r="B4861" t="s">
        <v>1093</v>
      </c>
      <c r="C4861" t="s">
        <v>93</v>
      </c>
      <c r="D4861" t="s">
        <v>76</v>
      </c>
      <c r="E4861">
        <v>1</v>
      </c>
      <c r="F4861" s="8">
        <f>VLOOKUP(C4861,Products!$A$2:$E$20,5,TRUE)</f>
        <v>9.9499999999999993</v>
      </c>
      <c r="G4861" s="8">
        <f t="shared" si="150"/>
        <v>9.9499999999999993</v>
      </c>
      <c r="H4861" s="8">
        <f>VLOOKUP(C4861,Products!$A$2:$F$20,6,TRUE)</f>
        <v>1.9499999999999993</v>
      </c>
      <c r="I4861" s="8">
        <f t="shared" si="151"/>
        <v>1.9499999999999993</v>
      </c>
      <c r="J4861" s="42">
        <f>VLOOKUP(B4861,Invoices!A:I,9,TRUE)</f>
        <v>2021</v>
      </c>
    </row>
    <row r="4862" spans="1:10" x14ac:dyDescent="0.15">
      <c r="A4862" t="s">
        <v>8222</v>
      </c>
      <c r="B4862" t="s">
        <v>1094</v>
      </c>
      <c r="C4862" t="s">
        <v>104</v>
      </c>
      <c r="D4862" t="s">
        <v>71</v>
      </c>
      <c r="E4862">
        <v>2</v>
      </c>
      <c r="F4862" s="8">
        <f>VLOOKUP(C4862,Products!$A$2:$E$20,5,TRUE)</f>
        <v>2.95</v>
      </c>
      <c r="G4862" s="8">
        <f t="shared" si="150"/>
        <v>5.9</v>
      </c>
      <c r="H4862" s="8">
        <f>VLOOKUP(C4862,Products!$A$2:$F$20,6,TRUE)</f>
        <v>1.1500000000000001</v>
      </c>
      <c r="I4862" s="8">
        <f t="shared" si="151"/>
        <v>2.3000000000000003</v>
      </c>
      <c r="J4862" s="42">
        <f>VLOOKUP(B4862,Invoices!A:I,9,TRUE)</f>
        <v>2021</v>
      </c>
    </row>
    <row r="4863" spans="1:10" x14ac:dyDescent="0.15">
      <c r="A4863" t="s">
        <v>8223</v>
      </c>
      <c r="B4863" t="s">
        <v>1094</v>
      </c>
      <c r="C4863" t="s">
        <v>88</v>
      </c>
      <c r="D4863" t="s">
        <v>85</v>
      </c>
      <c r="E4863">
        <v>1</v>
      </c>
      <c r="F4863" s="8">
        <f>VLOOKUP(C4863,Products!$A$2:$E$20,5,TRUE)</f>
        <v>8.9499999999999993</v>
      </c>
      <c r="G4863" s="8">
        <f t="shared" si="150"/>
        <v>8.9499999999999993</v>
      </c>
      <c r="H4863" s="8">
        <f>VLOOKUP(C4863,Products!$A$2:$F$20,6,TRUE)</f>
        <v>5.6999999999999993</v>
      </c>
      <c r="I4863" s="8">
        <f t="shared" si="151"/>
        <v>5.6999999999999993</v>
      </c>
      <c r="J4863" s="42">
        <f>VLOOKUP(B4863,Invoices!A:I,9,TRUE)</f>
        <v>2021</v>
      </c>
    </row>
    <row r="4864" spans="1:10" x14ac:dyDescent="0.15">
      <c r="A4864" t="s">
        <v>8224</v>
      </c>
      <c r="B4864" t="s">
        <v>1094</v>
      </c>
      <c r="C4864" t="s">
        <v>105</v>
      </c>
      <c r="D4864" t="s">
        <v>81</v>
      </c>
      <c r="E4864">
        <v>30</v>
      </c>
      <c r="F4864" s="8">
        <f>VLOOKUP(C4864,Products!$A$2:$E$20,5,TRUE)</f>
        <v>8.9499999999999993</v>
      </c>
      <c r="G4864" s="8">
        <f t="shared" si="150"/>
        <v>268.5</v>
      </c>
      <c r="H4864" s="8">
        <f>VLOOKUP(C4864,Products!$A$2:$F$20,6,TRUE)</f>
        <v>3.1999999999999993</v>
      </c>
      <c r="I4864" s="8">
        <f t="shared" si="151"/>
        <v>95.999999999999972</v>
      </c>
      <c r="J4864" s="42">
        <f>VLOOKUP(B4864,Invoices!A:I,9,TRUE)</f>
        <v>2021</v>
      </c>
    </row>
    <row r="4865" spans="1:10" x14ac:dyDescent="0.15">
      <c r="A4865" t="s">
        <v>8225</v>
      </c>
      <c r="B4865" t="s">
        <v>1095</v>
      </c>
      <c r="C4865" t="s">
        <v>96</v>
      </c>
      <c r="D4865" t="s">
        <v>75</v>
      </c>
      <c r="E4865">
        <v>1</v>
      </c>
      <c r="F4865" s="8">
        <f>VLOOKUP(C4865,Products!$A$2:$E$20,5,TRUE)</f>
        <v>79.95</v>
      </c>
      <c r="G4865" s="8">
        <f t="shared" si="150"/>
        <v>79.95</v>
      </c>
      <c r="H4865" s="8">
        <f>VLOOKUP(C4865,Products!$A$2:$F$20,6,TRUE)</f>
        <v>27.950000000000003</v>
      </c>
      <c r="I4865" s="8">
        <f t="shared" si="151"/>
        <v>27.950000000000003</v>
      </c>
      <c r="J4865" s="42">
        <f>VLOOKUP(B4865,Invoices!A:I,9,TRUE)</f>
        <v>2021</v>
      </c>
    </row>
    <row r="4866" spans="1:10" x14ac:dyDescent="0.15">
      <c r="A4866" t="s">
        <v>8226</v>
      </c>
      <c r="B4866" t="s">
        <v>1095</v>
      </c>
      <c r="C4866" t="s">
        <v>100</v>
      </c>
      <c r="D4866" t="s">
        <v>78</v>
      </c>
      <c r="E4866">
        <v>50</v>
      </c>
      <c r="F4866" s="8">
        <f>VLOOKUP(C4866,Products!$A$2:$E$20,5,TRUE)</f>
        <v>49.95</v>
      </c>
      <c r="G4866" s="8">
        <f t="shared" si="150"/>
        <v>2497.5</v>
      </c>
      <c r="H4866" s="8">
        <f>VLOOKUP(C4866,Products!$A$2:$F$20,6,TRUE)</f>
        <v>19.950000000000003</v>
      </c>
      <c r="I4866" s="8">
        <f t="shared" si="151"/>
        <v>997.50000000000011</v>
      </c>
      <c r="J4866" s="42">
        <f>VLOOKUP(B4866,Invoices!A:I,9,TRUE)</f>
        <v>2021</v>
      </c>
    </row>
    <row r="4867" spans="1:10" x14ac:dyDescent="0.15">
      <c r="A4867" t="s">
        <v>8227</v>
      </c>
      <c r="B4867" t="s">
        <v>1096</v>
      </c>
      <c r="C4867" t="s">
        <v>95</v>
      </c>
      <c r="D4867" t="s">
        <v>73</v>
      </c>
      <c r="E4867">
        <v>1</v>
      </c>
      <c r="F4867" s="8">
        <f>VLOOKUP(C4867,Products!$A$2:$E$20,5,TRUE)</f>
        <v>12.95</v>
      </c>
      <c r="G4867" s="8">
        <f t="shared" ref="G4867:G4930" si="152">F4867*E4867</f>
        <v>12.95</v>
      </c>
      <c r="H4867" s="8">
        <f>VLOOKUP(C4867,Products!$A$2:$F$20,6,TRUE)</f>
        <v>4.1999999999999993</v>
      </c>
      <c r="I4867" s="8">
        <f t="shared" ref="I4867:I4930" si="153">H4867*E4867</f>
        <v>4.1999999999999993</v>
      </c>
      <c r="J4867" s="42">
        <f>VLOOKUP(B4867,Invoices!A:I,9,TRUE)</f>
        <v>2021</v>
      </c>
    </row>
    <row r="4868" spans="1:10" x14ac:dyDescent="0.15">
      <c r="A4868" t="s">
        <v>8228</v>
      </c>
      <c r="B4868" t="s">
        <v>1096</v>
      </c>
      <c r="C4868" t="s">
        <v>94</v>
      </c>
      <c r="D4868" t="s">
        <v>86</v>
      </c>
      <c r="E4868">
        <v>1</v>
      </c>
      <c r="F4868" s="8">
        <f>VLOOKUP(C4868,Products!$A$2:$E$20,5,TRUE)</f>
        <v>3.5</v>
      </c>
      <c r="G4868" s="8">
        <f t="shared" si="152"/>
        <v>3.5</v>
      </c>
      <c r="H4868" s="8">
        <f>VLOOKUP(C4868,Products!$A$2:$F$20,6,TRUE)</f>
        <v>0.54999999999999982</v>
      </c>
      <c r="I4868" s="8">
        <f t="shared" si="153"/>
        <v>0.54999999999999982</v>
      </c>
      <c r="J4868" s="42">
        <f>VLOOKUP(B4868,Invoices!A:I,9,TRUE)</f>
        <v>2021</v>
      </c>
    </row>
    <row r="4869" spans="1:10" x14ac:dyDescent="0.15">
      <c r="A4869" t="s">
        <v>8229</v>
      </c>
      <c r="B4869" t="s">
        <v>1096</v>
      </c>
      <c r="C4869" t="s">
        <v>90</v>
      </c>
      <c r="D4869" t="s">
        <v>72</v>
      </c>
      <c r="E4869">
        <v>20</v>
      </c>
      <c r="F4869" s="8">
        <f>VLOOKUP(C4869,Products!$A$2:$E$20,5,TRUE)</f>
        <v>8.9499999999999993</v>
      </c>
      <c r="G4869" s="8">
        <f t="shared" si="152"/>
        <v>179</v>
      </c>
      <c r="H4869" s="8">
        <f>VLOOKUP(C4869,Products!$A$2:$F$20,6,TRUE)</f>
        <v>5.6999999999999993</v>
      </c>
      <c r="I4869" s="8">
        <f t="shared" si="153"/>
        <v>113.99999999999999</v>
      </c>
      <c r="J4869" s="42">
        <f>VLOOKUP(B4869,Invoices!A:I,9,TRUE)</f>
        <v>2021</v>
      </c>
    </row>
    <row r="4870" spans="1:10" x14ac:dyDescent="0.15">
      <c r="A4870" t="s">
        <v>8230</v>
      </c>
      <c r="B4870" t="s">
        <v>1096</v>
      </c>
      <c r="C4870" t="s">
        <v>99</v>
      </c>
      <c r="D4870" t="s">
        <v>84</v>
      </c>
      <c r="E4870">
        <v>5</v>
      </c>
      <c r="F4870" s="8">
        <f>VLOOKUP(C4870,Products!$A$2:$E$20,5,TRUE)</f>
        <v>3.5</v>
      </c>
      <c r="G4870" s="8">
        <f t="shared" si="152"/>
        <v>17.5</v>
      </c>
      <c r="H4870" s="8">
        <f>VLOOKUP(C4870,Products!$A$2:$F$20,6,TRUE)</f>
        <v>0.54999999999999982</v>
      </c>
      <c r="I4870" s="8">
        <f t="shared" si="153"/>
        <v>2.7499999999999991</v>
      </c>
      <c r="J4870" s="42">
        <f>VLOOKUP(B4870,Invoices!A:I,9,TRUE)</f>
        <v>2021</v>
      </c>
    </row>
    <row r="4871" spans="1:10" x14ac:dyDescent="0.15">
      <c r="A4871" t="s">
        <v>8231</v>
      </c>
      <c r="B4871" t="s">
        <v>1097</v>
      </c>
      <c r="C4871" t="s">
        <v>90</v>
      </c>
      <c r="D4871" t="s">
        <v>72</v>
      </c>
      <c r="E4871">
        <v>20</v>
      </c>
      <c r="F4871" s="8">
        <f>VLOOKUP(C4871,Products!$A$2:$E$20,5,TRUE)</f>
        <v>8.9499999999999993</v>
      </c>
      <c r="G4871" s="8">
        <f t="shared" si="152"/>
        <v>179</v>
      </c>
      <c r="H4871" s="8">
        <f>VLOOKUP(C4871,Products!$A$2:$F$20,6,TRUE)</f>
        <v>5.6999999999999993</v>
      </c>
      <c r="I4871" s="8">
        <f t="shared" si="153"/>
        <v>113.99999999999999</v>
      </c>
      <c r="J4871" s="42">
        <f>VLOOKUP(B4871,Invoices!A:I,9,TRUE)</f>
        <v>2021</v>
      </c>
    </row>
    <row r="4872" spans="1:10" x14ac:dyDescent="0.15">
      <c r="A4872" t="s">
        <v>8232</v>
      </c>
      <c r="B4872" t="s">
        <v>1097</v>
      </c>
      <c r="C4872" t="s">
        <v>94</v>
      </c>
      <c r="D4872" t="s">
        <v>86</v>
      </c>
      <c r="E4872">
        <v>1</v>
      </c>
      <c r="F4872" s="8">
        <f>VLOOKUP(C4872,Products!$A$2:$E$20,5,TRUE)</f>
        <v>3.5</v>
      </c>
      <c r="G4872" s="8">
        <f t="shared" si="152"/>
        <v>3.5</v>
      </c>
      <c r="H4872" s="8">
        <f>VLOOKUP(C4872,Products!$A$2:$F$20,6,TRUE)</f>
        <v>0.54999999999999982</v>
      </c>
      <c r="I4872" s="8">
        <f t="shared" si="153"/>
        <v>0.54999999999999982</v>
      </c>
      <c r="J4872" s="42">
        <f>VLOOKUP(B4872,Invoices!A:I,9,TRUE)</f>
        <v>2021</v>
      </c>
    </row>
    <row r="4873" spans="1:10" x14ac:dyDescent="0.15">
      <c r="A4873" t="s">
        <v>8233</v>
      </c>
      <c r="B4873" t="s">
        <v>1097</v>
      </c>
      <c r="C4873" t="s">
        <v>88</v>
      </c>
      <c r="D4873" t="s">
        <v>85</v>
      </c>
      <c r="E4873">
        <v>4</v>
      </c>
      <c r="F4873" s="8">
        <f>VLOOKUP(C4873,Products!$A$2:$E$20,5,TRUE)</f>
        <v>8.9499999999999993</v>
      </c>
      <c r="G4873" s="8">
        <f t="shared" si="152"/>
        <v>35.799999999999997</v>
      </c>
      <c r="H4873" s="8">
        <f>VLOOKUP(C4873,Products!$A$2:$F$20,6,TRUE)</f>
        <v>5.6999999999999993</v>
      </c>
      <c r="I4873" s="8">
        <f t="shared" si="153"/>
        <v>22.799999999999997</v>
      </c>
      <c r="J4873" s="42">
        <f>VLOOKUP(B4873,Invoices!A:I,9,TRUE)</f>
        <v>2021</v>
      </c>
    </row>
    <row r="4874" spans="1:10" x14ac:dyDescent="0.15">
      <c r="A4874" t="s">
        <v>8234</v>
      </c>
      <c r="B4874" t="s">
        <v>1097</v>
      </c>
      <c r="C4874" t="s">
        <v>91</v>
      </c>
      <c r="D4874" t="s">
        <v>70</v>
      </c>
      <c r="E4874">
        <v>8</v>
      </c>
      <c r="F4874" s="8">
        <f>VLOOKUP(C4874,Products!$A$2:$E$20,5,TRUE)</f>
        <v>49.95</v>
      </c>
      <c r="G4874" s="8">
        <f t="shared" si="152"/>
        <v>399.6</v>
      </c>
      <c r="H4874" s="8">
        <f>VLOOKUP(C4874,Products!$A$2:$F$20,6,TRUE)</f>
        <v>21.200000000000003</v>
      </c>
      <c r="I4874" s="8">
        <f t="shared" si="153"/>
        <v>169.60000000000002</v>
      </c>
      <c r="J4874" s="42">
        <f>VLOOKUP(B4874,Invoices!A:I,9,TRUE)</f>
        <v>2021</v>
      </c>
    </row>
    <row r="4875" spans="1:10" x14ac:dyDescent="0.15">
      <c r="A4875" t="s">
        <v>8235</v>
      </c>
      <c r="B4875" t="s">
        <v>1097</v>
      </c>
      <c r="C4875" t="s">
        <v>97</v>
      </c>
      <c r="D4875" t="s">
        <v>74</v>
      </c>
      <c r="E4875">
        <v>5</v>
      </c>
      <c r="F4875" s="8">
        <f>VLOOKUP(C4875,Products!$A$2:$E$20,5,TRUE)</f>
        <v>1.5</v>
      </c>
      <c r="G4875" s="8">
        <f t="shared" si="152"/>
        <v>7.5</v>
      </c>
      <c r="H4875" s="8">
        <f>VLOOKUP(C4875,Products!$A$2:$F$20,6,TRUE)</f>
        <v>0.5</v>
      </c>
      <c r="I4875" s="8">
        <f t="shared" si="153"/>
        <v>2.5</v>
      </c>
      <c r="J4875" s="42">
        <f>VLOOKUP(B4875,Invoices!A:I,9,TRUE)</f>
        <v>2021</v>
      </c>
    </row>
    <row r="4876" spans="1:10" x14ac:dyDescent="0.15">
      <c r="A4876" t="s">
        <v>8236</v>
      </c>
      <c r="B4876" t="s">
        <v>1098</v>
      </c>
      <c r="C4876" t="s">
        <v>105</v>
      </c>
      <c r="D4876" t="s">
        <v>81</v>
      </c>
      <c r="E4876">
        <v>50</v>
      </c>
      <c r="F4876" s="8">
        <f>VLOOKUP(C4876,Products!$A$2:$E$20,5,TRUE)</f>
        <v>8.9499999999999993</v>
      </c>
      <c r="G4876" s="8">
        <f t="shared" si="152"/>
        <v>447.49999999999994</v>
      </c>
      <c r="H4876" s="8">
        <f>VLOOKUP(C4876,Products!$A$2:$F$20,6,TRUE)</f>
        <v>3.1999999999999993</v>
      </c>
      <c r="I4876" s="8">
        <f t="shared" si="153"/>
        <v>159.99999999999997</v>
      </c>
      <c r="J4876" s="42">
        <f>VLOOKUP(B4876,Invoices!A:I,9,TRUE)</f>
        <v>2021</v>
      </c>
    </row>
    <row r="4877" spans="1:10" x14ac:dyDescent="0.15">
      <c r="A4877" t="s">
        <v>8237</v>
      </c>
      <c r="B4877" t="s">
        <v>1098</v>
      </c>
      <c r="C4877" t="s">
        <v>87</v>
      </c>
      <c r="D4877" t="s">
        <v>68</v>
      </c>
      <c r="E4877">
        <v>6</v>
      </c>
      <c r="F4877" s="8">
        <f>VLOOKUP(C4877,Products!$A$2:$E$20,5,TRUE)</f>
        <v>19.95</v>
      </c>
      <c r="G4877" s="8">
        <f t="shared" si="152"/>
        <v>119.69999999999999</v>
      </c>
      <c r="H4877" s="8">
        <f>VLOOKUP(C4877,Products!$A$2:$F$20,6,TRUE)</f>
        <v>7.4499999999999993</v>
      </c>
      <c r="I4877" s="8">
        <f t="shared" si="153"/>
        <v>44.699999999999996</v>
      </c>
      <c r="J4877" s="42">
        <f>VLOOKUP(B4877,Invoices!A:I,9,TRUE)</f>
        <v>2021</v>
      </c>
    </row>
    <row r="4878" spans="1:10" x14ac:dyDescent="0.15">
      <c r="A4878" t="s">
        <v>8238</v>
      </c>
      <c r="B4878" t="s">
        <v>1098</v>
      </c>
      <c r="C4878" t="s">
        <v>93</v>
      </c>
      <c r="D4878" t="s">
        <v>76</v>
      </c>
      <c r="E4878">
        <v>5</v>
      </c>
      <c r="F4878" s="8">
        <f>VLOOKUP(C4878,Products!$A$2:$E$20,5,TRUE)</f>
        <v>9.9499999999999993</v>
      </c>
      <c r="G4878" s="8">
        <f t="shared" si="152"/>
        <v>49.75</v>
      </c>
      <c r="H4878" s="8">
        <f>VLOOKUP(C4878,Products!$A$2:$F$20,6,TRUE)</f>
        <v>1.9499999999999993</v>
      </c>
      <c r="I4878" s="8">
        <f t="shared" si="153"/>
        <v>9.7499999999999964</v>
      </c>
      <c r="J4878" s="42">
        <f>VLOOKUP(B4878,Invoices!A:I,9,TRUE)</f>
        <v>2021</v>
      </c>
    </row>
    <row r="4879" spans="1:10" x14ac:dyDescent="0.15">
      <c r="A4879" t="s">
        <v>8239</v>
      </c>
      <c r="B4879" t="s">
        <v>1099</v>
      </c>
      <c r="C4879" t="s">
        <v>102</v>
      </c>
      <c r="D4879" t="s">
        <v>83</v>
      </c>
      <c r="E4879">
        <v>12</v>
      </c>
      <c r="F4879" s="8">
        <f>VLOOKUP(C4879,Products!$A$2:$E$20,5,TRUE)</f>
        <v>29.95</v>
      </c>
      <c r="G4879" s="8">
        <f t="shared" si="152"/>
        <v>359.4</v>
      </c>
      <c r="H4879" s="8">
        <f>VLOOKUP(C4879,Products!$A$2:$F$20,6,TRUE)</f>
        <v>15</v>
      </c>
      <c r="I4879" s="8">
        <f t="shared" si="153"/>
        <v>180</v>
      </c>
      <c r="J4879" s="42">
        <f>VLOOKUP(B4879,Invoices!A:I,9,TRUE)</f>
        <v>2021</v>
      </c>
    </row>
    <row r="4880" spans="1:10" x14ac:dyDescent="0.15">
      <c r="A4880" t="s">
        <v>8240</v>
      </c>
      <c r="B4880" t="s">
        <v>1099</v>
      </c>
      <c r="C4880" t="s">
        <v>89</v>
      </c>
      <c r="D4880" t="s">
        <v>80</v>
      </c>
      <c r="E4880">
        <v>4</v>
      </c>
      <c r="F4880" s="8">
        <f>VLOOKUP(C4880,Products!$A$2:$E$20,5,TRUE)</f>
        <v>15.95</v>
      </c>
      <c r="G4880" s="8">
        <f t="shared" si="152"/>
        <v>63.8</v>
      </c>
      <c r="H4880" s="8">
        <f>VLOOKUP(C4880,Products!$A$2:$F$20,6,TRUE)</f>
        <v>6</v>
      </c>
      <c r="I4880" s="8">
        <f t="shared" si="153"/>
        <v>24</v>
      </c>
      <c r="J4880" s="42">
        <f>VLOOKUP(B4880,Invoices!A:I,9,TRUE)</f>
        <v>2021</v>
      </c>
    </row>
    <row r="4881" spans="1:10" x14ac:dyDescent="0.15">
      <c r="A4881" t="s">
        <v>8241</v>
      </c>
      <c r="B4881" t="s">
        <v>1099</v>
      </c>
      <c r="C4881" t="s">
        <v>103</v>
      </c>
      <c r="D4881" t="s">
        <v>77</v>
      </c>
      <c r="E4881">
        <v>2</v>
      </c>
      <c r="F4881" s="8">
        <f>VLOOKUP(C4881,Products!$A$2:$E$20,5,TRUE)</f>
        <v>8.9499999999999993</v>
      </c>
      <c r="G4881" s="8">
        <f t="shared" si="152"/>
        <v>17.899999999999999</v>
      </c>
      <c r="H4881" s="8">
        <f>VLOOKUP(C4881,Products!$A$2:$F$20,6,TRUE)</f>
        <v>3.1999999999999993</v>
      </c>
      <c r="I4881" s="8">
        <f t="shared" si="153"/>
        <v>6.3999999999999986</v>
      </c>
      <c r="J4881" s="42">
        <f>VLOOKUP(B4881,Invoices!A:I,9,TRUE)</f>
        <v>2021</v>
      </c>
    </row>
    <row r="4882" spans="1:10" x14ac:dyDescent="0.15">
      <c r="A4882" t="s">
        <v>8242</v>
      </c>
      <c r="B4882" t="s">
        <v>1099</v>
      </c>
      <c r="C4882" t="s">
        <v>105</v>
      </c>
      <c r="D4882" t="s">
        <v>81</v>
      </c>
      <c r="E4882">
        <v>4</v>
      </c>
      <c r="F4882" s="8">
        <f>VLOOKUP(C4882,Products!$A$2:$E$20,5,TRUE)</f>
        <v>8.9499999999999993</v>
      </c>
      <c r="G4882" s="8">
        <f t="shared" si="152"/>
        <v>35.799999999999997</v>
      </c>
      <c r="H4882" s="8">
        <f>VLOOKUP(C4882,Products!$A$2:$F$20,6,TRUE)</f>
        <v>3.1999999999999993</v>
      </c>
      <c r="I4882" s="8">
        <f t="shared" si="153"/>
        <v>12.799999999999997</v>
      </c>
      <c r="J4882" s="42">
        <f>VLOOKUP(B4882,Invoices!A:I,9,TRUE)</f>
        <v>2021</v>
      </c>
    </row>
    <row r="4883" spans="1:10" x14ac:dyDescent="0.15">
      <c r="A4883" t="s">
        <v>8243</v>
      </c>
      <c r="B4883" t="s">
        <v>1099</v>
      </c>
      <c r="C4883" t="s">
        <v>94</v>
      </c>
      <c r="D4883" t="s">
        <v>86</v>
      </c>
      <c r="E4883">
        <v>1</v>
      </c>
      <c r="F4883" s="8">
        <f>VLOOKUP(C4883,Products!$A$2:$E$20,5,TRUE)</f>
        <v>3.5</v>
      </c>
      <c r="G4883" s="8">
        <f t="shared" si="152"/>
        <v>3.5</v>
      </c>
      <c r="H4883" s="8">
        <f>VLOOKUP(C4883,Products!$A$2:$F$20,6,TRUE)</f>
        <v>0.54999999999999982</v>
      </c>
      <c r="I4883" s="8">
        <f t="shared" si="153"/>
        <v>0.54999999999999982</v>
      </c>
      <c r="J4883" s="42">
        <f>VLOOKUP(B4883,Invoices!A:I,9,TRUE)</f>
        <v>2021</v>
      </c>
    </row>
    <row r="4884" spans="1:10" x14ac:dyDescent="0.15">
      <c r="A4884" t="s">
        <v>8244</v>
      </c>
      <c r="B4884" t="s">
        <v>1099</v>
      </c>
      <c r="C4884" t="s">
        <v>90</v>
      </c>
      <c r="D4884" t="s">
        <v>72</v>
      </c>
      <c r="E4884">
        <v>1</v>
      </c>
      <c r="F4884" s="8">
        <f>VLOOKUP(C4884,Products!$A$2:$E$20,5,TRUE)</f>
        <v>8.9499999999999993</v>
      </c>
      <c r="G4884" s="8">
        <f t="shared" si="152"/>
        <v>8.9499999999999993</v>
      </c>
      <c r="H4884" s="8">
        <f>VLOOKUP(C4884,Products!$A$2:$F$20,6,TRUE)</f>
        <v>5.6999999999999993</v>
      </c>
      <c r="I4884" s="8">
        <f t="shared" si="153"/>
        <v>5.6999999999999993</v>
      </c>
      <c r="J4884" s="42">
        <f>VLOOKUP(B4884,Invoices!A:I,9,TRUE)</f>
        <v>2021</v>
      </c>
    </row>
    <row r="4885" spans="1:10" x14ac:dyDescent="0.15">
      <c r="A4885" t="s">
        <v>8245</v>
      </c>
      <c r="B4885" t="s">
        <v>1100</v>
      </c>
      <c r="C4885" t="s">
        <v>103</v>
      </c>
      <c r="D4885" t="s">
        <v>77</v>
      </c>
      <c r="E4885">
        <v>1</v>
      </c>
      <c r="F4885" s="8">
        <f>VLOOKUP(C4885,Products!$A$2:$E$20,5,TRUE)</f>
        <v>8.9499999999999993</v>
      </c>
      <c r="G4885" s="8">
        <f t="shared" si="152"/>
        <v>8.9499999999999993</v>
      </c>
      <c r="H4885" s="8">
        <f>VLOOKUP(C4885,Products!$A$2:$F$20,6,TRUE)</f>
        <v>3.1999999999999993</v>
      </c>
      <c r="I4885" s="8">
        <f t="shared" si="153"/>
        <v>3.1999999999999993</v>
      </c>
      <c r="J4885" s="42">
        <f>VLOOKUP(B4885,Invoices!A:I,9,TRUE)</f>
        <v>2021</v>
      </c>
    </row>
    <row r="4886" spans="1:10" x14ac:dyDescent="0.15">
      <c r="A4886" t="s">
        <v>8246</v>
      </c>
      <c r="B4886" t="s">
        <v>1100</v>
      </c>
      <c r="C4886" t="s">
        <v>89</v>
      </c>
      <c r="D4886" t="s">
        <v>80</v>
      </c>
      <c r="E4886">
        <v>50</v>
      </c>
      <c r="F4886" s="8">
        <f>VLOOKUP(C4886,Products!$A$2:$E$20,5,TRUE)</f>
        <v>15.95</v>
      </c>
      <c r="G4886" s="8">
        <f t="shared" si="152"/>
        <v>797.5</v>
      </c>
      <c r="H4886" s="8">
        <f>VLOOKUP(C4886,Products!$A$2:$F$20,6,TRUE)</f>
        <v>6</v>
      </c>
      <c r="I4886" s="8">
        <f t="shared" si="153"/>
        <v>300</v>
      </c>
      <c r="J4886" s="42">
        <f>VLOOKUP(B4886,Invoices!A:I,9,TRUE)</f>
        <v>2021</v>
      </c>
    </row>
    <row r="4887" spans="1:10" x14ac:dyDescent="0.15">
      <c r="A4887" t="s">
        <v>8247</v>
      </c>
      <c r="B4887" t="s">
        <v>1100</v>
      </c>
      <c r="C4887" t="s">
        <v>95</v>
      </c>
      <c r="D4887" t="s">
        <v>73</v>
      </c>
      <c r="E4887">
        <v>15</v>
      </c>
      <c r="F4887" s="8">
        <f>VLOOKUP(C4887,Products!$A$2:$E$20,5,TRUE)</f>
        <v>12.95</v>
      </c>
      <c r="G4887" s="8">
        <f t="shared" si="152"/>
        <v>194.25</v>
      </c>
      <c r="H4887" s="8">
        <f>VLOOKUP(C4887,Products!$A$2:$F$20,6,TRUE)</f>
        <v>4.1999999999999993</v>
      </c>
      <c r="I4887" s="8">
        <f t="shared" si="153"/>
        <v>62.999999999999986</v>
      </c>
      <c r="J4887" s="42">
        <f>VLOOKUP(B4887,Invoices!A:I,9,TRUE)</f>
        <v>2021</v>
      </c>
    </row>
    <row r="4888" spans="1:10" x14ac:dyDescent="0.15">
      <c r="A4888" t="s">
        <v>8248</v>
      </c>
      <c r="B4888" t="s">
        <v>1100</v>
      </c>
      <c r="C4888" t="s">
        <v>105</v>
      </c>
      <c r="D4888" t="s">
        <v>81</v>
      </c>
      <c r="E4888">
        <v>5</v>
      </c>
      <c r="F4888" s="8">
        <f>VLOOKUP(C4888,Products!$A$2:$E$20,5,TRUE)</f>
        <v>8.9499999999999993</v>
      </c>
      <c r="G4888" s="8">
        <f t="shared" si="152"/>
        <v>44.75</v>
      </c>
      <c r="H4888" s="8">
        <f>VLOOKUP(C4888,Products!$A$2:$F$20,6,TRUE)</f>
        <v>3.1999999999999993</v>
      </c>
      <c r="I4888" s="8">
        <f t="shared" si="153"/>
        <v>15.999999999999996</v>
      </c>
      <c r="J4888" s="42">
        <f>VLOOKUP(B4888,Invoices!A:I,9,TRUE)</f>
        <v>2021</v>
      </c>
    </row>
    <row r="4889" spans="1:10" x14ac:dyDescent="0.15">
      <c r="A4889" t="s">
        <v>8249</v>
      </c>
      <c r="B4889" t="s">
        <v>1100</v>
      </c>
      <c r="C4889" t="s">
        <v>96</v>
      </c>
      <c r="D4889" t="s">
        <v>75</v>
      </c>
      <c r="E4889">
        <v>12</v>
      </c>
      <c r="F4889" s="8">
        <f>VLOOKUP(C4889,Products!$A$2:$E$20,5,TRUE)</f>
        <v>79.95</v>
      </c>
      <c r="G4889" s="8">
        <f t="shared" si="152"/>
        <v>959.40000000000009</v>
      </c>
      <c r="H4889" s="8">
        <f>VLOOKUP(C4889,Products!$A$2:$F$20,6,TRUE)</f>
        <v>27.950000000000003</v>
      </c>
      <c r="I4889" s="8">
        <f t="shared" si="153"/>
        <v>335.40000000000003</v>
      </c>
      <c r="J4889" s="42">
        <f>VLOOKUP(B4889,Invoices!A:I,9,TRUE)</f>
        <v>2021</v>
      </c>
    </row>
    <row r="4890" spans="1:10" x14ac:dyDescent="0.15">
      <c r="A4890" t="s">
        <v>8250</v>
      </c>
      <c r="B4890" t="s">
        <v>1100</v>
      </c>
      <c r="C4890" t="s">
        <v>91</v>
      </c>
      <c r="D4890" t="s">
        <v>70</v>
      </c>
      <c r="E4890">
        <v>5</v>
      </c>
      <c r="F4890" s="8">
        <f>VLOOKUP(C4890,Products!$A$2:$E$20,5,TRUE)</f>
        <v>49.95</v>
      </c>
      <c r="G4890" s="8">
        <f t="shared" si="152"/>
        <v>249.75</v>
      </c>
      <c r="H4890" s="8">
        <f>VLOOKUP(C4890,Products!$A$2:$F$20,6,TRUE)</f>
        <v>21.200000000000003</v>
      </c>
      <c r="I4890" s="8">
        <f t="shared" si="153"/>
        <v>106.00000000000001</v>
      </c>
      <c r="J4890" s="42">
        <f>VLOOKUP(B4890,Invoices!A:I,9,TRUE)</f>
        <v>2021</v>
      </c>
    </row>
    <row r="4891" spans="1:10" x14ac:dyDescent="0.15">
      <c r="A4891" t="s">
        <v>8251</v>
      </c>
      <c r="B4891" t="s">
        <v>1100</v>
      </c>
      <c r="C4891" t="s">
        <v>102</v>
      </c>
      <c r="D4891" t="s">
        <v>83</v>
      </c>
      <c r="E4891">
        <v>15</v>
      </c>
      <c r="F4891" s="8">
        <f>VLOOKUP(C4891,Products!$A$2:$E$20,5,TRUE)</f>
        <v>29.95</v>
      </c>
      <c r="G4891" s="8">
        <f t="shared" si="152"/>
        <v>449.25</v>
      </c>
      <c r="H4891" s="8">
        <f>VLOOKUP(C4891,Products!$A$2:$F$20,6,TRUE)</f>
        <v>15</v>
      </c>
      <c r="I4891" s="8">
        <f t="shared" si="153"/>
        <v>225</v>
      </c>
      <c r="J4891" s="42">
        <f>VLOOKUP(B4891,Invoices!A:I,9,TRUE)</f>
        <v>2021</v>
      </c>
    </row>
    <row r="4892" spans="1:10" x14ac:dyDescent="0.15">
      <c r="A4892" t="s">
        <v>8252</v>
      </c>
      <c r="B4892" t="s">
        <v>1100</v>
      </c>
      <c r="C4892" t="s">
        <v>90</v>
      </c>
      <c r="D4892" t="s">
        <v>72</v>
      </c>
      <c r="E4892">
        <v>30</v>
      </c>
      <c r="F4892" s="8">
        <f>VLOOKUP(C4892,Products!$A$2:$E$20,5,TRUE)</f>
        <v>8.9499999999999993</v>
      </c>
      <c r="G4892" s="8">
        <f t="shared" si="152"/>
        <v>268.5</v>
      </c>
      <c r="H4892" s="8">
        <f>VLOOKUP(C4892,Products!$A$2:$F$20,6,TRUE)</f>
        <v>5.6999999999999993</v>
      </c>
      <c r="I4892" s="8">
        <f t="shared" si="153"/>
        <v>170.99999999999997</v>
      </c>
      <c r="J4892" s="42">
        <f>VLOOKUP(B4892,Invoices!A:I,9,TRUE)</f>
        <v>2021</v>
      </c>
    </row>
    <row r="4893" spans="1:10" x14ac:dyDescent="0.15">
      <c r="A4893" t="s">
        <v>8253</v>
      </c>
      <c r="B4893" t="s">
        <v>1100</v>
      </c>
      <c r="C4893" t="s">
        <v>104</v>
      </c>
      <c r="D4893" t="s">
        <v>71</v>
      </c>
      <c r="E4893">
        <v>6</v>
      </c>
      <c r="F4893" s="8">
        <f>VLOOKUP(C4893,Products!$A$2:$E$20,5,TRUE)</f>
        <v>2.95</v>
      </c>
      <c r="G4893" s="8">
        <f t="shared" si="152"/>
        <v>17.700000000000003</v>
      </c>
      <c r="H4893" s="8">
        <f>VLOOKUP(C4893,Products!$A$2:$F$20,6,TRUE)</f>
        <v>1.1500000000000001</v>
      </c>
      <c r="I4893" s="8">
        <f t="shared" si="153"/>
        <v>6.9</v>
      </c>
      <c r="J4893" s="42">
        <f>VLOOKUP(B4893,Invoices!A:I,9,TRUE)</f>
        <v>2021</v>
      </c>
    </row>
    <row r="4894" spans="1:10" x14ac:dyDescent="0.15">
      <c r="A4894" t="s">
        <v>8254</v>
      </c>
      <c r="B4894" t="s">
        <v>1101</v>
      </c>
      <c r="C4894" t="s">
        <v>90</v>
      </c>
      <c r="D4894" t="s">
        <v>72</v>
      </c>
      <c r="E4894">
        <v>8</v>
      </c>
      <c r="F4894" s="8">
        <f>VLOOKUP(C4894,Products!$A$2:$E$20,5,TRUE)</f>
        <v>8.9499999999999993</v>
      </c>
      <c r="G4894" s="8">
        <f t="shared" si="152"/>
        <v>71.599999999999994</v>
      </c>
      <c r="H4894" s="8">
        <f>VLOOKUP(C4894,Products!$A$2:$F$20,6,TRUE)</f>
        <v>5.6999999999999993</v>
      </c>
      <c r="I4894" s="8">
        <f t="shared" si="153"/>
        <v>45.599999999999994</v>
      </c>
      <c r="J4894" s="42">
        <f>VLOOKUP(B4894,Invoices!A:I,9,TRUE)</f>
        <v>2021</v>
      </c>
    </row>
    <row r="4895" spans="1:10" x14ac:dyDescent="0.15">
      <c r="A4895" t="s">
        <v>8255</v>
      </c>
      <c r="B4895" t="s">
        <v>1101</v>
      </c>
      <c r="C4895" t="s">
        <v>88</v>
      </c>
      <c r="D4895" t="s">
        <v>85</v>
      </c>
      <c r="E4895">
        <v>1</v>
      </c>
      <c r="F4895" s="8">
        <f>VLOOKUP(C4895,Products!$A$2:$E$20,5,TRUE)</f>
        <v>8.9499999999999993</v>
      </c>
      <c r="G4895" s="8">
        <f t="shared" si="152"/>
        <v>8.9499999999999993</v>
      </c>
      <c r="H4895" s="8">
        <f>VLOOKUP(C4895,Products!$A$2:$F$20,6,TRUE)</f>
        <v>5.6999999999999993</v>
      </c>
      <c r="I4895" s="8">
        <f t="shared" si="153"/>
        <v>5.6999999999999993</v>
      </c>
      <c r="J4895" s="42">
        <f>VLOOKUP(B4895,Invoices!A:I,9,TRUE)</f>
        <v>2021</v>
      </c>
    </row>
    <row r="4896" spans="1:10" x14ac:dyDescent="0.15">
      <c r="A4896" t="s">
        <v>8256</v>
      </c>
      <c r="B4896" t="s">
        <v>1101</v>
      </c>
      <c r="C4896" t="s">
        <v>104</v>
      </c>
      <c r="D4896" t="s">
        <v>71</v>
      </c>
      <c r="E4896">
        <v>1</v>
      </c>
      <c r="F4896" s="8">
        <f>VLOOKUP(C4896,Products!$A$2:$E$20,5,TRUE)</f>
        <v>2.95</v>
      </c>
      <c r="G4896" s="8">
        <f t="shared" si="152"/>
        <v>2.95</v>
      </c>
      <c r="H4896" s="8">
        <f>VLOOKUP(C4896,Products!$A$2:$F$20,6,TRUE)</f>
        <v>1.1500000000000001</v>
      </c>
      <c r="I4896" s="8">
        <f t="shared" si="153"/>
        <v>1.1500000000000001</v>
      </c>
      <c r="J4896" s="42">
        <f>VLOOKUP(B4896,Invoices!A:I,9,TRUE)</f>
        <v>2021</v>
      </c>
    </row>
    <row r="4897" spans="1:10" x14ac:dyDescent="0.15">
      <c r="A4897" t="s">
        <v>8257</v>
      </c>
      <c r="B4897" t="s">
        <v>1101</v>
      </c>
      <c r="C4897" t="s">
        <v>103</v>
      </c>
      <c r="D4897" t="s">
        <v>77</v>
      </c>
      <c r="E4897">
        <v>1</v>
      </c>
      <c r="F4897" s="8">
        <f>VLOOKUP(C4897,Products!$A$2:$E$20,5,TRUE)</f>
        <v>8.9499999999999993</v>
      </c>
      <c r="G4897" s="8">
        <f t="shared" si="152"/>
        <v>8.9499999999999993</v>
      </c>
      <c r="H4897" s="8">
        <f>VLOOKUP(C4897,Products!$A$2:$F$20,6,TRUE)</f>
        <v>3.1999999999999993</v>
      </c>
      <c r="I4897" s="8">
        <f t="shared" si="153"/>
        <v>3.1999999999999993</v>
      </c>
      <c r="J4897" s="42">
        <f>VLOOKUP(B4897,Invoices!A:I,9,TRUE)</f>
        <v>2021</v>
      </c>
    </row>
    <row r="4898" spans="1:10" x14ac:dyDescent="0.15">
      <c r="A4898" t="s">
        <v>8258</v>
      </c>
      <c r="B4898" t="s">
        <v>1102</v>
      </c>
      <c r="C4898" t="s">
        <v>101</v>
      </c>
      <c r="D4898" t="s">
        <v>69</v>
      </c>
      <c r="E4898">
        <v>3</v>
      </c>
      <c r="F4898" s="8">
        <f>VLOOKUP(C4898,Products!$A$2:$E$20,5,TRUE)</f>
        <v>129.94999999999999</v>
      </c>
      <c r="G4898" s="8">
        <f t="shared" si="152"/>
        <v>389.84999999999997</v>
      </c>
      <c r="H4898" s="8">
        <f>VLOOKUP(C4898,Products!$A$2:$F$20,6,TRUE)</f>
        <v>40.449999999999989</v>
      </c>
      <c r="I4898" s="8">
        <f t="shared" si="153"/>
        <v>121.34999999999997</v>
      </c>
      <c r="J4898" s="42">
        <f>VLOOKUP(B4898,Invoices!A:I,9,TRUE)</f>
        <v>2021</v>
      </c>
    </row>
    <row r="4899" spans="1:10" x14ac:dyDescent="0.15">
      <c r="A4899" t="s">
        <v>8259</v>
      </c>
      <c r="B4899" t="s">
        <v>1103</v>
      </c>
      <c r="C4899" t="s">
        <v>94</v>
      </c>
      <c r="D4899" t="s">
        <v>86</v>
      </c>
      <c r="E4899">
        <v>6</v>
      </c>
      <c r="F4899" s="8">
        <f>VLOOKUP(C4899,Products!$A$2:$E$20,5,TRUE)</f>
        <v>3.5</v>
      </c>
      <c r="G4899" s="8">
        <f t="shared" si="152"/>
        <v>21</v>
      </c>
      <c r="H4899" s="8">
        <f>VLOOKUP(C4899,Products!$A$2:$F$20,6,TRUE)</f>
        <v>0.54999999999999982</v>
      </c>
      <c r="I4899" s="8">
        <f t="shared" si="153"/>
        <v>3.2999999999999989</v>
      </c>
      <c r="J4899" s="42">
        <f>VLOOKUP(B4899,Invoices!A:I,9,TRUE)</f>
        <v>2021</v>
      </c>
    </row>
    <row r="4900" spans="1:10" x14ac:dyDescent="0.15">
      <c r="A4900" t="s">
        <v>8260</v>
      </c>
      <c r="B4900" t="s">
        <v>1103</v>
      </c>
      <c r="C4900" t="s">
        <v>88</v>
      </c>
      <c r="D4900" t="s">
        <v>85</v>
      </c>
      <c r="E4900">
        <v>7</v>
      </c>
      <c r="F4900" s="8">
        <f>VLOOKUP(C4900,Products!$A$2:$E$20,5,TRUE)</f>
        <v>8.9499999999999993</v>
      </c>
      <c r="G4900" s="8">
        <f t="shared" si="152"/>
        <v>62.649999999999991</v>
      </c>
      <c r="H4900" s="8">
        <f>VLOOKUP(C4900,Products!$A$2:$F$20,6,TRUE)</f>
        <v>5.6999999999999993</v>
      </c>
      <c r="I4900" s="8">
        <f t="shared" si="153"/>
        <v>39.899999999999991</v>
      </c>
      <c r="J4900" s="42">
        <f>VLOOKUP(B4900,Invoices!A:I,9,TRUE)</f>
        <v>2021</v>
      </c>
    </row>
    <row r="4901" spans="1:10" x14ac:dyDescent="0.15">
      <c r="A4901" t="s">
        <v>8261</v>
      </c>
      <c r="B4901" t="s">
        <v>1103</v>
      </c>
      <c r="C4901" t="s">
        <v>102</v>
      </c>
      <c r="D4901" t="s">
        <v>83</v>
      </c>
      <c r="E4901">
        <v>4</v>
      </c>
      <c r="F4901" s="8">
        <f>VLOOKUP(C4901,Products!$A$2:$E$20,5,TRUE)</f>
        <v>29.95</v>
      </c>
      <c r="G4901" s="8">
        <f t="shared" si="152"/>
        <v>119.8</v>
      </c>
      <c r="H4901" s="8">
        <f>VLOOKUP(C4901,Products!$A$2:$F$20,6,TRUE)</f>
        <v>15</v>
      </c>
      <c r="I4901" s="8">
        <f t="shared" si="153"/>
        <v>60</v>
      </c>
      <c r="J4901" s="42">
        <f>VLOOKUP(B4901,Invoices!A:I,9,TRUE)</f>
        <v>2021</v>
      </c>
    </row>
    <row r="4902" spans="1:10" x14ac:dyDescent="0.15">
      <c r="A4902" t="s">
        <v>8262</v>
      </c>
      <c r="B4902" t="s">
        <v>1103</v>
      </c>
      <c r="C4902" t="s">
        <v>96</v>
      </c>
      <c r="D4902" t="s">
        <v>75</v>
      </c>
      <c r="E4902">
        <v>1</v>
      </c>
      <c r="F4902" s="8">
        <f>VLOOKUP(C4902,Products!$A$2:$E$20,5,TRUE)</f>
        <v>79.95</v>
      </c>
      <c r="G4902" s="8">
        <f t="shared" si="152"/>
        <v>79.95</v>
      </c>
      <c r="H4902" s="8">
        <f>VLOOKUP(C4902,Products!$A$2:$F$20,6,TRUE)</f>
        <v>27.950000000000003</v>
      </c>
      <c r="I4902" s="8">
        <f t="shared" si="153"/>
        <v>27.950000000000003</v>
      </c>
      <c r="J4902" s="42">
        <f>VLOOKUP(B4902,Invoices!A:I,9,TRUE)</f>
        <v>2021</v>
      </c>
    </row>
    <row r="4903" spans="1:10" x14ac:dyDescent="0.15">
      <c r="A4903" t="s">
        <v>8263</v>
      </c>
      <c r="B4903" t="s">
        <v>1103</v>
      </c>
      <c r="C4903" t="s">
        <v>92</v>
      </c>
      <c r="D4903" t="s">
        <v>82</v>
      </c>
      <c r="E4903">
        <v>3</v>
      </c>
      <c r="F4903" s="8">
        <f>VLOOKUP(C4903,Products!$A$2:$E$20,5,TRUE)</f>
        <v>19.95</v>
      </c>
      <c r="G4903" s="8">
        <f t="shared" si="152"/>
        <v>59.849999999999994</v>
      </c>
      <c r="H4903" s="8">
        <f>VLOOKUP(C4903,Products!$A$2:$F$20,6,TRUE)</f>
        <v>7.4499999999999993</v>
      </c>
      <c r="I4903" s="8">
        <f t="shared" si="153"/>
        <v>22.349999999999998</v>
      </c>
      <c r="J4903" s="42">
        <f>VLOOKUP(B4903,Invoices!A:I,9,TRUE)</f>
        <v>2021</v>
      </c>
    </row>
    <row r="4904" spans="1:10" x14ac:dyDescent="0.15">
      <c r="A4904" t="s">
        <v>8264</v>
      </c>
      <c r="B4904" t="s">
        <v>1103</v>
      </c>
      <c r="C4904" t="s">
        <v>98</v>
      </c>
      <c r="D4904" t="s">
        <v>79</v>
      </c>
      <c r="E4904">
        <v>3</v>
      </c>
      <c r="F4904" s="8">
        <f>VLOOKUP(C4904,Products!$A$2:$E$20,5,TRUE)</f>
        <v>14.95</v>
      </c>
      <c r="G4904" s="8">
        <f t="shared" si="152"/>
        <v>44.849999999999994</v>
      </c>
      <c r="H4904" s="8">
        <f>VLOOKUP(C4904,Products!$A$2:$F$20,6,TRUE)</f>
        <v>3.0499999999999989</v>
      </c>
      <c r="I4904" s="8">
        <f t="shared" si="153"/>
        <v>9.1499999999999968</v>
      </c>
      <c r="J4904" s="42">
        <f>VLOOKUP(B4904,Invoices!A:I,9,TRUE)</f>
        <v>2021</v>
      </c>
    </row>
    <row r="4905" spans="1:10" x14ac:dyDescent="0.15">
      <c r="A4905" t="s">
        <v>8265</v>
      </c>
      <c r="B4905" t="s">
        <v>1103</v>
      </c>
      <c r="C4905" t="s">
        <v>103</v>
      </c>
      <c r="D4905" t="s">
        <v>77</v>
      </c>
      <c r="E4905">
        <v>1</v>
      </c>
      <c r="F4905" s="8">
        <f>VLOOKUP(C4905,Products!$A$2:$E$20,5,TRUE)</f>
        <v>8.9499999999999993</v>
      </c>
      <c r="G4905" s="8">
        <f t="shared" si="152"/>
        <v>8.9499999999999993</v>
      </c>
      <c r="H4905" s="8">
        <f>VLOOKUP(C4905,Products!$A$2:$F$20,6,TRUE)</f>
        <v>3.1999999999999993</v>
      </c>
      <c r="I4905" s="8">
        <f t="shared" si="153"/>
        <v>3.1999999999999993</v>
      </c>
      <c r="J4905" s="42">
        <f>VLOOKUP(B4905,Invoices!A:I,9,TRUE)</f>
        <v>2021</v>
      </c>
    </row>
    <row r="4906" spans="1:10" x14ac:dyDescent="0.15">
      <c r="A4906" t="s">
        <v>8266</v>
      </c>
      <c r="B4906" t="s">
        <v>1103</v>
      </c>
      <c r="C4906" t="s">
        <v>104</v>
      </c>
      <c r="D4906" t="s">
        <v>71</v>
      </c>
      <c r="E4906">
        <v>3</v>
      </c>
      <c r="F4906" s="8">
        <f>VLOOKUP(C4906,Products!$A$2:$E$20,5,TRUE)</f>
        <v>2.95</v>
      </c>
      <c r="G4906" s="8">
        <f t="shared" si="152"/>
        <v>8.8500000000000014</v>
      </c>
      <c r="H4906" s="8">
        <f>VLOOKUP(C4906,Products!$A$2:$F$20,6,TRUE)</f>
        <v>1.1500000000000001</v>
      </c>
      <c r="I4906" s="8">
        <f t="shared" si="153"/>
        <v>3.45</v>
      </c>
      <c r="J4906" s="42">
        <f>VLOOKUP(B4906,Invoices!A:I,9,TRUE)</f>
        <v>2021</v>
      </c>
    </row>
    <row r="4907" spans="1:10" x14ac:dyDescent="0.15">
      <c r="A4907" t="s">
        <v>8267</v>
      </c>
      <c r="B4907" t="s">
        <v>1104</v>
      </c>
      <c r="C4907" t="s">
        <v>87</v>
      </c>
      <c r="D4907" t="s">
        <v>68</v>
      </c>
      <c r="E4907">
        <v>2</v>
      </c>
      <c r="F4907" s="8">
        <f>VLOOKUP(C4907,Products!$A$2:$E$20,5,TRUE)</f>
        <v>19.95</v>
      </c>
      <c r="G4907" s="8">
        <f t="shared" si="152"/>
        <v>39.9</v>
      </c>
      <c r="H4907" s="8">
        <f>VLOOKUP(C4907,Products!$A$2:$F$20,6,TRUE)</f>
        <v>7.4499999999999993</v>
      </c>
      <c r="I4907" s="8">
        <f t="shared" si="153"/>
        <v>14.899999999999999</v>
      </c>
      <c r="J4907" s="42">
        <f>VLOOKUP(B4907,Invoices!A:I,9,TRUE)</f>
        <v>2021</v>
      </c>
    </row>
    <row r="4908" spans="1:10" x14ac:dyDescent="0.15">
      <c r="A4908" t="s">
        <v>8268</v>
      </c>
      <c r="B4908" t="s">
        <v>1104</v>
      </c>
      <c r="C4908" t="s">
        <v>92</v>
      </c>
      <c r="D4908" t="s">
        <v>82</v>
      </c>
      <c r="E4908">
        <v>1</v>
      </c>
      <c r="F4908" s="8">
        <f>VLOOKUP(C4908,Products!$A$2:$E$20,5,TRUE)</f>
        <v>19.95</v>
      </c>
      <c r="G4908" s="8">
        <f t="shared" si="152"/>
        <v>19.95</v>
      </c>
      <c r="H4908" s="8">
        <f>VLOOKUP(C4908,Products!$A$2:$F$20,6,TRUE)</f>
        <v>7.4499999999999993</v>
      </c>
      <c r="I4908" s="8">
        <f t="shared" si="153"/>
        <v>7.4499999999999993</v>
      </c>
      <c r="J4908" s="42">
        <f>VLOOKUP(B4908,Invoices!A:I,9,TRUE)</f>
        <v>2021</v>
      </c>
    </row>
    <row r="4909" spans="1:10" x14ac:dyDescent="0.15">
      <c r="A4909" t="s">
        <v>8269</v>
      </c>
      <c r="B4909" t="s">
        <v>1104</v>
      </c>
      <c r="C4909" t="s">
        <v>105</v>
      </c>
      <c r="D4909" t="s">
        <v>81</v>
      </c>
      <c r="E4909">
        <v>9</v>
      </c>
      <c r="F4909" s="8">
        <f>VLOOKUP(C4909,Products!$A$2:$E$20,5,TRUE)</f>
        <v>8.9499999999999993</v>
      </c>
      <c r="G4909" s="8">
        <f t="shared" si="152"/>
        <v>80.55</v>
      </c>
      <c r="H4909" s="8">
        <f>VLOOKUP(C4909,Products!$A$2:$F$20,6,TRUE)</f>
        <v>3.1999999999999993</v>
      </c>
      <c r="I4909" s="8">
        <f t="shared" si="153"/>
        <v>28.799999999999994</v>
      </c>
      <c r="J4909" s="42">
        <f>VLOOKUP(B4909,Invoices!A:I,9,TRUE)</f>
        <v>2021</v>
      </c>
    </row>
    <row r="4910" spans="1:10" x14ac:dyDescent="0.15">
      <c r="A4910" t="s">
        <v>8270</v>
      </c>
      <c r="B4910" t="s">
        <v>1105</v>
      </c>
      <c r="C4910" t="s">
        <v>102</v>
      </c>
      <c r="D4910" t="s">
        <v>83</v>
      </c>
      <c r="E4910">
        <v>12</v>
      </c>
      <c r="F4910" s="8">
        <f>VLOOKUP(C4910,Products!$A$2:$E$20,5,TRUE)</f>
        <v>29.95</v>
      </c>
      <c r="G4910" s="8">
        <f t="shared" si="152"/>
        <v>359.4</v>
      </c>
      <c r="H4910" s="8">
        <f>VLOOKUP(C4910,Products!$A$2:$F$20,6,TRUE)</f>
        <v>15</v>
      </c>
      <c r="I4910" s="8">
        <f t="shared" si="153"/>
        <v>180</v>
      </c>
      <c r="J4910" s="42">
        <f>VLOOKUP(B4910,Invoices!A:I,9,TRUE)</f>
        <v>2021</v>
      </c>
    </row>
    <row r="4911" spans="1:10" x14ac:dyDescent="0.15">
      <c r="A4911" t="s">
        <v>8271</v>
      </c>
      <c r="B4911" t="s">
        <v>106</v>
      </c>
      <c r="C4911" t="s">
        <v>92</v>
      </c>
      <c r="D4911" t="s">
        <v>82</v>
      </c>
      <c r="E4911">
        <v>4</v>
      </c>
      <c r="F4911" s="8">
        <f>VLOOKUP(C4911,Products!$A$2:$E$20,5,TRUE)</f>
        <v>19.95</v>
      </c>
      <c r="G4911" s="8">
        <f t="shared" si="152"/>
        <v>79.8</v>
      </c>
      <c r="H4911" s="8">
        <f>VLOOKUP(C4911,Products!$A$2:$F$20,6,TRUE)</f>
        <v>7.4499999999999993</v>
      </c>
      <c r="I4911" s="8">
        <f t="shared" si="153"/>
        <v>29.799999999999997</v>
      </c>
      <c r="J4911" s="42">
        <f>VLOOKUP(B4911,Invoices!A:I,9,TRUE)</f>
        <v>2021</v>
      </c>
    </row>
    <row r="4912" spans="1:10" x14ac:dyDescent="0.15">
      <c r="A4912" t="s">
        <v>8272</v>
      </c>
      <c r="B4912" t="s">
        <v>106</v>
      </c>
      <c r="C4912" t="s">
        <v>101</v>
      </c>
      <c r="D4912" t="s">
        <v>69</v>
      </c>
      <c r="E4912">
        <v>100</v>
      </c>
      <c r="F4912" s="8">
        <f>VLOOKUP(C4912,Products!$A$2:$E$20,5,TRUE)</f>
        <v>129.94999999999999</v>
      </c>
      <c r="G4912" s="8">
        <f t="shared" si="152"/>
        <v>12994.999999999998</v>
      </c>
      <c r="H4912" s="8">
        <f>VLOOKUP(C4912,Products!$A$2:$F$20,6,TRUE)</f>
        <v>40.449999999999989</v>
      </c>
      <c r="I4912" s="8">
        <f t="shared" si="153"/>
        <v>4044.9999999999991</v>
      </c>
      <c r="J4912" s="42">
        <f>VLOOKUP(B4912,Invoices!A:I,9,TRUE)</f>
        <v>2021</v>
      </c>
    </row>
    <row r="4913" spans="1:10" x14ac:dyDescent="0.15">
      <c r="A4913" t="s">
        <v>8273</v>
      </c>
      <c r="B4913" t="s">
        <v>106</v>
      </c>
      <c r="C4913" t="s">
        <v>97</v>
      </c>
      <c r="D4913" t="s">
        <v>74</v>
      </c>
      <c r="E4913">
        <v>1</v>
      </c>
      <c r="F4913" s="8">
        <f>VLOOKUP(C4913,Products!$A$2:$E$20,5,TRUE)</f>
        <v>1.5</v>
      </c>
      <c r="G4913" s="8">
        <f t="shared" si="152"/>
        <v>1.5</v>
      </c>
      <c r="H4913" s="8">
        <f>VLOOKUP(C4913,Products!$A$2:$F$20,6,TRUE)</f>
        <v>0.5</v>
      </c>
      <c r="I4913" s="8">
        <f t="shared" si="153"/>
        <v>0.5</v>
      </c>
      <c r="J4913" s="42">
        <f>VLOOKUP(B4913,Invoices!A:I,9,TRUE)</f>
        <v>2021</v>
      </c>
    </row>
    <row r="4914" spans="1:10" x14ac:dyDescent="0.15">
      <c r="A4914" t="s">
        <v>8274</v>
      </c>
      <c r="B4914" t="s">
        <v>106</v>
      </c>
      <c r="C4914" t="s">
        <v>87</v>
      </c>
      <c r="D4914" t="s">
        <v>68</v>
      </c>
      <c r="E4914">
        <v>1</v>
      </c>
      <c r="F4914" s="8">
        <f>VLOOKUP(C4914,Products!$A$2:$E$20,5,TRUE)</f>
        <v>19.95</v>
      </c>
      <c r="G4914" s="8">
        <f t="shared" si="152"/>
        <v>19.95</v>
      </c>
      <c r="H4914" s="8">
        <f>VLOOKUP(C4914,Products!$A$2:$F$20,6,TRUE)</f>
        <v>7.4499999999999993</v>
      </c>
      <c r="I4914" s="8">
        <f t="shared" si="153"/>
        <v>7.4499999999999993</v>
      </c>
      <c r="J4914" s="42">
        <f>VLOOKUP(B4914,Invoices!A:I,9,TRUE)</f>
        <v>2021</v>
      </c>
    </row>
    <row r="4915" spans="1:10" x14ac:dyDescent="0.15">
      <c r="A4915" t="s">
        <v>8275</v>
      </c>
      <c r="B4915" t="s">
        <v>106</v>
      </c>
      <c r="C4915" t="s">
        <v>88</v>
      </c>
      <c r="D4915" t="s">
        <v>85</v>
      </c>
      <c r="E4915">
        <v>6</v>
      </c>
      <c r="F4915" s="8">
        <f>VLOOKUP(C4915,Products!$A$2:$E$20,5,TRUE)</f>
        <v>8.9499999999999993</v>
      </c>
      <c r="G4915" s="8">
        <f t="shared" si="152"/>
        <v>53.699999999999996</v>
      </c>
      <c r="H4915" s="8">
        <f>VLOOKUP(C4915,Products!$A$2:$F$20,6,TRUE)</f>
        <v>5.6999999999999993</v>
      </c>
      <c r="I4915" s="8">
        <f t="shared" si="153"/>
        <v>34.199999999999996</v>
      </c>
      <c r="J4915" s="42">
        <f>VLOOKUP(B4915,Invoices!A:I,9,TRUE)</f>
        <v>2021</v>
      </c>
    </row>
    <row r="4916" spans="1:10" x14ac:dyDescent="0.15">
      <c r="A4916" t="s">
        <v>8276</v>
      </c>
      <c r="B4916" t="s">
        <v>106</v>
      </c>
      <c r="C4916" t="s">
        <v>93</v>
      </c>
      <c r="D4916" t="s">
        <v>76</v>
      </c>
      <c r="E4916">
        <v>2</v>
      </c>
      <c r="F4916" s="8">
        <f>VLOOKUP(C4916,Products!$A$2:$E$20,5,TRUE)</f>
        <v>9.9499999999999993</v>
      </c>
      <c r="G4916" s="8">
        <f t="shared" si="152"/>
        <v>19.899999999999999</v>
      </c>
      <c r="H4916" s="8">
        <f>VLOOKUP(C4916,Products!$A$2:$F$20,6,TRUE)</f>
        <v>1.9499999999999993</v>
      </c>
      <c r="I4916" s="8">
        <f t="shared" si="153"/>
        <v>3.8999999999999986</v>
      </c>
      <c r="J4916" s="42">
        <f>VLOOKUP(B4916,Invoices!A:I,9,TRUE)</f>
        <v>2021</v>
      </c>
    </row>
    <row r="4917" spans="1:10" x14ac:dyDescent="0.15">
      <c r="A4917" t="s">
        <v>8277</v>
      </c>
      <c r="B4917" t="s">
        <v>106</v>
      </c>
      <c r="C4917" t="s">
        <v>95</v>
      </c>
      <c r="D4917" t="s">
        <v>73</v>
      </c>
      <c r="E4917">
        <v>1</v>
      </c>
      <c r="F4917" s="8">
        <f>VLOOKUP(C4917,Products!$A$2:$E$20,5,TRUE)</f>
        <v>12.95</v>
      </c>
      <c r="G4917" s="8">
        <f t="shared" si="152"/>
        <v>12.95</v>
      </c>
      <c r="H4917" s="8">
        <f>VLOOKUP(C4917,Products!$A$2:$F$20,6,TRUE)</f>
        <v>4.1999999999999993</v>
      </c>
      <c r="I4917" s="8">
        <f t="shared" si="153"/>
        <v>4.1999999999999993</v>
      </c>
      <c r="J4917" s="42">
        <f>VLOOKUP(B4917,Invoices!A:I,9,TRUE)</f>
        <v>2021</v>
      </c>
    </row>
    <row r="4918" spans="1:10" x14ac:dyDescent="0.15">
      <c r="A4918" t="s">
        <v>8278</v>
      </c>
      <c r="B4918" t="s">
        <v>106</v>
      </c>
      <c r="C4918" t="s">
        <v>103</v>
      </c>
      <c r="D4918" t="s">
        <v>77</v>
      </c>
      <c r="E4918">
        <v>25</v>
      </c>
      <c r="F4918" s="8">
        <f>VLOOKUP(C4918,Products!$A$2:$E$20,5,TRUE)</f>
        <v>8.9499999999999993</v>
      </c>
      <c r="G4918" s="8">
        <f t="shared" si="152"/>
        <v>223.74999999999997</v>
      </c>
      <c r="H4918" s="8">
        <f>VLOOKUP(C4918,Products!$A$2:$F$20,6,TRUE)</f>
        <v>3.1999999999999993</v>
      </c>
      <c r="I4918" s="8">
        <f t="shared" si="153"/>
        <v>79.999999999999986</v>
      </c>
      <c r="J4918" s="42">
        <f>VLOOKUP(B4918,Invoices!A:I,9,TRUE)</f>
        <v>2021</v>
      </c>
    </row>
    <row r="4919" spans="1:10" x14ac:dyDescent="0.15">
      <c r="A4919" t="s">
        <v>8279</v>
      </c>
      <c r="B4919" t="s">
        <v>1106</v>
      </c>
      <c r="C4919" t="s">
        <v>102</v>
      </c>
      <c r="D4919" t="s">
        <v>83</v>
      </c>
      <c r="E4919">
        <v>3</v>
      </c>
      <c r="F4919" s="8">
        <f>VLOOKUP(C4919,Products!$A$2:$E$20,5,TRUE)</f>
        <v>29.95</v>
      </c>
      <c r="G4919" s="8">
        <f t="shared" si="152"/>
        <v>89.85</v>
      </c>
      <c r="H4919" s="8">
        <f>VLOOKUP(C4919,Products!$A$2:$F$20,6,TRUE)</f>
        <v>15</v>
      </c>
      <c r="I4919" s="8">
        <f t="shared" si="153"/>
        <v>45</v>
      </c>
      <c r="J4919" s="42">
        <f>VLOOKUP(B4919,Invoices!A:I,9,TRUE)</f>
        <v>2021</v>
      </c>
    </row>
    <row r="4920" spans="1:10" x14ac:dyDescent="0.15">
      <c r="A4920" t="s">
        <v>8280</v>
      </c>
      <c r="B4920" t="s">
        <v>1106</v>
      </c>
      <c r="C4920" t="s">
        <v>105</v>
      </c>
      <c r="D4920" t="s">
        <v>81</v>
      </c>
      <c r="E4920">
        <v>2</v>
      </c>
      <c r="F4920" s="8">
        <f>VLOOKUP(C4920,Products!$A$2:$E$20,5,TRUE)</f>
        <v>8.9499999999999993</v>
      </c>
      <c r="G4920" s="8">
        <f t="shared" si="152"/>
        <v>17.899999999999999</v>
      </c>
      <c r="H4920" s="8">
        <f>VLOOKUP(C4920,Products!$A$2:$F$20,6,TRUE)</f>
        <v>3.1999999999999993</v>
      </c>
      <c r="I4920" s="8">
        <f t="shared" si="153"/>
        <v>6.3999999999999986</v>
      </c>
      <c r="J4920" s="42">
        <f>VLOOKUP(B4920,Invoices!A:I,9,TRUE)</f>
        <v>2021</v>
      </c>
    </row>
    <row r="4921" spans="1:10" x14ac:dyDescent="0.15">
      <c r="A4921" t="s">
        <v>8281</v>
      </c>
      <c r="B4921" t="s">
        <v>1106</v>
      </c>
      <c r="C4921" t="s">
        <v>87</v>
      </c>
      <c r="D4921" t="s">
        <v>68</v>
      </c>
      <c r="E4921">
        <v>1</v>
      </c>
      <c r="F4921" s="8">
        <f>VLOOKUP(C4921,Products!$A$2:$E$20,5,TRUE)</f>
        <v>19.95</v>
      </c>
      <c r="G4921" s="8">
        <f t="shared" si="152"/>
        <v>19.95</v>
      </c>
      <c r="H4921" s="8">
        <f>VLOOKUP(C4921,Products!$A$2:$F$20,6,TRUE)</f>
        <v>7.4499999999999993</v>
      </c>
      <c r="I4921" s="8">
        <f t="shared" si="153"/>
        <v>7.4499999999999993</v>
      </c>
      <c r="J4921" s="42">
        <f>VLOOKUP(B4921,Invoices!A:I,9,TRUE)</f>
        <v>2021</v>
      </c>
    </row>
    <row r="4922" spans="1:10" x14ac:dyDescent="0.15">
      <c r="A4922" t="s">
        <v>8282</v>
      </c>
      <c r="B4922" t="s">
        <v>1106</v>
      </c>
      <c r="C4922" t="s">
        <v>99</v>
      </c>
      <c r="D4922" t="s">
        <v>84</v>
      </c>
      <c r="E4922">
        <v>10</v>
      </c>
      <c r="F4922" s="8">
        <f>VLOOKUP(C4922,Products!$A$2:$E$20,5,TRUE)</f>
        <v>3.5</v>
      </c>
      <c r="G4922" s="8">
        <f t="shared" si="152"/>
        <v>35</v>
      </c>
      <c r="H4922" s="8">
        <f>VLOOKUP(C4922,Products!$A$2:$F$20,6,TRUE)</f>
        <v>0.54999999999999982</v>
      </c>
      <c r="I4922" s="8">
        <f t="shared" si="153"/>
        <v>5.4999999999999982</v>
      </c>
      <c r="J4922" s="42">
        <f>VLOOKUP(B4922,Invoices!A:I,9,TRUE)</f>
        <v>2021</v>
      </c>
    </row>
    <row r="4923" spans="1:10" x14ac:dyDescent="0.15">
      <c r="A4923" t="s">
        <v>8283</v>
      </c>
      <c r="B4923" t="s">
        <v>1106</v>
      </c>
      <c r="C4923" t="s">
        <v>90</v>
      </c>
      <c r="D4923" t="s">
        <v>72</v>
      </c>
      <c r="E4923">
        <v>10</v>
      </c>
      <c r="F4923" s="8">
        <f>VLOOKUP(C4923,Products!$A$2:$E$20,5,TRUE)</f>
        <v>8.9499999999999993</v>
      </c>
      <c r="G4923" s="8">
        <f t="shared" si="152"/>
        <v>89.5</v>
      </c>
      <c r="H4923" s="8">
        <f>VLOOKUP(C4923,Products!$A$2:$F$20,6,TRUE)</f>
        <v>5.6999999999999993</v>
      </c>
      <c r="I4923" s="8">
        <f t="shared" si="153"/>
        <v>56.999999999999993</v>
      </c>
      <c r="J4923" s="42">
        <f>VLOOKUP(B4923,Invoices!A:I,9,TRUE)</f>
        <v>2021</v>
      </c>
    </row>
    <row r="4924" spans="1:10" x14ac:dyDescent="0.15">
      <c r="A4924" t="s">
        <v>8284</v>
      </c>
      <c r="B4924" t="s">
        <v>1106</v>
      </c>
      <c r="C4924" t="s">
        <v>89</v>
      </c>
      <c r="D4924" t="s">
        <v>80</v>
      </c>
      <c r="E4924">
        <v>10</v>
      </c>
      <c r="F4924" s="8">
        <f>VLOOKUP(C4924,Products!$A$2:$E$20,5,TRUE)</f>
        <v>15.95</v>
      </c>
      <c r="G4924" s="8">
        <f t="shared" si="152"/>
        <v>159.5</v>
      </c>
      <c r="H4924" s="8">
        <f>VLOOKUP(C4924,Products!$A$2:$F$20,6,TRUE)</f>
        <v>6</v>
      </c>
      <c r="I4924" s="8">
        <f t="shared" si="153"/>
        <v>60</v>
      </c>
      <c r="J4924" s="42">
        <f>VLOOKUP(B4924,Invoices!A:I,9,TRUE)</f>
        <v>2021</v>
      </c>
    </row>
    <row r="4925" spans="1:10" x14ac:dyDescent="0.15">
      <c r="A4925" t="s">
        <v>8285</v>
      </c>
      <c r="B4925" t="s">
        <v>1107</v>
      </c>
      <c r="C4925" t="s">
        <v>90</v>
      </c>
      <c r="D4925" t="s">
        <v>72</v>
      </c>
      <c r="E4925">
        <v>1</v>
      </c>
      <c r="F4925" s="8">
        <f>VLOOKUP(C4925,Products!$A$2:$E$20,5,TRUE)</f>
        <v>8.9499999999999993</v>
      </c>
      <c r="G4925" s="8">
        <f t="shared" si="152"/>
        <v>8.9499999999999993</v>
      </c>
      <c r="H4925" s="8">
        <f>VLOOKUP(C4925,Products!$A$2:$F$20,6,TRUE)</f>
        <v>5.6999999999999993</v>
      </c>
      <c r="I4925" s="8">
        <f t="shared" si="153"/>
        <v>5.6999999999999993</v>
      </c>
      <c r="J4925" s="42">
        <f>VLOOKUP(B4925,Invoices!A:I,9,TRUE)</f>
        <v>2021</v>
      </c>
    </row>
    <row r="4926" spans="1:10" x14ac:dyDescent="0.15">
      <c r="A4926" t="s">
        <v>8286</v>
      </c>
      <c r="B4926" t="s">
        <v>1107</v>
      </c>
      <c r="C4926" t="s">
        <v>104</v>
      </c>
      <c r="D4926" t="s">
        <v>71</v>
      </c>
      <c r="E4926">
        <v>10</v>
      </c>
      <c r="F4926" s="8">
        <f>VLOOKUP(C4926,Products!$A$2:$E$20,5,TRUE)</f>
        <v>2.95</v>
      </c>
      <c r="G4926" s="8">
        <f t="shared" si="152"/>
        <v>29.5</v>
      </c>
      <c r="H4926" s="8">
        <f>VLOOKUP(C4926,Products!$A$2:$F$20,6,TRUE)</f>
        <v>1.1500000000000001</v>
      </c>
      <c r="I4926" s="8">
        <f t="shared" si="153"/>
        <v>11.500000000000002</v>
      </c>
      <c r="J4926" s="42">
        <f>VLOOKUP(B4926,Invoices!A:I,9,TRUE)</f>
        <v>2021</v>
      </c>
    </row>
    <row r="4927" spans="1:10" x14ac:dyDescent="0.15">
      <c r="A4927" t="s">
        <v>8287</v>
      </c>
      <c r="B4927" t="s">
        <v>1108</v>
      </c>
      <c r="C4927" t="s">
        <v>98</v>
      </c>
      <c r="D4927" t="s">
        <v>79</v>
      </c>
      <c r="E4927">
        <v>4</v>
      </c>
      <c r="F4927" s="8">
        <f>VLOOKUP(C4927,Products!$A$2:$E$20,5,TRUE)</f>
        <v>14.95</v>
      </c>
      <c r="G4927" s="8">
        <f t="shared" si="152"/>
        <v>59.8</v>
      </c>
      <c r="H4927" s="8">
        <f>VLOOKUP(C4927,Products!$A$2:$F$20,6,TRUE)</f>
        <v>3.0499999999999989</v>
      </c>
      <c r="I4927" s="8">
        <f t="shared" si="153"/>
        <v>12.199999999999996</v>
      </c>
      <c r="J4927" s="42">
        <f>VLOOKUP(B4927,Invoices!A:I,9,TRUE)</f>
        <v>2021</v>
      </c>
    </row>
    <row r="4928" spans="1:10" x14ac:dyDescent="0.15">
      <c r="A4928" t="s">
        <v>8288</v>
      </c>
      <c r="B4928" t="s">
        <v>1109</v>
      </c>
      <c r="C4928" t="s">
        <v>101</v>
      </c>
      <c r="D4928" t="s">
        <v>69</v>
      </c>
      <c r="E4928">
        <v>1</v>
      </c>
      <c r="F4928" s="8">
        <f>VLOOKUP(C4928,Products!$A$2:$E$20,5,TRUE)</f>
        <v>129.94999999999999</v>
      </c>
      <c r="G4928" s="8">
        <f t="shared" si="152"/>
        <v>129.94999999999999</v>
      </c>
      <c r="H4928" s="8">
        <f>VLOOKUP(C4928,Products!$A$2:$F$20,6,TRUE)</f>
        <v>40.449999999999989</v>
      </c>
      <c r="I4928" s="8">
        <f t="shared" si="153"/>
        <v>40.449999999999989</v>
      </c>
      <c r="J4928" s="42">
        <f>VLOOKUP(B4928,Invoices!A:I,9,TRUE)</f>
        <v>2021</v>
      </c>
    </row>
    <row r="4929" spans="1:10" x14ac:dyDescent="0.15">
      <c r="A4929" t="s">
        <v>8289</v>
      </c>
      <c r="B4929" t="s">
        <v>1109</v>
      </c>
      <c r="C4929" t="s">
        <v>96</v>
      </c>
      <c r="D4929" t="s">
        <v>75</v>
      </c>
      <c r="E4929">
        <v>2</v>
      </c>
      <c r="F4929" s="8">
        <f>VLOOKUP(C4929,Products!$A$2:$E$20,5,TRUE)</f>
        <v>79.95</v>
      </c>
      <c r="G4929" s="8">
        <f t="shared" si="152"/>
        <v>159.9</v>
      </c>
      <c r="H4929" s="8">
        <f>VLOOKUP(C4929,Products!$A$2:$F$20,6,TRUE)</f>
        <v>27.950000000000003</v>
      </c>
      <c r="I4929" s="8">
        <f t="shared" si="153"/>
        <v>55.900000000000006</v>
      </c>
      <c r="J4929" s="42">
        <f>VLOOKUP(B4929,Invoices!A:I,9,TRUE)</f>
        <v>2021</v>
      </c>
    </row>
    <row r="4930" spans="1:10" x14ac:dyDescent="0.15">
      <c r="A4930" t="s">
        <v>8290</v>
      </c>
      <c r="B4930" t="s">
        <v>1109</v>
      </c>
      <c r="C4930" t="s">
        <v>90</v>
      </c>
      <c r="D4930" t="s">
        <v>72</v>
      </c>
      <c r="E4930">
        <v>1</v>
      </c>
      <c r="F4930" s="8">
        <f>VLOOKUP(C4930,Products!$A$2:$E$20,5,TRUE)</f>
        <v>8.9499999999999993</v>
      </c>
      <c r="G4930" s="8">
        <f t="shared" si="152"/>
        <v>8.9499999999999993</v>
      </c>
      <c r="H4930" s="8">
        <f>VLOOKUP(C4930,Products!$A$2:$F$20,6,TRUE)</f>
        <v>5.6999999999999993</v>
      </c>
      <c r="I4930" s="8">
        <f t="shared" si="153"/>
        <v>5.6999999999999993</v>
      </c>
      <c r="J4930" s="42">
        <f>VLOOKUP(B4930,Invoices!A:I,9,TRUE)</f>
        <v>2021</v>
      </c>
    </row>
    <row r="4931" spans="1:10" x14ac:dyDescent="0.15">
      <c r="A4931" t="s">
        <v>8291</v>
      </c>
      <c r="B4931" t="s">
        <v>1110</v>
      </c>
      <c r="C4931" t="s">
        <v>90</v>
      </c>
      <c r="D4931" t="s">
        <v>72</v>
      </c>
      <c r="E4931">
        <v>9</v>
      </c>
      <c r="F4931" s="8">
        <f>VLOOKUP(C4931,Products!$A$2:$E$20,5,TRUE)</f>
        <v>8.9499999999999993</v>
      </c>
      <c r="G4931" s="8">
        <f t="shared" ref="G4931:G4994" si="154">F4931*E4931</f>
        <v>80.55</v>
      </c>
      <c r="H4931" s="8">
        <f>VLOOKUP(C4931,Products!$A$2:$F$20,6,TRUE)</f>
        <v>5.6999999999999993</v>
      </c>
      <c r="I4931" s="8">
        <f t="shared" ref="I4931:I4994" si="155">H4931*E4931</f>
        <v>51.3</v>
      </c>
      <c r="J4931" s="42">
        <f>VLOOKUP(B4931,Invoices!A:I,9,TRUE)</f>
        <v>2021</v>
      </c>
    </row>
    <row r="4932" spans="1:10" x14ac:dyDescent="0.15">
      <c r="A4932" t="s">
        <v>8292</v>
      </c>
      <c r="B4932" t="s">
        <v>1110</v>
      </c>
      <c r="C4932" t="s">
        <v>88</v>
      </c>
      <c r="D4932" t="s">
        <v>85</v>
      </c>
      <c r="E4932">
        <v>2</v>
      </c>
      <c r="F4932" s="8">
        <f>VLOOKUP(C4932,Products!$A$2:$E$20,5,TRUE)</f>
        <v>8.9499999999999993</v>
      </c>
      <c r="G4932" s="8">
        <f t="shared" si="154"/>
        <v>17.899999999999999</v>
      </c>
      <c r="H4932" s="8">
        <f>VLOOKUP(C4932,Products!$A$2:$F$20,6,TRUE)</f>
        <v>5.6999999999999993</v>
      </c>
      <c r="I4932" s="8">
        <f t="shared" si="155"/>
        <v>11.399999999999999</v>
      </c>
      <c r="J4932" s="42">
        <f>VLOOKUP(B4932,Invoices!A:I,9,TRUE)</f>
        <v>2021</v>
      </c>
    </row>
    <row r="4933" spans="1:10" x14ac:dyDescent="0.15">
      <c r="A4933" t="s">
        <v>8293</v>
      </c>
      <c r="B4933" t="s">
        <v>1110</v>
      </c>
      <c r="C4933" t="s">
        <v>87</v>
      </c>
      <c r="D4933" t="s">
        <v>68</v>
      </c>
      <c r="E4933">
        <v>2</v>
      </c>
      <c r="F4933" s="8">
        <f>VLOOKUP(C4933,Products!$A$2:$E$20,5,TRUE)</f>
        <v>19.95</v>
      </c>
      <c r="G4933" s="8">
        <f t="shared" si="154"/>
        <v>39.9</v>
      </c>
      <c r="H4933" s="8">
        <f>VLOOKUP(C4933,Products!$A$2:$F$20,6,TRUE)</f>
        <v>7.4499999999999993</v>
      </c>
      <c r="I4933" s="8">
        <f t="shared" si="155"/>
        <v>14.899999999999999</v>
      </c>
      <c r="J4933" s="42">
        <f>VLOOKUP(B4933,Invoices!A:I,9,TRUE)</f>
        <v>2021</v>
      </c>
    </row>
    <row r="4934" spans="1:10" x14ac:dyDescent="0.15">
      <c r="A4934" t="s">
        <v>8294</v>
      </c>
      <c r="B4934" t="s">
        <v>1110</v>
      </c>
      <c r="C4934" t="s">
        <v>95</v>
      </c>
      <c r="D4934" t="s">
        <v>73</v>
      </c>
      <c r="E4934">
        <v>5</v>
      </c>
      <c r="F4934" s="8">
        <f>VLOOKUP(C4934,Products!$A$2:$E$20,5,TRUE)</f>
        <v>12.95</v>
      </c>
      <c r="G4934" s="8">
        <f t="shared" si="154"/>
        <v>64.75</v>
      </c>
      <c r="H4934" s="8">
        <f>VLOOKUP(C4934,Products!$A$2:$F$20,6,TRUE)</f>
        <v>4.1999999999999993</v>
      </c>
      <c r="I4934" s="8">
        <f t="shared" si="155"/>
        <v>20.999999999999996</v>
      </c>
      <c r="J4934" s="42">
        <f>VLOOKUP(B4934,Invoices!A:I,9,TRUE)</f>
        <v>2021</v>
      </c>
    </row>
    <row r="4935" spans="1:10" x14ac:dyDescent="0.15">
      <c r="A4935" t="s">
        <v>8295</v>
      </c>
      <c r="B4935" t="s">
        <v>1110</v>
      </c>
      <c r="C4935" t="s">
        <v>97</v>
      </c>
      <c r="D4935" t="s">
        <v>74</v>
      </c>
      <c r="E4935">
        <v>3</v>
      </c>
      <c r="F4935" s="8">
        <f>VLOOKUP(C4935,Products!$A$2:$E$20,5,TRUE)</f>
        <v>1.5</v>
      </c>
      <c r="G4935" s="8">
        <f t="shared" si="154"/>
        <v>4.5</v>
      </c>
      <c r="H4935" s="8">
        <f>VLOOKUP(C4935,Products!$A$2:$F$20,6,TRUE)</f>
        <v>0.5</v>
      </c>
      <c r="I4935" s="8">
        <f t="shared" si="155"/>
        <v>1.5</v>
      </c>
      <c r="J4935" s="42">
        <f>VLOOKUP(B4935,Invoices!A:I,9,TRUE)</f>
        <v>2021</v>
      </c>
    </row>
    <row r="4936" spans="1:10" x14ac:dyDescent="0.15">
      <c r="A4936" t="s">
        <v>8296</v>
      </c>
      <c r="B4936" t="s">
        <v>1110</v>
      </c>
      <c r="C4936" t="s">
        <v>105</v>
      </c>
      <c r="D4936" t="s">
        <v>81</v>
      </c>
      <c r="E4936">
        <v>10</v>
      </c>
      <c r="F4936" s="8">
        <f>VLOOKUP(C4936,Products!$A$2:$E$20,5,TRUE)</f>
        <v>8.9499999999999993</v>
      </c>
      <c r="G4936" s="8">
        <f t="shared" si="154"/>
        <v>89.5</v>
      </c>
      <c r="H4936" s="8">
        <f>VLOOKUP(C4936,Products!$A$2:$F$20,6,TRUE)</f>
        <v>3.1999999999999993</v>
      </c>
      <c r="I4936" s="8">
        <f t="shared" si="155"/>
        <v>31.999999999999993</v>
      </c>
      <c r="J4936" s="42">
        <f>VLOOKUP(B4936,Invoices!A:I,9,TRUE)</f>
        <v>2021</v>
      </c>
    </row>
    <row r="4937" spans="1:10" x14ac:dyDescent="0.15">
      <c r="A4937" t="s">
        <v>8297</v>
      </c>
      <c r="B4937" t="s">
        <v>1110</v>
      </c>
      <c r="C4937" t="s">
        <v>89</v>
      </c>
      <c r="D4937" t="s">
        <v>80</v>
      </c>
      <c r="E4937">
        <v>12</v>
      </c>
      <c r="F4937" s="8">
        <f>VLOOKUP(C4937,Products!$A$2:$E$20,5,TRUE)</f>
        <v>15.95</v>
      </c>
      <c r="G4937" s="8">
        <f t="shared" si="154"/>
        <v>191.39999999999998</v>
      </c>
      <c r="H4937" s="8">
        <f>VLOOKUP(C4937,Products!$A$2:$F$20,6,TRUE)</f>
        <v>6</v>
      </c>
      <c r="I4937" s="8">
        <f t="shared" si="155"/>
        <v>72</v>
      </c>
      <c r="J4937" s="42">
        <f>VLOOKUP(B4937,Invoices!A:I,9,TRUE)</f>
        <v>2021</v>
      </c>
    </row>
    <row r="4938" spans="1:10" x14ac:dyDescent="0.15">
      <c r="A4938" t="s">
        <v>8298</v>
      </c>
      <c r="B4938" t="s">
        <v>1110</v>
      </c>
      <c r="C4938" t="s">
        <v>93</v>
      </c>
      <c r="D4938" t="s">
        <v>76</v>
      </c>
      <c r="E4938">
        <v>1</v>
      </c>
      <c r="F4938" s="8">
        <f>VLOOKUP(C4938,Products!$A$2:$E$20,5,TRUE)</f>
        <v>9.9499999999999993</v>
      </c>
      <c r="G4938" s="8">
        <f t="shared" si="154"/>
        <v>9.9499999999999993</v>
      </c>
      <c r="H4938" s="8">
        <f>VLOOKUP(C4938,Products!$A$2:$F$20,6,TRUE)</f>
        <v>1.9499999999999993</v>
      </c>
      <c r="I4938" s="8">
        <f t="shared" si="155"/>
        <v>1.9499999999999993</v>
      </c>
      <c r="J4938" s="42">
        <f>VLOOKUP(B4938,Invoices!A:I,9,TRUE)</f>
        <v>2021</v>
      </c>
    </row>
    <row r="4939" spans="1:10" x14ac:dyDescent="0.15">
      <c r="A4939" t="s">
        <v>8299</v>
      </c>
      <c r="B4939" t="s">
        <v>1110</v>
      </c>
      <c r="C4939" t="s">
        <v>101</v>
      </c>
      <c r="D4939" t="s">
        <v>69</v>
      </c>
      <c r="E4939">
        <v>2</v>
      </c>
      <c r="F4939" s="8">
        <f>VLOOKUP(C4939,Products!$A$2:$E$20,5,TRUE)</f>
        <v>129.94999999999999</v>
      </c>
      <c r="G4939" s="8">
        <f t="shared" si="154"/>
        <v>259.89999999999998</v>
      </c>
      <c r="H4939" s="8">
        <f>VLOOKUP(C4939,Products!$A$2:$F$20,6,TRUE)</f>
        <v>40.449999999999989</v>
      </c>
      <c r="I4939" s="8">
        <f t="shared" si="155"/>
        <v>80.899999999999977</v>
      </c>
      <c r="J4939" s="42">
        <f>VLOOKUP(B4939,Invoices!A:I,9,TRUE)</f>
        <v>2021</v>
      </c>
    </row>
    <row r="4940" spans="1:10" x14ac:dyDescent="0.15">
      <c r="A4940" t="s">
        <v>8300</v>
      </c>
      <c r="B4940" t="s">
        <v>1110</v>
      </c>
      <c r="C4940" t="s">
        <v>102</v>
      </c>
      <c r="D4940" t="s">
        <v>83</v>
      </c>
      <c r="E4940">
        <v>3</v>
      </c>
      <c r="F4940" s="8">
        <f>VLOOKUP(C4940,Products!$A$2:$E$20,5,TRUE)</f>
        <v>29.95</v>
      </c>
      <c r="G4940" s="8">
        <f t="shared" si="154"/>
        <v>89.85</v>
      </c>
      <c r="H4940" s="8">
        <f>VLOOKUP(C4940,Products!$A$2:$F$20,6,TRUE)</f>
        <v>15</v>
      </c>
      <c r="I4940" s="8">
        <f t="shared" si="155"/>
        <v>45</v>
      </c>
      <c r="J4940" s="42">
        <f>VLOOKUP(B4940,Invoices!A:I,9,TRUE)</f>
        <v>2021</v>
      </c>
    </row>
    <row r="4941" spans="1:10" x14ac:dyDescent="0.15">
      <c r="A4941" t="s">
        <v>8301</v>
      </c>
      <c r="B4941" t="s">
        <v>1110</v>
      </c>
      <c r="C4941" t="s">
        <v>99</v>
      </c>
      <c r="D4941" t="s">
        <v>84</v>
      </c>
      <c r="E4941">
        <v>4</v>
      </c>
      <c r="F4941" s="8">
        <f>VLOOKUP(C4941,Products!$A$2:$E$20,5,TRUE)</f>
        <v>3.5</v>
      </c>
      <c r="G4941" s="8">
        <f t="shared" si="154"/>
        <v>14</v>
      </c>
      <c r="H4941" s="8">
        <f>VLOOKUP(C4941,Products!$A$2:$F$20,6,TRUE)</f>
        <v>0.54999999999999982</v>
      </c>
      <c r="I4941" s="8">
        <f t="shared" si="155"/>
        <v>2.1999999999999993</v>
      </c>
      <c r="J4941" s="42">
        <f>VLOOKUP(B4941,Invoices!A:I,9,TRUE)</f>
        <v>2021</v>
      </c>
    </row>
    <row r="4942" spans="1:10" x14ac:dyDescent="0.15">
      <c r="A4942" t="s">
        <v>8302</v>
      </c>
      <c r="B4942" t="s">
        <v>1110</v>
      </c>
      <c r="C4942" t="s">
        <v>103</v>
      </c>
      <c r="D4942" t="s">
        <v>77</v>
      </c>
      <c r="E4942">
        <v>30</v>
      </c>
      <c r="F4942" s="8">
        <f>VLOOKUP(C4942,Products!$A$2:$E$20,5,TRUE)</f>
        <v>8.9499999999999993</v>
      </c>
      <c r="G4942" s="8">
        <f t="shared" si="154"/>
        <v>268.5</v>
      </c>
      <c r="H4942" s="8">
        <f>VLOOKUP(C4942,Products!$A$2:$F$20,6,TRUE)</f>
        <v>3.1999999999999993</v>
      </c>
      <c r="I4942" s="8">
        <f t="shared" si="155"/>
        <v>95.999999999999972</v>
      </c>
      <c r="J4942" s="42">
        <f>VLOOKUP(B4942,Invoices!A:I,9,TRUE)</f>
        <v>2021</v>
      </c>
    </row>
    <row r="4943" spans="1:10" x14ac:dyDescent="0.15">
      <c r="A4943" t="s">
        <v>8303</v>
      </c>
      <c r="B4943" t="s">
        <v>1111</v>
      </c>
      <c r="C4943" t="s">
        <v>103</v>
      </c>
      <c r="D4943" t="s">
        <v>77</v>
      </c>
      <c r="E4943">
        <v>6</v>
      </c>
      <c r="F4943" s="8">
        <f>VLOOKUP(C4943,Products!$A$2:$E$20,5,TRUE)</f>
        <v>8.9499999999999993</v>
      </c>
      <c r="G4943" s="8">
        <f t="shared" si="154"/>
        <v>53.699999999999996</v>
      </c>
      <c r="H4943" s="8">
        <f>VLOOKUP(C4943,Products!$A$2:$F$20,6,TRUE)</f>
        <v>3.1999999999999993</v>
      </c>
      <c r="I4943" s="8">
        <f t="shared" si="155"/>
        <v>19.199999999999996</v>
      </c>
      <c r="J4943" s="42">
        <f>VLOOKUP(B4943,Invoices!A:I,9,TRUE)</f>
        <v>2021</v>
      </c>
    </row>
    <row r="4944" spans="1:10" x14ac:dyDescent="0.15">
      <c r="A4944" t="s">
        <v>8304</v>
      </c>
      <c r="B4944" t="s">
        <v>1111</v>
      </c>
      <c r="C4944" t="s">
        <v>88</v>
      </c>
      <c r="D4944" t="s">
        <v>85</v>
      </c>
      <c r="E4944">
        <v>1</v>
      </c>
      <c r="F4944" s="8">
        <f>VLOOKUP(C4944,Products!$A$2:$E$20,5,TRUE)</f>
        <v>8.9499999999999993</v>
      </c>
      <c r="G4944" s="8">
        <f t="shared" si="154"/>
        <v>8.9499999999999993</v>
      </c>
      <c r="H4944" s="8">
        <f>VLOOKUP(C4944,Products!$A$2:$F$20,6,TRUE)</f>
        <v>5.6999999999999993</v>
      </c>
      <c r="I4944" s="8">
        <f t="shared" si="155"/>
        <v>5.6999999999999993</v>
      </c>
      <c r="J4944" s="42">
        <f>VLOOKUP(B4944,Invoices!A:I,9,TRUE)</f>
        <v>2021</v>
      </c>
    </row>
    <row r="4945" spans="1:10" x14ac:dyDescent="0.15">
      <c r="A4945" t="s">
        <v>8305</v>
      </c>
      <c r="B4945" t="s">
        <v>1111</v>
      </c>
      <c r="C4945" t="s">
        <v>92</v>
      </c>
      <c r="D4945" t="s">
        <v>82</v>
      </c>
      <c r="E4945">
        <v>2</v>
      </c>
      <c r="F4945" s="8">
        <f>VLOOKUP(C4945,Products!$A$2:$E$20,5,TRUE)</f>
        <v>19.95</v>
      </c>
      <c r="G4945" s="8">
        <f t="shared" si="154"/>
        <v>39.9</v>
      </c>
      <c r="H4945" s="8">
        <f>VLOOKUP(C4945,Products!$A$2:$F$20,6,TRUE)</f>
        <v>7.4499999999999993</v>
      </c>
      <c r="I4945" s="8">
        <f t="shared" si="155"/>
        <v>14.899999999999999</v>
      </c>
      <c r="J4945" s="42">
        <f>VLOOKUP(B4945,Invoices!A:I,9,TRUE)</f>
        <v>2021</v>
      </c>
    </row>
    <row r="4946" spans="1:10" x14ac:dyDescent="0.15">
      <c r="A4946" t="s">
        <v>8306</v>
      </c>
      <c r="B4946" t="s">
        <v>1111</v>
      </c>
      <c r="C4946" t="s">
        <v>96</v>
      </c>
      <c r="D4946" t="s">
        <v>75</v>
      </c>
      <c r="E4946">
        <v>1</v>
      </c>
      <c r="F4946" s="8">
        <f>VLOOKUP(C4946,Products!$A$2:$E$20,5,TRUE)</f>
        <v>79.95</v>
      </c>
      <c r="G4946" s="8">
        <f t="shared" si="154"/>
        <v>79.95</v>
      </c>
      <c r="H4946" s="8">
        <f>VLOOKUP(C4946,Products!$A$2:$F$20,6,TRUE)</f>
        <v>27.950000000000003</v>
      </c>
      <c r="I4946" s="8">
        <f t="shared" si="155"/>
        <v>27.950000000000003</v>
      </c>
      <c r="J4946" s="42">
        <f>VLOOKUP(B4946,Invoices!A:I,9,TRUE)</f>
        <v>2021</v>
      </c>
    </row>
    <row r="4947" spans="1:10" x14ac:dyDescent="0.15">
      <c r="A4947" t="s">
        <v>8307</v>
      </c>
      <c r="B4947" t="s">
        <v>1111</v>
      </c>
      <c r="C4947" t="s">
        <v>90</v>
      </c>
      <c r="D4947" t="s">
        <v>72</v>
      </c>
      <c r="E4947">
        <v>4</v>
      </c>
      <c r="F4947" s="8">
        <f>VLOOKUP(C4947,Products!$A$2:$E$20,5,TRUE)</f>
        <v>8.9499999999999993</v>
      </c>
      <c r="G4947" s="8">
        <f t="shared" si="154"/>
        <v>35.799999999999997</v>
      </c>
      <c r="H4947" s="8">
        <f>VLOOKUP(C4947,Products!$A$2:$F$20,6,TRUE)</f>
        <v>5.6999999999999993</v>
      </c>
      <c r="I4947" s="8">
        <f t="shared" si="155"/>
        <v>22.799999999999997</v>
      </c>
      <c r="J4947" s="42">
        <f>VLOOKUP(B4947,Invoices!A:I,9,TRUE)</f>
        <v>2021</v>
      </c>
    </row>
    <row r="4948" spans="1:10" x14ac:dyDescent="0.15">
      <c r="A4948" t="s">
        <v>8308</v>
      </c>
      <c r="B4948" t="s">
        <v>1111</v>
      </c>
      <c r="C4948" t="s">
        <v>105</v>
      </c>
      <c r="D4948" t="s">
        <v>81</v>
      </c>
      <c r="E4948">
        <v>20</v>
      </c>
      <c r="F4948" s="8">
        <f>VLOOKUP(C4948,Products!$A$2:$E$20,5,TRUE)</f>
        <v>8.9499999999999993</v>
      </c>
      <c r="G4948" s="8">
        <f t="shared" si="154"/>
        <v>179</v>
      </c>
      <c r="H4948" s="8">
        <f>VLOOKUP(C4948,Products!$A$2:$F$20,6,TRUE)</f>
        <v>3.1999999999999993</v>
      </c>
      <c r="I4948" s="8">
        <f t="shared" si="155"/>
        <v>63.999999999999986</v>
      </c>
      <c r="J4948" s="42">
        <f>VLOOKUP(B4948,Invoices!A:I,9,TRUE)</f>
        <v>2021</v>
      </c>
    </row>
    <row r="4949" spans="1:10" x14ac:dyDescent="0.15">
      <c r="A4949" t="s">
        <v>8309</v>
      </c>
      <c r="B4949" t="s">
        <v>1111</v>
      </c>
      <c r="C4949" t="s">
        <v>100</v>
      </c>
      <c r="D4949" t="s">
        <v>78</v>
      </c>
      <c r="E4949">
        <v>4</v>
      </c>
      <c r="F4949" s="8">
        <f>VLOOKUP(C4949,Products!$A$2:$E$20,5,TRUE)</f>
        <v>49.95</v>
      </c>
      <c r="G4949" s="8">
        <f t="shared" si="154"/>
        <v>199.8</v>
      </c>
      <c r="H4949" s="8">
        <f>VLOOKUP(C4949,Products!$A$2:$F$20,6,TRUE)</f>
        <v>19.950000000000003</v>
      </c>
      <c r="I4949" s="8">
        <f t="shared" si="155"/>
        <v>79.800000000000011</v>
      </c>
      <c r="J4949" s="42">
        <f>VLOOKUP(B4949,Invoices!A:I,9,TRUE)</f>
        <v>2021</v>
      </c>
    </row>
    <row r="4950" spans="1:10" x14ac:dyDescent="0.15">
      <c r="A4950" t="s">
        <v>8310</v>
      </c>
      <c r="B4950" t="s">
        <v>1112</v>
      </c>
      <c r="C4950" t="s">
        <v>89</v>
      </c>
      <c r="D4950" t="s">
        <v>80</v>
      </c>
      <c r="E4950">
        <v>5</v>
      </c>
      <c r="F4950" s="8">
        <f>VLOOKUP(C4950,Products!$A$2:$E$20,5,TRUE)</f>
        <v>15.95</v>
      </c>
      <c r="G4950" s="8">
        <f t="shared" si="154"/>
        <v>79.75</v>
      </c>
      <c r="H4950" s="8">
        <f>VLOOKUP(C4950,Products!$A$2:$F$20,6,TRUE)</f>
        <v>6</v>
      </c>
      <c r="I4950" s="8">
        <f t="shared" si="155"/>
        <v>30</v>
      </c>
      <c r="J4950" s="42">
        <f>VLOOKUP(B4950,Invoices!A:I,9,TRUE)</f>
        <v>2021</v>
      </c>
    </row>
    <row r="4951" spans="1:10" x14ac:dyDescent="0.15">
      <c r="A4951" t="s">
        <v>8311</v>
      </c>
      <c r="B4951" t="s">
        <v>1112</v>
      </c>
      <c r="C4951" t="s">
        <v>105</v>
      </c>
      <c r="D4951" t="s">
        <v>81</v>
      </c>
      <c r="E4951">
        <v>12</v>
      </c>
      <c r="F4951" s="8">
        <f>VLOOKUP(C4951,Products!$A$2:$E$20,5,TRUE)</f>
        <v>8.9499999999999993</v>
      </c>
      <c r="G4951" s="8">
        <f t="shared" si="154"/>
        <v>107.39999999999999</v>
      </c>
      <c r="H4951" s="8">
        <f>VLOOKUP(C4951,Products!$A$2:$F$20,6,TRUE)</f>
        <v>3.1999999999999993</v>
      </c>
      <c r="I4951" s="8">
        <f t="shared" si="155"/>
        <v>38.399999999999991</v>
      </c>
      <c r="J4951" s="42">
        <f>VLOOKUP(B4951,Invoices!A:I,9,TRUE)</f>
        <v>2021</v>
      </c>
    </row>
    <row r="4952" spans="1:10" x14ac:dyDescent="0.15">
      <c r="A4952" t="s">
        <v>8312</v>
      </c>
      <c r="B4952" t="s">
        <v>1112</v>
      </c>
      <c r="C4952" t="s">
        <v>102</v>
      </c>
      <c r="D4952" t="s">
        <v>83</v>
      </c>
      <c r="E4952">
        <v>2</v>
      </c>
      <c r="F4952" s="8">
        <f>VLOOKUP(C4952,Products!$A$2:$E$20,5,TRUE)</f>
        <v>29.95</v>
      </c>
      <c r="G4952" s="8">
        <f t="shared" si="154"/>
        <v>59.9</v>
      </c>
      <c r="H4952" s="8">
        <f>VLOOKUP(C4952,Products!$A$2:$F$20,6,TRUE)</f>
        <v>15</v>
      </c>
      <c r="I4952" s="8">
        <f t="shared" si="155"/>
        <v>30</v>
      </c>
      <c r="J4952" s="42">
        <f>VLOOKUP(B4952,Invoices!A:I,9,TRUE)</f>
        <v>2021</v>
      </c>
    </row>
    <row r="4953" spans="1:10" x14ac:dyDescent="0.15">
      <c r="A4953" t="s">
        <v>8313</v>
      </c>
      <c r="B4953" t="s">
        <v>1112</v>
      </c>
      <c r="C4953" t="s">
        <v>97</v>
      </c>
      <c r="D4953" t="s">
        <v>74</v>
      </c>
      <c r="E4953">
        <v>20</v>
      </c>
      <c r="F4953" s="8">
        <f>VLOOKUP(C4953,Products!$A$2:$E$20,5,TRUE)</f>
        <v>1.5</v>
      </c>
      <c r="G4953" s="8">
        <f t="shared" si="154"/>
        <v>30</v>
      </c>
      <c r="H4953" s="8">
        <f>VLOOKUP(C4953,Products!$A$2:$F$20,6,TRUE)</f>
        <v>0.5</v>
      </c>
      <c r="I4953" s="8">
        <f t="shared" si="155"/>
        <v>10</v>
      </c>
      <c r="J4953" s="42">
        <f>VLOOKUP(B4953,Invoices!A:I,9,TRUE)</f>
        <v>2021</v>
      </c>
    </row>
    <row r="4954" spans="1:10" x14ac:dyDescent="0.15">
      <c r="A4954" t="s">
        <v>8314</v>
      </c>
      <c r="B4954" t="s">
        <v>1113</v>
      </c>
      <c r="C4954" t="s">
        <v>90</v>
      </c>
      <c r="D4954" t="s">
        <v>72</v>
      </c>
      <c r="E4954">
        <v>4</v>
      </c>
      <c r="F4954" s="8">
        <f>VLOOKUP(C4954,Products!$A$2:$E$20,5,TRUE)</f>
        <v>8.9499999999999993</v>
      </c>
      <c r="G4954" s="8">
        <f t="shared" si="154"/>
        <v>35.799999999999997</v>
      </c>
      <c r="H4954" s="8">
        <f>VLOOKUP(C4954,Products!$A$2:$F$20,6,TRUE)</f>
        <v>5.6999999999999993</v>
      </c>
      <c r="I4954" s="8">
        <f t="shared" si="155"/>
        <v>22.799999999999997</v>
      </c>
      <c r="J4954" s="42">
        <f>VLOOKUP(B4954,Invoices!A:I,9,TRUE)</f>
        <v>2021</v>
      </c>
    </row>
    <row r="4955" spans="1:10" x14ac:dyDescent="0.15">
      <c r="A4955" t="s">
        <v>8315</v>
      </c>
      <c r="B4955" t="s">
        <v>1113</v>
      </c>
      <c r="C4955" t="s">
        <v>94</v>
      </c>
      <c r="D4955" t="s">
        <v>86</v>
      </c>
      <c r="E4955">
        <v>5</v>
      </c>
      <c r="F4955" s="8">
        <f>VLOOKUP(C4955,Products!$A$2:$E$20,5,TRUE)</f>
        <v>3.5</v>
      </c>
      <c r="G4955" s="8">
        <f t="shared" si="154"/>
        <v>17.5</v>
      </c>
      <c r="H4955" s="8">
        <f>VLOOKUP(C4955,Products!$A$2:$F$20,6,TRUE)</f>
        <v>0.54999999999999982</v>
      </c>
      <c r="I4955" s="8">
        <f t="shared" si="155"/>
        <v>2.7499999999999991</v>
      </c>
      <c r="J4955" s="42">
        <f>VLOOKUP(B4955,Invoices!A:I,9,TRUE)</f>
        <v>2021</v>
      </c>
    </row>
    <row r="4956" spans="1:10" x14ac:dyDescent="0.15">
      <c r="A4956" t="s">
        <v>8316</v>
      </c>
      <c r="B4956" t="s">
        <v>1113</v>
      </c>
      <c r="C4956" t="s">
        <v>96</v>
      </c>
      <c r="D4956" t="s">
        <v>75</v>
      </c>
      <c r="E4956">
        <v>50</v>
      </c>
      <c r="F4956" s="8">
        <f>VLOOKUP(C4956,Products!$A$2:$E$20,5,TRUE)</f>
        <v>79.95</v>
      </c>
      <c r="G4956" s="8">
        <f t="shared" si="154"/>
        <v>3997.5</v>
      </c>
      <c r="H4956" s="8">
        <f>VLOOKUP(C4956,Products!$A$2:$F$20,6,TRUE)</f>
        <v>27.950000000000003</v>
      </c>
      <c r="I4956" s="8">
        <f t="shared" si="155"/>
        <v>1397.5000000000002</v>
      </c>
      <c r="J4956" s="42">
        <f>VLOOKUP(B4956,Invoices!A:I,9,TRUE)</f>
        <v>2021</v>
      </c>
    </row>
    <row r="4957" spans="1:10" x14ac:dyDescent="0.15">
      <c r="A4957" t="s">
        <v>8317</v>
      </c>
      <c r="B4957" t="s">
        <v>1114</v>
      </c>
      <c r="C4957" t="s">
        <v>101</v>
      </c>
      <c r="D4957" t="s">
        <v>69</v>
      </c>
      <c r="E4957">
        <v>20</v>
      </c>
      <c r="F4957" s="8">
        <f>VLOOKUP(C4957,Products!$A$2:$E$20,5,TRUE)</f>
        <v>129.94999999999999</v>
      </c>
      <c r="G4957" s="8">
        <f t="shared" si="154"/>
        <v>2599</v>
      </c>
      <c r="H4957" s="8">
        <f>VLOOKUP(C4957,Products!$A$2:$F$20,6,TRUE)</f>
        <v>40.449999999999989</v>
      </c>
      <c r="I4957" s="8">
        <f t="shared" si="155"/>
        <v>808.99999999999977</v>
      </c>
      <c r="J4957" s="42">
        <f>VLOOKUP(B4957,Invoices!A:I,9,TRUE)</f>
        <v>2021</v>
      </c>
    </row>
    <row r="4958" spans="1:10" x14ac:dyDescent="0.15">
      <c r="A4958" t="s">
        <v>8318</v>
      </c>
      <c r="B4958" t="s">
        <v>1115</v>
      </c>
      <c r="C4958" t="s">
        <v>91</v>
      </c>
      <c r="D4958" t="s">
        <v>70</v>
      </c>
      <c r="E4958">
        <v>1</v>
      </c>
      <c r="F4958" s="8">
        <f>VLOOKUP(C4958,Products!$A$2:$E$20,5,TRUE)</f>
        <v>49.95</v>
      </c>
      <c r="G4958" s="8">
        <f t="shared" si="154"/>
        <v>49.95</v>
      </c>
      <c r="H4958" s="8">
        <f>VLOOKUP(C4958,Products!$A$2:$F$20,6,TRUE)</f>
        <v>21.200000000000003</v>
      </c>
      <c r="I4958" s="8">
        <f t="shared" si="155"/>
        <v>21.200000000000003</v>
      </c>
      <c r="J4958" s="42">
        <f>VLOOKUP(B4958,Invoices!A:I,9,TRUE)</f>
        <v>2021</v>
      </c>
    </row>
    <row r="4959" spans="1:10" x14ac:dyDescent="0.15">
      <c r="A4959" t="s">
        <v>8319</v>
      </c>
      <c r="B4959" t="s">
        <v>1115</v>
      </c>
      <c r="C4959" t="s">
        <v>97</v>
      </c>
      <c r="D4959" t="s">
        <v>74</v>
      </c>
      <c r="E4959">
        <v>3</v>
      </c>
      <c r="F4959" s="8">
        <f>VLOOKUP(C4959,Products!$A$2:$E$20,5,TRUE)</f>
        <v>1.5</v>
      </c>
      <c r="G4959" s="8">
        <f t="shared" si="154"/>
        <v>4.5</v>
      </c>
      <c r="H4959" s="8">
        <f>VLOOKUP(C4959,Products!$A$2:$F$20,6,TRUE)</f>
        <v>0.5</v>
      </c>
      <c r="I4959" s="8">
        <f t="shared" si="155"/>
        <v>1.5</v>
      </c>
      <c r="J4959" s="42">
        <f>VLOOKUP(B4959,Invoices!A:I,9,TRUE)</f>
        <v>2021</v>
      </c>
    </row>
    <row r="4960" spans="1:10" x14ac:dyDescent="0.15">
      <c r="A4960" t="s">
        <v>8320</v>
      </c>
      <c r="B4960" t="s">
        <v>1115</v>
      </c>
      <c r="C4960" t="s">
        <v>94</v>
      </c>
      <c r="D4960" t="s">
        <v>86</v>
      </c>
      <c r="E4960">
        <v>1</v>
      </c>
      <c r="F4960" s="8">
        <f>VLOOKUP(C4960,Products!$A$2:$E$20,5,TRUE)</f>
        <v>3.5</v>
      </c>
      <c r="G4960" s="8">
        <f t="shared" si="154"/>
        <v>3.5</v>
      </c>
      <c r="H4960" s="8">
        <f>VLOOKUP(C4960,Products!$A$2:$F$20,6,TRUE)</f>
        <v>0.54999999999999982</v>
      </c>
      <c r="I4960" s="8">
        <f t="shared" si="155"/>
        <v>0.54999999999999982</v>
      </c>
      <c r="J4960" s="42">
        <f>VLOOKUP(B4960,Invoices!A:I,9,TRUE)</f>
        <v>2021</v>
      </c>
    </row>
    <row r="4961" spans="1:10" x14ac:dyDescent="0.15">
      <c r="A4961" t="s">
        <v>8321</v>
      </c>
      <c r="B4961" t="s">
        <v>1115</v>
      </c>
      <c r="C4961" t="s">
        <v>99</v>
      </c>
      <c r="D4961" t="s">
        <v>84</v>
      </c>
      <c r="E4961">
        <v>1</v>
      </c>
      <c r="F4961" s="8">
        <f>VLOOKUP(C4961,Products!$A$2:$E$20,5,TRUE)</f>
        <v>3.5</v>
      </c>
      <c r="G4961" s="8">
        <f t="shared" si="154"/>
        <v>3.5</v>
      </c>
      <c r="H4961" s="8">
        <f>VLOOKUP(C4961,Products!$A$2:$F$20,6,TRUE)</f>
        <v>0.54999999999999982</v>
      </c>
      <c r="I4961" s="8">
        <f t="shared" si="155"/>
        <v>0.54999999999999982</v>
      </c>
      <c r="J4961" s="42">
        <f>VLOOKUP(B4961,Invoices!A:I,9,TRUE)</f>
        <v>2021</v>
      </c>
    </row>
    <row r="4962" spans="1:10" x14ac:dyDescent="0.15">
      <c r="A4962" t="s">
        <v>8322</v>
      </c>
      <c r="B4962" t="s">
        <v>1115</v>
      </c>
      <c r="C4962" t="s">
        <v>90</v>
      </c>
      <c r="D4962" t="s">
        <v>72</v>
      </c>
      <c r="E4962">
        <v>1</v>
      </c>
      <c r="F4962" s="8">
        <f>VLOOKUP(C4962,Products!$A$2:$E$20,5,TRUE)</f>
        <v>8.9499999999999993</v>
      </c>
      <c r="G4962" s="8">
        <f t="shared" si="154"/>
        <v>8.9499999999999993</v>
      </c>
      <c r="H4962" s="8">
        <f>VLOOKUP(C4962,Products!$A$2:$F$20,6,TRUE)</f>
        <v>5.6999999999999993</v>
      </c>
      <c r="I4962" s="8">
        <f t="shared" si="155"/>
        <v>5.6999999999999993</v>
      </c>
      <c r="J4962" s="42">
        <f>VLOOKUP(B4962,Invoices!A:I,9,TRUE)</f>
        <v>2021</v>
      </c>
    </row>
    <row r="4963" spans="1:10" x14ac:dyDescent="0.15">
      <c r="A4963" t="s">
        <v>8323</v>
      </c>
      <c r="B4963" t="s">
        <v>1115</v>
      </c>
      <c r="C4963" t="s">
        <v>102</v>
      </c>
      <c r="D4963" t="s">
        <v>83</v>
      </c>
      <c r="E4963">
        <v>1</v>
      </c>
      <c r="F4963" s="8">
        <f>VLOOKUP(C4963,Products!$A$2:$E$20,5,TRUE)</f>
        <v>29.95</v>
      </c>
      <c r="G4963" s="8">
        <f t="shared" si="154"/>
        <v>29.95</v>
      </c>
      <c r="H4963" s="8">
        <f>VLOOKUP(C4963,Products!$A$2:$F$20,6,TRUE)</f>
        <v>15</v>
      </c>
      <c r="I4963" s="8">
        <f t="shared" si="155"/>
        <v>15</v>
      </c>
      <c r="J4963" s="42">
        <f>VLOOKUP(B4963,Invoices!A:I,9,TRUE)</f>
        <v>2021</v>
      </c>
    </row>
    <row r="4964" spans="1:10" x14ac:dyDescent="0.15">
      <c r="A4964" t="s">
        <v>8324</v>
      </c>
      <c r="B4964" t="s">
        <v>1115</v>
      </c>
      <c r="C4964" t="s">
        <v>88</v>
      </c>
      <c r="D4964" t="s">
        <v>85</v>
      </c>
      <c r="E4964">
        <v>1</v>
      </c>
      <c r="F4964" s="8">
        <f>VLOOKUP(C4964,Products!$A$2:$E$20,5,TRUE)</f>
        <v>8.9499999999999993</v>
      </c>
      <c r="G4964" s="8">
        <f t="shared" si="154"/>
        <v>8.9499999999999993</v>
      </c>
      <c r="H4964" s="8">
        <f>VLOOKUP(C4964,Products!$A$2:$F$20,6,TRUE)</f>
        <v>5.6999999999999993</v>
      </c>
      <c r="I4964" s="8">
        <f t="shared" si="155"/>
        <v>5.6999999999999993</v>
      </c>
      <c r="J4964" s="42">
        <f>VLOOKUP(B4964,Invoices!A:I,9,TRUE)</f>
        <v>2021</v>
      </c>
    </row>
    <row r="4965" spans="1:10" x14ac:dyDescent="0.15">
      <c r="A4965" t="s">
        <v>8325</v>
      </c>
      <c r="B4965" t="s">
        <v>1115</v>
      </c>
      <c r="C4965" t="s">
        <v>104</v>
      </c>
      <c r="D4965" t="s">
        <v>71</v>
      </c>
      <c r="E4965">
        <v>8</v>
      </c>
      <c r="F4965" s="8">
        <f>VLOOKUP(C4965,Products!$A$2:$E$20,5,TRUE)</f>
        <v>2.95</v>
      </c>
      <c r="G4965" s="8">
        <f t="shared" si="154"/>
        <v>23.6</v>
      </c>
      <c r="H4965" s="8">
        <f>VLOOKUP(C4965,Products!$A$2:$F$20,6,TRUE)</f>
        <v>1.1500000000000001</v>
      </c>
      <c r="I4965" s="8">
        <f t="shared" si="155"/>
        <v>9.2000000000000011</v>
      </c>
      <c r="J4965" s="42">
        <f>VLOOKUP(B4965,Invoices!A:I,9,TRUE)</f>
        <v>2021</v>
      </c>
    </row>
    <row r="4966" spans="1:10" x14ac:dyDescent="0.15">
      <c r="A4966" t="s">
        <v>8326</v>
      </c>
      <c r="B4966" t="s">
        <v>1115</v>
      </c>
      <c r="C4966" t="s">
        <v>89</v>
      </c>
      <c r="D4966" t="s">
        <v>80</v>
      </c>
      <c r="E4966">
        <v>5</v>
      </c>
      <c r="F4966" s="8">
        <f>VLOOKUP(C4966,Products!$A$2:$E$20,5,TRUE)</f>
        <v>15.95</v>
      </c>
      <c r="G4966" s="8">
        <f t="shared" si="154"/>
        <v>79.75</v>
      </c>
      <c r="H4966" s="8">
        <f>VLOOKUP(C4966,Products!$A$2:$F$20,6,TRUE)</f>
        <v>6</v>
      </c>
      <c r="I4966" s="8">
        <f t="shared" si="155"/>
        <v>30</v>
      </c>
      <c r="J4966" s="42">
        <f>VLOOKUP(B4966,Invoices!A:I,9,TRUE)</f>
        <v>2021</v>
      </c>
    </row>
    <row r="4967" spans="1:10" x14ac:dyDescent="0.15">
      <c r="A4967" t="s">
        <v>8327</v>
      </c>
      <c r="B4967" t="s">
        <v>1115</v>
      </c>
      <c r="C4967" t="s">
        <v>93</v>
      </c>
      <c r="D4967" t="s">
        <v>76</v>
      </c>
      <c r="E4967">
        <v>1</v>
      </c>
      <c r="F4967" s="8">
        <f>VLOOKUP(C4967,Products!$A$2:$E$20,5,TRUE)</f>
        <v>9.9499999999999993</v>
      </c>
      <c r="G4967" s="8">
        <f t="shared" si="154"/>
        <v>9.9499999999999993</v>
      </c>
      <c r="H4967" s="8">
        <f>VLOOKUP(C4967,Products!$A$2:$F$20,6,TRUE)</f>
        <v>1.9499999999999993</v>
      </c>
      <c r="I4967" s="8">
        <f t="shared" si="155"/>
        <v>1.9499999999999993</v>
      </c>
      <c r="J4967" s="42">
        <f>VLOOKUP(B4967,Invoices!A:I,9,TRUE)</f>
        <v>2021</v>
      </c>
    </row>
    <row r="4968" spans="1:10" x14ac:dyDescent="0.15">
      <c r="A4968" t="s">
        <v>8328</v>
      </c>
      <c r="B4968" t="s">
        <v>1115</v>
      </c>
      <c r="C4968" t="s">
        <v>87</v>
      </c>
      <c r="D4968" t="s">
        <v>68</v>
      </c>
      <c r="E4968">
        <v>3</v>
      </c>
      <c r="F4968" s="8">
        <f>VLOOKUP(C4968,Products!$A$2:$E$20,5,TRUE)</f>
        <v>19.95</v>
      </c>
      <c r="G4968" s="8">
        <f t="shared" si="154"/>
        <v>59.849999999999994</v>
      </c>
      <c r="H4968" s="8">
        <f>VLOOKUP(C4968,Products!$A$2:$F$20,6,TRUE)</f>
        <v>7.4499999999999993</v>
      </c>
      <c r="I4968" s="8">
        <f t="shared" si="155"/>
        <v>22.349999999999998</v>
      </c>
      <c r="J4968" s="42">
        <f>VLOOKUP(B4968,Invoices!A:I,9,TRUE)</f>
        <v>2021</v>
      </c>
    </row>
    <row r="4969" spans="1:10" x14ac:dyDescent="0.15">
      <c r="A4969" t="s">
        <v>8329</v>
      </c>
      <c r="B4969" t="s">
        <v>1115</v>
      </c>
      <c r="C4969" t="s">
        <v>100</v>
      </c>
      <c r="D4969" t="s">
        <v>78</v>
      </c>
      <c r="E4969">
        <v>100</v>
      </c>
      <c r="F4969" s="8">
        <f>VLOOKUP(C4969,Products!$A$2:$E$20,5,TRUE)</f>
        <v>49.95</v>
      </c>
      <c r="G4969" s="8">
        <f t="shared" si="154"/>
        <v>4995</v>
      </c>
      <c r="H4969" s="8">
        <f>VLOOKUP(C4969,Products!$A$2:$F$20,6,TRUE)</f>
        <v>19.950000000000003</v>
      </c>
      <c r="I4969" s="8">
        <f t="shared" si="155"/>
        <v>1995.0000000000002</v>
      </c>
      <c r="J4969" s="42">
        <f>VLOOKUP(B4969,Invoices!A:I,9,TRUE)</f>
        <v>2021</v>
      </c>
    </row>
    <row r="4970" spans="1:10" x14ac:dyDescent="0.15">
      <c r="A4970" t="s">
        <v>8330</v>
      </c>
      <c r="B4970" t="s">
        <v>1115</v>
      </c>
      <c r="C4970" t="s">
        <v>103</v>
      </c>
      <c r="D4970" t="s">
        <v>77</v>
      </c>
      <c r="E4970">
        <v>4</v>
      </c>
      <c r="F4970" s="8">
        <f>VLOOKUP(C4970,Products!$A$2:$E$20,5,TRUE)</f>
        <v>8.9499999999999993</v>
      </c>
      <c r="G4970" s="8">
        <f t="shared" si="154"/>
        <v>35.799999999999997</v>
      </c>
      <c r="H4970" s="8">
        <f>VLOOKUP(C4970,Products!$A$2:$F$20,6,TRUE)</f>
        <v>3.1999999999999993</v>
      </c>
      <c r="I4970" s="8">
        <f t="shared" si="155"/>
        <v>12.799999999999997</v>
      </c>
      <c r="J4970" s="42">
        <f>VLOOKUP(B4970,Invoices!A:I,9,TRUE)</f>
        <v>2021</v>
      </c>
    </row>
    <row r="4971" spans="1:10" x14ac:dyDescent="0.15">
      <c r="A4971" t="s">
        <v>8331</v>
      </c>
      <c r="B4971" t="s">
        <v>1115</v>
      </c>
      <c r="C4971" t="s">
        <v>105</v>
      </c>
      <c r="D4971" t="s">
        <v>81</v>
      </c>
      <c r="E4971">
        <v>2</v>
      </c>
      <c r="F4971" s="8">
        <f>VLOOKUP(C4971,Products!$A$2:$E$20,5,TRUE)</f>
        <v>8.9499999999999993</v>
      </c>
      <c r="G4971" s="8">
        <f t="shared" si="154"/>
        <v>17.899999999999999</v>
      </c>
      <c r="H4971" s="8">
        <f>VLOOKUP(C4971,Products!$A$2:$F$20,6,TRUE)</f>
        <v>3.1999999999999993</v>
      </c>
      <c r="I4971" s="8">
        <f t="shared" si="155"/>
        <v>6.3999999999999986</v>
      </c>
      <c r="J4971" s="42">
        <f>VLOOKUP(B4971,Invoices!A:I,9,TRUE)</f>
        <v>2021</v>
      </c>
    </row>
    <row r="4972" spans="1:10" x14ac:dyDescent="0.15">
      <c r="A4972" t="s">
        <v>8332</v>
      </c>
      <c r="B4972" t="s">
        <v>1116</v>
      </c>
      <c r="C4972" t="s">
        <v>90</v>
      </c>
      <c r="D4972" t="s">
        <v>72</v>
      </c>
      <c r="E4972">
        <v>5</v>
      </c>
      <c r="F4972" s="8">
        <f>VLOOKUP(C4972,Products!$A$2:$E$20,5,TRUE)</f>
        <v>8.9499999999999993</v>
      </c>
      <c r="G4972" s="8">
        <f t="shared" si="154"/>
        <v>44.75</v>
      </c>
      <c r="H4972" s="8">
        <f>VLOOKUP(C4972,Products!$A$2:$F$20,6,TRUE)</f>
        <v>5.6999999999999993</v>
      </c>
      <c r="I4972" s="8">
        <f t="shared" si="155"/>
        <v>28.499999999999996</v>
      </c>
      <c r="J4972" s="42">
        <f>VLOOKUP(B4972,Invoices!A:I,9,TRUE)</f>
        <v>2021</v>
      </c>
    </row>
    <row r="4973" spans="1:10" x14ac:dyDescent="0.15">
      <c r="A4973" t="s">
        <v>8333</v>
      </c>
      <c r="B4973" t="s">
        <v>1117</v>
      </c>
      <c r="C4973" t="s">
        <v>87</v>
      </c>
      <c r="D4973" t="s">
        <v>68</v>
      </c>
      <c r="E4973">
        <v>4</v>
      </c>
      <c r="F4973" s="8">
        <f>VLOOKUP(C4973,Products!$A$2:$E$20,5,TRUE)</f>
        <v>19.95</v>
      </c>
      <c r="G4973" s="8">
        <f t="shared" si="154"/>
        <v>79.8</v>
      </c>
      <c r="H4973" s="8">
        <f>VLOOKUP(C4973,Products!$A$2:$F$20,6,TRUE)</f>
        <v>7.4499999999999993</v>
      </c>
      <c r="I4973" s="8">
        <f t="shared" si="155"/>
        <v>29.799999999999997</v>
      </c>
      <c r="J4973" s="42">
        <f>VLOOKUP(B4973,Invoices!A:I,9,TRUE)</f>
        <v>2021</v>
      </c>
    </row>
    <row r="4974" spans="1:10" x14ac:dyDescent="0.15">
      <c r="A4974" t="s">
        <v>8334</v>
      </c>
      <c r="B4974" t="s">
        <v>1117</v>
      </c>
      <c r="C4974" t="s">
        <v>92</v>
      </c>
      <c r="D4974" t="s">
        <v>82</v>
      </c>
      <c r="E4974">
        <v>12</v>
      </c>
      <c r="F4974" s="8">
        <f>VLOOKUP(C4974,Products!$A$2:$E$20,5,TRUE)</f>
        <v>19.95</v>
      </c>
      <c r="G4974" s="8">
        <f t="shared" si="154"/>
        <v>239.39999999999998</v>
      </c>
      <c r="H4974" s="8">
        <f>VLOOKUP(C4974,Products!$A$2:$F$20,6,TRUE)</f>
        <v>7.4499999999999993</v>
      </c>
      <c r="I4974" s="8">
        <f t="shared" si="155"/>
        <v>89.399999999999991</v>
      </c>
      <c r="J4974" s="42">
        <f>VLOOKUP(B4974,Invoices!A:I,9,TRUE)</f>
        <v>2021</v>
      </c>
    </row>
    <row r="4975" spans="1:10" x14ac:dyDescent="0.15">
      <c r="A4975" t="s">
        <v>8335</v>
      </c>
      <c r="B4975" t="s">
        <v>1117</v>
      </c>
      <c r="C4975" t="s">
        <v>104</v>
      </c>
      <c r="D4975" t="s">
        <v>71</v>
      </c>
      <c r="E4975">
        <v>12</v>
      </c>
      <c r="F4975" s="8">
        <f>VLOOKUP(C4975,Products!$A$2:$E$20,5,TRUE)</f>
        <v>2.95</v>
      </c>
      <c r="G4975" s="8">
        <f t="shared" si="154"/>
        <v>35.400000000000006</v>
      </c>
      <c r="H4975" s="8">
        <f>VLOOKUP(C4975,Products!$A$2:$F$20,6,TRUE)</f>
        <v>1.1500000000000001</v>
      </c>
      <c r="I4975" s="8">
        <f t="shared" si="155"/>
        <v>13.8</v>
      </c>
      <c r="J4975" s="42">
        <f>VLOOKUP(B4975,Invoices!A:I,9,TRUE)</f>
        <v>2021</v>
      </c>
    </row>
    <row r="4976" spans="1:10" x14ac:dyDescent="0.15">
      <c r="A4976" t="s">
        <v>8336</v>
      </c>
      <c r="B4976" t="s">
        <v>1117</v>
      </c>
      <c r="C4976" t="s">
        <v>90</v>
      </c>
      <c r="D4976" t="s">
        <v>72</v>
      </c>
      <c r="E4976">
        <v>1</v>
      </c>
      <c r="F4976" s="8">
        <f>VLOOKUP(C4976,Products!$A$2:$E$20,5,TRUE)</f>
        <v>8.9499999999999993</v>
      </c>
      <c r="G4976" s="8">
        <f t="shared" si="154"/>
        <v>8.9499999999999993</v>
      </c>
      <c r="H4976" s="8">
        <f>VLOOKUP(C4976,Products!$A$2:$F$20,6,TRUE)</f>
        <v>5.6999999999999993</v>
      </c>
      <c r="I4976" s="8">
        <f t="shared" si="155"/>
        <v>5.6999999999999993</v>
      </c>
      <c r="J4976" s="42">
        <f>VLOOKUP(B4976,Invoices!A:I,9,TRUE)</f>
        <v>2021</v>
      </c>
    </row>
    <row r="4977" spans="1:10" x14ac:dyDescent="0.15">
      <c r="A4977" t="s">
        <v>8337</v>
      </c>
      <c r="B4977" t="s">
        <v>1117</v>
      </c>
      <c r="C4977" t="s">
        <v>88</v>
      </c>
      <c r="D4977" t="s">
        <v>85</v>
      </c>
      <c r="E4977">
        <v>1</v>
      </c>
      <c r="F4977" s="8">
        <f>VLOOKUP(C4977,Products!$A$2:$E$20,5,TRUE)</f>
        <v>8.9499999999999993</v>
      </c>
      <c r="G4977" s="8">
        <f t="shared" si="154"/>
        <v>8.9499999999999993</v>
      </c>
      <c r="H4977" s="8">
        <f>VLOOKUP(C4977,Products!$A$2:$F$20,6,TRUE)</f>
        <v>5.6999999999999993</v>
      </c>
      <c r="I4977" s="8">
        <f t="shared" si="155"/>
        <v>5.6999999999999993</v>
      </c>
      <c r="J4977" s="42">
        <f>VLOOKUP(B4977,Invoices!A:I,9,TRUE)</f>
        <v>2021</v>
      </c>
    </row>
    <row r="4978" spans="1:10" x14ac:dyDescent="0.15">
      <c r="A4978" t="s">
        <v>8338</v>
      </c>
      <c r="B4978" t="s">
        <v>1117</v>
      </c>
      <c r="C4978" t="s">
        <v>105</v>
      </c>
      <c r="D4978" t="s">
        <v>81</v>
      </c>
      <c r="E4978">
        <v>4</v>
      </c>
      <c r="F4978" s="8">
        <f>VLOOKUP(C4978,Products!$A$2:$E$20,5,TRUE)</f>
        <v>8.9499999999999993</v>
      </c>
      <c r="G4978" s="8">
        <f t="shared" si="154"/>
        <v>35.799999999999997</v>
      </c>
      <c r="H4978" s="8">
        <f>VLOOKUP(C4978,Products!$A$2:$F$20,6,TRUE)</f>
        <v>3.1999999999999993</v>
      </c>
      <c r="I4978" s="8">
        <f t="shared" si="155"/>
        <v>12.799999999999997</v>
      </c>
      <c r="J4978" s="42">
        <f>VLOOKUP(B4978,Invoices!A:I,9,TRUE)</f>
        <v>2021</v>
      </c>
    </row>
    <row r="4979" spans="1:10" x14ac:dyDescent="0.15">
      <c r="A4979" t="s">
        <v>8339</v>
      </c>
      <c r="B4979" t="s">
        <v>1118</v>
      </c>
      <c r="C4979" t="s">
        <v>90</v>
      </c>
      <c r="D4979" t="s">
        <v>72</v>
      </c>
      <c r="E4979">
        <v>9</v>
      </c>
      <c r="F4979" s="8">
        <f>VLOOKUP(C4979,Products!$A$2:$E$20,5,TRUE)</f>
        <v>8.9499999999999993</v>
      </c>
      <c r="G4979" s="8">
        <f t="shared" si="154"/>
        <v>80.55</v>
      </c>
      <c r="H4979" s="8">
        <f>VLOOKUP(C4979,Products!$A$2:$F$20,6,TRUE)</f>
        <v>5.6999999999999993</v>
      </c>
      <c r="I4979" s="8">
        <f t="shared" si="155"/>
        <v>51.3</v>
      </c>
      <c r="J4979" s="42">
        <f>VLOOKUP(B4979,Invoices!A:I,9,TRUE)</f>
        <v>2021</v>
      </c>
    </row>
    <row r="4980" spans="1:10" x14ac:dyDescent="0.15">
      <c r="A4980" t="s">
        <v>8340</v>
      </c>
      <c r="B4980" t="s">
        <v>1118</v>
      </c>
      <c r="C4980" t="s">
        <v>96</v>
      </c>
      <c r="D4980" t="s">
        <v>75</v>
      </c>
      <c r="E4980">
        <v>1</v>
      </c>
      <c r="F4980" s="8">
        <f>VLOOKUP(C4980,Products!$A$2:$E$20,5,TRUE)</f>
        <v>79.95</v>
      </c>
      <c r="G4980" s="8">
        <f t="shared" si="154"/>
        <v>79.95</v>
      </c>
      <c r="H4980" s="8">
        <f>VLOOKUP(C4980,Products!$A$2:$F$20,6,TRUE)</f>
        <v>27.950000000000003</v>
      </c>
      <c r="I4980" s="8">
        <f t="shared" si="155"/>
        <v>27.950000000000003</v>
      </c>
      <c r="J4980" s="42">
        <f>VLOOKUP(B4980,Invoices!A:I,9,TRUE)</f>
        <v>2021</v>
      </c>
    </row>
    <row r="4981" spans="1:10" x14ac:dyDescent="0.15">
      <c r="A4981" t="s">
        <v>8341</v>
      </c>
      <c r="B4981" t="s">
        <v>1118</v>
      </c>
      <c r="C4981" t="s">
        <v>102</v>
      </c>
      <c r="D4981" t="s">
        <v>83</v>
      </c>
      <c r="E4981">
        <v>3</v>
      </c>
      <c r="F4981" s="8">
        <f>VLOOKUP(C4981,Products!$A$2:$E$20,5,TRUE)</f>
        <v>29.95</v>
      </c>
      <c r="G4981" s="8">
        <f t="shared" si="154"/>
        <v>89.85</v>
      </c>
      <c r="H4981" s="8">
        <f>VLOOKUP(C4981,Products!$A$2:$F$20,6,TRUE)</f>
        <v>15</v>
      </c>
      <c r="I4981" s="8">
        <f t="shared" si="155"/>
        <v>45</v>
      </c>
      <c r="J4981" s="42">
        <f>VLOOKUP(B4981,Invoices!A:I,9,TRUE)</f>
        <v>2021</v>
      </c>
    </row>
    <row r="4982" spans="1:10" x14ac:dyDescent="0.15">
      <c r="A4982" t="s">
        <v>8342</v>
      </c>
      <c r="B4982" t="s">
        <v>1119</v>
      </c>
      <c r="C4982" t="s">
        <v>92</v>
      </c>
      <c r="D4982" t="s">
        <v>82</v>
      </c>
      <c r="E4982">
        <v>10</v>
      </c>
      <c r="F4982" s="8">
        <f>VLOOKUP(C4982,Products!$A$2:$E$20,5,TRUE)</f>
        <v>19.95</v>
      </c>
      <c r="G4982" s="8">
        <f t="shared" si="154"/>
        <v>199.5</v>
      </c>
      <c r="H4982" s="8">
        <f>VLOOKUP(C4982,Products!$A$2:$F$20,6,TRUE)</f>
        <v>7.4499999999999993</v>
      </c>
      <c r="I4982" s="8">
        <f t="shared" si="155"/>
        <v>74.5</v>
      </c>
      <c r="J4982" s="42">
        <f>VLOOKUP(B4982,Invoices!A:I,9,TRUE)</f>
        <v>2021</v>
      </c>
    </row>
    <row r="4983" spans="1:10" x14ac:dyDescent="0.15">
      <c r="A4983" t="s">
        <v>8343</v>
      </c>
      <c r="B4983" t="s">
        <v>1119</v>
      </c>
      <c r="C4983" t="s">
        <v>94</v>
      </c>
      <c r="D4983" t="s">
        <v>86</v>
      </c>
      <c r="E4983">
        <v>1</v>
      </c>
      <c r="F4983" s="8">
        <f>VLOOKUP(C4983,Products!$A$2:$E$20,5,TRUE)</f>
        <v>3.5</v>
      </c>
      <c r="G4983" s="8">
        <f t="shared" si="154"/>
        <v>3.5</v>
      </c>
      <c r="H4983" s="8">
        <f>VLOOKUP(C4983,Products!$A$2:$F$20,6,TRUE)</f>
        <v>0.54999999999999982</v>
      </c>
      <c r="I4983" s="8">
        <f t="shared" si="155"/>
        <v>0.54999999999999982</v>
      </c>
      <c r="J4983" s="42">
        <f>VLOOKUP(B4983,Invoices!A:I,9,TRUE)</f>
        <v>2021</v>
      </c>
    </row>
    <row r="4984" spans="1:10" x14ac:dyDescent="0.15">
      <c r="A4984" t="s">
        <v>8344</v>
      </c>
      <c r="B4984" t="s">
        <v>1119</v>
      </c>
      <c r="C4984" t="s">
        <v>103</v>
      </c>
      <c r="D4984" t="s">
        <v>77</v>
      </c>
      <c r="E4984">
        <v>1</v>
      </c>
      <c r="F4984" s="8">
        <f>VLOOKUP(C4984,Products!$A$2:$E$20,5,TRUE)</f>
        <v>8.9499999999999993</v>
      </c>
      <c r="G4984" s="8">
        <f t="shared" si="154"/>
        <v>8.9499999999999993</v>
      </c>
      <c r="H4984" s="8">
        <f>VLOOKUP(C4984,Products!$A$2:$F$20,6,TRUE)</f>
        <v>3.1999999999999993</v>
      </c>
      <c r="I4984" s="8">
        <f t="shared" si="155"/>
        <v>3.1999999999999993</v>
      </c>
      <c r="J4984" s="42">
        <f>VLOOKUP(B4984,Invoices!A:I,9,TRUE)</f>
        <v>2021</v>
      </c>
    </row>
    <row r="4985" spans="1:10" x14ac:dyDescent="0.15">
      <c r="A4985" t="s">
        <v>8345</v>
      </c>
      <c r="B4985" t="s">
        <v>1119</v>
      </c>
      <c r="C4985" t="s">
        <v>89</v>
      </c>
      <c r="D4985" t="s">
        <v>80</v>
      </c>
      <c r="E4985">
        <v>100</v>
      </c>
      <c r="F4985" s="8">
        <f>VLOOKUP(C4985,Products!$A$2:$E$20,5,TRUE)</f>
        <v>15.95</v>
      </c>
      <c r="G4985" s="8">
        <f t="shared" si="154"/>
        <v>1595</v>
      </c>
      <c r="H4985" s="8">
        <f>VLOOKUP(C4985,Products!$A$2:$F$20,6,TRUE)</f>
        <v>6</v>
      </c>
      <c r="I4985" s="8">
        <f t="shared" si="155"/>
        <v>600</v>
      </c>
      <c r="J4985" s="42">
        <f>VLOOKUP(B4985,Invoices!A:I,9,TRUE)</f>
        <v>2021</v>
      </c>
    </row>
    <row r="4986" spans="1:10" x14ac:dyDescent="0.15">
      <c r="A4986" t="s">
        <v>8346</v>
      </c>
      <c r="B4986" t="s">
        <v>1119</v>
      </c>
      <c r="C4986" t="s">
        <v>101</v>
      </c>
      <c r="D4986" t="s">
        <v>69</v>
      </c>
      <c r="E4986">
        <v>2</v>
      </c>
      <c r="F4986" s="8">
        <f>VLOOKUP(C4986,Products!$A$2:$E$20,5,TRUE)</f>
        <v>129.94999999999999</v>
      </c>
      <c r="G4986" s="8">
        <f t="shared" si="154"/>
        <v>259.89999999999998</v>
      </c>
      <c r="H4986" s="8">
        <f>VLOOKUP(C4986,Products!$A$2:$F$20,6,TRUE)</f>
        <v>40.449999999999989</v>
      </c>
      <c r="I4986" s="8">
        <f t="shared" si="155"/>
        <v>80.899999999999977</v>
      </c>
      <c r="J4986" s="42">
        <f>VLOOKUP(B4986,Invoices!A:I,9,TRUE)</f>
        <v>2021</v>
      </c>
    </row>
    <row r="4987" spans="1:10" x14ac:dyDescent="0.15">
      <c r="A4987" t="s">
        <v>8347</v>
      </c>
      <c r="B4987" t="s">
        <v>1119</v>
      </c>
      <c r="C4987" t="s">
        <v>90</v>
      </c>
      <c r="D4987" t="s">
        <v>72</v>
      </c>
      <c r="E4987">
        <v>4</v>
      </c>
      <c r="F4987" s="8">
        <f>VLOOKUP(C4987,Products!$A$2:$E$20,5,TRUE)</f>
        <v>8.9499999999999993</v>
      </c>
      <c r="G4987" s="8">
        <f t="shared" si="154"/>
        <v>35.799999999999997</v>
      </c>
      <c r="H4987" s="8">
        <f>VLOOKUP(C4987,Products!$A$2:$F$20,6,TRUE)</f>
        <v>5.6999999999999993</v>
      </c>
      <c r="I4987" s="8">
        <f t="shared" si="155"/>
        <v>22.799999999999997</v>
      </c>
      <c r="J4987" s="42">
        <f>VLOOKUP(B4987,Invoices!A:I,9,TRUE)</f>
        <v>2021</v>
      </c>
    </row>
    <row r="4988" spans="1:10" x14ac:dyDescent="0.15">
      <c r="A4988" t="s">
        <v>8348</v>
      </c>
      <c r="B4988" t="s">
        <v>1119</v>
      </c>
      <c r="C4988" t="s">
        <v>105</v>
      </c>
      <c r="D4988" t="s">
        <v>81</v>
      </c>
      <c r="E4988">
        <v>1</v>
      </c>
      <c r="F4988" s="8">
        <f>VLOOKUP(C4988,Products!$A$2:$E$20,5,TRUE)</f>
        <v>8.9499999999999993</v>
      </c>
      <c r="G4988" s="8">
        <f t="shared" si="154"/>
        <v>8.9499999999999993</v>
      </c>
      <c r="H4988" s="8">
        <f>VLOOKUP(C4988,Products!$A$2:$F$20,6,TRUE)</f>
        <v>3.1999999999999993</v>
      </c>
      <c r="I4988" s="8">
        <f t="shared" si="155"/>
        <v>3.1999999999999993</v>
      </c>
      <c r="J4988" s="42">
        <f>VLOOKUP(B4988,Invoices!A:I,9,TRUE)</f>
        <v>2021</v>
      </c>
    </row>
    <row r="4989" spans="1:10" x14ac:dyDescent="0.15">
      <c r="A4989" t="s">
        <v>8349</v>
      </c>
      <c r="B4989" t="s">
        <v>1119</v>
      </c>
      <c r="C4989" t="s">
        <v>93</v>
      </c>
      <c r="D4989" t="s">
        <v>76</v>
      </c>
      <c r="E4989">
        <v>1</v>
      </c>
      <c r="F4989" s="8">
        <f>VLOOKUP(C4989,Products!$A$2:$E$20,5,TRUE)</f>
        <v>9.9499999999999993</v>
      </c>
      <c r="G4989" s="8">
        <f t="shared" si="154"/>
        <v>9.9499999999999993</v>
      </c>
      <c r="H4989" s="8">
        <f>VLOOKUP(C4989,Products!$A$2:$F$20,6,TRUE)</f>
        <v>1.9499999999999993</v>
      </c>
      <c r="I4989" s="8">
        <f t="shared" si="155"/>
        <v>1.9499999999999993</v>
      </c>
      <c r="J4989" s="42">
        <f>VLOOKUP(B4989,Invoices!A:I,9,TRUE)</f>
        <v>2021</v>
      </c>
    </row>
    <row r="4990" spans="1:10" x14ac:dyDescent="0.15">
      <c r="A4990" t="s">
        <v>8350</v>
      </c>
      <c r="B4990" t="s">
        <v>1119</v>
      </c>
      <c r="C4990" t="s">
        <v>102</v>
      </c>
      <c r="D4990" t="s">
        <v>83</v>
      </c>
      <c r="E4990">
        <v>100</v>
      </c>
      <c r="F4990" s="8">
        <f>VLOOKUP(C4990,Products!$A$2:$E$20,5,TRUE)</f>
        <v>29.95</v>
      </c>
      <c r="G4990" s="8">
        <f t="shared" si="154"/>
        <v>2995</v>
      </c>
      <c r="H4990" s="8">
        <f>VLOOKUP(C4990,Products!$A$2:$F$20,6,TRUE)</f>
        <v>15</v>
      </c>
      <c r="I4990" s="8">
        <f t="shared" si="155"/>
        <v>1500</v>
      </c>
      <c r="J4990" s="42">
        <f>VLOOKUP(B4990,Invoices!A:I,9,TRUE)</f>
        <v>2021</v>
      </c>
    </row>
    <row r="4991" spans="1:10" x14ac:dyDescent="0.15">
      <c r="A4991" t="s">
        <v>8351</v>
      </c>
      <c r="B4991" t="s">
        <v>1119</v>
      </c>
      <c r="C4991" t="s">
        <v>95</v>
      </c>
      <c r="D4991" t="s">
        <v>73</v>
      </c>
      <c r="E4991">
        <v>1</v>
      </c>
      <c r="F4991" s="8">
        <f>VLOOKUP(C4991,Products!$A$2:$E$20,5,TRUE)</f>
        <v>12.95</v>
      </c>
      <c r="G4991" s="8">
        <f t="shared" si="154"/>
        <v>12.95</v>
      </c>
      <c r="H4991" s="8">
        <f>VLOOKUP(C4991,Products!$A$2:$F$20,6,TRUE)</f>
        <v>4.1999999999999993</v>
      </c>
      <c r="I4991" s="8">
        <f t="shared" si="155"/>
        <v>4.1999999999999993</v>
      </c>
      <c r="J4991" s="42">
        <f>VLOOKUP(B4991,Invoices!A:I,9,TRUE)</f>
        <v>2021</v>
      </c>
    </row>
    <row r="4992" spans="1:10" x14ac:dyDescent="0.15">
      <c r="A4992" t="s">
        <v>8352</v>
      </c>
      <c r="B4992" t="s">
        <v>1119</v>
      </c>
      <c r="C4992" t="s">
        <v>96</v>
      </c>
      <c r="D4992" t="s">
        <v>75</v>
      </c>
      <c r="E4992">
        <v>1</v>
      </c>
      <c r="F4992" s="8">
        <f>VLOOKUP(C4992,Products!$A$2:$E$20,5,TRUE)</f>
        <v>79.95</v>
      </c>
      <c r="G4992" s="8">
        <f t="shared" si="154"/>
        <v>79.95</v>
      </c>
      <c r="H4992" s="8">
        <f>VLOOKUP(C4992,Products!$A$2:$F$20,6,TRUE)</f>
        <v>27.950000000000003</v>
      </c>
      <c r="I4992" s="8">
        <f t="shared" si="155"/>
        <v>27.950000000000003</v>
      </c>
      <c r="J4992" s="42">
        <f>VLOOKUP(B4992,Invoices!A:I,9,TRUE)</f>
        <v>2021</v>
      </c>
    </row>
    <row r="4993" spans="1:10" x14ac:dyDescent="0.15">
      <c r="A4993" t="s">
        <v>8353</v>
      </c>
      <c r="B4993" t="s">
        <v>1119</v>
      </c>
      <c r="C4993" t="s">
        <v>87</v>
      </c>
      <c r="D4993" t="s">
        <v>68</v>
      </c>
      <c r="E4993">
        <v>3</v>
      </c>
      <c r="F4993" s="8">
        <f>VLOOKUP(C4993,Products!$A$2:$E$20,5,TRUE)</f>
        <v>19.95</v>
      </c>
      <c r="G4993" s="8">
        <f t="shared" si="154"/>
        <v>59.849999999999994</v>
      </c>
      <c r="H4993" s="8">
        <f>VLOOKUP(C4993,Products!$A$2:$F$20,6,TRUE)</f>
        <v>7.4499999999999993</v>
      </c>
      <c r="I4993" s="8">
        <f t="shared" si="155"/>
        <v>22.349999999999998</v>
      </c>
      <c r="J4993" s="42">
        <f>VLOOKUP(B4993,Invoices!A:I,9,TRUE)</f>
        <v>2021</v>
      </c>
    </row>
    <row r="4994" spans="1:10" x14ac:dyDescent="0.15">
      <c r="A4994" t="s">
        <v>8354</v>
      </c>
      <c r="B4994" t="s">
        <v>1120</v>
      </c>
      <c r="C4994" t="s">
        <v>100</v>
      </c>
      <c r="D4994" t="s">
        <v>78</v>
      </c>
      <c r="E4994">
        <v>1</v>
      </c>
      <c r="F4994" s="8">
        <f>VLOOKUP(C4994,Products!$A$2:$E$20,5,TRUE)</f>
        <v>49.95</v>
      </c>
      <c r="G4994" s="8">
        <f t="shared" si="154"/>
        <v>49.95</v>
      </c>
      <c r="H4994" s="8">
        <f>VLOOKUP(C4994,Products!$A$2:$F$20,6,TRUE)</f>
        <v>19.950000000000003</v>
      </c>
      <c r="I4994" s="8">
        <f t="shared" si="155"/>
        <v>19.950000000000003</v>
      </c>
      <c r="J4994" s="42">
        <f>VLOOKUP(B4994,Invoices!A:I,9,TRUE)</f>
        <v>2021</v>
      </c>
    </row>
    <row r="4995" spans="1:10" x14ac:dyDescent="0.15">
      <c r="A4995" t="s">
        <v>8355</v>
      </c>
      <c r="B4995" t="s">
        <v>1120</v>
      </c>
      <c r="C4995" t="s">
        <v>88</v>
      </c>
      <c r="D4995" t="s">
        <v>85</v>
      </c>
      <c r="E4995">
        <v>3</v>
      </c>
      <c r="F4995" s="8">
        <f>VLOOKUP(C4995,Products!$A$2:$E$20,5,TRUE)</f>
        <v>8.9499999999999993</v>
      </c>
      <c r="G4995" s="8">
        <f t="shared" ref="G4995:G5058" si="156">F4995*E4995</f>
        <v>26.849999999999998</v>
      </c>
      <c r="H4995" s="8">
        <f>VLOOKUP(C4995,Products!$A$2:$F$20,6,TRUE)</f>
        <v>5.6999999999999993</v>
      </c>
      <c r="I4995" s="8">
        <f t="shared" ref="I4995:I5058" si="157">H4995*E4995</f>
        <v>17.099999999999998</v>
      </c>
      <c r="J4995" s="42">
        <f>VLOOKUP(B4995,Invoices!A:I,9,TRUE)</f>
        <v>2021</v>
      </c>
    </row>
    <row r="4996" spans="1:10" x14ac:dyDescent="0.15">
      <c r="A4996" t="s">
        <v>8356</v>
      </c>
      <c r="B4996" t="s">
        <v>1120</v>
      </c>
      <c r="C4996" t="s">
        <v>98</v>
      </c>
      <c r="D4996" t="s">
        <v>79</v>
      </c>
      <c r="E4996">
        <v>3</v>
      </c>
      <c r="F4996" s="8">
        <f>VLOOKUP(C4996,Products!$A$2:$E$20,5,TRUE)</f>
        <v>14.95</v>
      </c>
      <c r="G4996" s="8">
        <f t="shared" si="156"/>
        <v>44.849999999999994</v>
      </c>
      <c r="H4996" s="8">
        <f>VLOOKUP(C4996,Products!$A$2:$F$20,6,TRUE)</f>
        <v>3.0499999999999989</v>
      </c>
      <c r="I4996" s="8">
        <f t="shared" si="157"/>
        <v>9.1499999999999968</v>
      </c>
      <c r="J4996" s="42">
        <f>VLOOKUP(B4996,Invoices!A:I,9,TRUE)</f>
        <v>2021</v>
      </c>
    </row>
    <row r="4997" spans="1:10" x14ac:dyDescent="0.15">
      <c r="A4997" t="s">
        <v>8357</v>
      </c>
      <c r="B4997" t="s">
        <v>1120</v>
      </c>
      <c r="C4997" t="s">
        <v>102</v>
      </c>
      <c r="D4997" t="s">
        <v>83</v>
      </c>
      <c r="E4997">
        <v>1</v>
      </c>
      <c r="F4997" s="8">
        <f>VLOOKUP(C4997,Products!$A$2:$E$20,5,TRUE)</f>
        <v>29.95</v>
      </c>
      <c r="G4997" s="8">
        <f t="shared" si="156"/>
        <v>29.95</v>
      </c>
      <c r="H4997" s="8">
        <f>VLOOKUP(C4997,Products!$A$2:$F$20,6,TRUE)</f>
        <v>15</v>
      </c>
      <c r="I4997" s="8">
        <f t="shared" si="157"/>
        <v>15</v>
      </c>
      <c r="J4997" s="42">
        <f>VLOOKUP(B4997,Invoices!A:I,9,TRUE)</f>
        <v>2021</v>
      </c>
    </row>
    <row r="4998" spans="1:10" x14ac:dyDescent="0.15">
      <c r="A4998" t="s">
        <v>8358</v>
      </c>
      <c r="B4998" t="s">
        <v>1120</v>
      </c>
      <c r="C4998" t="s">
        <v>103</v>
      </c>
      <c r="D4998" t="s">
        <v>77</v>
      </c>
      <c r="E4998">
        <v>1</v>
      </c>
      <c r="F4998" s="8">
        <f>VLOOKUP(C4998,Products!$A$2:$E$20,5,TRUE)</f>
        <v>8.9499999999999993</v>
      </c>
      <c r="G4998" s="8">
        <f t="shared" si="156"/>
        <v>8.9499999999999993</v>
      </c>
      <c r="H4998" s="8">
        <f>VLOOKUP(C4998,Products!$A$2:$F$20,6,TRUE)</f>
        <v>3.1999999999999993</v>
      </c>
      <c r="I4998" s="8">
        <f t="shared" si="157"/>
        <v>3.1999999999999993</v>
      </c>
      <c r="J4998" s="42">
        <f>VLOOKUP(B4998,Invoices!A:I,9,TRUE)</f>
        <v>2021</v>
      </c>
    </row>
    <row r="4999" spans="1:10" x14ac:dyDescent="0.15">
      <c r="A4999" t="s">
        <v>8359</v>
      </c>
      <c r="B4999" t="s">
        <v>1120</v>
      </c>
      <c r="C4999" t="s">
        <v>87</v>
      </c>
      <c r="D4999" t="s">
        <v>68</v>
      </c>
      <c r="E4999">
        <v>1</v>
      </c>
      <c r="F4999" s="8">
        <f>VLOOKUP(C4999,Products!$A$2:$E$20,5,TRUE)</f>
        <v>19.95</v>
      </c>
      <c r="G4999" s="8">
        <f t="shared" si="156"/>
        <v>19.95</v>
      </c>
      <c r="H4999" s="8">
        <f>VLOOKUP(C4999,Products!$A$2:$F$20,6,TRUE)</f>
        <v>7.4499999999999993</v>
      </c>
      <c r="I4999" s="8">
        <f t="shared" si="157"/>
        <v>7.4499999999999993</v>
      </c>
      <c r="J4999" s="42">
        <f>VLOOKUP(B4999,Invoices!A:I,9,TRUE)</f>
        <v>2021</v>
      </c>
    </row>
    <row r="5000" spans="1:10" x14ac:dyDescent="0.15">
      <c r="A5000" t="s">
        <v>8360</v>
      </c>
      <c r="B5000" t="s">
        <v>1120</v>
      </c>
      <c r="C5000" t="s">
        <v>105</v>
      </c>
      <c r="D5000" t="s">
        <v>81</v>
      </c>
      <c r="E5000">
        <v>5</v>
      </c>
      <c r="F5000" s="8">
        <f>VLOOKUP(C5000,Products!$A$2:$E$20,5,TRUE)</f>
        <v>8.9499999999999993</v>
      </c>
      <c r="G5000" s="8">
        <f t="shared" si="156"/>
        <v>44.75</v>
      </c>
      <c r="H5000" s="8">
        <f>VLOOKUP(C5000,Products!$A$2:$F$20,6,TRUE)</f>
        <v>3.1999999999999993</v>
      </c>
      <c r="I5000" s="8">
        <f t="shared" si="157"/>
        <v>15.999999999999996</v>
      </c>
      <c r="J5000" s="42">
        <f>VLOOKUP(B5000,Invoices!A:I,9,TRUE)</f>
        <v>2021</v>
      </c>
    </row>
    <row r="5001" spans="1:10" x14ac:dyDescent="0.15">
      <c r="A5001" t="s">
        <v>8361</v>
      </c>
      <c r="B5001" t="s">
        <v>1120</v>
      </c>
      <c r="C5001" t="s">
        <v>92</v>
      </c>
      <c r="D5001" t="s">
        <v>82</v>
      </c>
      <c r="E5001">
        <v>20</v>
      </c>
      <c r="F5001" s="8">
        <f>VLOOKUP(C5001,Products!$A$2:$E$20,5,TRUE)</f>
        <v>19.95</v>
      </c>
      <c r="G5001" s="8">
        <f t="shared" si="156"/>
        <v>399</v>
      </c>
      <c r="H5001" s="8">
        <f>VLOOKUP(C5001,Products!$A$2:$F$20,6,TRUE)</f>
        <v>7.4499999999999993</v>
      </c>
      <c r="I5001" s="8">
        <f t="shared" si="157"/>
        <v>149</v>
      </c>
      <c r="J5001" s="42">
        <f>VLOOKUP(B5001,Invoices!A:I,9,TRUE)</f>
        <v>2021</v>
      </c>
    </row>
    <row r="5002" spans="1:10" x14ac:dyDescent="0.15">
      <c r="A5002" t="s">
        <v>8362</v>
      </c>
      <c r="B5002" t="s">
        <v>1121</v>
      </c>
      <c r="C5002" t="s">
        <v>96</v>
      </c>
      <c r="D5002" t="s">
        <v>75</v>
      </c>
      <c r="E5002">
        <v>1</v>
      </c>
      <c r="F5002" s="8">
        <f>VLOOKUP(C5002,Products!$A$2:$E$20,5,TRUE)</f>
        <v>79.95</v>
      </c>
      <c r="G5002" s="8">
        <f t="shared" si="156"/>
        <v>79.95</v>
      </c>
      <c r="H5002" s="8">
        <f>VLOOKUP(C5002,Products!$A$2:$F$20,6,TRUE)</f>
        <v>27.950000000000003</v>
      </c>
      <c r="I5002" s="8">
        <f t="shared" si="157"/>
        <v>27.950000000000003</v>
      </c>
      <c r="J5002" s="42">
        <f>VLOOKUP(B5002,Invoices!A:I,9,TRUE)</f>
        <v>2021</v>
      </c>
    </row>
    <row r="5003" spans="1:10" x14ac:dyDescent="0.15">
      <c r="A5003" t="s">
        <v>8363</v>
      </c>
      <c r="B5003" t="s">
        <v>1122</v>
      </c>
      <c r="C5003" t="s">
        <v>94</v>
      </c>
      <c r="D5003" t="s">
        <v>86</v>
      </c>
      <c r="E5003">
        <v>2</v>
      </c>
      <c r="F5003" s="8">
        <f>VLOOKUP(C5003,Products!$A$2:$E$20,5,TRUE)</f>
        <v>3.5</v>
      </c>
      <c r="G5003" s="8">
        <f t="shared" si="156"/>
        <v>7</v>
      </c>
      <c r="H5003" s="8">
        <f>VLOOKUP(C5003,Products!$A$2:$F$20,6,TRUE)</f>
        <v>0.54999999999999982</v>
      </c>
      <c r="I5003" s="8">
        <f t="shared" si="157"/>
        <v>1.0999999999999996</v>
      </c>
      <c r="J5003" s="42">
        <f>VLOOKUP(B5003,Invoices!A:I,9,TRUE)</f>
        <v>2021</v>
      </c>
    </row>
    <row r="5004" spans="1:10" x14ac:dyDescent="0.15">
      <c r="A5004" t="s">
        <v>8364</v>
      </c>
      <c r="B5004" t="s">
        <v>1122</v>
      </c>
      <c r="C5004" t="s">
        <v>105</v>
      </c>
      <c r="D5004" t="s">
        <v>81</v>
      </c>
      <c r="E5004">
        <v>1</v>
      </c>
      <c r="F5004" s="8">
        <f>VLOOKUP(C5004,Products!$A$2:$E$20,5,TRUE)</f>
        <v>8.9499999999999993</v>
      </c>
      <c r="G5004" s="8">
        <f t="shared" si="156"/>
        <v>8.9499999999999993</v>
      </c>
      <c r="H5004" s="8">
        <f>VLOOKUP(C5004,Products!$A$2:$F$20,6,TRUE)</f>
        <v>3.1999999999999993</v>
      </c>
      <c r="I5004" s="8">
        <f t="shared" si="157"/>
        <v>3.1999999999999993</v>
      </c>
      <c r="J5004" s="42">
        <f>VLOOKUP(B5004,Invoices!A:I,9,TRUE)</f>
        <v>2021</v>
      </c>
    </row>
    <row r="5005" spans="1:10" x14ac:dyDescent="0.15">
      <c r="A5005" t="s">
        <v>8365</v>
      </c>
      <c r="B5005" t="s">
        <v>1122</v>
      </c>
      <c r="C5005" t="s">
        <v>87</v>
      </c>
      <c r="D5005" t="s">
        <v>68</v>
      </c>
      <c r="E5005">
        <v>1</v>
      </c>
      <c r="F5005" s="8">
        <f>VLOOKUP(C5005,Products!$A$2:$E$20,5,TRUE)</f>
        <v>19.95</v>
      </c>
      <c r="G5005" s="8">
        <f t="shared" si="156"/>
        <v>19.95</v>
      </c>
      <c r="H5005" s="8">
        <f>VLOOKUP(C5005,Products!$A$2:$F$20,6,TRUE)</f>
        <v>7.4499999999999993</v>
      </c>
      <c r="I5005" s="8">
        <f t="shared" si="157"/>
        <v>7.4499999999999993</v>
      </c>
      <c r="J5005" s="42">
        <f>VLOOKUP(B5005,Invoices!A:I,9,TRUE)</f>
        <v>2021</v>
      </c>
    </row>
    <row r="5006" spans="1:10" x14ac:dyDescent="0.15">
      <c r="A5006" t="s">
        <v>8366</v>
      </c>
      <c r="B5006" t="s">
        <v>1123</v>
      </c>
      <c r="C5006" t="s">
        <v>101</v>
      </c>
      <c r="D5006" t="s">
        <v>69</v>
      </c>
      <c r="E5006">
        <v>50</v>
      </c>
      <c r="F5006" s="8">
        <f>VLOOKUP(C5006,Products!$A$2:$E$20,5,TRUE)</f>
        <v>129.94999999999999</v>
      </c>
      <c r="G5006" s="8">
        <f t="shared" si="156"/>
        <v>6497.4999999999991</v>
      </c>
      <c r="H5006" s="8">
        <f>VLOOKUP(C5006,Products!$A$2:$F$20,6,TRUE)</f>
        <v>40.449999999999989</v>
      </c>
      <c r="I5006" s="8">
        <f t="shared" si="157"/>
        <v>2022.4999999999995</v>
      </c>
      <c r="J5006" s="42">
        <f>VLOOKUP(B5006,Invoices!A:I,9,TRUE)</f>
        <v>2021</v>
      </c>
    </row>
    <row r="5007" spans="1:10" x14ac:dyDescent="0.15">
      <c r="A5007" t="s">
        <v>8367</v>
      </c>
      <c r="B5007" t="s">
        <v>1123</v>
      </c>
      <c r="C5007" t="s">
        <v>88</v>
      </c>
      <c r="D5007" t="s">
        <v>85</v>
      </c>
      <c r="E5007">
        <v>2</v>
      </c>
      <c r="F5007" s="8">
        <f>VLOOKUP(C5007,Products!$A$2:$E$20,5,TRUE)</f>
        <v>8.9499999999999993</v>
      </c>
      <c r="G5007" s="8">
        <f t="shared" si="156"/>
        <v>17.899999999999999</v>
      </c>
      <c r="H5007" s="8">
        <f>VLOOKUP(C5007,Products!$A$2:$F$20,6,TRUE)</f>
        <v>5.6999999999999993</v>
      </c>
      <c r="I5007" s="8">
        <f t="shared" si="157"/>
        <v>11.399999999999999</v>
      </c>
      <c r="J5007" s="42">
        <f>VLOOKUP(B5007,Invoices!A:I,9,TRUE)</f>
        <v>2021</v>
      </c>
    </row>
    <row r="5008" spans="1:10" x14ac:dyDescent="0.15">
      <c r="A5008" t="s">
        <v>8368</v>
      </c>
      <c r="B5008" t="s">
        <v>1123</v>
      </c>
      <c r="C5008" t="s">
        <v>99</v>
      </c>
      <c r="D5008" t="s">
        <v>84</v>
      </c>
      <c r="E5008">
        <v>2</v>
      </c>
      <c r="F5008" s="8">
        <f>VLOOKUP(C5008,Products!$A$2:$E$20,5,TRUE)</f>
        <v>3.5</v>
      </c>
      <c r="G5008" s="8">
        <f t="shared" si="156"/>
        <v>7</v>
      </c>
      <c r="H5008" s="8">
        <f>VLOOKUP(C5008,Products!$A$2:$F$20,6,TRUE)</f>
        <v>0.54999999999999982</v>
      </c>
      <c r="I5008" s="8">
        <f t="shared" si="157"/>
        <v>1.0999999999999996</v>
      </c>
      <c r="J5008" s="42">
        <f>VLOOKUP(B5008,Invoices!A:I,9,TRUE)</f>
        <v>2021</v>
      </c>
    </row>
    <row r="5009" spans="1:10" x14ac:dyDescent="0.15">
      <c r="A5009" t="s">
        <v>8369</v>
      </c>
      <c r="B5009" t="s">
        <v>1123</v>
      </c>
      <c r="C5009" t="s">
        <v>92</v>
      </c>
      <c r="D5009" t="s">
        <v>82</v>
      </c>
      <c r="E5009">
        <v>1</v>
      </c>
      <c r="F5009" s="8">
        <f>VLOOKUP(C5009,Products!$A$2:$E$20,5,TRUE)</f>
        <v>19.95</v>
      </c>
      <c r="G5009" s="8">
        <f t="shared" si="156"/>
        <v>19.95</v>
      </c>
      <c r="H5009" s="8">
        <f>VLOOKUP(C5009,Products!$A$2:$F$20,6,TRUE)</f>
        <v>7.4499999999999993</v>
      </c>
      <c r="I5009" s="8">
        <f t="shared" si="157"/>
        <v>7.4499999999999993</v>
      </c>
      <c r="J5009" s="42">
        <f>VLOOKUP(B5009,Invoices!A:I,9,TRUE)</f>
        <v>2021</v>
      </c>
    </row>
    <row r="5010" spans="1:10" x14ac:dyDescent="0.15">
      <c r="A5010" t="s">
        <v>8370</v>
      </c>
      <c r="B5010" t="s">
        <v>1123</v>
      </c>
      <c r="C5010" t="s">
        <v>90</v>
      </c>
      <c r="D5010" t="s">
        <v>72</v>
      </c>
      <c r="E5010">
        <v>10</v>
      </c>
      <c r="F5010" s="8">
        <f>VLOOKUP(C5010,Products!$A$2:$E$20,5,TRUE)</f>
        <v>8.9499999999999993</v>
      </c>
      <c r="G5010" s="8">
        <f t="shared" si="156"/>
        <v>89.5</v>
      </c>
      <c r="H5010" s="8">
        <f>VLOOKUP(C5010,Products!$A$2:$F$20,6,TRUE)</f>
        <v>5.6999999999999993</v>
      </c>
      <c r="I5010" s="8">
        <f t="shared" si="157"/>
        <v>56.999999999999993</v>
      </c>
      <c r="J5010" s="42">
        <f>VLOOKUP(B5010,Invoices!A:I,9,TRUE)</f>
        <v>2021</v>
      </c>
    </row>
    <row r="5011" spans="1:10" x14ac:dyDescent="0.15">
      <c r="A5011" t="s">
        <v>8371</v>
      </c>
      <c r="B5011" t="s">
        <v>1123</v>
      </c>
      <c r="C5011" t="s">
        <v>105</v>
      </c>
      <c r="D5011" t="s">
        <v>81</v>
      </c>
      <c r="E5011">
        <v>12</v>
      </c>
      <c r="F5011" s="8">
        <f>VLOOKUP(C5011,Products!$A$2:$E$20,5,TRUE)</f>
        <v>8.9499999999999993</v>
      </c>
      <c r="G5011" s="8">
        <f t="shared" si="156"/>
        <v>107.39999999999999</v>
      </c>
      <c r="H5011" s="8">
        <f>VLOOKUP(C5011,Products!$A$2:$F$20,6,TRUE)</f>
        <v>3.1999999999999993</v>
      </c>
      <c r="I5011" s="8">
        <f t="shared" si="157"/>
        <v>38.399999999999991</v>
      </c>
      <c r="J5011" s="42">
        <f>VLOOKUP(B5011,Invoices!A:I,9,TRUE)</f>
        <v>2021</v>
      </c>
    </row>
    <row r="5012" spans="1:10" x14ac:dyDescent="0.15">
      <c r="A5012" t="s">
        <v>8372</v>
      </c>
      <c r="B5012" t="s">
        <v>1123</v>
      </c>
      <c r="C5012" t="s">
        <v>93</v>
      </c>
      <c r="D5012" t="s">
        <v>76</v>
      </c>
      <c r="E5012">
        <v>9</v>
      </c>
      <c r="F5012" s="8">
        <f>VLOOKUP(C5012,Products!$A$2:$E$20,5,TRUE)</f>
        <v>9.9499999999999993</v>
      </c>
      <c r="G5012" s="8">
        <f t="shared" si="156"/>
        <v>89.55</v>
      </c>
      <c r="H5012" s="8">
        <f>VLOOKUP(C5012,Products!$A$2:$F$20,6,TRUE)</f>
        <v>1.9499999999999993</v>
      </c>
      <c r="I5012" s="8">
        <f t="shared" si="157"/>
        <v>17.549999999999994</v>
      </c>
      <c r="J5012" s="42">
        <f>VLOOKUP(B5012,Invoices!A:I,9,TRUE)</f>
        <v>2021</v>
      </c>
    </row>
    <row r="5013" spans="1:10" x14ac:dyDescent="0.15">
      <c r="A5013" t="s">
        <v>8373</v>
      </c>
      <c r="B5013" t="s">
        <v>1124</v>
      </c>
      <c r="C5013" t="s">
        <v>104</v>
      </c>
      <c r="D5013" t="s">
        <v>71</v>
      </c>
      <c r="E5013">
        <v>5</v>
      </c>
      <c r="F5013" s="8">
        <f>VLOOKUP(C5013,Products!$A$2:$E$20,5,TRUE)</f>
        <v>2.95</v>
      </c>
      <c r="G5013" s="8">
        <f t="shared" si="156"/>
        <v>14.75</v>
      </c>
      <c r="H5013" s="8">
        <f>VLOOKUP(C5013,Products!$A$2:$F$20,6,TRUE)</f>
        <v>1.1500000000000001</v>
      </c>
      <c r="I5013" s="8">
        <f t="shared" si="157"/>
        <v>5.7500000000000009</v>
      </c>
      <c r="J5013" s="42">
        <f>VLOOKUP(B5013,Invoices!A:I,9,TRUE)</f>
        <v>2021</v>
      </c>
    </row>
    <row r="5014" spans="1:10" x14ac:dyDescent="0.15">
      <c r="A5014" t="s">
        <v>8374</v>
      </c>
      <c r="B5014" t="s">
        <v>1124</v>
      </c>
      <c r="C5014" t="s">
        <v>99</v>
      </c>
      <c r="D5014" t="s">
        <v>84</v>
      </c>
      <c r="E5014">
        <v>20</v>
      </c>
      <c r="F5014" s="8">
        <f>VLOOKUP(C5014,Products!$A$2:$E$20,5,TRUE)</f>
        <v>3.5</v>
      </c>
      <c r="G5014" s="8">
        <f t="shared" si="156"/>
        <v>70</v>
      </c>
      <c r="H5014" s="8">
        <f>VLOOKUP(C5014,Products!$A$2:$F$20,6,TRUE)</f>
        <v>0.54999999999999982</v>
      </c>
      <c r="I5014" s="8">
        <f t="shared" si="157"/>
        <v>10.999999999999996</v>
      </c>
      <c r="J5014" s="42">
        <f>VLOOKUP(B5014,Invoices!A:I,9,TRUE)</f>
        <v>2021</v>
      </c>
    </row>
    <row r="5015" spans="1:10" x14ac:dyDescent="0.15">
      <c r="A5015" t="s">
        <v>8375</v>
      </c>
      <c r="B5015" t="s">
        <v>1124</v>
      </c>
      <c r="C5015" t="s">
        <v>96</v>
      </c>
      <c r="D5015" t="s">
        <v>75</v>
      </c>
      <c r="E5015">
        <v>12</v>
      </c>
      <c r="F5015" s="8">
        <f>VLOOKUP(C5015,Products!$A$2:$E$20,5,TRUE)</f>
        <v>79.95</v>
      </c>
      <c r="G5015" s="8">
        <f t="shared" si="156"/>
        <v>959.40000000000009</v>
      </c>
      <c r="H5015" s="8">
        <f>VLOOKUP(C5015,Products!$A$2:$F$20,6,TRUE)</f>
        <v>27.950000000000003</v>
      </c>
      <c r="I5015" s="8">
        <f t="shared" si="157"/>
        <v>335.40000000000003</v>
      </c>
      <c r="J5015" s="42">
        <f>VLOOKUP(B5015,Invoices!A:I,9,TRUE)</f>
        <v>2021</v>
      </c>
    </row>
    <row r="5016" spans="1:10" x14ac:dyDescent="0.15">
      <c r="A5016" t="s">
        <v>8376</v>
      </c>
      <c r="B5016" t="s">
        <v>1124</v>
      </c>
      <c r="C5016" t="s">
        <v>101</v>
      </c>
      <c r="D5016" t="s">
        <v>69</v>
      </c>
      <c r="E5016">
        <v>50</v>
      </c>
      <c r="F5016" s="8">
        <f>VLOOKUP(C5016,Products!$A$2:$E$20,5,TRUE)</f>
        <v>129.94999999999999</v>
      </c>
      <c r="G5016" s="8">
        <f t="shared" si="156"/>
        <v>6497.4999999999991</v>
      </c>
      <c r="H5016" s="8">
        <f>VLOOKUP(C5016,Products!$A$2:$F$20,6,TRUE)</f>
        <v>40.449999999999989</v>
      </c>
      <c r="I5016" s="8">
        <f t="shared" si="157"/>
        <v>2022.4999999999995</v>
      </c>
      <c r="J5016" s="42">
        <f>VLOOKUP(B5016,Invoices!A:I,9,TRUE)</f>
        <v>2021</v>
      </c>
    </row>
    <row r="5017" spans="1:10" x14ac:dyDescent="0.15">
      <c r="A5017" t="s">
        <v>8377</v>
      </c>
      <c r="B5017" t="s">
        <v>1124</v>
      </c>
      <c r="C5017" t="s">
        <v>94</v>
      </c>
      <c r="D5017" t="s">
        <v>86</v>
      </c>
      <c r="E5017">
        <v>5</v>
      </c>
      <c r="F5017" s="8">
        <f>VLOOKUP(C5017,Products!$A$2:$E$20,5,TRUE)</f>
        <v>3.5</v>
      </c>
      <c r="G5017" s="8">
        <f t="shared" si="156"/>
        <v>17.5</v>
      </c>
      <c r="H5017" s="8">
        <f>VLOOKUP(C5017,Products!$A$2:$F$20,6,TRUE)</f>
        <v>0.54999999999999982</v>
      </c>
      <c r="I5017" s="8">
        <f t="shared" si="157"/>
        <v>2.7499999999999991</v>
      </c>
      <c r="J5017" s="42">
        <f>VLOOKUP(B5017,Invoices!A:I,9,TRUE)</f>
        <v>2021</v>
      </c>
    </row>
    <row r="5018" spans="1:10" x14ac:dyDescent="0.15">
      <c r="A5018" t="s">
        <v>8378</v>
      </c>
      <c r="B5018" t="s">
        <v>1124</v>
      </c>
      <c r="C5018" t="s">
        <v>90</v>
      </c>
      <c r="D5018" t="s">
        <v>72</v>
      </c>
      <c r="E5018">
        <v>2</v>
      </c>
      <c r="F5018" s="8">
        <f>VLOOKUP(C5018,Products!$A$2:$E$20,5,TRUE)</f>
        <v>8.9499999999999993</v>
      </c>
      <c r="G5018" s="8">
        <f t="shared" si="156"/>
        <v>17.899999999999999</v>
      </c>
      <c r="H5018" s="8">
        <f>VLOOKUP(C5018,Products!$A$2:$F$20,6,TRUE)</f>
        <v>5.6999999999999993</v>
      </c>
      <c r="I5018" s="8">
        <f t="shared" si="157"/>
        <v>11.399999999999999</v>
      </c>
      <c r="J5018" s="42">
        <f>VLOOKUP(B5018,Invoices!A:I,9,TRUE)</f>
        <v>2021</v>
      </c>
    </row>
    <row r="5019" spans="1:10" x14ac:dyDescent="0.15">
      <c r="A5019" t="s">
        <v>8379</v>
      </c>
      <c r="B5019" t="s">
        <v>1124</v>
      </c>
      <c r="C5019" t="s">
        <v>105</v>
      </c>
      <c r="D5019" t="s">
        <v>81</v>
      </c>
      <c r="E5019">
        <v>1</v>
      </c>
      <c r="F5019" s="8">
        <f>VLOOKUP(C5019,Products!$A$2:$E$20,5,TRUE)</f>
        <v>8.9499999999999993</v>
      </c>
      <c r="G5019" s="8">
        <f t="shared" si="156"/>
        <v>8.9499999999999993</v>
      </c>
      <c r="H5019" s="8">
        <f>VLOOKUP(C5019,Products!$A$2:$F$20,6,TRUE)</f>
        <v>3.1999999999999993</v>
      </c>
      <c r="I5019" s="8">
        <f t="shared" si="157"/>
        <v>3.1999999999999993</v>
      </c>
      <c r="J5019" s="42">
        <f>VLOOKUP(B5019,Invoices!A:I,9,TRUE)</f>
        <v>2021</v>
      </c>
    </row>
    <row r="5020" spans="1:10" x14ac:dyDescent="0.15">
      <c r="A5020" t="s">
        <v>8380</v>
      </c>
      <c r="B5020" t="s">
        <v>1125</v>
      </c>
      <c r="C5020" t="s">
        <v>102</v>
      </c>
      <c r="D5020" t="s">
        <v>83</v>
      </c>
      <c r="E5020">
        <v>30</v>
      </c>
      <c r="F5020" s="8">
        <f>VLOOKUP(C5020,Products!$A$2:$E$20,5,TRUE)</f>
        <v>29.95</v>
      </c>
      <c r="G5020" s="8">
        <f t="shared" si="156"/>
        <v>898.5</v>
      </c>
      <c r="H5020" s="8">
        <f>VLOOKUP(C5020,Products!$A$2:$F$20,6,TRUE)</f>
        <v>15</v>
      </c>
      <c r="I5020" s="8">
        <f t="shared" si="157"/>
        <v>450</v>
      </c>
      <c r="J5020" s="42">
        <f>VLOOKUP(B5020,Invoices!A:I,9,TRUE)</f>
        <v>2021</v>
      </c>
    </row>
    <row r="5021" spans="1:10" x14ac:dyDescent="0.15">
      <c r="A5021" t="s">
        <v>8381</v>
      </c>
      <c r="B5021" t="s">
        <v>1125</v>
      </c>
      <c r="C5021" t="s">
        <v>105</v>
      </c>
      <c r="D5021" t="s">
        <v>81</v>
      </c>
      <c r="E5021">
        <v>2</v>
      </c>
      <c r="F5021" s="8">
        <f>VLOOKUP(C5021,Products!$A$2:$E$20,5,TRUE)</f>
        <v>8.9499999999999993</v>
      </c>
      <c r="G5021" s="8">
        <f t="shared" si="156"/>
        <v>17.899999999999999</v>
      </c>
      <c r="H5021" s="8">
        <f>VLOOKUP(C5021,Products!$A$2:$F$20,6,TRUE)</f>
        <v>3.1999999999999993</v>
      </c>
      <c r="I5021" s="8">
        <f t="shared" si="157"/>
        <v>6.3999999999999986</v>
      </c>
      <c r="J5021" s="42">
        <f>VLOOKUP(B5021,Invoices!A:I,9,TRUE)</f>
        <v>2021</v>
      </c>
    </row>
    <row r="5022" spans="1:10" x14ac:dyDescent="0.15">
      <c r="A5022" t="s">
        <v>8382</v>
      </c>
      <c r="B5022" t="s">
        <v>1125</v>
      </c>
      <c r="C5022" t="s">
        <v>101</v>
      </c>
      <c r="D5022" t="s">
        <v>69</v>
      </c>
      <c r="E5022">
        <v>3</v>
      </c>
      <c r="F5022" s="8">
        <f>VLOOKUP(C5022,Products!$A$2:$E$20,5,TRUE)</f>
        <v>129.94999999999999</v>
      </c>
      <c r="G5022" s="8">
        <f t="shared" si="156"/>
        <v>389.84999999999997</v>
      </c>
      <c r="H5022" s="8">
        <f>VLOOKUP(C5022,Products!$A$2:$F$20,6,TRUE)</f>
        <v>40.449999999999989</v>
      </c>
      <c r="I5022" s="8">
        <f t="shared" si="157"/>
        <v>121.34999999999997</v>
      </c>
      <c r="J5022" s="42">
        <f>VLOOKUP(B5022,Invoices!A:I,9,TRUE)</f>
        <v>2021</v>
      </c>
    </row>
    <row r="5023" spans="1:10" x14ac:dyDescent="0.15">
      <c r="A5023" t="s">
        <v>8383</v>
      </c>
      <c r="B5023" t="s">
        <v>1125</v>
      </c>
      <c r="C5023" t="s">
        <v>96</v>
      </c>
      <c r="D5023" t="s">
        <v>75</v>
      </c>
      <c r="E5023">
        <v>100</v>
      </c>
      <c r="F5023" s="8">
        <f>VLOOKUP(C5023,Products!$A$2:$E$20,5,TRUE)</f>
        <v>79.95</v>
      </c>
      <c r="G5023" s="8">
        <f t="shared" si="156"/>
        <v>7995</v>
      </c>
      <c r="H5023" s="8">
        <f>VLOOKUP(C5023,Products!$A$2:$F$20,6,TRUE)</f>
        <v>27.950000000000003</v>
      </c>
      <c r="I5023" s="8">
        <f t="shared" si="157"/>
        <v>2795.0000000000005</v>
      </c>
      <c r="J5023" s="42">
        <f>VLOOKUP(B5023,Invoices!A:I,9,TRUE)</f>
        <v>2021</v>
      </c>
    </row>
    <row r="5024" spans="1:10" x14ac:dyDescent="0.15">
      <c r="A5024" t="s">
        <v>8384</v>
      </c>
      <c r="B5024" t="s">
        <v>1125</v>
      </c>
      <c r="C5024" t="s">
        <v>99</v>
      </c>
      <c r="D5024" t="s">
        <v>84</v>
      </c>
      <c r="E5024">
        <v>20</v>
      </c>
      <c r="F5024" s="8">
        <f>VLOOKUP(C5024,Products!$A$2:$E$20,5,TRUE)</f>
        <v>3.5</v>
      </c>
      <c r="G5024" s="8">
        <f t="shared" si="156"/>
        <v>70</v>
      </c>
      <c r="H5024" s="8">
        <f>VLOOKUP(C5024,Products!$A$2:$F$20,6,TRUE)</f>
        <v>0.54999999999999982</v>
      </c>
      <c r="I5024" s="8">
        <f t="shared" si="157"/>
        <v>10.999999999999996</v>
      </c>
      <c r="J5024" s="42">
        <f>VLOOKUP(B5024,Invoices!A:I,9,TRUE)</f>
        <v>2021</v>
      </c>
    </row>
    <row r="5025" spans="1:10" x14ac:dyDescent="0.15">
      <c r="A5025" t="s">
        <v>8385</v>
      </c>
      <c r="B5025" t="s">
        <v>1125</v>
      </c>
      <c r="C5025" t="s">
        <v>89</v>
      </c>
      <c r="D5025" t="s">
        <v>80</v>
      </c>
      <c r="E5025">
        <v>7</v>
      </c>
      <c r="F5025" s="8">
        <f>VLOOKUP(C5025,Products!$A$2:$E$20,5,TRUE)</f>
        <v>15.95</v>
      </c>
      <c r="G5025" s="8">
        <f t="shared" si="156"/>
        <v>111.64999999999999</v>
      </c>
      <c r="H5025" s="8">
        <f>VLOOKUP(C5025,Products!$A$2:$F$20,6,TRUE)</f>
        <v>6</v>
      </c>
      <c r="I5025" s="8">
        <f t="shared" si="157"/>
        <v>42</v>
      </c>
      <c r="J5025" s="42">
        <f>VLOOKUP(B5025,Invoices!A:I,9,TRUE)</f>
        <v>2021</v>
      </c>
    </row>
    <row r="5026" spans="1:10" x14ac:dyDescent="0.15">
      <c r="A5026" t="s">
        <v>8386</v>
      </c>
      <c r="B5026" t="s">
        <v>1125</v>
      </c>
      <c r="C5026" t="s">
        <v>94</v>
      </c>
      <c r="D5026" t="s">
        <v>86</v>
      </c>
      <c r="E5026">
        <v>10</v>
      </c>
      <c r="F5026" s="8">
        <f>VLOOKUP(C5026,Products!$A$2:$E$20,5,TRUE)</f>
        <v>3.5</v>
      </c>
      <c r="G5026" s="8">
        <f t="shared" si="156"/>
        <v>35</v>
      </c>
      <c r="H5026" s="8">
        <f>VLOOKUP(C5026,Products!$A$2:$F$20,6,TRUE)</f>
        <v>0.54999999999999982</v>
      </c>
      <c r="I5026" s="8">
        <f t="shared" si="157"/>
        <v>5.4999999999999982</v>
      </c>
      <c r="J5026" s="42">
        <f>VLOOKUP(B5026,Invoices!A:I,9,TRUE)</f>
        <v>2021</v>
      </c>
    </row>
    <row r="5027" spans="1:10" x14ac:dyDescent="0.15">
      <c r="A5027" t="s">
        <v>8387</v>
      </c>
      <c r="B5027" t="s">
        <v>1125</v>
      </c>
      <c r="C5027" t="s">
        <v>97</v>
      </c>
      <c r="D5027" t="s">
        <v>74</v>
      </c>
      <c r="E5027">
        <v>24</v>
      </c>
      <c r="F5027" s="8">
        <f>VLOOKUP(C5027,Products!$A$2:$E$20,5,TRUE)</f>
        <v>1.5</v>
      </c>
      <c r="G5027" s="8">
        <f t="shared" si="156"/>
        <v>36</v>
      </c>
      <c r="H5027" s="8">
        <f>VLOOKUP(C5027,Products!$A$2:$F$20,6,TRUE)</f>
        <v>0.5</v>
      </c>
      <c r="I5027" s="8">
        <f t="shared" si="157"/>
        <v>12</v>
      </c>
      <c r="J5027" s="42">
        <f>VLOOKUP(B5027,Invoices!A:I,9,TRUE)</f>
        <v>2021</v>
      </c>
    </row>
    <row r="5028" spans="1:10" x14ac:dyDescent="0.15">
      <c r="A5028" t="s">
        <v>8388</v>
      </c>
      <c r="B5028" t="s">
        <v>1125</v>
      </c>
      <c r="C5028" t="s">
        <v>87</v>
      </c>
      <c r="D5028" t="s">
        <v>68</v>
      </c>
      <c r="E5028">
        <v>10</v>
      </c>
      <c r="F5028" s="8">
        <f>VLOOKUP(C5028,Products!$A$2:$E$20,5,TRUE)</f>
        <v>19.95</v>
      </c>
      <c r="G5028" s="8">
        <f t="shared" si="156"/>
        <v>199.5</v>
      </c>
      <c r="H5028" s="8">
        <f>VLOOKUP(C5028,Products!$A$2:$F$20,6,TRUE)</f>
        <v>7.4499999999999993</v>
      </c>
      <c r="I5028" s="8">
        <f t="shared" si="157"/>
        <v>74.5</v>
      </c>
      <c r="J5028" s="42">
        <f>VLOOKUP(B5028,Invoices!A:I,9,TRUE)</f>
        <v>2021</v>
      </c>
    </row>
    <row r="5029" spans="1:10" x14ac:dyDescent="0.15">
      <c r="A5029" t="s">
        <v>8389</v>
      </c>
      <c r="B5029" t="s">
        <v>1125</v>
      </c>
      <c r="C5029" t="s">
        <v>90</v>
      </c>
      <c r="D5029" t="s">
        <v>72</v>
      </c>
      <c r="E5029">
        <v>20</v>
      </c>
      <c r="F5029" s="8">
        <f>VLOOKUP(C5029,Products!$A$2:$E$20,5,TRUE)</f>
        <v>8.9499999999999993</v>
      </c>
      <c r="G5029" s="8">
        <f t="shared" si="156"/>
        <v>179</v>
      </c>
      <c r="H5029" s="8">
        <f>VLOOKUP(C5029,Products!$A$2:$F$20,6,TRUE)</f>
        <v>5.6999999999999993</v>
      </c>
      <c r="I5029" s="8">
        <f t="shared" si="157"/>
        <v>113.99999999999999</v>
      </c>
      <c r="J5029" s="42">
        <f>VLOOKUP(B5029,Invoices!A:I,9,TRUE)</f>
        <v>2021</v>
      </c>
    </row>
    <row r="5030" spans="1:10" x14ac:dyDescent="0.15">
      <c r="A5030" t="s">
        <v>8390</v>
      </c>
      <c r="B5030" t="s">
        <v>1125</v>
      </c>
      <c r="C5030" t="s">
        <v>92</v>
      </c>
      <c r="D5030" t="s">
        <v>82</v>
      </c>
      <c r="E5030">
        <v>2</v>
      </c>
      <c r="F5030" s="8">
        <f>VLOOKUP(C5030,Products!$A$2:$E$20,5,TRUE)</f>
        <v>19.95</v>
      </c>
      <c r="G5030" s="8">
        <f t="shared" si="156"/>
        <v>39.9</v>
      </c>
      <c r="H5030" s="8">
        <f>VLOOKUP(C5030,Products!$A$2:$F$20,6,TRUE)</f>
        <v>7.4499999999999993</v>
      </c>
      <c r="I5030" s="8">
        <f t="shared" si="157"/>
        <v>14.899999999999999</v>
      </c>
      <c r="J5030" s="42">
        <f>VLOOKUP(B5030,Invoices!A:I,9,TRUE)</f>
        <v>2021</v>
      </c>
    </row>
    <row r="5031" spans="1:10" x14ac:dyDescent="0.15">
      <c r="A5031" t="s">
        <v>8391</v>
      </c>
      <c r="B5031" t="s">
        <v>1125</v>
      </c>
      <c r="C5031" t="s">
        <v>95</v>
      </c>
      <c r="D5031" t="s">
        <v>73</v>
      </c>
      <c r="E5031">
        <v>1</v>
      </c>
      <c r="F5031" s="8">
        <f>VLOOKUP(C5031,Products!$A$2:$E$20,5,TRUE)</f>
        <v>12.95</v>
      </c>
      <c r="G5031" s="8">
        <f t="shared" si="156"/>
        <v>12.95</v>
      </c>
      <c r="H5031" s="8">
        <f>VLOOKUP(C5031,Products!$A$2:$F$20,6,TRUE)</f>
        <v>4.1999999999999993</v>
      </c>
      <c r="I5031" s="8">
        <f t="shared" si="157"/>
        <v>4.1999999999999993</v>
      </c>
      <c r="J5031" s="42">
        <f>VLOOKUP(B5031,Invoices!A:I,9,TRUE)</f>
        <v>2021</v>
      </c>
    </row>
    <row r="5032" spans="1:10" x14ac:dyDescent="0.15">
      <c r="A5032" t="s">
        <v>8392</v>
      </c>
      <c r="B5032" t="s">
        <v>1126</v>
      </c>
      <c r="C5032" t="s">
        <v>96</v>
      </c>
      <c r="D5032" t="s">
        <v>75</v>
      </c>
      <c r="E5032">
        <v>100</v>
      </c>
      <c r="F5032" s="8">
        <f>VLOOKUP(C5032,Products!$A$2:$E$20,5,TRUE)</f>
        <v>79.95</v>
      </c>
      <c r="G5032" s="8">
        <f t="shared" si="156"/>
        <v>7995</v>
      </c>
      <c r="H5032" s="8">
        <f>VLOOKUP(C5032,Products!$A$2:$F$20,6,TRUE)</f>
        <v>27.950000000000003</v>
      </c>
      <c r="I5032" s="8">
        <f t="shared" si="157"/>
        <v>2795.0000000000005</v>
      </c>
      <c r="J5032" s="42">
        <f>VLOOKUP(B5032,Invoices!A:I,9,TRUE)</f>
        <v>2021</v>
      </c>
    </row>
    <row r="5033" spans="1:10" x14ac:dyDescent="0.15">
      <c r="A5033" t="s">
        <v>8393</v>
      </c>
      <c r="B5033" t="s">
        <v>1126</v>
      </c>
      <c r="C5033" t="s">
        <v>101</v>
      </c>
      <c r="D5033" t="s">
        <v>69</v>
      </c>
      <c r="E5033">
        <v>1</v>
      </c>
      <c r="F5033" s="8">
        <f>VLOOKUP(C5033,Products!$A$2:$E$20,5,TRUE)</f>
        <v>129.94999999999999</v>
      </c>
      <c r="G5033" s="8">
        <f t="shared" si="156"/>
        <v>129.94999999999999</v>
      </c>
      <c r="H5033" s="8">
        <f>VLOOKUP(C5033,Products!$A$2:$F$20,6,TRUE)</f>
        <v>40.449999999999989</v>
      </c>
      <c r="I5033" s="8">
        <f t="shared" si="157"/>
        <v>40.449999999999989</v>
      </c>
      <c r="J5033" s="42">
        <f>VLOOKUP(B5033,Invoices!A:I,9,TRUE)</f>
        <v>2021</v>
      </c>
    </row>
    <row r="5034" spans="1:10" x14ac:dyDescent="0.15">
      <c r="A5034" t="s">
        <v>8394</v>
      </c>
      <c r="B5034" t="s">
        <v>1126</v>
      </c>
      <c r="C5034" t="s">
        <v>90</v>
      </c>
      <c r="D5034" t="s">
        <v>72</v>
      </c>
      <c r="E5034">
        <v>100</v>
      </c>
      <c r="F5034" s="8">
        <f>VLOOKUP(C5034,Products!$A$2:$E$20,5,TRUE)</f>
        <v>8.9499999999999993</v>
      </c>
      <c r="G5034" s="8">
        <f t="shared" si="156"/>
        <v>894.99999999999989</v>
      </c>
      <c r="H5034" s="8">
        <f>VLOOKUP(C5034,Products!$A$2:$F$20,6,TRUE)</f>
        <v>5.6999999999999993</v>
      </c>
      <c r="I5034" s="8">
        <f t="shared" si="157"/>
        <v>569.99999999999989</v>
      </c>
      <c r="J5034" s="42">
        <f>VLOOKUP(B5034,Invoices!A:I,9,TRUE)</f>
        <v>2021</v>
      </c>
    </row>
    <row r="5035" spans="1:10" x14ac:dyDescent="0.15">
      <c r="A5035" t="s">
        <v>8395</v>
      </c>
      <c r="B5035" t="s">
        <v>1127</v>
      </c>
      <c r="C5035" t="s">
        <v>104</v>
      </c>
      <c r="D5035" t="s">
        <v>71</v>
      </c>
      <c r="E5035">
        <v>1</v>
      </c>
      <c r="F5035" s="8">
        <f>VLOOKUP(C5035,Products!$A$2:$E$20,5,TRUE)</f>
        <v>2.95</v>
      </c>
      <c r="G5035" s="8">
        <f t="shared" si="156"/>
        <v>2.95</v>
      </c>
      <c r="H5035" s="8">
        <f>VLOOKUP(C5035,Products!$A$2:$F$20,6,TRUE)</f>
        <v>1.1500000000000001</v>
      </c>
      <c r="I5035" s="8">
        <f t="shared" si="157"/>
        <v>1.1500000000000001</v>
      </c>
      <c r="J5035" s="42">
        <f>VLOOKUP(B5035,Invoices!A:I,9,TRUE)</f>
        <v>2021</v>
      </c>
    </row>
    <row r="5036" spans="1:10" x14ac:dyDescent="0.15">
      <c r="A5036" t="s">
        <v>8396</v>
      </c>
      <c r="B5036" t="s">
        <v>1127</v>
      </c>
      <c r="C5036" t="s">
        <v>94</v>
      </c>
      <c r="D5036" t="s">
        <v>86</v>
      </c>
      <c r="E5036">
        <v>2</v>
      </c>
      <c r="F5036" s="8">
        <f>VLOOKUP(C5036,Products!$A$2:$E$20,5,TRUE)</f>
        <v>3.5</v>
      </c>
      <c r="G5036" s="8">
        <f t="shared" si="156"/>
        <v>7</v>
      </c>
      <c r="H5036" s="8">
        <f>VLOOKUP(C5036,Products!$A$2:$F$20,6,TRUE)</f>
        <v>0.54999999999999982</v>
      </c>
      <c r="I5036" s="8">
        <f t="shared" si="157"/>
        <v>1.0999999999999996</v>
      </c>
      <c r="J5036" s="42">
        <f>VLOOKUP(B5036,Invoices!A:I,9,TRUE)</f>
        <v>2021</v>
      </c>
    </row>
    <row r="5037" spans="1:10" x14ac:dyDescent="0.15">
      <c r="A5037" t="s">
        <v>8397</v>
      </c>
      <c r="B5037" t="s">
        <v>1128</v>
      </c>
      <c r="C5037" t="s">
        <v>88</v>
      </c>
      <c r="D5037" t="s">
        <v>85</v>
      </c>
      <c r="E5037">
        <v>5</v>
      </c>
      <c r="F5037" s="8">
        <f>VLOOKUP(C5037,Products!$A$2:$E$20,5,TRUE)</f>
        <v>8.9499999999999993</v>
      </c>
      <c r="G5037" s="8">
        <f t="shared" si="156"/>
        <v>44.75</v>
      </c>
      <c r="H5037" s="8">
        <f>VLOOKUP(C5037,Products!$A$2:$F$20,6,TRUE)</f>
        <v>5.6999999999999993</v>
      </c>
      <c r="I5037" s="8">
        <f t="shared" si="157"/>
        <v>28.499999999999996</v>
      </c>
      <c r="J5037" s="42">
        <f>VLOOKUP(B5037,Invoices!A:I,9,TRUE)</f>
        <v>2021</v>
      </c>
    </row>
    <row r="5038" spans="1:10" x14ac:dyDescent="0.15">
      <c r="A5038" t="s">
        <v>8398</v>
      </c>
      <c r="B5038" t="s">
        <v>1128</v>
      </c>
      <c r="C5038" t="s">
        <v>90</v>
      </c>
      <c r="D5038" t="s">
        <v>72</v>
      </c>
      <c r="E5038">
        <v>2</v>
      </c>
      <c r="F5038" s="8">
        <f>VLOOKUP(C5038,Products!$A$2:$E$20,5,TRUE)</f>
        <v>8.9499999999999993</v>
      </c>
      <c r="G5038" s="8">
        <f t="shared" si="156"/>
        <v>17.899999999999999</v>
      </c>
      <c r="H5038" s="8">
        <f>VLOOKUP(C5038,Products!$A$2:$F$20,6,TRUE)</f>
        <v>5.6999999999999993</v>
      </c>
      <c r="I5038" s="8">
        <f t="shared" si="157"/>
        <v>11.399999999999999</v>
      </c>
      <c r="J5038" s="42">
        <f>VLOOKUP(B5038,Invoices!A:I,9,TRUE)</f>
        <v>2021</v>
      </c>
    </row>
    <row r="5039" spans="1:10" x14ac:dyDescent="0.15">
      <c r="A5039" t="s">
        <v>8399</v>
      </c>
      <c r="B5039" t="s">
        <v>1129</v>
      </c>
      <c r="C5039" t="s">
        <v>90</v>
      </c>
      <c r="D5039" t="s">
        <v>72</v>
      </c>
      <c r="E5039">
        <v>50</v>
      </c>
      <c r="F5039" s="8">
        <f>VLOOKUP(C5039,Products!$A$2:$E$20,5,TRUE)</f>
        <v>8.9499999999999993</v>
      </c>
      <c r="G5039" s="8">
        <f t="shared" si="156"/>
        <v>447.49999999999994</v>
      </c>
      <c r="H5039" s="8">
        <f>VLOOKUP(C5039,Products!$A$2:$F$20,6,TRUE)</f>
        <v>5.6999999999999993</v>
      </c>
      <c r="I5039" s="8">
        <f t="shared" si="157"/>
        <v>284.99999999999994</v>
      </c>
      <c r="J5039" s="42">
        <f>VLOOKUP(B5039,Invoices!A:I,9,TRUE)</f>
        <v>2021</v>
      </c>
    </row>
    <row r="5040" spans="1:10" x14ac:dyDescent="0.15">
      <c r="A5040" t="s">
        <v>8400</v>
      </c>
      <c r="B5040" t="s">
        <v>1130</v>
      </c>
      <c r="C5040" t="s">
        <v>104</v>
      </c>
      <c r="D5040" t="s">
        <v>71</v>
      </c>
      <c r="E5040">
        <v>1</v>
      </c>
      <c r="F5040" s="8">
        <f>VLOOKUP(C5040,Products!$A$2:$E$20,5,TRUE)</f>
        <v>2.95</v>
      </c>
      <c r="G5040" s="8">
        <f t="shared" si="156"/>
        <v>2.95</v>
      </c>
      <c r="H5040" s="8">
        <f>VLOOKUP(C5040,Products!$A$2:$F$20,6,TRUE)</f>
        <v>1.1500000000000001</v>
      </c>
      <c r="I5040" s="8">
        <f t="shared" si="157"/>
        <v>1.1500000000000001</v>
      </c>
      <c r="J5040" s="42">
        <f>VLOOKUP(B5040,Invoices!A:I,9,TRUE)</f>
        <v>2021</v>
      </c>
    </row>
    <row r="5041" spans="1:10" x14ac:dyDescent="0.15">
      <c r="A5041" t="s">
        <v>8401</v>
      </c>
      <c r="B5041" t="s">
        <v>1130</v>
      </c>
      <c r="C5041" t="s">
        <v>100</v>
      </c>
      <c r="D5041" t="s">
        <v>78</v>
      </c>
      <c r="E5041">
        <v>7</v>
      </c>
      <c r="F5041" s="8">
        <f>VLOOKUP(C5041,Products!$A$2:$E$20,5,TRUE)</f>
        <v>49.95</v>
      </c>
      <c r="G5041" s="8">
        <f t="shared" si="156"/>
        <v>349.65000000000003</v>
      </c>
      <c r="H5041" s="8">
        <f>VLOOKUP(C5041,Products!$A$2:$F$20,6,TRUE)</f>
        <v>19.950000000000003</v>
      </c>
      <c r="I5041" s="8">
        <f t="shared" si="157"/>
        <v>139.65000000000003</v>
      </c>
      <c r="J5041" s="42">
        <f>VLOOKUP(B5041,Invoices!A:I,9,TRUE)</f>
        <v>2021</v>
      </c>
    </row>
    <row r="5042" spans="1:10" x14ac:dyDescent="0.15">
      <c r="A5042" t="s">
        <v>8402</v>
      </c>
      <c r="B5042" t="s">
        <v>1130</v>
      </c>
      <c r="C5042" t="s">
        <v>99</v>
      </c>
      <c r="D5042" t="s">
        <v>84</v>
      </c>
      <c r="E5042">
        <v>8</v>
      </c>
      <c r="F5042" s="8">
        <f>VLOOKUP(C5042,Products!$A$2:$E$20,5,TRUE)</f>
        <v>3.5</v>
      </c>
      <c r="G5042" s="8">
        <f t="shared" si="156"/>
        <v>28</v>
      </c>
      <c r="H5042" s="8">
        <f>VLOOKUP(C5042,Products!$A$2:$F$20,6,TRUE)</f>
        <v>0.54999999999999982</v>
      </c>
      <c r="I5042" s="8">
        <f t="shared" si="157"/>
        <v>4.3999999999999986</v>
      </c>
      <c r="J5042" s="42">
        <f>VLOOKUP(B5042,Invoices!A:I,9,TRUE)</f>
        <v>2021</v>
      </c>
    </row>
    <row r="5043" spans="1:10" x14ac:dyDescent="0.15">
      <c r="A5043" t="s">
        <v>8403</v>
      </c>
      <c r="B5043" t="s">
        <v>1130</v>
      </c>
      <c r="C5043" t="s">
        <v>102</v>
      </c>
      <c r="D5043" t="s">
        <v>83</v>
      </c>
      <c r="E5043">
        <v>10</v>
      </c>
      <c r="F5043" s="8">
        <f>VLOOKUP(C5043,Products!$A$2:$E$20,5,TRUE)</f>
        <v>29.95</v>
      </c>
      <c r="G5043" s="8">
        <f t="shared" si="156"/>
        <v>299.5</v>
      </c>
      <c r="H5043" s="8">
        <f>VLOOKUP(C5043,Products!$A$2:$F$20,6,TRUE)</f>
        <v>15</v>
      </c>
      <c r="I5043" s="8">
        <f t="shared" si="157"/>
        <v>150</v>
      </c>
      <c r="J5043" s="42">
        <f>VLOOKUP(B5043,Invoices!A:I,9,TRUE)</f>
        <v>2021</v>
      </c>
    </row>
    <row r="5044" spans="1:10" x14ac:dyDescent="0.15">
      <c r="A5044" t="s">
        <v>8404</v>
      </c>
      <c r="B5044" t="s">
        <v>1130</v>
      </c>
      <c r="C5044" t="s">
        <v>105</v>
      </c>
      <c r="D5044" t="s">
        <v>81</v>
      </c>
      <c r="E5044">
        <v>3</v>
      </c>
      <c r="F5044" s="8">
        <f>VLOOKUP(C5044,Products!$A$2:$E$20,5,TRUE)</f>
        <v>8.9499999999999993</v>
      </c>
      <c r="G5044" s="8">
        <f t="shared" si="156"/>
        <v>26.849999999999998</v>
      </c>
      <c r="H5044" s="8">
        <f>VLOOKUP(C5044,Products!$A$2:$F$20,6,TRUE)</f>
        <v>3.1999999999999993</v>
      </c>
      <c r="I5044" s="8">
        <f t="shared" si="157"/>
        <v>9.5999999999999979</v>
      </c>
      <c r="J5044" s="42">
        <f>VLOOKUP(B5044,Invoices!A:I,9,TRUE)</f>
        <v>2021</v>
      </c>
    </row>
    <row r="5045" spans="1:10" x14ac:dyDescent="0.15">
      <c r="A5045" t="s">
        <v>8405</v>
      </c>
      <c r="B5045" t="s">
        <v>1130</v>
      </c>
      <c r="C5045" t="s">
        <v>96</v>
      </c>
      <c r="D5045" t="s">
        <v>75</v>
      </c>
      <c r="E5045">
        <v>6</v>
      </c>
      <c r="F5045" s="8">
        <f>VLOOKUP(C5045,Products!$A$2:$E$20,5,TRUE)</f>
        <v>79.95</v>
      </c>
      <c r="G5045" s="8">
        <f t="shared" si="156"/>
        <v>479.70000000000005</v>
      </c>
      <c r="H5045" s="8">
        <f>VLOOKUP(C5045,Products!$A$2:$F$20,6,TRUE)</f>
        <v>27.950000000000003</v>
      </c>
      <c r="I5045" s="8">
        <f t="shared" si="157"/>
        <v>167.70000000000002</v>
      </c>
      <c r="J5045" s="42">
        <f>VLOOKUP(B5045,Invoices!A:I,9,TRUE)</f>
        <v>2021</v>
      </c>
    </row>
    <row r="5046" spans="1:10" x14ac:dyDescent="0.15">
      <c r="A5046" t="s">
        <v>8406</v>
      </c>
      <c r="B5046" t="s">
        <v>1130</v>
      </c>
      <c r="C5046" t="s">
        <v>103</v>
      </c>
      <c r="D5046" t="s">
        <v>77</v>
      </c>
      <c r="E5046">
        <v>2</v>
      </c>
      <c r="F5046" s="8">
        <f>VLOOKUP(C5046,Products!$A$2:$E$20,5,TRUE)</f>
        <v>8.9499999999999993</v>
      </c>
      <c r="G5046" s="8">
        <f t="shared" si="156"/>
        <v>17.899999999999999</v>
      </c>
      <c r="H5046" s="8">
        <f>VLOOKUP(C5046,Products!$A$2:$F$20,6,TRUE)</f>
        <v>3.1999999999999993</v>
      </c>
      <c r="I5046" s="8">
        <f t="shared" si="157"/>
        <v>6.3999999999999986</v>
      </c>
      <c r="J5046" s="42">
        <f>VLOOKUP(B5046,Invoices!A:I,9,TRUE)</f>
        <v>2021</v>
      </c>
    </row>
    <row r="5047" spans="1:10" x14ac:dyDescent="0.15">
      <c r="A5047" t="s">
        <v>8407</v>
      </c>
      <c r="B5047" t="s">
        <v>1130</v>
      </c>
      <c r="C5047" t="s">
        <v>101</v>
      </c>
      <c r="D5047" t="s">
        <v>69</v>
      </c>
      <c r="E5047">
        <v>1</v>
      </c>
      <c r="F5047" s="8">
        <f>VLOOKUP(C5047,Products!$A$2:$E$20,5,TRUE)</f>
        <v>129.94999999999999</v>
      </c>
      <c r="G5047" s="8">
        <f t="shared" si="156"/>
        <v>129.94999999999999</v>
      </c>
      <c r="H5047" s="8">
        <f>VLOOKUP(C5047,Products!$A$2:$F$20,6,TRUE)</f>
        <v>40.449999999999989</v>
      </c>
      <c r="I5047" s="8">
        <f t="shared" si="157"/>
        <v>40.449999999999989</v>
      </c>
      <c r="J5047" s="42">
        <f>VLOOKUP(B5047,Invoices!A:I,9,TRUE)</f>
        <v>2021</v>
      </c>
    </row>
    <row r="5048" spans="1:10" x14ac:dyDescent="0.15">
      <c r="A5048" t="s">
        <v>8408</v>
      </c>
      <c r="B5048" t="s">
        <v>1130</v>
      </c>
      <c r="C5048" t="s">
        <v>89</v>
      </c>
      <c r="D5048" t="s">
        <v>80</v>
      </c>
      <c r="E5048">
        <v>2</v>
      </c>
      <c r="F5048" s="8">
        <f>VLOOKUP(C5048,Products!$A$2:$E$20,5,TRUE)</f>
        <v>15.95</v>
      </c>
      <c r="G5048" s="8">
        <f t="shared" si="156"/>
        <v>31.9</v>
      </c>
      <c r="H5048" s="8">
        <f>VLOOKUP(C5048,Products!$A$2:$F$20,6,TRUE)</f>
        <v>6</v>
      </c>
      <c r="I5048" s="8">
        <f t="shared" si="157"/>
        <v>12</v>
      </c>
      <c r="J5048" s="42">
        <f>VLOOKUP(B5048,Invoices!A:I,9,TRUE)</f>
        <v>2021</v>
      </c>
    </row>
    <row r="5049" spans="1:10" x14ac:dyDescent="0.15">
      <c r="A5049" t="s">
        <v>8409</v>
      </c>
      <c r="B5049" t="s">
        <v>1131</v>
      </c>
      <c r="C5049" t="s">
        <v>96</v>
      </c>
      <c r="D5049" t="s">
        <v>75</v>
      </c>
      <c r="E5049">
        <v>1</v>
      </c>
      <c r="F5049" s="8">
        <f>VLOOKUP(C5049,Products!$A$2:$E$20,5,TRUE)</f>
        <v>79.95</v>
      </c>
      <c r="G5049" s="8">
        <f t="shared" si="156"/>
        <v>79.95</v>
      </c>
      <c r="H5049" s="8">
        <f>VLOOKUP(C5049,Products!$A$2:$F$20,6,TRUE)</f>
        <v>27.950000000000003</v>
      </c>
      <c r="I5049" s="8">
        <f t="shared" si="157"/>
        <v>27.950000000000003</v>
      </c>
      <c r="J5049" s="42">
        <f>VLOOKUP(B5049,Invoices!A:I,9,TRUE)</f>
        <v>2021</v>
      </c>
    </row>
    <row r="5050" spans="1:10" x14ac:dyDescent="0.15">
      <c r="A5050" t="s">
        <v>8410</v>
      </c>
      <c r="B5050" t="s">
        <v>1131</v>
      </c>
      <c r="C5050" t="s">
        <v>94</v>
      </c>
      <c r="D5050" t="s">
        <v>86</v>
      </c>
      <c r="E5050">
        <v>50</v>
      </c>
      <c r="F5050" s="8">
        <f>VLOOKUP(C5050,Products!$A$2:$E$20,5,TRUE)</f>
        <v>3.5</v>
      </c>
      <c r="G5050" s="8">
        <f t="shared" si="156"/>
        <v>175</v>
      </c>
      <c r="H5050" s="8">
        <f>VLOOKUP(C5050,Products!$A$2:$F$20,6,TRUE)</f>
        <v>0.54999999999999982</v>
      </c>
      <c r="I5050" s="8">
        <f t="shared" si="157"/>
        <v>27.499999999999993</v>
      </c>
      <c r="J5050" s="42">
        <f>VLOOKUP(B5050,Invoices!A:I,9,TRUE)</f>
        <v>2021</v>
      </c>
    </row>
    <row r="5051" spans="1:10" x14ac:dyDescent="0.15">
      <c r="A5051" t="s">
        <v>8411</v>
      </c>
      <c r="B5051" t="s">
        <v>1131</v>
      </c>
      <c r="C5051" t="s">
        <v>103</v>
      </c>
      <c r="D5051" t="s">
        <v>77</v>
      </c>
      <c r="E5051">
        <v>15</v>
      </c>
      <c r="F5051" s="8">
        <f>VLOOKUP(C5051,Products!$A$2:$E$20,5,TRUE)</f>
        <v>8.9499999999999993</v>
      </c>
      <c r="G5051" s="8">
        <f t="shared" si="156"/>
        <v>134.25</v>
      </c>
      <c r="H5051" s="8">
        <f>VLOOKUP(C5051,Products!$A$2:$F$20,6,TRUE)</f>
        <v>3.1999999999999993</v>
      </c>
      <c r="I5051" s="8">
        <f t="shared" si="157"/>
        <v>47.999999999999986</v>
      </c>
      <c r="J5051" s="42">
        <f>VLOOKUP(B5051,Invoices!A:I,9,TRUE)</f>
        <v>2021</v>
      </c>
    </row>
    <row r="5052" spans="1:10" x14ac:dyDescent="0.15">
      <c r="A5052" t="s">
        <v>8412</v>
      </c>
      <c r="B5052" t="s">
        <v>1131</v>
      </c>
      <c r="C5052" t="s">
        <v>105</v>
      </c>
      <c r="D5052" t="s">
        <v>81</v>
      </c>
      <c r="E5052">
        <v>1</v>
      </c>
      <c r="F5052" s="8">
        <f>VLOOKUP(C5052,Products!$A$2:$E$20,5,TRUE)</f>
        <v>8.9499999999999993</v>
      </c>
      <c r="G5052" s="8">
        <f t="shared" si="156"/>
        <v>8.9499999999999993</v>
      </c>
      <c r="H5052" s="8">
        <f>VLOOKUP(C5052,Products!$A$2:$F$20,6,TRUE)</f>
        <v>3.1999999999999993</v>
      </c>
      <c r="I5052" s="8">
        <f t="shared" si="157"/>
        <v>3.1999999999999993</v>
      </c>
      <c r="J5052" s="42">
        <f>VLOOKUP(B5052,Invoices!A:I,9,TRUE)</f>
        <v>2021</v>
      </c>
    </row>
    <row r="5053" spans="1:10" x14ac:dyDescent="0.15">
      <c r="A5053" t="s">
        <v>8413</v>
      </c>
      <c r="B5053" t="s">
        <v>1131</v>
      </c>
      <c r="C5053" t="s">
        <v>101</v>
      </c>
      <c r="D5053" t="s">
        <v>69</v>
      </c>
      <c r="E5053">
        <v>2</v>
      </c>
      <c r="F5053" s="8">
        <f>VLOOKUP(C5053,Products!$A$2:$E$20,5,TRUE)</f>
        <v>129.94999999999999</v>
      </c>
      <c r="G5053" s="8">
        <f t="shared" si="156"/>
        <v>259.89999999999998</v>
      </c>
      <c r="H5053" s="8">
        <f>VLOOKUP(C5053,Products!$A$2:$F$20,6,TRUE)</f>
        <v>40.449999999999989</v>
      </c>
      <c r="I5053" s="8">
        <f t="shared" si="157"/>
        <v>80.899999999999977</v>
      </c>
      <c r="J5053" s="42">
        <f>VLOOKUP(B5053,Invoices!A:I,9,TRUE)</f>
        <v>2021</v>
      </c>
    </row>
    <row r="5054" spans="1:10" x14ac:dyDescent="0.15">
      <c r="A5054" t="s">
        <v>8414</v>
      </c>
      <c r="B5054" t="s">
        <v>1131</v>
      </c>
      <c r="C5054" t="s">
        <v>90</v>
      </c>
      <c r="D5054" t="s">
        <v>72</v>
      </c>
      <c r="E5054">
        <v>1</v>
      </c>
      <c r="F5054" s="8">
        <f>VLOOKUP(C5054,Products!$A$2:$E$20,5,TRUE)</f>
        <v>8.9499999999999993</v>
      </c>
      <c r="G5054" s="8">
        <f t="shared" si="156"/>
        <v>8.9499999999999993</v>
      </c>
      <c r="H5054" s="8">
        <f>VLOOKUP(C5054,Products!$A$2:$F$20,6,TRUE)</f>
        <v>5.6999999999999993</v>
      </c>
      <c r="I5054" s="8">
        <f t="shared" si="157"/>
        <v>5.6999999999999993</v>
      </c>
      <c r="J5054" s="42">
        <f>VLOOKUP(B5054,Invoices!A:I,9,TRUE)</f>
        <v>2021</v>
      </c>
    </row>
    <row r="5055" spans="1:10" x14ac:dyDescent="0.15">
      <c r="A5055" t="s">
        <v>8415</v>
      </c>
      <c r="B5055" t="s">
        <v>1131</v>
      </c>
      <c r="C5055" t="s">
        <v>89</v>
      </c>
      <c r="D5055" t="s">
        <v>80</v>
      </c>
      <c r="E5055">
        <v>24</v>
      </c>
      <c r="F5055" s="8">
        <f>VLOOKUP(C5055,Products!$A$2:$E$20,5,TRUE)</f>
        <v>15.95</v>
      </c>
      <c r="G5055" s="8">
        <f t="shared" si="156"/>
        <v>382.79999999999995</v>
      </c>
      <c r="H5055" s="8">
        <f>VLOOKUP(C5055,Products!$A$2:$F$20,6,TRUE)</f>
        <v>6</v>
      </c>
      <c r="I5055" s="8">
        <f t="shared" si="157"/>
        <v>144</v>
      </c>
      <c r="J5055" s="42">
        <f>VLOOKUP(B5055,Invoices!A:I,9,TRUE)</f>
        <v>2021</v>
      </c>
    </row>
    <row r="5056" spans="1:10" x14ac:dyDescent="0.15">
      <c r="A5056" t="s">
        <v>8416</v>
      </c>
      <c r="B5056" t="s">
        <v>1131</v>
      </c>
      <c r="C5056" t="s">
        <v>91</v>
      </c>
      <c r="D5056" t="s">
        <v>70</v>
      </c>
      <c r="E5056">
        <v>20</v>
      </c>
      <c r="F5056" s="8">
        <f>VLOOKUP(C5056,Products!$A$2:$E$20,5,TRUE)</f>
        <v>49.95</v>
      </c>
      <c r="G5056" s="8">
        <f t="shared" si="156"/>
        <v>999</v>
      </c>
      <c r="H5056" s="8">
        <f>VLOOKUP(C5056,Products!$A$2:$F$20,6,TRUE)</f>
        <v>21.200000000000003</v>
      </c>
      <c r="I5056" s="8">
        <f t="shared" si="157"/>
        <v>424.00000000000006</v>
      </c>
      <c r="J5056" s="42">
        <f>VLOOKUP(B5056,Invoices!A:I,9,TRUE)</f>
        <v>2021</v>
      </c>
    </row>
    <row r="5057" spans="1:10" x14ac:dyDescent="0.15">
      <c r="A5057" t="s">
        <v>8417</v>
      </c>
      <c r="B5057" t="s">
        <v>1131</v>
      </c>
      <c r="C5057" t="s">
        <v>92</v>
      </c>
      <c r="D5057" t="s">
        <v>82</v>
      </c>
      <c r="E5057">
        <v>1</v>
      </c>
      <c r="F5057" s="8">
        <f>VLOOKUP(C5057,Products!$A$2:$E$20,5,TRUE)</f>
        <v>19.95</v>
      </c>
      <c r="G5057" s="8">
        <f t="shared" si="156"/>
        <v>19.95</v>
      </c>
      <c r="H5057" s="8">
        <f>VLOOKUP(C5057,Products!$A$2:$F$20,6,TRUE)</f>
        <v>7.4499999999999993</v>
      </c>
      <c r="I5057" s="8">
        <f t="shared" si="157"/>
        <v>7.4499999999999993</v>
      </c>
      <c r="J5057" s="42">
        <f>VLOOKUP(B5057,Invoices!A:I,9,TRUE)</f>
        <v>2021</v>
      </c>
    </row>
    <row r="5058" spans="1:10" x14ac:dyDescent="0.15">
      <c r="A5058" t="s">
        <v>8418</v>
      </c>
      <c r="B5058" t="s">
        <v>1131</v>
      </c>
      <c r="C5058" t="s">
        <v>88</v>
      </c>
      <c r="D5058" t="s">
        <v>85</v>
      </c>
      <c r="E5058">
        <v>2</v>
      </c>
      <c r="F5058" s="8">
        <f>VLOOKUP(C5058,Products!$A$2:$E$20,5,TRUE)</f>
        <v>8.9499999999999993</v>
      </c>
      <c r="G5058" s="8">
        <f t="shared" si="156"/>
        <v>17.899999999999999</v>
      </c>
      <c r="H5058" s="8">
        <f>VLOOKUP(C5058,Products!$A$2:$F$20,6,TRUE)</f>
        <v>5.6999999999999993</v>
      </c>
      <c r="I5058" s="8">
        <f t="shared" si="157"/>
        <v>11.399999999999999</v>
      </c>
      <c r="J5058" s="42">
        <f>VLOOKUP(B5058,Invoices!A:I,9,TRUE)</f>
        <v>2021</v>
      </c>
    </row>
    <row r="5059" spans="1:10" x14ac:dyDescent="0.15">
      <c r="A5059" t="s">
        <v>8419</v>
      </c>
      <c r="B5059" t="s">
        <v>1131</v>
      </c>
      <c r="C5059" t="s">
        <v>99</v>
      </c>
      <c r="D5059" t="s">
        <v>84</v>
      </c>
      <c r="E5059">
        <v>20</v>
      </c>
      <c r="F5059" s="8">
        <f>VLOOKUP(C5059,Products!$A$2:$E$20,5,TRUE)</f>
        <v>3.5</v>
      </c>
      <c r="G5059" s="8">
        <f t="shared" ref="G5059:G5122" si="158">F5059*E5059</f>
        <v>70</v>
      </c>
      <c r="H5059" s="8">
        <f>VLOOKUP(C5059,Products!$A$2:$F$20,6,TRUE)</f>
        <v>0.54999999999999982</v>
      </c>
      <c r="I5059" s="8">
        <f t="shared" ref="I5059:I5122" si="159">H5059*E5059</f>
        <v>10.999999999999996</v>
      </c>
      <c r="J5059" s="42">
        <f>VLOOKUP(B5059,Invoices!A:I,9,TRUE)</f>
        <v>2021</v>
      </c>
    </row>
    <row r="5060" spans="1:10" x14ac:dyDescent="0.15">
      <c r="A5060" t="s">
        <v>8420</v>
      </c>
      <c r="B5060" t="s">
        <v>1131</v>
      </c>
      <c r="C5060" t="s">
        <v>102</v>
      </c>
      <c r="D5060" t="s">
        <v>83</v>
      </c>
      <c r="E5060">
        <v>3</v>
      </c>
      <c r="F5060" s="8">
        <f>VLOOKUP(C5060,Products!$A$2:$E$20,5,TRUE)</f>
        <v>29.95</v>
      </c>
      <c r="G5060" s="8">
        <f t="shared" si="158"/>
        <v>89.85</v>
      </c>
      <c r="H5060" s="8">
        <f>VLOOKUP(C5060,Products!$A$2:$F$20,6,TRUE)</f>
        <v>15</v>
      </c>
      <c r="I5060" s="8">
        <f t="shared" si="159"/>
        <v>45</v>
      </c>
      <c r="J5060" s="42">
        <f>VLOOKUP(B5060,Invoices!A:I,9,TRUE)</f>
        <v>2021</v>
      </c>
    </row>
    <row r="5061" spans="1:10" x14ac:dyDescent="0.15">
      <c r="A5061" t="s">
        <v>8421</v>
      </c>
      <c r="B5061" t="s">
        <v>1131</v>
      </c>
      <c r="C5061" t="s">
        <v>104</v>
      </c>
      <c r="D5061" t="s">
        <v>71</v>
      </c>
      <c r="E5061">
        <v>15</v>
      </c>
      <c r="F5061" s="8">
        <f>VLOOKUP(C5061,Products!$A$2:$E$20,5,TRUE)</f>
        <v>2.95</v>
      </c>
      <c r="G5061" s="8">
        <f t="shared" si="158"/>
        <v>44.25</v>
      </c>
      <c r="H5061" s="8">
        <f>VLOOKUP(C5061,Products!$A$2:$F$20,6,TRUE)</f>
        <v>1.1500000000000001</v>
      </c>
      <c r="I5061" s="8">
        <f t="shared" si="159"/>
        <v>17.250000000000004</v>
      </c>
      <c r="J5061" s="42">
        <f>VLOOKUP(B5061,Invoices!A:I,9,TRUE)</f>
        <v>2021</v>
      </c>
    </row>
    <row r="5062" spans="1:10" x14ac:dyDescent="0.15">
      <c r="A5062" t="s">
        <v>8422</v>
      </c>
      <c r="B5062" t="s">
        <v>1132</v>
      </c>
      <c r="C5062" t="s">
        <v>105</v>
      </c>
      <c r="D5062" t="s">
        <v>81</v>
      </c>
      <c r="E5062">
        <v>1</v>
      </c>
      <c r="F5062" s="8">
        <f>VLOOKUP(C5062,Products!$A$2:$E$20,5,TRUE)</f>
        <v>8.9499999999999993</v>
      </c>
      <c r="G5062" s="8">
        <f t="shared" si="158"/>
        <v>8.9499999999999993</v>
      </c>
      <c r="H5062" s="8">
        <f>VLOOKUP(C5062,Products!$A$2:$F$20,6,TRUE)</f>
        <v>3.1999999999999993</v>
      </c>
      <c r="I5062" s="8">
        <f t="shared" si="159"/>
        <v>3.1999999999999993</v>
      </c>
      <c r="J5062" s="42">
        <f>VLOOKUP(B5062,Invoices!A:I,9,TRUE)</f>
        <v>2021</v>
      </c>
    </row>
    <row r="5063" spans="1:10" x14ac:dyDescent="0.15">
      <c r="A5063" t="s">
        <v>8423</v>
      </c>
      <c r="B5063" t="s">
        <v>1132</v>
      </c>
      <c r="C5063" t="s">
        <v>88</v>
      </c>
      <c r="D5063" t="s">
        <v>85</v>
      </c>
      <c r="E5063">
        <v>5</v>
      </c>
      <c r="F5063" s="8">
        <f>VLOOKUP(C5063,Products!$A$2:$E$20,5,TRUE)</f>
        <v>8.9499999999999993</v>
      </c>
      <c r="G5063" s="8">
        <f t="shared" si="158"/>
        <v>44.75</v>
      </c>
      <c r="H5063" s="8">
        <f>VLOOKUP(C5063,Products!$A$2:$F$20,6,TRUE)</f>
        <v>5.6999999999999993</v>
      </c>
      <c r="I5063" s="8">
        <f t="shared" si="159"/>
        <v>28.499999999999996</v>
      </c>
      <c r="J5063" s="42">
        <f>VLOOKUP(B5063,Invoices!A:I,9,TRUE)</f>
        <v>2021</v>
      </c>
    </row>
    <row r="5064" spans="1:10" x14ac:dyDescent="0.15">
      <c r="A5064" t="s">
        <v>8424</v>
      </c>
      <c r="B5064" t="s">
        <v>1132</v>
      </c>
      <c r="C5064" t="s">
        <v>100</v>
      </c>
      <c r="D5064" t="s">
        <v>78</v>
      </c>
      <c r="E5064">
        <v>3</v>
      </c>
      <c r="F5064" s="8">
        <f>VLOOKUP(C5064,Products!$A$2:$E$20,5,TRUE)</f>
        <v>49.95</v>
      </c>
      <c r="G5064" s="8">
        <f t="shared" si="158"/>
        <v>149.85000000000002</v>
      </c>
      <c r="H5064" s="8">
        <f>VLOOKUP(C5064,Products!$A$2:$F$20,6,TRUE)</f>
        <v>19.950000000000003</v>
      </c>
      <c r="I5064" s="8">
        <f t="shared" si="159"/>
        <v>59.850000000000009</v>
      </c>
      <c r="J5064" s="42">
        <f>VLOOKUP(B5064,Invoices!A:I,9,TRUE)</f>
        <v>2021</v>
      </c>
    </row>
    <row r="5065" spans="1:10" x14ac:dyDescent="0.15">
      <c r="A5065" t="s">
        <v>8425</v>
      </c>
      <c r="B5065" t="s">
        <v>1132</v>
      </c>
      <c r="C5065" t="s">
        <v>102</v>
      </c>
      <c r="D5065" t="s">
        <v>83</v>
      </c>
      <c r="E5065">
        <v>10</v>
      </c>
      <c r="F5065" s="8">
        <f>VLOOKUP(C5065,Products!$A$2:$E$20,5,TRUE)</f>
        <v>29.95</v>
      </c>
      <c r="G5065" s="8">
        <f t="shared" si="158"/>
        <v>299.5</v>
      </c>
      <c r="H5065" s="8">
        <f>VLOOKUP(C5065,Products!$A$2:$F$20,6,TRUE)</f>
        <v>15</v>
      </c>
      <c r="I5065" s="8">
        <f t="shared" si="159"/>
        <v>150</v>
      </c>
      <c r="J5065" s="42">
        <f>VLOOKUP(B5065,Invoices!A:I,9,TRUE)</f>
        <v>2021</v>
      </c>
    </row>
    <row r="5066" spans="1:10" x14ac:dyDescent="0.15">
      <c r="A5066" t="s">
        <v>8426</v>
      </c>
      <c r="B5066" t="s">
        <v>1133</v>
      </c>
      <c r="C5066" t="s">
        <v>96</v>
      </c>
      <c r="D5066" t="s">
        <v>75</v>
      </c>
      <c r="E5066">
        <v>1</v>
      </c>
      <c r="F5066" s="8">
        <f>VLOOKUP(C5066,Products!$A$2:$E$20,5,TRUE)</f>
        <v>79.95</v>
      </c>
      <c r="G5066" s="8">
        <f t="shared" si="158"/>
        <v>79.95</v>
      </c>
      <c r="H5066" s="8">
        <f>VLOOKUP(C5066,Products!$A$2:$F$20,6,TRUE)</f>
        <v>27.950000000000003</v>
      </c>
      <c r="I5066" s="8">
        <f t="shared" si="159"/>
        <v>27.950000000000003</v>
      </c>
      <c r="J5066" s="42">
        <f>VLOOKUP(B5066,Invoices!A:I,9,TRUE)</f>
        <v>2021</v>
      </c>
    </row>
    <row r="5067" spans="1:10" x14ac:dyDescent="0.15">
      <c r="A5067" t="s">
        <v>8427</v>
      </c>
      <c r="B5067" t="s">
        <v>1133</v>
      </c>
      <c r="C5067" t="s">
        <v>101</v>
      </c>
      <c r="D5067" t="s">
        <v>69</v>
      </c>
      <c r="E5067">
        <v>1</v>
      </c>
      <c r="F5067" s="8">
        <f>VLOOKUP(C5067,Products!$A$2:$E$20,5,TRUE)</f>
        <v>129.94999999999999</v>
      </c>
      <c r="G5067" s="8">
        <f t="shared" si="158"/>
        <v>129.94999999999999</v>
      </c>
      <c r="H5067" s="8">
        <f>VLOOKUP(C5067,Products!$A$2:$F$20,6,TRUE)</f>
        <v>40.449999999999989</v>
      </c>
      <c r="I5067" s="8">
        <f t="shared" si="159"/>
        <v>40.449999999999989</v>
      </c>
      <c r="J5067" s="42">
        <f>VLOOKUP(B5067,Invoices!A:I,9,TRUE)</f>
        <v>2021</v>
      </c>
    </row>
    <row r="5068" spans="1:10" x14ac:dyDescent="0.15">
      <c r="A5068" t="s">
        <v>8428</v>
      </c>
      <c r="B5068" t="s">
        <v>1133</v>
      </c>
      <c r="C5068" t="s">
        <v>104</v>
      </c>
      <c r="D5068" t="s">
        <v>71</v>
      </c>
      <c r="E5068">
        <v>10</v>
      </c>
      <c r="F5068" s="8">
        <f>VLOOKUP(C5068,Products!$A$2:$E$20,5,TRUE)</f>
        <v>2.95</v>
      </c>
      <c r="G5068" s="8">
        <f t="shared" si="158"/>
        <v>29.5</v>
      </c>
      <c r="H5068" s="8">
        <f>VLOOKUP(C5068,Products!$A$2:$F$20,6,TRUE)</f>
        <v>1.1500000000000001</v>
      </c>
      <c r="I5068" s="8">
        <f t="shared" si="159"/>
        <v>11.500000000000002</v>
      </c>
      <c r="J5068" s="42">
        <f>VLOOKUP(B5068,Invoices!A:I,9,TRUE)</f>
        <v>2021</v>
      </c>
    </row>
    <row r="5069" spans="1:10" x14ac:dyDescent="0.15">
      <c r="A5069" t="s">
        <v>8429</v>
      </c>
      <c r="B5069" t="s">
        <v>1133</v>
      </c>
      <c r="C5069" t="s">
        <v>99</v>
      </c>
      <c r="D5069" t="s">
        <v>84</v>
      </c>
      <c r="E5069">
        <v>1</v>
      </c>
      <c r="F5069" s="8">
        <f>VLOOKUP(C5069,Products!$A$2:$E$20,5,TRUE)</f>
        <v>3.5</v>
      </c>
      <c r="G5069" s="8">
        <f t="shared" si="158"/>
        <v>3.5</v>
      </c>
      <c r="H5069" s="8">
        <f>VLOOKUP(C5069,Products!$A$2:$F$20,6,TRUE)</f>
        <v>0.54999999999999982</v>
      </c>
      <c r="I5069" s="8">
        <f t="shared" si="159"/>
        <v>0.54999999999999982</v>
      </c>
      <c r="J5069" s="42">
        <f>VLOOKUP(B5069,Invoices!A:I,9,TRUE)</f>
        <v>2021</v>
      </c>
    </row>
    <row r="5070" spans="1:10" x14ac:dyDescent="0.15">
      <c r="A5070" t="s">
        <v>8430</v>
      </c>
      <c r="B5070" t="s">
        <v>1134</v>
      </c>
      <c r="C5070" t="s">
        <v>105</v>
      </c>
      <c r="D5070" t="s">
        <v>81</v>
      </c>
      <c r="E5070">
        <v>7</v>
      </c>
      <c r="F5070" s="8">
        <f>VLOOKUP(C5070,Products!$A$2:$E$20,5,TRUE)</f>
        <v>8.9499999999999993</v>
      </c>
      <c r="G5070" s="8">
        <f t="shared" si="158"/>
        <v>62.649999999999991</v>
      </c>
      <c r="H5070" s="8">
        <f>VLOOKUP(C5070,Products!$A$2:$F$20,6,TRUE)</f>
        <v>3.1999999999999993</v>
      </c>
      <c r="I5070" s="8">
        <f t="shared" si="159"/>
        <v>22.399999999999995</v>
      </c>
      <c r="J5070" s="42">
        <f>VLOOKUP(B5070,Invoices!A:I,9,TRUE)</f>
        <v>2021</v>
      </c>
    </row>
    <row r="5071" spans="1:10" x14ac:dyDescent="0.15">
      <c r="A5071" t="s">
        <v>8431</v>
      </c>
      <c r="B5071" t="s">
        <v>1134</v>
      </c>
      <c r="C5071" t="s">
        <v>99</v>
      </c>
      <c r="D5071" t="s">
        <v>84</v>
      </c>
      <c r="E5071">
        <v>100</v>
      </c>
      <c r="F5071" s="8">
        <f>VLOOKUP(C5071,Products!$A$2:$E$20,5,TRUE)</f>
        <v>3.5</v>
      </c>
      <c r="G5071" s="8">
        <f t="shared" si="158"/>
        <v>350</v>
      </c>
      <c r="H5071" s="8">
        <f>VLOOKUP(C5071,Products!$A$2:$F$20,6,TRUE)</f>
        <v>0.54999999999999982</v>
      </c>
      <c r="I5071" s="8">
        <f t="shared" si="159"/>
        <v>54.999999999999986</v>
      </c>
      <c r="J5071" s="42">
        <f>VLOOKUP(B5071,Invoices!A:I,9,TRUE)</f>
        <v>2021</v>
      </c>
    </row>
    <row r="5072" spans="1:10" x14ac:dyDescent="0.15">
      <c r="A5072" t="s">
        <v>8432</v>
      </c>
      <c r="B5072" t="s">
        <v>1134</v>
      </c>
      <c r="C5072" t="s">
        <v>89</v>
      </c>
      <c r="D5072" t="s">
        <v>80</v>
      </c>
      <c r="E5072">
        <v>10</v>
      </c>
      <c r="F5072" s="8">
        <f>VLOOKUP(C5072,Products!$A$2:$E$20,5,TRUE)</f>
        <v>15.95</v>
      </c>
      <c r="G5072" s="8">
        <f t="shared" si="158"/>
        <v>159.5</v>
      </c>
      <c r="H5072" s="8">
        <f>VLOOKUP(C5072,Products!$A$2:$F$20,6,TRUE)</f>
        <v>6</v>
      </c>
      <c r="I5072" s="8">
        <f t="shared" si="159"/>
        <v>60</v>
      </c>
      <c r="J5072" s="42">
        <f>VLOOKUP(B5072,Invoices!A:I,9,TRUE)</f>
        <v>2021</v>
      </c>
    </row>
    <row r="5073" spans="1:10" x14ac:dyDescent="0.15">
      <c r="A5073" t="s">
        <v>8433</v>
      </c>
      <c r="B5073" t="s">
        <v>1134</v>
      </c>
      <c r="C5073" t="s">
        <v>89</v>
      </c>
      <c r="D5073" t="s">
        <v>80</v>
      </c>
      <c r="E5073">
        <v>20</v>
      </c>
      <c r="F5073" s="8">
        <f>VLOOKUP(C5073,Products!$A$2:$E$20,5,TRUE)</f>
        <v>15.95</v>
      </c>
      <c r="G5073" s="8">
        <f t="shared" si="158"/>
        <v>319</v>
      </c>
      <c r="H5073" s="8">
        <f>VLOOKUP(C5073,Products!$A$2:$F$20,6,TRUE)</f>
        <v>6</v>
      </c>
      <c r="I5073" s="8">
        <f t="shared" si="159"/>
        <v>120</v>
      </c>
      <c r="J5073" s="42">
        <f>VLOOKUP(B5073,Invoices!A:I,9,TRUE)</f>
        <v>2021</v>
      </c>
    </row>
    <row r="5074" spans="1:10" x14ac:dyDescent="0.15">
      <c r="A5074" t="s">
        <v>8434</v>
      </c>
      <c r="B5074" t="s">
        <v>1134</v>
      </c>
      <c r="C5074" t="s">
        <v>94</v>
      </c>
      <c r="D5074" t="s">
        <v>86</v>
      </c>
      <c r="E5074">
        <v>2</v>
      </c>
      <c r="F5074" s="8">
        <f>VLOOKUP(C5074,Products!$A$2:$E$20,5,TRUE)</f>
        <v>3.5</v>
      </c>
      <c r="G5074" s="8">
        <f t="shared" si="158"/>
        <v>7</v>
      </c>
      <c r="H5074" s="8">
        <f>VLOOKUP(C5074,Products!$A$2:$F$20,6,TRUE)</f>
        <v>0.54999999999999982</v>
      </c>
      <c r="I5074" s="8">
        <f t="shared" si="159"/>
        <v>1.0999999999999996</v>
      </c>
      <c r="J5074" s="42">
        <f>VLOOKUP(B5074,Invoices!A:I,9,TRUE)</f>
        <v>2021</v>
      </c>
    </row>
    <row r="5075" spans="1:10" x14ac:dyDescent="0.15">
      <c r="A5075" t="s">
        <v>8435</v>
      </c>
      <c r="B5075" t="s">
        <v>1134</v>
      </c>
      <c r="C5075" t="s">
        <v>90</v>
      </c>
      <c r="D5075" t="s">
        <v>72</v>
      </c>
      <c r="E5075">
        <v>15</v>
      </c>
      <c r="F5075" s="8">
        <f>VLOOKUP(C5075,Products!$A$2:$E$20,5,TRUE)</f>
        <v>8.9499999999999993</v>
      </c>
      <c r="G5075" s="8">
        <f t="shared" si="158"/>
        <v>134.25</v>
      </c>
      <c r="H5075" s="8">
        <f>VLOOKUP(C5075,Products!$A$2:$F$20,6,TRUE)</f>
        <v>5.6999999999999993</v>
      </c>
      <c r="I5075" s="8">
        <f t="shared" si="159"/>
        <v>85.499999999999986</v>
      </c>
      <c r="J5075" s="42">
        <f>VLOOKUP(B5075,Invoices!A:I,9,TRUE)</f>
        <v>2021</v>
      </c>
    </row>
    <row r="5076" spans="1:10" x14ac:dyDescent="0.15">
      <c r="A5076" t="s">
        <v>8436</v>
      </c>
      <c r="B5076" t="s">
        <v>1134</v>
      </c>
      <c r="C5076" t="s">
        <v>90</v>
      </c>
      <c r="D5076" t="s">
        <v>72</v>
      </c>
      <c r="E5076">
        <v>1</v>
      </c>
      <c r="F5076" s="8">
        <f>VLOOKUP(C5076,Products!$A$2:$E$20,5,TRUE)</f>
        <v>8.9499999999999993</v>
      </c>
      <c r="G5076" s="8">
        <f t="shared" si="158"/>
        <v>8.9499999999999993</v>
      </c>
      <c r="H5076" s="8">
        <f>VLOOKUP(C5076,Products!$A$2:$F$20,6,TRUE)</f>
        <v>5.6999999999999993</v>
      </c>
      <c r="I5076" s="8">
        <f t="shared" si="159"/>
        <v>5.6999999999999993</v>
      </c>
      <c r="J5076" s="42">
        <f>VLOOKUP(B5076,Invoices!A:I,9,TRUE)</f>
        <v>2021</v>
      </c>
    </row>
    <row r="5077" spans="1:10" x14ac:dyDescent="0.15">
      <c r="A5077" t="s">
        <v>8437</v>
      </c>
      <c r="B5077" t="s">
        <v>1134</v>
      </c>
      <c r="C5077" t="s">
        <v>87</v>
      </c>
      <c r="D5077" t="s">
        <v>68</v>
      </c>
      <c r="E5077">
        <v>1</v>
      </c>
      <c r="F5077" s="8">
        <f>VLOOKUP(C5077,Products!$A$2:$E$20,5,TRUE)</f>
        <v>19.95</v>
      </c>
      <c r="G5077" s="8">
        <f t="shared" si="158"/>
        <v>19.95</v>
      </c>
      <c r="H5077" s="8">
        <f>VLOOKUP(C5077,Products!$A$2:$F$20,6,TRUE)</f>
        <v>7.4499999999999993</v>
      </c>
      <c r="I5077" s="8">
        <f t="shared" si="159"/>
        <v>7.4499999999999993</v>
      </c>
      <c r="J5077" s="42">
        <f>VLOOKUP(B5077,Invoices!A:I,9,TRUE)</f>
        <v>2021</v>
      </c>
    </row>
    <row r="5078" spans="1:10" x14ac:dyDescent="0.15">
      <c r="A5078" t="s">
        <v>8438</v>
      </c>
      <c r="B5078" t="s">
        <v>1134</v>
      </c>
      <c r="C5078" t="s">
        <v>88</v>
      </c>
      <c r="D5078" t="s">
        <v>85</v>
      </c>
      <c r="E5078">
        <v>10</v>
      </c>
      <c r="F5078" s="8">
        <f>VLOOKUP(C5078,Products!$A$2:$E$20,5,TRUE)</f>
        <v>8.9499999999999993</v>
      </c>
      <c r="G5078" s="8">
        <f t="shared" si="158"/>
        <v>89.5</v>
      </c>
      <c r="H5078" s="8">
        <f>VLOOKUP(C5078,Products!$A$2:$F$20,6,TRUE)</f>
        <v>5.6999999999999993</v>
      </c>
      <c r="I5078" s="8">
        <f t="shared" si="159"/>
        <v>56.999999999999993</v>
      </c>
      <c r="J5078" s="42">
        <f>VLOOKUP(B5078,Invoices!A:I,9,TRUE)</f>
        <v>2021</v>
      </c>
    </row>
    <row r="5079" spans="1:10" x14ac:dyDescent="0.15">
      <c r="A5079" t="s">
        <v>8439</v>
      </c>
      <c r="B5079" t="s">
        <v>1134</v>
      </c>
      <c r="C5079" t="s">
        <v>101</v>
      </c>
      <c r="D5079" t="s">
        <v>69</v>
      </c>
      <c r="E5079">
        <v>2</v>
      </c>
      <c r="F5079" s="8">
        <f>VLOOKUP(C5079,Products!$A$2:$E$20,5,TRUE)</f>
        <v>129.94999999999999</v>
      </c>
      <c r="G5079" s="8">
        <f t="shared" si="158"/>
        <v>259.89999999999998</v>
      </c>
      <c r="H5079" s="8">
        <f>VLOOKUP(C5079,Products!$A$2:$F$20,6,TRUE)</f>
        <v>40.449999999999989</v>
      </c>
      <c r="I5079" s="8">
        <f t="shared" si="159"/>
        <v>80.899999999999977</v>
      </c>
      <c r="J5079" s="42">
        <f>VLOOKUP(B5079,Invoices!A:I,9,TRUE)</f>
        <v>2021</v>
      </c>
    </row>
    <row r="5080" spans="1:10" x14ac:dyDescent="0.15">
      <c r="A5080" t="s">
        <v>8440</v>
      </c>
      <c r="B5080" t="s">
        <v>1134</v>
      </c>
      <c r="C5080" t="s">
        <v>92</v>
      </c>
      <c r="D5080" t="s">
        <v>82</v>
      </c>
      <c r="E5080">
        <v>4</v>
      </c>
      <c r="F5080" s="8">
        <f>VLOOKUP(C5080,Products!$A$2:$E$20,5,TRUE)</f>
        <v>19.95</v>
      </c>
      <c r="G5080" s="8">
        <f t="shared" si="158"/>
        <v>79.8</v>
      </c>
      <c r="H5080" s="8">
        <f>VLOOKUP(C5080,Products!$A$2:$F$20,6,TRUE)</f>
        <v>7.4499999999999993</v>
      </c>
      <c r="I5080" s="8">
        <f t="shared" si="159"/>
        <v>29.799999999999997</v>
      </c>
      <c r="J5080" s="42">
        <f>VLOOKUP(B5080,Invoices!A:I,9,TRUE)</f>
        <v>2021</v>
      </c>
    </row>
    <row r="5081" spans="1:10" x14ac:dyDescent="0.15">
      <c r="A5081" t="s">
        <v>8441</v>
      </c>
      <c r="B5081" t="s">
        <v>1134</v>
      </c>
      <c r="C5081" t="s">
        <v>100</v>
      </c>
      <c r="D5081" t="s">
        <v>78</v>
      </c>
      <c r="E5081">
        <v>6</v>
      </c>
      <c r="F5081" s="8">
        <f>VLOOKUP(C5081,Products!$A$2:$E$20,5,TRUE)</f>
        <v>49.95</v>
      </c>
      <c r="G5081" s="8">
        <f t="shared" si="158"/>
        <v>299.70000000000005</v>
      </c>
      <c r="H5081" s="8">
        <f>VLOOKUP(C5081,Products!$A$2:$F$20,6,TRUE)</f>
        <v>19.950000000000003</v>
      </c>
      <c r="I5081" s="8">
        <f t="shared" si="159"/>
        <v>119.70000000000002</v>
      </c>
      <c r="J5081" s="42">
        <f>VLOOKUP(B5081,Invoices!A:I,9,TRUE)</f>
        <v>2021</v>
      </c>
    </row>
    <row r="5082" spans="1:10" x14ac:dyDescent="0.15">
      <c r="A5082" t="s">
        <v>8442</v>
      </c>
      <c r="B5082" t="s">
        <v>1134</v>
      </c>
      <c r="C5082" t="s">
        <v>96</v>
      </c>
      <c r="D5082" t="s">
        <v>75</v>
      </c>
      <c r="E5082">
        <v>1</v>
      </c>
      <c r="F5082" s="8">
        <f>VLOOKUP(C5082,Products!$A$2:$E$20,5,TRUE)</f>
        <v>79.95</v>
      </c>
      <c r="G5082" s="8">
        <f t="shared" si="158"/>
        <v>79.95</v>
      </c>
      <c r="H5082" s="8">
        <f>VLOOKUP(C5082,Products!$A$2:$F$20,6,TRUE)</f>
        <v>27.950000000000003</v>
      </c>
      <c r="I5082" s="8">
        <f t="shared" si="159"/>
        <v>27.950000000000003</v>
      </c>
      <c r="J5082" s="42">
        <f>VLOOKUP(B5082,Invoices!A:I,9,TRUE)</f>
        <v>2021</v>
      </c>
    </row>
    <row r="5083" spans="1:10" x14ac:dyDescent="0.15">
      <c r="A5083" t="s">
        <v>8443</v>
      </c>
      <c r="B5083" t="s">
        <v>1134</v>
      </c>
      <c r="C5083" t="s">
        <v>93</v>
      </c>
      <c r="D5083" t="s">
        <v>76</v>
      </c>
      <c r="E5083">
        <v>1</v>
      </c>
      <c r="F5083" s="8">
        <f>VLOOKUP(C5083,Products!$A$2:$E$20,5,TRUE)</f>
        <v>9.9499999999999993</v>
      </c>
      <c r="G5083" s="8">
        <f t="shared" si="158"/>
        <v>9.9499999999999993</v>
      </c>
      <c r="H5083" s="8">
        <f>VLOOKUP(C5083,Products!$A$2:$F$20,6,TRUE)</f>
        <v>1.9499999999999993</v>
      </c>
      <c r="I5083" s="8">
        <f t="shared" si="159"/>
        <v>1.9499999999999993</v>
      </c>
      <c r="J5083" s="42">
        <f>VLOOKUP(B5083,Invoices!A:I,9,TRUE)</f>
        <v>2021</v>
      </c>
    </row>
    <row r="5084" spans="1:10" x14ac:dyDescent="0.15">
      <c r="A5084" t="s">
        <v>8444</v>
      </c>
      <c r="B5084" t="s">
        <v>1134</v>
      </c>
      <c r="C5084" t="s">
        <v>103</v>
      </c>
      <c r="D5084" t="s">
        <v>77</v>
      </c>
      <c r="E5084">
        <v>24</v>
      </c>
      <c r="F5084" s="8">
        <f>VLOOKUP(C5084,Products!$A$2:$E$20,5,TRUE)</f>
        <v>8.9499999999999993</v>
      </c>
      <c r="G5084" s="8">
        <f t="shared" si="158"/>
        <v>214.79999999999998</v>
      </c>
      <c r="H5084" s="8">
        <f>VLOOKUP(C5084,Products!$A$2:$F$20,6,TRUE)</f>
        <v>3.1999999999999993</v>
      </c>
      <c r="I5084" s="8">
        <f t="shared" si="159"/>
        <v>76.799999999999983</v>
      </c>
      <c r="J5084" s="42">
        <f>VLOOKUP(B5084,Invoices!A:I,9,TRUE)</f>
        <v>2021</v>
      </c>
    </row>
    <row r="5085" spans="1:10" x14ac:dyDescent="0.15">
      <c r="A5085" t="s">
        <v>8445</v>
      </c>
      <c r="B5085" t="s">
        <v>1134</v>
      </c>
      <c r="C5085" t="s">
        <v>104</v>
      </c>
      <c r="D5085" t="s">
        <v>71</v>
      </c>
      <c r="E5085">
        <v>4</v>
      </c>
      <c r="F5085" s="8">
        <f>VLOOKUP(C5085,Products!$A$2:$E$20,5,TRUE)</f>
        <v>2.95</v>
      </c>
      <c r="G5085" s="8">
        <f t="shared" si="158"/>
        <v>11.8</v>
      </c>
      <c r="H5085" s="8">
        <f>VLOOKUP(C5085,Products!$A$2:$F$20,6,TRUE)</f>
        <v>1.1500000000000001</v>
      </c>
      <c r="I5085" s="8">
        <f t="shared" si="159"/>
        <v>4.6000000000000005</v>
      </c>
      <c r="J5085" s="42">
        <f>VLOOKUP(B5085,Invoices!A:I,9,TRUE)</f>
        <v>2021</v>
      </c>
    </row>
    <row r="5086" spans="1:10" x14ac:dyDescent="0.15">
      <c r="A5086" t="s">
        <v>8446</v>
      </c>
      <c r="B5086" t="s">
        <v>1134</v>
      </c>
      <c r="C5086" t="s">
        <v>102</v>
      </c>
      <c r="D5086" t="s">
        <v>83</v>
      </c>
      <c r="E5086">
        <v>5</v>
      </c>
      <c r="F5086" s="8">
        <f>VLOOKUP(C5086,Products!$A$2:$E$20,5,TRUE)</f>
        <v>29.95</v>
      </c>
      <c r="G5086" s="8">
        <f t="shared" si="158"/>
        <v>149.75</v>
      </c>
      <c r="H5086" s="8">
        <f>VLOOKUP(C5086,Products!$A$2:$F$20,6,TRUE)</f>
        <v>15</v>
      </c>
      <c r="I5086" s="8">
        <f t="shared" si="159"/>
        <v>75</v>
      </c>
      <c r="J5086" s="42">
        <f>VLOOKUP(B5086,Invoices!A:I,9,TRUE)</f>
        <v>2021</v>
      </c>
    </row>
    <row r="5087" spans="1:10" x14ac:dyDescent="0.15">
      <c r="A5087" t="s">
        <v>8447</v>
      </c>
      <c r="B5087" t="s">
        <v>1134</v>
      </c>
      <c r="C5087" t="s">
        <v>95</v>
      </c>
      <c r="D5087" t="s">
        <v>73</v>
      </c>
      <c r="E5087">
        <v>10</v>
      </c>
      <c r="F5087" s="8">
        <f>VLOOKUP(C5087,Products!$A$2:$E$20,5,TRUE)</f>
        <v>12.95</v>
      </c>
      <c r="G5087" s="8">
        <f t="shared" si="158"/>
        <v>129.5</v>
      </c>
      <c r="H5087" s="8">
        <f>VLOOKUP(C5087,Products!$A$2:$F$20,6,TRUE)</f>
        <v>4.1999999999999993</v>
      </c>
      <c r="I5087" s="8">
        <f t="shared" si="159"/>
        <v>41.999999999999993</v>
      </c>
      <c r="J5087" s="42">
        <f>VLOOKUP(B5087,Invoices!A:I,9,TRUE)</f>
        <v>2021</v>
      </c>
    </row>
    <row r="5088" spans="1:10" x14ac:dyDescent="0.15">
      <c r="A5088" t="s">
        <v>8448</v>
      </c>
      <c r="B5088" t="s">
        <v>1134</v>
      </c>
      <c r="C5088" t="s">
        <v>101</v>
      </c>
      <c r="D5088" t="s">
        <v>69</v>
      </c>
      <c r="E5088">
        <v>1</v>
      </c>
      <c r="F5088" s="8">
        <f>VLOOKUP(C5088,Products!$A$2:$E$20,5,TRUE)</f>
        <v>129.94999999999999</v>
      </c>
      <c r="G5088" s="8">
        <f t="shared" si="158"/>
        <v>129.94999999999999</v>
      </c>
      <c r="H5088" s="8">
        <f>VLOOKUP(C5088,Products!$A$2:$F$20,6,TRUE)</f>
        <v>40.449999999999989</v>
      </c>
      <c r="I5088" s="8">
        <f t="shared" si="159"/>
        <v>40.449999999999989</v>
      </c>
      <c r="J5088" s="42">
        <f>VLOOKUP(B5088,Invoices!A:I,9,TRUE)</f>
        <v>2021</v>
      </c>
    </row>
    <row r="5089" spans="1:10" x14ac:dyDescent="0.15">
      <c r="A5089" t="s">
        <v>8449</v>
      </c>
      <c r="B5089" t="s">
        <v>1134</v>
      </c>
      <c r="C5089" t="s">
        <v>97</v>
      </c>
      <c r="D5089" t="s">
        <v>74</v>
      </c>
      <c r="E5089">
        <v>1</v>
      </c>
      <c r="F5089" s="8">
        <f>VLOOKUP(C5089,Products!$A$2:$E$20,5,TRUE)</f>
        <v>1.5</v>
      </c>
      <c r="G5089" s="8">
        <f t="shared" si="158"/>
        <v>1.5</v>
      </c>
      <c r="H5089" s="8">
        <f>VLOOKUP(C5089,Products!$A$2:$F$20,6,TRUE)</f>
        <v>0.5</v>
      </c>
      <c r="I5089" s="8">
        <f t="shared" si="159"/>
        <v>0.5</v>
      </c>
      <c r="J5089" s="42">
        <f>VLOOKUP(B5089,Invoices!A:I,9,TRUE)</f>
        <v>2021</v>
      </c>
    </row>
    <row r="5090" spans="1:10" x14ac:dyDescent="0.15">
      <c r="A5090" t="s">
        <v>8450</v>
      </c>
      <c r="B5090" t="s">
        <v>1134</v>
      </c>
      <c r="C5090" t="s">
        <v>100</v>
      </c>
      <c r="D5090" t="s">
        <v>78</v>
      </c>
      <c r="E5090">
        <v>1</v>
      </c>
      <c r="F5090" s="8">
        <f>VLOOKUP(C5090,Products!$A$2:$E$20,5,TRUE)</f>
        <v>49.95</v>
      </c>
      <c r="G5090" s="8">
        <f t="shared" si="158"/>
        <v>49.95</v>
      </c>
      <c r="H5090" s="8">
        <f>VLOOKUP(C5090,Products!$A$2:$F$20,6,TRUE)</f>
        <v>19.950000000000003</v>
      </c>
      <c r="I5090" s="8">
        <f t="shared" si="159"/>
        <v>19.950000000000003</v>
      </c>
      <c r="J5090" s="42">
        <f>VLOOKUP(B5090,Invoices!A:I,9,TRUE)</f>
        <v>2021</v>
      </c>
    </row>
    <row r="5091" spans="1:10" x14ac:dyDescent="0.15">
      <c r="A5091" t="s">
        <v>8451</v>
      </c>
      <c r="B5091" t="s">
        <v>1134</v>
      </c>
      <c r="C5091" t="s">
        <v>91</v>
      </c>
      <c r="D5091" t="s">
        <v>70</v>
      </c>
      <c r="E5091">
        <v>6</v>
      </c>
      <c r="F5091" s="8">
        <f>VLOOKUP(C5091,Products!$A$2:$E$20,5,TRUE)</f>
        <v>49.95</v>
      </c>
      <c r="G5091" s="8">
        <f t="shared" si="158"/>
        <v>299.70000000000005</v>
      </c>
      <c r="H5091" s="8">
        <f>VLOOKUP(C5091,Products!$A$2:$F$20,6,TRUE)</f>
        <v>21.200000000000003</v>
      </c>
      <c r="I5091" s="8">
        <f t="shared" si="159"/>
        <v>127.20000000000002</v>
      </c>
      <c r="J5091" s="42">
        <f>VLOOKUP(B5091,Invoices!A:I,9,TRUE)</f>
        <v>2021</v>
      </c>
    </row>
    <row r="5092" spans="1:10" x14ac:dyDescent="0.15">
      <c r="A5092" t="s">
        <v>8452</v>
      </c>
      <c r="B5092" t="s">
        <v>1134</v>
      </c>
      <c r="C5092" t="s">
        <v>98</v>
      </c>
      <c r="D5092" t="s">
        <v>79</v>
      </c>
      <c r="E5092">
        <v>1</v>
      </c>
      <c r="F5092" s="8">
        <f>VLOOKUP(C5092,Products!$A$2:$E$20,5,TRUE)</f>
        <v>14.95</v>
      </c>
      <c r="G5092" s="8">
        <f t="shared" si="158"/>
        <v>14.95</v>
      </c>
      <c r="H5092" s="8">
        <f>VLOOKUP(C5092,Products!$A$2:$F$20,6,TRUE)</f>
        <v>3.0499999999999989</v>
      </c>
      <c r="I5092" s="8">
        <f t="shared" si="159"/>
        <v>3.0499999999999989</v>
      </c>
      <c r="J5092" s="42">
        <f>VLOOKUP(B5092,Invoices!A:I,9,TRUE)</f>
        <v>2021</v>
      </c>
    </row>
    <row r="5093" spans="1:10" x14ac:dyDescent="0.15">
      <c r="A5093" t="s">
        <v>8453</v>
      </c>
      <c r="B5093" t="s">
        <v>1135</v>
      </c>
      <c r="C5093" t="s">
        <v>90</v>
      </c>
      <c r="D5093" t="s">
        <v>72</v>
      </c>
      <c r="E5093">
        <v>2</v>
      </c>
      <c r="F5093" s="8">
        <f>VLOOKUP(C5093,Products!$A$2:$E$20,5,TRUE)</f>
        <v>8.9499999999999993</v>
      </c>
      <c r="G5093" s="8">
        <f t="shared" si="158"/>
        <v>17.899999999999999</v>
      </c>
      <c r="H5093" s="8">
        <f>VLOOKUP(C5093,Products!$A$2:$F$20,6,TRUE)</f>
        <v>5.6999999999999993</v>
      </c>
      <c r="I5093" s="8">
        <f t="shared" si="159"/>
        <v>11.399999999999999</v>
      </c>
      <c r="J5093" s="42">
        <f>VLOOKUP(B5093,Invoices!A:I,9,TRUE)</f>
        <v>2021</v>
      </c>
    </row>
    <row r="5094" spans="1:10" x14ac:dyDescent="0.15">
      <c r="A5094" t="s">
        <v>8454</v>
      </c>
      <c r="B5094" t="s">
        <v>1136</v>
      </c>
      <c r="C5094" t="s">
        <v>101</v>
      </c>
      <c r="D5094" t="s">
        <v>69</v>
      </c>
      <c r="E5094">
        <v>5</v>
      </c>
      <c r="F5094" s="8">
        <f>VLOOKUP(C5094,Products!$A$2:$E$20,5,TRUE)</f>
        <v>129.94999999999999</v>
      </c>
      <c r="G5094" s="8">
        <f t="shared" si="158"/>
        <v>649.75</v>
      </c>
      <c r="H5094" s="8">
        <f>VLOOKUP(C5094,Products!$A$2:$F$20,6,TRUE)</f>
        <v>40.449999999999989</v>
      </c>
      <c r="I5094" s="8">
        <f t="shared" si="159"/>
        <v>202.24999999999994</v>
      </c>
      <c r="J5094" s="42">
        <f>VLOOKUP(B5094,Invoices!A:I,9,TRUE)</f>
        <v>2021</v>
      </c>
    </row>
    <row r="5095" spans="1:10" x14ac:dyDescent="0.15">
      <c r="A5095" t="s">
        <v>8455</v>
      </c>
      <c r="B5095" t="s">
        <v>1136</v>
      </c>
      <c r="C5095" t="s">
        <v>94</v>
      </c>
      <c r="D5095" t="s">
        <v>86</v>
      </c>
      <c r="E5095">
        <v>24</v>
      </c>
      <c r="F5095" s="8">
        <f>VLOOKUP(C5095,Products!$A$2:$E$20,5,TRUE)</f>
        <v>3.5</v>
      </c>
      <c r="G5095" s="8">
        <f t="shared" si="158"/>
        <v>84</v>
      </c>
      <c r="H5095" s="8">
        <f>VLOOKUP(C5095,Products!$A$2:$F$20,6,TRUE)</f>
        <v>0.54999999999999982</v>
      </c>
      <c r="I5095" s="8">
        <f t="shared" si="159"/>
        <v>13.199999999999996</v>
      </c>
      <c r="J5095" s="42">
        <f>VLOOKUP(B5095,Invoices!A:I,9,TRUE)</f>
        <v>2021</v>
      </c>
    </row>
    <row r="5096" spans="1:10" x14ac:dyDescent="0.15">
      <c r="A5096" t="s">
        <v>8456</v>
      </c>
      <c r="B5096" t="s">
        <v>1136</v>
      </c>
      <c r="C5096" t="s">
        <v>104</v>
      </c>
      <c r="D5096" t="s">
        <v>71</v>
      </c>
      <c r="E5096">
        <v>5</v>
      </c>
      <c r="F5096" s="8">
        <f>VLOOKUP(C5096,Products!$A$2:$E$20,5,TRUE)</f>
        <v>2.95</v>
      </c>
      <c r="G5096" s="8">
        <f t="shared" si="158"/>
        <v>14.75</v>
      </c>
      <c r="H5096" s="8">
        <f>VLOOKUP(C5096,Products!$A$2:$F$20,6,TRUE)</f>
        <v>1.1500000000000001</v>
      </c>
      <c r="I5096" s="8">
        <f t="shared" si="159"/>
        <v>5.7500000000000009</v>
      </c>
      <c r="J5096" s="42">
        <f>VLOOKUP(B5096,Invoices!A:I,9,TRUE)</f>
        <v>2021</v>
      </c>
    </row>
    <row r="5097" spans="1:10" x14ac:dyDescent="0.15">
      <c r="A5097" t="s">
        <v>8457</v>
      </c>
      <c r="B5097" t="s">
        <v>1136</v>
      </c>
      <c r="C5097" t="s">
        <v>88</v>
      </c>
      <c r="D5097" t="s">
        <v>85</v>
      </c>
      <c r="E5097">
        <v>10</v>
      </c>
      <c r="F5097" s="8">
        <f>VLOOKUP(C5097,Products!$A$2:$E$20,5,TRUE)</f>
        <v>8.9499999999999993</v>
      </c>
      <c r="G5097" s="8">
        <f t="shared" si="158"/>
        <v>89.5</v>
      </c>
      <c r="H5097" s="8">
        <f>VLOOKUP(C5097,Products!$A$2:$F$20,6,TRUE)</f>
        <v>5.6999999999999993</v>
      </c>
      <c r="I5097" s="8">
        <f t="shared" si="159"/>
        <v>56.999999999999993</v>
      </c>
      <c r="J5097" s="42">
        <f>VLOOKUP(B5097,Invoices!A:I,9,TRUE)</f>
        <v>2021</v>
      </c>
    </row>
    <row r="5098" spans="1:10" x14ac:dyDescent="0.15">
      <c r="A5098" t="s">
        <v>8458</v>
      </c>
      <c r="B5098" t="s">
        <v>1136</v>
      </c>
      <c r="C5098" t="s">
        <v>87</v>
      </c>
      <c r="D5098" t="s">
        <v>68</v>
      </c>
      <c r="E5098">
        <v>1</v>
      </c>
      <c r="F5098" s="8">
        <f>VLOOKUP(C5098,Products!$A$2:$E$20,5,TRUE)</f>
        <v>19.95</v>
      </c>
      <c r="G5098" s="8">
        <f t="shared" si="158"/>
        <v>19.95</v>
      </c>
      <c r="H5098" s="8">
        <f>VLOOKUP(C5098,Products!$A$2:$F$20,6,TRUE)</f>
        <v>7.4499999999999993</v>
      </c>
      <c r="I5098" s="8">
        <f t="shared" si="159"/>
        <v>7.4499999999999993</v>
      </c>
      <c r="J5098" s="42">
        <f>VLOOKUP(B5098,Invoices!A:I,9,TRUE)</f>
        <v>2021</v>
      </c>
    </row>
    <row r="5099" spans="1:10" x14ac:dyDescent="0.15">
      <c r="A5099" t="s">
        <v>8459</v>
      </c>
      <c r="B5099" t="s">
        <v>1136</v>
      </c>
      <c r="C5099" t="s">
        <v>93</v>
      </c>
      <c r="D5099" t="s">
        <v>76</v>
      </c>
      <c r="E5099">
        <v>50</v>
      </c>
      <c r="F5099" s="8">
        <f>VLOOKUP(C5099,Products!$A$2:$E$20,5,TRUE)</f>
        <v>9.9499999999999993</v>
      </c>
      <c r="G5099" s="8">
        <f t="shared" si="158"/>
        <v>497.49999999999994</v>
      </c>
      <c r="H5099" s="8">
        <f>VLOOKUP(C5099,Products!$A$2:$F$20,6,TRUE)</f>
        <v>1.9499999999999993</v>
      </c>
      <c r="I5099" s="8">
        <f t="shared" si="159"/>
        <v>97.499999999999972</v>
      </c>
      <c r="J5099" s="42">
        <f>VLOOKUP(B5099,Invoices!A:I,9,TRUE)</f>
        <v>2021</v>
      </c>
    </row>
    <row r="5100" spans="1:10" x14ac:dyDescent="0.15">
      <c r="A5100" t="s">
        <v>8460</v>
      </c>
      <c r="B5100" t="s">
        <v>1137</v>
      </c>
      <c r="C5100" t="s">
        <v>94</v>
      </c>
      <c r="D5100" t="s">
        <v>86</v>
      </c>
      <c r="E5100">
        <v>4</v>
      </c>
      <c r="F5100" s="8">
        <f>VLOOKUP(C5100,Products!$A$2:$E$20,5,TRUE)</f>
        <v>3.5</v>
      </c>
      <c r="G5100" s="8">
        <f t="shared" si="158"/>
        <v>14</v>
      </c>
      <c r="H5100" s="8">
        <f>VLOOKUP(C5100,Products!$A$2:$F$20,6,TRUE)</f>
        <v>0.54999999999999982</v>
      </c>
      <c r="I5100" s="8">
        <f t="shared" si="159"/>
        <v>2.1999999999999993</v>
      </c>
      <c r="J5100" s="42">
        <f>VLOOKUP(B5100,Invoices!A:I,9,TRUE)</f>
        <v>2021</v>
      </c>
    </row>
    <row r="5101" spans="1:10" x14ac:dyDescent="0.15">
      <c r="A5101" t="s">
        <v>8461</v>
      </c>
      <c r="B5101" t="s">
        <v>1137</v>
      </c>
      <c r="C5101" t="s">
        <v>88</v>
      </c>
      <c r="D5101" t="s">
        <v>85</v>
      </c>
      <c r="E5101">
        <v>7</v>
      </c>
      <c r="F5101" s="8">
        <f>VLOOKUP(C5101,Products!$A$2:$E$20,5,TRUE)</f>
        <v>8.9499999999999993</v>
      </c>
      <c r="G5101" s="8">
        <f t="shared" si="158"/>
        <v>62.649999999999991</v>
      </c>
      <c r="H5101" s="8">
        <f>VLOOKUP(C5101,Products!$A$2:$F$20,6,TRUE)</f>
        <v>5.6999999999999993</v>
      </c>
      <c r="I5101" s="8">
        <f t="shared" si="159"/>
        <v>39.899999999999991</v>
      </c>
      <c r="J5101" s="42">
        <f>VLOOKUP(B5101,Invoices!A:I,9,TRUE)</f>
        <v>2021</v>
      </c>
    </row>
    <row r="5102" spans="1:10" x14ac:dyDescent="0.15">
      <c r="A5102" t="s">
        <v>8462</v>
      </c>
      <c r="B5102" t="s">
        <v>1137</v>
      </c>
      <c r="C5102" t="s">
        <v>93</v>
      </c>
      <c r="D5102" t="s">
        <v>76</v>
      </c>
      <c r="E5102">
        <v>1</v>
      </c>
      <c r="F5102" s="8">
        <f>VLOOKUP(C5102,Products!$A$2:$E$20,5,TRUE)</f>
        <v>9.9499999999999993</v>
      </c>
      <c r="G5102" s="8">
        <f t="shared" si="158"/>
        <v>9.9499999999999993</v>
      </c>
      <c r="H5102" s="8">
        <f>VLOOKUP(C5102,Products!$A$2:$F$20,6,TRUE)</f>
        <v>1.9499999999999993</v>
      </c>
      <c r="I5102" s="8">
        <f t="shared" si="159"/>
        <v>1.9499999999999993</v>
      </c>
      <c r="J5102" s="42">
        <f>VLOOKUP(B5102,Invoices!A:I,9,TRUE)</f>
        <v>2021</v>
      </c>
    </row>
    <row r="5103" spans="1:10" x14ac:dyDescent="0.15">
      <c r="A5103" t="s">
        <v>8463</v>
      </c>
      <c r="B5103" t="s">
        <v>1137</v>
      </c>
      <c r="C5103" t="s">
        <v>90</v>
      </c>
      <c r="D5103" t="s">
        <v>72</v>
      </c>
      <c r="E5103">
        <v>2</v>
      </c>
      <c r="F5103" s="8">
        <f>VLOOKUP(C5103,Products!$A$2:$E$20,5,TRUE)</f>
        <v>8.9499999999999993</v>
      </c>
      <c r="G5103" s="8">
        <f t="shared" si="158"/>
        <v>17.899999999999999</v>
      </c>
      <c r="H5103" s="8">
        <f>VLOOKUP(C5103,Products!$A$2:$F$20,6,TRUE)</f>
        <v>5.6999999999999993</v>
      </c>
      <c r="I5103" s="8">
        <f t="shared" si="159"/>
        <v>11.399999999999999</v>
      </c>
      <c r="J5103" s="42">
        <f>VLOOKUP(B5103,Invoices!A:I,9,TRUE)</f>
        <v>2021</v>
      </c>
    </row>
    <row r="5104" spans="1:10" x14ac:dyDescent="0.15">
      <c r="A5104" t="s">
        <v>8464</v>
      </c>
      <c r="B5104" t="s">
        <v>1137</v>
      </c>
      <c r="C5104" t="s">
        <v>92</v>
      </c>
      <c r="D5104" t="s">
        <v>82</v>
      </c>
      <c r="E5104">
        <v>1</v>
      </c>
      <c r="F5104" s="8">
        <f>VLOOKUP(C5104,Products!$A$2:$E$20,5,TRUE)</f>
        <v>19.95</v>
      </c>
      <c r="G5104" s="8">
        <f t="shared" si="158"/>
        <v>19.95</v>
      </c>
      <c r="H5104" s="8">
        <f>VLOOKUP(C5104,Products!$A$2:$F$20,6,TRUE)</f>
        <v>7.4499999999999993</v>
      </c>
      <c r="I5104" s="8">
        <f t="shared" si="159"/>
        <v>7.4499999999999993</v>
      </c>
      <c r="J5104" s="42">
        <f>VLOOKUP(B5104,Invoices!A:I,9,TRUE)</f>
        <v>2021</v>
      </c>
    </row>
    <row r="5105" spans="1:10" x14ac:dyDescent="0.15">
      <c r="A5105" t="s">
        <v>8465</v>
      </c>
      <c r="B5105" t="s">
        <v>1137</v>
      </c>
      <c r="C5105" t="s">
        <v>96</v>
      </c>
      <c r="D5105" t="s">
        <v>75</v>
      </c>
      <c r="E5105">
        <v>9</v>
      </c>
      <c r="F5105" s="8">
        <f>VLOOKUP(C5105,Products!$A$2:$E$20,5,TRUE)</f>
        <v>79.95</v>
      </c>
      <c r="G5105" s="8">
        <f t="shared" si="158"/>
        <v>719.55000000000007</v>
      </c>
      <c r="H5105" s="8">
        <f>VLOOKUP(C5105,Products!$A$2:$F$20,6,TRUE)</f>
        <v>27.950000000000003</v>
      </c>
      <c r="I5105" s="8">
        <f t="shared" si="159"/>
        <v>251.55</v>
      </c>
      <c r="J5105" s="42">
        <f>VLOOKUP(B5105,Invoices!A:I,9,TRUE)</f>
        <v>2021</v>
      </c>
    </row>
    <row r="5106" spans="1:10" x14ac:dyDescent="0.15">
      <c r="A5106" t="s">
        <v>8466</v>
      </c>
      <c r="B5106" t="s">
        <v>1137</v>
      </c>
      <c r="C5106" t="s">
        <v>102</v>
      </c>
      <c r="D5106" t="s">
        <v>83</v>
      </c>
      <c r="E5106">
        <v>12</v>
      </c>
      <c r="F5106" s="8">
        <f>VLOOKUP(C5106,Products!$A$2:$E$20,5,TRUE)</f>
        <v>29.95</v>
      </c>
      <c r="G5106" s="8">
        <f t="shared" si="158"/>
        <v>359.4</v>
      </c>
      <c r="H5106" s="8">
        <f>VLOOKUP(C5106,Products!$A$2:$F$20,6,TRUE)</f>
        <v>15</v>
      </c>
      <c r="I5106" s="8">
        <f t="shared" si="159"/>
        <v>180</v>
      </c>
      <c r="J5106" s="42">
        <f>VLOOKUP(B5106,Invoices!A:I,9,TRUE)</f>
        <v>2021</v>
      </c>
    </row>
    <row r="5107" spans="1:10" x14ac:dyDescent="0.15">
      <c r="A5107" t="s">
        <v>8467</v>
      </c>
      <c r="B5107" t="s">
        <v>1138</v>
      </c>
      <c r="C5107" t="s">
        <v>95</v>
      </c>
      <c r="D5107" t="s">
        <v>73</v>
      </c>
      <c r="E5107">
        <v>4</v>
      </c>
      <c r="F5107" s="8">
        <f>VLOOKUP(C5107,Products!$A$2:$E$20,5,TRUE)</f>
        <v>12.95</v>
      </c>
      <c r="G5107" s="8">
        <f t="shared" si="158"/>
        <v>51.8</v>
      </c>
      <c r="H5107" s="8">
        <f>VLOOKUP(C5107,Products!$A$2:$F$20,6,TRUE)</f>
        <v>4.1999999999999993</v>
      </c>
      <c r="I5107" s="8">
        <f t="shared" si="159"/>
        <v>16.799999999999997</v>
      </c>
      <c r="J5107" s="42">
        <f>VLOOKUP(B5107,Invoices!A:I,9,TRUE)</f>
        <v>2021</v>
      </c>
    </row>
    <row r="5108" spans="1:10" x14ac:dyDescent="0.15">
      <c r="A5108" t="s">
        <v>8468</v>
      </c>
      <c r="B5108" t="s">
        <v>1138</v>
      </c>
      <c r="C5108" t="s">
        <v>87</v>
      </c>
      <c r="D5108" t="s">
        <v>68</v>
      </c>
      <c r="E5108">
        <v>1</v>
      </c>
      <c r="F5108" s="8">
        <f>VLOOKUP(C5108,Products!$A$2:$E$20,5,TRUE)</f>
        <v>19.95</v>
      </c>
      <c r="G5108" s="8">
        <f t="shared" si="158"/>
        <v>19.95</v>
      </c>
      <c r="H5108" s="8">
        <f>VLOOKUP(C5108,Products!$A$2:$F$20,6,TRUE)</f>
        <v>7.4499999999999993</v>
      </c>
      <c r="I5108" s="8">
        <f t="shared" si="159"/>
        <v>7.4499999999999993</v>
      </c>
      <c r="J5108" s="42">
        <f>VLOOKUP(B5108,Invoices!A:I,9,TRUE)</f>
        <v>2021</v>
      </c>
    </row>
    <row r="5109" spans="1:10" x14ac:dyDescent="0.15">
      <c r="A5109" t="s">
        <v>8469</v>
      </c>
      <c r="B5109" t="s">
        <v>1138</v>
      </c>
      <c r="C5109" t="s">
        <v>96</v>
      </c>
      <c r="D5109" t="s">
        <v>75</v>
      </c>
      <c r="E5109">
        <v>2</v>
      </c>
      <c r="F5109" s="8">
        <f>VLOOKUP(C5109,Products!$A$2:$E$20,5,TRUE)</f>
        <v>79.95</v>
      </c>
      <c r="G5109" s="8">
        <f t="shared" si="158"/>
        <v>159.9</v>
      </c>
      <c r="H5109" s="8">
        <f>VLOOKUP(C5109,Products!$A$2:$F$20,6,TRUE)</f>
        <v>27.950000000000003</v>
      </c>
      <c r="I5109" s="8">
        <f t="shared" si="159"/>
        <v>55.900000000000006</v>
      </c>
      <c r="J5109" s="42">
        <f>VLOOKUP(B5109,Invoices!A:I,9,TRUE)</f>
        <v>2021</v>
      </c>
    </row>
    <row r="5110" spans="1:10" x14ac:dyDescent="0.15">
      <c r="A5110" t="s">
        <v>8470</v>
      </c>
      <c r="B5110" t="s">
        <v>1139</v>
      </c>
      <c r="C5110" t="s">
        <v>88</v>
      </c>
      <c r="D5110" t="s">
        <v>85</v>
      </c>
      <c r="E5110">
        <v>24</v>
      </c>
      <c r="F5110" s="8">
        <f>VLOOKUP(C5110,Products!$A$2:$E$20,5,TRUE)</f>
        <v>8.9499999999999993</v>
      </c>
      <c r="G5110" s="8">
        <f t="shared" si="158"/>
        <v>214.79999999999998</v>
      </c>
      <c r="H5110" s="8">
        <f>VLOOKUP(C5110,Products!$A$2:$F$20,6,TRUE)</f>
        <v>5.6999999999999993</v>
      </c>
      <c r="I5110" s="8">
        <f t="shared" si="159"/>
        <v>136.79999999999998</v>
      </c>
      <c r="J5110" s="42">
        <f>VLOOKUP(B5110,Invoices!A:I,9,TRUE)</f>
        <v>2021</v>
      </c>
    </row>
    <row r="5111" spans="1:10" x14ac:dyDescent="0.15">
      <c r="A5111" t="s">
        <v>8471</v>
      </c>
      <c r="B5111" t="s">
        <v>1140</v>
      </c>
      <c r="C5111" t="s">
        <v>90</v>
      </c>
      <c r="D5111" t="s">
        <v>72</v>
      </c>
      <c r="E5111">
        <v>1</v>
      </c>
      <c r="F5111" s="8">
        <f>VLOOKUP(C5111,Products!$A$2:$E$20,5,TRUE)</f>
        <v>8.9499999999999993</v>
      </c>
      <c r="G5111" s="8">
        <f t="shared" si="158"/>
        <v>8.9499999999999993</v>
      </c>
      <c r="H5111" s="8">
        <f>VLOOKUP(C5111,Products!$A$2:$F$20,6,TRUE)</f>
        <v>5.6999999999999993</v>
      </c>
      <c r="I5111" s="8">
        <f t="shared" si="159"/>
        <v>5.6999999999999993</v>
      </c>
      <c r="J5111" s="42">
        <f>VLOOKUP(B5111,Invoices!A:I,9,TRUE)</f>
        <v>2021</v>
      </c>
    </row>
    <row r="5112" spans="1:10" x14ac:dyDescent="0.15">
      <c r="A5112" t="s">
        <v>8472</v>
      </c>
      <c r="B5112" t="s">
        <v>1141</v>
      </c>
      <c r="C5112" t="s">
        <v>90</v>
      </c>
      <c r="D5112" t="s">
        <v>72</v>
      </c>
      <c r="E5112">
        <v>10</v>
      </c>
      <c r="F5112" s="8">
        <f>VLOOKUP(C5112,Products!$A$2:$E$20,5,TRUE)</f>
        <v>8.9499999999999993</v>
      </c>
      <c r="G5112" s="8">
        <f t="shared" si="158"/>
        <v>89.5</v>
      </c>
      <c r="H5112" s="8">
        <f>VLOOKUP(C5112,Products!$A$2:$F$20,6,TRUE)</f>
        <v>5.6999999999999993</v>
      </c>
      <c r="I5112" s="8">
        <f t="shared" si="159"/>
        <v>56.999999999999993</v>
      </c>
      <c r="J5112" s="42">
        <f>VLOOKUP(B5112,Invoices!A:I,9,TRUE)</f>
        <v>2021</v>
      </c>
    </row>
    <row r="5113" spans="1:10" x14ac:dyDescent="0.15">
      <c r="A5113" t="s">
        <v>8473</v>
      </c>
      <c r="B5113" t="s">
        <v>1142</v>
      </c>
      <c r="C5113" t="s">
        <v>103</v>
      </c>
      <c r="D5113" t="s">
        <v>77</v>
      </c>
      <c r="E5113">
        <v>1</v>
      </c>
      <c r="F5113" s="8">
        <f>VLOOKUP(C5113,Products!$A$2:$E$20,5,TRUE)</f>
        <v>8.9499999999999993</v>
      </c>
      <c r="G5113" s="8">
        <f t="shared" si="158"/>
        <v>8.9499999999999993</v>
      </c>
      <c r="H5113" s="8">
        <f>VLOOKUP(C5113,Products!$A$2:$F$20,6,TRUE)</f>
        <v>3.1999999999999993</v>
      </c>
      <c r="I5113" s="8">
        <f t="shared" si="159"/>
        <v>3.1999999999999993</v>
      </c>
      <c r="J5113" s="42">
        <f>VLOOKUP(B5113,Invoices!A:I,9,TRUE)</f>
        <v>2021</v>
      </c>
    </row>
    <row r="5114" spans="1:10" x14ac:dyDescent="0.15">
      <c r="A5114" t="s">
        <v>8474</v>
      </c>
      <c r="B5114" t="s">
        <v>1142</v>
      </c>
      <c r="C5114" t="s">
        <v>95</v>
      </c>
      <c r="D5114" t="s">
        <v>73</v>
      </c>
      <c r="E5114">
        <v>12</v>
      </c>
      <c r="F5114" s="8">
        <f>VLOOKUP(C5114,Products!$A$2:$E$20,5,TRUE)</f>
        <v>12.95</v>
      </c>
      <c r="G5114" s="8">
        <f t="shared" si="158"/>
        <v>155.39999999999998</v>
      </c>
      <c r="H5114" s="8">
        <f>VLOOKUP(C5114,Products!$A$2:$F$20,6,TRUE)</f>
        <v>4.1999999999999993</v>
      </c>
      <c r="I5114" s="8">
        <f t="shared" si="159"/>
        <v>50.399999999999991</v>
      </c>
      <c r="J5114" s="42">
        <f>VLOOKUP(B5114,Invoices!A:I,9,TRUE)</f>
        <v>2021</v>
      </c>
    </row>
    <row r="5115" spans="1:10" x14ac:dyDescent="0.15">
      <c r="A5115" t="s">
        <v>8475</v>
      </c>
      <c r="B5115" t="s">
        <v>1142</v>
      </c>
      <c r="C5115" t="s">
        <v>96</v>
      </c>
      <c r="D5115" t="s">
        <v>75</v>
      </c>
      <c r="E5115">
        <v>6</v>
      </c>
      <c r="F5115" s="8">
        <f>VLOOKUP(C5115,Products!$A$2:$E$20,5,TRUE)</f>
        <v>79.95</v>
      </c>
      <c r="G5115" s="8">
        <f t="shared" si="158"/>
        <v>479.70000000000005</v>
      </c>
      <c r="H5115" s="8">
        <f>VLOOKUP(C5115,Products!$A$2:$F$20,6,TRUE)</f>
        <v>27.950000000000003</v>
      </c>
      <c r="I5115" s="8">
        <f t="shared" si="159"/>
        <v>167.70000000000002</v>
      </c>
      <c r="J5115" s="42">
        <f>VLOOKUP(B5115,Invoices!A:I,9,TRUE)</f>
        <v>2021</v>
      </c>
    </row>
    <row r="5116" spans="1:10" x14ac:dyDescent="0.15">
      <c r="A5116" t="s">
        <v>8476</v>
      </c>
      <c r="B5116" t="s">
        <v>1142</v>
      </c>
      <c r="C5116" t="s">
        <v>104</v>
      </c>
      <c r="D5116" t="s">
        <v>71</v>
      </c>
      <c r="E5116">
        <v>1</v>
      </c>
      <c r="F5116" s="8">
        <f>VLOOKUP(C5116,Products!$A$2:$E$20,5,TRUE)</f>
        <v>2.95</v>
      </c>
      <c r="G5116" s="8">
        <f t="shared" si="158"/>
        <v>2.95</v>
      </c>
      <c r="H5116" s="8">
        <f>VLOOKUP(C5116,Products!$A$2:$F$20,6,TRUE)</f>
        <v>1.1500000000000001</v>
      </c>
      <c r="I5116" s="8">
        <f t="shared" si="159"/>
        <v>1.1500000000000001</v>
      </c>
      <c r="J5116" s="42">
        <f>VLOOKUP(B5116,Invoices!A:I,9,TRUE)</f>
        <v>2021</v>
      </c>
    </row>
    <row r="5117" spans="1:10" x14ac:dyDescent="0.15">
      <c r="A5117" t="s">
        <v>8477</v>
      </c>
      <c r="B5117" t="s">
        <v>1142</v>
      </c>
      <c r="C5117" t="s">
        <v>90</v>
      </c>
      <c r="D5117" t="s">
        <v>72</v>
      </c>
      <c r="E5117">
        <v>2</v>
      </c>
      <c r="F5117" s="8">
        <f>VLOOKUP(C5117,Products!$A$2:$E$20,5,TRUE)</f>
        <v>8.9499999999999993</v>
      </c>
      <c r="G5117" s="8">
        <f t="shared" si="158"/>
        <v>17.899999999999999</v>
      </c>
      <c r="H5117" s="8">
        <f>VLOOKUP(C5117,Products!$A$2:$F$20,6,TRUE)</f>
        <v>5.6999999999999993</v>
      </c>
      <c r="I5117" s="8">
        <f t="shared" si="159"/>
        <v>11.399999999999999</v>
      </c>
      <c r="J5117" s="42">
        <f>VLOOKUP(B5117,Invoices!A:I,9,TRUE)</f>
        <v>2021</v>
      </c>
    </row>
    <row r="5118" spans="1:10" x14ac:dyDescent="0.15">
      <c r="A5118" t="s">
        <v>8478</v>
      </c>
      <c r="B5118" t="s">
        <v>1142</v>
      </c>
      <c r="C5118" t="s">
        <v>87</v>
      </c>
      <c r="D5118" t="s">
        <v>68</v>
      </c>
      <c r="E5118">
        <v>1</v>
      </c>
      <c r="F5118" s="8">
        <f>VLOOKUP(C5118,Products!$A$2:$E$20,5,TRUE)</f>
        <v>19.95</v>
      </c>
      <c r="G5118" s="8">
        <f t="shared" si="158"/>
        <v>19.95</v>
      </c>
      <c r="H5118" s="8">
        <f>VLOOKUP(C5118,Products!$A$2:$F$20,6,TRUE)</f>
        <v>7.4499999999999993</v>
      </c>
      <c r="I5118" s="8">
        <f t="shared" si="159"/>
        <v>7.4499999999999993</v>
      </c>
      <c r="J5118" s="42">
        <f>VLOOKUP(B5118,Invoices!A:I,9,TRUE)</f>
        <v>2021</v>
      </c>
    </row>
    <row r="5119" spans="1:10" x14ac:dyDescent="0.15">
      <c r="A5119" t="s">
        <v>8479</v>
      </c>
      <c r="B5119" t="s">
        <v>1143</v>
      </c>
      <c r="C5119" t="s">
        <v>89</v>
      </c>
      <c r="D5119" t="s">
        <v>80</v>
      </c>
      <c r="E5119">
        <v>1</v>
      </c>
      <c r="F5119" s="8">
        <f>VLOOKUP(C5119,Products!$A$2:$E$20,5,TRUE)</f>
        <v>15.95</v>
      </c>
      <c r="G5119" s="8">
        <f t="shared" si="158"/>
        <v>15.95</v>
      </c>
      <c r="H5119" s="8">
        <f>VLOOKUP(C5119,Products!$A$2:$F$20,6,TRUE)</f>
        <v>6</v>
      </c>
      <c r="I5119" s="8">
        <f t="shared" si="159"/>
        <v>6</v>
      </c>
      <c r="J5119" s="42">
        <f>VLOOKUP(B5119,Invoices!A:I,9,TRUE)</f>
        <v>2021</v>
      </c>
    </row>
    <row r="5120" spans="1:10" x14ac:dyDescent="0.15">
      <c r="A5120" t="s">
        <v>8480</v>
      </c>
      <c r="B5120" t="s">
        <v>1143</v>
      </c>
      <c r="C5120" t="s">
        <v>105</v>
      </c>
      <c r="D5120" t="s">
        <v>81</v>
      </c>
      <c r="E5120">
        <v>2</v>
      </c>
      <c r="F5120" s="8">
        <f>VLOOKUP(C5120,Products!$A$2:$E$20,5,TRUE)</f>
        <v>8.9499999999999993</v>
      </c>
      <c r="G5120" s="8">
        <f t="shared" si="158"/>
        <v>17.899999999999999</v>
      </c>
      <c r="H5120" s="8">
        <f>VLOOKUP(C5120,Products!$A$2:$F$20,6,TRUE)</f>
        <v>3.1999999999999993</v>
      </c>
      <c r="I5120" s="8">
        <f t="shared" si="159"/>
        <v>6.3999999999999986</v>
      </c>
      <c r="J5120" s="42">
        <f>VLOOKUP(B5120,Invoices!A:I,9,TRUE)</f>
        <v>2021</v>
      </c>
    </row>
    <row r="5121" spans="1:10" x14ac:dyDescent="0.15">
      <c r="A5121" t="s">
        <v>8481</v>
      </c>
      <c r="B5121" t="s">
        <v>1143</v>
      </c>
      <c r="C5121" t="s">
        <v>95</v>
      </c>
      <c r="D5121" t="s">
        <v>73</v>
      </c>
      <c r="E5121">
        <v>9</v>
      </c>
      <c r="F5121" s="8">
        <f>VLOOKUP(C5121,Products!$A$2:$E$20,5,TRUE)</f>
        <v>12.95</v>
      </c>
      <c r="G5121" s="8">
        <f t="shared" si="158"/>
        <v>116.55</v>
      </c>
      <c r="H5121" s="8">
        <f>VLOOKUP(C5121,Products!$A$2:$F$20,6,TRUE)</f>
        <v>4.1999999999999993</v>
      </c>
      <c r="I5121" s="8">
        <f t="shared" si="159"/>
        <v>37.799999999999997</v>
      </c>
      <c r="J5121" s="42">
        <f>VLOOKUP(B5121,Invoices!A:I,9,TRUE)</f>
        <v>2021</v>
      </c>
    </row>
    <row r="5122" spans="1:10" x14ac:dyDescent="0.15">
      <c r="A5122" t="s">
        <v>8482</v>
      </c>
      <c r="B5122" t="s">
        <v>1144</v>
      </c>
      <c r="C5122" t="s">
        <v>87</v>
      </c>
      <c r="D5122" t="s">
        <v>68</v>
      </c>
      <c r="E5122">
        <v>7</v>
      </c>
      <c r="F5122" s="8">
        <f>VLOOKUP(C5122,Products!$A$2:$E$20,5,TRUE)</f>
        <v>19.95</v>
      </c>
      <c r="G5122" s="8">
        <f t="shared" si="158"/>
        <v>139.65</v>
      </c>
      <c r="H5122" s="8">
        <f>VLOOKUP(C5122,Products!$A$2:$F$20,6,TRUE)</f>
        <v>7.4499999999999993</v>
      </c>
      <c r="I5122" s="8">
        <f t="shared" si="159"/>
        <v>52.149999999999991</v>
      </c>
      <c r="J5122" s="42">
        <f>VLOOKUP(B5122,Invoices!A:I,9,TRUE)</f>
        <v>2021</v>
      </c>
    </row>
    <row r="5123" spans="1:10" x14ac:dyDescent="0.15">
      <c r="A5123" t="s">
        <v>8483</v>
      </c>
      <c r="B5123" t="s">
        <v>1144</v>
      </c>
      <c r="C5123" t="s">
        <v>104</v>
      </c>
      <c r="D5123" t="s">
        <v>71</v>
      </c>
      <c r="E5123">
        <v>1</v>
      </c>
      <c r="F5123" s="8">
        <f>VLOOKUP(C5123,Products!$A$2:$E$20,5,TRUE)</f>
        <v>2.95</v>
      </c>
      <c r="G5123" s="8">
        <f t="shared" ref="G5123:G5186" si="160">F5123*E5123</f>
        <v>2.95</v>
      </c>
      <c r="H5123" s="8">
        <f>VLOOKUP(C5123,Products!$A$2:$F$20,6,TRUE)</f>
        <v>1.1500000000000001</v>
      </c>
      <c r="I5123" s="8">
        <f t="shared" ref="I5123:I5186" si="161">H5123*E5123</f>
        <v>1.1500000000000001</v>
      </c>
      <c r="J5123" s="42">
        <f>VLOOKUP(B5123,Invoices!A:I,9,TRUE)</f>
        <v>2021</v>
      </c>
    </row>
    <row r="5124" spans="1:10" x14ac:dyDescent="0.15">
      <c r="A5124" t="s">
        <v>8484</v>
      </c>
      <c r="B5124" t="s">
        <v>1145</v>
      </c>
      <c r="C5124" t="s">
        <v>103</v>
      </c>
      <c r="D5124" t="s">
        <v>77</v>
      </c>
      <c r="E5124">
        <v>1</v>
      </c>
      <c r="F5124" s="8">
        <f>VLOOKUP(C5124,Products!$A$2:$E$20,5,TRUE)</f>
        <v>8.9499999999999993</v>
      </c>
      <c r="G5124" s="8">
        <f t="shared" si="160"/>
        <v>8.9499999999999993</v>
      </c>
      <c r="H5124" s="8">
        <f>VLOOKUP(C5124,Products!$A$2:$F$20,6,TRUE)</f>
        <v>3.1999999999999993</v>
      </c>
      <c r="I5124" s="8">
        <f t="shared" si="161"/>
        <v>3.1999999999999993</v>
      </c>
      <c r="J5124" s="42">
        <f>VLOOKUP(B5124,Invoices!A:I,9,TRUE)</f>
        <v>2021</v>
      </c>
    </row>
    <row r="5125" spans="1:10" x14ac:dyDescent="0.15">
      <c r="A5125" t="s">
        <v>8485</v>
      </c>
      <c r="B5125" t="s">
        <v>1146</v>
      </c>
      <c r="C5125" t="s">
        <v>95</v>
      </c>
      <c r="D5125" t="s">
        <v>73</v>
      </c>
      <c r="E5125">
        <v>5</v>
      </c>
      <c r="F5125" s="8">
        <f>VLOOKUP(C5125,Products!$A$2:$E$20,5,TRUE)</f>
        <v>12.95</v>
      </c>
      <c r="G5125" s="8">
        <f t="shared" si="160"/>
        <v>64.75</v>
      </c>
      <c r="H5125" s="8">
        <f>VLOOKUP(C5125,Products!$A$2:$F$20,6,TRUE)</f>
        <v>4.1999999999999993</v>
      </c>
      <c r="I5125" s="8">
        <f t="shared" si="161"/>
        <v>20.999999999999996</v>
      </c>
      <c r="J5125" s="42">
        <f>VLOOKUP(B5125,Invoices!A:I,9,TRUE)</f>
        <v>2021</v>
      </c>
    </row>
    <row r="5126" spans="1:10" x14ac:dyDescent="0.15">
      <c r="A5126" t="s">
        <v>8486</v>
      </c>
      <c r="B5126" t="s">
        <v>1146</v>
      </c>
      <c r="C5126" t="s">
        <v>92</v>
      </c>
      <c r="D5126" t="s">
        <v>82</v>
      </c>
      <c r="E5126">
        <v>5</v>
      </c>
      <c r="F5126" s="8">
        <f>VLOOKUP(C5126,Products!$A$2:$E$20,5,TRUE)</f>
        <v>19.95</v>
      </c>
      <c r="G5126" s="8">
        <f t="shared" si="160"/>
        <v>99.75</v>
      </c>
      <c r="H5126" s="8">
        <f>VLOOKUP(C5126,Products!$A$2:$F$20,6,TRUE)</f>
        <v>7.4499999999999993</v>
      </c>
      <c r="I5126" s="8">
        <f t="shared" si="161"/>
        <v>37.25</v>
      </c>
      <c r="J5126" s="42">
        <f>VLOOKUP(B5126,Invoices!A:I,9,TRUE)</f>
        <v>2021</v>
      </c>
    </row>
    <row r="5127" spans="1:10" x14ac:dyDescent="0.15">
      <c r="A5127" t="s">
        <v>8487</v>
      </c>
      <c r="B5127" t="s">
        <v>1146</v>
      </c>
      <c r="C5127" t="s">
        <v>103</v>
      </c>
      <c r="D5127" t="s">
        <v>77</v>
      </c>
      <c r="E5127">
        <v>1</v>
      </c>
      <c r="F5127" s="8">
        <f>VLOOKUP(C5127,Products!$A$2:$E$20,5,TRUE)</f>
        <v>8.9499999999999993</v>
      </c>
      <c r="G5127" s="8">
        <f t="shared" si="160"/>
        <v>8.9499999999999993</v>
      </c>
      <c r="H5127" s="8">
        <f>VLOOKUP(C5127,Products!$A$2:$F$20,6,TRUE)</f>
        <v>3.1999999999999993</v>
      </c>
      <c r="I5127" s="8">
        <f t="shared" si="161"/>
        <v>3.1999999999999993</v>
      </c>
      <c r="J5127" s="42">
        <f>VLOOKUP(B5127,Invoices!A:I,9,TRUE)</f>
        <v>2021</v>
      </c>
    </row>
    <row r="5128" spans="1:10" x14ac:dyDescent="0.15">
      <c r="A5128" t="s">
        <v>8488</v>
      </c>
      <c r="B5128" t="s">
        <v>1146</v>
      </c>
      <c r="C5128" t="s">
        <v>104</v>
      </c>
      <c r="D5128" t="s">
        <v>71</v>
      </c>
      <c r="E5128">
        <v>2</v>
      </c>
      <c r="F5128" s="8">
        <f>VLOOKUP(C5128,Products!$A$2:$E$20,5,TRUE)</f>
        <v>2.95</v>
      </c>
      <c r="G5128" s="8">
        <f t="shared" si="160"/>
        <v>5.9</v>
      </c>
      <c r="H5128" s="8">
        <f>VLOOKUP(C5128,Products!$A$2:$F$20,6,TRUE)</f>
        <v>1.1500000000000001</v>
      </c>
      <c r="I5128" s="8">
        <f t="shared" si="161"/>
        <v>2.3000000000000003</v>
      </c>
      <c r="J5128" s="42">
        <f>VLOOKUP(B5128,Invoices!A:I,9,TRUE)</f>
        <v>2021</v>
      </c>
    </row>
    <row r="5129" spans="1:10" x14ac:dyDescent="0.15">
      <c r="A5129" t="s">
        <v>8489</v>
      </c>
      <c r="B5129" t="s">
        <v>1146</v>
      </c>
      <c r="C5129" t="s">
        <v>102</v>
      </c>
      <c r="D5129" t="s">
        <v>83</v>
      </c>
      <c r="E5129">
        <v>1</v>
      </c>
      <c r="F5129" s="8">
        <f>VLOOKUP(C5129,Products!$A$2:$E$20,5,TRUE)</f>
        <v>29.95</v>
      </c>
      <c r="G5129" s="8">
        <f t="shared" si="160"/>
        <v>29.95</v>
      </c>
      <c r="H5129" s="8">
        <f>VLOOKUP(C5129,Products!$A$2:$F$20,6,TRUE)</f>
        <v>15</v>
      </c>
      <c r="I5129" s="8">
        <f t="shared" si="161"/>
        <v>15</v>
      </c>
      <c r="J5129" s="42">
        <f>VLOOKUP(B5129,Invoices!A:I,9,TRUE)</f>
        <v>2021</v>
      </c>
    </row>
    <row r="5130" spans="1:10" x14ac:dyDescent="0.15">
      <c r="A5130" t="s">
        <v>8490</v>
      </c>
      <c r="B5130" t="s">
        <v>1146</v>
      </c>
      <c r="C5130" t="s">
        <v>90</v>
      </c>
      <c r="D5130" t="s">
        <v>72</v>
      </c>
      <c r="E5130">
        <v>25</v>
      </c>
      <c r="F5130" s="8">
        <f>VLOOKUP(C5130,Products!$A$2:$E$20,5,TRUE)</f>
        <v>8.9499999999999993</v>
      </c>
      <c r="G5130" s="8">
        <f t="shared" si="160"/>
        <v>223.74999999999997</v>
      </c>
      <c r="H5130" s="8">
        <f>VLOOKUP(C5130,Products!$A$2:$F$20,6,TRUE)</f>
        <v>5.6999999999999993</v>
      </c>
      <c r="I5130" s="8">
        <f t="shared" si="161"/>
        <v>142.49999999999997</v>
      </c>
      <c r="J5130" s="42">
        <f>VLOOKUP(B5130,Invoices!A:I,9,TRUE)</f>
        <v>2021</v>
      </c>
    </row>
    <row r="5131" spans="1:10" x14ac:dyDescent="0.15">
      <c r="A5131" t="s">
        <v>8491</v>
      </c>
      <c r="B5131" t="s">
        <v>1146</v>
      </c>
      <c r="C5131" t="s">
        <v>103</v>
      </c>
      <c r="D5131" t="s">
        <v>77</v>
      </c>
      <c r="E5131">
        <v>5</v>
      </c>
      <c r="F5131" s="8">
        <f>VLOOKUP(C5131,Products!$A$2:$E$20,5,TRUE)</f>
        <v>8.9499999999999993</v>
      </c>
      <c r="G5131" s="8">
        <f t="shared" si="160"/>
        <v>44.75</v>
      </c>
      <c r="H5131" s="8">
        <f>VLOOKUP(C5131,Products!$A$2:$F$20,6,TRUE)</f>
        <v>3.1999999999999993</v>
      </c>
      <c r="I5131" s="8">
        <f t="shared" si="161"/>
        <v>15.999999999999996</v>
      </c>
      <c r="J5131" s="42">
        <f>VLOOKUP(B5131,Invoices!A:I,9,TRUE)</f>
        <v>2021</v>
      </c>
    </row>
    <row r="5132" spans="1:10" x14ac:dyDescent="0.15">
      <c r="A5132" t="s">
        <v>8492</v>
      </c>
      <c r="B5132" t="s">
        <v>1146</v>
      </c>
      <c r="C5132" t="s">
        <v>91</v>
      </c>
      <c r="D5132" t="s">
        <v>70</v>
      </c>
      <c r="E5132">
        <v>1</v>
      </c>
      <c r="F5132" s="8">
        <f>VLOOKUP(C5132,Products!$A$2:$E$20,5,TRUE)</f>
        <v>49.95</v>
      </c>
      <c r="G5132" s="8">
        <f t="shared" si="160"/>
        <v>49.95</v>
      </c>
      <c r="H5132" s="8">
        <f>VLOOKUP(C5132,Products!$A$2:$F$20,6,TRUE)</f>
        <v>21.200000000000003</v>
      </c>
      <c r="I5132" s="8">
        <f t="shared" si="161"/>
        <v>21.200000000000003</v>
      </c>
      <c r="J5132" s="42">
        <f>VLOOKUP(B5132,Invoices!A:I,9,TRUE)</f>
        <v>2021</v>
      </c>
    </row>
    <row r="5133" spans="1:10" x14ac:dyDescent="0.15">
      <c r="A5133" t="s">
        <v>8493</v>
      </c>
      <c r="B5133" t="s">
        <v>1146</v>
      </c>
      <c r="C5133" t="s">
        <v>101</v>
      </c>
      <c r="D5133" t="s">
        <v>69</v>
      </c>
      <c r="E5133">
        <v>2</v>
      </c>
      <c r="F5133" s="8">
        <f>VLOOKUP(C5133,Products!$A$2:$E$20,5,TRUE)</f>
        <v>129.94999999999999</v>
      </c>
      <c r="G5133" s="8">
        <f t="shared" si="160"/>
        <v>259.89999999999998</v>
      </c>
      <c r="H5133" s="8">
        <f>VLOOKUP(C5133,Products!$A$2:$F$20,6,TRUE)</f>
        <v>40.449999999999989</v>
      </c>
      <c r="I5133" s="8">
        <f t="shared" si="161"/>
        <v>80.899999999999977</v>
      </c>
      <c r="J5133" s="42">
        <f>VLOOKUP(B5133,Invoices!A:I,9,TRUE)</f>
        <v>2021</v>
      </c>
    </row>
    <row r="5134" spans="1:10" x14ac:dyDescent="0.15">
      <c r="A5134" t="s">
        <v>8494</v>
      </c>
      <c r="B5134" t="s">
        <v>1146</v>
      </c>
      <c r="C5134" t="s">
        <v>89</v>
      </c>
      <c r="D5134" t="s">
        <v>80</v>
      </c>
      <c r="E5134">
        <v>50</v>
      </c>
      <c r="F5134" s="8">
        <f>VLOOKUP(C5134,Products!$A$2:$E$20,5,TRUE)</f>
        <v>15.95</v>
      </c>
      <c r="G5134" s="8">
        <f t="shared" si="160"/>
        <v>797.5</v>
      </c>
      <c r="H5134" s="8">
        <f>VLOOKUP(C5134,Products!$A$2:$F$20,6,TRUE)</f>
        <v>6</v>
      </c>
      <c r="I5134" s="8">
        <f t="shared" si="161"/>
        <v>300</v>
      </c>
      <c r="J5134" s="42">
        <f>VLOOKUP(B5134,Invoices!A:I,9,TRUE)</f>
        <v>2021</v>
      </c>
    </row>
    <row r="5135" spans="1:10" x14ac:dyDescent="0.15">
      <c r="A5135" t="s">
        <v>8495</v>
      </c>
      <c r="B5135" t="s">
        <v>1146</v>
      </c>
      <c r="C5135" t="s">
        <v>94</v>
      </c>
      <c r="D5135" t="s">
        <v>86</v>
      </c>
      <c r="E5135">
        <v>5</v>
      </c>
      <c r="F5135" s="8">
        <f>VLOOKUP(C5135,Products!$A$2:$E$20,5,TRUE)</f>
        <v>3.5</v>
      </c>
      <c r="G5135" s="8">
        <f t="shared" si="160"/>
        <v>17.5</v>
      </c>
      <c r="H5135" s="8">
        <f>VLOOKUP(C5135,Products!$A$2:$F$20,6,TRUE)</f>
        <v>0.54999999999999982</v>
      </c>
      <c r="I5135" s="8">
        <f t="shared" si="161"/>
        <v>2.7499999999999991</v>
      </c>
      <c r="J5135" s="42">
        <f>VLOOKUP(B5135,Invoices!A:I,9,TRUE)</f>
        <v>2021</v>
      </c>
    </row>
    <row r="5136" spans="1:10" x14ac:dyDescent="0.15">
      <c r="A5136" t="s">
        <v>8496</v>
      </c>
      <c r="B5136" t="s">
        <v>1146</v>
      </c>
      <c r="C5136" t="s">
        <v>88</v>
      </c>
      <c r="D5136" t="s">
        <v>85</v>
      </c>
      <c r="E5136">
        <v>4</v>
      </c>
      <c r="F5136" s="8">
        <f>VLOOKUP(C5136,Products!$A$2:$E$20,5,TRUE)</f>
        <v>8.9499999999999993</v>
      </c>
      <c r="G5136" s="8">
        <f t="shared" si="160"/>
        <v>35.799999999999997</v>
      </c>
      <c r="H5136" s="8">
        <f>VLOOKUP(C5136,Products!$A$2:$F$20,6,TRUE)</f>
        <v>5.6999999999999993</v>
      </c>
      <c r="I5136" s="8">
        <f t="shared" si="161"/>
        <v>22.799999999999997</v>
      </c>
      <c r="J5136" s="42">
        <f>VLOOKUP(B5136,Invoices!A:I,9,TRUE)</f>
        <v>2021</v>
      </c>
    </row>
    <row r="5137" spans="1:10" x14ac:dyDescent="0.15">
      <c r="A5137" t="s">
        <v>8497</v>
      </c>
      <c r="B5137" t="s">
        <v>1146</v>
      </c>
      <c r="C5137" t="s">
        <v>90</v>
      </c>
      <c r="D5137" t="s">
        <v>72</v>
      </c>
      <c r="E5137">
        <v>1</v>
      </c>
      <c r="F5137" s="8">
        <f>VLOOKUP(C5137,Products!$A$2:$E$20,5,TRUE)</f>
        <v>8.9499999999999993</v>
      </c>
      <c r="G5137" s="8">
        <f t="shared" si="160"/>
        <v>8.9499999999999993</v>
      </c>
      <c r="H5137" s="8">
        <f>VLOOKUP(C5137,Products!$A$2:$F$20,6,TRUE)</f>
        <v>5.6999999999999993</v>
      </c>
      <c r="I5137" s="8">
        <f t="shared" si="161"/>
        <v>5.6999999999999993</v>
      </c>
      <c r="J5137" s="42">
        <f>VLOOKUP(B5137,Invoices!A:I,9,TRUE)</f>
        <v>2021</v>
      </c>
    </row>
    <row r="5138" spans="1:10" x14ac:dyDescent="0.15">
      <c r="A5138" t="s">
        <v>8498</v>
      </c>
      <c r="B5138" t="s">
        <v>1146</v>
      </c>
      <c r="C5138" t="s">
        <v>97</v>
      </c>
      <c r="D5138" t="s">
        <v>74</v>
      </c>
      <c r="E5138">
        <v>3</v>
      </c>
      <c r="F5138" s="8">
        <f>VLOOKUP(C5138,Products!$A$2:$E$20,5,TRUE)</f>
        <v>1.5</v>
      </c>
      <c r="G5138" s="8">
        <f t="shared" si="160"/>
        <v>4.5</v>
      </c>
      <c r="H5138" s="8">
        <f>VLOOKUP(C5138,Products!$A$2:$F$20,6,TRUE)</f>
        <v>0.5</v>
      </c>
      <c r="I5138" s="8">
        <f t="shared" si="161"/>
        <v>1.5</v>
      </c>
      <c r="J5138" s="42">
        <f>VLOOKUP(B5138,Invoices!A:I,9,TRUE)</f>
        <v>2021</v>
      </c>
    </row>
    <row r="5139" spans="1:10" x14ac:dyDescent="0.15">
      <c r="A5139" t="s">
        <v>8499</v>
      </c>
      <c r="B5139" t="s">
        <v>1146</v>
      </c>
      <c r="C5139" t="s">
        <v>92</v>
      </c>
      <c r="D5139" t="s">
        <v>82</v>
      </c>
      <c r="E5139">
        <v>6</v>
      </c>
      <c r="F5139" s="8">
        <f>VLOOKUP(C5139,Products!$A$2:$E$20,5,TRUE)</f>
        <v>19.95</v>
      </c>
      <c r="G5139" s="8">
        <f t="shared" si="160"/>
        <v>119.69999999999999</v>
      </c>
      <c r="H5139" s="8">
        <f>VLOOKUP(C5139,Products!$A$2:$F$20,6,TRUE)</f>
        <v>7.4499999999999993</v>
      </c>
      <c r="I5139" s="8">
        <f t="shared" si="161"/>
        <v>44.699999999999996</v>
      </c>
      <c r="J5139" s="42">
        <f>VLOOKUP(B5139,Invoices!A:I,9,TRUE)</f>
        <v>2021</v>
      </c>
    </row>
    <row r="5140" spans="1:10" x14ac:dyDescent="0.15">
      <c r="A5140" t="s">
        <v>8500</v>
      </c>
      <c r="B5140" t="s">
        <v>1146</v>
      </c>
      <c r="C5140" t="s">
        <v>98</v>
      </c>
      <c r="D5140" t="s">
        <v>79</v>
      </c>
      <c r="E5140">
        <v>20</v>
      </c>
      <c r="F5140" s="8">
        <f>VLOOKUP(C5140,Products!$A$2:$E$20,5,TRUE)</f>
        <v>14.95</v>
      </c>
      <c r="G5140" s="8">
        <f t="shared" si="160"/>
        <v>299</v>
      </c>
      <c r="H5140" s="8">
        <f>VLOOKUP(C5140,Products!$A$2:$F$20,6,TRUE)</f>
        <v>3.0499999999999989</v>
      </c>
      <c r="I5140" s="8">
        <f t="shared" si="161"/>
        <v>60.999999999999979</v>
      </c>
      <c r="J5140" s="42">
        <f>VLOOKUP(B5140,Invoices!A:I,9,TRUE)</f>
        <v>2021</v>
      </c>
    </row>
    <row r="5141" spans="1:10" x14ac:dyDescent="0.15">
      <c r="A5141" t="s">
        <v>8501</v>
      </c>
      <c r="B5141" t="s">
        <v>1146</v>
      </c>
      <c r="C5141" t="s">
        <v>90</v>
      </c>
      <c r="D5141" t="s">
        <v>72</v>
      </c>
      <c r="E5141">
        <v>4</v>
      </c>
      <c r="F5141" s="8">
        <f>VLOOKUP(C5141,Products!$A$2:$E$20,5,TRUE)</f>
        <v>8.9499999999999993</v>
      </c>
      <c r="G5141" s="8">
        <f t="shared" si="160"/>
        <v>35.799999999999997</v>
      </c>
      <c r="H5141" s="8">
        <f>VLOOKUP(C5141,Products!$A$2:$F$20,6,TRUE)</f>
        <v>5.6999999999999993</v>
      </c>
      <c r="I5141" s="8">
        <f t="shared" si="161"/>
        <v>22.799999999999997</v>
      </c>
      <c r="J5141" s="42">
        <f>VLOOKUP(B5141,Invoices!A:I,9,TRUE)</f>
        <v>2021</v>
      </c>
    </row>
    <row r="5142" spans="1:10" x14ac:dyDescent="0.15">
      <c r="A5142" t="s">
        <v>8502</v>
      </c>
      <c r="B5142" t="s">
        <v>1146</v>
      </c>
      <c r="C5142" t="s">
        <v>105</v>
      </c>
      <c r="D5142" t="s">
        <v>81</v>
      </c>
      <c r="E5142">
        <v>4</v>
      </c>
      <c r="F5142" s="8">
        <f>VLOOKUP(C5142,Products!$A$2:$E$20,5,TRUE)</f>
        <v>8.9499999999999993</v>
      </c>
      <c r="G5142" s="8">
        <f t="shared" si="160"/>
        <v>35.799999999999997</v>
      </c>
      <c r="H5142" s="8">
        <f>VLOOKUP(C5142,Products!$A$2:$F$20,6,TRUE)</f>
        <v>3.1999999999999993</v>
      </c>
      <c r="I5142" s="8">
        <f t="shared" si="161"/>
        <v>12.799999999999997</v>
      </c>
      <c r="J5142" s="42">
        <f>VLOOKUP(B5142,Invoices!A:I,9,TRUE)</f>
        <v>2021</v>
      </c>
    </row>
    <row r="5143" spans="1:10" x14ac:dyDescent="0.15">
      <c r="A5143" t="s">
        <v>8503</v>
      </c>
      <c r="B5143" t="s">
        <v>1146</v>
      </c>
      <c r="C5143" t="s">
        <v>87</v>
      </c>
      <c r="D5143" t="s">
        <v>68</v>
      </c>
      <c r="E5143">
        <v>1</v>
      </c>
      <c r="F5143" s="8">
        <f>VLOOKUP(C5143,Products!$A$2:$E$20,5,TRUE)</f>
        <v>19.95</v>
      </c>
      <c r="G5143" s="8">
        <f t="shared" si="160"/>
        <v>19.95</v>
      </c>
      <c r="H5143" s="8">
        <f>VLOOKUP(C5143,Products!$A$2:$F$20,6,TRUE)</f>
        <v>7.4499999999999993</v>
      </c>
      <c r="I5143" s="8">
        <f t="shared" si="161"/>
        <v>7.4499999999999993</v>
      </c>
      <c r="J5143" s="42">
        <f>VLOOKUP(B5143,Invoices!A:I,9,TRUE)</f>
        <v>2021</v>
      </c>
    </row>
    <row r="5144" spans="1:10" x14ac:dyDescent="0.15">
      <c r="A5144" t="s">
        <v>8504</v>
      </c>
      <c r="B5144" t="s">
        <v>1146</v>
      </c>
      <c r="C5144" t="s">
        <v>104</v>
      </c>
      <c r="D5144" t="s">
        <v>71</v>
      </c>
      <c r="E5144">
        <v>1</v>
      </c>
      <c r="F5144" s="8">
        <f>VLOOKUP(C5144,Products!$A$2:$E$20,5,TRUE)</f>
        <v>2.95</v>
      </c>
      <c r="G5144" s="8">
        <f t="shared" si="160"/>
        <v>2.95</v>
      </c>
      <c r="H5144" s="8">
        <f>VLOOKUP(C5144,Products!$A$2:$F$20,6,TRUE)</f>
        <v>1.1500000000000001</v>
      </c>
      <c r="I5144" s="8">
        <f t="shared" si="161"/>
        <v>1.1500000000000001</v>
      </c>
      <c r="J5144" s="42">
        <f>VLOOKUP(B5144,Invoices!A:I,9,TRUE)</f>
        <v>2021</v>
      </c>
    </row>
    <row r="5145" spans="1:10" x14ac:dyDescent="0.15">
      <c r="A5145" t="s">
        <v>8505</v>
      </c>
      <c r="B5145" t="s">
        <v>1146</v>
      </c>
      <c r="C5145" t="s">
        <v>94</v>
      </c>
      <c r="D5145" t="s">
        <v>86</v>
      </c>
      <c r="E5145">
        <v>20</v>
      </c>
      <c r="F5145" s="8">
        <f>VLOOKUP(C5145,Products!$A$2:$E$20,5,TRUE)</f>
        <v>3.5</v>
      </c>
      <c r="G5145" s="8">
        <f t="shared" si="160"/>
        <v>70</v>
      </c>
      <c r="H5145" s="8">
        <f>VLOOKUP(C5145,Products!$A$2:$F$20,6,TRUE)</f>
        <v>0.54999999999999982</v>
      </c>
      <c r="I5145" s="8">
        <f t="shared" si="161"/>
        <v>10.999999999999996</v>
      </c>
      <c r="J5145" s="42">
        <f>VLOOKUP(B5145,Invoices!A:I,9,TRUE)</f>
        <v>2021</v>
      </c>
    </row>
    <row r="5146" spans="1:10" x14ac:dyDescent="0.15">
      <c r="A5146" t="s">
        <v>8506</v>
      </c>
      <c r="B5146" t="s">
        <v>1146</v>
      </c>
      <c r="C5146" t="s">
        <v>104</v>
      </c>
      <c r="D5146" t="s">
        <v>71</v>
      </c>
      <c r="E5146">
        <v>5</v>
      </c>
      <c r="F5146" s="8">
        <f>VLOOKUP(C5146,Products!$A$2:$E$20,5,TRUE)</f>
        <v>2.95</v>
      </c>
      <c r="G5146" s="8">
        <f t="shared" si="160"/>
        <v>14.75</v>
      </c>
      <c r="H5146" s="8">
        <f>VLOOKUP(C5146,Products!$A$2:$F$20,6,TRUE)</f>
        <v>1.1500000000000001</v>
      </c>
      <c r="I5146" s="8">
        <f t="shared" si="161"/>
        <v>5.7500000000000009</v>
      </c>
      <c r="J5146" s="42">
        <f>VLOOKUP(B5146,Invoices!A:I,9,TRUE)</f>
        <v>2021</v>
      </c>
    </row>
    <row r="5147" spans="1:10" x14ac:dyDescent="0.15">
      <c r="A5147" t="s">
        <v>8507</v>
      </c>
      <c r="B5147" t="s">
        <v>1146</v>
      </c>
      <c r="C5147" t="s">
        <v>102</v>
      </c>
      <c r="D5147" t="s">
        <v>83</v>
      </c>
      <c r="E5147">
        <v>3</v>
      </c>
      <c r="F5147" s="8">
        <f>VLOOKUP(C5147,Products!$A$2:$E$20,5,TRUE)</f>
        <v>29.95</v>
      </c>
      <c r="G5147" s="8">
        <f t="shared" si="160"/>
        <v>89.85</v>
      </c>
      <c r="H5147" s="8">
        <f>VLOOKUP(C5147,Products!$A$2:$F$20,6,TRUE)</f>
        <v>15</v>
      </c>
      <c r="I5147" s="8">
        <f t="shared" si="161"/>
        <v>45</v>
      </c>
      <c r="J5147" s="42">
        <f>VLOOKUP(B5147,Invoices!A:I,9,TRUE)</f>
        <v>2021</v>
      </c>
    </row>
    <row r="5148" spans="1:10" x14ac:dyDescent="0.15">
      <c r="A5148" t="s">
        <v>8508</v>
      </c>
      <c r="B5148" t="s">
        <v>1146</v>
      </c>
      <c r="C5148" t="s">
        <v>99</v>
      </c>
      <c r="D5148" t="s">
        <v>84</v>
      </c>
      <c r="E5148">
        <v>1</v>
      </c>
      <c r="F5148" s="8">
        <f>VLOOKUP(C5148,Products!$A$2:$E$20,5,TRUE)</f>
        <v>3.5</v>
      </c>
      <c r="G5148" s="8">
        <f t="shared" si="160"/>
        <v>3.5</v>
      </c>
      <c r="H5148" s="8">
        <f>VLOOKUP(C5148,Products!$A$2:$F$20,6,TRUE)</f>
        <v>0.54999999999999982</v>
      </c>
      <c r="I5148" s="8">
        <f t="shared" si="161"/>
        <v>0.54999999999999982</v>
      </c>
      <c r="J5148" s="42">
        <f>VLOOKUP(B5148,Invoices!A:I,9,TRUE)</f>
        <v>2021</v>
      </c>
    </row>
    <row r="5149" spans="1:10" x14ac:dyDescent="0.15">
      <c r="A5149" t="s">
        <v>8509</v>
      </c>
      <c r="B5149" t="s">
        <v>1146</v>
      </c>
      <c r="C5149" t="s">
        <v>96</v>
      </c>
      <c r="D5149" t="s">
        <v>75</v>
      </c>
      <c r="E5149">
        <v>50</v>
      </c>
      <c r="F5149" s="8">
        <f>VLOOKUP(C5149,Products!$A$2:$E$20,5,TRUE)</f>
        <v>79.95</v>
      </c>
      <c r="G5149" s="8">
        <f t="shared" si="160"/>
        <v>3997.5</v>
      </c>
      <c r="H5149" s="8">
        <f>VLOOKUP(C5149,Products!$A$2:$F$20,6,TRUE)</f>
        <v>27.950000000000003</v>
      </c>
      <c r="I5149" s="8">
        <f t="shared" si="161"/>
        <v>1397.5000000000002</v>
      </c>
      <c r="J5149" s="42">
        <f>VLOOKUP(B5149,Invoices!A:I,9,TRUE)</f>
        <v>2021</v>
      </c>
    </row>
    <row r="5150" spans="1:10" x14ac:dyDescent="0.15">
      <c r="A5150" t="s">
        <v>8510</v>
      </c>
      <c r="B5150" t="s">
        <v>1146</v>
      </c>
      <c r="C5150" t="s">
        <v>103</v>
      </c>
      <c r="D5150" t="s">
        <v>77</v>
      </c>
      <c r="E5150">
        <v>10</v>
      </c>
      <c r="F5150" s="8">
        <f>VLOOKUP(C5150,Products!$A$2:$E$20,5,TRUE)</f>
        <v>8.9499999999999993</v>
      </c>
      <c r="G5150" s="8">
        <f t="shared" si="160"/>
        <v>89.5</v>
      </c>
      <c r="H5150" s="8">
        <f>VLOOKUP(C5150,Products!$A$2:$F$20,6,TRUE)</f>
        <v>3.1999999999999993</v>
      </c>
      <c r="I5150" s="8">
        <f t="shared" si="161"/>
        <v>31.999999999999993</v>
      </c>
      <c r="J5150" s="42">
        <f>VLOOKUP(B5150,Invoices!A:I,9,TRUE)</f>
        <v>2021</v>
      </c>
    </row>
    <row r="5151" spans="1:10" x14ac:dyDescent="0.15">
      <c r="A5151" t="s">
        <v>8511</v>
      </c>
      <c r="B5151" t="s">
        <v>1146</v>
      </c>
      <c r="C5151" t="s">
        <v>90</v>
      </c>
      <c r="D5151" t="s">
        <v>72</v>
      </c>
      <c r="E5151">
        <v>25</v>
      </c>
      <c r="F5151" s="8">
        <f>VLOOKUP(C5151,Products!$A$2:$E$20,5,TRUE)</f>
        <v>8.9499999999999993</v>
      </c>
      <c r="G5151" s="8">
        <f t="shared" si="160"/>
        <v>223.74999999999997</v>
      </c>
      <c r="H5151" s="8">
        <f>VLOOKUP(C5151,Products!$A$2:$F$20,6,TRUE)</f>
        <v>5.6999999999999993</v>
      </c>
      <c r="I5151" s="8">
        <f t="shared" si="161"/>
        <v>142.49999999999997</v>
      </c>
      <c r="J5151" s="42">
        <f>VLOOKUP(B5151,Invoices!A:I,9,TRUE)</f>
        <v>2021</v>
      </c>
    </row>
    <row r="5152" spans="1:10" x14ac:dyDescent="0.15">
      <c r="A5152" t="s">
        <v>8512</v>
      </c>
      <c r="B5152" t="s">
        <v>1146</v>
      </c>
      <c r="C5152" t="s">
        <v>93</v>
      </c>
      <c r="D5152" t="s">
        <v>76</v>
      </c>
      <c r="E5152">
        <v>5</v>
      </c>
      <c r="F5152" s="8">
        <f>VLOOKUP(C5152,Products!$A$2:$E$20,5,TRUE)</f>
        <v>9.9499999999999993</v>
      </c>
      <c r="G5152" s="8">
        <f t="shared" si="160"/>
        <v>49.75</v>
      </c>
      <c r="H5152" s="8">
        <f>VLOOKUP(C5152,Products!$A$2:$F$20,6,TRUE)</f>
        <v>1.9499999999999993</v>
      </c>
      <c r="I5152" s="8">
        <f t="shared" si="161"/>
        <v>9.7499999999999964</v>
      </c>
      <c r="J5152" s="42">
        <f>VLOOKUP(B5152,Invoices!A:I,9,TRUE)</f>
        <v>2021</v>
      </c>
    </row>
    <row r="5153" spans="1:10" x14ac:dyDescent="0.15">
      <c r="A5153" t="s">
        <v>8513</v>
      </c>
      <c r="B5153" t="s">
        <v>1146</v>
      </c>
      <c r="C5153" t="s">
        <v>102</v>
      </c>
      <c r="D5153" t="s">
        <v>83</v>
      </c>
      <c r="E5153">
        <v>3</v>
      </c>
      <c r="F5153" s="8">
        <f>VLOOKUP(C5153,Products!$A$2:$E$20,5,TRUE)</f>
        <v>29.95</v>
      </c>
      <c r="G5153" s="8">
        <f t="shared" si="160"/>
        <v>89.85</v>
      </c>
      <c r="H5153" s="8">
        <f>VLOOKUP(C5153,Products!$A$2:$F$20,6,TRUE)</f>
        <v>15</v>
      </c>
      <c r="I5153" s="8">
        <f t="shared" si="161"/>
        <v>45</v>
      </c>
      <c r="J5153" s="42">
        <f>VLOOKUP(B5153,Invoices!A:I,9,TRUE)</f>
        <v>2021</v>
      </c>
    </row>
    <row r="5154" spans="1:10" x14ac:dyDescent="0.15">
      <c r="A5154" t="s">
        <v>8514</v>
      </c>
      <c r="B5154" t="s">
        <v>1146</v>
      </c>
      <c r="C5154" t="s">
        <v>100</v>
      </c>
      <c r="D5154" t="s">
        <v>78</v>
      </c>
      <c r="E5154">
        <v>12</v>
      </c>
      <c r="F5154" s="8">
        <f>VLOOKUP(C5154,Products!$A$2:$E$20,5,TRUE)</f>
        <v>49.95</v>
      </c>
      <c r="G5154" s="8">
        <f t="shared" si="160"/>
        <v>599.40000000000009</v>
      </c>
      <c r="H5154" s="8">
        <f>VLOOKUP(C5154,Products!$A$2:$F$20,6,TRUE)</f>
        <v>19.950000000000003</v>
      </c>
      <c r="I5154" s="8">
        <f t="shared" si="161"/>
        <v>239.40000000000003</v>
      </c>
      <c r="J5154" s="42">
        <f>VLOOKUP(B5154,Invoices!A:I,9,TRUE)</f>
        <v>2021</v>
      </c>
    </row>
    <row r="5155" spans="1:10" x14ac:dyDescent="0.15">
      <c r="A5155" t="s">
        <v>8515</v>
      </c>
      <c r="B5155" t="s">
        <v>1146</v>
      </c>
      <c r="C5155" t="s">
        <v>92</v>
      </c>
      <c r="D5155" t="s">
        <v>82</v>
      </c>
      <c r="E5155">
        <v>1</v>
      </c>
      <c r="F5155" s="8">
        <f>VLOOKUP(C5155,Products!$A$2:$E$20,5,TRUE)</f>
        <v>19.95</v>
      </c>
      <c r="G5155" s="8">
        <f t="shared" si="160"/>
        <v>19.95</v>
      </c>
      <c r="H5155" s="8">
        <f>VLOOKUP(C5155,Products!$A$2:$F$20,6,TRUE)</f>
        <v>7.4499999999999993</v>
      </c>
      <c r="I5155" s="8">
        <f t="shared" si="161"/>
        <v>7.4499999999999993</v>
      </c>
      <c r="J5155" s="42">
        <f>VLOOKUP(B5155,Invoices!A:I,9,TRUE)</f>
        <v>2021</v>
      </c>
    </row>
    <row r="5156" spans="1:10" x14ac:dyDescent="0.15">
      <c r="A5156" t="s">
        <v>8516</v>
      </c>
      <c r="B5156" t="s">
        <v>1147</v>
      </c>
      <c r="C5156" t="s">
        <v>103</v>
      </c>
      <c r="D5156" t="s">
        <v>77</v>
      </c>
      <c r="E5156">
        <v>2</v>
      </c>
      <c r="F5156" s="8">
        <f>VLOOKUP(C5156,Products!$A$2:$E$20,5,TRUE)</f>
        <v>8.9499999999999993</v>
      </c>
      <c r="G5156" s="8">
        <f t="shared" si="160"/>
        <v>17.899999999999999</v>
      </c>
      <c r="H5156" s="8">
        <f>VLOOKUP(C5156,Products!$A$2:$F$20,6,TRUE)</f>
        <v>3.1999999999999993</v>
      </c>
      <c r="I5156" s="8">
        <f t="shared" si="161"/>
        <v>6.3999999999999986</v>
      </c>
      <c r="J5156" s="42">
        <f>VLOOKUP(B5156,Invoices!A:I,9,TRUE)</f>
        <v>2021</v>
      </c>
    </row>
    <row r="5157" spans="1:10" x14ac:dyDescent="0.15">
      <c r="A5157" t="s">
        <v>8517</v>
      </c>
      <c r="B5157" t="s">
        <v>1147</v>
      </c>
      <c r="C5157" t="s">
        <v>89</v>
      </c>
      <c r="D5157" t="s">
        <v>80</v>
      </c>
      <c r="E5157">
        <v>10</v>
      </c>
      <c r="F5157" s="8">
        <f>VLOOKUP(C5157,Products!$A$2:$E$20,5,TRUE)</f>
        <v>15.95</v>
      </c>
      <c r="G5157" s="8">
        <f t="shared" si="160"/>
        <v>159.5</v>
      </c>
      <c r="H5157" s="8">
        <f>VLOOKUP(C5157,Products!$A$2:$F$20,6,TRUE)</f>
        <v>6</v>
      </c>
      <c r="I5157" s="8">
        <f t="shared" si="161"/>
        <v>60</v>
      </c>
      <c r="J5157" s="42">
        <f>VLOOKUP(B5157,Invoices!A:I,9,TRUE)</f>
        <v>2021</v>
      </c>
    </row>
    <row r="5158" spans="1:10" x14ac:dyDescent="0.15">
      <c r="A5158" t="s">
        <v>8518</v>
      </c>
      <c r="B5158" t="s">
        <v>1148</v>
      </c>
      <c r="C5158" t="s">
        <v>89</v>
      </c>
      <c r="D5158" t="s">
        <v>80</v>
      </c>
      <c r="E5158">
        <v>50</v>
      </c>
      <c r="F5158" s="8">
        <f>VLOOKUP(C5158,Products!$A$2:$E$20,5,TRUE)</f>
        <v>15.95</v>
      </c>
      <c r="G5158" s="8">
        <f t="shared" si="160"/>
        <v>797.5</v>
      </c>
      <c r="H5158" s="8">
        <f>VLOOKUP(C5158,Products!$A$2:$F$20,6,TRUE)</f>
        <v>6</v>
      </c>
      <c r="I5158" s="8">
        <f t="shared" si="161"/>
        <v>300</v>
      </c>
      <c r="J5158" s="42">
        <f>VLOOKUP(B5158,Invoices!A:I,9,TRUE)</f>
        <v>2021</v>
      </c>
    </row>
    <row r="5159" spans="1:10" x14ac:dyDescent="0.15">
      <c r="A5159" t="s">
        <v>8519</v>
      </c>
      <c r="B5159" t="s">
        <v>1148</v>
      </c>
      <c r="C5159" t="s">
        <v>104</v>
      </c>
      <c r="D5159" t="s">
        <v>71</v>
      </c>
      <c r="E5159">
        <v>10</v>
      </c>
      <c r="F5159" s="8">
        <f>VLOOKUP(C5159,Products!$A$2:$E$20,5,TRUE)</f>
        <v>2.95</v>
      </c>
      <c r="G5159" s="8">
        <f t="shared" si="160"/>
        <v>29.5</v>
      </c>
      <c r="H5159" s="8">
        <f>VLOOKUP(C5159,Products!$A$2:$F$20,6,TRUE)</f>
        <v>1.1500000000000001</v>
      </c>
      <c r="I5159" s="8">
        <f t="shared" si="161"/>
        <v>11.500000000000002</v>
      </c>
      <c r="J5159" s="42">
        <f>VLOOKUP(B5159,Invoices!A:I,9,TRUE)</f>
        <v>2021</v>
      </c>
    </row>
    <row r="5160" spans="1:10" x14ac:dyDescent="0.15">
      <c r="A5160" t="s">
        <v>8520</v>
      </c>
      <c r="B5160" t="s">
        <v>1148</v>
      </c>
      <c r="C5160" t="s">
        <v>103</v>
      </c>
      <c r="D5160" t="s">
        <v>77</v>
      </c>
      <c r="E5160">
        <v>1</v>
      </c>
      <c r="F5160" s="8">
        <f>VLOOKUP(C5160,Products!$A$2:$E$20,5,TRUE)</f>
        <v>8.9499999999999993</v>
      </c>
      <c r="G5160" s="8">
        <f t="shared" si="160"/>
        <v>8.9499999999999993</v>
      </c>
      <c r="H5160" s="8">
        <f>VLOOKUP(C5160,Products!$A$2:$F$20,6,TRUE)</f>
        <v>3.1999999999999993</v>
      </c>
      <c r="I5160" s="8">
        <f t="shared" si="161"/>
        <v>3.1999999999999993</v>
      </c>
      <c r="J5160" s="42">
        <f>VLOOKUP(B5160,Invoices!A:I,9,TRUE)</f>
        <v>2021</v>
      </c>
    </row>
    <row r="5161" spans="1:10" x14ac:dyDescent="0.15">
      <c r="A5161" t="s">
        <v>8521</v>
      </c>
      <c r="B5161" t="s">
        <v>1148</v>
      </c>
      <c r="C5161" t="s">
        <v>93</v>
      </c>
      <c r="D5161" t="s">
        <v>76</v>
      </c>
      <c r="E5161">
        <v>10</v>
      </c>
      <c r="F5161" s="8">
        <f>VLOOKUP(C5161,Products!$A$2:$E$20,5,TRUE)</f>
        <v>9.9499999999999993</v>
      </c>
      <c r="G5161" s="8">
        <f t="shared" si="160"/>
        <v>99.5</v>
      </c>
      <c r="H5161" s="8">
        <f>VLOOKUP(C5161,Products!$A$2:$F$20,6,TRUE)</f>
        <v>1.9499999999999993</v>
      </c>
      <c r="I5161" s="8">
        <f t="shared" si="161"/>
        <v>19.499999999999993</v>
      </c>
      <c r="J5161" s="42">
        <f>VLOOKUP(B5161,Invoices!A:I,9,TRUE)</f>
        <v>2021</v>
      </c>
    </row>
    <row r="5162" spans="1:10" x14ac:dyDescent="0.15">
      <c r="A5162" t="s">
        <v>8522</v>
      </c>
      <c r="B5162" t="s">
        <v>1148</v>
      </c>
      <c r="C5162" t="s">
        <v>90</v>
      </c>
      <c r="D5162" t="s">
        <v>72</v>
      </c>
      <c r="E5162">
        <v>5</v>
      </c>
      <c r="F5162" s="8">
        <f>VLOOKUP(C5162,Products!$A$2:$E$20,5,TRUE)</f>
        <v>8.9499999999999993</v>
      </c>
      <c r="G5162" s="8">
        <f t="shared" si="160"/>
        <v>44.75</v>
      </c>
      <c r="H5162" s="8">
        <f>VLOOKUP(C5162,Products!$A$2:$F$20,6,TRUE)</f>
        <v>5.6999999999999993</v>
      </c>
      <c r="I5162" s="8">
        <f t="shared" si="161"/>
        <v>28.499999999999996</v>
      </c>
      <c r="J5162" s="42">
        <f>VLOOKUP(B5162,Invoices!A:I,9,TRUE)</f>
        <v>2021</v>
      </c>
    </row>
    <row r="5163" spans="1:10" x14ac:dyDescent="0.15">
      <c r="A5163" t="s">
        <v>8523</v>
      </c>
      <c r="B5163" t="s">
        <v>1148</v>
      </c>
      <c r="C5163" t="s">
        <v>105</v>
      </c>
      <c r="D5163" t="s">
        <v>81</v>
      </c>
      <c r="E5163">
        <v>1</v>
      </c>
      <c r="F5163" s="8">
        <f>VLOOKUP(C5163,Products!$A$2:$E$20,5,TRUE)</f>
        <v>8.9499999999999993</v>
      </c>
      <c r="G5163" s="8">
        <f t="shared" si="160"/>
        <v>8.9499999999999993</v>
      </c>
      <c r="H5163" s="8">
        <f>VLOOKUP(C5163,Products!$A$2:$F$20,6,TRUE)</f>
        <v>3.1999999999999993</v>
      </c>
      <c r="I5163" s="8">
        <f t="shared" si="161"/>
        <v>3.1999999999999993</v>
      </c>
      <c r="J5163" s="42">
        <f>VLOOKUP(B5163,Invoices!A:I,9,TRUE)</f>
        <v>2021</v>
      </c>
    </row>
    <row r="5164" spans="1:10" x14ac:dyDescent="0.15">
      <c r="A5164" t="s">
        <v>8524</v>
      </c>
      <c r="B5164" t="s">
        <v>1148</v>
      </c>
      <c r="C5164" t="s">
        <v>101</v>
      </c>
      <c r="D5164" t="s">
        <v>69</v>
      </c>
      <c r="E5164">
        <v>3</v>
      </c>
      <c r="F5164" s="8">
        <f>VLOOKUP(C5164,Products!$A$2:$E$20,5,TRUE)</f>
        <v>129.94999999999999</v>
      </c>
      <c r="G5164" s="8">
        <f t="shared" si="160"/>
        <v>389.84999999999997</v>
      </c>
      <c r="H5164" s="8">
        <f>VLOOKUP(C5164,Products!$A$2:$F$20,6,TRUE)</f>
        <v>40.449999999999989</v>
      </c>
      <c r="I5164" s="8">
        <f t="shared" si="161"/>
        <v>121.34999999999997</v>
      </c>
      <c r="J5164" s="42">
        <f>VLOOKUP(B5164,Invoices!A:I,9,TRUE)</f>
        <v>2021</v>
      </c>
    </row>
    <row r="5165" spans="1:10" x14ac:dyDescent="0.15">
      <c r="A5165" t="s">
        <v>8525</v>
      </c>
      <c r="B5165" t="s">
        <v>1148</v>
      </c>
      <c r="C5165" t="s">
        <v>94</v>
      </c>
      <c r="D5165" t="s">
        <v>86</v>
      </c>
      <c r="E5165">
        <v>1</v>
      </c>
      <c r="F5165" s="8">
        <f>VLOOKUP(C5165,Products!$A$2:$E$20,5,TRUE)</f>
        <v>3.5</v>
      </c>
      <c r="G5165" s="8">
        <f t="shared" si="160"/>
        <v>3.5</v>
      </c>
      <c r="H5165" s="8">
        <f>VLOOKUP(C5165,Products!$A$2:$F$20,6,TRUE)</f>
        <v>0.54999999999999982</v>
      </c>
      <c r="I5165" s="8">
        <f t="shared" si="161"/>
        <v>0.54999999999999982</v>
      </c>
      <c r="J5165" s="42">
        <f>VLOOKUP(B5165,Invoices!A:I,9,TRUE)</f>
        <v>2021</v>
      </c>
    </row>
    <row r="5166" spans="1:10" x14ac:dyDescent="0.15">
      <c r="A5166" t="s">
        <v>8526</v>
      </c>
      <c r="B5166" t="s">
        <v>1149</v>
      </c>
      <c r="C5166" t="s">
        <v>104</v>
      </c>
      <c r="D5166" t="s">
        <v>71</v>
      </c>
      <c r="E5166">
        <v>1</v>
      </c>
      <c r="F5166" s="8">
        <f>VLOOKUP(C5166,Products!$A$2:$E$20,5,TRUE)</f>
        <v>2.95</v>
      </c>
      <c r="G5166" s="8">
        <f t="shared" si="160"/>
        <v>2.95</v>
      </c>
      <c r="H5166" s="8">
        <f>VLOOKUP(C5166,Products!$A$2:$F$20,6,TRUE)</f>
        <v>1.1500000000000001</v>
      </c>
      <c r="I5166" s="8">
        <f t="shared" si="161"/>
        <v>1.1500000000000001</v>
      </c>
      <c r="J5166" s="42">
        <f>VLOOKUP(B5166,Invoices!A:I,9,TRUE)</f>
        <v>2021</v>
      </c>
    </row>
    <row r="5167" spans="1:10" x14ac:dyDescent="0.15">
      <c r="A5167" t="s">
        <v>8527</v>
      </c>
      <c r="B5167" t="s">
        <v>1149</v>
      </c>
      <c r="C5167" t="s">
        <v>92</v>
      </c>
      <c r="D5167" t="s">
        <v>82</v>
      </c>
      <c r="E5167">
        <v>2</v>
      </c>
      <c r="F5167" s="8">
        <f>VLOOKUP(C5167,Products!$A$2:$E$20,5,TRUE)</f>
        <v>19.95</v>
      </c>
      <c r="G5167" s="8">
        <f t="shared" si="160"/>
        <v>39.9</v>
      </c>
      <c r="H5167" s="8">
        <f>VLOOKUP(C5167,Products!$A$2:$F$20,6,TRUE)</f>
        <v>7.4499999999999993</v>
      </c>
      <c r="I5167" s="8">
        <f t="shared" si="161"/>
        <v>14.899999999999999</v>
      </c>
      <c r="J5167" s="42">
        <f>VLOOKUP(B5167,Invoices!A:I,9,TRUE)</f>
        <v>2021</v>
      </c>
    </row>
    <row r="5168" spans="1:10" x14ac:dyDescent="0.15">
      <c r="A5168" t="s">
        <v>8528</v>
      </c>
      <c r="B5168" t="s">
        <v>1149</v>
      </c>
      <c r="C5168" t="s">
        <v>90</v>
      </c>
      <c r="D5168" t="s">
        <v>72</v>
      </c>
      <c r="E5168">
        <v>7</v>
      </c>
      <c r="F5168" s="8">
        <f>VLOOKUP(C5168,Products!$A$2:$E$20,5,TRUE)</f>
        <v>8.9499999999999993</v>
      </c>
      <c r="G5168" s="8">
        <f t="shared" si="160"/>
        <v>62.649999999999991</v>
      </c>
      <c r="H5168" s="8">
        <f>VLOOKUP(C5168,Products!$A$2:$F$20,6,TRUE)</f>
        <v>5.6999999999999993</v>
      </c>
      <c r="I5168" s="8">
        <f t="shared" si="161"/>
        <v>39.899999999999991</v>
      </c>
      <c r="J5168" s="42">
        <f>VLOOKUP(B5168,Invoices!A:I,9,TRUE)</f>
        <v>2021</v>
      </c>
    </row>
    <row r="5169" spans="1:10" x14ac:dyDescent="0.15">
      <c r="A5169" t="s">
        <v>8529</v>
      </c>
      <c r="B5169" t="s">
        <v>1149</v>
      </c>
      <c r="C5169" t="s">
        <v>89</v>
      </c>
      <c r="D5169" t="s">
        <v>80</v>
      </c>
      <c r="E5169">
        <v>4</v>
      </c>
      <c r="F5169" s="8">
        <f>VLOOKUP(C5169,Products!$A$2:$E$20,5,TRUE)</f>
        <v>15.95</v>
      </c>
      <c r="G5169" s="8">
        <f t="shared" si="160"/>
        <v>63.8</v>
      </c>
      <c r="H5169" s="8">
        <f>VLOOKUP(C5169,Products!$A$2:$F$20,6,TRUE)</f>
        <v>6</v>
      </c>
      <c r="I5169" s="8">
        <f t="shared" si="161"/>
        <v>24</v>
      </c>
      <c r="J5169" s="42">
        <f>VLOOKUP(B5169,Invoices!A:I,9,TRUE)</f>
        <v>2021</v>
      </c>
    </row>
    <row r="5170" spans="1:10" x14ac:dyDescent="0.15">
      <c r="A5170" t="s">
        <v>8530</v>
      </c>
      <c r="B5170" t="s">
        <v>1149</v>
      </c>
      <c r="C5170" t="s">
        <v>93</v>
      </c>
      <c r="D5170" t="s">
        <v>76</v>
      </c>
      <c r="E5170">
        <v>5</v>
      </c>
      <c r="F5170" s="8">
        <f>VLOOKUP(C5170,Products!$A$2:$E$20,5,TRUE)</f>
        <v>9.9499999999999993</v>
      </c>
      <c r="G5170" s="8">
        <f t="shared" si="160"/>
        <v>49.75</v>
      </c>
      <c r="H5170" s="8">
        <f>VLOOKUP(C5170,Products!$A$2:$F$20,6,TRUE)</f>
        <v>1.9499999999999993</v>
      </c>
      <c r="I5170" s="8">
        <f t="shared" si="161"/>
        <v>9.7499999999999964</v>
      </c>
      <c r="J5170" s="42">
        <f>VLOOKUP(B5170,Invoices!A:I,9,TRUE)</f>
        <v>2021</v>
      </c>
    </row>
    <row r="5171" spans="1:10" x14ac:dyDescent="0.15">
      <c r="A5171" t="s">
        <v>8531</v>
      </c>
      <c r="B5171" t="s">
        <v>1150</v>
      </c>
      <c r="C5171" t="s">
        <v>93</v>
      </c>
      <c r="D5171" t="s">
        <v>76</v>
      </c>
      <c r="E5171">
        <v>1</v>
      </c>
      <c r="F5171" s="8">
        <f>VLOOKUP(C5171,Products!$A$2:$E$20,5,TRUE)</f>
        <v>9.9499999999999993</v>
      </c>
      <c r="G5171" s="8">
        <f t="shared" si="160"/>
        <v>9.9499999999999993</v>
      </c>
      <c r="H5171" s="8">
        <f>VLOOKUP(C5171,Products!$A$2:$F$20,6,TRUE)</f>
        <v>1.9499999999999993</v>
      </c>
      <c r="I5171" s="8">
        <f t="shared" si="161"/>
        <v>1.9499999999999993</v>
      </c>
      <c r="J5171" s="42">
        <f>VLOOKUP(B5171,Invoices!A:I,9,TRUE)</f>
        <v>2021</v>
      </c>
    </row>
    <row r="5172" spans="1:10" x14ac:dyDescent="0.15">
      <c r="A5172" t="s">
        <v>8532</v>
      </c>
      <c r="B5172" t="s">
        <v>1151</v>
      </c>
      <c r="C5172" t="s">
        <v>89</v>
      </c>
      <c r="D5172" t="s">
        <v>80</v>
      </c>
      <c r="E5172">
        <v>3</v>
      </c>
      <c r="F5172" s="8">
        <f>VLOOKUP(C5172,Products!$A$2:$E$20,5,TRUE)</f>
        <v>15.95</v>
      </c>
      <c r="G5172" s="8">
        <f t="shared" si="160"/>
        <v>47.849999999999994</v>
      </c>
      <c r="H5172" s="8">
        <f>VLOOKUP(C5172,Products!$A$2:$F$20,6,TRUE)</f>
        <v>6</v>
      </c>
      <c r="I5172" s="8">
        <f t="shared" si="161"/>
        <v>18</v>
      </c>
      <c r="J5172" s="42">
        <f>VLOOKUP(B5172,Invoices!A:I,9,TRUE)</f>
        <v>2021</v>
      </c>
    </row>
    <row r="5173" spans="1:10" x14ac:dyDescent="0.15">
      <c r="A5173" t="s">
        <v>8533</v>
      </c>
      <c r="B5173" t="s">
        <v>1151</v>
      </c>
      <c r="C5173" t="s">
        <v>88</v>
      </c>
      <c r="D5173" t="s">
        <v>85</v>
      </c>
      <c r="E5173">
        <v>3</v>
      </c>
      <c r="F5173" s="8">
        <f>VLOOKUP(C5173,Products!$A$2:$E$20,5,TRUE)</f>
        <v>8.9499999999999993</v>
      </c>
      <c r="G5173" s="8">
        <f t="shared" si="160"/>
        <v>26.849999999999998</v>
      </c>
      <c r="H5173" s="8">
        <f>VLOOKUP(C5173,Products!$A$2:$F$20,6,TRUE)</f>
        <v>5.6999999999999993</v>
      </c>
      <c r="I5173" s="8">
        <f t="shared" si="161"/>
        <v>17.099999999999998</v>
      </c>
      <c r="J5173" s="42">
        <f>VLOOKUP(B5173,Invoices!A:I,9,TRUE)</f>
        <v>2021</v>
      </c>
    </row>
    <row r="5174" spans="1:10" x14ac:dyDescent="0.15">
      <c r="A5174" t="s">
        <v>8534</v>
      </c>
      <c r="B5174" t="s">
        <v>1151</v>
      </c>
      <c r="C5174" t="s">
        <v>92</v>
      </c>
      <c r="D5174" t="s">
        <v>82</v>
      </c>
      <c r="E5174">
        <v>5</v>
      </c>
      <c r="F5174" s="8">
        <f>VLOOKUP(C5174,Products!$A$2:$E$20,5,TRUE)</f>
        <v>19.95</v>
      </c>
      <c r="G5174" s="8">
        <f t="shared" si="160"/>
        <v>99.75</v>
      </c>
      <c r="H5174" s="8">
        <f>VLOOKUP(C5174,Products!$A$2:$F$20,6,TRUE)</f>
        <v>7.4499999999999993</v>
      </c>
      <c r="I5174" s="8">
        <f t="shared" si="161"/>
        <v>37.25</v>
      </c>
      <c r="J5174" s="42">
        <f>VLOOKUP(B5174,Invoices!A:I,9,TRUE)</f>
        <v>2021</v>
      </c>
    </row>
    <row r="5175" spans="1:10" x14ac:dyDescent="0.15">
      <c r="A5175" t="s">
        <v>8535</v>
      </c>
      <c r="B5175" t="s">
        <v>1152</v>
      </c>
      <c r="C5175" t="s">
        <v>96</v>
      </c>
      <c r="D5175" t="s">
        <v>75</v>
      </c>
      <c r="E5175">
        <v>3</v>
      </c>
      <c r="F5175" s="8">
        <f>VLOOKUP(C5175,Products!$A$2:$E$20,5,TRUE)</f>
        <v>79.95</v>
      </c>
      <c r="G5175" s="8">
        <f t="shared" si="160"/>
        <v>239.85000000000002</v>
      </c>
      <c r="H5175" s="8">
        <f>VLOOKUP(C5175,Products!$A$2:$F$20,6,TRUE)</f>
        <v>27.950000000000003</v>
      </c>
      <c r="I5175" s="8">
        <f t="shared" si="161"/>
        <v>83.850000000000009</v>
      </c>
      <c r="J5175" s="42">
        <f>VLOOKUP(B5175,Invoices!A:I,9,TRUE)</f>
        <v>2021</v>
      </c>
    </row>
    <row r="5176" spans="1:10" x14ac:dyDescent="0.15">
      <c r="A5176" t="s">
        <v>8536</v>
      </c>
      <c r="B5176" t="s">
        <v>1153</v>
      </c>
      <c r="C5176" t="s">
        <v>90</v>
      </c>
      <c r="D5176" t="s">
        <v>72</v>
      </c>
      <c r="E5176">
        <v>4</v>
      </c>
      <c r="F5176" s="8">
        <f>VLOOKUP(C5176,Products!$A$2:$E$20,5,TRUE)</f>
        <v>8.9499999999999993</v>
      </c>
      <c r="G5176" s="8">
        <f t="shared" si="160"/>
        <v>35.799999999999997</v>
      </c>
      <c r="H5176" s="8">
        <f>VLOOKUP(C5176,Products!$A$2:$F$20,6,TRUE)</f>
        <v>5.6999999999999993</v>
      </c>
      <c r="I5176" s="8">
        <f t="shared" si="161"/>
        <v>22.799999999999997</v>
      </c>
      <c r="J5176" s="42">
        <f>VLOOKUP(B5176,Invoices!A:I,9,TRUE)</f>
        <v>2021</v>
      </c>
    </row>
    <row r="5177" spans="1:10" x14ac:dyDescent="0.15">
      <c r="A5177" t="s">
        <v>8537</v>
      </c>
      <c r="B5177" t="s">
        <v>1153</v>
      </c>
      <c r="C5177" t="s">
        <v>91</v>
      </c>
      <c r="D5177" t="s">
        <v>70</v>
      </c>
      <c r="E5177">
        <v>20</v>
      </c>
      <c r="F5177" s="8">
        <f>VLOOKUP(C5177,Products!$A$2:$E$20,5,TRUE)</f>
        <v>49.95</v>
      </c>
      <c r="G5177" s="8">
        <f t="shared" si="160"/>
        <v>999</v>
      </c>
      <c r="H5177" s="8">
        <f>VLOOKUP(C5177,Products!$A$2:$F$20,6,TRUE)</f>
        <v>21.200000000000003</v>
      </c>
      <c r="I5177" s="8">
        <f t="shared" si="161"/>
        <v>424.00000000000006</v>
      </c>
      <c r="J5177" s="42">
        <f>VLOOKUP(B5177,Invoices!A:I,9,TRUE)</f>
        <v>2021</v>
      </c>
    </row>
    <row r="5178" spans="1:10" x14ac:dyDescent="0.15">
      <c r="A5178" t="s">
        <v>8538</v>
      </c>
      <c r="B5178" t="s">
        <v>1153</v>
      </c>
      <c r="C5178" t="s">
        <v>88</v>
      </c>
      <c r="D5178" t="s">
        <v>85</v>
      </c>
      <c r="E5178">
        <v>1</v>
      </c>
      <c r="F5178" s="8">
        <f>VLOOKUP(C5178,Products!$A$2:$E$20,5,TRUE)</f>
        <v>8.9499999999999993</v>
      </c>
      <c r="G5178" s="8">
        <f t="shared" si="160"/>
        <v>8.9499999999999993</v>
      </c>
      <c r="H5178" s="8">
        <f>VLOOKUP(C5178,Products!$A$2:$F$20,6,TRUE)</f>
        <v>5.6999999999999993</v>
      </c>
      <c r="I5178" s="8">
        <f t="shared" si="161"/>
        <v>5.6999999999999993</v>
      </c>
      <c r="J5178" s="42">
        <f>VLOOKUP(B5178,Invoices!A:I,9,TRUE)</f>
        <v>2021</v>
      </c>
    </row>
    <row r="5179" spans="1:10" x14ac:dyDescent="0.15">
      <c r="A5179" t="s">
        <v>8539</v>
      </c>
      <c r="B5179" t="s">
        <v>1153</v>
      </c>
      <c r="C5179" t="s">
        <v>102</v>
      </c>
      <c r="D5179" t="s">
        <v>83</v>
      </c>
      <c r="E5179">
        <v>5</v>
      </c>
      <c r="F5179" s="8">
        <f>VLOOKUP(C5179,Products!$A$2:$E$20,5,TRUE)</f>
        <v>29.95</v>
      </c>
      <c r="G5179" s="8">
        <f t="shared" si="160"/>
        <v>149.75</v>
      </c>
      <c r="H5179" s="8">
        <f>VLOOKUP(C5179,Products!$A$2:$F$20,6,TRUE)</f>
        <v>15</v>
      </c>
      <c r="I5179" s="8">
        <f t="shared" si="161"/>
        <v>75</v>
      </c>
      <c r="J5179" s="42">
        <f>VLOOKUP(B5179,Invoices!A:I,9,TRUE)</f>
        <v>2021</v>
      </c>
    </row>
    <row r="5180" spans="1:10" x14ac:dyDescent="0.15">
      <c r="A5180" t="s">
        <v>8540</v>
      </c>
      <c r="B5180" t="s">
        <v>1154</v>
      </c>
      <c r="C5180" t="s">
        <v>99</v>
      </c>
      <c r="D5180" t="s">
        <v>84</v>
      </c>
      <c r="E5180">
        <v>1</v>
      </c>
      <c r="F5180" s="8">
        <f>VLOOKUP(C5180,Products!$A$2:$E$20,5,TRUE)</f>
        <v>3.5</v>
      </c>
      <c r="G5180" s="8">
        <f t="shared" si="160"/>
        <v>3.5</v>
      </c>
      <c r="H5180" s="8">
        <f>VLOOKUP(C5180,Products!$A$2:$F$20,6,TRUE)</f>
        <v>0.54999999999999982</v>
      </c>
      <c r="I5180" s="8">
        <f t="shared" si="161"/>
        <v>0.54999999999999982</v>
      </c>
      <c r="J5180" s="42">
        <f>VLOOKUP(B5180,Invoices!A:I,9,TRUE)</f>
        <v>2021</v>
      </c>
    </row>
    <row r="5181" spans="1:10" x14ac:dyDescent="0.15">
      <c r="A5181" t="s">
        <v>8541</v>
      </c>
      <c r="B5181" t="s">
        <v>1155</v>
      </c>
      <c r="C5181" t="s">
        <v>101</v>
      </c>
      <c r="D5181" t="s">
        <v>69</v>
      </c>
      <c r="E5181">
        <v>2</v>
      </c>
      <c r="F5181" s="8">
        <f>VLOOKUP(C5181,Products!$A$2:$E$20,5,TRUE)</f>
        <v>129.94999999999999</v>
      </c>
      <c r="G5181" s="8">
        <f t="shared" si="160"/>
        <v>259.89999999999998</v>
      </c>
      <c r="H5181" s="8">
        <f>VLOOKUP(C5181,Products!$A$2:$F$20,6,TRUE)</f>
        <v>40.449999999999989</v>
      </c>
      <c r="I5181" s="8">
        <f t="shared" si="161"/>
        <v>80.899999999999977</v>
      </c>
      <c r="J5181" s="42">
        <f>VLOOKUP(B5181,Invoices!A:I,9,TRUE)</f>
        <v>2021</v>
      </c>
    </row>
    <row r="5182" spans="1:10" x14ac:dyDescent="0.15">
      <c r="A5182" t="s">
        <v>8542</v>
      </c>
      <c r="B5182" t="s">
        <v>1155</v>
      </c>
      <c r="C5182" t="s">
        <v>89</v>
      </c>
      <c r="D5182" t="s">
        <v>80</v>
      </c>
      <c r="E5182">
        <v>2</v>
      </c>
      <c r="F5182" s="8">
        <f>VLOOKUP(C5182,Products!$A$2:$E$20,5,TRUE)</f>
        <v>15.95</v>
      </c>
      <c r="G5182" s="8">
        <f t="shared" si="160"/>
        <v>31.9</v>
      </c>
      <c r="H5182" s="8">
        <f>VLOOKUP(C5182,Products!$A$2:$F$20,6,TRUE)</f>
        <v>6</v>
      </c>
      <c r="I5182" s="8">
        <f t="shared" si="161"/>
        <v>12</v>
      </c>
      <c r="J5182" s="42">
        <f>VLOOKUP(B5182,Invoices!A:I,9,TRUE)</f>
        <v>2021</v>
      </c>
    </row>
    <row r="5183" spans="1:10" x14ac:dyDescent="0.15">
      <c r="A5183" t="s">
        <v>8543</v>
      </c>
      <c r="B5183" t="s">
        <v>1155</v>
      </c>
      <c r="C5183" t="s">
        <v>104</v>
      </c>
      <c r="D5183" t="s">
        <v>71</v>
      </c>
      <c r="E5183">
        <v>1</v>
      </c>
      <c r="F5183" s="8">
        <f>VLOOKUP(C5183,Products!$A$2:$E$20,5,TRUE)</f>
        <v>2.95</v>
      </c>
      <c r="G5183" s="8">
        <f t="shared" si="160"/>
        <v>2.95</v>
      </c>
      <c r="H5183" s="8">
        <f>VLOOKUP(C5183,Products!$A$2:$F$20,6,TRUE)</f>
        <v>1.1500000000000001</v>
      </c>
      <c r="I5183" s="8">
        <f t="shared" si="161"/>
        <v>1.1500000000000001</v>
      </c>
      <c r="J5183" s="42">
        <f>VLOOKUP(B5183,Invoices!A:I,9,TRUE)</f>
        <v>2021</v>
      </c>
    </row>
    <row r="5184" spans="1:10" x14ac:dyDescent="0.15">
      <c r="A5184" t="s">
        <v>8544</v>
      </c>
      <c r="B5184" t="s">
        <v>1155</v>
      </c>
      <c r="C5184" t="s">
        <v>92</v>
      </c>
      <c r="D5184" t="s">
        <v>82</v>
      </c>
      <c r="E5184">
        <v>6</v>
      </c>
      <c r="F5184" s="8">
        <f>VLOOKUP(C5184,Products!$A$2:$E$20,5,TRUE)</f>
        <v>19.95</v>
      </c>
      <c r="G5184" s="8">
        <f t="shared" si="160"/>
        <v>119.69999999999999</v>
      </c>
      <c r="H5184" s="8">
        <f>VLOOKUP(C5184,Products!$A$2:$F$20,6,TRUE)</f>
        <v>7.4499999999999993</v>
      </c>
      <c r="I5184" s="8">
        <f t="shared" si="161"/>
        <v>44.699999999999996</v>
      </c>
      <c r="J5184" s="42">
        <f>VLOOKUP(B5184,Invoices!A:I,9,TRUE)</f>
        <v>2021</v>
      </c>
    </row>
    <row r="5185" spans="1:10" x14ac:dyDescent="0.15">
      <c r="A5185" t="s">
        <v>8545</v>
      </c>
      <c r="B5185" t="s">
        <v>1155</v>
      </c>
      <c r="C5185" t="s">
        <v>102</v>
      </c>
      <c r="D5185" t="s">
        <v>83</v>
      </c>
      <c r="E5185">
        <v>10</v>
      </c>
      <c r="F5185" s="8">
        <f>VLOOKUP(C5185,Products!$A$2:$E$20,5,TRUE)</f>
        <v>29.95</v>
      </c>
      <c r="G5185" s="8">
        <f t="shared" si="160"/>
        <v>299.5</v>
      </c>
      <c r="H5185" s="8">
        <f>VLOOKUP(C5185,Products!$A$2:$F$20,6,TRUE)</f>
        <v>15</v>
      </c>
      <c r="I5185" s="8">
        <f t="shared" si="161"/>
        <v>150</v>
      </c>
      <c r="J5185" s="42">
        <f>VLOOKUP(B5185,Invoices!A:I,9,TRUE)</f>
        <v>2021</v>
      </c>
    </row>
    <row r="5186" spans="1:10" x14ac:dyDescent="0.15">
      <c r="A5186" t="s">
        <v>8546</v>
      </c>
      <c r="B5186" t="s">
        <v>1156</v>
      </c>
      <c r="C5186" t="s">
        <v>100</v>
      </c>
      <c r="D5186" t="s">
        <v>78</v>
      </c>
      <c r="E5186">
        <v>10</v>
      </c>
      <c r="F5186" s="8">
        <f>VLOOKUP(C5186,Products!$A$2:$E$20,5,TRUE)</f>
        <v>49.95</v>
      </c>
      <c r="G5186" s="8">
        <f t="shared" si="160"/>
        <v>499.5</v>
      </c>
      <c r="H5186" s="8">
        <f>VLOOKUP(C5186,Products!$A$2:$F$20,6,TRUE)</f>
        <v>19.950000000000003</v>
      </c>
      <c r="I5186" s="8">
        <f t="shared" si="161"/>
        <v>199.50000000000003</v>
      </c>
      <c r="J5186" s="42">
        <f>VLOOKUP(B5186,Invoices!A:I,9,TRUE)</f>
        <v>2021</v>
      </c>
    </row>
    <row r="5187" spans="1:10" x14ac:dyDescent="0.15">
      <c r="A5187" t="s">
        <v>8547</v>
      </c>
      <c r="B5187" t="s">
        <v>1156</v>
      </c>
      <c r="C5187" t="s">
        <v>90</v>
      </c>
      <c r="D5187" t="s">
        <v>72</v>
      </c>
      <c r="E5187">
        <v>1</v>
      </c>
      <c r="F5187" s="8">
        <f>VLOOKUP(C5187,Products!$A$2:$E$20,5,TRUE)</f>
        <v>8.9499999999999993</v>
      </c>
      <c r="G5187" s="8">
        <f t="shared" ref="G5187:G5250" si="162">F5187*E5187</f>
        <v>8.9499999999999993</v>
      </c>
      <c r="H5187" s="8">
        <f>VLOOKUP(C5187,Products!$A$2:$F$20,6,TRUE)</f>
        <v>5.6999999999999993</v>
      </c>
      <c r="I5187" s="8">
        <f t="shared" ref="I5187:I5250" si="163">H5187*E5187</f>
        <v>5.6999999999999993</v>
      </c>
      <c r="J5187" s="42">
        <f>VLOOKUP(B5187,Invoices!A:I,9,TRUE)</f>
        <v>2021</v>
      </c>
    </row>
    <row r="5188" spans="1:10" x14ac:dyDescent="0.15">
      <c r="A5188" t="s">
        <v>8548</v>
      </c>
      <c r="B5188" t="s">
        <v>1156</v>
      </c>
      <c r="C5188" t="s">
        <v>96</v>
      </c>
      <c r="D5188" t="s">
        <v>75</v>
      </c>
      <c r="E5188">
        <v>4</v>
      </c>
      <c r="F5188" s="8">
        <f>VLOOKUP(C5188,Products!$A$2:$E$20,5,TRUE)</f>
        <v>79.95</v>
      </c>
      <c r="G5188" s="8">
        <f t="shared" si="162"/>
        <v>319.8</v>
      </c>
      <c r="H5188" s="8">
        <f>VLOOKUP(C5188,Products!$A$2:$F$20,6,TRUE)</f>
        <v>27.950000000000003</v>
      </c>
      <c r="I5188" s="8">
        <f t="shared" si="163"/>
        <v>111.80000000000001</v>
      </c>
      <c r="J5188" s="42">
        <f>VLOOKUP(B5188,Invoices!A:I,9,TRUE)</f>
        <v>2021</v>
      </c>
    </row>
    <row r="5189" spans="1:10" x14ac:dyDescent="0.15">
      <c r="A5189" t="s">
        <v>8549</v>
      </c>
      <c r="B5189" t="s">
        <v>1156</v>
      </c>
      <c r="C5189" t="s">
        <v>95</v>
      </c>
      <c r="D5189" t="s">
        <v>73</v>
      </c>
      <c r="E5189">
        <v>2</v>
      </c>
      <c r="F5189" s="8">
        <f>VLOOKUP(C5189,Products!$A$2:$E$20,5,TRUE)</f>
        <v>12.95</v>
      </c>
      <c r="G5189" s="8">
        <f t="shared" si="162"/>
        <v>25.9</v>
      </c>
      <c r="H5189" s="8">
        <f>VLOOKUP(C5189,Products!$A$2:$F$20,6,TRUE)</f>
        <v>4.1999999999999993</v>
      </c>
      <c r="I5189" s="8">
        <f t="shared" si="163"/>
        <v>8.3999999999999986</v>
      </c>
      <c r="J5189" s="42">
        <f>VLOOKUP(B5189,Invoices!A:I,9,TRUE)</f>
        <v>2021</v>
      </c>
    </row>
    <row r="5190" spans="1:10" x14ac:dyDescent="0.15">
      <c r="A5190" t="s">
        <v>8550</v>
      </c>
      <c r="B5190" t="s">
        <v>1156</v>
      </c>
      <c r="C5190" t="s">
        <v>102</v>
      </c>
      <c r="D5190" t="s">
        <v>83</v>
      </c>
      <c r="E5190">
        <v>10</v>
      </c>
      <c r="F5190" s="8">
        <f>VLOOKUP(C5190,Products!$A$2:$E$20,5,TRUE)</f>
        <v>29.95</v>
      </c>
      <c r="G5190" s="8">
        <f t="shared" si="162"/>
        <v>299.5</v>
      </c>
      <c r="H5190" s="8">
        <f>VLOOKUP(C5190,Products!$A$2:$F$20,6,TRUE)</f>
        <v>15</v>
      </c>
      <c r="I5190" s="8">
        <f t="shared" si="163"/>
        <v>150</v>
      </c>
      <c r="J5190" s="42">
        <f>VLOOKUP(B5190,Invoices!A:I,9,TRUE)</f>
        <v>2021</v>
      </c>
    </row>
    <row r="5191" spans="1:10" x14ac:dyDescent="0.15">
      <c r="A5191" t="s">
        <v>8551</v>
      </c>
      <c r="B5191" t="s">
        <v>1157</v>
      </c>
      <c r="C5191" t="s">
        <v>90</v>
      </c>
      <c r="D5191" t="s">
        <v>72</v>
      </c>
      <c r="E5191">
        <v>8</v>
      </c>
      <c r="F5191" s="8">
        <f>VLOOKUP(C5191,Products!$A$2:$E$20,5,TRUE)</f>
        <v>8.9499999999999993</v>
      </c>
      <c r="G5191" s="8">
        <f t="shared" si="162"/>
        <v>71.599999999999994</v>
      </c>
      <c r="H5191" s="8">
        <f>VLOOKUP(C5191,Products!$A$2:$F$20,6,TRUE)</f>
        <v>5.6999999999999993</v>
      </c>
      <c r="I5191" s="8">
        <f t="shared" si="163"/>
        <v>45.599999999999994</v>
      </c>
      <c r="J5191" s="42">
        <f>VLOOKUP(B5191,Invoices!A:I,9,TRUE)</f>
        <v>2021</v>
      </c>
    </row>
    <row r="5192" spans="1:10" x14ac:dyDescent="0.15">
      <c r="A5192" t="s">
        <v>8552</v>
      </c>
      <c r="B5192" t="s">
        <v>1157</v>
      </c>
      <c r="C5192" t="s">
        <v>94</v>
      </c>
      <c r="D5192" t="s">
        <v>86</v>
      </c>
      <c r="E5192">
        <v>24</v>
      </c>
      <c r="F5192" s="8">
        <f>VLOOKUP(C5192,Products!$A$2:$E$20,5,TRUE)</f>
        <v>3.5</v>
      </c>
      <c r="G5192" s="8">
        <f t="shared" si="162"/>
        <v>84</v>
      </c>
      <c r="H5192" s="8">
        <f>VLOOKUP(C5192,Products!$A$2:$F$20,6,TRUE)</f>
        <v>0.54999999999999982</v>
      </c>
      <c r="I5192" s="8">
        <f t="shared" si="163"/>
        <v>13.199999999999996</v>
      </c>
      <c r="J5192" s="42">
        <f>VLOOKUP(B5192,Invoices!A:I,9,TRUE)</f>
        <v>2021</v>
      </c>
    </row>
    <row r="5193" spans="1:10" x14ac:dyDescent="0.15">
      <c r="A5193" t="s">
        <v>8553</v>
      </c>
      <c r="B5193" t="s">
        <v>1157</v>
      </c>
      <c r="C5193" t="s">
        <v>92</v>
      </c>
      <c r="D5193" t="s">
        <v>82</v>
      </c>
      <c r="E5193">
        <v>2</v>
      </c>
      <c r="F5193" s="8">
        <f>VLOOKUP(C5193,Products!$A$2:$E$20,5,TRUE)</f>
        <v>19.95</v>
      </c>
      <c r="G5193" s="8">
        <f t="shared" si="162"/>
        <v>39.9</v>
      </c>
      <c r="H5193" s="8">
        <f>VLOOKUP(C5193,Products!$A$2:$F$20,6,TRUE)</f>
        <v>7.4499999999999993</v>
      </c>
      <c r="I5193" s="8">
        <f t="shared" si="163"/>
        <v>14.899999999999999</v>
      </c>
      <c r="J5193" s="42">
        <f>VLOOKUP(B5193,Invoices!A:I,9,TRUE)</f>
        <v>2021</v>
      </c>
    </row>
    <row r="5194" spans="1:10" x14ac:dyDescent="0.15">
      <c r="A5194" t="s">
        <v>8554</v>
      </c>
      <c r="B5194" t="s">
        <v>1157</v>
      </c>
      <c r="C5194" t="s">
        <v>99</v>
      </c>
      <c r="D5194" t="s">
        <v>84</v>
      </c>
      <c r="E5194">
        <v>20</v>
      </c>
      <c r="F5194" s="8">
        <f>VLOOKUP(C5194,Products!$A$2:$E$20,5,TRUE)</f>
        <v>3.5</v>
      </c>
      <c r="G5194" s="8">
        <f t="shared" si="162"/>
        <v>70</v>
      </c>
      <c r="H5194" s="8">
        <f>VLOOKUP(C5194,Products!$A$2:$F$20,6,TRUE)</f>
        <v>0.54999999999999982</v>
      </c>
      <c r="I5194" s="8">
        <f t="shared" si="163"/>
        <v>10.999999999999996</v>
      </c>
      <c r="J5194" s="42">
        <f>VLOOKUP(B5194,Invoices!A:I,9,TRUE)</f>
        <v>2021</v>
      </c>
    </row>
    <row r="5195" spans="1:10" x14ac:dyDescent="0.15">
      <c r="A5195" t="s">
        <v>8555</v>
      </c>
      <c r="B5195" t="s">
        <v>1158</v>
      </c>
      <c r="C5195" t="s">
        <v>98</v>
      </c>
      <c r="D5195" t="s">
        <v>79</v>
      </c>
      <c r="E5195">
        <v>5</v>
      </c>
      <c r="F5195" s="8">
        <f>VLOOKUP(C5195,Products!$A$2:$E$20,5,TRUE)</f>
        <v>14.95</v>
      </c>
      <c r="G5195" s="8">
        <f t="shared" si="162"/>
        <v>74.75</v>
      </c>
      <c r="H5195" s="8">
        <f>VLOOKUP(C5195,Products!$A$2:$F$20,6,TRUE)</f>
        <v>3.0499999999999989</v>
      </c>
      <c r="I5195" s="8">
        <f t="shared" si="163"/>
        <v>15.249999999999995</v>
      </c>
      <c r="J5195" s="42">
        <f>VLOOKUP(B5195,Invoices!A:I,9,TRUE)</f>
        <v>2021</v>
      </c>
    </row>
    <row r="5196" spans="1:10" x14ac:dyDescent="0.15">
      <c r="A5196" t="s">
        <v>8556</v>
      </c>
      <c r="B5196" t="s">
        <v>1158</v>
      </c>
      <c r="C5196" t="s">
        <v>105</v>
      </c>
      <c r="D5196" t="s">
        <v>81</v>
      </c>
      <c r="E5196">
        <v>1</v>
      </c>
      <c r="F5196" s="8">
        <f>VLOOKUP(C5196,Products!$A$2:$E$20,5,TRUE)</f>
        <v>8.9499999999999993</v>
      </c>
      <c r="G5196" s="8">
        <f t="shared" si="162"/>
        <v>8.9499999999999993</v>
      </c>
      <c r="H5196" s="8">
        <f>VLOOKUP(C5196,Products!$A$2:$F$20,6,TRUE)</f>
        <v>3.1999999999999993</v>
      </c>
      <c r="I5196" s="8">
        <f t="shared" si="163"/>
        <v>3.1999999999999993</v>
      </c>
      <c r="J5196" s="42">
        <f>VLOOKUP(B5196,Invoices!A:I,9,TRUE)</f>
        <v>2021</v>
      </c>
    </row>
    <row r="5197" spans="1:10" x14ac:dyDescent="0.15">
      <c r="A5197" t="s">
        <v>8557</v>
      </c>
      <c r="B5197" t="s">
        <v>1158</v>
      </c>
      <c r="C5197" t="s">
        <v>104</v>
      </c>
      <c r="D5197" t="s">
        <v>71</v>
      </c>
      <c r="E5197">
        <v>2</v>
      </c>
      <c r="F5197" s="8">
        <f>VLOOKUP(C5197,Products!$A$2:$E$20,5,TRUE)</f>
        <v>2.95</v>
      </c>
      <c r="G5197" s="8">
        <f t="shared" si="162"/>
        <v>5.9</v>
      </c>
      <c r="H5197" s="8">
        <f>VLOOKUP(C5197,Products!$A$2:$F$20,6,TRUE)</f>
        <v>1.1500000000000001</v>
      </c>
      <c r="I5197" s="8">
        <f t="shared" si="163"/>
        <v>2.3000000000000003</v>
      </c>
      <c r="J5197" s="42">
        <f>VLOOKUP(B5197,Invoices!A:I,9,TRUE)</f>
        <v>2021</v>
      </c>
    </row>
    <row r="5198" spans="1:10" x14ac:dyDescent="0.15">
      <c r="A5198" t="s">
        <v>8558</v>
      </c>
      <c r="B5198" t="s">
        <v>1158</v>
      </c>
      <c r="C5198" t="s">
        <v>101</v>
      </c>
      <c r="D5198" t="s">
        <v>69</v>
      </c>
      <c r="E5198">
        <v>1</v>
      </c>
      <c r="F5198" s="8">
        <f>VLOOKUP(C5198,Products!$A$2:$E$20,5,TRUE)</f>
        <v>129.94999999999999</v>
      </c>
      <c r="G5198" s="8">
        <f t="shared" si="162"/>
        <v>129.94999999999999</v>
      </c>
      <c r="H5198" s="8">
        <f>VLOOKUP(C5198,Products!$A$2:$F$20,6,TRUE)</f>
        <v>40.449999999999989</v>
      </c>
      <c r="I5198" s="8">
        <f t="shared" si="163"/>
        <v>40.449999999999989</v>
      </c>
      <c r="J5198" s="42">
        <f>VLOOKUP(B5198,Invoices!A:I,9,TRUE)</f>
        <v>2021</v>
      </c>
    </row>
    <row r="5199" spans="1:10" x14ac:dyDescent="0.15">
      <c r="A5199" t="s">
        <v>8559</v>
      </c>
      <c r="B5199" t="s">
        <v>1159</v>
      </c>
      <c r="C5199" t="s">
        <v>96</v>
      </c>
      <c r="D5199" t="s">
        <v>75</v>
      </c>
      <c r="E5199">
        <v>1</v>
      </c>
      <c r="F5199" s="8">
        <f>VLOOKUP(C5199,Products!$A$2:$E$20,5,TRUE)</f>
        <v>79.95</v>
      </c>
      <c r="G5199" s="8">
        <f t="shared" si="162"/>
        <v>79.95</v>
      </c>
      <c r="H5199" s="8">
        <f>VLOOKUP(C5199,Products!$A$2:$F$20,6,TRUE)</f>
        <v>27.950000000000003</v>
      </c>
      <c r="I5199" s="8">
        <f t="shared" si="163"/>
        <v>27.950000000000003</v>
      </c>
      <c r="J5199" s="42">
        <f>VLOOKUP(B5199,Invoices!A:I,9,TRUE)</f>
        <v>2021</v>
      </c>
    </row>
    <row r="5200" spans="1:10" x14ac:dyDescent="0.15">
      <c r="A5200" t="s">
        <v>8560</v>
      </c>
      <c r="B5200" t="s">
        <v>1159</v>
      </c>
      <c r="C5200" t="s">
        <v>92</v>
      </c>
      <c r="D5200" t="s">
        <v>82</v>
      </c>
      <c r="E5200">
        <v>1</v>
      </c>
      <c r="F5200" s="8">
        <f>VLOOKUP(C5200,Products!$A$2:$E$20,5,TRUE)</f>
        <v>19.95</v>
      </c>
      <c r="G5200" s="8">
        <f t="shared" si="162"/>
        <v>19.95</v>
      </c>
      <c r="H5200" s="8">
        <f>VLOOKUP(C5200,Products!$A$2:$F$20,6,TRUE)</f>
        <v>7.4499999999999993</v>
      </c>
      <c r="I5200" s="8">
        <f t="shared" si="163"/>
        <v>7.4499999999999993</v>
      </c>
      <c r="J5200" s="42">
        <f>VLOOKUP(B5200,Invoices!A:I,9,TRUE)</f>
        <v>2021</v>
      </c>
    </row>
    <row r="5201" spans="1:10" x14ac:dyDescent="0.15">
      <c r="A5201" t="s">
        <v>8561</v>
      </c>
      <c r="B5201" t="s">
        <v>1159</v>
      </c>
      <c r="C5201" t="s">
        <v>90</v>
      </c>
      <c r="D5201" t="s">
        <v>72</v>
      </c>
      <c r="E5201">
        <v>50</v>
      </c>
      <c r="F5201" s="8">
        <f>VLOOKUP(C5201,Products!$A$2:$E$20,5,TRUE)</f>
        <v>8.9499999999999993</v>
      </c>
      <c r="G5201" s="8">
        <f t="shared" si="162"/>
        <v>447.49999999999994</v>
      </c>
      <c r="H5201" s="8">
        <f>VLOOKUP(C5201,Products!$A$2:$F$20,6,TRUE)</f>
        <v>5.6999999999999993</v>
      </c>
      <c r="I5201" s="8">
        <f t="shared" si="163"/>
        <v>284.99999999999994</v>
      </c>
      <c r="J5201" s="42">
        <f>VLOOKUP(B5201,Invoices!A:I,9,TRUE)</f>
        <v>2021</v>
      </c>
    </row>
    <row r="5202" spans="1:10" x14ac:dyDescent="0.15">
      <c r="A5202" t="s">
        <v>8562</v>
      </c>
      <c r="B5202" t="s">
        <v>1159</v>
      </c>
      <c r="C5202" t="s">
        <v>99</v>
      </c>
      <c r="D5202" t="s">
        <v>84</v>
      </c>
      <c r="E5202">
        <v>1</v>
      </c>
      <c r="F5202" s="8">
        <f>VLOOKUP(C5202,Products!$A$2:$E$20,5,TRUE)</f>
        <v>3.5</v>
      </c>
      <c r="G5202" s="8">
        <f t="shared" si="162"/>
        <v>3.5</v>
      </c>
      <c r="H5202" s="8">
        <f>VLOOKUP(C5202,Products!$A$2:$F$20,6,TRUE)</f>
        <v>0.54999999999999982</v>
      </c>
      <c r="I5202" s="8">
        <f t="shared" si="163"/>
        <v>0.54999999999999982</v>
      </c>
      <c r="J5202" s="42">
        <f>VLOOKUP(B5202,Invoices!A:I,9,TRUE)</f>
        <v>2021</v>
      </c>
    </row>
    <row r="5203" spans="1:10" x14ac:dyDescent="0.15">
      <c r="A5203" t="s">
        <v>8563</v>
      </c>
      <c r="B5203" t="s">
        <v>1159</v>
      </c>
      <c r="C5203" t="s">
        <v>88</v>
      </c>
      <c r="D5203" t="s">
        <v>85</v>
      </c>
      <c r="E5203">
        <v>20</v>
      </c>
      <c r="F5203" s="8">
        <f>VLOOKUP(C5203,Products!$A$2:$E$20,5,TRUE)</f>
        <v>8.9499999999999993</v>
      </c>
      <c r="G5203" s="8">
        <f t="shared" si="162"/>
        <v>179</v>
      </c>
      <c r="H5203" s="8">
        <f>VLOOKUP(C5203,Products!$A$2:$F$20,6,TRUE)</f>
        <v>5.6999999999999993</v>
      </c>
      <c r="I5203" s="8">
        <f t="shared" si="163"/>
        <v>113.99999999999999</v>
      </c>
      <c r="J5203" s="42">
        <f>VLOOKUP(B5203,Invoices!A:I,9,TRUE)</f>
        <v>2021</v>
      </c>
    </row>
    <row r="5204" spans="1:10" x14ac:dyDescent="0.15">
      <c r="A5204" t="s">
        <v>8564</v>
      </c>
      <c r="B5204" t="s">
        <v>1159</v>
      </c>
      <c r="C5204" t="s">
        <v>93</v>
      </c>
      <c r="D5204" t="s">
        <v>76</v>
      </c>
      <c r="E5204">
        <v>1</v>
      </c>
      <c r="F5204" s="8">
        <f>VLOOKUP(C5204,Products!$A$2:$E$20,5,TRUE)</f>
        <v>9.9499999999999993</v>
      </c>
      <c r="G5204" s="8">
        <f t="shared" si="162"/>
        <v>9.9499999999999993</v>
      </c>
      <c r="H5204" s="8">
        <f>VLOOKUP(C5204,Products!$A$2:$F$20,6,TRUE)</f>
        <v>1.9499999999999993</v>
      </c>
      <c r="I5204" s="8">
        <f t="shared" si="163"/>
        <v>1.9499999999999993</v>
      </c>
      <c r="J5204" s="42">
        <f>VLOOKUP(B5204,Invoices!A:I,9,TRUE)</f>
        <v>2021</v>
      </c>
    </row>
    <row r="5205" spans="1:10" x14ac:dyDescent="0.15">
      <c r="A5205" t="s">
        <v>8565</v>
      </c>
      <c r="B5205" t="s">
        <v>1160</v>
      </c>
      <c r="C5205" t="s">
        <v>90</v>
      </c>
      <c r="D5205" t="s">
        <v>72</v>
      </c>
      <c r="E5205">
        <v>3</v>
      </c>
      <c r="F5205" s="8">
        <f>VLOOKUP(C5205,Products!$A$2:$E$20,5,TRUE)</f>
        <v>8.9499999999999993</v>
      </c>
      <c r="G5205" s="8">
        <f t="shared" si="162"/>
        <v>26.849999999999998</v>
      </c>
      <c r="H5205" s="8">
        <f>VLOOKUP(C5205,Products!$A$2:$F$20,6,TRUE)</f>
        <v>5.6999999999999993</v>
      </c>
      <c r="I5205" s="8">
        <f t="shared" si="163"/>
        <v>17.099999999999998</v>
      </c>
      <c r="J5205" s="42">
        <f>VLOOKUP(B5205,Invoices!A:I,9,TRUE)</f>
        <v>2021</v>
      </c>
    </row>
    <row r="5206" spans="1:10" x14ac:dyDescent="0.15">
      <c r="A5206" t="s">
        <v>8566</v>
      </c>
      <c r="B5206" t="s">
        <v>1160</v>
      </c>
      <c r="C5206" t="s">
        <v>87</v>
      </c>
      <c r="D5206" t="s">
        <v>68</v>
      </c>
      <c r="E5206">
        <v>5</v>
      </c>
      <c r="F5206" s="8">
        <f>VLOOKUP(C5206,Products!$A$2:$E$20,5,TRUE)</f>
        <v>19.95</v>
      </c>
      <c r="G5206" s="8">
        <f t="shared" si="162"/>
        <v>99.75</v>
      </c>
      <c r="H5206" s="8">
        <f>VLOOKUP(C5206,Products!$A$2:$F$20,6,TRUE)</f>
        <v>7.4499999999999993</v>
      </c>
      <c r="I5206" s="8">
        <f t="shared" si="163"/>
        <v>37.25</v>
      </c>
      <c r="J5206" s="42">
        <f>VLOOKUP(B5206,Invoices!A:I,9,TRUE)</f>
        <v>2021</v>
      </c>
    </row>
    <row r="5207" spans="1:10" x14ac:dyDescent="0.15">
      <c r="A5207" t="s">
        <v>8567</v>
      </c>
      <c r="B5207" t="s">
        <v>1161</v>
      </c>
      <c r="C5207" t="s">
        <v>87</v>
      </c>
      <c r="D5207" t="s">
        <v>68</v>
      </c>
      <c r="E5207">
        <v>6</v>
      </c>
      <c r="F5207" s="8">
        <f>VLOOKUP(C5207,Products!$A$2:$E$20,5,TRUE)</f>
        <v>19.95</v>
      </c>
      <c r="G5207" s="8">
        <f t="shared" si="162"/>
        <v>119.69999999999999</v>
      </c>
      <c r="H5207" s="8">
        <f>VLOOKUP(C5207,Products!$A$2:$F$20,6,TRUE)</f>
        <v>7.4499999999999993</v>
      </c>
      <c r="I5207" s="8">
        <f t="shared" si="163"/>
        <v>44.699999999999996</v>
      </c>
      <c r="J5207" s="42">
        <f>VLOOKUP(B5207,Invoices!A:I,9,TRUE)</f>
        <v>2021</v>
      </c>
    </row>
    <row r="5208" spans="1:10" x14ac:dyDescent="0.15">
      <c r="A5208" t="s">
        <v>8568</v>
      </c>
      <c r="B5208" t="s">
        <v>1161</v>
      </c>
      <c r="C5208" t="s">
        <v>100</v>
      </c>
      <c r="D5208" t="s">
        <v>78</v>
      </c>
      <c r="E5208">
        <v>1</v>
      </c>
      <c r="F5208" s="8">
        <f>VLOOKUP(C5208,Products!$A$2:$E$20,5,TRUE)</f>
        <v>49.95</v>
      </c>
      <c r="G5208" s="8">
        <f t="shared" si="162"/>
        <v>49.95</v>
      </c>
      <c r="H5208" s="8">
        <f>VLOOKUP(C5208,Products!$A$2:$F$20,6,TRUE)</f>
        <v>19.950000000000003</v>
      </c>
      <c r="I5208" s="8">
        <f t="shared" si="163"/>
        <v>19.950000000000003</v>
      </c>
      <c r="J5208" s="42">
        <f>VLOOKUP(B5208,Invoices!A:I,9,TRUE)</f>
        <v>2021</v>
      </c>
    </row>
    <row r="5209" spans="1:10" x14ac:dyDescent="0.15">
      <c r="A5209" t="s">
        <v>8569</v>
      </c>
      <c r="B5209" t="s">
        <v>1161</v>
      </c>
      <c r="C5209" t="s">
        <v>89</v>
      </c>
      <c r="D5209" t="s">
        <v>80</v>
      </c>
      <c r="E5209">
        <v>7</v>
      </c>
      <c r="F5209" s="8">
        <f>VLOOKUP(C5209,Products!$A$2:$E$20,5,TRUE)</f>
        <v>15.95</v>
      </c>
      <c r="G5209" s="8">
        <f t="shared" si="162"/>
        <v>111.64999999999999</v>
      </c>
      <c r="H5209" s="8">
        <f>VLOOKUP(C5209,Products!$A$2:$F$20,6,TRUE)</f>
        <v>6</v>
      </c>
      <c r="I5209" s="8">
        <f t="shared" si="163"/>
        <v>42</v>
      </c>
      <c r="J5209" s="42">
        <f>VLOOKUP(B5209,Invoices!A:I,9,TRUE)</f>
        <v>2021</v>
      </c>
    </row>
    <row r="5210" spans="1:10" x14ac:dyDescent="0.15">
      <c r="A5210" t="s">
        <v>8570</v>
      </c>
      <c r="B5210" t="s">
        <v>1161</v>
      </c>
      <c r="C5210" t="s">
        <v>92</v>
      </c>
      <c r="D5210" t="s">
        <v>82</v>
      </c>
      <c r="E5210">
        <v>10</v>
      </c>
      <c r="F5210" s="8">
        <f>VLOOKUP(C5210,Products!$A$2:$E$20,5,TRUE)</f>
        <v>19.95</v>
      </c>
      <c r="G5210" s="8">
        <f t="shared" si="162"/>
        <v>199.5</v>
      </c>
      <c r="H5210" s="8">
        <f>VLOOKUP(C5210,Products!$A$2:$F$20,6,TRUE)</f>
        <v>7.4499999999999993</v>
      </c>
      <c r="I5210" s="8">
        <f t="shared" si="163"/>
        <v>74.5</v>
      </c>
      <c r="J5210" s="42">
        <f>VLOOKUP(B5210,Invoices!A:I,9,TRUE)</f>
        <v>2021</v>
      </c>
    </row>
    <row r="5211" spans="1:10" x14ac:dyDescent="0.15">
      <c r="A5211" t="s">
        <v>8571</v>
      </c>
      <c r="B5211" t="s">
        <v>1161</v>
      </c>
      <c r="C5211" t="s">
        <v>103</v>
      </c>
      <c r="D5211" t="s">
        <v>77</v>
      </c>
      <c r="E5211">
        <v>1</v>
      </c>
      <c r="F5211" s="8">
        <f>VLOOKUP(C5211,Products!$A$2:$E$20,5,TRUE)</f>
        <v>8.9499999999999993</v>
      </c>
      <c r="G5211" s="8">
        <f t="shared" si="162"/>
        <v>8.9499999999999993</v>
      </c>
      <c r="H5211" s="8">
        <f>VLOOKUP(C5211,Products!$A$2:$F$20,6,TRUE)</f>
        <v>3.1999999999999993</v>
      </c>
      <c r="I5211" s="8">
        <f t="shared" si="163"/>
        <v>3.1999999999999993</v>
      </c>
      <c r="J5211" s="42">
        <f>VLOOKUP(B5211,Invoices!A:I,9,TRUE)</f>
        <v>2021</v>
      </c>
    </row>
    <row r="5212" spans="1:10" x14ac:dyDescent="0.15">
      <c r="A5212" t="s">
        <v>8572</v>
      </c>
      <c r="B5212" t="s">
        <v>1161</v>
      </c>
      <c r="C5212" t="s">
        <v>97</v>
      </c>
      <c r="D5212" t="s">
        <v>74</v>
      </c>
      <c r="E5212">
        <v>3</v>
      </c>
      <c r="F5212" s="8">
        <f>VLOOKUP(C5212,Products!$A$2:$E$20,5,TRUE)</f>
        <v>1.5</v>
      </c>
      <c r="G5212" s="8">
        <f t="shared" si="162"/>
        <v>4.5</v>
      </c>
      <c r="H5212" s="8">
        <f>VLOOKUP(C5212,Products!$A$2:$F$20,6,TRUE)</f>
        <v>0.5</v>
      </c>
      <c r="I5212" s="8">
        <f t="shared" si="163"/>
        <v>1.5</v>
      </c>
      <c r="J5212" s="42">
        <f>VLOOKUP(B5212,Invoices!A:I,9,TRUE)</f>
        <v>2021</v>
      </c>
    </row>
    <row r="5213" spans="1:10" x14ac:dyDescent="0.15">
      <c r="A5213" t="s">
        <v>8573</v>
      </c>
      <c r="B5213" t="s">
        <v>1162</v>
      </c>
      <c r="C5213" t="s">
        <v>105</v>
      </c>
      <c r="D5213" t="s">
        <v>81</v>
      </c>
      <c r="E5213">
        <v>6</v>
      </c>
      <c r="F5213" s="8">
        <f>VLOOKUP(C5213,Products!$A$2:$E$20,5,TRUE)</f>
        <v>8.9499999999999993</v>
      </c>
      <c r="G5213" s="8">
        <f t="shared" si="162"/>
        <v>53.699999999999996</v>
      </c>
      <c r="H5213" s="8">
        <f>VLOOKUP(C5213,Products!$A$2:$F$20,6,TRUE)</f>
        <v>3.1999999999999993</v>
      </c>
      <c r="I5213" s="8">
        <f t="shared" si="163"/>
        <v>19.199999999999996</v>
      </c>
      <c r="J5213" s="42">
        <f>VLOOKUP(B5213,Invoices!A:I,9,TRUE)</f>
        <v>2021</v>
      </c>
    </row>
    <row r="5214" spans="1:10" x14ac:dyDescent="0.15">
      <c r="A5214" t="s">
        <v>8574</v>
      </c>
      <c r="B5214" t="s">
        <v>1162</v>
      </c>
      <c r="C5214" t="s">
        <v>98</v>
      </c>
      <c r="D5214" t="s">
        <v>79</v>
      </c>
      <c r="E5214">
        <v>3</v>
      </c>
      <c r="F5214" s="8">
        <f>VLOOKUP(C5214,Products!$A$2:$E$20,5,TRUE)</f>
        <v>14.95</v>
      </c>
      <c r="G5214" s="8">
        <f t="shared" si="162"/>
        <v>44.849999999999994</v>
      </c>
      <c r="H5214" s="8">
        <f>VLOOKUP(C5214,Products!$A$2:$F$20,6,TRUE)</f>
        <v>3.0499999999999989</v>
      </c>
      <c r="I5214" s="8">
        <f t="shared" si="163"/>
        <v>9.1499999999999968</v>
      </c>
      <c r="J5214" s="42">
        <f>VLOOKUP(B5214,Invoices!A:I,9,TRUE)</f>
        <v>2021</v>
      </c>
    </row>
    <row r="5215" spans="1:10" x14ac:dyDescent="0.15">
      <c r="A5215" t="s">
        <v>8575</v>
      </c>
      <c r="B5215" t="s">
        <v>1162</v>
      </c>
      <c r="C5215" t="s">
        <v>89</v>
      </c>
      <c r="D5215" t="s">
        <v>80</v>
      </c>
      <c r="E5215">
        <v>30</v>
      </c>
      <c r="F5215" s="8">
        <f>VLOOKUP(C5215,Products!$A$2:$E$20,5,TRUE)</f>
        <v>15.95</v>
      </c>
      <c r="G5215" s="8">
        <f t="shared" si="162"/>
        <v>478.5</v>
      </c>
      <c r="H5215" s="8">
        <f>VLOOKUP(C5215,Products!$A$2:$F$20,6,TRUE)</f>
        <v>6</v>
      </c>
      <c r="I5215" s="8">
        <f t="shared" si="163"/>
        <v>180</v>
      </c>
      <c r="J5215" s="42">
        <f>VLOOKUP(B5215,Invoices!A:I,9,TRUE)</f>
        <v>2021</v>
      </c>
    </row>
    <row r="5216" spans="1:10" x14ac:dyDescent="0.15">
      <c r="A5216" t="s">
        <v>8576</v>
      </c>
      <c r="B5216" t="s">
        <v>1162</v>
      </c>
      <c r="C5216" t="s">
        <v>103</v>
      </c>
      <c r="D5216" t="s">
        <v>77</v>
      </c>
      <c r="E5216">
        <v>15</v>
      </c>
      <c r="F5216" s="8">
        <f>VLOOKUP(C5216,Products!$A$2:$E$20,5,TRUE)</f>
        <v>8.9499999999999993</v>
      </c>
      <c r="G5216" s="8">
        <f t="shared" si="162"/>
        <v>134.25</v>
      </c>
      <c r="H5216" s="8">
        <f>VLOOKUP(C5216,Products!$A$2:$F$20,6,TRUE)</f>
        <v>3.1999999999999993</v>
      </c>
      <c r="I5216" s="8">
        <f t="shared" si="163"/>
        <v>47.999999999999986</v>
      </c>
      <c r="J5216" s="42">
        <f>VLOOKUP(B5216,Invoices!A:I,9,TRUE)</f>
        <v>2021</v>
      </c>
    </row>
    <row r="5217" spans="1:10" x14ac:dyDescent="0.15">
      <c r="A5217" t="s">
        <v>8577</v>
      </c>
      <c r="B5217" t="s">
        <v>1162</v>
      </c>
      <c r="C5217" t="s">
        <v>92</v>
      </c>
      <c r="D5217" t="s">
        <v>82</v>
      </c>
      <c r="E5217">
        <v>2</v>
      </c>
      <c r="F5217" s="8">
        <f>VLOOKUP(C5217,Products!$A$2:$E$20,5,TRUE)</f>
        <v>19.95</v>
      </c>
      <c r="G5217" s="8">
        <f t="shared" si="162"/>
        <v>39.9</v>
      </c>
      <c r="H5217" s="8">
        <f>VLOOKUP(C5217,Products!$A$2:$F$20,6,TRUE)</f>
        <v>7.4499999999999993</v>
      </c>
      <c r="I5217" s="8">
        <f t="shared" si="163"/>
        <v>14.899999999999999</v>
      </c>
      <c r="J5217" s="42">
        <f>VLOOKUP(B5217,Invoices!A:I,9,TRUE)</f>
        <v>2021</v>
      </c>
    </row>
    <row r="5218" spans="1:10" x14ac:dyDescent="0.15">
      <c r="A5218" t="s">
        <v>8578</v>
      </c>
      <c r="B5218" t="s">
        <v>1162</v>
      </c>
      <c r="C5218" t="s">
        <v>93</v>
      </c>
      <c r="D5218" t="s">
        <v>76</v>
      </c>
      <c r="E5218">
        <v>4</v>
      </c>
      <c r="F5218" s="8">
        <f>VLOOKUP(C5218,Products!$A$2:$E$20,5,TRUE)</f>
        <v>9.9499999999999993</v>
      </c>
      <c r="G5218" s="8">
        <f t="shared" si="162"/>
        <v>39.799999999999997</v>
      </c>
      <c r="H5218" s="8">
        <f>VLOOKUP(C5218,Products!$A$2:$F$20,6,TRUE)</f>
        <v>1.9499999999999993</v>
      </c>
      <c r="I5218" s="8">
        <f t="shared" si="163"/>
        <v>7.7999999999999972</v>
      </c>
      <c r="J5218" s="42">
        <f>VLOOKUP(B5218,Invoices!A:I,9,TRUE)</f>
        <v>2021</v>
      </c>
    </row>
    <row r="5219" spans="1:10" x14ac:dyDescent="0.15">
      <c r="A5219" t="s">
        <v>8579</v>
      </c>
      <c r="B5219" t="s">
        <v>1162</v>
      </c>
      <c r="C5219" t="s">
        <v>90</v>
      </c>
      <c r="D5219" t="s">
        <v>72</v>
      </c>
      <c r="E5219">
        <v>4</v>
      </c>
      <c r="F5219" s="8">
        <f>VLOOKUP(C5219,Products!$A$2:$E$20,5,TRUE)</f>
        <v>8.9499999999999993</v>
      </c>
      <c r="G5219" s="8">
        <f t="shared" si="162"/>
        <v>35.799999999999997</v>
      </c>
      <c r="H5219" s="8">
        <f>VLOOKUP(C5219,Products!$A$2:$F$20,6,TRUE)</f>
        <v>5.6999999999999993</v>
      </c>
      <c r="I5219" s="8">
        <f t="shared" si="163"/>
        <v>22.799999999999997</v>
      </c>
      <c r="J5219" s="42">
        <f>VLOOKUP(B5219,Invoices!A:I,9,TRUE)</f>
        <v>2021</v>
      </c>
    </row>
    <row r="5220" spans="1:10" x14ac:dyDescent="0.15">
      <c r="A5220" t="s">
        <v>8580</v>
      </c>
      <c r="B5220" t="s">
        <v>1162</v>
      </c>
      <c r="C5220" t="s">
        <v>104</v>
      </c>
      <c r="D5220" t="s">
        <v>71</v>
      </c>
      <c r="E5220">
        <v>2</v>
      </c>
      <c r="F5220" s="8">
        <f>VLOOKUP(C5220,Products!$A$2:$E$20,5,TRUE)</f>
        <v>2.95</v>
      </c>
      <c r="G5220" s="8">
        <f t="shared" si="162"/>
        <v>5.9</v>
      </c>
      <c r="H5220" s="8">
        <f>VLOOKUP(C5220,Products!$A$2:$F$20,6,TRUE)</f>
        <v>1.1500000000000001</v>
      </c>
      <c r="I5220" s="8">
        <f t="shared" si="163"/>
        <v>2.3000000000000003</v>
      </c>
      <c r="J5220" s="42">
        <f>VLOOKUP(B5220,Invoices!A:I,9,TRUE)</f>
        <v>2021</v>
      </c>
    </row>
    <row r="5221" spans="1:10" x14ac:dyDescent="0.15">
      <c r="A5221" t="s">
        <v>8581</v>
      </c>
      <c r="B5221" t="s">
        <v>1162</v>
      </c>
      <c r="C5221" t="s">
        <v>96</v>
      </c>
      <c r="D5221" t="s">
        <v>75</v>
      </c>
      <c r="E5221">
        <v>24</v>
      </c>
      <c r="F5221" s="8">
        <f>VLOOKUP(C5221,Products!$A$2:$E$20,5,TRUE)</f>
        <v>79.95</v>
      </c>
      <c r="G5221" s="8">
        <f t="shared" si="162"/>
        <v>1918.8000000000002</v>
      </c>
      <c r="H5221" s="8">
        <f>VLOOKUP(C5221,Products!$A$2:$F$20,6,TRUE)</f>
        <v>27.950000000000003</v>
      </c>
      <c r="I5221" s="8">
        <f t="shared" si="163"/>
        <v>670.80000000000007</v>
      </c>
      <c r="J5221" s="42">
        <f>VLOOKUP(B5221,Invoices!A:I,9,TRUE)</f>
        <v>2021</v>
      </c>
    </row>
    <row r="5222" spans="1:10" x14ac:dyDescent="0.15">
      <c r="A5222" t="s">
        <v>8582</v>
      </c>
      <c r="B5222" t="s">
        <v>1163</v>
      </c>
      <c r="C5222" t="s">
        <v>105</v>
      </c>
      <c r="D5222" t="s">
        <v>81</v>
      </c>
      <c r="E5222">
        <v>1</v>
      </c>
      <c r="F5222" s="8">
        <f>VLOOKUP(C5222,Products!$A$2:$E$20,5,TRUE)</f>
        <v>8.9499999999999993</v>
      </c>
      <c r="G5222" s="8">
        <f t="shared" si="162"/>
        <v>8.9499999999999993</v>
      </c>
      <c r="H5222" s="8">
        <f>VLOOKUP(C5222,Products!$A$2:$F$20,6,TRUE)</f>
        <v>3.1999999999999993</v>
      </c>
      <c r="I5222" s="8">
        <f t="shared" si="163"/>
        <v>3.1999999999999993</v>
      </c>
      <c r="J5222" s="42">
        <f>VLOOKUP(B5222,Invoices!A:I,9,TRUE)</f>
        <v>2021</v>
      </c>
    </row>
    <row r="5223" spans="1:10" x14ac:dyDescent="0.15">
      <c r="A5223" t="s">
        <v>8583</v>
      </c>
      <c r="B5223" t="s">
        <v>1164</v>
      </c>
      <c r="C5223" t="s">
        <v>99</v>
      </c>
      <c r="D5223" t="s">
        <v>84</v>
      </c>
      <c r="E5223">
        <v>1</v>
      </c>
      <c r="F5223" s="8">
        <f>VLOOKUP(C5223,Products!$A$2:$E$20,5,TRUE)</f>
        <v>3.5</v>
      </c>
      <c r="G5223" s="8">
        <f t="shared" si="162"/>
        <v>3.5</v>
      </c>
      <c r="H5223" s="8">
        <f>VLOOKUP(C5223,Products!$A$2:$F$20,6,TRUE)</f>
        <v>0.54999999999999982</v>
      </c>
      <c r="I5223" s="8">
        <f t="shared" si="163"/>
        <v>0.54999999999999982</v>
      </c>
      <c r="J5223" s="42">
        <f>VLOOKUP(B5223,Invoices!A:I,9,TRUE)</f>
        <v>2021</v>
      </c>
    </row>
    <row r="5224" spans="1:10" x14ac:dyDescent="0.15">
      <c r="A5224" t="s">
        <v>8584</v>
      </c>
      <c r="B5224" t="s">
        <v>1164</v>
      </c>
      <c r="C5224" t="s">
        <v>102</v>
      </c>
      <c r="D5224" t="s">
        <v>83</v>
      </c>
      <c r="E5224">
        <v>1</v>
      </c>
      <c r="F5224" s="8">
        <f>VLOOKUP(C5224,Products!$A$2:$E$20,5,TRUE)</f>
        <v>29.95</v>
      </c>
      <c r="G5224" s="8">
        <f t="shared" si="162"/>
        <v>29.95</v>
      </c>
      <c r="H5224" s="8">
        <f>VLOOKUP(C5224,Products!$A$2:$F$20,6,TRUE)</f>
        <v>15</v>
      </c>
      <c r="I5224" s="8">
        <f t="shared" si="163"/>
        <v>15</v>
      </c>
      <c r="J5224" s="42">
        <f>VLOOKUP(B5224,Invoices!A:I,9,TRUE)</f>
        <v>2021</v>
      </c>
    </row>
    <row r="5225" spans="1:10" x14ac:dyDescent="0.15">
      <c r="A5225" t="s">
        <v>8585</v>
      </c>
      <c r="B5225" t="s">
        <v>1164</v>
      </c>
      <c r="C5225" t="s">
        <v>95</v>
      </c>
      <c r="D5225" t="s">
        <v>73</v>
      </c>
      <c r="E5225">
        <v>10</v>
      </c>
      <c r="F5225" s="8">
        <f>VLOOKUP(C5225,Products!$A$2:$E$20,5,TRUE)</f>
        <v>12.95</v>
      </c>
      <c r="G5225" s="8">
        <f t="shared" si="162"/>
        <v>129.5</v>
      </c>
      <c r="H5225" s="8">
        <f>VLOOKUP(C5225,Products!$A$2:$F$20,6,TRUE)</f>
        <v>4.1999999999999993</v>
      </c>
      <c r="I5225" s="8">
        <f t="shared" si="163"/>
        <v>41.999999999999993</v>
      </c>
      <c r="J5225" s="42">
        <f>VLOOKUP(B5225,Invoices!A:I,9,TRUE)</f>
        <v>2021</v>
      </c>
    </row>
    <row r="5226" spans="1:10" x14ac:dyDescent="0.15">
      <c r="A5226" t="s">
        <v>8586</v>
      </c>
      <c r="B5226" t="s">
        <v>1164</v>
      </c>
      <c r="C5226" t="s">
        <v>104</v>
      </c>
      <c r="D5226" t="s">
        <v>71</v>
      </c>
      <c r="E5226">
        <v>2</v>
      </c>
      <c r="F5226" s="8">
        <f>VLOOKUP(C5226,Products!$A$2:$E$20,5,TRUE)</f>
        <v>2.95</v>
      </c>
      <c r="G5226" s="8">
        <f t="shared" si="162"/>
        <v>5.9</v>
      </c>
      <c r="H5226" s="8">
        <f>VLOOKUP(C5226,Products!$A$2:$F$20,6,TRUE)</f>
        <v>1.1500000000000001</v>
      </c>
      <c r="I5226" s="8">
        <f t="shared" si="163"/>
        <v>2.3000000000000003</v>
      </c>
      <c r="J5226" s="42">
        <f>VLOOKUP(B5226,Invoices!A:I,9,TRUE)</f>
        <v>2021</v>
      </c>
    </row>
    <row r="5227" spans="1:10" x14ac:dyDescent="0.15">
      <c r="A5227" t="s">
        <v>8587</v>
      </c>
      <c r="B5227" t="s">
        <v>1164</v>
      </c>
      <c r="C5227" t="s">
        <v>92</v>
      </c>
      <c r="D5227" t="s">
        <v>82</v>
      </c>
      <c r="E5227">
        <v>1</v>
      </c>
      <c r="F5227" s="8">
        <f>VLOOKUP(C5227,Products!$A$2:$E$20,5,TRUE)</f>
        <v>19.95</v>
      </c>
      <c r="G5227" s="8">
        <f t="shared" si="162"/>
        <v>19.95</v>
      </c>
      <c r="H5227" s="8">
        <f>VLOOKUP(C5227,Products!$A$2:$F$20,6,TRUE)</f>
        <v>7.4499999999999993</v>
      </c>
      <c r="I5227" s="8">
        <f t="shared" si="163"/>
        <v>7.4499999999999993</v>
      </c>
      <c r="J5227" s="42">
        <f>VLOOKUP(B5227,Invoices!A:I,9,TRUE)</f>
        <v>2021</v>
      </c>
    </row>
    <row r="5228" spans="1:10" x14ac:dyDescent="0.15">
      <c r="A5228" t="s">
        <v>8588</v>
      </c>
      <c r="B5228" t="s">
        <v>1164</v>
      </c>
      <c r="C5228" t="s">
        <v>98</v>
      </c>
      <c r="D5228" t="s">
        <v>79</v>
      </c>
      <c r="E5228">
        <v>3</v>
      </c>
      <c r="F5228" s="8">
        <f>VLOOKUP(C5228,Products!$A$2:$E$20,5,TRUE)</f>
        <v>14.95</v>
      </c>
      <c r="G5228" s="8">
        <f t="shared" si="162"/>
        <v>44.849999999999994</v>
      </c>
      <c r="H5228" s="8">
        <f>VLOOKUP(C5228,Products!$A$2:$F$20,6,TRUE)</f>
        <v>3.0499999999999989</v>
      </c>
      <c r="I5228" s="8">
        <f t="shared" si="163"/>
        <v>9.1499999999999968</v>
      </c>
      <c r="J5228" s="42">
        <f>VLOOKUP(B5228,Invoices!A:I,9,TRUE)</f>
        <v>2021</v>
      </c>
    </row>
    <row r="5229" spans="1:10" x14ac:dyDescent="0.15">
      <c r="A5229" t="s">
        <v>8589</v>
      </c>
      <c r="B5229" t="s">
        <v>1164</v>
      </c>
      <c r="C5229" t="s">
        <v>94</v>
      </c>
      <c r="D5229" t="s">
        <v>86</v>
      </c>
      <c r="E5229">
        <v>1</v>
      </c>
      <c r="F5229" s="8">
        <f>VLOOKUP(C5229,Products!$A$2:$E$20,5,TRUE)</f>
        <v>3.5</v>
      </c>
      <c r="G5229" s="8">
        <f t="shared" si="162"/>
        <v>3.5</v>
      </c>
      <c r="H5229" s="8">
        <f>VLOOKUP(C5229,Products!$A$2:$F$20,6,TRUE)</f>
        <v>0.54999999999999982</v>
      </c>
      <c r="I5229" s="8">
        <f t="shared" si="163"/>
        <v>0.54999999999999982</v>
      </c>
      <c r="J5229" s="42">
        <f>VLOOKUP(B5229,Invoices!A:I,9,TRUE)</f>
        <v>2021</v>
      </c>
    </row>
    <row r="5230" spans="1:10" x14ac:dyDescent="0.15">
      <c r="A5230" t="s">
        <v>8590</v>
      </c>
      <c r="B5230" t="s">
        <v>1164</v>
      </c>
      <c r="C5230" t="s">
        <v>90</v>
      </c>
      <c r="D5230" t="s">
        <v>72</v>
      </c>
      <c r="E5230">
        <v>3</v>
      </c>
      <c r="F5230" s="8">
        <f>VLOOKUP(C5230,Products!$A$2:$E$20,5,TRUE)</f>
        <v>8.9499999999999993</v>
      </c>
      <c r="G5230" s="8">
        <f t="shared" si="162"/>
        <v>26.849999999999998</v>
      </c>
      <c r="H5230" s="8">
        <f>VLOOKUP(C5230,Products!$A$2:$F$20,6,TRUE)</f>
        <v>5.6999999999999993</v>
      </c>
      <c r="I5230" s="8">
        <f t="shared" si="163"/>
        <v>17.099999999999998</v>
      </c>
      <c r="J5230" s="42">
        <f>VLOOKUP(B5230,Invoices!A:I,9,TRUE)</f>
        <v>2021</v>
      </c>
    </row>
    <row r="5231" spans="1:10" x14ac:dyDescent="0.15">
      <c r="A5231" t="s">
        <v>8591</v>
      </c>
      <c r="B5231" t="s">
        <v>1164</v>
      </c>
      <c r="C5231" t="s">
        <v>101</v>
      </c>
      <c r="D5231" t="s">
        <v>69</v>
      </c>
      <c r="E5231">
        <v>9</v>
      </c>
      <c r="F5231" s="8">
        <f>VLOOKUP(C5231,Products!$A$2:$E$20,5,TRUE)</f>
        <v>129.94999999999999</v>
      </c>
      <c r="G5231" s="8">
        <f t="shared" si="162"/>
        <v>1169.55</v>
      </c>
      <c r="H5231" s="8">
        <f>VLOOKUP(C5231,Products!$A$2:$F$20,6,TRUE)</f>
        <v>40.449999999999989</v>
      </c>
      <c r="I5231" s="8">
        <f t="shared" si="163"/>
        <v>364.0499999999999</v>
      </c>
      <c r="J5231" s="42">
        <f>VLOOKUP(B5231,Invoices!A:I,9,TRUE)</f>
        <v>2021</v>
      </c>
    </row>
    <row r="5232" spans="1:10" x14ac:dyDescent="0.15">
      <c r="A5232" t="s">
        <v>8592</v>
      </c>
      <c r="B5232" t="s">
        <v>1165</v>
      </c>
      <c r="C5232" t="s">
        <v>94</v>
      </c>
      <c r="D5232" t="s">
        <v>86</v>
      </c>
      <c r="E5232">
        <v>1</v>
      </c>
      <c r="F5232" s="8">
        <f>VLOOKUP(C5232,Products!$A$2:$E$20,5,TRUE)</f>
        <v>3.5</v>
      </c>
      <c r="G5232" s="8">
        <f t="shared" si="162"/>
        <v>3.5</v>
      </c>
      <c r="H5232" s="8">
        <f>VLOOKUP(C5232,Products!$A$2:$F$20,6,TRUE)</f>
        <v>0.54999999999999982</v>
      </c>
      <c r="I5232" s="8">
        <f t="shared" si="163"/>
        <v>0.54999999999999982</v>
      </c>
      <c r="J5232" s="42">
        <f>VLOOKUP(B5232,Invoices!A:I,9,TRUE)</f>
        <v>2021</v>
      </c>
    </row>
    <row r="5233" spans="1:10" x14ac:dyDescent="0.15">
      <c r="A5233" t="s">
        <v>8593</v>
      </c>
      <c r="B5233" t="s">
        <v>1165</v>
      </c>
      <c r="C5233" t="s">
        <v>101</v>
      </c>
      <c r="D5233" t="s">
        <v>69</v>
      </c>
      <c r="E5233">
        <v>3</v>
      </c>
      <c r="F5233" s="8">
        <f>VLOOKUP(C5233,Products!$A$2:$E$20,5,TRUE)</f>
        <v>129.94999999999999</v>
      </c>
      <c r="G5233" s="8">
        <f t="shared" si="162"/>
        <v>389.84999999999997</v>
      </c>
      <c r="H5233" s="8">
        <f>VLOOKUP(C5233,Products!$A$2:$F$20,6,TRUE)</f>
        <v>40.449999999999989</v>
      </c>
      <c r="I5233" s="8">
        <f t="shared" si="163"/>
        <v>121.34999999999997</v>
      </c>
      <c r="J5233" s="42">
        <f>VLOOKUP(B5233,Invoices!A:I,9,TRUE)</f>
        <v>2021</v>
      </c>
    </row>
    <row r="5234" spans="1:10" x14ac:dyDescent="0.15">
      <c r="A5234" t="s">
        <v>8594</v>
      </c>
      <c r="B5234" t="s">
        <v>1165</v>
      </c>
      <c r="C5234" t="s">
        <v>99</v>
      </c>
      <c r="D5234" t="s">
        <v>84</v>
      </c>
      <c r="E5234">
        <v>1</v>
      </c>
      <c r="F5234" s="8">
        <f>VLOOKUP(C5234,Products!$A$2:$E$20,5,TRUE)</f>
        <v>3.5</v>
      </c>
      <c r="G5234" s="8">
        <f t="shared" si="162"/>
        <v>3.5</v>
      </c>
      <c r="H5234" s="8">
        <f>VLOOKUP(C5234,Products!$A$2:$F$20,6,TRUE)</f>
        <v>0.54999999999999982</v>
      </c>
      <c r="I5234" s="8">
        <f t="shared" si="163"/>
        <v>0.54999999999999982</v>
      </c>
      <c r="J5234" s="42">
        <f>VLOOKUP(B5234,Invoices!A:I,9,TRUE)</f>
        <v>2021</v>
      </c>
    </row>
    <row r="5235" spans="1:10" x14ac:dyDescent="0.15">
      <c r="A5235" t="s">
        <v>8595</v>
      </c>
      <c r="B5235" t="s">
        <v>1165</v>
      </c>
      <c r="C5235" t="s">
        <v>95</v>
      </c>
      <c r="D5235" t="s">
        <v>73</v>
      </c>
      <c r="E5235">
        <v>1</v>
      </c>
      <c r="F5235" s="8">
        <f>VLOOKUP(C5235,Products!$A$2:$E$20,5,TRUE)</f>
        <v>12.95</v>
      </c>
      <c r="G5235" s="8">
        <f t="shared" si="162"/>
        <v>12.95</v>
      </c>
      <c r="H5235" s="8">
        <f>VLOOKUP(C5235,Products!$A$2:$F$20,6,TRUE)</f>
        <v>4.1999999999999993</v>
      </c>
      <c r="I5235" s="8">
        <f t="shared" si="163"/>
        <v>4.1999999999999993</v>
      </c>
      <c r="J5235" s="42">
        <f>VLOOKUP(B5235,Invoices!A:I,9,TRUE)</f>
        <v>2021</v>
      </c>
    </row>
    <row r="5236" spans="1:10" x14ac:dyDescent="0.15">
      <c r="A5236" t="s">
        <v>8596</v>
      </c>
      <c r="B5236" t="s">
        <v>1166</v>
      </c>
      <c r="C5236" t="s">
        <v>104</v>
      </c>
      <c r="D5236" t="s">
        <v>71</v>
      </c>
      <c r="E5236">
        <v>12</v>
      </c>
      <c r="F5236" s="8">
        <f>VLOOKUP(C5236,Products!$A$2:$E$20,5,TRUE)</f>
        <v>2.95</v>
      </c>
      <c r="G5236" s="8">
        <f t="shared" si="162"/>
        <v>35.400000000000006</v>
      </c>
      <c r="H5236" s="8">
        <f>VLOOKUP(C5236,Products!$A$2:$F$20,6,TRUE)</f>
        <v>1.1500000000000001</v>
      </c>
      <c r="I5236" s="8">
        <f t="shared" si="163"/>
        <v>13.8</v>
      </c>
      <c r="J5236" s="42">
        <f>VLOOKUP(B5236,Invoices!A:I,9,TRUE)</f>
        <v>2021</v>
      </c>
    </row>
    <row r="5237" spans="1:10" x14ac:dyDescent="0.15">
      <c r="A5237" t="s">
        <v>8597</v>
      </c>
      <c r="B5237" t="s">
        <v>1167</v>
      </c>
      <c r="C5237" t="s">
        <v>94</v>
      </c>
      <c r="D5237" t="s">
        <v>86</v>
      </c>
      <c r="E5237">
        <v>1</v>
      </c>
      <c r="F5237" s="8">
        <f>VLOOKUP(C5237,Products!$A$2:$E$20,5,TRUE)</f>
        <v>3.5</v>
      </c>
      <c r="G5237" s="8">
        <f t="shared" si="162"/>
        <v>3.5</v>
      </c>
      <c r="H5237" s="8">
        <f>VLOOKUP(C5237,Products!$A$2:$F$20,6,TRUE)</f>
        <v>0.54999999999999982</v>
      </c>
      <c r="I5237" s="8">
        <f t="shared" si="163"/>
        <v>0.54999999999999982</v>
      </c>
      <c r="J5237" s="42">
        <f>VLOOKUP(B5237,Invoices!A:I,9,TRUE)</f>
        <v>2021</v>
      </c>
    </row>
    <row r="5238" spans="1:10" x14ac:dyDescent="0.15">
      <c r="A5238" t="s">
        <v>8598</v>
      </c>
      <c r="B5238" t="s">
        <v>1167</v>
      </c>
      <c r="C5238" t="s">
        <v>104</v>
      </c>
      <c r="D5238" t="s">
        <v>71</v>
      </c>
      <c r="E5238">
        <v>6</v>
      </c>
      <c r="F5238" s="8">
        <f>VLOOKUP(C5238,Products!$A$2:$E$20,5,TRUE)</f>
        <v>2.95</v>
      </c>
      <c r="G5238" s="8">
        <f t="shared" si="162"/>
        <v>17.700000000000003</v>
      </c>
      <c r="H5238" s="8">
        <f>VLOOKUP(C5238,Products!$A$2:$F$20,6,TRUE)</f>
        <v>1.1500000000000001</v>
      </c>
      <c r="I5238" s="8">
        <f t="shared" si="163"/>
        <v>6.9</v>
      </c>
      <c r="J5238" s="42">
        <f>VLOOKUP(B5238,Invoices!A:I,9,TRUE)</f>
        <v>2021</v>
      </c>
    </row>
    <row r="5239" spans="1:10" x14ac:dyDescent="0.15">
      <c r="A5239" t="s">
        <v>8599</v>
      </c>
      <c r="B5239" t="s">
        <v>1167</v>
      </c>
      <c r="C5239" t="s">
        <v>101</v>
      </c>
      <c r="D5239" t="s">
        <v>69</v>
      </c>
      <c r="E5239">
        <v>15</v>
      </c>
      <c r="F5239" s="8">
        <f>VLOOKUP(C5239,Products!$A$2:$E$20,5,TRUE)</f>
        <v>129.94999999999999</v>
      </c>
      <c r="G5239" s="8">
        <f t="shared" si="162"/>
        <v>1949.2499999999998</v>
      </c>
      <c r="H5239" s="8">
        <f>VLOOKUP(C5239,Products!$A$2:$F$20,6,TRUE)</f>
        <v>40.449999999999989</v>
      </c>
      <c r="I5239" s="8">
        <f t="shared" si="163"/>
        <v>606.74999999999977</v>
      </c>
      <c r="J5239" s="42">
        <f>VLOOKUP(B5239,Invoices!A:I,9,TRUE)</f>
        <v>2021</v>
      </c>
    </row>
    <row r="5240" spans="1:10" x14ac:dyDescent="0.15">
      <c r="A5240" t="s">
        <v>8600</v>
      </c>
      <c r="B5240" t="s">
        <v>1167</v>
      </c>
      <c r="C5240" t="s">
        <v>103</v>
      </c>
      <c r="D5240" t="s">
        <v>77</v>
      </c>
      <c r="E5240">
        <v>1</v>
      </c>
      <c r="F5240" s="8">
        <f>VLOOKUP(C5240,Products!$A$2:$E$20,5,TRUE)</f>
        <v>8.9499999999999993</v>
      </c>
      <c r="G5240" s="8">
        <f t="shared" si="162"/>
        <v>8.9499999999999993</v>
      </c>
      <c r="H5240" s="8">
        <f>VLOOKUP(C5240,Products!$A$2:$F$20,6,TRUE)</f>
        <v>3.1999999999999993</v>
      </c>
      <c r="I5240" s="8">
        <f t="shared" si="163"/>
        <v>3.1999999999999993</v>
      </c>
      <c r="J5240" s="42">
        <f>VLOOKUP(B5240,Invoices!A:I,9,TRUE)</f>
        <v>2021</v>
      </c>
    </row>
    <row r="5241" spans="1:10" x14ac:dyDescent="0.15">
      <c r="A5241" t="s">
        <v>8601</v>
      </c>
      <c r="B5241" t="s">
        <v>1168</v>
      </c>
      <c r="C5241" t="s">
        <v>101</v>
      </c>
      <c r="D5241" t="s">
        <v>69</v>
      </c>
      <c r="E5241">
        <v>10</v>
      </c>
      <c r="F5241" s="8">
        <f>VLOOKUP(C5241,Products!$A$2:$E$20,5,TRUE)</f>
        <v>129.94999999999999</v>
      </c>
      <c r="G5241" s="8">
        <f t="shared" si="162"/>
        <v>1299.5</v>
      </c>
      <c r="H5241" s="8">
        <f>VLOOKUP(C5241,Products!$A$2:$F$20,6,TRUE)</f>
        <v>40.449999999999989</v>
      </c>
      <c r="I5241" s="8">
        <f t="shared" si="163"/>
        <v>404.49999999999989</v>
      </c>
      <c r="J5241" s="42">
        <f>VLOOKUP(B5241,Invoices!A:I,9,TRUE)</f>
        <v>2021</v>
      </c>
    </row>
    <row r="5242" spans="1:10" x14ac:dyDescent="0.15">
      <c r="A5242" t="s">
        <v>8602</v>
      </c>
      <c r="B5242" t="s">
        <v>1168</v>
      </c>
      <c r="C5242" t="s">
        <v>105</v>
      </c>
      <c r="D5242" t="s">
        <v>81</v>
      </c>
      <c r="E5242">
        <v>6</v>
      </c>
      <c r="F5242" s="8">
        <f>VLOOKUP(C5242,Products!$A$2:$E$20,5,TRUE)</f>
        <v>8.9499999999999993</v>
      </c>
      <c r="G5242" s="8">
        <f t="shared" si="162"/>
        <v>53.699999999999996</v>
      </c>
      <c r="H5242" s="8">
        <f>VLOOKUP(C5242,Products!$A$2:$F$20,6,TRUE)</f>
        <v>3.1999999999999993</v>
      </c>
      <c r="I5242" s="8">
        <f t="shared" si="163"/>
        <v>19.199999999999996</v>
      </c>
      <c r="J5242" s="42">
        <f>VLOOKUP(B5242,Invoices!A:I,9,TRUE)</f>
        <v>2021</v>
      </c>
    </row>
    <row r="5243" spans="1:10" x14ac:dyDescent="0.15">
      <c r="A5243" t="s">
        <v>8603</v>
      </c>
      <c r="B5243" t="s">
        <v>1168</v>
      </c>
      <c r="C5243" t="s">
        <v>90</v>
      </c>
      <c r="D5243" t="s">
        <v>72</v>
      </c>
      <c r="E5243">
        <v>2</v>
      </c>
      <c r="F5243" s="8">
        <f>VLOOKUP(C5243,Products!$A$2:$E$20,5,TRUE)</f>
        <v>8.9499999999999993</v>
      </c>
      <c r="G5243" s="8">
        <f t="shared" si="162"/>
        <v>17.899999999999999</v>
      </c>
      <c r="H5243" s="8">
        <f>VLOOKUP(C5243,Products!$A$2:$F$20,6,TRUE)</f>
        <v>5.6999999999999993</v>
      </c>
      <c r="I5243" s="8">
        <f t="shared" si="163"/>
        <v>11.399999999999999</v>
      </c>
      <c r="J5243" s="42">
        <f>VLOOKUP(B5243,Invoices!A:I,9,TRUE)</f>
        <v>2021</v>
      </c>
    </row>
    <row r="5244" spans="1:10" x14ac:dyDescent="0.15">
      <c r="A5244" t="s">
        <v>8604</v>
      </c>
      <c r="B5244" t="s">
        <v>1168</v>
      </c>
      <c r="C5244" t="s">
        <v>93</v>
      </c>
      <c r="D5244" t="s">
        <v>76</v>
      </c>
      <c r="E5244">
        <v>2</v>
      </c>
      <c r="F5244" s="8">
        <f>VLOOKUP(C5244,Products!$A$2:$E$20,5,TRUE)</f>
        <v>9.9499999999999993</v>
      </c>
      <c r="G5244" s="8">
        <f t="shared" si="162"/>
        <v>19.899999999999999</v>
      </c>
      <c r="H5244" s="8">
        <f>VLOOKUP(C5244,Products!$A$2:$F$20,6,TRUE)</f>
        <v>1.9499999999999993</v>
      </c>
      <c r="I5244" s="8">
        <f t="shared" si="163"/>
        <v>3.8999999999999986</v>
      </c>
      <c r="J5244" s="42">
        <f>VLOOKUP(B5244,Invoices!A:I,9,TRUE)</f>
        <v>2021</v>
      </c>
    </row>
    <row r="5245" spans="1:10" x14ac:dyDescent="0.15">
      <c r="A5245" t="s">
        <v>8605</v>
      </c>
      <c r="B5245" t="s">
        <v>1168</v>
      </c>
      <c r="C5245" t="s">
        <v>88</v>
      </c>
      <c r="D5245" t="s">
        <v>85</v>
      </c>
      <c r="E5245">
        <v>25</v>
      </c>
      <c r="F5245" s="8">
        <f>VLOOKUP(C5245,Products!$A$2:$E$20,5,TRUE)</f>
        <v>8.9499999999999993</v>
      </c>
      <c r="G5245" s="8">
        <f t="shared" si="162"/>
        <v>223.74999999999997</v>
      </c>
      <c r="H5245" s="8">
        <f>VLOOKUP(C5245,Products!$A$2:$F$20,6,TRUE)</f>
        <v>5.6999999999999993</v>
      </c>
      <c r="I5245" s="8">
        <f t="shared" si="163"/>
        <v>142.49999999999997</v>
      </c>
      <c r="J5245" s="42">
        <f>VLOOKUP(B5245,Invoices!A:I,9,TRUE)</f>
        <v>2021</v>
      </c>
    </row>
    <row r="5246" spans="1:10" x14ac:dyDescent="0.15">
      <c r="A5246" t="s">
        <v>8606</v>
      </c>
      <c r="B5246" t="s">
        <v>1169</v>
      </c>
      <c r="C5246" t="s">
        <v>99</v>
      </c>
      <c r="D5246" t="s">
        <v>84</v>
      </c>
      <c r="E5246">
        <v>1</v>
      </c>
      <c r="F5246" s="8">
        <f>VLOOKUP(C5246,Products!$A$2:$E$20,5,TRUE)</f>
        <v>3.5</v>
      </c>
      <c r="G5246" s="8">
        <f t="shared" si="162"/>
        <v>3.5</v>
      </c>
      <c r="H5246" s="8">
        <f>VLOOKUP(C5246,Products!$A$2:$F$20,6,TRUE)</f>
        <v>0.54999999999999982</v>
      </c>
      <c r="I5246" s="8">
        <f t="shared" si="163"/>
        <v>0.54999999999999982</v>
      </c>
      <c r="J5246" s="42">
        <f>VLOOKUP(B5246,Invoices!A:I,9,TRUE)</f>
        <v>2021</v>
      </c>
    </row>
    <row r="5247" spans="1:10" x14ac:dyDescent="0.15">
      <c r="A5247" t="s">
        <v>8607</v>
      </c>
      <c r="B5247" t="s">
        <v>1170</v>
      </c>
      <c r="C5247" t="s">
        <v>97</v>
      </c>
      <c r="D5247" t="s">
        <v>74</v>
      </c>
      <c r="E5247">
        <v>20</v>
      </c>
      <c r="F5247" s="8">
        <f>VLOOKUP(C5247,Products!$A$2:$E$20,5,TRUE)</f>
        <v>1.5</v>
      </c>
      <c r="G5247" s="8">
        <f t="shared" si="162"/>
        <v>30</v>
      </c>
      <c r="H5247" s="8">
        <f>VLOOKUP(C5247,Products!$A$2:$F$20,6,TRUE)</f>
        <v>0.5</v>
      </c>
      <c r="I5247" s="8">
        <f t="shared" si="163"/>
        <v>10</v>
      </c>
      <c r="J5247" s="42">
        <f>VLOOKUP(B5247,Invoices!A:I,9,TRUE)</f>
        <v>2021</v>
      </c>
    </row>
    <row r="5248" spans="1:10" x14ac:dyDescent="0.15">
      <c r="A5248" t="s">
        <v>8608</v>
      </c>
      <c r="B5248" t="s">
        <v>1170</v>
      </c>
      <c r="C5248" t="s">
        <v>90</v>
      </c>
      <c r="D5248" t="s">
        <v>72</v>
      </c>
      <c r="E5248">
        <v>5</v>
      </c>
      <c r="F5248" s="8">
        <f>VLOOKUP(C5248,Products!$A$2:$E$20,5,TRUE)</f>
        <v>8.9499999999999993</v>
      </c>
      <c r="G5248" s="8">
        <f t="shared" si="162"/>
        <v>44.75</v>
      </c>
      <c r="H5248" s="8">
        <f>VLOOKUP(C5248,Products!$A$2:$F$20,6,TRUE)</f>
        <v>5.6999999999999993</v>
      </c>
      <c r="I5248" s="8">
        <f t="shared" si="163"/>
        <v>28.499999999999996</v>
      </c>
      <c r="J5248" s="42">
        <f>VLOOKUP(B5248,Invoices!A:I,9,TRUE)</f>
        <v>2021</v>
      </c>
    </row>
    <row r="5249" spans="1:10" x14ac:dyDescent="0.15">
      <c r="A5249" t="s">
        <v>8609</v>
      </c>
      <c r="B5249" t="s">
        <v>1170</v>
      </c>
      <c r="C5249" t="s">
        <v>105</v>
      </c>
      <c r="D5249" t="s">
        <v>81</v>
      </c>
      <c r="E5249">
        <v>20</v>
      </c>
      <c r="F5249" s="8">
        <f>VLOOKUP(C5249,Products!$A$2:$E$20,5,TRUE)</f>
        <v>8.9499999999999993</v>
      </c>
      <c r="G5249" s="8">
        <f t="shared" si="162"/>
        <v>179</v>
      </c>
      <c r="H5249" s="8">
        <f>VLOOKUP(C5249,Products!$A$2:$F$20,6,TRUE)</f>
        <v>3.1999999999999993</v>
      </c>
      <c r="I5249" s="8">
        <f t="shared" si="163"/>
        <v>63.999999999999986</v>
      </c>
      <c r="J5249" s="42">
        <f>VLOOKUP(B5249,Invoices!A:I,9,TRUE)</f>
        <v>2021</v>
      </c>
    </row>
    <row r="5250" spans="1:10" x14ac:dyDescent="0.15">
      <c r="A5250" t="s">
        <v>8610</v>
      </c>
      <c r="B5250" t="s">
        <v>1170</v>
      </c>
      <c r="C5250" t="s">
        <v>101</v>
      </c>
      <c r="D5250" t="s">
        <v>69</v>
      </c>
      <c r="E5250">
        <v>1</v>
      </c>
      <c r="F5250" s="8">
        <f>VLOOKUP(C5250,Products!$A$2:$E$20,5,TRUE)</f>
        <v>129.94999999999999</v>
      </c>
      <c r="G5250" s="8">
        <f t="shared" si="162"/>
        <v>129.94999999999999</v>
      </c>
      <c r="H5250" s="8">
        <f>VLOOKUP(C5250,Products!$A$2:$F$20,6,TRUE)</f>
        <v>40.449999999999989</v>
      </c>
      <c r="I5250" s="8">
        <f t="shared" si="163"/>
        <v>40.449999999999989</v>
      </c>
      <c r="J5250" s="42">
        <f>VLOOKUP(B5250,Invoices!A:I,9,TRUE)</f>
        <v>2021</v>
      </c>
    </row>
    <row r="5251" spans="1:10" x14ac:dyDescent="0.15">
      <c r="A5251" t="s">
        <v>8611</v>
      </c>
      <c r="B5251" t="s">
        <v>1171</v>
      </c>
      <c r="C5251" t="s">
        <v>90</v>
      </c>
      <c r="D5251" t="s">
        <v>72</v>
      </c>
      <c r="E5251">
        <v>1</v>
      </c>
      <c r="F5251" s="8">
        <f>VLOOKUP(C5251,Products!$A$2:$E$20,5,TRUE)</f>
        <v>8.9499999999999993</v>
      </c>
      <c r="G5251" s="8">
        <f t="shared" ref="G5251:G5314" si="164">F5251*E5251</f>
        <v>8.9499999999999993</v>
      </c>
      <c r="H5251" s="8">
        <f>VLOOKUP(C5251,Products!$A$2:$F$20,6,TRUE)</f>
        <v>5.6999999999999993</v>
      </c>
      <c r="I5251" s="8">
        <f t="shared" ref="I5251:I5314" si="165">H5251*E5251</f>
        <v>5.6999999999999993</v>
      </c>
      <c r="J5251" s="42">
        <f>VLOOKUP(B5251,Invoices!A:I,9,TRUE)</f>
        <v>2021</v>
      </c>
    </row>
    <row r="5252" spans="1:10" x14ac:dyDescent="0.15">
      <c r="A5252" t="s">
        <v>8612</v>
      </c>
      <c r="B5252" t="s">
        <v>1172</v>
      </c>
      <c r="C5252" t="s">
        <v>105</v>
      </c>
      <c r="D5252" t="s">
        <v>81</v>
      </c>
      <c r="E5252">
        <v>9</v>
      </c>
      <c r="F5252" s="8">
        <f>VLOOKUP(C5252,Products!$A$2:$E$20,5,TRUE)</f>
        <v>8.9499999999999993</v>
      </c>
      <c r="G5252" s="8">
        <f t="shared" si="164"/>
        <v>80.55</v>
      </c>
      <c r="H5252" s="8">
        <f>VLOOKUP(C5252,Products!$A$2:$F$20,6,TRUE)</f>
        <v>3.1999999999999993</v>
      </c>
      <c r="I5252" s="8">
        <f t="shared" si="165"/>
        <v>28.799999999999994</v>
      </c>
      <c r="J5252" s="42">
        <f>VLOOKUP(B5252,Invoices!A:I,9,TRUE)</f>
        <v>2021</v>
      </c>
    </row>
    <row r="5253" spans="1:10" x14ac:dyDescent="0.15">
      <c r="A5253" t="s">
        <v>8613</v>
      </c>
      <c r="B5253" t="s">
        <v>1172</v>
      </c>
      <c r="C5253" t="s">
        <v>101</v>
      </c>
      <c r="D5253" t="s">
        <v>69</v>
      </c>
      <c r="E5253">
        <v>3</v>
      </c>
      <c r="F5253" s="8">
        <f>VLOOKUP(C5253,Products!$A$2:$E$20,5,TRUE)</f>
        <v>129.94999999999999</v>
      </c>
      <c r="G5253" s="8">
        <f t="shared" si="164"/>
        <v>389.84999999999997</v>
      </c>
      <c r="H5253" s="8">
        <f>VLOOKUP(C5253,Products!$A$2:$F$20,6,TRUE)</f>
        <v>40.449999999999989</v>
      </c>
      <c r="I5253" s="8">
        <f t="shared" si="165"/>
        <v>121.34999999999997</v>
      </c>
      <c r="J5253" s="42">
        <f>VLOOKUP(B5253,Invoices!A:I,9,TRUE)</f>
        <v>2021</v>
      </c>
    </row>
    <row r="5254" spans="1:10" x14ac:dyDescent="0.15">
      <c r="A5254" t="s">
        <v>8614</v>
      </c>
      <c r="B5254" t="s">
        <v>1172</v>
      </c>
      <c r="C5254" t="s">
        <v>96</v>
      </c>
      <c r="D5254" t="s">
        <v>75</v>
      </c>
      <c r="E5254">
        <v>2</v>
      </c>
      <c r="F5254" s="8">
        <f>VLOOKUP(C5254,Products!$A$2:$E$20,5,TRUE)</f>
        <v>79.95</v>
      </c>
      <c r="G5254" s="8">
        <f t="shared" si="164"/>
        <v>159.9</v>
      </c>
      <c r="H5254" s="8">
        <f>VLOOKUP(C5254,Products!$A$2:$F$20,6,TRUE)</f>
        <v>27.950000000000003</v>
      </c>
      <c r="I5254" s="8">
        <f t="shared" si="165"/>
        <v>55.900000000000006</v>
      </c>
      <c r="J5254" s="42">
        <f>VLOOKUP(B5254,Invoices!A:I,9,TRUE)</f>
        <v>2021</v>
      </c>
    </row>
    <row r="5255" spans="1:10" x14ac:dyDescent="0.15">
      <c r="A5255" t="s">
        <v>8615</v>
      </c>
      <c r="B5255" t="s">
        <v>1173</v>
      </c>
      <c r="C5255" t="s">
        <v>98</v>
      </c>
      <c r="D5255" t="s">
        <v>79</v>
      </c>
      <c r="E5255">
        <v>4</v>
      </c>
      <c r="F5255" s="8">
        <f>VLOOKUP(C5255,Products!$A$2:$E$20,5,TRUE)</f>
        <v>14.95</v>
      </c>
      <c r="G5255" s="8">
        <f t="shared" si="164"/>
        <v>59.8</v>
      </c>
      <c r="H5255" s="8">
        <f>VLOOKUP(C5255,Products!$A$2:$F$20,6,TRUE)</f>
        <v>3.0499999999999989</v>
      </c>
      <c r="I5255" s="8">
        <f t="shared" si="165"/>
        <v>12.199999999999996</v>
      </c>
      <c r="J5255" s="42">
        <f>VLOOKUP(B5255,Invoices!A:I,9,TRUE)</f>
        <v>2021</v>
      </c>
    </row>
    <row r="5256" spans="1:10" x14ac:dyDescent="0.15">
      <c r="A5256" t="s">
        <v>8616</v>
      </c>
      <c r="B5256" t="s">
        <v>1173</v>
      </c>
      <c r="C5256" t="s">
        <v>94</v>
      </c>
      <c r="D5256" t="s">
        <v>86</v>
      </c>
      <c r="E5256">
        <v>20</v>
      </c>
      <c r="F5256" s="8">
        <f>VLOOKUP(C5256,Products!$A$2:$E$20,5,TRUE)</f>
        <v>3.5</v>
      </c>
      <c r="G5256" s="8">
        <f t="shared" si="164"/>
        <v>70</v>
      </c>
      <c r="H5256" s="8">
        <f>VLOOKUP(C5256,Products!$A$2:$F$20,6,TRUE)</f>
        <v>0.54999999999999982</v>
      </c>
      <c r="I5256" s="8">
        <f t="shared" si="165"/>
        <v>10.999999999999996</v>
      </c>
      <c r="J5256" s="42">
        <f>VLOOKUP(B5256,Invoices!A:I,9,TRUE)</f>
        <v>2021</v>
      </c>
    </row>
    <row r="5257" spans="1:10" x14ac:dyDescent="0.15">
      <c r="A5257" t="s">
        <v>8617</v>
      </c>
      <c r="B5257" t="s">
        <v>1173</v>
      </c>
      <c r="C5257" t="s">
        <v>99</v>
      </c>
      <c r="D5257" t="s">
        <v>84</v>
      </c>
      <c r="E5257">
        <v>6</v>
      </c>
      <c r="F5257" s="8">
        <f>VLOOKUP(C5257,Products!$A$2:$E$20,5,TRUE)</f>
        <v>3.5</v>
      </c>
      <c r="G5257" s="8">
        <f t="shared" si="164"/>
        <v>21</v>
      </c>
      <c r="H5257" s="8">
        <f>VLOOKUP(C5257,Products!$A$2:$F$20,6,TRUE)</f>
        <v>0.54999999999999982</v>
      </c>
      <c r="I5257" s="8">
        <f t="shared" si="165"/>
        <v>3.2999999999999989</v>
      </c>
      <c r="J5257" s="42">
        <f>VLOOKUP(B5257,Invoices!A:I,9,TRUE)</f>
        <v>2021</v>
      </c>
    </row>
    <row r="5258" spans="1:10" x14ac:dyDescent="0.15">
      <c r="A5258" t="s">
        <v>8618</v>
      </c>
      <c r="B5258" t="s">
        <v>1173</v>
      </c>
      <c r="C5258" t="s">
        <v>95</v>
      </c>
      <c r="D5258" t="s">
        <v>73</v>
      </c>
      <c r="E5258">
        <v>24</v>
      </c>
      <c r="F5258" s="8">
        <f>VLOOKUP(C5258,Products!$A$2:$E$20,5,TRUE)</f>
        <v>12.95</v>
      </c>
      <c r="G5258" s="8">
        <f t="shared" si="164"/>
        <v>310.79999999999995</v>
      </c>
      <c r="H5258" s="8">
        <f>VLOOKUP(C5258,Products!$A$2:$F$20,6,TRUE)</f>
        <v>4.1999999999999993</v>
      </c>
      <c r="I5258" s="8">
        <f t="shared" si="165"/>
        <v>100.79999999999998</v>
      </c>
      <c r="J5258" s="42">
        <f>VLOOKUP(B5258,Invoices!A:I,9,TRUE)</f>
        <v>2021</v>
      </c>
    </row>
    <row r="5259" spans="1:10" x14ac:dyDescent="0.15">
      <c r="A5259" t="s">
        <v>8619</v>
      </c>
      <c r="B5259" t="s">
        <v>1173</v>
      </c>
      <c r="C5259" t="s">
        <v>104</v>
      </c>
      <c r="D5259" t="s">
        <v>71</v>
      </c>
      <c r="E5259">
        <v>1</v>
      </c>
      <c r="F5259" s="8">
        <f>VLOOKUP(C5259,Products!$A$2:$E$20,5,TRUE)</f>
        <v>2.95</v>
      </c>
      <c r="G5259" s="8">
        <f t="shared" si="164"/>
        <v>2.95</v>
      </c>
      <c r="H5259" s="8">
        <f>VLOOKUP(C5259,Products!$A$2:$F$20,6,TRUE)</f>
        <v>1.1500000000000001</v>
      </c>
      <c r="I5259" s="8">
        <f t="shared" si="165"/>
        <v>1.1500000000000001</v>
      </c>
      <c r="J5259" s="42">
        <f>VLOOKUP(B5259,Invoices!A:I,9,TRUE)</f>
        <v>2021</v>
      </c>
    </row>
    <row r="5260" spans="1:10" x14ac:dyDescent="0.15">
      <c r="A5260" t="s">
        <v>8620</v>
      </c>
      <c r="B5260" t="s">
        <v>1173</v>
      </c>
      <c r="C5260" t="s">
        <v>105</v>
      </c>
      <c r="D5260" t="s">
        <v>81</v>
      </c>
      <c r="E5260">
        <v>10</v>
      </c>
      <c r="F5260" s="8">
        <f>VLOOKUP(C5260,Products!$A$2:$E$20,5,TRUE)</f>
        <v>8.9499999999999993</v>
      </c>
      <c r="G5260" s="8">
        <f t="shared" si="164"/>
        <v>89.5</v>
      </c>
      <c r="H5260" s="8">
        <f>VLOOKUP(C5260,Products!$A$2:$F$20,6,TRUE)</f>
        <v>3.1999999999999993</v>
      </c>
      <c r="I5260" s="8">
        <f t="shared" si="165"/>
        <v>31.999999999999993</v>
      </c>
      <c r="J5260" s="42">
        <f>VLOOKUP(B5260,Invoices!A:I,9,TRUE)</f>
        <v>2021</v>
      </c>
    </row>
    <row r="5261" spans="1:10" x14ac:dyDescent="0.15">
      <c r="A5261" t="s">
        <v>8621</v>
      </c>
      <c r="B5261" t="s">
        <v>1173</v>
      </c>
      <c r="C5261" t="s">
        <v>97</v>
      </c>
      <c r="D5261" t="s">
        <v>74</v>
      </c>
      <c r="E5261">
        <v>1</v>
      </c>
      <c r="F5261" s="8">
        <f>VLOOKUP(C5261,Products!$A$2:$E$20,5,TRUE)</f>
        <v>1.5</v>
      </c>
      <c r="G5261" s="8">
        <f t="shared" si="164"/>
        <v>1.5</v>
      </c>
      <c r="H5261" s="8">
        <f>VLOOKUP(C5261,Products!$A$2:$F$20,6,TRUE)</f>
        <v>0.5</v>
      </c>
      <c r="I5261" s="8">
        <f t="shared" si="165"/>
        <v>0.5</v>
      </c>
      <c r="J5261" s="42">
        <f>VLOOKUP(B5261,Invoices!A:I,9,TRUE)</f>
        <v>2021</v>
      </c>
    </row>
    <row r="5262" spans="1:10" x14ac:dyDescent="0.15">
      <c r="A5262" t="s">
        <v>8622</v>
      </c>
      <c r="B5262" t="s">
        <v>1173</v>
      </c>
      <c r="C5262" t="s">
        <v>88</v>
      </c>
      <c r="D5262" t="s">
        <v>85</v>
      </c>
      <c r="E5262">
        <v>3</v>
      </c>
      <c r="F5262" s="8">
        <f>VLOOKUP(C5262,Products!$A$2:$E$20,5,TRUE)</f>
        <v>8.9499999999999993</v>
      </c>
      <c r="G5262" s="8">
        <f t="shared" si="164"/>
        <v>26.849999999999998</v>
      </c>
      <c r="H5262" s="8">
        <f>VLOOKUP(C5262,Products!$A$2:$F$20,6,TRUE)</f>
        <v>5.6999999999999993</v>
      </c>
      <c r="I5262" s="8">
        <f t="shared" si="165"/>
        <v>17.099999999999998</v>
      </c>
      <c r="J5262" s="42">
        <f>VLOOKUP(B5262,Invoices!A:I,9,TRUE)</f>
        <v>2021</v>
      </c>
    </row>
    <row r="5263" spans="1:10" x14ac:dyDescent="0.15">
      <c r="A5263" t="s">
        <v>8623</v>
      </c>
      <c r="B5263" t="s">
        <v>1173</v>
      </c>
      <c r="C5263" t="s">
        <v>96</v>
      </c>
      <c r="D5263" t="s">
        <v>75</v>
      </c>
      <c r="E5263">
        <v>3</v>
      </c>
      <c r="F5263" s="8">
        <f>VLOOKUP(C5263,Products!$A$2:$E$20,5,TRUE)</f>
        <v>79.95</v>
      </c>
      <c r="G5263" s="8">
        <f t="shared" si="164"/>
        <v>239.85000000000002</v>
      </c>
      <c r="H5263" s="8">
        <f>VLOOKUP(C5263,Products!$A$2:$F$20,6,TRUE)</f>
        <v>27.950000000000003</v>
      </c>
      <c r="I5263" s="8">
        <f t="shared" si="165"/>
        <v>83.850000000000009</v>
      </c>
      <c r="J5263" s="42">
        <f>VLOOKUP(B5263,Invoices!A:I,9,TRUE)</f>
        <v>2021</v>
      </c>
    </row>
    <row r="5264" spans="1:10" x14ac:dyDescent="0.15">
      <c r="A5264" t="s">
        <v>8624</v>
      </c>
      <c r="B5264" t="s">
        <v>1173</v>
      </c>
      <c r="C5264" t="s">
        <v>100</v>
      </c>
      <c r="D5264" t="s">
        <v>78</v>
      </c>
      <c r="E5264">
        <v>1</v>
      </c>
      <c r="F5264" s="8">
        <f>VLOOKUP(C5264,Products!$A$2:$E$20,5,TRUE)</f>
        <v>49.95</v>
      </c>
      <c r="G5264" s="8">
        <f t="shared" si="164"/>
        <v>49.95</v>
      </c>
      <c r="H5264" s="8">
        <f>VLOOKUP(C5264,Products!$A$2:$F$20,6,TRUE)</f>
        <v>19.950000000000003</v>
      </c>
      <c r="I5264" s="8">
        <f t="shared" si="165"/>
        <v>19.950000000000003</v>
      </c>
      <c r="J5264" s="42">
        <f>VLOOKUP(B5264,Invoices!A:I,9,TRUE)</f>
        <v>2021</v>
      </c>
    </row>
    <row r="5265" spans="1:10" x14ac:dyDescent="0.15">
      <c r="A5265" t="s">
        <v>8625</v>
      </c>
      <c r="B5265" t="s">
        <v>1173</v>
      </c>
      <c r="C5265" t="s">
        <v>90</v>
      </c>
      <c r="D5265" t="s">
        <v>72</v>
      </c>
      <c r="E5265">
        <v>25</v>
      </c>
      <c r="F5265" s="8">
        <f>VLOOKUP(C5265,Products!$A$2:$E$20,5,TRUE)</f>
        <v>8.9499999999999993</v>
      </c>
      <c r="G5265" s="8">
        <f t="shared" si="164"/>
        <v>223.74999999999997</v>
      </c>
      <c r="H5265" s="8">
        <f>VLOOKUP(C5265,Products!$A$2:$F$20,6,TRUE)</f>
        <v>5.6999999999999993</v>
      </c>
      <c r="I5265" s="8">
        <f t="shared" si="165"/>
        <v>142.49999999999997</v>
      </c>
      <c r="J5265" s="42">
        <f>VLOOKUP(B5265,Invoices!A:I,9,TRUE)</f>
        <v>2021</v>
      </c>
    </row>
    <row r="5266" spans="1:10" x14ac:dyDescent="0.15">
      <c r="A5266" t="s">
        <v>8626</v>
      </c>
      <c r="B5266" t="s">
        <v>1173</v>
      </c>
      <c r="C5266" t="s">
        <v>105</v>
      </c>
      <c r="D5266" t="s">
        <v>81</v>
      </c>
      <c r="E5266">
        <v>1</v>
      </c>
      <c r="F5266" s="8">
        <f>VLOOKUP(C5266,Products!$A$2:$E$20,5,TRUE)</f>
        <v>8.9499999999999993</v>
      </c>
      <c r="G5266" s="8">
        <f t="shared" si="164"/>
        <v>8.9499999999999993</v>
      </c>
      <c r="H5266" s="8">
        <f>VLOOKUP(C5266,Products!$A$2:$F$20,6,TRUE)</f>
        <v>3.1999999999999993</v>
      </c>
      <c r="I5266" s="8">
        <f t="shared" si="165"/>
        <v>3.1999999999999993</v>
      </c>
      <c r="J5266" s="42">
        <f>VLOOKUP(B5266,Invoices!A:I,9,TRUE)</f>
        <v>2021</v>
      </c>
    </row>
    <row r="5267" spans="1:10" x14ac:dyDescent="0.15">
      <c r="A5267" t="s">
        <v>8627</v>
      </c>
      <c r="B5267" t="s">
        <v>1173</v>
      </c>
      <c r="C5267" t="s">
        <v>101</v>
      </c>
      <c r="D5267" t="s">
        <v>69</v>
      </c>
      <c r="E5267">
        <v>12</v>
      </c>
      <c r="F5267" s="8">
        <f>VLOOKUP(C5267,Products!$A$2:$E$20,5,TRUE)</f>
        <v>129.94999999999999</v>
      </c>
      <c r="G5267" s="8">
        <f t="shared" si="164"/>
        <v>1559.3999999999999</v>
      </c>
      <c r="H5267" s="8">
        <f>VLOOKUP(C5267,Products!$A$2:$F$20,6,TRUE)</f>
        <v>40.449999999999989</v>
      </c>
      <c r="I5267" s="8">
        <f t="shared" si="165"/>
        <v>485.39999999999986</v>
      </c>
      <c r="J5267" s="42">
        <f>VLOOKUP(B5267,Invoices!A:I,9,TRUE)</f>
        <v>2021</v>
      </c>
    </row>
    <row r="5268" spans="1:10" x14ac:dyDescent="0.15">
      <c r="A5268" t="s">
        <v>8628</v>
      </c>
      <c r="B5268" t="s">
        <v>1173</v>
      </c>
      <c r="C5268" t="s">
        <v>92</v>
      </c>
      <c r="D5268" t="s">
        <v>82</v>
      </c>
      <c r="E5268">
        <v>30</v>
      </c>
      <c r="F5268" s="8">
        <f>VLOOKUP(C5268,Products!$A$2:$E$20,5,TRUE)</f>
        <v>19.95</v>
      </c>
      <c r="G5268" s="8">
        <f t="shared" si="164"/>
        <v>598.5</v>
      </c>
      <c r="H5268" s="8">
        <f>VLOOKUP(C5268,Products!$A$2:$F$20,6,TRUE)</f>
        <v>7.4499999999999993</v>
      </c>
      <c r="I5268" s="8">
        <f t="shared" si="165"/>
        <v>223.49999999999997</v>
      </c>
      <c r="J5268" s="42">
        <f>VLOOKUP(B5268,Invoices!A:I,9,TRUE)</f>
        <v>2021</v>
      </c>
    </row>
    <row r="5269" spans="1:10" x14ac:dyDescent="0.15">
      <c r="A5269" t="s">
        <v>8629</v>
      </c>
      <c r="B5269" t="s">
        <v>1173</v>
      </c>
      <c r="C5269" t="s">
        <v>102</v>
      </c>
      <c r="D5269" t="s">
        <v>83</v>
      </c>
      <c r="E5269">
        <v>50</v>
      </c>
      <c r="F5269" s="8">
        <f>VLOOKUP(C5269,Products!$A$2:$E$20,5,TRUE)</f>
        <v>29.95</v>
      </c>
      <c r="G5269" s="8">
        <f t="shared" si="164"/>
        <v>1497.5</v>
      </c>
      <c r="H5269" s="8">
        <f>VLOOKUP(C5269,Products!$A$2:$F$20,6,TRUE)</f>
        <v>15</v>
      </c>
      <c r="I5269" s="8">
        <f t="shared" si="165"/>
        <v>750</v>
      </c>
      <c r="J5269" s="42">
        <f>VLOOKUP(B5269,Invoices!A:I,9,TRUE)</f>
        <v>2021</v>
      </c>
    </row>
    <row r="5270" spans="1:10" x14ac:dyDescent="0.15">
      <c r="A5270" t="s">
        <v>8630</v>
      </c>
      <c r="B5270" t="s">
        <v>1173</v>
      </c>
      <c r="C5270" t="s">
        <v>94</v>
      </c>
      <c r="D5270" t="s">
        <v>86</v>
      </c>
      <c r="E5270">
        <v>50</v>
      </c>
      <c r="F5270" s="8">
        <f>VLOOKUP(C5270,Products!$A$2:$E$20,5,TRUE)</f>
        <v>3.5</v>
      </c>
      <c r="G5270" s="8">
        <f t="shared" si="164"/>
        <v>175</v>
      </c>
      <c r="H5270" s="8">
        <f>VLOOKUP(C5270,Products!$A$2:$F$20,6,TRUE)</f>
        <v>0.54999999999999982</v>
      </c>
      <c r="I5270" s="8">
        <f t="shared" si="165"/>
        <v>27.499999999999993</v>
      </c>
      <c r="J5270" s="42">
        <f>VLOOKUP(B5270,Invoices!A:I,9,TRUE)</f>
        <v>2021</v>
      </c>
    </row>
    <row r="5271" spans="1:10" x14ac:dyDescent="0.15">
      <c r="A5271" t="s">
        <v>8631</v>
      </c>
      <c r="B5271" t="s">
        <v>1173</v>
      </c>
      <c r="C5271" t="s">
        <v>88</v>
      </c>
      <c r="D5271" t="s">
        <v>85</v>
      </c>
      <c r="E5271">
        <v>15</v>
      </c>
      <c r="F5271" s="8">
        <f>VLOOKUP(C5271,Products!$A$2:$E$20,5,TRUE)</f>
        <v>8.9499999999999993</v>
      </c>
      <c r="G5271" s="8">
        <f t="shared" si="164"/>
        <v>134.25</v>
      </c>
      <c r="H5271" s="8">
        <f>VLOOKUP(C5271,Products!$A$2:$F$20,6,TRUE)</f>
        <v>5.6999999999999993</v>
      </c>
      <c r="I5271" s="8">
        <f t="shared" si="165"/>
        <v>85.499999999999986</v>
      </c>
      <c r="J5271" s="42">
        <f>VLOOKUP(B5271,Invoices!A:I,9,TRUE)</f>
        <v>2021</v>
      </c>
    </row>
    <row r="5272" spans="1:10" x14ac:dyDescent="0.15">
      <c r="A5272" t="s">
        <v>8632</v>
      </c>
      <c r="B5272" t="s">
        <v>1173</v>
      </c>
      <c r="C5272" t="s">
        <v>89</v>
      </c>
      <c r="D5272" t="s">
        <v>80</v>
      </c>
      <c r="E5272">
        <v>12</v>
      </c>
      <c r="F5272" s="8">
        <f>VLOOKUP(C5272,Products!$A$2:$E$20,5,TRUE)</f>
        <v>15.95</v>
      </c>
      <c r="G5272" s="8">
        <f t="shared" si="164"/>
        <v>191.39999999999998</v>
      </c>
      <c r="H5272" s="8">
        <f>VLOOKUP(C5272,Products!$A$2:$F$20,6,TRUE)</f>
        <v>6</v>
      </c>
      <c r="I5272" s="8">
        <f t="shared" si="165"/>
        <v>72</v>
      </c>
      <c r="J5272" s="42">
        <f>VLOOKUP(B5272,Invoices!A:I,9,TRUE)</f>
        <v>2021</v>
      </c>
    </row>
    <row r="5273" spans="1:10" x14ac:dyDescent="0.15">
      <c r="A5273" t="s">
        <v>8633</v>
      </c>
      <c r="B5273" t="s">
        <v>1173</v>
      </c>
      <c r="C5273" t="s">
        <v>93</v>
      </c>
      <c r="D5273" t="s">
        <v>76</v>
      </c>
      <c r="E5273">
        <v>6</v>
      </c>
      <c r="F5273" s="8">
        <f>VLOOKUP(C5273,Products!$A$2:$E$20,5,TRUE)</f>
        <v>9.9499999999999993</v>
      </c>
      <c r="G5273" s="8">
        <f t="shared" si="164"/>
        <v>59.699999999999996</v>
      </c>
      <c r="H5273" s="8">
        <f>VLOOKUP(C5273,Products!$A$2:$F$20,6,TRUE)</f>
        <v>1.9499999999999993</v>
      </c>
      <c r="I5273" s="8">
        <f t="shared" si="165"/>
        <v>11.699999999999996</v>
      </c>
      <c r="J5273" s="42">
        <f>VLOOKUP(B5273,Invoices!A:I,9,TRUE)</f>
        <v>2021</v>
      </c>
    </row>
    <row r="5274" spans="1:10" x14ac:dyDescent="0.15">
      <c r="A5274" t="s">
        <v>8634</v>
      </c>
      <c r="B5274" t="s">
        <v>1173</v>
      </c>
      <c r="C5274" t="s">
        <v>87</v>
      </c>
      <c r="D5274" t="s">
        <v>68</v>
      </c>
      <c r="E5274">
        <v>25</v>
      </c>
      <c r="F5274" s="8">
        <f>VLOOKUP(C5274,Products!$A$2:$E$20,5,TRUE)</f>
        <v>19.95</v>
      </c>
      <c r="G5274" s="8">
        <f t="shared" si="164"/>
        <v>498.75</v>
      </c>
      <c r="H5274" s="8">
        <f>VLOOKUP(C5274,Products!$A$2:$F$20,6,TRUE)</f>
        <v>7.4499999999999993</v>
      </c>
      <c r="I5274" s="8">
        <f t="shared" si="165"/>
        <v>186.24999999999997</v>
      </c>
      <c r="J5274" s="42">
        <f>VLOOKUP(B5274,Invoices!A:I,9,TRUE)</f>
        <v>2021</v>
      </c>
    </row>
    <row r="5275" spans="1:10" x14ac:dyDescent="0.15">
      <c r="A5275" t="s">
        <v>8635</v>
      </c>
      <c r="B5275" t="s">
        <v>1173</v>
      </c>
      <c r="C5275" t="s">
        <v>103</v>
      </c>
      <c r="D5275" t="s">
        <v>77</v>
      </c>
      <c r="E5275">
        <v>5</v>
      </c>
      <c r="F5275" s="8">
        <f>VLOOKUP(C5275,Products!$A$2:$E$20,5,TRUE)</f>
        <v>8.9499999999999993</v>
      </c>
      <c r="G5275" s="8">
        <f t="shared" si="164"/>
        <v>44.75</v>
      </c>
      <c r="H5275" s="8">
        <f>VLOOKUP(C5275,Products!$A$2:$F$20,6,TRUE)</f>
        <v>3.1999999999999993</v>
      </c>
      <c r="I5275" s="8">
        <f t="shared" si="165"/>
        <v>15.999999999999996</v>
      </c>
      <c r="J5275" s="42">
        <f>VLOOKUP(B5275,Invoices!A:I,9,TRUE)</f>
        <v>2021</v>
      </c>
    </row>
    <row r="5276" spans="1:10" x14ac:dyDescent="0.15">
      <c r="A5276" t="s">
        <v>8636</v>
      </c>
      <c r="B5276" t="s">
        <v>1173</v>
      </c>
      <c r="C5276" t="s">
        <v>96</v>
      </c>
      <c r="D5276" t="s">
        <v>75</v>
      </c>
      <c r="E5276">
        <v>2</v>
      </c>
      <c r="F5276" s="8">
        <f>VLOOKUP(C5276,Products!$A$2:$E$20,5,TRUE)</f>
        <v>79.95</v>
      </c>
      <c r="G5276" s="8">
        <f t="shared" si="164"/>
        <v>159.9</v>
      </c>
      <c r="H5276" s="8">
        <f>VLOOKUP(C5276,Products!$A$2:$F$20,6,TRUE)</f>
        <v>27.950000000000003</v>
      </c>
      <c r="I5276" s="8">
        <f t="shared" si="165"/>
        <v>55.900000000000006</v>
      </c>
      <c r="J5276" s="42">
        <f>VLOOKUP(B5276,Invoices!A:I,9,TRUE)</f>
        <v>2021</v>
      </c>
    </row>
    <row r="5277" spans="1:10" x14ac:dyDescent="0.15">
      <c r="A5277" t="s">
        <v>8637</v>
      </c>
      <c r="B5277" t="s">
        <v>1173</v>
      </c>
      <c r="C5277" t="s">
        <v>91</v>
      </c>
      <c r="D5277" t="s">
        <v>70</v>
      </c>
      <c r="E5277">
        <v>1</v>
      </c>
      <c r="F5277" s="8">
        <f>VLOOKUP(C5277,Products!$A$2:$E$20,5,TRUE)</f>
        <v>49.95</v>
      </c>
      <c r="G5277" s="8">
        <f t="shared" si="164"/>
        <v>49.95</v>
      </c>
      <c r="H5277" s="8">
        <f>VLOOKUP(C5277,Products!$A$2:$F$20,6,TRUE)</f>
        <v>21.200000000000003</v>
      </c>
      <c r="I5277" s="8">
        <f t="shared" si="165"/>
        <v>21.200000000000003</v>
      </c>
      <c r="J5277" s="42">
        <f>VLOOKUP(B5277,Invoices!A:I,9,TRUE)</f>
        <v>2021</v>
      </c>
    </row>
    <row r="5278" spans="1:10" x14ac:dyDescent="0.15">
      <c r="A5278" t="s">
        <v>8638</v>
      </c>
      <c r="B5278" t="s">
        <v>1173</v>
      </c>
      <c r="C5278" t="s">
        <v>99</v>
      </c>
      <c r="D5278" t="s">
        <v>84</v>
      </c>
      <c r="E5278">
        <v>4</v>
      </c>
      <c r="F5278" s="8">
        <f>VLOOKUP(C5278,Products!$A$2:$E$20,5,TRUE)</f>
        <v>3.5</v>
      </c>
      <c r="G5278" s="8">
        <f t="shared" si="164"/>
        <v>14</v>
      </c>
      <c r="H5278" s="8">
        <f>VLOOKUP(C5278,Products!$A$2:$F$20,6,TRUE)</f>
        <v>0.54999999999999982</v>
      </c>
      <c r="I5278" s="8">
        <f t="shared" si="165"/>
        <v>2.1999999999999993</v>
      </c>
      <c r="J5278" s="42">
        <f>VLOOKUP(B5278,Invoices!A:I,9,TRUE)</f>
        <v>2021</v>
      </c>
    </row>
    <row r="5279" spans="1:10" x14ac:dyDescent="0.15">
      <c r="A5279" t="s">
        <v>8639</v>
      </c>
      <c r="B5279" t="s">
        <v>1174</v>
      </c>
      <c r="C5279" t="s">
        <v>96</v>
      </c>
      <c r="D5279" t="s">
        <v>75</v>
      </c>
      <c r="E5279">
        <v>10</v>
      </c>
      <c r="F5279" s="8">
        <f>VLOOKUP(C5279,Products!$A$2:$E$20,5,TRUE)</f>
        <v>79.95</v>
      </c>
      <c r="G5279" s="8">
        <f t="shared" si="164"/>
        <v>799.5</v>
      </c>
      <c r="H5279" s="8">
        <f>VLOOKUP(C5279,Products!$A$2:$F$20,6,TRUE)</f>
        <v>27.950000000000003</v>
      </c>
      <c r="I5279" s="8">
        <f t="shared" si="165"/>
        <v>279.5</v>
      </c>
      <c r="J5279" s="42">
        <f>VLOOKUP(B5279,Invoices!A:I,9,TRUE)</f>
        <v>2021</v>
      </c>
    </row>
    <row r="5280" spans="1:10" x14ac:dyDescent="0.15">
      <c r="A5280" t="s">
        <v>8640</v>
      </c>
      <c r="B5280" t="s">
        <v>1174</v>
      </c>
      <c r="C5280" t="s">
        <v>105</v>
      </c>
      <c r="D5280" t="s">
        <v>81</v>
      </c>
      <c r="E5280">
        <v>1</v>
      </c>
      <c r="F5280" s="8">
        <f>VLOOKUP(C5280,Products!$A$2:$E$20,5,TRUE)</f>
        <v>8.9499999999999993</v>
      </c>
      <c r="G5280" s="8">
        <f t="shared" si="164"/>
        <v>8.9499999999999993</v>
      </c>
      <c r="H5280" s="8">
        <f>VLOOKUP(C5280,Products!$A$2:$F$20,6,TRUE)</f>
        <v>3.1999999999999993</v>
      </c>
      <c r="I5280" s="8">
        <f t="shared" si="165"/>
        <v>3.1999999999999993</v>
      </c>
      <c r="J5280" s="42">
        <f>VLOOKUP(B5280,Invoices!A:I,9,TRUE)</f>
        <v>2021</v>
      </c>
    </row>
    <row r="5281" spans="1:10" x14ac:dyDescent="0.15">
      <c r="A5281" t="s">
        <v>8641</v>
      </c>
      <c r="B5281" t="s">
        <v>1175</v>
      </c>
      <c r="C5281" t="s">
        <v>96</v>
      </c>
      <c r="D5281" t="s">
        <v>75</v>
      </c>
      <c r="E5281">
        <v>4</v>
      </c>
      <c r="F5281" s="8">
        <f>VLOOKUP(C5281,Products!$A$2:$E$20,5,TRUE)</f>
        <v>79.95</v>
      </c>
      <c r="G5281" s="8">
        <f t="shared" si="164"/>
        <v>319.8</v>
      </c>
      <c r="H5281" s="8">
        <f>VLOOKUP(C5281,Products!$A$2:$F$20,6,TRUE)</f>
        <v>27.950000000000003</v>
      </c>
      <c r="I5281" s="8">
        <f t="shared" si="165"/>
        <v>111.80000000000001</v>
      </c>
      <c r="J5281" s="42">
        <f>VLOOKUP(B5281,Invoices!A:I,9,TRUE)</f>
        <v>2021</v>
      </c>
    </row>
    <row r="5282" spans="1:10" x14ac:dyDescent="0.15">
      <c r="A5282" t="s">
        <v>8642</v>
      </c>
      <c r="B5282" t="s">
        <v>1175</v>
      </c>
      <c r="C5282" t="s">
        <v>95</v>
      </c>
      <c r="D5282" t="s">
        <v>73</v>
      </c>
      <c r="E5282">
        <v>1</v>
      </c>
      <c r="F5282" s="8">
        <f>VLOOKUP(C5282,Products!$A$2:$E$20,5,TRUE)</f>
        <v>12.95</v>
      </c>
      <c r="G5282" s="8">
        <f t="shared" si="164"/>
        <v>12.95</v>
      </c>
      <c r="H5282" s="8">
        <f>VLOOKUP(C5282,Products!$A$2:$F$20,6,TRUE)</f>
        <v>4.1999999999999993</v>
      </c>
      <c r="I5282" s="8">
        <f t="shared" si="165"/>
        <v>4.1999999999999993</v>
      </c>
      <c r="J5282" s="42">
        <f>VLOOKUP(B5282,Invoices!A:I,9,TRUE)</f>
        <v>2021</v>
      </c>
    </row>
    <row r="5283" spans="1:10" x14ac:dyDescent="0.15">
      <c r="A5283" t="s">
        <v>8643</v>
      </c>
      <c r="B5283" t="s">
        <v>1176</v>
      </c>
      <c r="C5283" t="s">
        <v>87</v>
      </c>
      <c r="D5283" t="s">
        <v>68</v>
      </c>
      <c r="E5283">
        <v>1</v>
      </c>
      <c r="F5283" s="8">
        <f>VLOOKUP(C5283,Products!$A$2:$E$20,5,TRUE)</f>
        <v>19.95</v>
      </c>
      <c r="G5283" s="8">
        <f t="shared" si="164"/>
        <v>19.95</v>
      </c>
      <c r="H5283" s="8">
        <f>VLOOKUP(C5283,Products!$A$2:$F$20,6,TRUE)</f>
        <v>7.4499999999999993</v>
      </c>
      <c r="I5283" s="8">
        <f t="shared" si="165"/>
        <v>7.4499999999999993</v>
      </c>
      <c r="J5283" s="42">
        <f>VLOOKUP(B5283,Invoices!A:I,9,TRUE)</f>
        <v>2021</v>
      </c>
    </row>
    <row r="5284" spans="1:10" x14ac:dyDescent="0.15">
      <c r="A5284" t="s">
        <v>8644</v>
      </c>
      <c r="B5284" t="s">
        <v>1176</v>
      </c>
      <c r="C5284" t="s">
        <v>90</v>
      </c>
      <c r="D5284" t="s">
        <v>72</v>
      </c>
      <c r="E5284">
        <v>24</v>
      </c>
      <c r="F5284" s="8">
        <f>VLOOKUP(C5284,Products!$A$2:$E$20,5,TRUE)</f>
        <v>8.9499999999999993</v>
      </c>
      <c r="G5284" s="8">
        <f t="shared" si="164"/>
        <v>214.79999999999998</v>
      </c>
      <c r="H5284" s="8">
        <f>VLOOKUP(C5284,Products!$A$2:$F$20,6,TRUE)</f>
        <v>5.6999999999999993</v>
      </c>
      <c r="I5284" s="8">
        <f t="shared" si="165"/>
        <v>136.79999999999998</v>
      </c>
      <c r="J5284" s="42">
        <f>VLOOKUP(B5284,Invoices!A:I,9,TRUE)</f>
        <v>2021</v>
      </c>
    </row>
    <row r="5285" spans="1:10" x14ac:dyDescent="0.15">
      <c r="A5285" t="s">
        <v>8645</v>
      </c>
      <c r="B5285" t="s">
        <v>1177</v>
      </c>
      <c r="C5285" t="s">
        <v>99</v>
      </c>
      <c r="D5285" t="s">
        <v>84</v>
      </c>
      <c r="E5285">
        <v>1</v>
      </c>
      <c r="F5285" s="8">
        <f>VLOOKUP(C5285,Products!$A$2:$E$20,5,TRUE)</f>
        <v>3.5</v>
      </c>
      <c r="G5285" s="8">
        <f t="shared" si="164"/>
        <v>3.5</v>
      </c>
      <c r="H5285" s="8">
        <f>VLOOKUP(C5285,Products!$A$2:$F$20,6,TRUE)</f>
        <v>0.54999999999999982</v>
      </c>
      <c r="I5285" s="8">
        <f t="shared" si="165"/>
        <v>0.54999999999999982</v>
      </c>
      <c r="J5285" s="42">
        <f>VLOOKUP(B5285,Invoices!A:I,9,TRUE)</f>
        <v>2021</v>
      </c>
    </row>
    <row r="5286" spans="1:10" x14ac:dyDescent="0.15">
      <c r="A5286" t="s">
        <v>8646</v>
      </c>
      <c r="B5286" t="s">
        <v>1177</v>
      </c>
      <c r="C5286" t="s">
        <v>100</v>
      </c>
      <c r="D5286" t="s">
        <v>78</v>
      </c>
      <c r="E5286">
        <v>6</v>
      </c>
      <c r="F5286" s="8">
        <f>VLOOKUP(C5286,Products!$A$2:$E$20,5,TRUE)</f>
        <v>49.95</v>
      </c>
      <c r="G5286" s="8">
        <f t="shared" si="164"/>
        <v>299.70000000000005</v>
      </c>
      <c r="H5286" s="8">
        <f>VLOOKUP(C5286,Products!$A$2:$F$20,6,TRUE)</f>
        <v>19.950000000000003</v>
      </c>
      <c r="I5286" s="8">
        <f t="shared" si="165"/>
        <v>119.70000000000002</v>
      </c>
      <c r="J5286" s="42">
        <f>VLOOKUP(B5286,Invoices!A:I,9,TRUE)</f>
        <v>2021</v>
      </c>
    </row>
    <row r="5287" spans="1:10" x14ac:dyDescent="0.15">
      <c r="A5287" t="s">
        <v>8647</v>
      </c>
      <c r="B5287" t="s">
        <v>1177</v>
      </c>
      <c r="C5287" t="s">
        <v>104</v>
      </c>
      <c r="D5287" t="s">
        <v>71</v>
      </c>
      <c r="E5287">
        <v>10</v>
      </c>
      <c r="F5287" s="8">
        <f>VLOOKUP(C5287,Products!$A$2:$E$20,5,TRUE)</f>
        <v>2.95</v>
      </c>
      <c r="G5287" s="8">
        <f t="shared" si="164"/>
        <v>29.5</v>
      </c>
      <c r="H5287" s="8">
        <f>VLOOKUP(C5287,Products!$A$2:$F$20,6,TRUE)</f>
        <v>1.1500000000000001</v>
      </c>
      <c r="I5287" s="8">
        <f t="shared" si="165"/>
        <v>11.500000000000002</v>
      </c>
      <c r="J5287" s="42">
        <f>VLOOKUP(B5287,Invoices!A:I,9,TRUE)</f>
        <v>2021</v>
      </c>
    </row>
    <row r="5288" spans="1:10" x14ac:dyDescent="0.15">
      <c r="A5288" t="s">
        <v>8648</v>
      </c>
      <c r="B5288" t="s">
        <v>1177</v>
      </c>
      <c r="C5288" t="s">
        <v>88</v>
      </c>
      <c r="D5288" t="s">
        <v>85</v>
      </c>
      <c r="E5288">
        <v>10</v>
      </c>
      <c r="F5288" s="8">
        <f>VLOOKUP(C5288,Products!$A$2:$E$20,5,TRUE)</f>
        <v>8.9499999999999993</v>
      </c>
      <c r="G5288" s="8">
        <f t="shared" si="164"/>
        <v>89.5</v>
      </c>
      <c r="H5288" s="8">
        <f>VLOOKUP(C5288,Products!$A$2:$F$20,6,TRUE)</f>
        <v>5.6999999999999993</v>
      </c>
      <c r="I5288" s="8">
        <f t="shared" si="165"/>
        <v>56.999999999999993</v>
      </c>
      <c r="J5288" s="42">
        <f>VLOOKUP(B5288,Invoices!A:I,9,TRUE)</f>
        <v>2021</v>
      </c>
    </row>
    <row r="5289" spans="1:10" x14ac:dyDescent="0.15">
      <c r="A5289" t="s">
        <v>8649</v>
      </c>
      <c r="B5289" t="s">
        <v>1177</v>
      </c>
      <c r="C5289" t="s">
        <v>103</v>
      </c>
      <c r="D5289" t="s">
        <v>77</v>
      </c>
      <c r="E5289">
        <v>1</v>
      </c>
      <c r="F5289" s="8">
        <f>VLOOKUP(C5289,Products!$A$2:$E$20,5,TRUE)</f>
        <v>8.9499999999999993</v>
      </c>
      <c r="G5289" s="8">
        <f t="shared" si="164"/>
        <v>8.9499999999999993</v>
      </c>
      <c r="H5289" s="8">
        <f>VLOOKUP(C5289,Products!$A$2:$F$20,6,TRUE)</f>
        <v>3.1999999999999993</v>
      </c>
      <c r="I5289" s="8">
        <f t="shared" si="165"/>
        <v>3.1999999999999993</v>
      </c>
      <c r="J5289" s="42">
        <f>VLOOKUP(B5289,Invoices!A:I,9,TRUE)</f>
        <v>2021</v>
      </c>
    </row>
    <row r="5290" spans="1:10" x14ac:dyDescent="0.15">
      <c r="A5290" t="s">
        <v>8650</v>
      </c>
      <c r="B5290" t="s">
        <v>1177</v>
      </c>
      <c r="C5290" t="s">
        <v>92</v>
      </c>
      <c r="D5290" t="s">
        <v>82</v>
      </c>
      <c r="E5290">
        <v>20</v>
      </c>
      <c r="F5290" s="8">
        <f>VLOOKUP(C5290,Products!$A$2:$E$20,5,TRUE)</f>
        <v>19.95</v>
      </c>
      <c r="G5290" s="8">
        <f t="shared" si="164"/>
        <v>399</v>
      </c>
      <c r="H5290" s="8">
        <f>VLOOKUP(C5290,Products!$A$2:$F$20,6,TRUE)</f>
        <v>7.4499999999999993</v>
      </c>
      <c r="I5290" s="8">
        <f t="shared" si="165"/>
        <v>149</v>
      </c>
      <c r="J5290" s="42">
        <f>VLOOKUP(B5290,Invoices!A:I,9,TRUE)</f>
        <v>2021</v>
      </c>
    </row>
    <row r="5291" spans="1:10" x14ac:dyDescent="0.15">
      <c r="A5291" t="s">
        <v>8651</v>
      </c>
      <c r="B5291" t="s">
        <v>1177</v>
      </c>
      <c r="C5291" t="s">
        <v>101</v>
      </c>
      <c r="D5291" t="s">
        <v>69</v>
      </c>
      <c r="E5291">
        <v>1</v>
      </c>
      <c r="F5291" s="8">
        <f>VLOOKUP(C5291,Products!$A$2:$E$20,5,TRUE)</f>
        <v>129.94999999999999</v>
      </c>
      <c r="G5291" s="8">
        <f t="shared" si="164"/>
        <v>129.94999999999999</v>
      </c>
      <c r="H5291" s="8">
        <f>VLOOKUP(C5291,Products!$A$2:$F$20,6,TRUE)</f>
        <v>40.449999999999989</v>
      </c>
      <c r="I5291" s="8">
        <f t="shared" si="165"/>
        <v>40.449999999999989</v>
      </c>
      <c r="J5291" s="42">
        <f>VLOOKUP(B5291,Invoices!A:I,9,TRUE)</f>
        <v>2021</v>
      </c>
    </row>
    <row r="5292" spans="1:10" x14ac:dyDescent="0.15">
      <c r="A5292" t="s">
        <v>8652</v>
      </c>
      <c r="B5292" t="s">
        <v>1177</v>
      </c>
      <c r="C5292" t="s">
        <v>102</v>
      </c>
      <c r="D5292" t="s">
        <v>83</v>
      </c>
      <c r="E5292">
        <v>6</v>
      </c>
      <c r="F5292" s="8">
        <f>VLOOKUP(C5292,Products!$A$2:$E$20,5,TRUE)</f>
        <v>29.95</v>
      </c>
      <c r="G5292" s="8">
        <f t="shared" si="164"/>
        <v>179.7</v>
      </c>
      <c r="H5292" s="8">
        <f>VLOOKUP(C5292,Products!$A$2:$F$20,6,TRUE)</f>
        <v>15</v>
      </c>
      <c r="I5292" s="8">
        <f t="shared" si="165"/>
        <v>90</v>
      </c>
      <c r="J5292" s="42">
        <f>VLOOKUP(B5292,Invoices!A:I,9,TRUE)</f>
        <v>2021</v>
      </c>
    </row>
    <row r="5293" spans="1:10" x14ac:dyDescent="0.15">
      <c r="A5293" t="s">
        <v>8653</v>
      </c>
      <c r="B5293" t="s">
        <v>1177</v>
      </c>
      <c r="C5293" t="s">
        <v>93</v>
      </c>
      <c r="D5293" t="s">
        <v>76</v>
      </c>
      <c r="E5293">
        <v>12</v>
      </c>
      <c r="F5293" s="8">
        <f>VLOOKUP(C5293,Products!$A$2:$E$20,5,TRUE)</f>
        <v>9.9499999999999993</v>
      </c>
      <c r="G5293" s="8">
        <f t="shared" si="164"/>
        <v>119.39999999999999</v>
      </c>
      <c r="H5293" s="8">
        <f>VLOOKUP(C5293,Products!$A$2:$F$20,6,TRUE)</f>
        <v>1.9499999999999993</v>
      </c>
      <c r="I5293" s="8">
        <f t="shared" si="165"/>
        <v>23.399999999999991</v>
      </c>
      <c r="J5293" s="42">
        <f>VLOOKUP(B5293,Invoices!A:I,9,TRUE)</f>
        <v>2021</v>
      </c>
    </row>
    <row r="5294" spans="1:10" x14ac:dyDescent="0.15">
      <c r="A5294" t="s">
        <v>8654</v>
      </c>
      <c r="B5294" t="s">
        <v>1177</v>
      </c>
      <c r="C5294" t="s">
        <v>87</v>
      </c>
      <c r="D5294" t="s">
        <v>68</v>
      </c>
      <c r="E5294">
        <v>50</v>
      </c>
      <c r="F5294" s="8">
        <f>VLOOKUP(C5294,Products!$A$2:$E$20,5,TRUE)</f>
        <v>19.95</v>
      </c>
      <c r="G5294" s="8">
        <f t="shared" si="164"/>
        <v>997.5</v>
      </c>
      <c r="H5294" s="8">
        <f>VLOOKUP(C5294,Products!$A$2:$F$20,6,TRUE)</f>
        <v>7.4499999999999993</v>
      </c>
      <c r="I5294" s="8">
        <f t="shared" si="165"/>
        <v>372.49999999999994</v>
      </c>
      <c r="J5294" s="42">
        <f>VLOOKUP(B5294,Invoices!A:I,9,TRUE)</f>
        <v>2021</v>
      </c>
    </row>
    <row r="5295" spans="1:10" x14ac:dyDescent="0.15">
      <c r="A5295" t="s">
        <v>8655</v>
      </c>
      <c r="B5295" t="s">
        <v>1177</v>
      </c>
      <c r="C5295" t="s">
        <v>96</v>
      </c>
      <c r="D5295" t="s">
        <v>75</v>
      </c>
      <c r="E5295">
        <v>12</v>
      </c>
      <c r="F5295" s="8">
        <f>VLOOKUP(C5295,Products!$A$2:$E$20,5,TRUE)</f>
        <v>79.95</v>
      </c>
      <c r="G5295" s="8">
        <f t="shared" si="164"/>
        <v>959.40000000000009</v>
      </c>
      <c r="H5295" s="8">
        <f>VLOOKUP(C5295,Products!$A$2:$F$20,6,TRUE)</f>
        <v>27.950000000000003</v>
      </c>
      <c r="I5295" s="8">
        <f t="shared" si="165"/>
        <v>335.40000000000003</v>
      </c>
      <c r="J5295" s="42">
        <f>VLOOKUP(B5295,Invoices!A:I,9,TRUE)</f>
        <v>2021</v>
      </c>
    </row>
    <row r="5296" spans="1:10" x14ac:dyDescent="0.15">
      <c r="A5296" t="s">
        <v>8656</v>
      </c>
      <c r="B5296" t="s">
        <v>1177</v>
      </c>
      <c r="C5296" t="s">
        <v>95</v>
      </c>
      <c r="D5296" t="s">
        <v>73</v>
      </c>
      <c r="E5296">
        <v>2</v>
      </c>
      <c r="F5296" s="8">
        <f>VLOOKUP(C5296,Products!$A$2:$E$20,5,TRUE)</f>
        <v>12.95</v>
      </c>
      <c r="G5296" s="8">
        <f t="shared" si="164"/>
        <v>25.9</v>
      </c>
      <c r="H5296" s="8">
        <f>VLOOKUP(C5296,Products!$A$2:$F$20,6,TRUE)</f>
        <v>4.1999999999999993</v>
      </c>
      <c r="I5296" s="8">
        <f t="shared" si="165"/>
        <v>8.3999999999999986</v>
      </c>
      <c r="J5296" s="42">
        <f>VLOOKUP(B5296,Invoices!A:I,9,TRUE)</f>
        <v>2021</v>
      </c>
    </row>
    <row r="5297" spans="1:10" x14ac:dyDescent="0.15">
      <c r="A5297" t="s">
        <v>8657</v>
      </c>
      <c r="B5297" t="s">
        <v>1177</v>
      </c>
      <c r="C5297" t="s">
        <v>90</v>
      </c>
      <c r="D5297" t="s">
        <v>72</v>
      </c>
      <c r="E5297">
        <v>20</v>
      </c>
      <c r="F5297" s="8">
        <f>VLOOKUP(C5297,Products!$A$2:$E$20,5,TRUE)</f>
        <v>8.9499999999999993</v>
      </c>
      <c r="G5297" s="8">
        <f t="shared" si="164"/>
        <v>179</v>
      </c>
      <c r="H5297" s="8">
        <f>VLOOKUP(C5297,Products!$A$2:$F$20,6,TRUE)</f>
        <v>5.6999999999999993</v>
      </c>
      <c r="I5297" s="8">
        <f t="shared" si="165"/>
        <v>113.99999999999999</v>
      </c>
      <c r="J5297" s="42">
        <f>VLOOKUP(B5297,Invoices!A:I,9,TRUE)</f>
        <v>2021</v>
      </c>
    </row>
    <row r="5298" spans="1:10" x14ac:dyDescent="0.15">
      <c r="A5298" t="s">
        <v>8658</v>
      </c>
      <c r="B5298" t="s">
        <v>1178</v>
      </c>
      <c r="C5298" t="s">
        <v>87</v>
      </c>
      <c r="D5298" t="s">
        <v>68</v>
      </c>
      <c r="E5298">
        <v>3</v>
      </c>
      <c r="F5298" s="8">
        <f>VLOOKUP(C5298,Products!$A$2:$E$20,5,TRUE)</f>
        <v>19.95</v>
      </c>
      <c r="G5298" s="8">
        <f t="shared" si="164"/>
        <v>59.849999999999994</v>
      </c>
      <c r="H5298" s="8">
        <f>VLOOKUP(C5298,Products!$A$2:$F$20,6,TRUE)</f>
        <v>7.4499999999999993</v>
      </c>
      <c r="I5298" s="8">
        <f t="shared" si="165"/>
        <v>22.349999999999998</v>
      </c>
      <c r="J5298" s="42">
        <f>VLOOKUP(B5298,Invoices!A:I,9,TRUE)</f>
        <v>2021</v>
      </c>
    </row>
    <row r="5299" spans="1:10" x14ac:dyDescent="0.15">
      <c r="A5299" t="s">
        <v>8659</v>
      </c>
      <c r="B5299" t="s">
        <v>1178</v>
      </c>
      <c r="C5299" t="s">
        <v>96</v>
      </c>
      <c r="D5299" t="s">
        <v>75</v>
      </c>
      <c r="E5299">
        <v>8</v>
      </c>
      <c r="F5299" s="8">
        <f>VLOOKUP(C5299,Products!$A$2:$E$20,5,TRUE)</f>
        <v>79.95</v>
      </c>
      <c r="G5299" s="8">
        <f t="shared" si="164"/>
        <v>639.6</v>
      </c>
      <c r="H5299" s="8">
        <f>VLOOKUP(C5299,Products!$A$2:$F$20,6,TRUE)</f>
        <v>27.950000000000003</v>
      </c>
      <c r="I5299" s="8">
        <f t="shared" si="165"/>
        <v>223.60000000000002</v>
      </c>
      <c r="J5299" s="42">
        <f>VLOOKUP(B5299,Invoices!A:I,9,TRUE)</f>
        <v>2021</v>
      </c>
    </row>
    <row r="5300" spans="1:10" x14ac:dyDescent="0.15">
      <c r="A5300" t="s">
        <v>8660</v>
      </c>
      <c r="B5300" t="s">
        <v>1178</v>
      </c>
      <c r="C5300" t="s">
        <v>105</v>
      </c>
      <c r="D5300" t="s">
        <v>81</v>
      </c>
      <c r="E5300">
        <v>2</v>
      </c>
      <c r="F5300" s="8">
        <f>VLOOKUP(C5300,Products!$A$2:$E$20,5,TRUE)</f>
        <v>8.9499999999999993</v>
      </c>
      <c r="G5300" s="8">
        <f t="shared" si="164"/>
        <v>17.899999999999999</v>
      </c>
      <c r="H5300" s="8">
        <f>VLOOKUP(C5300,Products!$A$2:$F$20,6,TRUE)</f>
        <v>3.1999999999999993</v>
      </c>
      <c r="I5300" s="8">
        <f t="shared" si="165"/>
        <v>6.3999999999999986</v>
      </c>
      <c r="J5300" s="42">
        <f>VLOOKUP(B5300,Invoices!A:I,9,TRUE)</f>
        <v>2021</v>
      </c>
    </row>
    <row r="5301" spans="1:10" x14ac:dyDescent="0.15">
      <c r="A5301" t="s">
        <v>8661</v>
      </c>
      <c r="B5301" t="s">
        <v>1178</v>
      </c>
      <c r="C5301" t="s">
        <v>91</v>
      </c>
      <c r="D5301" t="s">
        <v>70</v>
      </c>
      <c r="E5301">
        <v>1</v>
      </c>
      <c r="F5301" s="8">
        <f>VLOOKUP(C5301,Products!$A$2:$E$20,5,TRUE)</f>
        <v>49.95</v>
      </c>
      <c r="G5301" s="8">
        <f t="shared" si="164"/>
        <v>49.95</v>
      </c>
      <c r="H5301" s="8">
        <f>VLOOKUP(C5301,Products!$A$2:$F$20,6,TRUE)</f>
        <v>21.200000000000003</v>
      </c>
      <c r="I5301" s="8">
        <f t="shared" si="165"/>
        <v>21.200000000000003</v>
      </c>
      <c r="J5301" s="42">
        <f>VLOOKUP(B5301,Invoices!A:I,9,TRUE)</f>
        <v>2021</v>
      </c>
    </row>
    <row r="5302" spans="1:10" x14ac:dyDescent="0.15">
      <c r="A5302" t="s">
        <v>8662</v>
      </c>
      <c r="B5302" t="s">
        <v>1178</v>
      </c>
      <c r="C5302" t="s">
        <v>104</v>
      </c>
      <c r="D5302" t="s">
        <v>71</v>
      </c>
      <c r="E5302">
        <v>3</v>
      </c>
      <c r="F5302" s="8">
        <f>VLOOKUP(C5302,Products!$A$2:$E$20,5,TRUE)</f>
        <v>2.95</v>
      </c>
      <c r="G5302" s="8">
        <f t="shared" si="164"/>
        <v>8.8500000000000014</v>
      </c>
      <c r="H5302" s="8">
        <f>VLOOKUP(C5302,Products!$A$2:$F$20,6,TRUE)</f>
        <v>1.1500000000000001</v>
      </c>
      <c r="I5302" s="8">
        <f t="shared" si="165"/>
        <v>3.45</v>
      </c>
      <c r="J5302" s="42">
        <f>VLOOKUP(B5302,Invoices!A:I,9,TRUE)</f>
        <v>2021</v>
      </c>
    </row>
    <row r="5303" spans="1:10" x14ac:dyDescent="0.15">
      <c r="A5303" t="s">
        <v>8663</v>
      </c>
      <c r="B5303" t="s">
        <v>1178</v>
      </c>
      <c r="C5303" t="s">
        <v>100</v>
      </c>
      <c r="D5303" t="s">
        <v>78</v>
      </c>
      <c r="E5303">
        <v>10</v>
      </c>
      <c r="F5303" s="8">
        <f>VLOOKUP(C5303,Products!$A$2:$E$20,5,TRUE)</f>
        <v>49.95</v>
      </c>
      <c r="G5303" s="8">
        <f t="shared" si="164"/>
        <v>499.5</v>
      </c>
      <c r="H5303" s="8">
        <f>VLOOKUP(C5303,Products!$A$2:$F$20,6,TRUE)</f>
        <v>19.950000000000003</v>
      </c>
      <c r="I5303" s="8">
        <f t="shared" si="165"/>
        <v>199.50000000000003</v>
      </c>
      <c r="J5303" s="42">
        <f>VLOOKUP(B5303,Invoices!A:I,9,TRUE)</f>
        <v>2021</v>
      </c>
    </row>
    <row r="5304" spans="1:10" x14ac:dyDescent="0.15">
      <c r="A5304" t="s">
        <v>8664</v>
      </c>
      <c r="B5304" t="s">
        <v>1179</v>
      </c>
      <c r="C5304" t="s">
        <v>99</v>
      </c>
      <c r="D5304" t="s">
        <v>84</v>
      </c>
      <c r="E5304">
        <v>3</v>
      </c>
      <c r="F5304" s="8">
        <f>VLOOKUP(C5304,Products!$A$2:$E$20,5,TRUE)</f>
        <v>3.5</v>
      </c>
      <c r="G5304" s="8">
        <f t="shared" si="164"/>
        <v>10.5</v>
      </c>
      <c r="H5304" s="8">
        <f>VLOOKUP(C5304,Products!$A$2:$F$20,6,TRUE)</f>
        <v>0.54999999999999982</v>
      </c>
      <c r="I5304" s="8">
        <f t="shared" si="165"/>
        <v>1.6499999999999995</v>
      </c>
      <c r="J5304" s="42">
        <f>VLOOKUP(B5304,Invoices!A:I,9,TRUE)</f>
        <v>2021</v>
      </c>
    </row>
    <row r="5305" spans="1:10" x14ac:dyDescent="0.15">
      <c r="A5305" t="s">
        <v>8665</v>
      </c>
      <c r="B5305" t="s">
        <v>1179</v>
      </c>
      <c r="C5305" t="s">
        <v>100</v>
      </c>
      <c r="D5305" t="s">
        <v>78</v>
      </c>
      <c r="E5305">
        <v>2</v>
      </c>
      <c r="F5305" s="8">
        <f>VLOOKUP(C5305,Products!$A$2:$E$20,5,TRUE)</f>
        <v>49.95</v>
      </c>
      <c r="G5305" s="8">
        <f t="shared" si="164"/>
        <v>99.9</v>
      </c>
      <c r="H5305" s="8">
        <f>VLOOKUP(C5305,Products!$A$2:$F$20,6,TRUE)</f>
        <v>19.950000000000003</v>
      </c>
      <c r="I5305" s="8">
        <f t="shared" si="165"/>
        <v>39.900000000000006</v>
      </c>
      <c r="J5305" s="42">
        <f>VLOOKUP(B5305,Invoices!A:I,9,TRUE)</f>
        <v>2021</v>
      </c>
    </row>
    <row r="5306" spans="1:10" x14ac:dyDescent="0.15">
      <c r="A5306" t="s">
        <v>8666</v>
      </c>
      <c r="B5306" t="s">
        <v>1179</v>
      </c>
      <c r="C5306" t="s">
        <v>90</v>
      </c>
      <c r="D5306" t="s">
        <v>72</v>
      </c>
      <c r="E5306">
        <v>20</v>
      </c>
      <c r="F5306" s="8">
        <f>VLOOKUP(C5306,Products!$A$2:$E$20,5,TRUE)</f>
        <v>8.9499999999999993</v>
      </c>
      <c r="G5306" s="8">
        <f t="shared" si="164"/>
        <v>179</v>
      </c>
      <c r="H5306" s="8">
        <f>VLOOKUP(C5306,Products!$A$2:$F$20,6,TRUE)</f>
        <v>5.6999999999999993</v>
      </c>
      <c r="I5306" s="8">
        <f t="shared" si="165"/>
        <v>113.99999999999999</v>
      </c>
      <c r="J5306" s="42">
        <f>VLOOKUP(B5306,Invoices!A:I,9,TRUE)</f>
        <v>2021</v>
      </c>
    </row>
    <row r="5307" spans="1:10" x14ac:dyDescent="0.15">
      <c r="A5307" t="s">
        <v>8667</v>
      </c>
      <c r="B5307" t="s">
        <v>1179</v>
      </c>
      <c r="C5307" t="s">
        <v>95</v>
      </c>
      <c r="D5307" t="s">
        <v>73</v>
      </c>
      <c r="E5307">
        <v>20</v>
      </c>
      <c r="F5307" s="8">
        <f>VLOOKUP(C5307,Products!$A$2:$E$20,5,TRUE)</f>
        <v>12.95</v>
      </c>
      <c r="G5307" s="8">
        <f t="shared" si="164"/>
        <v>259</v>
      </c>
      <c r="H5307" s="8">
        <f>VLOOKUP(C5307,Products!$A$2:$F$20,6,TRUE)</f>
        <v>4.1999999999999993</v>
      </c>
      <c r="I5307" s="8">
        <f t="shared" si="165"/>
        <v>83.999999999999986</v>
      </c>
      <c r="J5307" s="42">
        <f>VLOOKUP(B5307,Invoices!A:I,9,TRUE)</f>
        <v>2021</v>
      </c>
    </row>
    <row r="5308" spans="1:10" x14ac:dyDescent="0.15">
      <c r="A5308" t="s">
        <v>8668</v>
      </c>
      <c r="B5308" t="s">
        <v>1179</v>
      </c>
      <c r="C5308" t="s">
        <v>96</v>
      </c>
      <c r="D5308" t="s">
        <v>75</v>
      </c>
      <c r="E5308">
        <v>5</v>
      </c>
      <c r="F5308" s="8">
        <f>VLOOKUP(C5308,Products!$A$2:$E$20,5,TRUE)</f>
        <v>79.95</v>
      </c>
      <c r="G5308" s="8">
        <f t="shared" si="164"/>
        <v>399.75</v>
      </c>
      <c r="H5308" s="8">
        <f>VLOOKUP(C5308,Products!$A$2:$F$20,6,TRUE)</f>
        <v>27.950000000000003</v>
      </c>
      <c r="I5308" s="8">
        <f t="shared" si="165"/>
        <v>139.75</v>
      </c>
      <c r="J5308" s="42">
        <f>VLOOKUP(B5308,Invoices!A:I,9,TRUE)</f>
        <v>2021</v>
      </c>
    </row>
    <row r="5309" spans="1:10" x14ac:dyDescent="0.15">
      <c r="A5309" t="s">
        <v>8669</v>
      </c>
      <c r="B5309" t="s">
        <v>1179</v>
      </c>
      <c r="C5309" t="s">
        <v>88</v>
      </c>
      <c r="D5309" t="s">
        <v>85</v>
      </c>
      <c r="E5309">
        <v>4</v>
      </c>
      <c r="F5309" s="8">
        <f>VLOOKUP(C5309,Products!$A$2:$E$20,5,TRUE)</f>
        <v>8.9499999999999993</v>
      </c>
      <c r="G5309" s="8">
        <f t="shared" si="164"/>
        <v>35.799999999999997</v>
      </c>
      <c r="H5309" s="8">
        <f>VLOOKUP(C5309,Products!$A$2:$F$20,6,TRUE)</f>
        <v>5.6999999999999993</v>
      </c>
      <c r="I5309" s="8">
        <f t="shared" si="165"/>
        <v>22.799999999999997</v>
      </c>
      <c r="J5309" s="42">
        <f>VLOOKUP(B5309,Invoices!A:I,9,TRUE)</f>
        <v>2021</v>
      </c>
    </row>
    <row r="5310" spans="1:10" x14ac:dyDescent="0.15">
      <c r="A5310" t="s">
        <v>8670</v>
      </c>
      <c r="B5310" t="s">
        <v>1179</v>
      </c>
      <c r="C5310" t="s">
        <v>105</v>
      </c>
      <c r="D5310" t="s">
        <v>81</v>
      </c>
      <c r="E5310">
        <v>1</v>
      </c>
      <c r="F5310" s="8">
        <f>VLOOKUP(C5310,Products!$A$2:$E$20,5,TRUE)</f>
        <v>8.9499999999999993</v>
      </c>
      <c r="G5310" s="8">
        <f t="shared" si="164"/>
        <v>8.9499999999999993</v>
      </c>
      <c r="H5310" s="8">
        <f>VLOOKUP(C5310,Products!$A$2:$F$20,6,TRUE)</f>
        <v>3.1999999999999993</v>
      </c>
      <c r="I5310" s="8">
        <f t="shared" si="165"/>
        <v>3.1999999999999993</v>
      </c>
      <c r="J5310" s="42">
        <f>VLOOKUP(B5310,Invoices!A:I,9,TRUE)</f>
        <v>2021</v>
      </c>
    </row>
    <row r="5311" spans="1:10" x14ac:dyDescent="0.15">
      <c r="A5311" t="s">
        <v>8671</v>
      </c>
      <c r="B5311" t="s">
        <v>1179</v>
      </c>
      <c r="C5311" t="s">
        <v>89</v>
      </c>
      <c r="D5311" t="s">
        <v>80</v>
      </c>
      <c r="E5311">
        <v>3</v>
      </c>
      <c r="F5311" s="8">
        <f>VLOOKUP(C5311,Products!$A$2:$E$20,5,TRUE)</f>
        <v>15.95</v>
      </c>
      <c r="G5311" s="8">
        <f t="shared" si="164"/>
        <v>47.849999999999994</v>
      </c>
      <c r="H5311" s="8">
        <f>VLOOKUP(C5311,Products!$A$2:$F$20,6,TRUE)</f>
        <v>6</v>
      </c>
      <c r="I5311" s="8">
        <f t="shared" si="165"/>
        <v>18</v>
      </c>
      <c r="J5311" s="42">
        <f>VLOOKUP(B5311,Invoices!A:I,9,TRUE)</f>
        <v>2021</v>
      </c>
    </row>
    <row r="5312" spans="1:10" x14ac:dyDescent="0.15">
      <c r="A5312" t="s">
        <v>8672</v>
      </c>
      <c r="B5312" t="s">
        <v>1179</v>
      </c>
      <c r="C5312" t="s">
        <v>87</v>
      </c>
      <c r="D5312" t="s">
        <v>68</v>
      </c>
      <c r="E5312">
        <v>3</v>
      </c>
      <c r="F5312" s="8">
        <f>VLOOKUP(C5312,Products!$A$2:$E$20,5,TRUE)</f>
        <v>19.95</v>
      </c>
      <c r="G5312" s="8">
        <f t="shared" si="164"/>
        <v>59.849999999999994</v>
      </c>
      <c r="H5312" s="8">
        <f>VLOOKUP(C5312,Products!$A$2:$F$20,6,TRUE)</f>
        <v>7.4499999999999993</v>
      </c>
      <c r="I5312" s="8">
        <f t="shared" si="165"/>
        <v>22.349999999999998</v>
      </c>
      <c r="J5312" s="42">
        <f>VLOOKUP(B5312,Invoices!A:I,9,TRUE)</f>
        <v>2021</v>
      </c>
    </row>
    <row r="5313" spans="1:10" x14ac:dyDescent="0.15">
      <c r="A5313" t="s">
        <v>8673</v>
      </c>
      <c r="B5313" t="s">
        <v>1179</v>
      </c>
      <c r="C5313" t="s">
        <v>102</v>
      </c>
      <c r="D5313" t="s">
        <v>83</v>
      </c>
      <c r="E5313">
        <v>3</v>
      </c>
      <c r="F5313" s="8">
        <f>VLOOKUP(C5313,Products!$A$2:$E$20,5,TRUE)</f>
        <v>29.95</v>
      </c>
      <c r="G5313" s="8">
        <f t="shared" si="164"/>
        <v>89.85</v>
      </c>
      <c r="H5313" s="8">
        <f>VLOOKUP(C5313,Products!$A$2:$F$20,6,TRUE)</f>
        <v>15</v>
      </c>
      <c r="I5313" s="8">
        <f t="shared" si="165"/>
        <v>45</v>
      </c>
      <c r="J5313" s="42">
        <f>VLOOKUP(B5313,Invoices!A:I,9,TRUE)</f>
        <v>2021</v>
      </c>
    </row>
    <row r="5314" spans="1:10" x14ac:dyDescent="0.15">
      <c r="A5314" t="s">
        <v>8674</v>
      </c>
      <c r="B5314" t="s">
        <v>1179</v>
      </c>
      <c r="C5314" t="s">
        <v>104</v>
      </c>
      <c r="D5314" t="s">
        <v>71</v>
      </c>
      <c r="E5314">
        <v>10</v>
      </c>
      <c r="F5314" s="8">
        <f>VLOOKUP(C5314,Products!$A$2:$E$20,5,TRUE)</f>
        <v>2.95</v>
      </c>
      <c r="G5314" s="8">
        <f t="shared" si="164"/>
        <v>29.5</v>
      </c>
      <c r="H5314" s="8">
        <f>VLOOKUP(C5314,Products!$A$2:$F$20,6,TRUE)</f>
        <v>1.1500000000000001</v>
      </c>
      <c r="I5314" s="8">
        <f t="shared" si="165"/>
        <v>11.500000000000002</v>
      </c>
      <c r="J5314" s="42">
        <f>VLOOKUP(B5314,Invoices!A:I,9,TRUE)</f>
        <v>2021</v>
      </c>
    </row>
    <row r="5315" spans="1:10" x14ac:dyDescent="0.15">
      <c r="A5315" t="s">
        <v>8675</v>
      </c>
      <c r="B5315" t="s">
        <v>1180</v>
      </c>
      <c r="C5315" t="s">
        <v>94</v>
      </c>
      <c r="D5315" t="s">
        <v>86</v>
      </c>
      <c r="E5315">
        <v>1</v>
      </c>
      <c r="F5315" s="8">
        <f>VLOOKUP(C5315,Products!$A$2:$E$20,5,TRUE)</f>
        <v>3.5</v>
      </c>
      <c r="G5315" s="8">
        <f t="shared" ref="G5315:G5378" si="166">F5315*E5315</f>
        <v>3.5</v>
      </c>
      <c r="H5315" s="8">
        <f>VLOOKUP(C5315,Products!$A$2:$F$20,6,TRUE)</f>
        <v>0.54999999999999982</v>
      </c>
      <c r="I5315" s="8">
        <f t="shared" ref="I5315:I5378" si="167">H5315*E5315</f>
        <v>0.54999999999999982</v>
      </c>
      <c r="J5315" s="42">
        <f>VLOOKUP(B5315,Invoices!A:I,9,TRUE)</f>
        <v>2021</v>
      </c>
    </row>
    <row r="5316" spans="1:10" x14ac:dyDescent="0.15">
      <c r="A5316" t="s">
        <v>8676</v>
      </c>
      <c r="B5316" t="s">
        <v>1180</v>
      </c>
      <c r="C5316" t="s">
        <v>89</v>
      </c>
      <c r="D5316" t="s">
        <v>80</v>
      </c>
      <c r="E5316">
        <v>2</v>
      </c>
      <c r="F5316" s="8">
        <f>VLOOKUP(C5316,Products!$A$2:$E$20,5,TRUE)</f>
        <v>15.95</v>
      </c>
      <c r="G5316" s="8">
        <f t="shared" si="166"/>
        <v>31.9</v>
      </c>
      <c r="H5316" s="8">
        <f>VLOOKUP(C5316,Products!$A$2:$F$20,6,TRUE)</f>
        <v>6</v>
      </c>
      <c r="I5316" s="8">
        <f t="shared" si="167"/>
        <v>12</v>
      </c>
      <c r="J5316" s="42">
        <f>VLOOKUP(B5316,Invoices!A:I,9,TRUE)</f>
        <v>2021</v>
      </c>
    </row>
    <row r="5317" spans="1:10" x14ac:dyDescent="0.15">
      <c r="A5317" t="s">
        <v>8677</v>
      </c>
      <c r="B5317" t="s">
        <v>1180</v>
      </c>
      <c r="C5317" t="s">
        <v>102</v>
      </c>
      <c r="D5317" t="s">
        <v>83</v>
      </c>
      <c r="E5317">
        <v>4</v>
      </c>
      <c r="F5317" s="8">
        <f>VLOOKUP(C5317,Products!$A$2:$E$20,5,TRUE)</f>
        <v>29.95</v>
      </c>
      <c r="G5317" s="8">
        <f t="shared" si="166"/>
        <v>119.8</v>
      </c>
      <c r="H5317" s="8">
        <f>VLOOKUP(C5317,Products!$A$2:$F$20,6,TRUE)</f>
        <v>15</v>
      </c>
      <c r="I5317" s="8">
        <f t="shared" si="167"/>
        <v>60</v>
      </c>
      <c r="J5317" s="42">
        <f>VLOOKUP(B5317,Invoices!A:I,9,TRUE)</f>
        <v>2021</v>
      </c>
    </row>
    <row r="5318" spans="1:10" x14ac:dyDescent="0.15">
      <c r="A5318" t="s">
        <v>8678</v>
      </c>
      <c r="B5318" t="s">
        <v>1180</v>
      </c>
      <c r="C5318" t="s">
        <v>88</v>
      </c>
      <c r="D5318" t="s">
        <v>85</v>
      </c>
      <c r="E5318">
        <v>4</v>
      </c>
      <c r="F5318" s="8">
        <f>VLOOKUP(C5318,Products!$A$2:$E$20,5,TRUE)</f>
        <v>8.9499999999999993</v>
      </c>
      <c r="G5318" s="8">
        <f t="shared" si="166"/>
        <v>35.799999999999997</v>
      </c>
      <c r="H5318" s="8">
        <f>VLOOKUP(C5318,Products!$A$2:$F$20,6,TRUE)</f>
        <v>5.6999999999999993</v>
      </c>
      <c r="I5318" s="8">
        <f t="shared" si="167"/>
        <v>22.799999999999997</v>
      </c>
      <c r="J5318" s="42">
        <f>VLOOKUP(B5318,Invoices!A:I,9,TRUE)</f>
        <v>2021</v>
      </c>
    </row>
    <row r="5319" spans="1:10" x14ac:dyDescent="0.15">
      <c r="A5319" t="s">
        <v>8679</v>
      </c>
      <c r="B5319" t="s">
        <v>1180</v>
      </c>
      <c r="C5319" t="s">
        <v>93</v>
      </c>
      <c r="D5319" t="s">
        <v>76</v>
      </c>
      <c r="E5319">
        <v>10</v>
      </c>
      <c r="F5319" s="8">
        <f>VLOOKUP(C5319,Products!$A$2:$E$20,5,TRUE)</f>
        <v>9.9499999999999993</v>
      </c>
      <c r="G5319" s="8">
        <f t="shared" si="166"/>
        <v>99.5</v>
      </c>
      <c r="H5319" s="8">
        <f>VLOOKUP(C5319,Products!$A$2:$F$20,6,TRUE)</f>
        <v>1.9499999999999993</v>
      </c>
      <c r="I5319" s="8">
        <f t="shared" si="167"/>
        <v>19.499999999999993</v>
      </c>
      <c r="J5319" s="42">
        <f>VLOOKUP(B5319,Invoices!A:I,9,TRUE)</f>
        <v>2021</v>
      </c>
    </row>
    <row r="5320" spans="1:10" x14ac:dyDescent="0.15">
      <c r="A5320" t="s">
        <v>8680</v>
      </c>
      <c r="B5320" t="s">
        <v>1180</v>
      </c>
      <c r="C5320" t="s">
        <v>91</v>
      </c>
      <c r="D5320" t="s">
        <v>70</v>
      </c>
      <c r="E5320">
        <v>4</v>
      </c>
      <c r="F5320" s="8">
        <f>VLOOKUP(C5320,Products!$A$2:$E$20,5,TRUE)</f>
        <v>49.95</v>
      </c>
      <c r="G5320" s="8">
        <f t="shared" si="166"/>
        <v>199.8</v>
      </c>
      <c r="H5320" s="8">
        <f>VLOOKUP(C5320,Products!$A$2:$F$20,6,TRUE)</f>
        <v>21.200000000000003</v>
      </c>
      <c r="I5320" s="8">
        <f t="shared" si="167"/>
        <v>84.800000000000011</v>
      </c>
      <c r="J5320" s="42">
        <f>VLOOKUP(B5320,Invoices!A:I,9,TRUE)</f>
        <v>2021</v>
      </c>
    </row>
    <row r="5321" spans="1:10" x14ac:dyDescent="0.15">
      <c r="A5321" t="s">
        <v>8681</v>
      </c>
      <c r="B5321" t="s">
        <v>1181</v>
      </c>
      <c r="C5321" t="s">
        <v>94</v>
      </c>
      <c r="D5321" t="s">
        <v>86</v>
      </c>
      <c r="E5321">
        <v>20</v>
      </c>
      <c r="F5321" s="8">
        <f>VLOOKUP(C5321,Products!$A$2:$E$20,5,TRUE)</f>
        <v>3.5</v>
      </c>
      <c r="G5321" s="8">
        <f t="shared" si="166"/>
        <v>70</v>
      </c>
      <c r="H5321" s="8">
        <f>VLOOKUP(C5321,Products!$A$2:$F$20,6,TRUE)</f>
        <v>0.54999999999999982</v>
      </c>
      <c r="I5321" s="8">
        <f t="shared" si="167"/>
        <v>10.999999999999996</v>
      </c>
      <c r="J5321" s="42">
        <f>VLOOKUP(B5321,Invoices!A:I,9,TRUE)</f>
        <v>2021</v>
      </c>
    </row>
    <row r="5322" spans="1:10" x14ac:dyDescent="0.15">
      <c r="A5322" t="s">
        <v>8682</v>
      </c>
      <c r="B5322" t="s">
        <v>1181</v>
      </c>
      <c r="C5322" t="s">
        <v>103</v>
      </c>
      <c r="D5322" t="s">
        <v>77</v>
      </c>
      <c r="E5322">
        <v>4</v>
      </c>
      <c r="F5322" s="8">
        <f>VLOOKUP(C5322,Products!$A$2:$E$20,5,TRUE)</f>
        <v>8.9499999999999993</v>
      </c>
      <c r="G5322" s="8">
        <f t="shared" si="166"/>
        <v>35.799999999999997</v>
      </c>
      <c r="H5322" s="8">
        <f>VLOOKUP(C5322,Products!$A$2:$F$20,6,TRUE)</f>
        <v>3.1999999999999993</v>
      </c>
      <c r="I5322" s="8">
        <f t="shared" si="167"/>
        <v>12.799999999999997</v>
      </c>
      <c r="J5322" s="42">
        <f>VLOOKUP(B5322,Invoices!A:I,9,TRUE)</f>
        <v>2021</v>
      </c>
    </row>
    <row r="5323" spans="1:10" x14ac:dyDescent="0.15">
      <c r="A5323" t="s">
        <v>8683</v>
      </c>
      <c r="B5323" t="s">
        <v>1182</v>
      </c>
      <c r="C5323" t="s">
        <v>96</v>
      </c>
      <c r="D5323" t="s">
        <v>75</v>
      </c>
      <c r="E5323">
        <v>1</v>
      </c>
      <c r="F5323" s="8">
        <f>VLOOKUP(C5323,Products!$A$2:$E$20,5,TRUE)</f>
        <v>79.95</v>
      </c>
      <c r="G5323" s="8">
        <f t="shared" si="166"/>
        <v>79.95</v>
      </c>
      <c r="H5323" s="8">
        <f>VLOOKUP(C5323,Products!$A$2:$F$20,6,TRUE)</f>
        <v>27.950000000000003</v>
      </c>
      <c r="I5323" s="8">
        <f t="shared" si="167"/>
        <v>27.950000000000003</v>
      </c>
      <c r="J5323" s="42">
        <f>VLOOKUP(B5323,Invoices!A:I,9,TRUE)</f>
        <v>2021</v>
      </c>
    </row>
    <row r="5324" spans="1:10" x14ac:dyDescent="0.15">
      <c r="A5324" t="s">
        <v>8684</v>
      </c>
      <c r="B5324" t="s">
        <v>1183</v>
      </c>
      <c r="C5324" t="s">
        <v>105</v>
      </c>
      <c r="D5324" t="s">
        <v>81</v>
      </c>
      <c r="E5324">
        <v>1</v>
      </c>
      <c r="F5324" s="8">
        <f>VLOOKUP(C5324,Products!$A$2:$E$20,5,TRUE)</f>
        <v>8.9499999999999993</v>
      </c>
      <c r="G5324" s="8">
        <f t="shared" si="166"/>
        <v>8.9499999999999993</v>
      </c>
      <c r="H5324" s="8">
        <f>VLOOKUP(C5324,Products!$A$2:$F$20,6,TRUE)</f>
        <v>3.1999999999999993</v>
      </c>
      <c r="I5324" s="8">
        <f t="shared" si="167"/>
        <v>3.1999999999999993</v>
      </c>
      <c r="J5324" s="42">
        <f>VLOOKUP(B5324,Invoices!A:I,9,TRUE)</f>
        <v>2021</v>
      </c>
    </row>
    <row r="5325" spans="1:10" x14ac:dyDescent="0.15">
      <c r="A5325" t="s">
        <v>8685</v>
      </c>
      <c r="B5325" t="s">
        <v>1183</v>
      </c>
      <c r="C5325" t="s">
        <v>103</v>
      </c>
      <c r="D5325" t="s">
        <v>77</v>
      </c>
      <c r="E5325">
        <v>4</v>
      </c>
      <c r="F5325" s="8">
        <f>VLOOKUP(C5325,Products!$A$2:$E$20,5,TRUE)</f>
        <v>8.9499999999999993</v>
      </c>
      <c r="G5325" s="8">
        <f t="shared" si="166"/>
        <v>35.799999999999997</v>
      </c>
      <c r="H5325" s="8">
        <f>VLOOKUP(C5325,Products!$A$2:$F$20,6,TRUE)</f>
        <v>3.1999999999999993</v>
      </c>
      <c r="I5325" s="8">
        <f t="shared" si="167"/>
        <v>12.799999999999997</v>
      </c>
      <c r="J5325" s="42">
        <f>VLOOKUP(B5325,Invoices!A:I,9,TRUE)</f>
        <v>2021</v>
      </c>
    </row>
    <row r="5326" spans="1:10" x14ac:dyDescent="0.15">
      <c r="A5326" t="s">
        <v>8686</v>
      </c>
      <c r="B5326" t="s">
        <v>1183</v>
      </c>
      <c r="C5326" t="s">
        <v>90</v>
      </c>
      <c r="D5326" t="s">
        <v>72</v>
      </c>
      <c r="E5326">
        <v>2</v>
      </c>
      <c r="F5326" s="8">
        <f>VLOOKUP(C5326,Products!$A$2:$E$20,5,TRUE)</f>
        <v>8.9499999999999993</v>
      </c>
      <c r="G5326" s="8">
        <f t="shared" si="166"/>
        <v>17.899999999999999</v>
      </c>
      <c r="H5326" s="8">
        <f>VLOOKUP(C5326,Products!$A$2:$F$20,6,TRUE)</f>
        <v>5.6999999999999993</v>
      </c>
      <c r="I5326" s="8">
        <f t="shared" si="167"/>
        <v>11.399999999999999</v>
      </c>
      <c r="J5326" s="42">
        <f>VLOOKUP(B5326,Invoices!A:I,9,TRUE)</f>
        <v>2021</v>
      </c>
    </row>
    <row r="5327" spans="1:10" x14ac:dyDescent="0.15">
      <c r="A5327" t="s">
        <v>8687</v>
      </c>
      <c r="B5327" t="s">
        <v>1184</v>
      </c>
      <c r="C5327" t="s">
        <v>95</v>
      </c>
      <c r="D5327" t="s">
        <v>73</v>
      </c>
      <c r="E5327">
        <v>10</v>
      </c>
      <c r="F5327" s="8">
        <f>VLOOKUP(C5327,Products!$A$2:$E$20,5,TRUE)</f>
        <v>12.95</v>
      </c>
      <c r="G5327" s="8">
        <f t="shared" si="166"/>
        <v>129.5</v>
      </c>
      <c r="H5327" s="8">
        <f>VLOOKUP(C5327,Products!$A$2:$F$20,6,TRUE)</f>
        <v>4.1999999999999993</v>
      </c>
      <c r="I5327" s="8">
        <f t="shared" si="167"/>
        <v>41.999999999999993</v>
      </c>
      <c r="J5327" s="42">
        <f>VLOOKUP(B5327,Invoices!A:I,9,TRUE)</f>
        <v>2021</v>
      </c>
    </row>
    <row r="5328" spans="1:10" x14ac:dyDescent="0.15">
      <c r="A5328" t="s">
        <v>8688</v>
      </c>
      <c r="B5328" t="s">
        <v>1185</v>
      </c>
      <c r="C5328" t="s">
        <v>88</v>
      </c>
      <c r="D5328" t="s">
        <v>85</v>
      </c>
      <c r="E5328">
        <v>24</v>
      </c>
      <c r="F5328" s="8">
        <f>VLOOKUP(C5328,Products!$A$2:$E$20,5,TRUE)</f>
        <v>8.9499999999999993</v>
      </c>
      <c r="G5328" s="8">
        <f t="shared" si="166"/>
        <v>214.79999999999998</v>
      </c>
      <c r="H5328" s="8">
        <f>VLOOKUP(C5328,Products!$A$2:$F$20,6,TRUE)</f>
        <v>5.6999999999999993</v>
      </c>
      <c r="I5328" s="8">
        <f t="shared" si="167"/>
        <v>136.79999999999998</v>
      </c>
      <c r="J5328" s="42">
        <f>VLOOKUP(B5328,Invoices!A:I,9,TRUE)</f>
        <v>2021</v>
      </c>
    </row>
    <row r="5329" spans="1:10" x14ac:dyDescent="0.15">
      <c r="A5329" t="s">
        <v>8689</v>
      </c>
      <c r="B5329" t="s">
        <v>1186</v>
      </c>
      <c r="C5329" t="s">
        <v>101</v>
      </c>
      <c r="D5329" t="s">
        <v>69</v>
      </c>
      <c r="E5329">
        <v>100</v>
      </c>
      <c r="F5329" s="8">
        <f>VLOOKUP(C5329,Products!$A$2:$E$20,5,TRUE)</f>
        <v>129.94999999999999</v>
      </c>
      <c r="G5329" s="8">
        <f t="shared" si="166"/>
        <v>12994.999999999998</v>
      </c>
      <c r="H5329" s="8">
        <f>VLOOKUP(C5329,Products!$A$2:$F$20,6,TRUE)</f>
        <v>40.449999999999989</v>
      </c>
      <c r="I5329" s="8">
        <f t="shared" si="167"/>
        <v>4044.9999999999991</v>
      </c>
      <c r="J5329" s="42">
        <f>VLOOKUP(B5329,Invoices!A:I,9,TRUE)</f>
        <v>2021</v>
      </c>
    </row>
    <row r="5330" spans="1:10" x14ac:dyDescent="0.15">
      <c r="A5330" t="s">
        <v>8690</v>
      </c>
      <c r="B5330" t="s">
        <v>1186</v>
      </c>
      <c r="C5330" t="s">
        <v>96</v>
      </c>
      <c r="D5330" t="s">
        <v>75</v>
      </c>
      <c r="E5330">
        <v>12</v>
      </c>
      <c r="F5330" s="8">
        <f>VLOOKUP(C5330,Products!$A$2:$E$20,5,TRUE)</f>
        <v>79.95</v>
      </c>
      <c r="G5330" s="8">
        <f t="shared" si="166"/>
        <v>959.40000000000009</v>
      </c>
      <c r="H5330" s="8">
        <f>VLOOKUP(C5330,Products!$A$2:$F$20,6,TRUE)</f>
        <v>27.950000000000003</v>
      </c>
      <c r="I5330" s="8">
        <f t="shared" si="167"/>
        <v>335.40000000000003</v>
      </c>
      <c r="J5330" s="42">
        <f>VLOOKUP(B5330,Invoices!A:I,9,TRUE)</f>
        <v>2021</v>
      </c>
    </row>
    <row r="5331" spans="1:10" x14ac:dyDescent="0.15">
      <c r="A5331" t="s">
        <v>8691</v>
      </c>
      <c r="B5331" t="s">
        <v>1186</v>
      </c>
      <c r="C5331" t="s">
        <v>104</v>
      </c>
      <c r="D5331" t="s">
        <v>71</v>
      </c>
      <c r="E5331">
        <v>2</v>
      </c>
      <c r="F5331" s="8">
        <f>VLOOKUP(C5331,Products!$A$2:$E$20,5,TRUE)</f>
        <v>2.95</v>
      </c>
      <c r="G5331" s="8">
        <f t="shared" si="166"/>
        <v>5.9</v>
      </c>
      <c r="H5331" s="8">
        <f>VLOOKUP(C5331,Products!$A$2:$F$20,6,TRUE)</f>
        <v>1.1500000000000001</v>
      </c>
      <c r="I5331" s="8">
        <f t="shared" si="167"/>
        <v>2.3000000000000003</v>
      </c>
      <c r="J5331" s="42">
        <f>VLOOKUP(B5331,Invoices!A:I,9,TRUE)</f>
        <v>2021</v>
      </c>
    </row>
    <row r="5332" spans="1:10" x14ac:dyDescent="0.15">
      <c r="A5332" t="s">
        <v>8692</v>
      </c>
      <c r="B5332" t="s">
        <v>1186</v>
      </c>
      <c r="C5332" t="s">
        <v>89</v>
      </c>
      <c r="D5332" t="s">
        <v>80</v>
      </c>
      <c r="E5332">
        <v>6</v>
      </c>
      <c r="F5332" s="8">
        <f>VLOOKUP(C5332,Products!$A$2:$E$20,5,TRUE)</f>
        <v>15.95</v>
      </c>
      <c r="G5332" s="8">
        <f t="shared" si="166"/>
        <v>95.699999999999989</v>
      </c>
      <c r="H5332" s="8">
        <f>VLOOKUP(C5332,Products!$A$2:$F$20,6,TRUE)</f>
        <v>6</v>
      </c>
      <c r="I5332" s="8">
        <f t="shared" si="167"/>
        <v>36</v>
      </c>
      <c r="J5332" s="42">
        <f>VLOOKUP(B5332,Invoices!A:I,9,TRUE)</f>
        <v>2021</v>
      </c>
    </row>
    <row r="5333" spans="1:10" x14ac:dyDescent="0.15">
      <c r="A5333" t="s">
        <v>8693</v>
      </c>
      <c r="B5333" t="s">
        <v>1186</v>
      </c>
      <c r="C5333" t="s">
        <v>94</v>
      </c>
      <c r="D5333" t="s">
        <v>86</v>
      </c>
      <c r="E5333">
        <v>1</v>
      </c>
      <c r="F5333" s="8">
        <f>VLOOKUP(C5333,Products!$A$2:$E$20,5,TRUE)</f>
        <v>3.5</v>
      </c>
      <c r="G5333" s="8">
        <f t="shared" si="166"/>
        <v>3.5</v>
      </c>
      <c r="H5333" s="8">
        <f>VLOOKUP(C5333,Products!$A$2:$F$20,6,TRUE)</f>
        <v>0.54999999999999982</v>
      </c>
      <c r="I5333" s="8">
        <f t="shared" si="167"/>
        <v>0.54999999999999982</v>
      </c>
      <c r="J5333" s="42">
        <f>VLOOKUP(B5333,Invoices!A:I,9,TRUE)</f>
        <v>2021</v>
      </c>
    </row>
    <row r="5334" spans="1:10" x14ac:dyDescent="0.15">
      <c r="A5334" t="s">
        <v>8694</v>
      </c>
      <c r="B5334" t="s">
        <v>1187</v>
      </c>
      <c r="C5334" t="s">
        <v>95</v>
      </c>
      <c r="D5334" t="s">
        <v>73</v>
      </c>
      <c r="E5334">
        <v>5</v>
      </c>
      <c r="F5334" s="8">
        <f>VLOOKUP(C5334,Products!$A$2:$E$20,5,TRUE)</f>
        <v>12.95</v>
      </c>
      <c r="G5334" s="8">
        <f t="shared" si="166"/>
        <v>64.75</v>
      </c>
      <c r="H5334" s="8">
        <f>VLOOKUP(C5334,Products!$A$2:$F$20,6,TRUE)</f>
        <v>4.1999999999999993</v>
      </c>
      <c r="I5334" s="8">
        <f t="shared" si="167"/>
        <v>20.999999999999996</v>
      </c>
      <c r="J5334" s="42">
        <f>VLOOKUP(B5334,Invoices!A:I,9,TRUE)</f>
        <v>2021</v>
      </c>
    </row>
    <row r="5335" spans="1:10" x14ac:dyDescent="0.15">
      <c r="A5335" t="s">
        <v>8695</v>
      </c>
      <c r="B5335" t="s">
        <v>1188</v>
      </c>
      <c r="C5335" t="s">
        <v>92</v>
      </c>
      <c r="D5335" t="s">
        <v>82</v>
      </c>
      <c r="E5335">
        <v>20</v>
      </c>
      <c r="F5335" s="8">
        <f>VLOOKUP(C5335,Products!$A$2:$E$20,5,TRUE)</f>
        <v>19.95</v>
      </c>
      <c r="G5335" s="8">
        <f t="shared" si="166"/>
        <v>399</v>
      </c>
      <c r="H5335" s="8">
        <f>VLOOKUP(C5335,Products!$A$2:$F$20,6,TRUE)</f>
        <v>7.4499999999999993</v>
      </c>
      <c r="I5335" s="8">
        <f t="shared" si="167"/>
        <v>149</v>
      </c>
      <c r="J5335" s="42">
        <f>VLOOKUP(B5335,Invoices!A:I,9,TRUE)</f>
        <v>2021</v>
      </c>
    </row>
    <row r="5336" spans="1:10" x14ac:dyDescent="0.15">
      <c r="A5336" t="s">
        <v>8696</v>
      </c>
      <c r="B5336" t="s">
        <v>1188</v>
      </c>
      <c r="C5336" t="s">
        <v>90</v>
      </c>
      <c r="D5336" t="s">
        <v>72</v>
      </c>
      <c r="E5336">
        <v>1</v>
      </c>
      <c r="F5336" s="8">
        <f>VLOOKUP(C5336,Products!$A$2:$E$20,5,TRUE)</f>
        <v>8.9499999999999993</v>
      </c>
      <c r="G5336" s="8">
        <f t="shared" si="166"/>
        <v>8.9499999999999993</v>
      </c>
      <c r="H5336" s="8">
        <f>VLOOKUP(C5336,Products!$A$2:$F$20,6,TRUE)</f>
        <v>5.6999999999999993</v>
      </c>
      <c r="I5336" s="8">
        <f t="shared" si="167"/>
        <v>5.6999999999999993</v>
      </c>
      <c r="J5336" s="42">
        <f>VLOOKUP(B5336,Invoices!A:I,9,TRUE)</f>
        <v>2021</v>
      </c>
    </row>
    <row r="5337" spans="1:10" x14ac:dyDescent="0.15">
      <c r="A5337" t="s">
        <v>8697</v>
      </c>
      <c r="B5337" t="s">
        <v>1188</v>
      </c>
      <c r="C5337" t="s">
        <v>103</v>
      </c>
      <c r="D5337" t="s">
        <v>77</v>
      </c>
      <c r="E5337">
        <v>6</v>
      </c>
      <c r="F5337" s="8">
        <f>VLOOKUP(C5337,Products!$A$2:$E$20,5,TRUE)</f>
        <v>8.9499999999999993</v>
      </c>
      <c r="G5337" s="8">
        <f t="shared" si="166"/>
        <v>53.699999999999996</v>
      </c>
      <c r="H5337" s="8">
        <f>VLOOKUP(C5337,Products!$A$2:$F$20,6,TRUE)</f>
        <v>3.1999999999999993</v>
      </c>
      <c r="I5337" s="8">
        <f t="shared" si="167"/>
        <v>19.199999999999996</v>
      </c>
      <c r="J5337" s="42">
        <f>VLOOKUP(B5337,Invoices!A:I,9,TRUE)</f>
        <v>2021</v>
      </c>
    </row>
    <row r="5338" spans="1:10" x14ac:dyDescent="0.15">
      <c r="A5338" t="s">
        <v>8698</v>
      </c>
      <c r="B5338" t="s">
        <v>1189</v>
      </c>
      <c r="C5338" t="s">
        <v>105</v>
      </c>
      <c r="D5338" t="s">
        <v>81</v>
      </c>
      <c r="E5338">
        <v>2</v>
      </c>
      <c r="F5338" s="8">
        <f>VLOOKUP(C5338,Products!$A$2:$E$20,5,TRUE)</f>
        <v>8.9499999999999993</v>
      </c>
      <c r="G5338" s="8">
        <f t="shared" si="166"/>
        <v>17.899999999999999</v>
      </c>
      <c r="H5338" s="8">
        <f>VLOOKUP(C5338,Products!$A$2:$F$20,6,TRUE)</f>
        <v>3.1999999999999993</v>
      </c>
      <c r="I5338" s="8">
        <f t="shared" si="167"/>
        <v>6.3999999999999986</v>
      </c>
      <c r="J5338" s="42">
        <f>VLOOKUP(B5338,Invoices!A:I,9,TRUE)</f>
        <v>2021</v>
      </c>
    </row>
    <row r="5339" spans="1:10" x14ac:dyDescent="0.15">
      <c r="A5339" t="s">
        <v>8699</v>
      </c>
      <c r="B5339" t="s">
        <v>1190</v>
      </c>
      <c r="C5339" t="s">
        <v>87</v>
      </c>
      <c r="D5339" t="s">
        <v>68</v>
      </c>
      <c r="E5339">
        <v>1</v>
      </c>
      <c r="F5339" s="8">
        <f>VLOOKUP(C5339,Products!$A$2:$E$20,5,TRUE)</f>
        <v>19.95</v>
      </c>
      <c r="G5339" s="8">
        <f t="shared" si="166"/>
        <v>19.95</v>
      </c>
      <c r="H5339" s="8">
        <f>VLOOKUP(C5339,Products!$A$2:$F$20,6,TRUE)</f>
        <v>7.4499999999999993</v>
      </c>
      <c r="I5339" s="8">
        <f t="shared" si="167"/>
        <v>7.4499999999999993</v>
      </c>
      <c r="J5339" s="42">
        <f>VLOOKUP(B5339,Invoices!A:I,9,TRUE)</f>
        <v>2021</v>
      </c>
    </row>
    <row r="5340" spans="1:10" x14ac:dyDescent="0.15">
      <c r="A5340" t="s">
        <v>8700</v>
      </c>
      <c r="B5340" t="s">
        <v>1190</v>
      </c>
      <c r="C5340" t="s">
        <v>94</v>
      </c>
      <c r="D5340" t="s">
        <v>86</v>
      </c>
      <c r="E5340">
        <v>8</v>
      </c>
      <c r="F5340" s="8">
        <f>VLOOKUP(C5340,Products!$A$2:$E$20,5,TRUE)</f>
        <v>3.5</v>
      </c>
      <c r="G5340" s="8">
        <f t="shared" si="166"/>
        <v>28</v>
      </c>
      <c r="H5340" s="8">
        <f>VLOOKUP(C5340,Products!$A$2:$F$20,6,TRUE)</f>
        <v>0.54999999999999982</v>
      </c>
      <c r="I5340" s="8">
        <f t="shared" si="167"/>
        <v>4.3999999999999986</v>
      </c>
      <c r="J5340" s="42">
        <f>VLOOKUP(B5340,Invoices!A:I,9,TRUE)</f>
        <v>2021</v>
      </c>
    </row>
    <row r="5341" spans="1:10" x14ac:dyDescent="0.15">
      <c r="A5341" t="s">
        <v>8701</v>
      </c>
      <c r="B5341" t="s">
        <v>1190</v>
      </c>
      <c r="C5341" t="s">
        <v>88</v>
      </c>
      <c r="D5341" t="s">
        <v>85</v>
      </c>
      <c r="E5341">
        <v>1</v>
      </c>
      <c r="F5341" s="8">
        <f>VLOOKUP(C5341,Products!$A$2:$E$20,5,TRUE)</f>
        <v>8.9499999999999993</v>
      </c>
      <c r="G5341" s="8">
        <f t="shared" si="166"/>
        <v>8.9499999999999993</v>
      </c>
      <c r="H5341" s="8">
        <f>VLOOKUP(C5341,Products!$A$2:$F$20,6,TRUE)</f>
        <v>5.6999999999999993</v>
      </c>
      <c r="I5341" s="8">
        <f t="shared" si="167"/>
        <v>5.6999999999999993</v>
      </c>
      <c r="J5341" s="42">
        <f>VLOOKUP(B5341,Invoices!A:I,9,TRUE)</f>
        <v>2021</v>
      </c>
    </row>
    <row r="5342" spans="1:10" x14ac:dyDescent="0.15">
      <c r="A5342" t="s">
        <v>8702</v>
      </c>
      <c r="B5342" t="s">
        <v>1191</v>
      </c>
      <c r="C5342" t="s">
        <v>104</v>
      </c>
      <c r="D5342" t="s">
        <v>71</v>
      </c>
      <c r="E5342">
        <v>5</v>
      </c>
      <c r="F5342" s="8">
        <f>VLOOKUP(C5342,Products!$A$2:$E$20,5,TRUE)</f>
        <v>2.95</v>
      </c>
      <c r="G5342" s="8">
        <f t="shared" si="166"/>
        <v>14.75</v>
      </c>
      <c r="H5342" s="8">
        <f>VLOOKUP(C5342,Products!$A$2:$F$20,6,TRUE)</f>
        <v>1.1500000000000001</v>
      </c>
      <c r="I5342" s="8">
        <f t="shared" si="167"/>
        <v>5.7500000000000009</v>
      </c>
      <c r="J5342" s="42">
        <f>VLOOKUP(B5342,Invoices!A:I,9,TRUE)</f>
        <v>2021</v>
      </c>
    </row>
    <row r="5343" spans="1:10" x14ac:dyDescent="0.15">
      <c r="A5343" t="s">
        <v>8703</v>
      </c>
      <c r="B5343" t="s">
        <v>1192</v>
      </c>
      <c r="C5343" t="s">
        <v>100</v>
      </c>
      <c r="D5343" t="s">
        <v>78</v>
      </c>
      <c r="E5343">
        <v>5</v>
      </c>
      <c r="F5343" s="8">
        <f>VLOOKUP(C5343,Products!$A$2:$E$20,5,TRUE)</f>
        <v>49.95</v>
      </c>
      <c r="G5343" s="8">
        <f t="shared" si="166"/>
        <v>249.75</v>
      </c>
      <c r="H5343" s="8">
        <f>VLOOKUP(C5343,Products!$A$2:$F$20,6,TRUE)</f>
        <v>19.950000000000003</v>
      </c>
      <c r="I5343" s="8">
        <f t="shared" si="167"/>
        <v>99.750000000000014</v>
      </c>
      <c r="J5343" s="42">
        <f>VLOOKUP(B5343,Invoices!A:I,9,TRUE)</f>
        <v>2021</v>
      </c>
    </row>
    <row r="5344" spans="1:10" x14ac:dyDescent="0.15">
      <c r="A5344" t="s">
        <v>8704</v>
      </c>
      <c r="B5344" t="s">
        <v>1192</v>
      </c>
      <c r="C5344" t="s">
        <v>93</v>
      </c>
      <c r="D5344" t="s">
        <v>76</v>
      </c>
      <c r="E5344">
        <v>5</v>
      </c>
      <c r="F5344" s="8">
        <f>VLOOKUP(C5344,Products!$A$2:$E$20,5,TRUE)</f>
        <v>9.9499999999999993</v>
      </c>
      <c r="G5344" s="8">
        <f t="shared" si="166"/>
        <v>49.75</v>
      </c>
      <c r="H5344" s="8">
        <f>VLOOKUP(C5344,Products!$A$2:$F$20,6,TRUE)</f>
        <v>1.9499999999999993</v>
      </c>
      <c r="I5344" s="8">
        <f t="shared" si="167"/>
        <v>9.7499999999999964</v>
      </c>
      <c r="J5344" s="42">
        <f>VLOOKUP(B5344,Invoices!A:I,9,TRUE)</f>
        <v>2021</v>
      </c>
    </row>
    <row r="5345" spans="1:10" x14ac:dyDescent="0.15">
      <c r="A5345" t="s">
        <v>8705</v>
      </c>
      <c r="B5345" t="s">
        <v>1192</v>
      </c>
      <c r="C5345" t="s">
        <v>99</v>
      </c>
      <c r="D5345" t="s">
        <v>84</v>
      </c>
      <c r="E5345">
        <v>5</v>
      </c>
      <c r="F5345" s="8">
        <f>VLOOKUP(C5345,Products!$A$2:$E$20,5,TRUE)</f>
        <v>3.5</v>
      </c>
      <c r="G5345" s="8">
        <f t="shared" si="166"/>
        <v>17.5</v>
      </c>
      <c r="H5345" s="8">
        <f>VLOOKUP(C5345,Products!$A$2:$F$20,6,TRUE)</f>
        <v>0.54999999999999982</v>
      </c>
      <c r="I5345" s="8">
        <f t="shared" si="167"/>
        <v>2.7499999999999991</v>
      </c>
      <c r="J5345" s="42">
        <f>VLOOKUP(B5345,Invoices!A:I,9,TRUE)</f>
        <v>2021</v>
      </c>
    </row>
    <row r="5346" spans="1:10" x14ac:dyDescent="0.15">
      <c r="A5346" t="s">
        <v>8706</v>
      </c>
      <c r="B5346" t="s">
        <v>1192</v>
      </c>
      <c r="C5346" t="s">
        <v>90</v>
      </c>
      <c r="D5346" t="s">
        <v>72</v>
      </c>
      <c r="E5346">
        <v>100</v>
      </c>
      <c r="F5346" s="8">
        <f>VLOOKUP(C5346,Products!$A$2:$E$20,5,TRUE)</f>
        <v>8.9499999999999993</v>
      </c>
      <c r="G5346" s="8">
        <f t="shared" si="166"/>
        <v>894.99999999999989</v>
      </c>
      <c r="H5346" s="8">
        <f>VLOOKUP(C5346,Products!$A$2:$F$20,6,TRUE)</f>
        <v>5.6999999999999993</v>
      </c>
      <c r="I5346" s="8">
        <f t="shared" si="167"/>
        <v>569.99999999999989</v>
      </c>
      <c r="J5346" s="42">
        <f>VLOOKUP(B5346,Invoices!A:I,9,TRUE)</f>
        <v>2021</v>
      </c>
    </row>
    <row r="5347" spans="1:10" x14ac:dyDescent="0.15">
      <c r="A5347" t="s">
        <v>8707</v>
      </c>
      <c r="B5347" t="s">
        <v>1193</v>
      </c>
      <c r="C5347" t="s">
        <v>88</v>
      </c>
      <c r="D5347" t="s">
        <v>85</v>
      </c>
      <c r="E5347">
        <v>1</v>
      </c>
      <c r="F5347" s="8">
        <f>VLOOKUP(C5347,Products!$A$2:$E$20,5,TRUE)</f>
        <v>8.9499999999999993</v>
      </c>
      <c r="G5347" s="8">
        <f t="shared" si="166"/>
        <v>8.9499999999999993</v>
      </c>
      <c r="H5347" s="8">
        <f>VLOOKUP(C5347,Products!$A$2:$F$20,6,TRUE)</f>
        <v>5.6999999999999993</v>
      </c>
      <c r="I5347" s="8">
        <f t="shared" si="167"/>
        <v>5.6999999999999993</v>
      </c>
      <c r="J5347" s="42">
        <f>VLOOKUP(B5347,Invoices!A:I,9,TRUE)</f>
        <v>2021</v>
      </c>
    </row>
    <row r="5348" spans="1:10" x14ac:dyDescent="0.15">
      <c r="A5348" t="s">
        <v>8708</v>
      </c>
      <c r="B5348" t="s">
        <v>1193</v>
      </c>
      <c r="C5348" t="s">
        <v>90</v>
      </c>
      <c r="D5348" t="s">
        <v>72</v>
      </c>
      <c r="E5348">
        <v>3</v>
      </c>
      <c r="F5348" s="8">
        <f>VLOOKUP(C5348,Products!$A$2:$E$20,5,TRUE)</f>
        <v>8.9499999999999993</v>
      </c>
      <c r="G5348" s="8">
        <f t="shared" si="166"/>
        <v>26.849999999999998</v>
      </c>
      <c r="H5348" s="8">
        <f>VLOOKUP(C5348,Products!$A$2:$F$20,6,TRUE)</f>
        <v>5.6999999999999993</v>
      </c>
      <c r="I5348" s="8">
        <f t="shared" si="167"/>
        <v>17.099999999999998</v>
      </c>
      <c r="J5348" s="42">
        <f>VLOOKUP(B5348,Invoices!A:I,9,TRUE)</f>
        <v>2021</v>
      </c>
    </row>
    <row r="5349" spans="1:10" x14ac:dyDescent="0.15">
      <c r="A5349" t="s">
        <v>8709</v>
      </c>
      <c r="B5349" t="s">
        <v>1193</v>
      </c>
      <c r="C5349" t="s">
        <v>104</v>
      </c>
      <c r="D5349" t="s">
        <v>71</v>
      </c>
      <c r="E5349">
        <v>3</v>
      </c>
      <c r="F5349" s="8">
        <f>VLOOKUP(C5349,Products!$A$2:$E$20,5,TRUE)</f>
        <v>2.95</v>
      </c>
      <c r="G5349" s="8">
        <f t="shared" si="166"/>
        <v>8.8500000000000014</v>
      </c>
      <c r="H5349" s="8">
        <f>VLOOKUP(C5349,Products!$A$2:$F$20,6,TRUE)</f>
        <v>1.1500000000000001</v>
      </c>
      <c r="I5349" s="8">
        <f t="shared" si="167"/>
        <v>3.45</v>
      </c>
      <c r="J5349" s="42">
        <f>VLOOKUP(B5349,Invoices!A:I,9,TRUE)</f>
        <v>2021</v>
      </c>
    </row>
    <row r="5350" spans="1:10" x14ac:dyDescent="0.15">
      <c r="A5350" t="s">
        <v>8710</v>
      </c>
      <c r="B5350" t="s">
        <v>1193</v>
      </c>
      <c r="C5350" t="s">
        <v>99</v>
      </c>
      <c r="D5350" t="s">
        <v>84</v>
      </c>
      <c r="E5350">
        <v>5</v>
      </c>
      <c r="F5350" s="8">
        <f>VLOOKUP(C5350,Products!$A$2:$E$20,5,TRUE)</f>
        <v>3.5</v>
      </c>
      <c r="G5350" s="8">
        <f t="shared" si="166"/>
        <v>17.5</v>
      </c>
      <c r="H5350" s="8">
        <f>VLOOKUP(C5350,Products!$A$2:$F$20,6,TRUE)</f>
        <v>0.54999999999999982</v>
      </c>
      <c r="I5350" s="8">
        <f t="shared" si="167"/>
        <v>2.7499999999999991</v>
      </c>
      <c r="J5350" s="42">
        <f>VLOOKUP(B5350,Invoices!A:I,9,TRUE)</f>
        <v>2021</v>
      </c>
    </row>
    <row r="5351" spans="1:10" x14ac:dyDescent="0.15">
      <c r="A5351" t="s">
        <v>8711</v>
      </c>
      <c r="B5351" t="s">
        <v>1193</v>
      </c>
      <c r="C5351" t="s">
        <v>96</v>
      </c>
      <c r="D5351" t="s">
        <v>75</v>
      </c>
      <c r="E5351">
        <v>1</v>
      </c>
      <c r="F5351" s="8">
        <f>VLOOKUP(C5351,Products!$A$2:$E$20,5,TRUE)</f>
        <v>79.95</v>
      </c>
      <c r="G5351" s="8">
        <f t="shared" si="166"/>
        <v>79.95</v>
      </c>
      <c r="H5351" s="8">
        <f>VLOOKUP(C5351,Products!$A$2:$F$20,6,TRUE)</f>
        <v>27.950000000000003</v>
      </c>
      <c r="I5351" s="8">
        <f t="shared" si="167"/>
        <v>27.950000000000003</v>
      </c>
      <c r="J5351" s="42">
        <f>VLOOKUP(B5351,Invoices!A:I,9,TRUE)</f>
        <v>2021</v>
      </c>
    </row>
    <row r="5352" spans="1:10" x14ac:dyDescent="0.15">
      <c r="A5352" t="s">
        <v>8712</v>
      </c>
      <c r="B5352" t="s">
        <v>1194</v>
      </c>
      <c r="C5352" t="s">
        <v>105</v>
      </c>
      <c r="D5352" t="s">
        <v>81</v>
      </c>
      <c r="E5352">
        <v>4</v>
      </c>
      <c r="F5352" s="8">
        <f>VLOOKUP(C5352,Products!$A$2:$E$20,5,TRUE)</f>
        <v>8.9499999999999993</v>
      </c>
      <c r="G5352" s="8">
        <f t="shared" si="166"/>
        <v>35.799999999999997</v>
      </c>
      <c r="H5352" s="8">
        <f>VLOOKUP(C5352,Products!$A$2:$F$20,6,TRUE)</f>
        <v>3.1999999999999993</v>
      </c>
      <c r="I5352" s="8">
        <f t="shared" si="167"/>
        <v>12.799999999999997</v>
      </c>
      <c r="J5352" s="42">
        <f>VLOOKUP(B5352,Invoices!A:I,9,TRUE)</f>
        <v>2021</v>
      </c>
    </row>
    <row r="5353" spans="1:10" x14ac:dyDescent="0.15">
      <c r="A5353" t="s">
        <v>8713</v>
      </c>
      <c r="B5353" t="s">
        <v>1195</v>
      </c>
      <c r="C5353" t="s">
        <v>94</v>
      </c>
      <c r="D5353" t="s">
        <v>86</v>
      </c>
      <c r="E5353">
        <v>1</v>
      </c>
      <c r="F5353" s="8">
        <f>VLOOKUP(C5353,Products!$A$2:$E$20,5,TRUE)</f>
        <v>3.5</v>
      </c>
      <c r="G5353" s="8">
        <f t="shared" si="166"/>
        <v>3.5</v>
      </c>
      <c r="H5353" s="8">
        <f>VLOOKUP(C5353,Products!$A$2:$F$20,6,TRUE)</f>
        <v>0.54999999999999982</v>
      </c>
      <c r="I5353" s="8">
        <f t="shared" si="167"/>
        <v>0.54999999999999982</v>
      </c>
      <c r="J5353" s="42">
        <f>VLOOKUP(B5353,Invoices!A:I,9,TRUE)</f>
        <v>2021</v>
      </c>
    </row>
    <row r="5354" spans="1:10" x14ac:dyDescent="0.15">
      <c r="A5354" t="s">
        <v>8714</v>
      </c>
      <c r="B5354" t="s">
        <v>1195</v>
      </c>
      <c r="C5354" t="s">
        <v>105</v>
      </c>
      <c r="D5354" t="s">
        <v>81</v>
      </c>
      <c r="E5354">
        <v>4</v>
      </c>
      <c r="F5354" s="8">
        <f>VLOOKUP(C5354,Products!$A$2:$E$20,5,TRUE)</f>
        <v>8.9499999999999993</v>
      </c>
      <c r="G5354" s="8">
        <f t="shared" si="166"/>
        <v>35.799999999999997</v>
      </c>
      <c r="H5354" s="8">
        <f>VLOOKUP(C5354,Products!$A$2:$F$20,6,TRUE)</f>
        <v>3.1999999999999993</v>
      </c>
      <c r="I5354" s="8">
        <f t="shared" si="167"/>
        <v>12.799999999999997</v>
      </c>
      <c r="J5354" s="42">
        <f>VLOOKUP(B5354,Invoices!A:I,9,TRUE)</f>
        <v>2021</v>
      </c>
    </row>
    <row r="5355" spans="1:10" x14ac:dyDescent="0.15">
      <c r="A5355" t="s">
        <v>8715</v>
      </c>
      <c r="B5355" t="s">
        <v>1195</v>
      </c>
      <c r="C5355" t="s">
        <v>103</v>
      </c>
      <c r="D5355" t="s">
        <v>77</v>
      </c>
      <c r="E5355">
        <v>1</v>
      </c>
      <c r="F5355" s="8">
        <f>VLOOKUP(C5355,Products!$A$2:$E$20,5,TRUE)</f>
        <v>8.9499999999999993</v>
      </c>
      <c r="G5355" s="8">
        <f t="shared" si="166"/>
        <v>8.9499999999999993</v>
      </c>
      <c r="H5355" s="8">
        <f>VLOOKUP(C5355,Products!$A$2:$F$20,6,TRUE)</f>
        <v>3.1999999999999993</v>
      </c>
      <c r="I5355" s="8">
        <f t="shared" si="167"/>
        <v>3.1999999999999993</v>
      </c>
      <c r="J5355" s="42">
        <f>VLOOKUP(B5355,Invoices!A:I,9,TRUE)</f>
        <v>2021</v>
      </c>
    </row>
    <row r="5356" spans="1:10" x14ac:dyDescent="0.15">
      <c r="A5356" t="s">
        <v>8716</v>
      </c>
      <c r="B5356" t="s">
        <v>1196</v>
      </c>
      <c r="C5356" t="s">
        <v>93</v>
      </c>
      <c r="D5356" t="s">
        <v>76</v>
      </c>
      <c r="E5356">
        <v>1</v>
      </c>
      <c r="F5356" s="8">
        <f>VLOOKUP(C5356,Products!$A$2:$E$20,5,TRUE)</f>
        <v>9.9499999999999993</v>
      </c>
      <c r="G5356" s="8">
        <f t="shared" si="166"/>
        <v>9.9499999999999993</v>
      </c>
      <c r="H5356" s="8">
        <f>VLOOKUP(C5356,Products!$A$2:$F$20,6,TRUE)</f>
        <v>1.9499999999999993</v>
      </c>
      <c r="I5356" s="8">
        <f t="shared" si="167"/>
        <v>1.9499999999999993</v>
      </c>
      <c r="J5356" s="42">
        <f>VLOOKUP(B5356,Invoices!A:I,9,TRUE)</f>
        <v>2021</v>
      </c>
    </row>
    <row r="5357" spans="1:10" x14ac:dyDescent="0.15">
      <c r="A5357" t="s">
        <v>8717</v>
      </c>
      <c r="B5357" t="s">
        <v>1196</v>
      </c>
      <c r="C5357" t="s">
        <v>101</v>
      </c>
      <c r="D5357" t="s">
        <v>69</v>
      </c>
      <c r="E5357">
        <v>1</v>
      </c>
      <c r="F5357" s="8">
        <f>VLOOKUP(C5357,Products!$A$2:$E$20,5,TRUE)</f>
        <v>129.94999999999999</v>
      </c>
      <c r="G5357" s="8">
        <f t="shared" si="166"/>
        <v>129.94999999999999</v>
      </c>
      <c r="H5357" s="8">
        <f>VLOOKUP(C5357,Products!$A$2:$F$20,6,TRUE)</f>
        <v>40.449999999999989</v>
      </c>
      <c r="I5357" s="8">
        <f t="shared" si="167"/>
        <v>40.449999999999989</v>
      </c>
      <c r="J5357" s="42">
        <f>VLOOKUP(B5357,Invoices!A:I,9,TRUE)</f>
        <v>2021</v>
      </c>
    </row>
    <row r="5358" spans="1:10" x14ac:dyDescent="0.15">
      <c r="A5358" t="s">
        <v>8718</v>
      </c>
      <c r="B5358" t="s">
        <v>1196</v>
      </c>
      <c r="C5358" t="s">
        <v>99</v>
      </c>
      <c r="D5358" t="s">
        <v>84</v>
      </c>
      <c r="E5358">
        <v>3</v>
      </c>
      <c r="F5358" s="8">
        <f>VLOOKUP(C5358,Products!$A$2:$E$20,5,TRUE)</f>
        <v>3.5</v>
      </c>
      <c r="G5358" s="8">
        <f t="shared" si="166"/>
        <v>10.5</v>
      </c>
      <c r="H5358" s="8">
        <f>VLOOKUP(C5358,Products!$A$2:$F$20,6,TRUE)</f>
        <v>0.54999999999999982</v>
      </c>
      <c r="I5358" s="8">
        <f t="shared" si="167"/>
        <v>1.6499999999999995</v>
      </c>
      <c r="J5358" s="42">
        <f>VLOOKUP(B5358,Invoices!A:I,9,TRUE)</f>
        <v>2021</v>
      </c>
    </row>
    <row r="5359" spans="1:10" x14ac:dyDescent="0.15">
      <c r="A5359" t="s">
        <v>8719</v>
      </c>
      <c r="B5359" t="s">
        <v>1196</v>
      </c>
      <c r="C5359" t="s">
        <v>104</v>
      </c>
      <c r="D5359" t="s">
        <v>71</v>
      </c>
      <c r="E5359">
        <v>9</v>
      </c>
      <c r="F5359" s="8">
        <f>VLOOKUP(C5359,Products!$A$2:$E$20,5,TRUE)</f>
        <v>2.95</v>
      </c>
      <c r="G5359" s="8">
        <f t="shared" si="166"/>
        <v>26.55</v>
      </c>
      <c r="H5359" s="8">
        <f>VLOOKUP(C5359,Products!$A$2:$F$20,6,TRUE)</f>
        <v>1.1500000000000001</v>
      </c>
      <c r="I5359" s="8">
        <f t="shared" si="167"/>
        <v>10.350000000000001</v>
      </c>
      <c r="J5359" s="42">
        <f>VLOOKUP(B5359,Invoices!A:I,9,TRUE)</f>
        <v>2021</v>
      </c>
    </row>
    <row r="5360" spans="1:10" x14ac:dyDescent="0.15">
      <c r="A5360" t="s">
        <v>8720</v>
      </c>
      <c r="B5360" t="s">
        <v>1196</v>
      </c>
      <c r="C5360" t="s">
        <v>87</v>
      </c>
      <c r="D5360" t="s">
        <v>68</v>
      </c>
      <c r="E5360">
        <v>1</v>
      </c>
      <c r="F5360" s="8">
        <f>VLOOKUP(C5360,Products!$A$2:$E$20,5,TRUE)</f>
        <v>19.95</v>
      </c>
      <c r="G5360" s="8">
        <f t="shared" si="166"/>
        <v>19.95</v>
      </c>
      <c r="H5360" s="8">
        <f>VLOOKUP(C5360,Products!$A$2:$F$20,6,TRUE)</f>
        <v>7.4499999999999993</v>
      </c>
      <c r="I5360" s="8">
        <f t="shared" si="167"/>
        <v>7.4499999999999993</v>
      </c>
      <c r="J5360" s="42">
        <f>VLOOKUP(B5360,Invoices!A:I,9,TRUE)</f>
        <v>2021</v>
      </c>
    </row>
    <row r="5361" spans="1:10" x14ac:dyDescent="0.15">
      <c r="A5361" t="s">
        <v>8721</v>
      </c>
      <c r="B5361" t="s">
        <v>1196</v>
      </c>
      <c r="C5361" t="s">
        <v>89</v>
      </c>
      <c r="D5361" t="s">
        <v>80</v>
      </c>
      <c r="E5361">
        <v>50</v>
      </c>
      <c r="F5361" s="8">
        <f>VLOOKUP(C5361,Products!$A$2:$E$20,5,TRUE)</f>
        <v>15.95</v>
      </c>
      <c r="G5361" s="8">
        <f t="shared" si="166"/>
        <v>797.5</v>
      </c>
      <c r="H5361" s="8">
        <f>VLOOKUP(C5361,Products!$A$2:$F$20,6,TRUE)</f>
        <v>6</v>
      </c>
      <c r="I5361" s="8">
        <f t="shared" si="167"/>
        <v>300</v>
      </c>
      <c r="J5361" s="42">
        <f>VLOOKUP(B5361,Invoices!A:I,9,TRUE)</f>
        <v>2021</v>
      </c>
    </row>
    <row r="5362" spans="1:10" x14ac:dyDescent="0.15">
      <c r="A5362" t="s">
        <v>8722</v>
      </c>
      <c r="B5362" t="s">
        <v>1196</v>
      </c>
      <c r="C5362" t="s">
        <v>105</v>
      </c>
      <c r="D5362" t="s">
        <v>81</v>
      </c>
      <c r="E5362">
        <v>5</v>
      </c>
      <c r="F5362" s="8">
        <f>VLOOKUP(C5362,Products!$A$2:$E$20,5,TRUE)</f>
        <v>8.9499999999999993</v>
      </c>
      <c r="G5362" s="8">
        <f t="shared" si="166"/>
        <v>44.75</v>
      </c>
      <c r="H5362" s="8">
        <f>VLOOKUP(C5362,Products!$A$2:$F$20,6,TRUE)</f>
        <v>3.1999999999999993</v>
      </c>
      <c r="I5362" s="8">
        <f t="shared" si="167"/>
        <v>15.999999999999996</v>
      </c>
      <c r="J5362" s="42">
        <f>VLOOKUP(B5362,Invoices!A:I,9,TRUE)</f>
        <v>2021</v>
      </c>
    </row>
    <row r="5363" spans="1:10" x14ac:dyDescent="0.15">
      <c r="A5363" t="s">
        <v>8723</v>
      </c>
      <c r="B5363" t="s">
        <v>1196</v>
      </c>
      <c r="C5363" t="s">
        <v>90</v>
      </c>
      <c r="D5363" t="s">
        <v>72</v>
      </c>
      <c r="E5363">
        <v>30</v>
      </c>
      <c r="F5363" s="8">
        <f>VLOOKUP(C5363,Products!$A$2:$E$20,5,TRUE)</f>
        <v>8.9499999999999993</v>
      </c>
      <c r="G5363" s="8">
        <f t="shared" si="166"/>
        <v>268.5</v>
      </c>
      <c r="H5363" s="8">
        <f>VLOOKUP(C5363,Products!$A$2:$F$20,6,TRUE)</f>
        <v>5.6999999999999993</v>
      </c>
      <c r="I5363" s="8">
        <f t="shared" si="167"/>
        <v>170.99999999999997</v>
      </c>
      <c r="J5363" s="42">
        <f>VLOOKUP(B5363,Invoices!A:I,9,TRUE)</f>
        <v>2021</v>
      </c>
    </row>
    <row r="5364" spans="1:10" x14ac:dyDescent="0.15">
      <c r="A5364" t="s">
        <v>8724</v>
      </c>
      <c r="B5364" t="s">
        <v>1196</v>
      </c>
      <c r="C5364" t="s">
        <v>88</v>
      </c>
      <c r="D5364" t="s">
        <v>85</v>
      </c>
      <c r="E5364">
        <v>1</v>
      </c>
      <c r="F5364" s="8">
        <f>VLOOKUP(C5364,Products!$A$2:$E$20,5,TRUE)</f>
        <v>8.9499999999999993</v>
      </c>
      <c r="G5364" s="8">
        <f t="shared" si="166"/>
        <v>8.9499999999999993</v>
      </c>
      <c r="H5364" s="8">
        <f>VLOOKUP(C5364,Products!$A$2:$F$20,6,TRUE)</f>
        <v>5.6999999999999993</v>
      </c>
      <c r="I5364" s="8">
        <f t="shared" si="167"/>
        <v>5.6999999999999993</v>
      </c>
      <c r="J5364" s="42">
        <f>VLOOKUP(B5364,Invoices!A:I,9,TRUE)</f>
        <v>2021</v>
      </c>
    </row>
    <row r="5365" spans="1:10" x14ac:dyDescent="0.15">
      <c r="A5365" t="s">
        <v>8725</v>
      </c>
      <c r="B5365" t="s">
        <v>1196</v>
      </c>
      <c r="C5365" t="s">
        <v>96</v>
      </c>
      <c r="D5365" t="s">
        <v>75</v>
      </c>
      <c r="E5365">
        <v>1</v>
      </c>
      <c r="F5365" s="8">
        <f>VLOOKUP(C5365,Products!$A$2:$E$20,5,TRUE)</f>
        <v>79.95</v>
      </c>
      <c r="G5365" s="8">
        <f t="shared" si="166"/>
        <v>79.95</v>
      </c>
      <c r="H5365" s="8">
        <f>VLOOKUP(C5365,Products!$A$2:$F$20,6,TRUE)</f>
        <v>27.950000000000003</v>
      </c>
      <c r="I5365" s="8">
        <f t="shared" si="167"/>
        <v>27.950000000000003</v>
      </c>
      <c r="J5365" s="42">
        <f>VLOOKUP(B5365,Invoices!A:I,9,TRUE)</f>
        <v>2021</v>
      </c>
    </row>
    <row r="5366" spans="1:10" x14ac:dyDescent="0.15">
      <c r="A5366" t="s">
        <v>8726</v>
      </c>
      <c r="B5366" t="s">
        <v>1197</v>
      </c>
      <c r="C5366" t="s">
        <v>94</v>
      </c>
      <c r="D5366" t="s">
        <v>86</v>
      </c>
      <c r="E5366">
        <v>1</v>
      </c>
      <c r="F5366" s="8">
        <f>VLOOKUP(C5366,Products!$A$2:$E$20,5,TRUE)</f>
        <v>3.5</v>
      </c>
      <c r="G5366" s="8">
        <f t="shared" si="166"/>
        <v>3.5</v>
      </c>
      <c r="H5366" s="8">
        <f>VLOOKUP(C5366,Products!$A$2:$F$20,6,TRUE)</f>
        <v>0.54999999999999982</v>
      </c>
      <c r="I5366" s="8">
        <f t="shared" si="167"/>
        <v>0.54999999999999982</v>
      </c>
      <c r="J5366" s="42">
        <f>VLOOKUP(B5366,Invoices!A:I,9,TRUE)</f>
        <v>2021</v>
      </c>
    </row>
    <row r="5367" spans="1:10" x14ac:dyDescent="0.15">
      <c r="A5367" t="s">
        <v>8727</v>
      </c>
      <c r="B5367" t="s">
        <v>1198</v>
      </c>
      <c r="C5367" t="s">
        <v>90</v>
      </c>
      <c r="D5367" t="s">
        <v>72</v>
      </c>
      <c r="E5367">
        <v>1</v>
      </c>
      <c r="F5367" s="8">
        <f>VLOOKUP(C5367,Products!$A$2:$E$20,5,TRUE)</f>
        <v>8.9499999999999993</v>
      </c>
      <c r="G5367" s="8">
        <f t="shared" si="166"/>
        <v>8.9499999999999993</v>
      </c>
      <c r="H5367" s="8">
        <f>VLOOKUP(C5367,Products!$A$2:$F$20,6,TRUE)</f>
        <v>5.6999999999999993</v>
      </c>
      <c r="I5367" s="8">
        <f t="shared" si="167"/>
        <v>5.6999999999999993</v>
      </c>
      <c r="J5367" s="42">
        <f>VLOOKUP(B5367,Invoices!A:I,9,TRUE)</f>
        <v>2021</v>
      </c>
    </row>
    <row r="5368" spans="1:10" x14ac:dyDescent="0.15">
      <c r="A5368" t="s">
        <v>8728</v>
      </c>
      <c r="B5368" t="s">
        <v>1198</v>
      </c>
      <c r="C5368" t="s">
        <v>96</v>
      </c>
      <c r="D5368" t="s">
        <v>75</v>
      </c>
      <c r="E5368">
        <v>4</v>
      </c>
      <c r="F5368" s="8">
        <f>VLOOKUP(C5368,Products!$A$2:$E$20,5,TRUE)</f>
        <v>79.95</v>
      </c>
      <c r="G5368" s="8">
        <f t="shared" si="166"/>
        <v>319.8</v>
      </c>
      <c r="H5368" s="8">
        <f>VLOOKUP(C5368,Products!$A$2:$F$20,6,TRUE)</f>
        <v>27.950000000000003</v>
      </c>
      <c r="I5368" s="8">
        <f t="shared" si="167"/>
        <v>111.80000000000001</v>
      </c>
      <c r="J5368" s="42">
        <f>VLOOKUP(B5368,Invoices!A:I,9,TRUE)</f>
        <v>2021</v>
      </c>
    </row>
    <row r="5369" spans="1:10" x14ac:dyDescent="0.15">
      <c r="A5369" t="s">
        <v>8729</v>
      </c>
      <c r="B5369" t="s">
        <v>1198</v>
      </c>
      <c r="C5369" t="s">
        <v>100</v>
      </c>
      <c r="D5369" t="s">
        <v>78</v>
      </c>
      <c r="E5369">
        <v>7</v>
      </c>
      <c r="F5369" s="8">
        <f>VLOOKUP(C5369,Products!$A$2:$E$20,5,TRUE)</f>
        <v>49.95</v>
      </c>
      <c r="G5369" s="8">
        <f t="shared" si="166"/>
        <v>349.65000000000003</v>
      </c>
      <c r="H5369" s="8">
        <f>VLOOKUP(C5369,Products!$A$2:$F$20,6,TRUE)</f>
        <v>19.950000000000003</v>
      </c>
      <c r="I5369" s="8">
        <f t="shared" si="167"/>
        <v>139.65000000000003</v>
      </c>
      <c r="J5369" s="42">
        <f>VLOOKUP(B5369,Invoices!A:I,9,TRUE)</f>
        <v>2021</v>
      </c>
    </row>
    <row r="5370" spans="1:10" x14ac:dyDescent="0.15">
      <c r="A5370" t="s">
        <v>8730</v>
      </c>
      <c r="B5370" t="s">
        <v>1199</v>
      </c>
      <c r="C5370" t="s">
        <v>104</v>
      </c>
      <c r="D5370" t="s">
        <v>71</v>
      </c>
      <c r="E5370">
        <v>2</v>
      </c>
      <c r="F5370" s="8">
        <f>VLOOKUP(C5370,Products!$A$2:$E$20,5,TRUE)</f>
        <v>2.95</v>
      </c>
      <c r="G5370" s="8">
        <f t="shared" si="166"/>
        <v>5.9</v>
      </c>
      <c r="H5370" s="8">
        <f>VLOOKUP(C5370,Products!$A$2:$F$20,6,TRUE)</f>
        <v>1.1500000000000001</v>
      </c>
      <c r="I5370" s="8">
        <f t="shared" si="167"/>
        <v>2.3000000000000003</v>
      </c>
      <c r="J5370" s="42">
        <f>VLOOKUP(B5370,Invoices!A:I,9,TRUE)</f>
        <v>2021</v>
      </c>
    </row>
    <row r="5371" spans="1:10" x14ac:dyDescent="0.15">
      <c r="A5371" t="s">
        <v>8731</v>
      </c>
      <c r="B5371" t="s">
        <v>1199</v>
      </c>
      <c r="C5371" t="s">
        <v>96</v>
      </c>
      <c r="D5371" t="s">
        <v>75</v>
      </c>
      <c r="E5371">
        <v>1</v>
      </c>
      <c r="F5371" s="8">
        <f>VLOOKUP(C5371,Products!$A$2:$E$20,5,TRUE)</f>
        <v>79.95</v>
      </c>
      <c r="G5371" s="8">
        <f t="shared" si="166"/>
        <v>79.95</v>
      </c>
      <c r="H5371" s="8">
        <f>VLOOKUP(C5371,Products!$A$2:$F$20,6,TRUE)</f>
        <v>27.950000000000003</v>
      </c>
      <c r="I5371" s="8">
        <f t="shared" si="167"/>
        <v>27.950000000000003</v>
      </c>
      <c r="J5371" s="42">
        <f>VLOOKUP(B5371,Invoices!A:I,9,TRUE)</f>
        <v>2021</v>
      </c>
    </row>
    <row r="5372" spans="1:10" x14ac:dyDescent="0.15">
      <c r="A5372" t="s">
        <v>8732</v>
      </c>
      <c r="B5372" t="s">
        <v>1199</v>
      </c>
      <c r="C5372" t="s">
        <v>87</v>
      </c>
      <c r="D5372" t="s">
        <v>68</v>
      </c>
      <c r="E5372">
        <v>1</v>
      </c>
      <c r="F5372" s="8">
        <f>VLOOKUP(C5372,Products!$A$2:$E$20,5,TRUE)</f>
        <v>19.95</v>
      </c>
      <c r="G5372" s="8">
        <f t="shared" si="166"/>
        <v>19.95</v>
      </c>
      <c r="H5372" s="8">
        <f>VLOOKUP(C5372,Products!$A$2:$F$20,6,TRUE)</f>
        <v>7.4499999999999993</v>
      </c>
      <c r="I5372" s="8">
        <f t="shared" si="167"/>
        <v>7.4499999999999993</v>
      </c>
      <c r="J5372" s="42">
        <f>VLOOKUP(B5372,Invoices!A:I,9,TRUE)</f>
        <v>2021</v>
      </c>
    </row>
    <row r="5373" spans="1:10" x14ac:dyDescent="0.15">
      <c r="A5373" t="s">
        <v>8733</v>
      </c>
      <c r="B5373" t="s">
        <v>1199</v>
      </c>
      <c r="C5373" t="s">
        <v>94</v>
      </c>
      <c r="D5373" t="s">
        <v>86</v>
      </c>
      <c r="E5373">
        <v>5</v>
      </c>
      <c r="F5373" s="8">
        <f>VLOOKUP(C5373,Products!$A$2:$E$20,5,TRUE)</f>
        <v>3.5</v>
      </c>
      <c r="G5373" s="8">
        <f t="shared" si="166"/>
        <v>17.5</v>
      </c>
      <c r="H5373" s="8">
        <f>VLOOKUP(C5373,Products!$A$2:$F$20,6,TRUE)</f>
        <v>0.54999999999999982</v>
      </c>
      <c r="I5373" s="8">
        <f t="shared" si="167"/>
        <v>2.7499999999999991</v>
      </c>
      <c r="J5373" s="42">
        <f>VLOOKUP(B5373,Invoices!A:I,9,TRUE)</f>
        <v>2021</v>
      </c>
    </row>
    <row r="5374" spans="1:10" x14ac:dyDescent="0.15">
      <c r="A5374" t="s">
        <v>8734</v>
      </c>
      <c r="B5374" t="s">
        <v>1199</v>
      </c>
      <c r="C5374" t="s">
        <v>101</v>
      </c>
      <c r="D5374" t="s">
        <v>69</v>
      </c>
      <c r="E5374">
        <v>24</v>
      </c>
      <c r="F5374" s="8">
        <f>VLOOKUP(C5374,Products!$A$2:$E$20,5,TRUE)</f>
        <v>129.94999999999999</v>
      </c>
      <c r="G5374" s="8">
        <f t="shared" si="166"/>
        <v>3118.7999999999997</v>
      </c>
      <c r="H5374" s="8">
        <f>VLOOKUP(C5374,Products!$A$2:$F$20,6,TRUE)</f>
        <v>40.449999999999989</v>
      </c>
      <c r="I5374" s="8">
        <f t="shared" si="167"/>
        <v>970.79999999999973</v>
      </c>
      <c r="J5374" s="42">
        <f>VLOOKUP(B5374,Invoices!A:I,9,TRUE)</f>
        <v>2021</v>
      </c>
    </row>
    <row r="5375" spans="1:10" x14ac:dyDescent="0.15">
      <c r="A5375" t="s">
        <v>8735</v>
      </c>
      <c r="B5375" t="s">
        <v>1200</v>
      </c>
      <c r="C5375" t="s">
        <v>99</v>
      </c>
      <c r="D5375" t="s">
        <v>84</v>
      </c>
      <c r="E5375">
        <v>50</v>
      </c>
      <c r="F5375" s="8">
        <f>VLOOKUP(C5375,Products!$A$2:$E$20,5,TRUE)</f>
        <v>3.5</v>
      </c>
      <c r="G5375" s="8">
        <f t="shared" si="166"/>
        <v>175</v>
      </c>
      <c r="H5375" s="8">
        <f>VLOOKUP(C5375,Products!$A$2:$F$20,6,TRUE)</f>
        <v>0.54999999999999982</v>
      </c>
      <c r="I5375" s="8">
        <f t="shared" si="167"/>
        <v>27.499999999999993</v>
      </c>
      <c r="J5375" s="42">
        <f>VLOOKUP(B5375,Invoices!A:I,9,TRUE)</f>
        <v>2021</v>
      </c>
    </row>
    <row r="5376" spans="1:10" x14ac:dyDescent="0.15">
      <c r="A5376" t="s">
        <v>8736</v>
      </c>
      <c r="B5376" t="s">
        <v>1200</v>
      </c>
      <c r="C5376" t="s">
        <v>88</v>
      </c>
      <c r="D5376" t="s">
        <v>85</v>
      </c>
      <c r="E5376">
        <v>3</v>
      </c>
      <c r="F5376" s="8">
        <f>VLOOKUP(C5376,Products!$A$2:$E$20,5,TRUE)</f>
        <v>8.9499999999999993</v>
      </c>
      <c r="G5376" s="8">
        <f t="shared" si="166"/>
        <v>26.849999999999998</v>
      </c>
      <c r="H5376" s="8">
        <f>VLOOKUP(C5376,Products!$A$2:$F$20,6,TRUE)</f>
        <v>5.6999999999999993</v>
      </c>
      <c r="I5376" s="8">
        <f t="shared" si="167"/>
        <v>17.099999999999998</v>
      </c>
      <c r="J5376" s="42">
        <f>VLOOKUP(B5376,Invoices!A:I,9,TRUE)</f>
        <v>2021</v>
      </c>
    </row>
    <row r="5377" spans="1:10" x14ac:dyDescent="0.15">
      <c r="A5377" t="s">
        <v>8737</v>
      </c>
      <c r="B5377" t="s">
        <v>1200</v>
      </c>
      <c r="C5377" t="s">
        <v>96</v>
      </c>
      <c r="D5377" t="s">
        <v>75</v>
      </c>
      <c r="E5377">
        <v>1</v>
      </c>
      <c r="F5377" s="8">
        <f>VLOOKUP(C5377,Products!$A$2:$E$20,5,TRUE)</f>
        <v>79.95</v>
      </c>
      <c r="G5377" s="8">
        <f t="shared" si="166"/>
        <v>79.95</v>
      </c>
      <c r="H5377" s="8">
        <f>VLOOKUP(C5377,Products!$A$2:$F$20,6,TRUE)</f>
        <v>27.950000000000003</v>
      </c>
      <c r="I5377" s="8">
        <f t="shared" si="167"/>
        <v>27.950000000000003</v>
      </c>
      <c r="J5377" s="42">
        <f>VLOOKUP(B5377,Invoices!A:I,9,TRUE)</f>
        <v>2021</v>
      </c>
    </row>
    <row r="5378" spans="1:10" x14ac:dyDescent="0.15">
      <c r="A5378" t="s">
        <v>8738</v>
      </c>
      <c r="B5378" t="s">
        <v>1200</v>
      </c>
      <c r="C5378" t="s">
        <v>89</v>
      </c>
      <c r="D5378" t="s">
        <v>80</v>
      </c>
      <c r="E5378">
        <v>25</v>
      </c>
      <c r="F5378" s="8">
        <f>VLOOKUP(C5378,Products!$A$2:$E$20,5,TRUE)</f>
        <v>15.95</v>
      </c>
      <c r="G5378" s="8">
        <f t="shared" si="166"/>
        <v>398.75</v>
      </c>
      <c r="H5378" s="8">
        <f>VLOOKUP(C5378,Products!$A$2:$F$20,6,TRUE)</f>
        <v>6</v>
      </c>
      <c r="I5378" s="8">
        <f t="shared" si="167"/>
        <v>150</v>
      </c>
      <c r="J5378" s="42">
        <f>VLOOKUP(B5378,Invoices!A:I,9,TRUE)</f>
        <v>2021</v>
      </c>
    </row>
    <row r="5379" spans="1:10" x14ac:dyDescent="0.15">
      <c r="A5379" t="s">
        <v>8739</v>
      </c>
      <c r="B5379" t="s">
        <v>1200</v>
      </c>
      <c r="C5379" t="s">
        <v>105</v>
      </c>
      <c r="D5379" t="s">
        <v>81</v>
      </c>
      <c r="E5379">
        <v>20</v>
      </c>
      <c r="F5379" s="8">
        <f>VLOOKUP(C5379,Products!$A$2:$E$20,5,TRUE)</f>
        <v>8.9499999999999993</v>
      </c>
      <c r="G5379" s="8">
        <f t="shared" ref="G5379:G5442" si="168">F5379*E5379</f>
        <v>179</v>
      </c>
      <c r="H5379" s="8">
        <f>VLOOKUP(C5379,Products!$A$2:$F$20,6,TRUE)</f>
        <v>3.1999999999999993</v>
      </c>
      <c r="I5379" s="8">
        <f t="shared" ref="I5379:I5442" si="169">H5379*E5379</f>
        <v>63.999999999999986</v>
      </c>
      <c r="J5379" s="42">
        <f>VLOOKUP(B5379,Invoices!A:I,9,TRUE)</f>
        <v>2021</v>
      </c>
    </row>
    <row r="5380" spans="1:10" x14ac:dyDescent="0.15">
      <c r="A5380" t="s">
        <v>8740</v>
      </c>
      <c r="B5380" t="s">
        <v>1201</v>
      </c>
      <c r="C5380" t="s">
        <v>89</v>
      </c>
      <c r="D5380" t="s">
        <v>80</v>
      </c>
      <c r="E5380">
        <v>1</v>
      </c>
      <c r="F5380" s="8">
        <f>VLOOKUP(C5380,Products!$A$2:$E$20,5,TRUE)</f>
        <v>15.95</v>
      </c>
      <c r="G5380" s="8">
        <f t="shared" si="168"/>
        <v>15.95</v>
      </c>
      <c r="H5380" s="8">
        <f>VLOOKUP(C5380,Products!$A$2:$F$20,6,TRUE)</f>
        <v>6</v>
      </c>
      <c r="I5380" s="8">
        <f t="shared" si="169"/>
        <v>6</v>
      </c>
      <c r="J5380" s="42">
        <f>VLOOKUP(B5380,Invoices!A:I,9,TRUE)</f>
        <v>2021</v>
      </c>
    </row>
    <row r="5381" spans="1:10" x14ac:dyDescent="0.15">
      <c r="A5381" t="s">
        <v>8741</v>
      </c>
      <c r="B5381" t="s">
        <v>1201</v>
      </c>
      <c r="C5381" t="s">
        <v>99</v>
      </c>
      <c r="D5381" t="s">
        <v>84</v>
      </c>
      <c r="E5381">
        <v>4</v>
      </c>
      <c r="F5381" s="8">
        <f>VLOOKUP(C5381,Products!$A$2:$E$20,5,TRUE)</f>
        <v>3.5</v>
      </c>
      <c r="G5381" s="8">
        <f t="shared" si="168"/>
        <v>14</v>
      </c>
      <c r="H5381" s="8">
        <f>VLOOKUP(C5381,Products!$A$2:$F$20,6,TRUE)</f>
        <v>0.54999999999999982</v>
      </c>
      <c r="I5381" s="8">
        <f t="shared" si="169"/>
        <v>2.1999999999999993</v>
      </c>
      <c r="J5381" s="42">
        <f>VLOOKUP(B5381,Invoices!A:I,9,TRUE)</f>
        <v>2021</v>
      </c>
    </row>
    <row r="5382" spans="1:10" x14ac:dyDescent="0.15">
      <c r="A5382" t="s">
        <v>8742</v>
      </c>
      <c r="B5382" t="s">
        <v>1201</v>
      </c>
      <c r="C5382" t="s">
        <v>94</v>
      </c>
      <c r="D5382" t="s">
        <v>86</v>
      </c>
      <c r="E5382">
        <v>2</v>
      </c>
      <c r="F5382" s="8">
        <f>VLOOKUP(C5382,Products!$A$2:$E$20,5,TRUE)</f>
        <v>3.5</v>
      </c>
      <c r="G5382" s="8">
        <f t="shared" si="168"/>
        <v>7</v>
      </c>
      <c r="H5382" s="8">
        <f>VLOOKUP(C5382,Products!$A$2:$F$20,6,TRUE)</f>
        <v>0.54999999999999982</v>
      </c>
      <c r="I5382" s="8">
        <f t="shared" si="169"/>
        <v>1.0999999999999996</v>
      </c>
      <c r="J5382" s="42">
        <f>VLOOKUP(B5382,Invoices!A:I,9,TRUE)</f>
        <v>2021</v>
      </c>
    </row>
    <row r="5383" spans="1:10" x14ac:dyDescent="0.15">
      <c r="A5383" t="s">
        <v>8743</v>
      </c>
      <c r="B5383" t="s">
        <v>1201</v>
      </c>
      <c r="C5383" t="s">
        <v>105</v>
      </c>
      <c r="D5383" t="s">
        <v>81</v>
      </c>
      <c r="E5383">
        <v>1</v>
      </c>
      <c r="F5383" s="8">
        <f>VLOOKUP(C5383,Products!$A$2:$E$20,5,TRUE)</f>
        <v>8.9499999999999993</v>
      </c>
      <c r="G5383" s="8">
        <f t="shared" si="168"/>
        <v>8.9499999999999993</v>
      </c>
      <c r="H5383" s="8">
        <f>VLOOKUP(C5383,Products!$A$2:$F$20,6,TRUE)</f>
        <v>3.1999999999999993</v>
      </c>
      <c r="I5383" s="8">
        <f t="shared" si="169"/>
        <v>3.1999999999999993</v>
      </c>
      <c r="J5383" s="42">
        <f>VLOOKUP(B5383,Invoices!A:I,9,TRUE)</f>
        <v>2021</v>
      </c>
    </row>
    <row r="5384" spans="1:10" x14ac:dyDescent="0.15">
      <c r="A5384" t="s">
        <v>8744</v>
      </c>
      <c r="B5384" t="s">
        <v>1202</v>
      </c>
      <c r="C5384" t="s">
        <v>88</v>
      </c>
      <c r="D5384" t="s">
        <v>85</v>
      </c>
      <c r="E5384">
        <v>3</v>
      </c>
      <c r="F5384" s="8">
        <f>VLOOKUP(C5384,Products!$A$2:$E$20,5,TRUE)</f>
        <v>8.9499999999999993</v>
      </c>
      <c r="G5384" s="8">
        <f t="shared" si="168"/>
        <v>26.849999999999998</v>
      </c>
      <c r="H5384" s="8">
        <f>VLOOKUP(C5384,Products!$A$2:$F$20,6,TRUE)</f>
        <v>5.6999999999999993</v>
      </c>
      <c r="I5384" s="8">
        <f t="shared" si="169"/>
        <v>17.099999999999998</v>
      </c>
      <c r="J5384" s="42">
        <f>VLOOKUP(B5384,Invoices!A:I,9,TRUE)</f>
        <v>2021</v>
      </c>
    </row>
    <row r="5385" spans="1:10" x14ac:dyDescent="0.15">
      <c r="A5385" t="s">
        <v>8745</v>
      </c>
      <c r="B5385" t="s">
        <v>1203</v>
      </c>
      <c r="C5385" t="s">
        <v>100</v>
      </c>
      <c r="D5385" t="s">
        <v>78</v>
      </c>
      <c r="E5385">
        <v>4</v>
      </c>
      <c r="F5385" s="8">
        <f>VLOOKUP(C5385,Products!$A$2:$E$20,5,TRUE)</f>
        <v>49.95</v>
      </c>
      <c r="G5385" s="8">
        <f t="shared" si="168"/>
        <v>199.8</v>
      </c>
      <c r="H5385" s="8">
        <f>VLOOKUP(C5385,Products!$A$2:$F$20,6,TRUE)</f>
        <v>19.950000000000003</v>
      </c>
      <c r="I5385" s="8">
        <f t="shared" si="169"/>
        <v>79.800000000000011</v>
      </c>
      <c r="J5385" s="42">
        <f>VLOOKUP(B5385,Invoices!A:I,9,TRUE)</f>
        <v>2021</v>
      </c>
    </row>
    <row r="5386" spans="1:10" x14ac:dyDescent="0.15">
      <c r="A5386" t="s">
        <v>8746</v>
      </c>
      <c r="B5386" t="s">
        <v>1203</v>
      </c>
      <c r="C5386" t="s">
        <v>103</v>
      </c>
      <c r="D5386" t="s">
        <v>77</v>
      </c>
      <c r="E5386">
        <v>10</v>
      </c>
      <c r="F5386" s="8">
        <f>VLOOKUP(C5386,Products!$A$2:$E$20,5,TRUE)</f>
        <v>8.9499999999999993</v>
      </c>
      <c r="G5386" s="8">
        <f t="shared" si="168"/>
        <v>89.5</v>
      </c>
      <c r="H5386" s="8">
        <f>VLOOKUP(C5386,Products!$A$2:$F$20,6,TRUE)</f>
        <v>3.1999999999999993</v>
      </c>
      <c r="I5386" s="8">
        <f t="shared" si="169"/>
        <v>31.999999999999993</v>
      </c>
      <c r="J5386" s="42">
        <f>VLOOKUP(B5386,Invoices!A:I,9,TRUE)</f>
        <v>2021</v>
      </c>
    </row>
    <row r="5387" spans="1:10" x14ac:dyDescent="0.15">
      <c r="A5387" t="s">
        <v>8747</v>
      </c>
      <c r="B5387" t="s">
        <v>1204</v>
      </c>
      <c r="C5387" t="s">
        <v>105</v>
      </c>
      <c r="D5387" t="s">
        <v>81</v>
      </c>
      <c r="E5387">
        <v>1</v>
      </c>
      <c r="F5387" s="8">
        <f>VLOOKUP(C5387,Products!$A$2:$E$20,5,TRUE)</f>
        <v>8.9499999999999993</v>
      </c>
      <c r="G5387" s="8">
        <f t="shared" si="168"/>
        <v>8.9499999999999993</v>
      </c>
      <c r="H5387" s="8">
        <f>VLOOKUP(C5387,Products!$A$2:$F$20,6,TRUE)</f>
        <v>3.1999999999999993</v>
      </c>
      <c r="I5387" s="8">
        <f t="shared" si="169"/>
        <v>3.1999999999999993</v>
      </c>
      <c r="J5387" s="42">
        <f>VLOOKUP(B5387,Invoices!A:I,9,TRUE)</f>
        <v>2021</v>
      </c>
    </row>
    <row r="5388" spans="1:10" x14ac:dyDescent="0.15">
      <c r="A5388" t="s">
        <v>8748</v>
      </c>
      <c r="B5388" t="s">
        <v>1205</v>
      </c>
      <c r="C5388" t="s">
        <v>94</v>
      </c>
      <c r="D5388" t="s">
        <v>86</v>
      </c>
      <c r="E5388">
        <v>5</v>
      </c>
      <c r="F5388" s="8">
        <f>VLOOKUP(C5388,Products!$A$2:$E$20,5,TRUE)</f>
        <v>3.5</v>
      </c>
      <c r="G5388" s="8">
        <f t="shared" si="168"/>
        <v>17.5</v>
      </c>
      <c r="H5388" s="8">
        <f>VLOOKUP(C5388,Products!$A$2:$F$20,6,TRUE)</f>
        <v>0.54999999999999982</v>
      </c>
      <c r="I5388" s="8">
        <f t="shared" si="169"/>
        <v>2.7499999999999991</v>
      </c>
      <c r="J5388" s="42">
        <f>VLOOKUP(B5388,Invoices!A:I,9,TRUE)</f>
        <v>2021</v>
      </c>
    </row>
    <row r="5389" spans="1:10" x14ac:dyDescent="0.15">
      <c r="A5389" t="s">
        <v>8749</v>
      </c>
      <c r="B5389" t="s">
        <v>1205</v>
      </c>
      <c r="C5389" t="s">
        <v>102</v>
      </c>
      <c r="D5389" t="s">
        <v>83</v>
      </c>
      <c r="E5389">
        <v>25</v>
      </c>
      <c r="F5389" s="8">
        <f>VLOOKUP(C5389,Products!$A$2:$E$20,5,TRUE)</f>
        <v>29.95</v>
      </c>
      <c r="G5389" s="8">
        <f t="shared" si="168"/>
        <v>748.75</v>
      </c>
      <c r="H5389" s="8">
        <f>VLOOKUP(C5389,Products!$A$2:$F$20,6,TRUE)</f>
        <v>15</v>
      </c>
      <c r="I5389" s="8">
        <f t="shared" si="169"/>
        <v>375</v>
      </c>
      <c r="J5389" s="42">
        <f>VLOOKUP(B5389,Invoices!A:I,9,TRUE)</f>
        <v>2021</v>
      </c>
    </row>
    <row r="5390" spans="1:10" x14ac:dyDescent="0.15">
      <c r="A5390" t="s">
        <v>8750</v>
      </c>
      <c r="B5390" t="s">
        <v>1206</v>
      </c>
      <c r="C5390" t="s">
        <v>104</v>
      </c>
      <c r="D5390" t="s">
        <v>71</v>
      </c>
      <c r="E5390">
        <v>20</v>
      </c>
      <c r="F5390" s="8">
        <f>VLOOKUP(C5390,Products!$A$2:$E$20,5,TRUE)</f>
        <v>2.95</v>
      </c>
      <c r="G5390" s="8">
        <f t="shared" si="168"/>
        <v>59</v>
      </c>
      <c r="H5390" s="8">
        <f>VLOOKUP(C5390,Products!$A$2:$F$20,6,TRUE)</f>
        <v>1.1500000000000001</v>
      </c>
      <c r="I5390" s="8">
        <f t="shared" si="169"/>
        <v>23.000000000000004</v>
      </c>
      <c r="J5390" s="42">
        <f>VLOOKUP(B5390,Invoices!A:I,9,TRUE)</f>
        <v>2021</v>
      </c>
    </row>
    <row r="5391" spans="1:10" x14ac:dyDescent="0.15">
      <c r="A5391" t="s">
        <v>8751</v>
      </c>
      <c r="B5391" t="s">
        <v>1206</v>
      </c>
      <c r="C5391" t="s">
        <v>94</v>
      </c>
      <c r="D5391" t="s">
        <v>86</v>
      </c>
      <c r="E5391">
        <v>12</v>
      </c>
      <c r="F5391" s="8">
        <f>VLOOKUP(C5391,Products!$A$2:$E$20,5,TRUE)</f>
        <v>3.5</v>
      </c>
      <c r="G5391" s="8">
        <f t="shared" si="168"/>
        <v>42</v>
      </c>
      <c r="H5391" s="8">
        <f>VLOOKUP(C5391,Products!$A$2:$F$20,6,TRUE)</f>
        <v>0.54999999999999982</v>
      </c>
      <c r="I5391" s="8">
        <f t="shared" si="169"/>
        <v>6.5999999999999979</v>
      </c>
      <c r="J5391" s="42">
        <f>VLOOKUP(B5391,Invoices!A:I,9,TRUE)</f>
        <v>2021</v>
      </c>
    </row>
    <row r="5392" spans="1:10" x14ac:dyDescent="0.15">
      <c r="A5392" t="s">
        <v>8752</v>
      </c>
      <c r="B5392" t="s">
        <v>1206</v>
      </c>
      <c r="C5392" t="s">
        <v>89</v>
      </c>
      <c r="D5392" t="s">
        <v>80</v>
      </c>
      <c r="E5392">
        <v>1</v>
      </c>
      <c r="F5392" s="8">
        <f>VLOOKUP(C5392,Products!$A$2:$E$20,5,TRUE)</f>
        <v>15.95</v>
      </c>
      <c r="G5392" s="8">
        <f t="shared" si="168"/>
        <v>15.95</v>
      </c>
      <c r="H5392" s="8">
        <f>VLOOKUP(C5392,Products!$A$2:$F$20,6,TRUE)</f>
        <v>6</v>
      </c>
      <c r="I5392" s="8">
        <f t="shared" si="169"/>
        <v>6</v>
      </c>
      <c r="J5392" s="42">
        <f>VLOOKUP(B5392,Invoices!A:I,9,TRUE)</f>
        <v>2021</v>
      </c>
    </row>
    <row r="5393" spans="1:10" x14ac:dyDescent="0.15">
      <c r="A5393" t="s">
        <v>8753</v>
      </c>
      <c r="B5393" t="s">
        <v>1206</v>
      </c>
      <c r="C5393" t="s">
        <v>87</v>
      </c>
      <c r="D5393" t="s">
        <v>68</v>
      </c>
      <c r="E5393">
        <v>1</v>
      </c>
      <c r="F5393" s="8">
        <f>VLOOKUP(C5393,Products!$A$2:$E$20,5,TRUE)</f>
        <v>19.95</v>
      </c>
      <c r="G5393" s="8">
        <f t="shared" si="168"/>
        <v>19.95</v>
      </c>
      <c r="H5393" s="8">
        <f>VLOOKUP(C5393,Products!$A$2:$F$20,6,TRUE)</f>
        <v>7.4499999999999993</v>
      </c>
      <c r="I5393" s="8">
        <f t="shared" si="169"/>
        <v>7.4499999999999993</v>
      </c>
      <c r="J5393" s="42">
        <f>VLOOKUP(B5393,Invoices!A:I,9,TRUE)</f>
        <v>2021</v>
      </c>
    </row>
    <row r="5394" spans="1:10" x14ac:dyDescent="0.15">
      <c r="A5394" t="s">
        <v>8754</v>
      </c>
      <c r="B5394" t="s">
        <v>1206</v>
      </c>
      <c r="C5394" t="s">
        <v>105</v>
      </c>
      <c r="D5394" t="s">
        <v>81</v>
      </c>
      <c r="E5394">
        <v>1</v>
      </c>
      <c r="F5394" s="8">
        <f>VLOOKUP(C5394,Products!$A$2:$E$20,5,TRUE)</f>
        <v>8.9499999999999993</v>
      </c>
      <c r="G5394" s="8">
        <f t="shared" si="168"/>
        <v>8.9499999999999993</v>
      </c>
      <c r="H5394" s="8">
        <f>VLOOKUP(C5394,Products!$A$2:$F$20,6,TRUE)</f>
        <v>3.1999999999999993</v>
      </c>
      <c r="I5394" s="8">
        <f t="shared" si="169"/>
        <v>3.1999999999999993</v>
      </c>
      <c r="J5394" s="42">
        <f>VLOOKUP(B5394,Invoices!A:I,9,TRUE)</f>
        <v>2021</v>
      </c>
    </row>
    <row r="5395" spans="1:10" x14ac:dyDescent="0.15">
      <c r="A5395" t="s">
        <v>8755</v>
      </c>
      <c r="B5395" t="s">
        <v>1206</v>
      </c>
      <c r="C5395" t="s">
        <v>95</v>
      </c>
      <c r="D5395" t="s">
        <v>73</v>
      </c>
      <c r="E5395">
        <v>50</v>
      </c>
      <c r="F5395" s="8">
        <f>VLOOKUP(C5395,Products!$A$2:$E$20,5,TRUE)</f>
        <v>12.95</v>
      </c>
      <c r="G5395" s="8">
        <f t="shared" si="168"/>
        <v>647.5</v>
      </c>
      <c r="H5395" s="8">
        <f>VLOOKUP(C5395,Products!$A$2:$F$20,6,TRUE)</f>
        <v>4.1999999999999993</v>
      </c>
      <c r="I5395" s="8">
        <f t="shared" si="169"/>
        <v>209.99999999999997</v>
      </c>
      <c r="J5395" s="42">
        <f>VLOOKUP(B5395,Invoices!A:I,9,TRUE)</f>
        <v>2021</v>
      </c>
    </row>
    <row r="5396" spans="1:10" x14ac:dyDescent="0.15">
      <c r="A5396" t="s">
        <v>8756</v>
      </c>
      <c r="B5396" t="s">
        <v>1206</v>
      </c>
      <c r="C5396" t="s">
        <v>93</v>
      </c>
      <c r="D5396" t="s">
        <v>76</v>
      </c>
      <c r="E5396">
        <v>1</v>
      </c>
      <c r="F5396" s="8">
        <f>VLOOKUP(C5396,Products!$A$2:$E$20,5,TRUE)</f>
        <v>9.9499999999999993</v>
      </c>
      <c r="G5396" s="8">
        <f t="shared" si="168"/>
        <v>9.9499999999999993</v>
      </c>
      <c r="H5396" s="8">
        <f>VLOOKUP(C5396,Products!$A$2:$F$20,6,TRUE)</f>
        <v>1.9499999999999993</v>
      </c>
      <c r="I5396" s="8">
        <f t="shared" si="169"/>
        <v>1.9499999999999993</v>
      </c>
      <c r="J5396" s="42">
        <f>VLOOKUP(B5396,Invoices!A:I,9,TRUE)</f>
        <v>2021</v>
      </c>
    </row>
    <row r="5397" spans="1:10" x14ac:dyDescent="0.15">
      <c r="A5397" t="s">
        <v>8757</v>
      </c>
      <c r="B5397" t="s">
        <v>1206</v>
      </c>
      <c r="C5397" t="s">
        <v>90</v>
      </c>
      <c r="D5397" t="s">
        <v>72</v>
      </c>
      <c r="E5397">
        <v>10</v>
      </c>
      <c r="F5397" s="8">
        <f>VLOOKUP(C5397,Products!$A$2:$E$20,5,TRUE)</f>
        <v>8.9499999999999993</v>
      </c>
      <c r="G5397" s="8">
        <f t="shared" si="168"/>
        <v>89.5</v>
      </c>
      <c r="H5397" s="8">
        <f>VLOOKUP(C5397,Products!$A$2:$F$20,6,TRUE)</f>
        <v>5.6999999999999993</v>
      </c>
      <c r="I5397" s="8">
        <f t="shared" si="169"/>
        <v>56.999999999999993</v>
      </c>
      <c r="J5397" s="42">
        <f>VLOOKUP(B5397,Invoices!A:I,9,TRUE)</f>
        <v>2021</v>
      </c>
    </row>
    <row r="5398" spans="1:10" x14ac:dyDescent="0.15">
      <c r="A5398" t="s">
        <v>8758</v>
      </c>
      <c r="B5398" t="s">
        <v>1206</v>
      </c>
      <c r="C5398" t="s">
        <v>103</v>
      </c>
      <c r="D5398" t="s">
        <v>77</v>
      </c>
      <c r="E5398">
        <v>7</v>
      </c>
      <c r="F5398" s="8">
        <f>VLOOKUP(C5398,Products!$A$2:$E$20,5,TRUE)</f>
        <v>8.9499999999999993</v>
      </c>
      <c r="G5398" s="8">
        <f t="shared" si="168"/>
        <v>62.649999999999991</v>
      </c>
      <c r="H5398" s="8">
        <f>VLOOKUP(C5398,Products!$A$2:$F$20,6,TRUE)</f>
        <v>3.1999999999999993</v>
      </c>
      <c r="I5398" s="8">
        <f t="shared" si="169"/>
        <v>22.399999999999995</v>
      </c>
      <c r="J5398" s="42">
        <f>VLOOKUP(B5398,Invoices!A:I,9,TRUE)</f>
        <v>2021</v>
      </c>
    </row>
    <row r="5399" spans="1:10" x14ac:dyDescent="0.15">
      <c r="A5399" t="s">
        <v>8759</v>
      </c>
      <c r="B5399" t="s">
        <v>1206</v>
      </c>
      <c r="C5399" t="s">
        <v>96</v>
      </c>
      <c r="D5399" t="s">
        <v>75</v>
      </c>
      <c r="E5399">
        <v>3</v>
      </c>
      <c r="F5399" s="8">
        <f>VLOOKUP(C5399,Products!$A$2:$E$20,5,TRUE)</f>
        <v>79.95</v>
      </c>
      <c r="G5399" s="8">
        <f t="shared" si="168"/>
        <v>239.85000000000002</v>
      </c>
      <c r="H5399" s="8">
        <f>VLOOKUP(C5399,Products!$A$2:$F$20,6,TRUE)</f>
        <v>27.950000000000003</v>
      </c>
      <c r="I5399" s="8">
        <f t="shared" si="169"/>
        <v>83.850000000000009</v>
      </c>
      <c r="J5399" s="42">
        <f>VLOOKUP(B5399,Invoices!A:I,9,TRUE)</f>
        <v>2021</v>
      </c>
    </row>
    <row r="5400" spans="1:10" x14ac:dyDescent="0.15">
      <c r="A5400" t="s">
        <v>8760</v>
      </c>
      <c r="B5400" t="s">
        <v>1206</v>
      </c>
      <c r="C5400" t="s">
        <v>91</v>
      </c>
      <c r="D5400" t="s">
        <v>70</v>
      </c>
      <c r="E5400">
        <v>9</v>
      </c>
      <c r="F5400" s="8">
        <f>VLOOKUP(C5400,Products!$A$2:$E$20,5,TRUE)</f>
        <v>49.95</v>
      </c>
      <c r="G5400" s="8">
        <f t="shared" si="168"/>
        <v>449.55</v>
      </c>
      <c r="H5400" s="8">
        <f>VLOOKUP(C5400,Products!$A$2:$F$20,6,TRUE)</f>
        <v>21.200000000000003</v>
      </c>
      <c r="I5400" s="8">
        <f t="shared" si="169"/>
        <v>190.8</v>
      </c>
      <c r="J5400" s="42">
        <f>VLOOKUP(B5400,Invoices!A:I,9,TRUE)</f>
        <v>2021</v>
      </c>
    </row>
    <row r="5401" spans="1:10" x14ac:dyDescent="0.15">
      <c r="A5401" t="s">
        <v>8761</v>
      </c>
      <c r="B5401" t="s">
        <v>1206</v>
      </c>
      <c r="C5401" t="s">
        <v>101</v>
      </c>
      <c r="D5401" t="s">
        <v>69</v>
      </c>
      <c r="E5401">
        <v>50</v>
      </c>
      <c r="F5401" s="8">
        <f>VLOOKUP(C5401,Products!$A$2:$E$20,5,TRUE)</f>
        <v>129.94999999999999</v>
      </c>
      <c r="G5401" s="8">
        <f t="shared" si="168"/>
        <v>6497.4999999999991</v>
      </c>
      <c r="H5401" s="8">
        <f>VLOOKUP(C5401,Products!$A$2:$F$20,6,TRUE)</f>
        <v>40.449999999999989</v>
      </c>
      <c r="I5401" s="8">
        <f t="shared" si="169"/>
        <v>2022.4999999999995</v>
      </c>
      <c r="J5401" s="42">
        <f>VLOOKUP(B5401,Invoices!A:I,9,TRUE)</f>
        <v>2021</v>
      </c>
    </row>
    <row r="5402" spans="1:10" x14ac:dyDescent="0.15">
      <c r="A5402" t="s">
        <v>8762</v>
      </c>
      <c r="B5402" t="s">
        <v>1206</v>
      </c>
      <c r="C5402" t="s">
        <v>97</v>
      </c>
      <c r="D5402" t="s">
        <v>74</v>
      </c>
      <c r="E5402">
        <v>1</v>
      </c>
      <c r="F5402" s="8">
        <f>VLOOKUP(C5402,Products!$A$2:$E$20,5,TRUE)</f>
        <v>1.5</v>
      </c>
      <c r="G5402" s="8">
        <f t="shared" si="168"/>
        <v>1.5</v>
      </c>
      <c r="H5402" s="8">
        <f>VLOOKUP(C5402,Products!$A$2:$F$20,6,TRUE)</f>
        <v>0.5</v>
      </c>
      <c r="I5402" s="8">
        <f t="shared" si="169"/>
        <v>0.5</v>
      </c>
      <c r="J5402" s="42">
        <f>VLOOKUP(B5402,Invoices!A:I,9,TRUE)</f>
        <v>2021</v>
      </c>
    </row>
    <row r="5403" spans="1:10" x14ac:dyDescent="0.15">
      <c r="A5403" t="s">
        <v>8763</v>
      </c>
      <c r="B5403" t="s">
        <v>1206</v>
      </c>
      <c r="C5403" t="s">
        <v>88</v>
      </c>
      <c r="D5403" t="s">
        <v>85</v>
      </c>
      <c r="E5403">
        <v>2</v>
      </c>
      <c r="F5403" s="8">
        <f>VLOOKUP(C5403,Products!$A$2:$E$20,5,TRUE)</f>
        <v>8.9499999999999993</v>
      </c>
      <c r="G5403" s="8">
        <f t="shared" si="168"/>
        <v>17.899999999999999</v>
      </c>
      <c r="H5403" s="8">
        <f>VLOOKUP(C5403,Products!$A$2:$F$20,6,TRUE)</f>
        <v>5.6999999999999993</v>
      </c>
      <c r="I5403" s="8">
        <f t="shared" si="169"/>
        <v>11.399999999999999</v>
      </c>
      <c r="J5403" s="42">
        <f>VLOOKUP(B5403,Invoices!A:I,9,TRUE)</f>
        <v>2021</v>
      </c>
    </row>
    <row r="5404" spans="1:10" x14ac:dyDescent="0.15">
      <c r="A5404" t="s">
        <v>8764</v>
      </c>
      <c r="B5404" t="s">
        <v>1207</v>
      </c>
      <c r="C5404" t="s">
        <v>100</v>
      </c>
      <c r="D5404" t="s">
        <v>78</v>
      </c>
      <c r="E5404">
        <v>1</v>
      </c>
      <c r="F5404" s="8">
        <f>VLOOKUP(C5404,Products!$A$2:$E$20,5,TRUE)</f>
        <v>49.95</v>
      </c>
      <c r="G5404" s="8">
        <f t="shared" si="168"/>
        <v>49.95</v>
      </c>
      <c r="H5404" s="8">
        <f>VLOOKUP(C5404,Products!$A$2:$F$20,6,TRUE)</f>
        <v>19.950000000000003</v>
      </c>
      <c r="I5404" s="8">
        <f t="shared" si="169"/>
        <v>19.950000000000003</v>
      </c>
      <c r="J5404" s="42">
        <f>VLOOKUP(B5404,Invoices!A:I,9,TRUE)</f>
        <v>2021</v>
      </c>
    </row>
    <row r="5405" spans="1:10" x14ac:dyDescent="0.15">
      <c r="A5405" t="s">
        <v>8765</v>
      </c>
      <c r="B5405" t="s">
        <v>1207</v>
      </c>
      <c r="C5405" t="s">
        <v>88</v>
      </c>
      <c r="D5405" t="s">
        <v>85</v>
      </c>
      <c r="E5405">
        <v>3</v>
      </c>
      <c r="F5405" s="8">
        <f>VLOOKUP(C5405,Products!$A$2:$E$20,5,TRUE)</f>
        <v>8.9499999999999993</v>
      </c>
      <c r="G5405" s="8">
        <f t="shared" si="168"/>
        <v>26.849999999999998</v>
      </c>
      <c r="H5405" s="8">
        <f>VLOOKUP(C5405,Products!$A$2:$F$20,6,TRUE)</f>
        <v>5.6999999999999993</v>
      </c>
      <c r="I5405" s="8">
        <f t="shared" si="169"/>
        <v>17.099999999999998</v>
      </c>
      <c r="J5405" s="42">
        <f>VLOOKUP(B5405,Invoices!A:I,9,TRUE)</f>
        <v>2021</v>
      </c>
    </row>
    <row r="5406" spans="1:10" x14ac:dyDescent="0.15">
      <c r="A5406" t="s">
        <v>8766</v>
      </c>
      <c r="B5406" t="s">
        <v>1208</v>
      </c>
      <c r="C5406" t="s">
        <v>95</v>
      </c>
      <c r="D5406" t="s">
        <v>73</v>
      </c>
      <c r="E5406">
        <v>100</v>
      </c>
      <c r="F5406" s="8">
        <f>VLOOKUP(C5406,Products!$A$2:$E$20,5,TRUE)</f>
        <v>12.95</v>
      </c>
      <c r="G5406" s="8">
        <f t="shared" si="168"/>
        <v>1295</v>
      </c>
      <c r="H5406" s="8">
        <f>VLOOKUP(C5406,Products!$A$2:$F$20,6,TRUE)</f>
        <v>4.1999999999999993</v>
      </c>
      <c r="I5406" s="8">
        <f t="shared" si="169"/>
        <v>419.99999999999994</v>
      </c>
      <c r="J5406" s="42">
        <f>VLOOKUP(B5406,Invoices!A:I,9,TRUE)</f>
        <v>2021</v>
      </c>
    </row>
    <row r="5407" spans="1:10" x14ac:dyDescent="0.15">
      <c r="A5407" t="s">
        <v>8767</v>
      </c>
      <c r="B5407" t="s">
        <v>1208</v>
      </c>
      <c r="C5407" t="s">
        <v>90</v>
      </c>
      <c r="D5407" t="s">
        <v>72</v>
      </c>
      <c r="E5407">
        <v>3</v>
      </c>
      <c r="F5407" s="8">
        <f>VLOOKUP(C5407,Products!$A$2:$E$20,5,TRUE)</f>
        <v>8.9499999999999993</v>
      </c>
      <c r="G5407" s="8">
        <f t="shared" si="168"/>
        <v>26.849999999999998</v>
      </c>
      <c r="H5407" s="8">
        <f>VLOOKUP(C5407,Products!$A$2:$F$20,6,TRUE)</f>
        <v>5.6999999999999993</v>
      </c>
      <c r="I5407" s="8">
        <f t="shared" si="169"/>
        <v>17.099999999999998</v>
      </c>
      <c r="J5407" s="42">
        <f>VLOOKUP(B5407,Invoices!A:I,9,TRUE)</f>
        <v>2021</v>
      </c>
    </row>
    <row r="5408" spans="1:10" x14ac:dyDescent="0.15">
      <c r="A5408" t="s">
        <v>8768</v>
      </c>
      <c r="B5408" t="s">
        <v>1208</v>
      </c>
      <c r="C5408" t="s">
        <v>91</v>
      </c>
      <c r="D5408" t="s">
        <v>70</v>
      </c>
      <c r="E5408">
        <v>2</v>
      </c>
      <c r="F5408" s="8">
        <f>VLOOKUP(C5408,Products!$A$2:$E$20,5,TRUE)</f>
        <v>49.95</v>
      </c>
      <c r="G5408" s="8">
        <f t="shared" si="168"/>
        <v>99.9</v>
      </c>
      <c r="H5408" s="8">
        <f>VLOOKUP(C5408,Products!$A$2:$F$20,6,TRUE)</f>
        <v>21.200000000000003</v>
      </c>
      <c r="I5408" s="8">
        <f t="shared" si="169"/>
        <v>42.400000000000006</v>
      </c>
      <c r="J5408" s="42">
        <f>VLOOKUP(B5408,Invoices!A:I,9,TRUE)</f>
        <v>2021</v>
      </c>
    </row>
    <row r="5409" spans="1:10" x14ac:dyDescent="0.15">
      <c r="A5409" t="s">
        <v>8769</v>
      </c>
      <c r="B5409" t="s">
        <v>1208</v>
      </c>
      <c r="C5409" t="s">
        <v>93</v>
      </c>
      <c r="D5409" t="s">
        <v>76</v>
      </c>
      <c r="E5409">
        <v>5</v>
      </c>
      <c r="F5409" s="8">
        <f>VLOOKUP(C5409,Products!$A$2:$E$20,5,TRUE)</f>
        <v>9.9499999999999993</v>
      </c>
      <c r="G5409" s="8">
        <f t="shared" si="168"/>
        <v>49.75</v>
      </c>
      <c r="H5409" s="8">
        <f>VLOOKUP(C5409,Products!$A$2:$F$20,6,TRUE)</f>
        <v>1.9499999999999993</v>
      </c>
      <c r="I5409" s="8">
        <f t="shared" si="169"/>
        <v>9.7499999999999964</v>
      </c>
      <c r="J5409" s="42">
        <f>VLOOKUP(B5409,Invoices!A:I,9,TRUE)</f>
        <v>2021</v>
      </c>
    </row>
    <row r="5410" spans="1:10" x14ac:dyDescent="0.15">
      <c r="A5410" t="s">
        <v>8770</v>
      </c>
      <c r="B5410" t="s">
        <v>1208</v>
      </c>
      <c r="C5410" t="s">
        <v>104</v>
      </c>
      <c r="D5410" t="s">
        <v>71</v>
      </c>
      <c r="E5410">
        <v>5</v>
      </c>
      <c r="F5410" s="8">
        <f>VLOOKUP(C5410,Products!$A$2:$E$20,5,TRUE)</f>
        <v>2.95</v>
      </c>
      <c r="G5410" s="8">
        <f t="shared" si="168"/>
        <v>14.75</v>
      </c>
      <c r="H5410" s="8">
        <f>VLOOKUP(C5410,Products!$A$2:$F$20,6,TRUE)</f>
        <v>1.1500000000000001</v>
      </c>
      <c r="I5410" s="8">
        <f t="shared" si="169"/>
        <v>5.7500000000000009</v>
      </c>
      <c r="J5410" s="42">
        <f>VLOOKUP(B5410,Invoices!A:I,9,TRUE)</f>
        <v>2021</v>
      </c>
    </row>
    <row r="5411" spans="1:10" x14ac:dyDescent="0.15">
      <c r="A5411" t="s">
        <v>8771</v>
      </c>
      <c r="B5411" t="s">
        <v>1208</v>
      </c>
      <c r="C5411" t="s">
        <v>94</v>
      </c>
      <c r="D5411" t="s">
        <v>86</v>
      </c>
      <c r="E5411">
        <v>2</v>
      </c>
      <c r="F5411" s="8">
        <f>VLOOKUP(C5411,Products!$A$2:$E$20,5,TRUE)</f>
        <v>3.5</v>
      </c>
      <c r="G5411" s="8">
        <f t="shared" si="168"/>
        <v>7</v>
      </c>
      <c r="H5411" s="8">
        <f>VLOOKUP(C5411,Products!$A$2:$F$20,6,TRUE)</f>
        <v>0.54999999999999982</v>
      </c>
      <c r="I5411" s="8">
        <f t="shared" si="169"/>
        <v>1.0999999999999996</v>
      </c>
      <c r="J5411" s="42">
        <f>VLOOKUP(B5411,Invoices!A:I,9,TRUE)</f>
        <v>2021</v>
      </c>
    </row>
    <row r="5412" spans="1:10" x14ac:dyDescent="0.15">
      <c r="A5412" t="s">
        <v>8772</v>
      </c>
      <c r="B5412" t="s">
        <v>1208</v>
      </c>
      <c r="C5412" t="s">
        <v>105</v>
      </c>
      <c r="D5412" t="s">
        <v>81</v>
      </c>
      <c r="E5412">
        <v>1</v>
      </c>
      <c r="F5412" s="8">
        <f>VLOOKUP(C5412,Products!$A$2:$E$20,5,TRUE)</f>
        <v>8.9499999999999993</v>
      </c>
      <c r="G5412" s="8">
        <f t="shared" si="168"/>
        <v>8.9499999999999993</v>
      </c>
      <c r="H5412" s="8">
        <f>VLOOKUP(C5412,Products!$A$2:$F$20,6,TRUE)</f>
        <v>3.1999999999999993</v>
      </c>
      <c r="I5412" s="8">
        <f t="shared" si="169"/>
        <v>3.1999999999999993</v>
      </c>
      <c r="J5412" s="42">
        <f>VLOOKUP(B5412,Invoices!A:I,9,TRUE)</f>
        <v>2021</v>
      </c>
    </row>
    <row r="5413" spans="1:10" x14ac:dyDescent="0.15">
      <c r="A5413" t="s">
        <v>8773</v>
      </c>
      <c r="B5413" t="s">
        <v>1208</v>
      </c>
      <c r="C5413" t="s">
        <v>87</v>
      </c>
      <c r="D5413" t="s">
        <v>68</v>
      </c>
      <c r="E5413">
        <v>10</v>
      </c>
      <c r="F5413" s="8">
        <f>VLOOKUP(C5413,Products!$A$2:$E$20,5,TRUE)</f>
        <v>19.95</v>
      </c>
      <c r="G5413" s="8">
        <f t="shared" si="168"/>
        <v>199.5</v>
      </c>
      <c r="H5413" s="8">
        <f>VLOOKUP(C5413,Products!$A$2:$F$20,6,TRUE)</f>
        <v>7.4499999999999993</v>
      </c>
      <c r="I5413" s="8">
        <f t="shared" si="169"/>
        <v>74.5</v>
      </c>
      <c r="J5413" s="42">
        <f>VLOOKUP(B5413,Invoices!A:I,9,TRUE)</f>
        <v>2021</v>
      </c>
    </row>
    <row r="5414" spans="1:10" x14ac:dyDescent="0.15">
      <c r="A5414" t="s">
        <v>8774</v>
      </c>
      <c r="B5414" t="s">
        <v>1208</v>
      </c>
      <c r="C5414" t="s">
        <v>103</v>
      </c>
      <c r="D5414" t="s">
        <v>77</v>
      </c>
      <c r="E5414">
        <v>2</v>
      </c>
      <c r="F5414" s="8">
        <f>VLOOKUP(C5414,Products!$A$2:$E$20,5,TRUE)</f>
        <v>8.9499999999999993</v>
      </c>
      <c r="G5414" s="8">
        <f t="shared" si="168"/>
        <v>17.899999999999999</v>
      </c>
      <c r="H5414" s="8">
        <f>VLOOKUP(C5414,Products!$A$2:$F$20,6,TRUE)</f>
        <v>3.1999999999999993</v>
      </c>
      <c r="I5414" s="8">
        <f t="shared" si="169"/>
        <v>6.3999999999999986</v>
      </c>
      <c r="J5414" s="42">
        <f>VLOOKUP(B5414,Invoices!A:I,9,TRUE)</f>
        <v>2021</v>
      </c>
    </row>
    <row r="5415" spans="1:10" x14ac:dyDescent="0.15">
      <c r="A5415" t="s">
        <v>8775</v>
      </c>
      <c r="B5415" t="s">
        <v>1208</v>
      </c>
      <c r="C5415" t="s">
        <v>89</v>
      </c>
      <c r="D5415" t="s">
        <v>80</v>
      </c>
      <c r="E5415">
        <v>1</v>
      </c>
      <c r="F5415" s="8">
        <f>VLOOKUP(C5415,Products!$A$2:$E$20,5,TRUE)</f>
        <v>15.95</v>
      </c>
      <c r="G5415" s="8">
        <f t="shared" si="168"/>
        <v>15.95</v>
      </c>
      <c r="H5415" s="8">
        <f>VLOOKUP(C5415,Products!$A$2:$F$20,6,TRUE)</f>
        <v>6</v>
      </c>
      <c r="I5415" s="8">
        <f t="shared" si="169"/>
        <v>6</v>
      </c>
      <c r="J5415" s="42">
        <f>VLOOKUP(B5415,Invoices!A:I,9,TRUE)</f>
        <v>2021</v>
      </c>
    </row>
    <row r="5416" spans="1:10" x14ac:dyDescent="0.15">
      <c r="A5416" t="s">
        <v>8776</v>
      </c>
      <c r="B5416" t="s">
        <v>1208</v>
      </c>
      <c r="C5416" t="s">
        <v>96</v>
      </c>
      <c r="D5416" t="s">
        <v>75</v>
      </c>
      <c r="E5416">
        <v>1</v>
      </c>
      <c r="F5416" s="8">
        <f>VLOOKUP(C5416,Products!$A$2:$E$20,5,TRUE)</f>
        <v>79.95</v>
      </c>
      <c r="G5416" s="8">
        <f t="shared" si="168"/>
        <v>79.95</v>
      </c>
      <c r="H5416" s="8">
        <f>VLOOKUP(C5416,Products!$A$2:$F$20,6,TRUE)</f>
        <v>27.950000000000003</v>
      </c>
      <c r="I5416" s="8">
        <f t="shared" si="169"/>
        <v>27.950000000000003</v>
      </c>
      <c r="J5416" s="42">
        <f>VLOOKUP(B5416,Invoices!A:I,9,TRUE)</f>
        <v>2021</v>
      </c>
    </row>
    <row r="5417" spans="1:10" x14ac:dyDescent="0.15">
      <c r="A5417" t="s">
        <v>8777</v>
      </c>
      <c r="B5417" t="s">
        <v>1209</v>
      </c>
      <c r="C5417" t="s">
        <v>89</v>
      </c>
      <c r="D5417" t="s">
        <v>80</v>
      </c>
      <c r="E5417">
        <v>1</v>
      </c>
      <c r="F5417" s="8">
        <f>VLOOKUP(C5417,Products!$A$2:$E$20,5,TRUE)</f>
        <v>15.95</v>
      </c>
      <c r="G5417" s="8">
        <f t="shared" si="168"/>
        <v>15.95</v>
      </c>
      <c r="H5417" s="8">
        <f>VLOOKUP(C5417,Products!$A$2:$F$20,6,TRUE)</f>
        <v>6</v>
      </c>
      <c r="I5417" s="8">
        <f t="shared" si="169"/>
        <v>6</v>
      </c>
      <c r="J5417" s="42">
        <f>VLOOKUP(B5417,Invoices!A:I,9,TRUE)</f>
        <v>2021</v>
      </c>
    </row>
    <row r="5418" spans="1:10" x14ac:dyDescent="0.15">
      <c r="A5418" t="s">
        <v>8778</v>
      </c>
      <c r="B5418" t="s">
        <v>1209</v>
      </c>
      <c r="C5418" t="s">
        <v>90</v>
      </c>
      <c r="D5418" t="s">
        <v>72</v>
      </c>
      <c r="E5418">
        <v>1</v>
      </c>
      <c r="F5418" s="8">
        <f>VLOOKUP(C5418,Products!$A$2:$E$20,5,TRUE)</f>
        <v>8.9499999999999993</v>
      </c>
      <c r="G5418" s="8">
        <f t="shared" si="168"/>
        <v>8.9499999999999993</v>
      </c>
      <c r="H5418" s="8">
        <f>VLOOKUP(C5418,Products!$A$2:$F$20,6,TRUE)</f>
        <v>5.6999999999999993</v>
      </c>
      <c r="I5418" s="8">
        <f t="shared" si="169"/>
        <v>5.6999999999999993</v>
      </c>
      <c r="J5418" s="42">
        <f>VLOOKUP(B5418,Invoices!A:I,9,TRUE)</f>
        <v>2021</v>
      </c>
    </row>
    <row r="5419" spans="1:10" x14ac:dyDescent="0.15">
      <c r="A5419" t="s">
        <v>8779</v>
      </c>
      <c r="B5419" t="s">
        <v>1209</v>
      </c>
      <c r="C5419" t="s">
        <v>87</v>
      </c>
      <c r="D5419" t="s">
        <v>68</v>
      </c>
      <c r="E5419">
        <v>4</v>
      </c>
      <c r="F5419" s="8">
        <f>VLOOKUP(C5419,Products!$A$2:$E$20,5,TRUE)</f>
        <v>19.95</v>
      </c>
      <c r="G5419" s="8">
        <f t="shared" si="168"/>
        <v>79.8</v>
      </c>
      <c r="H5419" s="8">
        <f>VLOOKUP(C5419,Products!$A$2:$F$20,6,TRUE)</f>
        <v>7.4499999999999993</v>
      </c>
      <c r="I5419" s="8">
        <f t="shared" si="169"/>
        <v>29.799999999999997</v>
      </c>
      <c r="J5419" s="42">
        <f>VLOOKUP(B5419,Invoices!A:I,9,TRUE)</f>
        <v>2021</v>
      </c>
    </row>
    <row r="5420" spans="1:10" x14ac:dyDescent="0.15">
      <c r="A5420" t="s">
        <v>8780</v>
      </c>
      <c r="B5420" t="s">
        <v>1209</v>
      </c>
      <c r="C5420" t="s">
        <v>88</v>
      </c>
      <c r="D5420" t="s">
        <v>85</v>
      </c>
      <c r="E5420">
        <v>1</v>
      </c>
      <c r="F5420" s="8">
        <f>VLOOKUP(C5420,Products!$A$2:$E$20,5,TRUE)</f>
        <v>8.9499999999999993</v>
      </c>
      <c r="G5420" s="8">
        <f t="shared" si="168"/>
        <v>8.9499999999999993</v>
      </c>
      <c r="H5420" s="8">
        <f>VLOOKUP(C5420,Products!$A$2:$F$20,6,TRUE)</f>
        <v>5.6999999999999993</v>
      </c>
      <c r="I5420" s="8">
        <f t="shared" si="169"/>
        <v>5.6999999999999993</v>
      </c>
      <c r="J5420" s="42">
        <f>VLOOKUP(B5420,Invoices!A:I,9,TRUE)</f>
        <v>2021</v>
      </c>
    </row>
    <row r="5421" spans="1:10" x14ac:dyDescent="0.15">
      <c r="A5421" t="s">
        <v>8781</v>
      </c>
      <c r="B5421" t="s">
        <v>1209</v>
      </c>
      <c r="C5421" t="s">
        <v>102</v>
      </c>
      <c r="D5421" t="s">
        <v>83</v>
      </c>
      <c r="E5421">
        <v>10</v>
      </c>
      <c r="F5421" s="8">
        <f>VLOOKUP(C5421,Products!$A$2:$E$20,5,TRUE)</f>
        <v>29.95</v>
      </c>
      <c r="G5421" s="8">
        <f t="shared" si="168"/>
        <v>299.5</v>
      </c>
      <c r="H5421" s="8">
        <f>VLOOKUP(C5421,Products!$A$2:$F$20,6,TRUE)</f>
        <v>15</v>
      </c>
      <c r="I5421" s="8">
        <f t="shared" si="169"/>
        <v>150</v>
      </c>
      <c r="J5421" s="42">
        <f>VLOOKUP(B5421,Invoices!A:I,9,TRUE)</f>
        <v>2021</v>
      </c>
    </row>
    <row r="5422" spans="1:10" x14ac:dyDescent="0.15">
      <c r="A5422" t="s">
        <v>8782</v>
      </c>
      <c r="B5422" t="s">
        <v>1210</v>
      </c>
      <c r="C5422" t="s">
        <v>102</v>
      </c>
      <c r="D5422" t="s">
        <v>83</v>
      </c>
      <c r="E5422">
        <v>9</v>
      </c>
      <c r="F5422" s="8">
        <f>VLOOKUP(C5422,Products!$A$2:$E$20,5,TRUE)</f>
        <v>29.95</v>
      </c>
      <c r="G5422" s="8">
        <f t="shared" si="168"/>
        <v>269.55</v>
      </c>
      <c r="H5422" s="8">
        <f>VLOOKUP(C5422,Products!$A$2:$F$20,6,TRUE)</f>
        <v>15</v>
      </c>
      <c r="I5422" s="8">
        <f t="shared" si="169"/>
        <v>135</v>
      </c>
      <c r="J5422" s="42">
        <f>VLOOKUP(B5422,Invoices!A:I,9,TRUE)</f>
        <v>2021</v>
      </c>
    </row>
    <row r="5423" spans="1:10" x14ac:dyDescent="0.15">
      <c r="A5423" t="s">
        <v>8783</v>
      </c>
      <c r="B5423" t="s">
        <v>1210</v>
      </c>
      <c r="C5423" t="s">
        <v>93</v>
      </c>
      <c r="D5423" t="s">
        <v>76</v>
      </c>
      <c r="E5423">
        <v>1</v>
      </c>
      <c r="F5423" s="8">
        <f>VLOOKUP(C5423,Products!$A$2:$E$20,5,TRUE)</f>
        <v>9.9499999999999993</v>
      </c>
      <c r="G5423" s="8">
        <f t="shared" si="168"/>
        <v>9.9499999999999993</v>
      </c>
      <c r="H5423" s="8">
        <f>VLOOKUP(C5423,Products!$A$2:$F$20,6,TRUE)</f>
        <v>1.9499999999999993</v>
      </c>
      <c r="I5423" s="8">
        <f t="shared" si="169"/>
        <v>1.9499999999999993</v>
      </c>
      <c r="J5423" s="42">
        <f>VLOOKUP(B5423,Invoices!A:I,9,TRUE)</f>
        <v>2021</v>
      </c>
    </row>
    <row r="5424" spans="1:10" x14ac:dyDescent="0.15">
      <c r="A5424" t="s">
        <v>8784</v>
      </c>
      <c r="B5424" t="s">
        <v>1210</v>
      </c>
      <c r="C5424" t="s">
        <v>96</v>
      </c>
      <c r="D5424" t="s">
        <v>75</v>
      </c>
      <c r="E5424">
        <v>10</v>
      </c>
      <c r="F5424" s="8">
        <f>VLOOKUP(C5424,Products!$A$2:$E$20,5,TRUE)</f>
        <v>79.95</v>
      </c>
      <c r="G5424" s="8">
        <f t="shared" si="168"/>
        <v>799.5</v>
      </c>
      <c r="H5424" s="8">
        <f>VLOOKUP(C5424,Products!$A$2:$F$20,6,TRUE)</f>
        <v>27.950000000000003</v>
      </c>
      <c r="I5424" s="8">
        <f t="shared" si="169"/>
        <v>279.5</v>
      </c>
      <c r="J5424" s="42">
        <f>VLOOKUP(B5424,Invoices!A:I,9,TRUE)</f>
        <v>2021</v>
      </c>
    </row>
    <row r="5425" spans="1:10" x14ac:dyDescent="0.15">
      <c r="A5425" t="s">
        <v>8785</v>
      </c>
      <c r="B5425" t="s">
        <v>1210</v>
      </c>
      <c r="C5425" t="s">
        <v>103</v>
      </c>
      <c r="D5425" t="s">
        <v>77</v>
      </c>
      <c r="E5425">
        <v>2</v>
      </c>
      <c r="F5425" s="8">
        <f>VLOOKUP(C5425,Products!$A$2:$E$20,5,TRUE)</f>
        <v>8.9499999999999993</v>
      </c>
      <c r="G5425" s="8">
        <f t="shared" si="168"/>
        <v>17.899999999999999</v>
      </c>
      <c r="H5425" s="8">
        <f>VLOOKUP(C5425,Products!$A$2:$F$20,6,TRUE)</f>
        <v>3.1999999999999993</v>
      </c>
      <c r="I5425" s="8">
        <f t="shared" si="169"/>
        <v>6.3999999999999986</v>
      </c>
      <c r="J5425" s="42">
        <f>VLOOKUP(B5425,Invoices!A:I,9,TRUE)</f>
        <v>2021</v>
      </c>
    </row>
    <row r="5426" spans="1:10" x14ac:dyDescent="0.15">
      <c r="A5426" t="s">
        <v>8786</v>
      </c>
      <c r="B5426" t="s">
        <v>1211</v>
      </c>
      <c r="C5426" t="s">
        <v>101</v>
      </c>
      <c r="D5426" t="s">
        <v>69</v>
      </c>
      <c r="E5426">
        <v>9</v>
      </c>
      <c r="F5426" s="8">
        <f>VLOOKUP(C5426,Products!$A$2:$E$20,5,TRUE)</f>
        <v>129.94999999999999</v>
      </c>
      <c r="G5426" s="8">
        <f t="shared" si="168"/>
        <v>1169.55</v>
      </c>
      <c r="H5426" s="8">
        <f>VLOOKUP(C5426,Products!$A$2:$F$20,6,TRUE)</f>
        <v>40.449999999999989</v>
      </c>
      <c r="I5426" s="8">
        <f t="shared" si="169"/>
        <v>364.0499999999999</v>
      </c>
      <c r="J5426" s="42">
        <f>VLOOKUP(B5426,Invoices!A:I,9,TRUE)</f>
        <v>2021</v>
      </c>
    </row>
    <row r="5427" spans="1:10" x14ac:dyDescent="0.15">
      <c r="A5427" t="s">
        <v>8787</v>
      </c>
      <c r="B5427" t="s">
        <v>1211</v>
      </c>
      <c r="C5427" t="s">
        <v>97</v>
      </c>
      <c r="D5427" t="s">
        <v>74</v>
      </c>
      <c r="E5427">
        <v>3</v>
      </c>
      <c r="F5427" s="8">
        <f>VLOOKUP(C5427,Products!$A$2:$E$20,5,TRUE)</f>
        <v>1.5</v>
      </c>
      <c r="G5427" s="8">
        <f t="shared" si="168"/>
        <v>4.5</v>
      </c>
      <c r="H5427" s="8">
        <f>VLOOKUP(C5427,Products!$A$2:$F$20,6,TRUE)</f>
        <v>0.5</v>
      </c>
      <c r="I5427" s="8">
        <f t="shared" si="169"/>
        <v>1.5</v>
      </c>
      <c r="J5427" s="42">
        <f>VLOOKUP(B5427,Invoices!A:I,9,TRUE)</f>
        <v>2021</v>
      </c>
    </row>
    <row r="5428" spans="1:10" x14ac:dyDescent="0.15">
      <c r="A5428" t="s">
        <v>8788</v>
      </c>
      <c r="B5428" t="s">
        <v>1211</v>
      </c>
      <c r="C5428" t="s">
        <v>96</v>
      </c>
      <c r="D5428" t="s">
        <v>75</v>
      </c>
      <c r="E5428">
        <v>12</v>
      </c>
      <c r="F5428" s="8">
        <f>VLOOKUP(C5428,Products!$A$2:$E$20,5,TRUE)</f>
        <v>79.95</v>
      </c>
      <c r="G5428" s="8">
        <f t="shared" si="168"/>
        <v>959.40000000000009</v>
      </c>
      <c r="H5428" s="8">
        <f>VLOOKUP(C5428,Products!$A$2:$F$20,6,TRUE)</f>
        <v>27.950000000000003</v>
      </c>
      <c r="I5428" s="8">
        <f t="shared" si="169"/>
        <v>335.40000000000003</v>
      </c>
      <c r="J5428" s="42">
        <f>VLOOKUP(B5428,Invoices!A:I,9,TRUE)</f>
        <v>2021</v>
      </c>
    </row>
    <row r="5429" spans="1:10" x14ac:dyDescent="0.15">
      <c r="A5429" t="s">
        <v>8789</v>
      </c>
      <c r="B5429" t="s">
        <v>1211</v>
      </c>
      <c r="C5429" t="s">
        <v>92</v>
      </c>
      <c r="D5429" t="s">
        <v>82</v>
      </c>
      <c r="E5429">
        <v>1</v>
      </c>
      <c r="F5429" s="8">
        <f>VLOOKUP(C5429,Products!$A$2:$E$20,5,TRUE)</f>
        <v>19.95</v>
      </c>
      <c r="G5429" s="8">
        <f t="shared" si="168"/>
        <v>19.95</v>
      </c>
      <c r="H5429" s="8">
        <f>VLOOKUP(C5429,Products!$A$2:$F$20,6,TRUE)</f>
        <v>7.4499999999999993</v>
      </c>
      <c r="I5429" s="8">
        <f t="shared" si="169"/>
        <v>7.4499999999999993</v>
      </c>
      <c r="J5429" s="42">
        <f>VLOOKUP(B5429,Invoices!A:I,9,TRUE)</f>
        <v>2021</v>
      </c>
    </row>
    <row r="5430" spans="1:10" x14ac:dyDescent="0.15">
      <c r="A5430" t="s">
        <v>8790</v>
      </c>
      <c r="B5430" t="s">
        <v>1211</v>
      </c>
      <c r="C5430" t="s">
        <v>94</v>
      </c>
      <c r="D5430" t="s">
        <v>86</v>
      </c>
      <c r="E5430">
        <v>3</v>
      </c>
      <c r="F5430" s="8">
        <f>VLOOKUP(C5430,Products!$A$2:$E$20,5,TRUE)</f>
        <v>3.5</v>
      </c>
      <c r="G5430" s="8">
        <f t="shared" si="168"/>
        <v>10.5</v>
      </c>
      <c r="H5430" s="8">
        <f>VLOOKUP(C5430,Products!$A$2:$F$20,6,TRUE)</f>
        <v>0.54999999999999982</v>
      </c>
      <c r="I5430" s="8">
        <f t="shared" si="169"/>
        <v>1.6499999999999995</v>
      </c>
      <c r="J5430" s="42">
        <f>VLOOKUP(B5430,Invoices!A:I,9,TRUE)</f>
        <v>2021</v>
      </c>
    </row>
    <row r="5431" spans="1:10" x14ac:dyDescent="0.15">
      <c r="A5431" t="s">
        <v>8791</v>
      </c>
      <c r="B5431" t="s">
        <v>1211</v>
      </c>
      <c r="C5431" t="s">
        <v>102</v>
      </c>
      <c r="D5431" t="s">
        <v>83</v>
      </c>
      <c r="E5431">
        <v>1</v>
      </c>
      <c r="F5431" s="8">
        <f>VLOOKUP(C5431,Products!$A$2:$E$20,5,TRUE)</f>
        <v>29.95</v>
      </c>
      <c r="G5431" s="8">
        <f t="shared" si="168"/>
        <v>29.95</v>
      </c>
      <c r="H5431" s="8">
        <f>VLOOKUP(C5431,Products!$A$2:$F$20,6,TRUE)</f>
        <v>15</v>
      </c>
      <c r="I5431" s="8">
        <f t="shared" si="169"/>
        <v>15</v>
      </c>
      <c r="J5431" s="42">
        <f>VLOOKUP(B5431,Invoices!A:I,9,TRUE)</f>
        <v>2021</v>
      </c>
    </row>
    <row r="5432" spans="1:10" x14ac:dyDescent="0.15">
      <c r="A5432" t="s">
        <v>8792</v>
      </c>
      <c r="B5432" t="s">
        <v>1211</v>
      </c>
      <c r="C5432" t="s">
        <v>90</v>
      </c>
      <c r="D5432" t="s">
        <v>72</v>
      </c>
      <c r="E5432">
        <v>3</v>
      </c>
      <c r="F5432" s="8">
        <f>VLOOKUP(C5432,Products!$A$2:$E$20,5,TRUE)</f>
        <v>8.9499999999999993</v>
      </c>
      <c r="G5432" s="8">
        <f t="shared" si="168"/>
        <v>26.849999999999998</v>
      </c>
      <c r="H5432" s="8">
        <f>VLOOKUP(C5432,Products!$A$2:$F$20,6,TRUE)</f>
        <v>5.6999999999999993</v>
      </c>
      <c r="I5432" s="8">
        <f t="shared" si="169"/>
        <v>17.099999999999998</v>
      </c>
      <c r="J5432" s="42">
        <f>VLOOKUP(B5432,Invoices!A:I,9,TRUE)</f>
        <v>2021</v>
      </c>
    </row>
    <row r="5433" spans="1:10" x14ac:dyDescent="0.15">
      <c r="A5433" t="s">
        <v>8793</v>
      </c>
      <c r="B5433" t="s">
        <v>1211</v>
      </c>
      <c r="C5433" t="s">
        <v>87</v>
      </c>
      <c r="D5433" t="s">
        <v>68</v>
      </c>
      <c r="E5433">
        <v>1</v>
      </c>
      <c r="F5433" s="8">
        <f>VLOOKUP(C5433,Products!$A$2:$E$20,5,TRUE)</f>
        <v>19.95</v>
      </c>
      <c r="G5433" s="8">
        <f t="shared" si="168"/>
        <v>19.95</v>
      </c>
      <c r="H5433" s="8">
        <f>VLOOKUP(C5433,Products!$A$2:$F$20,6,TRUE)</f>
        <v>7.4499999999999993</v>
      </c>
      <c r="I5433" s="8">
        <f t="shared" si="169"/>
        <v>7.4499999999999993</v>
      </c>
      <c r="J5433" s="42">
        <f>VLOOKUP(B5433,Invoices!A:I,9,TRUE)</f>
        <v>2021</v>
      </c>
    </row>
    <row r="5434" spans="1:10" x14ac:dyDescent="0.15">
      <c r="A5434" t="s">
        <v>8794</v>
      </c>
      <c r="B5434" t="s">
        <v>1211</v>
      </c>
      <c r="C5434" t="s">
        <v>104</v>
      </c>
      <c r="D5434" t="s">
        <v>71</v>
      </c>
      <c r="E5434">
        <v>3</v>
      </c>
      <c r="F5434" s="8">
        <f>VLOOKUP(C5434,Products!$A$2:$E$20,5,TRUE)</f>
        <v>2.95</v>
      </c>
      <c r="G5434" s="8">
        <f t="shared" si="168"/>
        <v>8.8500000000000014</v>
      </c>
      <c r="H5434" s="8">
        <f>VLOOKUP(C5434,Products!$A$2:$F$20,6,TRUE)</f>
        <v>1.1500000000000001</v>
      </c>
      <c r="I5434" s="8">
        <f t="shared" si="169"/>
        <v>3.45</v>
      </c>
      <c r="J5434" s="42">
        <f>VLOOKUP(B5434,Invoices!A:I,9,TRUE)</f>
        <v>2021</v>
      </c>
    </row>
    <row r="5435" spans="1:10" x14ac:dyDescent="0.15">
      <c r="A5435" t="s">
        <v>8795</v>
      </c>
      <c r="B5435" t="s">
        <v>1211</v>
      </c>
      <c r="C5435" t="s">
        <v>89</v>
      </c>
      <c r="D5435" t="s">
        <v>80</v>
      </c>
      <c r="E5435">
        <v>1</v>
      </c>
      <c r="F5435" s="8">
        <f>VLOOKUP(C5435,Products!$A$2:$E$20,5,TRUE)</f>
        <v>15.95</v>
      </c>
      <c r="G5435" s="8">
        <f t="shared" si="168"/>
        <v>15.95</v>
      </c>
      <c r="H5435" s="8">
        <f>VLOOKUP(C5435,Products!$A$2:$F$20,6,TRUE)</f>
        <v>6</v>
      </c>
      <c r="I5435" s="8">
        <f t="shared" si="169"/>
        <v>6</v>
      </c>
      <c r="J5435" s="42">
        <f>VLOOKUP(B5435,Invoices!A:I,9,TRUE)</f>
        <v>2021</v>
      </c>
    </row>
    <row r="5436" spans="1:10" x14ac:dyDescent="0.15">
      <c r="A5436" t="s">
        <v>8796</v>
      </c>
      <c r="B5436" t="s">
        <v>1211</v>
      </c>
      <c r="C5436" t="s">
        <v>88</v>
      </c>
      <c r="D5436" t="s">
        <v>85</v>
      </c>
      <c r="E5436">
        <v>5</v>
      </c>
      <c r="F5436" s="8">
        <f>VLOOKUP(C5436,Products!$A$2:$E$20,5,TRUE)</f>
        <v>8.9499999999999993</v>
      </c>
      <c r="G5436" s="8">
        <f t="shared" si="168"/>
        <v>44.75</v>
      </c>
      <c r="H5436" s="8">
        <f>VLOOKUP(C5436,Products!$A$2:$F$20,6,TRUE)</f>
        <v>5.6999999999999993</v>
      </c>
      <c r="I5436" s="8">
        <f t="shared" si="169"/>
        <v>28.499999999999996</v>
      </c>
      <c r="J5436" s="42">
        <f>VLOOKUP(B5436,Invoices!A:I,9,TRUE)</f>
        <v>2021</v>
      </c>
    </row>
    <row r="5437" spans="1:10" x14ac:dyDescent="0.15">
      <c r="A5437" t="s">
        <v>8797</v>
      </c>
      <c r="B5437" t="s">
        <v>1212</v>
      </c>
      <c r="C5437" t="s">
        <v>104</v>
      </c>
      <c r="D5437" t="s">
        <v>71</v>
      </c>
      <c r="E5437">
        <v>2</v>
      </c>
      <c r="F5437" s="8">
        <f>VLOOKUP(C5437,Products!$A$2:$E$20,5,TRUE)</f>
        <v>2.95</v>
      </c>
      <c r="G5437" s="8">
        <f t="shared" si="168"/>
        <v>5.9</v>
      </c>
      <c r="H5437" s="8">
        <f>VLOOKUP(C5437,Products!$A$2:$F$20,6,TRUE)</f>
        <v>1.1500000000000001</v>
      </c>
      <c r="I5437" s="8">
        <f t="shared" si="169"/>
        <v>2.3000000000000003</v>
      </c>
      <c r="J5437" s="42">
        <f>VLOOKUP(B5437,Invoices!A:I,9,TRUE)</f>
        <v>2021</v>
      </c>
    </row>
    <row r="5438" spans="1:10" x14ac:dyDescent="0.15">
      <c r="A5438" t="s">
        <v>8798</v>
      </c>
      <c r="B5438" t="s">
        <v>1212</v>
      </c>
      <c r="C5438" t="s">
        <v>94</v>
      </c>
      <c r="D5438" t="s">
        <v>86</v>
      </c>
      <c r="E5438">
        <v>1</v>
      </c>
      <c r="F5438" s="8">
        <f>VLOOKUP(C5438,Products!$A$2:$E$20,5,TRUE)</f>
        <v>3.5</v>
      </c>
      <c r="G5438" s="8">
        <f t="shared" si="168"/>
        <v>3.5</v>
      </c>
      <c r="H5438" s="8">
        <f>VLOOKUP(C5438,Products!$A$2:$F$20,6,TRUE)</f>
        <v>0.54999999999999982</v>
      </c>
      <c r="I5438" s="8">
        <f t="shared" si="169"/>
        <v>0.54999999999999982</v>
      </c>
      <c r="J5438" s="42">
        <f>VLOOKUP(B5438,Invoices!A:I,9,TRUE)</f>
        <v>2021</v>
      </c>
    </row>
    <row r="5439" spans="1:10" x14ac:dyDescent="0.15">
      <c r="A5439" t="s">
        <v>8799</v>
      </c>
      <c r="B5439" t="s">
        <v>1212</v>
      </c>
      <c r="C5439" t="s">
        <v>90</v>
      </c>
      <c r="D5439" t="s">
        <v>72</v>
      </c>
      <c r="E5439">
        <v>3</v>
      </c>
      <c r="F5439" s="8">
        <f>VLOOKUP(C5439,Products!$A$2:$E$20,5,TRUE)</f>
        <v>8.9499999999999993</v>
      </c>
      <c r="G5439" s="8">
        <f t="shared" si="168"/>
        <v>26.849999999999998</v>
      </c>
      <c r="H5439" s="8">
        <f>VLOOKUP(C5439,Products!$A$2:$F$20,6,TRUE)</f>
        <v>5.6999999999999993</v>
      </c>
      <c r="I5439" s="8">
        <f t="shared" si="169"/>
        <v>17.099999999999998</v>
      </c>
      <c r="J5439" s="42">
        <f>VLOOKUP(B5439,Invoices!A:I,9,TRUE)</f>
        <v>2021</v>
      </c>
    </row>
    <row r="5440" spans="1:10" x14ac:dyDescent="0.15">
      <c r="A5440" t="s">
        <v>8800</v>
      </c>
      <c r="B5440" t="s">
        <v>1212</v>
      </c>
      <c r="C5440" t="s">
        <v>102</v>
      </c>
      <c r="D5440" t="s">
        <v>83</v>
      </c>
      <c r="E5440">
        <v>3</v>
      </c>
      <c r="F5440" s="8">
        <f>VLOOKUP(C5440,Products!$A$2:$E$20,5,TRUE)</f>
        <v>29.95</v>
      </c>
      <c r="G5440" s="8">
        <f t="shared" si="168"/>
        <v>89.85</v>
      </c>
      <c r="H5440" s="8">
        <f>VLOOKUP(C5440,Products!$A$2:$F$20,6,TRUE)</f>
        <v>15</v>
      </c>
      <c r="I5440" s="8">
        <f t="shared" si="169"/>
        <v>45</v>
      </c>
      <c r="J5440" s="42">
        <f>VLOOKUP(B5440,Invoices!A:I,9,TRUE)</f>
        <v>2021</v>
      </c>
    </row>
    <row r="5441" spans="1:10" x14ac:dyDescent="0.15">
      <c r="A5441" t="s">
        <v>8801</v>
      </c>
      <c r="B5441" t="s">
        <v>1212</v>
      </c>
      <c r="C5441" t="s">
        <v>93</v>
      </c>
      <c r="D5441" t="s">
        <v>76</v>
      </c>
      <c r="E5441">
        <v>2</v>
      </c>
      <c r="F5441" s="8">
        <f>VLOOKUP(C5441,Products!$A$2:$E$20,5,TRUE)</f>
        <v>9.9499999999999993</v>
      </c>
      <c r="G5441" s="8">
        <f t="shared" si="168"/>
        <v>19.899999999999999</v>
      </c>
      <c r="H5441" s="8">
        <f>VLOOKUP(C5441,Products!$A$2:$F$20,6,TRUE)</f>
        <v>1.9499999999999993</v>
      </c>
      <c r="I5441" s="8">
        <f t="shared" si="169"/>
        <v>3.8999999999999986</v>
      </c>
      <c r="J5441" s="42">
        <f>VLOOKUP(B5441,Invoices!A:I,9,TRUE)</f>
        <v>2021</v>
      </c>
    </row>
    <row r="5442" spans="1:10" x14ac:dyDescent="0.15">
      <c r="A5442" t="s">
        <v>8802</v>
      </c>
      <c r="B5442" t="s">
        <v>1212</v>
      </c>
      <c r="C5442" t="s">
        <v>96</v>
      </c>
      <c r="D5442" t="s">
        <v>75</v>
      </c>
      <c r="E5442">
        <v>1</v>
      </c>
      <c r="F5442" s="8">
        <f>VLOOKUP(C5442,Products!$A$2:$E$20,5,TRUE)</f>
        <v>79.95</v>
      </c>
      <c r="G5442" s="8">
        <f t="shared" si="168"/>
        <v>79.95</v>
      </c>
      <c r="H5442" s="8">
        <f>VLOOKUP(C5442,Products!$A$2:$F$20,6,TRUE)</f>
        <v>27.950000000000003</v>
      </c>
      <c r="I5442" s="8">
        <f t="shared" si="169"/>
        <v>27.950000000000003</v>
      </c>
      <c r="J5442" s="42">
        <f>VLOOKUP(B5442,Invoices!A:I,9,TRUE)</f>
        <v>2021</v>
      </c>
    </row>
    <row r="5443" spans="1:10" x14ac:dyDescent="0.15">
      <c r="A5443" t="s">
        <v>8803</v>
      </c>
      <c r="B5443" t="s">
        <v>1212</v>
      </c>
      <c r="C5443" t="s">
        <v>98</v>
      </c>
      <c r="D5443" t="s">
        <v>79</v>
      </c>
      <c r="E5443">
        <v>5</v>
      </c>
      <c r="F5443" s="8">
        <f>VLOOKUP(C5443,Products!$A$2:$E$20,5,TRUE)</f>
        <v>14.95</v>
      </c>
      <c r="G5443" s="8">
        <f t="shared" ref="G5443:G5506" si="170">F5443*E5443</f>
        <v>74.75</v>
      </c>
      <c r="H5443" s="8">
        <f>VLOOKUP(C5443,Products!$A$2:$F$20,6,TRUE)</f>
        <v>3.0499999999999989</v>
      </c>
      <c r="I5443" s="8">
        <f t="shared" ref="I5443:I5506" si="171">H5443*E5443</f>
        <v>15.249999999999995</v>
      </c>
      <c r="J5443" s="42">
        <f>VLOOKUP(B5443,Invoices!A:I,9,TRUE)</f>
        <v>2021</v>
      </c>
    </row>
    <row r="5444" spans="1:10" x14ac:dyDescent="0.15">
      <c r="A5444" t="s">
        <v>8804</v>
      </c>
      <c r="B5444" t="s">
        <v>1212</v>
      </c>
      <c r="C5444" t="s">
        <v>87</v>
      </c>
      <c r="D5444" t="s">
        <v>68</v>
      </c>
      <c r="E5444">
        <v>1</v>
      </c>
      <c r="F5444" s="8">
        <f>VLOOKUP(C5444,Products!$A$2:$E$20,5,TRUE)</f>
        <v>19.95</v>
      </c>
      <c r="G5444" s="8">
        <f t="shared" si="170"/>
        <v>19.95</v>
      </c>
      <c r="H5444" s="8">
        <f>VLOOKUP(C5444,Products!$A$2:$F$20,6,TRUE)</f>
        <v>7.4499999999999993</v>
      </c>
      <c r="I5444" s="8">
        <f t="shared" si="171"/>
        <v>7.4499999999999993</v>
      </c>
      <c r="J5444" s="42">
        <f>VLOOKUP(B5444,Invoices!A:I,9,TRUE)</f>
        <v>2021</v>
      </c>
    </row>
    <row r="5445" spans="1:10" x14ac:dyDescent="0.15">
      <c r="A5445" t="s">
        <v>8805</v>
      </c>
      <c r="B5445" t="s">
        <v>1212</v>
      </c>
      <c r="C5445" t="s">
        <v>92</v>
      </c>
      <c r="D5445" t="s">
        <v>82</v>
      </c>
      <c r="E5445">
        <v>5</v>
      </c>
      <c r="F5445" s="8">
        <f>VLOOKUP(C5445,Products!$A$2:$E$20,5,TRUE)</f>
        <v>19.95</v>
      </c>
      <c r="G5445" s="8">
        <f t="shared" si="170"/>
        <v>99.75</v>
      </c>
      <c r="H5445" s="8">
        <f>VLOOKUP(C5445,Products!$A$2:$F$20,6,TRUE)</f>
        <v>7.4499999999999993</v>
      </c>
      <c r="I5445" s="8">
        <f t="shared" si="171"/>
        <v>37.25</v>
      </c>
      <c r="J5445" s="42">
        <f>VLOOKUP(B5445,Invoices!A:I,9,TRUE)</f>
        <v>2021</v>
      </c>
    </row>
    <row r="5446" spans="1:10" x14ac:dyDescent="0.15">
      <c r="A5446" t="s">
        <v>8806</v>
      </c>
      <c r="B5446" t="s">
        <v>1212</v>
      </c>
      <c r="C5446" t="s">
        <v>100</v>
      </c>
      <c r="D5446" t="s">
        <v>78</v>
      </c>
      <c r="E5446">
        <v>1</v>
      </c>
      <c r="F5446" s="8">
        <f>VLOOKUP(C5446,Products!$A$2:$E$20,5,TRUE)</f>
        <v>49.95</v>
      </c>
      <c r="G5446" s="8">
        <f t="shared" si="170"/>
        <v>49.95</v>
      </c>
      <c r="H5446" s="8">
        <f>VLOOKUP(C5446,Products!$A$2:$F$20,6,TRUE)</f>
        <v>19.950000000000003</v>
      </c>
      <c r="I5446" s="8">
        <f t="shared" si="171"/>
        <v>19.950000000000003</v>
      </c>
      <c r="J5446" s="42">
        <f>VLOOKUP(B5446,Invoices!A:I,9,TRUE)</f>
        <v>2021</v>
      </c>
    </row>
    <row r="5447" spans="1:10" x14ac:dyDescent="0.15">
      <c r="A5447" t="s">
        <v>8807</v>
      </c>
      <c r="B5447" t="s">
        <v>1212</v>
      </c>
      <c r="C5447" t="s">
        <v>101</v>
      </c>
      <c r="D5447" t="s">
        <v>69</v>
      </c>
      <c r="E5447">
        <v>1</v>
      </c>
      <c r="F5447" s="8">
        <f>VLOOKUP(C5447,Products!$A$2:$E$20,5,TRUE)</f>
        <v>129.94999999999999</v>
      </c>
      <c r="G5447" s="8">
        <f t="shared" si="170"/>
        <v>129.94999999999999</v>
      </c>
      <c r="H5447" s="8">
        <f>VLOOKUP(C5447,Products!$A$2:$F$20,6,TRUE)</f>
        <v>40.449999999999989</v>
      </c>
      <c r="I5447" s="8">
        <f t="shared" si="171"/>
        <v>40.449999999999989</v>
      </c>
      <c r="J5447" s="42">
        <f>VLOOKUP(B5447,Invoices!A:I,9,TRUE)</f>
        <v>2021</v>
      </c>
    </row>
    <row r="5448" spans="1:10" x14ac:dyDescent="0.15">
      <c r="A5448" t="s">
        <v>8808</v>
      </c>
      <c r="B5448" t="s">
        <v>1212</v>
      </c>
      <c r="C5448" t="s">
        <v>105</v>
      </c>
      <c r="D5448" t="s">
        <v>81</v>
      </c>
      <c r="E5448">
        <v>2</v>
      </c>
      <c r="F5448" s="8">
        <f>VLOOKUP(C5448,Products!$A$2:$E$20,5,TRUE)</f>
        <v>8.9499999999999993</v>
      </c>
      <c r="G5448" s="8">
        <f t="shared" si="170"/>
        <v>17.899999999999999</v>
      </c>
      <c r="H5448" s="8">
        <f>VLOOKUP(C5448,Products!$A$2:$F$20,6,TRUE)</f>
        <v>3.1999999999999993</v>
      </c>
      <c r="I5448" s="8">
        <f t="shared" si="171"/>
        <v>6.3999999999999986</v>
      </c>
      <c r="J5448" s="42">
        <f>VLOOKUP(B5448,Invoices!A:I,9,TRUE)</f>
        <v>2021</v>
      </c>
    </row>
    <row r="5449" spans="1:10" x14ac:dyDescent="0.15">
      <c r="A5449" t="s">
        <v>8809</v>
      </c>
      <c r="B5449" t="s">
        <v>1212</v>
      </c>
      <c r="C5449" t="s">
        <v>97</v>
      </c>
      <c r="D5449" t="s">
        <v>74</v>
      </c>
      <c r="E5449">
        <v>1</v>
      </c>
      <c r="F5449" s="8">
        <f>VLOOKUP(C5449,Products!$A$2:$E$20,5,TRUE)</f>
        <v>1.5</v>
      </c>
      <c r="G5449" s="8">
        <f t="shared" si="170"/>
        <v>1.5</v>
      </c>
      <c r="H5449" s="8">
        <f>VLOOKUP(C5449,Products!$A$2:$F$20,6,TRUE)</f>
        <v>0.5</v>
      </c>
      <c r="I5449" s="8">
        <f t="shared" si="171"/>
        <v>0.5</v>
      </c>
      <c r="J5449" s="42">
        <f>VLOOKUP(B5449,Invoices!A:I,9,TRUE)</f>
        <v>2021</v>
      </c>
    </row>
    <row r="5450" spans="1:10" x14ac:dyDescent="0.15">
      <c r="A5450" t="s">
        <v>8810</v>
      </c>
      <c r="B5450" t="s">
        <v>1212</v>
      </c>
      <c r="C5450" t="s">
        <v>95</v>
      </c>
      <c r="D5450" t="s">
        <v>73</v>
      </c>
      <c r="E5450">
        <v>1</v>
      </c>
      <c r="F5450" s="8">
        <f>VLOOKUP(C5450,Products!$A$2:$E$20,5,TRUE)</f>
        <v>12.95</v>
      </c>
      <c r="G5450" s="8">
        <f t="shared" si="170"/>
        <v>12.95</v>
      </c>
      <c r="H5450" s="8">
        <f>VLOOKUP(C5450,Products!$A$2:$F$20,6,TRUE)</f>
        <v>4.1999999999999993</v>
      </c>
      <c r="I5450" s="8">
        <f t="shared" si="171"/>
        <v>4.1999999999999993</v>
      </c>
      <c r="J5450" s="42">
        <f>VLOOKUP(B5450,Invoices!A:I,9,TRUE)</f>
        <v>2021</v>
      </c>
    </row>
    <row r="5451" spans="1:10" x14ac:dyDescent="0.15">
      <c r="A5451" t="s">
        <v>8811</v>
      </c>
      <c r="B5451" t="s">
        <v>1212</v>
      </c>
      <c r="C5451" t="s">
        <v>88</v>
      </c>
      <c r="D5451" t="s">
        <v>85</v>
      </c>
      <c r="E5451">
        <v>4</v>
      </c>
      <c r="F5451" s="8">
        <f>VLOOKUP(C5451,Products!$A$2:$E$20,5,TRUE)</f>
        <v>8.9499999999999993</v>
      </c>
      <c r="G5451" s="8">
        <f t="shared" si="170"/>
        <v>35.799999999999997</v>
      </c>
      <c r="H5451" s="8">
        <f>VLOOKUP(C5451,Products!$A$2:$F$20,6,TRUE)</f>
        <v>5.6999999999999993</v>
      </c>
      <c r="I5451" s="8">
        <f t="shared" si="171"/>
        <v>22.799999999999997</v>
      </c>
      <c r="J5451" s="42">
        <f>VLOOKUP(B5451,Invoices!A:I,9,TRUE)</f>
        <v>2021</v>
      </c>
    </row>
    <row r="5452" spans="1:10" x14ac:dyDescent="0.15">
      <c r="A5452" t="s">
        <v>8812</v>
      </c>
      <c r="B5452" t="s">
        <v>1213</v>
      </c>
      <c r="C5452" t="s">
        <v>97</v>
      </c>
      <c r="D5452" t="s">
        <v>74</v>
      </c>
      <c r="E5452">
        <v>3</v>
      </c>
      <c r="F5452" s="8">
        <f>VLOOKUP(C5452,Products!$A$2:$E$20,5,TRUE)</f>
        <v>1.5</v>
      </c>
      <c r="G5452" s="8">
        <f t="shared" si="170"/>
        <v>4.5</v>
      </c>
      <c r="H5452" s="8">
        <f>VLOOKUP(C5452,Products!$A$2:$F$20,6,TRUE)</f>
        <v>0.5</v>
      </c>
      <c r="I5452" s="8">
        <f t="shared" si="171"/>
        <v>1.5</v>
      </c>
      <c r="J5452" s="42">
        <f>VLOOKUP(B5452,Invoices!A:I,9,TRUE)</f>
        <v>2021</v>
      </c>
    </row>
    <row r="5453" spans="1:10" x14ac:dyDescent="0.15">
      <c r="A5453" t="s">
        <v>8813</v>
      </c>
      <c r="B5453" t="s">
        <v>1214</v>
      </c>
      <c r="C5453" t="s">
        <v>98</v>
      </c>
      <c r="D5453" t="s">
        <v>79</v>
      </c>
      <c r="E5453">
        <v>6</v>
      </c>
      <c r="F5453" s="8">
        <f>VLOOKUP(C5453,Products!$A$2:$E$20,5,TRUE)</f>
        <v>14.95</v>
      </c>
      <c r="G5453" s="8">
        <f t="shared" si="170"/>
        <v>89.699999999999989</v>
      </c>
      <c r="H5453" s="8">
        <f>VLOOKUP(C5453,Products!$A$2:$F$20,6,TRUE)</f>
        <v>3.0499999999999989</v>
      </c>
      <c r="I5453" s="8">
        <f t="shared" si="171"/>
        <v>18.299999999999994</v>
      </c>
      <c r="J5453" s="42">
        <f>VLOOKUP(B5453,Invoices!A:I,9,TRUE)</f>
        <v>2021</v>
      </c>
    </row>
    <row r="5454" spans="1:10" x14ac:dyDescent="0.15">
      <c r="A5454" t="s">
        <v>8814</v>
      </c>
      <c r="B5454" t="s">
        <v>1214</v>
      </c>
      <c r="C5454" t="s">
        <v>103</v>
      </c>
      <c r="D5454" t="s">
        <v>77</v>
      </c>
      <c r="E5454">
        <v>50</v>
      </c>
      <c r="F5454" s="8">
        <f>VLOOKUP(C5454,Products!$A$2:$E$20,5,TRUE)</f>
        <v>8.9499999999999993</v>
      </c>
      <c r="G5454" s="8">
        <f t="shared" si="170"/>
        <v>447.49999999999994</v>
      </c>
      <c r="H5454" s="8">
        <f>VLOOKUP(C5454,Products!$A$2:$F$20,6,TRUE)</f>
        <v>3.1999999999999993</v>
      </c>
      <c r="I5454" s="8">
        <f t="shared" si="171"/>
        <v>159.99999999999997</v>
      </c>
      <c r="J5454" s="42">
        <f>VLOOKUP(B5454,Invoices!A:I,9,TRUE)</f>
        <v>2021</v>
      </c>
    </row>
    <row r="5455" spans="1:10" x14ac:dyDescent="0.15">
      <c r="A5455" t="s">
        <v>8815</v>
      </c>
      <c r="B5455" t="s">
        <v>1214</v>
      </c>
      <c r="C5455" t="s">
        <v>93</v>
      </c>
      <c r="D5455" t="s">
        <v>76</v>
      </c>
      <c r="E5455">
        <v>20</v>
      </c>
      <c r="F5455" s="8">
        <f>VLOOKUP(C5455,Products!$A$2:$E$20,5,TRUE)</f>
        <v>9.9499999999999993</v>
      </c>
      <c r="G5455" s="8">
        <f t="shared" si="170"/>
        <v>199</v>
      </c>
      <c r="H5455" s="8">
        <f>VLOOKUP(C5455,Products!$A$2:$F$20,6,TRUE)</f>
        <v>1.9499999999999993</v>
      </c>
      <c r="I5455" s="8">
        <f t="shared" si="171"/>
        <v>38.999999999999986</v>
      </c>
      <c r="J5455" s="42">
        <f>VLOOKUP(B5455,Invoices!A:I,9,TRUE)</f>
        <v>2021</v>
      </c>
    </row>
    <row r="5456" spans="1:10" x14ac:dyDescent="0.15">
      <c r="A5456" t="s">
        <v>8816</v>
      </c>
      <c r="B5456" t="s">
        <v>1214</v>
      </c>
      <c r="C5456" t="s">
        <v>100</v>
      </c>
      <c r="D5456" t="s">
        <v>78</v>
      </c>
      <c r="E5456">
        <v>2</v>
      </c>
      <c r="F5456" s="8">
        <f>VLOOKUP(C5456,Products!$A$2:$E$20,5,TRUE)</f>
        <v>49.95</v>
      </c>
      <c r="G5456" s="8">
        <f t="shared" si="170"/>
        <v>99.9</v>
      </c>
      <c r="H5456" s="8">
        <f>VLOOKUP(C5456,Products!$A$2:$F$20,6,TRUE)</f>
        <v>19.950000000000003</v>
      </c>
      <c r="I5456" s="8">
        <f t="shared" si="171"/>
        <v>39.900000000000006</v>
      </c>
      <c r="J5456" s="42">
        <f>VLOOKUP(B5456,Invoices!A:I,9,TRUE)</f>
        <v>2021</v>
      </c>
    </row>
    <row r="5457" spans="1:10" x14ac:dyDescent="0.15">
      <c r="A5457" t="s">
        <v>8817</v>
      </c>
      <c r="B5457" t="s">
        <v>1214</v>
      </c>
      <c r="C5457" t="s">
        <v>92</v>
      </c>
      <c r="D5457" t="s">
        <v>82</v>
      </c>
      <c r="E5457">
        <v>1</v>
      </c>
      <c r="F5457" s="8">
        <f>VLOOKUP(C5457,Products!$A$2:$E$20,5,TRUE)</f>
        <v>19.95</v>
      </c>
      <c r="G5457" s="8">
        <f t="shared" si="170"/>
        <v>19.95</v>
      </c>
      <c r="H5457" s="8">
        <f>VLOOKUP(C5457,Products!$A$2:$F$20,6,TRUE)</f>
        <v>7.4499999999999993</v>
      </c>
      <c r="I5457" s="8">
        <f t="shared" si="171"/>
        <v>7.4499999999999993</v>
      </c>
      <c r="J5457" s="42">
        <f>VLOOKUP(B5457,Invoices!A:I,9,TRUE)</f>
        <v>2021</v>
      </c>
    </row>
    <row r="5458" spans="1:10" x14ac:dyDescent="0.15">
      <c r="A5458" t="s">
        <v>8818</v>
      </c>
      <c r="B5458" t="s">
        <v>1214</v>
      </c>
      <c r="C5458" t="s">
        <v>101</v>
      </c>
      <c r="D5458" t="s">
        <v>69</v>
      </c>
      <c r="E5458">
        <v>6</v>
      </c>
      <c r="F5458" s="8">
        <f>VLOOKUP(C5458,Products!$A$2:$E$20,5,TRUE)</f>
        <v>129.94999999999999</v>
      </c>
      <c r="G5458" s="8">
        <f t="shared" si="170"/>
        <v>779.69999999999993</v>
      </c>
      <c r="H5458" s="8">
        <f>VLOOKUP(C5458,Products!$A$2:$F$20,6,TRUE)</f>
        <v>40.449999999999989</v>
      </c>
      <c r="I5458" s="8">
        <f t="shared" si="171"/>
        <v>242.69999999999993</v>
      </c>
      <c r="J5458" s="42">
        <f>VLOOKUP(B5458,Invoices!A:I,9,TRUE)</f>
        <v>2021</v>
      </c>
    </row>
    <row r="5459" spans="1:10" x14ac:dyDescent="0.15">
      <c r="A5459" t="s">
        <v>8819</v>
      </c>
      <c r="B5459" t="s">
        <v>1214</v>
      </c>
      <c r="C5459" t="s">
        <v>99</v>
      </c>
      <c r="D5459" t="s">
        <v>84</v>
      </c>
      <c r="E5459">
        <v>3</v>
      </c>
      <c r="F5459" s="8">
        <f>VLOOKUP(C5459,Products!$A$2:$E$20,5,TRUE)</f>
        <v>3.5</v>
      </c>
      <c r="G5459" s="8">
        <f t="shared" si="170"/>
        <v>10.5</v>
      </c>
      <c r="H5459" s="8">
        <f>VLOOKUP(C5459,Products!$A$2:$F$20,6,TRUE)</f>
        <v>0.54999999999999982</v>
      </c>
      <c r="I5459" s="8">
        <f t="shared" si="171"/>
        <v>1.6499999999999995</v>
      </c>
      <c r="J5459" s="42">
        <f>VLOOKUP(B5459,Invoices!A:I,9,TRUE)</f>
        <v>2021</v>
      </c>
    </row>
    <row r="5460" spans="1:10" x14ac:dyDescent="0.15">
      <c r="A5460" t="s">
        <v>8820</v>
      </c>
      <c r="B5460" t="s">
        <v>1214</v>
      </c>
      <c r="C5460" t="s">
        <v>90</v>
      </c>
      <c r="D5460" t="s">
        <v>72</v>
      </c>
      <c r="E5460">
        <v>20</v>
      </c>
      <c r="F5460" s="8">
        <f>VLOOKUP(C5460,Products!$A$2:$E$20,5,TRUE)</f>
        <v>8.9499999999999993</v>
      </c>
      <c r="G5460" s="8">
        <f t="shared" si="170"/>
        <v>179</v>
      </c>
      <c r="H5460" s="8">
        <f>VLOOKUP(C5460,Products!$A$2:$F$20,6,TRUE)</f>
        <v>5.6999999999999993</v>
      </c>
      <c r="I5460" s="8">
        <f t="shared" si="171"/>
        <v>113.99999999999999</v>
      </c>
      <c r="J5460" s="42">
        <f>VLOOKUP(B5460,Invoices!A:I,9,TRUE)</f>
        <v>2021</v>
      </c>
    </row>
    <row r="5461" spans="1:10" x14ac:dyDescent="0.15">
      <c r="A5461" t="s">
        <v>8821</v>
      </c>
      <c r="B5461" t="s">
        <v>1214</v>
      </c>
      <c r="C5461" t="s">
        <v>95</v>
      </c>
      <c r="D5461" t="s">
        <v>73</v>
      </c>
      <c r="E5461">
        <v>1</v>
      </c>
      <c r="F5461" s="8">
        <f>VLOOKUP(C5461,Products!$A$2:$E$20,5,TRUE)</f>
        <v>12.95</v>
      </c>
      <c r="G5461" s="8">
        <f t="shared" si="170"/>
        <v>12.95</v>
      </c>
      <c r="H5461" s="8">
        <f>VLOOKUP(C5461,Products!$A$2:$F$20,6,TRUE)</f>
        <v>4.1999999999999993</v>
      </c>
      <c r="I5461" s="8">
        <f t="shared" si="171"/>
        <v>4.1999999999999993</v>
      </c>
      <c r="J5461" s="42">
        <f>VLOOKUP(B5461,Invoices!A:I,9,TRUE)</f>
        <v>2021</v>
      </c>
    </row>
    <row r="5462" spans="1:10" x14ac:dyDescent="0.15">
      <c r="A5462" t="s">
        <v>8822</v>
      </c>
      <c r="B5462" t="s">
        <v>1214</v>
      </c>
      <c r="C5462" t="s">
        <v>97</v>
      </c>
      <c r="D5462" t="s">
        <v>74</v>
      </c>
      <c r="E5462">
        <v>10</v>
      </c>
      <c r="F5462" s="8">
        <f>VLOOKUP(C5462,Products!$A$2:$E$20,5,TRUE)</f>
        <v>1.5</v>
      </c>
      <c r="G5462" s="8">
        <f t="shared" si="170"/>
        <v>15</v>
      </c>
      <c r="H5462" s="8">
        <f>VLOOKUP(C5462,Products!$A$2:$F$20,6,TRUE)</f>
        <v>0.5</v>
      </c>
      <c r="I5462" s="8">
        <f t="shared" si="171"/>
        <v>5</v>
      </c>
      <c r="J5462" s="42">
        <f>VLOOKUP(B5462,Invoices!A:I,9,TRUE)</f>
        <v>2021</v>
      </c>
    </row>
    <row r="5463" spans="1:10" x14ac:dyDescent="0.15">
      <c r="A5463" t="s">
        <v>8823</v>
      </c>
      <c r="B5463" t="s">
        <v>1214</v>
      </c>
      <c r="C5463" t="s">
        <v>96</v>
      </c>
      <c r="D5463" t="s">
        <v>75</v>
      </c>
      <c r="E5463">
        <v>1</v>
      </c>
      <c r="F5463" s="8">
        <f>VLOOKUP(C5463,Products!$A$2:$E$20,5,TRUE)</f>
        <v>79.95</v>
      </c>
      <c r="G5463" s="8">
        <f t="shared" si="170"/>
        <v>79.95</v>
      </c>
      <c r="H5463" s="8">
        <f>VLOOKUP(C5463,Products!$A$2:$F$20,6,TRUE)</f>
        <v>27.950000000000003</v>
      </c>
      <c r="I5463" s="8">
        <f t="shared" si="171"/>
        <v>27.950000000000003</v>
      </c>
      <c r="J5463" s="42">
        <f>VLOOKUP(B5463,Invoices!A:I,9,TRUE)</f>
        <v>2021</v>
      </c>
    </row>
    <row r="5464" spans="1:10" x14ac:dyDescent="0.15">
      <c r="A5464" t="s">
        <v>8824</v>
      </c>
      <c r="B5464" t="s">
        <v>1214</v>
      </c>
      <c r="C5464" t="s">
        <v>94</v>
      </c>
      <c r="D5464" t="s">
        <v>86</v>
      </c>
      <c r="E5464">
        <v>10</v>
      </c>
      <c r="F5464" s="8">
        <f>VLOOKUP(C5464,Products!$A$2:$E$20,5,TRUE)</f>
        <v>3.5</v>
      </c>
      <c r="G5464" s="8">
        <f t="shared" si="170"/>
        <v>35</v>
      </c>
      <c r="H5464" s="8">
        <f>VLOOKUP(C5464,Products!$A$2:$F$20,6,TRUE)</f>
        <v>0.54999999999999982</v>
      </c>
      <c r="I5464" s="8">
        <f t="shared" si="171"/>
        <v>5.4999999999999982</v>
      </c>
      <c r="J5464" s="42">
        <f>VLOOKUP(B5464,Invoices!A:I,9,TRUE)</f>
        <v>2021</v>
      </c>
    </row>
    <row r="5465" spans="1:10" x14ac:dyDescent="0.15">
      <c r="A5465" t="s">
        <v>8825</v>
      </c>
      <c r="B5465" t="s">
        <v>1214</v>
      </c>
      <c r="C5465" t="s">
        <v>87</v>
      </c>
      <c r="D5465" t="s">
        <v>68</v>
      </c>
      <c r="E5465">
        <v>2</v>
      </c>
      <c r="F5465" s="8">
        <f>VLOOKUP(C5465,Products!$A$2:$E$20,5,TRUE)</f>
        <v>19.95</v>
      </c>
      <c r="G5465" s="8">
        <f t="shared" si="170"/>
        <v>39.9</v>
      </c>
      <c r="H5465" s="8">
        <f>VLOOKUP(C5465,Products!$A$2:$F$20,6,TRUE)</f>
        <v>7.4499999999999993</v>
      </c>
      <c r="I5465" s="8">
        <f t="shared" si="171"/>
        <v>14.899999999999999</v>
      </c>
      <c r="J5465" s="42">
        <f>VLOOKUP(B5465,Invoices!A:I,9,TRUE)</f>
        <v>2021</v>
      </c>
    </row>
    <row r="5466" spans="1:10" x14ac:dyDescent="0.15">
      <c r="A5466" t="s">
        <v>8826</v>
      </c>
      <c r="B5466" t="s">
        <v>1214</v>
      </c>
      <c r="C5466" t="s">
        <v>89</v>
      </c>
      <c r="D5466" t="s">
        <v>80</v>
      </c>
      <c r="E5466">
        <v>5</v>
      </c>
      <c r="F5466" s="8">
        <f>VLOOKUP(C5466,Products!$A$2:$E$20,5,TRUE)</f>
        <v>15.95</v>
      </c>
      <c r="G5466" s="8">
        <f t="shared" si="170"/>
        <v>79.75</v>
      </c>
      <c r="H5466" s="8">
        <f>VLOOKUP(C5466,Products!$A$2:$F$20,6,TRUE)</f>
        <v>6</v>
      </c>
      <c r="I5466" s="8">
        <f t="shared" si="171"/>
        <v>30</v>
      </c>
      <c r="J5466" s="42">
        <f>VLOOKUP(B5466,Invoices!A:I,9,TRUE)</f>
        <v>2021</v>
      </c>
    </row>
    <row r="5467" spans="1:10" x14ac:dyDescent="0.15">
      <c r="A5467" t="s">
        <v>8827</v>
      </c>
      <c r="B5467" t="s">
        <v>1214</v>
      </c>
      <c r="C5467" t="s">
        <v>88</v>
      </c>
      <c r="D5467" t="s">
        <v>85</v>
      </c>
      <c r="E5467">
        <v>6</v>
      </c>
      <c r="F5467" s="8">
        <f>VLOOKUP(C5467,Products!$A$2:$E$20,5,TRUE)</f>
        <v>8.9499999999999993</v>
      </c>
      <c r="G5467" s="8">
        <f t="shared" si="170"/>
        <v>53.699999999999996</v>
      </c>
      <c r="H5467" s="8">
        <f>VLOOKUP(C5467,Products!$A$2:$F$20,6,TRUE)</f>
        <v>5.6999999999999993</v>
      </c>
      <c r="I5467" s="8">
        <f t="shared" si="171"/>
        <v>34.199999999999996</v>
      </c>
      <c r="J5467" s="42">
        <f>VLOOKUP(B5467,Invoices!A:I,9,TRUE)</f>
        <v>2021</v>
      </c>
    </row>
    <row r="5468" spans="1:10" x14ac:dyDescent="0.15">
      <c r="A5468" t="s">
        <v>8828</v>
      </c>
      <c r="B5468" t="s">
        <v>1215</v>
      </c>
      <c r="C5468" t="s">
        <v>103</v>
      </c>
      <c r="D5468" t="s">
        <v>77</v>
      </c>
      <c r="E5468">
        <v>1</v>
      </c>
      <c r="F5468" s="8">
        <f>VLOOKUP(C5468,Products!$A$2:$E$20,5,TRUE)</f>
        <v>8.9499999999999993</v>
      </c>
      <c r="G5468" s="8">
        <f t="shared" si="170"/>
        <v>8.9499999999999993</v>
      </c>
      <c r="H5468" s="8">
        <f>VLOOKUP(C5468,Products!$A$2:$F$20,6,TRUE)</f>
        <v>3.1999999999999993</v>
      </c>
      <c r="I5468" s="8">
        <f t="shared" si="171"/>
        <v>3.1999999999999993</v>
      </c>
      <c r="J5468" s="42">
        <f>VLOOKUP(B5468,Invoices!A:I,9,TRUE)</f>
        <v>2021</v>
      </c>
    </row>
    <row r="5469" spans="1:10" x14ac:dyDescent="0.15">
      <c r="A5469" t="s">
        <v>8829</v>
      </c>
      <c r="B5469" t="s">
        <v>1216</v>
      </c>
      <c r="C5469" t="s">
        <v>94</v>
      </c>
      <c r="D5469" t="s">
        <v>86</v>
      </c>
      <c r="E5469">
        <v>6</v>
      </c>
      <c r="F5469" s="8">
        <f>VLOOKUP(C5469,Products!$A$2:$E$20,5,TRUE)</f>
        <v>3.5</v>
      </c>
      <c r="G5469" s="8">
        <f t="shared" si="170"/>
        <v>21</v>
      </c>
      <c r="H5469" s="8">
        <f>VLOOKUP(C5469,Products!$A$2:$F$20,6,TRUE)</f>
        <v>0.54999999999999982</v>
      </c>
      <c r="I5469" s="8">
        <f t="shared" si="171"/>
        <v>3.2999999999999989</v>
      </c>
      <c r="J5469" s="42">
        <f>VLOOKUP(B5469,Invoices!A:I,9,TRUE)</f>
        <v>2021</v>
      </c>
    </row>
    <row r="5470" spans="1:10" x14ac:dyDescent="0.15">
      <c r="A5470" t="s">
        <v>8830</v>
      </c>
      <c r="B5470" t="s">
        <v>1216</v>
      </c>
      <c r="C5470" t="s">
        <v>96</v>
      </c>
      <c r="D5470" t="s">
        <v>75</v>
      </c>
      <c r="E5470">
        <v>4</v>
      </c>
      <c r="F5470" s="8">
        <f>VLOOKUP(C5470,Products!$A$2:$E$20,5,TRUE)</f>
        <v>79.95</v>
      </c>
      <c r="G5470" s="8">
        <f t="shared" si="170"/>
        <v>319.8</v>
      </c>
      <c r="H5470" s="8">
        <f>VLOOKUP(C5470,Products!$A$2:$F$20,6,TRUE)</f>
        <v>27.950000000000003</v>
      </c>
      <c r="I5470" s="8">
        <f t="shared" si="171"/>
        <v>111.80000000000001</v>
      </c>
      <c r="J5470" s="42">
        <f>VLOOKUP(B5470,Invoices!A:I,9,TRUE)</f>
        <v>2021</v>
      </c>
    </row>
    <row r="5471" spans="1:10" x14ac:dyDescent="0.15">
      <c r="A5471" t="s">
        <v>8831</v>
      </c>
      <c r="B5471" t="s">
        <v>1216</v>
      </c>
      <c r="C5471" t="s">
        <v>87</v>
      </c>
      <c r="D5471" t="s">
        <v>68</v>
      </c>
      <c r="E5471">
        <v>8</v>
      </c>
      <c r="F5471" s="8">
        <f>VLOOKUP(C5471,Products!$A$2:$E$20,5,TRUE)</f>
        <v>19.95</v>
      </c>
      <c r="G5471" s="8">
        <f t="shared" si="170"/>
        <v>159.6</v>
      </c>
      <c r="H5471" s="8">
        <f>VLOOKUP(C5471,Products!$A$2:$F$20,6,TRUE)</f>
        <v>7.4499999999999993</v>
      </c>
      <c r="I5471" s="8">
        <f t="shared" si="171"/>
        <v>59.599999999999994</v>
      </c>
      <c r="J5471" s="42">
        <f>VLOOKUP(B5471,Invoices!A:I,9,TRUE)</f>
        <v>2021</v>
      </c>
    </row>
    <row r="5472" spans="1:10" x14ac:dyDescent="0.15">
      <c r="A5472" t="s">
        <v>8832</v>
      </c>
      <c r="B5472" t="s">
        <v>1217</v>
      </c>
      <c r="C5472" t="s">
        <v>95</v>
      </c>
      <c r="D5472" t="s">
        <v>73</v>
      </c>
      <c r="E5472">
        <v>5</v>
      </c>
      <c r="F5472" s="8">
        <f>VLOOKUP(C5472,Products!$A$2:$E$20,5,TRUE)</f>
        <v>12.95</v>
      </c>
      <c r="G5472" s="8">
        <f t="shared" si="170"/>
        <v>64.75</v>
      </c>
      <c r="H5472" s="8">
        <f>VLOOKUP(C5472,Products!$A$2:$F$20,6,TRUE)</f>
        <v>4.1999999999999993</v>
      </c>
      <c r="I5472" s="8">
        <f t="shared" si="171"/>
        <v>20.999999999999996</v>
      </c>
      <c r="J5472" s="42">
        <f>VLOOKUP(B5472,Invoices!A:I,9,TRUE)</f>
        <v>2021</v>
      </c>
    </row>
    <row r="5473" spans="1:10" x14ac:dyDescent="0.15">
      <c r="A5473" t="s">
        <v>8833</v>
      </c>
      <c r="B5473" t="s">
        <v>1217</v>
      </c>
      <c r="C5473" t="s">
        <v>96</v>
      </c>
      <c r="D5473" t="s">
        <v>75</v>
      </c>
      <c r="E5473">
        <v>1</v>
      </c>
      <c r="F5473" s="8">
        <f>VLOOKUP(C5473,Products!$A$2:$E$20,5,TRUE)</f>
        <v>79.95</v>
      </c>
      <c r="G5473" s="8">
        <f t="shared" si="170"/>
        <v>79.95</v>
      </c>
      <c r="H5473" s="8">
        <f>VLOOKUP(C5473,Products!$A$2:$F$20,6,TRUE)</f>
        <v>27.950000000000003</v>
      </c>
      <c r="I5473" s="8">
        <f t="shared" si="171"/>
        <v>27.950000000000003</v>
      </c>
      <c r="J5473" s="42">
        <f>VLOOKUP(B5473,Invoices!A:I,9,TRUE)</f>
        <v>2021</v>
      </c>
    </row>
    <row r="5474" spans="1:10" x14ac:dyDescent="0.15">
      <c r="A5474" t="s">
        <v>8834</v>
      </c>
      <c r="B5474" t="s">
        <v>1217</v>
      </c>
      <c r="C5474" t="s">
        <v>103</v>
      </c>
      <c r="D5474" t="s">
        <v>77</v>
      </c>
      <c r="E5474">
        <v>2</v>
      </c>
      <c r="F5474" s="8">
        <f>VLOOKUP(C5474,Products!$A$2:$E$20,5,TRUE)</f>
        <v>8.9499999999999993</v>
      </c>
      <c r="G5474" s="8">
        <f t="shared" si="170"/>
        <v>17.899999999999999</v>
      </c>
      <c r="H5474" s="8">
        <f>VLOOKUP(C5474,Products!$A$2:$F$20,6,TRUE)</f>
        <v>3.1999999999999993</v>
      </c>
      <c r="I5474" s="8">
        <f t="shared" si="171"/>
        <v>6.3999999999999986</v>
      </c>
      <c r="J5474" s="42">
        <f>VLOOKUP(B5474,Invoices!A:I,9,TRUE)</f>
        <v>2021</v>
      </c>
    </row>
    <row r="5475" spans="1:10" x14ac:dyDescent="0.15">
      <c r="A5475" t="s">
        <v>8835</v>
      </c>
      <c r="B5475" t="s">
        <v>1217</v>
      </c>
      <c r="C5475" t="s">
        <v>94</v>
      </c>
      <c r="D5475" t="s">
        <v>86</v>
      </c>
      <c r="E5475">
        <v>1</v>
      </c>
      <c r="F5475" s="8">
        <f>VLOOKUP(C5475,Products!$A$2:$E$20,5,TRUE)</f>
        <v>3.5</v>
      </c>
      <c r="G5475" s="8">
        <f t="shared" si="170"/>
        <v>3.5</v>
      </c>
      <c r="H5475" s="8">
        <f>VLOOKUP(C5475,Products!$A$2:$F$20,6,TRUE)</f>
        <v>0.54999999999999982</v>
      </c>
      <c r="I5475" s="8">
        <f t="shared" si="171"/>
        <v>0.54999999999999982</v>
      </c>
      <c r="J5475" s="42">
        <f>VLOOKUP(B5475,Invoices!A:I,9,TRUE)</f>
        <v>2021</v>
      </c>
    </row>
    <row r="5476" spans="1:10" x14ac:dyDescent="0.15">
      <c r="A5476" t="s">
        <v>8836</v>
      </c>
      <c r="B5476" t="s">
        <v>1217</v>
      </c>
      <c r="C5476" t="s">
        <v>90</v>
      </c>
      <c r="D5476" t="s">
        <v>72</v>
      </c>
      <c r="E5476">
        <v>6</v>
      </c>
      <c r="F5476" s="8">
        <f>VLOOKUP(C5476,Products!$A$2:$E$20,5,TRUE)</f>
        <v>8.9499999999999993</v>
      </c>
      <c r="G5476" s="8">
        <f t="shared" si="170"/>
        <v>53.699999999999996</v>
      </c>
      <c r="H5476" s="8">
        <f>VLOOKUP(C5476,Products!$A$2:$F$20,6,TRUE)</f>
        <v>5.6999999999999993</v>
      </c>
      <c r="I5476" s="8">
        <f t="shared" si="171"/>
        <v>34.199999999999996</v>
      </c>
      <c r="J5476" s="42">
        <f>VLOOKUP(B5476,Invoices!A:I,9,TRUE)</f>
        <v>2021</v>
      </c>
    </row>
    <row r="5477" spans="1:10" x14ac:dyDescent="0.15">
      <c r="A5477" t="s">
        <v>8837</v>
      </c>
      <c r="B5477" t="s">
        <v>1217</v>
      </c>
      <c r="C5477" t="s">
        <v>102</v>
      </c>
      <c r="D5477" t="s">
        <v>83</v>
      </c>
      <c r="E5477">
        <v>1</v>
      </c>
      <c r="F5477" s="8">
        <f>VLOOKUP(C5477,Products!$A$2:$E$20,5,TRUE)</f>
        <v>29.95</v>
      </c>
      <c r="G5477" s="8">
        <f t="shared" si="170"/>
        <v>29.95</v>
      </c>
      <c r="H5477" s="8">
        <f>VLOOKUP(C5477,Products!$A$2:$F$20,6,TRUE)</f>
        <v>15</v>
      </c>
      <c r="I5477" s="8">
        <f t="shared" si="171"/>
        <v>15</v>
      </c>
      <c r="J5477" s="42">
        <f>VLOOKUP(B5477,Invoices!A:I,9,TRUE)</f>
        <v>2021</v>
      </c>
    </row>
    <row r="5478" spans="1:10" x14ac:dyDescent="0.15">
      <c r="A5478" t="s">
        <v>8838</v>
      </c>
      <c r="B5478" t="s">
        <v>1217</v>
      </c>
      <c r="C5478" t="s">
        <v>104</v>
      </c>
      <c r="D5478" t="s">
        <v>71</v>
      </c>
      <c r="E5478">
        <v>1</v>
      </c>
      <c r="F5478" s="8">
        <f>VLOOKUP(C5478,Products!$A$2:$E$20,5,TRUE)</f>
        <v>2.95</v>
      </c>
      <c r="G5478" s="8">
        <f t="shared" si="170"/>
        <v>2.95</v>
      </c>
      <c r="H5478" s="8">
        <f>VLOOKUP(C5478,Products!$A$2:$F$20,6,TRUE)</f>
        <v>1.1500000000000001</v>
      </c>
      <c r="I5478" s="8">
        <f t="shared" si="171"/>
        <v>1.1500000000000001</v>
      </c>
      <c r="J5478" s="42">
        <f>VLOOKUP(B5478,Invoices!A:I,9,TRUE)</f>
        <v>2021</v>
      </c>
    </row>
    <row r="5479" spans="1:10" x14ac:dyDescent="0.15">
      <c r="A5479" t="s">
        <v>8839</v>
      </c>
      <c r="B5479" t="s">
        <v>1217</v>
      </c>
      <c r="C5479" t="s">
        <v>88</v>
      </c>
      <c r="D5479" t="s">
        <v>85</v>
      </c>
      <c r="E5479">
        <v>6</v>
      </c>
      <c r="F5479" s="8">
        <f>VLOOKUP(C5479,Products!$A$2:$E$20,5,TRUE)</f>
        <v>8.9499999999999993</v>
      </c>
      <c r="G5479" s="8">
        <f t="shared" si="170"/>
        <v>53.699999999999996</v>
      </c>
      <c r="H5479" s="8">
        <f>VLOOKUP(C5479,Products!$A$2:$F$20,6,TRUE)</f>
        <v>5.6999999999999993</v>
      </c>
      <c r="I5479" s="8">
        <f t="shared" si="171"/>
        <v>34.199999999999996</v>
      </c>
      <c r="J5479" s="42">
        <f>VLOOKUP(B5479,Invoices!A:I,9,TRUE)</f>
        <v>2021</v>
      </c>
    </row>
    <row r="5480" spans="1:10" x14ac:dyDescent="0.15">
      <c r="A5480" t="s">
        <v>8840</v>
      </c>
      <c r="B5480" t="s">
        <v>1217</v>
      </c>
      <c r="C5480" t="s">
        <v>89</v>
      </c>
      <c r="D5480" t="s">
        <v>80</v>
      </c>
      <c r="E5480">
        <v>1</v>
      </c>
      <c r="F5480" s="8">
        <f>VLOOKUP(C5480,Products!$A$2:$E$20,5,TRUE)</f>
        <v>15.95</v>
      </c>
      <c r="G5480" s="8">
        <f t="shared" si="170"/>
        <v>15.95</v>
      </c>
      <c r="H5480" s="8">
        <f>VLOOKUP(C5480,Products!$A$2:$F$20,6,TRUE)</f>
        <v>6</v>
      </c>
      <c r="I5480" s="8">
        <f t="shared" si="171"/>
        <v>6</v>
      </c>
      <c r="J5480" s="42">
        <f>VLOOKUP(B5480,Invoices!A:I,9,TRUE)</f>
        <v>2021</v>
      </c>
    </row>
    <row r="5481" spans="1:10" x14ac:dyDescent="0.15">
      <c r="A5481" t="s">
        <v>8841</v>
      </c>
      <c r="B5481" t="s">
        <v>1218</v>
      </c>
      <c r="C5481" t="s">
        <v>93</v>
      </c>
      <c r="D5481" t="s">
        <v>76</v>
      </c>
      <c r="E5481">
        <v>2</v>
      </c>
      <c r="F5481" s="8">
        <f>VLOOKUP(C5481,Products!$A$2:$E$20,5,TRUE)</f>
        <v>9.9499999999999993</v>
      </c>
      <c r="G5481" s="8">
        <f t="shared" si="170"/>
        <v>19.899999999999999</v>
      </c>
      <c r="H5481" s="8">
        <f>VLOOKUP(C5481,Products!$A$2:$F$20,6,TRUE)</f>
        <v>1.9499999999999993</v>
      </c>
      <c r="I5481" s="8">
        <f t="shared" si="171"/>
        <v>3.8999999999999986</v>
      </c>
      <c r="J5481" s="42">
        <f>VLOOKUP(B5481,Invoices!A:I,9,TRUE)</f>
        <v>2021</v>
      </c>
    </row>
    <row r="5482" spans="1:10" x14ac:dyDescent="0.15">
      <c r="A5482" t="s">
        <v>8842</v>
      </c>
      <c r="B5482" t="s">
        <v>1219</v>
      </c>
      <c r="C5482" t="s">
        <v>90</v>
      </c>
      <c r="D5482" t="s">
        <v>72</v>
      </c>
      <c r="E5482">
        <v>4</v>
      </c>
      <c r="F5482" s="8">
        <f>VLOOKUP(C5482,Products!$A$2:$E$20,5,TRUE)</f>
        <v>8.9499999999999993</v>
      </c>
      <c r="G5482" s="8">
        <f t="shared" si="170"/>
        <v>35.799999999999997</v>
      </c>
      <c r="H5482" s="8">
        <f>VLOOKUP(C5482,Products!$A$2:$F$20,6,TRUE)</f>
        <v>5.6999999999999993</v>
      </c>
      <c r="I5482" s="8">
        <f t="shared" si="171"/>
        <v>22.799999999999997</v>
      </c>
      <c r="J5482" s="42">
        <f>VLOOKUP(B5482,Invoices!A:I,9,TRUE)</f>
        <v>2021</v>
      </c>
    </row>
    <row r="5483" spans="1:10" x14ac:dyDescent="0.15">
      <c r="A5483" t="s">
        <v>8843</v>
      </c>
      <c r="B5483" t="s">
        <v>1220</v>
      </c>
      <c r="C5483" t="s">
        <v>101</v>
      </c>
      <c r="D5483" t="s">
        <v>69</v>
      </c>
      <c r="E5483">
        <v>1</v>
      </c>
      <c r="F5483" s="8">
        <f>VLOOKUP(C5483,Products!$A$2:$E$20,5,TRUE)</f>
        <v>129.94999999999999</v>
      </c>
      <c r="G5483" s="8">
        <f t="shared" si="170"/>
        <v>129.94999999999999</v>
      </c>
      <c r="H5483" s="8">
        <f>VLOOKUP(C5483,Products!$A$2:$F$20,6,TRUE)</f>
        <v>40.449999999999989</v>
      </c>
      <c r="I5483" s="8">
        <f t="shared" si="171"/>
        <v>40.449999999999989</v>
      </c>
      <c r="J5483" s="42">
        <f>VLOOKUP(B5483,Invoices!A:I,9,TRUE)</f>
        <v>2021</v>
      </c>
    </row>
    <row r="5484" spans="1:10" x14ac:dyDescent="0.15">
      <c r="A5484" t="s">
        <v>8844</v>
      </c>
      <c r="B5484" t="s">
        <v>1220</v>
      </c>
      <c r="C5484" t="s">
        <v>105</v>
      </c>
      <c r="D5484" t="s">
        <v>81</v>
      </c>
      <c r="E5484">
        <v>12</v>
      </c>
      <c r="F5484" s="8">
        <f>VLOOKUP(C5484,Products!$A$2:$E$20,5,TRUE)</f>
        <v>8.9499999999999993</v>
      </c>
      <c r="G5484" s="8">
        <f t="shared" si="170"/>
        <v>107.39999999999999</v>
      </c>
      <c r="H5484" s="8">
        <f>VLOOKUP(C5484,Products!$A$2:$F$20,6,TRUE)</f>
        <v>3.1999999999999993</v>
      </c>
      <c r="I5484" s="8">
        <f t="shared" si="171"/>
        <v>38.399999999999991</v>
      </c>
      <c r="J5484" s="42">
        <f>VLOOKUP(B5484,Invoices!A:I,9,TRUE)</f>
        <v>2021</v>
      </c>
    </row>
    <row r="5485" spans="1:10" x14ac:dyDescent="0.15">
      <c r="A5485" t="s">
        <v>8845</v>
      </c>
      <c r="B5485" t="s">
        <v>1220</v>
      </c>
      <c r="C5485" t="s">
        <v>104</v>
      </c>
      <c r="D5485" t="s">
        <v>71</v>
      </c>
      <c r="E5485">
        <v>3</v>
      </c>
      <c r="F5485" s="8">
        <f>VLOOKUP(C5485,Products!$A$2:$E$20,5,TRUE)</f>
        <v>2.95</v>
      </c>
      <c r="G5485" s="8">
        <f t="shared" si="170"/>
        <v>8.8500000000000014</v>
      </c>
      <c r="H5485" s="8">
        <f>VLOOKUP(C5485,Products!$A$2:$F$20,6,TRUE)</f>
        <v>1.1500000000000001</v>
      </c>
      <c r="I5485" s="8">
        <f t="shared" si="171"/>
        <v>3.45</v>
      </c>
      <c r="J5485" s="42">
        <f>VLOOKUP(B5485,Invoices!A:I,9,TRUE)</f>
        <v>2021</v>
      </c>
    </row>
    <row r="5486" spans="1:10" x14ac:dyDescent="0.15">
      <c r="A5486" t="s">
        <v>8846</v>
      </c>
      <c r="B5486" t="s">
        <v>1220</v>
      </c>
      <c r="C5486" t="s">
        <v>90</v>
      </c>
      <c r="D5486" t="s">
        <v>72</v>
      </c>
      <c r="E5486">
        <v>6</v>
      </c>
      <c r="F5486" s="8">
        <f>VLOOKUP(C5486,Products!$A$2:$E$20,5,TRUE)</f>
        <v>8.9499999999999993</v>
      </c>
      <c r="G5486" s="8">
        <f t="shared" si="170"/>
        <v>53.699999999999996</v>
      </c>
      <c r="H5486" s="8">
        <f>VLOOKUP(C5486,Products!$A$2:$F$20,6,TRUE)</f>
        <v>5.6999999999999993</v>
      </c>
      <c r="I5486" s="8">
        <f t="shared" si="171"/>
        <v>34.199999999999996</v>
      </c>
      <c r="J5486" s="42">
        <f>VLOOKUP(B5486,Invoices!A:I,9,TRUE)</f>
        <v>2021</v>
      </c>
    </row>
    <row r="5487" spans="1:10" x14ac:dyDescent="0.15">
      <c r="A5487" t="s">
        <v>8847</v>
      </c>
      <c r="B5487" t="s">
        <v>1220</v>
      </c>
      <c r="C5487" t="s">
        <v>100</v>
      </c>
      <c r="D5487" t="s">
        <v>78</v>
      </c>
      <c r="E5487">
        <v>12</v>
      </c>
      <c r="F5487" s="8">
        <f>VLOOKUP(C5487,Products!$A$2:$E$20,5,TRUE)</f>
        <v>49.95</v>
      </c>
      <c r="G5487" s="8">
        <f t="shared" si="170"/>
        <v>599.40000000000009</v>
      </c>
      <c r="H5487" s="8">
        <f>VLOOKUP(C5487,Products!$A$2:$F$20,6,TRUE)</f>
        <v>19.950000000000003</v>
      </c>
      <c r="I5487" s="8">
        <f t="shared" si="171"/>
        <v>239.40000000000003</v>
      </c>
      <c r="J5487" s="42">
        <f>VLOOKUP(B5487,Invoices!A:I,9,TRUE)</f>
        <v>2021</v>
      </c>
    </row>
    <row r="5488" spans="1:10" x14ac:dyDescent="0.15">
      <c r="A5488" t="s">
        <v>8848</v>
      </c>
      <c r="B5488" t="s">
        <v>1221</v>
      </c>
      <c r="C5488" t="s">
        <v>94</v>
      </c>
      <c r="D5488" t="s">
        <v>86</v>
      </c>
      <c r="E5488">
        <v>1</v>
      </c>
      <c r="F5488" s="8">
        <f>VLOOKUP(C5488,Products!$A$2:$E$20,5,TRUE)</f>
        <v>3.5</v>
      </c>
      <c r="G5488" s="8">
        <f t="shared" si="170"/>
        <v>3.5</v>
      </c>
      <c r="H5488" s="8">
        <f>VLOOKUP(C5488,Products!$A$2:$F$20,6,TRUE)</f>
        <v>0.54999999999999982</v>
      </c>
      <c r="I5488" s="8">
        <f t="shared" si="171"/>
        <v>0.54999999999999982</v>
      </c>
      <c r="J5488" s="42">
        <f>VLOOKUP(B5488,Invoices!A:I,9,TRUE)</f>
        <v>2021</v>
      </c>
    </row>
    <row r="5489" spans="1:10" x14ac:dyDescent="0.15">
      <c r="A5489" t="s">
        <v>8849</v>
      </c>
      <c r="B5489" t="s">
        <v>1221</v>
      </c>
      <c r="C5489" t="s">
        <v>97</v>
      </c>
      <c r="D5489" t="s">
        <v>74</v>
      </c>
      <c r="E5489">
        <v>20</v>
      </c>
      <c r="F5489" s="8">
        <f>VLOOKUP(C5489,Products!$A$2:$E$20,5,TRUE)</f>
        <v>1.5</v>
      </c>
      <c r="G5489" s="8">
        <f t="shared" si="170"/>
        <v>30</v>
      </c>
      <c r="H5489" s="8">
        <f>VLOOKUP(C5489,Products!$A$2:$F$20,6,TRUE)</f>
        <v>0.5</v>
      </c>
      <c r="I5489" s="8">
        <f t="shared" si="171"/>
        <v>10</v>
      </c>
      <c r="J5489" s="42">
        <f>VLOOKUP(B5489,Invoices!A:I,9,TRUE)</f>
        <v>2021</v>
      </c>
    </row>
    <row r="5490" spans="1:10" x14ac:dyDescent="0.15">
      <c r="A5490" t="s">
        <v>8850</v>
      </c>
      <c r="B5490" t="s">
        <v>1221</v>
      </c>
      <c r="C5490" t="s">
        <v>90</v>
      </c>
      <c r="D5490" t="s">
        <v>72</v>
      </c>
      <c r="E5490">
        <v>20</v>
      </c>
      <c r="F5490" s="8">
        <f>VLOOKUP(C5490,Products!$A$2:$E$20,5,TRUE)</f>
        <v>8.9499999999999993</v>
      </c>
      <c r="G5490" s="8">
        <f t="shared" si="170"/>
        <v>179</v>
      </c>
      <c r="H5490" s="8">
        <f>VLOOKUP(C5490,Products!$A$2:$F$20,6,TRUE)</f>
        <v>5.6999999999999993</v>
      </c>
      <c r="I5490" s="8">
        <f t="shared" si="171"/>
        <v>113.99999999999999</v>
      </c>
      <c r="J5490" s="42">
        <f>VLOOKUP(B5490,Invoices!A:I,9,TRUE)</f>
        <v>2021</v>
      </c>
    </row>
    <row r="5491" spans="1:10" x14ac:dyDescent="0.15">
      <c r="A5491" t="s">
        <v>8851</v>
      </c>
      <c r="B5491" t="s">
        <v>1222</v>
      </c>
      <c r="C5491" t="s">
        <v>100</v>
      </c>
      <c r="D5491" t="s">
        <v>78</v>
      </c>
      <c r="E5491">
        <v>1</v>
      </c>
      <c r="F5491" s="8">
        <f>VLOOKUP(C5491,Products!$A$2:$E$20,5,TRUE)</f>
        <v>49.95</v>
      </c>
      <c r="G5491" s="8">
        <f t="shared" si="170"/>
        <v>49.95</v>
      </c>
      <c r="H5491" s="8">
        <f>VLOOKUP(C5491,Products!$A$2:$F$20,6,TRUE)</f>
        <v>19.950000000000003</v>
      </c>
      <c r="I5491" s="8">
        <f t="shared" si="171"/>
        <v>19.950000000000003</v>
      </c>
      <c r="J5491" s="42">
        <f>VLOOKUP(B5491,Invoices!A:I,9,TRUE)</f>
        <v>2021</v>
      </c>
    </row>
    <row r="5492" spans="1:10" x14ac:dyDescent="0.15">
      <c r="A5492" t="s">
        <v>8852</v>
      </c>
      <c r="B5492" t="s">
        <v>1222</v>
      </c>
      <c r="C5492" t="s">
        <v>96</v>
      </c>
      <c r="D5492" t="s">
        <v>75</v>
      </c>
      <c r="E5492">
        <v>1</v>
      </c>
      <c r="F5492" s="8">
        <f>VLOOKUP(C5492,Products!$A$2:$E$20,5,TRUE)</f>
        <v>79.95</v>
      </c>
      <c r="G5492" s="8">
        <f t="shared" si="170"/>
        <v>79.95</v>
      </c>
      <c r="H5492" s="8">
        <f>VLOOKUP(C5492,Products!$A$2:$F$20,6,TRUE)</f>
        <v>27.950000000000003</v>
      </c>
      <c r="I5492" s="8">
        <f t="shared" si="171"/>
        <v>27.950000000000003</v>
      </c>
      <c r="J5492" s="42">
        <f>VLOOKUP(B5492,Invoices!A:I,9,TRUE)</f>
        <v>2021</v>
      </c>
    </row>
    <row r="5493" spans="1:10" x14ac:dyDescent="0.15">
      <c r="A5493" t="s">
        <v>8853</v>
      </c>
      <c r="B5493" t="s">
        <v>1222</v>
      </c>
      <c r="C5493" t="s">
        <v>88</v>
      </c>
      <c r="D5493" t="s">
        <v>85</v>
      </c>
      <c r="E5493">
        <v>1</v>
      </c>
      <c r="F5493" s="8">
        <f>VLOOKUP(C5493,Products!$A$2:$E$20,5,TRUE)</f>
        <v>8.9499999999999993</v>
      </c>
      <c r="G5493" s="8">
        <f t="shared" si="170"/>
        <v>8.9499999999999993</v>
      </c>
      <c r="H5493" s="8">
        <f>VLOOKUP(C5493,Products!$A$2:$F$20,6,TRUE)</f>
        <v>5.6999999999999993</v>
      </c>
      <c r="I5493" s="8">
        <f t="shared" si="171"/>
        <v>5.6999999999999993</v>
      </c>
      <c r="J5493" s="42">
        <f>VLOOKUP(B5493,Invoices!A:I,9,TRUE)</f>
        <v>2021</v>
      </c>
    </row>
    <row r="5494" spans="1:10" x14ac:dyDescent="0.15">
      <c r="A5494" t="s">
        <v>8854</v>
      </c>
      <c r="B5494" t="s">
        <v>1223</v>
      </c>
      <c r="C5494" t="s">
        <v>99</v>
      </c>
      <c r="D5494" t="s">
        <v>84</v>
      </c>
      <c r="E5494">
        <v>2</v>
      </c>
      <c r="F5494" s="8">
        <f>VLOOKUP(C5494,Products!$A$2:$E$20,5,TRUE)</f>
        <v>3.5</v>
      </c>
      <c r="G5494" s="8">
        <f t="shared" si="170"/>
        <v>7</v>
      </c>
      <c r="H5494" s="8">
        <f>VLOOKUP(C5494,Products!$A$2:$F$20,6,TRUE)</f>
        <v>0.54999999999999982</v>
      </c>
      <c r="I5494" s="8">
        <f t="shared" si="171"/>
        <v>1.0999999999999996</v>
      </c>
      <c r="J5494" s="42">
        <f>VLOOKUP(B5494,Invoices!A:I,9,TRUE)</f>
        <v>2021</v>
      </c>
    </row>
    <row r="5495" spans="1:10" x14ac:dyDescent="0.15">
      <c r="A5495" t="s">
        <v>8855</v>
      </c>
      <c r="B5495" t="s">
        <v>1223</v>
      </c>
      <c r="C5495" t="s">
        <v>96</v>
      </c>
      <c r="D5495" t="s">
        <v>75</v>
      </c>
      <c r="E5495">
        <v>50</v>
      </c>
      <c r="F5495" s="8">
        <f>VLOOKUP(C5495,Products!$A$2:$E$20,5,TRUE)</f>
        <v>79.95</v>
      </c>
      <c r="G5495" s="8">
        <f t="shared" si="170"/>
        <v>3997.5</v>
      </c>
      <c r="H5495" s="8">
        <f>VLOOKUP(C5495,Products!$A$2:$F$20,6,TRUE)</f>
        <v>27.950000000000003</v>
      </c>
      <c r="I5495" s="8">
        <f t="shared" si="171"/>
        <v>1397.5000000000002</v>
      </c>
      <c r="J5495" s="42">
        <f>VLOOKUP(B5495,Invoices!A:I,9,TRUE)</f>
        <v>2021</v>
      </c>
    </row>
    <row r="5496" spans="1:10" x14ac:dyDescent="0.15">
      <c r="A5496" t="s">
        <v>8856</v>
      </c>
      <c r="B5496" t="s">
        <v>1224</v>
      </c>
      <c r="C5496" t="s">
        <v>104</v>
      </c>
      <c r="D5496" t="s">
        <v>71</v>
      </c>
      <c r="E5496">
        <v>3</v>
      </c>
      <c r="F5496" s="8">
        <f>VLOOKUP(C5496,Products!$A$2:$E$20,5,TRUE)</f>
        <v>2.95</v>
      </c>
      <c r="G5496" s="8">
        <f t="shared" si="170"/>
        <v>8.8500000000000014</v>
      </c>
      <c r="H5496" s="8">
        <f>VLOOKUP(C5496,Products!$A$2:$F$20,6,TRUE)</f>
        <v>1.1500000000000001</v>
      </c>
      <c r="I5496" s="8">
        <f t="shared" si="171"/>
        <v>3.45</v>
      </c>
      <c r="J5496" s="42">
        <f>VLOOKUP(B5496,Invoices!A:I,9,TRUE)</f>
        <v>2021</v>
      </c>
    </row>
    <row r="5497" spans="1:10" x14ac:dyDescent="0.15">
      <c r="A5497" t="s">
        <v>8857</v>
      </c>
      <c r="B5497" t="s">
        <v>1225</v>
      </c>
      <c r="C5497" t="s">
        <v>105</v>
      </c>
      <c r="D5497" t="s">
        <v>81</v>
      </c>
      <c r="E5497">
        <v>2</v>
      </c>
      <c r="F5497" s="8">
        <f>VLOOKUP(C5497,Products!$A$2:$E$20,5,TRUE)</f>
        <v>8.9499999999999993</v>
      </c>
      <c r="G5497" s="8">
        <f t="shared" si="170"/>
        <v>17.899999999999999</v>
      </c>
      <c r="H5497" s="8">
        <f>VLOOKUP(C5497,Products!$A$2:$F$20,6,TRUE)</f>
        <v>3.1999999999999993</v>
      </c>
      <c r="I5497" s="8">
        <f t="shared" si="171"/>
        <v>6.3999999999999986</v>
      </c>
      <c r="J5497" s="42">
        <f>VLOOKUP(B5497,Invoices!A:I,9,TRUE)</f>
        <v>2021</v>
      </c>
    </row>
    <row r="5498" spans="1:10" x14ac:dyDescent="0.15">
      <c r="A5498" t="s">
        <v>8858</v>
      </c>
      <c r="B5498" t="s">
        <v>1225</v>
      </c>
      <c r="C5498" t="s">
        <v>90</v>
      </c>
      <c r="D5498" t="s">
        <v>72</v>
      </c>
      <c r="E5498">
        <v>1</v>
      </c>
      <c r="F5498" s="8">
        <f>VLOOKUP(C5498,Products!$A$2:$E$20,5,TRUE)</f>
        <v>8.9499999999999993</v>
      </c>
      <c r="G5498" s="8">
        <f t="shared" si="170"/>
        <v>8.9499999999999993</v>
      </c>
      <c r="H5498" s="8">
        <f>VLOOKUP(C5498,Products!$A$2:$F$20,6,TRUE)</f>
        <v>5.6999999999999993</v>
      </c>
      <c r="I5498" s="8">
        <f t="shared" si="171"/>
        <v>5.6999999999999993</v>
      </c>
      <c r="J5498" s="42">
        <f>VLOOKUP(B5498,Invoices!A:I,9,TRUE)</f>
        <v>2021</v>
      </c>
    </row>
    <row r="5499" spans="1:10" x14ac:dyDescent="0.15">
      <c r="A5499" t="s">
        <v>8859</v>
      </c>
      <c r="B5499" t="s">
        <v>1226</v>
      </c>
      <c r="C5499" t="s">
        <v>96</v>
      </c>
      <c r="D5499" t="s">
        <v>75</v>
      </c>
      <c r="E5499">
        <v>2</v>
      </c>
      <c r="F5499" s="8">
        <f>VLOOKUP(C5499,Products!$A$2:$E$20,5,TRUE)</f>
        <v>79.95</v>
      </c>
      <c r="G5499" s="8">
        <f t="shared" si="170"/>
        <v>159.9</v>
      </c>
      <c r="H5499" s="8">
        <f>VLOOKUP(C5499,Products!$A$2:$F$20,6,TRUE)</f>
        <v>27.950000000000003</v>
      </c>
      <c r="I5499" s="8">
        <f t="shared" si="171"/>
        <v>55.900000000000006</v>
      </c>
      <c r="J5499" s="42">
        <f>VLOOKUP(B5499,Invoices!A:I,9,TRUE)</f>
        <v>2021</v>
      </c>
    </row>
    <row r="5500" spans="1:10" x14ac:dyDescent="0.15">
      <c r="A5500" t="s">
        <v>8860</v>
      </c>
      <c r="B5500" t="s">
        <v>1227</v>
      </c>
      <c r="C5500" t="s">
        <v>102</v>
      </c>
      <c r="D5500" t="s">
        <v>83</v>
      </c>
      <c r="E5500">
        <v>1</v>
      </c>
      <c r="F5500" s="8">
        <f>VLOOKUP(C5500,Products!$A$2:$E$20,5,TRUE)</f>
        <v>29.95</v>
      </c>
      <c r="G5500" s="8">
        <f t="shared" si="170"/>
        <v>29.95</v>
      </c>
      <c r="H5500" s="8">
        <f>VLOOKUP(C5500,Products!$A$2:$F$20,6,TRUE)</f>
        <v>15</v>
      </c>
      <c r="I5500" s="8">
        <f t="shared" si="171"/>
        <v>15</v>
      </c>
      <c r="J5500" s="42">
        <f>VLOOKUP(B5500,Invoices!A:I,9,TRUE)</f>
        <v>2021</v>
      </c>
    </row>
    <row r="5501" spans="1:10" x14ac:dyDescent="0.15">
      <c r="A5501" t="s">
        <v>8861</v>
      </c>
      <c r="B5501" t="s">
        <v>1227</v>
      </c>
      <c r="C5501" t="s">
        <v>98</v>
      </c>
      <c r="D5501" t="s">
        <v>79</v>
      </c>
      <c r="E5501">
        <v>4</v>
      </c>
      <c r="F5501" s="8">
        <f>VLOOKUP(C5501,Products!$A$2:$E$20,5,TRUE)</f>
        <v>14.95</v>
      </c>
      <c r="G5501" s="8">
        <f t="shared" si="170"/>
        <v>59.8</v>
      </c>
      <c r="H5501" s="8">
        <f>VLOOKUP(C5501,Products!$A$2:$F$20,6,TRUE)</f>
        <v>3.0499999999999989</v>
      </c>
      <c r="I5501" s="8">
        <f t="shared" si="171"/>
        <v>12.199999999999996</v>
      </c>
      <c r="J5501" s="42">
        <f>VLOOKUP(B5501,Invoices!A:I,9,TRUE)</f>
        <v>2021</v>
      </c>
    </row>
    <row r="5502" spans="1:10" x14ac:dyDescent="0.15">
      <c r="A5502" t="s">
        <v>8862</v>
      </c>
      <c r="B5502" t="s">
        <v>1227</v>
      </c>
      <c r="C5502" t="s">
        <v>88</v>
      </c>
      <c r="D5502" t="s">
        <v>85</v>
      </c>
      <c r="E5502">
        <v>1</v>
      </c>
      <c r="F5502" s="8">
        <f>VLOOKUP(C5502,Products!$A$2:$E$20,5,TRUE)</f>
        <v>8.9499999999999993</v>
      </c>
      <c r="G5502" s="8">
        <f t="shared" si="170"/>
        <v>8.9499999999999993</v>
      </c>
      <c r="H5502" s="8">
        <f>VLOOKUP(C5502,Products!$A$2:$F$20,6,TRUE)</f>
        <v>5.6999999999999993</v>
      </c>
      <c r="I5502" s="8">
        <f t="shared" si="171"/>
        <v>5.6999999999999993</v>
      </c>
      <c r="J5502" s="42">
        <f>VLOOKUP(B5502,Invoices!A:I,9,TRUE)</f>
        <v>2021</v>
      </c>
    </row>
    <row r="5503" spans="1:10" x14ac:dyDescent="0.15">
      <c r="A5503" t="s">
        <v>8863</v>
      </c>
      <c r="B5503" t="s">
        <v>1227</v>
      </c>
      <c r="C5503" t="s">
        <v>100</v>
      </c>
      <c r="D5503" t="s">
        <v>78</v>
      </c>
      <c r="E5503">
        <v>1</v>
      </c>
      <c r="F5503" s="8">
        <f>VLOOKUP(C5503,Products!$A$2:$E$20,5,TRUE)</f>
        <v>49.95</v>
      </c>
      <c r="G5503" s="8">
        <f t="shared" si="170"/>
        <v>49.95</v>
      </c>
      <c r="H5503" s="8">
        <f>VLOOKUP(C5503,Products!$A$2:$F$20,6,TRUE)</f>
        <v>19.950000000000003</v>
      </c>
      <c r="I5503" s="8">
        <f t="shared" si="171"/>
        <v>19.950000000000003</v>
      </c>
      <c r="J5503" s="42">
        <f>VLOOKUP(B5503,Invoices!A:I,9,TRUE)</f>
        <v>2021</v>
      </c>
    </row>
    <row r="5504" spans="1:10" x14ac:dyDescent="0.15">
      <c r="A5504" t="s">
        <v>8864</v>
      </c>
      <c r="B5504" t="s">
        <v>1227</v>
      </c>
      <c r="C5504" t="s">
        <v>87</v>
      </c>
      <c r="D5504" t="s">
        <v>68</v>
      </c>
      <c r="E5504">
        <v>24</v>
      </c>
      <c r="F5504" s="8">
        <f>VLOOKUP(C5504,Products!$A$2:$E$20,5,TRUE)</f>
        <v>19.95</v>
      </c>
      <c r="G5504" s="8">
        <f t="shared" si="170"/>
        <v>478.79999999999995</v>
      </c>
      <c r="H5504" s="8">
        <f>VLOOKUP(C5504,Products!$A$2:$F$20,6,TRUE)</f>
        <v>7.4499999999999993</v>
      </c>
      <c r="I5504" s="8">
        <f t="shared" si="171"/>
        <v>178.79999999999998</v>
      </c>
      <c r="J5504" s="42">
        <f>VLOOKUP(B5504,Invoices!A:I,9,TRUE)</f>
        <v>2021</v>
      </c>
    </row>
    <row r="5505" spans="1:10" x14ac:dyDescent="0.15">
      <c r="A5505" t="s">
        <v>8865</v>
      </c>
      <c r="B5505" t="s">
        <v>1227</v>
      </c>
      <c r="C5505" t="s">
        <v>104</v>
      </c>
      <c r="D5505" t="s">
        <v>71</v>
      </c>
      <c r="E5505">
        <v>1</v>
      </c>
      <c r="F5505" s="8">
        <f>VLOOKUP(C5505,Products!$A$2:$E$20,5,TRUE)</f>
        <v>2.95</v>
      </c>
      <c r="G5505" s="8">
        <f t="shared" si="170"/>
        <v>2.95</v>
      </c>
      <c r="H5505" s="8">
        <f>VLOOKUP(C5505,Products!$A$2:$F$20,6,TRUE)</f>
        <v>1.1500000000000001</v>
      </c>
      <c r="I5505" s="8">
        <f t="shared" si="171"/>
        <v>1.1500000000000001</v>
      </c>
      <c r="J5505" s="42">
        <f>VLOOKUP(B5505,Invoices!A:I,9,TRUE)</f>
        <v>2021</v>
      </c>
    </row>
    <row r="5506" spans="1:10" x14ac:dyDescent="0.15">
      <c r="A5506" t="s">
        <v>8866</v>
      </c>
      <c r="B5506" t="s">
        <v>1227</v>
      </c>
      <c r="C5506" t="s">
        <v>99</v>
      </c>
      <c r="D5506" t="s">
        <v>84</v>
      </c>
      <c r="E5506">
        <v>1</v>
      </c>
      <c r="F5506" s="8">
        <f>VLOOKUP(C5506,Products!$A$2:$E$20,5,TRUE)</f>
        <v>3.5</v>
      </c>
      <c r="G5506" s="8">
        <f t="shared" si="170"/>
        <v>3.5</v>
      </c>
      <c r="H5506" s="8">
        <f>VLOOKUP(C5506,Products!$A$2:$F$20,6,TRUE)</f>
        <v>0.54999999999999982</v>
      </c>
      <c r="I5506" s="8">
        <f t="shared" si="171"/>
        <v>0.54999999999999982</v>
      </c>
      <c r="J5506" s="42">
        <f>VLOOKUP(B5506,Invoices!A:I,9,TRUE)</f>
        <v>2021</v>
      </c>
    </row>
    <row r="5507" spans="1:10" x14ac:dyDescent="0.15">
      <c r="A5507" t="s">
        <v>8867</v>
      </c>
      <c r="B5507" t="s">
        <v>1227</v>
      </c>
      <c r="C5507" t="s">
        <v>94</v>
      </c>
      <c r="D5507" t="s">
        <v>86</v>
      </c>
      <c r="E5507">
        <v>6</v>
      </c>
      <c r="F5507" s="8">
        <f>VLOOKUP(C5507,Products!$A$2:$E$20,5,TRUE)</f>
        <v>3.5</v>
      </c>
      <c r="G5507" s="8">
        <f t="shared" ref="G5507:G5570" si="172">F5507*E5507</f>
        <v>21</v>
      </c>
      <c r="H5507" s="8">
        <f>VLOOKUP(C5507,Products!$A$2:$F$20,6,TRUE)</f>
        <v>0.54999999999999982</v>
      </c>
      <c r="I5507" s="8">
        <f t="shared" ref="I5507:I5570" si="173">H5507*E5507</f>
        <v>3.2999999999999989</v>
      </c>
      <c r="J5507" s="42">
        <f>VLOOKUP(B5507,Invoices!A:I,9,TRUE)</f>
        <v>2021</v>
      </c>
    </row>
    <row r="5508" spans="1:10" x14ac:dyDescent="0.15">
      <c r="A5508" t="s">
        <v>8868</v>
      </c>
      <c r="B5508" t="s">
        <v>1227</v>
      </c>
      <c r="C5508" t="s">
        <v>91</v>
      </c>
      <c r="D5508" t="s">
        <v>70</v>
      </c>
      <c r="E5508">
        <v>4</v>
      </c>
      <c r="F5508" s="8">
        <f>VLOOKUP(C5508,Products!$A$2:$E$20,5,TRUE)</f>
        <v>49.95</v>
      </c>
      <c r="G5508" s="8">
        <f t="shared" si="172"/>
        <v>199.8</v>
      </c>
      <c r="H5508" s="8">
        <f>VLOOKUP(C5508,Products!$A$2:$F$20,6,TRUE)</f>
        <v>21.200000000000003</v>
      </c>
      <c r="I5508" s="8">
        <f t="shared" si="173"/>
        <v>84.800000000000011</v>
      </c>
      <c r="J5508" s="42">
        <f>VLOOKUP(B5508,Invoices!A:I,9,TRUE)</f>
        <v>2021</v>
      </c>
    </row>
    <row r="5509" spans="1:10" x14ac:dyDescent="0.15">
      <c r="A5509" t="s">
        <v>8869</v>
      </c>
      <c r="B5509" t="s">
        <v>1228</v>
      </c>
      <c r="C5509" t="s">
        <v>101</v>
      </c>
      <c r="D5509" t="s">
        <v>69</v>
      </c>
      <c r="E5509">
        <v>3</v>
      </c>
      <c r="F5509" s="8">
        <f>VLOOKUP(C5509,Products!$A$2:$E$20,5,TRUE)</f>
        <v>129.94999999999999</v>
      </c>
      <c r="G5509" s="8">
        <f t="shared" si="172"/>
        <v>389.84999999999997</v>
      </c>
      <c r="H5509" s="8">
        <f>VLOOKUP(C5509,Products!$A$2:$F$20,6,TRUE)</f>
        <v>40.449999999999989</v>
      </c>
      <c r="I5509" s="8">
        <f t="shared" si="173"/>
        <v>121.34999999999997</v>
      </c>
      <c r="J5509" s="42">
        <f>VLOOKUP(B5509,Invoices!A:I,9,TRUE)</f>
        <v>2021</v>
      </c>
    </row>
    <row r="5510" spans="1:10" x14ac:dyDescent="0.15">
      <c r="A5510" t="s">
        <v>8870</v>
      </c>
      <c r="B5510" t="s">
        <v>1228</v>
      </c>
      <c r="C5510" t="s">
        <v>87</v>
      </c>
      <c r="D5510" t="s">
        <v>68</v>
      </c>
      <c r="E5510">
        <v>5</v>
      </c>
      <c r="F5510" s="8">
        <f>VLOOKUP(C5510,Products!$A$2:$E$20,5,TRUE)</f>
        <v>19.95</v>
      </c>
      <c r="G5510" s="8">
        <f t="shared" si="172"/>
        <v>99.75</v>
      </c>
      <c r="H5510" s="8">
        <f>VLOOKUP(C5510,Products!$A$2:$F$20,6,TRUE)</f>
        <v>7.4499999999999993</v>
      </c>
      <c r="I5510" s="8">
        <f t="shared" si="173"/>
        <v>37.25</v>
      </c>
      <c r="J5510" s="42">
        <f>VLOOKUP(B5510,Invoices!A:I,9,TRUE)</f>
        <v>2021</v>
      </c>
    </row>
    <row r="5511" spans="1:10" x14ac:dyDescent="0.15">
      <c r="A5511" t="s">
        <v>8871</v>
      </c>
      <c r="B5511" t="s">
        <v>1228</v>
      </c>
      <c r="C5511" t="s">
        <v>100</v>
      </c>
      <c r="D5511" t="s">
        <v>78</v>
      </c>
      <c r="E5511">
        <v>1</v>
      </c>
      <c r="F5511" s="8">
        <f>VLOOKUP(C5511,Products!$A$2:$E$20,5,TRUE)</f>
        <v>49.95</v>
      </c>
      <c r="G5511" s="8">
        <f t="shared" si="172"/>
        <v>49.95</v>
      </c>
      <c r="H5511" s="8">
        <f>VLOOKUP(C5511,Products!$A$2:$F$20,6,TRUE)</f>
        <v>19.950000000000003</v>
      </c>
      <c r="I5511" s="8">
        <f t="shared" si="173"/>
        <v>19.950000000000003</v>
      </c>
      <c r="J5511" s="42">
        <f>VLOOKUP(B5511,Invoices!A:I,9,TRUE)</f>
        <v>2021</v>
      </c>
    </row>
    <row r="5512" spans="1:10" x14ac:dyDescent="0.15">
      <c r="A5512" t="s">
        <v>8872</v>
      </c>
      <c r="B5512" t="s">
        <v>1229</v>
      </c>
      <c r="C5512" t="s">
        <v>105</v>
      </c>
      <c r="D5512" t="s">
        <v>81</v>
      </c>
      <c r="E5512">
        <v>1</v>
      </c>
      <c r="F5512" s="8">
        <f>VLOOKUP(C5512,Products!$A$2:$E$20,5,TRUE)</f>
        <v>8.9499999999999993</v>
      </c>
      <c r="G5512" s="8">
        <f t="shared" si="172"/>
        <v>8.9499999999999993</v>
      </c>
      <c r="H5512" s="8">
        <f>VLOOKUP(C5512,Products!$A$2:$F$20,6,TRUE)</f>
        <v>3.1999999999999993</v>
      </c>
      <c r="I5512" s="8">
        <f t="shared" si="173"/>
        <v>3.1999999999999993</v>
      </c>
      <c r="J5512" s="42">
        <f>VLOOKUP(B5512,Invoices!A:I,9,TRUE)</f>
        <v>2021</v>
      </c>
    </row>
    <row r="5513" spans="1:10" x14ac:dyDescent="0.15">
      <c r="A5513" t="s">
        <v>8873</v>
      </c>
      <c r="B5513" t="s">
        <v>1229</v>
      </c>
      <c r="C5513" t="s">
        <v>96</v>
      </c>
      <c r="D5513" t="s">
        <v>75</v>
      </c>
      <c r="E5513">
        <v>3</v>
      </c>
      <c r="F5513" s="8">
        <f>VLOOKUP(C5513,Products!$A$2:$E$20,5,TRUE)</f>
        <v>79.95</v>
      </c>
      <c r="G5513" s="8">
        <f t="shared" si="172"/>
        <v>239.85000000000002</v>
      </c>
      <c r="H5513" s="8">
        <f>VLOOKUP(C5513,Products!$A$2:$F$20,6,TRUE)</f>
        <v>27.950000000000003</v>
      </c>
      <c r="I5513" s="8">
        <f t="shared" si="173"/>
        <v>83.850000000000009</v>
      </c>
      <c r="J5513" s="42">
        <f>VLOOKUP(B5513,Invoices!A:I,9,TRUE)</f>
        <v>2021</v>
      </c>
    </row>
    <row r="5514" spans="1:10" x14ac:dyDescent="0.15">
      <c r="A5514" t="s">
        <v>8874</v>
      </c>
      <c r="B5514" t="s">
        <v>1229</v>
      </c>
      <c r="C5514" t="s">
        <v>89</v>
      </c>
      <c r="D5514" t="s">
        <v>80</v>
      </c>
      <c r="E5514">
        <v>6</v>
      </c>
      <c r="F5514" s="8">
        <f>VLOOKUP(C5514,Products!$A$2:$E$20,5,TRUE)</f>
        <v>15.95</v>
      </c>
      <c r="G5514" s="8">
        <f t="shared" si="172"/>
        <v>95.699999999999989</v>
      </c>
      <c r="H5514" s="8">
        <f>VLOOKUP(C5514,Products!$A$2:$F$20,6,TRUE)</f>
        <v>6</v>
      </c>
      <c r="I5514" s="8">
        <f t="shared" si="173"/>
        <v>36</v>
      </c>
      <c r="J5514" s="42">
        <f>VLOOKUP(B5514,Invoices!A:I,9,TRUE)</f>
        <v>2021</v>
      </c>
    </row>
    <row r="5515" spans="1:10" x14ac:dyDescent="0.15">
      <c r="A5515" t="s">
        <v>8875</v>
      </c>
      <c r="B5515" t="s">
        <v>1230</v>
      </c>
      <c r="C5515" t="s">
        <v>103</v>
      </c>
      <c r="D5515" t="s">
        <v>77</v>
      </c>
      <c r="E5515">
        <v>50</v>
      </c>
      <c r="F5515" s="8">
        <f>VLOOKUP(C5515,Products!$A$2:$E$20,5,TRUE)</f>
        <v>8.9499999999999993</v>
      </c>
      <c r="G5515" s="8">
        <f t="shared" si="172"/>
        <v>447.49999999999994</v>
      </c>
      <c r="H5515" s="8">
        <f>VLOOKUP(C5515,Products!$A$2:$F$20,6,TRUE)</f>
        <v>3.1999999999999993</v>
      </c>
      <c r="I5515" s="8">
        <f t="shared" si="173"/>
        <v>159.99999999999997</v>
      </c>
      <c r="J5515" s="42">
        <f>VLOOKUP(B5515,Invoices!A:I,9,TRUE)</f>
        <v>2021</v>
      </c>
    </row>
    <row r="5516" spans="1:10" x14ac:dyDescent="0.15">
      <c r="A5516" t="s">
        <v>8876</v>
      </c>
      <c r="B5516" t="s">
        <v>1230</v>
      </c>
      <c r="C5516" t="s">
        <v>96</v>
      </c>
      <c r="D5516" t="s">
        <v>75</v>
      </c>
      <c r="E5516">
        <v>1</v>
      </c>
      <c r="F5516" s="8">
        <f>VLOOKUP(C5516,Products!$A$2:$E$20,5,TRUE)</f>
        <v>79.95</v>
      </c>
      <c r="G5516" s="8">
        <f t="shared" si="172"/>
        <v>79.95</v>
      </c>
      <c r="H5516" s="8">
        <f>VLOOKUP(C5516,Products!$A$2:$F$20,6,TRUE)</f>
        <v>27.950000000000003</v>
      </c>
      <c r="I5516" s="8">
        <f t="shared" si="173"/>
        <v>27.950000000000003</v>
      </c>
      <c r="J5516" s="42">
        <f>VLOOKUP(B5516,Invoices!A:I,9,TRUE)</f>
        <v>2021</v>
      </c>
    </row>
    <row r="5517" spans="1:10" x14ac:dyDescent="0.15">
      <c r="A5517" t="s">
        <v>8877</v>
      </c>
      <c r="B5517" t="s">
        <v>1230</v>
      </c>
      <c r="C5517" t="s">
        <v>105</v>
      </c>
      <c r="D5517" t="s">
        <v>81</v>
      </c>
      <c r="E5517">
        <v>3</v>
      </c>
      <c r="F5517" s="8">
        <f>VLOOKUP(C5517,Products!$A$2:$E$20,5,TRUE)</f>
        <v>8.9499999999999993</v>
      </c>
      <c r="G5517" s="8">
        <f t="shared" si="172"/>
        <v>26.849999999999998</v>
      </c>
      <c r="H5517" s="8">
        <f>VLOOKUP(C5517,Products!$A$2:$F$20,6,TRUE)</f>
        <v>3.1999999999999993</v>
      </c>
      <c r="I5517" s="8">
        <f t="shared" si="173"/>
        <v>9.5999999999999979</v>
      </c>
      <c r="J5517" s="42">
        <f>VLOOKUP(B5517,Invoices!A:I,9,TRUE)</f>
        <v>2021</v>
      </c>
    </row>
    <row r="5518" spans="1:10" x14ac:dyDescent="0.15">
      <c r="A5518" t="s">
        <v>8878</v>
      </c>
      <c r="B5518" t="s">
        <v>1230</v>
      </c>
      <c r="C5518" t="s">
        <v>93</v>
      </c>
      <c r="D5518" t="s">
        <v>76</v>
      </c>
      <c r="E5518">
        <v>1</v>
      </c>
      <c r="F5518" s="8">
        <f>VLOOKUP(C5518,Products!$A$2:$E$20,5,TRUE)</f>
        <v>9.9499999999999993</v>
      </c>
      <c r="G5518" s="8">
        <f t="shared" si="172"/>
        <v>9.9499999999999993</v>
      </c>
      <c r="H5518" s="8">
        <f>VLOOKUP(C5518,Products!$A$2:$F$20,6,TRUE)</f>
        <v>1.9499999999999993</v>
      </c>
      <c r="I5518" s="8">
        <f t="shared" si="173"/>
        <v>1.9499999999999993</v>
      </c>
      <c r="J5518" s="42">
        <f>VLOOKUP(B5518,Invoices!A:I,9,TRUE)</f>
        <v>2021</v>
      </c>
    </row>
    <row r="5519" spans="1:10" x14ac:dyDescent="0.15">
      <c r="A5519" t="s">
        <v>8879</v>
      </c>
      <c r="B5519" t="s">
        <v>1230</v>
      </c>
      <c r="C5519" t="s">
        <v>90</v>
      </c>
      <c r="D5519" t="s">
        <v>72</v>
      </c>
      <c r="E5519">
        <v>15</v>
      </c>
      <c r="F5519" s="8">
        <f>VLOOKUP(C5519,Products!$A$2:$E$20,5,TRUE)</f>
        <v>8.9499999999999993</v>
      </c>
      <c r="G5519" s="8">
        <f t="shared" si="172"/>
        <v>134.25</v>
      </c>
      <c r="H5519" s="8">
        <f>VLOOKUP(C5519,Products!$A$2:$F$20,6,TRUE)</f>
        <v>5.6999999999999993</v>
      </c>
      <c r="I5519" s="8">
        <f t="shared" si="173"/>
        <v>85.499999999999986</v>
      </c>
      <c r="J5519" s="42">
        <f>VLOOKUP(B5519,Invoices!A:I,9,TRUE)</f>
        <v>2021</v>
      </c>
    </row>
    <row r="5520" spans="1:10" x14ac:dyDescent="0.15">
      <c r="A5520" t="s">
        <v>8880</v>
      </c>
      <c r="B5520" t="s">
        <v>1230</v>
      </c>
      <c r="C5520" t="s">
        <v>101</v>
      </c>
      <c r="D5520" t="s">
        <v>69</v>
      </c>
      <c r="E5520">
        <v>50</v>
      </c>
      <c r="F5520" s="8">
        <f>VLOOKUP(C5520,Products!$A$2:$E$20,5,TRUE)</f>
        <v>129.94999999999999</v>
      </c>
      <c r="G5520" s="8">
        <f t="shared" si="172"/>
        <v>6497.4999999999991</v>
      </c>
      <c r="H5520" s="8">
        <f>VLOOKUP(C5520,Products!$A$2:$F$20,6,TRUE)</f>
        <v>40.449999999999989</v>
      </c>
      <c r="I5520" s="8">
        <f t="shared" si="173"/>
        <v>2022.4999999999995</v>
      </c>
      <c r="J5520" s="42">
        <f>VLOOKUP(B5520,Invoices!A:I,9,TRUE)</f>
        <v>2021</v>
      </c>
    </row>
    <row r="5521" spans="1:10" x14ac:dyDescent="0.15">
      <c r="A5521" t="s">
        <v>8881</v>
      </c>
      <c r="B5521" t="s">
        <v>1231</v>
      </c>
      <c r="C5521" t="s">
        <v>92</v>
      </c>
      <c r="D5521" t="s">
        <v>82</v>
      </c>
      <c r="E5521">
        <v>6</v>
      </c>
      <c r="F5521" s="8">
        <f>VLOOKUP(C5521,Products!$A$2:$E$20,5,TRUE)</f>
        <v>19.95</v>
      </c>
      <c r="G5521" s="8">
        <f t="shared" si="172"/>
        <v>119.69999999999999</v>
      </c>
      <c r="H5521" s="8">
        <f>VLOOKUP(C5521,Products!$A$2:$F$20,6,TRUE)</f>
        <v>7.4499999999999993</v>
      </c>
      <c r="I5521" s="8">
        <f t="shared" si="173"/>
        <v>44.699999999999996</v>
      </c>
      <c r="J5521" s="42">
        <f>VLOOKUP(B5521,Invoices!A:I,9,TRUE)</f>
        <v>2021</v>
      </c>
    </row>
    <row r="5522" spans="1:10" x14ac:dyDescent="0.15">
      <c r="A5522" t="s">
        <v>8882</v>
      </c>
      <c r="B5522" t="s">
        <v>1231</v>
      </c>
      <c r="C5522" t="s">
        <v>96</v>
      </c>
      <c r="D5522" t="s">
        <v>75</v>
      </c>
      <c r="E5522">
        <v>20</v>
      </c>
      <c r="F5522" s="8">
        <f>VLOOKUP(C5522,Products!$A$2:$E$20,5,TRUE)</f>
        <v>79.95</v>
      </c>
      <c r="G5522" s="8">
        <f t="shared" si="172"/>
        <v>1599</v>
      </c>
      <c r="H5522" s="8">
        <f>VLOOKUP(C5522,Products!$A$2:$F$20,6,TRUE)</f>
        <v>27.950000000000003</v>
      </c>
      <c r="I5522" s="8">
        <f t="shared" si="173"/>
        <v>559</v>
      </c>
      <c r="J5522" s="42">
        <f>VLOOKUP(B5522,Invoices!A:I,9,TRUE)</f>
        <v>2021</v>
      </c>
    </row>
    <row r="5523" spans="1:10" x14ac:dyDescent="0.15">
      <c r="A5523" t="s">
        <v>8883</v>
      </c>
      <c r="B5523" t="s">
        <v>1232</v>
      </c>
      <c r="C5523" t="s">
        <v>88</v>
      </c>
      <c r="D5523" t="s">
        <v>85</v>
      </c>
      <c r="E5523">
        <v>1</v>
      </c>
      <c r="F5523" s="8">
        <f>VLOOKUP(C5523,Products!$A$2:$E$20,5,TRUE)</f>
        <v>8.9499999999999993</v>
      </c>
      <c r="G5523" s="8">
        <f t="shared" si="172"/>
        <v>8.9499999999999993</v>
      </c>
      <c r="H5523" s="8">
        <f>VLOOKUP(C5523,Products!$A$2:$F$20,6,TRUE)</f>
        <v>5.6999999999999993</v>
      </c>
      <c r="I5523" s="8">
        <f t="shared" si="173"/>
        <v>5.6999999999999993</v>
      </c>
      <c r="J5523" s="42">
        <f>VLOOKUP(B5523,Invoices!A:I,9,TRUE)</f>
        <v>2021</v>
      </c>
    </row>
    <row r="5524" spans="1:10" x14ac:dyDescent="0.15">
      <c r="A5524" t="s">
        <v>8884</v>
      </c>
      <c r="B5524" t="s">
        <v>1233</v>
      </c>
      <c r="C5524" t="s">
        <v>95</v>
      </c>
      <c r="D5524" t="s">
        <v>73</v>
      </c>
      <c r="E5524">
        <v>1</v>
      </c>
      <c r="F5524" s="8">
        <f>VLOOKUP(C5524,Products!$A$2:$E$20,5,TRUE)</f>
        <v>12.95</v>
      </c>
      <c r="G5524" s="8">
        <f t="shared" si="172"/>
        <v>12.95</v>
      </c>
      <c r="H5524" s="8">
        <f>VLOOKUP(C5524,Products!$A$2:$F$20,6,TRUE)</f>
        <v>4.1999999999999993</v>
      </c>
      <c r="I5524" s="8">
        <f t="shared" si="173"/>
        <v>4.1999999999999993</v>
      </c>
      <c r="J5524" s="42">
        <f>VLOOKUP(B5524,Invoices!A:I,9,TRUE)</f>
        <v>2021</v>
      </c>
    </row>
    <row r="5525" spans="1:10" x14ac:dyDescent="0.15">
      <c r="A5525" t="s">
        <v>8885</v>
      </c>
      <c r="B5525" t="s">
        <v>1234</v>
      </c>
      <c r="C5525" t="s">
        <v>100</v>
      </c>
      <c r="D5525" t="s">
        <v>78</v>
      </c>
      <c r="E5525">
        <v>3</v>
      </c>
      <c r="F5525" s="8">
        <f>VLOOKUP(C5525,Products!$A$2:$E$20,5,TRUE)</f>
        <v>49.95</v>
      </c>
      <c r="G5525" s="8">
        <f t="shared" si="172"/>
        <v>149.85000000000002</v>
      </c>
      <c r="H5525" s="8">
        <f>VLOOKUP(C5525,Products!$A$2:$F$20,6,TRUE)</f>
        <v>19.950000000000003</v>
      </c>
      <c r="I5525" s="8">
        <f t="shared" si="173"/>
        <v>59.850000000000009</v>
      </c>
      <c r="J5525" s="42">
        <f>VLOOKUP(B5525,Invoices!A:I,9,TRUE)</f>
        <v>2021</v>
      </c>
    </row>
    <row r="5526" spans="1:10" x14ac:dyDescent="0.15">
      <c r="A5526" t="s">
        <v>8886</v>
      </c>
      <c r="B5526" t="s">
        <v>1234</v>
      </c>
      <c r="C5526" t="s">
        <v>103</v>
      </c>
      <c r="D5526" t="s">
        <v>77</v>
      </c>
      <c r="E5526">
        <v>1</v>
      </c>
      <c r="F5526" s="8">
        <f>VLOOKUP(C5526,Products!$A$2:$E$20,5,TRUE)</f>
        <v>8.9499999999999993</v>
      </c>
      <c r="G5526" s="8">
        <f t="shared" si="172"/>
        <v>8.9499999999999993</v>
      </c>
      <c r="H5526" s="8">
        <f>VLOOKUP(C5526,Products!$A$2:$F$20,6,TRUE)</f>
        <v>3.1999999999999993</v>
      </c>
      <c r="I5526" s="8">
        <f t="shared" si="173"/>
        <v>3.1999999999999993</v>
      </c>
      <c r="J5526" s="42">
        <f>VLOOKUP(B5526,Invoices!A:I,9,TRUE)</f>
        <v>2021</v>
      </c>
    </row>
    <row r="5527" spans="1:10" x14ac:dyDescent="0.15">
      <c r="A5527" t="s">
        <v>8887</v>
      </c>
      <c r="B5527" t="s">
        <v>1234</v>
      </c>
      <c r="C5527" t="s">
        <v>87</v>
      </c>
      <c r="D5527" t="s">
        <v>68</v>
      </c>
      <c r="E5527">
        <v>5</v>
      </c>
      <c r="F5527" s="8">
        <f>VLOOKUP(C5527,Products!$A$2:$E$20,5,TRUE)</f>
        <v>19.95</v>
      </c>
      <c r="G5527" s="8">
        <f t="shared" si="172"/>
        <v>99.75</v>
      </c>
      <c r="H5527" s="8">
        <f>VLOOKUP(C5527,Products!$A$2:$F$20,6,TRUE)</f>
        <v>7.4499999999999993</v>
      </c>
      <c r="I5527" s="8">
        <f t="shared" si="173"/>
        <v>37.25</v>
      </c>
      <c r="J5527" s="42">
        <f>VLOOKUP(B5527,Invoices!A:I,9,TRUE)</f>
        <v>2021</v>
      </c>
    </row>
    <row r="5528" spans="1:10" x14ac:dyDescent="0.15">
      <c r="A5528" t="s">
        <v>8888</v>
      </c>
      <c r="B5528" t="s">
        <v>1235</v>
      </c>
      <c r="C5528" t="s">
        <v>105</v>
      </c>
      <c r="D5528" t="s">
        <v>81</v>
      </c>
      <c r="E5528">
        <v>1</v>
      </c>
      <c r="F5528" s="8">
        <f>VLOOKUP(C5528,Products!$A$2:$E$20,5,TRUE)</f>
        <v>8.9499999999999993</v>
      </c>
      <c r="G5528" s="8">
        <f t="shared" si="172"/>
        <v>8.9499999999999993</v>
      </c>
      <c r="H5528" s="8">
        <f>VLOOKUP(C5528,Products!$A$2:$F$20,6,TRUE)</f>
        <v>3.1999999999999993</v>
      </c>
      <c r="I5528" s="8">
        <f t="shared" si="173"/>
        <v>3.1999999999999993</v>
      </c>
      <c r="J5528" s="42">
        <f>VLOOKUP(B5528,Invoices!A:I,9,TRUE)</f>
        <v>2021</v>
      </c>
    </row>
    <row r="5529" spans="1:10" x14ac:dyDescent="0.15">
      <c r="A5529" t="s">
        <v>8889</v>
      </c>
      <c r="B5529" t="s">
        <v>1235</v>
      </c>
      <c r="C5529" t="s">
        <v>101</v>
      </c>
      <c r="D5529" t="s">
        <v>69</v>
      </c>
      <c r="E5529">
        <v>2</v>
      </c>
      <c r="F5529" s="8">
        <f>VLOOKUP(C5529,Products!$A$2:$E$20,5,TRUE)</f>
        <v>129.94999999999999</v>
      </c>
      <c r="G5529" s="8">
        <f t="shared" si="172"/>
        <v>259.89999999999998</v>
      </c>
      <c r="H5529" s="8">
        <f>VLOOKUP(C5529,Products!$A$2:$F$20,6,TRUE)</f>
        <v>40.449999999999989</v>
      </c>
      <c r="I5529" s="8">
        <f t="shared" si="173"/>
        <v>80.899999999999977</v>
      </c>
      <c r="J5529" s="42">
        <f>VLOOKUP(B5529,Invoices!A:I,9,TRUE)</f>
        <v>2021</v>
      </c>
    </row>
    <row r="5530" spans="1:10" x14ac:dyDescent="0.15">
      <c r="A5530" t="s">
        <v>8890</v>
      </c>
      <c r="B5530" t="s">
        <v>1235</v>
      </c>
      <c r="C5530" t="s">
        <v>94</v>
      </c>
      <c r="D5530" t="s">
        <v>86</v>
      </c>
      <c r="E5530">
        <v>3</v>
      </c>
      <c r="F5530" s="8">
        <f>VLOOKUP(C5530,Products!$A$2:$E$20,5,TRUE)</f>
        <v>3.5</v>
      </c>
      <c r="G5530" s="8">
        <f t="shared" si="172"/>
        <v>10.5</v>
      </c>
      <c r="H5530" s="8">
        <f>VLOOKUP(C5530,Products!$A$2:$F$20,6,TRUE)</f>
        <v>0.54999999999999982</v>
      </c>
      <c r="I5530" s="8">
        <f t="shared" si="173"/>
        <v>1.6499999999999995</v>
      </c>
      <c r="J5530" s="42">
        <f>VLOOKUP(B5530,Invoices!A:I,9,TRUE)</f>
        <v>2021</v>
      </c>
    </row>
    <row r="5531" spans="1:10" x14ac:dyDescent="0.15">
      <c r="A5531" t="s">
        <v>8891</v>
      </c>
      <c r="B5531" t="s">
        <v>1235</v>
      </c>
      <c r="C5531" t="s">
        <v>87</v>
      </c>
      <c r="D5531" t="s">
        <v>68</v>
      </c>
      <c r="E5531">
        <v>10</v>
      </c>
      <c r="F5531" s="8">
        <f>VLOOKUP(C5531,Products!$A$2:$E$20,5,TRUE)</f>
        <v>19.95</v>
      </c>
      <c r="G5531" s="8">
        <f t="shared" si="172"/>
        <v>199.5</v>
      </c>
      <c r="H5531" s="8">
        <f>VLOOKUP(C5531,Products!$A$2:$F$20,6,TRUE)</f>
        <v>7.4499999999999993</v>
      </c>
      <c r="I5531" s="8">
        <f t="shared" si="173"/>
        <v>74.5</v>
      </c>
      <c r="J5531" s="42">
        <f>VLOOKUP(B5531,Invoices!A:I,9,TRUE)</f>
        <v>2021</v>
      </c>
    </row>
    <row r="5532" spans="1:10" x14ac:dyDescent="0.15">
      <c r="A5532" t="s">
        <v>8892</v>
      </c>
      <c r="B5532" t="s">
        <v>1236</v>
      </c>
      <c r="C5532" t="s">
        <v>101</v>
      </c>
      <c r="D5532" t="s">
        <v>69</v>
      </c>
      <c r="E5532">
        <v>1</v>
      </c>
      <c r="F5532" s="8">
        <f>VLOOKUP(C5532,Products!$A$2:$E$20,5,TRUE)</f>
        <v>129.94999999999999</v>
      </c>
      <c r="G5532" s="8">
        <f t="shared" si="172"/>
        <v>129.94999999999999</v>
      </c>
      <c r="H5532" s="8">
        <f>VLOOKUP(C5532,Products!$A$2:$F$20,6,TRUE)</f>
        <v>40.449999999999989</v>
      </c>
      <c r="I5532" s="8">
        <f t="shared" si="173"/>
        <v>40.449999999999989</v>
      </c>
      <c r="J5532" s="42">
        <f>VLOOKUP(B5532,Invoices!A:I,9,TRUE)</f>
        <v>2021</v>
      </c>
    </row>
    <row r="5533" spans="1:10" x14ac:dyDescent="0.15">
      <c r="A5533" t="s">
        <v>8893</v>
      </c>
      <c r="B5533" t="s">
        <v>1236</v>
      </c>
      <c r="C5533" t="s">
        <v>104</v>
      </c>
      <c r="D5533" t="s">
        <v>71</v>
      </c>
      <c r="E5533">
        <v>20</v>
      </c>
      <c r="F5533" s="8">
        <f>VLOOKUP(C5533,Products!$A$2:$E$20,5,TRUE)</f>
        <v>2.95</v>
      </c>
      <c r="G5533" s="8">
        <f t="shared" si="172"/>
        <v>59</v>
      </c>
      <c r="H5533" s="8">
        <f>VLOOKUP(C5533,Products!$A$2:$F$20,6,TRUE)</f>
        <v>1.1500000000000001</v>
      </c>
      <c r="I5533" s="8">
        <f t="shared" si="173"/>
        <v>23.000000000000004</v>
      </c>
      <c r="J5533" s="42">
        <f>VLOOKUP(B5533,Invoices!A:I,9,TRUE)</f>
        <v>2021</v>
      </c>
    </row>
    <row r="5534" spans="1:10" x14ac:dyDescent="0.15">
      <c r="A5534" t="s">
        <v>8894</v>
      </c>
      <c r="B5534" t="s">
        <v>1236</v>
      </c>
      <c r="C5534" t="s">
        <v>87</v>
      </c>
      <c r="D5534" t="s">
        <v>68</v>
      </c>
      <c r="E5534">
        <v>1</v>
      </c>
      <c r="F5534" s="8">
        <f>VLOOKUP(C5534,Products!$A$2:$E$20,5,TRUE)</f>
        <v>19.95</v>
      </c>
      <c r="G5534" s="8">
        <f t="shared" si="172"/>
        <v>19.95</v>
      </c>
      <c r="H5534" s="8">
        <f>VLOOKUP(C5534,Products!$A$2:$F$20,6,TRUE)</f>
        <v>7.4499999999999993</v>
      </c>
      <c r="I5534" s="8">
        <f t="shared" si="173"/>
        <v>7.4499999999999993</v>
      </c>
      <c r="J5534" s="42">
        <f>VLOOKUP(B5534,Invoices!A:I,9,TRUE)</f>
        <v>2021</v>
      </c>
    </row>
    <row r="5535" spans="1:10" x14ac:dyDescent="0.15">
      <c r="A5535" t="s">
        <v>8895</v>
      </c>
      <c r="B5535" t="s">
        <v>1237</v>
      </c>
      <c r="C5535" t="s">
        <v>104</v>
      </c>
      <c r="D5535" t="s">
        <v>71</v>
      </c>
      <c r="E5535">
        <v>1</v>
      </c>
      <c r="F5535" s="8">
        <f>VLOOKUP(C5535,Products!$A$2:$E$20,5,TRUE)</f>
        <v>2.95</v>
      </c>
      <c r="G5535" s="8">
        <f t="shared" si="172"/>
        <v>2.95</v>
      </c>
      <c r="H5535" s="8">
        <f>VLOOKUP(C5535,Products!$A$2:$F$20,6,TRUE)</f>
        <v>1.1500000000000001</v>
      </c>
      <c r="I5535" s="8">
        <f t="shared" si="173"/>
        <v>1.1500000000000001</v>
      </c>
      <c r="J5535" s="42">
        <f>VLOOKUP(B5535,Invoices!A:I,9,TRUE)</f>
        <v>2021</v>
      </c>
    </row>
    <row r="5536" spans="1:10" x14ac:dyDescent="0.15">
      <c r="A5536" t="s">
        <v>8896</v>
      </c>
      <c r="B5536" t="s">
        <v>1237</v>
      </c>
      <c r="C5536" t="s">
        <v>96</v>
      </c>
      <c r="D5536" t="s">
        <v>75</v>
      </c>
      <c r="E5536">
        <v>2</v>
      </c>
      <c r="F5536" s="8">
        <f>VLOOKUP(C5536,Products!$A$2:$E$20,5,TRUE)</f>
        <v>79.95</v>
      </c>
      <c r="G5536" s="8">
        <f t="shared" si="172"/>
        <v>159.9</v>
      </c>
      <c r="H5536" s="8">
        <f>VLOOKUP(C5536,Products!$A$2:$F$20,6,TRUE)</f>
        <v>27.950000000000003</v>
      </c>
      <c r="I5536" s="8">
        <f t="shared" si="173"/>
        <v>55.900000000000006</v>
      </c>
      <c r="J5536" s="42">
        <f>VLOOKUP(B5536,Invoices!A:I,9,TRUE)</f>
        <v>2021</v>
      </c>
    </row>
    <row r="5537" spans="1:10" x14ac:dyDescent="0.15">
      <c r="A5537" t="s">
        <v>8897</v>
      </c>
      <c r="B5537" t="s">
        <v>1238</v>
      </c>
      <c r="C5537" t="s">
        <v>103</v>
      </c>
      <c r="D5537" t="s">
        <v>77</v>
      </c>
      <c r="E5537">
        <v>20</v>
      </c>
      <c r="F5537" s="8">
        <f>VLOOKUP(C5537,Products!$A$2:$E$20,5,TRUE)</f>
        <v>8.9499999999999993</v>
      </c>
      <c r="G5537" s="8">
        <f t="shared" si="172"/>
        <v>179</v>
      </c>
      <c r="H5537" s="8">
        <f>VLOOKUP(C5537,Products!$A$2:$F$20,6,TRUE)</f>
        <v>3.1999999999999993</v>
      </c>
      <c r="I5537" s="8">
        <f t="shared" si="173"/>
        <v>63.999999999999986</v>
      </c>
      <c r="J5537" s="42">
        <f>VLOOKUP(B5537,Invoices!A:I,9,TRUE)</f>
        <v>2021</v>
      </c>
    </row>
    <row r="5538" spans="1:10" x14ac:dyDescent="0.15">
      <c r="A5538" t="s">
        <v>8898</v>
      </c>
      <c r="B5538" t="s">
        <v>1238</v>
      </c>
      <c r="C5538" t="s">
        <v>92</v>
      </c>
      <c r="D5538" t="s">
        <v>82</v>
      </c>
      <c r="E5538">
        <v>1</v>
      </c>
      <c r="F5538" s="8">
        <f>VLOOKUP(C5538,Products!$A$2:$E$20,5,TRUE)</f>
        <v>19.95</v>
      </c>
      <c r="G5538" s="8">
        <f t="shared" si="172"/>
        <v>19.95</v>
      </c>
      <c r="H5538" s="8">
        <f>VLOOKUP(C5538,Products!$A$2:$F$20,6,TRUE)</f>
        <v>7.4499999999999993</v>
      </c>
      <c r="I5538" s="8">
        <f t="shared" si="173"/>
        <v>7.4499999999999993</v>
      </c>
      <c r="J5538" s="42">
        <f>VLOOKUP(B5538,Invoices!A:I,9,TRUE)</f>
        <v>2021</v>
      </c>
    </row>
    <row r="5539" spans="1:10" x14ac:dyDescent="0.15">
      <c r="A5539" t="s">
        <v>8899</v>
      </c>
      <c r="B5539" t="s">
        <v>1238</v>
      </c>
      <c r="C5539" t="s">
        <v>104</v>
      </c>
      <c r="D5539" t="s">
        <v>71</v>
      </c>
      <c r="E5539">
        <v>9</v>
      </c>
      <c r="F5539" s="8">
        <f>VLOOKUP(C5539,Products!$A$2:$E$20,5,TRUE)</f>
        <v>2.95</v>
      </c>
      <c r="G5539" s="8">
        <f t="shared" si="172"/>
        <v>26.55</v>
      </c>
      <c r="H5539" s="8">
        <f>VLOOKUP(C5539,Products!$A$2:$F$20,6,TRUE)</f>
        <v>1.1500000000000001</v>
      </c>
      <c r="I5539" s="8">
        <f t="shared" si="173"/>
        <v>10.350000000000001</v>
      </c>
      <c r="J5539" s="42">
        <f>VLOOKUP(B5539,Invoices!A:I,9,TRUE)</f>
        <v>2021</v>
      </c>
    </row>
    <row r="5540" spans="1:10" x14ac:dyDescent="0.15">
      <c r="A5540" t="s">
        <v>8900</v>
      </c>
      <c r="B5540" t="s">
        <v>1238</v>
      </c>
      <c r="C5540" t="s">
        <v>88</v>
      </c>
      <c r="D5540" t="s">
        <v>85</v>
      </c>
      <c r="E5540">
        <v>3</v>
      </c>
      <c r="F5540" s="8">
        <f>VLOOKUP(C5540,Products!$A$2:$E$20,5,TRUE)</f>
        <v>8.9499999999999993</v>
      </c>
      <c r="G5540" s="8">
        <f t="shared" si="172"/>
        <v>26.849999999999998</v>
      </c>
      <c r="H5540" s="8">
        <f>VLOOKUP(C5540,Products!$A$2:$F$20,6,TRUE)</f>
        <v>5.6999999999999993</v>
      </c>
      <c r="I5540" s="8">
        <f t="shared" si="173"/>
        <v>17.099999999999998</v>
      </c>
      <c r="J5540" s="42">
        <f>VLOOKUP(B5540,Invoices!A:I,9,TRUE)</f>
        <v>2021</v>
      </c>
    </row>
    <row r="5541" spans="1:10" x14ac:dyDescent="0.15">
      <c r="A5541" t="s">
        <v>8901</v>
      </c>
      <c r="B5541" t="s">
        <v>1238</v>
      </c>
      <c r="C5541" t="s">
        <v>101</v>
      </c>
      <c r="D5541" t="s">
        <v>69</v>
      </c>
      <c r="E5541">
        <v>2</v>
      </c>
      <c r="F5541" s="8">
        <f>VLOOKUP(C5541,Products!$A$2:$E$20,5,TRUE)</f>
        <v>129.94999999999999</v>
      </c>
      <c r="G5541" s="8">
        <f t="shared" si="172"/>
        <v>259.89999999999998</v>
      </c>
      <c r="H5541" s="8">
        <f>VLOOKUP(C5541,Products!$A$2:$F$20,6,TRUE)</f>
        <v>40.449999999999989</v>
      </c>
      <c r="I5541" s="8">
        <f t="shared" si="173"/>
        <v>80.899999999999977</v>
      </c>
      <c r="J5541" s="42">
        <f>VLOOKUP(B5541,Invoices!A:I,9,TRUE)</f>
        <v>2021</v>
      </c>
    </row>
    <row r="5542" spans="1:10" x14ac:dyDescent="0.15">
      <c r="A5542" t="s">
        <v>8902</v>
      </c>
      <c r="B5542" t="s">
        <v>1238</v>
      </c>
      <c r="C5542" t="s">
        <v>93</v>
      </c>
      <c r="D5542" t="s">
        <v>76</v>
      </c>
      <c r="E5542">
        <v>1</v>
      </c>
      <c r="F5542" s="8">
        <f>VLOOKUP(C5542,Products!$A$2:$E$20,5,TRUE)</f>
        <v>9.9499999999999993</v>
      </c>
      <c r="G5542" s="8">
        <f t="shared" si="172"/>
        <v>9.9499999999999993</v>
      </c>
      <c r="H5542" s="8">
        <f>VLOOKUP(C5542,Products!$A$2:$F$20,6,TRUE)</f>
        <v>1.9499999999999993</v>
      </c>
      <c r="I5542" s="8">
        <f t="shared" si="173"/>
        <v>1.9499999999999993</v>
      </c>
      <c r="J5542" s="42">
        <f>VLOOKUP(B5542,Invoices!A:I,9,TRUE)</f>
        <v>2021</v>
      </c>
    </row>
    <row r="5543" spans="1:10" x14ac:dyDescent="0.15">
      <c r="A5543" t="s">
        <v>8903</v>
      </c>
      <c r="B5543" t="s">
        <v>1238</v>
      </c>
      <c r="C5543" t="s">
        <v>105</v>
      </c>
      <c r="D5543" t="s">
        <v>81</v>
      </c>
      <c r="E5543">
        <v>1</v>
      </c>
      <c r="F5543" s="8">
        <f>VLOOKUP(C5543,Products!$A$2:$E$20,5,TRUE)</f>
        <v>8.9499999999999993</v>
      </c>
      <c r="G5543" s="8">
        <f t="shared" si="172"/>
        <v>8.9499999999999993</v>
      </c>
      <c r="H5543" s="8">
        <f>VLOOKUP(C5543,Products!$A$2:$F$20,6,TRUE)</f>
        <v>3.1999999999999993</v>
      </c>
      <c r="I5543" s="8">
        <f t="shared" si="173"/>
        <v>3.1999999999999993</v>
      </c>
      <c r="J5543" s="42">
        <f>VLOOKUP(B5543,Invoices!A:I,9,TRUE)</f>
        <v>2021</v>
      </c>
    </row>
    <row r="5544" spans="1:10" x14ac:dyDescent="0.15">
      <c r="A5544" t="s">
        <v>8904</v>
      </c>
      <c r="B5544" t="s">
        <v>1238</v>
      </c>
      <c r="C5544" t="s">
        <v>100</v>
      </c>
      <c r="D5544" t="s">
        <v>78</v>
      </c>
      <c r="E5544">
        <v>6</v>
      </c>
      <c r="F5544" s="8">
        <f>VLOOKUP(C5544,Products!$A$2:$E$20,5,TRUE)</f>
        <v>49.95</v>
      </c>
      <c r="G5544" s="8">
        <f t="shared" si="172"/>
        <v>299.70000000000005</v>
      </c>
      <c r="H5544" s="8">
        <f>VLOOKUP(C5544,Products!$A$2:$F$20,6,TRUE)</f>
        <v>19.950000000000003</v>
      </c>
      <c r="I5544" s="8">
        <f t="shared" si="173"/>
        <v>119.70000000000002</v>
      </c>
      <c r="J5544" s="42">
        <f>VLOOKUP(B5544,Invoices!A:I,9,TRUE)</f>
        <v>2021</v>
      </c>
    </row>
    <row r="5545" spans="1:10" x14ac:dyDescent="0.15">
      <c r="A5545" t="s">
        <v>8905</v>
      </c>
      <c r="B5545" t="s">
        <v>1238</v>
      </c>
      <c r="C5545" t="s">
        <v>94</v>
      </c>
      <c r="D5545" t="s">
        <v>86</v>
      </c>
      <c r="E5545">
        <v>2</v>
      </c>
      <c r="F5545" s="8">
        <f>VLOOKUP(C5545,Products!$A$2:$E$20,5,TRUE)</f>
        <v>3.5</v>
      </c>
      <c r="G5545" s="8">
        <f t="shared" si="172"/>
        <v>7</v>
      </c>
      <c r="H5545" s="8">
        <f>VLOOKUP(C5545,Products!$A$2:$F$20,6,TRUE)</f>
        <v>0.54999999999999982</v>
      </c>
      <c r="I5545" s="8">
        <f t="shared" si="173"/>
        <v>1.0999999999999996</v>
      </c>
      <c r="J5545" s="42">
        <f>VLOOKUP(B5545,Invoices!A:I,9,TRUE)</f>
        <v>2021</v>
      </c>
    </row>
    <row r="5546" spans="1:10" x14ac:dyDescent="0.15">
      <c r="A5546" t="s">
        <v>8906</v>
      </c>
      <c r="B5546" t="s">
        <v>1238</v>
      </c>
      <c r="C5546" t="s">
        <v>96</v>
      </c>
      <c r="D5546" t="s">
        <v>75</v>
      </c>
      <c r="E5546">
        <v>1</v>
      </c>
      <c r="F5546" s="8">
        <f>VLOOKUP(C5546,Products!$A$2:$E$20,5,TRUE)</f>
        <v>79.95</v>
      </c>
      <c r="G5546" s="8">
        <f t="shared" si="172"/>
        <v>79.95</v>
      </c>
      <c r="H5546" s="8">
        <f>VLOOKUP(C5546,Products!$A$2:$F$20,6,TRUE)</f>
        <v>27.950000000000003</v>
      </c>
      <c r="I5546" s="8">
        <f t="shared" si="173"/>
        <v>27.950000000000003</v>
      </c>
      <c r="J5546" s="42">
        <f>VLOOKUP(B5546,Invoices!A:I,9,TRUE)</f>
        <v>2021</v>
      </c>
    </row>
    <row r="5547" spans="1:10" x14ac:dyDescent="0.15">
      <c r="A5547" t="s">
        <v>8907</v>
      </c>
      <c r="B5547" t="s">
        <v>1239</v>
      </c>
      <c r="C5547" t="s">
        <v>90</v>
      </c>
      <c r="D5547" t="s">
        <v>72</v>
      </c>
      <c r="E5547">
        <v>3</v>
      </c>
      <c r="F5547" s="8">
        <f>VLOOKUP(C5547,Products!$A$2:$E$20,5,TRUE)</f>
        <v>8.9499999999999993</v>
      </c>
      <c r="G5547" s="8">
        <f t="shared" si="172"/>
        <v>26.849999999999998</v>
      </c>
      <c r="H5547" s="8">
        <f>VLOOKUP(C5547,Products!$A$2:$F$20,6,TRUE)</f>
        <v>5.6999999999999993</v>
      </c>
      <c r="I5547" s="8">
        <f t="shared" si="173"/>
        <v>17.099999999999998</v>
      </c>
      <c r="J5547" s="42">
        <f>VLOOKUP(B5547,Invoices!A:I,9,TRUE)</f>
        <v>2021</v>
      </c>
    </row>
    <row r="5548" spans="1:10" x14ac:dyDescent="0.15">
      <c r="A5548" t="s">
        <v>8908</v>
      </c>
      <c r="B5548" t="s">
        <v>1239</v>
      </c>
      <c r="C5548" t="s">
        <v>88</v>
      </c>
      <c r="D5548" t="s">
        <v>85</v>
      </c>
      <c r="E5548">
        <v>1</v>
      </c>
      <c r="F5548" s="8">
        <f>VLOOKUP(C5548,Products!$A$2:$E$20,5,TRUE)</f>
        <v>8.9499999999999993</v>
      </c>
      <c r="G5548" s="8">
        <f t="shared" si="172"/>
        <v>8.9499999999999993</v>
      </c>
      <c r="H5548" s="8">
        <f>VLOOKUP(C5548,Products!$A$2:$F$20,6,TRUE)</f>
        <v>5.6999999999999993</v>
      </c>
      <c r="I5548" s="8">
        <f t="shared" si="173"/>
        <v>5.6999999999999993</v>
      </c>
      <c r="J5548" s="42">
        <f>VLOOKUP(B5548,Invoices!A:I,9,TRUE)</f>
        <v>2021</v>
      </c>
    </row>
    <row r="5549" spans="1:10" x14ac:dyDescent="0.15">
      <c r="A5549" t="s">
        <v>8909</v>
      </c>
      <c r="B5549" t="s">
        <v>1239</v>
      </c>
      <c r="C5549" t="s">
        <v>105</v>
      </c>
      <c r="D5549" t="s">
        <v>81</v>
      </c>
      <c r="E5549">
        <v>1</v>
      </c>
      <c r="F5549" s="8">
        <f>VLOOKUP(C5549,Products!$A$2:$E$20,5,TRUE)</f>
        <v>8.9499999999999993</v>
      </c>
      <c r="G5549" s="8">
        <f t="shared" si="172"/>
        <v>8.9499999999999993</v>
      </c>
      <c r="H5549" s="8">
        <f>VLOOKUP(C5549,Products!$A$2:$F$20,6,TRUE)</f>
        <v>3.1999999999999993</v>
      </c>
      <c r="I5549" s="8">
        <f t="shared" si="173"/>
        <v>3.1999999999999993</v>
      </c>
      <c r="J5549" s="42">
        <f>VLOOKUP(B5549,Invoices!A:I,9,TRUE)</f>
        <v>2021</v>
      </c>
    </row>
    <row r="5550" spans="1:10" x14ac:dyDescent="0.15">
      <c r="A5550" t="s">
        <v>8910</v>
      </c>
      <c r="B5550" t="s">
        <v>1240</v>
      </c>
      <c r="C5550" t="s">
        <v>105</v>
      </c>
      <c r="D5550" t="s">
        <v>81</v>
      </c>
      <c r="E5550">
        <v>3</v>
      </c>
      <c r="F5550" s="8">
        <f>VLOOKUP(C5550,Products!$A$2:$E$20,5,TRUE)</f>
        <v>8.9499999999999993</v>
      </c>
      <c r="G5550" s="8">
        <f t="shared" si="172"/>
        <v>26.849999999999998</v>
      </c>
      <c r="H5550" s="8">
        <f>VLOOKUP(C5550,Products!$A$2:$F$20,6,TRUE)</f>
        <v>3.1999999999999993</v>
      </c>
      <c r="I5550" s="8">
        <f t="shared" si="173"/>
        <v>9.5999999999999979</v>
      </c>
      <c r="J5550" s="42">
        <f>VLOOKUP(B5550,Invoices!A:I,9,TRUE)</f>
        <v>2021</v>
      </c>
    </row>
    <row r="5551" spans="1:10" x14ac:dyDescent="0.15">
      <c r="A5551" t="s">
        <v>8911</v>
      </c>
      <c r="B5551" t="s">
        <v>1240</v>
      </c>
      <c r="C5551" t="s">
        <v>90</v>
      </c>
      <c r="D5551" t="s">
        <v>72</v>
      </c>
      <c r="E5551">
        <v>4</v>
      </c>
      <c r="F5551" s="8">
        <f>VLOOKUP(C5551,Products!$A$2:$E$20,5,TRUE)</f>
        <v>8.9499999999999993</v>
      </c>
      <c r="G5551" s="8">
        <f t="shared" si="172"/>
        <v>35.799999999999997</v>
      </c>
      <c r="H5551" s="8">
        <f>VLOOKUP(C5551,Products!$A$2:$F$20,6,TRUE)</f>
        <v>5.6999999999999993</v>
      </c>
      <c r="I5551" s="8">
        <f t="shared" si="173"/>
        <v>22.799999999999997</v>
      </c>
      <c r="J5551" s="42">
        <f>VLOOKUP(B5551,Invoices!A:I,9,TRUE)</f>
        <v>2021</v>
      </c>
    </row>
    <row r="5552" spans="1:10" x14ac:dyDescent="0.15">
      <c r="A5552" t="s">
        <v>8912</v>
      </c>
      <c r="B5552" t="s">
        <v>1240</v>
      </c>
      <c r="C5552" t="s">
        <v>89</v>
      </c>
      <c r="D5552" t="s">
        <v>80</v>
      </c>
      <c r="E5552">
        <v>8</v>
      </c>
      <c r="F5552" s="8">
        <f>VLOOKUP(C5552,Products!$A$2:$E$20,5,TRUE)</f>
        <v>15.95</v>
      </c>
      <c r="G5552" s="8">
        <f t="shared" si="172"/>
        <v>127.6</v>
      </c>
      <c r="H5552" s="8">
        <f>VLOOKUP(C5552,Products!$A$2:$F$20,6,TRUE)</f>
        <v>6</v>
      </c>
      <c r="I5552" s="8">
        <f t="shared" si="173"/>
        <v>48</v>
      </c>
      <c r="J5552" s="42">
        <f>VLOOKUP(B5552,Invoices!A:I,9,TRUE)</f>
        <v>2021</v>
      </c>
    </row>
    <row r="5553" spans="1:10" x14ac:dyDescent="0.15">
      <c r="A5553" t="s">
        <v>8913</v>
      </c>
      <c r="B5553" t="s">
        <v>1240</v>
      </c>
      <c r="C5553" t="s">
        <v>88</v>
      </c>
      <c r="D5553" t="s">
        <v>85</v>
      </c>
      <c r="E5553">
        <v>1</v>
      </c>
      <c r="F5553" s="8">
        <f>VLOOKUP(C5553,Products!$A$2:$E$20,5,TRUE)</f>
        <v>8.9499999999999993</v>
      </c>
      <c r="G5553" s="8">
        <f t="shared" si="172"/>
        <v>8.9499999999999993</v>
      </c>
      <c r="H5553" s="8">
        <f>VLOOKUP(C5553,Products!$A$2:$F$20,6,TRUE)</f>
        <v>5.6999999999999993</v>
      </c>
      <c r="I5553" s="8">
        <f t="shared" si="173"/>
        <v>5.6999999999999993</v>
      </c>
      <c r="J5553" s="42">
        <f>VLOOKUP(B5553,Invoices!A:I,9,TRUE)</f>
        <v>2021</v>
      </c>
    </row>
    <row r="5554" spans="1:10" x14ac:dyDescent="0.15">
      <c r="A5554" t="s">
        <v>8914</v>
      </c>
      <c r="B5554" t="s">
        <v>1240</v>
      </c>
      <c r="C5554" t="s">
        <v>96</v>
      </c>
      <c r="D5554" t="s">
        <v>75</v>
      </c>
      <c r="E5554">
        <v>9</v>
      </c>
      <c r="F5554" s="8">
        <f>VLOOKUP(C5554,Products!$A$2:$E$20,5,TRUE)</f>
        <v>79.95</v>
      </c>
      <c r="G5554" s="8">
        <f t="shared" si="172"/>
        <v>719.55000000000007</v>
      </c>
      <c r="H5554" s="8">
        <f>VLOOKUP(C5554,Products!$A$2:$F$20,6,TRUE)</f>
        <v>27.950000000000003</v>
      </c>
      <c r="I5554" s="8">
        <f t="shared" si="173"/>
        <v>251.55</v>
      </c>
      <c r="J5554" s="42">
        <f>VLOOKUP(B5554,Invoices!A:I,9,TRUE)</f>
        <v>2021</v>
      </c>
    </row>
    <row r="5555" spans="1:10" x14ac:dyDescent="0.15">
      <c r="A5555" t="s">
        <v>8915</v>
      </c>
      <c r="B5555" t="s">
        <v>1240</v>
      </c>
      <c r="C5555" t="s">
        <v>100</v>
      </c>
      <c r="D5555" t="s">
        <v>78</v>
      </c>
      <c r="E5555">
        <v>10</v>
      </c>
      <c r="F5555" s="8">
        <f>VLOOKUP(C5555,Products!$A$2:$E$20,5,TRUE)</f>
        <v>49.95</v>
      </c>
      <c r="G5555" s="8">
        <f t="shared" si="172"/>
        <v>499.5</v>
      </c>
      <c r="H5555" s="8">
        <f>VLOOKUP(C5555,Products!$A$2:$F$20,6,TRUE)</f>
        <v>19.950000000000003</v>
      </c>
      <c r="I5555" s="8">
        <f t="shared" si="173"/>
        <v>199.50000000000003</v>
      </c>
      <c r="J5555" s="42">
        <f>VLOOKUP(B5555,Invoices!A:I,9,TRUE)</f>
        <v>2021</v>
      </c>
    </row>
    <row r="5556" spans="1:10" x14ac:dyDescent="0.15">
      <c r="A5556" t="s">
        <v>8916</v>
      </c>
      <c r="B5556" t="s">
        <v>1240</v>
      </c>
      <c r="C5556" t="s">
        <v>93</v>
      </c>
      <c r="D5556" t="s">
        <v>76</v>
      </c>
      <c r="E5556">
        <v>2</v>
      </c>
      <c r="F5556" s="8">
        <f>VLOOKUP(C5556,Products!$A$2:$E$20,5,TRUE)</f>
        <v>9.9499999999999993</v>
      </c>
      <c r="G5556" s="8">
        <f t="shared" si="172"/>
        <v>19.899999999999999</v>
      </c>
      <c r="H5556" s="8">
        <f>VLOOKUP(C5556,Products!$A$2:$F$20,6,TRUE)</f>
        <v>1.9499999999999993</v>
      </c>
      <c r="I5556" s="8">
        <f t="shared" si="173"/>
        <v>3.8999999999999986</v>
      </c>
      <c r="J5556" s="42">
        <f>VLOOKUP(B5556,Invoices!A:I,9,TRUE)</f>
        <v>2021</v>
      </c>
    </row>
    <row r="5557" spans="1:10" x14ac:dyDescent="0.15">
      <c r="A5557" t="s">
        <v>8917</v>
      </c>
      <c r="B5557" t="s">
        <v>1240</v>
      </c>
      <c r="C5557" t="s">
        <v>94</v>
      </c>
      <c r="D5557" t="s">
        <v>86</v>
      </c>
      <c r="E5557">
        <v>4</v>
      </c>
      <c r="F5557" s="8">
        <f>VLOOKUP(C5557,Products!$A$2:$E$20,5,TRUE)</f>
        <v>3.5</v>
      </c>
      <c r="G5557" s="8">
        <f t="shared" si="172"/>
        <v>14</v>
      </c>
      <c r="H5557" s="8">
        <f>VLOOKUP(C5557,Products!$A$2:$F$20,6,TRUE)</f>
        <v>0.54999999999999982</v>
      </c>
      <c r="I5557" s="8">
        <f t="shared" si="173"/>
        <v>2.1999999999999993</v>
      </c>
      <c r="J5557" s="42">
        <f>VLOOKUP(B5557,Invoices!A:I,9,TRUE)</f>
        <v>2021</v>
      </c>
    </row>
    <row r="5558" spans="1:10" x14ac:dyDescent="0.15">
      <c r="A5558" t="s">
        <v>8918</v>
      </c>
      <c r="B5558" t="s">
        <v>1240</v>
      </c>
      <c r="C5558" t="s">
        <v>104</v>
      </c>
      <c r="D5558" t="s">
        <v>71</v>
      </c>
      <c r="E5558">
        <v>5</v>
      </c>
      <c r="F5558" s="8">
        <f>VLOOKUP(C5558,Products!$A$2:$E$20,5,TRUE)</f>
        <v>2.95</v>
      </c>
      <c r="G5558" s="8">
        <f t="shared" si="172"/>
        <v>14.75</v>
      </c>
      <c r="H5558" s="8">
        <f>VLOOKUP(C5558,Products!$A$2:$F$20,6,TRUE)</f>
        <v>1.1500000000000001</v>
      </c>
      <c r="I5558" s="8">
        <f t="shared" si="173"/>
        <v>5.7500000000000009</v>
      </c>
      <c r="J5558" s="42">
        <f>VLOOKUP(B5558,Invoices!A:I,9,TRUE)</f>
        <v>2021</v>
      </c>
    </row>
    <row r="5559" spans="1:10" x14ac:dyDescent="0.15">
      <c r="A5559" t="s">
        <v>8919</v>
      </c>
      <c r="B5559" t="s">
        <v>1240</v>
      </c>
      <c r="C5559" t="s">
        <v>101</v>
      </c>
      <c r="D5559" t="s">
        <v>69</v>
      </c>
      <c r="E5559">
        <v>50</v>
      </c>
      <c r="F5559" s="8">
        <f>VLOOKUP(C5559,Products!$A$2:$E$20,5,TRUE)</f>
        <v>129.94999999999999</v>
      </c>
      <c r="G5559" s="8">
        <f t="shared" si="172"/>
        <v>6497.4999999999991</v>
      </c>
      <c r="H5559" s="8">
        <f>VLOOKUP(C5559,Products!$A$2:$F$20,6,TRUE)</f>
        <v>40.449999999999989</v>
      </c>
      <c r="I5559" s="8">
        <f t="shared" si="173"/>
        <v>2022.4999999999995</v>
      </c>
      <c r="J5559" s="42">
        <f>VLOOKUP(B5559,Invoices!A:I,9,TRUE)</f>
        <v>2021</v>
      </c>
    </row>
    <row r="5560" spans="1:10" x14ac:dyDescent="0.15">
      <c r="A5560" t="s">
        <v>8920</v>
      </c>
      <c r="B5560" t="s">
        <v>1240</v>
      </c>
      <c r="C5560" t="s">
        <v>95</v>
      </c>
      <c r="D5560" t="s">
        <v>73</v>
      </c>
      <c r="E5560">
        <v>3</v>
      </c>
      <c r="F5560" s="8">
        <f>VLOOKUP(C5560,Products!$A$2:$E$20,5,TRUE)</f>
        <v>12.95</v>
      </c>
      <c r="G5560" s="8">
        <f t="shared" si="172"/>
        <v>38.849999999999994</v>
      </c>
      <c r="H5560" s="8">
        <f>VLOOKUP(C5560,Products!$A$2:$F$20,6,TRUE)</f>
        <v>4.1999999999999993</v>
      </c>
      <c r="I5560" s="8">
        <f t="shared" si="173"/>
        <v>12.599999999999998</v>
      </c>
      <c r="J5560" s="42">
        <f>VLOOKUP(B5560,Invoices!A:I,9,TRUE)</f>
        <v>2021</v>
      </c>
    </row>
    <row r="5561" spans="1:10" x14ac:dyDescent="0.15">
      <c r="A5561" t="s">
        <v>8921</v>
      </c>
      <c r="B5561" t="s">
        <v>1240</v>
      </c>
      <c r="C5561" t="s">
        <v>92</v>
      </c>
      <c r="D5561" t="s">
        <v>82</v>
      </c>
      <c r="E5561">
        <v>1</v>
      </c>
      <c r="F5561" s="8">
        <f>VLOOKUP(C5561,Products!$A$2:$E$20,5,TRUE)</f>
        <v>19.95</v>
      </c>
      <c r="G5561" s="8">
        <f t="shared" si="172"/>
        <v>19.95</v>
      </c>
      <c r="H5561" s="8">
        <f>VLOOKUP(C5561,Products!$A$2:$F$20,6,TRUE)</f>
        <v>7.4499999999999993</v>
      </c>
      <c r="I5561" s="8">
        <f t="shared" si="173"/>
        <v>7.4499999999999993</v>
      </c>
      <c r="J5561" s="42">
        <f>VLOOKUP(B5561,Invoices!A:I,9,TRUE)</f>
        <v>2021</v>
      </c>
    </row>
    <row r="5562" spans="1:10" x14ac:dyDescent="0.15">
      <c r="A5562" t="s">
        <v>8922</v>
      </c>
      <c r="B5562" t="s">
        <v>1241</v>
      </c>
      <c r="C5562" t="s">
        <v>90</v>
      </c>
      <c r="D5562" t="s">
        <v>72</v>
      </c>
      <c r="E5562">
        <v>10</v>
      </c>
      <c r="F5562" s="8">
        <f>VLOOKUP(C5562,Products!$A$2:$E$20,5,TRUE)</f>
        <v>8.9499999999999993</v>
      </c>
      <c r="G5562" s="8">
        <f t="shared" si="172"/>
        <v>89.5</v>
      </c>
      <c r="H5562" s="8">
        <f>VLOOKUP(C5562,Products!$A$2:$F$20,6,TRUE)</f>
        <v>5.6999999999999993</v>
      </c>
      <c r="I5562" s="8">
        <f t="shared" si="173"/>
        <v>56.999999999999993</v>
      </c>
      <c r="J5562" s="42">
        <f>VLOOKUP(B5562,Invoices!A:I,9,TRUE)</f>
        <v>2021</v>
      </c>
    </row>
    <row r="5563" spans="1:10" x14ac:dyDescent="0.15">
      <c r="A5563" t="s">
        <v>8923</v>
      </c>
      <c r="B5563" t="s">
        <v>1242</v>
      </c>
      <c r="C5563" t="s">
        <v>101</v>
      </c>
      <c r="D5563" t="s">
        <v>69</v>
      </c>
      <c r="E5563">
        <v>1</v>
      </c>
      <c r="F5563" s="8">
        <f>VLOOKUP(C5563,Products!$A$2:$E$20,5,TRUE)</f>
        <v>129.94999999999999</v>
      </c>
      <c r="G5563" s="8">
        <f t="shared" si="172"/>
        <v>129.94999999999999</v>
      </c>
      <c r="H5563" s="8">
        <f>VLOOKUP(C5563,Products!$A$2:$F$20,6,TRUE)</f>
        <v>40.449999999999989</v>
      </c>
      <c r="I5563" s="8">
        <f t="shared" si="173"/>
        <v>40.449999999999989</v>
      </c>
      <c r="J5563" s="42">
        <f>VLOOKUP(B5563,Invoices!A:I,9,TRUE)</f>
        <v>2021</v>
      </c>
    </row>
    <row r="5564" spans="1:10" x14ac:dyDescent="0.15">
      <c r="A5564" t="s">
        <v>8924</v>
      </c>
      <c r="B5564" t="s">
        <v>1242</v>
      </c>
      <c r="C5564" t="s">
        <v>105</v>
      </c>
      <c r="D5564" t="s">
        <v>81</v>
      </c>
      <c r="E5564">
        <v>4</v>
      </c>
      <c r="F5564" s="8">
        <f>VLOOKUP(C5564,Products!$A$2:$E$20,5,TRUE)</f>
        <v>8.9499999999999993</v>
      </c>
      <c r="G5564" s="8">
        <f t="shared" si="172"/>
        <v>35.799999999999997</v>
      </c>
      <c r="H5564" s="8">
        <f>VLOOKUP(C5564,Products!$A$2:$F$20,6,TRUE)</f>
        <v>3.1999999999999993</v>
      </c>
      <c r="I5564" s="8">
        <f t="shared" si="173"/>
        <v>12.799999999999997</v>
      </c>
      <c r="J5564" s="42">
        <f>VLOOKUP(B5564,Invoices!A:I,9,TRUE)</f>
        <v>2021</v>
      </c>
    </row>
    <row r="5565" spans="1:10" x14ac:dyDescent="0.15">
      <c r="A5565" t="s">
        <v>8925</v>
      </c>
      <c r="B5565" t="s">
        <v>1243</v>
      </c>
      <c r="C5565" t="s">
        <v>96</v>
      </c>
      <c r="D5565" t="s">
        <v>75</v>
      </c>
      <c r="E5565">
        <v>2</v>
      </c>
      <c r="F5565" s="8">
        <f>VLOOKUP(C5565,Products!$A$2:$E$20,5,TRUE)</f>
        <v>79.95</v>
      </c>
      <c r="G5565" s="8">
        <f t="shared" si="172"/>
        <v>159.9</v>
      </c>
      <c r="H5565" s="8">
        <f>VLOOKUP(C5565,Products!$A$2:$F$20,6,TRUE)</f>
        <v>27.950000000000003</v>
      </c>
      <c r="I5565" s="8">
        <f t="shared" si="173"/>
        <v>55.900000000000006</v>
      </c>
      <c r="J5565" s="42">
        <f>VLOOKUP(B5565,Invoices!A:I,9,TRUE)</f>
        <v>2021</v>
      </c>
    </row>
    <row r="5566" spans="1:10" x14ac:dyDescent="0.15">
      <c r="A5566" t="s">
        <v>8926</v>
      </c>
      <c r="B5566" t="s">
        <v>1243</v>
      </c>
      <c r="C5566" t="s">
        <v>90</v>
      </c>
      <c r="D5566" t="s">
        <v>72</v>
      </c>
      <c r="E5566">
        <v>10</v>
      </c>
      <c r="F5566" s="8">
        <f>VLOOKUP(C5566,Products!$A$2:$E$20,5,TRUE)</f>
        <v>8.9499999999999993</v>
      </c>
      <c r="G5566" s="8">
        <f t="shared" si="172"/>
        <v>89.5</v>
      </c>
      <c r="H5566" s="8">
        <f>VLOOKUP(C5566,Products!$A$2:$F$20,6,TRUE)</f>
        <v>5.6999999999999993</v>
      </c>
      <c r="I5566" s="8">
        <f t="shared" si="173"/>
        <v>56.999999999999993</v>
      </c>
      <c r="J5566" s="42">
        <f>VLOOKUP(B5566,Invoices!A:I,9,TRUE)</f>
        <v>2021</v>
      </c>
    </row>
    <row r="5567" spans="1:10" x14ac:dyDescent="0.15">
      <c r="A5567" t="s">
        <v>8927</v>
      </c>
      <c r="B5567" t="s">
        <v>1243</v>
      </c>
      <c r="C5567" t="s">
        <v>93</v>
      </c>
      <c r="D5567" t="s">
        <v>76</v>
      </c>
      <c r="E5567">
        <v>7</v>
      </c>
      <c r="F5567" s="8">
        <f>VLOOKUP(C5567,Products!$A$2:$E$20,5,TRUE)</f>
        <v>9.9499999999999993</v>
      </c>
      <c r="G5567" s="8">
        <f t="shared" si="172"/>
        <v>69.649999999999991</v>
      </c>
      <c r="H5567" s="8">
        <f>VLOOKUP(C5567,Products!$A$2:$F$20,6,TRUE)</f>
        <v>1.9499999999999993</v>
      </c>
      <c r="I5567" s="8">
        <f t="shared" si="173"/>
        <v>13.649999999999995</v>
      </c>
      <c r="J5567" s="42">
        <f>VLOOKUP(B5567,Invoices!A:I,9,TRUE)</f>
        <v>2021</v>
      </c>
    </row>
    <row r="5568" spans="1:10" x14ac:dyDescent="0.15">
      <c r="A5568" t="s">
        <v>8928</v>
      </c>
      <c r="B5568" t="s">
        <v>1243</v>
      </c>
      <c r="C5568" t="s">
        <v>94</v>
      </c>
      <c r="D5568" t="s">
        <v>86</v>
      </c>
      <c r="E5568">
        <v>5</v>
      </c>
      <c r="F5568" s="8">
        <f>VLOOKUP(C5568,Products!$A$2:$E$20,5,TRUE)</f>
        <v>3.5</v>
      </c>
      <c r="G5568" s="8">
        <f t="shared" si="172"/>
        <v>17.5</v>
      </c>
      <c r="H5568" s="8">
        <f>VLOOKUP(C5568,Products!$A$2:$F$20,6,TRUE)</f>
        <v>0.54999999999999982</v>
      </c>
      <c r="I5568" s="8">
        <f t="shared" si="173"/>
        <v>2.7499999999999991</v>
      </c>
      <c r="J5568" s="42">
        <f>VLOOKUP(B5568,Invoices!A:I,9,TRUE)</f>
        <v>2021</v>
      </c>
    </row>
    <row r="5569" spans="1:10" x14ac:dyDescent="0.15">
      <c r="A5569" t="s">
        <v>8929</v>
      </c>
      <c r="B5569" t="s">
        <v>1244</v>
      </c>
      <c r="C5569" t="s">
        <v>96</v>
      </c>
      <c r="D5569" t="s">
        <v>75</v>
      </c>
      <c r="E5569">
        <v>5</v>
      </c>
      <c r="F5569" s="8">
        <f>VLOOKUP(C5569,Products!$A$2:$E$20,5,TRUE)</f>
        <v>79.95</v>
      </c>
      <c r="G5569" s="8">
        <f t="shared" si="172"/>
        <v>399.75</v>
      </c>
      <c r="H5569" s="8">
        <f>VLOOKUP(C5569,Products!$A$2:$F$20,6,TRUE)</f>
        <v>27.950000000000003</v>
      </c>
      <c r="I5569" s="8">
        <f t="shared" si="173"/>
        <v>139.75</v>
      </c>
      <c r="J5569" s="42">
        <f>VLOOKUP(B5569,Invoices!A:I,9,TRUE)</f>
        <v>2021</v>
      </c>
    </row>
    <row r="5570" spans="1:10" x14ac:dyDescent="0.15">
      <c r="A5570" t="s">
        <v>8930</v>
      </c>
      <c r="B5570" t="s">
        <v>1245</v>
      </c>
      <c r="C5570" t="s">
        <v>92</v>
      </c>
      <c r="D5570" t="s">
        <v>82</v>
      </c>
      <c r="E5570">
        <v>5</v>
      </c>
      <c r="F5570" s="8">
        <f>VLOOKUP(C5570,Products!$A$2:$E$20,5,TRUE)</f>
        <v>19.95</v>
      </c>
      <c r="G5570" s="8">
        <f t="shared" si="172"/>
        <v>99.75</v>
      </c>
      <c r="H5570" s="8">
        <f>VLOOKUP(C5570,Products!$A$2:$F$20,6,TRUE)</f>
        <v>7.4499999999999993</v>
      </c>
      <c r="I5570" s="8">
        <f t="shared" si="173"/>
        <v>37.25</v>
      </c>
      <c r="J5570" s="42">
        <f>VLOOKUP(B5570,Invoices!A:I,9,TRUE)</f>
        <v>2021</v>
      </c>
    </row>
    <row r="5571" spans="1:10" x14ac:dyDescent="0.15">
      <c r="A5571" t="s">
        <v>8931</v>
      </c>
      <c r="B5571" t="s">
        <v>1245</v>
      </c>
      <c r="C5571" t="s">
        <v>99</v>
      </c>
      <c r="D5571" t="s">
        <v>84</v>
      </c>
      <c r="E5571">
        <v>1</v>
      </c>
      <c r="F5571" s="8">
        <f>VLOOKUP(C5571,Products!$A$2:$E$20,5,TRUE)</f>
        <v>3.5</v>
      </c>
      <c r="G5571" s="8">
        <f t="shared" ref="G5571:G5634" si="174">F5571*E5571</f>
        <v>3.5</v>
      </c>
      <c r="H5571" s="8">
        <f>VLOOKUP(C5571,Products!$A$2:$F$20,6,TRUE)</f>
        <v>0.54999999999999982</v>
      </c>
      <c r="I5571" s="8">
        <f t="shared" ref="I5571:I5634" si="175">H5571*E5571</f>
        <v>0.54999999999999982</v>
      </c>
      <c r="J5571" s="42">
        <f>VLOOKUP(B5571,Invoices!A:I,9,TRUE)</f>
        <v>2021</v>
      </c>
    </row>
    <row r="5572" spans="1:10" x14ac:dyDescent="0.15">
      <c r="A5572" t="s">
        <v>8932</v>
      </c>
      <c r="B5572" t="s">
        <v>1245</v>
      </c>
      <c r="C5572" t="s">
        <v>102</v>
      </c>
      <c r="D5572" t="s">
        <v>83</v>
      </c>
      <c r="E5572">
        <v>1</v>
      </c>
      <c r="F5572" s="8">
        <f>VLOOKUP(C5572,Products!$A$2:$E$20,5,TRUE)</f>
        <v>29.95</v>
      </c>
      <c r="G5572" s="8">
        <f t="shared" si="174"/>
        <v>29.95</v>
      </c>
      <c r="H5572" s="8">
        <f>VLOOKUP(C5572,Products!$A$2:$F$20,6,TRUE)</f>
        <v>15</v>
      </c>
      <c r="I5572" s="8">
        <f t="shared" si="175"/>
        <v>15</v>
      </c>
      <c r="J5572" s="42">
        <f>VLOOKUP(B5572,Invoices!A:I,9,TRUE)</f>
        <v>2021</v>
      </c>
    </row>
    <row r="5573" spans="1:10" x14ac:dyDescent="0.15">
      <c r="A5573" t="s">
        <v>8933</v>
      </c>
      <c r="B5573" t="s">
        <v>1245</v>
      </c>
      <c r="C5573" t="s">
        <v>93</v>
      </c>
      <c r="D5573" t="s">
        <v>76</v>
      </c>
      <c r="E5573">
        <v>1</v>
      </c>
      <c r="F5573" s="8">
        <f>VLOOKUP(C5573,Products!$A$2:$E$20,5,TRUE)</f>
        <v>9.9499999999999993</v>
      </c>
      <c r="G5573" s="8">
        <f t="shared" si="174"/>
        <v>9.9499999999999993</v>
      </c>
      <c r="H5573" s="8">
        <f>VLOOKUP(C5573,Products!$A$2:$F$20,6,TRUE)</f>
        <v>1.9499999999999993</v>
      </c>
      <c r="I5573" s="8">
        <f t="shared" si="175"/>
        <v>1.9499999999999993</v>
      </c>
      <c r="J5573" s="42">
        <f>VLOOKUP(B5573,Invoices!A:I,9,TRUE)</f>
        <v>2021</v>
      </c>
    </row>
    <row r="5574" spans="1:10" x14ac:dyDescent="0.15">
      <c r="A5574" t="s">
        <v>8934</v>
      </c>
      <c r="B5574" t="s">
        <v>1245</v>
      </c>
      <c r="C5574" t="s">
        <v>96</v>
      </c>
      <c r="D5574" t="s">
        <v>75</v>
      </c>
      <c r="E5574">
        <v>6</v>
      </c>
      <c r="F5574" s="8">
        <f>VLOOKUP(C5574,Products!$A$2:$E$20,5,TRUE)</f>
        <v>79.95</v>
      </c>
      <c r="G5574" s="8">
        <f t="shared" si="174"/>
        <v>479.70000000000005</v>
      </c>
      <c r="H5574" s="8">
        <f>VLOOKUP(C5574,Products!$A$2:$F$20,6,TRUE)</f>
        <v>27.950000000000003</v>
      </c>
      <c r="I5574" s="8">
        <f t="shared" si="175"/>
        <v>167.70000000000002</v>
      </c>
      <c r="J5574" s="42">
        <f>VLOOKUP(B5574,Invoices!A:I,9,TRUE)</f>
        <v>2021</v>
      </c>
    </row>
    <row r="5575" spans="1:10" x14ac:dyDescent="0.15">
      <c r="A5575" t="s">
        <v>8935</v>
      </c>
      <c r="B5575" t="s">
        <v>1245</v>
      </c>
      <c r="C5575" t="s">
        <v>94</v>
      </c>
      <c r="D5575" t="s">
        <v>86</v>
      </c>
      <c r="E5575">
        <v>1</v>
      </c>
      <c r="F5575" s="8">
        <f>VLOOKUP(C5575,Products!$A$2:$E$20,5,TRUE)</f>
        <v>3.5</v>
      </c>
      <c r="G5575" s="8">
        <f t="shared" si="174"/>
        <v>3.5</v>
      </c>
      <c r="H5575" s="8">
        <f>VLOOKUP(C5575,Products!$A$2:$F$20,6,TRUE)</f>
        <v>0.54999999999999982</v>
      </c>
      <c r="I5575" s="8">
        <f t="shared" si="175"/>
        <v>0.54999999999999982</v>
      </c>
      <c r="J5575" s="42">
        <f>VLOOKUP(B5575,Invoices!A:I,9,TRUE)</f>
        <v>2021</v>
      </c>
    </row>
    <row r="5576" spans="1:10" x14ac:dyDescent="0.15">
      <c r="A5576" t="s">
        <v>8936</v>
      </c>
      <c r="B5576" t="s">
        <v>1246</v>
      </c>
      <c r="C5576" t="s">
        <v>96</v>
      </c>
      <c r="D5576" t="s">
        <v>75</v>
      </c>
      <c r="E5576">
        <v>24</v>
      </c>
      <c r="F5576" s="8">
        <f>VLOOKUP(C5576,Products!$A$2:$E$20,5,TRUE)</f>
        <v>79.95</v>
      </c>
      <c r="G5576" s="8">
        <f t="shared" si="174"/>
        <v>1918.8000000000002</v>
      </c>
      <c r="H5576" s="8">
        <f>VLOOKUP(C5576,Products!$A$2:$F$20,6,TRUE)</f>
        <v>27.950000000000003</v>
      </c>
      <c r="I5576" s="8">
        <f t="shared" si="175"/>
        <v>670.80000000000007</v>
      </c>
      <c r="J5576" s="42">
        <f>VLOOKUP(B5576,Invoices!A:I,9,TRUE)</f>
        <v>2021</v>
      </c>
    </row>
    <row r="5577" spans="1:10" x14ac:dyDescent="0.15">
      <c r="A5577" t="s">
        <v>8937</v>
      </c>
      <c r="B5577" t="s">
        <v>1246</v>
      </c>
      <c r="C5577" t="s">
        <v>100</v>
      </c>
      <c r="D5577" t="s">
        <v>78</v>
      </c>
      <c r="E5577">
        <v>1</v>
      </c>
      <c r="F5577" s="8">
        <f>VLOOKUP(C5577,Products!$A$2:$E$20,5,TRUE)</f>
        <v>49.95</v>
      </c>
      <c r="G5577" s="8">
        <f t="shared" si="174"/>
        <v>49.95</v>
      </c>
      <c r="H5577" s="8">
        <f>VLOOKUP(C5577,Products!$A$2:$F$20,6,TRUE)</f>
        <v>19.950000000000003</v>
      </c>
      <c r="I5577" s="8">
        <f t="shared" si="175"/>
        <v>19.950000000000003</v>
      </c>
      <c r="J5577" s="42">
        <f>VLOOKUP(B5577,Invoices!A:I,9,TRUE)</f>
        <v>2021</v>
      </c>
    </row>
    <row r="5578" spans="1:10" x14ac:dyDescent="0.15">
      <c r="A5578" t="s">
        <v>8938</v>
      </c>
      <c r="B5578" t="s">
        <v>1246</v>
      </c>
      <c r="C5578" t="s">
        <v>105</v>
      </c>
      <c r="D5578" t="s">
        <v>81</v>
      </c>
      <c r="E5578">
        <v>1</v>
      </c>
      <c r="F5578" s="8">
        <f>VLOOKUP(C5578,Products!$A$2:$E$20,5,TRUE)</f>
        <v>8.9499999999999993</v>
      </c>
      <c r="G5578" s="8">
        <f t="shared" si="174"/>
        <v>8.9499999999999993</v>
      </c>
      <c r="H5578" s="8">
        <f>VLOOKUP(C5578,Products!$A$2:$F$20,6,TRUE)</f>
        <v>3.1999999999999993</v>
      </c>
      <c r="I5578" s="8">
        <f t="shared" si="175"/>
        <v>3.1999999999999993</v>
      </c>
      <c r="J5578" s="42">
        <f>VLOOKUP(B5578,Invoices!A:I,9,TRUE)</f>
        <v>2021</v>
      </c>
    </row>
    <row r="5579" spans="1:10" x14ac:dyDescent="0.15">
      <c r="A5579" t="s">
        <v>8939</v>
      </c>
      <c r="B5579" t="s">
        <v>1246</v>
      </c>
      <c r="C5579" t="s">
        <v>101</v>
      </c>
      <c r="D5579" t="s">
        <v>69</v>
      </c>
      <c r="E5579">
        <v>1</v>
      </c>
      <c r="F5579" s="8">
        <f>VLOOKUP(C5579,Products!$A$2:$E$20,5,TRUE)</f>
        <v>129.94999999999999</v>
      </c>
      <c r="G5579" s="8">
        <f t="shared" si="174"/>
        <v>129.94999999999999</v>
      </c>
      <c r="H5579" s="8">
        <f>VLOOKUP(C5579,Products!$A$2:$F$20,6,TRUE)</f>
        <v>40.449999999999989</v>
      </c>
      <c r="I5579" s="8">
        <f t="shared" si="175"/>
        <v>40.449999999999989</v>
      </c>
      <c r="J5579" s="42">
        <f>VLOOKUP(B5579,Invoices!A:I,9,TRUE)</f>
        <v>2021</v>
      </c>
    </row>
    <row r="5580" spans="1:10" x14ac:dyDescent="0.15">
      <c r="A5580" t="s">
        <v>8940</v>
      </c>
      <c r="B5580" t="s">
        <v>1246</v>
      </c>
      <c r="C5580" t="s">
        <v>104</v>
      </c>
      <c r="D5580" t="s">
        <v>71</v>
      </c>
      <c r="E5580">
        <v>5</v>
      </c>
      <c r="F5580" s="8">
        <f>VLOOKUP(C5580,Products!$A$2:$E$20,5,TRUE)</f>
        <v>2.95</v>
      </c>
      <c r="G5580" s="8">
        <f t="shared" si="174"/>
        <v>14.75</v>
      </c>
      <c r="H5580" s="8">
        <f>VLOOKUP(C5580,Products!$A$2:$F$20,6,TRUE)</f>
        <v>1.1500000000000001</v>
      </c>
      <c r="I5580" s="8">
        <f t="shared" si="175"/>
        <v>5.7500000000000009</v>
      </c>
      <c r="J5580" s="42">
        <f>VLOOKUP(B5580,Invoices!A:I,9,TRUE)</f>
        <v>2021</v>
      </c>
    </row>
    <row r="5581" spans="1:10" x14ac:dyDescent="0.15">
      <c r="A5581" t="s">
        <v>8941</v>
      </c>
      <c r="B5581" t="s">
        <v>1246</v>
      </c>
      <c r="C5581" t="s">
        <v>88</v>
      </c>
      <c r="D5581" t="s">
        <v>85</v>
      </c>
      <c r="E5581">
        <v>1</v>
      </c>
      <c r="F5581" s="8">
        <f>VLOOKUP(C5581,Products!$A$2:$E$20,5,TRUE)</f>
        <v>8.9499999999999993</v>
      </c>
      <c r="G5581" s="8">
        <f t="shared" si="174"/>
        <v>8.9499999999999993</v>
      </c>
      <c r="H5581" s="8">
        <f>VLOOKUP(C5581,Products!$A$2:$F$20,6,TRUE)</f>
        <v>5.6999999999999993</v>
      </c>
      <c r="I5581" s="8">
        <f t="shared" si="175"/>
        <v>5.6999999999999993</v>
      </c>
      <c r="J5581" s="42">
        <f>VLOOKUP(B5581,Invoices!A:I,9,TRUE)</f>
        <v>2021</v>
      </c>
    </row>
    <row r="5582" spans="1:10" x14ac:dyDescent="0.15">
      <c r="A5582" t="s">
        <v>8942</v>
      </c>
      <c r="B5582" t="s">
        <v>1247</v>
      </c>
      <c r="C5582" t="s">
        <v>104</v>
      </c>
      <c r="D5582" t="s">
        <v>71</v>
      </c>
      <c r="E5582">
        <v>6</v>
      </c>
      <c r="F5582" s="8">
        <f>VLOOKUP(C5582,Products!$A$2:$E$20,5,TRUE)</f>
        <v>2.95</v>
      </c>
      <c r="G5582" s="8">
        <f t="shared" si="174"/>
        <v>17.700000000000003</v>
      </c>
      <c r="H5582" s="8">
        <f>VLOOKUP(C5582,Products!$A$2:$F$20,6,TRUE)</f>
        <v>1.1500000000000001</v>
      </c>
      <c r="I5582" s="8">
        <f t="shared" si="175"/>
        <v>6.9</v>
      </c>
      <c r="J5582" s="42">
        <f>VLOOKUP(B5582,Invoices!A:I,9,TRUE)</f>
        <v>2021</v>
      </c>
    </row>
    <row r="5583" spans="1:10" x14ac:dyDescent="0.15">
      <c r="A5583" t="s">
        <v>8943</v>
      </c>
      <c r="B5583" t="s">
        <v>1247</v>
      </c>
      <c r="C5583" t="s">
        <v>89</v>
      </c>
      <c r="D5583" t="s">
        <v>80</v>
      </c>
      <c r="E5583">
        <v>7</v>
      </c>
      <c r="F5583" s="8">
        <f>VLOOKUP(C5583,Products!$A$2:$E$20,5,TRUE)</f>
        <v>15.95</v>
      </c>
      <c r="G5583" s="8">
        <f t="shared" si="174"/>
        <v>111.64999999999999</v>
      </c>
      <c r="H5583" s="8">
        <f>VLOOKUP(C5583,Products!$A$2:$F$20,6,TRUE)</f>
        <v>6</v>
      </c>
      <c r="I5583" s="8">
        <f t="shared" si="175"/>
        <v>42</v>
      </c>
      <c r="J5583" s="42">
        <f>VLOOKUP(B5583,Invoices!A:I,9,TRUE)</f>
        <v>2021</v>
      </c>
    </row>
    <row r="5584" spans="1:10" x14ac:dyDescent="0.15">
      <c r="A5584" t="s">
        <v>8944</v>
      </c>
      <c r="B5584" t="s">
        <v>1247</v>
      </c>
      <c r="C5584" t="s">
        <v>101</v>
      </c>
      <c r="D5584" t="s">
        <v>69</v>
      </c>
      <c r="E5584">
        <v>1</v>
      </c>
      <c r="F5584" s="8">
        <f>VLOOKUP(C5584,Products!$A$2:$E$20,5,TRUE)</f>
        <v>129.94999999999999</v>
      </c>
      <c r="G5584" s="8">
        <f t="shared" si="174"/>
        <v>129.94999999999999</v>
      </c>
      <c r="H5584" s="8">
        <f>VLOOKUP(C5584,Products!$A$2:$F$20,6,TRUE)</f>
        <v>40.449999999999989</v>
      </c>
      <c r="I5584" s="8">
        <f t="shared" si="175"/>
        <v>40.449999999999989</v>
      </c>
      <c r="J5584" s="42">
        <f>VLOOKUP(B5584,Invoices!A:I,9,TRUE)</f>
        <v>2021</v>
      </c>
    </row>
    <row r="5585" spans="1:10" x14ac:dyDescent="0.15">
      <c r="A5585" t="s">
        <v>8945</v>
      </c>
      <c r="B5585" t="s">
        <v>1247</v>
      </c>
      <c r="C5585" t="s">
        <v>99</v>
      </c>
      <c r="D5585" t="s">
        <v>84</v>
      </c>
      <c r="E5585">
        <v>20</v>
      </c>
      <c r="F5585" s="8">
        <f>VLOOKUP(C5585,Products!$A$2:$E$20,5,TRUE)</f>
        <v>3.5</v>
      </c>
      <c r="G5585" s="8">
        <f t="shared" si="174"/>
        <v>70</v>
      </c>
      <c r="H5585" s="8">
        <f>VLOOKUP(C5585,Products!$A$2:$F$20,6,TRUE)</f>
        <v>0.54999999999999982</v>
      </c>
      <c r="I5585" s="8">
        <f t="shared" si="175"/>
        <v>10.999999999999996</v>
      </c>
      <c r="J5585" s="42">
        <f>VLOOKUP(B5585,Invoices!A:I,9,TRUE)</f>
        <v>2021</v>
      </c>
    </row>
    <row r="5586" spans="1:10" x14ac:dyDescent="0.15">
      <c r="A5586" t="s">
        <v>8946</v>
      </c>
      <c r="B5586" t="s">
        <v>1247</v>
      </c>
      <c r="C5586" t="s">
        <v>87</v>
      </c>
      <c r="D5586" t="s">
        <v>68</v>
      </c>
      <c r="E5586">
        <v>2</v>
      </c>
      <c r="F5586" s="8">
        <f>VLOOKUP(C5586,Products!$A$2:$E$20,5,TRUE)</f>
        <v>19.95</v>
      </c>
      <c r="G5586" s="8">
        <f t="shared" si="174"/>
        <v>39.9</v>
      </c>
      <c r="H5586" s="8">
        <f>VLOOKUP(C5586,Products!$A$2:$F$20,6,TRUE)</f>
        <v>7.4499999999999993</v>
      </c>
      <c r="I5586" s="8">
        <f t="shared" si="175"/>
        <v>14.899999999999999</v>
      </c>
      <c r="J5586" s="42">
        <f>VLOOKUP(B5586,Invoices!A:I,9,TRUE)</f>
        <v>2021</v>
      </c>
    </row>
    <row r="5587" spans="1:10" x14ac:dyDescent="0.15">
      <c r="A5587" t="s">
        <v>8947</v>
      </c>
      <c r="B5587" t="s">
        <v>1247</v>
      </c>
      <c r="C5587" t="s">
        <v>96</v>
      </c>
      <c r="D5587" t="s">
        <v>75</v>
      </c>
      <c r="E5587">
        <v>2</v>
      </c>
      <c r="F5587" s="8">
        <f>VLOOKUP(C5587,Products!$A$2:$E$20,5,TRUE)</f>
        <v>79.95</v>
      </c>
      <c r="G5587" s="8">
        <f t="shared" si="174"/>
        <v>159.9</v>
      </c>
      <c r="H5587" s="8">
        <f>VLOOKUP(C5587,Products!$A$2:$F$20,6,TRUE)</f>
        <v>27.950000000000003</v>
      </c>
      <c r="I5587" s="8">
        <f t="shared" si="175"/>
        <v>55.900000000000006</v>
      </c>
      <c r="J5587" s="42">
        <f>VLOOKUP(B5587,Invoices!A:I,9,TRUE)</f>
        <v>2021</v>
      </c>
    </row>
    <row r="5588" spans="1:10" x14ac:dyDescent="0.15">
      <c r="A5588" t="s">
        <v>8948</v>
      </c>
      <c r="B5588" t="s">
        <v>1247</v>
      </c>
      <c r="C5588" t="s">
        <v>93</v>
      </c>
      <c r="D5588" t="s">
        <v>76</v>
      </c>
      <c r="E5588">
        <v>10</v>
      </c>
      <c r="F5588" s="8">
        <f>VLOOKUP(C5588,Products!$A$2:$E$20,5,TRUE)</f>
        <v>9.9499999999999993</v>
      </c>
      <c r="G5588" s="8">
        <f t="shared" si="174"/>
        <v>99.5</v>
      </c>
      <c r="H5588" s="8">
        <f>VLOOKUP(C5588,Products!$A$2:$F$20,6,TRUE)</f>
        <v>1.9499999999999993</v>
      </c>
      <c r="I5588" s="8">
        <f t="shared" si="175"/>
        <v>19.499999999999993</v>
      </c>
      <c r="J5588" s="42">
        <f>VLOOKUP(B5588,Invoices!A:I,9,TRUE)</f>
        <v>2021</v>
      </c>
    </row>
    <row r="5589" spans="1:10" x14ac:dyDescent="0.15">
      <c r="A5589" t="s">
        <v>8949</v>
      </c>
      <c r="B5589" t="s">
        <v>1247</v>
      </c>
      <c r="C5589" t="s">
        <v>100</v>
      </c>
      <c r="D5589" t="s">
        <v>78</v>
      </c>
      <c r="E5589">
        <v>1</v>
      </c>
      <c r="F5589" s="8">
        <f>VLOOKUP(C5589,Products!$A$2:$E$20,5,TRUE)</f>
        <v>49.95</v>
      </c>
      <c r="G5589" s="8">
        <f t="shared" si="174"/>
        <v>49.95</v>
      </c>
      <c r="H5589" s="8">
        <f>VLOOKUP(C5589,Products!$A$2:$F$20,6,TRUE)</f>
        <v>19.950000000000003</v>
      </c>
      <c r="I5589" s="8">
        <f t="shared" si="175"/>
        <v>19.950000000000003</v>
      </c>
      <c r="J5589" s="42">
        <f>VLOOKUP(B5589,Invoices!A:I,9,TRUE)</f>
        <v>2021</v>
      </c>
    </row>
    <row r="5590" spans="1:10" x14ac:dyDescent="0.15">
      <c r="A5590" t="s">
        <v>8950</v>
      </c>
      <c r="B5590" t="s">
        <v>1247</v>
      </c>
      <c r="C5590" t="s">
        <v>105</v>
      </c>
      <c r="D5590" t="s">
        <v>81</v>
      </c>
      <c r="E5590">
        <v>25</v>
      </c>
      <c r="F5590" s="8">
        <f>VLOOKUP(C5590,Products!$A$2:$E$20,5,TRUE)</f>
        <v>8.9499999999999993</v>
      </c>
      <c r="G5590" s="8">
        <f t="shared" si="174"/>
        <v>223.74999999999997</v>
      </c>
      <c r="H5590" s="8">
        <f>VLOOKUP(C5590,Products!$A$2:$F$20,6,TRUE)</f>
        <v>3.1999999999999993</v>
      </c>
      <c r="I5590" s="8">
        <f t="shared" si="175"/>
        <v>79.999999999999986</v>
      </c>
      <c r="J5590" s="42">
        <f>VLOOKUP(B5590,Invoices!A:I,9,TRUE)</f>
        <v>2021</v>
      </c>
    </row>
    <row r="5591" spans="1:10" x14ac:dyDescent="0.15">
      <c r="A5591" t="s">
        <v>8951</v>
      </c>
      <c r="B5591" t="s">
        <v>1247</v>
      </c>
      <c r="C5591" t="s">
        <v>98</v>
      </c>
      <c r="D5591" t="s">
        <v>79</v>
      </c>
      <c r="E5591">
        <v>1</v>
      </c>
      <c r="F5591" s="8">
        <f>VLOOKUP(C5591,Products!$A$2:$E$20,5,TRUE)</f>
        <v>14.95</v>
      </c>
      <c r="G5591" s="8">
        <f t="shared" si="174"/>
        <v>14.95</v>
      </c>
      <c r="H5591" s="8">
        <f>VLOOKUP(C5591,Products!$A$2:$F$20,6,TRUE)</f>
        <v>3.0499999999999989</v>
      </c>
      <c r="I5591" s="8">
        <f t="shared" si="175"/>
        <v>3.0499999999999989</v>
      </c>
      <c r="J5591" s="42">
        <f>VLOOKUP(B5591,Invoices!A:I,9,TRUE)</f>
        <v>2021</v>
      </c>
    </row>
    <row r="5592" spans="1:10" x14ac:dyDescent="0.15">
      <c r="A5592" t="s">
        <v>8952</v>
      </c>
      <c r="B5592" t="s">
        <v>1248</v>
      </c>
      <c r="C5592" t="s">
        <v>103</v>
      </c>
      <c r="D5592" t="s">
        <v>77</v>
      </c>
      <c r="E5592">
        <v>5</v>
      </c>
      <c r="F5592" s="8">
        <f>VLOOKUP(C5592,Products!$A$2:$E$20,5,TRUE)</f>
        <v>8.9499999999999993</v>
      </c>
      <c r="G5592" s="8">
        <f t="shared" si="174"/>
        <v>44.75</v>
      </c>
      <c r="H5592" s="8">
        <f>VLOOKUP(C5592,Products!$A$2:$F$20,6,TRUE)</f>
        <v>3.1999999999999993</v>
      </c>
      <c r="I5592" s="8">
        <f t="shared" si="175"/>
        <v>15.999999999999996</v>
      </c>
      <c r="J5592" s="42">
        <f>VLOOKUP(B5592,Invoices!A:I,9,TRUE)</f>
        <v>2021</v>
      </c>
    </row>
    <row r="5593" spans="1:10" x14ac:dyDescent="0.15">
      <c r="A5593" t="s">
        <v>8953</v>
      </c>
      <c r="B5593" t="s">
        <v>1249</v>
      </c>
      <c r="C5593" t="s">
        <v>90</v>
      </c>
      <c r="D5593" t="s">
        <v>72</v>
      </c>
      <c r="E5593">
        <v>15</v>
      </c>
      <c r="F5593" s="8">
        <f>VLOOKUP(C5593,Products!$A$2:$E$20,5,TRUE)</f>
        <v>8.9499999999999993</v>
      </c>
      <c r="G5593" s="8">
        <f t="shared" si="174"/>
        <v>134.25</v>
      </c>
      <c r="H5593" s="8">
        <f>VLOOKUP(C5593,Products!$A$2:$F$20,6,TRUE)</f>
        <v>5.6999999999999993</v>
      </c>
      <c r="I5593" s="8">
        <f t="shared" si="175"/>
        <v>85.499999999999986</v>
      </c>
      <c r="J5593" s="42">
        <f>VLOOKUP(B5593,Invoices!A:I,9,TRUE)</f>
        <v>2021</v>
      </c>
    </row>
    <row r="5594" spans="1:10" x14ac:dyDescent="0.15">
      <c r="A5594" t="s">
        <v>8954</v>
      </c>
      <c r="B5594" t="s">
        <v>1249</v>
      </c>
      <c r="C5594" t="s">
        <v>88</v>
      </c>
      <c r="D5594" t="s">
        <v>85</v>
      </c>
      <c r="E5594">
        <v>2</v>
      </c>
      <c r="F5594" s="8">
        <f>VLOOKUP(C5594,Products!$A$2:$E$20,5,TRUE)</f>
        <v>8.9499999999999993</v>
      </c>
      <c r="G5594" s="8">
        <f t="shared" si="174"/>
        <v>17.899999999999999</v>
      </c>
      <c r="H5594" s="8">
        <f>VLOOKUP(C5594,Products!$A$2:$F$20,6,TRUE)</f>
        <v>5.6999999999999993</v>
      </c>
      <c r="I5594" s="8">
        <f t="shared" si="175"/>
        <v>11.399999999999999</v>
      </c>
      <c r="J5594" s="42">
        <f>VLOOKUP(B5594,Invoices!A:I,9,TRUE)</f>
        <v>2021</v>
      </c>
    </row>
    <row r="5595" spans="1:10" x14ac:dyDescent="0.15">
      <c r="A5595" t="s">
        <v>8955</v>
      </c>
      <c r="B5595" t="s">
        <v>1249</v>
      </c>
      <c r="C5595" t="s">
        <v>104</v>
      </c>
      <c r="D5595" t="s">
        <v>71</v>
      </c>
      <c r="E5595">
        <v>24</v>
      </c>
      <c r="F5595" s="8">
        <f>VLOOKUP(C5595,Products!$A$2:$E$20,5,TRUE)</f>
        <v>2.95</v>
      </c>
      <c r="G5595" s="8">
        <f t="shared" si="174"/>
        <v>70.800000000000011</v>
      </c>
      <c r="H5595" s="8">
        <f>VLOOKUP(C5595,Products!$A$2:$F$20,6,TRUE)</f>
        <v>1.1500000000000001</v>
      </c>
      <c r="I5595" s="8">
        <f t="shared" si="175"/>
        <v>27.6</v>
      </c>
      <c r="J5595" s="42">
        <f>VLOOKUP(B5595,Invoices!A:I,9,TRUE)</f>
        <v>2021</v>
      </c>
    </row>
    <row r="5596" spans="1:10" x14ac:dyDescent="0.15">
      <c r="A5596" t="s">
        <v>8956</v>
      </c>
      <c r="B5596" t="s">
        <v>1249</v>
      </c>
      <c r="C5596" t="s">
        <v>105</v>
      </c>
      <c r="D5596" t="s">
        <v>81</v>
      </c>
      <c r="E5596">
        <v>4</v>
      </c>
      <c r="F5596" s="8">
        <f>VLOOKUP(C5596,Products!$A$2:$E$20,5,TRUE)</f>
        <v>8.9499999999999993</v>
      </c>
      <c r="G5596" s="8">
        <f t="shared" si="174"/>
        <v>35.799999999999997</v>
      </c>
      <c r="H5596" s="8">
        <f>VLOOKUP(C5596,Products!$A$2:$F$20,6,TRUE)</f>
        <v>3.1999999999999993</v>
      </c>
      <c r="I5596" s="8">
        <f t="shared" si="175"/>
        <v>12.799999999999997</v>
      </c>
      <c r="J5596" s="42">
        <f>VLOOKUP(B5596,Invoices!A:I,9,TRUE)</f>
        <v>2021</v>
      </c>
    </row>
    <row r="5597" spans="1:10" x14ac:dyDescent="0.15">
      <c r="A5597" t="s">
        <v>8957</v>
      </c>
      <c r="B5597" t="s">
        <v>1250</v>
      </c>
      <c r="C5597" t="s">
        <v>99</v>
      </c>
      <c r="D5597" t="s">
        <v>84</v>
      </c>
      <c r="E5597">
        <v>1</v>
      </c>
      <c r="F5597" s="8">
        <f>VLOOKUP(C5597,Products!$A$2:$E$20,5,TRUE)</f>
        <v>3.5</v>
      </c>
      <c r="G5597" s="8">
        <f t="shared" si="174"/>
        <v>3.5</v>
      </c>
      <c r="H5597" s="8">
        <f>VLOOKUP(C5597,Products!$A$2:$F$20,6,TRUE)</f>
        <v>0.54999999999999982</v>
      </c>
      <c r="I5597" s="8">
        <f t="shared" si="175"/>
        <v>0.54999999999999982</v>
      </c>
      <c r="J5597" s="42">
        <f>VLOOKUP(B5597,Invoices!A:I,9,TRUE)</f>
        <v>2021</v>
      </c>
    </row>
    <row r="5598" spans="1:10" x14ac:dyDescent="0.15">
      <c r="A5598" t="s">
        <v>8958</v>
      </c>
      <c r="B5598" t="s">
        <v>1250</v>
      </c>
      <c r="C5598" t="s">
        <v>100</v>
      </c>
      <c r="D5598" t="s">
        <v>78</v>
      </c>
      <c r="E5598">
        <v>1</v>
      </c>
      <c r="F5598" s="8">
        <f>VLOOKUP(C5598,Products!$A$2:$E$20,5,TRUE)</f>
        <v>49.95</v>
      </c>
      <c r="G5598" s="8">
        <f t="shared" si="174"/>
        <v>49.95</v>
      </c>
      <c r="H5598" s="8">
        <f>VLOOKUP(C5598,Products!$A$2:$F$20,6,TRUE)</f>
        <v>19.950000000000003</v>
      </c>
      <c r="I5598" s="8">
        <f t="shared" si="175"/>
        <v>19.950000000000003</v>
      </c>
      <c r="J5598" s="42">
        <f>VLOOKUP(B5598,Invoices!A:I,9,TRUE)</f>
        <v>2021</v>
      </c>
    </row>
    <row r="5599" spans="1:10" x14ac:dyDescent="0.15">
      <c r="A5599" t="s">
        <v>8959</v>
      </c>
      <c r="B5599" t="s">
        <v>1250</v>
      </c>
      <c r="C5599" t="s">
        <v>96</v>
      </c>
      <c r="D5599" t="s">
        <v>75</v>
      </c>
      <c r="E5599">
        <v>15</v>
      </c>
      <c r="F5599" s="8">
        <f>VLOOKUP(C5599,Products!$A$2:$E$20,5,TRUE)</f>
        <v>79.95</v>
      </c>
      <c r="G5599" s="8">
        <f t="shared" si="174"/>
        <v>1199.25</v>
      </c>
      <c r="H5599" s="8">
        <f>VLOOKUP(C5599,Products!$A$2:$F$20,6,TRUE)</f>
        <v>27.950000000000003</v>
      </c>
      <c r="I5599" s="8">
        <f t="shared" si="175"/>
        <v>419.25000000000006</v>
      </c>
      <c r="J5599" s="42">
        <f>VLOOKUP(B5599,Invoices!A:I,9,TRUE)</f>
        <v>2021</v>
      </c>
    </row>
    <row r="5600" spans="1:10" x14ac:dyDescent="0.15">
      <c r="A5600" t="s">
        <v>8960</v>
      </c>
      <c r="B5600" t="s">
        <v>1250</v>
      </c>
      <c r="C5600" t="s">
        <v>103</v>
      </c>
      <c r="D5600" t="s">
        <v>77</v>
      </c>
      <c r="E5600">
        <v>2</v>
      </c>
      <c r="F5600" s="8">
        <f>VLOOKUP(C5600,Products!$A$2:$E$20,5,TRUE)</f>
        <v>8.9499999999999993</v>
      </c>
      <c r="G5600" s="8">
        <f t="shared" si="174"/>
        <v>17.899999999999999</v>
      </c>
      <c r="H5600" s="8">
        <f>VLOOKUP(C5600,Products!$A$2:$F$20,6,TRUE)</f>
        <v>3.1999999999999993</v>
      </c>
      <c r="I5600" s="8">
        <f t="shared" si="175"/>
        <v>6.3999999999999986</v>
      </c>
      <c r="J5600" s="42">
        <f>VLOOKUP(B5600,Invoices!A:I,9,TRUE)</f>
        <v>2021</v>
      </c>
    </row>
    <row r="5601" spans="1:10" x14ac:dyDescent="0.15">
      <c r="A5601" t="s">
        <v>8961</v>
      </c>
      <c r="B5601" t="s">
        <v>1250</v>
      </c>
      <c r="C5601" t="s">
        <v>90</v>
      </c>
      <c r="D5601" t="s">
        <v>72</v>
      </c>
      <c r="E5601">
        <v>3</v>
      </c>
      <c r="F5601" s="8">
        <f>VLOOKUP(C5601,Products!$A$2:$E$20,5,TRUE)</f>
        <v>8.9499999999999993</v>
      </c>
      <c r="G5601" s="8">
        <f t="shared" si="174"/>
        <v>26.849999999999998</v>
      </c>
      <c r="H5601" s="8">
        <f>VLOOKUP(C5601,Products!$A$2:$F$20,6,TRUE)</f>
        <v>5.6999999999999993</v>
      </c>
      <c r="I5601" s="8">
        <f t="shared" si="175"/>
        <v>17.099999999999998</v>
      </c>
      <c r="J5601" s="42">
        <f>VLOOKUP(B5601,Invoices!A:I,9,TRUE)</f>
        <v>2021</v>
      </c>
    </row>
    <row r="5602" spans="1:10" x14ac:dyDescent="0.15">
      <c r="A5602" t="s">
        <v>8962</v>
      </c>
      <c r="B5602" t="s">
        <v>1250</v>
      </c>
      <c r="C5602" t="s">
        <v>88</v>
      </c>
      <c r="D5602" t="s">
        <v>85</v>
      </c>
      <c r="E5602">
        <v>24</v>
      </c>
      <c r="F5602" s="8">
        <f>VLOOKUP(C5602,Products!$A$2:$E$20,5,TRUE)</f>
        <v>8.9499999999999993</v>
      </c>
      <c r="G5602" s="8">
        <f t="shared" si="174"/>
        <v>214.79999999999998</v>
      </c>
      <c r="H5602" s="8">
        <f>VLOOKUP(C5602,Products!$A$2:$F$20,6,TRUE)</f>
        <v>5.6999999999999993</v>
      </c>
      <c r="I5602" s="8">
        <f t="shared" si="175"/>
        <v>136.79999999999998</v>
      </c>
      <c r="J5602" s="42">
        <f>VLOOKUP(B5602,Invoices!A:I,9,TRUE)</f>
        <v>2021</v>
      </c>
    </row>
    <row r="5603" spans="1:10" x14ac:dyDescent="0.15">
      <c r="A5603" t="s">
        <v>8963</v>
      </c>
      <c r="B5603" t="s">
        <v>1250</v>
      </c>
      <c r="C5603" t="s">
        <v>102</v>
      </c>
      <c r="D5603" t="s">
        <v>83</v>
      </c>
      <c r="E5603">
        <v>9</v>
      </c>
      <c r="F5603" s="8">
        <f>VLOOKUP(C5603,Products!$A$2:$E$20,5,TRUE)</f>
        <v>29.95</v>
      </c>
      <c r="G5603" s="8">
        <f t="shared" si="174"/>
        <v>269.55</v>
      </c>
      <c r="H5603" s="8">
        <f>VLOOKUP(C5603,Products!$A$2:$F$20,6,TRUE)</f>
        <v>15</v>
      </c>
      <c r="I5603" s="8">
        <f t="shared" si="175"/>
        <v>135</v>
      </c>
      <c r="J5603" s="42">
        <f>VLOOKUP(B5603,Invoices!A:I,9,TRUE)</f>
        <v>2021</v>
      </c>
    </row>
    <row r="5604" spans="1:10" x14ac:dyDescent="0.15">
      <c r="A5604" t="s">
        <v>8964</v>
      </c>
      <c r="B5604" t="s">
        <v>1250</v>
      </c>
      <c r="C5604" t="s">
        <v>104</v>
      </c>
      <c r="D5604" t="s">
        <v>71</v>
      </c>
      <c r="E5604">
        <v>2</v>
      </c>
      <c r="F5604" s="8">
        <f>VLOOKUP(C5604,Products!$A$2:$E$20,5,TRUE)</f>
        <v>2.95</v>
      </c>
      <c r="G5604" s="8">
        <f t="shared" si="174"/>
        <v>5.9</v>
      </c>
      <c r="H5604" s="8">
        <f>VLOOKUP(C5604,Products!$A$2:$F$20,6,TRUE)</f>
        <v>1.1500000000000001</v>
      </c>
      <c r="I5604" s="8">
        <f t="shared" si="175"/>
        <v>2.3000000000000003</v>
      </c>
      <c r="J5604" s="42">
        <f>VLOOKUP(B5604,Invoices!A:I,9,TRUE)</f>
        <v>2021</v>
      </c>
    </row>
    <row r="5605" spans="1:10" x14ac:dyDescent="0.15">
      <c r="A5605" t="s">
        <v>8965</v>
      </c>
      <c r="B5605" t="s">
        <v>1250</v>
      </c>
      <c r="C5605" t="s">
        <v>105</v>
      </c>
      <c r="D5605" t="s">
        <v>81</v>
      </c>
      <c r="E5605">
        <v>2</v>
      </c>
      <c r="F5605" s="8">
        <f>VLOOKUP(C5605,Products!$A$2:$E$20,5,TRUE)</f>
        <v>8.9499999999999993</v>
      </c>
      <c r="G5605" s="8">
        <f t="shared" si="174"/>
        <v>17.899999999999999</v>
      </c>
      <c r="H5605" s="8">
        <f>VLOOKUP(C5605,Products!$A$2:$F$20,6,TRUE)</f>
        <v>3.1999999999999993</v>
      </c>
      <c r="I5605" s="8">
        <f t="shared" si="175"/>
        <v>6.3999999999999986</v>
      </c>
      <c r="J5605" s="42">
        <f>VLOOKUP(B5605,Invoices!A:I,9,TRUE)</f>
        <v>2021</v>
      </c>
    </row>
    <row r="5606" spans="1:10" x14ac:dyDescent="0.15">
      <c r="A5606" t="s">
        <v>8966</v>
      </c>
      <c r="B5606" t="s">
        <v>1250</v>
      </c>
      <c r="C5606" t="s">
        <v>94</v>
      </c>
      <c r="D5606" t="s">
        <v>86</v>
      </c>
      <c r="E5606">
        <v>10</v>
      </c>
      <c r="F5606" s="8">
        <f>VLOOKUP(C5606,Products!$A$2:$E$20,5,TRUE)</f>
        <v>3.5</v>
      </c>
      <c r="G5606" s="8">
        <f t="shared" si="174"/>
        <v>35</v>
      </c>
      <c r="H5606" s="8">
        <f>VLOOKUP(C5606,Products!$A$2:$F$20,6,TRUE)</f>
        <v>0.54999999999999982</v>
      </c>
      <c r="I5606" s="8">
        <f t="shared" si="175"/>
        <v>5.4999999999999982</v>
      </c>
      <c r="J5606" s="42">
        <f>VLOOKUP(B5606,Invoices!A:I,9,TRUE)</f>
        <v>2021</v>
      </c>
    </row>
    <row r="5607" spans="1:10" x14ac:dyDescent="0.15">
      <c r="A5607" t="s">
        <v>8967</v>
      </c>
      <c r="B5607" t="s">
        <v>1250</v>
      </c>
      <c r="C5607" t="s">
        <v>95</v>
      </c>
      <c r="D5607" t="s">
        <v>73</v>
      </c>
      <c r="E5607">
        <v>10</v>
      </c>
      <c r="F5607" s="8">
        <f>VLOOKUP(C5607,Products!$A$2:$E$20,5,TRUE)</f>
        <v>12.95</v>
      </c>
      <c r="G5607" s="8">
        <f t="shared" si="174"/>
        <v>129.5</v>
      </c>
      <c r="H5607" s="8">
        <f>VLOOKUP(C5607,Products!$A$2:$F$20,6,TRUE)</f>
        <v>4.1999999999999993</v>
      </c>
      <c r="I5607" s="8">
        <f t="shared" si="175"/>
        <v>41.999999999999993</v>
      </c>
      <c r="J5607" s="42">
        <f>VLOOKUP(B5607,Invoices!A:I,9,TRUE)</f>
        <v>2021</v>
      </c>
    </row>
    <row r="5608" spans="1:10" x14ac:dyDescent="0.15">
      <c r="A5608" t="s">
        <v>8968</v>
      </c>
      <c r="B5608" t="s">
        <v>1250</v>
      </c>
      <c r="C5608" t="s">
        <v>87</v>
      </c>
      <c r="D5608" t="s">
        <v>68</v>
      </c>
      <c r="E5608">
        <v>7</v>
      </c>
      <c r="F5608" s="8">
        <f>VLOOKUP(C5608,Products!$A$2:$E$20,5,TRUE)</f>
        <v>19.95</v>
      </c>
      <c r="G5608" s="8">
        <f t="shared" si="174"/>
        <v>139.65</v>
      </c>
      <c r="H5608" s="8">
        <f>VLOOKUP(C5608,Products!$A$2:$F$20,6,TRUE)</f>
        <v>7.4499999999999993</v>
      </c>
      <c r="I5608" s="8">
        <f t="shared" si="175"/>
        <v>52.149999999999991</v>
      </c>
      <c r="J5608" s="42">
        <f>VLOOKUP(B5608,Invoices!A:I,9,TRUE)</f>
        <v>2021</v>
      </c>
    </row>
    <row r="5609" spans="1:10" x14ac:dyDescent="0.15">
      <c r="A5609" t="s">
        <v>8969</v>
      </c>
      <c r="B5609" t="s">
        <v>1251</v>
      </c>
      <c r="C5609" t="s">
        <v>92</v>
      </c>
      <c r="D5609" t="s">
        <v>82</v>
      </c>
      <c r="E5609">
        <v>1</v>
      </c>
      <c r="F5609" s="8">
        <f>VLOOKUP(C5609,Products!$A$2:$E$20,5,TRUE)</f>
        <v>19.95</v>
      </c>
      <c r="G5609" s="8">
        <f t="shared" si="174"/>
        <v>19.95</v>
      </c>
      <c r="H5609" s="8">
        <f>VLOOKUP(C5609,Products!$A$2:$F$20,6,TRUE)</f>
        <v>7.4499999999999993</v>
      </c>
      <c r="I5609" s="8">
        <f t="shared" si="175"/>
        <v>7.4499999999999993</v>
      </c>
      <c r="J5609" s="42">
        <f>VLOOKUP(B5609,Invoices!A:I,9,TRUE)</f>
        <v>2021</v>
      </c>
    </row>
    <row r="5610" spans="1:10" x14ac:dyDescent="0.15">
      <c r="A5610" t="s">
        <v>8970</v>
      </c>
      <c r="B5610" t="s">
        <v>1252</v>
      </c>
      <c r="C5610" t="s">
        <v>104</v>
      </c>
      <c r="D5610" t="s">
        <v>71</v>
      </c>
      <c r="E5610">
        <v>7</v>
      </c>
      <c r="F5610" s="8">
        <f>VLOOKUP(C5610,Products!$A$2:$E$20,5,TRUE)</f>
        <v>2.95</v>
      </c>
      <c r="G5610" s="8">
        <f t="shared" si="174"/>
        <v>20.650000000000002</v>
      </c>
      <c r="H5610" s="8">
        <f>VLOOKUP(C5610,Products!$A$2:$F$20,6,TRUE)</f>
        <v>1.1500000000000001</v>
      </c>
      <c r="I5610" s="8">
        <f t="shared" si="175"/>
        <v>8.0500000000000007</v>
      </c>
      <c r="J5610" s="42">
        <f>VLOOKUP(B5610,Invoices!A:I,9,TRUE)</f>
        <v>2021</v>
      </c>
    </row>
    <row r="5611" spans="1:10" x14ac:dyDescent="0.15">
      <c r="A5611" t="s">
        <v>8971</v>
      </c>
      <c r="B5611" t="s">
        <v>1252</v>
      </c>
      <c r="C5611" t="s">
        <v>102</v>
      </c>
      <c r="D5611" t="s">
        <v>83</v>
      </c>
      <c r="E5611">
        <v>2</v>
      </c>
      <c r="F5611" s="8">
        <f>VLOOKUP(C5611,Products!$A$2:$E$20,5,TRUE)</f>
        <v>29.95</v>
      </c>
      <c r="G5611" s="8">
        <f t="shared" si="174"/>
        <v>59.9</v>
      </c>
      <c r="H5611" s="8">
        <f>VLOOKUP(C5611,Products!$A$2:$F$20,6,TRUE)</f>
        <v>15</v>
      </c>
      <c r="I5611" s="8">
        <f t="shared" si="175"/>
        <v>30</v>
      </c>
      <c r="J5611" s="42">
        <f>VLOOKUP(B5611,Invoices!A:I,9,TRUE)</f>
        <v>2021</v>
      </c>
    </row>
    <row r="5612" spans="1:10" x14ac:dyDescent="0.15">
      <c r="A5612" t="s">
        <v>8972</v>
      </c>
      <c r="B5612" t="s">
        <v>1252</v>
      </c>
      <c r="C5612" t="s">
        <v>92</v>
      </c>
      <c r="D5612" t="s">
        <v>82</v>
      </c>
      <c r="E5612">
        <v>10</v>
      </c>
      <c r="F5612" s="8">
        <f>VLOOKUP(C5612,Products!$A$2:$E$20,5,TRUE)</f>
        <v>19.95</v>
      </c>
      <c r="G5612" s="8">
        <f t="shared" si="174"/>
        <v>199.5</v>
      </c>
      <c r="H5612" s="8">
        <f>VLOOKUP(C5612,Products!$A$2:$F$20,6,TRUE)</f>
        <v>7.4499999999999993</v>
      </c>
      <c r="I5612" s="8">
        <f t="shared" si="175"/>
        <v>74.5</v>
      </c>
      <c r="J5612" s="42">
        <f>VLOOKUP(B5612,Invoices!A:I,9,TRUE)</f>
        <v>2021</v>
      </c>
    </row>
    <row r="5613" spans="1:10" x14ac:dyDescent="0.15">
      <c r="A5613" t="s">
        <v>8973</v>
      </c>
      <c r="B5613" t="s">
        <v>1252</v>
      </c>
      <c r="C5613" t="s">
        <v>94</v>
      </c>
      <c r="D5613" t="s">
        <v>86</v>
      </c>
      <c r="E5613">
        <v>4</v>
      </c>
      <c r="F5613" s="8">
        <f>VLOOKUP(C5613,Products!$A$2:$E$20,5,TRUE)</f>
        <v>3.5</v>
      </c>
      <c r="G5613" s="8">
        <f t="shared" si="174"/>
        <v>14</v>
      </c>
      <c r="H5613" s="8">
        <f>VLOOKUP(C5613,Products!$A$2:$F$20,6,TRUE)</f>
        <v>0.54999999999999982</v>
      </c>
      <c r="I5613" s="8">
        <f t="shared" si="175"/>
        <v>2.1999999999999993</v>
      </c>
      <c r="J5613" s="42">
        <f>VLOOKUP(B5613,Invoices!A:I,9,TRUE)</f>
        <v>2021</v>
      </c>
    </row>
    <row r="5614" spans="1:10" x14ac:dyDescent="0.15">
      <c r="A5614" t="s">
        <v>8974</v>
      </c>
      <c r="B5614" t="s">
        <v>1252</v>
      </c>
      <c r="C5614" t="s">
        <v>96</v>
      </c>
      <c r="D5614" t="s">
        <v>75</v>
      </c>
      <c r="E5614">
        <v>1</v>
      </c>
      <c r="F5614" s="8">
        <f>VLOOKUP(C5614,Products!$A$2:$E$20,5,TRUE)</f>
        <v>79.95</v>
      </c>
      <c r="G5614" s="8">
        <f t="shared" si="174"/>
        <v>79.95</v>
      </c>
      <c r="H5614" s="8">
        <f>VLOOKUP(C5614,Products!$A$2:$F$20,6,TRUE)</f>
        <v>27.950000000000003</v>
      </c>
      <c r="I5614" s="8">
        <f t="shared" si="175"/>
        <v>27.950000000000003</v>
      </c>
      <c r="J5614" s="42">
        <f>VLOOKUP(B5614,Invoices!A:I,9,TRUE)</f>
        <v>2021</v>
      </c>
    </row>
    <row r="5615" spans="1:10" x14ac:dyDescent="0.15">
      <c r="A5615" t="s">
        <v>8975</v>
      </c>
      <c r="B5615" t="s">
        <v>1252</v>
      </c>
      <c r="C5615" t="s">
        <v>89</v>
      </c>
      <c r="D5615" t="s">
        <v>80</v>
      </c>
      <c r="E5615">
        <v>8</v>
      </c>
      <c r="F5615" s="8">
        <f>VLOOKUP(C5615,Products!$A$2:$E$20,5,TRUE)</f>
        <v>15.95</v>
      </c>
      <c r="G5615" s="8">
        <f t="shared" si="174"/>
        <v>127.6</v>
      </c>
      <c r="H5615" s="8">
        <f>VLOOKUP(C5615,Products!$A$2:$F$20,6,TRUE)</f>
        <v>6</v>
      </c>
      <c r="I5615" s="8">
        <f t="shared" si="175"/>
        <v>48</v>
      </c>
      <c r="J5615" s="42">
        <f>VLOOKUP(B5615,Invoices!A:I,9,TRUE)</f>
        <v>2021</v>
      </c>
    </row>
    <row r="5616" spans="1:10" x14ac:dyDescent="0.15">
      <c r="A5616" t="s">
        <v>8976</v>
      </c>
      <c r="B5616" t="s">
        <v>1252</v>
      </c>
      <c r="C5616" t="s">
        <v>101</v>
      </c>
      <c r="D5616" t="s">
        <v>69</v>
      </c>
      <c r="E5616">
        <v>1</v>
      </c>
      <c r="F5616" s="8">
        <f>VLOOKUP(C5616,Products!$A$2:$E$20,5,TRUE)</f>
        <v>129.94999999999999</v>
      </c>
      <c r="G5616" s="8">
        <f t="shared" si="174"/>
        <v>129.94999999999999</v>
      </c>
      <c r="H5616" s="8">
        <f>VLOOKUP(C5616,Products!$A$2:$F$20,6,TRUE)</f>
        <v>40.449999999999989</v>
      </c>
      <c r="I5616" s="8">
        <f t="shared" si="175"/>
        <v>40.449999999999989</v>
      </c>
      <c r="J5616" s="42">
        <f>VLOOKUP(B5616,Invoices!A:I,9,TRUE)</f>
        <v>2021</v>
      </c>
    </row>
    <row r="5617" spans="1:10" x14ac:dyDescent="0.15">
      <c r="A5617" t="s">
        <v>8977</v>
      </c>
      <c r="B5617" t="s">
        <v>1252</v>
      </c>
      <c r="C5617" t="s">
        <v>90</v>
      </c>
      <c r="D5617" t="s">
        <v>72</v>
      </c>
      <c r="E5617">
        <v>15</v>
      </c>
      <c r="F5617" s="8">
        <f>VLOOKUP(C5617,Products!$A$2:$E$20,5,TRUE)</f>
        <v>8.9499999999999993</v>
      </c>
      <c r="G5617" s="8">
        <f t="shared" si="174"/>
        <v>134.25</v>
      </c>
      <c r="H5617" s="8">
        <f>VLOOKUP(C5617,Products!$A$2:$F$20,6,TRUE)</f>
        <v>5.6999999999999993</v>
      </c>
      <c r="I5617" s="8">
        <f t="shared" si="175"/>
        <v>85.499999999999986</v>
      </c>
      <c r="J5617" s="42">
        <f>VLOOKUP(B5617,Invoices!A:I,9,TRUE)</f>
        <v>2021</v>
      </c>
    </row>
    <row r="5618" spans="1:10" x14ac:dyDescent="0.15">
      <c r="A5618" t="s">
        <v>8978</v>
      </c>
      <c r="B5618" t="s">
        <v>1253</v>
      </c>
      <c r="C5618" t="s">
        <v>90</v>
      </c>
      <c r="D5618" t="s">
        <v>72</v>
      </c>
      <c r="E5618">
        <v>1</v>
      </c>
      <c r="F5618" s="8">
        <f>VLOOKUP(C5618,Products!$A$2:$E$20,5,TRUE)</f>
        <v>8.9499999999999993</v>
      </c>
      <c r="G5618" s="8">
        <f t="shared" si="174"/>
        <v>8.9499999999999993</v>
      </c>
      <c r="H5618" s="8">
        <f>VLOOKUP(C5618,Products!$A$2:$F$20,6,TRUE)</f>
        <v>5.6999999999999993</v>
      </c>
      <c r="I5618" s="8">
        <f t="shared" si="175"/>
        <v>5.6999999999999993</v>
      </c>
      <c r="J5618" s="42">
        <f>VLOOKUP(B5618,Invoices!A:I,9,TRUE)</f>
        <v>2021</v>
      </c>
    </row>
    <row r="5619" spans="1:10" x14ac:dyDescent="0.15">
      <c r="A5619" t="s">
        <v>8979</v>
      </c>
      <c r="B5619" t="s">
        <v>1253</v>
      </c>
      <c r="C5619" t="s">
        <v>100</v>
      </c>
      <c r="D5619" t="s">
        <v>78</v>
      </c>
      <c r="E5619">
        <v>24</v>
      </c>
      <c r="F5619" s="8">
        <f>VLOOKUP(C5619,Products!$A$2:$E$20,5,TRUE)</f>
        <v>49.95</v>
      </c>
      <c r="G5619" s="8">
        <f t="shared" si="174"/>
        <v>1198.8000000000002</v>
      </c>
      <c r="H5619" s="8">
        <f>VLOOKUP(C5619,Products!$A$2:$F$20,6,TRUE)</f>
        <v>19.950000000000003</v>
      </c>
      <c r="I5619" s="8">
        <f t="shared" si="175"/>
        <v>478.80000000000007</v>
      </c>
      <c r="J5619" s="42">
        <f>VLOOKUP(B5619,Invoices!A:I,9,TRUE)</f>
        <v>2021</v>
      </c>
    </row>
    <row r="5620" spans="1:10" x14ac:dyDescent="0.15">
      <c r="A5620" t="s">
        <v>8980</v>
      </c>
      <c r="B5620" t="s">
        <v>1253</v>
      </c>
      <c r="C5620" t="s">
        <v>104</v>
      </c>
      <c r="D5620" t="s">
        <v>71</v>
      </c>
      <c r="E5620">
        <v>10</v>
      </c>
      <c r="F5620" s="8">
        <f>VLOOKUP(C5620,Products!$A$2:$E$20,5,TRUE)</f>
        <v>2.95</v>
      </c>
      <c r="G5620" s="8">
        <f t="shared" si="174"/>
        <v>29.5</v>
      </c>
      <c r="H5620" s="8">
        <f>VLOOKUP(C5620,Products!$A$2:$F$20,6,TRUE)</f>
        <v>1.1500000000000001</v>
      </c>
      <c r="I5620" s="8">
        <f t="shared" si="175"/>
        <v>11.500000000000002</v>
      </c>
      <c r="J5620" s="42">
        <f>VLOOKUP(B5620,Invoices!A:I,9,TRUE)</f>
        <v>2021</v>
      </c>
    </row>
    <row r="5621" spans="1:10" x14ac:dyDescent="0.15">
      <c r="A5621" t="s">
        <v>8981</v>
      </c>
      <c r="B5621" t="s">
        <v>1253</v>
      </c>
      <c r="C5621" t="s">
        <v>89</v>
      </c>
      <c r="D5621" t="s">
        <v>80</v>
      </c>
      <c r="E5621">
        <v>20</v>
      </c>
      <c r="F5621" s="8">
        <f>VLOOKUP(C5621,Products!$A$2:$E$20,5,TRUE)</f>
        <v>15.95</v>
      </c>
      <c r="G5621" s="8">
        <f t="shared" si="174"/>
        <v>319</v>
      </c>
      <c r="H5621" s="8">
        <f>VLOOKUP(C5621,Products!$A$2:$F$20,6,TRUE)</f>
        <v>6</v>
      </c>
      <c r="I5621" s="8">
        <f t="shared" si="175"/>
        <v>120</v>
      </c>
      <c r="J5621" s="42">
        <f>VLOOKUP(B5621,Invoices!A:I,9,TRUE)</f>
        <v>2021</v>
      </c>
    </row>
    <row r="5622" spans="1:10" x14ac:dyDescent="0.15">
      <c r="A5622" t="s">
        <v>8982</v>
      </c>
      <c r="B5622" t="s">
        <v>1253</v>
      </c>
      <c r="C5622" t="s">
        <v>94</v>
      </c>
      <c r="D5622" t="s">
        <v>86</v>
      </c>
      <c r="E5622">
        <v>3</v>
      </c>
      <c r="F5622" s="8">
        <f>VLOOKUP(C5622,Products!$A$2:$E$20,5,TRUE)</f>
        <v>3.5</v>
      </c>
      <c r="G5622" s="8">
        <f t="shared" si="174"/>
        <v>10.5</v>
      </c>
      <c r="H5622" s="8">
        <f>VLOOKUP(C5622,Products!$A$2:$F$20,6,TRUE)</f>
        <v>0.54999999999999982</v>
      </c>
      <c r="I5622" s="8">
        <f t="shared" si="175"/>
        <v>1.6499999999999995</v>
      </c>
      <c r="J5622" s="42">
        <f>VLOOKUP(B5622,Invoices!A:I,9,TRUE)</f>
        <v>2021</v>
      </c>
    </row>
    <row r="5623" spans="1:10" x14ac:dyDescent="0.15">
      <c r="A5623" t="s">
        <v>8983</v>
      </c>
      <c r="B5623" t="s">
        <v>1253</v>
      </c>
      <c r="C5623" t="s">
        <v>105</v>
      </c>
      <c r="D5623" t="s">
        <v>81</v>
      </c>
      <c r="E5623">
        <v>2</v>
      </c>
      <c r="F5623" s="8">
        <f>VLOOKUP(C5623,Products!$A$2:$E$20,5,TRUE)</f>
        <v>8.9499999999999993</v>
      </c>
      <c r="G5623" s="8">
        <f t="shared" si="174"/>
        <v>17.899999999999999</v>
      </c>
      <c r="H5623" s="8">
        <f>VLOOKUP(C5623,Products!$A$2:$F$20,6,TRUE)</f>
        <v>3.1999999999999993</v>
      </c>
      <c r="I5623" s="8">
        <f t="shared" si="175"/>
        <v>6.3999999999999986</v>
      </c>
      <c r="J5623" s="42">
        <f>VLOOKUP(B5623,Invoices!A:I,9,TRUE)</f>
        <v>2021</v>
      </c>
    </row>
    <row r="5624" spans="1:10" x14ac:dyDescent="0.15">
      <c r="A5624" t="s">
        <v>8984</v>
      </c>
      <c r="B5624" t="s">
        <v>1253</v>
      </c>
      <c r="C5624" t="s">
        <v>92</v>
      </c>
      <c r="D5624" t="s">
        <v>82</v>
      </c>
      <c r="E5624">
        <v>2</v>
      </c>
      <c r="F5624" s="8">
        <f>VLOOKUP(C5624,Products!$A$2:$E$20,5,TRUE)</f>
        <v>19.95</v>
      </c>
      <c r="G5624" s="8">
        <f t="shared" si="174"/>
        <v>39.9</v>
      </c>
      <c r="H5624" s="8">
        <f>VLOOKUP(C5624,Products!$A$2:$F$20,6,TRUE)</f>
        <v>7.4499999999999993</v>
      </c>
      <c r="I5624" s="8">
        <f t="shared" si="175"/>
        <v>14.899999999999999</v>
      </c>
      <c r="J5624" s="42">
        <f>VLOOKUP(B5624,Invoices!A:I,9,TRUE)</f>
        <v>2021</v>
      </c>
    </row>
    <row r="5625" spans="1:10" x14ac:dyDescent="0.15">
      <c r="A5625" t="s">
        <v>8985</v>
      </c>
      <c r="B5625" t="s">
        <v>1253</v>
      </c>
      <c r="C5625" t="s">
        <v>98</v>
      </c>
      <c r="D5625" t="s">
        <v>79</v>
      </c>
      <c r="E5625">
        <v>9</v>
      </c>
      <c r="F5625" s="8">
        <f>VLOOKUP(C5625,Products!$A$2:$E$20,5,TRUE)</f>
        <v>14.95</v>
      </c>
      <c r="G5625" s="8">
        <f t="shared" si="174"/>
        <v>134.54999999999998</v>
      </c>
      <c r="H5625" s="8">
        <f>VLOOKUP(C5625,Products!$A$2:$F$20,6,TRUE)</f>
        <v>3.0499999999999989</v>
      </c>
      <c r="I5625" s="8">
        <f t="shared" si="175"/>
        <v>27.449999999999989</v>
      </c>
      <c r="J5625" s="42">
        <f>VLOOKUP(B5625,Invoices!A:I,9,TRUE)</f>
        <v>2021</v>
      </c>
    </row>
    <row r="5626" spans="1:10" x14ac:dyDescent="0.15">
      <c r="A5626" t="s">
        <v>8986</v>
      </c>
      <c r="B5626" t="s">
        <v>1253</v>
      </c>
      <c r="C5626" t="s">
        <v>96</v>
      </c>
      <c r="D5626" t="s">
        <v>75</v>
      </c>
      <c r="E5626">
        <v>1</v>
      </c>
      <c r="F5626" s="8">
        <f>VLOOKUP(C5626,Products!$A$2:$E$20,5,TRUE)</f>
        <v>79.95</v>
      </c>
      <c r="G5626" s="8">
        <f t="shared" si="174"/>
        <v>79.95</v>
      </c>
      <c r="H5626" s="8">
        <f>VLOOKUP(C5626,Products!$A$2:$F$20,6,TRUE)</f>
        <v>27.950000000000003</v>
      </c>
      <c r="I5626" s="8">
        <f t="shared" si="175"/>
        <v>27.950000000000003</v>
      </c>
      <c r="J5626" s="42">
        <f>VLOOKUP(B5626,Invoices!A:I,9,TRUE)</f>
        <v>2021</v>
      </c>
    </row>
    <row r="5627" spans="1:10" x14ac:dyDescent="0.15">
      <c r="A5627" t="s">
        <v>8987</v>
      </c>
      <c r="B5627" t="s">
        <v>1253</v>
      </c>
      <c r="C5627" t="s">
        <v>103</v>
      </c>
      <c r="D5627" t="s">
        <v>77</v>
      </c>
      <c r="E5627">
        <v>2</v>
      </c>
      <c r="F5627" s="8">
        <f>VLOOKUP(C5627,Products!$A$2:$E$20,5,TRUE)</f>
        <v>8.9499999999999993</v>
      </c>
      <c r="G5627" s="8">
        <f t="shared" si="174"/>
        <v>17.899999999999999</v>
      </c>
      <c r="H5627" s="8">
        <f>VLOOKUP(C5627,Products!$A$2:$F$20,6,TRUE)</f>
        <v>3.1999999999999993</v>
      </c>
      <c r="I5627" s="8">
        <f t="shared" si="175"/>
        <v>6.3999999999999986</v>
      </c>
      <c r="J5627" s="42">
        <f>VLOOKUP(B5627,Invoices!A:I,9,TRUE)</f>
        <v>2021</v>
      </c>
    </row>
    <row r="5628" spans="1:10" x14ac:dyDescent="0.15">
      <c r="A5628" t="s">
        <v>8988</v>
      </c>
      <c r="B5628" t="s">
        <v>1253</v>
      </c>
      <c r="C5628" t="s">
        <v>99</v>
      </c>
      <c r="D5628" t="s">
        <v>84</v>
      </c>
      <c r="E5628">
        <v>20</v>
      </c>
      <c r="F5628" s="8">
        <f>VLOOKUP(C5628,Products!$A$2:$E$20,5,TRUE)</f>
        <v>3.5</v>
      </c>
      <c r="G5628" s="8">
        <f t="shared" si="174"/>
        <v>70</v>
      </c>
      <c r="H5628" s="8">
        <f>VLOOKUP(C5628,Products!$A$2:$F$20,6,TRUE)</f>
        <v>0.54999999999999982</v>
      </c>
      <c r="I5628" s="8">
        <f t="shared" si="175"/>
        <v>10.999999999999996</v>
      </c>
      <c r="J5628" s="42">
        <f>VLOOKUP(B5628,Invoices!A:I,9,TRUE)</f>
        <v>2021</v>
      </c>
    </row>
    <row r="5629" spans="1:10" x14ac:dyDescent="0.15">
      <c r="A5629" t="s">
        <v>8989</v>
      </c>
      <c r="B5629" t="s">
        <v>1253</v>
      </c>
      <c r="C5629" t="s">
        <v>102</v>
      </c>
      <c r="D5629" t="s">
        <v>83</v>
      </c>
      <c r="E5629">
        <v>15</v>
      </c>
      <c r="F5629" s="8">
        <f>VLOOKUP(C5629,Products!$A$2:$E$20,5,TRUE)</f>
        <v>29.95</v>
      </c>
      <c r="G5629" s="8">
        <f t="shared" si="174"/>
        <v>449.25</v>
      </c>
      <c r="H5629" s="8">
        <f>VLOOKUP(C5629,Products!$A$2:$F$20,6,TRUE)</f>
        <v>15</v>
      </c>
      <c r="I5629" s="8">
        <f t="shared" si="175"/>
        <v>225</v>
      </c>
      <c r="J5629" s="42">
        <f>VLOOKUP(B5629,Invoices!A:I,9,TRUE)</f>
        <v>2021</v>
      </c>
    </row>
    <row r="5630" spans="1:10" x14ac:dyDescent="0.15">
      <c r="A5630" t="s">
        <v>8990</v>
      </c>
      <c r="B5630" t="s">
        <v>1253</v>
      </c>
      <c r="C5630" t="s">
        <v>87</v>
      </c>
      <c r="D5630" t="s">
        <v>68</v>
      </c>
      <c r="E5630">
        <v>24</v>
      </c>
      <c r="F5630" s="8">
        <f>VLOOKUP(C5630,Products!$A$2:$E$20,5,TRUE)</f>
        <v>19.95</v>
      </c>
      <c r="G5630" s="8">
        <f t="shared" si="174"/>
        <v>478.79999999999995</v>
      </c>
      <c r="H5630" s="8">
        <f>VLOOKUP(C5630,Products!$A$2:$F$20,6,TRUE)</f>
        <v>7.4499999999999993</v>
      </c>
      <c r="I5630" s="8">
        <f t="shared" si="175"/>
        <v>178.79999999999998</v>
      </c>
      <c r="J5630" s="42">
        <f>VLOOKUP(B5630,Invoices!A:I,9,TRUE)</f>
        <v>2021</v>
      </c>
    </row>
    <row r="5631" spans="1:10" x14ac:dyDescent="0.15">
      <c r="A5631" t="s">
        <v>8991</v>
      </c>
      <c r="B5631" t="s">
        <v>1254</v>
      </c>
      <c r="C5631" t="s">
        <v>100</v>
      </c>
      <c r="D5631" t="s">
        <v>78</v>
      </c>
      <c r="E5631">
        <v>1</v>
      </c>
      <c r="F5631" s="8">
        <f>VLOOKUP(C5631,Products!$A$2:$E$20,5,TRUE)</f>
        <v>49.95</v>
      </c>
      <c r="G5631" s="8">
        <f t="shared" si="174"/>
        <v>49.95</v>
      </c>
      <c r="H5631" s="8">
        <f>VLOOKUP(C5631,Products!$A$2:$F$20,6,TRUE)</f>
        <v>19.950000000000003</v>
      </c>
      <c r="I5631" s="8">
        <f t="shared" si="175"/>
        <v>19.950000000000003</v>
      </c>
      <c r="J5631" s="42">
        <f>VLOOKUP(B5631,Invoices!A:I,9,TRUE)</f>
        <v>2021</v>
      </c>
    </row>
    <row r="5632" spans="1:10" x14ac:dyDescent="0.15">
      <c r="A5632" t="s">
        <v>8992</v>
      </c>
      <c r="B5632" t="s">
        <v>1255</v>
      </c>
      <c r="C5632" t="s">
        <v>89</v>
      </c>
      <c r="D5632" t="s">
        <v>80</v>
      </c>
      <c r="E5632">
        <v>5</v>
      </c>
      <c r="F5632" s="8">
        <f>VLOOKUP(C5632,Products!$A$2:$E$20,5,TRUE)</f>
        <v>15.95</v>
      </c>
      <c r="G5632" s="8">
        <f t="shared" si="174"/>
        <v>79.75</v>
      </c>
      <c r="H5632" s="8">
        <f>VLOOKUP(C5632,Products!$A$2:$F$20,6,TRUE)</f>
        <v>6</v>
      </c>
      <c r="I5632" s="8">
        <f t="shared" si="175"/>
        <v>30</v>
      </c>
      <c r="J5632" s="42">
        <f>VLOOKUP(B5632,Invoices!A:I,9,TRUE)</f>
        <v>2021</v>
      </c>
    </row>
    <row r="5633" spans="1:10" x14ac:dyDescent="0.15">
      <c r="A5633" t="s">
        <v>8993</v>
      </c>
      <c r="B5633" t="s">
        <v>1255</v>
      </c>
      <c r="C5633" t="s">
        <v>93</v>
      </c>
      <c r="D5633" t="s">
        <v>76</v>
      </c>
      <c r="E5633">
        <v>1</v>
      </c>
      <c r="F5633" s="8">
        <f>VLOOKUP(C5633,Products!$A$2:$E$20,5,TRUE)</f>
        <v>9.9499999999999993</v>
      </c>
      <c r="G5633" s="8">
        <f t="shared" si="174"/>
        <v>9.9499999999999993</v>
      </c>
      <c r="H5633" s="8">
        <f>VLOOKUP(C5633,Products!$A$2:$F$20,6,TRUE)</f>
        <v>1.9499999999999993</v>
      </c>
      <c r="I5633" s="8">
        <f t="shared" si="175"/>
        <v>1.9499999999999993</v>
      </c>
      <c r="J5633" s="42">
        <f>VLOOKUP(B5633,Invoices!A:I,9,TRUE)</f>
        <v>2021</v>
      </c>
    </row>
    <row r="5634" spans="1:10" x14ac:dyDescent="0.15">
      <c r="A5634" t="s">
        <v>8994</v>
      </c>
      <c r="B5634" t="s">
        <v>1255</v>
      </c>
      <c r="C5634" t="s">
        <v>90</v>
      </c>
      <c r="D5634" t="s">
        <v>72</v>
      </c>
      <c r="E5634">
        <v>25</v>
      </c>
      <c r="F5634" s="8">
        <f>VLOOKUP(C5634,Products!$A$2:$E$20,5,TRUE)</f>
        <v>8.9499999999999993</v>
      </c>
      <c r="G5634" s="8">
        <f t="shared" si="174"/>
        <v>223.74999999999997</v>
      </c>
      <c r="H5634" s="8">
        <f>VLOOKUP(C5634,Products!$A$2:$F$20,6,TRUE)</f>
        <v>5.6999999999999993</v>
      </c>
      <c r="I5634" s="8">
        <f t="shared" si="175"/>
        <v>142.49999999999997</v>
      </c>
      <c r="J5634" s="42">
        <f>VLOOKUP(B5634,Invoices!A:I,9,TRUE)</f>
        <v>2021</v>
      </c>
    </row>
    <row r="5635" spans="1:10" x14ac:dyDescent="0.15">
      <c r="A5635" t="s">
        <v>8995</v>
      </c>
      <c r="B5635" t="s">
        <v>1255</v>
      </c>
      <c r="C5635" t="s">
        <v>87</v>
      </c>
      <c r="D5635" t="s">
        <v>68</v>
      </c>
      <c r="E5635">
        <v>12</v>
      </c>
      <c r="F5635" s="8">
        <f>VLOOKUP(C5635,Products!$A$2:$E$20,5,TRUE)</f>
        <v>19.95</v>
      </c>
      <c r="G5635" s="8">
        <f t="shared" ref="G5635:G5698" si="176">F5635*E5635</f>
        <v>239.39999999999998</v>
      </c>
      <c r="H5635" s="8">
        <f>VLOOKUP(C5635,Products!$A$2:$F$20,6,TRUE)</f>
        <v>7.4499999999999993</v>
      </c>
      <c r="I5635" s="8">
        <f t="shared" ref="I5635:I5698" si="177">H5635*E5635</f>
        <v>89.399999999999991</v>
      </c>
      <c r="J5635" s="42">
        <f>VLOOKUP(B5635,Invoices!A:I,9,TRUE)</f>
        <v>2021</v>
      </c>
    </row>
    <row r="5636" spans="1:10" x14ac:dyDescent="0.15">
      <c r="A5636" t="s">
        <v>8996</v>
      </c>
      <c r="B5636" t="s">
        <v>1255</v>
      </c>
      <c r="C5636" t="s">
        <v>95</v>
      </c>
      <c r="D5636" t="s">
        <v>73</v>
      </c>
      <c r="E5636">
        <v>20</v>
      </c>
      <c r="F5636" s="8">
        <f>VLOOKUP(C5636,Products!$A$2:$E$20,5,TRUE)</f>
        <v>12.95</v>
      </c>
      <c r="G5636" s="8">
        <f t="shared" si="176"/>
        <v>259</v>
      </c>
      <c r="H5636" s="8">
        <f>VLOOKUP(C5636,Products!$A$2:$F$20,6,TRUE)</f>
        <v>4.1999999999999993</v>
      </c>
      <c r="I5636" s="8">
        <f t="shared" si="177"/>
        <v>83.999999999999986</v>
      </c>
      <c r="J5636" s="42">
        <f>VLOOKUP(B5636,Invoices!A:I,9,TRUE)</f>
        <v>2021</v>
      </c>
    </row>
    <row r="5637" spans="1:10" x14ac:dyDescent="0.15">
      <c r="A5637" t="s">
        <v>8997</v>
      </c>
      <c r="B5637" t="s">
        <v>1255</v>
      </c>
      <c r="C5637" t="s">
        <v>94</v>
      </c>
      <c r="D5637" t="s">
        <v>86</v>
      </c>
      <c r="E5637">
        <v>3</v>
      </c>
      <c r="F5637" s="8">
        <f>VLOOKUP(C5637,Products!$A$2:$E$20,5,TRUE)</f>
        <v>3.5</v>
      </c>
      <c r="G5637" s="8">
        <f t="shared" si="176"/>
        <v>10.5</v>
      </c>
      <c r="H5637" s="8">
        <f>VLOOKUP(C5637,Products!$A$2:$F$20,6,TRUE)</f>
        <v>0.54999999999999982</v>
      </c>
      <c r="I5637" s="8">
        <f t="shared" si="177"/>
        <v>1.6499999999999995</v>
      </c>
      <c r="J5637" s="42">
        <f>VLOOKUP(B5637,Invoices!A:I,9,TRUE)</f>
        <v>2021</v>
      </c>
    </row>
    <row r="5638" spans="1:10" x14ac:dyDescent="0.15">
      <c r="A5638" t="s">
        <v>8998</v>
      </c>
      <c r="B5638" t="s">
        <v>1255</v>
      </c>
      <c r="C5638" t="s">
        <v>104</v>
      </c>
      <c r="D5638" t="s">
        <v>71</v>
      </c>
      <c r="E5638">
        <v>20</v>
      </c>
      <c r="F5638" s="8">
        <f>VLOOKUP(C5638,Products!$A$2:$E$20,5,TRUE)</f>
        <v>2.95</v>
      </c>
      <c r="G5638" s="8">
        <f t="shared" si="176"/>
        <v>59</v>
      </c>
      <c r="H5638" s="8">
        <f>VLOOKUP(C5638,Products!$A$2:$F$20,6,TRUE)</f>
        <v>1.1500000000000001</v>
      </c>
      <c r="I5638" s="8">
        <f t="shared" si="177"/>
        <v>23.000000000000004</v>
      </c>
      <c r="J5638" s="42">
        <f>VLOOKUP(B5638,Invoices!A:I,9,TRUE)</f>
        <v>2021</v>
      </c>
    </row>
    <row r="5639" spans="1:10" x14ac:dyDescent="0.15">
      <c r="A5639" t="s">
        <v>8999</v>
      </c>
      <c r="B5639" t="s">
        <v>1255</v>
      </c>
      <c r="C5639" t="s">
        <v>88</v>
      </c>
      <c r="D5639" t="s">
        <v>85</v>
      </c>
      <c r="E5639">
        <v>10</v>
      </c>
      <c r="F5639" s="8">
        <f>VLOOKUP(C5639,Products!$A$2:$E$20,5,TRUE)</f>
        <v>8.9499999999999993</v>
      </c>
      <c r="G5639" s="8">
        <f t="shared" si="176"/>
        <v>89.5</v>
      </c>
      <c r="H5639" s="8">
        <f>VLOOKUP(C5639,Products!$A$2:$F$20,6,TRUE)</f>
        <v>5.6999999999999993</v>
      </c>
      <c r="I5639" s="8">
        <f t="shared" si="177"/>
        <v>56.999999999999993</v>
      </c>
      <c r="J5639" s="42">
        <f>VLOOKUP(B5639,Invoices!A:I,9,TRUE)</f>
        <v>2021</v>
      </c>
    </row>
    <row r="5640" spans="1:10" x14ac:dyDescent="0.15">
      <c r="A5640" t="s">
        <v>9000</v>
      </c>
      <c r="B5640" t="s">
        <v>1255</v>
      </c>
      <c r="C5640" t="s">
        <v>97</v>
      </c>
      <c r="D5640" t="s">
        <v>74</v>
      </c>
      <c r="E5640">
        <v>2</v>
      </c>
      <c r="F5640" s="8">
        <f>VLOOKUP(C5640,Products!$A$2:$E$20,5,TRUE)</f>
        <v>1.5</v>
      </c>
      <c r="G5640" s="8">
        <f t="shared" si="176"/>
        <v>3</v>
      </c>
      <c r="H5640" s="8">
        <f>VLOOKUP(C5640,Products!$A$2:$F$20,6,TRUE)</f>
        <v>0.5</v>
      </c>
      <c r="I5640" s="8">
        <f t="shared" si="177"/>
        <v>1</v>
      </c>
      <c r="J5640" s="42">
        <f>VLOOKUP(B5640,Invoices!A:I,9,TRUE)</f>
        <v>2021</v>
      </c>
    </row>
    <row r="5641" spans="1:10" x14ac:dyDescent="0.15">
      <c r="A5641" t="s">
        <v>9001</v>
      </c>
      <c r="B5641" t="s">
        <v>1256</v>
      </c>
      <c r="C5641" t="s">
        <v>89</v>
      </c>
      <c r="D5641" t="s">
        <v>80</v>
      </c>
      <c r="E5641">
        <v>1</v>
      </c>
      <c r="F5641" s="8">
        <f>VLOOKUP(C5641,Products!$A$2:$E$20,5,TRUE)</f>
        <v>15.95</v>
      </c>
      <c r="G5641" s="8">
        <f t="shared" si="176"/>
        <v>15.95</v>
      </c>
      <c r="H5641" s="8">
        <f>VLOOKUP(C5641,Products!$A$2:$F$20,6,TRUE)</f>
        <v>6</v>
      </c>
      <c r="I5641" s="8">
        <f t="shared" si="177"/>
        <v>6</v>
      </c>
      <c r="J5641" s="42">
        <f>VLOOKUP(B5641,Invoices!A:I,9,TRUE)</f>
        <v>2021</v>
      </c>
    </row>
    <row r="5642" spans="1:10" x14ac:dyDescent="0.15">
      <c r="A5642" t="s">
        <v>9002</v>
      </c>
      <c r="B5642" t="s">
        <v>1257</v>
      </c>
      <c r="C5642" t="s">
        <v>90</v>
      </c>
      <c r="D5642" t="s">
        <v>72</v>
      </c>
      <c r="E5642">
        <v>100</v>
      </c>
      <c r="F5642" s="8">
        <f>VLOOKUP(C5642,Products!$A$2:$E$20,5,TRUE)</f>
        <v>8.9499999999999993</v>
      </c>
      <c r="G5642" s="8">
        <f t="shared" si="176"/>
        <v>894.99999999999989</v>
      </c>
      <c r="H5642" s="8">
        <f>VLOOKUP(C5642,Products!$A$2:$F$20,6,TRUE)</f>
        <v>5.6999999999999993</v>
      </c>
      <c r="I5642" s="8">
        <f t="shared" si="177"/>
        <v>569.99999999999989</v>
      </c>
      <c r="J5642" s="42">
        <f>VLOOKUP(B5642,Invoices!A:I,9,TRUE)</f>
        <v>2021</v>
      </c>
    </row>
    <row r="5643" spans="1:10" x14ac:dyDescent="0.15">
      <c r="A5643" t="s">
        <v>9003</v>
      </c>
      <c r="B5643" t="s">
        <v>1257</v>
      </c>
      <c r="C5643" t="s">
        <v>87</v>
      </c>
      <c r="D5643" t="s">
        <v>68</v>
      </c>
      <c r="E5643">
        <v>6</v>
      </c>
      <c r="F5643" s="8">
        <f>VLOOKUP(C5643,Products!$A$2:$E$20,5,TRUE)</f>
        <v>19.95</v>
      </c>
      <c r="G5643" s="8">
        <f t="shared" si="176"/>
        <v>119.69999999999999</v>
      </c>
      <c r="H5643" s="8">
        <f>VLOOKUP(C5643,Products!$A$2:$F$20,6,TRUE)</f>
        <v>7.4499999999999993</v>
      </c>
      <c r="I5643" s="8">
        <f t="shared" si="177"/>
        <v>44.699999999999996</v>
      </c>
      <c r="J5643" s="42">
        <f>VLOOKUP(B5643,Invoices!A:I,9,TRUE)</f>
        <v>2021</v>
      </c>
    </row>
    <row r="5644" spans="1:10" x14ac:dyDescent="0.15">
      <c r="A5644" t="s">
        <v>9004</v>
      </c>
      <c r="B5644" t="s">
        <v>1257</v>
      </c>
      <c r="C5644" t="s">
        <v>92</v>
      </c>
      <c r="D5644" t="s">
        <v>82</v>
      </c>
      <c r="E5644">
        <v>1</v>
      </c>
      <c r="F5644" s="8">
        <f>VLOOKUP(C5644,Products!$A$2:$E$20,5,TRUE)</f>
        <v>19.95</v>
      </c>
      <c r="G5644" s="8">
        <f t="shared" si="176"/>
        <v>19.95</v>
      </c>
      <c r="H5644" s="8">
        <f>VLOOKUP(C5644,Products!$A$2:$F$20,6,TRUE)</f>
        <v>7.4499999999999993</v>
      </c>
      <c r="I5644" s="8">
        <f t="shared" si="177"/>
        <v>7.4499999999999993</v>
      </c>
      <c r="J5644" s="42">
        <f>VLOOKUP(B5644,Invoices!A:I,9,TRUE)</f>
        <v>2021</v>
      </c>
    </row>
    <row r="5645" spans="1:10" x14ac:dyDescent="0.15">
      <c r="A5645" t="s">
        <v>9005</v>
      </c>
      <c r="B5645" t="s">
        <v>1257</v>
      </c>
      <c r="C5645" t="s">
        <v>95</v>
      </c>
      <c r="D5645" t="s">
        <v>73</v>
      </c>
      <c r="E5645">
        <v>1</v>
      </c>
      <c r="F5645" s="8">
        <f>VLOOKUP(C5645,Products!$A$2:$E$20,5,TRUE)</f>
        <v>12.95</v>
      </c>
      <c r="G5645" s="8">
        <f t="shared" si="176"/>
        <v>12.95</v>
      </c>
      <c r="H5645" s="8">
        <f>VLOOKUP(C5645,Products!$A$2:$F$20,6,TRUE)</f>
        <v>4.1999999999999993</v>
      </c>
      <c r="I5645" s="8">
        <f t="shared" si="177"/>
        <v>4.1999999999999993</v>
      </c>
      <c r="J5645" s="42">
        <f>VLOOKUP(B5645,Invoices!A:I,9,TRUE)</f>
        <v>2021</v>
      </c>
    </row>
    <row r="5646" spans="1:10" x14ac:dyDescent="0.15">
      <c r="A5646" t="s">
        <v>9006</v>
      </c>
      <c r="B5646" t="s">
        <v>1257</v>
      </c>
      <c r="C5646" t="s">
        <v>94</v>
      </c>
      <c r="D5646" t="s">
        <v>86</v>
      </c>
      <c r="E5646">
        <v>24</v>
      </c>
      <c r="F5646" s="8">
        <f>VLOOKUP(C5646,Products!$A$2:$E$20,5,TRUE)</f>
        <v>3.5</v>
      </c>
      <c r="G5646" s="8">
        <f t="shared" si="176"/>
        <v>84</v>
      </c>
      <c r="H5646" s="8">
        <f>VLOOKUP(C5646,Products!$A$2:$F$20,6,TRUE)</f>
        <v>0.54999999999999982</v>
      </c>
      <c r="I5646" s="8">
        <f t="shared" si="177"/>
        <v>13.199999999999996</v>
      </c>
      <c r="J5646" s="42">
        <f>VLOOKUP(B5646,Invoices!A:I,9,TRUE)</f>
        <v>2021</v>
      </c>
    </row>
    <row r="5647" spans="1:10" x14ac:dyDescent="0.15">
      <c r="A5647" t="s">
        <v>9007</v>
      </c>
      <c r="B5647" t="s">
        <v>1257</v>
      </c>
      <c r="C5647" t="s">
        <v>91</v>
      </c>
      <c r="D5647" t="s">
        <v>70</v>
      </c>
      <c r="E5647">
        <v>4</v>
      </c>
      <c r="F5647" s="8">
        <f>VLOOKUP(C5647,Products!$A$2:$E$20,5,TRUE)</f>
        <v>49.95</v>
      </c>
      <c r="G5647" s="8">
        <f t="shared" si="176"/>
        <v>199.8</v>
      </c>
      <c r="H5647" s="8">
        <f>VLOOKUP(C5647,Products!$A$2:$F$20,6,TRUE)</f>
        <v>21.200000000000003</v>
      </c>
      <c r="I5647" s="8">
        <f t="shared" si="177"/>
        <v>84.800000000000011</v>
      </c>
      <c r="J5647" s="42">
        <f>VLOOKUP(B5647,Invoices!A:I,9,TRUE)</f>
        <v>2021</v>
      </c>
    </row>
    <row r="5648" spans="1:10" x14ac:dyDescent="0.15">
      <c r="A5648" t="s">
        <v>9008</v>
      </c>
      <c r="B5648" t="s">
        <v>1258</v>
      </c>
      <c r="C5648" t="s">
        <v>104</v>
      </c>
      <c r="D5648" t="s">
        <v>71</v>
      </c>
      <c r="E5648">
        <v>10</v>
      </c>
      <c r="F5648" s="8">
        <f>VLOOKUP(C5648,Products!$A$2:$E$20,5,TRUE)</f>
        <v>2.95</v>
      </c>
      <c r="G5648" s="8">
        <f t="shared" si="176"/>
        <v>29.5</v>
      </c>
      <c r="H5648" s="8">
        <f>VLOOKUP(C5648,Products!$A$2:$F$20,6,TRUE)</f>
        <v>1.1500000000000001</v>
      </c>
      <c r="I5648" s="8">
        <f t="shared" si="177"/>
        <v>11.500000000000002</v>
      </c>
      <c r="J5648" s="42">
        <f>VLOOKUP(B5648,Invoices!A:I,9,TRUE)</f>
        <v>2021</v>
      </c>
    </row>
    <row r="5649" spans="1:10" x14ac:dyDescent="0.15">
      <c r="A5649" t="s">
        <v>9009</v>
      </c>
      <c r="B5649" t="s">
        <v>1258</v>
      </c>
      <c r="C5649" t="s">
        <v>94</v>
      </c>
      <c r="D5649" t="s">
        <v>86</v>
      </c>
      <c r="E5649">
        <v>1</v>
      </c>
      <c r="F5649" s="8">
        <f>VLOOKUP(C5649,Products!$A$2:$E$20,5,TRUE)</f>
        <v>3.5</v>
      </c>
      <c r="G5649" s="8">
        <f t="shared" si="176"/>
        <v>3.5</v>
      </c>
      <c r="H5649" s="8">
        <f>VLOOKUP(C5649,Products!$A$2:$F$20,6,TRUE)</f>
        <v>0.54999999999999982</v>
      </c>
      <c r="I5649" s="8">
        <f t="shared" si="177"/>
        <v>0.54999999999999982</v>
      </c>
      <c r="J5649" s="42">
        <f>VLOOKUP(B5649,Invoices!A:I,9,TRUE)</f>
        <v>2021</v>
      </c>
    </row>
    <row r="5650" spans="1:10" x14ac:dyDescent="0.15">
      <c r="A5650" t="s">
        <v>9010</v>
      </c>
      <c r="B5650" t="s">
        <v>1258</v>
      </c>
      <c r="C5650" t="s">
        <v>88</v>
      </c>
      <c r="D5650" t="s">
        <v>85</v>
      </c>
      <c r="E5650">
        <v>6</v>
      </c>
      <c r="F5650" s="8">
        <f>VLOOKUP(C5650,Products!$A$2:$E$20,5,TRUE)</f>
        <v>8.9499999999999993</v>
      </c>
      <c r="G5650" s="8">
        <f t="shared" si="176"/>
        <v>53.699999999999996</v>
      </c>
      <c r="H5650" s="8">
        <f>VLOOKUP(C5650,Products!$A$2:$F$20,6,TRUE)</f>
        <v>5.6999999999999993</v>
      </c>
      <c r="I5650" s="8">
        <f t="shared" si="177"/>
        <v>34.199999999999996</v>
      </c>
      <c r="J5650" s="42">
        <f>VLOOKUP(B5650,Invoices!A:I,9,TRUE)</f>
        <v>2021</v>
      </c>
    </row>
    <row r="5651" spans="1:10" x14ac:dyDescent="0.15">
      <c r="A5651" t="s">
        <v>9011</v>
      </c>
      <c r="B5651" t="s">
        <v>1259</v>
      </c>
      <c r="C5651" t="s">
        <v>92</v>
      </c>
      <c r="D5651" t="s">
        <v>82</v>
      </c>
      <c r="E5651">
        <v>2</v>
      </c>
      <c r="F5651" s="8">
        <f>VLOOKUP(C5651,Products!$A$2:$E$20,5,TRUE)</f>
        <v>19.95</v>
      </c>
      <c r="G5651" s="8">
        <f t="shared" si="176"/>
        <v>39.9</v>
      </c>
      <c r="H5651" s="8">
        <f>VLOOKUP(C5651,Products!$A$2:$F$20,6,TRUE)</f>
        <v>7.4499999999999993</v>
      </c>
      <c r="I5651" s="8">
        <f t="shared" si="177"/>
        <v>14.899999999999999</v>
      </c>
      <c r="J5651" s="42">
        <f>VLOOKUP(B5651,Invoices!A:I,9,TRUE)</f>
        <v>2021</v>
      </c>
    </row>
    <row r="5652" spans="1:10" x14ac:dyDescent="0.15">
      <c r="A5652" t="s">
        <v>9012</v>
      </c>
      <c r="B5652" t="s">
        <v>1260</v>
      </c>
      <c r="C5652" t="s">
        <v>89</v>
      </c>
      <c r="D5652" t="s">
        <v>80</v>
      </c>
      <c r="E5652">
        <v>10</v>
      </c>
      <c r="F5652" s="8">
        <f>VLOOKUP(C5652,Products!$A$2:$E$20,5,TRUE)</f>
        <v>15.95</v>
      </c>
      <c r="G5652" s="8">
        <f t="shared" si="176"/>
        <v>159.5</v>
      </c>
      <c r="H5652" s="8">
        <f>VLOOKUP(C5652,Products!$A$2:$F$20,6,TRUE)</f>
        <v>6</v>
      </c>
      <c r="I5652" s="8">
        <f t="shared" si="177"/>
        <v>60</v>
      </c>
      <c r="J5652" s="42">
        <f>VLOOKUP(B5652,Invoices!A:I,9,TRUE)</f>
        <v>2021</v>
      </c>
    </row>
    <row r="5653" spans="1:10" x14ac:dyDescent="0.15">
      <c r="A5653" t="s">
        <v>9013</v>
      </c>
      <c r="B5653" t="s">
        <v>1260</v>
      </c>
      <c r="C5653" t="s">
        <v>88</v>
      </c>
      <c r="D5653" t="s">
        <v>85</v>
      </c>
      <c r="E5653">
        <v>1</v>
      </c>
      <c r="F5653" s="8">
        <f>VLOOKUP(C5653,Products!$A$2:$E$20,5,TRUE)</f>
        <v>8.9499999999999993</v>
      </c>
      <c r="G5653" s="8">
        <f t="shared" si="176"/>
        <v>8.9499999999999993</v>
      </c>
      <c r="H5653" s="8">
        <f>VLOOKUP(C5653,Products!$A$2:$F$20,6,TRUE)</f>
        <v>5.6999999999999993</v>
      </c>
      <c r="I5653" s="8">
        <f t="shared" si="177"/>
        <v>5.6999999999999993</v>
      </c>
      <c r="J5653" s="42">
        <f>VLOOKUP(B5653,Invoices!A:I,9,TRUE)</f>
        <v>2021</v>
      </c>
    </row>
    <row r="5654" spans="1:10" x14ac:dyDescent="0.15">
      <c r="A5654" t="s">
        <v>9014</v>
      </c>
      <c r="B5654" t="s">
        <v>1260</v>
      </c>
      <c r="C5654" t="s">
        <v>90</v>
      </c>
      <c r="D5654" t="s">
        <v>72</v>
      </c>
      <c r="E5654">
        <v>2</v>
      </c>
      <c r="F5654" s="8">
        <f>VLOOKUP(C5654,Products!$A$2:$E$20,5,TRUE)</f>
        <v>8.9499999999999993</v>
      </c>
      <c r="G5654" s="8">
        <f t="shared" si="176"/>
        <v>17.899999999999999</v>
      </c>
      <c r="H5654" s="8">
        <f>VLOOKUP(C5654,Products!$A$2:$F$20,6,TRUE)</f>
        <v>5.6999999999999993</v>
      </c>
      <c r="I5654" s="8">
        <f t="shared" si="177"/>
        <v>11.399999999999999</v>
      </c>
      <c r="J5654" s="42">
        <f>VLOOKUP(B5654,Invoices!A:I,9,TRUE)</f>
        <v>2021</v>
      </c>
    </row>
    <row r="5655" spans="1:10" x14ac:dyDescent="0.15">
      <c r="A5655" t="s">
        <v>9015</v>
      </c>
      <c r="B5655" t="s">
        <v>1260</v>
      </c>
      <c r="C5655" t="s">
        <v>92</v>
      </c>
      <c r="D5655" t="s">
        <v>82</v>
      </c>
      <c r="E5655">
        <v>30</v>
      </c>
      <c r="F5655" s="8">
        <f>VLOOKUP(C5655,Products!$A$2:$E$20,5,TRUE)</f>
        <v>19.95</v>
      </c>
      <c r="G5655" s="8">
        <f t="shared" si="176"/>
        <v>598.5</v>
      </c>
      <c r="H5655" s="8">
        <f>VLOOKUP(C5655,Products!$A$2:$F$20,6,TRUE)</f>
        <v>7.4499999999999993</v>
      </c>
      <c r="I5655" s="8">
        <f t="shared" si="177"/>
        <v>223.49999999999997</v>
      </c>
      <c r="J5655" s="42">
        <f>VLOOKUP(B5655,Invoices!A:I,9,TRUE)</f>
        <v>2021</v>
      </c>
    </row>
    <row r="5656" spans="1:10" x14ac:dyDescent="0.15">
      <c r="A5656" t="s">
        <v>9016</v>
      </c>
      <c r="B5656" t="s">
        <v>1260</v>
      </c>
      <c r="C5656" t="s">
        <v>94</v>
      </c>
      <c r="D5656" t="s">
        <v>86</v>
      </c>
      <c r="E5656">
        <v>1</v>
      </c>
      <c r="F5656" s="8">
        <f>VLOOKUP(C5656,Products!$A$2:$E$20,5,TRUE)</f>
        <v>3.5</v>
      </c>
      <c r="G5656" s="8">
        <f t="shared" si="176"/>
        <v>3.5</v>
      </c>
      <c r="H5656" s="8">
        <f>VLOOKUP(C5656,Products!$A$2:$F$20,6,TRUE)</f>
        <v>0.54999999999999982</v>
      </c>
      <c r="I5656" s="8">
        <f t="shared" si="177"/>
        <v>0.54999999999999982</v>
      </c>
      <c r="J5656" s="42">
        <f>VLOOKUP(B5656,Invoices!A:I,9,TRUE)</f>
        <v>2021</v>
      </c>
    </row>
    <row r="5657" spans="1:10" x14ac:dyDescent="0.15">
      <c r="A5657" t="s">
        <v>9017</v>
      </c>
      <c r="B5657" t="s">
        <v>1260</v>
      </c>
      <c r="C5657" t="s">
        <v>105</v>
      </c>
      <c r="D5657" t="s">
        <v>81</v>
      </c>
      <c r="E5657">
        <v>15</v>
      </c>
      <c r="F5657" s="8">
        <f>VLOOKUP(C5657,Products!$A$2:$E$20,5,TRUE)</f>
        <v>8.9499999999999993</v>
      </c>
      <c r="G5657" s="8">
        <f t="shared" si="176"/>
        <v>134.25</v>
      </c>
      <c r="H5657" s="8">
        <f>VLOOKUP(C5657,Products!$A$2:$F$20,6,TRUE)</f>
        <v>3.1999999999999993</v>
      </c>
      <c r="I5657" s="8">
        <f t="shared" si="177"/>
        <v>47.999999999999986</v>
      </c>
      <c r="J5657" s="42">
        <f>VLOOKUP(B5657,Invoices!A:I,9,TRUE)</f>
        <v>2021</v>
      </c>
    </row>
    <row r="5658" spans="1:10" x14ac:dyDescent="0.15">
      <c r="A5658" t="s">
        <v>9018</v>
      </c>
      <c r="B5658" t="s">
        <v>1260</v>
      </c>
      <c r="C5658" t="s">
        <v>93</v>
      </c>
      <c r="D5658" t="s">
        <v>76</v>
      </c>
      <c r="E5658">
        <v>30</v>
      </c>
      <c r="F5658" s="8">
        <f>VLOOKUP(C5658,Products!$A$2:$E$20,5,TRUE)</f>
        <v>9.9499999999999993</v>
      </c>
      <c r="G5658" s="8">
        <f t="shared" si="176"/>
        <v>298.5</v>
      </c>
      <c r="H5658" s="8">
        <f>VLOOKUP(C5658,Products!$A$2:$F$20,6,TRUE)</f>
        <v>1.9499999999999993</v>
      </c>
      <c r="I5658" s="8">
        <f t="shared" si="177"/>
        <v>58.499999999999979</v>
      </c>
      <c r="J5658" s="42">
        <f>VLOOKUP(B5658,Invoices!A:I,9,TRUE)</f>
        <v>2021</v>
      </c>
    </row>
    <row r="5659" spans="1:10" x14ac:dyDescent="0.15">
      <c r="A5659" t="s">
        <v>9019</v>
      </c>
      <c r="B5659" t="s">
        <v>1260</v>
      </c>
      <c r="C5659" t="s">
        <v>104</v>
      </c>
      <c r="D5659" t="s">
        <v>71</v>
      </c>
      <c r="E5659">
        <v>1</v>
      </c>
      <c r="F5659" s="8">
        <f>VLOOKUP(C5659,Products!$A$2:$E$20,5,TRUE)</f>
        <v>2.95</v>
      </c>
      <c r="G5659" s="8">
        <f t="shared" si="176"/>
        <v>2.95</v>
      </c>
      <c r="H5659" s="8">
        <f>VLOOKUP(C5659,Products!$A$2:$F$20,6,TRUE)</f>
        <v>1.1500000000000001</v>
      </c>
      <c r="I5659" s="8">
        <f t="shared" si="177"/>
        <v>1.1500000000000001</v>
      </c>
      <c r="J5659" s="42">
        <f>VLOOKUP(B5659,Invoices!A:I,9,TRUE)</f>
        <v>2021</v>
      </c>
    </row>
    <row r="5660" spans="1:10" x14ac:dyDescent="0.15">
      <c r="A5660" t="s">
        <v>9020</v>
      </c>
      <c r="B5660" t="s">
        <v>1261</v>
      </c>
      <c r="C5660" t="s">
        <v>94</v>
      </c>
      <c r="D5660" t="s">
        <v>86</v>
      </c>
      <c r="E5660">
        <v>3</v>
      </c>
      <c r="F5660" s="8">
        <f>VLOOKUP(C5660,Products!$A$2:$E$20,5,TRUE)</f>
        <v>3.5</v>
      </c>
      <c r="G5660" s="8">
        <f t="shared" si="176"/>
        <v>10.5</v>
      </c>
      <c r="H5660" s="8">
        <f>VLOOKUP(C5660,Products!$A$2:$F$20,6,TRUE)</f>
        <v>0.54999999999999982</v>
      </c>
      <c r="I5660" s="8">
        <f t="shared" si="177"/>
        <v>1.6499999999999995</v>
      </c>
      <c r="J5660" s="42">
        <f>VLOOKUP(B5660,Invoices!A:I,9,TRUE)</f>
        <v>2021</v>
      </c>
    </row>
    <row r="5661" spans="1:10" x14ac:dyDescent="0.15">
      <c r="A5661" t="s">
        <v>9021</v>
      </c>
      <c r="B5661" t="s">
        <v>1261</v>
      </c>
      <c r="C5661" t="s">
        <v>96</v>
      </c>
      <c r="D5661" t="s">
        <v>75</v>
      </c>
      <c r="E5661">
        <v>1</v>
      </c>
      <c r="F5661" s="8">
        <f>VLOOKUP(C5661,Products!$A$2:$E$20,5,TRUE)</f>
        <v>79.95</v>
      </c>
      <c r="G5661" s="8">
        <f t="shared" si="176"/>
        <v>79.95</v>
      </c>
      <c r="H5661" s="8">
        <f>VLOOKUP(C5661,Products!$A$2:$F$20,6,TRUE)</f>
        <v>27.950000000000003</v>
      </c>
      <c r="I5661" s="8">
        <f t="shared" si="177"/>
        <v>27.950000000000003</v>
      </c>
      <c r="J5661" s="42">
        <f>VLOOKUP(B5661,Invoices!A:I,9,TRUE)</f>
        <v>2021</v>
      </c>
    </row>
    <row r="5662" spans="1:10" x14ac:dyDescent="0.15">
      <c r="A5662" t="s">
        <v>9022</v>
      </c>
      <c r="B5662" t="s">
        <v>1262</v>
      </c>
      <c r="C5662" t="s">
        <v>87</v>
      </c>
      <c r="D5662" t="s">
        <v>68</v>
      </c>
      <c r="E5662">
        <v>1</v>
      </c>
      <c r="F5662" s="8">
        <f>VLOOKUP(C5662,Products!$A$2:$E$20,5,TRUE)</f>
        <v>19.95</v>
      </c>
      <c r="G5662" s="8">
        <f t="shared" si="176"/>
        <v>19.95</v>
      </c>
      <c r="H5662" s="8">
        <f>VLOOKUP(C5662,Products!$A$2:$F$20,6,TRUE)</f>
        <v>7.4499999999999993</v>
      </c>
      <c r="I5662" s="8">
        <f t="shared" si="177"/>
        <v>7.4499999999999993</v>
      </c>
      <c r="J5662" s="42">
        <f>VLOOKUP(B5662,Invoices!A:I,9,TRUE)</f>
        <v>2021</v>
      </c>
    </row>
    <row r="5663" spans="1:10" x14ac:dyDescent="0.15">
      <c r="A5663" t="s">
        <v>9023</v>
      </c>
      <c r="B5663" t="s">
        <v>1262</v>
      </c>
      <c r="C5663" t="s">
        <v>95</v>
      </c>
      <c r="D5663" t="s">
        <v>73</v>
      </c>
      <c r="E5663">
        <v>2</v>
      </c>
      <c r="F5663" s="8">
        <f>VLOOKUP(C5663,Products!$A$2:$E$20,5,TRUE)</f>
        <v>12.95</v>
      </c>
      <c r="G5663" s="8">
        <f t="shared" si="176"/>
        <v>25.9</v>
      </c>
      <c r="H5663" s="8">
        <f>VLOOKUP(C5663,Products!$A$2:$F$20,6,TRUE)</f>
        <v>4.1999999999999993</v>
      </c>
      <c r="I5663" s="8">
        <f t="shared" si="177"/>
        <v>8.3999999999999986</v>
      </c>
      <c r="J5663" s="42">
        <f>VLOOKUP(B5663,Invoices!A:I,9,TRUE)</f>
        <v>2021</v>
      </c>
    </row>
    <row r="5664" spans="1:10" x14ac:dyDescent="0.15">
      <c r="A5664" t="s">
        <v>9024</v>
      </c>
      <c r="B5664" t="s">
        <v>1263</v>
      </c>
      <c r="C5664" t="s">
        <v>99</v>
      </c>
      <c r="D5664" t="s">
        <v>84</v>
      </c>
      <c r="E5664">
        <v>3</v>
      </c>
      <c r="F5664" s="8">
        <f>VLOOKUP(C5664,Products!$A$2:$E$20,5,TRUE)</f>
        <v>3.5</v>
      </c>
      <c r="G5664" s="8">
        <f t="shared" si="176"/>
        <v>10.5</v>
      </c>
      <c r="H5664" s="8">
        <f>VLOOKUP(C5664,Products!$A$2:$F$20,6,TRUE)</f>
        <v>0.54999999999999982</v>
      </c>
      <c r="I5664" s="8">
        <f t="shared" si="177"/>
        <v>1.6499999999999995</v>
      </c>
      <c r="J5664" s="42">
        <f>VLOOKUP(B5664,Invoices!A:I,9,TRUE)</f>
        <v>2021</v>
      </c>
    </row>
    <row r="5665" spans="1:10" x14ac:dyDescent="0.15">
      <c r="A5665" t="s">
        <v>9025</v>
      </c>
      <c r="B5665" t="s">
        <v>1264</v>
      </c>
      <c r="C5665" t="s">
        <v>90</v>
      </c>
      <c r="D5665" t="s">
        <v>72</v>
      </c>
      <c r="E5665">
        <v>4</v>
      </c>
      <c r="F5665" s="8">
        <f>VLOOKUP(C5665,Products!$A$2:$E$20,5,TRUE)</f>
        <v>8.9499999999999993</v>
      </c>
      <c r="G5665" s="8">
        <f t="shared" si="176"/>
        <v>35.799999999999997</v>
      </c>
      <c r="H5665" s="8">
        <f>VLOOKUP(C5665,Products!$A$2:$F$20,6,TRUE)</f>
        <v>5.6999999999999993</v>
      </c>
      <c r="I5665" s="8">
        <f t="shared" si="177"/>
        <v>22.799999999999997</v>
      </c>
      <c r="J5665" s="42">
        <f>VLOOKUP(B5665,Invoices!A:I,9,TRUE)</f>
        <v>2021</v>
      </c>
    </row>
    <row r="5666" spans="1:10" x14ac:dyDescent="0.15">
      <c r="A5666" t="s">
        <v>9026</v>
      </c>
      <c r="B5666" t="s">
        <v>1265</v>
      </c>
      <c r="C5666" t="s">
        <v>92</v>
      </c>
      <c r="D5666" t="s">
        <v>82</v>
      </c>
      <c r="E5666">
        <v>1</v>
      </c>
      <c r="F5666" s="8">
        <f>VLOOKUP(C5666,Products!$A$2:$E$20,5,TRUE)</f>
        <v>19.95</v>
      </c>
      <c r="G5666" s="8">
        <f t="shared" si="176"/>
        <v>19.95</v>
      </c>
      <c r="H5666" s="8">
        <f>VLOOKUP(C5666,Products!$A$2:$F$20,6,TRUE)</f>
        <v>7.4499999999999993</v>
      </c>
      <c r="I5666" s="8">
        <f t="shared" si="177"/>
        <v>7.4499999999999993</v>
      </c>
      <c r="J5666" s="42">
        <f>VLOOKUP(B5666,Invoices!A:I,9,TRUE)</f>
        <v>2021</v>
      </c>
    </row>
    <row r="5667" spans="1:10" x14ac:dyDescent="0.15">
      <c r="A5667" t="s">
        <v>9027</v>
      </c>
      <c r="B5667" t="s">
        <v>1265</v>
      </c>
      <c r="C5667" t="s">
        <v>104</v>
      </c>
      <c r="D5667" t="s">
        <v>71</v>
      </c>
      <c r="E5667">
        <v>1</v>
      </c>
      <c r="F5667" s="8">
        <f>VLOOKUP(C5667,Products!$A$2:$E$20,5,TRUE)</f>
        <v>2.95</v>
      </c>
      <c r="G5667" s="8">
        <f t="shared" si="176"/>
        <v>2.95</v>
      </c>
      <c r="H5667" s="8">
        <f>VLOOKUP(C5667,Products!$A$2:$F$20,6,TRUE)</f>
        <v>1.1500000000000001</v>
      </c>
      <c r="I5667" s="8">
        <f t="shared" si="177"/>
        <v>1.1500000000000001</v>
      </c>
      <c r="J5667" s="42">
        <f>VLOOKUP(B5667,Invoices!A:I,9,TRUE)</f>
        <v>2021</v>
      </c>
    </row>
    <row r="5668" spans="1:10" x14ac:dyDescent="0.15">
      <c r="A5668" t="s">
        <v>9028</v>
      </c>
      <c r="B5668" t="s">
        <v>1265</v>
      </c>
      <c r="C5668" t="s">
        <v>101</v>
      </c>
      <c r="D5668" t="s">
        <v>69</v>
      </c>
      <c r="E5668">
        <v>20</v>
      </c>
      <c r="F5668" s="8">
        <f>VLOOKUP(C5668,Products!$A$2:$E$20,5,TRUE)</f>
        <v>129.94999999999999</v>
      </c>
      <c r="G5668" s="8">
        <f t="shared" si="176"/>
        <v>2599</v>
      </c>
      <c r="H5668" s="8">
        <f>VLOOKUP(C5668,Products!$A$2:$F$20,6,TRUE)</f>
        <v>40.449999999999989</v>
      </c>
      <c r="I5668" s="8">
        <f t="shared" si="177"/>
        <v>808.99999999999977</v>
      </c>
      <c r="J5668" s="42">
        <f>VLOOKUP(B5668,Invoices!A:I,9,TRUE)</f>
        <v>2021</v>
      </c>
    </row>
    <row r="5669" spans="1:10" x14ac:dyDescent="0.15">
      <c r="A5669" t="s">
        <v>9029</v>
      </c>
      <c r="B5669" t="s">
        <v>1265</v>
      </c>
      <c r="C5669" t="s">
        <v>105</v>
      </c>
      <c r="D5669" t="s">
        <v>81</v>
      </c>
      <c r="E5669">
        <v>100</v>
      </c>
      <c r="F5669" s="8">
        <f>VLOOKUP(C5669,Products!$A$2:$E$20,5,TRUE)</f>
        <v>8.9499999999999993</v>
      </c>
      <c r="G5669" s="8">
        <f t="shared" si="176"/>
        <v>894.99999999999989</v>
      </c>
      <c r="H5669" s="8">
        <f>VLOOKUP(C5669,Products!$A$2:$F$20,6,TRUE)</f>
        <v>3.1999999999999993</v>
      </c>
      <c r="I5669" s="8">
        <f t="shared" si="177"/>
        <v>319.99999999999994</v>
      </c>
      <c r="J5669" s="42">
        <f>VLOOKUP(B5669,Invoices!A:I,9,TRUE)</f>
        <v>2021</v>
      </c>
    </row>
    <row r="5670" spans="1:10" x14ac:dyDescent="0.15">
      <c r="A5670" t="s">
        <v>9030</v>
      </c>
      <c r="B5670" t="s">
        <v>1265</v>
      </c>
      <c r="C5670" t="s">
        <v>90</v>
      </c>
      <c r="D5670" t="s">
        <v>72</v>
      </c>
      <c r="E5670">
        <v>1</v>
      </c>
      <c r="F5670" s="8">
        <f>VLOOKUP(C5670,Products!$A$2:$E$20,5,TRUE)</f>
        <v>8.9499999999999993</v>
      </c>
      <c r="G5670" s="8">
        <f t="shared" si="176"/>
        <v>8.9499999999999993</v>
      </c>
      <c r="H5670" s="8">
        <f>VLOOKUP(C5670,Products!$A$2:$F$20,6,TRUE)</f>
        <v>5.6999999999999993</v>
      </c>
      <c r="I5670" s="8">
        <f t="shared" si="177"/>
        <v>5.6999999999999993</v>
      </c>
      <c r="J5670" s="42">
        <f>VLOOKUP(B5670,Invoices!A:I,9,TRUE)</f>
        <v>2021</v>
      </c>
    </row>
    <row r="5671" spans="1:10" x14ac:dyDescent="0.15">
      <c r="A5671" t="s">
        <v>9031</v>
      </c>
      <c r="B5671" t="s">
        <v>1265</v>
      </c>
      <c r="C5671" t="s">
        <v>88</v>
      </c>
      <c r="D5671" t="s">
        <v>85</v>
      </c>
      <c r="E5671">
        <v>1</v>
      </c>
      <c r="F5671" s="8">
        <f>VLOOKUP(C5671,Products!$A$2:$E$20,5,TRUE)</f>
        <v>8.9499999999999993</v>
      </c>
      <c r="G5671" s="8">
        <f t="shared" si="176"/>
        <v>8.9499999999999993</v>
      </c>
      <c r="H5671" s="8">
        <f>VLOOKUP(C5671,Products!$A$2:$F$20,6,TRUE)</f>
        <v>5.6999999999999993</v>
      </c>
      <c r="I5671" s="8">
        <f t="shared" si="177"/>
        <v>5.6999999999999993</v>
      </c>
      <c r="J5671" s="42">
        <f>VLOOKUP(B5671,Invoices!A:I,9,TRUE)</f>
        <v>2021</v>
      </c>
    </row>
    <row r="5672" spans="1:10" x14ac:dyDescent="0.15">
      <c r="A5672" t="s">
        <v>9032</v>
      </c>
      <c r="B5672" t="s">
        <v>1266</v>
      </c>
      <c r="C5672" t="s">
        <v>104</v>
      </c>
      <c r="D5672" t="s">
        <v>71</v>
      </c>
      <c r="E5672">
        <v>4</v>
      </c>
      <c r="F5672" s="8">
        <f>VLOOKUP(C5672,Products!$A$2:$E$20,5,TRUE)</f>
        <v>2.95</v>
      </c>
      <c r="G5672" s="8">
        <f t="shared" si="176"/>
        <v>11.8</v>
      </c>
      <c r="H5672" s="8">
        <f>VLOOKUP(C5672,Products!$A$2:$F$20,6,TRUE)</f>
        <v>1.1500000000000001</v>
      </c>
      <c r="I5672" s="8">
        <f t="shared" si="177"/>
        <v>4.6000000000000005</v>
      </c>
      <c r="J5672" s="42">
        <f>VLOOKUP(B5672,Invoices!A:I,9,TRUE)</f>
        <v>2021</v>
      </c>
    </row>
    <row r="5673" spans="1:10" x14ac:dyDescent="0.15">
      <c r="A5673" t="s">
        <v>9033</v>
      </c>
      <c r="B5673" t="s">
        <v>1266</v>
      </c>
      <c r="C5673" t="s">
        <v>87</v>
      </c>
      <c r="D5673" t="s">
        <v>68</v>
      </c>
      <c r="E5673">
        <v>20</v>
      </c>
      <c r="F5673" s="8">
        <f>VLOOKUP(C5673,Products!$A$2:$E$20,5,TRUE)</f>
        <v>19.95</v>
      </c>
      <c r="G5673" s="8">
        <f t="shared" si="176"/>
        <v>399</v>
      </c>
      <c r="H5673" s="8">
        <f>VLOOKUP(C5673,Products!$A$2:$F$20,6,TRUE)</f>
        <v>7.4499999999999993</v>
      </c>
      <c r="I5673" s="8">
        <f t="shared" si="177"/>
        <v>149</v>
      </c>
      <c r="J5673" s="42">
        <f>VLOOKUP(B5673,Invoices!A:I,9,TRUE)</f>
        <v>2021</v>
      </c>
    </row>
    <row r="5674" spans="1:10" x14ac:dyDescent="0.15">
      <c r="A5674" t="s">
        <v>9034</v>
      </c>
      <c r="B5674" t="s">
        <v>1266</v>
      </c>
      <c r="C5674" t="s">
        <v>101</v>
      </c>
      <c r="D5674" t="s">
        <v>69</v>
      </c>
      <c r="E5674">
        <v>1</v>
      </c>
      <c r="F5674" s="8">
        <f>VLOOKUP(C5674,Products!$A$2:$E$20,5,TRUE)</f>
        <v>129.94999999999999</v>
      </c>
      <c r="G5674" s="8">
        <f t="shared" si="176"/>
        <v>129.94999999999999</v>
      </c>
      <c r="H5674" s="8">
        <f>VLOOKUP(C5674,Products!$A$2:$F$20,6,TRUE)</f>
        <v>40.449999999999989</v>
      </c>
      <c r="I5674" s="8">
        <f t="shared" si="177"/>
        <v>40.449999999999989</v>
      </c>
      <c r="J5674" s="42">
        <f>VLOOKUP(B5674,Invoices!A:I,9,TRUE)</f>
        <v>2021</v>
      </c>
    </row>
    <row r="5675" spans="1:10" x14ac:dyDescent="0.15">
      <c r="A5675" t="s">
        <v>9035</v>
      </c>
      <c r="B5675" t="s">
        <v>1266</v>
      </c>
      <c r="C5675" t="s">
        <v>90</v>
      </c>
      <c r="D5675" t="s">
        <v>72</v>
      </c>
      <c r="E5675">
        <v>1</v>
      </c>
      <c r="F5675" s="8">
        <f>VLOOKUP(C5675,Products!$A$2:$E$20,5,TRUE)</f>
        <v>8.9499999999999993</v>
      </c>
      <c r="G5675" s="8">
        <f t="shared" si="176"/>
        <v>8.9499999999999993</v>
      </c>
      <c r="H5675" s="8">
        <f>VLOOKUP(C5675,Products!$A$2:$F$20,6,TRUE)</f>
        <v>5.6999999999999993</v>
      </c>
      <c r="I5675" s="8">
        <f t="shared" si="177"/>
        <v>5.6999999999999993</v>
      </c>
      <c r="J5675" s="42">
        <f>VLOOKUP(B5675,Invoices!A:I,9,TRUE)</f>
        <v>2021</v>
      </c>
    </row>
    <row r="5676" spans="1:10" x14ac:dyDescent="0.15">
      <c r="A5676" t="s">
        <v>9036</v>
      </c>
      <c r="B5676" t="s">
        <v>1266</v>
      </c>
      <c r="C5676" t="s">
        <v>100</v>
      </c>
      <c r="D5676" t="s">
        <v>78</v>
      </c>
      <c r="E5676">
        <v>20</v>
      </c>
      <c r="F5676" s="8">
        <f>VLOOKUP(C5676,Products!$A$2:$E$20,5,TRUE)</f>
        <v>49.95</v>
      </c>
      <c r="G5676" s="8">
        <f t="shared" si="176"/>
        <v>999</v>
      </c>
      <c r="H5676" s="8">
        <f>VLOOKUP(C5676,Products!$A$2:$F$20,6,TRUE)</f>
        <v>19.950000000000003</v>
      </c>
      <c r="I5676" s="8">
        <f t="shared" si="177"/>
        <v>399.00000000000006</v>
      </c>
      <c r="J5676" s="42">
        <f>VLOOKUP(B5676,Invoices!A:I,9,TRUE)</f>
        <v>2021</v>
      </c>
    </row>
    <row r="5677" spans="1:10" x14ac:dyDescent="0.15">
      <c r="A5677" t="s">
        <v>9037</v>
      </c>
      <c r="B5677" t="s">
        <v>1266</v>
      </c>
      <c r="C5677" t="s">
        <v>96</v>
      </c>
      <c r="D5677" t="s">
        <v>75</v>
      </c>
      <c r="E5677">
        <v>1</v>
      </c>
      <c r="F5677" s="8">
        <f>VLOOKUP(C5677,Products!$A$2:$E$20,5,TRUE)</f>
        <v>79.95</v>
      </c>
      <c r="G5677" s="8">
        <f t="shared" si="176"/>
        <v>79.95</v>
      </c>
      <c r="H5677" s="8">
        <f>VLOOKUP(C5677,Products!$A$2:$F$20,6,TRUE)</f>
        <v>27.950000000000003</v>
      </c>
      <c r="I5677" s="8">
        <f t="shared" si="177"/>
        <v>27.950000000000003</v>
      </c>
      <c r="J5677" s="42">
        <f>VLOOKUP(B5677,Invoices!A:I,9,TRUE)</f>
        <v>2021</v>
      </c>
    </row>
    <row r="5678" spans="1:10" x14ac:dyDescent="0.15">
      <c r="A5678" t="s">
        <v>9038</v>
      </c>
      <c r="B5678" t="s">
        <v>1267</v>
      </c>
      <c r="C5678" t="s">
        <v>101</v>
      </c>
      <c r="D5678" t="s">
        <v>69</v>
      </c>
      <c r="E5678">
        <v>1</v>
      </c>
      <c r="F5678" s="8">
        <f>VLOOKUP(C5678,Products!$A$2:$E$20,5,TRUE)</f>
        <v>129.94999999999999</v>
      </c>
      <c r="G5678" s="8">
        <f t="shared" si="176"/>
        <v>129.94999999999999</v>
      </c>
      <c r="H5678" s="8">
        <f>VLOOKUP(C5678,Products!$A$2:$F$20,6,TRUE)</f>
        <v>40.449999999999989</v>
      </c>
      <c r="I5678" s="8">
        <f t="shared" si="177"/>
        <v>40.449999999999989</v>
      </c>
      <c r="J5678" s="42">
        <f>VLOOKUP(B5678,Invoices!A:I,9,TRUE)</f>
        <v>2021</v>
      </c>
    </row>
    <row r="5679" spans="1:10" x14ac:dyDescent="0.15">
      <c r="A5679" t="s">
        <v>9039</v>
      </c>
      <c r="B5679" t="s">
        <v>1268</v>
      </c>
      <c r="C5679" t="s">
        <v>100</v>
      </c>
      <c r="D5679" t="s">
        <v>78</v>
      </c>
      <c r="E5679">
        <v>2</v>
      </c>
      <c r="F5679" s="8">
        <f>VLOOKUP(C5679,Products!$A$2:$E$20,5,TRUE)</f>
        <v>49.95</v>
      </c>
      <c r="G5679" s="8">
        <f t="shared" si="176"/>
        <v>99.9</v>
      </c>
      <c r="H5679" s="8">
        <f>VLOOKUP(C5679,Products!$A$2:$F$20,6,TRUE)</f>
        <v>19.950000000000003</v>
      </c>
      <c r="I5679" s="8">
        <f t="shared" si="177"/>
        <v>39.900000000000006</v>
      </c>
      <c r="J5679" s="42">
        <f>VLOOKUP(B5679,Invoices!A:I,9,TRUE)</f>
        <v>2021</v>
      </c>
    </row>
    <row r="5680" spans="1:10" x14ac:dyDescent="0.15">
      <c r="A5680" t="s">
        <v>9040</v>
      </c>
      <c r="B5680" t="s">
        <v>1268</v>
      </c>
      <c r="C5680" t="s">
        <v>95</v>
      </c>
      <c r="D5680" t="s">
        <v>73</v>
      </c>
      <c r="E5680">
        <v>4</v>
      </c>
      <c r="F5680" s="8">
        <f>VLOOKUP(C5680,Products!$A$2:$E$20,5,TRUE)</f>
        <v>12.95</v>
      </c>
      <c r="G5680" s="8">
        <f t="shared" si="176"/>
        <v>51.8</v>
      </c>
      <c r="H5680" s="8">
        <f>VLOOKUP(C5680,Products!$A$2:$F$20,6,TRUE)</f>
        <v>4.1999999999999993</v>
      </c>
      <c r="I5680" s="8">
        <f t="shared" si="177"/>
        <v>16.799999999999997</v>
      </c>
      <c r="J5680" s="42">
        <f>VLOOKUP(B5680,Invoices!A:I,9,TRUE)</f>
        <v>2021</v>
      </c>
    </row>
    <row r="5681" spans="1:10" x14ac:dyDescent="0.15">
      <c r="A5681" t="s">
        <v>9041</v>
      </c>
      <c r="B5681" t="s">
        <v>1269</v>
      </c>
      <c r="C5681" t="s">
        <v>102</v>
      </c>
      <c r="D5681" t="s">
        <v>83</v>
      </c>
      <c r="E5681">
        <v>4</v>
      </c>
      <c r="F5681" s="8">
        <f>VLOOKUP(C5681,Products!$A$2:$E$20,5,TRUE)</f>
        <v>29.95</v>
      </c>
      <c r="G5681" s="8">
        <f t="shared" si="176"/>
        <v>119.8</v>
      </c>
      <c r="H5681" s="8">
        <f>VLOOKUP(C5681,Products!$A$2:$F$20,6,TRUE)</f>
        <v>15</v>
      </c>
      <c r="I5681" s="8">
        <f t="shared" si="177"/>
        <v>60</v>
      </c>
      <c r="J5681" s="42">
        <f>VLOOKUP(B5681,Invoices!A:I,9,TRUE)</f>
        <v>2021</v>
      </c>
    </row>
    <row r="5682" spans="1:10" x14ac:dyDescent="0.15">
      <c r="A5682" t="s">
        <v>9042</v>
      </c>
      <c r="B5682" t="s">
        <v>1269</v>
      </c>
      <c r="C5682" t="s">
        <v>100</v>
      </c>
      <c r="D5682" t="s">
        <v>78</v>
      </c>
      <c r="E5682">
        <v>5</v>
      </c>
      <c r="F5682" s="8">
        <f>VLOOKUP(C5682,Products!$A$2:$E$20,5,TRUE)</f>
        <v>49.95</v>
      </c>
      <c r="G5682" s="8">
        <f t="shared" si="176"/>
        <v>249.75</v>
      </c>
      <c r="H5682" s="8">
        <f>VLOOKUP(C5682,Products!$A$2:$F$20,6,TRUE)</f>
        <v>19.950000000000003</v>
      </c>
      <c r="I5682" s="8">
        <f t="shared" si="177"/>
        <v>99.750000000000014</v>
      </c>
      <c r="J5682" s="42">
        <f>VLOOKUP(B5682,Invoices!A:I,9,TRUE)</f>
        <v>2021</v>
      </c>
    </row>
    <row r="5683" spans="1:10" x14ac:dyDescent="0.15">
      <c r="A5683" t="s">
        <v>9043</v>
      </c>
      <c r="B5683" t="s">
        <v>1269</v>
      </c>
      <c r="C5683" t="s">
        <v>89</v>
      </c>
      <c r="D5683" t="s">
        <v>80</v>
      </c>
      <c r="E5683">
        <v>1</v>
      </c>
      <c r="F5683" s="8">
        <f>VLOOKUP(C5683,Products!$A$2:$E$20,5,TRUE)</f>
        <v>15.95</v>
      </c>
      <c r="G5683" s="8">
        <f t="shared" si="176"/>
        <v>15.95</v>
      </c>
      <c r="H5683" s="8">
        <f>VLOOKUP(C5683,Products!$A$2:$F$20,6,TRUE)</f>
        <v>6</v>
      </c>
      <c r="I5683" s="8">
        <f t="shared" si="177"/>
        <v>6</v>
      </c>
      <c r="J5683" s="42">
        <f>VLOOKUP(B5683,Invoices!A:I,9,TRUE)</f>
        <v>2021</v>
      </c>
    </row>
    <row r="5684" spans="1:10" x14ac:dyDescent="0.15">
      <c r="A5684" t="s">
        <v>9044</v>
      </c>
      <c r="B5684" t="s">
        <v>1269</v>
      </c>
      <c r="C5684" t="s">
        <v>93</v>
      </c>
      <c r="D5684" t="s">
        <v>76</v>
      </c>
      <c r="E5684">
        <v>2</v>
      </c>
      <c r="F5684" s="8">
        <f>VLOOKUP(C5684,Products!$A$2:$E$20,5,TRUE)</f>
        <v>9.9499999999999993</v>
      </c>
      <c r="G5684" s="8">
        <f t="shared" si="176"/>
        <v>19.899999999999999</v>
      </c>
      <c r="H5684" s="8">
        <f>VLOOKUP(C5684,Products!$A$2:$F$20,6,TRUE)</f>
        <v>1.9499999999999993</v>
      </c>
      <c r="I5684" s="8">
        <f t="shared" si="177"/>
        <v>3.8999999999999986</v>
      </c>
      <c r="J5684" s="42">
        <f>VLOOKUP(B5684,Invoices!A:I,9,TRUE)</f>
        <v>2021</v>
      </c>
    </row>
    <row r="5685" spans="1:10" x14ac:dyDescent="0.15">
      <c r="A5685" t="s">
        <v>9045</v>
      </c>
      <c r="B5685" t="s">
        <v>1270</v>
      </c>
      <c r="C5685" t="s">
        <v>93</v>
      </c>
      <c r="D5685" t="s">
        <v>76</v>
      </c>
      <c r="E5685">
        <v>50</v>
      </c>
      <c r="F5685" s="8">
        <f>VLOOKUP(C5685,Products!$A$2:$E$20,5,TRUE)</f>
        <v>9.9499999999999993</v>
      </c>
      <c r="G5685" s="8">
        <f t="shared" si="176"/>
        <v>497.49999999999994</v>
      </c>
      <c r="H5685" s="8">
        <f>VLOOKUP(C5685,Products!$A$2:$F$20,6,TRUE)</f>
        <v>1.9499999999999993</v>
      </c>
      <c r="I5685" s="8">
        <f t="shared" si="177"/>
        <v>97.499999999999972</v>
      </c>
      <c r="J5685" s="42">
        <f>VLOOKUP(B5685,Invoices!A:I,9,TRUE)</f>
        <v>2021</v>
      </c>
    </row>
    <row r="5686" spans="1:10" x14ac:dyDescent="0.15">
      <c r="A5686" t="s">
        <v>9046</v>
      </c>
      <c r="B5686" t="s">
        <v>1271</v>
      </c>
      <c r="C5686" t="s">
        <v>89</v>
      </c>
      <c r="D5686" t="s">
        <v>80</v>
      </c>
      <c r="E5686">
        <v>2</v>
      </c>
      <c r="F5686" s="8">
        <f>VLOOKUP(C5686,Products!$A$2:$E$20,5,TRUE)</f>
        <v>15.95</v>
      </c>
      <c r="G5686" s="8">
        <f t="shared" si="176"/>
        <v>31.9</v>
      </c>
      <c r="H5686" s="8">
        <f>VLOOKUP(C5686,Products!$A$2:$F$20,6,TRUE)</f>
        <v>6</v>
      </c>
      <c r="I5686" s="8">
        <f t="shared" si="177"/>
        <v>12</v>
      </c>
      <c r="J5686" s="42">
        <f>VLOOKUP(B5686,Invoices!A:I,9,TRUE)</f>
        <v>2021</v>
      </c>
    </row>
    <row r="5687" spans="1:10" x14ac:dyDescent="0.15">
      <c r="A5687" t="s">
        <v>9047</v>
      </c>
      <c r="B5687" t="s">
        <v>1272</v>
      </c>
      <c r="C5687" t="s">
        <v>104</v>
      </c>
      <c r="D5687" t="s">
        <v>71</v>
      </c>
      <c r="E5687">
        <v>3</v>
      </c>
      <c r="F5687" s="8">
        <f>VLOOKUP(C5687,Products!$A$2:$E$20,5,TRUE)</f>
        <v>2.95</v>
      </c>
      <c r="G5687" s="8">
        <f t="shared" si="176"/>
        <v>8.8500000000000014</v>
      </c>
      <c r="H5687" s="8">
        <f>VLOOKUP(C5687,Products!$A$2:$F$20,6,TRUE)</f>
        <v>1.1500000000000001</v>
      </c>
      <c r="I5687" s="8">
        <f t="shared" si="177"/>
        <v>3.45</v>
      </c>
      <c r="J5687" s="42">
        <f>VLOOKUP(B5687,Invoices!A:I,9,TRUE)</f>
        <v>2021</v>
      </c>
    </row>
    <row r="5688" spans="1:10" x14ac:dyDescent="0.15">
      <c r="A5688" t="s">
        <v>9048</v>
      </c>
      <c r="B5688" t="s">
        <v>1272</v>
      </c>
      <c r="C5688" t="s">
        <v>95</v>
      </c>
      <c r="D5688" t="s">
        <v>73</v>
      </c>
      <c r="E5688">
        <v>1</v>
      </c>
      <c r="F5688" s="8">
        <f>VLOOKUP(C5688,Products!$A$2:$E$20,5,TRUE)</f>
        <v>12.95</v>
      </c>
      <c r="G5688" s="8">
        <f t="shared" si="176"/>
        <v>12.95</v>
      </c>
      <c r="H5688" s="8">
        <f>VLOOKUP(C5688,Products!$A$2:$F$20,6,TRUE)</f>
        <v>4.1999999999999993</v>
      </c>
      <c r="I5688" s="8">
        <f t="shared" si="177"/>
        <v>4.1999999999999993</v>
      </c>
      <c r="J5688" s="42">
        <f>VLOOKUP(B5688,Invoices!A:I,9,TRUE)</f>
        <v>2021</v>
      </c>
    </row>
    <row r="5689" spans="1:10" x14ac:dyDescent="0.15">
      <c r="A5689" t="s">
        <v>9049</v>
      </c>
      <c r="B5689" t="s">
        <v>1272</v>
      </c>
      <c r="C5689" t="s">
        <v>105</v>
      </c>
      <c r="D5689" t="s">
        <v>81</v>
      </c>
      <c r="E5689">
        <v>1</v>
      </c>
      <c r="F5689" s="8">
        <f>VLOOKUP(C5689,Products!$A$2:$E$20,5,TRUE)</f>
        <v>8.9499999999999993</v>
      </c>
      <c r="G5689" s="8">
        <f t="shared" si="176"/>
        <v>8.9499999999999993</v>
      </c>
      <c r="H5689" s="8">
        <f>VLOOKUP(C5689,Products!$A$2:$F$20,6,TRUE)</f>
        <v>3.1999999999999993</v>
      </c>
      <c r="I5689" s="8">
        <f t="shared" si="177"/>
        <v>3.1999999999999993</v>
      </c>
      <c r="J5689" s="42">
        <f>VLOOKUP(B5689,Invoices!A:I,9,TRUE)</f>
        <v>2021</v>
      </c>
    </row>
    <row r="5690" spans="1:10" x14ac:dyDescent="0.15">
      <c r="A5690" t="s">
        <v>9050</v>
      </c>
      <c r="B5690" t="s">
        <v>1273</v>
      </c>
      <c r="C5690" t="s">
        <v>104</v>
      </c>
      <c r="D5690" t="s">
        <v>71</v>
      </c>
      <c r="E5690">
        <v>1</v>
      </c>
      <c r="F5690" s="8">
        <f>VLOOKUP(C5690,Products!$A$2:$E$20,5,TRUE)</f>
        <v>2.95</v>
      </c>
      <c r="G5690" s="8">
        <f t="shared" si="176"/>
        <v>2.95</v>
      </c>
      <c r="H5690" s="8">
        <f>VLOOKUP(C5690,Products!$A$2:$F$20,6,TRUE)</f>
        <v>1.1500000000000001</v>
      </c>
      <c r="I5690" s="8">
        <f t="shared" si="177"/>
        <v>1.1500000000000001</v>
      </c>
      <c r="J5690" s="42">
        <f>VLOOKUP(B5690,Invoices!A:I,9,TRUE)</f>
        <v>2021</v>
      </c>
    </row>
    <row r="5691" spans="1:10" x14ac:dyDescent="0.15">
      <c r="A5691" t="s">
        <v>9051</v>
      </c>
      <c r="B5691" t="s">
        <v>1273</v>
      </c>
      <c r="C5691" t="s">
        <v>105</v>
      </c>
      <c r="D5691" t="s">
        <v>81</v>
      </c>
      <c r="E5691">
        <v>15</v>
      </c>
      <c r="F5691" s="8">
        <f>VLOOKUP(C5691,Products!$A$2:$E$20,5,TRUE)</f>
        <v>8.9499999999999993</v>
      </c>
      <c r="G5691" s="8">
        <f t="shared" si="176"/>
        <v>134.25</v>
      </c>
      <c r="H5691" s="8">
        <f>VLOOKUP(C5691,Products!$A$2:$F$20,6,TRUE)</f>
        <v>3.1999999999999993</v>
      </c>
      <c r="I5691" s="8">
        <f t="shared" si="177"/>
        <v>47.999999999999986</v>
      </c>
      <c r="J5691" s="42">
        <f>VLOOKUP(B5691,Invoices!A:I,9,TRUE)</f>
        <v>2021</v>
      </c>
    </row>
    <row r="5692" spans="1:10" x14ac:dyDescent="0.15">
      <c r="A5692" t="s">
        <v>9052</v>
      </c>
      <c r="B5692" t="s">
        <v>1273</v>
      </c>
      <c r="C5692" t="s">
        <v>88</v>
      </c>
      <c r="D5692" t="s">
        <v>85</v>
      </c>
      <c r="E5692">
        <v>1</v>
      </c>
      <c r="F5692" s="8">
        <f>VLOOKUP(C5692,Products!$A$2:$E$20,5,TRUE)</f>
        <v>8.9499999999999993</v>
      </c>
      <c r="G5692" s="8">
        <f t="shared" si="176"/>
        <v>8.9499999999999993</v>
      </c>
      <c r="H5692" s="8">
        <f>VLOOKUP(C5692,Products!$A$2:$F$20,6,TRUE)</f>
        <v>5.6999999999999993</v>
      </c>
      <c r="I5692" s="8">
        <f t="shared" si="177"/>
        <v>5.6999999999999993</v>
      </c>
      <c r="J5692" s="42">
        <f>VLOOKUP(B5692,Invoices!A:I,9,TRUE)</f>
        <v>2021</v>
      </c>
    </row>
    <row r="5693" spans="1:10" x14ac:dyDescent="0.15">
      <c r="A5693" t="s">
        <v>9053</v>
      </c>
      <c r="B5693" t="s">
        <v>1273</v>
      </c>
      <c r="C5693" t="s">
        <v>90</v>
      </c>
      <c r="D5693" t="s">
        <v>72</v>
      </c>
      <c r="E5693">
        <v>1</v>
      </c>
      <c r="F5693" s="8">
        <f>VLOOKUP(C5693,Products!$A$2:$E$20,5,TRUE)</f>
        <v>8.9499999999999993</v>
      </c>
      <c r="G5693" s="8">
        <f t="shared" si="176"/>
        <v>8.9499999999999993</v>
      </c>
      <c r="H5693" s="8">
        <f>VLOOKUP(C5693,Products!$A$2:$F$20,6,TRUE)</f>
        <v>5.6999999999999993</v>
      </c>
      <c r="I5693" s="8">
        <f t="shared" si="177"/>
        <v>5.6999999999999993</v>
      </c>
      <c r="J5693" s="42">
        <f>VLOOKUP(B5693,Invoices!A:I,9,TRUE)</f>
        <v>2021</v>
      </c>
    </row>
    <row r="5694" spans="1:10" x14ac:dyDescent="0.15">
      <c r="A5694" t="s">
        <v>9054</v>
      </c>
      <c r="B5694" t="s">
        <v>1274</v>
      </c>
      <c r="C5694" t="s">
        <v>92</v>
      </c>
      <c r="D5694" t="s">
        <v>82</v>
      </c>
      <c r="E5694">
        <v>1</v>
      </c>
      <c r="F5694" s="8">
        <f>VLOOKUP(C5694,Products!$A$2:$E$20,5,TRUE)</f>
        <v>19.95</v>
      </c>
      <c r="G5694" s="8">
        <f t="shared" si="176"/>
        <v>19.95</v>
      </c>
      <c r="H5694" s="8">
        <f>VLOOKUP(C5694,Products!$A$2:$F$20,6,TRUE)</f>
        <v>7.4499999999999993</v>
      </c>
      <c r="I5694" s="8">
        <f t="shared" si="177"/>
        <v>7.4499999999999993</v>
      </c>
      <c r="J5694" s="42">
        <f>VLOOKUP(B5694,Invoices!A:I,9,TRUE)</f>
        <v>2021</v>
      </c>
    </row>
    <row r="5695" spans="1:10" x14ac:dyDescent="0.15">
      <c r="A5695" t="s">
        <v>9055</v>
      </c>
      <c r="B5695" t="s">
        <v>1274</v>
      </c>
      <c r="C5695" t="s">
        <v>90</v>
      </c>
      <c r="D5695" t="s">
        <v>72</v>
      </c>
      <c r="E5695">
        <v>6</v>
      </c>
      <c r="F5695" s="8">
        <f>VLOOKUP(C5695,Products!$A$2:$E$20,5,TRUE)</f>
        <v>8.9499999999999993</v>
      </c>
      <c r="G5695" s="8">
        <f t="shared" si="176"/>
        <v>53.699999999999996</v>
      </c>
      <c r="H5695" s="8">
        <f>VLOOKUP(C5695,Products!$A$2:$F$20,6,TRUE)</f>
        <v>5.6999999999999993</v>
      </c>
      <c r="I5695" s="8">
        <f t="shared" si="177"/>
        <v>34.199999999999996</v>
      </c>
      <c r="J5695" s="42">
        <f>VLOOKUP(B5695,Invoices!A:I,9,TRUE)</f>
        <v>2021</v>
      </c>
    </row>
    <row r="5696" spans="1:10" x14ac:dyDescent="0.15">
      <c r="A5696" t="s">
        <v>9056</v>
      </c>
      <c r="B5696" t="s">
        <v>1275</v>
      </c>
      <c r="C5696" t="s">
        <v>95</v>
      </c>
      <c r="D5696" t="s">
        <v>73</v>
      </c>
      <c r="E5696">
        <v>2</v>
      </c>
      <c r="F5696" s="8">
        <f>VLOOKUP(C5696,Products!$A$2:$E$20,5,TRUE)</f>
        <v>12.95</v>
      </c>
      <c r="G5696" s="8">
        <f t="shared" si="176"/>
        <v>25.9</v>
      </c>
      <c r="H5696" s="8">
        <f>VLOOKUP(C5696,Products!$A$2:$F$20,6,TRUE)</f>
        <v>4.1999999999999993</v>
      </c>
      <c r="I5696" s="8">
        <f t="shared" si="177"/>
        <v>8.3999999999999986</v>
      </c>
      <c r="J5696" s="42">
        <f>VLOOKUP(B5696,Invoices!A:I,9,TRUE)</f>
        <v>2021</v>
      </c>
    </row>
    <row r="5697" spans="1:10" x14ac:dyDescent="0.15">
      <c r="A5697" t="s">
        <v>9057</v>
      </c>
      <c r="B5697" t="s">
        <v>1275</v>
      </c>
      <c r="C5697" t="s">
        <v>92</v>
      </c>
      <c r="D5697" t="s">
        <v>82</v>
      </c>
      <c r="E5697">
        <v>6</v>
      </c>
      <c r="F5697" s="8">
        <f>VLOOKUP(C5697,Products!$A$2:$E$20,5,TRUE)</f>
        <v>19.95</v>
      </c>
      <c r="G5697" s="8">
        <f t="shared" si="176"/>
        <v>119.69999999999999</v>
      </c>
      <c r="H5697" s="8">
        <f>VLOOKUP(C5697,Products!$A$2:$F$20,6,TRUE)</f>
        <v>7.4499999999999993</v>
      </c>
      <c r="I5697" s="8">
        <f t="shared" si="177"/>
        <v>44.699999999999996</v>
      </c>
      <c r="J5697" s="42">
        <f>VLOOKUP(B5697,Invoices!A:I,9,TRUE)</f>
        <v>2021</v>
      </c>
    </row>
    <row r="5698" spans="1:10" x14ac:dyDescent="0.15">
      <c r="A5698" t="s">
        <v>9058</v>
      </c>
      <c r="B5698" t="s">
        <v>1275</v>
      </c>
      <c r="C5698" t="s">
        <v>90</v>
      </c>
      <c r="D5698" t="s">
        <v>72</v>
      </c>
      <c r="E5698">
        <v>20</v>
      </c>
      <c r="F5698" s="8">
        <f>VLOOKUP(C5698,Products!$A$2:$E$20,5,TRUE)</f>
        <v>8.9499999999999993</v>
      </c>
      <c r="G5698" s="8">
        <f t="shared" si="176"/>
        <v>179</v>
      </c>
      <c r="H5698" s="8">
        <f>VLOOKUP(C5698,Products!$A$2:$F$20,6,TRUE)</f>
        <v>5.6999999999999993</v>
      </c>
      <c r="I5698" s="8">
        <f t="shared" si="177"/>
        <v>113.99999999999999</v>
      </c>
      <c r="J5698" s="42">
        <f>VLOOKUP(B5698,Invoices!A:I,9,TRUE)</f>
        <v>2021</v>
      </c>
    </row>
    <row r="5699" spans="1:10" x14ac:dyDescent="0.15">
      <c r="A5699" t="s">
        <v>9059</v>
      </c>
      <c r="B5699" t="s">
        <v>1275</v>
      </c>
      <c r="C5699" t="s">
        <v>102</v>
      </c>
      <c r="D5699" t="s">
        <v>83</v>
      </c>
      <c r="E5699">
        <v>2</v>
      </c>
      <c r="F5699" s="8">
        <f>VLOOKUP(C5699,Products!$A$2:$E$20,5,TRUE)</f>
        <v>29.95</v>
      </c>
      <c r="G5699" s="8">
        <f t="shared" ref="G5699:G5762" si="178">F5699*E5699</f>
        <v>59.9</v>
      </c>
      <c r="H5699" s="8">
        <f>VLOOKUP(C5699,Products!$A$2:$F$20,6,TRUE)</f>
        <v>15</v>
      </c>
      <c r="I5699" s="8">
        <f t="shared" ref="I5699:I5762" si="179">H5699*E5699</f>
        <v>30</v>
      </c>
      <c r="J5699" s="42">
        <f>VLOOKUP(B5699,Invoices!A:I,9,TRUE)</f>
        <v>2021</v>
      </c>
    </row>
    <row r="5700" spans="1:10" x14ac:dyDescent="0.15">
      <c r="A5700" t="s">
        <v>9060</v>
      </c>
      <c r="B5700" t="s">
        <v>1275</v>
      </c>
      <c r="C5700" t="s">
        <v>99</v>
      </c>
      <c r="D5700" t="s">
        <v>84</v>
      </c>
      <c r="E5700">
        <v>25</v>
      </c>
      <c r="F5700" s="8">
        <f>VLOOKUP(C5700,Products!$A$2:$E$20,5,TRUE)</f>
        <v>3.5</v>
      </c>
      <c r="G5700" s="8">
        <f t="shared" si="178"/>
        <v>87.5</v>
      </c>
      <c r="H5700" s="8">
        <f>VLOOKUP(C5700,Products!$A$2:$F$20,6,TRUE)</f>
        <v>0.54999999999999982</v>
      </c>
      <c r="I5700" s="8">
        <f t="shared" si="179"/>
        <v>13.749999999999996</v>
      </c>
      <c r="J5700" s="42">
        <f>VLOOKUP(B5700,Invoices!A:I,9,TRUE)</f>
        <v>2021</v>
      </c>
    </row>
    <row r="5701" spans="1:10" x14ac:dyDescent="0.15">
      <c r="A5701" t="s">
        <v>9061</v>
      </c>
      <c r="B5701" t="s">
        <v>1275</v>
      </c>
      <c r="C5701" t="s">
        <v>104</v>
      </c>
      <c r="D5701" t="s">
        <v>71</v>
      </c>
      <c r="E5701">
        <v>1</v>
      </c>
      <c r="F5701" s="8">
        <f>VLOOKUP(C5701,Products!$A$2:$E$20,5,TRUE)</f>
        <v>2.95</v>
      </c>
      <c r="G5701" s="8">
        <f t="shared" si="178"/>
        <v>2.95</v>
      </c>
      <c r="H5701" s="8">
        <f>VLOOKUP(C5701,Products!$A$2:$F$20,6,TRUE)</f>
        <v>1.1500000000000001</v>
      </c>
      <c r="I5701" s="8">
        <f t="shared" si="179"/>
        <v>1.1500000000000001</v>
      </c>
      <c r="J5701" s="42">
        <f>VLOOKUP(B5701,Invoices!A:I,9,TRUE)</f>
        <v>2021</v>
      </c>
    </row>
    <row r="5702" spans="1:10" x14ac:dyDescent="0.15">
      <c r="A5702" t="s">
        <v>9062</v>
      </c>
      <c r="B5702" t="s">
        <v>1275</v>
      </c>
      <c r="C5702" t="s">
        <v>87</v>
      </c>
      <c r="D5702" t="s">
        <v>68</v>
      </c>
      <c r="E5702">
        <v>10</v>
      </c>
      <c r="F5702" s="8">
        <f>VLOOKUP(C5702,Products!$A$2:$E$20,5,TRUE)</f>
        <v>19.95</v>
      </c>
      <c r="G5702" s="8">
        <f t="shared" si="178"/>
        <v>199.5</v>
      </c>
      <c r="H5702" s="8">
        <f>VLOOKUP(C5702,Products!$A$2:$F$20,6,TRUE)</f>
        <v>7.4499999999999993</v>
      </c>
      <c r="I5702" s="8">
        <f t="shared" si="179"/>
        <v>74.5</v>
      </c>
      <c r="J5702" s="42">
        <f>VLOOKUP(B5702,Invoices!A:I,9,TRUE)</f>
        <v>2021</v>
      </c>
    </row>
    <row r="5703" spans="1:10" x14ac:dyDescent="0.15">
      <c r="A5703" t="s">
        <v>9063</v>
      </c>
      <c r="B5703" t="s">
        <v>1276</v>
      </c>
      <c r="C5703" t="s">
        <v>99</v>
      </c>
      <c r="D5703" t="s">
        <v>84</v>
      </c>
      <c r="E5703">
        <v>20</v>
      </c>
      <c r="F5703" s="8">
        <f>VLOOKUP(C5703,Products!$A$2:$E$20,5,TRUE)</f>
        <v>3.5</v>
      </c>
      <c r="G5703" s="8">
        <f t="shared" si="178"/>
        <v>70</v>
      </c>
      <c r="H5703" s="8">
        <f>VLOOKUP(C5703,Products!$A$2:$F$20,6,TRUE)</f>
        <v>0.54999999999999982</v>
      </c>
      <c r="I5703" s="8">
        <f t="shared" si="179"/>
        <v>10.999999999999996</v>
      </c>
      <c r="J5703" s="42">
        <f>VLOOKUP(B5703,Invoices!A:I,9,TRUE)</f>
        <v>2021</v>
      </c>
    </row>
    <row r="5704" spans="1:10" x14ac:dyDescent="0.15">
      <c r="A5704" t="s">
        <v>9064</v>
      </c>
      <c r="B5704" t="s">
        <v>1276</v>
      </c>
      <c r="C5704" t="s">
        <v>98</v>
      </c>
      <c r="D5704" t="s">
        <v>79</v>
      </c>
      <c r="E5704">
        <v>1</v>
      </c>
      <c r="F5704" s="8">
        <f>VLOOKUP(C5704,Products!$A$2:$E$20,5,TRUE)</f>
        <v>14.95</v>
      </c>
      <c r="G5704" s="8">
        <f t="shared" si="178"/>
        <v>14.95</v>
      </c>
      <c r="H5704" s="8">
        <f>VLOOKUP(C5704,Products!$A$2:$F$20,6,TRUE)</f>
        <v>3.0499999999999989</v>
      </c>
      <c r="I5704" s="8">
        <f t="shared" si="179"/>
        <v>3.0499999999999989</v>
      </c>
      <c r="J5704" s="42">
        <f>VLOOKUP(B5704,Invoices!A:I,9,TRUE)</f>
        <v>2021</v>
      </c>
    </row>
    <row r="5705" spans="1:10" x14ac:dyDescent="0.15">
      <c r="A5705" t="s">
        <v>9065</v>
      </c>
      <c r="B5705" t="s">
        <v>1276</v>
      </c>
      <c r="C5705" t="s">
        <v>88</v>
      </c>
      <c r="D5705" t="s">
        <v>85</v>
      </c>
      <c r="E5705">
        <v>4</v>
      </c>
      <c r="F5705" s="8">
        <f>VLOOKUP(C5705,Products!$A$2:$E$20,5,TRUE)</f>
        <v>8.9499999999999993</v>
      </c>
      <c r="G5705" s="8">
        <f t="shared" si="178"/>
        <v>35.799999999999997</v>
      </c>
      <c r="H5705" s="8">
        <f>VLOOKUP(C5705,Products!$A$2:$F$20,6,TRUE)</f>
        <v>5.6999999999999993</v>
      </c>
      <c r="I5705" s="8">
        <f t="shared" si="179"/>
        <v>22.799999999999997</v>
      </c>
      <c r="J5705" s="42">
        <f>VLOOKUP(B5705,Invoices!A:I,9,TRUE)</f>
        <v>2021</v>
      </c>
    </row>
    <row r="5706" spans="1:10" x14ac:dyDescent="0.15">
      <c r="A5706" t="s">
        <v>9066</v>
      </c>
      <c r="B5706" t="s">
        <v>1276</v>
      </c>
      <c r="C5706" t="s">
        <v>104</v>
      </c>
      <c r="D5706" t="s">
        <v>71</v>
      </c>
      <c r="E5706">
        <v>4</v>
      </c>
      <c r="F5706" s="8">
        <f>VLOOKUP(C5706,Products!$A$2:$E$20,5,TRUE)</f>
        <v>2.95</v>
      </c>
      <c r="G5706" s="8">
        <f t="shared" si="178"/>
        <v>11.8</v>
      </c>
      <c r="H5706" s="8">
        <f>VLOOKUP(C5706,Products!$A$2:$F$20,6,TRUE)</f>
        <v>1.1500000000000001</v>
      </c>
      <c r="I5706" s="8">
        <f t="shared" si="179"/>
        <v>4.6000000000000005</v>
      </c>
      <c r="J5706" s="42">
        <f>VLOOKUP(B5706,Invoices!A:I,9,TRUE)</f>
        <v>2021</v>
      </c>
    </row>
    <row r="5707" spans="1:10" x14ac:dyDescent="0.15">
      <c r="A5707" t="s">
        <v>9067</v>
      </c>
      <c r="B5707" t="s">
        <v>1276</v>
      </c>
      <c r="C5707" t="s">
        <v>105</v>
      </c>
      <c r="D5707" t="s">
        <v>81</v>
      </c>
      <c r="E5707">
        <v>10</v>
      </c>
      <c r="F5707" s="8">
        <f>VLOOKUP(C5707,Products!$A$2:$E$20,5,TRUE)</f>
        <v>8.9499999999999993</v>
      </c>
      <c r="G5707" s="8">
        <f t="shared" si="178"/>
        <v>89.5</v>
      </c>
      <c r="H5707" s="8">
        <f>VLOOKUP(C5707,Products!$A$2:$F$20,6,TRUE)</f>
        <v>3.1999999999999993</v>
      </c>
      <c r="I5707" s="8">
        <f t="shared" si="179"/>
        <v>31.999999999999993</v>
      </c>
      <c r="J5707" s="42">
        <f>VLOOKUP(B5707,Invoices!A:I,9,TRUE)</f>
        <v>2021</v>
      </c>
    </row>
    <row r="5708" spans="1:10" x14ac:dyDescent="0.15">
      <c r="A5708" t="s">
        <v>9068</v>
      </c>
      <c r="B5708" t="s">
        <v>1276</v>
      </c>
      <c r="C5708" t="s">
        <v>92</v>
      </c>
      <c r="D5708" t="s">
        <v>82</v>
      </c>
      <c r="E5708">
        <v>12</v>
      </c>
      <c r="F5708" s="8">
        <f>VLOOKUP(C5708,Products!$A$2:$E$20,5,TRUE)</f>
        <v>19.95</v>
      </c>
      <c r="G5708" s="8">
        <f t="shared" si="178"/>
        <v>239.39999999999998</v>
      </c>
      <c r="H5708" s="8">
        <f>VLOOKUP(C5708,Products!$A$2:$F$20,6,TRUE)</f>
        <v>7.4499999999999993</v>
      </c>
      <c r="I5708" s="8">
        <f t="shared" si="179"/>
        <v>89.399999999999991</v>
      </c>
      <c r="J5708" s="42">
        <f>VLOOKUP(B5708,Invoices!A:I,9,TRUE)</f>
        <v>2021</v>
      </c>
    </row>
    <row r="5709" spans="1:10" x14ac:dyDescent="0.15">
      <c r="A5709" t="s">
        <v>9069</v>
      </c>
      <c r="B5709" t="s">
        <v>1276</v>
      </c>
      <c r="C5709" t="s">
        <v>90</v>
      </c>
      <c r="D5709" t="s">
        <v>72</v>
      </c>
      <c r="E5709">
        <v>20</v>
      </c>
      <c r="F5709" s="8">
        <f>VLOOKUP(C5709,Products!$A$2:$E$20,5,TRUE)</f>
        <v>8.9499999999999993</v>
      </c>
      <c r="G5709" s="8">
        <f t="shared" si="178"/>
        <v>179</v>
      </c>
      <c r="H5709" s="8">
        <f>VLOOKUP(C5709,Products!$A$2:$F$20,6,TRUE)</f>
        <v>5.6999999999999993</v>
      </c>
      <c r="I5709" s="8">
        <f t="shared" si="179"/>
        <v>113.99999999999999</v>
      </c>
      <c r="J5709" s="42">
        <f>VLOOKUP(B5709,Invoices!A:I,9,TRUE)</f>
        <v>2021</v>
      </c>
    </row>
    <row r="5710" spans="1:10" x14ac:dyDescent="0.15">
      <c r="A5710" t="s">
        <v>9070</v>
      </c>
      <c r="B5710" t="s">
        <v>1276</v>
      </c>
      <c r="C5710" t="s">
        <v>87</v>
      </c>
      <c r="D5710" t="s">
        <v>68</v>
      </c>
      <c r="E5710">
        <v>2</v>
      </c>
      <c r="F5710" s="8">
        <f>VLOOKUP(C5710,Products!$A$2:$E$20,5,TRUE)</f>
        <v>19.95</v>
      </c>
      <c r="G5710" s="8">
        <f t="shared" si="178"/>
        <v>39.9</v>
      </c>
      <c r="H5710" s="8">
        <f>VLOOKUP(C5710,Products!$A$2:$F$20,6,TRUE)</f>
        <v>7.4499999999999993</v>
      </c>
      <c r="I5710" s="8">
        <f t="shared" si="179"/>
        <v>14.899999999999999</v>
      </c>
      <c r="J5710" s="42">
        <f>VLOOKUP(B5710,Invoices!A:I,9,TRUE)</f>
        <v>2021</v>
      </c>
    </row>
    <row r="5711" spans="1:10" x14ac:dyDescent="0.15">
      <c r="A5711" t="s">
        <v>9071</v>
      </c>
      <c r="B5711" t="s">
        <v>1276</v>
      </c>
      <c r="C5711" t="s">
        <v>96</v>
      </c>
      <c r="D5711" t="s">
        <v>75</v>
      </c>
      <c r="E5711">
        <v>1</v>
      </c>
      <c r="F5711" s="8">
        <f>VLOOKUP(C5711,Products!$A$2:$E$20,5,TRUE)</f>
        <v>79.95</v>
      </c>
      <c r="G5711" s="8">
        <f t="shared" si="178"/>
        <v>79.95</v>
      </c>
      <c r="H5711" s="8">
        <f>VLOOKUP(C5711,Products!$A$2:$F$20,6,TRUE)</f>
        <v>27.950000000000003</v>
      </c>
      <c r="I5711" s="8">
        <f t="shared" si="179"/>
        <v>27.950000000000003</v>
      </c>
      <c r="J5711" s="42">
        <f>VLOOKUP(B5711,Invoices!A:I,9,TRUE)</f>
        <v>2021</v>
      </c>
    </row>
    <row r="5712" spans="1:10" x14ac:dyDescent="0.15">
      <c r="A5712" t="s">
        <v>9072</v>
      </c>
      <c r="B5712" t="s">
        <v>1277</v>
      </c>
      <c r="C5712" t="s">
        <v>105</v>
      </c>
      <c r="D5712" t="s">
        <v>81</v>
      </c>
      <c r="E5712">
        <v>10</v>
      </c>
      <c r="F5712" s="8">
        <f>VLOOKUP(C5712,Products!$A$2:$E$20,5,TRUE)</f>
        <v>8.9499999999999993</v>
      </c>
      <c r="G5712" s="8">
        <f t="shared" si="178"/>
        <v>89.5</v>
      </c>
      <c r="H5712" s="8">
        <f>VLOOKUP(C5712,Products!$A$2:$F$20,6,TRUE)</f>
        <v>3.1999999999999993</v>
      </c>
      <c r="I5712" s="8">
        <f t="shared" si="179"/>
        <v>31.999999999999993</v>
      </c>
      <c r="J5712" s="42">
        <f>VLOOKUP(B5712,Invoices!A:I,9,TRUE)</f>
        <v>2021</v>
      </c>
    </row>
    <row r="5713" spans="1:10" x14ac:dyDescent="0.15">
      <c r="A5713" t="s">
        <v>9073</v>
      </c>
      <c r="B5713" t="s">
        <v>1277</v>
      </c>
      <c r="C5713" t="s">
        <v>90</v>
      </c>
      <c r="D5713" t="s">
        <v>72</v>
      </c>
      <c r="E5713">
        <v>2</v>
      </c>
      <c r="F5713" s="8">
        <f>VLOOKUP(C5713,Products!$A$2:$E$20,5,TRUE)</f>
        <v>8.9499999999999993</v>
      </c>
      <c r="G5713" s="8">
        <f t="shared" si="178"/>
        <v>17.899999999999999</v>
      </c>
      <c r="H5713" s="8">
        <f>VLOOKUP(C5713,Products!$A$2:$F$20,6,TRUE)</f>
        <v>5.6999999999999993</v>
      </c>
      <c r="I5713" s="8">
        <f t="shared" si="179"/>
        <v>11.399999999999999</v>
      </c>
      <c r="J5713" s="42">
        <f>VLOOKUP(B5713,Invoices!A:I,9,TRUE)</f>
        <v>2021</v>
      </c>
    </row>
    <row r="5714" spans="1:10" x14ac:dyDescent="0.15">
      <c r="A5714" t="s">
        <v>9074</v>
      </c>
      <c r="B5714" t="s">
        <v>1277</v>
      </c>
      <c r="C5714" t="s">
        <v>101</v>
      </c>
      <c r="D5714" t="s">
        <v>69</v>
      </c>
      <c r="E5714">
        <v>10</v>
      </c>
      <c r="F5714" s="8">
        <f>VLOOKUP(C5714,Products!$A$2:$E$20,5,TRUE)</f>
        <v>129.94999999999999</v>
      </c>
      <c r="G5714" s="8">
        <f t="shared" si="178"/>
        <v>1299.5</v>
      </c>
      <c r="H5714" s="8">
        <f>VLOOKUP(C5714,Products!$A$2:$F$20,6,TRUE)</f>
        <v>40.449999999999989</v>
      </c>
      <c r="I5714" s="8">
        <f t="shared" si="179"/>
        <v>404.49999999999989</v>
      </c>
      <c r="J5714" s="42">
        <f>VLOOKUP(B5714,Invoices!A:I,9,TRUE)</f>
        <v>2021</v>
      </c>
    </row>
    <row r="5715" spans="1:10" x14ac:dyDescent="0.15">
      <c r="A5715" t="s">
        <v>9075</v>
      </c>
      <c r="B5715" t="s">
        <v>1277</v>
      </c>
      <c r="C5715" t="s">
        <v>92</v>
      </c>
      <c r="D5715" t="s">
        <v>82</v>
      </c>
      <c r="E5715">
        <v>7</v>
      </c>
      <c r="F5715" s="8">
        <f>VLOOKUP(C5715,Products!$A$2:$E$20,5,TRUE)</f>
        <v>19.95</v>
      </c>
      <c r="G5715" s="8">
        <f t="shared" si="178"/>
        <v>139.65</v>
      </c>
      <c r="H5715" s="8">
        <f>VLOOKUP(C5715,Products!$A$2:$F$20,6,TRUE)</f>
        <v>7.4499999999999993</v>
      </c>
      <c r="I5715" s="8">
        <f t="shared" si="179"/>
        <v>52.149999999999991</v>
      </c>
      <c r="J5715" s="42">
        <f>VLOOKUP(B5715,Invoices!A:I,9,TRUE)</f>
        <v>2021</v>
      </c>
    </row>
    <row r="5716" spans="1:10" x14ac:dyDescent="0.15">
      <c r="A5716" t="s">
        <v>9076</v>
      </c>
      <c r="B5716" t="s">
        <v>1277</v>
      </c>
      <c r="C5716" t="s">
        <v>97</v>
      </c>
      <c r="D5716" t="s">
        <v>74</v>
      </c>
      <c r="E5716">
        <v>50</v>
      </c>
      <c r="F5716" s="8">
        <f>VLOOKUP(C5716,Products!$A$2:$E$20,5,TRUE)</f>
        <v>1.5</v>
      </c>
      <c r="G5716" s="8">
        <f t="shared" si="178"/>
        <v>75</v>
      </c>
      <c r="H5716" s="8">
        <f>VLOOKUP(C5716,Products!$A$2:$F$20,6,TRUE)</f>
        <v>0.5</v>
      </c>
      <c r="I5716" s="8">
        <f t="shared" si="179"/>
        <v>25</v>
      </c>
      <c r="J5716" s="42">
        <f>VLOOKUP(B5716,Invoices!A:I,9,TRUE)</f>
        <v>2021</v>
      </c>
    </row>
    <row r="5717" spans="1:10" x14ac:dyDescent="0.15">
      <c r="A5717" t="s">
        <v>9077</v>
      </c>
      <c r="B5717" t="s">
        <v>1277</v>
      </c>
      <c r="C5717" t="s">
        <v>104</v>
      </c>
      <c r="D5717" t="s">
        <v>71</v>
      </c>
      <c r="E5717">
        <v>30</v>
      </c>
      <c r="F5717" s="8">
        <f>VLOOKUP(C5717,Products!$A$2:$E$20,5,TRUE)</f>
        <v>2.95</v>
      </c>
      <c r="G5717" s="8">
        <f t="shared" si="178"/>
        <v>88.5</v>
      </c>
      <c r="H5717" s="8">
        <f>VLOOKUP(C5717,Products!$A$2:$F$20,6,TRUE)</f>
        <v>1.1500000000000001</v>
      </c>
      <c r="I5717" s="8">
        <f t="shared" si="179"/>
        <v>34.500000000000007</v>
      </c>
      <c r="J5717" s="42">
        <f>VLOOKUP(B5717,Invoices!A:I,9,TRUE)</f>
        <v>2021</v>
      </c>
    </row>
    <row r="5718" spans="1:10" x14ac:dyDescent="0.15">
      <c r="A5718" t="s">
        <v>9078</v>
      </c>
      <c r="B5718" t="s">
        <v>1277</v>
      </c>
      <c r="C5718" t="s">
        <v>105</v>
      </c>
      <c r="D5718" t="s">
        <v>81</v>
      </c>
      <c r="E5718">
        <v>1</v>
      </c>
      <c r="F5718" s="8">
        <f>VLOOKUP(C5718,Products!$A$2:$E$20,5,TRUE)</f>
        <v>8.9499999999999993</v>
      </c>
      <c r="G5718" s="8">
        <f t="shared" si="178"/>
        <v>8.9499999999999993</v>
      </c>
      <c r="H5718" s="8">
        <f>VLOOKUP(C5718,Products!$A$2:$F$20,6,TRUE)</f>
        <v>3.1999999999999993</v>
      </c>
      <c r="I5718" s="8">
        <f t="shared" si="179"/>
        <v>3.1999999999999993</v>
      </c>
      <c r="J5718" s="42">
        <f>VLOOKUP(B5718,Invoices!A:I,9,TRUE)</f>
        <v>2021</v>
      </c>
    </row>
    <row r="5719" spans="1:10" x14ac:dyDescent="0.15">
      <c r="A5719" t="s">
        <v>9079</v>
      </c>
      <c r="B5719" t="s">
        <v>1277</v>
      </c>
      <c r="C5719" t="s">
        <v>91</v>
      </c>
      <c r="D5719" t="s">
        <v>70</v>
      </c>
      <c r="E5719">
        <v>1</v>
      </c>
      <c r="F5719" s="8">
        <f>VLOOKUP(C5719,Products!$A$2:$E$20,5,TRUE)</f>
        <v>49.95</v>
      </c>
      <c r="G5719" s="8">
        <f t="shared" si="178"/>
        <v>49.95</v>
      </c>
      <c r="H5719" s="8">
        <f>VLOOKUP(C5719,Products!$A$2:$F$20,6,TRUE)</f>
        <v>21.200000000000003</v>
      </c>
      <c r="I5719" s="8">
        <f t="shared" si="179"/>
        <v>21.200000000000003</v>
      </c>
      <c r="J5719" s="42">
        <f>VLOOKUP(B5719,Invoices!A:I,9,TRUE)</f>
        <v>2021</v>
      </c>
    </row>
    <row r="5720" spans="1:10" x14ac:dyDescent="0.15">
      <c r="A5720" t="s">
        <v>9080</v>
      </c>
      <c r="B5720" t="s">
        <v>1277</v>
      </c>
      <c r="C5720" t="s">
        <v>99</v>
      </c>
      <c r="D5720" t="s">
        <v>84</v>
      </c>
      <c r="E5720">
        <v>50</v>
      </c>
      <c r="F5720" s="8">
        <f>VLOOKUP(C5720,Products!$A$2:$E$20,5,TRUE)</f>
        <v>3.5</v>
      </c>
      <c r="G5720" s="8">
        <f t="shared" si="178"/>
        <v>175</v>
      </c>
      <c r="H5720" s="8">
        <f>VLOOKUP(C5720,Products!$A$2:$F$20,6,TRUE)</f>
        <v>0.54999999999999982</v>
      </c>
      <c r="I5720" s="8">
        <f t="shared" si="179"/>
        <v>27.499999999999993</v>
      </c>
      <c r="J5720" s="42">
        <f>VLOOKUP(B5720,Invoices!A:I,9,TRUE)</f>
        <v>2021</v>
      </c>
    </row>
    <row r="5721" spans="1:10" x14ac:dyDescent="0.15">
      <c r="A5721" t="s">
        <v>9081</v>
      </c>
      <c r="B5721" t="s">
        <v>1277</v>
      </c>
      <c r="C5721" t="s">
        <v>100</v>
      </c>
      <c r="D5721" t="s">
        <v>78</v>
      </c>
      <c r="E5721">
        <v>7</v>
      </c>
      <c r="F5721" s="8">
        <f>VLOOKUP(C5721,Products!$A$2:$E$20,5,TRUE)</f>
        <v>49.95</v>
      </c>
      <c r="G5721" s="8">
        <f t="shared" si="178"/>
        <v>349.65000000000003</v>
      </c>
      <c r="H5721" s="8">
        <f>VLOOKUP(C5721,Products!$A$2:$F$20,6,TRUE)</f>
        <v>19.950000000000003</v>
      </c>
      <c r="I5721" s="8">
        <f t="shared" si="179"/>
        <v>139.65000000000003</v>
      </c>
      <c r="J5721" s="42">
        <f>VLOOKUP(B5721,Invoices!A:I,9,TRUE)</f>
        <v>2021</v>
      </c>
    </row>
    <row r="5722" spans="1:10" x14ac:dyDescent="0.15">
      <c r="A5722" t="s">
        <v>9082</v>
      </c>
      <c r="B5722" t="s">
        <v>1277</v>
      </c>
      <c r="C5722" t="s">
        <v>98</v>
      </c>
      <c r="D5722" t="s">
        <v>79</v>
      </c>
      <c r="E5722">
        <v>24</v>
      </c>
      <c r="F5722" s="8">
        <f>VLOOKUP(C5722,Products!$A$2:$E$20,5,TRUE)</f>
        <v>14.95</v>
      </c>
      <c r="G5722" s="8">
        <f t="shared" si="178"/>
        <v>358.79999999999995</v>
      </c>
      <c r="H5722" s="8">
        <f>VLOOKUP(C5722,Products!$A$2:$F$20,6,TRUE)</f>
        <v>3.0499999999999989</v>
      </c>
      <c r="I5722" s="8">
        <f t="shared" si="179"/>
        <v>73.199999999999974</v>
      </c>
      <c r="J5722" s="42">
        <f>VLOOKUP(B5722,Invoices!A:I,9,TRUE)</f>
        <v>2021</v>
      </c>
    </row>
    <row r="5723" spans="1:10" x14ac:dyDescent="0.15">
      <c r="A5723" t="s">
        <v>9083</v>
      </c>
      <c r="B5723" t="s">
        <v>1277</v>
      </c>
      <c r="C5723" t="s">
        <v>103</v>
      </c>
      <c r="D5723" t="s">
        <v>77</v>
      </c>
      <c r="E5723">
        <v>6</v>
      </c>
      <c r="F5723" s="8">
        <f>VLOOKUP(C5723,Products!$A$2:$E$20,5,TRUE)</f>
        <v>8.9499999999999993</v>
      </c>
      <c r="G5723" s="8">
        <f t="shared" si="178"/>
        <v>53.699999999999996</v>
      </c>
      <c r="H5723" s="8">
        <f>VLOOKUP(C5723,Products!$A$2:$F$20,6,TRUE)</f>
        <v>3.1999999999999993</v>
      </c>
      <c r="I5723" s="8">
        <f t="shared" si="179"/>
        <v>19.199999999999996</v>
      </c>
      <c r="J5723" s="42">
        <f>VLOOKUP(B5723,Invoices!A:I,9,TRUE)</f>
        <v>2021</v>
      </c>
    </row>
    <row r="5724" spans="1:10" x14ac:dyDescent="0.15">
      <c r="A5724" t="s">
        <v>9084</v>
      </c>
      <c r="B5724" t="s">
        <v>1277</v>
      </c>
      <c r="C5724" t="s">
        <v>88</v>
      </c>
      <c r="D5724" t="s">
        <v>85</v>
      </c>
      <c r="E5724">
        <v>50</v>
      </c>
      <c r="F5724" s="8">
        <f>VLOOKUP(C5724,Products!$A$2:$E$20,5,TRUE)</f>
        <v>8.9499999999999993</v>
      </c>
      <c r="G5724" s="8">
        <f t="shared" si="178"/>
        <v>447.49999999999994</v>
      </c>
      <c r="H5724" s="8">
        <f>VLOOKUP(C5724,Products!$A$2:$F$20,6,TRUE)</f>
        <v>5.6999999999999993</v>
      </c>
      <c r="I5724" s="8">
        <f t="shared" si="179"/>
        <v>284.99999999999994</v>
      </c>
      <c r="J5724" s="42">
        <f>VLOOKUP(B5724,Invoices!A:I,9,TRUE)</f>
        <v>2021</v>
      </c>
    </row>
    <row r="5725" spans="1:10" x14ac:dyDescent="0.15">
      <c r="A5725" t="s">
        <v>9085</v>
      </c>
      <c r="B5725" t="s">
        <v>1277</v>
      </c>
      <c r="C5725" t="s">
        <v>93</v>
      </c>
      <c r="D5725" t="s">
        <v>76</v>
      </c>
      <c r="E5725">
        <v>1</v>
      </c>
      <c r="F5725" s="8">
        <f>VLOOKUP(C5725,Products!$A$2:$E$20,5,TRUE)</f>
        <v>9.9499999999999993</v>
      </c>
      <c r="G5725" s="8">
        <f t="shared" si="178"/>
        <v>9.9499999999999993</v>
      </c>
      <c r="H5725" s="8">
        <f>VLOOKUP(C5725,Products!$A$2:$F$20,6,TRUE)</f>
        <v>1.9499999999999993</v>
      </c>
      <c r="I5725" s="8">
        <f t="shared" si="179"/>
        <v>1.9499999999999993</v>
      </c>
      <c r="J5725" s="42">
        <f>VLOOKUP(B5725,Invoices!A:I,9,TRUE)</f>
        <v>2021</v>
      </c>
    </row>
    <row r="5726" spans="1:10" x14ac:dyDescent="0.15">
      <c r="A5726" t="s">
        <v>9086</v>
      </c>
      <c r="B5726" t="s">
        <v>1277</v>
      </c>
      <c r="C5726" t="s">
        <v>102</v>
      </c>
      <c r="D5726" t="s">
        <v>83</v>
      </c>
      <c r="E5726">
        <v>12</v>
      </c>
      <c r="F5726" s="8">
        <f>VLOOKUP(C5726,Products!$A$2:$E$20,5,TRUE)</f>
        <v>29.95</v>
      </c>
      <c r="G5726" s="8">
        <f t="shared" si="178"/>
        <v>359.4</v>
      </c>
      <c r="H5726" s="8">
        <f>VLOOKUP(C5726,Products!$A$2:$F$20,6,TRUE)</f>
        <v>15</v>
      </c>
      <c r="I5726" s="8">
        <f t="shared" si="179"/>
        <v>180</v>
      </c>
      <c r="J5726" s="42">
        <f>VLOOKUP(B5726,Invoices!A:I,9,TRUE)</f>
        <v>2021</v>
      </c>
    </row>
    <row r="5727" spans="1:10" x14ac:dyDescent="0.15">
      <c r="A5727" t="s">
        <v>9087</v>
      </c>
      <c r="B5727" t="s">
        <v>1277</v>
      </c>
      <c r="C5727" t="s">
        <v>96</v>
      </c>
      <c r="D5727" t="s">
        <v>75</v>
      </c>
      <c r="E5727">
        <v>6</v>
      </c>
      <c r="F5727" s="8">
        <f>VLOOKUP(C5727,Products!$A$2:$E$20,5,TRUE)</f>
        <v>79.95</v>
      </c>
      <c r="G5727" s="8">
        <f t="shared" si="178"/>
        <v>479.70000000000005</v>
      </c>
      <c r="H5727" s="8">
        <f>VLOOKUP(C5727,Products!$A$2:$F$20,6,TRUE)</f>
        <v>27.950000000000003</v>
      </c>
      <c r="I5727" s="8">
        <f t="shared" si="179"/>
        <v>167.70000000000002</v>
      </c>
      <c r="J5727" s="42">
        <f>VLOOKUP(B5727,Invoices!A:I,9,TRUE)</f>
        <v>2021</v>
      </c>
    </row>
    <row r="5728" spans="1:10" x14ac:dyDescent="0.15">
      <c r="A5728" t="s">
        <v>9088</v>
      </c>
      <c r="B5728" t="s">
        <v>1277</v>
      </c>
      <c r="C5728" t="s">
        <v>94</v>
      </c>
      <c r="D5728" t="s">
        <v>86</v>
      </c>
      <c r="E5728">
        <v>3</v>
      </c>
      <c r="F5728" s="8">
        <f>VLOOKUP(C5728,Products!$A$2:$E$20,5,TRUE)</f>
        <v>3.5</v>
      </c>
      <c r="G5728" s="8">
        <f t="shared" si="178"/>
        <v>10.5</v>
      </c>
      <c r="H5728" s="8">
        <f>VLOOKUP(C5728,Products!$A$2:$F$20,6,TRUE)</f>
        <v>0.54999999999999982</v>
      </c>
      <c r="I5728" s="8">
        <f t="shared" si="179"/>
        <v>1.6499999999999995</v>
      </c>
      <c r="J5728" s="42">
        <f>VLOOKUP(B5728,Invoices!A:I,9,TRUE)</f>
        <v>2021</v>
      </c>
    </row>
    <row r="5729" spans="1:10" x14ac:dyDescent="0.15">
      <c r="A5729" t="s">
        <v>9089</v>
      </c>
      <c r="B5729" t="s">
        <v>1277</v>
      </c>
      <c r="C5729" t="s">
        <v>89</v>
      </c>
      <c r="D5729" t="s">
        <v>80</v>
      </c>
      <c r="E5729">
        <v>1</v>
      </c>
      <c r="F5729" s="8">
        <f>VLOOKUP(C5729,Products!$A$2:$E$20,5,TRUE)</f>
        <v>15.95</v>
      </c>
      <c r="G5729" s="8">
        <f t="shared" si="178"/>
        <v>15.95</v>
      </c>
      <c r="H5729" s="8">
        <f>VLOOKUP(C5729,Products!$A$2:$F$20,6,TRUE)</f>
        <v>6</v>
      </c>
      <c r="I5729" s="8">
        <f t="shared" si="179"/>
        <v>6</v>
      </c>
      <c r="J5729" s="42">
        <f>VLOOKUP(B5729,Invoices!A:I,9,TRUE)</f>
        <v>2021</v>
      </c>
    </row>
    <row r="5730" spans="1:10" x14ac:dyDescent="0.15">
      <c r="A5730" t="s">
        <v>9090</v>
      </c>
      <c r="B5730" t="s">
        <v>1277</v>
      </c>
      <c r="C5730" t="s">
        <v>95</v>
      </c>
      <c r="D5730" t="s">
        <v>73</v>
      </c>
      <c r="E5730">
        <v>2</v>
      </c>
      <c r="F5730" s="8">
        <f>VLOOKUP(C5730,Products!$A$2:$E$20,5,TRUE)</f>
        <v>12.95</v>
      </c>
      <c r="G5730" s="8">
        <f t="shared" si="178"/>
        <v>25.9</v>
      </c>
      <c r="H5730" s="8">
        <f>VLOOKUP(C5730,Products!$A$2:$F$20,6,TRUE)</f>
        <v>4.1999999999999993</v>
      </c>
      <c r="I5730" s="8">
        <f t="shared" si="179"/>
        <v>8.3999999999999986</v>
      </c>
      <c r="J5730" s="42">
        <f>VLOOKUP(B5730,Invoices!A:I,9,TRUE)</f>
        <v>2021</v>
      </c>
    </row>
    <row r="5731" spans="1:10" x14ac:dyDescent="0.15">
      <c r="A5731" t="s">
        <v>9091</v>
      </c>
      <c r="B5731" t="s">
        <v>1277</v>
      </c>
      <c r="C5731" t="s">
        <v>87</v>
      </c>
      <c r="D5731" t="s">
        <v>68</v>
      </c>
      <c r="E5731">
        <v>10</v>
      </c>
      <c r="F5731" s="8">
        <f>VLOOKUP(C5731,Products!$A$2:$E$20,5,TRUE)</f>
        <v>19.95</v>
      </c>
      <c r="G5731" s="8">
        <f t="shared" si="178"/>
        <v>199.5</v>
      </c>
      <c r="H5731" s="8">
        <f>VLOOKUP(C5731,Products!$A$2:$F$20,6,TRUE)</f>
        <v>7.4499999999999993</v>
      </c>
      <c r="I5731" s="8">
        <f t="shared" si="179"/>
        <v>74.5</v>
      </c>
      <c r="J5731" s="42">
        <f>VLOOKUP(B5731,Invoices!A:I,9,TRUE)</f>
        <v>2021</v>
      </c>
    </row>
    <row r="5732" spans="1:10" x14ac:dyDescent="0.15">
      <c r="A5732" t="s">
        <v>9092</v>
      </c>
      <c r="B5732" t="s">
        <v>1278</v>
      </c>
      <c r="C5732" t="s">
        <v>89</v>
      </c>
      <c r="D5732" t="s">
        <v>80</v>
      </c>
      <c r="E5732">
        <v>15</v>
      </c>
      <c r="F5732" s="8">
        <f>VLOOKUP(C5732,Products!$A$2:$E$20,5,TRUE)</f>
        <v>15.95</v>
      </c>
      <c r="G5732" s="8">
        <f t="shared" si="178"/>
        <v>239.25</v>
      </c>
      <c r="H5732" s="8">
        <f>VLOOKUP(C5732,Products!$A$2:$F$20,6,TRUE)</f>
        <v>6</v>
      </c>
      <c r="I5732" s="8">
        <f t="shared" si="179"/>
        <v>90</v>
      </c>
      <c r="J5732" s="42">
        <f>VLOOKUP(B5732,Invoices!A:I,9,TRUE)</f>
        <v>2021</v>
      </c>
    </row>
    <row r="5733" spans="1:10" x14ac:dyDescent="0.15">
      <c r="A5733" t="s">
        <v>9093</v>
      </c>
      <c r="B5733" t="s">
        <v>1278</v>
      </c>
      <c r="C5733" t="s">
        <v>93</v>
      </c>
      <c r="D5733" t="s">
        <v>76</v>
      </c>
      <c r="E5733">
        <v>1</v>
      </c>
      <c r="F5733" s="8">
        <f>VLOOKUP(C5733,Products!$A$2:$E$20,5,TRUE)</f>
        <v>9.9499999999999993</v>
      </c>
      <c r="G5733" s="8">
        <f t="shared" si="178"/>
        <v>9.9499999999999993</v>
      </c>
      <c r="H5733" s="8">
        <f>VLOOKUP(C5733,Products!$A$2:$F$20,6,TRUE)</f>
        <v>1.9499999999999993</v>
      </c>
      <c r="I5733" s="8">
        <f t="shared" si="179"/>
        <v>1.9499999999999993</v>
      </c>
      <c r="J5733" s="42">
        <f>VLOOKUP(B5733,Invoices!A:I,9,TRUE)</f>
        <v>2021</v>
      </c>
    </row>
    <row r="5734" spans="1:10" x14ac:dyDescent="0.15">
      <c r="A5734" t="s">
        <v>9094</v>
      </c>
      <c r="B5734" t="s">
        <v>1278</v>
      </c>
      <c r="C5734" t="s">
        <v>104</v>
      </c>
      <c r="D5734" t="s">
        <v>71</v>
      </c>
      <c r="E5734">
        <v>1</v>
      </c>
      <c r="F5734" s="8">
        <f>VLOOKUP(C5734,Products!$A$2:$E$20,5,TRUE)</f>
        <v>2.95</v>
      </c>
      <c r="G5734" s="8">
        <f t="shared" si="178"/>
        <v>2.95</v>
      </c>
      <c r="H5734" s="8">
        <f>VLOOKUP(C5734,Products!$A$2:$F$20,6,TRUE)</f>
        <v>1.1500000000000001</v>
      </c>
      <c r="I5734" s="8">
        <f t="shared" si="179"/>
        <v>1.1500000000000001</v>
      </c>
      <c r="J5734" s="42">
        <f>VLOOKUP(B5734,Invoices!A:I,9,TRUE)</f>
        <v>2021</v>
      </c>
    </row>
    <row r="5735" spans="1:10" x14ac:dyDescent="0.15">
      <c r="A5735" t="s">
        <v>9095</v>
      </c>
      <c r="B5735" t="s">
        <v>1278</v>
      </c>
      <c r="C5735" t="s">
        <v>96</v>
      </c>
      <c r="D5735" t="s">
        <v>75</v>
      </c>
      <c r="E5735">
        <v>1</v>
      </c>
      <c r="F5735" s="8">
        <f>VLOOKUP(C5735,Products!$A$2:$E$20,5,TRUE)</f>
        <v>79.95</v>
      </c>
      <c r="G5735" s="8">
        <f t="shared" si="178"/>
        <v>79.95</v>
      </c>
      <c r="H5735" s="8">
        <f>VLOOKUP(C5735,Products!$A$2:$F$20,6,TRUE)</f>
        <v>27.950000000000003</v>
      </c>
      <c r="I5735" s="8">
        <f t="shared" si="179"/>
        <v>27.950000000000003</v>
      </c>
      <c r="J5735" s="42">
        <f>VLOOKUP(B5735,Invoices!A:I,9,TRUE)</f>
        <v>2021</v>
      </c>
    </row>
    <row r="5736" spans="1:10" x14ac:dyDescent="0.15">
      <c r="A5736" t="s">
        <v>9096</v>
      </c>
      <c r="B5736" t="s">
        <v>1278</v>
      </c>
      <c r="C5736" t="s">
        <v>101</v>
      </c>
      <c r="D5736" t="s">
        <v>69</v>
      </c>
      <c r="E5736">
        <v>4</v>
      </c>
      <c r="F5736" s="8">
        <f>VLOOKUP(C5736,Products!$A$2:$E$20,5,TRUE)</f>
        <v>129.94999999999999</v>
      </c>
      <c r="G5736" s="8">
        <f t="shared" si="178"/>
        <v>519.79999999999995</v>
      </c>
      <c r="H5736" s="8">
        <f>VLOOKUP(C5736,Products!$A$2:$F$20,6,TRUE)</f>
        <v>40.449999999999989</v>
      </c>
      <c r="I5736" s="8">
        <f t="shared" si="179"/>
        <v>161.79999999999995</v>
      </c>
      <c r="J5736" s="42">
        <f>VLOOKUP(B5736,Invoices!A:I,9,TRUE)</f>
        <v>2021</v>
      </c>
    </row>
    <row r="5737" spans="1:10" x14ac:dyDescent="0.15">
      <c r="A5737" t="s">
        <v>9097</v>
      </c>
      <c r="B5737" t="s">
        <v>1278</v>
      </c>
      <c r="C5737" t="s">
        <v>87</v>
      </c>
      <c r="D5737" t="s">
        <v>68</v>
      </c>
      <c r="E5737">
        <v>1</v>
      </c>
      <c r="F5737" s="8">
        <f>VLOOKUP(C5737,Products!$A$2:$E$20,5,TRUE)</f>
        <v>19.95</v>
      </c>
      <c r="G5737" s="8">
        <f t="shared" si="178"/>
        <v>19.95</v>
      </c>
      <c r="H5737" s="8">
        <f>VLOOKUP(C5737,Products!$A$2:$F$20,6,TRUE)</f>
        <v>7.4499999999999993</v>
      </c>
      <c r="I5737" s="8">
        <f t="shared" si="179"/>
        <v>7.4499999999999993</v>
      </c>
      <c r="J5737" s="42">
        <f>VLOOKUP(B5737,Invoices!A:I,9,TRUE)</f>
        <v>2021</v>
      </c>
    </row>
    <row r="5738" spans="1:10" x14ac:dyDescent="0.15">
      <c r="A5738" t="s">
        <v>9098</v>
      </c>
      <c r="B5738" t="s">
        <v>1278</v>
      </c>
      <c r="C5738" t="s">
        <v>90</v>
      </c>
      <c r="D5738" t="s">
        <v>72</v>
      </c>
      <c r="E5738">
        <v>25</v>
      </c>
      <c r="F5738" s="8">
        <f>VLOOKUP(C5738,Products!$A$2:$E$20,5,TRUE)</f>
        <v>8.9499999999999993</v>
      </c>
      <c r="G5738" s="8">
        <f t="shared" si="178"/>
        <v>223.74999999999997</v>
      </c>
      <c r="H5738" s="8">
        <f>VLOOKUP(C5738,Products!$A$2:$F$20,6,TRUE)</f>
        <v>5.6999999999999993</v>
      </c>
      <c r="I5738" s="8">
        <f t="shared" si="179"/>
        <v>142.49999999999997</v>
      </c>
      <c r="J5738" s="42">
        <f>VLOOKUP(B5738,Invoices!A:I,9,TRUE)</f>
        <v>2021</v>
      </c>
    </row>
    <row r="5739" spans="1:10" x14ac:dyDescent="0.15">
      <c r="A5739" t="s">
        <v>9099</v>
      </c>
      <c r="B5739" t="s">
        <v>1278</v>
      </c>
      <c r="C5739" t="s">
        <v>98</v>
      </c>
      <c r="D5739" t="s">
        <v>79</v>
      </c>
      <c r="E5739">
        <v>1</v>
      </c>
      <c r="F5739" s="8">
        <f>VLOOKUP(C5739,Products!$A$2:$E$20,5,TRUE)</f>
        <v>14.95</v>
      </c>
      <c r="G5739" s="8">
        <f t="shared" si="178"/>
        <v>14.95</v>
      </c>
      <c r="H5739" s="8">
        <f>VLOOKUP(C5739,Products!$A$2:$F$20,6,TRUE)</f>
        <v>3.0499999999999989</v>
      </c>
      <c r="I5739" s="8">
        <f t="shared" si="179"/>
        <v>3.0499999999999989</v>
      </c>
      <c r="J5739" s="42">
        <f>VLOOKUP(B5739,Invoices!A:I,9,TRUE)</f>
        <v>2021</v>
      </c>
    </row>
    <row r="5740" spans="1:10" x14ac:dyDescent="0.15">
      <c r="A5740" t="s">
        <v>9100</v>
      </c>
      <c r="B5740" t="s">
        <v>1279</v>
      </c>
      <c r="C5740" t="s">
        <v>95</v>
      </c>
      <c r="D5740" t="s">
        <v>73</v>
      </c>
      <c r="E5740">
        <v>50</v>
      </c>
      <c r="F5740" s="8">
        <f>VLOOKUP(C5740,Products!$A$2:$E$20,5,TRUE)</f>
        <v>12.95</v>
      </c>
      <c r="G5740" s="8">
        <f t="shared" si="178"/>
        <v>647.5</v>
      </c>
      <c r="H5740" s="8">
        <f>VLOOKUP(C5740,Products!$A$2:$F$20,6,TRUE)</f>
        <v>4.1999999999999993</v>
      </c>
      <c r="I5740" s="8">
        <f t="shared" si="179"/>
        <v>209.99999999999997</v>
      </c>
      <c r="J5740" s="42">
        <f>VLOOKUP(B5740,Invoices!A:I,9,TRUE)</f>
        <v>2021</v>
      </c>
    </row>
    <row r="5741" spans="1:10" x14ac:dyDescent="0.15">
      <c r="A5741" t="s">
        <v>9101</v>
      </c>
      <c r="B5741" t="s">
        <v>1279</v>
      </c>
      <c r="C5741" t="s">
        <v>104</v>
      </c>
      <c r="D5741" t="s">
        <v>71</v>
      </c>
      <c r="E5741">
        <v>1</v>
      </c>
      <c r="F5741" s="8">
        <f>VLOOKUP(C5741,Products!$A$2:$E$20,5,TRUE)</f>
        <v>2.95</v>
      </c>
      <c r="G5741" s="8">
        <f t="shared" si="178"/>
        <v>2.95</v>
      </c>
      <c r="H5741" s="8">
        <f>VLOOKUP(C5741,Products!$A$2:$F$20,6,TRUE)</f>
        <v>1.1500000000000001</v>
      </c>
      <c r="I5741" s="8">
        <f t="shared" si="179"/>
        <v>1.1500000000000001</v>
      </c>
      <c r="J5741" s="42">
        <f>VLOOKUP(B5741,Invoices!A:I,9,TRUE)</f>
        <v>2021</v>
      </c>
    </row>
    <row r="5742" spans="1:10" x14ac:dyDescent="0.15">
      <c r="A5742" t="s">
        <v>9102</v>
      </c>
      <c r="B5742" t="s">
        <v>1279</v>
      </c>
      <c r="C5742" t="s">
        <v>88</v>
      </c>
      <c r="D5742" t="s">
        <v>85</v>
      </c>
      <c r="E5742">
        <v>1</v>
      </c>
      <c r="F5742" s="8">
        <f>VLOOKUP(C5742,Products!$A$2:$E$20,5,TRUE)</f>
        <v>8.9499999999999993</v>
      </c>
      <c r="G5742" s="8">
        <f t="shared" si="178"/>
        <v>8.9499999999999993</v>
      </c>
      <c r="H5742" s="8">
        <f>VLOOKUP(C5742,Products!$A$2:$F$20,6,TRUE)</f>
        <v>5.6999999999999993</v>
      </c>
      <c r="I5742" s="8">
        <f t="shared" si="179"/>
        <v>5.6999999999999993</v>
      </c>
      <c r="J5742" s="42">
        <f>VLOOKUP(B5742,Invoices!A:I,9,TRUE)</f>
        <v>2021</v>
      </c>
    </row>
    <row r="5743" spans="1:10" x14ac:dyDescent="0.15">
      <c r="A5743" t="s">
        <v>9103</v>
      </c>
      <c r="B5743" t="s">
        <v>1279</v>
      </c>
      <c r="C5743" t="s">
        <v>101</v>
      </c>
      <c r="D5743" t="s">
        <v>69</v>
      </c>
      <c r="E5743">
        <v>2</v>
      </c>
      <c r="F5743" s="8">
        <f>VLOOKUP(C5743,Products!$A$2:$E$20,5,TRUE)</f>
        <v>129.94999999999999</v>
      </c>
      <c r="G5743" s="8">
        <f t="shared" si="178"/>
        <v>259.89999999999998</v>
      </c>
      <c r="H5743" s="8">
        <f>VLOOKUP(C5743,Products!$A$2:$F$20,6,TRUE)</f>
        <v>40.449999999999989</v>
      </c>
      <c r="I5743" s="8">
        <f t="shared" si="179"/>
        <v>80.899999999999977</v>
      </c>
      <c r="J5743" s="42">
        <f>VLOOKUP(B5743,Invoices!A:I,9,TRUE)</f>
        <v>2021</v>
      </c>
    </row>
    <row r="5744" spans="1:10" x14ac:dyDescent="0.15">
      <c r="A5744" t="s">
        <v>9104</v>
      </c>
      <c r="B5744" t="s">
        <v>1280</v>
      </c>
      <c r="C5744" t="s">
        <v>87</v>
      </c>
      <c r="D5744" t="s">
        <v>68</v>
      </c>
      <c r="E5744">
        <v>20</v>
      </c>
      <c r="F5744" s="8">
        <f>VLOOKUP(C5744,Products!$A$2:$E$20,5,TRUE)</f>
        <v>19.95</v>
      </c>
      <c r="G5744" s="8">
        <f t="shared" si="178"/>
        <v>399</v>
      </c>
      <c r="H5744" s="8">
        <f>VLOOKUP(C5744,Products!$A$2:$F$20,6,TRUE)</f>
        <v>7.4499999999999993</v>
      </c>
      <c r="I5744" s="8">
        <f t="shared" si="179"/>
        <v>149</v>
      </c>
      <c r="J5744" s="42">
        <f>VLOOKUP(B5744,Invoices!A:I,9,TRUE)</f>
        <v>2021</v>
      </c>
    </row>
    <row r="5745" spans="1:10" x14ac:dyDescent="0.15">
      <c r="A5745" t="s">
        <v>9105</v>
      </c>
      <c r="B5745" t="s">
        <v>1280</v>
      </c>
      <c r="C5745" t="s">
        <v>100</v>
      </c>
      <c r="D5745" t="s">
        <v>78</v>
      </c>
      <c r="E5745">
        <v>3</v>
      </c>
      <c r="F5745" s="8">
        <f>VLOOKUP(C5745,Products!$A$2:$E$20,5,TRUE)</f>
        <v>49.95</v>
      </c>
      <c r="G5745" s="8">
        <f t="shared" si="178"/>
        <v>149.85000000000002</v>
      </c>
      <c r="H5745" s="8">
        <f>VLOOKUP(C5745,Products!$A$2:$F$20,6,TRUE)</f>
        <v>19.950000000000003</v>
      </c>
      <c r="I5745" s="8">
        <f t="shared" si="179"/>
        <v>59.850000000000009</v>
      </c>
      <c r="J5745" s="42">
        <f>VLOOKUP(B5745,Invoices!A:I,9,TRUE)</f>
        <v>2021</v>
      </c>
    </row>
    <row r="5746" spans="1:10" x14ac:dyDescent="0.15">
      <c r="A5746" t="s">
        <v>9106</v>
      </c>
      <c r="B5746" t="s">
        <v>1280</v>
      </c>
      <c r="C5746" t="s">
        <v>93</v>
      </c>
      <c r="D5746" t="s">
        <v>76</v>
      </c>
      <c r="E5746">
        <v>1</v>
      </c>
      <c r="F5746" s="8">
        <f>VLOOKUP(C5746,Products!$A$2:$E$20,5,TRUE)</f>
        <v>9.9499999999999993</v>
      </c>
      <c r="G5746" s="8">
        <f t="shared" si="178"/>
        <v>9.9499999999999993</v>
      </c>
      <c r="H5746" s="8">
        <f>VLOOKUP(C5746,Products!$A$2:$F$20,6,TRUE)</f>
        <v>1.9499999999999993</v>
      </c>
      <c r="I5746" s="8">
        <f t="shared" si="179"/>
        <v>1.9499999999999993</v>
      </c>
      <c r="J5746" s="42">
        <f>VLOOKUP(B5746,Invoices!A:I,9,TRUE)</f>
        <v>2021</v>
      </c>
    </row>
    <row r="5747" spans="1:10" x14ac:dyDescent="0.15">
      <c r="A5747" t="s">
        <v>9107</v>
      </c>
      <c r="B5747" t="s">
        <v>1280</v>
      </c>
      <c r="C5747" t="s">
        <v>90</v>
      </c>
      <c r="D5747" t="s">
        <v>72</v>
      </c>
      <c r="E5747">
        <v>2</v>
      </c>
      <c r="F5747" s="8">
        <f>VLOOKUP(C5747,Products!$A$2:$E$20,5,TRUE)</f>
        <v>8.9499999999999993</v>
      </c>
      <c r="G5747" s="8">
        <f t="shared" si="178"/>
        <v>17.899999999999999</v>
      </c>
      <c r="H5747" s="8">
        <f>VLOOKUP(C5747,Products!$A$2:$F$20,6,TRUE)</f>
        <v>5.6999999999999993</v>
      </c>
      <c r="I5747" s="8">
        <f t="shared" si="179"/>
        <v>11.399999999999999</v>
      </c>
      <c r="J5747" s="42">
        <f>VLOOKUP(B5747,Invoices!A:I,9,TRUE)</f>
        <v>2021</v>
      </c>
    </row>
    <row r="5748" spans="1:10" x14ac:dyDescent="0.15">
      <c r="A5748" t="s">
        <v>9108</v>
      </c>
      <c r="B5748" t="s">
        <v>1281</v>
      </c>
      <c r="C5748" t="s">
        <v>91</v>
      </c>
      <c r="D5748" t="s">
        <v>70</v>
      </c>
      <c r="E5748">
        <v>3</v>
      </c>
      <c r="F5748" s="8">
        <f>VLOOKUP(C5748,Products!$A$2:$E$20,5,TRUE)</f>
        <v>49.95</v>
      </c>
      <c r="G5748" s="8">
        <f t="shared" si="178"/>
        <v>149.85000000000002</v>
      </c>
      <c r="H5748" s="8">
        <f>VLOOKUP(C5748,Products!$A$2:$F$20,6,TRUE)</f>
        <v>21.200000000000003</v>
      </c>
      <c r="I5748" s="8">
        <f t="shared" si="179"/>
        <v>63.600000000000009</v>
      </c>
      <c r="J5748" s="42">
        <f>VLOOKUP(B5748,Invoices!A:I,9,TRUE)</f>
        <v>2021</v>
      </c>
    </row>
    <row r="5749" spans="1:10" x14ac:dyDescent="0.15">
      <c r="A5749" t="s">
        <v>9109</v>
      </c>
      <c r="B5749" t="s">
        <v>1282</v>
      </c>
      <c r="C5749" t="s">
        <v>100</v>
      </c>
      <c r="D5749" t="s">
        <v>78</v>
      </c>
      <c r="E5749">
        <v>3</v>
      </c>
      <c r="F5749" s="8">
        <f>VLOOKUP(C5749,Products!$A$2:$E$20,5,TRUE)</f>
        <v>49.95</v>
      </c>
      <c r="G5749" s="8">
        <f t="shared" si="178"/>
        <v>149.85000000000002</v>
      </c>
      <c r="H5749" s="8">
        <f>VLOOKUP(C5749,Products!$A$2:$F$20,6,TRUE)</f>
        <v>19.950000000000003</v>
      </c>
      <c r="I5749" s="8">
        <f t="shared" si="179"/>
        <v>59.850000000000009</v>
      </c>
      <c r="J5749" s="42">
        <f>VLOOKUP(B5749,Invoices!A:I,9,TRUE)</f>
        <v>2021</v>
      </c>
    </row>
    <row r="5750" spans="1:10" x14ac:dyDescent="0.15">
      <c r="A5750" t="s">
        <v>9110</v>
      </c>
      <c r="B5750" t="s">
        <v>1282</v>
      </c>
      <c r="C5750" t="s">
        <v>103</v>
      </c>
      <c r="D5750" t="s">
        <v>77</v>
      </c>
      <c r="E5750">
        <v>1</v>
      </c>
      <c r="F5750" s="8">
        <f>VLOOKUP(C5750,Products!$A$2:$E$20,5,TRUE)</f>
        <v>8.9499999999999993</v>
      </c>
      <c r="G5750" s="8">
        <f t="shared" si="178"/>
        <v>8.9499999999999993</v>
      </c>
      <c r="H5750" s="8">
        <f>VLOOKUP(C5750,Products!$A$2:$F$20,6,TRUE)</f>
        <v>3.1999999999999993</v>
      </c>
      <c r="I5750" s="8">
        <f t="shared" si="179"/>
        <v>3.1999999999999993</v>
      </c>
      <c r="J5750" s="42">
        <f>VLOOKUP(B5750,Invoices!A:I,9,TRUE)</f>
        <v>2021</v>
      </c>
    </row>
    <row r="5751" spans="1:10" x14ac:dyDescent="0.15">
      <c r="A5751" t="s">
        <v>9111</v>
      </c>
      <c r="B5751" t="s">
        <v>1282</v>
      </c>
      <c r="C5751" t="s">
        <v>102</v>
      </c>
      <c r="D5751" t="s">
        <v>83</v>
      </c>
      <c r="E5751">
        <v>4</v>
      </c>
      <c r="F5751" s="8">
        <f>VLOOKUP(C5751,Products!$A$2:$E$20,5,TRUE)</f>
        <v>29.95</v>
      </c>
      <c r="G5751" s="8">
        <f t="shared" si="178"/>
        <v>119.8</v>
      </c>
      <c r="H5751" s="8">
        <f>VLOOKUP(C5751,Products!$A$2:$F$20,6,TRUE)</f>
        <v>15</v>
      </c>
      <c r="I5751" s="8">
        <f t="shared" si="179"/>
        <v>60</v>
      </c>
      <c r="J5751" s="42">
        <f>VLOOKUP(B5751,Invoices!A:I,9,TRUE)</f>
        <v>2021</v>
      </c>
    </row>
    <row r="5752" spans="1:10" x14ac:dyDescent="0.15">
      <c r="A5752" t="s">
        <v>9112</v>
      </c>
      <c r="B5752" t="s">
        <v>1282</v>
      </c>
      <c r="C5752" t="s">
        <v>104</v>
      </c>
      <c r="D5752" t="s">
        <v>71</v>
      </c>
      <c r="E5752">
        <v>1</v>
      </c>
      <c r="F5752" s="8">
        <f>VLOOKUP(C5752,Products!$A$2:$E$20,5,TRUE)</f>
        <v>2.95</v>
      </c>
      <c r="G5752" s="8">
        <f t="shared" si="178"/>
        <v>2.95</v>
      </c>
      <c r="H5752" s="8">
        <f>VLOOKUP(C5752,Products!$A$2:$F$20,6,TRUE)</f>
        <v>1.1500000000000001</v>
      </c>
      <c r="I5752" s="8">
        <f t="shared" si="179"/>
        <v>1.1500000000000001</v>
      </c>
      <c r="J5752" s="42">
        <f>VLOOKUP(B5752,Invoices!A:I,9,TRUE)</f>
        <v>2021</v>
      </c>
    </row>
    <row r="5753" spans="1:10" x14ac:dyDescent="0.15">
      <c r="A5753" t="s">
        <v>9113</v>
      </c>
      <c r="B5753" t="s">
        <v>1282</v>
      </c>
      <c r="C5753" t="s">
        <v>97</v>
      </c>
      <c r="D5753" t="s">
        <v>74</v>
      </c>
      <c r="E5753">
        <v>2</v>
      </c>
      <c r="F5753" s="8">
        <f>VLOOKUP(C5753,Products!$A$2:$E$20,5,TRUE)</f>
        <v>1.5</v>
      </c>
      <c r="G5753" s="8">
        <f t="shared" si="178"/>
        <v>3</v>
      </c>
      <c r="H5753" s="8">
        <f>VLOOKUP(C5753,Products!$A$2:$F$20,6,TRUE)</f>
        <v>0.5</v>
      </c>
      <c r="I5753" s="8">
        <f t="shared" si="179"/>
        <v>1</v>
      </c>
      <c r="J5753" s="42">
        <f>VLOOKUP(B5753,Invoices!A:I,9,TRUE)</f>
        <v>2021</v>
      </c>
    </row>
    <row r="5754" spans="1:10" x14ac:dyDescent="0.15">
      <c r="A5754" t="s">
        <v>9114</v>
      </c>
      <c r="B5754" t="s">
        <v>1283</v>
      </c>
      <c r="C5754" t="s">
        <v>90</v>
      </c>
      <c r="D5754" t="s">
        <v>72</v>
      </c>
      <c r="E5754">
        <v>6</v>
      </c>
      <c r="F5754" s="8">
        <f>VLOOKUP(C5754,Products!$A$2:$E$20,5,TRUE)</f>
        <v>8.9499999999999993</v>
      </c>
      <c r="G5754" s="8">
        <f t="shared" si="178"/>
        <v>53.699999999999996</v>
      </c>
      <c r="H5754" s="8">
        <f>VLOOKUP(C5754,Products!$A$2:$F$20,6,TRUE)</f>
        <v>5.6999999999999993</v>
      </c>
      <c r="I5754" s="8">
        <f t="shared" si="179"/>
        <v>34.199999999999996</v>
      </c>
      <c r="J5754" s="42">
        <f>VLOOKUP(B5754,Invoices!A:I,9,TRUE)</f>
        <v>2021</v>
      </c>
    </row>
    <row r="5755" spans="1:10" x14ac:dyDescent="0.15">
      <c r="A5755" t="s">
        <v>9115</v>
      </c>
      <c r="B5755" t="s">
        <v>1283</v>
      </c>
      <c r="C5755" t="s">
        <v>89</v>
      </c>
      <c r="D5755" t="s">
        <v>80</v>
      </c>
      <c r="E5755">
        <v>3</v>
      </c>
      <c r="F5755" s="8">
        <f>VLOOKUP(C5755,Products!$A$2:$E$20,5,TRUE)</f>
        <v>15.95</v>
      </c>
      <c r="G5755" s="8">
        <f t="shared" si="178"/>
        <v>47.849999999999994</v>
      </c>
      <c r="H5755" s="8">
        <f>VLOOKUP(C5755,Products!$A$2:$F$20,6,TRUE)</f>
        <v>6</v>
      </c>
      <c r="I5755" s="8">
        <f t="shared" si="179"/>
        <v>18</v>
      </c>
      <c r="J5755" s="42">
        <f>VLOOKUP(B5755,Invoices!A:I,9,TRUE)</f>
        <v>2021</v>
      </c>
    </row>
    <row r="5756" spans="1:10" x14ac:dyDescent="0.15">
      <c r="A5756" t="s">
        <v>9116</v>
      </c>
      <c r="B5756" t="s">
        <v>1283</v>
      </c>
      <c r="C5756" t="s">
        <v>95</v>
      </c>
      <c r="D5756" t="s">
        <v>73</v>
      </c>
      <c r="E5756">
        <v>4</v>
      </c>
      <c r="F5756" s="8">
        <f>VLOOKUP(C5756,Products!$A$2:$E$20,5,TRUE)</f>
        <v>12.95</v>
      </c>
      <c r="G5756" s="8">
        <f t="shared" si="178"/>
        <v>51.8</v>
      </c>
      <c r="H5756" s="8">
        <f>VLOOKUP(C5756,Products!$A$2:$F$20,6,TRUE)</f>
        <v>4.1999999999999993</v>
      </c>
      <c r="I5756" s="8">
        <f t="shared" si="179"/>
        <v>16.799999999999997</v>
      </c>
      <c r="J5756" s="42">
        <f>VLOOKUP(B5756,Invoices!A:I,9,TRUE)</f>
        <v>2021</v>
      </c>
    </row>
    <row r="5757" spans="1:10" x14ac:dyDescent="0.15">
      <c r="A5757" t="s">
        <v>9117</v>
      </c>
      <c r="B5757" t="s">
        <v>1283</v>
      </c>
      <c r="C5757" t="s">
        <v>94</v>
      </c>
      <c r="D5757" t="s">
        <v>86</v>
      </c>
      <c r="E5757">
        <v>6</v>
      </c>
      <c r="F5757" s="8">
        <f>VLOOKUP(C5757,Products!$A$2:$E$20,5,TRUE)</f>
        <v>3.5</v>
      </c>
      <c r="G5757" s="8">
        <f t="shared" si="178"/>
        <v>21</v>
      </c>
      <c r="H5757" s="8">
        <f>VLOOKUP(C5757,Products!$A$2:$F$20,6,TRUE)</f>
        <v>0.54999999999999982</v>
      </c>
      <c r="I5757" s="8">
        <f t="shared" si="179"/>
        <v>3.2999999999999989</v>
      </c>
      <c r="J5757" s="42">
        <f>VLOOKUP(B5757,Invoices!A:I,9,TRUE)</f>
        <v>2021</v>
      </c>
    </row>
    <row r="5758" spans="1:10" x14ac:dyDescent="0.15">
      <c r="A5758" t="s">
        <v>9118</v>
      </c>
      <c r="B5758" t="s">
        <v>1283</v>
      </c>
      <c r="C5758" t="s">
        <v>104</v>
      </c>
      <c r="D5758" t="s">
        <v>71</v>
      </c>
      <c r="E5758">
        <v>1</v>
      </c>
      <c r="F5758" s="8">
        <f>VLOOKUP(C5758,Products!$A$2:$E$20,5,TRUE)</f>
        <v>2.95</v>
      </c>
      <c r="G5758" s="8">
        <f t="shared" si="178"/>
        <v>2.95</v>
      </c>
      <c r="H5758" s="8">
        <f>VLOOKUP(C5758,Products!$A$2:$F$20,6,TRUE)</f>
        <v>1.1500000000000001</v>
      </c>
      <c r="I5758" s="8">
        <f t="shared" si="179"/>
        <v>1.1500000000000001</v>
      </c>
      <c r="J5758" s="42">
        <f>VLOOKUP(B5758,Invoices!A:I,9,TRUE)</f>
        <v>2021</v>
      </c>
    </row>
    <row r="5759" spans="1:10" x14ac:dyDescent="0.15">
      <c r="A5759" t="s">
        <v>9119</v>
      </c>
      <c r="B5759" t="s">
        <v>1283</v>
      </c>
      <c r="C5759" t="s">
        <v>96</v>
      </c>
      <c r="D5759" t="s">
        <v>75</v>
      </c>
      <c r="E5759">
        <v>2</v>
      </c>
      <c r="F5759" s="8">
        <f>VLOOKUP(C5759,Products!$A$2:$E$20,5,TRUE)</f>
        <v>79.95</v>
      </c>
      <c r="G5759" s="8">
        <f t="shared" si="178"/>
        <v>159.9</v>
      </c>
      <c r="H5759" s="8">
        <f>VLOOKUP(C5759,Products!$A$2:$F$20,6,TRUE)</f>
        <v>27.950000000000003</v>
      </c>
      <c r="I5759" s="8">
        <f t="shared" si="179"/>
        <v>55.900000000000006</v>
      </c>
      <c r="J5759" s="42">
        <f>VLOOKUP(B5759,Invoices!A:I,9,TRUE)</f>
        <v>2021</v>
      </c>
    </row>
    <row r="5760" spans="1:10" x14ac:dyDescent="0.15">
      <c r="A5760" t="s">
        <v>9120</v>
      </c>
      <c r="B5760" t="s">
        <v>1283</v>
      </c>
      <c r="C5760" t="s">
        <v>102</v>
      </c>
      <c r="D5760" t="s">
        <v>83</v>
      </c>
      <c r="E5760">
        <v>4</v>
      </c>
      <c r="F5760" s="8">
        <f>VLOOKUP(C5760,Products!$A$2:$E$20,5,TRUE)</f>
        <v>29.95</v>
      </c>
      <c r="G5760" s="8">
        <f t="shared" si="178"/>
        <v>119.8</v>
      </c>
      <c r="H5760" s="8">
        <f>VLOOKUP(C5760,Products!$A$2:$F$20,6,TRUE)</f>
        <v>15</v>
      </c>
      <c r="I5760" s="8">
        <f t="shared" si="179"/>
        <v>60</v>
      </c>
      <c r="J5760" s="42">
        <f>VLOOKUP(B5760,Invoices!A:I,9,TRUE)</f>
        <v>2021</v>
      </c>
    </row>
    <row r="5761" spans="1:10" x14ac:dyDescent="0.15">
      <c r="A5761" t="s">
        <v>9121</v>
      </c>
      <c r="B5761" t="s">
        <v>1283</v>
      </c>
      <c r="C5761" t="s">
        <v>105</v>
      </c>
      <c r="D5761" t="s">
        <v>81</v>
      </c>
      <c r="E5761">
        <v>6</v>
      </c>
      <c r="F5761" s="8">
        <f>VLOOKUP(C5761,Products!$A$2:$E$20,5,TRUE)</f>
        <v>8.9499999999999993</v>
      </c>
      <c r="G5761" s="8">
        <f t="shared" si="178"/>
        <v>53.699999999999996</v>
      </c>
      <c r="H5761" s="8">
        <f>VLOOKUP(C5761,Products!$A$2:$F$20,6,TRUE)</f>
        <v>3.1999999999999993</v>
      </c>
      <c r="I5761" s="8">
        <f t="shared" si="179"/>
        <v>19.199999999999996</v>
      </c>
      <c r="J5761" s="42">
        <f>VLOOKUP(B5761,Invoices!A:I,9,TRUE)</f>
        <v>2021</v>
      </c>
    </row>
    <row r="5762" spans="1:10" x14ac:dyDescent="0.15">
      <c r="A5762" t="s">
        <v>9122</v>
      </c>
      <c r="B5762" t="s">
        <v>1283</v>
      </c>
      <c r="C5762" t="s">
        <v>103</v>
      </c>
      <c r="D5762" t="s">
        <v>77</v>
      </c>
      <c r="E5762">
        <v>10</v>
      </c>
      <c r="F5762" s="8">
        <f>VLOOKUP(C5762,Products!$A$2:$E$20,5,TRUE)</f>
        <v>8.9499999999999993</v>
      </c>
      <c r="G5762" s="8">
        <f t="shared" si="178"/>
        <v>89.5</v>
      </c>
      <c r="H5762" s="8">
        <f>VLOOKUP(C5762,Products!$A$2:$F$20,6,TRUE)</f>
        <v>3.1999999999999993</v>
      </c>
      <c r="I5762" s="8">
        <f t="shared" si="179"/>
        <v>31.999999999999993</v>
      </c>
      <c r="J5762" s="42">
        <f>VLOOKUP(B5762,Invoices!A:I,9,TRUE)</f>
        <v>2021</v>
      </c>
    </row>
    <row r="5763" spans="1:10" x14ac:dyDescent="0.15">
      <c r="A5763" t="s">
        <v>9123</v>
      </c>
      <c r="B5763" t="s">
        <v>1284</v>
      </c>
      <c r="C5763" t="s">
        <v>98</v>
      </c>
      <c r="D5763" t="s">
        <v>79</v>
      </c>
      <c r="E5763">
        <v>3</v>
      </c>
      <c r="F5763" s="8">
        <f>VLOOKUP(C5763,Products!$A$2:$E$20,5,TRUE)</f>
        <v>14.95</v>
      </c>
      <c r="G5763" s="8">
        <f t="shared" ref="G5763:G5826" si="180">F5763*E5763</f>
        <v>44.849999999999994</v>
      </c>
      <c r="H5763" s="8">
        <f>VLOOKUP(C5763,Products!$A$2:$F$20,6,TRUE)</f>
        <v>3.0499999999999989</v>
      </c>
      <c r="I5763" s="8">
        <f t="shared" ref="I5763:I5826" si="181">H5763*E5763</f>
        <v>9.1499999999999968</v>
      </c>
      <c r="J5763" s="42">
        <f>VLOOKUP(B5763,Invoices!A:I,9,TRUE)</f>
        <v>2021</v>
      </c>
    </row>
    <row r="5764" spans="1:10" x14ac:dyDescent="0.15">
      <c r="A5764" t="s">
        <v>9124</v>
      </c>
      <c r="B5764" t="s">
        <v>1284</v>
      </c>
      <c r="C5764" t="s">
        <v>90</v>
      </c>
      <c r="D5764" t="s">
        <v>72</v>
      </c>
      <c r="E5764">
        <v>20</v>
      </c>
      <c r="F5764" s="8">
        <f>VLOOKUP(C5764,Products!$A$2:$E$20,5,TRUE)</f>
        <v>8.9499999999999993</v>
      </c>
      <c r="G5764" s="8">
        <f t="shared" si="180"/>
        <v>179</v>
      </c>
      <c r="H5764" s="8">
        <f>VLOOKUP(C5764,Products!$A$2:$F$20,6,TRUE)</f>
        <v>5.6999999999999993</v>
      </c>
      <c r="I5764" s="8">
        <f t="shared" si="181"/>
        <v>113.99999999999999</v>
      </c>
      <c r="J5764" s="42">
        <f>VLOOKUP(B5764,Invoices!A:I,9,TRUE)</f>
        <v>2021</v>
      </c>
    </row>
    <row r="5765" spans="1:10" x14ac:dyDescent="0.15">
      <c r="A5765" t="s">
        <v>9125</v>
      </c>
      <c r="B5765" t="s">
        <v>1285</v>
      </c>
      <c r="C5765" t="s">
        <v>92</v>
      </c>
      <c r="D5765" t="s">
        <v>82</v>
      </c>
      <c r="E5765">
        <v>10</v>
      </c>
      <c r="F5765" s="8">
        <f>VLOOKUP(C5765,Products!$A$2:$E$20,5,TRUE)</f>
        <v>19.95</v>
      </c>
      <c r="G5765" s="8">
        <f t="shared" si="180"/>
        <v>199.5</v>
      </c>
      <c r="H5765" s="8">
        <f>VLOOKUP(C5765,Products!$A$2:$F$20,6,TRUE)</f>
        <v>7.4499999999999993</v>
      </c>
      <c r="I5765" s="8">
        <f t="shared" si="181"/>
        <v>74.5</v>
      </c>
      <c r="J5765" s="42">
        <f>VLOOKUP(B5765,Invoices!A:I,9,TRUE)</f>
        <v>2021</v>
      </c>
    </row>
    <row r="5766" spans="1:10" x14ac:dyDescent="0.15">
      <c r="A5766" t="s">
        <v>9126</v>
      </c>
      <c r="B5766" t="s">
        <v>1285</v>
      </c>
      <c r="C5766" t="s">
        <v>105</v>
      </c>
      <c r="D5766" t="s">
        <v>81</v>
      </c>
      <c r="E5766">
        <v>12</v>
      </c>
      <c r="F5766" s="8">
        <f>VLOOKUP(C5766,Products!$A$2:$E$20,5,TRUE)</f>
        <v>8.9499999999999993</v>
      </c>
      <c r="G5766" s="8">
        <f t="shared" si="180"/>
        <v>107.39999999999999</v>
      </c>
      <c r="H5766" s="8">
        <f>VLOOKUP(C5766,Products!$A$2:$F$20,6,TRUE)</f>
        <v>3.1999999999999993</v>
      </c>
      <c r="I5766" s="8">
        <f t="shared" si="181"/>
        <v>38.399999999999991</v>
      </c>
      <c r="J5766" s="42">
        <f>VLOOKUP(B5766,Invoices!A:I,9,TRUE)</f>
        <v>2021</v>
      </c>
    </row>
    <row r="5767" spans="1:10" x14ac:dyDescent="0.15">
      <c r="A5767" t="s">
        <v>9127</v>
      </c>
      <c r="B5767" t="s">
        <v>1285</v>
      </c>
      <c r="C5767" t="s">
        <v>103</v>
      </c>
      <c r="D5767" t="s">
        <v>77</v>
      </c>
      <c r="E5767">
        <v>1</v>
      </c>
      <c r="F5767" s="8">
        <f>VLOOKUP(C5767,Products!$A$2:$E$20,5,TRUE)</f>
        <v>8.9499999999999993</v>
      </c>
      <c r="G5767" s="8">
        <f t="shared" si="180"/>
        <v>8.9499999999999993</v>
      </c>
      <c r="H5767" s="8">
        <f>VLOOKUP(C5767,Products!$A$2:$F$20,6,TRUE)</f>
        <v>3.1999999999999993</v>
      </c>
      <c r="I5767" s="8">
        <f t="shared" si="181"/>
        <v>3.1999999999999993</v>
      </c>
      <c r="J5767" s="42">
        <f>VLOOKUP(B5767,Invoices!A:I,9,TRUE)</f>
        <v>2021</v>
      </c>
    </row>
    <row r="5768" spans="1:10" x14ac:dyDescent="0.15">
      <c r="A5768" t="s">
        <v>9128</v>
      </c>
      <c r="B5768" t="s">
        <v>1285</v>
      </c>
      <c r="C5768" t="s">
        <v>93</v>
      </c>
      <c r="D5768" t="s">
        <v>76</v>
      </c>
      <c r="E5768">
        <v>1</v>
      </c>
      <c r="F5768" s="8">
        <f>VLOOKUP(C5768,Products!$A$2:$E$20,5,TRUE)</f>
        <v>9.9499999999999993</v>
      </c>
      <c r="G5768" s="8">
        <f t="shared" si="180"/>
        <v>9.9499999999999993</v>
      </c>
      <c r="H5768" s="8">
        <f>VLOOKUP(C5768,Products!$A$2:$F$20,6,TRUE)</f>
        <v>1.9499999999999993</v>
      </c>
      <c r="I5768" s="8">
        <f t="shared" si="181"/>
        <v>1.9499999999999993</v>
      </c>
      <c r="J5768" s="42">
        <f>VLOOKUP(B5768,Invoices!A:I,9,TRUE)</f>
        <v>2021</v>
      </c>
    </row>
    <row r="5769" spans="1:10" x14ac:dyDescent="0.15">
      <c r="A5769" t="s">
        <v>9129</v>
      </c>
      <c r="B5769" t="s">
        <v>1285</v>
      </c>
      <c r="C5769" t="s">
        <v>99</v>
      </c>
      <c r="D5769" t="s">
        <v>84</v>
      </c>
      <c r="E5769">
        <v>7</v>
      </c>
      <c r="F5769" s="8">
        <f>VLOOKUP(C5769,Products!$A$2:$E$20,5,TRUE)</f>
        <v>3.5</v>
      </c>
      <c r="G5769" s="8">
        <f t="shared" si="180"/>
        <v>24.5</v>
      </c>
      <c r="H5769" s="8">
        <f>VLOOKUP(C5769,Products!$A$2:$F$20,6,TRUE)</f>
        <v>0.54999999999999982</v>
      </c>
      <c r="I5769" s="8">
        <f t="shared" si="181"/>
        <v>3.8499999999999988</v>
      </c>
      <c r="J5769" s="42">
        <f>VLOOKUP(B5769,Invoices!A:I,9,TRUE)</f>
        <v>2021</v>
      </c>
    </row>
    <row r="5770" spans="1:10" x14ac:dyDescent="0.15">
      <c r="A5770" t="s">
        <v>9130</v>
      </c>
      <c r="B5770" t="s">
        <v>1285</v>
      </c>
      <c r="C5770" t="s">
        <v>94</v>
      </c>
      <c r="D5770" t="s">
        <v>86</v>
      </c>
      <c r="E5770">
        <v>6</v>
      </c>
      <c r="F5770" s="8">
        <f>VLOOKUP(C5770,Products!$A$2:$E$20,5,TRUE)</f>
        <v>3.5</v>
      </c>
      <c r="G5770" s="8">
        <f t="shared" si="180"/>
        <v>21</v>
      </c>
      <c r="H5770" s="8">
        <f>VLOOKUP(C5770,Products!$A$2:$F$20,6,TRUE)</f>
        <v>0.54999999999999982</v>
      </c>
      <c r="I5770" s="8">
        <f t="shared" si="181"/>
        <v>3.2999999999999989</v>
      </c>
      <c r="J5770" s="42">
        <f>VLOOKUP(B5770,Invoices!A:I,9,TRUE)</f>
        <v>2021</v>
      </c>
    </row>
    <row r="5771" spans="1:10" x14ac:dyDescent="0.15">
      <c r="A5771" t="s">
        <v>9131</v>
      </c>
      <c r="B5771" t="s">
        <v>1285</v>
      </c>
      <c r="C5771" t="s">
        <v>95</v>
      </c>
      <c r="D5771" t="s">
        <v>73</v>
      </c>
      <c r="E5771">
        <v>50</v>
      </c>
      <c r="F5771" s="8">
        <f>VLOOKUP(C5771,Products!$A$2:$E$20,5,TRUE)</f>
        <v>12.95</v>
      </c>
      <c r="G5771" s="8">
        <f t="shared" si="180"/>
        <v>647.5</v>
      </c>
      <c r="H5771" s="8">
        <f>VLOOKUP(C5771,Products!$A$2:$F$20,6,TRUE)</f>
        <v>4.1999999999999993</v>
      </c>
      <c r="I5771" s="8">
        <f t="shared" si="181"/>
        <v>209.99999999999997</v>
      </c>
      <c r="J5771" s="42">
        <f>VLOOKUP(B5771,Invoices!A:I,9,TRUE)</f>
        <v>2021</v>
      </c>
    </row>
    <row r="5772" spans="1:10" x14ac:dyDescent="0.15">
      <c r="A5772" t="s">
        <v>9132</v>
      </c>
      <c r="B5772" t="s">
        <v>1286</v>
      </c>
      <c r="C5772" t="s">
        <v>93</v>
      </c>
      <c r="D5772" t="s">
        <v>76</v>
      </c>
      <c r="E5772">
        <v>1</v>
      </c>
      <c r="F5772" s="8">
        <f>VLOOKUP(C5772,Products!$A$2:$E$20,5,TRUE)</f>
        <v>9.9499999999999993</v>
      </c>
      <c r="G5772" s="8">
        <f t="shared" si="180"/>
        <v>9.9499999999999993</v>
      </c>
      <c r="H5772" s="8">
        <f>VLOOKUP(C5772,Products!$A$2:$F$20,6,TRUE)</f>
        <v>1.9499999999999993</v>
      </c>
      <c r="I5772" s="8">
        <f t="shared" si="181"/>
        <v>1.9499999999999993</v>
      </c>
      <c r="J5772" s="42">
        <f>VLOOKUP(B5772,Invoices!A:I,9,TRUE)</f>
        <v>2021</v>
      </c>
    </row>
    <row r="5773" spans="1:10" x14ac:dyDescent="0.15">
      <c r="A5773" t="s">
        <v>9133</v>
      </c>
      <c r="B5773" t="s">
        <v>1286</v>
      </c>
      <c r="C5773" t="s">
        <v>102</v>
      </c>
      <c r="D5773" t="s">
        <v>83</v>
      </c>
      <c r="E5773">
        <v>3</v>
      </c>
      <c r="F5773" s="8">
        <f>VLOOKUP(C5773,Products!$A$2:$E$20,5,TRUE)</f>
        <v>29.95</v>
      </c>
      <c r="G5773" s="8">
        <f t="shared" si="180"/>
        <v>89.85</v>
      </c>
      <c r="H5773" s="8">
        <f>VLOOKUP(C5773,Products!$A$2:$F$20,6,TRUE)</f>
        <v>15</v>
      </c>
      <c r="I5773" s="8">
        <f t="shared" si="181"/>
        <v>45</v>
      </c>
      <c r="J5773" s="42">
        <f>VLOOKUP(B5773,Invoices!A:I,9,TRUE)</f>
        <v>2021</v>
      </c>
    </row>
    <row r="5774" spans="1:10" x14ac:dyDescent="0.15">
      <c r="A5774" t="s">
        <v>9134</v>
      </c>
      <c r="B5774" t="s">
        <v>1286</v>
      </c>
      <c r="C5774" t="s">
        <v>96</v>
      </c>
      <c r="D5774" t="s">
        <v>75</v>
      </c>
      <c r="E5774">
        <v>4</v>
      </c>
      <c r="F5774" s="8">
        <f>VLOOKUP(C5774,Products!$A$2:$E$20,5,TRUE)</f>
        <v>79.95</v>
      </c>
      <c r="G5774" s="8">
        <f t="shared" si="180"/>
        <v>319.8</v>
      </c>
      <c r="H5774" s="8">
        <f>VLOOKUP(C5774,Products!$A$2:$F$20,6,TRUE)</f>
        <v>27.950000000000003</v>
      </c>
      <c r="I5774" s="8">
        <f t="shared" si="181"/>
        <v>111.80000000000001</v>
      </c>
      <c r="J5774" s="42">
        <f>VLOOKUP(B5774,Invoices!A:I,9,TRUE)</f>
        <v>2021</v>
      </c>
    </row>
    <row r="5775" spans="1:10" x14ac:dyDescent="0.15">
      <c r="A5775" t="s">
        <v>9135</v>
      </c>
      <c r="B5775" t="s">
        <v>1286</v>
      </c>
      <c r="C5775" t="s">
        <v>89</v>
      </c>
      <c r="D5775" t="s">
        <v>80</v>
      </c>
      <c r="E5775">
        <v>1</v>
      </c>
      <c r="F5775" s="8">
        <f>VLOOKUP(C5775,Products!$A$2:$E$20,5,TRUE)</f>
        <v>15.95</v>
      </c>
      <c r="G5775" s="8">
        <f t="shared" si="180"/>
        <v>15.95</v>
      </c>
      <c r="H5775" s="8">
        <f>VLOOKUP(C5775,Products!$A$2:$F$20,6,TRUE)</f>
        <v>6</v>
      </c>
      <c r="I5775" s="8">
        <f t="shared" si="181"/>
        <v>6</v>
      </c>
      <c r="J5775" s="42">
        <f>VLOOKUP(B5775,Invoices!A:I,9,TRUE)</f>
        <v>2021</v>
      </c>
    </row>
    <row r="5776" spans="1:10" x14ac:dyDescent="0.15">
      <c r="A5776" t="s">
        <v>9136</v>
      </c>
      <c r="B5776" t="s">
        <v>1286</v>
      </c>
      <c r="C5776" t="s">
        <v>90</v>
      </c>
      <c r="D5776" t="s">
        <v>72</v>
      </c>
      <c r="E5776">
        <v>1</v>
      </c>
      <c r="F5776" s="8">
        <f>VLOOKUP(C5776,Products!$A$2:$E$20,5,TRUE)</f>
        <v>8.9499999999999993</v>
      </c>
      <c r="G5776" s="8">
        <f t="shared" si="180"/>
        <v>8.9499999999999993</v>
      </c>
      <c r="H5776" s="8">
        <f>VLOOKUP(C5776,Products!$A$2:$F$20,6,TRUE)</f>
        <v>5.6999999999999993</v>
      </c>
      <c r="I5776" s="8">
        <f t="shared" si="181"/>
        <v>5.6999999999999993</v>
      </c>
      <c r="J5776" s="42">
        <f>VLOOKUP(B5776,Invoices!A:I,9,TRUE)</f>
        <v>2021</v>
      </c>
    </row>
    <row r="5777" spans="1:10" x14ac:dyDescent="0.15">
      <c r="A5777" t="s">
        <v>9137</v>
      </c>
      <c r="B5777" t="s">
        <v>1286</v>
      </c>
      <c r="C5777" t="s">
        <v>101</v>
      </c>
      <c r="D5777" t="s">
        <v>69</v>
      </c>
      <c r="E5777">
        <v>1</v>
      </c>
      <c r="F5777" s="8">
        <f>VLOOKUP(C5777,Products!$A$2:$E$20,5,TRUE)</f>
        <v>129.94999999999999</v>
      </c>
      <c r="G5777" s="8">
        <f t="shared" si="180"/>
        <v>129.94999999999999</v>
      </c>
      <c r="H5777" s="8">
        <f>VLOOKUP(C5777,Products!$A$2:$F$20,6,TRUE)</f>
        <v>40.449999999999989</v>
      </c>
      <c r="I5777" s="8">
        <f t="shared" si="181"/>
        <v>40.449999999999989</v>
      </c>
      <c r="J5777" s="42">
        <f>VLOOKUP(B5777,Invoices!A:I,9,TRUE)</f>
        <v>2021</v>
      </c>
    </row>
    <row r="5778" spans="1:10" x14ac:dyDescent="0.15">
      <c r="A5778" t="s">
        <v>9138</v>
      </c>
      <c r="B5778" t="s">
        <v>1286</v>
      </c>
      <c r="C5778" t="s">
        <v>105</v>
      </c>
      <c r="D5778" t="s">
        <v>81</v>
      </c>
      <c r="E5778">
        <v>4</v>
      </c>
      <c r="F5778" s="8">
        <f>VLOOKUP(C5778,Products!$A$2:$E$20,5,TRUE)</f>
        <v>8.9499999999999993</v>
      </c>
      <c r="G5778" s="8">
        <f t="shared" si="180"/>
        <v>35.799999999999997</v>
      </c>
      <c r="H5778" s="8">
        <f>VLOOKUP(C5778,Products!$A$2:$F$20,6,TRUE)</f>
        <v>3.1999999999999993</v>
      </c>
      <c r="I5778" s="8">
        <f t="shared" si="181"/>
        <v>12.799999999999997</v>
      </c>
      <c r="J5778" s="42">
        <f>VLOOKUP(B5778,Invoices!A:I,9,TRUE)</f>
        <v>2021</v>
      </c>
    </row>
    <row r="5779" spans="1:10" x14ac:dyDescent="0.15">
      <c r="A5779" t="s">
        <v>9139</v>
      </c>
      <c r="B5779" t="s">
        <v>1286</v>
      </c>
      <c r="C5779" t="s">
        <v>94</v>
      </c>
      <c r="D5779" t="s">
        <v>86</v>
      </c>
      <c r="E5779">
        <v>12</v>
      </c>
      <c r="F5779" s="8">
        <f>VLOOKUP(C5779,Products!$A$2:$E$20,5,TRUE)</f>
        <v>3.5</v>
      </c>
      <c r="G5779" s="8">
        <f t="shared" si="180"/>
        <v>42</v>
      </c>
      <c r="H5779" s="8">
        <f>VLOOKUP(C5779,Products!$A$2:$F$20,6,TRUE)</f>
        <v>0.54999999999999982</v>
      </c>
      <c r="I5779" s="8">
        <f t="shared" si="181"/>
        <v>6.5999999999999979</v>
      </c>
      <c r="J5779" s="42">
        <f>VLOOKUP(B5779,Invoices!A:I,9,TRUE)</f>
        <v>2021</v>
      </c>
    </row>
    <row r="5780" spans="1:10" x14ac:dyDescent="0.15">
      <c r="A5780" t="s">
        <v>9140</v>
      </c>
      <c r="B5780" t="s">
        <v>1287</v>
      </c>
      <c r="C5780" t="s">
        <v>98</v>
      </c>
      <c r="D5780" t="s">
        <v>79</v>
      </c>
      <c r="E5780">
        <v>1</v>
      </c>
      <c r="F5780" s="8">
        <f>VLOOKUP(C5780,Products!$A$2:$E$20,5,TRUE)</f>
        <v>14.95</v>
      </c>
      <c r="G5780" s="8">
        <f t="shared" si="180"/>
        <v>14.95</v>
      </c>
      <c r="H5780" s="8">
        <f>VLOOKUP(C5780,Products!$A$2:$F$20,6,TRUE)</f>
        <v>3.0499999999999989</v>
      </c>
      <c r="I5780" s="8">
        <f t="shared" si="181"/>
        <v>3.0499999999999989</v>
      </c>
      <c r="J5780" s="42">
        <f>VLOOKUP(B5780,Invoices!A:I,9,TRUE)</f>
        <v>2021</v>
      </c>
    </row>
    <row r="5781" spans="1:10" x14ac:dyDescent="0.15">
      <c r="A5781" t="s">
        <v>9141</v>
      </c>
      <c r="B5781" t="s">
        <v>1287</v>
      </c>
      <c r="C5781" t="s">
        <v>103</v>
      </c>
      <c r="D5781" t="s">
        <v>77</v>
      </c>
      <c r="E5781">
        <v>3</v>
      </c>
      <c r="F5781" s="8">
        <f>VLOOKUP(C5781,Products!$A$2:$E$20,5,TRUE)</f>
        <v>8.9499999999999993</v>
      </c>
      <c r="G5781" s="8">
        <f t="shared" si="180"/>
        <v>26.849999999999998</v>
      </c>
      <c r="H5781" s="8">
        <f>VLOOKUP(C5781,Products!$A$2:$F$20,6,TRUE)</f>
        <v>3.1999999999999993</v>
      </c>
      <c r="I5781" s="8">
        <f t="shared" si="181"/>
        <v>9.5999999999999979</v>
      </c>
      <c r="J5781" s="42">
        <f>VLOOKUP(B5781,Invoices!A:I,9,TRUE)</f>
        <v>2021</v>
      </c>
    </row>
    <row r="5782" spans="1:10" x14ac:dyDescent="0.15">
      <c r="A5782" t="s">
        <v>9142</v>
      </c>
      <c r="B5782" t="s">
        <v>1287</v>
      </c>
      <c r="C5782" t="s">
        <v>101</v>
      </c>
      <c r="D5782" t="s">
        <v>69</v>
      </c>
      <c r="E5782">
        <v>30</v>
      </c>
      <c r="F5782" s="8">
        <f>VLOOKUP(C5782,Products!$A$2:$E$20,5,TRUE)</f>
        <v>129.94999999999999</v>
      </c>
      <c r="G5782" s="8">
        <f t="shared" si="180"/>
        <v>3898.4999999999995</v>
      </c>
      <c r="H5782" s="8">
        <f>VLOOKUP(C5782,Products!$A$2:$F$20,6,TRUE)</f>
        <v>40.449999999999989</v>
      </c>
      <c r="I5782" s="8">
        <f t="shared" si="181"/>
        <v>1213.4999999999995</v>
      </c>
      <c r="J5782" s="42">
        <f>VLOOKUP(B5782,Invoices!A:I,9,TRUE)</f>
        <v>2021</v>
      </c>
    </row>
    <row r="5783" spans="1:10" x14ac:dyDescent="0.15">
      <c r="A5783" t="s">
        <v>9143</v>
      </c>
      <c r="B5783" t="s">
        <v>1287</v>
      </c>
      <c r="C5783" t="s">
        <v>90</v>
      </c>
      <c r="D5783" t="s">
        <v>72</v>
      </c>
      <c r="E5783">
        <v>1</v>
      </c>
      <c r="F5783" s="8">
        <f>VLOOKUP(C5783,Products!$A$2:$E$20,5,TRUE)</f>
        <v>8.9499999999999993</v>
      </c>
      <c r="G5783" s="8">
        <f t="shared" si="180"/>
        <v>8.9499999999999993</v>
      </c>
      <c r="H5783" s="8">
        <f>VLOOKUP(C5783,Products!$A$2:$F$20,6,TRUE)</f>
        <v>5.6999999999999993</v>
      </c>
      <c r="I5783" s="8">
        <f t="shared" si="181"/>
        <v>5.6999999999999993</v>
      </c>
      <c r="J5783" s="42">
        <f>VLOOKUP(B5783,Invoices!A:I,9,TRUE)</f>
        <v>2021</v>
      </c>
    </row>
    <row r="5784" spans="1:10" x14ac:dyDescent="0.15">
      <c r="A5784" t="s">
        <v>9144</v>
      </c>
      <c r="B5784" t="s">
        <v>1287</v>
      </c>
      <c r="C5784" t="s">
        <v>92</v>
      </c>
      <c r="D5784" t="s">
        <v>82</v>
      </c>
      <c r="E5784">
        <v>3</v>
      </c>
      <c r="F5784" s="8">
        <f>VLOOKUP(C5784,Products!$A$2:$E$20,5,TRUE)</f>
        <v>19.95</v>
      </c>
      <c r="G5784" s="8">
        <f t="shared" si="180"/>
        <v>59.849999999999994</v>
      </c>
      <c r="H5784" s="8">
        <f>VLOOKUP(C5784,Products!$A$2:$F$20,6,TRUE)</f>
        <v>7.4499999999999993</v>
      </c>
      <c r="I5784" s="8">
        <f t="shared" si="181"/>
        <v>22.349999999999998</v>
      </c>
      <c r="J5784" s="42">
        <f>VLOOKUP(B5784,Invoices!A:I,9,TRUE)</f>
        <v>2021</v>
      </c>
    </row>
    <row r="5785" spans="1:10" x14ac:dyDescent="0.15">
      <c r="A5785" t="s">
        <v>9145</v>
      </c>
      <c r="B5785" t="s">
        <v>1287</v>
      </c>
      <c r="C5785" t="s">
        <v>89</v>
      </c>
      <c r="D5785" t="s">
        <v>80</v>
      </c>
      <c r="E5785">
        <v>2</v>
      </c>
      <c r="F5785" s="8">
        <f>VLOOKUP(C5785,Products!$A$2:$E$20,5,TRUE)</f>
        <v>15.95</v>
      </c>
      <c r="G5785" s="8">
        <f t="shared" si="180"/>
        <v>31.9</v>
      </c>
      <c r="H5785" s="8">
        <f>VLOOKUP(C5785,Products!$A$2:$F$20,6,TRUE)</f>
        <v>6</v>
      </c>
      <c r="I5785" s="8">
        <f t="shared" si="181"/>
        <v>12</v>
      </c>
      <c r="J5785" s="42">
        <f>VLOOKUP(B5785,Invoices!A:I,9,TRUE)</f>
        <v>2021</v>
      </c>
    </row>
    <row r="5786" spans="1:10" x14ac:dyDescent="0.15">
      <c r="A5786" t="s">
        <v>9146</v>
      </c>
      <c r="B5786" t="s">
        <v>1288</v>
      </c>
      <c r="C5786" t="s">
        <v>90</v>
      </c>
      <c r="D5786" t="s">
        <v>72</v>
      </c>
      <c r="E5786">
        <v>12</v>
      </c>
      <c r="F5786" s="8">
        <f>VLOOKUP(C5786,Products!$A$2:$E$20,5,TRUE)</f>
        <v>8.9499999999999993</v>
      </c>
      <c r="G5786" s="8">
        <f t="shared" si="180"/>
        <v>107.39999999999999</v>
      </c>
      <c r="H5786" s="8">
        <f>VLOOKUP(C5786,Products!$A$2:$F$20,6,TRUE)</f>
        <v>5.6999999999999993</v>
      </c>
      <c r="I5786" s="8">
        <f t="shared" si="181"/>
        <v>68.399999999999991</v>
      </c>
      <c r="J5786" s="42">
        <f>VLOOKUP(B5786,Invoices!A:I,9,TRUE)</f>
        <v>2021</v>
      </c>
    </row>
    <row r="5787" spans="1:10" x14ac:dyDescent="0.15">
      <c r="A5787" t="s">
        <v>9147</v>
      </c>
      <c r="B5787" t="s">
        <v>1288</v>
      </c>
      <c r="C5787" t="s">
        <v>102</v>
      </c>
      <c r="D5787" t="s">
        <v>83</v>
      </c>
      <c r="E5787">
        <v>1</v>
      </c>
      <c r="F5787" s="8">
        <f>VLOOKUP(C5787,Products!$A$2:$E$20,5,TRUE)</f>
        <v>29.95</v>
      </c>
      <c r="G5787" s="8">
        <f t="shared" si="180"/>
        <v>29.95</v>
      </c>
      <c r="H5787" s="8">
        <f>VLOOKUP(C5787,Products!$A$2:$F$20,6,TRUE)</f>
        <v>15</v>
      </c>
      <c r="I5787" s="8">
        <f t="shared" si="181"/>
        <v>15</v>
      </c>
      <c r="J5787" s="42">
        <f>VLOOKUP(B5787,Invoices!A:I,9,TRUE)</f>
        <v>2021</v>
      </c>
    </row>
    <row r="5788" spans="1:10" x14ac:dyDescent="0.15">
      <c r="A5788" t="s">
        <v>9148</v>
      </c>
      <c r="B5788" t="s">
        <v>1289</v>
      </c>
      <c r="C5788" t="s">
        <v>88</v>
      </c>
      <c r="D5788" t="s">
        <v>85</v>
      </c>
      <c r="E5788">
        <v>4</v>
      </c>
      <c r="F5788" s="8">
        <f>VLOOKUP(C5788,Products!$A$2:$E$20,5,TRUE)</f>
        <v>8.9499999999999993</v>
      </c>
      <c r="G5788" s="8">
        <f t="shared" si="180"/>
        <v>35.799999999999997</v>
      </c>
      <c r="H5788" s="8">
        <f>VLOOKUP(C5788,Products!$A$2:$F$20,6,TRUE)</f>
        <v>5.6999999999999993</v>
      </c>
      <c r="I5788" s="8">
        <f t="shared" si="181"/>
        <v>22.799999999999997</v>
      </c>
      <c r="J5788" s="42">
        <f>VLOOKUP(B5788,Invoices!A:I,9,TRUE)</f>
        <v>2021</v>
      </c>
    </row>
    <row r="5789" spans="1:10" x14ac:dyDescent="0.15">
      <c r="A5789" t="s">
        <v>9149</v>
      </c>
      <c r="B5789" t="s">
        <v>1289</v>
      </c>
      <c r="C5789" t="s">
        <v>92</v>
      </c>
      <c r="D5789" t="s">
        <v>82</v>
      </c>
      <c r="E5789">
        <v>1</v>
      </c>
      <c r="F5789" s="8">
        <f>VLOOKUP(C5789,Products!$A$2:$E$20,5,TRUE)</f>
        <v>19.95</v>
      </c>
      <c r="G5789" s="8">
        <f t="shared" si="180"/>
        <v>19.95</v>
      </c>
      <c r="H5789" s="8">
        <f>VLOOKUP(C5789,Products!$A$2:$F$20,6,TRUE)</f>
        <v>7.4499999999999993</v>
      </c>
      <c r="I5789" s="8">
        <f t="shared" si="181"/>
        <v>7.4499999999999993</v>
      </c>
      <c r="J5789" s="42">
        <f>VLOOKUP(B5789,Invoices!A:I,9,TRUE)</f>
        <v>2021</v>
      </c>
    </row>
    <row r="5790" spans="1:10" x14ac:dyDescent="0.15">
      <c r="A5790" t="s">
        <v>9150</v>
      </c>
      <c r="B5790" t="s">
        <v>1290</v>
      </c>
      <c r="C5790" t="s">
        <v>105</v>
      </c>
      <c r="D5790" t="s">
        <v>81</v>
      </c>
      <c r="E5790">
        <v>5</v>
      </c>
      <c r="F5790" s="8">
        <f>VLOOKUP(C5790,Products!$A$2:$E$20,5,TRUE)</f>
        <v>8.9499999999999993</v>
      </c>
      <c r="G5790" s="8">
        <f t="shared" si="180"/>
        <v>44.75</v>
      </c>
      <c r="H5790" s="8">
        <f>VLOOKUP(C5790,Products!$A$2:$F$20,6,TRUE)</f>
        <v>3.1999999999999993</v>
      </c>
      <c r="I5790" s="8">
        <f t="shared" si="181"/>
        <v>15.999999999999996</v>
      </c>
      <c r="J5790" s="42">
        <f>VLOOKUP(B5790,Invoices!A:I,9,TRUE)</f>
        <v>2021</v>
      </c>
    </row>
    <row r="5791" spans="1:10" x14ac:dyDescent="0.15">
      <c r="A5791" t="s">
        <v>9151</v>
      </c>
      <c r="B5791" t="s">
        <v>1290</v>
      </c>
      <c r="C5791" t="s">
        <v>95</v>
      </c>
      <c r="D5791" t="s">
        <v>73</v>
      </c>
      <c r="E5791">
        <v>1</v>
      </c>
      <c r="F5791" s="8">
        <f>VLOOKUP(C5791,Products!$A$2:$E$20,5,TRUE)</f>
        <v>12.95</v>
      </c>
      <c r="G5791" s="8">
        <f t="shared" si="180"/>
        <v>12.95</v>
      </c>
      <c r="H5791" s="8">
        <f>VLOOKUP(C5791,Products!$A$2:$F$20,6,TRUE)</f>
        <v>4.1999999999999993</v>
      </c>
      <c r="I5791" s="8">
        <f t="shared" si="181"/>
        <v>4.1999999999999993</v>
      </c>
      <c r="J5791" s="42">
        <f>VLOOKUP(B5791,Invoices!A:I,9,TRUE)</f>
        <v>2021</v>
      </c>
    </row>
    <row r="5792" spans="1:10" x14ac:dyDescent="0.15">
      <c r="A5792" t="s">
        <v>9152</v>
      </c>
      <c r="B5792" t="s">
        <v>1291</v>
      </c>
      <c r="C5792" t="s">
        <v>90</v>
      </c>
      <c r="D5792" t="s">
        <v>72</v>
      </c>
      <c r="E5792">
        <v>1</v>
      </c>
      <c r="F5792" s="8">
        <f>VLOOKUP(C5792,Products!$A$2:$E$20,5,TRUE)</f>
        <v>8.9499999999999993</v>
      </c>
      <c r="G5792" s="8">
        <f t="shared" si="180"/>
        <v>8.9499999999999993</v>
      </c>
      <c r="H5792" s="8">
        <f>VLOOKUP(C5792,Products!$A$2:$F$20,6,TRUE)</f>
        <v>5.6999999999999993</v>
      </c>
      <c r="I5792" s="8">
        <f t="shared" si="181"/>
        <v>5.6999999999999993</v>
      </c>
      <c r="J5792" s="42">
        <f>VLOOKUP(B5792,Invoices!A:I,9,TRUE)</f>
        <v>2021</v>
      </c>
    </row>
    <row r="5793" spans="1:10" x14ac:dyDescent="0.15">
      <c r="A5793" t="s">
        <v>9153</v>
      </c>
      <c r="B5793" t="s">
        <v>1291</v>
      </c>
      <c r="C5793" t="s">
        <v>94</v>
      </c>
      <c r="D5793" t="s">
        <v>86</v>
      </c>
      <c r="E5793">
        <v>1</v>
      </c>
      <c r="F5793" s="8">
        <f>VLOOKUP(C5793,Products!$A$2:$E$20,5,TRUE)</f>
        <v>3.5</v>
      </c>
      <c r="G5793" s="8">
        <f t="shared" si="180"/>
        <v>3.5</v>
      </c>
      <c r="H5793" s="8">
        <f>VLOOKUP(C5793,Products!$A$2:$F$20,6,TRUE)</f>
        <v>0.54999999999999982</v>
      </c>
      <c r="I5793" s="8">
        <f t="shared" si="181"/>
        <v>0.54999999999999982</v>
      </c>
      <c r="J5793" s="42">
        <f>VLOOKUP(B5793,Invoices!A:I,9,TRUE)</f>
        <v>2021</v>
      </c>
    </row>
    <row r="5794" spans="1:10" x14ac:dyDescent="0.15">
      <c r="A5794" t="s">
        <v>9154</v>
      </c>
      <c r="B5794" t="s">
        <v>1291</v>
      </c>
      <c r="C5794" t="s">
        <v>96</v>
      </c>
      <c r="D5794" t="s">
        <v>75</v>
      </c>
      <c r="E5794">
        <v>4</v>
      </c>
      <c r="F5794" s="8">
        <f>VLOOKUP(C5794,Products!$A$2:$E$20,5,TRUE)</f>
        <v>79.95</v>
      </c>
      <c r="G5794" s="8">
        <f t="shared" si="180"/>
        <v>319.8</v>
      </c>
      <c r="H5794" s="8">
        <f>VLOOKUP(C5794,Products!$A$2:$F$20,6,TRUE)</f>
        <v>27.950000000000003</v>
      </c>
      <c r="I5794" s="8">
        <f t="shared" si="181"/>
        <v>111.80000000000001</v>
      </c>
      <c r="J5794" s="42">
        <f>VLOOKUP(B5794,Invoices!A:I,9,TRUE)</f>
        <v>2021</v>
      </c>
    </row>
    <row r="5795" spans="1:10" x14ac:dyDescent="0.15">
      <c r="A5795" t="s">
        <v>9155</v>
      </c>
      <c r="B5795" t="s">
        <v>1291</v>
      </c>
      <c r="C5795" t="s">
        <v>105</v>
      </c>
      <c r="D5795" t="s">
        <v>81</v>
      </c>
      <c r="E5795">
        <v>50</v>
      </c>
      <c r="F5795" s="8">
        <f>VLOOKUP(C5795,Products!$A$2:$E$20,5,TRUE)</f>
        <v>8.9499999999999993</v>
      </c>
      <c r="G5795" s="8">
        <f t="shared" si="180"/>
        <v>447.49999999999994</v>
      </c>
      <c r="H5795" s="8">
        <f>VLOOKUP(C5795,Products!$A$2:$F$20,6,TRUE)</f>
        <v>3.1999999999999993</v>
      </c>
      <c r="I5795" s="8">
        <f t="shared" si="181"/>
        <v>159.99999999999997</v>
      </c>
      <c r="J5795" s="42">
        <f>VLOOKUP(B5795,Invoices!A:I,9,TRUE)</f>
        <v>2021</v>
      </c>
    </row>
    <row r="5796" spans="1:10" x14ac:dyDescent="0.15">
      <c r="A5796" t="s">
        <v>9156</v>
      </c>
      <c r="B5796" t="s">
        <v>1292</v>
      </c>
      <c r="C5796" t="s">
        <v>96</v>
      </c>
      <c r="D5796" t="s">
        <v>75</v>
      </c>
      <c r="E5796">
        <v>1</v>
      </c>
      <c r="F5796" s="8">
        <f>VLOOKUP(C5796,Products!$A$2:$E$20,5,TRUE)</f>
        <v>79.95</v>
      </c>
      <c r="G5796" s="8">
        <f t="shared" si="180"/>
        <v>79.95</v>
      </c>
      <c r="H5796" s="8">
        <f>VLOOKUP(C5796,Products!$A$2:$F$20,6,TRUE)</f>
        <v>27.950000000000003</v>
      </c>
      <c r="I5796" s="8">
        <f t="shared" si="181"/>
        <v>27.950000000000003</v>
      </c>
      <c r="J5796" s="42">
        <f>VLOOKUP(B5796,Invoices!A:I,9,TRUE)</f>
        <v>2021</v>
      </c>
    </row>
    <row r="5797" spans="1:10" x14ac:dyDescent="0.15">
      <c r="A5797" t="s">
        <v>9157</v>
      </c>
      <c r="B5797" t="s">
        <v>1292</v>
      </c>
      <c r="C5797" t="s">
        <v>88</v>
      </c>
      <c r="D5797" t="s">
        <v>85</v>
      </c>
      <c r="E5797">
        <v>1</v>
      </c>
      <c r="F5797" s="8">
        <f>VLOOKUP(C5797,Products!$A$2:$E$20,5,TRUE)</f>
        <v>8.9499999999999993</v>
      </c>
      <c r="G5797" s="8">
        <f t="shared" si="180"/>
        <v>8.9499999999999993</v>
      </c>
      <c r="H5797" s="8">
        <f>VLOOKUP(C5797,Products!$A$2:$F$20,6,TRUE)</f>
        <v>5.6999999999999993</v>
      </c>
      <c r="I5797" s="8">
        <f t="shared" si="181"/>
        <v>5.6999999999999993</v>
      </c>
      <c r="J5797" s="42">
        <f>VLOOKUP(B5797,Invoices!A:I,9,TRUE)</f>
        <v>2021</v>
      </c>
    </row>
    <row r="5798" spans="1:10" x14ac:dyDescent="0.15">
      <c r="A5798" t="s">
        <v>9158</v>
      </c>
      <c r="B5798" t="s">
        <v>1292</v>
      </c>
      <c r="C5798" t="s">
        <v>100</v>
      </c>
      <c r="D5798" t="s">
        <v>78</v>
      </c>
      <c r="E5798">
        <v>1</v>
      </c>
      <c r="F5798" s="8">
        <f>VLOOKUP(C5798,Products!$A$2:$E$20,5,TRUE)</f>
        <v>49.95</v>
      </c>
      <c r="G5798" s="8">
        <f t="shared" si="180"/>
        <v>49.95</v>
      </c>
      <c r="H5798" s="8">
        <f>VLOOKUP(C5798,Products!$A$2:$F$20,6,TRUE)</f>
        <v>19.950000000000003</v>
      </c>
      <c r="I5798" s="8">
        <f t="shared" si="181"/>
        <v>19.950000000000003</v>
      </c>
      <c r="J5798" s="42">
        <f>VLOOKUP(B5798,Invoices!A:I,9,TRUE)</f>
        <v>2021</v>
      </c>
    </row>
    <row r="5799" spans="1:10" x14ac:dyDescent="0.15">
      <c r="A5799" t="s">
        <v>9159</v>
      </c>
      <c r="B5799" t="s">
        <v>1292</v>
      </c>
      <c r="C5799" t="s">
        <v>97</v>
      </c>
      <c r="D5799" t="s">
        <v>74</v>
      </c>
      <c r="E5799">
        <v>6</v>
      </c>
      <c r="F5799" s="8">
        <f>VLOOKUP(C5799,Products!$A$2:$E$20,5,TRUE)</f>
        <v>1.5</v>
      </c>
      <c r="G5799" s="8">
        <f t="shared" si="180"/>
        <v>9</v>
      </c>
      <c r="H5799" s="8">
        <f>VLOOKUP(C5799,Products!$A$2:$F$20,6,TRUE)</f>
        <v>0.5</v>
      </c>
      <c r="I5799" s="8">
        <f t="shared" si="181"/>
        <v>3</v>
      </c>
      <c r="J5799" s="42">
        <f>VLOOKUP(B5799,Invoices!A:I,9,TRUE)</f>
        <v>2021</v>
      </c>
    </row>
    <row r="5800" spans="1:10" x14ac:dyDescent="0.15">
      <c r="A5800" t="s">
        <v>9160</v>
      </c>
      <c r="B5800" t="s">
        <v>1292</v>
      </c>
      <c r="C5800" t="s">
        <v>102</v>
      </c>
      <c r="D5800" t="s">
        <v>83</v>
      </c>
      <c r="E5800">
        <v>1</v>
      </c>
      <c r="F5800" s="8">
        <f>VLOOKUP(C5800,Products!$A$2:$E$20,5,TRUE)</f>
        <v>29.95</v>
      </c>
      <c r="G5800" s="8">
        <f t="shared" si="180"/>
        <v>29.95</v>
      </c>
      <c r="H5800" s="8">
        <f>VLOOKUP(C5800,Products!$A$2:$F$20,6,TRUE)</f>
        <v>15</v>
      </c>
      <c r="I5800" s="8">
        <f t="shared" si="181"/>
        <v>15</v>
      </c>
      <c r="J5800" s="42">
        <f>VLOOKUP(B5800,Invoices!A:I,9,TRUE)</f>
        <v>2021</v>
      </c>
    </row>
    <row r="5801" spans="1:10" x14ac:dyDescent="0.15">
      <c r="A5801" t="s">
        <v>9161</v>
      </c>
      <c r="B5801" t="s">
        <v>1292</v>
      </c>
      <c r="C5801" t="s">
        <v>91</v>
      </c>
      <c r="D5801" t="s">
        <v>70</v>
      </c>
      <c r="E5801">
        <v>12</v>
      </c>
      <c r="F5801" s="8">
        <f>VLOOKUP(C5801,Products!$A$2:$E$20,5,TRUE)</f>
        <v>49.95</v>
      </c>
      <c r="G5801" s="8">
        <f t="shared" si="180"/>
        <v>599.40000000000009</v>
      </c>
      <c r="H5801" s="8">
        <f>VLOOKUP(C5801,Products!$A$2:$F$20,6,TRUE)</f>
        <v>21.200000000000003</v>
      </c>
      <c r="I5801" s="8">
        <f t="shared" si="181"/>
        <v>254.40000000000003</v>
      </c>
      <c r="J5801" s="42">
        <f>VLOOKUP(B5801,Invoices!A:I,9,TRUE)</f>
        <v>2021</v>
      </c>
    </row>
    <row r="5802" spans="1:10" x14ac:dyDescent="0.15">
      <c r="A5802" t="s">
        <v>9162</v>
      </c>
      <c r="B5802" t="s">
        <v>1292</v>
      </c>
      <c r="C5802" t="s">
        <v>90</v>
      </c>
      <c r="D5802" t="s">
        <v>72</v>
      </c>
      <c r="E5802">
        <v>10</v>
      </c>
      <c r="F5802" s="8">
        <f>VLOOKUP(C5802,Products!$A$2:$E$20,5,TRUE)</f>
        <v>8.9499999999999993</v>
      </c>
      <c r="G5802" s="8">
        <f t="shared" si="180"/>
        <v>89.5</v>
      </c>
      <c r="H5802" s="8">
        <f>VLOOKUP(C5802,Products!$A$2:$F$20,6,TRUE)</f>
        <v>5.6999999999999993</v>
      </c>
      <c r="I5802" s="8">
        <f t="shared" si="181"/>
        <v>56.999999999999993</v>
      </c>
      <c r="J5802" s="42">
        <f>VLOOKUP(B5802,Invoices!A:I,9,TRUE)</f>
        <v>2021</v>
      </c>
    </row>
    <row r="5803" spans="1:10" x14ac:dyDescent="0.15">
      <c r="A5803" t="s">
        <v>9163</v>
      </c>
      <c r="B5803" t="s">
        <v>1292</v>
      </c>
      <c r="C5803" t="s">
        <v>105</v>
      </c>
      <c r="D5803" t="s">
        <v>81</v>
      </c>
      <c r="E5803">
        <v>4</v>
      </c>
      <c r="F5803" s="8">
        <f>VLOOKUP(C5803,Products!$A$2:$E$20,5,TRUE)</f>
        <v>8.9499999999999993</v>
      </c>
      <c r="G5803" s="8">
        <f t="shared" si="180"/>
        <v>35.799999999999997</v>
      </c>
      <c r="H5803" s="8">
        <f>VLOOKUP(C5803,Products!$A$2:$F$20,6,TRUE)</f>
        <v>3.1999999999999993</v>
      </c>
      <c r="I5803" s="8">
        <f t="shared" si="181"/>
        <v>12.799999999999997</v>
      </c>
      <c r="J5803" s="42">
        <f>VLOOKUP(B5803,Invoices!A:I,9,TRUE)</f>
        <v>2021</v>
      </c>
    </row>
    <row r="5804" spans="1:10" x14ac:dyDescent="0.15">
      <c r="A5804" t="s">
        <v>9164</v>
      </c>
      <c r="B5804" t="s">
        <v>1292</v>
      </c>
      <c r="C5804" t="s">
        <v>99</v>
      </c>
      <c r="D5804" t="s">
        <v>84</v>
      </c>
      <c r="E5804">
        <v>1</v>
      </c>
      <c r="F5804" s="8">
        <f>VLOOKUP(C5804,Products!$A$2:$E$20,5,TRUE)</f>
        <v>3.5</v>
      </c>
      <c r="G5804" s="8">
        <f t="shared" si="180"/>
        <v>3.5</v>
      </c>
      <c r="H5804" s="8">
        <f>VLOOKUP(C5804,Products!$A$2:$F$20,6,TRUE)</f>
        <v>0.54999999999999982</v>
      </c>
      <c r="I5804" s="8">
        <f t="shared" si="181"/>
        <v>0.54999999999999982</v>
      </c>
      <c r="J5804" s="42">
        <f>VLOOKUP(B5804,Invoices!A:I,9,TRUE)</f>
        <v>2021</v>
      </c>
    </row>
    <row r="5805" spans="1:10" x14ac:dyDescent="0.15">
      <c r="A5805" t="s">
        <v>9165</v>
      </c>
      <c r="B5805" t="s">
        <v>1292</v>
      </c>
      <c r="C5805" t="s">
        <v>89</v>
      </c>
      <c r="D5805" t="s">
        <v>80</v>
      </c>
      <c r="E5805">
        <v>5</v>
      </c>
      <c r="F5805" s="8">
        <f>VLOOKUP(C5805,Products!$A$2:$E$20,5,TRUE)</f>
        <v>15.95</v>
      </c>
      <c r="G5805" s="8">
        <f t="shared" si="180"/>
        <v>79.75</v>
      </c>
      <c r="H5805" s="8">
        <f>VLOOKUP(C5805,Products!$A$2:$F$20,6,TRUE)</f>
        <v>6</v>
      </c>
      <c r="I5805" s="8">
        <f t="shared" si="181"/>
        <v>30</v>
      </c>
      <c r="J5805" s="42">
        <f>VLOOKUP(B5805,Invoices!A:I,9,TRUE)</f>
        <v>2021</v>
      </c>
    </row>
    <row r="5806" spans="1:10" x14ac:dyDescent="0.15">
      <c r="A5806" t="s">
        <v>9166</v>
      </c>
      <c r="B5806" t="s">
        <v>1292</v>
      </c>
      <c r="C5806" t="s">
        <v>104</v>
      </c>
      <c r="D5806" t="s">
        <v>71</v>
      </c>
      <c r="E5806">
        <v>15</v>
      </c>
      <c r="F5806" s="8">
        <f>VLOOKUP(C5806,Products!$A$2:$E$20,5,TRUE)</f>
        <v>2.95</v>
      </c>
      <c r="G5806" s="8">
        <f t="shared" si="180"/>
        <v>44.25</v>
      </c>
      <c r="H5806" s="8">
        <f>VLOOKUP(C5806,Products!$A$2:$F$20,6,TRUE)</f>
        <v>1.1500000000000001</v>
      </c>
      <c r="I5806" s="8">
        <f t="shared" si="181"/>
        <v>17.250000000000004</v>
      </c>
      <c r="J5806" s="42">
        <f>VLOOKUP(B5806,Invoices!A:I,9,TRUE)</f>
        <v>2021</v>
      </c>
    </row>
    <row r="5807" spans="1:10" x14ac:dyDescent="0.15">
      <c r="A5807" t="s">
        <v>9167</v>
      </c>
      <c r="B5807" t="s">
        <v>1292</v>
      </c>
      <c r="C5807" t="s">
        <v>103</v>
      </c>
      <c r="D5807" t="s">
        <v>77</v>
      </c>
      <c r="E5807">
        <v>1</v>
      </c>
      <c r="F5807" s="8">
        <f>VLOOKUP(C5807,Products!$A$2:$E$20,5,TRUE)</f>
        <v>8.9499999999999993</v>
      </c>
      <c r="G5807" s="8">
        <f t="shared" si="180"/>
        <v>8.9499999999999993</v>
      </c>
      <c r="H5807" s="8">
        <f>VLOOKUP(C5807,Products!$A$2:$F$20,6,TRUE)</f>
        <v>3.1999999999999993</v>
      </c>
      <c r="I5807" s="8">
        <f t="shared" si="181"/>
        <v>3.1999999999999993</v>
      </c>
      <c r="J5807" s="42">
        <f>VLOOKUP(B5807,Invoices!A:I,9,TRUE)</f>
        <v>2021</v>
      </c>
    </row>
    <row r="5808" spans="1:10" x14ac:dyDescent="0.15">
      <c r="A5808" t="s">
        <v>9168</v>
      </c>
      <c r="B5808" t="s">
        <v>1292</v>
      </c>
      <c r="C5808" t="s">
        <v>95</v>
      </c>
      <c r="D5808" t="s">
        <v>73</v>
      </c>
      <c r="E5808">
        <v>3</v>
      </c>
      <c r="F5808" s="8">
        <f>VLOOKUP(C5808,Products!$A$2:$E$20,5,TRUE)</f>
        <v>12.95</v>
      </c>
      <c r="G5808" s="8">
        <f t="shared" si="180"/>
        <v>38.849999999999994</v>
      </c>
      <c r="H5808" s="8">
        <f>VLOOKUP(C5808,Products!$A$2:$F$20,6,TRUE)</f>
        <v>4.1999999999999993</v>
      </c>
      <c r="I5808" s="8">
        <f t="shared" si="181"/>
        <v>12.599999999999998</v>
      </c>
      <c r="J5808" s="42">
        <f>VLOOKUP(B5808,Invoices!A:I,9,TRUE)</f>
        <v>2021</v>
      </c>
    </row>
    <row r="5809" spans="1:10" x14ac:dyDescent="0.15">
      <c r="A5809" t="s">
        <v>9169</v>
      </c>
      <c r="B5809" t="s">
        <v>1292</v>
      </c>
      <c r="C5809" t="s">
        <v>87</v>
      </c>
      <c r="D5809" t="s">
        <v>68</v>
      </c>
      <c r="E5809">
        <v>50</v>
      </c>
      <c r="F5809" s="8">
        <f>VLOOKUP(C5809,Products!$A$2:$E$20,5,TRUE)</f>
        <v>19.95</v>
      </c>
      <c r="G5809" s="8">
        <f t="shared" si="180"/>
        <v>997.5</v>
      </c>
      <c r="H5809" s="8">
        <f>VLOOKUP(C5809,Products!$A$2:$F$20,6,TRUE)</f>
        <v>7.4499999999999993</v>
      </c>
      <c r="I5809" s="8">
        <f t="shared" si="181"/>
        <v>372.49999999999994</v>
      </c>
      <c r="J5809" s="42">
        <f>VLOOKUP(B5809,Invoices!A:I,9,TRUE)</f>
        <v>2021</v>
      </c>
    </row>
    <row r="5810" spans="1:10" x14ac:dyDescent="0.15">
      <c r="A5810" t="s">
        <v>9170</v>
      </c>
      <c r="B5810" t="s">
        <v>1292</v>
      </c>
      <c r="C5810" t="s">
        <v>92</v>
      </c>
      <c r="D5810" t="s">
        <v>82</v>
      </c>
      <c r="E5810">
        <v>1</v>
      </c>
      <c r="F5810" s="8">
        <f>VLOOKUP(C5810,Products!$A$2:$E$20,5,TRUE)</f>
        <v>19.95</v>
      </c>
      <c r="G5810" s="8">
        <f t="shared" si="180"/>
        <v>19.95</v>
      </c>
      <c r="H5810" s="8">
        <f>VLOOKUP(C5810,Products!$A$2:$F$20,6,TRUE)</f>
        <v>7.4499999999999993</v>
      </c>
      <c r="I5810" s="8">
        <f t="shared" si="181"/>
        <v>7.4499999999999993</v>
      </c>
      <c r="J5810" s="42">
        <f>VLOOKUP(B5810,Invoices!A:I,9,TRUE)</f>
        <v>2021</v>
      </c>
    </row>
    <row r="5811" spans="1:10" x14ac:dyDescent="0.15">
      <c r="A5811" t="s">
        <v>9171</v>
      </c>
      <c r="B5811" t="s">
        <v>1292</v>
      </c>
      <c r="C5811" t="s">
        <v>94</v>
      </c>
      <c r="D5811" t="s">
        <v>86</v>
      </c>
      <c r="E5811">
        <v>4</v>
      </c>
      <c r="F5811" s="8">
        <f>VLOOKUP(C5811,Products!$A$2:$E$20,5,TRUE)</f>
        <v>3.5</v>
      </c>
      <c r="G5811" s="8">
        <f t="shared" si="180"/>
        <v>14</v>
      </c>
      <c r="H5811" s="8">
        <f>VLOOKUP(C5811,Products!$A$2:$F$20,6,TRUE)</f>
        <v>0.54999999999999982</v>
      </c>
      <c r="I5811" s="8">
        <f t="shared" si="181"/>
        <v>2.1999999999999993</v>
      </c>
      <c r="J5811" s="42">
        <f>VLOOKUP(B5811,Invoices!A:I,9,TRUE)</f>
        <v>2021</v>
      </c>
    </row>
    <row r="5812" spans="1:10" x14ac:dyDescent="0.15">
      <c r="A5812" t="s">
        <v>9172</v>
      </c>
      <c r="B5812" t="s">
        <v>1292</v>
      </c>
      <c r="C5812" t="s">
        <v>101</v>
      </c>
      <c r="D5812" t="s">
        <v>69</v>
      </c>
      <c r="E5812">
        <v>1</v>
      </c>
      <c r="F5812" s="8">
        <f>VLOOKUP(C5812,Products!$A$2:$E$20,5,TRUE)</f>
        <v>129.94999999999999</v>
      </c>
      <c r="G5812" s="8">
        <f t="shared" si="180"/>
        <v>129.94999999999999</v>
      </c>
      <c r="H5812" s="8">
        <f>VLOOKUP(C5812,Products!$A$2:$F$20,6,TRUE)</f>
        <v>40.449999999999989</v>
      </c>
      <c r="I5812" s="8">
        <f t="shared" si="181"/>
        <v>40.449999999999989</v>
      </c>
      <c r="J5812" s="42">
        <f>VLOOKUP(B5812,Invoices!A:I,9,TRUE)</f>
        <v>2021</v>
      </c>
    </row>
    <row r="5813" spans="1:10" x14ac:dyDescent="0.15">
      <c r="A5813" t="s">
        <v>9173</v>
      </c>
      <c r="B5813" t="s">
        <v>1292</v>
      </c>
      <c r="C5813" t="s">
        <v>93</v>
      </c>
      <c r="D5813" t="s">
        <v>76</v>
      </c>
      <c r="E5813">
        <v>1</v>
      </c>
      <c r="F5813" s="8">
        <f>VLOOKUP(C5813,Products!$A$2:$E$20,5,TRUE)</f>
        <v>9.9499999999999993</v>
      </c>
      <c r="G5813" s="8">
        <f t="shared" si="180"/>
        <v>9.9499999999999993</v>
      </c>
      <c r="H5813" s="8">
        <f>VLOOKUP(C5813,Products!$A$2:$F$20,6,TRUE)</f>
        <v>1.9499999999999993</v>
      </c>
      <c r="I5813" s="8">
        <f t="shared" si="181"/>
        <v>1.9499999999999993</v>
      </c>
      <c r="J5813" s="42">
        <f>VLOOKUP(B5813,Invoices!A:I,9,TRUE)</f>
        <v>2021</v>
      </c>
    </row>
    <row r="5814" spans="1:10" x14ac:dyDescent="0.15">
      <c r="A5814" t="s">
        <v>9174</v>
      </c>
      <c r="B5814" t="s">
        <v>1293</v>
      </c>
      <c r="C5814" t="s">
        <v>101</v>
      </c>
      <c r="D5814" t="s">
        <v>69</v>
      </c>
      <c r="E5814">
        <v>6</v>
      </c>
      <c r="F5814" s="8">
        <f>VLOOKUP(C5814,Products!$A$2:$E$20,5,TRUE)</f>
        <v>129.94999999999999</v>
      </c>
      <c r="G5814" s="8">
        <f t="shared" si="180"/>
        <v>779.69999999999993</v>
      </c>
      <c r="H5814" s="8">
        <f>VLOOKUP(C5814,Products!$A$2:$F$20,6,TRUE)</f>
        <v>40.449999999999989</v>
      </c>
      <c r="I5814" s="8">
        <f t="shared" si="181"/>
        <v>242.69999999999993</v>
      </c>
      <c r="J5814" s="42">
        <f>VLOOKUP(B5814,Invoices!A:I,9,TRUE)</f>
        <v>2021</v>
      </c>
    </row>
    <row r="5815" spans="1:10" x14ac:dyDescent="0.15">
      <c r="A5815" t="s">
        <v>9175</v>
      </c>
      <c r="B5815" t="s">
        <v>1294</v>
      </c>
      <c r="C5815" t="s">
        <v>99</v>
      </c>
      <c r="D5815" t="s">
        <v>84</v>
      </c>
      <c r="E5815">
        <v>1</v>
      </c>
      <c r="F5815" s="8">
        <f>VLOOKUP(C5815,Products!$A$2:$E$20,5,TRUE)</f>
        <v>3.5</v>
      </c>
      <c r="G5815" s="8">
        <f t="shared" si="180"/>
        <v>3.5</v>
      </c>
      <c r="H5815" s="8">
        <f>VLOOKUP(C5815,Products!$A$2:$F$20,6,TRUE)</f>
        <v>0.54999999999999982</v>
      </c>
      <c r="I5815" s="8">
        <f t="shared" si="181"/>
        <v>0.54999999999999982</v>
      </c>
      <c r="J5815" s="42">
        <f>VLOOKUP(B5815,Invoices!A:I,9,TRUE)</f>
        <v>2021</v>
      </c>
    </row>
    <row r="5816" spans="1:10" x14ac:dyDescent="0.15">
      <c r="A5816" t="s">
        <v>9176</v>
      </c>
      <c r="B5816" t="s">
        <v>1294</v>
      </c>
      <c r="C5816" t="s">
        <v>90</v>
      </c>
      <c r="D5816" t="s">
        <v>72</v>
      </c>
      <c r="E5816">
        <v>1</v>
      </c>
      <c r="F5816" s="8">
        <f>VLOOKUP(C5816,Products!$A$2:$E$20,5,TRUE)</f>
        <v>8.9499999999999993</v>
      </c>
      <c r="G5816" s="8">
        <f t="shared" si="180"/>
        <v>8.9499999999999993</v>
      </c>
      <c r="H5816" s="8">
        <f>VLOOKUP(C5816,Products!$A$2:$F$20,6,TRUE)</f>
        <v>5.6999999999999993</v>
      </c>
      <c r="I5816" s="8">
        <f t="shared" si="181"/>
        <v>5.6999999999999993</v>
      </c>
      <c r="J5816" s="42">
        <f>VLOOKUP(B5816,Invoices!A:I,9,TRUE)</f>
        <v>2021</v>
      </c>
    </row>
    <row r="5817" spans="1:10" x14ac:dyDescent="0.15">
      <c r="A5817" t="s">
        <v>9177</v>
      </c>
      <c r="B5817" t="s">
        <v>1294</v>
      </c>
      <c r="C5817" t="s">
        <v>87</v>
      </c>
      <c r="D5817" t="s">
        <v>68</v>
      </c>
      <c r="E5817">
        <v>8</v>
      </c>
      <c r="F5817" s="8">
        <f>VLOOKUP(C5817,Products!$A$2:$E$20,5,TRUE)</f>
        <v>19.95</v>
      </c>
      <c r="G5817" s="8">
        <f t="shared" si="180"/>
        <v>159.6</v>
      </c>
      <c r="H5817" s="8">
        <f>VLOOKUP(C5817,Products!$A$2:$F$20,6,TRUE)</f>
        <v>7.4499999999999993</v>
      </c>
      <c r="I5817" s="8">
        <f t="shared" si="181"/>
        <v>59.599999999999994</v>
      </c>
      <c r="J5817" s="42">
        <f>VLOOKUP(B5817,Invoices!A:I,9,TRUE)</f>
        <v>2021</v>
      </c>
    </row>
    <row r="5818" spans="1:10" x14ac:dyDescent="0.15">
      <c r="A5818" t="s">
        <v>9178</v>
      </c>
      <c r="B5818" t="s">
        <v>1294</v>
      </c>
      <c r="C5818" t="s">
        <v>97</v>
      </c>
      <c r="D5818" t="s">
        <v>74</v>
      </c>
      <c r="E5818">
        <v>30</v>
      </c>
      <c r="F5818" s="8">
        <f>VLOOKUP(C5818,Products!$A$2:$E$20,5,TRUE)</f>
        <v>1.5</v>
      </c>
      <c r="G5818" s="8">
        <f t="shared" si="180"/>
        <v>45</v>
      </c>
      <c r="H5818" s="8">
        <f>VLOOKUP(C5818,Products!$A$2:$F$20,6,TRUE)</f>
        <v>0.5</v>
      </c>
      <c r="I5818" s="8">
        <f t="shared" si="181"/>
        <v>15</v>
      </c>
      <c r="J5818" s="42">
        <f>VLOOKUP(B5818,Invoices!A:I,9,TRUE)</f>
        <v>2021</v>
      </c>
    </row>
    <row r="5819" spans="1:10" x14ac:dyDescent="0.15">
      <c r="A5819" t="s">
        <v>9179</v>
      </c>
      <c r="B5819" t="s">
        <v>1295</v>
      </c>
      <c r="C5819" t="s">
        <v>90</v>
      </c>
      <c r="D5819" t="s">
        <v>72</v>
      </c>
      <c r="E5819">
        <v>6</v>
      </c>
      <c r="F5819" s="8">
        <f>VLOOKUP(C5819,Products!$A$2:$E$20,5,TRUE)</f>
        <v>8.9499999999999993</v>
      </c>
      <c r="G5819" s="8">
        <f t="shared" si="180"/>
        <v>53.699999999999996</v>
      </c>
      <c r="H5819" s="8">
        <f>VLOOKUP(C5819,Products!$A$2:$F$20,6,TRUE)</f>
        <v>5.6999999999999993</v>
      </c>
      <c r="I5819" s="8">
        <f t="shared" si="181"/>
        <v>34.199999999999996</v>
      </c>
      <c r="J5819" s="42">
        <f>VLOOKUP(B5819,Invoices!A:I,9,TRUE)</f>
        <v>2021</v>
      </c>
    </row>
    <row r="5820" spans="1:10" x14ac:dyDescent="0.15">
      <c r="A5820" t="s">
        <v>9180</v>
      </c>
      <c r="B5820" t="s">
        <v>1295</v>
      </c>
      <c r="C5820" t="s">
        <v>104</v>
      </c>
      <c r="D5820" t="s">
        <v>71</v>
      </c>
      <c r="E5820">
        <v>10</v>
      </c>
      <c r="F5820" s="8">
        <f>VLOOKUP(C5820,Products!$A$2:$E$20,5,TRUE)</f>
        <v>2.95</v>
      </c>
      <c r="G5820" s="8">
        <f t="shared" si="180"/>
        <v>29.5</v>
      </c>
      <c r="H5820" s="8">
        <f>VLOOKUP(C5820,Products!$A$2:$F$20,6,TRUE)</f>
        <v>1.1500000000000001</v>
      </c>
      <c r="I5820" s="8">
        <f t="shared" si="181"/>
        <v>11.500000000000002</v>
      </c>
      <c r="J5820" s="42">
        <f>VLOOKUP(B5820,Invoices!A:I,9,TRUE)</f>
        <v>2021</v>
      </c>
    </row>
    <row r="5821" spans="1:10" x14ac:dyDescent="0.15">
      <c r="A5821" t="s">
        <v>9181</v>
      </c>
      <c r="B5821" t="s">
        <v>1296</v>
      </c>
      <c r="C5821" t="s">
        <v>96</v>
      </c>
      <c r="D5821" t="s">
        <v>75</v>
      </c>
      <c r="E5821">
        <v>10</v>
      </c>
      <c r="F5821" s="8">
        <f>VLOOKUP(C5821,Products!$A$2:$E$20,5,TRUE)</f>
        <v>79.95</v>
      </c>
      <c r="G5821" s="8">
        <f t="shared" si="180"/>
        <v>799.5</v>
      </c>
      <c r="H5821" s="8">
        <f>VLOOKUP(C5821,Products!$A$2:$F$20,6,TRUE)</f>
        <v>27.950000000000003</v>
      </c>
      <c r="I5821" s="8">
        <f t="shared" si="181"/>
        <v>279.5</v>
      </c>
      <c r="J5821" s="42">
        <f>VLOOKUP(B5821,Invoices!A:I,9,TRUE)</f>
        <v>2021</v>
      </c>
    </row>
    <row r="5822" spans="1:10" x14ac:dyDescent="0.15">
      <c r="A5822" t="s">
        <v>9182</v>
      </c>
      <c r="B5822" t="s">
        <v>1296</v>
      </c>
      <c r="C5822" t="s">
        <v>93</v>
      </c>
      <c r="D5822" t="s">
        <v>76</v>
      </c>
      <c r="E5822">
        <v>50</v>
      </c>
      <c r="F5822" s="8">
        <f>VLOOKUP(C5822,Products!$A$2:$E$20,5,TRUE)</f>
        <v>9.9499999999999993</v>
      </c>
      <c r="G5822" s="8">
        <f t="shared" si="180"/>
        <v>497.49999999999994</v>
      </c>
      <c r="H5822" s="8">
        <f>VLOOKUP(C5822,Products!$A$2:$F$20,6,TRUE)</f>
        <v>1.9499999999999993</v>
      </c>
      <c r="I5822" s="8">
        <f t="shared" si="181"/>
        <v>97.499999999999972</v>
      </c>
      <c r="J5822" s="42">
        <f>VLOOKUP(B5822,Invoices!A:I,9,TRUE)</f>
        <v>2021</v>
      </c>
    </row>
    <row r="5823" spans="1:10" x14ac:dyDescent="0.15">
      <c r="A5823" t="s">
        <v>9183</v>
      </c>
      <c r="B5823" t="s">
        <v>1296</v>
      </c>
      <c r="C5823" t="s">
        <v>90</v>
      </c>
      <c r="D5823" t="s">
        <v>72</v>
      </c>
      <c r="E5823">
        <v>12</v>
      </c>
      <c r="F5823" s="8">
        <f>VLOOKUP(C5823,Products!$A$2:$E$20,5,TRUE)</f>
        <v>8.9499999999999993</v>
      </c>
      <c r="G5823" s="8">
        <f t="shared" si="180"/>
        <v>107.39999999999999</v>
      </c>
      <c r="H5823" s="8">
        <f>VLOOKUP(C5823,Products!$A$2:$F$20,6,TRUE)</f>
        <v>5.6999999999999993</v>
      </c>
      <c r="I5823" s="8">
        <f t="shared" si="181"/>
        <v>68.399999999999991</v>
      </c>
      <c r="J5823" s="42">
        <f>VLOOKUP(B5823,Invoices!A:I,9,TRUE)</f>
        <v>2021</v>
      </c>
    </row>
    <row r="5824" spans="1:10" x14ac:dyDescent="0.15">
      <c r="A5824" t="s">
        <v>9184</v>
      </c>
      <c r="B5824" t="s">
        <v>1296</v>
      </c>
      <c r="C5824" t="s">
        <v>103</v>
      </c>
      <c r="D5824" t="s">
        <v>77</v>
      </c>
      <c r="E5824">
        <v>50</v>
      </c>
      <c r="F5824" s="8">
        <f>VLOOKUP(C5824,Products!$A$2:$E$20,5,TRUE)</f>
        <v>8.9499999999999993</v>
      </c>
      <c r="G5824" s="8">
        <f t="shared" si="180"/>
        <v>447.49999999999994</v>
      </c>
      <c r="H5824" s="8">
        <f>VLOOKUP(C5824,Products!$A$2:$F$20,6,TRUE)</f>
        <v>3.1999999999999993</v>
      </c>
      <c r="I5824" s="8">
        <f t="shared" si="181"/>
        <v>159.99999999999997</v>
      </c>
      <c r="J5824" s="42">
        <f>VLOOKUP(B5824,Invoices!A:I,9,TRUE)</f>
        <v>2021</v>
      </c>
    </row>
    <row r="5825" spans="1:10" x14ac:dyDescent="0.15">
      <c r="A5825" t="s">
        <v>9185</v>
      </c>
      <c r="B5825" t="s">
        <v>1297</v>
      </c>
      <c r="C5825" t="s">
        <v>100</v>
      </c>
      <c r="D5825" t="s">
        <v>78</v>
      </c>
      <c r="E5825">
        <v>20</v>
      </c>
      <c r="F5825" s="8">
        <f>VLOOKUP(C5825,Products!$A$2:$E$20,5,TRUE)</f>
        <v>49.95</v>
      </c>
      <c r="G5825" s="8">
        <f t="shared" si="180"/>
        <v>999</v>
      </c>
      <c r="H5825" s="8">
        <f>VLOOKUP(C5825,Products!$A$2:$F$20,6,TRUE)</f>
        <v>19.950000000000003</v>
      </c>
      <c r="I5825" s="8">
        <f t="shared" si="181"/>
        <v>399.00000000000006</v>
      </c>
      <c r="J5825" s="42">
        <f>VLOOKUP(B5825,Invoices!A:I,9,TRUE)</f>
        <v>2021</v>
      </c>
    </row>
    <row r="5826" spans="1:10" x14ac:dyDescent="0.15">
      <c r="A5826" t="s">
        <v>9186</v>
      </c>
      <c r="B5826" t="s">
        <v>1298</v>
      </c>
      <c r="C5826" t="s">
        <v>89</v>
      </c>
      <c r="D5826" t="s">
        <v>80</v>
      </c>
      <c r="E5826">
        <v>25</v>
      </c>
      <c r="F5826" s="8">
        <f>VLOOKUP(C5826,Products!$A$2:$E$20,5,TRUE)</f>
        <v>15.95</v>
      </c>
      <c r="G5826" s="8">
        <f t="shared" si="180"/>
        <v>398.75</v>
      </c>
      <c r="H5826" s="8">
        <f>VLOOKUP(C5826,Products!$A$2:$F$20,6,TRUE)</f>
        <v>6</v>
      </c>
      <c r="I5826" s="8">
        <f t="shared" si="181"/>
        <v>150</v>
      </c>
      <c r="J5826" s="42">
        <f>VLOOKUP(B5826,Invoices!A:I,9,TRUE)</f>
        <v>2021</v>
      </c>
    </row>
    <row r="5827" spans="1:10" x14ac:dyDescent="0.15">
      <c r="A5827" t="s">
        <v>9187</v>
      </c>
      <c r="B5827" t="s">
        <v>1298</v>
      </c>
      <c r="C5827" t="s">
        <v>98</v>
      </c>
      <c r="D5827" t="s">
        <v>79</v>
      </c>
      <c r="E5827">
        <v>1</v>
      </c>
      <c r="F5827" s="8">
        <f>VLOOKUP(C5827,Products!$A$2:$E$20,5,TRUE)</f>
        <v>14.95</v>
      </c>
      <c r="G5827" s="8">
        <f t="shared" ref="G5827:G5890" si="182">F5827*E5827</f>
        <v>14.95</v>
      </c>
      <c r="H5827" s="8">
        <f>VLOOKUP(C5827,Products!$A$2:$F$20,6,TRUE)</f>
        <v>3.0499999999999989</v>
      </c>
      <c r="I5827" s="8">
        <f t="shared" ref="I5827:I5890" si="183">H5827*E5827</f>
        <v>3.0499999999999989</v>
      </c>
      <c r="J5827" s="42">
        <f>VLOOKUP(B5827,Invoices!A:I,9,TRUE)</f>
        <v>2021</v>
      </c>
    </row>
    <row r="5828" spans="1:10" x14ac:dyDescent="0.15">
      <c r="A5828" t="s">
        <v>9188</v>
      </c>
      <c r="B5828" t="s">
        <v>1298</v>
      </c>
      <c r="C5828" t="s">
        <v>93</v>
      </c>
      <c r="D5828" t="s">
        <v>76</v>
      </c>
      <c r="E5828">
        <v>10</v>
      </c>
      <c r="F5828" s="8">
        <f>VLOOKUP(C5828,Products!$A$2:$E$20,5,TRUE)</f>
        <v>9.9499999999999993</v>
      </c>
      <c r="G5828" s="8">
        <f t="shared" si="182"/>
        <v>99.5</v>
      </c>
      <c r="H5828" s="8">
        <f>VLOOKUP(C5828,Products!$A$2:$F$20,6,TRUE)</f>
        <v>1.9499999999999993</v>
      </c>
      <c r="I5828" s="8">
        <f t="shared" si="183"/>
        <v>19.499999999999993</v>
      </c>
      <c r="J5828" s="42">
        <f>VLOOKUP(B5828,Invoices!A:I,9,TRUE)</f>
        <v>2021</v>
      </c>
    </row>
    <row r="5829" spans="1:10" x14ac:dyDescent="0.15">
      <c r="A5829" t="s">
        <v>9189</v>
      </c>
      <c r="B5829" t="s">
        <v>1298</v>
      </c>
      <c r="C5829" t="s">
        <v>104</v>
      </c>
      <c r="D5829" t="s">
        <v>71</v>
      </c>
      <c r="E5829">
        <v>20</v>
      </c>
      <c r="F5829" s="8">
        <f>VLOOKUP(C5829,Products!$A$2:$E$20,5,TRUE)</f>
        <v>2.95</v>
      </c>
      <c r="G5829" s="8">
        <f t="shared" si="182"/>
        <v>59</v>
      </c>
      <c r="H5829" s="8">
        <f>VLOOKUP(C5829,Products!$A$2:$F$20,6,TRUE)</f>
        <v>1.1500000000000001</v>
      </c>
      <c r="I5829" s="8">
        <f t="shared" si="183"/>
        <v>23.000000000000004</v>
      </c>
      <c r="J5829" s="42">
        <f>VLOOKUP(B5829,Invoices!A:I,9,TRUE)</f>
        <v>2021</v>
      </c>
    </row>
    <row r="5830" spans="1:10" x14ac:dyDescent="0.15">
      <c r="A5830" t="s">
        <v>9190</v>
      </c>
      <c r="B5830" t="s">
        <v>1298</v>
      </c>
      <c r="C5830" t="s">
        <v>92</v>
      </c>
      <c r="D5830" t="s">
        <v>82</v>
      </c>
      <c r="E5830">
        <v>6</v>
      </c>
      <c r="F5830" s="8">
        <f>VLOOKUP(C5830,Products!$A$2:$E$20,5,TRUE)</f>
        <v>19.95</v>
      </c>
      <c r="G5830" s="8">
        <f t="shared" si="182"/>
        <v>119.69999999999999</v>
      </c>
      <c r="H5830" s="8">
        <f>VLOOKUP(C5830,Products!$A$2:$F$20,6,TRUE)</f>
        <v>7.4499999999999993</v>
      </c>
      <c r="I5830" s="8">
        <f t="shared" si="183"/>
        <v>44.699999999999996</v>
      </c>
      <c r="J5830" s="42">
        <f>VLOOKUP(B5830,Invoices!A:I,9,TRUE)</f>
        <v>2021</v>
      </c>
    </row>
    <row r="5831" spans="1:10" x14ac:dyDescent="0.15">
      <c r="A5831" t="s">
        <v>9191</v>
      </c>
      <c r="B5831" t="s">
        <v>1299</v>
      </c>
      <c r="C5831" t="s">
        <v>92</v>
      </c>
      <c r="D5831" t="s">
        <v>82</v>
      </c>
      <c r="E5831">
        <v>1</v>
      </c>
      <c r="F5831" s="8">
        <f>VLOOKUP(C5831,Products!$A$2:$E$20,5,TRUE)</f>
        <v>19.95</v>
      </c>
      <c r="G5831" s="8">
        <f t="shared" si="182"/>
        <v>19.95</v>
      </c>
      <c r="H5831" s="8">
        <f>VLOOKUP(C5831,Products!$A$2:$F$20,6,TRUE)</f>
        <v>7.4499999999999993</v>
      </c>
      <c r="I5831" s="8">
        <f t="shared" si="183"/>
        <v>7.4499999999999993</v>
      </c>
      <c r="J5831" s="42">
        <f>VLOOKUP(B5831,Invoices!A:I,9,TRUE)</f>
        <v>2021</v>
      </c>
    </row>
    <row r="5832" spans="1:10" x14ac:dyDescent="0.15">
      <c r="A5832" t="s">
        <v>9192</v>
      </c>
      <c r="B5832" t="s">
        <v>1299</v>
      </c>
      <c r="C5832" t="s">
        <v>90</v>
      </c>
      <c r="D5832" t="s">
        <v>72</v>
      </c>
      <c r="E5832">
        <v>1</v>
      </c>
      <c r="F5832" s="8">
        <f>VLOOKUP(C5832,Products!$A$2:$E$20,5,TRUE)</f>
        <v>8.9499999999999993</v>
      </c>
      <c r="G5832" s="8">
        <f t="shared" si="182"/>
        <v>8.9499999999999993</v>
      </c>
      <c r="H5832" s="8">
        <f>VLOOKUP(C5832,Products!$A$2:$F$20,6,TRUE)</f>
        <v>5.6999999999999993</v>
      </c>
      <c r="I5832" s="8">
        <f t="shared" si="183"/>
        <v>5.6999999999999993</v>
      </c>
      <c r="J5832" s="42">
        <f>VLOOKUP(B5832,Invoices!A:I,9,TRUE)</f>
        <v>2021</v>
      </c>
    </row>
    <row r="5833" spans="1:10" x14ac:dyDescent="0.15">
      <c r="A5833" t="s">
        <v>9193</v>
      </c>
      <c r="B5833" t="s">
        <v>1299</v>
      </c>
      <c r="C5833" t="s">
        <v>97</v>
      </c>
      <c r="D5833" t="s">
        <v>74</v>
      </c>
      <c r="E5833">
        <v>1</v>
      </c>
      <c r="F5833" s="8">
        <f>VLOOKUP(C5833,Products!$A$2:$E$20,5,TRUE)</f>
        <v>1.5</v>
      </c>
      <c r="G5833" s="8">
        <f t="shared" si="182"/>
        <v>1.5</v>
      </c>
      <c r="H5833" s="8">
        <f>VLOOKUP(C5833,Products!$A$2:$F$20,6,TRUE)</f>
        <v>0.5</v>
      </c>
      <c r="I5833" s="8">
        <f t="shared" si="183"/>
        <v>0.5</v>
      </c>
      <c r="J5833" s="42">
        <f>VLOOKUP(B5833,Invoices!A:I,9,TRUE)</f>
        <v>2021</v>
      </c>
    </row>
    <row r="5834" spans="1:10" x14ac:dyDescent="0.15">
      <c r="A5834" t="s">
        <v>9194</v>
      </c>
      <c r="B5834" t="s">
        <v>1299</v>
      </c>
      <c r="C5834" t="s">
        <v>95</v>
      </c>
      <c r="D5834" t="s">
        <v>73</v>
      </c>
      <c r="E5834">
        <v>20</v>
      </c>
      <c r="F5834" s="8">
        <f>VLOOKUP(C5834,Products!$A$2:$E$20,5,TRUE)</f>
        <v>12.95</v>
      </c>
      <c r="G5834" s="8">
        <f t="shared" si="182"/>
        <v>259</v>
      </c>
      <c r="H5834" s="8">
        <f>VLOOKUP(C5834,Products!$A$2:$F$20,6,TRUE)</f>
        <v>4.1999999999999993</v>
      </c>
      <c r="I5834" s="8">
        <f t="shared" si="183"/>
        <v>83.999999999999986</v>
      </c>
      <c r="J5834" s="42">
        <f>VLOOKUP(B5834,Invoices!A:I,9,TRUE)</f>
        <v>2021</v>
      </c>
    </row>
    <row r="5835" spans="1:10" x14ac:dyDescent="0.15">
      <c r="A5835" t="s">
        <v>9195</v>
      </c>
      <c r="B5835" t="s">
        <v>1300</v>
      </c>
      <c r="C5835" t="s">
        <v>89</v>
      </c>
      <c r="D5835" t="s">
        <v>80</v>
      </c>
      <c r="E5835">
        <v>4</v>
      </c>
      <c r="F5835" s="8">
        <f>VLOOKUP(C5835,Products!$A$2:$E$20,5,TRUE)</f>
        <v>15.95</v>
      </c>
      <c r="G5835" s="8">
        <f t="shared" si="182"/>
        <v>63.8</v>
      </c>
      <c r="H5835" s="8">
        <f>VLOOKUP(C5835,Products!$A$2:$F$20,6,TRUE)</f>
        <v>6</v>
      </c>
      <c r="I5835" s="8">
        <f t="shared" si="183"/>
        <v>24</v>
      </c>
      <c r="J5835" s="42">
        <f>VLOOKUP(B5835,Invoices!A:I,9,TRUE)</f>
        <v>2021</v>
      </c>
    </row>
    <row r="5836" spans="1:10" x14ac:dyDescent="0.15">
      <c r="A5836" t="s">
        <v>9196</v>
      </c>
      <c r="B5836" t="s">
        <v>1301</v>
      </c>
      <c r="C5836" t="s">
        <v>105</v>
      </c>
      <c r="D5836" t="s">
        <v>81</v>
      </c>
      <c r="E5836">
        <v>1</v>
      </c>
      <c r="F5836" s="8">
        <f>VLOOKUP(C5836,Products!$A$2:$E$20,5,TRUE)</f>
        <v>8.9499999999999993</v>
      </c>
      <c r="G5836" s="8">
        <f t="shared" si="182"/>
        <v>8.9499999999999993</v>
      </c>
      <c r="H5836" s="8">
        <f>VLOOKUP(C5836,Products!$A$2:$F$20,6,TRUE)</f>
        <v>3.1999999999999993</v>
      </c>
      <c r="I5836" s="8">
        <f t="shared" si="183"/>
        <v>3.1999999999999993</v>
      </c>
      <c r="J5836" s="42">
        <f>VLOOKUP(B5836,Invoices!A:I,9,TRUE)</f>
        <v>2021</v>
      </c>
    </row>
    <row r="5837" spans="1:10" x14ac:dyDescent="0.15">
      <c r="A5837" t="s">
        <v>9197</v>
      </c>
      <c r="B5837" t="s">
        <v>1301</v>
      </c>
      <c r="C5837" t="s">
        <v>94</v>
      </c>
      <c r="D5837" t="s">
        <v>86</v>
      </c>
      <c r="E5837">
        <v>12</v>
      </c>
      <c r="F5837" s="8">
        <f>VLOOKUP(C5837,Products!$A$2:$E$20,5,TRUE)</f>
        <v>3.5</v>
      </c>
      <c r="G5837" s="8">
        <f t="shared" si="182"/>
        <v>42</v>
      </c>
      <c r="H5837" s="8">
        <f>VLOOKUP(C5837,Products!$A$2:$F$20,6,TRUE)</f>
        <v>0.54999999999999982</v>
      </c>
      <c r="I5837" s="8">
        <f t="shared" si="183"/>
        <v>6.5999999999999979</v>
      </c>
      <c r="J5837" s="42">
        <f>VLOOKUP(B5837,Invoices!A:I,9,TRUE)</f>
        <v>2021</v>
      </c>
    </row>
    <row r="5838" spans="1:10" x14ac:dyDescent="0.15">
      <c r="A5838" t="s">
        <v>9198</v>
      </c>
      <c r="B5838" t="s">
        <v>1302</v>
      </c>
      <c r="C5838" t="s">
        <v>104</v>
      </c>
      <c r="D5838" t="s">
        <v>71</v>
      </c>
      <c r="E5838">
        <v>3</v>
      </c>
      <c r="F5838" s="8">
        <f>VLOOKUP(C5838,Products!$A$2:$E$20,5,TRUE)</f>
        <v>2.95</v>
      </c>
      <c r="G5838" s="8">
        <f t="shared" si="182"/>
        <v>8.8500000000000014</v>
      </c>
      <c r="H5838" s="8">
        <f>VLOOKUP(C5838,Products!$A$2:$F$20,6,TRUE)</f>
        <v>1.1500000000000001</v>
      </c>
      <c r="I5838" s="8">
        <f t="shared" si="183"/>
        <v>3.45</v>
      </c>
      <c r="J5838" s="42">
        <f>VLOOKUP(B5838,Invoices!A:I,9,TRUE)</f>
        <v>2021</v>
      </c>
    </row>
    <row r="5839" spans="1:10" x14ac:dyDescent="0.15">
      <c r="A5839" t="s">
        <v>9199</v>
      </c>
      <c r="B5839" t="s">
        <v>1303</v>
      </c>
      <c r="C5839" t="s">
        <v>94</v>
      </c>
      <c r="D5839" t="s">
        <v>86</v>
      </c>
      <c r="E5839">
        <v>1</v>
      </c>
      <c r="F5839" s="8">
        <f>VLOOKUP(C5839,Products!$A$2:$E$20,5,TRUE)</f>
        <v>3.5</v>
      </c>
      <c r="G5839" s="8">
        <f t="shared" si="182"/>
        <v>3.5</v>
      </c>
      <c r="H5839" s="8">
        <f>VLOOKUP(C5839,Products!$A$2:$F$20,6,TRUE)</f>
        <v>0.54999999999999982</v>
      </c>
      <c r="I5839" s="8">
        <f t="shared" si="183"/>
        <v>0.54999999999999982</v>
      </c>
      <c r="J5839" s="42">
        <f>VLOOKUP(B5839,Invoices!A:I,9,TRUE)</f>
        <v>2021</v>
      </c>
    </row>
    <row r="5840" spans="1:10" x14ac:dyDescent="0.15">
      <c r="A5840" t="s">
        <v>9200</v>
      </c>
      <c r="B5840" t="s">
        <v>1303</v>
      </c>
      <c r="C5840" t="s">
        <v>92</v>
      </c>
      <c r="D5840" t="s">
        <v>82</v>
      </c>
      <c r="E5840">
        <v>100</v>
      </c>
      <c r="F5840" s="8">
        <f>VLOOKUP(C5840,Products!$A$2:$E$20,5,TRUE)</f>
        <v>19.95</v>
      </c>
      <c r="G5840" s="8">
        <f t="shared" si="182"/>
        <v>1995</v>
      </c>
      <c r="H5840" s="8">
        <f>VLOOKUP(C5840,Products!$A$2:$F$20,6,TRUE)</f>
        <v>7.4499999999999993</v>
      </c>
      <c r="I5840" s="8">
        <f t="shared" si="183"/>
        <v>744.99999999999989</v>
      </c>
      <c r="J5840" s="42">
        <f>VLOOKUP(B5840,Invoices!A:I,9,TRUE)</f>
        <v>2021</v>
      </c>
    </row>
    <row r="5841" spans="1:10" x14ac:dyDescent="0.15">
      <c r="A5841" t="s">
        <v>9201</v>
      </c>
      <c r="B5841" t="s">
        <v>1303</v>
      </c>
      <c r="C5841" t="s">
        <v>88</v>
      </c>
      <c r="D5841" t="s">
        <v>85</v>
      </c>
      <c r="E5841">
        <v>5</v>
      </c>
      <c r="F5841" s="8">
        <f>VLOOKUP(C5841,Products!$A$2:$E$20,5,TRUE)</f>
        <v>8.9499999999999993</v>
      </c>
      <c r="G5841" s="8">
        <f t="shared" si="182"/>
        <v>44.75</v>
      </c>
      <c r="H5841" s="8">
        <f>VLOOKUP(C5841,Products!$A$2:$F$20,6,TRUE)</f>
        <v>5.6999999999999993</v>
      </c>
      <c r="I5841" s="8">
        <f t="shared" si="183"/>
        <v>28.499999999999996</v>
      </c>
      <c r="J5841" s="42">
        <f>VLOOKUP(B5841,Invoices!A:I,9,TRUE)</f>
        <v>2021</v>
      </c>
    </row>
    <row r="5842" spans="1:10" x14ac:dyDescent="0.15">
      <c r="A5842" t="s">
        <v>9202</v>
      </c>
      <c r="B5842" t="s">
        <v>1303</v>
      </c>
      <c r="C5842" t="s">
        <v>104</v>
      </c>
      <c r="D5842" t="s">
        <v>71</v>
      </c>
      <c r="E5842">
        <v>1</v>
      </c>
      <c r="F5842" s="8">
        <f>VLOOKUP(C5842,Products!$A$2:$E$20,5,TRUE)</f>
        <v>2.95</v>
      </c>
      <c r="G5842" s="8">
        <f t="shared" si="182"/>
        <v>2.95</v>
      </c>
      <c r="H5842" s="8">
        <f>VLOOKUP(C5842,Products!$A$2:$F$20,6,TRUE)</f>
        <v>1.1500000000000001</v>
      </c>
      <c r="I5842" s="8">
        <f t="shared" si="183"/>
        <v>1.1500000000000001</v>
      </c>
      <c r="J5842" s="42">
        <f>VLOOKUP(B5842,Invoices!A:I,9,TRUE)</f>
        <v>2021</v>
      </c>
    </row>
    <row r="5843" spans="1:10" x14ac:dyDescent="0.15">
      <c r="A5843" t="s">
        <v>9203</v>
      </c>
      <c r="B5843" t="s">
        <v>1303</v>
      </c>
      <c r="C5843" t="s">
        <v>101</v>
      </c>
      <c r="D5843" t="s">
        <v>69</v>
      </c>
      <c r="E5843">
        <v>3</v>
      </c>
      <c r="F5843" s="8">
        <f>VLOOKUP(C5843,Products!$A$2:$E$20,5,TRUE)</f>
        <v>129.94999999999999</v>
      </c>
      <c r="G5843" s="8">
        <f t="shared" si="182"/>
        <v>389.84999999999997</v>
      </c>
      <c r="H5843" s="8">
        <f>VLOOKUP(C5843,Products!$A$2:$F$20,6,TRUE)</f>
        <v>40.449999999999989</v>
      </c>
      <c r="I5843" s="8">
        <f t="shared" si="183"/>
        <v>121.34999999999997</v>
      </c>
      <c r="J5843" s="42">
        <f>VLOOKUP(B5843,Invoices!A:I,9,TRUE)</f>
        <v>2021</v>
      </c>
    </row>
    <row r="5844" spans="1:10" x14ac:dyDescent="0.15">
      <c r="A5844" t="s">
        <v>9204</v>
      </c>
      <c r="B5844" t="s">
        <v>1303</v>
      </c>
      <c r="C5844" t="s">
        <v>105</v>
      </c>
      <c r="D5844" t="s">
        <v>81</v>
      </c>
      <c r="E5844">
        <v>1</v>
      </c>
      <c r="F5844" s="8">
        <f>VLOOKUP(C5844,Products!$A$2:$E$20,5,TRUE)</f>
        <v>8.9499999999999993</v>
      </c>
      <c r="G5844" s="8">
        <f t="shared" si="182"/>
        <v>8.9499999999999993</v>
      </c>
      <c r="H5844" s="8">
        <f>VLOOKUP(C5844,Products!$A$2:$F$20,6,TRUE)</f>
        <v>3.1999999999999993</v>
      </c>
      <c r="I5844" s="8">
        <f t="shared" si="183"/>
        <v>3.1999999999999993</v>
      </c>
      <c r="J5844" s="42">
        <f>VLOOKUP(B5844,Invoices!A:I,9,TRUE)</f>
        <v>2021</v>
      </c>
    </row>
    <row r="5845" spans="1:10" x14ac:dyDescent="0.15">
      <c r="A5845" t="s">
        <v>9205</v>
      </c>
      <c r="B5845" t="s">
        <v>1303</v>
      </c>
      <c r="C5845" t="s">
        <v>89</v>
      </c>
      <c r="D5845" t="s">
        <v>80</v>
      </c>
      <c r="E5845">
        <v>4</v>
      </c>
      <c r="F5845" s="8">
        <f>VLOOKUP(C5845,Products!$A$2:$E$20,5,TRUE)</f>
        <v>15.95</v>
      </c>
      <c r="G5845" s="8">
        <f t="shared" si="182"/>
        <v>63.8</v>
      </c>
      <c r="H5845" s="8">
        <f>VLOOKUP(C5845,Products!$A$2:$F$20,6,TRUE)</f>
        <v>6</v>
      </c>
      <c r="I5845" s="8">
        <f t="shared" si="183"/>
        <v>24</v>
      </c>
      <c r="J5845" s="42">
        <f>VLOOKUP(B5845,Invoices!A:I,9,TRUE)</f>
        <v>2021</v>
      </c>
    </row>
    <row r="5846" spans="1:10" x14ac:dyDescent="0.15">
      <c r="A5846" t="s">
        <v>9206</v>
      </c>
      <c r="B5846" t="s">
        <v>1303</v>
      </c>
      <c r="C5846" t="s">
        <v>96</v>
      </c>
      <c r="D5846" t="s">
        <v>75</v>
      </c>
      <c r="E5846">
        <v>6</v>
      </c>
      <c r="F5846" s="8">
        <f>VLOOKUP(C5846,Products!$A$2:$E$20,5,TRUE)</f>
        <v>79.95</v>
      </c>
      <c r="G5846" s="8">
        <f t="shared" si="182"/>
        <v>479.70000000000005</v>
      </c>
      <c r="H5846" s="8">
        <f>VLOOKUP(C5846,Products!$A$2:$F$20,6,TRUE)</f>
        <v>27.950000000000003</v>
      </c>
      <c r="I5846" s="8">
        <f t="shared" si="183"/>
        <v>167.70000000000002</v>
      </c>
      <c r="J5846" s="42">
        <f>VLOOKUP(B5846,Invoices!A:I,9,TRUE)</f>
        <v>2021</v>
      </c>
    </row>
    <row r="5847" spans="1:10" x14ac:dyDescent="0.15">
      <c r="A5847" t="s">
        <v>9207</v>
      </c>
      <c r="B5847" t="s">
        <v>1303</v>
      </c>
      <c r="C5847" t="s">
        <v>98</v>
      </c>
      <c r="D5847" t="s">
        <v>79</v>
      </c>
      <c r="E5847">
        <v>1</v>
      </c>
      <c r="F5847" s="8">
        <f>VLOOKUP(C5847,Products!$A$2:$E$20,5,TRUE)</f>
        <v>14.95</v>
      </c>
      <c r="G5847" s="8">
        <f t="shared" si="182"/>
        <v>14.95</v>
      </c>
      <c r="H5847" s="8">
        <f>VLOOKUP(C5847,Products!$A$2:$F$20,6,TRUE)</f>
        <v>3.0499999999999989</v>
      </c>
      <c r="I5847" s="8">
        <f t="shared" si="183"/>
        <v>3.0499999999999989</v>
      </c>
      <c r="J5847" s="42">
        <f>VLOOKUP(B5847,Invoices!A:I,9,TRUE)</f>
        <v>2021</v>
      </c>
    </row>
    <row r="5848" spans="1:10" x14ac:dyDescent="0.15">
      <c r="A5848" t="s">
        <v>9208</v>
      </c>
      <c r="B5848" t="s">
        <v>1303</v>
      </c>
      <c r="C5848" t="s">
        <v>93</v>
      </c>
      <c r="D5848" t="s">
        <v>76</v>
      </c>
      <c r="E5848">
        <v>25</v>
      </c>
      <c r="F5848" s="8">
        <f>VLOOKUP(C5848,Products!$A$2:$E$20,5,TRUE)</f>
        <v>9.9499999999999993</v>
      </c>
      <c r="G5848" s="8">
        <f t="shared" si="182"/>
        <v>248.74999999999997</v>
      </c>
      <c r="H5848" s="8">
        <f>VLOOKUP(C5848,Products!$A$2:$F$20,6,TRUE)</f>
        <v>1.9499999999999993</v>
      </c>
      <c r="I5848" s="8">
        <f t="shared" si="183"/>
        <v>48.749999999999986</v>
      </c>
      <c r="J5848" s="42">
        <f>VLOOKUP(B5848,Invoices!A:I,9,TRUE)</f>
        <v>2021</v>
      </c>
    </row>
    <row r="5849" spans="1:10" x14ac:dyDescent="0.15">
      <c r="A5849" t="s">
        <v>9209</v>
      </c>
      <c r="B5849" t="s">
        <v>1303</v>
      </c>
      <c r="C5849" t="s">
        <v>100</v>
      </c>
      <c r="D5849" t="s">
        <v>78</v>
      </c>
      <c r="E5849">
        <v>4</v>
      </c>
      <c r="F5849" s="8">
        <f>VLOOKUP(C5849,Products!$A$2:$E$20,5,TRUE)</f>
        <v>49.95</v>
      </c>
      <c r="G5849" s="8">
        <f t="shared" si="182"/>
        <v>199.8</v>
      </c>
      <c r="H5849" s="8">
        <f>VLOOKUP(C5849,Products!$A$2:$F$20,6,TRUE)</f>
        <v>19.950000000000003</v>
      </c>
      <c r="I5849" s="8">
        <f t="shared" si="183"/>
        <v>79.800000000000011</v>
      </c>
      <c r="J5849" s="42">
        <f>VLOOKUP(B5849,Invoices!A:I,9,TRUE)</f>
        <v>2021</v>
      </c>
    </row>
    <row r="5850" spans="1:10" x14ac:dyDescent="0.15">
      <c r="A5850" t="s">
        <v>9210</v>
      </c>
      <c r="B5850" t="s">
        <v>1304</v>
      </c>
      <c r="C5850" t="s">
        <v>105</v>
      </c>
      <c r="D5850" t="s">
        <v>81</v>
      </c>
      <c r="E5850">
        <v>1</v>
      </c>
      <c r="F5850" s="8">
        <f>VLOOKUP(C5850,Products!$A$2:$E$20,5,TRUE)</f>
        <v>8.9499999999999993</v>
      </c>
      <c r="G5850" s="8">
        <f t="shared" si="182"/>
        <v>8.9499999999999993</v>
      </c>
      <c r="H5850" s="8">
        <f>VLOOKUP(C5850,Products!$A$2:$F$20,6,TRUE)</f>
        <v>3.1999999999999993</v>
      </c>
      <c r="I5850" s="8">
        <f t="shared" si="183"/>
        <v>3.1999999999999993</v>
      </c>
      <c r="J5850" s="42">
        <f>VLOOKUP(B5850,Invoices!A:I,9,TRUE)</f>
        <v>2021</v>
      </c>
    </row>
    <row r="5851" spans="1:10" x14ac:dyDescent="0.15">
      <c r="A5851" t="s">
        <v>9211</v>
      </c>
      <c r="B5851" t="s">
        <v>1305</v>
      </c>
      <c r="C5851" t="s">
        <v>104</v>
      </c>
      <c r="D5851" t="s">
        <v>71</v>
      </c>
      <c r="E5851">
        <v>1</v>
      </c>
      <c r="F5851" s="8">
        <f>VLOOKUP(C5851,Products!$A$2:$E$20,5,TRUE)</f>
        <v>2.95</v>
      </c>
      <c r="G5851" s="8">
        <f t="shared" si="182"/>
        <v>2.95</v>
      </c>
      <c r="H5851" s="8">
        <f>VLOOKUP(C5851,Products!$A$2:$F$20,6,TRUE)</f>
        <v>1.1500000000000001</v>
      </c>
      <c r="I5851" s="8">
        <f t="shared" si="183"/>
        <v>1.1500000000000001</v>
      </c>
      <c r="J5851" s="42">
        <f>VLOOKUP(B5851,Invoices!A:I,9,TRUE)</f>
        <v>2021</v>
      </c>
    </row>
    <row r="5852" spans="1:10" x14ac:dyDescent="0.15">
      <c r="A5852" t="s">
        <v>9212</v>
      </c>
      <c r="B5852" t="s">
        <v>1305</v>
      </c>
      <c r="C5852" t="s">
        <v>105</v>
      </c>
      <c r="D5852" t="s">
        <v>81</v>
      </c>
      <c r="E5852">
        <v>1</v>
      </c>
      <c r="F5852" s="8">
        <f>VLOOKUP(C5852,Products!$A$2:$E$20,5,TRUE)</f>
        <v>8.9499999999999993</v>
      </c>
      <c r="G5852" s="8">
        <f t="shared" si="182"/>
        <v>8.9499999999999993</v>
      </c>
      <c r="H5852" s="8">
        <f>VLOOKUP(C5852,Products!$A$2:$F$20,6,TRUE)</f>
        <v>3.1999999999999993</v>
      </c>
      <c r="I5852" s="8">
        <f t="shared" si="183"/>
        <v>3.1999999999999993</v>
      </c>
      <c r="J5852" s="42">
        <f>VLOOKUP(B5852,Invoices!A:I,9,TRUE)</f>
        <v>2021</v>
      </c>
    </row>
    <row r="5853" spans="1:10" x14ac:dyDescent="0.15">
      <c r="A5853" t="s">
        <v>9213</v>
      </c>
      <c r="B5853" t="s">
        <v>1306</v>
      </c>
      <c r="C5853" t="s">
        <v>105</v>
      </c>
      <c r="D5853" t="s">
        <v>81</v>
      </c>
      <c r="E5853">
        <v>10</v>
      </c>
      <c r="F5853" s="8">
        <f>VLOOKUP(C5853,Products!$A$2:$E$20,5,TRUE)</f>
        <v>8.9499999999999993</v>
      </c>
      <c r="G5853" s="8">
        <f t="shared" si="182"/>
        <v>89.5</v>
      </c>
      <c r="H5853" s="8">
        <f>VLOOKUP(C5853,Products!$A$2:$F$20,6,TRUE)</f>
        <v>3.1999999999999993</v>
      </c>
      <c r="I5853" s="8">
        <f t="shared" si="183"/>
        <v>31.999999999999993</v>
      </c>
      <c r="J5853" s="42">
        <f>VLOOKUP(B5853,Invoices!A:I,9,TRUE)</f>
        <v>2021</v>
      </c>
    </row>
    <row r="5854" spans="1:10" x14ac:dyDescent="0.15">
      <c r="A5854" t="s">
        <v>9214</v>
      </c>
      <c r="B5854" t="s">
        <v>1307</v>
      </c>
      <c r="C5854" t="s">
        <v>93</v>
      </c>
      <c r="D5854" t="s">
        <v>76</v>
      </c>
      <c r="E5854">
        <v>1</v>
      </c>
      <c r="F5854" s="8">
        <f>VLOOKUP(C5854,Products!$A$2:$E$20,5,TRUE)</f>
        <v>9.9499999999999993</v>
      </c>
      <c r="G5854" s="8">
        <f t="shared" si="182"/>
        <v>9.9499999999999993</v>
      </c>
      <c r="H5854" s="8">
        <f>VLOOKUP(C5854,Products!$A$2:$F$20,6,TRUE)</f>
        <v>1.9499999999999993</v>
      </c>
      <c r="I5854" s="8">
        <f t="shared" si="183"/>
        <v>1.9499999999999993</v>
      </c>
      <c r="J5854" s="42">
        <f>VLOOKUP(B5854,Invoices!A:I,9,TRUE)</f>
        <v>2021</v>
      </c>
    </row>
    <row r="5855" spans="1:10" x14ac:dyDescent="0.15">
      <c r="A5855" t="s">
        <v>9215</v>
      </c>
      <c r="B5855" t="s">
        <v>1307</v>
      </c>
      <c r="C5855" t="s">
        <v>98</v>
      </c>
      <c r="D5855" t="s">
        <v>79</v>
      </c>
      <c r="E5855">
        <v>3</v>
      </c>
      <c r="F5855" s="8">
        <f>VLOOKUP(C5855,Products!$A$2:$E$20,5,TRUE)</f>
        <v>14.95</v>
      </c>
      <c r="G5855" s="8">
        <f t="shared" si="182"/>
        <v>44.849999999999994</v>
      </c>
      <c r="H5855" s="8">
        <f>VLOOKUP(C5855,Products!$A$2:$F$20,6,TRUE)</f>
        <v>3.0499999999999989</v>
      </c>
      <c r="I5855" s="8">
        <f t="shared" si="183"/>
        <v>9.1499999999999968</v>
      </c>
      <c r="J5855" s="42">
        <f>VLOOKUP(B5855,Invoices!A:I,9,TRUE)</f>
        <v>2021</v>
      </c>
    </row>
    <row r="5856" spans="1:10" x14ac:dyDescent="0.15">
      <c r="A5856" t="s">
        <v>9216</v>
      </c>
      <c r="B5856" t="s">
        <v>1308</v>
      </c>
      <c r="C5856" t="s">
        <v>105</v>
      </c>
      <c r="D5856" t="s">
        <v>81</v>
      </c>
      <c r="E5856">
        <v>20</v>
      </c>
      <c r="F5856" s="8">
        <f>VLOOKUP(C5856,Products!$A$2:$E$20,5,TRUE)</f>
        <v>8.9499999999999993</v>
      </c>
      <c r="G5856" s="8">
        <f t="shared" si="182"/>
        <v>179</v>
      </c>
      <c r="H5856" s="8">
        <f>VLOOKUP(C5856,Products!$A$2:$F$20,6,TRUE)</f>
        <v>3.1999999999999993</v>
      </c>
      <c r="I5856" s="8">
        <f t="shared" si="183"/>
        <v>63.999999999999986</v>
      </c>
      <c r="J5856" s="42">
        <f>VLOOKUP(B5856,Invoices!A:I,9,TRUE)</f>
        <v>2021</v>
      </c>
    </row>
    <row r="5857" spans="1:10" x14ac:dyDescent="0.15">
      <c r="A5857" t="s">
        <v>9217</v>
      </c>
      <c r="B5857" t="s">
        <v>1308</v>
      </c>
      <c r="C5857" t="s">
        <v>90</v>
      </c>
      <c r="D5857" t="s">
        <v>72</v>
      </c>
      <c r="E5857">
        <v>10</v>
      </c>
      <c r="F5857" s="8">
        <f>VLOOKUP(C5857,Products!$A$2:$E$20,5,TRUE)</f>
        <v>8.9499999999999993</v>
      </c>
      <c r="G5857" s="8">
        <f t="shared" si="182"/>
        <v>89.5</v>
      </c>
      <c r="H5857" s="8">
        <f>VLOOKUP(C5857,Products!$A$2:$F$20,6,TRUE)</f>
        <v>5.6999999999999993</v>
      </c>
      <c r="I5857" s="8">
        <f t="shared" si="183"/>
        <v>56.999999999999993</v>
      </c>
      <c r="J5857" s="42">
        <f>VLOOKUP(B5857,Invoices!A:I,9,TRUE)</f>
        <v>2021</v>
      </c>
    </row>
    <row r="5858" spans="1:10" x14ac:dyDescent="0.15">
      <c r="A5858" t="s">
        <v>9218</v>
      </c>
      <c r="B5858" t="s">
        <v>1308</v>
      </c>
      <c r="C5858" t="s">
        <v>95</v>
      </c>
      <c r="D5858" t="s">
        <v>73</v>
      </c>
      <c r="E5858">
        <v>50</v>
      </c>
      <c r="F5858" s="8">
        <f>VLOOKUP(C5858,Products!$A$2:$E$20,5,TRUE)</f>
        <v>12.95</v>
      </c>
      <c r="G5858" s="8">
        <f t="shared" si="182"/>
        <v>647.5</v>
      </c>
      <c r="H5858" s="8">
        <f>VLOOKUP(C5858,Products!$A$2:$F$20,6,TRUE)</f>
        <v>4.1999999999999993</v>
      </c>
      <c r="I5858" s="8">
        <f t="shared" si="183"/>
        <v>209.99999999999997</v>
      </c>
      <c r="J5858" s="42">
        <f>VLOOKUP(B5858,Invoices!A:I,9,TRUE)</f>
        <v>2021</v>
      </c>
    </row>
    <row r="5859" spans="1:10" x14ac:dyDescent="0.15">
      <c r="A5859" t="s">
        <v>9219</v>
      </c>
      <c r="B5859" t="s">
        <v>1308</v>
      </c>
      <c r="C5859" t="s">
        <v>96</v>
      </c>
      <c r="D5859" t="s">
        <v>75</v>
      </c>
      <c r="E5859">
        <v>24</v>
      </c>
      <c r="F5859" s="8">
        <f>VLOOKUP(C5859,Products!$A$2:$E$20,5,TRUE)</f>
        <v>79.95</v>
      </c>
      <c r="G5859" s="8">
        <f t="shared" si="182"/>
        <v>1918.8000000000002</v>
      </c>
      <c r="H5859" s="8">
        <f>VLOOKUP(C5859,Products!$A$2:$F$20,6,TRUE)</f>
        <v>27.950000000000003</v>
      </c>
      <c r="I5859" s="8">
        <f t="shared" si="183"/>
        <v>670.80000000000007</v>
      </c>
      <c r="J5859" s="42">
        <f>VLOOKUP(B5859,Invoices!A:I,9,TRUE)</f>
        <v>2021</v>
      </c>
    </row>
    <row r="5860" spans="1:10" x14ac:dyDescent="0.15">
      <c r="A5860" t="s">
        <v>9220</v>
      </c>
      <c r="B5860" t="s">
        <v>1308</v>
      </c>
      <c r="C5860" t="s">
        <v>88</v>
      </c>
      <c r="D5860" t="s">
        <v>85</v>
      </c>
      <c r="E5860">
        <v>2</v>
      </c>
      <c r="F5860" s="8">
        <f>VLOOKUP(C5860,Products!$A$2:$E$20,5,TRUE)</f>
        <v>8.9499999999999993</v>
      </c>
      <c r="G5860" s="8">
        <f t="shared" si="182"/>
        <v>17.899999999999999</v>
      </c>
      <c r="H5860" s="8">
        <f>VLOOKUP(C5860,Products!$A$2:$F$20,6,TRUE)</f>
        <v>5.6999999999999993</v>
      </c>
      <c r="I5860" s="8">
        <f t="shared" si="183"/>
        <v>11.399999999999999</v>
      </c>
      <c r="J5860" s="42">
        <f>VLOOKUP(B5860,Invoices!A:I,9,TRUE)</f>
        <v>2021</v>
      </c>
    </row>
    <row r="5861" spans="1:10" x14ac:dyDescent="0.15">
      <c r="A5861" t="s">
        <v>9221</v>
      </c>
      <c r="B5861" t="s">
        <v>1308</v>
      </c>
      <c r="C5861" t="s">
        <v>99</v>
      </c>
      <c r="D5861" t="s">
        <v>84</v>
      </c>
      <c r="E5861">
        <v>5</v>
      </c>
      <c r="F5861" s="8">
        <f>VLOOKUP(C5861,Products!$A$2:$E$20,5,TRUE)</f>
        <v>3.5</v>
      </c>
      <c r="G5861" s="8">
        <f t="shared" si="182"/>
        <v>17.5</v>
      </c>
      <c r="H5861" s="8">
        <f>VLOOKUP(C5861,Products!$A$2:$F$20,6,TRUE)</f>
        <v>0.54999999999999982</v>
      </c>
      <c r="I5861" s="8">
        <f t="shared" si="183"/>
        <v>2.7499999999999991</v>
      </c>
      <c r="J5861" s="42">
        <f>VLOOKUP(B5861,Invoices!A:I,9,TRUE)</f>
        <v>2021</v>
      </c>
    </row>
    <row r="5862" spans="1:10" x14ac:dyDescent="0.15">
      <c r="A5862" t="s">
        <v>9222</v>
      </c>
      <c r="B5862" t="s">
        <v>1308</v>
      </c>
      <c r="C5862" t="s">
        <v>92</v>
      </c>
      <c r="D5862" t="s">
        <v>82</v>
      </c>
      <c r="E5862">
        <v>10</v>
      </c>
      <c r="F5862" s="8">
        <f>VLOOKUP(C5862,Products!$A$2:$E$20,5,TRUE)</f>
        <v>19.95</v>
      </c>
      <c r="G5862" s="8">
        <f t="shared" si="182"/>
        <v>199.5</v>
      </c>
      <c r="H5862" s="8">
        <f>VLOOKUP(C5862,Products!$A$2:$F$20,6,TRUE)</f>
        <v>7.4499999999999993</v>
      </c>
      <c r="I5862" s="8">
        <f t="shared" si="183"/>
        <v>74.5</v>
      </c>
      <c r="J5862" s="42">
        <f>VLOOKUP(B5862,Invoices!A:I,9,TRUE)</f>
        <v>2021</v>
      </c>
    </row>
    <row r="5863" spans="1:10" x14ac:dyDescent="0.15">
      <c r="A5863" t="s">
        <v>9223</v>
      </c>
      <c r="B5863" t="s">
        <v>1308</v>
      </c>
      <c r="C5863" t="s">
        <v>100</v>
      </c>
      <c r="D5863" t="s">
        <v>78</v>
      </c>
      <c r="E5863">
        <v>3</v>
      </c>
      <c r="F5863" s="8">
        <f>VLOOKUP(C5863,Products!$A$2:$E$20,5,TRUE)</f>
        <v>49.95</v>
      </c>
      <c r="G5863" s="8">
        <f t="shared" si="182"/>
        <v>149.85000000000002</v>
      </c>
      <c r="H5863" s="8">
        <f>VLOOKUP(C5863,Products!$A$2:$F$20,6,TRUE)</f>
        <v>19.950000000000003</v>
      </c>
      <c r="I5863" s="8">
        <f t="shared" si="183"/>
        <v>59.850000000000009</v>
      </c>
      <c r="J5863" s="42">
        <f>VLOOKUP(B5863,Invoices!A:I,9,TRUE)</f>
        <v>2021</v>
      </c>
    </row>
    <row r="5864" spans="1:10" x14ac:dyDescent="0.15">
      <c r="A5864" t="s">
        <v>9224</v>
      </c>
      <c r="B5864" t="s">
        <v>1308</v>
      </c>
      <c r="C5864" t="s">
        <v>93</v>
      </c>
      <c r="D5864" t="s">
        <v>76</v>
      </c>
      <c r="E5864">
        <v>1</v>
      </c>
      <c r="F5864" s="8">
        <f>VLOOKUP(C5864,Products!$A$2:$E$20,5,TRUE)</f>
        <v>9.9499999999999993</v>
      </c>
      <c r="G5864" s="8">
        <f t="shared" si="182"/>
        <v>9.9499999999999993</v>
      </c>
      <c r="H5864" s="8">
        <f>VLOOKUP(C5864,Products!$A$2:$F$20,6,TRUE)</f>
        <v>1.9499999999999993</v>
      </c>
      <c r="I5864" s="8">
        <f t="shared" si="183"/>
        <v>1.9499999999999993</v>
      </c>
      <c r="J5864" s="42">
        <f>VLOOKUP(B5864,Invoices!A:I,9,TRUE)</f>
        <v>2021</v>
      </c>
    </row>
    <row r="5865" spans="1:10" x14ac:dyDescent="0.15">
      <c r="A5865" t="s">
        <v>9225</v>
      </c>
      <c r="B5865" t="s">
        <v>1309</v>
      </c>
      <c r="C5865" t="s">
        <v>92</v>
      </c>
      <c r="D5865" t="s">
        <v>82</v>
      </c>
      <c r="E5865">
        <v>1</v>
      </c>
      <c r="F5865" s="8">
        <f>VLOOKUP(C5865,Products!$A$2:$E$20,5,TRUE)</f>
        <v>19.95</v>
      </c>
      <c r="G5865" s="8">
        <f t="shared" si="182"/>
        <v>19.95</v>
      </c>
      <c r="H5865" s="8">
        <f>VLOOKUP(C5865,Products!$A$2:$F$20,6,TRUE)</f>
        <v>7.4499999999999993</v>
      </c>
      <c r="I5865" s="8">
        <f t="shared" si="183"/>
        <v>7.4499999999999993</v>
      </c>
      <c r="J5865" s="42">
        <f>VLOOKUP(B5865,Invoices!A:I,9,TRUE)</f>
        <v>2021</v>
      </c>
    </row>
    <row r="5866" spans="1:10" x14ac:dyDescent="0.15">
      <c r="A5866" t="s">
        <v>9226</v>
      </c>
      <c r="B5866" t="s">
        <v>1309</v>
      </c>
      <c r="C5866" t="s">
        <v>102</v>
      </c>
      <c r="D5866" t="s">
        <v>83</v>
      </c>
      <c r="E5866">
        <v>1</v>
      </c>
      <c r="F5866" s="8">
        <f>VLOOKUP(C5866,Products!$A$2:$E$20,5,TRUE)</f>
        <v>29.95</v>
      </c>
      <c r="G5866" s="8">
        <f t="shared" si="182"/>
        <v>29.95</v>
      </c>
      <c r="H5866" s="8">
        <f>VLOOKUP(C5866,Products!$A$2:$F$20,6,TRUE)</f>
        <v>15</v>
      </c>
      <c r="I5866" s="8">
        <f t="shared" si="183"/>
        <v>15</v>
      </c>
      <c r="J5866" s="42">
        <f>VLOOKUP(B5866,Invoices!A:I,9,TRUE)</f>
        <v>2021</v>
      </c>
    </row>
    <row r="5867" spans="1:10" x14ac:dyDescent="0.15">
      <c r="A5867" t="s">
        <v>9227</v>
      </c>
      <c r="B5867" t="s">
        <v>1309</v>
      </c>
      <c r="C5867" t="s">
        <v>91</v>
      </c>
      <c r="D5867" t="s">
        <v>70</v>
      </c>
      <c r="E5867">
        <v>1</v>
      </c>
      <c r="F5867" s="8">
        <f>VLOOKUP(C5867,Products!$A$2:$E$20,5,TRUE)</f>
        <v>49.95</v>
      </c>
      <c r="G5867" s="8">
        <f t="shared" si="182"/>
        <v>49.95</v>
      </c>
      <c r="H5867" s="8">
        <f>VLOOKUP(C5867,Products!$A$2:$F$20,6,TRUE)</f>
        <v>21.200000000000003</v>
      </c>
      <c r="I5867" s="8">
        <f t="shared" si="183"/>
        <v>21.200000000000003</v>
      </c>
      <c r="J5867" s="42">
        <f>VLOOKUP(B5867,Invoices!A:I,9,TRUE)</f>
        <v>2021</v>
      </c>
    </row>
    <row r="5868" spans="1:10" x14ac:dyDescent="0.15">
      <c r="A5868" t="s">
        <v>9228</v>
      </c>
      <c r="B5868" t="s">
        <v>1309</v>
      </c>
      <c r="C5868" t="s">
        <v>105</v>
      </c>
      <c r="D5868" t="s">
        <v>81</v>
      </c>
      <c r="E5868">
        <v>25</v>
      </c>
      <c r="F5868" s="8">
        <f>VLOOKUP(C5868,Products!$A$2:$E$20,5,TRUE)</f>
        <v>8.9499999999999993</v>
      </c>
      <c r="G5868" s="8">
        <f t="shared" si="182"/>
        <v>223.74999999999997</v>
      </c>
      <c r="H5868" s="8">
        <f>VLOOKUP(C5868,Products!$A$2:$F$20,6,TRUE)</f>
        <v>3.1999999999999993</v>
      </c>
      <c r="I5868" s="8">
        <f t="shared" si="183"/>
        <v>79.999999999999986</v>
      </c>
      <c r="J5868" s="42">
        <f>VLOOKUP(B5868,Invoices!A:I,9,TRUE)</f>
        <v>2021</v>
      </c>
    </row>
    <row r="5869" spans="1:10" x14ac:dyDescent="0.15">
      <c r="A5869" t="s">
        <v>9229</v>
      </c>
      <c r="B5869" t="s">
        <v>1309</v>
      </c>
      <c r="C5869" t="s">
        <v>94</v>
      </c>
      <c r="D5869" t="s">
        <v>86</v>
      </c>
      <c r="E5869">
        <v>10</v>
      </c>
      <c r="F5869" s="8">
        <f>VLOOKUP(C5869,Products!$A$2:$E$20,5,TRUE)</f>
        <v>3.5</v>
      </c>
      <c r="G5869" s="8">
        <f t="shared" si="182"/>
        <v>35</v>
      </c>
      <c r="H5869" s="8">
        <f>VLOOKUP(C5869,Products!$A$2:$F$20,6,TRUE)</f>
        <v>0.54999999999999982</v>
      </c>
      <c r="I5869" s="8">
        <f t="shared" si="183"/>
        <v>5.4999999999999982</v>
      </c>
      <c r="J5869" s="42">
        <f>VLOOKUP(B5869,Invoices!A:I,9,TRUE)</f>
        <v>2021</v>
      </c>
    </row>
    <row r="5870" spans="1:10" x14ac:dyDescent="0.15">
      <c r="A5870" t="s">
        <v>9230</v>
      </c>
      <c r="B5870" t="s">
        <v>1309</v>
      </c>
      <c r="C5870" t="s">
        <v>90</v>
      </c>
      <c r="D5870" t="s">
        <v>72</v>
      </c>
      <c r="E5870">
        <v>5</v>
      </c>
      <c r="F5870" s="8">
        <f>VLOOKUP(C5870,Products!$A$2:$E$20,5,TRUE)</f>
        <v>8.9499999999999993</v>
      </c>
      <c r="G5870" s="8">
        <f t="shared" si="182"/>
        <v>44.75</v>
      </c>
      <c r="H5870" s="8">
        <f>VLOOKUP(C5870,Products!$A$2:$F$20,6,TRUE)</f>
        <v>5.6999999999999993</v>
      </c>
      <c r="I5870" s="8">
        <f t="shared" si="183"/>
        <v>28.499999999999996</v>
      </c>
      <c r="J5870" s="42">
        <f>VLOOKUP(B5870,Invoices!A:I,9,TRUE)</f>
        <v>2021</v>
      </c>
    </row>
    <row r="5871" spans="1:10" x14ac:dyDescent="0.15">
      <c r="A5871" t="s">
        <v>9231</v>
      </c>
      <c r="B5871" t="s">
        <v>1310</v>
      </c>
      <c r="C5871" t="s">
        <v>100</v>
      </c>
      <c r="D5871" t="s">
        <v>78</v>
      </c>
      <c r="E5871">
        <v>6</v>
      </c>
      <c r="F5871" s="8">
        <f>VLOOKUP(C5871,Products!$A$2:$E$20,5,TRUE)</f>
        <v>49.95</v>
      </c>
      <c r="G5871" s="8">
        <f t="shared" si="182"/>
        <v>299.70000000000005</v>
      </c>
      <c r="H5871" s="8">
        <f>VLOOKUP(C5871,Products!$A$2:$F$20,6,TRUE)</f>
        <v>19.950000000000003</v>
      </c>
      <c r="I5871" s="8">
        <f t="shared" si="183"/>
        <v>119.70000000000002</v>
      </c>
      <c r="J5871" s="42">
        <f>VLOOKUP(B5871,Invoices!A:I,9,TRUE)</f>
        <v>2021</v>
      </c>
    </row>
    <row r="5872" spans="1:10" x14ac:dyDescent="0.15">
      <c r="A5872" t="s">
        <v>9232</v>
      </c>
      <c r="B5872" t="s">
        <v>1311</v>
      </c>
      <c r="C5872" t="s">
        <v>90</v>
      </c>
      <c r="D5872" t="s">
        <v>72</v>
      </c>
      <c r="E5872">
        <v>1</v>
      </c>
      <c r="F5872" s="8">
        <f>VLOOKUP(C5872,Products!$A$2:$E$20,5,TRUE)</f>
        <v>8.9499999999999993</v>
      </c>
      <c r="G5872" s="8">
        <f t="shared" si="182"/>
        <v>8.9499999999999993</v>
      </c>
      <c r="H5872" s="8">
        <f>VLOOKUP(C5872,Products!$A$2:$F$20,6,TRUE)</f>
        <v>5.6999999999999993</v>
      </c>
      <c r="I5872" s="8">
        <f t="shared" si="183"/>
        <v>5.6999999999999993</v>
      </c>
      <c r="J5872" s="42">
        <f>VLOOKUP(B5872,Invoices!A:I,9,TRUE)</f>
        <v>2021</v>
      </c>
    </row>
    <row r="5873" spans="1:10" x14ac:dyDescent="0.15">
      <c r="A5873" t="s">
        <v>9233</v>
      </c>
      <c r="B5873" t="s">
        <v>1311</v>
      </c>
      <c r="C5873" t="s">
        <v>101</v>
      </c>
      <c r="D5873" t="s">
        <v>69</v>
      </c>
      <c r="E5873">
        <v>1</v>
      </c>
      <c r="F5873" s="8">
        <f>VLOOKUP(C5873,Products!$A$2:$E$20,5,TRUE)</f>
        <v>129.94999999999999</v>
      </c>
      <c r="G5873" s="8">
        <f t="shared" si="182"/>
        <v>129.94999999999999</v>
      </c>
      <c r="H5873" s="8">
        <f>VLOOKUP(C5873,Products!$A$2:$F$20,6,TRUE)</f>
        <v>40.449999999999989</v>
      </c>
      <c r="I5873" s="8">
        <f t="shared" si="183"/>
        <v>40.449999999999989</v>
      </c>
      <c r="J5873" s="42">
        <f>VLOOKUP(B5873,Invoices!A:I,9,TRUE)</f>
        <v>2021</v>
      </c>
    </row>
    <row r="5874" spans="1:10" x14ac:dyDescent="0.15">
      <c r="A5874" t="s">
        <v>9234</v>
      </c>
      <c r="B5874" t="s">
        <v>1311</v>
      </c>
      <c r="C5874" t="s">
        <v>87</v>
      </c>
      <c r="D5874" t="s">
        <v>68</v>
      </c>
      <c r="E5874">
        <v>9</v>
      </c>
      <c r="F5874" s="8">
        <f>VLOOKUP(C5874,Products!$A$2:$E$20,5,TRUE)</f>
        <v>19.95</v>
      </c>
      <c r="G5874" s="8">
        <f t="shared" si="182"/>
        <v>179.54999999999998</v>
      </c>
      <c r="H5874" s="8">
        <f>VLOOKUP(C5874,Products!$A$2:$F$20,6,TRUE)</f>
        <v>7.4499999999999993</v>
      </c>
      <c r="I5874" s="8">
        <f t="shared" si="183"/>
        <v>67.05</v>
      </c>
      <c r="J5874" s="42">
        <f>VLOOKUP(B5874,Invoices!A:I,9,TRUE)</f>
        <v>2021</v>
      </c>
    </row>
    <row r="5875" spans="1:10" x14ac:dyDescent="0.15">
      <c r="A5875" t="s">
        <v>9235</v>
      </c>
      <c r="B5875" t="s">
        <v>1312</v>
      </c>
      <c r="C5875" t="s">
        <v>105</v>
      </c>
      <c r="D5875" t="s">
        <v>81</v>
      </c>
      <c r="E5875">
        <v>5</v>
      </c>
      <c r="F5875" s="8">
        <f>VLOOKUP(C5875,Products!$A$2:$E$20,5,TRUE)</f>
        <v>8.9499999999999993</v>
      </c>
      <c r="G5875" s="8">
        <f t="shared" si="182"/>
        <v>44.75</v>
      </c>
      <c r="H5875" s="8">
        <f>VLOOKUP(C5875,Products!$A$2:$F$20,6,TRUE)</f>
        <v>3.1999999999999993</v>
      </c>
      <c r="I5875" s="8">
        <f t="shared" si="183"/>
        <v>15.999999999999996</v>
      </c>
      <c r="J5875" s="42">
        <f>VLOOKUP(B5875,Invoices!A:I,9,TRUE)</f>
        <v>2021</v>
      </c>
    </row>
    <row r="5876" spans="1:10" x14ac:dyDescent="0.15">
      <c r="A5876" t="s">
        <v>9236</v>
      </c>
      <c r="B5876" t="s">
        <v>1313</v>
      </c>
      <c r="C5876" t="s">
        <v>100</v>
      </c>
      <c r="D5876" t="s">
        <v>78</v>
      </c>
      <c r="E5876">
        <v>2</v>
      </c>
      <c r="F5876" s="8">
        <f>VLOOKUP(C5876,Products!$A$2:$E$20,5,TRUE)</f>
        <v>49.95</v>
      </c>
      <c r="G5876" s="8">
        <f t="shared" si="182"/>
        <v>99.9</v>
      </c>
      <c r="H5876" s="8">
        <f>VLOOKUP(C5876,Products!$A$2:$F$20,6,TRUE)</f>
        <v>19.950000000000003</v>
      </c>
      <c r="I5876" s="8">
        <f t="shared" si="183"/>
        <v>39.900000000000006</v>
      </c>
      <c r="J5876" s="42">
        <f>VLOOKUP(B5876,Invoices!A:I,9,TRUE)</f>
        <v>2021</v>
      </c>
    </row>
    <row r="5877" spans="1:10" x14ac:dyDescent="0.15">
      <c r="A5877" t="s">
        <v>9237</v>
      </c>
      <c r="B5877" t="s">
        <v>1313</v>
      </c>
      <c r="C5877" t="s">
        <v>101</v>
      </c>
      <c r="D5877" t="s">
        <v>69</v>
      </c>
      <c r="E5877">
        <v>1</v>
      </c>
      <c r="F5877" s="8">
        <f>VLOOKUP(C5877,Products!$A$2:$E$20,5,TRUE)</f>
        <v>129.94999999999999</v>
      </c>
      <c r="G5877" s="8">
        <f t="shared" si="182"/>
        <v>129.94999999999999</v>
      </c>
      <c r="H5877" s="8">
        <f>VLOOKUP(C5877,Products!$A$2:$F$20,6,TRUE)</f>
        <v>40.449999999999989</v>
      </c>
      <c r="I5877" s="8">
        <f t="shared" si="183"/>
        <v>40.449999999999989</v>
      </c>
      <c r="J5877" s="42">
        <f>VLOOKUP(B5877,Invoices!A:I,9,TRUE)</f>
        <v>2021</v>
      </c>
    </row>
    <row r="5878" spans="1:10" x14ac:dyDescent="0.15">
      <c r="A5878" t="s">
        <v>9238</v>
      </c>
      <c r="B5878" t="s">
        <v>1313</v>
      </c>
      <c r="C5878" t="s">
        <v>104</v>
      </c>
      <c r="D5878" t="s">
        <v>71</v>
      </c>
      <c r="E5878">
        <v>2</v>
      </c>
      <c r="F5878" s="8">
        <f>VLOOKUP(C5878,Products!$A$2:$E$20,5,TRUE)</f>
        <v>2.95</v>
      </c>
      <c r="G5878" s="8">
        <f t="shared" si="182"/>
        <v>5.9</v>
      </c>
      <c r="H5878" s="8">
        <f>VLOOKUP(C5878,Products!$A$2:$F$20,6,TRUE)</f>
        <v>1.1500000000000001</v>
      </c>
      <c r="I5878" s="8">
        <f t="shared" si="183"/>
        <v>2.3000000000000003</v>
      </c>
      <c r="J5878" s="42">
        <f>VLOOKUP(B5878,Invoices!A:I,9,TRUE)</f>
        <v>2021</v>
      </c>
    </row>
    <row r="5879" spans="1:10" x14ac:dyDescent="0.15">
      <c r="A5879" t="s">
        <v>9239</v>
      </c>
      <c r="B5879" t="s">
        <v>1313</v>
      </c>
      <c r="C5879" t="s">
        <v>103</v>
      </c>
      <c r="D5879" t="s">
        <v>77</v>
      </c>
      <c r="E5879">
        <v>7</v>
      </c>
      <c r="F5879" s="8">
        <f>VLOOKUP(C5879,Products!$A$2:$E$20,5,TRUE)</f>
        <v>8.9499999999999993</v>
      </c>
      <c r="G5879" s="8">
        <f t="shared" si="182"/>
        <v>62.649999999999991</v>
      </c>
      <c r="H5879" s="8">
        <f>VLOOKUP(C5879,Products!$A$2:$F$20,6,TRUE)</f>
        <v>3.1999999999999993</v>
      </c>
      <c r="I5879" s="8">
        <f t="shared" si="183"/>
        <v>22.399999999999995</v>
      </c>
      <c r="J5879" s="42">
        <f>VLOOKUP(B5879,Invoices!A:I,9,TRUE)</f>
        <v>2021</v>
      </c>
    </row>
    <row r="5880" spans="1:10" x14ac:dyDescent="0.15">
      <c r="A5880" t="s">
        <v>9240</v>
      </c>
      <c r="B5880" t="s">
        <v>1313</v>
      </c>
      <c r="C5880" t="s">
        <v>105</v>
      </c>
      <c r="D5880" t="s">
        <v>81</v>
      </c>
      <c r="E5880">
        <v>3</v>
      </c>
      <c r="F5880" s="8">
        <f>VLOOKUP(C5880,Products!$A$2:$E$20,5,TRUE)</f>
        <v>8.9499999999999993</v>
      </c>
      <c r="G5880" s="8">
        <f t="shared" si="182"/>
        <v>26.849999999999998</v>
      </c>
      <c r="H5880" s="8">
        <f>VLOOKUP(C5880,Products!$A$2:$F$20,6,TRUE)</f>
        <v>3.1999999999999993</v>
      </c>
      <c r="I5880" s="8">
        <f t="shared" si="183"/>
        <v>9.5999999999999979</v>
      </c>
      <c r="J5880" s="42">
        <f>VLOOKUP(B5880,Invoices!A:I,9,TRUE)</f>
        <v>2021</v>
      </c>
    </row>
    <row r="5881" spans="1:10" x14ac:dyDescent="0.15">
      <c r="A5881" t="s">
        <v>9241</v>
      </c>
      <c r="B5881" t="s">
        <v>1313</v>
      </c>
      <c r="C5881" t="s">
        <v>90</v>
      </c>
      <c r="D5881" t="s">
        <v>72</v>
      </c>
      <c r="E5881">
        <v>20</v>
      </c>
      <c r="F5881" s="8">
        <f>VLOOKUP(C5881,Products!$A$2:$E$20,5,TRUE)</f>
        <v>8.9499999999999993</v>
      </c>
      <c r="G5881" s="8">
        <f t="shared" si="182"/>
        <v>179</v>
      </c>
      <c r="H5881" s="8">
        <f>VLOOKUP(C5881,Products!$A$2:$F$20,6,TRUE)</f>
        <v>5.6999999999999993</v>
      </c>
      <c r="I5881" s="8">
        <f t="shared" si="183"/>
        <v>113.99999999999999</v>
      </c>
      <c r="J5881" s="42">
        <f>VLOOKUP(B5881,Invoices!A:I,9,TRUE)</f>
        <v>2021</v>
      </c>
    </row>
    <row r="5882" spans="1:10" x14ac:dyDescent="0.15">
      <c r="A5882" t="s">
        <v>9242</v>
      </c>
      <c r="B5882" t="s">
        <v>1313</v>
      </c>
      <c r="C5882" t="s">
        <v>94</v>
      </c>
      <c r="D5882" t="s">
        <v>86</v>
      </c>
      <c r="E5882">
        <v>15</v>
      </c>
      <c r="F5882" s="8">
        <f>VLOOKUP(C5882,Products!$A$2:$E$20,5,TRUE)</f>
        <v>3.5</v>
      </c>
      <c r="G5882" s="8">
        <f t="shared" si="182"/>
        <v>52.5</v>
      </c>
      <c r="H5882" s="8">
        <f>VLOOKUP(C5882,Products!$A$2:$F$20,6,TRUE)</f>
        <v>0.54999999999999982</v>
      </c>
      <c r="I5882" s="8">
        <f t="shared" si="183"/>
        <v>8.2499999999999964</v>
      </c>
      <c r="J5882" s="42">
        <f>VLOOKUP(B5882,Invoices!A:I,9,TRUE)</f>
        <v>2021</v>
      </c>
    </row>
    <row r="5883" spans="1:10" x14ac:dyDescent="0.15">
      <c r="A5883" t="s">
        <v>9243</v>
      </c>
      <c r="B5883" t="s">
        <v>1313</v>
      </c>
      <c r="C5883" t="s">
        <v>96</v>
      </c>
      <c r="D5883" t="s">
        <v>75</v>
      </c>
      <c r="E5883">
        <v>1</v>
      </c>
      <c r="F5883" s="8">
        <f>VLOOKUP(C5883,Products!$A$2:$E$20,5,TRUE)</f>
        <v>79.95</v>
      </c>
      <c r="G5883" s="8">
        <f t="shared" si="182"/>
        <v>79.95</v>
      </c>
      <c r="H5883" s="8">
        <f>VLOOKUP(C5883,Products!$A$2:$F$20,6,TRUE)</f>
        <v>27.950000000000003</v>
      </c>
      <c r="I5883" s="8">
        <f t="shared" si="183"/>
        <v>27.950000000000003</v>
      </c>
      <c r="J5883" s="42">
        <f>VLOOKUP(B5883,Invoices!A:I,9,TRUE)</f>
        <v>2021</v>
      </c>
    </row>
    <row r="5884" spans="1:10" x14ac:dyDescent="0.15">
      <c r="A5884" t="s">
        <v>9244</v>
      </c>
      <c r="B5884" t="s">
        <v>1314</v>
      </c>
      <c r="C5884" t="s">
        <v>88</v>
      </c>
      <c r="D5884" t="s">
        <v>85</v>
      </c>
      <c r="E5884">
        <v>1</v>
      </c>
      <c r="F5884" s="8">
        <f>VLOOKUP(C5884,Products!$A$2:$E$20,5,TRUE)</f>
        <v>8.9499999999999993</v>
      </c>
      <c r="G5884" s="8">
        <f t="shared" si="182"/>
        <v>8.9499999999999993</v>
      </c>
      <c r="H5884" s="8">
        <f>VLOOKUP(C5884,Products!$A$2:$F$20,6,TRUE)</f>
        <v>5.6999999999999993</v>
      </c>
      <c r="I5884" s="8">
        <f t="shared" si="183"/>
        <v>5.6999999999999993</v>
      </c>
      <c r="J5884" s="42">
        <f>VLOOKUP(B5884,Invoices!A:I,9,TRUE)</f>
        <v>2021</v>
      </c>
    </row>
    <row r="5885" spans="1:10" x14ac:dyDescent="0.15">
      <c r="A5885" t="s">
        <v>9245</v>
      </c>
      <c r="B5885" t="s">
        <v>1314</v>
      </c>
      <c r="C5885" t="s">
        <v>94</v>
      </c>
      <c r="D5885" t="s">
        <v>86</v>
      </c>
      <c r="E5885">
        <v>1</v>
      </c>
      <c r="F5885" s="8">
        <f>VLOOKUP(C5885,Products!$A$2:$E$20,5,TRUE)</f>
        <v>3.5</v>
      </c>
      <c r="G5885" s="8">
        <f t="shared" si="182"/>
        <v>3.5</v>
      </c>
      <c r="H5885" s="8">
        <f>VLOOKUP(C5885,Products!$A$2:$F$20,6,TRUE)</f>
        <v>0.54999999999999982</v>
      </c>
      <c r="I5885" s="8">
        <f t="shared" si="183"/>
        <v>0.54999999999999982</v>
      </c>
      <c r="J5885" s="42">
        <f>VLOOKUP(B5885,Invoices!A:I,9,TRUE)</f>
        <v>2021</v>
      </c>
    </row>
    <row r="5886" spans="1:10" x14ac:dyDescent="0.15">
      <c r="A5886" t="s">
        <v>9246</v>
      </c>
      <c r="B5886" t="s">
        <v>1314</v>
      </c>
      <c r="C5886" t="s">
        <v>93</v>
      </c>
      <c r="D5886" t="s">
        <v>76</v>
      </c>
      <c r="E5886">
        <v>6</v>
      </c>
      <c r="F5886" s="8">
        <f>VLOOKUP(C5886,Products!$A$2:$E$20,5,TRUE)</f>
        <v>9.9499999999999993</v>
      </c>
      <c r="G5886" s="8">
        <f t="shared" si="182"/>
        <v>59.699999999999996</v>
      </c>
      <c r="H5886" s="8">
        <f>VLOOKUP(C5886,Products!$A$2:$F$20,6,TRUE)</f>
        <v>1.9499999999999993</v>
      </c>
      <c r="I5886" s="8">
        <f t="shared" si="183"/>
        <v>11.699999999999996</v>
      </c>
      <c r="J5886" s="42">
        <f>VLOOKUP(B5886,Invoices!A:I,9,TRUE)</f>
        <v>2021</v>
      </c>
    </row>
    <row r="5887" spans="1:10" x14ac:dyDescent="0.15">
      <c r="A5887" t="s">
        <v>9247</v>
      </c>
      <c r="B5887" t="s">
        <v>1314</v>
      </c>
      <c r="C5887" t="s">
        <v>89</v>
      </c>
      <c r="D5887" t="s">
        <v>80</v>
      </c>
      <c r="E5887">
        <v>30</v>
      </c>
      <c r="F5887" s="8">
        <f>VLOOKUP(C5887,Products!$A$2:$E$20,5,TRUE)</f>
        <v>15.95</v>
      </c>
      <c r="G5887" s="8">
        <f t="shared" si="182"/>
        <v>478.5</v>
      </c>
      <c r="H5887" s="8">
        <f>VLOOKUP(C5887,Products!$A$2:$F$20,6,TRUE)</f>
        <v>6</v>
      </c>
      <c r="I5887" s="8">
        <f t="shared" si="183"/>
        <v>180</v>
      </c>
      <c r="J5887" s="42">
        <f>VLOOKUP(B5887,Invoices!A:I,9,TRUE)</f>
        <v>2021</v>
      </c>
    </row>
    <row r="5888" spans="1:10" x14ac:dyDescent="0.15">
      <c r="A5888" t="s">
        <v>9248</v>
      </c>
      <c r="B5888" t="s">
        <v>1314</v>
      </c>
      <c r="C5888" t="s">
        <v>103</v>
      </c>
      <c r="D5888" t="s">
        <v>77</v>
      </c>
      <c r="E5888">
        <v>3</v>
      </c>
      <c r="F5888" s="8">
        <f>VLOOKUP(C5888,Products!$A$2:$E$20,5,TRUE)</f>
        <v>8.9499999999999993</v>
      </c>
      <c r="G5888" s="8">
        <f t="shared" si="182"/>
        <v>26.849999999999998</v>
      </c>
      <c r="H5888" s="8">
        <f>VLOOKUP(C5888,Products!$A$2:$F$20,6,TRUE)</f>
        <v>3.1999999999999993</v>
      </c>
      <c r="I5888" s="8">
        <f t="shared" si="183"/>
        <v>9.5999999999999979</v>
      </c>
      <c r="J5888" s="42">
        <f>VLOOKUP(B5888,Invoices!A:I,9,TRUE)</f>
        <v>2021</v>
      </c>
    </row>
    <row r="5889" spans="1:10" x14ac:dyDescent="0.15">
      <c r="A5889" t="s">
        <v>9249</v>
      </c>
      <c r="B5889" t="s">
        <v>1314</v>
      </c>
      <c r="C5889" t="s">
        <v>90</v>
      </c>
      <c r="D5889" t="s">
        <v>72</v>
      </c>
      <c r="E5889">
        <v>2</v>
      </c>
      <c r="F5889" s="8">
        <f>VLOOKUP(C5889,Products!$A$2:$E$20,5,TRUE)</f>
        <v>8.9499999999999993</v>
      </c>
      <c r="G5889" s="8">
        <f t="shared" si="182"/>
        <v>17.899999999999999</v>
      </c>
      <c r="H5889" s="8">
        <f>VLOOKUP(C5889,Products!$A$2:$F$20,6,TRUE)</f>
        <v>5.6999999999999993</v>
      </c>
      <c r="I5889" s="8">
        <f t="shared" si="183"/>
        <v>11.399999999999999</v>
      </c>
      <c r="J5889" s="42">
        <f>VLOOKUP(B5889,Invoices!A:I,9,TRUE)</f>
        <v>2021</v>
      </c>
    </row>
    <row r="5890" spans="1:10" x14ac:dyDescent="0.15">
      <c r="A5890" t="s">
        <v>9250</v>
      </c>
      <c r="B5890" t="s">
        <v>1314</v>
      </c>
      <c r="C5890" t="s">
        <v>100</v>
      </c>
      <c r="D5890" t="s">
        <v>78</v>
      </c>
      <c r="E5890">
        <v>2</v>
      </c>
      <c r="F5890" s="8">
        <f>VLOOKUP(C5890,Products!$A$2:$E$20,5,TRUE)</f>
        <v>49.95</v>
      </c>
      <c r="G5890" s="8">
        <f t="shared" si="182"/>
        <v>99.9</v>
      </c>
      <c r="H5890" s="8">
        <f>VLOOKUP(C5890,Products!$A$2:$F$20,6,TRUE)</f>
        <v>19.950000000000003</v>
      </c>
      <c r="I5890" s="8">
        <f t="shared" si="183"/>
        <v>39.900000000000006</v>
      </c>
      <c r="J5890" s="42">
        <f>VLOOKUP(B5890,Invoices!A:I,9,TRUE)</f>
        <v>2021</v>
      </c>
    </row>
    <row r="5891" spans="1:10" x14ac:dyDescent="0.15">
      <c r="A5891" t="s">
        <v>9251</v>
      </c>
      <c r="B5891" t="s">
        <v>1314</v>
      </c>
      <c r="C5891" t="s">
        <v>96</v>
      </c>
      <c r="D5891" t="s">
        <v>75</v>
      </c>
      <c r="E5891">
        <v>20</v>
      </c>
      <c r="F5891" s="8">
        <f>VLOOKUP(C5891,Products!$A$2:$E$20,5,TRUE)</f>
        <v>79.95</v>
      </c>
      <c r="G5891" s="8">
        <f t="shared" ref="G5891:G5954" si="184">F5891*E5891</f>
        <v>1599</v>
      </c>
      <c r="H5891" s="8">
        <f>VLOOKUP(C5891,Products!$A$2:$F$20,6,TRUE)</f>
        <v>27.950000000000003</v>
      </c>
      <c r="I5891" s="8">
        <f t="shared" ref="I5891:I5954" si="185">H5891*E5891</f>
        <v>559</v>
      </c>
      <c r="J5891" s="42">
        <f>VLOOKUP(B5891,Invoices!A:I,9,TRUE)</f>
        <v>2021</v>
      </c>
    </row>
    <row r="5892" spans="1:10" x14ac:dyDescent="0.15">
      <c r="A5892" t="s">
        <v>9252</v>
      </c>
      <c r="B5892" t="s">
        <v>1314</v>
      </c>
      <c r="C5892" t="s">
        <v>92</v>
      </c>
      <c r="D5892" t="s">
        <v>82</v>
      </c>
      <c r="E5892">
        <v>4</v>
      </c>
      <c r="F5892" s="8">
        <f>VLOOKUP(C5892,Products!$A$2:$E$20,5,TRUE)</f>
        <v>19.95</v>
      </c>
      <c r="G5892" s="8">
        <f t="shared" si="184"/>
        <v>79.8</v>
      </c>
      <c r="H5892" s="8">
        <f>VLOOKUP(C5892,Products!$A$2:$F$20,6,TRUE)</f>
        <v>7.4499999999999993</v>
      </c>
      <c r="I5892" s="8">
        <f t="shared" si="185"/>
        <v>29.799999999999997</v>
      </c>
      <c r="J5892" s="42">
        <f>VLOOKUP(B5892,Invoices!A:I,9,TRUE)</f>
        <v>2021</v>
      </c>
    </row>
    <row r="5893" spans="1:10" x14ac:dyDescent="0.15">
      <c r="A5893" t="s">
        <v>9253</v>
      </c>
      <c r="B5893" t="s">
        <v>1314</v>
      </c>
      <c r="C5893" t="s">
        <v>101</v>
      </c>
      <c r="D5893" t="s">
        <v>69</v>
      </c>
      <c r="E5893">
        <v>1</v>
      </c>
      <c r="F5893" s="8">
        <f>VLOOKUP(C5893,Products!$A$2:$E$20,5,TRUE)</f>
        <v>129.94999999999999</v>
      </c>
      <c r="G5893" s="8">
        <f t="shared" si="184"/>
        <v>129.94999999999999</v>
      </c>
      <c r="H5893" s="8">
        <f>VLOOKUP(C5893,Products!$A$2:$F$20,6,TRUE)</f>
        <v>40.449999999999989</v>
      </c>
      <c r="I5893" s="8">
        <f t="shared" si="185"/>
        <v>40.449999999999989</v>
      </c>
      <c r="J5893" s="42">
        <f>VLOOKUP(B5893,Invoices!A:I,9,TRUE)</f>
        <v>2021</v>
      </c>
    </row>
    <row r="5894" spans="1:10" x14ac:dyDescent="0.15">
      <c r="A5894" t="s">
        <v>9254</v>
      </c>
      <c r="B5894" t="s">
        <v>1315</v>
      </c>
      <c r="C5894" t="s">
        <v>105</v>
      </c>
      <c r="D5894" t="s">
        <v>81</v>
      </c>
      <c r="E5894">
        <v>1</v>
      </c>
      <c r="F5894" s="8">
        <f>VLOOKUP(C5894,Products!$A$2:$E$20,5,TRUE)</f>
        <v>8.9499999999999993</v>
      </c>
      <c r="G5894" s="8">
        <f t="shared" si="184"/>
        <v>8.9499999999999993</v>
      </c>
      <c r="H5894" s="8">
        <f>VLOOKUP(C5894,Products!$A$2:$F$20,6,TRUE)</f>
        <v>3.1999999999999993</v>
      </c>
      <c r="I5894" s="8">
        <f t="shared" si="185"/>
        <v>3.1999999999999993</v>
      </c>
      <c r="J5894" s="42">
        <f>VLOOKUP(B5894,Invoices!A:I,9,TRUE)</f>
        <v>2021</v>
      </c>
    </row>
    <row r="5895" spans="1:10" x14ac:dyDescent="0.15">
      <c r="A5895" t="s">
        <v>9255</v>
      </c>
      <c r="B5895" t="s">
        <v>1315</v>
      </c>
      <c r="C5895" t="s">
        <v>96</v>
      </c>
      <c r="D5895" t="s">
        <v>75</v>
      </c>
      <c r="E5895">
        <v>6</v>
      </c>
      <c r="F5895" s="8">
        <f>VLOOKUP(C5895,Products!$A$2:$E$20,5,TRUE)</f>
        <v>79.95</v>
      </c>
      <c r="G5895" s="8">
        <f t="shared" si="184"/>
        <v>479.70000000000005</v>
      </c>
      <c r="H5895" s="8">
        <f>VLOOKUP(C5895,Products!$A$2:$F$20,6,TRUE)</f>
        <v>27.950000000000003</v>
      </c>
      <c r="I5895" s="8">
        <f t="shared" si="185"/>
        <v>167.70000000000002</v>
      </c>
      <c r="J5895" s="42">
        <f>VLOOKUP(B5895,Invoices!A:I,9,TRUE)</f>
        <v>2021</v>
      </c>
    </row>
    <row r="5896" spans="1:10" x14ac:dyDescent="0.15">
      <c r="A5896" t="s">
        <v>9256</v>
      </c>
      <c r="B5896" t="s">
        <v>1315</v>
      </c>
      <c r="C5896" t="s">
        <v>89</v>
      </c>
      <c r="D5896" t="s">
        <v>80</v>
      </c>
      <c r="E5896">
        <v>4</v>
      </c>
      <c r="F5896" s="8">
        <f>VLOOKUP(C5896,Products!$A$2:$E$20,5,TRUE)</f>
        <v>15.95</v>
      </c>
      <c r="G5896" s="8">
        <f t="shared" si="184"/>
        <v>63.8</v>
      </c>
      <c r="H5896" s="8">
        <f>VLOOKUP(C5896,Products!$A$2:$F$20,6,TRUE)</f>
        <v>6</v>
      </c>
      <c r="I5896" s="8">
        <f t="shared" si="185"/>
        <v>24</v>
      </c>
      <c r="J5896" s="42">
        <f>VLOOKUP(B5896,Invoices!A:I,9,TRUE)</f>
        <v>2021</v>
      </c>
    </row>
    <row r="5897" spans="1:10" x14ac:dyDescent="0.15">
      <c r="A5897" t="s">
        <v>9257</v>
      </c>
      <c r="B5897" t="s">
        <v>1315</v>
      </c>
      <c r="C5897" t="s">
        <v>99</v>
      </c>
      <c r="D5897" t="s">
        <v>84</v>
      </c>
      <c r="E5897">
        <v>50</v>
      </c>
      <c r="F5897" s="8">
        <f>VLOOKUP(C5897,Products!$A$2:$E$20,5,TRUE)</f>
        <v>3.5</v>
      </c>
      <c r="G5897" s="8">
        <f t="shared" si="184"/>
        <v>175</v>
      </c>
      <c r="H5897" s="8">
        <f>VLOOKUP(C5897,Products!$A$2:$F$20,6,TRUE)</f>
        <v>0.54999999999999982</v>
      </c>
      <c r="I5897" s="8">
        <f t="shared" si="185"/>
        <v>27.499999999999993</v>
      </c>
      <c r="J5897" s="42">
        <f>VLOOKUP(B5897,Invoices!A:I,9,TRUE)</f>
        <v>2021</v>
      </c>
    </row>
    <row r="5898" spans="1:10" x14ac:dyDescent="0.15">
      <c r="A5898" t="s">
        <v>9258</v>
      </c>
      <c r="B5898" t="s">
        <v>1316</v>
      </c>
      <c r="C5898" t="s">
        <v>95</v>
      </c>
      <c r="D5898" t="s">
        <v>73</v>
      </c>
      <c r="E5898">
        <v>3</v>
      </c>
      <c r="F5898" s="8">
        <f>VLOOKUP(C5898,Products!$A$2:$E$20,5,TRUE)</f>
        <v>12.95</v>
      </c>
      <c r="G5898" s="8">
        <f t="shared" si="184"/>
        <v>38.849999999999994</v>
      </c>
      <c r="H5898" s="8">
        <f>VLOOKUP(C5898,Products!$A$2:$F$20,6,TRUE)</f>
        <v>4.1999999999999993</v>
      </c>
      <c r="I5898" s="8">
        <f t="shared" si="185"/>
        <v>12.599999999999998</v>
      </c>
      <c r="J5898" s="42">
        <f>VLOOKUP(B5898,Invoices!A:I,9,TRUE)</f>
        <v>2021</v>
      </c>
    </row>
    <row r="5899" spans="1:10" x14ac:dyDescent="0.15">
      <c r="A5899" t="s">
        <v>9259</v>
      </c>
      <c r="B5899" t="s">
        <v>1316</v>
      </c>
      <c r="C5899" t="s">
        <v>88</v>
      </c>
      <c r="D5899" t="s">
        <v>85</v>
      </c>
      <c r="E5899">
        <v>2</v>
      </c>
      <c r="F5899" s="8">
        <f>VLOOKUP(C5899,Products!$A$2:$E$20,5,TRUE)</f>
        <v>8.9499999999999993</v>
      </c>
      <c r="G5899" s="8">
        <f t="shared" si="184"/>
        <v>17.899999999999999</v>
      </c>
      <c r="H5899" s="8">
        <f>VLOOKUP(C5899,Products!$A$2:$F$20,6,TRUE)</f>
        <v>5.6999999999999993</v>
      </c>
      <c r="I5899" s="8">
        <f t="shared" si="185"/>
        <v>11.399999999999999</v>
      </c>
      <c r="J5899" s="42">
        <f>VLOOKUP(B5899,Invoices!A:I,9,TRUE)</f>
        <v>2021</v>
      </c>
    </row>
    <row r="5900" spans="1:10" x14ac:dyDescent="0.15">
      <c r="A5900" t="s">
        <v>9260</v>
      </c>
      <c r="B5900" t="s">
        <v>1317</v>
      </c>
      <c r="C5900" t="s">
        <v>102</v>
      </c>
      <c r="D5900" t="s">
        <v>83</v>
      </c>
      <c r="E5900">
        <v>2</v>
      </c>
      <c r="F5900" s="8">
        <f>VLOOKUP(C5900,Products!$A$2:$E$20,5,TRUE)</f>
        <v>29.95</v>
      </c>
      <c r="G5900" s="8">
        <f t="shared" si="184"/>
        <v>59.9</v>
      </c>
      <c r="H5900" s="8">
        <f>VLOOKUP(C5900,Products!$A$2:$F$20,6,TRUE)</f>
        <v>15</v>
      </c>
      <c r="I5900" s="8">
        <f t="shared" si="185"/>
        <v>30</v>
      </c>
      <c r="J5900" s="42">
        <f>VLOOKUP(B5900,Invoices!A:I,9,TRUE)</f>
        <v>2021</v>
      </c>
    </row>
    <row r="5901" spans="1:10" x14ac:dyDescent="0.15">
      <c r="A5901" t="s">
        <v>9261</v>
      </c>
      <c r="B5901" t="s">
        <v>1317</v>
      </c>
      <c r="C5901" t="s">
        <v>101</v>
      </c>
      <c r="D5901" t="s">
        <v>69</v>
      </c>
      <c r="E5901">
        <v>15</v>
      </c>
      <c r="F5901" s="8">
        <f>VLOOKUP(C5901,Products!$A$2:$E$20,5,TRUE)</f>
        <v>129.94999999999999</v>
      </c>
      <c r="G5901" s="8">
        <f t="shared" si="184"/>
        <v>1949.2499999999998</v>
      </c>
      <c r="H5901" s="8">
        <f>VLOOKUP(C5901,Products!$A$2:$F$20,6,TRUE)</f>
        <v>40.449999999999989</v>
      </c>
      <c r="I5901" s="8">
        <f t="shared" si="185"/>
        <v>606.74999999999977</v>
      </c>
      <c r="J5901" s="42">
        <f>VLOOKUP(B5901,Invoices!A:I,9,TRUE)</f>
        <v>2021</v>
      </c>
    </row>
    <row r="5902" spans="1:10" x14ac:dyDescent="0.15">
      <c r="A5902" t="s">
        <v>9262</v>
      </c>
      <c r="B5902" t="s">
        <v>1318</v>
      </c>
      <c r="C5902" t="s">
        <v>96</v>
      </c>
      <c r="D5902" t="s">
        <v>75</v>
      </c>
      <c r="E5902">
        <v>3</v>
      </c>
      <c r="F5902" s="8">
        <f>VLOOKUP(C5902,Products!$A$2:$E$20,5,TRUE)</f>
        <v>79.95</v>
      </c>
      <c r="G5902" s="8">
        <f t="shared" si="184"/>
        <v>239.85000000000002</v>
      </c>
      <c r="H5902" s="8">
        <f>VLOOKUP(C5902,Products!$A$2:$F$20,6,TRUE)</f>
        <v>27.950000000000003</v>
      </c>
      <c r="I5902" s="8">
        <f t="shared" si="185"/>
        <v>83.850000000000009</v>
      </c>
      <c r="J5902" s="42">
        <f>VLOOKUP(B5902,Invoices!A:I,9,TRUE)</f>
        <v>2021</v>
      </c>
    </row>
    <row r="5903" spans="1:10" x14ac:dyDescent="0.15">
      <c r="A5903" t="s">
        <v>9263</v>
      </c>
      <c r="B5903" t="s">
        <v>1318</v>
      </c>
      <c r="C5903" t="s">
        <v>88</v>
      </c>
      <c r="D5903" t="s">
        <v>85</v>
      </c>
      <c r="E5903">
        <v>1</v>
      </c>
      <c r="F5903" s="8">
        <f>VLOOKUP(C5903,Products!$A$2:$E$20,5,TRUE)</f>
        <v>8.9499999999999993</v>
      </c>
      <c r="G5903" s="8">
        <f t="shared" si="184"/>
        <v>8.9499999999999993</v>
      </c>
      <c r="H5903" s="8">
        <f>VLOOKUP(C5903,Products!$A$2:$F$20,6,TRUE)</f>
        <v>5.6999999999999993</v>
      </c>
      <c r="I5903" s="8">
        <f t="shared" si="185"/>
        <v>5.6999999999999993</v>
      </c>
      <c r="J5903" s="42">
        <f>VLOOKUP(B5903,Invoices!A:I,9,TRUE)</f>
        <v>2021</v>
      </c>
    </row>
    <row r="5904" spans="1:10" x14ac:dyDescent="0.15">
      <c r="A5904" t="s">
        <v>9264</v>
      </c>
      <c r="B5904" t="s">
        <v>1318</v>
      </c>
      <c r="C5904" t="s">
        <v>105</v>
      </c>
      <c r="D5904" t="s">
        <v>81</v>
      </c>
      <c r="E5904">
        <v>12</v>
      </c>
      <c r="F5904" s="8">
        <f>VLOOKUP(C5904,Products!$A$2:$E$20,5,TRUE)</f>
        <v>8.9499999999999993</v>
      </c>
      <c r="G5904" s="8">
        <f t="shared" si="184"/>
        <v>107.39999999999999</v>
      </c>
      <c r="H5904" s="8">
        <f>VLOOKUP(C5904,Products!$A$2:$F$20,6,TRUE)</f>
        <v>3.1999999999999993</v>
      </c>
      <c r="I5904" s="8">
        <f t="shared" si="185"/>
        <v>38.399999999999991</v>
      </c>
      <c r="J5904" s="42">
        <f>VLOOKUP(B5904,Invoices!A:I,9,TRUE)</f>
        <v>2021</v>
      </c>
    </row>
    <row r="5905" spans="1:10" x14ac:dyDescent="0.15">
      <c r="A5905" t="s">
        <v>9265</v>
      </c>
      <c r="B5905" t="s">
        <v>1318</v>
      </c>
      <c r="C5905" t="s">
        <v>87</v>
      </c>
      <c r="D5905" t="s">
        <v>68</v>
      </c>
      <c r="E5905">
        <v>50</v>
      </c>
      <c r="F5905" s="8">
        <f>VLOOKUP(C5905,Products!$A$2:$E$20,5,TRUE)</f>
        <v>19.95</v>
      </c>
      <c r="G5905" s="8">
        <f t="shared" si="184"/>
        <v>997.5</v>
      </c>
      <c r="H5905" s="8">
        <f>VLOOKUP(C5905,Products!$A$2:$F$20,6,TRUE)</f>
        <v>7.4499999999999993</v>
      </c>
      <c r="I5905" s="8">
        <f t="shared" si="185"/>
        <v>372.49999999999994</v>
      </c>
      <c r="J5905" s="42">
        <f>VLOOKUP(B5905,Invoices!A:I,9,TRUE)</f>
        <v>2021</v>
      </c>
    </row>
    <row r="5906" spans="1:10" x14ac:dyDescent="0.15">
      <c r="A5906" t="s">
        <v>9266</v>
      </c>
      <c r="B5906" t="s">
        <v>1318</v>
      </c>
      <c r="C5906" t="s">
        <v>102</v>
      </c>
      <c r="D5906" t="s">
        <v>83</v>
      </c>
      <c r="E5906">
        <v>6</v>
      </c>
      <c r="F5906" s="8">
        <f>VLOOKUP(C5906,Products!$A$2:$E$20,5,TRUE)</f>
        <v>29.95</v>
      </c>
      <c r="G5906" s="8">
        <f t="shared" si="184"/>
        <v>179.7</v>
      </c>
      <c r="H5906" s="8">
        <f>VLOOKUP(C5906,Products!$A$2:$F$20,6,TRUE)</f>
        <v>15</v>
      </c>
      <c r="I5906" s="8">
        <f t="shared" si="185"/>
        <v>90</v>
      </c>
      <c r="J5906" s="42">
        <f>VLOOKUP(B5906,Invoices!A:I,9,TRUE)</f>
        <v>2021</v>
      </c>
    </row>
    <row r="5907" spans="1:10" x14ac:dyDescent="0.15">
      <c r="A5907" t="s">
        <v>9267</v>
      </c>
      <c r="B5907" t="s">
        <v>1319</v>
      </c>
      <c r="C5907" t="s">
        <v>104</v>
      </c>
      <c r="D5907" t="s">
        <v>71</v>
      </c>
      <c r="E5907">
        <v>1</v>
      </c>
      <c r="F5907" s="8">
        <f>VLOOKUP(C5907,Products!$A$2:$E$20,5,TRUE)</f>
        <v>2.95</v>
      </c>
      <c r="G5907" s="8">
        <f t="shared" si="184"/>
        <v>2.95</v>
      </c>
      <c r="H5907" s="8">
        <f>VLOOKUP(C5907,Products!$A$2:$F$20,6,TRUE)</f>
        <v>1.1500000000000001</v>
      </c>
      <c r="I5907" s="8">
        <f t="shared" si="185"/>
        <v>1.1500000000000001</v>
      </c>
      <c r="J5907" s="42">
        <f>VLOOKUP(B5907,Invoices!A:I,9,TRUE)</f>
        <v>2021</v>
      </c>
    </row>
    <row r="5908" spans="1:10" x14ac:dyDescent="0.15">
      <c r="A5908" t="s">
        <v>9268</v>
      </c>
      <c r="B5908" t="s">
        <v>1319</v>
      </c>
      <c r="C5908" t="s">
        <v>101</v>
      </c>
      <c r="D5908" t="s">
        <v>69</v>
      </c>
      <c r="E5908">
        <v>1</v>
      </c>
      <c r="F5908" s="8">
        <f>VLOOKUP(C5908,Products!$A$2:$E$20,5,TRUE)</f>
        <v>129.94999999999999</v>
      </c>
      <c r="G5908" s="8">
        <f t="shared" si="184"/>
        <v>129.94999999999999</v>
      </c>
      <c r="H5908" s="8">
        <f>VLOOKUP(C5908,Products!$A$2:$F$20,6,TRUE)</f>
        <v>40.449999999999989</v>
      </c>
      <c r="I5908" s="8">
        <f t="shared" si="185"/>
        <v>40.449999999999989</v>
      </c>
      <c r="J5908" s="42">
        <f>VLOOKUP(B5908,Invoices!A:I,9,TRUE)</f>
        <v>2021</v>
      </c>
    </row>
    <row r="5909" spans="1:10" x14ac:dyDescent="0.15">
      <c r="A5909" t="s">
        <v>9269</v>
      </c>
      <c r="B5909" t="s">
        <v>1319</v>
      </c>
      <c r="C5909" t="s">
        <v>88</v>
      </c>
      <c r="D5909" t="s">
        <v>85</v>
      </c>
      <c r="E5909">
        <v>1</v>
      </c>
      <c r="F5909" s="8">
        <f>VLOOKUP(C5909,Products!$A$2:$E$20,5,TRUE)</f>
        <v>8.9499999999999993</v>
      </c>
      <c r="G5909" s="8">
        <f t="shared" si="184"/>
        <v>8.9499999999999993</v>
      </c>
      <c r="H5909" s="8">
        <f>VLOOKUP(C5909,Products!$A$2:$F$20,6,TRUE)</f>
        <v>5.6999999999999993</v>
      </c>
      <c r="I5909" s="8">
        <f t="shared" si="185"/>
        <v>5.6999999999999993</v>
      </c>
      <c r="J5909" s="42">
        <f>VLOOKUP(B5909,Invoices!A:I,9,TRUE)</f>
        <v>2021</v>
      </c>
    </row>
    <row r="5910" spans="1:10" x14ac:dyDescent="0.15">
      <c r="A5910" t="s">
        <v>9270</v>
      </c>
      <c r="B5910" t="s">
        <v>1319</v>
      </c>
      <c r="C5910" t="s">
        <v>87</v>
      </c>
      <c r="D5910" t="s">
        <v>68</v>
      </c>
      <c r="E5910">
        <v>4</v>
      </c>
      <c r="F5910" s="8">
        <f>VLOOKUP(C5910,Products!$A$2:$E$20,5,TRUE)</f>
        <v>19.95</v>
      </c>
      <c r="G5910" s="8">
        <f t="shared" si="184"/>
        <v>79.8</v>
      </c>
      <c r="H5910" s="8">
        <f>VLOOKUP(C5910,Products!$A$2:$F$20,6,TRUE)</f>
        <v>7.4499999999999993</v>
      </c>
      <c r="I5910" s="8">
        <f t="shared" si="185"/>
        <v>29.799999999999997</v>
      </c>
      <c r="J5910" s="42">
        <f>VLOOKUP(B5910,Invoices!A:I,9,TRUE)</f>
        <v>2021</v>
      </c>
    </row>
    <row r="5911" spans="1:10" x14ac:dyDescent="0.15">
      <c r="A5911" t="s">
        <v>9271</v>
      </c>
      <c r="B5911" t="s">
        <v>1320</v>
      </c>
      <c r="C5911" t="s">
        <v>96</v>
      </c>
      <c r="D5911" t="s">
        <v>75</v>
      </c>
      <c r="E5911">
        <v>1</v>
      </c>
      <c r="F5911" s="8">
        <f>VLOOKUP(C5911,Products!$A$2:$E$20,5,TRUE)</f>
        <v>79.95</v>
      </c>
      <c r="G5911" s="8">
        <f t="shared" si="184"/>
        <v>79.95</v>
      </c>
      <c r="H5911" s="8">
        <f>VLOOKUP(C5911,Products!$A$2:$F$20,6,TRUE)</f>
        <v>27.950000000000003</v>
      </c>
      <c r="I5911" s="8">
        <f t="shared" si="185"/>
        <v>27.950000000000003</v>
      </c>
      <c r="J5911" s="42">
        <f>VLOOKUP(B5911,Invoices!A:I,9,TRUE)</f>
        <v>2021</v>
      </c>
    </row>
    <row r="5912" spans="1:10" x14ac:dyDescent="0.15">
      <c r="A5912" t="s">
        <v>9272</v>
      </c>
      <c r="B5912" t="s">
        <v>1320</v>
      </c>
      <c r="C5912" t="s">
        <v>91</v>
      </c>
      <c r="D5912" t="s">
        <v>70</v>
      </c>
      <c r="E5912">
        <v>1</v>
      </c>
      <c r="F5912" s="8">
        <f>VLOOKUP(C5912,Products!$A$2:$E$20,5,TRUE)</f>
        <v>49.95</v>
      </c>
      <c r="G5912" s="8">
        <f t="shared" si="184"/>
        <v>49.95</v>
      </c>
      <c r="H5912" s="8">
        <f>VLOOKUP(C5912,Products!$A$2:$F$20,6,TRUE)</f>
        <v>21.200000000000003</v>
      </c>
      <c r="I5912" s="8">
        <f t="shared" si="185"/>
        <v>21.200000000000003</v>
      </c>
      <c r="J5912" s="42">
        <f>VLOOKUP(B5912,Invoices!A:I,9,TRUE)</f>
        <v>2021</v>
      </c>
    </row>
    <row r="5913" spans="1:10" x14ac:dyDescent="0.15">
      <c r="A5913" t="s">
        <v>9273</v>
      </c>
      <c r="B5913" t="s">
        <v>1320</v>
      </c>
      <c r="C5913" t="s">
        <v>88</v>
      </c>
      <c r="D5913" t="s">
        <v>85</v>
      </c>
      <c r="E5913">
        <v>1</v>
      </c>
      <c r="F5913" s="8">
        <f>VLOOKUP(C5913,Products!$A$2:$E$20,5,TRUE)</f>
        <v>8.9499999999999993</v>
      </c>
      <c r="G5913" s="8">
        <f t="shared" si="184"/>
        <v>8.9499999999999993</v>
      </c>
      <c r="H5913" s="8">
        <f>VLOOKUP(C5913,Products!$A$2:$F$20,6,TRUE)</f>
        <v>5.6999999999999993</v>
      </c>
      <c r="I5913" s="8">
        <f t="shared" si="185"/>
        <v>5.6999999999999993</v>
      </c>
      <c r="J5913" s="42">
        <f>VLOOKUP(B5913,Invoices!A:I,9,TRUE)</f>
        <v>2021</v>
      </c>
    </row>
    <row r="5914" spans="1:10" x14ac:dyDescent="0.15">
      <c r="A5914" t="s">
        <v>9274</v>
      </c>
      <c r="B5914" t="s">
        <v>1320</v>
      </c>
      <c r="C5914" t="s">
        <v>105</v>
      </c>
      <c r="D5914" t="s">
        <v>81</v>
      </c>
      <c r="E5914">
        <v>1</v>
      </c>
      <c r="F5914" s="8">
        <f>VLOOKUP(C5914,Products!$A$2:$E$20,5,TRUE)</f>
        <v>8.9499999999999993</v>
      </c>
      <c r="G5914" s="8">
        <f t="shared" si="184"/>
        <v>8.9499999999999993</v>
      </c>
      <c r="H5914" s="8">
        <f>VLOOKUP(C5914,Products!$A$2:$F$20,6,TRUE)</f>
        <v>3.1999999999999993</v>
      </c>
      <c r="I5914" s="8">
        <f t="shared" si="185"/>
        <v>3.1999999999999993</v>
      </c>
      <c r="J5914" s="42">
        <f>VLOOKUP(B5914,Invoices!A:I,9,TRUE)</f>
        <v>2021</v>
      </c>
    </row>
    <row r="5915" spans="1:10" x14ac:dyDescent="0.15">
      <c r="A5915" t="s">
        <v>9275</v>
      </c>
      <c r="B5915" t="s">
        <v>1320</v>
      </c>
      <c r="C5915" t="s">
        <v>94</v>
      </c>
      <c r="D5915" t="s">
        <v>86</v>
      </c>
      <c r="E5915">
        <v>10</v>
      </c>
      <c r="F5915" s="8">
        <f>VLOOKUP(C5915,Products!$A$2:$E$20,5,TRUE)</f>
        <v>3.5</v>
      </c>
      <c r="G5915" s="8">
        <f t="shared" si="184"/>
        <v>35</v>
      </c>
      <c r="H5915" s="8">
        <f>VLOOKUP(C5915,Products!$A$2:$F$20,6,TRUE)</f>
        <v>0.54999999999999982</v>
      </c>
      <c r="I5915" s="8">
        <f t="shared" si="185"/>
        <v>5.4999999999999982</v>
      </c>
      <c r="J5915" s="42">
        <f>VLOOKUP(B5915,Invoices!A:I,9,TRUE)</f>
        <v>2021</v>
      </c>
    </row>
    <row r="5916" spans="1:10" x14ac:dyDescent="0.15">
      <c r="A5916" t="s">
        <v>9276</v>
      </c>
      <c r="B5916" t="s">
        <v>1320</v>
      </c>
      <c r="C5916" t="s">
        <v>99</v>
      </c>
      <c r="D5916" t="s">
        <v>84</v>
      </c>
      <c r="E5916">
        <v>4</v>
      </c>
      <c r="F5916" s="8">
        <f>VLOOKUP(C5916,Products!$A$2:$E$20,5,TRUE)</f>
        <v>3.5</v>
      </c>
      <c r="G5916" s="8">
        <f t="shared" si="184"/>
        <v>14</v>
      </c>
      <c r="H5916" s="8">
        <f>VLOOKUP(C5916,Products!$A$2:$F$20,6,TRUE)</f>
        <v>0.54999999999999982</v>
      </c>
      <c r="I5916" s="8">
        <f t="shared" si="185"/>
        <v>2.1999999999999993</v>
      </c>
      <c r="J5916" s="42">
        <f>VLOOKUP(B5916,Invoices!A:I,9,TRUE)</f>
        <v>2021</v>
      </c>
    </row>
    <row r="5917" spans="1:10" x14ac:dyDescent="0.15">
      <c r="A5917" t="s">
        <v>9277</v>
      </c>
      <c r="B5917" t="s">
        <v>1320</v>
      </c>
      <c r="C5917" t="s">
        <v>104</v>
      </c>
      <c r="D5917" t="s">
        <v>71</v>
      </c>
      <c r="E5917">
        <v>2</v>
      </c>
      <c r="F5917" s="8">
        <f>VLOOKUP(C5917,Products!$A$2:$E$20,5,TRUE)</f>
        <v>2.95</v>
      </c>
      <c r="G5917" s="8">
        <f t="shared" si="184"/>
        <v>5.9</v>
      </c>
      <c r="H5917" s="8">
        <f>VLOOKUP(C5917,Products!$A$2:$F$20,6,TRUE)</f>
        <v>1.1500000000000001</v>
      </c>
      <c r="I5917" s="8">
        <f t="shared" si="185"/>
        <v>2.3000000000000003</v>
      </c>
      <c r="J5917" s="42">
        <f>VLOOKUP(B5917,Invoices!A:I,9,TRUE)</f>
        <v>2021</v>
      </c>
    </row>
    <row r="5918" spans="1:10" x14ac:dyDescent="0.15">
      <c r="A5918" t="s">
        <v>9278</v>
      </c>
      <c r="B5918" t="s">
        <v>1320</v>
      </c>
      <c r="C5918" t="s">
        <v>97</v>
      </c>
      <c r="D5918" t="s">
        <v>74</v>
      </c>
      <c r="E5918">
        <v>1</v>
      </c>
      <c r="F5918" s="8">
        <f>VLOOKUP(C5918,Products!$A$2:$E$20,5,TRUE)</f>
        <v>1.5</v>
      </c>
      <c r="G5918" s="8">
        <f t="shared" si="184"/>
        <v>1.5</v>
      </c>
      <c r="H5918" s="8">
        <f>VLOOKUP(C5918,Products!$A$2:$F$20,6,TRUE)</f>
        <v>0.5</v>
      </c>
      <c r="I5918" s="8">
        <f t="shared" si="185"/>
        <v>0.5</v>
      </c>
      <c r="J5918" s="42">
        <f>VLOOKUP(B5918,Invoices!A:I,9,TRUE)</f>
        <v>2021</v>
      </c>
    </row>
    <row r="5919" spans="1:10" x14ac:dyDescent="0.15">
      <c r="A5919" t="s">
        <v>9279</v>
      </c>
      <c r="B5919" t="s">
        <v>1320</v>
      </c>
      <c r="C5919" t="s">
        <v>92</v>
      </c>
      <c r="D5919" t="s">
        <v>82</v>
      </c>
      <c r="E5919">
        <v>3</v>
      </c>
      <c r="F5919" s="8">
        <f>VLOOKUP(C5919,Products!$A$2:$E$20,5,TRUE)</f>
        <v>19.95</v>
      </c>
      <c r="G5919" s="8">
        <f t="shared" si="184"/>
        <v>59.849999999999994</v>
      </c>
      <c r="H5919" s="8">
        <f>VLOOKUP(C5919,Products!$A$2:$F$20,6,TRUE)</f>
        <v>7.4499999999999993</v>
      </c>
      <c r="I5919" s="8">
        <f t="shared" si="185"/>
        <v>22.349999999999998</v>
      </c>
      <c r="J5919" s="42">
        <f>VLOOKUP(B5919,Invoices!A:I,9,TRUE)</f>
        <v>2021</v>
      </c>
    </row>
    <row r="5920" spans="1:10" x14ac:dyDescent="0.15">
      <c r="A5920" t="s">
        <v>9280</v>
      </c>
      <c r="B5920" t="s">
        <v>1320</v>
      </c>
      <c r="C5920" t="s">
        <v>95</v>
      </c>
      <c r="D5920" t="s">
        <v>73</v>
      </c>
      <c r="E5920">
        <v>1</v>
      </c>
      <c r="F5920" s="8">
        <f>VLOOKUP(C5920,Products!$A$2:$E$20,5,TRUE)</f>
        <v>12.95</v>
      </c>
      <c r="G5920" s="8">
        <f t="shared" si="184"/>
        <v>12.95</v>
      </c>
      <c r="H5920" s="8">
        <f>VLOOKUP(C5920,Products!$A$2:$F$20,6,TRUE)</f>
        <v>4.1999999999999993</v>
      </c>
      <c r="I5920" s="8">
        <f t="shared" si="185"/>
        <v>4.1999999999999993</v>
      </c>
      <c r="J5920" s="42">
        <f>VLOOKUP(B5920,Invoices!A:I,9,TRUE)</f>
        <v>2021</v>
      </c>
    </row>
    <row r="5921" spans="1:10" x14ac:dyDescent="0.15">
      <c r="A5921" t="s">
        <v>9281</v>
      </c>
      <c r="B5921" t="s">
        <v>1320</v>
      </c>
      <c r="C5921" t="s">
        <v>101</v>
      </c>
      <c r="D5921" t="s">
        <v>69</v>
      </c>
      <c r="E5921">
        <v>1</v>
      </c>
      <c r="F5921" s="8">
        <f>VLOOKUP(C5921,Products!$A$2:$E$20,5,TRUE)</f>
        <v>129.94999999999999</v>
      </c>
      <c r="G5921" s="8">
        <f t="shared" si="184"/>
        <v>129.94999999999999</v>
      </c>
      <c r="H5921" s="8">
        <f>VLOOKUP(C5921,Products!$A$2:$F$20,6,TRUE)</f>
        <v>40.449999999999989</v>
      </c>
      <c r="I5921" s="8">
        <f t="shared" si="185"/>
        <v>40.449999999999989</v>
      </c>
      <c r="J5921" s="42">
        <f>VLOOKUP(B5921,Invoices!A:I,9,TRUE)</f>
        <v>2021</v>
      </c>
    </row>
    <row r="5922" spans="1:10" x14ac:dyDescent="0.15">
      <c r="A5922" t="s">
        <v>9282</v>
      </c>
      <c r="B5922" t="s">
        <v>1320</v>
      </c>
      <c r="C5922" t="s">
        <v>93</v>
      </c>
      <c r="D5922" t="s">
        <v>76</v>
      </c>
      <c r="E5922">
        <v>9</v>
      </c>
      <c r="F5922" s="8">
        <f>VLOOKUP(C5922,Products!$A$2:$E$20,5,TRUE)</f>
        <v>9.9499999999999993</v>
      </c>
      <c r="G5922" s="8">
        <f t="shared" si="184"/>
        <v>89.55</v>
      </c>
      <c r="H5922" s="8">
        <f>VLOOKUP(C5922,Products!$A$2:$F$20,6,TRUE)</f>
        <v>1.9499999999999993</v>
      </c>
      <c r="I5922" s="8">
        <f t="shared" si="185"/>
        <v>17.549999999999994</v>
      </c>
      <c r="J5922" s="42">
        <f>VLOOKUP(B5922,Invoices!A:I,9,TRUE)</f>
        <v>2021</v>
      </c>
    </row>
    <row r="5923" spans="1:10" x14ac:dyDescent="0.15">
      <c r="A5923" t="s">
        <v>9283</v>
      </c>
      <c r="B5923" t="s">
        <v>1320</v>
      </c>
      <c r="C5923" t="s">
        <v>103</v>
      </c>
      <c r="D5923" t="s">
        <v>77</v>
      </c>
      <c r="E5923">
        <v>5</v>
      </c>
      <c r="F5923" s="8">
        <f>VLOOKUP(C5923,Products!$A$2:$E$20,5,TRUE)</f>
        <v>8.9499999999999993</v>
      </c>
      <c r="G5923" s="8">
        <f t="shared" si="184"/>
        <v>44.75</v>
      </c>
      <c r="H5923" s="8">
        <f>VLOOKUP(C5923,Products!$A$2:$F$20,6,TRUE)</f>
        <v>3.1999999999999993</v>
      </c>
      <c r="I5923" s="8">
        <f t="shared" si="185"/>
        <v>15.999999999999996</v>
      </c>
      <c r="J5923" s="42">
        <f>VLOOKUP(B5923,Invoices!A:I,9,TRUE)</f>
        <v>2021</v>
      </c>
    </row>
    <row r="5924" spans="1:10" x14ac:dyDescent="0.15">
      <c r="A5924" t="s">
        <v>9284</v>
      </c>
      <c r="B5924" t="s">
        <v>1320</v>
      </c>
      <c r="C5924" t="s">
        <v>104</v>
      </c>
      <c r="D5924" t="s">
        <v>71</v>
      </c>
      <c r="E5924">
        <v>1</v>
      </c>
      <c r="F5924" s="8">
        <f>VLOOKUP(C5924,Products!$A$2:$E$20,5,TRUE)</f>
        <v>2.95</v>
      </c>
      <c r="G5924" s="8">
        <f t="shared" si="184"/>
        <v>2.95</v>
      </c>
      <c r="H5924" s="8">
        <f>VLOOKUP(C5924,Products!$A$2:$F$20,6,TRUE)</f>
        <v>1.1500000000000001</v>
      </c>
      <c r="I5924" s="8">
        <f t="shared" si="185"/>
        <v>1.1500000000000001</v>
      </c>
      <c r="J5924" s="42">
        <f>VLOOKUP(B5924,Invoices!A:I,9,TRUE)</f>
        <v>2021</v>
      </c>
    </row>
    <row r="5925" spans="1:10" x14ac:dyDescent="0.15">
      <c r="A5925" t="s">
        <v>9285</v>
      </c>
      <c r="B5925" t="s">
        <v>1320</v>
      </c>
      <c r="C5925" t="s">
        <v>89</v>
      </c>
      <c r="D5925" t="s">
        <v>80</v>
      </c>
      <c r="E5925">
        <v>1</v>
      </c>
      <c r="F5925" s="8">
        <f>VLOOKUP(C5925,Products!$A$2:$E$20,5,TRUE)</f>
        <v>15.95</v>
      </c>
      <c r="G5925" s="8">
        <f t="shared" si="184"/>
        <v>15.95</v>
      </c>
      <c r="H5925" s="8">
        <f>VLOOKUP(C5925,Products!$A$2:$F$20,6,TRUE)</f>
        <v>6</v>
      </c>
      <c r="I5925" s="8">
        <f t="shared" si="185"/>
        <v>6</v>
      </c>
      <c r="J5925" s="42">
        <f>VLOOKUP(B5925,Invoices!A:I,9,TRUE)</f>
        <v>2021</v>
      </c>
    </row>
    <row r="5926" spans="1:10" x14ac:dyDescent="0.15">
      <c r="A5926" t="s">
        <v>9286</v>
      </c>
      <c r="B5926" t="s">
        <v>1320</v>
      </c>
      <c r="C5926" t="s">
        <v>90</v>
      </c>
      <c r="D5926" t="s">
        <v>72</v>
      </c>
      <c r="E5926">
        <v>1</v>
      </c>
      <c r="F5926" s="8">
        <f>VLOOKUP(C5926,Products!$A$2:$E$20,5,TRUE)</f>
        <v>8.9499999999999993</v>
      </c>
      <c r="G5926" s="8">
        <f t="shared" si="184"/>
        <v>8.9499999999999993</v>
      </c>
      <c r="H5926" s="8">
        <f>VLOOKUP(C5926,Products!$A$2:$F$20,6,TRUE)</f>
        <v>5.6999999999999993</v>
      </c>
      <c r="I5926" s="8">
        <f t="shared" si="185"/>
        <v>5.6999999999999993</v>
      </c>
      <c r="J5926" s="42">
        <f>VLOOKUP(B5926,Invoices!A:I,9,TRUE)</f>
        <v>2021</v>
      </c>
    </row>
    <row r="5927" spans="1:10" x14ac:dyDescent="0.15">
      <c r="A5927" t="s">
        <v>9287</v>
      </c>
      <c r="B5927" t="s">
        <v>1321</v>
      </c>
      <c r="C5927" t="s">
        <v>91</v>
      </c>
      <c r="D5927" t="s">
        <v>70</v>
      </c>
      <c r="E5927">
        <v>7</v>
      </c>
      <c r="F5927" s="8">
        <f>VLOOKUP(C5927,Products!$A$2:$E$20,5,TRUE)</f>
        <v>49.95</v>
      </c>
      <c r="G5927" s="8">
        <f t="shared" si="184"/>
        <v>349.65000000000003</v>
      </c>
      <c r="H5927" s="8">
        <f>VLOOKUP(C5927,Products!$A$2:$F$20,6,TRUE)</f>
        <v>21.200000000000003</v>
      </c>
      <c r="I5927" s="8">
        <f t="shared" si="185"/>
        <v>148.40000000000003</v>
      </c>
      <c r="J5927" s="42">
        <f>VLOOKUP(B5927,Invoices!A:I,9,TRUE)</f>
        <v>2021</v>
      </c>
    </row>
    <row r="5928" spans="1:10" x14ac:dyDescent="0.15">
      <c r="A5928" t="s">
        <v>9288</v>
      </c>
      <c r="B5928" t="s">
        <v>1321</v>
      </c>
      <c r="C5928" t="s">
        <v>96</v>
      </c>
      <c r="D5928" t="s">
        <v>75</v>
      </c>
      <c r="E5928">
        <v>1</v>
      </c>
      <c r="F5928" s="8">
        <f>VLOOKUP(C5928,Products!$A$2:$E$20,5,TRUE)</f>
        <v>79.95</v>
      </c>
      <c r="G5928" s="8">
        <f t="shared" si="184"/>
        <v>79.95</v>
      </c>
      <c r="H5928" s="8">
        <f>VLOOKUP(C5928,Products!$A$2:$F$20,6,TRUE)</f>
        <v>27.950000000000003</v>
      </c>
      <c r="I5928" s="8">
        <f t="shared" si="185"/>
        <v>27.950000000000003</v>
      </c>
      <c r="J5928" s="42">
        <f>VLOOKUP(B5928,Invoices!A:I,9,TRUE)</f>
        <v>2021</v>
      </c>
    </row>
    <row r="5929" spans="1:10" x14ac:dyDescent="0.15">
      <c r="A5929" t="s">
        <v>9289</v>
      </c>
      <c r="B5929" t="s">
        <v>1322</v>
      </c>
      <c r="C5929" t="s">
        <v>90</v>
      </c>
      <c r="D5929" t="s">
        <v>72</v>
      </c>
      <c r="E5929">
        <v>6</v>
      </c>
      <c r="F5929" s="8">
        <f>VLOOKUP(C5929,Products!$A$2:$E$20,5,TRUE)</f>
        <v>8.9499999999999993</v>
      </c>
      <c r="G5929" s="8">
        <f t="shared" si="184"/>
        <v>53.699999999999996</v>
      </c>
      <c r="H5929" s="8">
        <f>VLOOKUP(C5929,Products!$A$2:$F$20,6,TRUE)</f>
        <v>5.6999999999999993</v>
      </c>
      <c r="I5929" s="8">
        <f t="shared" si="185"/>
        <v>34.199999999999996</v>
      </c>
      <c r="J5929" s="42">
        <f>VLOOKUP(B5929,Invoices!A:I,9,TRUE)</f>
        <v>2021</v>
      </c>
    </row>
    <row r="5930" spans="1:10" x14ac:dyDescent="0.15">
      <c r="A5930" t="s">
        <v>9290</v>
      </c>
      <c r="B5930" t="s">
        <v>1322</v>
      </c>
      <c r="C5930" t="s">
        <v>98</v>
      </c>
      <c r="D5930" t="s">
        <v>79</v>
      </c>
      <c r="E5930">
        <v>4</v>
      </c>
      <c r="F5930" s="8">
        <f>VLOOKUP(C5930,Products!$A$2:$E$20,5,TRUE)</f>
        <v>14.95</v>
      </c>
      <c r="G5930" s="8">
        <f t="shared" si="184"/>
        <v>59.8</v>
      </c>
      <c r="H5930" s="8">
        <f>VLOOKUP(C5930,Products!$A$2:$F$20,6,TRUE)</f>
        <v>3.0499999999999989</v>
      </c>
      <c r="I5930" s="8">
        <f t="shared" si="185"/>
        <v>12.199999999999996</v>
      </c>
      <c r="J5930" s="42">
        <f>VLOOKUP(B5930,Invoices!A:I,9,TRUE)</f>
        <v>2021</v>
      </c>
    </row>
    <row r="5931" spans="1:10" x14ac:dyDescent="0.15">
      <c r="A5931" t="s">
        <v>9291</v>
      </c>
      <c r="B5931" t="s">
        <v>1322</v>
      </c>
      <c r="C5931" t="s">
        <v>97</v>
      </c>
      <c r="D5931" t="s">
        <v>74</v>
      </c>
      <c r="E5931">
        <v>4</v>
      </c>
      <c r="F5931" s="8">
        <f>VLOOKUP(C5931,Products!$A$2:$E$20,5,TRUE)</f>
        <v>1.5</v>
      </c>
      <c r="G5931" s="8">
        <f t="shared" si="184"/>
        <v>6</v>
      </c>
      <c r="H5931" s="8">
        <f>VLOOKUP(C5931,Products!$A$2:$F$20,6,TRUE)</f>
        <v>0.5</v>
      </c>
      <c r="I5931" s="8">
        <f t="shared" si="185"/>
        <v>2</v>
      </c>
      <c r="J5931" s="42">
        <f>VLOOKUP(B5931,Invoices!A:I,9,TRUE)</f>
        <v>2021</v>
      </c>
    </row>
    <row r="5932" spans="1:10" x14ac:dyDescent="0.15">
      <c r="A5932" t="s">
        <v>9292</v>
      </c>
      <c r="B5932" t="s">
        <v>1322</v>
      </c>
      <c r="C5932" t="s">
        <v>103</v>
      </c>
      <c r="D5932" t="s">
        <v>77</v>
      </c>
      <c r="E5932">
        <v>50</v>
      </c>
      <c r="F5932" s="8">
        <f>VLOOKUP(C5932,Products!$A$2:$E$20,5,TRUE)</f>
        <v>8.9499999999999993</v>
      </c>
      <c r="G5932" s="8">
        <f t="shared" si="184"/>
        <v>447.49999999999994</v>
      </c>
      <c r="H5932" s="8">
        <f>VLOOKUP(C5932,Products!$A$2:$F$20,6,TRUE)</f>
        <v>3.1999999999999993</v>
      </c>
      <c r="I5932" s="8">
        <f t="shared" si="185"/>
        <v>159.99999999999997</v>
      </c>
      <c r="J5932" s="42">
        <f>VLOOKUP(B5932,Invoices!A:I,9,TRUE)</f>
        <v>2021</v>
      </c>
    </row>
    <row r="5933" spans="1:10" x14ac:dyDescent="0.15">
      <c r="A5933" t="s">
        <v>9293</v>
      </c>
      <c r="B5933" t="s">
        <v>1323</v>
      </c>
      <c r="C5933" t="s">
        <v>105</v>
      </c>
      <c r="D5933" t="s">
        <v>81</v>
      </c>
      <c r="E5933">
        <v>1</v>
      </c>
      <c r="F5933" s="8">
        <f>VLOOKUP(C5933,Products!$A$2:$E$20,5,TRUE)</f>
        <v>8.9499999999999993</v>
      </c>
      <c r="G5933" s="8">
        <f t="shared" si="184"/>
        <v>8.9499999999999993</v>
      </c>
      <c r="H5933" s="8">
        <f>VLOOKUP(C5933,Products!$A$2:$F$20,6,TRUE)</f>
        <v>3.1999999999999993</v>
      </c>
      <c r="I5933" s="8">
        <f t="shared" si="185"/>
        <v>3.1999999999999993</v>
      </c>
      <c r="J5933" s="42">
        <f>VLOOKUP(B5933,Invoices!A:I,9,TRUE)</f>
        <v>2021</v>
      </c>
    </row>
    <row r="5934" spans="1:10" x14ac:dyDescent="0.15">
      <c r="A5934" t="s">
        <v>9294</v>
      </c>
      <c r="B5934" t="s">
        <v>1323</v>
      </c>
      <c r="C5934" t="s">
        <v>94</v>
      </c>
      <c r="D5934" t="s">
        <v>86</v>
      </c>
      <c r="E5934">
        <v>100</v>
      </c>
      <c r="F5934" s="8">
        <f>VLOOKUP(C5934,Products!$A$2:$E$20,5,TRUE)</f>
        <v>3.5</v>
      </c>
      <c r="G5934" s="8">
        <f t="shared" si="184"/>
        <v>350</v>
      </c>
      <c r="H5934" s="8">
        <f>VLOOKUP(C5934,Products!$A$2:$F$20,6,TRUE)</f>
        <v>0.54999999999999982</v>
      </c>
      <c r="I5934" s="8">
        <f t="shared" si="185"/>
        <v>54.999999999999986</v>
      </c>
      <c r="J5934" s="42">
        <f>VLOOKUP(B5934,Invoices!A:I,9,TRUE)</f>
        <v>2021</v>
      </c>
    </row>
    <row r="5935" spans="1:10" x14ac:dyDescent="0.15">
      <c r="A5935" t="s">
        <v>9295</v>
      </c>
      <c r="B5935" t="s">
        <v>1323</v>
      </c>
      <c r="C5935" t="s">
        <v>101</v>
      </c>
      <c r="D5935" t="s">
        <v>69</v>
      </c>
      <c r="E5935">
        <v>7</v>
      </c>
      <c r="F5935" s="8">
        <f>VLOOKUP(C5935,Products!$A$2:$E$20,5,TRUE)</f>
        <v>129.94999999999999</v>
      </c>
      <c r="G5935" s="8">
        <f t="shared" si="184"/>
        <v>909.64999999999986</v>
      </c>
      <c r="H5935" s="8">
        <f>VLOOKUP(C5935,Products!$A$2:$F$20,6,TRUE)</f>
        <v>40.449999999999989</v>
      </c>
      <c r="I5935" s="8">
        <f t="shared" si="185"/>
        <v>283.14999999999992</v>
      </c>
      <c r="J5935" s="42">
        <f>VLOOKUP(B5935,Invoices!A:I,9,TRUE)</f>
        <v>2021</v>
      </c>
    </row>
    <row r="5936" spans="1:10" x14ac:dyDescent="0.15">
      <c r="A5936" t="s">
        <v>9296</v>
      </c>
      <c r="B5936" t="s">
        <v>1323</v>
      </c>
      <c r="C5936" t="s">
        <v>90</v>
      </c>
      <c r="D5936" t="s">
        <v>72</v>
      </c>
      <c r="E5936">
        <v>1</v>
      </c>
      <c r="F5936" s="8">
        <f>VLOOKUP(C5936,Products!$A$2:$E$20,5,TRUE)</f>
        <v>8.9499999999999993</v>
      </c>
      <c r="G5936" s="8">
        <f t="shared" si="184"/>
        <v>8.9499999999999993</v>
      </c>
      <c r="H5936" s="8">
        <f>VLOOKUP(C5936,Products!$A$2:$F$20,6,TRUE)</f>
        <v>5.6999999999999993</v>
      </c>
      <c r="I5936" s="8">
        <f t="shared" si="185"/>
        <v>5.6999999999999993</v>
      </c>
      <c r="J5936" s="42">
        <f>VLOOKUP(B5936,Invoices!A:I,9,TRUE)</f>
        <v>2021</v>
      </c>
    </row>
    <row r="5937" spans="1:10" x14ac:dyDescent="0.15">
      <c r="A5937" t="s">
        <v>9297</v>
      </c>
      <c r="B5937" t="s">
        <v>1323</v>
      </c>
      <c r="C5937" t="s">
        <v>99</v>
      </c>
      <c r="D5937" t="s">
        <v>84</v>
      </c>
      <c r="E5937">
        <v>1</v>
      </c>
      <c r="F5937" s="8">
        <f>VLOOKUP(C5937,Products!$A$2:$E$20,5,TRUE)</f>
        <v>3.5</v>
      </c>
      <c r="G5937" s="8">
        <f t="shared" si="184"/>
        <v>3.5</v>
      </c>
      <c r="H5937" s="8">
        <f>VLOOKUP(C5937,Products!$A$2:$F$20,6,TRUE)</f>
        <v>0.54999999999999982</v>
      </c>
      <c r="I5937" s="8">
        <f t="shared" si="185"/>
        <v>0.54999999999999982</v>
      </c>
      <c r="J5937" s="42">
        <f>VLOOKUP(B5937,Invoices!A:I,9,TRUE)</f>
        <v>2021</v>
      </c>
    </row>
    <row r="5938" spans="1:10" x14ac:dyDescent="0.15">
      <c r="A5938" t="s">
        <v>9298</v>
      </c>
      <c r="B5938" t="s">
        <v>1323</v>
      </c>
      <c r="C5938" t="s">
        <v>89</v>
      </c>
      <c r="D5938" t="s">
        <v>80</v>
      </c>
      <c r="E5938">
        <v>1</v>
      </c>
      <c r="F5938" s="8">
        <f>VLOOKUP(C5938,Products!$A$2:$E$20,5,TRUE)</f>
        <v>15.95</v>
      </c>
      <c r="G5938" s="8">
        <f t="shared" si="184"/>
        <v>15.95</v>
      </c>
      <c r="H5938" s="8">
        <f>VLOOKUP(C5938,Products!$A$2:$F$20,6,TRUE)</f>
        <v>6</v>
      </c>
      <c r="I5938" s="8">
        <f t="shared" si="185"/>
        <v>6</v>
      </c>
      <c r="J5938" s="42">
        <f>VLOOKUP(B5938,Invoices!A:I,9,TRUE)</f>
        <v>2021</v>
      </c>
    </row>
    <row r="5939" spans="1:10" x14ac:dyDescent="0.15">
      <c r="A5939" t="s">
        <v>9299</v>
      </c>
      <c r="B5939" t="s">
        <v>1323</v>
      </c>
      <c r="C5939" t="s">
        <v>95</v>
      </c>
      <c r="D5939" t="s">
        <v>73</v>
      </c>
      <c r="E5939">
        <v>30</v>
      </c>
      <c r="F5939" s="8">
        <f>VLOOKUP(C5939,Products!$A$2:$E$20,5,TRUE)</f>
        <v>12.95</v>
      </c>
      <c r="G5939" s="8">
        <f t="shared" si="184"/>
        <v>388.5</v>
      </c>
      <c r="H5939" s="8">
        <f>VLOOKUP(C5939,Products!$A$2:$F$20,6,TRUE)</f>
        <v>4.1999999999999993</v>
      </c>
      <c r="I5939" s="8">
        <f t="shared" si="185"/>
        <v>125.99999999999997</v>
      </c>
      <c r="J5939" s="42">
        <f>VLOOKUP(B5939,Invoices!A:I,9,TRUE)</f>
        <v>2021</v>
      </c>
    </row>
    <row r="5940" spans="1:10" x14ac:dyDescent="0.15">
      <c r="A5940" t="s">
        <v>9300</v>
      </c>
      <c r="B5940" t="s">
        <v>1323</v>
      </c>
      <c r="C5940" t="s">
        <v>96</v>
      </c>
      <c r="D5940" t="s">
        <v>75</v>
      </c>
      <c r="E5940">
        <v>1</v>
      </c>
      <c r="F5940" s="8">
        <f>VLOOKUP(C5940,Products!$A$2:$E$20,5,TRUE)</f>
        <v>79.95</v>
      </c>
      <c r="G5940" s="8">
        <f t="shared" si="184"/>
        <v>79.95</v>
      </c>
      <c r="H5940" s="8">
        <f>VLOOKUP(C5940,Products!$A$2:$F$20,6,TRUE)</f>
        <v>27.950000000000003</v>
      </c>
      <c r="I5940" s="8">
        <f t="shared" si="185"/>
        <v>27.950000000000003</v>
      </c>
      <c r="J5940" s="42">
        <f>VLOOKUP(B5940,Invoices!A:I,9,TRUE)</f>
        <v>2021</v>
      </c>
    </row>
    <row r="5941" spans="1:10" x14ac:dyDescent="0.15">
      <c r="A5941" t="s">
        <v>9301</v>
      </c>
      <c r="B5941" t="s">
        <v>1324</v>
      </c>
      <c r="C5941" t="s">
        <v>101</v>
      </c>
      <c r="D5941" t="s">
        <v>69</v>
      </c>
      <c r="E5941">
        <v>1</v>
      </c>
      <c r="F5941" s="8">
        <f>VLOOKUP(C5941,Products!$A$2:$E$20,5,TRUE)</f>
        <v>129.94999999999999</v>
      </c>
      <c r="G5941" s="8">
        <f t="shared" si="184"/>
        <v>129.94999999999999</v>
      </c>
      <c r="H5941" s="8">
        <f>VLOOKUP(C5941,Products!$A$2:$F$20,6,TRUE)</f>
        <v>40.449999999999989</v>
      </c>
      <c r="I5941" s="8">
        <f t="shared" si="185"/>
        <v>40.449999999999989</v>
      </c>
      <c r="J5941" s="42">
        <f>VLOOKUP(B5941,Invoices!A:I,9,TRUE)</f>
        <v>2021</v>
      </c>
    </row>
    <row r="5942" spans="1:10" x14ac:dyDescent="0.15">
      <c r="A5942" t="s">
        <v>9302</v>
      </c>
      <c r="B5942" t="s">
        <v>1324</v>
      </c>
      <c r="C5942" t="s">
        <v>87</v>
      </c>
      <c r="D5942" t="s">
        <v>68</v>
      </c>
      <c r="E5942">
        <v>1</v>
      </c>
      <c r="F5942" s="8">
        <f>VLOOKUP(C5942,Products!$A$2:$E$20,5,TRUE)</f>
        <v>19.95</v>
      </c>
      <c r="G5942" s="8">
        <f t="shared" si="184"/>
        <v>19.95</v>
      </c>
      <c r="H5942" s="8">
        <f>VLOOKUP(C5942,Products!$A$2:$F$20,6,TRUE)</f>
        <v>7.4499999999999993</v>
      </c>
      <c r="I5942" s="8">
        <f t="shared" si="185"/>
        <v>7.4499999999999993</v>
      </c>
      <c r="J5942" s="42">
        <f>VLOOKUP(B5942,Invoices!A:I,9,TRUE)</f>
        <v>2021</v>
      </c>
    </row>
    <row r="5943" spans="1:10" x14ac:dyDescent="0.15">
      <c r="A5943" t="s">
        <v>9303</v>
      </c>
      <c r="B5943" t="s">
        <v>1324</v>
      </c>
      <c r="C5943" t="s">
        <v>96</v>
      </c>
      <c r="D5943" t="s">
        <v>75</v>
      </c>
      <c r="E5943">
        <v>9</v>
      </c>
      <c r="F5943" s="8">
        <f>VLOOKUP(C5943,Products!$A$2:$E$20,5,TRUE)</f>
        <v>79.95</v>
      </c>
      <c r="G5943" s="8">
        <f t="shared" si="184"/>
        <v>719.55000000000007</v>
      </c>
      <c r="H5943" s="8">
        <f>VLOOKUP(C5943,Products!$A$2:$F$20,6,TRUE)</f>
        <v>27.950000000000003</v>
      </c>
      <c r="I5943" s="8">
        <f t="shared" si="185"/>
        <v>251.55</v>
      </c>
      <c r="J5943" s="42">
        <f>VLOOKUP(B5943,Invoices!A:I,9,TRUE)</f>
        <v>2021</v>
      </c>
    </row>
    <row r="5944" spans="1:10" x14ac:dyDescent="0.15">
      <c r="A5944" t="s">
        <v>9304</v>
      </c>
      <c r="B5944" t="s">
        <v>1325</v>
      </c>
      <c r="C5944" t="s">
        <v>98</v>
      </c>
      <c r="D5944" t="s">
        <v>79</v>
      </c>
      <c r="E5944">
        <v>6</v>
      </c>
      <c r="F5944" s="8">
        <f>VLOOKUP(C5944,Products!$A$2:$E$20,5,TRUE)</f>
        <v>14.95</v>
      </c>
      <c r="G5944" s="8">
        <f t="shared" si="184"/>
        <v>89.699999999999989</v>
      </c>
      <c r="H5944" s="8">
        <f>VLOOKUP(C5944,Products!$A$2:$F$20,6,TRUE)</f>
        <v>3.0499999999999989</v>
      </c>
      <c r="I5944" s="8">
        <f t="shared" si="185"/>
        <v>18.299999999999994</v>
      </c>
      <c r="J5944" s="42">
        <f>VLOOKUP(B5944,Invoices!A:I,9,TRUE)</f>
        <v>2021</v>
      </c>
    </row>
    <row r="5945" spans="1:10" x14ac:dyDescent="0.15">
      <c r="A5945" t="s">
        <v>9305</v>
      </c>
      <c r="B5945" t="s">
        <v>1325</v>
      </c>
      <c r="C5945" t="s">
        <v>90</v>
      </c>
      <c r="D5945" t="s">
        <v>72</v>
      </c>
      <c r="E5945">
        <v>10</v>
      </c>
      <c r="F5945" s="8">
        <f>VLOOKUP(C5945,Products!$A$2:$E$20,5,TRUE)</f>
        <v>8.9499999999999993</v>
      </c>
      <c r="G5945" s="8">
        <f t="shared" si="184"/>
        <v>89.5</v>
      </c>
      <c r="H5945" s="8">
        <f>VLOOKUP(C5945,Products!$A$2:$F$20,6,TRUE)</f>
        <v>5.6999999999999993</v>
      </c>
      <c r="I5945" s="8">
        <f t="shared" si="185"/>
        <v>56.999999999999993</v>
      </c>
      <c r="J5945" s="42">
        <f>VLOOKUP(B5945,Invoices!A:I,9,TRUE)</f>
        <v>2021</v>
      </c>
    </row>
    <row r="5946" spans="1:10" x14ac:dyDescent="0.15">
      <c r="A5946" t="s">
        <v>9306</v>
      </c>
      <c r="B5946" t="s">
        <v>1326</v>
      </c>
      <c r="C5946" t="s">
        <v>89</v>
      </c>
      <c r="D5946" t="s">
        <v>80</v>
      </c>
      <c r="E5946">
        <v>1</v>
      </c>
      <c r="F5946" s="8">
        <f>VLOOKUP(C5946,Products!$A$2:$E$20,5,TRUE)</f>
        <v>15.95</v>
      </c>
      <c r="G5946" s="8">
        <f t="shared" si="184"/>
        <v>15.95</v>
      </c>
      <c r="H5946" s="8">
        <f>VLOOKUP(C5946,Products!$A$2:$F$20,6,TRUE)</f>
        <v>6</v>
      </c>
      <c r="I5946" s="8">
        <f t="shared" si="185"/>
        <v>6</v>
      </c>
      <c r="J5946" s="42">
        <f>VLOOKUP(B5946,Invoices!A:I,9,TRUE)</f>
        <v>2021</v>
      </c>
    </row>
    <row r="5947" spans="1:10" x14ac:dyDescent="0.15">
      <c r="A5947" t="s">
        <v>9307</v>
      </c>
      <c r="B5947" t="s">
        <v>1326</v>
      </c>
      <c r="C5947" t="s">
        <v>102</v>
      </c>
      <c r="D5947" t="s">
        <v>83</v>
      </c>
      <c r="E5947">
        <v>4</v>
      </c>
      <c r="F5947" s="8">
        <f>VLOOKUP(C5947,Products!$A$2:$E$20,5,TRUE)</f>
        <v>29.95</v>
      </c>
      <c r="G5947" s="8">
        <f t="shared" si="184"/>
        <v>119.8</v>
      </c>
      <c r="H5947" s="8">
        <f>VLOOKUP(C5947,Products!$A$2:$F$20,6,TRUE)</f>
        <v>15</v>
      </c>
      <c r="I5947" s="8">
        <f t="shared" si="185"/>
        <v>60</v>
      </c>
      <c r="J5947" s="42">
        <f>VLOOKUP(B5947,Invoices!A:I,9,TRUE)</f>
        <v>2021</v>
      </c>
    </row>
    <row r="5948" spans="1:10" x14ac:dyDescent="0.15">
      <c r="A5948" t="s">
        <v>9308</v>
      </c>
      <c r="B5948" t="s">
        <v>1326</v>
      </c>
      <c r="C5948" t="s">
        <v>95</v>
      </c>
      <c r="D5948" t="s">
        <v>73</v>
      </c>
      <c r="E5948">
        <v>5</v>
      </c>
      <c r="F5948" s="8">
        <f>VLOOKUP(C5948,Products!$A$2:$E$20,5,TRUE)</f>
        <v>12.95</v>
      </c>
      <c r="G5948" s="8">
        <f t="shared" si="184"/>
        <v>64.75</v>
      </c>
      <c r="H5948" s="8">
        <f>VLOOKUP(C5948,Products!$A$2:$F$20,6,TRUE)</f>
        <v>4.1999999999999993</v>
      </c>
      <c r="I5948" s="8">
        <f t="shared" si="185"/>
        <v>20.999999999999996</v>
      </c>
      <c r="J5948" s="42">
        <f>VLOOKUP(B5948,Invoices!A:I,9,TRUE)</f>
        <v>2021</v>
      </c>
    </row>
    <row r="5949" spans="1:10" x14ac:dyDescent="0.15">
      <c r="A5949" t="s">
        <v>9309</v>
      </c>
      <c r="B5949" t="s">
        <v>1326</v>
      </c>
      <c r="C5949" t="s">
        <v>104</v>
      </c>
      <c r="D5949" t="s">
        <v>71</v>
      </c>
      <c r="E5949">
        <v>2</v>
      </c>
      <c r="F5949" s="8">
        <f>VLOOKUP(C5949,Products!$A$2:$E$20,5,TRUE)</f>
        <v>2.95</v>
      </c>
      <c r="G5949" s="8">
        <f t="shared" si="184"/>
        <v>5.9</v>
      </c>
      <c r="H5949" s="8">
        <f>VLOOKUP(C5949,Products!$A$2:$F$20,6,TRUE)</f>
        <v>1.1500000000000001</v>
      </c>
      <c r="I5949" s="8">
        <f t="shared" si="185"/>
        <v>2.3000000000000003</v>
      </c>
      <c r="J5949" s="42">
        <f>VLOOKUP(B5949,Invoices!A:I,9,TRUE)</f>
        <v>2021</v>
      </c>
    </row>
    <row r="5950" spans="1:10" x14ac:dyDescent="0.15">
      <c r="A5950" t="s">
        <v>9310</v>
      </c>
      <c r="B5950" t="s">
        <v>1326</v>
      </c>
      <c r="C5950" t="s">
        <v>105</v>
      </c>
      <c r="D5950" t="s">
        <v>81</v>
      </c>
      <c r="E5950">
        <v>25</v>
      </c>
      <c r="F5950" s="8">
        <f>VLOOKUP(C5950,Products!$A$2:$E$20,5,TRUE)</f>
        <v>8.9499999999999993</v>
      </c>
      <c r="G5950" s="8">
        <f t="shared" si="184"/>
        <v>223.74999999999997</v>
      </c>
      <c r="H5950" s="8">
        <f>VLOOKUP(C5950,Products!$A$2:$F$20,6,TRUE)</f>
        <v>3.1999999999999993</v>
      </c>
      <c r="I5950" s="8">
        <f t="shared" si="185"/>
        <v>79.999999999999986</v>
      </c>
      <c r="J5950" s="42">
        <f>VLOOKUP(B5950,Invoices!A:I,9,TRUE)</f>
        <v>2021</v>
      </c>
    </row>
    <row r="5951" spans="1:10" x14ac:dyDescent="0.15">
      <c r="A5951" t="s">
        <v>9311</v>
      </c>
      <c r="B5951" t="s">
        <v>1326</v>
      </c>
      <c r="C5951" t="s">
        <v>92</v>
      </c>
      <c r="D5951" t="s">
        <v>82</v>
      </c>
      <c r="E5951">
        <v>1</v>
      </c>
      <c r="F5951" s="8">
        <f>VLOOKUP(C5951,Products!$A$2:$E$20,5,TRUE)</f>
        <v>19.95</v>
      </c>
      <c r="G5951" s="8">
        <f t="shared" si="184"/>
        <v>19.95</v>
      </c>
      <c r="H5951" s="8">
        <f>VLOOKUP(C5951,Products!$A$2:$F$20,6,TRUE)</f>
        <v>7.4499999999999993</v>
      </c>
      <c r="I5951" s="8">
        <f t="shared" si="185"/>
        <v>7.4499999999999993</v>
      </c>
      <c r="J5951" s="42">
        <f>VLOOKUP(B5951,Invoices!A:I,9,TRUE)</f>
        <v>2021</v>
      </c>
    </row>
    <row r="5952" spans="1:10" x14ac:dyDescent="0.15">
      <c r="A5952" t="s">
        <v>9312</v>
      </c>
      <c r="B5952" t="s">
        <v>1326</v>
      </c>
      <c r="C5952" t="s">
        <v>88</v>
      </c>
      <c r="D5952" t="s">
        <v>85</v>
      </c>
      <c r="E5952">
        <v>3</v>
      </c>
      <c r="F5952" s="8">
        <f>VLOOKUP(C5952,Products!$A$2:$E$20,5,TRUE)</f>
        <v>8.9499999999999993</v>
      </c>
      <c r="G5952" s="8">
        <f t="shared" si="184"/>
        <v>26.849999999999998</v>
      </c>
      <c r="H5952" s="8">
        <f>VLOOKUP(C5952,Products!$A$2:$F$20,6,TRUE)</f>
        <v>5.6999999999999993</v>
      </c>
      <c r="I5952" s="8">
        <f t="shared" si="185"/>
        <v>17.099999999999998</v>
      </c>
      <c r="J5952" s="42">
        <f>VLOOKUP(B5952,Invoices!A:I,9,TRUE)</f>
        <v>2021</v>
      </c>
    </row>
    <row r="5953" spans="1:10" x14ac:dyDescent="0.15">
      <c r="A5953" t="s">
        <v>9313</v>
      </c>
      <c r="B5953" t="s">
        <v>1326</v>
      </c>
      <c r="C5953" t="s">
        <v>94</v>
      </c>
      <c r="D5953" t="s">
        <v>86</v>
      </c>
      <c r="E5953">
        <v>6</v>
      </c>
      <c r="F5953" s="8">
        <f>VLOOKUP(C5953,Products!$A$2:$E$20,5,TRUE)</f>
        <v>3.5</v>
      </c>
      <c r="G5953" s="8">
        <f t="shared" si="184"/>
        <v>21</v>
      </c>
      <c r="H5953" s="8">
        <f>VLOOKUP(C5953,Products!$A$2:$F$20,6,TRUE)</f>
        <v>0.54999999999999982</v>
      </c>
      <c r="I5953" s="8">
        <f t="shared" si="185"/>
        <v>3.2999999999999989</v>
      </c>
      <c r="J5953" s="42">
        <f>VLOOKUP(B5953,Invoices!A:I,9,TRUE)</f>
        <v>2021</v>
      </c>
    </row>
    <row r="5954" spans="1:10" x14ac:dyDescent="0.15">
      <c r="A5954" t="s">
        <v>9314</v>
      </c>
      <c r="B5954" t="s">
        <v>1327</v>
      </c>
      <c r="C5954" t="s">
        <v>96</v>
      </c>
      <c r="D5954" t="s">
        <v>75</v>
      </c>
      <c r="E5954">
        <v>2</v>
      </c>
      <c r="F5954" s="8">
        <f>VLOOKUP(C5954,Products!$A$2:$E$20,5,TRUE)</f>
        <v>79.95</v>
      </c>
      <c r="G5954" s="8">
        <f t="shared" si="184"/>
        <v>159.9</v>
      </c>
      <c r="H5954" s="8">
        <f>VLOOKUP(C5954,Products!$A$2:$F$20,6,TRUE)</f>
        <v>27.950000000000003</v>
      </c>
      <c r="I5954" s="8">
        <f t="shared" si="185"/>
        <v>55.900000000000006</v>
      </c>
      <c r="J5954" s="42">
        <f>VLOOKUP(B5954,Invoices!A:I,9,TRUE)</f>
        <v>2021</v>
      </c>
    </row>
    <row r="5955" spans="1:10" x14ac:dyDescent="0.15">
      <c r="A5955" t="s">
        <v>9315</v>
      </c>
      <c r="B5955" t="s">
        <v>1327</v>
      </c>
      <c r="C5955" t="s">
        <v>103</v>
      </c>
      <c r="D5955" t="s">
        <v>77</v>
      </c>
      <c r="E5955">
        <v>5</v>
      </c>
      <c r="F5955" s="8">
        <f>VLOOKUP(C5955,Products!$A$2:$E$20,5,TRUE)</f>
        <v>8.9499999999999993</v>
      </c>
      <c r="G5955" s="8">
        <f t="shared" ref="G5955:G6018" si="186">F5955*E5955</f>
        <v>44.75</v>
      </c>
      <c r="H5955" s="8">
        <f>VLOOKUP(C5955,Products!$A$2:$F$20,6,TRUE)</f>
        <v>3.1999999999999993</v>
      </c>
      <c r="I5955" s="8">
        <f t="shared" ref="I5955:I6018" si="187">H5955*E5955</f>
        <v>15.999999999999996</v>
      </c>
      <c r="J5955" s="42">
        <f>VLOOKUP(B5955,Invoices!A:I,9,TRUE)</f>
        <v>2021</v>
      </c>
    </row>
    <row r="5956" spans="1:10" x14ac:dyDescent="0.15">
      <c r="A5956" t="s">
        <v>9316</v>
      </c>
      <c r="B5956" t="s">
        <v>1328</v>
      </c>
      <c r="C5956" t="s">
        <v>91</v>
      </c>
      <c r="D5956" t="s">
        <v>70</v>
      </c>
      <c r="E5956">
        <v>6</v>
      </c>
      <c r="F5956" s="8">
        <f>VLOOKUP(C5956,Products!$A$2:$E$20,5,TRUE)</f>
        <v>49.95</v>
      </c>
      <c r="G5956" s="8">
        <f t="shared" si="186"/>
        <v>299.70000000000005</v>
      </c>
      <c r="H5956" s="8">
        <f>VLOOKUP(C5956,Products!$A$2:$F$20,6,TRUE)</f>
        <v>21.200000000000003</v>
      </c>
      <c r="I5956" s="8">
        <f t="shared" si="187"/>
        <v>127.20000000000002</v>
      </c>
      <c r="J5956" s="42">
        <f>VLOOKUP(B5956,Invoices!A:I,9,TRUE)</f>
        <v>2021</v>
      </c>
    </row>
    <row r="5957" spans="1:10" x14ac:dyDescent="0.15">
      <c r="A5957" t="s">
        <v>9317</v>
      </c>
      <c r="B5957" t="s">
        <v>1328</v>
      </c>
      <c r="C5957" t="s">
        <v>97</v>
      </c>
      <c r="D5957" t="s">
        <v>74</v>
      </c>
      <c r="E5957">
        <v>1</v>
      </c>
      <c r="F5957" s="8">
        <f>VLOOKUP(C5957,Products!$A$2:$E$20,5,TRUE)</f>
        <v>1.5</v>
      </c>
      <c r="G5957" s="8">
        <f t="shared" si="186"/>
        <v>1.5</v>
      </c>
      <c r="H5957" s="8">
        <f>VLOOKUP(C5957,Products!$A$2:$F$20,6,TRUE)</f>
        <v>0.5</v>
      </c>
      <c r="I5957" s="8">
        <f t="shared" si="187"/>
        <v>0.5</v>
      </c>
      <c r="J5957" s="42">
        <f>VLOOKUP(B5957,Invoices!A:I,9,TRUE)</f>
        <v>2021</v>
      </c>
    </row>
    <row r="5958" spans="1:10" x14ac:dyDescent="0.15">
      <c r="A5958" t="s">
        <v>9318</v>
      </c>
      <c r="B5958" t="s">
        <v>1329</v>
      </c>
      <c r="C5958" t="s">
        <v>94</v>
      </c>
      <c r="D5958" t="s">
        <v>86</v>
      </c>
      <c r="E5958">
        <v>20</v>
      </c>
      <c r="F5958" s="8">
        <f>VLOOKUP(C5958,Products!$A$2:$E$20,5,TRUE)</f>
        <v>3.5</v>
      </c>
      <c r="G5958" s="8">
        <f t="shared" si="186"/>
        <v>70</v>
      </c>
      <c r="H5958" s="8">
        <f>VLOOKUP(C5958,Products!$A$2:$F$20,6,TRUE)</f>
        <v>0.54999999999999982</v>
      </c>
      <c r="I5958" s="8">
        <f t="shared" si="187"/>
        <v>10.999999999999996</v>
      </c>
      <c r="J5958" s="42">
        <f>VLOOKUP(B5958,Invoices!A:I,9,TRUE)</f>
        <v>2021</v>
      </c>
    </row>
    <row r="5959" spans="1:10" x14ac:dyDescent="0.15">
      <c r="A5959" t="s">
        <v>9319</v>
      </c>
      <c r="B5959" t="s">
        <v>1329</v>
      </c>
      <c r="C5959" t="s">
        <v>88</v>
      </c>
      <c r="D5959" t="s">
        <v>85</v>
      </c>
      <c r="E5959">
        <v>3</v>
      </c>
      <c r="F5959" s="8">
        <f>VLOOKUP(C5959,Products!$A$2:$E$20,5,TRUE)</f>
        <v>8.9499999999999993</v>
      </c>
      <c r="G5959" s="8">
        <f t="shared" si="186"/>
        <v>26.849999999999998</v>
      </c>
      <c r="H5959" s="8">
        <f>VLOOKUP(C5959,Products!$A$2:$F$20,6,TRUE)</f>
        <v>5.6999999999999993</v>
      </c>
      <c r="I5959" s="8">
        <f t="shared" si="187"/>
        <v>17.099999999999998</v>
      </c>
      <c r="J5959" s="42">
        <f>VLOOKUP(B5959,Invoices!A:I,9,TRUE)</f>
        <v>2021</v>
      </c>
    </row>
    <row r="5960" spans="1:10" x14ac:dyDescent="0.15">
      <c r="A5960" t="s">
        <v>9320</v>
      </c>
      <c r="B5960" t="s">
        <v>1329</v>
      </c>
      <c r="C5960" t="s">
        <v>87</v>
      </c>
      <c r="D5960" t="s">
        <v>68</v>
      </c>
      <c r="E5960">
        <v>1</v>
      </c>
      <c r="F5960" s="8">
        <f>VLOOKUP(C5960,Products!$A$2:$E$20,5,TRUE)</f>
        <v>19.95</v>
      </c>
      <c r="G5960" s="8">
        <f t="shared" si="186"/>
        <v>19.95</v>
      </c>
      <c r="H5960" s="8">
        <f>VLOOKUP(C5960,Products!$A$2:$F$20,6,TRUE)</f>
        <v>7.4499999999999993</v>
      </c>
      <c r="I5960" s="8">
        <f t="shared" si="187"/>
        <v>7.4499999999999993</v>
      </c>
      <c r="J5960" s="42">
        <f>VLOOKUP(B5960,Invoices!A:I,9,TRUE)</f>
        <v>2021</v>
      </c>
    </row>
    <row r="5961" spans="1:10" x14ac:dyDescent="0.15">
      <c r="A5961" t="s">
        <v>9321</v>
      </c>
      <c r="B5961" t="s">
        <v>1329</v>
      </c>
      <c r="C5961" t="s">
        <v>104</v>
      </c>
      <c r="D5961" t="s">
        <v>71</v>
      </c>
      <c r="E5961">
        <v>1</v>
      </c>
      <c r="F5961" s="8">
        <f>VLOOKUP(C5961,Products!$A$2:$E$20,5,TRUE)</f>
        <v>2.95</v>
      </c>
      <c r="G5961" s="8">
        <f t="shared" si="186"/>
        <v>2.95</v>
      </c>
      <c r="H5961" s="8">
        <f>VLOOKUP(C5961,Products!$A$2:$F$20,6,TRUE)</f>
        <v>1.1500000000000001</v>
      </c>
      <c r="I5961" s="8">
        <f t="shared" si="187"/>
        <v>1.1500000000000001</v>
      </c>
      <c r="J5961" s="42">
        <f>VLOOKUP(B5961,Invoices!A:I,9,TRUE)</f>
        <v>2021</v>
      </c>
    </row>
    <row r="5962" spans="1:10" x14ac:dyDescent="0.15">
      <c r="A5962" t="s">
        <v>9322</v>
      </c>
      <c r="B5962" t="s">
        <v>1329</v>
      </c>
      <c r="C5962" t="s">
        <v>97</v>
      </c>
      <c r="D5962" t="s">
        <v>74</v>
      </c>
      <c r="E5962">
        <v>6</v>
      </c>
      <c r="F5962" s="8">
        <f>VLOOKUP(C5962,Products!$A$2:$E$20,5,TRUE)</f>
        <v>1.5</v>
      </c>
      <c r="G5962" s="8">
        <f t="shared" si="186"/>
        <v>9</v>
      </c>
      <c r="H5962" s="8">
        <f>VLOOKUP(C5962,Products!$A$2:$F$20,6,TRUE)</f>
        <v>0.5</v>
      </c>
      <c r="I5962" s="8">
        <f t="shared" si="187"/>
        <v>3</v>
      </c>
      <c r="J5962" s="42">
        <f>VLOOKUP(B5962,Invoices!A:I,9,TRUE)</f>
        <v>2021</v>
      </c>
    </row>
    <row r="5963" spans="1:10" x14ac:dyDescent="0.15">
      <c r="A5963" t="s">
        <v>9323</v>
      </c>
      <c r="B5963" t="s">
        <v>1329</v>
      </c>
      <c r="C5963" t="s">
        <v>105</v>
      </c>
      <c r="D5963" t="s">
        <v>81</v>
      </c>
      <c r="E5963">
        <v>2</v>
      </c>
      <c r="F5963" s="8">
        <f>VLOOKUP(C5963,Products!$A$2:$E$20,5,TRUE)</f>
        <v>8.9499999999999993</v>
      </c>
      <c r="G5963" s="8">
        <f t="shared" si="186"/>
        <v>17.899999999999999</v>
      </c>
      <c r="H5963" s="8">
        <f>VLOOKUP(C5963,Products!$A$2:$F$20,6,TRUE)</f>
        <v>3.1999999999999993</v>
      </c>
      <c r="I5963" s="8">
        <f t="shared" si="187"/>
        <v>6.3999999999999986</v>
      </c>
      <c r="J5963" s="42">
        <f>VLOOKUP(B5963,Invoices!A:I,9,TRUE)</f>
        <v>2021</v>
      </c>
    </row>
    <row r="5964" spans="1:10" x14ac:dyDescent="0.15">
      <c r="A5964" t="s">
        <v>9324</v>
      </c>
      <c r="B5964" t="s">
        <v>1330</v>
      </c>
      <c r="C5964" t="s">
        <v>89</v>
      </c>
      <c r="D5964" t="s">
        <v>80</v>
      </c>
      <c r="E5964">
        <v>1</v>
      </c>
      <c r="F5964" s="8">
        <f>VLOOKUP(C5964,Products!$A$2:$E$20,5,TRUE)</f>
        <v>15.95</v>
      </c>
      <c r="G5964" s="8">
        <f t="shared" si="186"/>
        <v>15.95</v>
      </c>
      <c r="H5964" s="8">
        <f>VLOOKUP(C5964,Products!$A$2:$F$20,6,TRUE)</f>
        <v>6</v>
      </c>
      <c r="I5964" s="8">
        <f t="shared" si="187"/>
        <v>6</v>
      </c>
      <c r="J5964" s="42">
        <f>VLOOKUP(B5964,Invoices!A:I,9,TRUE)</f>
        <v>2021</v>
      </c>
    </row>
    <row r="5965" spans="1:10" x14ac:dyDescent="0.15">
      <c r="A5965" t="s">
        <v>9325</v>
      </c>
      <c r="B5965" t="s">
        <v>1330</v>
      </c>
      <c r="C5965" t="s">
        <v>90</v>
      </c>
      <c r="D5965" t="s">
        <v>72</v>
      </c>
      <c r="E5965">
        <v>1</v>
      </c>
      <c r="F5965" s="8">
        <f>VLOOKUP(C5965,Products!$A$2:$E$20,5,TRUE)</f>
        <v>8.9499999999999993</v>
      </c>
      <c r="G5965" s="8">
        <f t="shared" si="186"/>
        <v>8.9499999999999993</v>
      </c>
      <c r="H5965" s="8">
        <f>VLOOKUP(C5965,Products!$A$2:$F$20,6,TRUE)</f>
        <v>5.6999999999999993</v>
      </c>
      <c r="I5965" s="8">
        <f t="shared" si="187"/>
        <v>5.6999999999999993</v>
      </c>
      <c r="J5965" s="42">
        <f>VLOOKUP(B5965,Invoices!A:I,9,TRUE)</f>
        <v>2021</v>
      </c>
    </row>
    <row r="5966" spans="1:10" x14ac:dyDescent="0.15">
      <c r="A5966" t="s">
        <v>9326</v>
      </c>
      <c r="B5966" t="s">
        <v>1330</v>
      </c>
      <c r="C5966" t="s">
        <v>87</v>
      </c>
      <c r="D5966" t="s">
        <v>68</v>
      </c>
      <c r="E5966">
        <v>1</v>
      </c>
      <c r="F5966" s="8">
        <f>VLOOKUP(C5966,Products!$A$2:$E$20,5,TRUE)</f>
        <v>19.95</v>
      </c>
      <c r="G5966" s="8">
        <f t="shared" si="186"/>
        <v>19.95</v>
      </c>
      <c r="H5966" s="8">
        <f>VLOOKUP(C5966,Products!$A$2:$F$20,6,TRUE)</f>
        <v>7.4499999999999993</v>
      </c>
      <c r="I5966" s="8">
        <f t="shared" si="187"/>
        <v>7.4499999999999993</v>
      </c>
      <c r="J5966" s="42">
        <f>VLOOKUP(B5966,Invoices!A:I,9,TRUE)</f>
        <v>2021</v>
      </c>
    </row>
    <row r="5967" spans="1:10" x14ac:dyDescent="0.15">
      <c r="A5967" t="s">
        <v>9327</v>
      </c>
      <c r="B5967" t="s">
        <v>1330</v>
      </c>
      <c r="C5967" t="s">
        <v>96</v>
      </c>
      <c r="D5967" t="s">
        <v>75</v>
      </c>
      <c r="E5967">
        <v>6</v>
      </c>
      <c r="F5967" s="8">
        <f>VLOOKUP(C5967,Products!$A$2:$E$20,5,TRUE)</f>
        <v>79.95</v>
      </c>
      <c r="G5967" s="8">
        <f t="shared" si="186"/>
        <v>479.70000000000005</v>
      </c>
      <c r="H5967" s="8">
        <f>VLOOKUP(C5967,Products!$A$2:$F$20,6,TRUE)</f>
        <v>27.950000000000003</v>
      </c>
      <c r="I5967" s="8">
        <f t="shared" si="187"/>
        <v>167.70000000000002</v>
      </c>
      <c r="J5967" s="42">
        <f>VLOOKUP(B5967,Invoices!A:I,9,TRUE)</f>
        <v>2021</v>
      </c>
    </row>
    <row r="5968" spans="1:10" x14ac:dyDescent="0.15">
      <c r="A5968" t="s">
        <v>9328</v>
      </c>
      <c r="B5968" t="s">
        <v>1330</v>
      </c>
      <c r="C5968" t="s">
        <v>95</v>
      </c>
      <c r="D5968" t="s">
        <v>73</v>
      </c>
      <c r="E5968">
        <v>50</v>
      </c>
      <c r="F5968" s="8">
        <f>VLOOKUP(C5968,Products!$A$2:$E$20,5,TRUE)</f>
        <v>12.95</v>
      </c>
      <c r="G5968" s="8">
        <f t="shared" si="186"/>
        <v>647.5</v>
      </c>
      <c r="H5968" s="8">
        <f>VLOOKUP(C5968,Products!$A$2:$F$20,6,TRUE)</f>
        <v>4.1999999999999993</v>
      </c>
      <c r="I5968" s="8">
        <f t="shared" si="187"/>
        <v>209.99999999999997</v>
      </c>
      <c r="J5968" s="42">
        <f>VLOOKUP(B5968,Invoices!A:I,9,TRUE)</f>
        <v>2021</v>
      </c>
    </row>
    <row r="5969" spans="1:10" x14ac:dyDescent="0.15">
      <c r="A5969" t="s">
        <v>9329</v>
      </c>
      <c r="B5969" t="s">
        <v>1330</v>
      </c>
      <c r="C5969" t="s">
        <v>105</v>
      </c>
      <c r="D5969" t="s">
        <v>81</v>
      </c>
      <c r="E5969">
        <v>10</v>
      </c>
      <c r="F5969" s="8">
        <f>VLOOKUP(C5969,Products!$A$2:$E$20,5,TRUE)</f>
        <v>8.9499999999999993</v>
      </c>
      <c r="G5969" s="8">
        <f t="shared" si="186"/>
        <v>89.5</v>
      </c>
      <c r="H5969" s="8">
        <f>VLOOKUP(C5969,Products!$A$2:$F$20,6,TRUE)</f>
        <v>3.1999999999999993</v>
      </c>
      <c r="I5969" s="8">
        <f t="shared" si="187"/>
        <v>31.999999999999993</v>
      </c>
      <c r="J5969" s="42">
        <f>VLOOKUP(B5969,Invoices!A:I,9,TRUE)</f>
        <v>2021</v>
      </c>
    </row>
    <row r="5970" spans="1:10" x14ac:dyDescent="0.15">
      <c r="A5970" t="s">
        <v>9330</v>
      </c>
      <c r="B5970" t="s">
        <v>1330</v>
      </c>
      <c r="C5970" t="s">
        <v>104</v>
      </c>
      <c r="D5970" t="s">
        <v>71</v>
      </c>
      <c r="E5970">
        <v>1</v>
      </c>
      <c r="F5970" s="8">
        <f>VLOOKUP(C5970,Products!$A$2:$E$20,5,TRUE)</f>
        <v>2.95</v>
      </c>
      <c r="G5970" s="8">
        <f t="shared" si="186"/>
        <v>2.95</v>
      </c>
      <c r="H5970" s="8">
        <f>VLOOKUP(C5970,Products!$A$2:$F$20,6,TRUE)</f>
        <v>1.1500000000000001</v>
      </c>
      <c r="I5970" s="8">
        <f t="shared" si="187"/>
        <v>1.1500000000000001</v>
      </c>
      <c r="J5970" s="42">
        <f>VLOOKUP(B5970,Invoices!A:I,9,TRUE)</f>
        <v>2021</v>
      </c>
    </row>
    <row r="5971" spans="1:10" x14ac:dyDescent="0.15">
      <c r="A5971" t="s">
        <v>9331</v>
      </c>
      <c r="B5971" t="s">
        <v>1330</v>
      </c>
      <c r="C5971" t="s">
        <v>92</v>
      </c>
      <c r="D5971" t="s">
        <v>82</v>
      </c>
      <c r="E5971">
        <v>4</v>
      </c>
      <c r="F5971" s="8">
        <f>VLOOKUP(C5971,Products!$A$2:$E$20,5,TRUE)</f>
        <v>19.95</v>
      </c>
      <c r="G5971" s="8">
        <f t="shared" si="186"/>
        <v>79.8</v>
      </c>
      <c r="H5971" s="8">
        <f>VLOOKUP(C5971,Products!$A$2:$F$20,6,TRUE)</f>
        <v>7.4499999999999993</v>
      </c>
      <c r="I5971" s="8">
        <f t="shared" si="187"/>
        <v>29.799999999999997</v>
      </c>
      <c r="J5971" s="42">
        <f>VLOOKUP(B5971,Invoices!A:I,9,TRUE)</f>
        <v>2021</v>
      </c>
    </row>
    <row r="5972" spans="1:10" x14ac:dyDescent="0.15">
      <c r="A5972" t="s">
        <v>9332</v>
      </c>
      <c r="B5972" t="s">
        <v>1330</v>
      </c>
      <c r="C5972" t="s">
        <v>94</v>
      </c>
      <c r="D5972" t="s">
        <v>86</v>
      </c>
      <c r="E5972">
        <v>2</v>
      </c>
      <c r="F5972" s="8">
        <f>VLOOKUP(C5972,Products!$A$2:$E$20,5,TRUE)</f>
        <v>3.5</v>
      </c>
      <c r="G5972" s="8">
        <f t="shared" si="186"/>
        <v>7</v>
      </c>
      <c r="H5972" s="8">
        <f>VLOOKUP(C5972,Products!$A$2:$F$20,6,TRUE)</f>
        <v>0.54999999999999982</v>
      </c>
      <c r="I5972" s="8">
        <f t="shared" si="187"/>
        <v>1.0999999999999996</v>
      </c>
      <c r="J5972" s="42">
        <f>VLOOKUP(B5972,Invoices!A:I,9,TRUE)</f>
        <v>2021</v>
      </c>
    </row>
    <row r="5973" spans="1:10" x14ac:dyDescent="0.15">
      <c r="A5973" t="s">
        <v>9333</v>
      </c>
      <c r="B5973" t="s">
        <v>1331</v>
      </c>
      <c r="C5973" t="s">
        <v>90</v>
      </c>
      <c r="D5973" t="s">
        <v>72</v>
      </c>
      <c r="E5973">
        <v>1</v>
      </c>
      <c r="F5973" s="8">
        <f>VLOOKUP(C5973,Products!$A$2:$E$20,5,TRUE)</f>
        <v>8.9499999999999993</v>
      </c>
      <c r="G5973" s="8">
        <f t="shared" si="186"/>
        <v>8.9499999999999993</v>
      </c>
      <c r="H5973" s="8">
        <f>VLOOKUP(C5973,Products!$A$2:$F$20,6,TRUE)</f>
        <v>5.6999999999999993</v>
      </c>
      <c r="I5973" s="8">
        <f t="shared" si="187"/>
        <v>5.6999999999999993</v>
      </c>
      <c r="J5973" s="42">
        <f>VLOOKUP(B5973,Invoices!A:I,9,TRUE)</f>
        <v>2021</v>
      </c>
    </row>
    <row r="5974" spans="1:10" x14ac:dyDescent="0.15">
      <c r="A5974" t="s">
        <v>9334</v>
      </c>
      <c r="B5974" t="s">
        <v>1331</v>
      </c>
      <c r="C5974" t="s">
        <v>87</v>
      </c>
      <c r="D5974" t="s">
        <v>68</v>
      </c>
      <c r="E5974">
        <v>9</v>
      </c>
      <c r="F5974" s="8">
        <f>VLOOKUP(C5974,Products!$A$2:$E$20,5,TRUE)</f>
        <v>19.95</v>
      </c>
      <c r="G5974" s="8">
        <f t="shared" si="186"/>
        <v>179.54999999999998</v>
      </c>
      <c r="H5974" s="8">
        <f>VLOOKUP(C5974,Products!$A$2:$F$20,6,TRUE)</f>
        <v>7.4499999999999993</v>
      </c>
      <c r="I5974" s="8">
        <f t="shared" si="187"/>
        <v>67.05</v>
      </c>
      <c r="J5974" s="42">
        <f>VLOOKUP(B5974,Invoices!A:I,9,TRUE)</f>
        <v>2021</v>
      </c>
    </row>
    <row r="5975" spans="1:10" x14ac:dyDescent="0.15">
      <c r="A5975" t="s">
        <v>9335</v>
      </c>
      <c r="B5975" t="s">
        <v>1332</v>
      </c>
      <c r="C5975" t="s">
        <v>105</v>
      </c>
      <c r="D5975" t="s">
        <v>81</v>
      </c>
      <c r="E5975">
        <v>9</v>
      </c>
      <c r="F5975" s="8">
        <f>VLOOKUP(C5975,Products!$A$2:$E$20,5,TRUE)</f>
        <v>8.9499999999999993</v>
      </c>
      <c r="G5975" s="8">
        <f t="shared" si="186"/>
        <v>80.55</v>
      </c>
      <c r="H5975" s="8">
        <f>VLOOKUP(C5975,Products!$A$2:$F$20,6,TRUE)</f>
        <v>3.1999999999999993</v>
      </c>
      <c r="I5975" s="8">
        <f t="shared" si="187"/>
        <v>28.799999999999994</v>
      </c>
      <c r="J5975" s="42">
        <f>VLOOKUP(B5975,Invoices!A:I,9,TRUE)</f>
        <v>2021</v>
      </c>
    </row>
    <row r="5976" spans="1:10" x14ac:dyDescent="0.15">
      <c r="A5976" t="s">
        <v>9336</v>
      </c>
      <c r="B5976" t="s">
        <v>1332</v>
      </c>
      <c r="C5976" t="s">
        <v>91</v>
      </c>
      <c r="D5976" t="s">
        <v>70</v>
      </c>
      <c r="E5976">
        <v>1</v>
      </c>
      <c r="F5976" s="8">
        <f>VLOOKUP(C5976,Products!$A$2:$E$20,5,TRUE)</f>
        <v>49.95</v>
      </c>
      <c r="G5976" s="8">
        <f t="shared" si="186"/>
        <v>49.95</v>
      </c>
      <c r="H5976" s="8">
        <f>VLOOKUP(C5976,Products!$A$2:$F$20,6,TRUE)</f>
        <v>21.200000000000003</v>
      </c>
      <c r="I5976" s="8">
        <f t="shared" si="187"/>
        <v>21.200000000000003</v>
      </c>
      <c r="J5976" s="42">
        <f>VLOOKUP(B5976,Invoices!A:I,9,TRUE)</f>
        <v>2021</v>
      </c>
    </row>
    <row r="5977" spans="1:10" x14ac:dyDescent="0.15">
      <c r="A5977" t="s">
        <v>9337</v>
      </c>
      <c r="B5977" t="s">
        <v>1332</v>
      </c>
      <c r="C5977" t="s">
        <v>94</v>
      </c>
      <c r="D5977" t="s">
        <v>86</v>
      </c>
      <c r="E5977">
        <v>1</v>
      </c>
      <c r="F5977" s="8">
        <f>VLOOKUP(C5977,Products!$A$2:$E$20,5,TRUE)</f>
        <v>3.5</v>
      </c>
      <c r="G5977" s="8">
        <f t="shared" si="186"/>
        <v>3.5</v>
      </c>
      <c r="H5977" s="8">
        <f>VLOOKUP(C5977,Products!$A$2:$F$20,6,TRUE)</f>
        <v>0.54999999999999982</v>
      </c>
      <c r="I5977" s="8">
        <f t="shared" si="187"/>
        <v>0.54999999999999982</v>
      </c>
      <c r="J5977" s="42">
        <f>VLOOKUP(B5977,Invoices!A:I,9,TRUE)</f>
        <v>2021</v>
      </c>
    </row>
    <row r="5978" spans="1:10" x14ac:dyDescent="0.15">
      <c r="A5978" t="s">
        <v>9338</v>
      </c>
      <c r="B5978" t="s">
        <v>1332</v>
      </c>
      <c r="C5978" t="s">
        <v>90</v>
      </c>
      <c r="D5978" t="s">
        <v>72</v>
      </c>
      <c r="E5978">
        <v>10</v>
      </c>
      <c r="F5978" s="8">
        <f>VLOOKUP(C5978,Products!$A$2:$E$20,5,TRUE)</f>
        <v>8.9499999999999993</v>
      </c>
      <c r="G5978" s="8">
        <f t="shared" si="186"/>
        <v>89.5</v>
      </c>
      <c r="H5978" s="8">
        <f>VLOOKUP(C5978,Products!$A$2:$F$20,6,TRUE)</f>
        <v>5.6999999999999993</v>
      </c>
      <c r="I5978" s="8">
        <f t="shared" si="187"/>
        <v>56.999999999999993</v>
      </c>
      <c r="J5978" s="42">
        <f>VLOOKUP(B5978,Invoices!A:I,9,TRUE)</f>
        <v>2021</v>
      </c>
    </row>
    <row r="5979" spans="1:10" x14ac:dyDescent="0.15">
      <c r="A5979" t="s">
        <v>9339</v>
      </c>
      <c r="B5979" t="s">
        <v>1332</v>
      </c>
      <c r="C5979" t="s">
        <v>92</v>
      </c>
      <c r="D5979" t="s">
        <v>82</v>
      </c>
      <c r="E5979">
        <v>7</v>
      </c>
      <c r="F5979" s="8">
        <f>VLOOKUP(C5979,Products!$A$2:$E$20,5,TRUE)</f>
        <v>19.95</v>
      </c>
      <c r="G5979" s="8">
        <f t="shared" si="186"/>
        <v>139.65</v>
      </c>
      <c r="H5979" s="8">
        <f>VLOOKUP(C5979,Products!$A$2:$F$20,6,TRUE)</f>
        <v>7.4499999999999993</v>
      </c>
      <c r="I5979" s="8">
        <f t="shared" si="187"/>
        <v>52.149999999999991</v>
      </c>
      <c r="J5979" s="42">
        <f>VLOOKUP(B5979,Invoices!A:I,9,TRUE)</f>
        <v>2021</v>
      </c>
    </row>
    <row r="5980" spans="1:10" x14ac:dyDescent="0.15">
      <c r="A5980" t="s">
        <v>9340</v>
      </c>
      <c r="B5980" t="s">
        <v>1332</v>
      </c>
      <c r="C5980" t="s">
        <v>88</v>
      </c>
      <c r="D5980" t="s">
        <v>85</v>
      </c>
      <c r="E5980">
        <v>1</v>
      </c>
      <c r="F5980" s="8">
        <f>VLOOKUP(C5980,Products!$A$2:$E$20,5,TRUE)</f>
        <v>8.9499999999999993</v>
      </c>
      <c r="G5980" s="8">
        <f t="shared" si="186"/>
        <v>8.9499999999999993</v>
      </c>
      <c r="H5980" s="8">
        <f>VLOOKUP(C5980,Products!$A$2:$F$20,6,TRUE)</f>
        <v>5.6999999999999993</v>
      </c>
      <c r="I5980" s="8">
        <f t="shared" si="187"/>
        <v>5.6999999999999993</v>
      </c>
      <c r="J5980" s="42">
        <f>VLOOKUP(B5980,Invoices!A:I,9,TRUE)</f>
        <v>2021</v>
      </c>
    </row>
    <row r="5981" spans="1:10" x14ac:dyDescent="0.15">
      <c r="A5981" t="s">
        <v>9341</v>
      </c>
      <c r="B5981" t="s">
        <v>1332</v>
      </c>
      <c r="C5981" t="s">
        <v>104</v>
      </c>
      <c r="D5981" t="s">
        <v>71</v>
      </c>
      <c r="E5981">
        <v>1</v>
      </c>
      <c r="F5981" s="8">
        <f>VLOOKUP(C5981,Products!$A$2:$E$20,5,TRUE)</f>
        <v>2.95</v>
      </c>
      <c r="G5981" s="8">
        <f t="shared" si="186"/>
        <v>2.95</v>
      </c>
      <c r="H5981" s="8">
        <f>VLOOKUP(C5981,Products!$A$2:$F$20,6,TRUE)</f>
        <v>1.1500000000000001</v>
      </c>
      <c r="I5981" s="8">
        <f t="shared" si="187"/>
        <v>1.1500000000000001</v>
      </c>
      <c r="J5981" s="42">
        <f>VLOOKUP(B5981,Invoices!A:I,9,TRUE)</f>
        <v>2021</v>
      </c>
    </row>
    <row r="5982" spans="1:10" x14ac:dyDescent="0.15">
      <c r="A5982" t="s">
        <v>9342</v>
      </c>
      <c r="B5982" t="s">
        <v>1332</v>
      </c>
      <c r="C5982" t="s">
        <v>89</v>
      </c>
      <c r="D5982" t="s">
        <v>80</v>
      </c>
      <c r="E5982">
        <v>10</v>
      </c>
      <c r="F5982" s="8">
        <f>VLOOKUP(C5982,Products!$A$2:$E$20,5,TRUE)</f>
        <v>15.95</v>
      </c>
      <c r="G5982" s="8">
        <f t="shared" si="186"/>
        <v>159.5</v>
      </c>
      <c r="H5982" s="8">
        <f>VLOOKUP(C5982,Products!$A$2:$F$20,6,TRUE)</f>
        <v>6</v>
      </c>
      <c r="I5982" s="8">
        <f t="shared" si="187"/>
        <v>60</v>
      </c>
      <c r="J5982" s="42">
        <f>VLOOKUP(B5982,Invoices!A:I,9,TRUE)</f>
        <v>2021</v>
      </c>
    </row>
    <row r="5983" spans="1:10" x14ac:dyDescent="0.15">
      <c r="A5983" t="s">
        <v>9343</v>
      </c>
      <c r="B5983" t="s">
        <v>1332</v>
      </c>
      <c r="C5983" t="s">
        <v>95</v>
      </c>
      <c r="D5983" t="s">
        <v>73</v>
      </c>
      <c r="E5983">
        <v>3</v>
      </c>
      <c r="F5983" s="8">
        <f>VLOOKUP(C5983,Products!$A$2:$E$20,5,TRUE)</f>
        <v>12.95</v>
      </c>
      <c r="G5983" s="8">
        <f t="shared" si="186"/>
        <v>38.849999999999994</v>
      </c>
      <c r="H5983" s="8">
        <f>VLOOKUP(C5983,Products!$A$2:$F$20,6,TRUE)</f>
        <v>4.1999999999999993</v>
      </c>
      <c r="I5983" s="8">
        <f t="shared" si="187"/>
        <v>12.599999999999998</v>
      </c>
      <c r="J5983" s="42">
        <f>VLOOKUP(B5983,Invoices!A:I,9,TRUE)</f>
        <v>2021</v>
      </c>
    </row>
    <row r="5984" spans="1:10" x14ac:dyDescent="0.15">
      <c r="A5984" t="s">
        <v>9344</v>
      </c>
      <c r="B5984" t="s">
        <v>1332</v>
      </c>
      <c r="C5984" t="s">
        <v>96</v>
      </c>
      <c r="D5984" t="s">
        <v>75</v>
      </c>
      <c r="E5984">
        <v>2</v>
      </c>
      <c r="F5984" s="8">
        <f>VLOOKUP(C5984,Products!$A$2:$E$20,5,TRUE)</f>
        <v>79.95</v>
      </c>
      <c r="G5984" s="8">
        <f t="shared" si="186"/>
        <v>159.9</v>
      </c>
      <c r="H5984" s="8">
        <f>VLOOKUP(C5984,Products!$A$2:$F$20,6,TRUE)</f>
        <v>27.950000000000003</v>
      </c>
      <c r="I5984" s="8">
        <f t="shared" si="187"/>
        <v>55.900000000000006</v>
      </c>
      <c r="J5984" s="42">
        <f>VLOOKUP(B5984,Invoices!A:I,9,TRUE)</f>
        <v>2021</v>
      </c>
    </row>
    <row r="5985" spans="1:10" x14ac:dyDescent="0.15">
      <c r="A5985" t="s">
        <v>9345</v>
      </c>
      <c r="B5985" t="s">
        <v>1332</v>
      </c>
      <c r="C5985" t="s">
        <v>87</v>
      </c>
      <c r="D5985" t="s">
        <v>68</v>
      </c>
      <c r="E5985">
        <v>6</v>
      </c>
      <c r="F5985" s="8">
        <f>VLOOKUP(C5985,Products!$A$2:$E$20,5,TRUE)</f>
        <v>19.95</v>
      </c>
      <c r="G5985" s="8">
        <f t="shared" si="186"/>
        <v>119.69999999999999</v>
      </c>
      <c r="H5985" s="8">
        <f>VLOOKUP(C5985,Products!$A$2:$F$20,6,TRUE)</f>
        <v>7.4499999999999993</v>
      </c>
      <c r="I5985" s="8">
        <f t="shared" si="187"/>
        <v>44.699999999999996</v>
      </c>
      <c r="J5985" s="42">
        <f>VLOOKUP(B5985,Invoices!A:I,9,TRUE)</f>
        <v>2021</v>
      </c>
    </row>
    <row r="5986" spans="1:10" x14ac:dyDescent="0.15">
      <c r="A5986" t="s">
        <v>9346</v>
      </c>
      <c r="B5986" t="s">
        <v>1332</v>
      </c>
      <c r="C5986" t="s">
        <v>99</v>
      </c>
      <c r="D5986" t="s">
        <v>84</v>
      </c>
      <c r="E5986">
        <v>1</v>
      </c>
      <c r="F5986" s="8">
        <f>VLOOKUP(C5986,Products!$A$2:$E$20,5,TRUE)</f>
        <v>3.5</v>
      </c>
      <c r="G5986" s="8">
        <f t="shared" si="186"/>
        <v>3.5</v>
      </c>
      <c r="H5986" s="8">
        <f>VLOOKUP(C5986,Products!$A$2:$F$20,6,TRUE)</f>
        <v>0.54999999999999982</v>
      </c>
      <c r="I5986" s="8">
        <f t="shared" si="187"/>
        <v>0.54999999999999982</v>
      </c>
      <c r="J5986" s="42">
        <f>VLOOKUP(B5986,Invoices!A:I,9,TRUE)</f>
        <v>2021</v>
      </c>
    </row>
    <row r="5987" spans="1:10" x14ac:dyDescent="0.15">
      <c r="A5987" t="s">
        <v>9347</v>
      </c>
      <c r="B5987" t="s">
        <v>1333</v>
      </c>
      <c r="C5987" t="s">
        <v>96</v>
      </c>
      <c r="D5987" t="s">
        <v>75</v>
      </c>
      <c r="E5987">
        <v>5</v>
      </c>
      <c r="F5987" s="8">
        <f>VLOOKUP(C5987,Products!$A$2:$E$20,5,TRUE)</f>
        <v>79.95</v>
      </c>
      <c r="G5987" s="8">
        <f t="shared" si="186"/>
        <v>399.75</v>
      </c>
      <c r="H5987" s="8">
        <f>VLOOKUP(C5987,Products!$A$2:$F$20,6,TRUE)</f>
        <v>27.950000000000003</v>
      </c>
      <c r="I5987" s="8">
        <f t="shared" si="187"/>
        <v>139.75</v>
      </c>
      <c r="J5987" s="42">
        <f>VLOOKUP(B5987,Invoices!A:I,9,TRUE)</f>
        <v>2021</v>
      </c>
    </row>
    <row r="5988" spans="1:10" x14ac:dyDescent="0.15">
      <c r="A5988" t="s">
        <v>9348</v>
      </c>
      <c r="B5988" t="s">
        <v>1333</v>
      </c>
      <c r="C5988" t="s">
        <v>90</v>
      </c>
      <c r="D5988" t="s">
        <v>72</v>
      </c>
      <c r="E5988">
        <v>1</v>
      </c>
      <c r="F5988" s="8">
        <f>VLOOKUP(C5988,Products!$A$2:$E$20,5,TRUE)</f>
        <v>8.9499999999999993</v>
      </c>
      <c r="G5988" s="8">
        <f t="shared" si="186"/>
        <v>8.9499999999999993</v>
      </c>
      <c r="H5988" s="8">
        <f>VLOOKUP(C5988,Products!$A$2:$F$20,6,TRUE)</f>
        <v>5.6999999999999993</v>
      </c>
      <c r="I5988" s="8">
        <f t="shared" si="187"/>
        <v>5.6999999999999993</v>
      </c>
      <c r="J5988" s="42">
        <f>VLOOKUP(B5988,Invoices!A:I,9,TRUE)</f>
        <v>2021</v>
      </c>
    </row>
    <row r="5989" spans="1:10" x14ac:dyDescent="0.15">
      <c r="A5989" t="s">
        <v>9349</v>
      </c>
      <c r="B5989" t="s">
        <v>1333</v>
      </c>
      <c r="C5989" t="s">
        <v>95</v>
      </c>
      <c r="D5989" t="s">
        <v>73</v>
      </c>
      <c r="E5989">
        <v>24</v>
      </c>
      <c r="F5989" s="8">
        <f>VLOOKUP(C5989,Products!$A$2:$E$20,5,TRUE)</f>
        <v>12.95</v>
      </c>
      <c r="G5989" s="8">
        <f t="shared" si="186"/>
        <v>310.79999999999995</v>
      </c>
      <c r="H5989" s="8">
        <f>VLOOKUP(C5989,Products!$A$2:$F$20,6,TRUE)</f>
        <v>4.1999999999999993</v>
      </c>
      <c r="I5989" s="8">
        <f t="shared" si="187"/>
        <v>100.79999999999998</v>
      </c>
      <c r="J5989" s="42">
        <f>VLOOKUP(B5989,Invoices!A:I,9,TRUE)</f>
        <v>2021</v>
      </c>
    </row>
    <row r="5990" spans="1:10" x14ac:dyDescent="0.15">
      <c r="A5990" t="s">
        <v>9350</v>
      </c>
      <c r="B5990" t="s">
        <v>1333</v>
      </c>
      <c r="C5990" t="s">
        <v>99</v>
      </c>
      <c r="D5990" t="s">
        <v>84</v>
      </c>
      <c r="E5990">
        <v>3</v>
      </c>
      <c r="F5990" s="8">
        <f>VLOOKUP(C5990,Products!$A$2:$E$20,5,TRUE)</f>
        <v>3.5</v>
      </c>
      <c r="G5990" s="8">
        <f t="shared" si="186"/>
        <v>10.5</v>
      </c>
      <c r="H5990" s="8">
        <f>VLOOKUP(C5990,Products!$A$2:$F$20,6,TRUE)</f>
        <v>0.54999999999999982</v>
      </c>
      <c r="I5990" s="8">
        <f t="shared" si="187"/>
        <v>1.6499999999999995</v>
      </c>
      <c r="J5990" s="42">
        <f>VLOOKUP(B5990,Invoices!A:I,9,TRUE)</f>
        <v>2021</v>
      </c>
    </row>
    <row r="5991" spans="1:10" x14ac:dyDescent="0.15">
      <c r="A5991" t="s">
        <v>9351</v>
      </c>
      <c r="B5991" t="s">
        <v>1333</v>
      </c>
      <c r="C5991" t="s">
        <v>94</v>
      </c>
      <c r="D5991" t="s">
        <v>86</v>
      </c>
      <c r="E5991">
        <v>10</v>
      </c>
      <c r="F5991" s="8">
        <f>VLOOKUP(C5991,Products!$A$2:$E$20,5,TRUE)</f>
        <v>3.5</v>
      </c>
      <c r="G5991" s="8">
        <f t="shared" si="186"/>
        <v>35</v>
      </c>
      <c r="H5991" s="8">
        <f>VLOOKUP(C5991,Products!$A$2:$F$20,6,TRUE)</f>
        <v>0.54999999999999982</v>
      </c>
      <c r="I5991" s="8">
        <f t="shared" si="187"/>
        <v>5.4999999999999982</v>
      </c>
      <c r="J5991" s="42">
        <f>VLOOKUP(B5991,Invoices!A:I,9,TRUE)</f>
        <v>2021</v>
      </c>
    </row>
    <row r="5992" spans="1:10" x14ac:dyDescent="0.15">
      <c r="A5992" t="s">
        <v>9352</v>
      </c>
      <c r="B5992" t="s">
        <v>1333</v>
      </c>
      <c r="C5992" t="s">
        <v>102</v>
      </c>
      <c r="D5992" t="s">
        <v>83</v>
      </c>
      <c r="E5992">
        <v>3</v>
      </c>
      <c r="F5992" s="8">
        <f>VLOOKUP(C5992,Products!$A$2:$E$20,5,TRUE)</f>
        <v>29.95</v>
      </c>
      <c r="G5992" s="8">
        <f t="shared" si="186"/>
        <v>89.85</v>
      </c>
      <c r="H5992" s="8">
        <f>VLOOKUP(C5992,Products!$A$2:$F$20,6,TRUE)</f>
        <v>15</v>
      </c>
      <c r="I5992" s="8">
        <f t="shared" si="187"/>
        <v>45</v>
      </c>
      <c r="J5992" s="42">
        <f>VLOOKUP(B5992,Invoices!A:I,9,TRUE)</f>
        <v>2021</v>
      </c>
    </row>
    <row r="5993" spans="1:10" x14ac:dyDescent="0.15">
      <c r="A5993" t="s">
        <v>9353</v>
      </c>
      <c r="B5993" t="s">
        <v>1333</v>
      </c>
      <c r="C5993" t="s">
        <v>89</v>
      </c>
      <c r="D5993" t="s">
        <v>80</v>
      </c>
      <c r="E5993">
        <v>3</v>
      </c>
      <c r="F5993" s="8">
        <f>VLOOKUP(C5993,Products!$A$2:$E$20,5,TRUE)</f>
        <v>15.95</v>
      </c>
      <c r="G5993" s="8">
        <f t="shared" si="186"/>
        <v>47.849999999999994</v>
      </c>
      <c r="H5993" s="8">
        <f>VLOOKUP(C5993,Products!$A$2:$F$20,6,TRUE)</f>
        <v>6</v>
      </c>
      <c r="I5993" s="8">
        <f t="shared" si="187"/>
        <v>18</v>
      </c>
      <c r="J5993" s="42">
        <f>VLOOKUP(B5993,Invoices!A:I,9,TRUE)</f>
        <v>2021</v>
      </c>
    </row>
    <row r="5994" spans="1:10" x14ac:dyDescent="0.15">
      <c r="A5994" t="s">
        <v>9354</v>
      </c>
      <c r="B5994" t="s">
        <v>1333</v>
      </c>
      <c r="C5994" t="s">
        <v>97</v>
      </c>
      <c r="D5994" t="s">
        <v>74</v>
      </c>
      <c r="E5994">
        <v>4</v>
      </c>
      <c r="F5994" s="8">
        <f>VLOOKUP(C5994,Products!$A$2:$E$20,5,TRUE)</f>
        <v>1.5</v>
      </c>
      <c r="G5994" s="8">
        <f t="shared" si="186"/>
        <v>6</v>
      </c>
      <c r="H5994" s="8">
        <f>VLOOKUP(C5994,Products!$A$2:$F$20,6,TRUE)</f>
        <v>0.5</v>
      </c>
      <c r="I5994" s="8">
        <f t="shared" si="187"/>
        <v>2</v>
      </c>
      <c r="J5994" s="42">
        <f>VLOOKUP(B5994,Invoices!A:I,9,TRUE)</f>
        <v>2021</v>
      </c>
    </row>
    <row r="5995" spans="1:10" x14ac:dyDescent="0.15">
      <c r="A5995" t="s">
        <v>9355</v>
      </c>
      <c r="B5995" t="s">
        <v>1333</v>
      </c>
      <c r="C5995" t="s">
        <v>105</v>
      </c>
      <c r="D5995" t="s">
        <v>81</v>
      </c>
      <c r="E5995">
        <v>1</v>
      </c>
      <c r="F5995" s="8">
        <f>VLOOKUP(C5995,Products!$A$2:$E$20,5,TRUE)</f>
        <v>8.9499999999999993</v>
      </c>
      <c r="G5995" s="8">
        <f t="shared" si="186"/>
        <v>8.9499999999999993</v>
      </c>
      <c r="H5995" s="8">
        <f>VLOOKUP(C5995,Products!$A$2:$F$20,6,TRUE)</f>
        <v>3.1999999999999993</v>
      </c>
      <c r="I5995" s="8">
        <f t="shared" si="187"/>
        <v>3.1999999999999993</v>
      </c>
      <c r="J5995" s="42">
        <f>VLOOKUP(B5995,Invoices!A:I,9,TRUE)</f>
        <v>2021</v>
      </c>
    </row>
    <row r="5996" spans="1:10" x14ac:dyDescent="0.15">
      <c r="A5996" t="s">
        <v>9356</v>
      </c>
      <c r="B5996" t="s">
        <v>1333</v>
      </c>
      <c r="C5996" t="s">
        <v>87</v>
      </c>
      <c r="D5996" t="s">
        <v>68</v>
      </c>
      <c r="E5996">
        <v>1</v>
      </c>
      <c r="F5996" s="8">
        <f>VLOOKUP(C5996,Products!$A$2:$E$20,5,TRUE)</f>
        <v>19.95</v>
      </c>
      <c r="G5996" s="8">
        <f t="shared" si="186"/>
        <v>19.95</v>
      </c>
      <c r="H5996" s="8">
        <f>VLOOKUP(C5996,Products!$A$2:$F$20,6,TRUE)</f>
        <v>7.4499999999999993</v>
      </c>
      <c r="I5996" s="8">
        <f t="shared" si="187"/>
        <v>7.4499999999999993</v>
      </c>
      <c r="J5996" s="42">
        <f>VLOOKUP(B5996,Invoices!A:I,9,TRUE)</f>
        <v>2021</v>
      </c>
    </row>
    <row r="5997" spans="1:10" x14ac:dyDescent="0.15">
      <c r="A5997" t="s">
        <v>9357</v>
      </c>
      <c r="B5997" t="s">
        <v>1333</v>
      </c>
      <c r="C5997" t="s">
        <v>100</v>
      </c>
      <c r="D5997" t="s">
        <v>78</v>
      </c>
      <c r="E5997">
        <v>1</v>
      </c>
      <c r="F5997" s="8">
        <f>VLOOKUP(C5997,Products!$A$2:$E$20,5,TRUE)</f>
        <v>49.95</v>
      </c>
      <c r="G5997" s="8">
        <f t="shared" si="186"/>
        <v>49.95</v>
      </c>
      <c r="H5997" s="8">
        <f>VLOOKUP(C5997,Products!$A$2:$F$20,6,TRUE)</f>
        <v>19.950000000000003</v>
      </c>
      <c r="I5997" s="8">
        <f t="shared" si="187"/>
        <v>19.950000000000003</v>
      </c>
      <c r="J5997" s="42">
        <f>VLOOKUP(B5997,Invoices!A:I,9,TRUE)</f>
        <v>2021</v>
      </c>
    </row>
    <row r="5998" spans="1:10" x14ac:dyDescent="0.15">
      <c r="A5998" t="s">
        <v>9358</v>
      </c>
      <c r="B5998" t="s">
        <v>1333</v>
      </c>
      <c r="C5998" t="s">
        <v>101</v>
      </c>
      <c r="D5998" t="s">
        <v>69</v>
      </c>
      <c r="E5998">
        <v>20</v>
      </c>
      <c r="F5998" s="8">
        <f>VLOOKUP(C5998,Products!$A$2:$E$20,5,TRUE)</f>
        <v>129.94999999999999</v>
      </c>
      <c r="G5998" s="8">
        <f t="shared" si="186"/>
        <v>2599</v>
      </c>
      <c r="H5998" s="8">
        <f>VLOOKUP(C5998,Products!$A$2:$F$20,6,TRUE)</f>
        <v>40.449999999999989</v>
      </c>
      <c r="I5998" s="8">
        <f t="shared" si="187"/>
        <v>808.99999999999977</v>
      </c>
      <c r="J5998" s="42">
        <f>VLOOKUP(B5998,Invoices!A:I,9,TRUE)</f>
        <v>2021</v>
      </c>
    </row>
    <row r="5999" spans="1:10" x14ac:dyDescent="0.15">
      <c r="A5999" t="s">
        <v>9359</v>
      </c>
      <c r="B5999" t="s">
        <v>1333</v>
      </c>
      <c r="C5999" t="s">
        <v>91</v>
      </c>
      <c r="D5999" t="s">
        <v>70</v>
      </c>
      <c r="E5999">
        <v>4</v>
      </c>
      <c r="F5999" s="8">
        <f>VLOOKUP(C5999,Products!$A$2:$E$20,5,TRUE)</f>
        <v>49.95</v>
      </c>
      <c r="G5999" s="8">
        <f t="shared" si="186"/>
        <v>199.8</v>
      </c>
      <c r="H5999" s="8">
        <f>VLOOKUP(C5999,Products!$A$2:$F$20,6,TRUE)</f>
        <v>21.200000000000003</v>
      </c>
      <c r="I5999" s="8">
        <f t="shared" si="187"/>
        <v>84.800000000000011</v>
      </c>
      <c r="J5999" s="42">
        <f>VLOOKUP(B5999,Invoices!A:I,9,TRUE)</f>
        <v>2021</v>
      </c>
    </row>
    <row r="6000" spans="1:10" x14ac:dyDescent="0.15">
      <c r="A6000" t="s">
        <v>9360</v>
      </c>
      <c r="B6000" t="s">
        <v>1333</v>
      </c>
      <c r="C6000" t="s">
        <v>104</v>
      </c>
      <c r="D6000" t="s">
        <v>71</v>
      </c>
      <c r="E6000">
        <v>5</v>
      </c>
      <c r="F6000" s="8">
        <f>VLOOKUP(C6000,Products!$A$2:$E$20,5,TRUE)</f>
        <v>2.95</v>
      </c>
      <c r="G6000" s="8">
        <f t="shared" si="186"/>
        <v>14.75</v>
      </c>
      <c r="H6000" s="8">
        <f>VLOOKUP(C6000,Products!$A$2:$F$20,6,TRUE)</f>
        <v>1.1500000000000001</v>
      </c>
      <c r="I6000" s="8">
        <f t="shared" si="187"/>
        <v>5.7500000000000009</v>
      </c>
      <c r="J6000" s="42">
        <f>VLOOKUP(B6000,Invoices!A:I,9,TRUE)</f>
        <v>2021</v>
      </c>
    </row>
    <row r="6001" spans="1:10" x14ac:dyDescent="0.15">
      <c r="A6001" t="s">
        <v>9361</v>
      </c>
      <c r="B6001" t="s">
        <v>1333</v>
      </c>
      <c r="C6001" t="s">
        <v>88</v>
      </c>
      <c r="D6001" t="s">
        <v>85</v>
      </c>
      <c r="E6001">
        <v>1</v>
      </c>
      <c r="F6001" s="8">
        <f>VLOOKUP(C6001,Products!$A$2:$E$20,5,TRUE)</f>
        <v>8.9499999999999993</v>
      </c>
      <c r="G6001" s="8">
        <f t="shared" si="186"/>
        <v>8.9499999999999993</v>
      </c>
      <c r="H6001" s="8">
        <f>VLOOKUP(C6001,Products!$A$2:$F$20,6,TRUE)</f>
        <v>5.6999999999999993</v>
      </c>
      <c r="I6001" s="8">
        <f t="shared" si="187"/>
        <v>5.6999999999999993</v>
      </c>
      <c r="J6001" s="42">
        <f>VLOOKUP(B6001,Invoices!A:I,9,TRUE)</f>
        <v>2021</v>
      </c>
    </row>
    <row r="6002" spans="1:10" x14ac:dyDescent="0.15">
      <c r="A6002" t="s">
        <v>9362</v>
      </c>
      <c r="B6002" t="s">
        <v>1333</v>
      </c>
      <c r="C6002" t="s">
        <v>98</v>
      </c>
      <c r="D6002" t="s">
        <v>79</v>
      </c>
      <c r="E6002">
        <v>6</v>
      </c>
      <c r="F6002" s="8">
        <f>VLOOKUP(C6002,Products!$A$2:$E$20,5,TRUE)</f>
        <v>14.95</v>
      </c>
      <c r="G6002" s="8">
        <f t="shared" si="186"/>
        <v>89.699999999999989</v>
      </c>
      <c r="H6002" s="8">
        <f>VLOOKUP(C6002,Products!$A$2:$F$20,6,TRUE)</f>
        <v>3.0499999999999989</v>
      </c>
      <c r="I6002" s="8">
        <f t="shared" si="187"/>
        <v>18.299999999999994</v>
      </c>
      <c r="J6002" s="42">
        <f>VLOOKUP(B6002,Invoices!A:I,9,TRUE)</f>
        <v>2021</v>
      </c>
    </row>
    <row r="6003" spans="1:10" x14ac:dyDescent="0.15">
      <c r="A6003" t="s">
        <v>9363</v>
      </c>
      <c r="B6003" t="s">
        <v>1334</v>
      </c>
      <c r="C6003" t="s">
        <v>92</v>
      </c>
      <c r="D6003" t="s">
        <v>82</v>
      </c>
      <c r="E6003">
        <v>1</v>
      </c>
      <c r="F6003" s="8">
        <f>VLOOKUP(C6003,Products!$A$2:$E$20,5,TRUE)</f>
        <v>19.95</v>
      </c>
      <c r="G6003" s="8">
        <f t="shared" si="186"/>
        <v>19.95</v>
      </c>
      <c r="H6003" s="8">
        <f>VLOOKUP(C6003,Products!$A$2:$F$20,6,TRUE)</f>
        <v>7.4499999999999993</v>
      </c>
      <c r="I6003" s="8">
        <f t="shared" si="187"/>
        <v>7.4499999999999993</v>
      </c>
      <c r="J6003" s="42">
        <f>VLOOKUP(B6003,Invoices!A:I,9,TRUE)</f>
        <v>2021</v>
      </c>
    </row>
    <row r="6004" spans="1:10" x14ac:dyDescent="0.15">
      <c r="A6004" t="s">
        <v>9364</v>
      </c>
      <c r="B6004" t="s">
        <v>1334</v>
      </c>
      <c r="C6004" t="s">
        <v>94</v>
      </c>
      <c r="D6004" t="s">
        <v>86</v>
      </c>
      <c r="E6004">
        <v>1</v>
      </c>
      <c r="F6004" s="8">
        <f>VLOOKUP(C6004,Products!$A$2:$E$20,5,TRUE)</f>
        <v>3.5</v>
      </c>
      <c r="G6004" s="8">
        <f t="shared" si="186"/>
        <v>3.5</v>
      </c>
      <c r="H6004" s="8">
        <f>VLOOKUP(C6004,Products!$A$2:$F$20,6,TRUE)</f>
        <v>0.54999999999999982</v>
      </c>
      <c r="I6004" s="8">
        <f t="shared" si="187"/>
        <v>0.54999999999999982</v>
      </c>
      <c r="J6004" s="42">
        <f>VLOOKUP(B6004,Invoices!A:I,9,TRUE)</f>
        <v>2021</v>
      </c>
    </row>
    <row r="6005" spans="1:10" x14ac:dyDescent="0.15">
      <c r="A6005" t="s">
        <v>9365</v>
      </c>
      <c r="B6005" t="s">
        <v>1334</v>
      </c>
      <c r="C6005" t="s">
        <v>90</v>
      </c>
      <c r="D6005" t="s">
        <v>72</v>
      </c>
      <c r="E6005">
        <v>4</v>
      </c>
      <c r="F6005" s="8">
        <f>VLOOKUP(C6005,Products!$A$2:$E$20,5,TRUE)</f>
        <v>8.9499999999999993</v>
      </c>
      <c r="G6005" s="8">
        <f t="shared" si="186"/>
        <v>35.799999999999997</v>
      </c>
      <c r="H6005" s="8">
        <f>VLOOKUP(C6005,Products!$A$2:$F$20,6,TRUE)</f>
        <v>5.6999999999999993</v>
      </c>
      <c r="I6005" s="8">
        <f t="shared" si="187"/>
        <v>22.799999999999997</v>
      </c>
      <c r="J6005" s="42">
        <f>VLOOKUP(B6005,Invoices!A:I,9,TRUE)</f>
        <v>2021</v>
      </c>
    </row>
    <row r="6006" spans="1:10" x14ac:dyDescent="0.15">
      <c r="A6006" t="s">
        <v>9366</v>
      </c>
      <c r="B6006" t="s">
        <v>1334</v>
      </c>
      <c r="C6006" t="s">
        <v>98</v>
      </c>
      <c r="D6006" t="s">
        <v>79</v>
      </c>
      <c r="E6006">
        <v>7</v>
      </c>
      <c r="F6006" s="8">
        <f>VLOOKUP(C6006,Products!$A$2:$E$20,5,TRUE)</f>
        <v>14.95</v>
      </c>
      <c r="G6006" s="8">
        <f t="shared" si="186"/>
        <v>104.64999999999999</v>
      </c>
      <c r="H6006" s="8">
        <f>VLOOKUP(C6006,Products!$A$2:$F$20,6,TRUE)</f>
        <v>3.0499999999999989</v>
      </c>
      <c r="I6006" s="8">
        <f t="shared" si="187"/>
        <v>21.349999999999994</v>
      </c>
      <c r="J6006" s="42">
        <f>VLOOKUP(B6006,Invoices!A:I,9,TRUE)</f>
        <v>2021</v>
      </c>
    </row>
    <row r="6007" spans="1:10" x14ac:dyDescent="0.15">
      <c r="A6007" t="s">
        <v>9367</v>
      </c>
      <c r="B6007" t="s">
        <v>1334</v>
      </c>
      <c r="C6007" t="s">
        <v>100</v>
      </c>
      <c r="D6007" t="s">
        <v>78</v>
      </c>
      <c r="E6007">
        <v>3</v>
      </c>
      <c r="F6007" s="8">
        <f>VLOOKUP(C6007,Products!$A$2:$E$20,5,TRUE)</f>
        <v>49.95</v>
      </c>
      <c r="G6007" s="8">
        <f t="shared" si="186"/>
        <v>149.85000000000002</v>
      </c>
      <c r="H6007" s="8">
        <f>VLOOKUP(C6007,Products!$A$2:$F$20,6,TRUE)</f>
        <v>19.950000000000003</v>
      </c>
      <c r="I6007" s="8">
        <f t="shared" si="187"/>
        <v>59.850000000000009</v>
      </c>
      <c r="J6007" s="42">
        <f>VLOOKUP(B6007,Invoices!A:I,9,TRUE)</f>
        <v>2021</v>
      </c>
    </row>
    <row r="6008" spans="1:10" x14ac:dyDescent="0.15">
      <c r="A6008" t="s">
        <v>9368</v>
      </c>
      <c r="B6008" t="s">
        <v>1334</v>
      </c>
      <c r="C6008" t="s">
        <v>105</v>
      </c>
      <c r="D6008" t="s">
        <v>81</v>
      </c>
      <c r="E6008">
        <v>1</v>
      </c>
      <c r="F6008" s="8">
        <f>VLOOKUP(C6008,Products!$A$2:$E$20,5,TRUE)</f>
        <v>8.9499999999999993</v>
      </c>
      <c r="G6008" s="8">
        <f t="shared" si="186"/>
        <v>8.9499999999999993</v>
      </c>
      <c r="H6008" s="8">
        <f>VLOOKUP(C6008,Products!$A$2:$F$20,6,TRUE)</f>
        <v>3.1999999999999993</v>
      </c>
      <c r="I6008" s="8">
        <f t="shared" si="187"/>
        <v>3.1999999999999993</v>
      </c>
      <c r="J6008" s="42">
        <f>VLOOKUP(B6008,Invoices!A:I,9,TRUE)</f>
        <v>2021</v>
      </c>
    </row>
    <row r="6009" spans="1:10" x14ac:dyDescent="0.15">
      <c r="A6009" t="s">
        <v>9369</v>
      </c>
      <c r="B6009" t="s">
        <v>1335</v>
      </c>
      <c r="C6009" t="s">
        <v>88</v>
      </c>
      <c r="D6009" t="s">
        <v>85</v>
      </c>
      <c r="E6009">
        <v>1</v>
      </c>
      <c r="F6009" s="8">
        <f>VLOOKUP(C6009,Products!$A$2:$E$20,5,TRUE)</f>
        <v>8.9499999999999993</v>
      </c>
      <c r="G6009" s="8">
        <f t="shared" si="186"/>
        <v>8.9499999999999993</v>
      </c>
      <c r="H6009" s="8">
        <f>VLOOKUP(C6009,Products!$A$2:$F$20,6,TRUE)</f>
        <v>5.6999999999999993</v>
      </c>
      <c r="I6009" s="8">
        <f t="shared" si="187"/>
        <v>5.6999999999999993</v>
      </c>
      <c r="J6009" s="42">
        <f>VLOOKUP(B6009,Invoices!A:I,9,TRUE)</f>
        <v>2021</v>
      </c>
    </row>
    <row r="6010" spans="1:10" x14ac:dyDescent="0.15">
      <c r="A6010" t="s">
        <v>9370</v>
      </c>
      <c r="B6010" t="s">
        <v>1336</v>
      </c>
      <c r="C6010" t="s">
        <v>96</v>
      </c>
      <c r="D6010" t="s">
        <v>75</v>
      </c>
      <c r="E6010">
        <v>1</v>
      </c>
      <c r="F6010" s="8">
        <f>VLOOKUP(C6010,Products!$A$2:$E$20,5,TRUE)</f>
        <v>79.95</v>
      </c>
      <c r="G6010" s="8">
        <f t="shared" si="186"/>
        <v>79.95</v>
      </c>
      <c r="H6010" s="8">
        <f>VLOOKUP(C6010,Products!$A$2:$F$20,6,TRUE)</f>
        <v>27.950000000000003</v>
      </c>
      <c r="I6010" s="8">
        <f t="shared" si="187"/>
        <v>27.950000000000003</v>
      </c>
      <c r="J6010" s="42">
        <f>VLOOKUP(B6010,Invoices!A:I,9,TRUE)</f>
        <v>2021</v>
      </c>
    </row>
    <row r="6011" spans="1:10" x14ac:dyDescent="0.15">
      <c r="A6011" t="s">
        <v>9371</v>
      </c>
      <c r="B6011" t="s">
        <v>1336</v>
      </c>
      <c r="C6011" t="s">
        <v>94</v>
      </c>
      <c r="D6011" t="s">
        <v>86</v>
      </c>
      <c r="E6011">
        <v>1</v>
      </c>
      <c r="F6011" s="8">
        <f>VLOOKUP(C6011,Products!$A$2:$E$20,5,TRUE)</f>
        <v>3.5</v>
      </c>
      <c r="G6011" s="8">
        <f t="shared" si="186"/>
        <v>3.5</v>
      </c>
      <c r="H6011" s="8">
        <f>VLOOKUP(C6011,Products!$A$2:$F$20,6,TRUE)</f>
        <v>0.54999999999999982</v>
      </c>
      <c r="I6011" s="8">
        <f t="shared" si="187"/>
        <v>0.54999999999999982</v>
      </c>
      <c r="J6011" s="42">
        <f>VLOOKUP(B6011,Invoices!A:I,9,TRUE)</f>
        <v>2021</v>
      </c>
    </row>
    <row r="6012" spans="1:10" x14ac:dyDescent="0.15">
      <c r="A6012" t="s">
        <v>9372</v>
      </c>
      <c r="B6012" t="s">
        <v>1336</v>
      </c>
      <c r="C6012" t="s">
        <v>93</v>
      </c>
      <c r="D6012" t="s">
        <v>76</v>
      </c>
      <c r="E6012">
        <v>1</v>
      </c>
      <c r="F6012" s="8">
        <f>VLOOKUP(C6012,Products!$A$2:$E$20,5,TRUE)</f>
        <v>9.9499999999999993</v>
      </c>
      <c r="G6012" s="8">
        <f t="shared" si="186"/>
        <v>9.9499999999999993</v>
      </c>
      <c r="H6012" s="8">
        <f>VLOOKUP(C6012,Products!$A$2:$F$20,6,TRUE)</f>
        <v>1.9499999999999993</v>
      </c>
      <c r="I6012" s="8">
        <f t="shared" si="187"/>
        <v>1.9499999999999993</v>
      </c>
      <c r="J6012" s="42">
        <f>VLOOKUP(B6012,Invoices!A:I,9,TRUE)</f>
        <v>2021</v>
      </c>
    </row>
    <row r="6013" spans="1:10" x14ac:dyDescent="0.15">
      <c r="A6013" t="s">
        <v>9373</v>
      </c>
      <c r="B6013" t="s">
        <v>1336</v>
      </c>
      <c r="C6013" t="s">
        <v>100</v>
      </c>
      <c r="D6013" t="s">
        <v>78</v>
      </c>
      <c r="E6013">
        <v>24</v>
      </c>
      <c r="F6013" s="8">
        <f>VLOOKUP(C6013,Products!$A$2:$E$20,5,TRUE)</f>
        <v>49.95</v>
      </c>
      <c r="G6013" s="8">
        <f t="shared" si="186"/>
        <v>1198.8000000000002</v>
      </c>
      <c r="H6013" s="8">
        <f>VLOOKUP(C6013,Products!$A$2:$F$20,6,TRUE)</f>
        <v>19.950000000000003</v>
      </c>
      <c r="I6013" s="8">
        <f t="shared" si="187"/>
        <v>478.80000000000007</v>
      </c>
      <c r="J6013" s="42">
        <f>VLOOKUP(B6013,Invoices!A:I,9,TRUE)</f>
        <v>2021</v>
      </c>
    </row>
    <row r="6014" spans="1:10" x14ac:dyDescent="0.15">
      <c r="A6014" t="s">
        <v>9374</v>
      </c>
      <c r="B6014" t="s">
        <v>1336</v>
      </c>
      <c r="C6014" t="s">
        <v>105</v>
      </c>
      <c r="D6014" t="s">
        <v>81</v>
      </c>
      <c r="E6014">
        <v>12</v>
      </c>
      <c r="F6014" s="8">
        <f>VLOOKUP(C6014,Products!$A$2:$E$20,5,TRUE)</f>
        <v>8.9499999999999993</v>
      </c>
      <c r="G6014" s="8">
        <f t="shared" si="186"/>
        <v>107.39999999999999</v>
      </c>
      <c r="H6014" s="8">
        <f>VLOOKUP(C6014,Products!$A$2:$F$20,6,TRUE)</f>
        <v>3.1999999999999993</v>
      </c>
      <c r="I6014" s="8">
        <f t="shared" si="187"/>
        <v>38.399999999999991</v>
      </c>
      <c r="J6014" s="42">
        <f>VLOOKUP(B6014,Invoices!A:I,9,TRUE)</f>
        <v>2021</v>
      </c>
    </row>
    <row r="6015" spans="1:10" x14ac:dyDescent="0.15">
      <c r="A6015" t="s">
        <v>9375</v>
      </c>
      <c r="B6015" t="s">
        <v>1336</v>
      </c>
      <c r="C6015" t="s">
        <v>88</v>
      </c>
      <c r="D6015" t="s">
        <v>85</v>
      </c>
      <c r="E6015">
        <v>4</v>
      </c>
      <c r="F6015" s="8">
        <f>VLOOKUP(C6015,Products!$A$2:$E$20,5,TRUE)</f>
        <v>8.9499999999999993</v>
      </c>
      <c r="G6015" s="8">
        <f t="shared" si="186"/>
        <v>35.799999999999997</v>
      </c>
      <c r="H6015" s="8">
        <f>VLOOKUP(C6015,Products!$A$2:$F$20,6,TRUE)</f>
        <v>5.6999999999999993</v>
      </c>
      <c r="I6015" s="8">
        <f t="shared" si="187"/>
        <v>22.799999999999997</v>
      </c>
      <c r="J6015" s="42">
        <f>VLOOKUP(B6015,Invoices!A:I,9,TRUE)</f>
        <v>2021</v>
      </c>
    </row>
    <row r="6016" spans="1:10" x14ac:dyDescent="0.15">
      <c r="A6016" t="s">
        <v>9376</v>
      </c>
      <c r="B6016" t="s">
        <v>1336</v>
      </c>
      <c r="C6016" t="s">
        <v>87</v>
      </c>
      <c r="D6016" t="s">
        <v>68</v>
      </c>
      <c r="E6016">
        <v>4</v>
      </c>
      <c r="F6016" s="8">
        <f>VLOOKUP(C6016,Products!$A$2:$E$20,5,TRUE)</f>
        <v>19.95</v>
      </c>
      <c r="G6016" s="8">
        <f t="shared" si="186"/>
        <v>79.8</v>
      </c>
      <c r="H6016" s="8">
        <f>VLOOKUP(C6016,Products!$A$2:$F$20,6,TRUE)</f>
        <v>7.4499999999999993</v>
      </c>
      <c r="I6016" s="8">
        <f t="shared" si="187"/>
        <v>29.799999999999997</v>
      </c>
      <c r="J6016" s="42">
        <f>VLOOKUP(B6016,Invoices!A:I,9,TRUE)</f>
        <v>2021</v>
      </c>
    </row>
    <row r="6017" spans="1:10" x14ac:dyDescent="0.15">
      <c r="A6017" t="s">
        <v>9377</v>
      </c>
      <c r="B6017" t="s">
        <v>1336</v>
      </c>
      <c r="C6017" t="s">
        <v>91</v>
      </c>
      <c r="D6017" t="s">
        <v>70</v>
      </c>
      <c r="E6017">
        <v>12</v>
      </c>
      <c r="F6017" s="8">
        <f>VLOOKUP(C6017,Products!$A$2:$E$20,5,TRUE)</f>
        <v>49.95</v>
      </c>
      <c r="G6017" s="8">
        <f t="shared" si="186"/>
        <v>599.40000000000009</v>
      </c>
      <c r="H6017" s="8">
        <f>VLOOKUP(C6017,Products!$A$2:$F$20,6,TRUE)</f>
        <v>21.200000000000003</v>
      </c>
      <c r="I6017" s="8">
        <f t="shared" si="187"/>
        <v>254.40000000000003</v>
      </c>
      <c r="J6017" s="42">
        <f>VLOOKUP(B6017,Invoices!A:I,9,TRUE)</f>
        <v>2021</v>
      </c>
    </row>
    <row r="6018" spans="1:10" x14ac:dyDescent="0.15">
      <c r="A6018" t="s">
        <v>9378</v>
      </c>
      <c r="B6018" t="s">
        <v>1336</v>
      </c>
      <c r="C6018" t="s">
        <v>105</v>
      </c>
      <c r="D6018" t="s">
        <v>81</v>
      </c>
      <c r="E6018">
        <v>1</v>
      </c>
      <c r="F6018" s="8">
        <f>VLOOKUP(C6018,Products!$A$2:$E$20,5,TRUE)</f>
        <v>8.9499999999999993</v>
      </c>
      <c r="G6018" s="8">
        <f t="shared" si="186"/>
        <v>8.9499999999999993</v>
      </c>
      <c r="H6018" s="8">
        <f>VLOOKUP(C6018,Products!$A$2:$F$20,6,TRUE)</f>
        <v>3.1999999999999993</v>
      </c>
      <c r="I6018" s="8">
        <f t="shared" si="187"/>
        <v>3.1999999999999993</v>
      </c>
      <c r="J6018" s="42">
        <f>VLOOKUP(B6018,Invoices!A:I,9,TRUE)</f>
        <v>2021</v>
      </c>
    </row>
    <row r="6019" spans="1:10" x14ac:dyDescent="0.15">
      <c r="A6019" t="s">
        <v>9379</v>
      </c>
      <c r="B6019" t="s">
        <v>1336</v>
      </c>
      <c r="C6019" t="s">
        <v>99</v>
      </c>
      <c r="D6019" t="s">
        <v>84</v>
      </c>
      <c r="E6019">
        <v>1</v>
      </c>
      <c r="F6019" s="8">
        <f>VLOOKUP(C6019,Products!$A$2:$E$20,5,TRUE)</f>
        <v>3.5</v>
      </c>
      <c r="G6019" s="8">
        <f t="shared" ref="G6019:G6082" si="188">F6019*E6019</f>
        <v>3.5</v>
      </c>
      <c r="H6019" s="8">
        <f>VLOOKUP(C6019,Products!$A$2:$F$20,6,TRUE)</f>
        <v>0.54999999999999982</v>
      </c>
      <c r="I6019" s="8">
        <f t="shared" ref="I6019:I6082" si="189">H6019*E6019</f>
        <v>0.54999999999999982</v>
      </c>
      <c r="J6019" s="42">
        <f>VLOOKUP(B6019,Invoices!A:I,9,TRUE)</f>
        <v>2021</v>
      </c>
    </row>
    <row r="6020" spans="1:10" x14ac:dyDescent="0.15">
      <c r="A6020" t="s">
        <v>9380</v>
      </c>
      <c r="B6020" t="s">
        <v>1336</v>
      </c>
      <c r="C6020" t="s">
        <v>90</v>
      </c>
      <c r="D6020" t="s">
        <v>72</v>
      </c>
      <c r="E6020">
        <v>1</v>
      </c>
      <c r="F6020" s="8">
        <f>VLOOKUP(C6020,Products!$A$2:$E$20,5,TRUE)</f>
        <v>8.9499999999999993</v>
      </c>
      <c r="G6020" s="8">
        <f t="shared" si="188"/>
        <v>8.9499999999999993</v>
      </c>
      <c r="H6020" s="8">
        <f>VLOOKUP(C6020,Products!$A$2:$F$20,6,TRUE)</f>
        <v>5.6999999999999993</v>
      </c>
      <c r="I6020" s="8">
        <f t="shared" si="189"/>
        <v>5.6999999999999993</v>
      </c>
      <c r="J6020" s="42">
        <f>VLOOKUP(B6020,Invoices!A:I,9,TRUE)</f>
        <v>2021</v>
      </c>
    </row>
    <row r="6021" spans="1:10" x14ac:dyDescent="0.15">
      <c r="A6021" t="s">
        <v>9381</v>
      </c>
      <c r="B6021" t="s">
        <v>1336</v>
      </c>
      <c r="C6021" t="s">
        <v>95</v>
      </c>
      <c r="D6021" t="s">
        <v>73</v>
      </c>
      <c r="E6021">
        <v>15</v>
      </c>
      <c r="F6021" s="8">
        <f>VLOOKUP(C6021,Products!$A$2:$E$20,5,TRUE)</f>
        <v>12.95</v>
      </c>
      <c r="G6021" s="8">
        <f t="shared" si="188"/>
        <v>194.25</v>
      </c>
      <c r="H6021" s="8">
        <f>VLOOKUP(C6021,Products!$A$2:$F$20,6,TRUE)</f>
        <v>4.1999999999999993</v>
      </c>
      <c r="I6021" s="8">
        <f t="shared" si="189"/>
        <v>62.999999999999986</v>
      </c>
      <c r="J6021" s="42">
        <f>VLOOKUP(B6021,Invoices!A:I,9,TRUE)</f>
        <v>2021</v>
      </c>
    </row>
    <row r="6022" spans="1:10" x14ac:dyDescent="0.15">
      <c r="A6022" t="s">
        <v>9382</v>
      </c>
      <c r="B6022" t="s">
        <v>1336</v>
      </c>
      <c r="C6022" t="s">
        <v>104</v>
      </c>
      <c r="D6022" t="s">
        <v>71</v>
      </c>
      <c r="E6022">
        <v>50</v>
      </c>
      <c r="F6022" s="8">
        <f>VLOOKUP(C6022,Products!$A$2:$E$20,5,TRUE)</f>
        <v>2.95</v>
      </c>
      <c r="G6022" s="8">
        <f t="shared" si="188"/>
        <v>147.5</v>
      </c>
      <c r="H6022" s="8">
        <f>VLOOKUP(C6022,Products!$A$2:$F$20,6,TRUE)</f>
        <v>1.1500000000000001</v>
      </c>
      <c r="I6022" s="8">
        <f t="shared" si="189"/>
        <v>57.500000000000007</v>
      </c>
      <c r="J6022" s="42">
        <f>VLOOKUP(B6022,Invoices!A:I,9,TRUE)</f>
        <v>2021</v>
      </c>
    </row>
    <row r="6023" spans="1:10" x14ac:dyDescent="0.15">
      <c r="A6023" t="s">
        <v>9383</v>
      </c>
      <c r="B6023" t="s">
        <v>1336</v>
      </c>
      <c r="C6023" t="s">
        <v>89</v>
      </c>
      <c r="D6023" t="s">
        <v>80</v>
      </c>
      <c r="E6023">
        <v>10</v>
      </c>
      <c r="F6023" s="8">
        <f>VLOOKUP(C6023,Products!$A$2:$E$20,5,TRUE)</f>
        <v>15.95</v>
      </c>
      <c r="G6023" s="8">
        <f t="shared" si="188"/>
        <v>159.5</v>
      </c>
      <c r="H6023" s="8">
        <f>VLOOKUP(C6023,Products!$A$2:$F$20,6,TRUE)</f>
        <v>6</v>
      </c>
      <c r="I6023" s="8">
        <f t="shared" si="189"/>
        <v>60</v>
      </c>
      <c r="J6023" s="42">
        <f>VLOOKUP(B6023,Invoices!A:I,9,TRUE)</f>
        <v>2021</v>
      </c>
    </row>
    <row r="6024" spans="1:10" x14ac:dyDescent="0.15">
      <c r="A6024" t="s">
        <v>9384</v>
      </c>
      <c r="B6024" t="s">
        <v>1336</v>
      </c>
      <c r="C6024" t="s">
        <v>92</v>
      </c>
      <c r="D6024" t="s">
        <v>82</v>
      </c>
      <c r="E6024">
        <v>7</v>
      </c>
      <c r="F6024" s="8">
        <f>VLOOKUP(C6024,Products!$A$2:$E$20,5,TRUE)</f>
        <v>19.95</v>
      </c>
      <c r="G6024" s="8">
        <f t="shared" si="188"/>
        <v>139.65</v>
      </c>
      <c r="H6024" s="8">
        <f>VLOOKUP(C6024,Products!$A$2:$F$20,6,TRUE)</f>
        <v>7.4499999999999993</v>
      </c>
      <c r="I6024" s="8">
        <f t="shared" si="189"/>
        <v>52.149999999999991</v>
      </c>
      <c r="J6024" s="42">
        <f>VLOOKUP(B6024,Invoices!A:I,9,TRUE)</f>
        <v>2021</v>
      </c>
    </row>
    <row r="6025" spans="1:10" x14ac:dyDescent="0.15">
      <c r="A6025" t="s">
        <v>9385</v>
      </c>
      <c r="B6025" t="s">
        <v>1337</v>
      </c>
      <c r="C6025" t="s">
        <v>88</v>
      </c>
      <c r="D6025" t="s">
        <v>85</v>
      </c>
      <c r="E6025">
        <v>1</v>
      </c>
      <c r="F6025" s="8">
        <f>VLOOKUP(C6025,Products!$A$2:$E$20,5,TRUE)</f>
        <v>8.9499999999999993</v>
      </c>
      <c r="G6025" s="8">
        <f t="shared" si="188"/>
        <v>8.9499999999999993</v>
      </c>
      <c r="H6025" s="8">
        <f>VLOOKUP(C6025,Products!$A$2:$F$20,6,TRUE)</f>
        <v>5.6999999999999993</v>
      </c>
      <c r="I6025" s="8">
        <f t="shared" si="189"/>
        <v>5.6999999999999993</v>
      </c>
      <c r="J6025" s="42">
        <f>VLOOKUP(B6025,Invoices!A:I,9,TRUE)</f>
        <v>2021</v>
      </c>
    </row>
    <row r="6026" spans="1:10" x14ac:dyDescent="0.15">
      <c r="A6026" t="s">
        <v>9386</v>
      </c>
      <c r="B6026" t="s">
        <v>1338</v>
      </c>
      <c r="C6026" t="s">
        <v>88</v>
      </c>
      <c r="D6026" t="s">
        <v>85</v>
      </c>
      <c r="E6026">
        <v>1</v>
      </c>
      <c r="F6026" s="8">
        <f>VLOOKUP(C6026,Products!$A$2:$E$20,5,TRUE)</f>
        <v>8.9499999999999993</v>
      </c>
      <c r="G6026" s="8">
        <f t="shared" si="188"/>
        <v>8.9499999999999993</v>
      </c>
      <c r="H6026" s="8">
        <f>VLOOKUP(C6026,Products!$A$2:$F$20,6,TRUE)</f>
        <v>5.6999999999999993</v>
      </c>
      <c r="I6026" s="8">
        <f t="shared" si="189"/>
        <v>5.6999999999999993</v>
      </c>
      <c r="J6026" s="42">
        <f>VLOOKUP(B6026,Invoices!A:I,9,TRUE)</f>
        <v>2021</v>
      </c>
    </row>
    <row r="6027" spans="1:10" x14ac:dyDescent="0.15">
      <c r="A6027" t="s">
        <v>9387</v>
      </c>
      <c r="B6027" t="s">
        <v>1338</v>
      </c>
      <c r="C6027" t="s">
        <v>96</v>
      </c>
      <c r="D6027" t="s">
        <v>75</v>
      </c>
      <c r="E6027">
        <v>6</v>
      </c>
      <c r="F6027" s="8">
        <f>VLOOKUP(C6027,Products!$A$2:$E$20,5,TRUE)</f>
        <v>79.95</v>
      </c>
      <c r="G6027" s="8">
        <f t="shared" si="188"/>
        <v>479.70000000000005</v>
      </c>
      <c r="H6027" s="8">
        <f>VLOOKUP(C6027,Products!$A$2:$F$20,6,TRUE)</f>
        <v>27.950000000000003</v>
      </c>
      <c r="I6027" s="8">
        <f t="shared" si="189"/>
        <v>167.70000000000002</v>
      </c>
      <c r="J6027" s="42">
        <f>VLOOKUP(B6027,Invoices!A:I,9,TRUE)</f>
        <v>2021</v>
      </c>
    </row>
    <row r="6028" spans="1:10" x14ac:dyDescent="0.15">
      <c r="A6028" t="s">
        <v>9388</v>
      </c>
      <c r="B6028" t="s">
        <v>1338</v>
      </c>
      <c r="C6028" t="s">
        <v>93</v>
      </c>
      <c r="D6028" t="s">
        <v>76</v>
      </c>
      <c r="E6028">
        <v>3</v>
      </c>
      <c r="F6028" s="8">
        <f>VLOOKUP(C6028,Products!$A$2:$E$20,5,TRUE)</f>
        <v>9.9499999999999993</v>
      </c>
      <c r="G6028" s="8">
        <f t="shared" si="188"/>
        <v>29.849999999999998</v>
      </c>
      <c r="H6028" s="8">
        <f>VLOOKUP(C6028,Products!$A$2:$F$20,6,TRUE)</f>
        <v>1.9499999999999993</v>
      </c>
      <c r="I6028" s="8">
        <f t="shared" si="189"/>
        <v>5.8499999999999979</v>
      </c>
      <c r="J6028" s="42">
        <f>VLOOKUP(B6028,Invoices!A:I,9,TRUE)</f>
        <v>2021</v>
      </c>
    </row>
    <row r="6029" spans="1:10" x14ac:dyDescent="0.15">
      <c r="A6029" t="s">
        <v>9389</v>
      </c>
      <c r="B6029" t="s">
        <v>1338</v>
      </c>
      <c r="C6029" t="s">
        <v>89</v>
      </c>
      <c r="D6029" t="s">
        <v>80</v>
      </c>
      <c r="E6029">
        <v>1</v>
      </c>
      <c r="F6029" s="8">
        <f>VLOOKUP(C6029,Products!$A$2:$E$20,5,TRUE)</f>
        <v>15.95</v>
      </c>
      <c r="G6029" s="8">
        <f t="shared" si="188"/>
        <v>15.95</v>
      </c>
      <c r="H6029" s="8">
        <f>VLOOKUP(C6029,Products!$A$2:$F$20,6,TRUE)</f>
        <v>6</v>
      </c>
      <c r="I6029" s="8">
        <f t="shared" si="189"/>
        <v>6</v>
      </c>
      <c r="J6029" s="42">
        <f>VLOOKUP(B6029,Invoices!A:I,9,TRUE)</f>
        <v>2021</v>
      </c>
    </row>
    <row r="6030" spans="1:10" x14ac:dyDescent="0.15">
      <c r="A6030" t="s">
        <v>9390</v>
      </c>
      <c r="B6030" t="s">
        <v>1338</v>
      </c>
      <c r="C6030" t="s">
        <v>91</v>
      </c>
      <c r="D6030" t="s">
        <v>70</v>
      </c>
      <c r="E6030">
        <v>5</v>
      </c>
      <c r="F6030" s="8">
        <f>VLOOKUP(C6030,Products!$A$2:$E$20,5,TRUE)</f>
        <v>49.95</v>
      </c>
      <c r="G6030" s="8">
        <f t="shared" si="188"/>
        <v>249.75</v>
      </c>
      <c r="H6030" s="8">
        <f>VLOOKUP(C6030,Products!$A$2:$F$20,6,TRUE)</f>
        <v>21.200000000000003</v>
      </c>
      <c r="I6030" s="8">
        <f t="shared" si="189"/>
        <v>106.00000000000001</v>
      </c>
      <c r="J6030" s="42">
        <f>VLOOKUP(B6030,Invoices!A:I,9,TRUE)</f>
        <v>2021</v>
      </c>
    </row>
    <row r="6031" spans="1:10" x14ac:dyDescent="0.15">
      <c r="A6031" t="s">
        <v>9391</v>
      </c>
      <c r="B6031" t="s">
        <v>1338</v>
      </c>
      <c r="C6031" t="s">
        <v>95</v>
      </c>
      <c r="D6031" t="s">
        <v>73</v>
      </c>
      <c r="E6031">
        <v>1</v>
      </c>
      <c r="F6031" s="8">
        <f>VLOOKUP(C6031,Products!$A$2:$E$20,5,TRUE)</f>
        <v>12.95</v>
      </c>
      <c r="G6031" s="8">
        <f t="shared" si="188"/>
        <v>12.95</v>
      </c>
      <c r="H6031" s="8">
        <f>VLOOKUP(C6031,Products!$A$2:$F$20,6,TRUE)</f>
        <v>4.1999999999999993</v>
      </c>
      <c r="I6031" s="8">
        <f t="shared" si="189"/>
        <v>4.1999999999999993</v>
      </c>
      <c r="J6031" s="42">
        <f>VLOOKUP(B6031,Invoices!A:I,9,TRUE)</f>
        <v>2021</v>
      </c>
    </row>
    <row r="6032" spans="1:10" x14ac:dyDescent="0.15">
      <c r="A6032" t="s">
        <v>9392</v>
      </c>
      <c r="B6032" t="s">
        <v>1338</v>
      </c>
      <c r="C6032" t="s">
        <v>92</v>
      </c>
      <c r="D6032" t="s">
        <v>82</v>
      </c>
      <c r="E6032">
        <v>1</v>
      </c>
      <c r="F6032" s="8">
        <f>VLOOKUP(C6032,Products!$A$2:$E$20,5,TRUE)</f>
        <v>19.95</v>
      </c>
      <c r="G6032" s="8">
        <f t="shared" si="188"/>
        <v>19.95</v>
      </c>
      <c r="H6032" s="8">
        <f>VLOOKUP(C6032,Products!$A$2:$F$20,6,TRUE)</f>
        <v>7.4499999999999993</v>
      </c>
      <c r="I6032" s="8">
        <f t="shared" si="189"/>
        <v>7.4499999999999993</v>
      </c>
      <c r="J6032" s="42">
        <f>VLOOKUP(B6032,Invoices!A:I,9,TRUE)</f>
        <v>2021</v>
      </c>
    </row>
    <row r="6033" spans="1:10" x14ac:dyDescent="0.15">
      <c r="A6033" t="s">
        <v>9393</v>
      </c>
      <c r="B6033" t="s">
        <v>1338</v>
      </c>
      <c r="C6033" t="s">
        <v>98</v>
      </c>
      <c r="D6033" t="s">
        <v>79</v>
      </c>
      <c r="E6033">
        <v>2</v>
      </c>
      <c r="F6033" s="8">
        <f>VLOOKUP(C6033,Products!$A$2:$E$20,5,TRUE)</f>
        <v>14.95</v>
      </c>
      <c r="G6033" s="8">
        <f t="shared" si="188"/>
        <v>29.9</v>
      </c>
      <c r="H6033" s="8">
        <f>VLOOKUP(C6033,Products!$A$2:$F$20,6,TRUE)</f>
        <v>3.0499999999999989</v>
      </c>
      <c r="I6033" s="8">
        <f t="shared" si="189"/>
        <v>6.0999999999999979</v>
      </c>
      <c r="J6033" s="42">
        <f>VLOOKUP(B6033,Invoices!A:I,9,TRUE)</f>
        <v>2021</v>
      </c>
    </row>
    <row r="6034" spans="1:10" x14ac:dyDescent="0.15">
      <c r="A6034" t="s">
        <v>9394</v>
      </c>
      <c r="B6034" t="s">
        <v>1338</v>
      </c>
      <c r="C6034" t="s">
        <v>104</v>
      </c>
      <c r="D6034" t="s">
        <v>71</v>
      </c>
      <c r="E6034">
        <v>2</v>
      </c>
      <c r="F6034" s="8">
        <f>VLOOKUP(C6034,Products!$A$2:$E$20,5,TRUE)</f>
        <v>2.95</v>
      </c>
      <c r="G6034" s="8">
        <f t="shared" si="188"/>
        <v>5.9</v>
      </c>
      <c r="H6034" s="8">
        <f>VLOOKUP(C6034,Products!$A$2:$F$20,6,TRUE)</f>
        <v>1.1500000000000001</v>
      </c>
      <c r="I6034" s="8">
        <f t="shared" si="189"/>
        <v>2.3000000000000003</v>
      </c>
      <c r="J6034" s="42">
        <f>VLOOKUP(B6034,Invoices!A:I,9,TRUE)</f>
        <v>2021</v>
      </c>
    </row>
    <row r="6035" spans="1:10" x14ac:dyDescent="0.15">
      <c r="A6035" t="s">
        <v>9395</v>
      </c>
      <c r="B6035" t="s">
        <v>1338</v>
      </c>
      <c r="C6035" t="s">
        <v>97</v>
      </c>
      <c r="D6035" t="s">
        <v>74</v>
      </c>
      <c r="E6035">
        <v>2</v>
      </c>
      <c r="F6035" s="8">
        <f>VLOOKUP(C6035,Products!$A$2:$E$20,5,TRUE)</f>
        <v>1.5</v>
      </c>
      <c r="G6035" s="8">
        <f t="shared" si="188"/>
        <v>3</v>
      </c>
      <c r="H6035" s="8">
        <f>VLOOKUP(C6035,Products!$A$2:$F$20,6,TRUE)</f>
        <v>0.5</v>
      </c>
      <c r="I6035" s="8">
        <f t="shared" si="189"/>
        <v>1</v>
      </c>
      <c r="J6035" s="42">
        <f>VLOOKUP(B6035,Invoices!A:I,9,TRUE)</f>
        <v>2021</v>
      </c>
    </row>
    <row r="6036" spans="1:10" x14ac:dyDescent="0.15">
      <c r="A6036" t="s">
        <v>9396</v>
      </c>
      <c r="B6036" t="s">
        <v>1338</v>
      </c>
      <c r="C6036" t="s">
        <v>105</v>
      </c>
      <c r="D6036" t="s">
        <v>81</v>
      </c>
      <c r="E6036">
        <v>2</v>
      </c>
      <c r="F6036" s="8">
        <f>VLOOKUP(C6036,Products!$A$2:$E$20,5,TRUE)</f>
        <v>8.9499999999999993</v>
      </c>
      <c r="G6036" s="8">
        <f t="shared" si="188"/>
        <v>17.899999999999999</v>
      </c>
      <c r="H6036" s="8">
        <f>VLOOKUP(C6036,Products!$A$2:$F$20,6,TRUE)</f>
        <v>3.1999999999999993</v>
      </c>
      <c r="I6036" s="8">
        <f t="shared" si="189"/>
        <v>6.3999999999999986</v>
      </c>
      <c r="J6036" s="42">
        <f>VLOOKUP(B6036,Invoices!A:I,9,TRUE)</f>
        <v>2021</v>
      </c>
    </row>
    <row r="6037" spans="1:10" x14ac:dyDescent="0.15">
      <c r="A6037" t="s">
        <v>9397</v>
      </c>
      <c r="B6037" t="s">
        <v>1339</v>
      </c>
      <c r="C6037" t="s">
        <v>102</v>
      </c>
      <c r="D6037" t="s">
        <v>83</v>
      </c>
      <c r="E6037">
        <v>15</v>
      </c>
      <c r="F6037" s="8">
        <f>VLOOKUP(C6037,Products!$A$2:$E$20,5,TRUE)</f>
        <v>29.95</v>
      </c>
      <c r="G6037" s="8">
        <f t="shared" si="188"/>
        <v>449.25</v>
      </c>
      <c r="H6037" s="8">
        <f>VLOOKUP(C6037,Products!$A$2:$F$20,6,TRUE)</f>
        <v>15</v>
      </c>
      <c r="I6037" s="8">
        <f t="shared" si="189"/>
        <v>225</v>
      </c>
      <c r="J6037" s="42">
        <f>VLOOKUP(B6037,Invoices!A:I,9,TRUE)</f>
        <v>2021</v>
      </c>
    </row>
    <row r="6038" spans="1:10" x14ac:dyDescent="0.15">
      <c r="A6038" t="s">
        <v>9398</v>
      </c>
      <c r="B6038" t="s">
        <v>1339</v>
      </c>
      <c r="C6038" t="s">
        <v>87</v>
      </c>
      <c r="D6038" t="s">
        <v>68</v>
      </c>
      <c r="E6038">
        <v>2</v>
      </c>
      <c r="F6038" s="8">
        <f>VLOOKUP(C6038,Products!$A$2:$E$20,5,TRUE)</f>
        <v>19.95</v>
      </c>
      <c r="G6038" s="8">
        <f t="shared" si="188"/>
        <v>39.9</v>
      </c>
      <c r="H6038" s="8">
        <f>VLOOKUP(C6038,Products!$A$2:$F$20,6,TRUE)</f>
        <v>7.4499999999999993</v>
      </c>
      <c r="I6038" s="8">
        <f t="shared" si="189"/>
        <v>14.899999999999999</v>
      </c>
      <c r="J6038" s="42">
        <f>VLOOKUP(B6038,Invoices!A:I,9,TRUE)</f>
        <v>2021</v>
      </c>
    </row>
    <row r="6039" spans="1:10" x14ac:dyDescent="0.15">
      <c r="A6039" t="s">
        <v>9399</v>
      </c>
      <c r="B6039" t="s">
        <v>1339</v>
      </c>
      <c r="C6039" t="s">
        <v>101</v>
      </c>
      <c r="D6039" t="s">
        <v>69</v>
      </c>
      <c r="E6039">
        <v>1</v>
      </c>
      <c r="F6039" s="8">
        <f>VLOOKUP(C6039,Products!$A$2:$E$20,5,TRUE)</f>
        <v>129.94999999999999</v>
      </c>
      <c r="G6039" s="8">
        <f t="shared" si="188"/>
        <v>129.94999999999999</v>
      </c>
      <c r="H6039" s="8">
        <f>VLOOKUP(C6039,Products!$A$2:$F$20,6,TRUE)</f>
        <v>40.449999999999989</v>
      </c>
      <c r="I6039" s="8">
        <f t="shared" si="189"/>
        <v>40.449999999999989</v>
      </c>
      <c r="J6039" s="42">
        <f>VLOOKUP(B6039,Invoices!A:I,9,TRUE)</f>
        <v>2021</v>
      </c>
    </row>
    <row r="6040" spans="1:10" x14ac:dyDescent="0.15">
      <c r="A6040" t="s">
        <v>9400</v>
      </c>
      <c r="B6040" t="s">
        <v>1339</v>
      </c>
      <c r="C6040" t="s">
        <v>105</v>
      </c>
      <c r="D6040" t="s">
        <v>81</v>
      </c>
      <c r="E6040">
        <v>6</v>
      </c>
      <c r="F6040" s="8">
        <f>VLOOKUP(C6040,Products!$A$2:$E$20,5,TRUE)</f>
        <v>8.9499999999999993</v>
      </c>
      <c r="G6040" s="8">
        <f t="shared" si="188"/>
        <v>53.699999999999996</v>
      </c>
      <c r="H6040" s="8">
        <f>VLOOKUP(C6040,Products!$A$2:$F$20,6,TRUE)</f>
        <v>3.1999999999999993</v>
      </c>
      <c r="I6040" s="8">
        <f t="shared" si="189"/>
        <v>19.199999999999996</v>
      </c>
      <c r="J6040" s="42">
        <f>VLOOKUP(B6040,Invoices!A:I,9,TRUE)</f>
        <v>2021</v>
      </c>
    </row>
    <row r="6041" spans="1:10" x14ac:dyDescent="0.15">
      <c r="A6041" t="s">
        <v>9401</v>
      </c>
      <c r="B6041" t="s">
        <v>1339</v>
      </c>
      <c r="C6041" t="s">
        <v>90</v>
      </c>
      <c r="D6041" t="s">
        <v>72</v>
      </c>
      <c r="E6041">
        <v>50</v>
      </c>
      <c r="F6041" s="8">
        <f>VLOOKUP(C6041,Products!$A$2:$E$20,5,TRUE)</f>
        <v>8.9499999999999993</v>
      </c>
      <c r="G6041" s="8">
        <f t="shared" si="188"/>
        <v>447.49999999999994</v>
      </c>
      <c r="H6041" s="8">
        <f>VLOOKUP(C6041,Products!$A$2:$F$20,6,TRUE)</f>
        <v>5.6999999999999993</v>
      </c>
      <c r="I6041" s="8">
        <f t="shared" si="189"/>
        <v>284.99999999999994</v>
      </c>
      <c r="J6041" s="42">
        <f>VLOOKUP(B6041,Invoices!A:I,9,TRUE)</f>
        <v>2021</v>
      </c>
    </row>
    <row r="6042" spans="1:10" x14ac:dyDescent="0.15">
      <c r="A6042" t="s">
        <v>9402</v>
      </c>
      <c r="B6042" t="s">
        <v>1339</v>
      </c>
      <c r="C6042" t="s">
        <v>92</v>
      </c>
      <c r="D6042" t="s">
        <v>82</v>
      </c>
      <c r="E6042">
        <v>1</v>
      </c>
      <c r="F6042" s="8">
        <f>VLOOKUP(C6042,Products!$A$2:$E$20,5,TRUE)</f>
        <v>19.95</v>
      </c>
      <c r="G6042" s="8">
        <f t="shared" si="188"/>
        <v>19.95</v>
      </c>
      <c r="H6042" s="8">
        <f>VLOOKUP(C6042,Products!$A$2:$F$20,6,TRUE)</f>
        <v>7.4499999999999993</v>
      </c>
      <c r="I6042" s="8">
        <f t="shared" si="189"/>
        <v>7.4499999999999993</v>
      </c>
      <c r="J6042" s="42">
        <f>VLOOKUP(B6042,Invoices!A:I,9,TRUE)</f>
        <v>2021</v>
      </c>
    </row>
    <row r="6043" spans="1:10" x14ac:dyDescent="0.15">
      <c r="A6043" t="s">
        <v>9403</v>
      </c>
      <c r="B6043" t="s">
        <v>1339</v>
      </c>
      <c r="C6043" t="s">
        <v>103</v>
      </c>
      <c r="D6043" t="s">
        <v>77</v>
      </c>
      <c r="E6043">
        <v>10</v>
      </c>
      <c r="F6043" s="8">
        <f>VLOOKUP(C6043,Products!$A$2:$E$20,5,TRUE)</f>
        <v>8.9499999999999993</v>
      </c>
      <c r="G6043" s="8">
        <f t="shared" si="188"/>
        <v>89.5</v>
      </c>
      <c r="H6043" s="8">
        <f>VLOOKUP(C6043,Products!$A$2:$F$20,6,TRUE)</f>
        <v>3.1999999999999993</v>
      </c>
      <c r="I6043" s="8">
        <f t="shared" si="189"/>
        <v>31.999999999999993</v>
      </c>
      <c r="J6043" s="42">
        <f>VLOOKUP(B6043,Invoices!A:I,9,TRUE)</f>
        <v>2021</v>
      </c>
    </row>
    <row r="6044" spans="1:10" x14ac:dyDescent="0.15">
      <c r="A6044" t="s">
        <v>9404</v>
      </c>
      <c r="B6044" t="s">
        <v>1339</v>
      </c>
      <c r="C6044" t="s">
        <v>93</v>
      </c>
      <c r="D6044" t="s">
        <v>76</v>
      </c>
      <c r="E6044">
        <v>1</v>
      </c>
      <c r="F6044" s="8">
        <f>VLOOKUP(C6044,Products!$A$2:$E$20,5,TRUE)</f>
        <v>9.9499999999999993</v>
      </c>
      <c r="G6044" s="8">
        <f t="shared" si="188"/>
        <v>9.9499999999999993</v>
      </c>
      <c r="H6044" s="8">
        <f>VLOOKUP(C6044,Products!$A$2:$F$20,6,TRUE)</f>
        <v>1.9499999999999993</v>
      </c>
      <c r="I6044" s="8">
        <f t="shared" si="189"/>
        <v>1.9499999999999993</v>
      </c>
      <c r="J6044" s="42">
        <f>VLOOKUP(B6044,Invoices!A:I,9,TRUE)</f>
        <v>2021</v>
      </c>
    </row>
    <row r="6045" spans="1:10" x14ac:dyDescent="0.15">
      <c r="A6045" t="s">
        <v>9405</v>
      </c>
      <c r="B6045" t="s">
        <v>1340</v>
      </c>
      <c r="C6045" t="s">
        <v>101</v>
      </c>
      <c r="D6045" t="s">
        <v>69</v>
      </c>
      <c r="E6045">
        <v>15</v>
      </c>
      <c r="F6045" s="8">
        <f>VLOOKUP(C6045,Products!$A$2:$E$20,5,TRUE)</f>
        <v>129.94999999999999</v>
      </c>
      <c r="G6045" s="8">
        <f t="shared" si="188"/>
        <v>1949.2499999999998</v>
      </c>
      <c r="H6045" s="8">
        <f>VLOOKUP(C6045,Products!$A$2:$F$20,6,TRUE)</f>
        <v>40.449999999999989</v>
      </c>
      <c r="I6045" s="8">
        <f t="shared" si="189"/>
        <v>606.74999999999977</v>
      </c>
      <c r="J6045" s="42">
        <f>VLOOKUP(B6045,Invoices!A:I,9,TRUE)</f>
        <v>2021</v>
      </c>
    </row>
    <row r="6046" spans="1:10" x14ac:dyDescent="0.15">
      <c r="A6046" t="s">
        <v>9406</v>
      </c>
      <c r="B6046" t="s">
        <v>1340</v>
      </c>
      <c r="C6046" t="s">
        <v>105</v>
      </c>
      <c r="D6046" t="s">
        <v>81</v>
      </c>
      <c r="E6046">
        <v>12</v>
      </c>
      <c r="F6046" s="8">
        <f>VLOOKUP(C6046,Products!$A$2:$E$20,5,TRUE)</f>
        <v>8.9499999999999993</v>
      </c>
      <c r="G6046" s="8">
        <f t="shared" si="188"/>
        <v>107.39999999999999</v>
      </c>
      <c r="H6046" s="8">
        <f>VLOOKUP(C6046,Products!$A$2:$F$20,6,TRUE)</f>
        <v>3.1999999999999993</v>
      </c>
      <c r="I6046" s="8">
        <f t="shared" si="189"/>
        <v>38.399999999999991</v>
      </c>
      <c r="J6046" s="42">
        <f>VLOOKUP(B6046,Invoices!A:I,9,TRUE)</f>
        <v>2021</v>
      </c>
    </row>
    <row r="6047" spans="1:10" x14ac:dyDescent="0.15">
      <c r="A6047" t="s">
        <v>9407</v>
      </c>
      <c r="B6047" t="s">
        <v>1340</v>
      </c>
      <c r="C6047" t="s">
        <v>95</v>
      </c>
      <c r="D6047" t="s">
        <v>73</v>
      </c>
      <c r="E6047">
        <v>10</v>
      </c>
      <c r="F6047" s="8">
        <f>VLOOKUP(C6047,Products!$A$2:$E$20,5,TRUE)</f>
        <v>12.95</v>
      </c>
      <c r="G6047" s="8">
        <f t="shared" si="188"/>
        <v>129.5</v>
      </c>
      <c r="H6047" s="8">
        <f>VLOOKUP(C6047,Products!$A$2:$F$20,6,TRUE)</f>
        <v>4.1999999999999993</v>
      </c>
      <c r="I6047" s="8">
        <f t="shared" si="189"/>
        <v>41.999999999999993</v>
      </c>
      <c r="J6047" s="42">
        <f>VLOOKUP(B6047,Invoices!A:I,9,TRUE)</f>
        <v>2021</v>
      </c>
    </row>
    <row r="6048" spans="1:10" x14ac:dyDescent="0.15">
      <c r="A6048" t="s">
        <v>9408</v>
      </c>
      <c r="B6048" t="s">
        <v>1340</v>
      </c>
      <c r="C6048" t="s">
        <v>96</v>
      </c>
      <c r="D6048" t="s">
        <v>75</v>
      </c>
      <c r="E6048">
        <v>5</v>
      </c>
      <c r="F6048" s="8">
        <f>VLOOKUP(C6048,Products!$A$2:$E$20,5,TRUE)</f>
        <v>79.95</v>
      </c>
      <c r="G6048" s="8">
        <f t="shared" si="188"/>
        <v>399.75</v>
      </c>
      <c r="H6048" s="8">
        <f>VLOOKUP(C6048,Products!$A$2:$F$20,6,TRUE)</f>
        <v>27.950000000000003</v>
      </c>
      <c r="I6048" s="8">
        <f t="shared" si="189"/>
        <v>139.75</v>
      </c>
      <c r="J6048" s="42">
        <f>VLOOKUP(B6048,Invoices!A:I,9,TRUE)</f>
        <v>2021</v>
      </c>
    </row>
    <row r="6049" spans="1:10" x14ac:dyDescent="0.15">
      <c r="A6049" t="s">
        <v>9409</v>
      </c>
      <c r="B6049" t="s">
        <v>1340</v>
      </c>
      <c r="C6049" t="s">
        <v>92</v>
      </c>
      <c r="D6049" t="s">
        <v>82</v>
      </c>
      <c r="E6049">
        <v>1</v>
      </c>
      <c r="F6049" s="8">
        <f>VLOOKUP(C6049,Products!$A$2:$E$20,5,TRUE)</f>
        <v>19.95</v>
      </c>
      <c r="G6049" s="8">
        <f t="shared" si="188"/>
        <v>19.95</v>
      </c>
      <c r="H6049" s="8">
        <f>VLOOKUP(C6049,Products!$A$2:$F$20,6,TRUE)</f>
        <v>7.4499999999999993</v>
      </c>
      <c r="I6049" s="8">
        <f t="shared" si="189"/>
        <v>7.4499999999999993</v>
      </c>
      <c r="J6049" s="42">
        <f>VLOOKUP(B6049,Invoices!A:I,9,TRUE)</f>
        <v>2021</v>
      </c>
    </row>
    <row r="6050" spans="1:10" x14ac:dyDescent="0.15">
      <c r="A6050" t="s">
        <v>9410</v>
      </c>
      <c r="B6050" t="s">
        <v>1340</v>
      </c>
      <c r="C6050" t="s">
        <v>93</v>
      </c>
      <c r="D6050" t="s">
        <v>76</v>
      </c>
      <c r="E6050">
        <v>1</v>
      </c>
      <c r="F6050" s="8">
        <f>VLOOKUP(C6050,Products!$A$2:$E$20,5,TRUE)</f>
        <v>9.9499999999999993</v>
      </c>
      <c r="G6050" s="8">
        <f t="shared" si="188"/>
        <v>9.9499999999999993</v>
      </c>
      <c r="H6050" s="8">
        <f>VLOOKUP(C6050,Products!$A$2:$F$20,6,TRUE)</f>
        <v>1.9499999999999993</v>
      </c>
      <c r="I6050" s="8">
        <f t="shared" si="189"/>
        <v>1.9499999999999993</v>
      </c>
      <c r="J6050" s="42">
        <f>VLOOKUP(B6050,Invoices!A:I,9,TRUE)</f>
        <v>2021</v>
      </c>
    </row>
    <row r="6051" spans="1:10" x14ac:dyDescent="0.15">
      <c r="A6051" t="s">
        <v>9411</v>
      </c>
      <c r="B6051" t="s">
        <v>1340</v>
      </c>
      <c r="C6051" t="s">
        <v>97</v>
      </c>
      <c r="D6051" t="s">
        <v>74</v>
      </c>
      <c r="E6051">
        <v>30</v>
      </c>
      <c r="F6051" s="8">
        <f>VLOOKUP(C6051,Products!$A$2:$E$20,5,TRUE)</f>
        <v>1.5</v>
      </c>
      <c r="G6051" s="8">
        <f t="shared" si="188"/>
        <v>45</v>
      </c>
      <c r="H6051" s="8">
        <f>VLOOKUP(C6051,Products!$A$2:$F$20,6,TRUE)</f>
        <v>0.5</v>
      </c>
      <c r="I6051" s="8">
        <f t="shared" si="189"/>
        <v>15</v>
      </c>
      <c r="J6051" s="42">
        <f>VLOOKUP(B6051,Invoices!A:I,9,TRUE)</f>
        <v>2021</v>
      </c>
    </row>
    <row r="6052" spans="1:10" x14ac:dyDescent="0.15">
      <c r="A6052" t="s">
        <v>9412</v>
      </c>
      <c r="B6052" t="s">
        <v>1340</v>
      </c>
      <c r="C6052" t="s">
        <v>98</v>
      </c>
      <c r="D6052" t="s">
        <v>79</v>
      </c>
      <c r="E6052">
        <v>1</v>
      </c>
      <c r="F6052" s="8">
        <f>VLOOKUP(C6052,Products!$A$2:$E$20,5,TRUE)</f>
        <v>14.95</v>
      </c>
      <c r="G6052" s="8">
        <f t="shared" si="188"/>
        <v>14.95</v>
      </c>
      <c r="H6052" s="8">
        <f>VLOOKUP(C6052,Products!$A$2:$F$20,6,TRUE)</f>
        <v>3.0499999999999989</v>
      </c>
      <c r="I6052" s="8">
        <f t="shared" si="189"/>
        <v>3.0499999999999989</v>
      </c>
      <c r="J6052" s="42">
        <f>VLOOKUP(B6052,Invoices!A:I,9,TRUE)</f>
        <v>2021</v>
      </c>
    </row>
    <row r="6053" spans="1:10" x14ac:dyDescent="0.15">
      <c r="A6053" t="s">
        <v>9413</v>
      </c>
      <c r="B6053" t="s">
        <v>1340</v>
      </c>
      <c r="C6053" t="s">
        <v>104</v>
      </c>
      <c r="D6053" t="s">
        <v>71</v>
      </c>
      <c r="E6053">
        <v>10</v>
      </c>
      <c r="F6053" s="8">
        <f>VLOOKUP(C6053,Products!$A$2:$E$20,5,TRUE)</f>
        <v>2.95</v>
      </c>
      <c r="G6053" s="8">
        <f t="shared" si="188"/>
        <v>29.5</v>
      </c>
      <c r="H6053" s="8">
        <f>VLOOKUP(C6053,Products!$A$2:$F$20,6,TRUE)</f>
        <v>1.1500000000000001</v>
      </c>
      <c r="I6053" s="8">
        <f t="shared" si="189"/>
        <v>11.500000000000002</v>
      </c>
      <c r="J6053" s="42">
        <f>VLOOKUP(B6053,Invoices!A:I,9,TRUE)</f>
        <v>2021</v>
      </c>
    </row>
    <row r="6054" spans="1:10" x14ac:dyDescent="0.15">
      <c r="A6054" t="s">
        <v>9414</v>
      </c>
      <c r="B6054" t="s">
        <v>1340</v>
      </c>
      <c r="C6054" t="s">
        <v>87</v>
      </c>
      <c r="D6054" t="s">
        <v>68</v>
      </c>
      <c r="E6054">
        <v>1</v>
      </c>
      <c r="F6054" s="8">
        <f>VLOOKUP(C6054,Products!$A$2:$E$20,5,TRUE)</f>
        <v>19.95</v>
      </c>
      <c r="G6054" s="8">
        <f t="shared" si="188"/>
        <v>19.95</v>
      </c>
      <c r="H6054" s="8">
        <f>VLOOKUP(C6054,Products!$A$2:$F$20,6,TRUE)</f>
        <v>7.4499999999999993</v>
      </c>
      <c r="I6054" s="8">
        <f t="shared" si="189"/>
        <v>7.4499999999999993</v>
      </c>
      <c r="J6054" s="42">
        <f>VLOOKUP(B6054,Invoices!A:I,9,TRUE)</f>
        <v>2021</v>
      </c>
    </row>
    <row r="6055" spans="1:10" x14ac:dyDescent="0.15">
      <c r="A6055" t="s">
        <v>9415</v>
      </c>
      <c r="B6055" t="s">
        <v>1340</v>
      </c>
      <c r="C6055" t="s">
        <v>102</v>
      </c>
      <c r="D6055" t="s">
        <v>83</v>
      </c>
      <c r="E6055">
        <v>1</v>
      </c>
      <c r="F6055" s="8">
        <f>VLOOKUP(C6055,Products!$A$2:$E$20,5,TRUE)</f>
        <v>29.95</v>
      </c>
      <c r="G6055" s="8">
        <f t="shared" si="188"/>
        <v>29.95</v>
      </c>
      <c r="H6055" s="8">
        <f>VLOOKUP(C6055,Products!$A$2:$F$20,6,TRUE)</f>
        <v>15</v>
      </c>
      <c r="I6055" s="8">
        <f t="shared" si="189"/>
        <v>15</v>
      </c>
      <c r="J6055" s="42">
        <f>VLOOKUP(B6055,Invoices!A:I,9,TRUE)</f>
        <v>2021</v>
      </c>
    </row>
    <row r="6056" spans="1:10" x14ac:dyDescent="0.15">
      <c r="A6056" t="s">
        <v>9416</v>
      </c>
      <c r="B6056" t="s">
        <v>1340</v>
      </c>
      <c r="C6056" t="s">
        <v>88</v>
      </c>
      <c r="D6056" t="s">
        <v>85</v>
      </c>
      <c r="E6056">
        <v>1</v>
      </c>
      <c r="F6056" s="8">
        <f>VLOOKUP(C6056,Products!$A$2:$E$20,5,TRUE)</f>
        <v>8.9499999999999993</v>
      </c>
      <c r="G6056" s="8">
        <f t="shared" si="188"/>
        <v>8.9499999999999993</v>
      </c>
      <c r="H6056" s="8">
        <f>VLOOKUP(C6056,Products!$A$2:$F$20,6,TRUE)</f>
        <v>5.6999999999999993</v>
      </c>
      <c r="I6056" s="8">
        <f t="shared" si="189"/>
        <v>5.6999999999999993</v>
      </c>
      <c r="J6056" s="42">
        <f>VLOOKUP(B6056,Invoices!A:I,9,TRUE)</f>
        <v>2021</v>
      </c>
    </row>
    <row r="6057" spans="1:10" x14ac:dyDescent="0.15">
      <c r="A6057" t="s">
        <v>9417</v>
      </c>
      <c r="B6057" t="s">
        <v>1340</v>
      </c>
      <c r="C6057" t="s">
        <v>100</v>
      </c>
      <c r="D6057" t="s">
        <v>78</v>
      </c>
      <c r="E6057">
        <v>9</v>
      </c>
      <c r="F6057" s="8">
        <f>VLOOKUP(C6057,Products!$A$2:$E$20,5,TRUE)</f>
        <v>49.95</v>
      </c>
      <c r="G6057" s="8">
        <f t="shared" si="188"/>
        <v>449.55</v>
      </c>
      <c r="H6057" s="8">
        <f>VLOOKUP(C6057,Products!$A$2:$F$20,6,TRUE)</f>
        <v>19.950000000000003</v>
      </c>
      <c r="I6057" s="8">
        <f t="shared" si="189"/>
        <v>179.55</v>
      </c>
      <c r="J6057" s="42">
        <f>VLOOKUP(B6057,Invoices!A:I,9,TRUE)</f>
        <v>2021</v>
      </c>
    </row>
    <row r="6058" spans="1:10" x14ac:dyDescent="0.15">
      <c r="A6058" t="s">
        <v>9418</v>
      </c>
      <c r="B6058" t="s">
        <v>1340</v>
      </c>
      <c r="C6058" t="s">
        <v>96</v>
      </c>
      <c r="D6058" t="s">
        <v>75</v>
      </c>
      <c r="E6058">
        <v>1</v>
      </c>
      <c r="F6058" s="8">
        <f>VLOOKUP(C6058,Products!$A$2:$E$20,5,TRUE)</f>
        <v>79.95</v>
      </c>
      <c r="G6058" s="8">
        <f t="shared" si="188"/>
        <v>79.95</v>
      </c>
      <c r="H6058" s="8">
        <f>VLOOKUP(C6058,Products!$A$2:$F$20,6,TRUE)</f>
        <v>27.950000000000003</v>
      </c>
      <c r="I6058" s="8">
        <f t="shared" si="189"/>
        <v>27.950000000000003</v>
      </c>
      <c r="J6058" s="42">
        <f>VLOOKUP(B6058,Invoices!A:I,9,TRUE)</f>
        <v>2021</v>
      </c>
    </row>
    <row r="6059" spans="1:10" x14ac:dyDescent="0.15">
      <c r="A6059" t="s">
        <v>9419</v>
      </c>
      <c r="B6059" t="s">
        <v>1340</v>
      </c>
      <c r="C6059" t="s">
        <v>91</v>
      </c>
      <c r="D6059" t="s">
        <v>70</v>
      </c>
      <c r="E6059">
        <v>6</v>
      </c>
      <c r="F6059" s="8">
        <f>VLOOKUP(C6059,Products!$A$2:$E$20,5,TRUE)</f>
        <v>49.95</v>
      </c>
      <c r="G6059" s="8">
        <f t="shared" si="188"/>
        <v>299.70000000000005</v>
      </c>
      <c r="H6059" s="8">
        <f>VLOOKUP(C6059,Products!$A$2:$F$20,6,TRUE)</f>
        <v>21.200000000000003</v>
      </c>
      <c r="I6059" s="8">
        <f t="shared" si="189"/>
        <v>127.20000000000002</v>
      </c>
      <c r="J6059" s="42">
        <f>VLOOKUP(B6059,Invoices!A:I,9,TRUE)</f>
        <v>2021</v>
      </c>
    </row>
    <row r="6060" spans="1:10" x14ac:dyDescent="0.15">
      <c r="A6060" t="s">
        <v>9420</v>
      </c>
      <c r="B6060" t="s">
        <v>1340</v>
      </c>
      <c r="C6060" t="s">
        <v>90</v>
      </c>
      <c r="D6060" t="s">
        <v>72</v>
      </c>
      <c r="E6060">
        <v>1</v>
      </c>
      <c r="F6060" s="8">
        <f>VLOOKUP(C6060,Products!$A$2:$E$20,5,TRUE)</f>
        <v>8.9499999999999993</v>
      </c>
      <c r="G6060" s="8">
        <f t="shared" si="188"/>
        <v>8.9499999999999993</v>
      </c>
      <c r="H6060" s="8">
        <f>VLOOKUP(C6060,Products!$A$2:$F$20,6,TRUE)</f>
        <v>5.6999999999999993</v>
      </c>
      <c r="I6060" s="8">
        <f t="shared" si="189"/>
        <v>5.6999999999999993</v>
      </c>
      <c r="J6060" s="42">
        <f>VLOOKUP(B6060,Invoices!A:I,9,TRUE)</f>
        <v>2021</v>
      </c>
    </row>
    <row r="6061" spans="1:10" x14ac:dyDescent="0.15">
      <c r="A6061" t="s">
        <v>9421</v>
      </c>
      <c r="B6061" t="s">
        <v>1340</v>
      </c>
      <c r="C6061" t="s">
        <v>94</v>
      </c>
      <c r="D6061" t="s">
        <v>86</v>
      </c>
      <c r="E6061">
        <v>50</v>
      </c>
      <c r="F6061" s="8">
        <f>VLOOKUP(C6061,Products!$A$2:$E$20,5,TRUE)</f>
        <v>3.5</v>
      </c>
      <c r="G6061" s="8">
        <f t="shared" si="188"/>
        <v>175</v>
      </c>
      <c r="H6061" s="8">
        <f>VLOOKUP(C6061,Products!$A$2:$F$20,6,TRUE)</f>
        <v>0.54999999999999982</v>
      </c>
      <c r="I6061" s="8">
        <f t="shared" si="189"/>
        <v>27.499999999999993</v>
      </c>
      <c r="J6061" s="42">
        <f>VLOOKUP(B6061,Invoices!A:I,9,TRUE)</f>
        <v>2021</v>
      </c>
    </row>
    <row r="6062" spans="1:10" x14ac:dyDescent="0.15">
      <c r="A6062" t="s">
        <v>9422</v>
      </c>
      <c r="B6062" t="s">
        <v>1341</v>
      </c>
      <c r="C6062" t="s">
        <v>96</v>
      </c>
      <c r="D6062" t="s">
        <v>75</v>
      </c>
      <c r="E6062">
        <v>3</v>
      </c>
      <c r="F6062" s="8">
        <f>VLOOKUP(C6062,Products!$A$2:$E$20,5,TRUE)</f>
        <v>79.95</v>
      </c>
      <c r="G6062" s="8">
        <f t="shared" si="188"/>
        <v>239.85000000000002</v>
      </c>
      <c r="H6062" s="8">
        <f>VLOOKUP(C6062,Products!$A$2:$F$20,6,TRUE)</f>
        <v>27.950000000000003</v>
      </c>
      <c r="I6062" s="8">
        <f t="shared" si="189"/>
        <v>83.850000000000009</v>
      </c>
      <c r="J6062" s="42">
        <f>VLOOKUP(B6062,Invoices!A:I,9,TRUE)</f>
        <v>2021</v>
      </c>
    </row>
    <row r="6063" spans="1:10" x14ac:dyDescent="0.15">
      <c r="A6063" t="s">
        <v>9423</v>
      </c>
      <c r="B6063" t="s">
        <v>1341</v>
      </c>
      <c r="C6063" t="s">
        <v>94</v>
      </c>
      <c r="D6063" t="s">
        <v>86</v>
      </c>
      <c r="E6063">
        <v>2</v>
      </c>
      <c r="F6063" s="8">
        <f>VLOOKUP(C6063,Products!$A$2:$E$20,5,TRUE)</f>
        <v>3.5</v>
      </c>
      <c r="G6063" s="8">
        <f t="shared" si="188"/>
        <v>7</v>
      </c>
      <c r="H6063" s="8">
        <f>VLOOKUP(C6063,Products!$A$2:$F$20,6,TRUE)</f>
        <v>0.54999999999999982</v>
      </c>
      <c r="I6063" s="8">
        <f t="shared" si="189"/>
        <v>1.0999999999999996</v>
      </c>
      <c r="J6063" s="42">
        <f>VLOOKUP(B6063,Invoices!A:I,9,TRUE)</f>
        <v>2021</v>
      </c>
    </row>
    <row r="6064" spans="1:10" x14ac:dyDescent="0.15">
      <c r="A6064" t="s">
        <v>9424</v>
      </c>
      <c r="B6064" t="s">
        <v>1341</v>
      </c>
      <c r="C6064" t="s">
        <v>87</v>
      </c>
      <c r="D6064" t="s">
        <v>68</v>
      </c>
      <c r="E6064">
        <v>1</v>
      </c>
      <c r="F6064" s="8">
        <f>VLOOKUP(C6064,Products!$A$2:$E$20,5,TRUE)</f>
        <v>19.95</v>
      </c>
      <c r="G6064" s="8">
        <f t="shared" si="188"/>
        <v>19.95</v>
      </c>
      <c r="H6064" s="8">
        <f>VLOOKUP(C6064,Products!$A$2:$F$20,6,TRUE)</f>
        <v>7.4499999999999993</v>
      </c>
      <c r="I6064" s="8">
        <f t="shared" si="189"/>
        <v>7.4499999999999993</v>
      </c>
      <c r="J6064" s="42">
        <f>VLOOKUP(B6064,Invoices!A:I,9,TRUE)</f>
        <v>2021</v>
      </c>
    </row>
    <row r="6065" spans="1:10" x14ac:dyDescent="0.15">
      <c r="A6065" t="s">
        <v>9425</v>
      </c>
      <c r="B6065" t="s">
        <v>1341</v>
      </c>
      <c r="C6065" t="s">
        <v>89</v>
      </c>
      <c r="D6065" t="s">
        <v>80</v>
      </c>
      <c r="E6065">
        <v>3</v>
      </c>
      <c r="F6065" s="8">
        <f>VLOOKUP(C6065,Products!$A$2:$E$20,5,TRUE)</f>
        <v>15.95</v>
      </c>
      <c r="G6065" s="8">
        <f t="shared" si="188"/>
        <v>47.849999999999994</v>
      </c>
      <c r="H6065" s="8">
        <f>VLOOKUP(C6065,Products!$A$2:$F$20,6,TRUE)</f>
        <v>6</v>
      </c>
      <c r="I6065" s="8">
        <f t="shared" si="189"/>
        <v>18</v>
      </c>
      <c r="J6065" s="42">
        <f>VLOOKUP(B6065,Invoices!A:I,9,TRUE)</f>
        <v>2021</v>
      </c>
    </row>
    <row r="6066" spans="1:10" x14ac:dyDescent="0.15">
      <c r="A6066" t="s">
        <v>9426</v>
      </c>
      <c r="B6066" t="s">
        <v>1342</v>
      </c>
      <c r="C6066" t="s">
        <v>90</v>
      </c>
      <c r="D6066" t="s">
        <v>72</v>
      </c>
      <c r="E6066">
        <v>50</v>
      </c>
      <c r="F6066" s="8">
        <f>VLOOKUP(C6066,Products!$A$2:$E$20,5,TRUE)</f>
        <v>8.9499999999999993</v>
      </c>
      <c r="G6066" s="8">
        <f t="shared" si="188"/>
        <v>447.49999999999994</v>
      </c>
      <c r="H6066" s="8">
        <f>VLOOKUP(C6066,Products!$A$2:$F$20,6,TRUE)</f>
        <v>5.6999999999999993</v>
      </c>
      <c r="I6066" s="8">
        <f t="shared" si="189"/>
        <v>284.99999999999994</v>
      </c>
      <c r="J6066" s="42">
        <f>VLOOKUP(B6066,Invoices!A:I,9,TRUE)</f>
        <v>2021</v>
      </c>
    </row>
    <row r="6067" spans="1:10" x14ac:dyDescent="0.15">
      <c r="A6067" t="s">
        <v>9427</v>
      </c>
      <c r="B6067" t="s">
        <v>1342</v>
      </c>
      <c r="C6067" t="s">
        <v>94</v>
      </c>
      <c r="D6067" t="s">
        <v>86</v>
      </c>
      <c r="E6067">
        <v>1</v>
      </c>
      <c r="F6067" s="8">
        <f>VLOOKUP(C6067,Products!$A$2:$E$20,5,TRUE)</f>
        <v>3.5</v>
      </c>
      <c r="G6067" s="8">
        <f t="shared" si="188"/>
        <v>3.5</v>
      </c>
      <c r="H6067" s="8">
        <f>VLOOKUP(C6067,Products!$A$2:$F$20,6,TRUE)</f>
        <v>0.54999999999999982</v>
      </c>
      <c r="I6067" s="8">
        <f t="shared" si="189"/>
        <v>0.54999999999999982</v>
      </c>
      <c r="J6067" s="42">
        <f>VLOOKUP(B6067,Invoices!A:I,9,TRUE)</f>
        <v>2021</v>
      </c>
    </row>
    <row r="6068" spans="1:10" x14ac:dyDescent="0.15">
      <c r="A6068" t="s">
        <v>9428</v>
      </c>
      <c r="B6068" t="s">
        <v>1343</v>
      </c>
      <c r="C6068" t="s">
        <v>96</v>
      </c>
      <c r="D6068" t="s">
        <v>75</v>
      </c>
      <c r="E6068">
        <v>1</v>
      </c>
      <c r="F6068" s="8">
        <f>VLOOKUP(C6068,Products!$A$2:$E$20,5,TRUE)</f>
        <v>79.95</v>
      </c>
      <c r="G6068" s="8">
        <f t="shared" si="188"/>
        <v>79.95</v>
      </c>
      <c r="H6068" s="8">
        <f>VLOOKUP(C6068,Products!$A$2:$F$20,6,TRUE)</f>
        <v>27.950000000000003</v>
      </c>
      <c r="I6068" s="8">
        <f t="shared" si="189"/>
        <v>27.950000000000003</v>
      </c>
      <c r="J6068" s="42">
        <f>VLOOKUP(B6068,Invoices!A:I,9,TRUE)</f>
        <v>2021</v>
      </c>
    </row>
    <row r="6069" spans="1:10" x14ac:dyDescent="0.15">
      <c r="A6069" t="s">
        <v>9429</v>
      </c>
      <c r="B6069" t="s">
        <v>1343</v>
      </c>
      <c r="C6069" t="s">
        <v>104</v>
      </c>
      <c r="D6069" t="s">
        <v>71</v>
      </c>
      <c r="E6069">
        <v>10</v>
      </c>
      <c r="F6069" s="8">
        <f>VLOOKUP(C6069,Products!$A$2:$E$20,5,TRUE)</f>
        <v>2.95</v>
      </c>
      <c r="G6069" s="8">
        <f t="shared" si="188"/>
        <v>29.5</v>
      </c>
      <c r="H6069" s="8">
        <f>VLOOKUP(C6069,Products!$A$2:$F$20,6,TRUE)</f>
        <v>1.1500000000000001</v>
      </c>
      <c r="I6069" s="8">
        <f t="shared" si="189"/>
        <v>11.500000000000002</v>
      </c>
      <c r="J6069" s="42">
        <f>VLOOKUP(B6069,Invoices!A:I,9,TRUE)</f>
        <v>2021</v>
      </c>
    </row>
    <row r="6070" spans="1:10" x14ac:dyDescent="0.15">
      <c r="A6070" t="s">
        <v>9430</v>
      </c>
      <c r="B6070" t="s">
        <v>1343</v>
      </c>
      <c r="C6070" t="s">
        <v>90</v>
      </c>
      <c r="D6070" t="s">
        <v>72</v>
      </c>
      <c r="E6070">
        <v>1</v>
      </c>
      <c r="F6070" s="8">
        <f>VLOOKUP(C6070,Products!$A$2:$E$20,5,TRUE)</f>
        <v>8.9499999999999993</v>
      </c>
      <c r="G6070" s="8">
        <f t="shared" si="188"/>
        <v>8.9499999999999993</v>
      </c>
      <c r="H6070" s="8">
        <f>VLOOKUP(C6070,Products!$A$2:$F$20,6,TRUE)</f>
        <v>5.6999999999999993</v>
      </c>
      <c r="I6070" s="8">
        <f t="shared" si="189"/>
        <v>5.6999999999999993</v>
      </c>
      <c r="J6070" s="42">
        <f>VLOOKUP(B6070,Invoices!A:I,9,TRUE)</f>
        <v>2021</v>
      </c>
    </row>
    <row r="6071" spans="1:10" x14ac:dyDescent="0.15">
      <c r="A6071" t="s">
        <v>9431</v>
      </c>
      <c r="B6071" t="s">
        <v>1343</v>
      </c>
      <c r="C6071" t="s">
        <v>92</v>
      </c>
      <c r="D6071" t="s">
        <v>82</v>
      </c>
      <c r="E6071">
        <v>12</v>
      </c>
      <c r="F6071" s="8">
        <f>VLOOKUP(C6071,Products!$A$2:$E$20,5,TRUE)</f>
        <v>19.95</v>
      </c>
      <c r="G6071" s="8">
        <f t="shared" si="188"/>
        <v>239.39999999999998</v>
      </c>
      <c r="H6071" s="8">
        <f>VLOOKUP(C6071,Products!$A$2:$F$20,6,TRUE)</f>
        <v>7.4499999999999993</v>
      </c>
      <c r="I6071" s="8">
        <f t="shared" si="189"/>
        <v>89.399999999999991</v>
      </c>
      <c r="J6071" s="42">
        <f>VLOOKUP(B6071,Invoices!A:I,9,TRUE)</f>
        <v>2021</v>
      </c>
    </row>
    <row r="6072" spans="1:10" x14ac:dyDescent="0.15">
      <c r="A6072" t="s">
        <v>9432</v>
      </c>
      <c r="B6072" t="s">
        <v>1344</v>
      </c>
      <c r="C6072" t="s">
        <v>96</v>
      </c>
      <c r="D6072" t="s">
        <v>75</v>
      </c>
      <c r="E6072">
        <v>1</v>
      </c>
      <c r="F6072" s="8">
        <f>VLOOKUP(C6072,Products!$A$2:$E$20,5,TRUE)</f>
        <v>79.95</v>
      </c>
      <c r="G6072" s="8">
        <f t="shared" si="188"/>
        <v>79.95</v>
      </c>
      <c r="H6072" s="8">
        <f>VLOOKUP(C6072,Products!$A$2:$F$20,6,TRUE)</f>
        <v>27.950000000000003</v>
      </c>
      <c r="I6072" s="8">
        <f t="shared" si="189"/>
        <v>27.950000000000003</v>
      </c>
      <c r="J6072" s="42">
        <f>VLOOKUP(B6072,Invoices!A:I,9,TRUE)</f>
        <v>2021</v>
      </c>
    </row>
    <row r="6073" spans="1:10" x14ac:dyDescent="0.15">
      <c r="A6073" t="s">
        <v>9433</v>
      </c>
      <c r="B6073" t="s">
        <v>1344</v>
      </c>
      <c r="C6073" t="s">
        <v>104</v>
      </c>
      <c r="D6073" t="s">
        <v>71</v>
      </c>
      <c r="E6073">
        <v>1</v>
      </c>
      <c r="F6073" s="8">
        <f>VLOOKUP(C6073,Products!$A$2:$E$20,5,TRUE)</f>
        <v>2.95</v>
      </c>
      <c r="G6073" s="8">
        <f t="shared" si="188"/>
        <v>2.95</v>
      </c>
      <c r="H6073" s="8">
        <f>VLOOKUP(C6073,Products!$A$2:$F$20,6,TRUE)</f>
        <v>1.1500000000000001</v>
      </c>
      <c r="I6073" s="8">
        <f t="shared" si="189"/>
        <v>1.1500000000000001</v>
      </c>
      <c r="J6073" s="42">
        <f>VLOOKUP(B6073,Invoices!A:I,9,TRUE)</f>
        <v>2021</v>
      </c>
    </row>
    <row r="6074" spans="1:10" x14ac:dyDescent="0.15">
      <c r="A6074" t="s">
        <v>9434</v>
      </c>
      <c r="B6074" t="s">
        <v>1344</v>
      </c>
      <c r="C6074" t="s">
        <v>105</v>
      </c>
      <c r="D6074" t="s">
        <v>81</v>
      </c>
      <c r="E6074">
        <v>8</v>
      </c>
      <c r="F6074" s="8">
        <f>VLOOKUP(C6074,Products!$A$2:$E$20,5,TRUE)</f>
        <v>8.9499999999999993</v>
      </c>
      <c r="G6074" s="8">
        <f t="shared" si="188"/>
        <v>71.599999999999994</v>
      </c>
      <c r="H6074" s="8">
        <f>VLOOKUP(C6074,Products!$A$2:$F$20,6,TRUE)</f>
        <v>3.1999999999999993</v>
      </c>
      <c r="I6074" s="8">
        <f t="shared" si="189"/>
        <v>25.599999999999994</v>
      </c>
      <c r="J6074" s="42">
        <f>VLOOKUP(B6074,Invoices!A:I,9,TRUE)</f>
        <v>2021</v>
      </c>
    </row>
    <row r="6075" spans="1:10" x14ac:dyDescent="0.15">
      <c r="A6075" t="s">
        <v>9435</v>
      </c>
      <c r="B6075" t="s">
        <v>1345</v>
      </c>
      <c r="C6075" t="s">
        <v>102</v>
      </c>
      <c r="D6075" t="s">
        <v>83</v>
      </c>
      <c r="E6075">
        <v>1</v>
      </c>
      <c r="F6075" s="8">
        <f>VLOOKUP(C6075,Products!$A$2:$E$20,5,TRUE)</f>
        <v>29.95</v>
      </c>
      <c r="G6075" s="8">
        <f t="shared" si="188"/>
        <v>29.95</v>
      </c>
      <c r="H6075" s="8">
        <f>VLOOKUP(C6075,Products!$A$2:$F$20,6,TRUE)</f>
        <v>15</v>
      </c>
      <c r="I6075" s="8">
        <f t="shared" si="189"/>
        <v>15</v>
      </c>
      <c r="J6075" s="42">
        <f>VLOOKUP(B6075,Invoices!A:I,9,TRUE)</f>
        <v>2021</v>
      </c>
    </row>
    <row r="6076" spans="1:10" x14ac:dyDescent="0.15">
      <c r="A6076" t="s">
        <v>9436</v>
      </c>
      <c r="B6076" t="s">
        <v>1346</v>
      </c>
      <c r="C6076" t="s">
        <v>93</v>
      </c>
      <c r="D6076" t="s">
        <v>76</v>
      </c>
      <c r="E6076">
        <v>1</v>
      </c>
      <c r="F6076" s="8">
        <f>VLOOKUP(C6076,Products!$A$2:$E$20,5,TRUE)</f>
        <v>9.9499999999999993</v>
      </c>
      <c r="G6076" s="8">
        <f t="shared" si="188"/>
        <v>9.9499999999999993</v>
      </c>
      <c r="H6076" s="8">
        <f>VLOOKUP(C6076,Products!$A$2:$F$20,6,TRUE)</f>
        <v>1.9499999999999993</v>
      </c>
      <c r="I6076" s="8">
        <f t="shared" si="189"/>
        <v>1.9499999999999993</v>
      </c>
      <c r="J6076" s="42">
        <f>VLOOKUP(B6076,Invoices!A:I,9,TRUE)</f>
        <v>2021</v>
      </c>
    </row>
    <row r="6077" spans="1:10" x14ac:dyDescent="0.15">
      <c r="A6077" t="s">
        <v>9437</v>
      </c>
      <c r="B6077" t="s">
        <v>1346</v>
      </c>
      <c r="C6077" t="s">
        <v>104</v>
      </c>
      <c r="D6077" t="s">
        <v>71</v>
      </c>
      <c r="E6077">
        <v>10</v>
      </c>
      <c r="F6077" s="8">
        <f>VLOOKUP(C6077,Products!$A$2:$E$20,5,TRUE)</f>
        <v>2.95</v>
      </c>
      <c r="G6077" s="8">
        <f t="shared" si="188"/>
        <v>29.5</v>
      </c>
      <c r="H6077" s="8">
        <f>VLOOKUP(C6077,Products!$A$2:$F$20,6,TRUE)</f>
        <v>1.1500000000000001</v>
      </c>
      <c r="I6077" s="8">
        <f t="shared" si="189"/>
        <v>11.500000000000002</v>
      </c>
      <c r="J6077" s="42">
        <f>VLOOKUP(B6077,Invoices!A:I,9,TRUE)</f>
        <v>2021</v>
      </c>
    </row>
    <row r="6078" spans="1:10" x14ac:dyDescent="0.15">
      <c r="A6078" t="s">
        <v>9438</v>
      </c>
      <c r="B6078" t="s">
        <v>1346</v>
      </c>
      <c r="C6078" t="s">
        <v>95</v>
      </c>
      <c r="D6078" t="s">
        <v>73</v>
      </c>
      <c r="E6078">
        <v>24</v>
      </c>
      <c r="F6078" s="8">
        <f>VLOOKUP(C6078,Products!$A$2:$E$20,5,TRUE)</f>
        <v>12.95</v>
      </c>
      <c r="G6078" s="8">
        <f t="shared" si="188"/>
        <v>310.79999999999995</v>
      </c>
      <c r="H6078" s="8">
        <f>VLOOKUP(C6078,Products!$A$2:$F$20,6,TRUE)</f>
        <v>4.1999999999999993</v>
      </c>
      <c r="I6078" s="8">
        <f t="shared" si="189"/>
        <v>100.79999999999998</v>
      </c>
      <c r="J6078" s="42">
        <f>VLOOKUP(B6078,Invoices!A:I,9,TRUE)</f>
        <v>2021</v>
      </c>
    </row>
    <row r="6079" spans="1:10" x14ac:dyDescent="0.15">
      <c r="A6079" t="s">
        <v>9439</v>
      </c>
      <c r="B6079" t="s">
        <v>1346</v>
      </c>
      <c r="C6079" t="s">
        <v>90</v>
      </c>
      <c r="D6079" t="s">
        <v>72</v>
      </c>
      <c r="E6079">
        <v>1</v>
      </c>
      <c r="F6079" s="8">
        <f>VLOOKUP(C6079,Products!$A$2:$E$20,5,TRUE)</f>
        <v>8.9499999999999993</v>
      </c>
      <c r="G6079" s="8">
        <f t="shared" si="188"/>
        <v>8.9499999999999993</v>
      </c>
      <c r="H6079" s="8">
        <f>VLOOKUP(C6079,Products!$A$2:$F$20,6,TRUE)</f>
        <v>5.6999999999999993</v>
      </c>
      <c r="I6079" s="8">
        <f t="shared" si="189"/>
        <v>5.6999999999999993</v>
      </c>
      <c r="J6079" s="42">
        <f>VLOOKUP(B6079,Invoices!A:I,9,TRUE)</f>
        <v>2021</v>
      </c>
    </row>
    <row r="6080" spans="1:10" x14ac:dyDescent="0.15">
      <c r="A6080" t="s">
        <v>9440</v>
      </c>
      <c r="B6080" t="s">
        <v>1346</v>
      </c>
      <c r="C6080" t="s">
        <v>89</v>
      </c>
      <c r="D6080" t="s">
        <v>80</v>
      </c>
      <c r="E6080">
        <v>8</v>
      </c>
      <c r="F6080" s="8">
        <f>VLOOKUP(C6080,Products!$A$2:$E$20,5,TRUE)</f>
        <v>15.95</v>
      </c>
      <c r="G6080" s="8">
        <f t="shared" si="188"/>
        <v>127.6</v>
      </c>
      <c r="H6080" s="8">
        <f>VLOOKUP(C6080,Products!$A$2:$F$20,6,TRUE)</f>
        <v>6</v>
      </c>
      <c r="I6080" s="8">
        <f t="shared" si="189"/>
        <v>48</v>
      </c>
      <c r="J6080" s="42">
        <f>VLOOKUP(B6080,Invoices!A:I,9,TRUE)</f>
        <v>2021</v>
      </c>
    </row>
    <row r="6081" spans="1:10" x14ac:dyDescent="0.15">
      <c r="A6081" t="s">
        <v>9441</v>
      </c>
      <c r="B6081" t="s">
        <v>1346</v>
      </c>
      <c r="C6081" t="s">
        <v>87</v>
      </c>
      <c r="D6081" t="s">
        <v>68</v>
      </c>
      <c r="E6081">
        <v>25</v>
      </c>
      <c r="F6081" s="8">
        <f>VLOOKUP(C6081,Products!$A$2:$E$20,5,TRUE)</f>
        <v>19.95</v>
      </c>
      <c r="G6081" s="8">
        <f t="shared" si="188"/>
        <v>498.75</v>
      </c>
      <c r="H6081" s="8">
        <f>VLOOKUP(C6081,Products!$A$2:$F$20,6,TRUE)</f>
        <v>7.4499999999999993</v>
      </c>
      <c r="I6081" s="8">
        <f t="shared" si="189"/>
        <v>186.24999999999997</v>
      </c>
      <c r="J6081" s="42">
        <f>VLOOKUP(B6081,Invoices!A:I,9,TRUE)</f>
        <v>2021</v>
      </c>
    </row>
    <row r="6082" spans="1:10" x14ac:dyDescent="0.15">
      <c r="A6082" t="s">
        <v>9442</v>
      </c>
      <c r="B6082" t="s">
        <v>1347</v>
      </c>
      <c r="C6082" t="s">
        <v>90</v>
      </c>
      <c r="D6082" t="s">
        <v>72</v>
      </c>
      <c r="E6082">
        <v>10</v>
      </c>
      <c r="F6082" s="8">
        <f>VLOOKUP(C6082,Products!$A$2:$E$20,5,TRUE)</f>
        <v>8.9499999999999993</v>
      </c>
      <c r="G6082" s="8">
        <f t="shared" si="188"/>
        <v>89.5</v>
      </c>
      <c r="H6082" s="8">
        <f>VLOOKUP(C6082,Products!$A$2:$F$20,6,TRUE)</f>
        <v>5.6999999999999993</v>
      </c>
      <c r="I6082" s="8">
        <f t="shared" si="189"/>
        <v>56.999999999999993</v>
      </c>
      <c r="J6082" s="42">
        <f>VLOOKUP(B6082,Invoices!A:I,9,TRUE)</f>
        <v>2021</v>
      </c>
    </row>
    <row r="6083" spans="1:10" x14ac:dyDescent="0.15">
      <c r="A6083" t="s">
        <v>9443</v>
      </c>
      <c r="B6083" t="s">
        <v>1348</v>
      </c>
      <c r="C6083" t="s">
        <v>92</v>
      </c>
      <c r="D6083" t="s">
        <v>82</v>
      </c>
      <c r="E6083">
        <v>2</v>
      </c>
      <c r="F6083" s="8">
        <f>VLOOKUP(C6083,Products!$A$2:$E$20,5,TRUE)</f>
        <v>19.95</v>
      </c>
      <c r="G6083" s="8">
        <f t="shared" ref="G6083:G6146" si="190">F6083*E6083</f>
        <v>39.9</v>
      </c>
      <c r="H6083" s="8">
        <f>VLOOKUP(C6083,Products!$A$2:$F$20,6,TRUE)</f>
        <v>7.4499999999999993</v>
      </c>
      <c r="I6083" s="8">
        <f t="shared" ref="I6083:I6146" si="191">H6083*E6083</f>
        <v>14.899999999999999</v>
      </c>
      <c r="J6083" s="42">
        <f>VLOOKUP(B6083,Invoices!A:I,9,TRUE)</f>
        <v>2021</v>
      </c>
    </row>
    <row r="6084" spans="1:10" x14ac:dyDescent="0.15">
      <c r="A6084" t="s">
        <v>9444</v>
      </c>
      <c r="B6084" t="s">
        <v>1348</v>
      </c>
      <c r="C6084" t="s">
        <v>105</v>
      </c>
      <c r="D6084" t="s">
        <v>81</v>
      </c>
      <c r="E6084">
        <v>2</v>
      </c>
      <c r="F6084" s="8">
        <f>VLOOKUP(C6084,Products!$A$2:$E$20,5,TRUE)</f>
        <v>8.9499999999999993</v>
      </c>
      <c r="G6084" s="8">
        <f t="shared" si="190"/>
        <v>17.899999999999999</v>
      </c>
      <c r="H6084" s="8">
        <f>VLOOKUP(C6084,Products!$A$2:$F$20,6,TRUE)</f>
        <v>3.1999999999999993</v>
      </c>
      <c r="I6084" s="8">
        <f t="shared" si="191"/>
        <v>6.3999999999999986</v>
      </c>
      <c r="J6084" s="42">
        <f>VLOOKUP(B6084,Invoices!A:I,9,TRUE)</f>
        <v>2021</v>
      </c>
    </row>
    <row r="6085" spans="1:10" x14ac:dyDescent="0.15">
      <c r="A6085" t="s">
        <v>9445</v>
      </c>
      <c r="B6085" t="s">
        <v>1348</v>
      </c>
      <c r="C6085" t="s">
        <v>103</v>
      </c>
      <c r="D6085" t="s">
        <v>77</v>
      </c>
      <c r="E6085">
        <v>1</v>
      </c>
      <c r="F6085" s="8">
        <f>VLOOKUP(C6085,Products!$A$2:$E$20,5,TRUE)</f>
        <v>8.9499999999999993</v>
      </c>
      <c r="G6085" s="8">
        <f t="shared" si="190"/>
        <v>8.9499999999999993</v>
      </c>
      <c r="H6085" s="8">
        <f>VLOOKUP(C6085,Products!$A$2:$F$20,6,TRUE)</f>
        <v>3.1999999999999993</v>
      </c>
      <c r="I6085" s="8">
        <f t="shared" si="191"/>
        <v>3.1999999999999993</v>
      </c>
      <c r="J6085" s="42">
        <f>VLOOKUP(B6085,Invoices!A:I,9,TRUE)</f>
        <v>2021</v>
      </c>
    </row>
    <row r="6086" spans="1:10" x14ac:dyDescent="0.15">
      <c r="A6086" t="s">
        <v>9446</v>
      </c>
      <c r="B6086" t="s">
        <v>1348</v>
      </c>
      <c r="C6086" t="s">
        <v>96</v>
      </c>
      <c r="D6086" t="s">
        <v>75</v>
      </c>
      <c r="E6086">
        <v>1</v>
      </c>
      <c r="F6086" s="8">
        <f>VLOOKUP(C6086,Products!$A$2:$E$20,5,TRUE)</f>
        <v>79.95</v>
      </c>
      <c r="G6086" s="8">
        <f t="shared" si="190"/>
        <v>79.95</v>
      </c>
      <c r="H6086" s="8">
        <f>VLOOKUP(C6086,Products!$A$2:$F$20,6,TRUE)</f>
        <v>27.950000000000003</v>
      </c>
      <c r="I6086" s="8">
        <f t="shared" si="191"/>
        <v>27.950000000000003</v>
      </c>
      <c r="J6086" s="42">
        <f>VLOOKUP(B6086,Invoices!A:I,9,TRUE)</f>
        <v>2021</v>
      </c>
    </row>
    <row r="6087" spans="1:10" x14ac:dyDescent="0.15">
      <c r="A6087" t="s">
        <v>9447</v>
      </c>
      <c r="B6087" t="s">
        <v>1348</v>
      </c>
      <c r="C6087" t="s">
        <v>101</v>
      </c>
      <c r="D6087" t="s">
        <v>69</v>
      </c>
      <c r="E6087">
        <v>1</v>
      </c>
      <c r="F6087" s="8">
        <f>VLOOKUP(C6087,Products!$A$2:$E$20,5,TRUE)</f>
        <v>129.94999999999999</v>
      </c>
      <c r="G6087" s="8">
        <f t="shared" si="190"/>
        <v>129.94999999999999</v>
      </c>
      <c r="H6087" s="8">
        <f>VLOOKUP(C6087,Products!$A$2:$F$20,6,TRUE)</f>
        <v>40.449999999999989</v>
      </c>
      <c r="I6087" s="8">
        <f t="shared" si="191"/>
        <v>40.449999999999989</v>
      </c>
      <c r="J6087" s="42">
        <f>VLOOKUP(B6087,Invoices!A:I,9,TRUE)</f>
        <v>2021</v>
      </c>
    </row>
    <row r="6088" spans="1:10" x14ac:dyDescent="0.15">
      <c r="A6088" t="s">
        <v>9448</v>
      </c>
      <c r="B6088" t="s">
        <v>1348</v>
      </c>
      <c r="C6088" t="s">
        <v>95</v>
      </c>
      <c r="D6088" t="s">
        <v>73</v>
      </c>
      <c r="E6088">
        <v>1</v>
      </c>
      <c r="F6088" s="8">
        <f>VLOOKUP(C6088,Products!$A$2:$E$20,5,TRUE)</f>
        <v>12.95</v>
      </c>
      <c r="G6088" s="8">
        <f t="shared" si="190"/>
        <v>12.95</v>
      </c>
      <c r="H6088" s="8">
        <f>VLOOKUP(C6088,Products!$A$2:$F$20,6,TRUE)</f>
        <v>4.1999999999999993</v>
      </c>
      <c r="I6088" s="8">
        <f t="shared" si="191"/>
        <v>4.1999999999999993</v>
      </c>
      <c r="J6088" s="42">
        <f>VLOOKUP(B6088,Invoices!A:I,9,TRUE)</f>
        <v>2021</v>
      </c>
    </row>
    <row r="6089" spans="1:10" x14ac:dyDescent="0.15">
      <c r="A6089" t="s">
        <v>9449</v>
      </c>
      <c r="B6089" t="s">
        <v>1348</v>
      </c>
      <c r="C6089" t="s">
        <v>104</v>
      </c>
      <c r="D6089" t="s">
        <v>71</v>
      </c>
      <c r="E6089">
        <v>4</v>
      </c>
      <c r="F6089" s="8">
        <f>VLOOKUP(C6089,Products!$A$2:$E$20,5,TRUE)</f>
        <v>2.95</v>
      </c>
      <c r="G6089" s="8">
        <f t="shared" si="190"/>
        <v>11.8</v>
      </c>
      <c r="H6089" s="8">
        <f>VLOOKUP(C6089,Products!$A$2:$F$20,6,TRUE)</f>
        <v>1.1500000000000001</v>
      </c>
      <c r="I6089" s="8">
        <f t="shared" si="191"/>
        <v>4.6000000000000005</v>
      </c>
      <c r="J6089" s="42">
        <f>VLOOKUP(B6089,Invoices!A:I,9,TRUE)</f>
        <v>2021</v>
      </c>
    </row>
    <row r="6090" spans="1:10" x14ac:dyDescent="0.15">
      <c r="A6090" t="s">
        <v>9450</v>
      </c>
      <c r="B6090" t="s">
        <v>1349</v>
      </c>
      <c r="C6090" t="s">
        <v>99</v>
      </c>
      <c r="D6090" t="s">
        <v>84</v>
      </c>
      <c r="E6090">
        <v>2</v>
      </c>
      <c r="F6090" s="8">
        <f>VLOOKUP(C6090,Products!$A$2:$E$20,5,TRUE)</f>
        <v>3.5</v>
      </c>
      <c r="G6090" s="8">
        <f t="shared" si="190"/>
        <v>7</v>
      </c>
      <c r="H6090" s="8">
        <f>VLOOKUP(C6090,Products!$A$2:$F$20,6,TRUE)</f>
        <v>0.54999999999999982</v>
      </c>
      <c r="I6090" s="8">
        <f t="shared" si="191"/>
        <v>1.0999999999999996</v>
      </c>
      <c r="J6090" s="42">
        <f>VLOOKUP(B6090,Invoices!A:I,9,TRUE)</f>
        <v>2021</v>
      </c>
    </row>
    <row r="6091" spans="1:10" x14ac:dyDescent="0.15">
      <c r="A6091" t="s">
        <v>9451</v>
      </c>
      <c r="B6091" t="s">
        <v>1350</v>
      </c>
      <c r="C6091" t="s">
        <v>96</v>
      </c>
      <c r="D6091" t="s">
        <v>75</v>
      </c>
      <c r="E6091">
        <v>8</v>
      </c>
      <c r="F6091" s="8">
        <f>VLOOKUP(C6091,Products!$A$2:$E$20,5,TRUE)</f>
        <v>79.95</v>
      </c>
      <c r="G6091" s="8">
        <f t="shared" si="190"/>
        <v>639.6</v>
      </c>
      <c r="H6091" s="8">
        <f>VLOOKUP(C6091,Products!$A$2:$F$20,6,TRUE)</f>
        <v>27.950000000000003</v>
      </c>
      <c r="I6091" s="8">
        <f t="shared" si="191"/>
        <v>223.60000000000002</v>
      </c>
      <c r="J6091" s="42">
        <f>VLOOKUP(B6091,Invoices!A:I,9,TRUE)</f>
        <v>2021</v>
      </c>
    </row>
    <row r="6092" spans="1:10" x14ac:dyDescent="0.15">
      <c r="A6092" t="s">
        <v>9452</v>
      </c>
      <c r="B6092" t="s">
        <v>1350</v>
      </c>
      <c r="C6092" t="s">
        <v>90</v>
      </c>
      <c r="D6092" t="s">
        <v>72</v>
      </c>
      <c r="E6092">
        <v>1</v>
      </c>
      <c r="F6092" s="8">
        <f>VLOOKUP(C6092,Products!$A$2:$E$20,5,TRUE)</f>
        <v>8.9499999999999993</v>
      </c>
      <c r="G6092" s="8">
        <f t="shared" si="190"/>
        <v>8.9499999999999993</v>
      </c>
      <c r="H6092" s="8">
        <f>VLOOKUP(C6092,Products!$A$2:$F$20,6,TRUE)</f>
        <v>5.6999999999999993</v>
      </c>
      <c r="I6092" s="8">
        <f t="shared" si="191"/>
        <v>5.6999999999999993</v>
      </c>
      <c r="J6092" s="42">
        <f>VLOOKUP(B6092,Invoices!A:I,9,TRUE)</f>
        <v>2021</v>
      </c>
    </row>
    <row r="6093" spans="1:10" x14ac:dyDescent="0.15">
      <c r="A6093" t="s">
        <v>9453</v>
      </c>
      <c r="B6093" t="s">
        <v>1350</v>
      </c>
      <c r="C6093" t="s">
        <v>105</v>
      </c>
      <c r="D6093" t="s">
        <v>81</v>
      </c>
      <c r="E6093">
        <v>4</v>
      </c>
      <c r="F6093" s="8">
        <f>VLOOKUP(C6093,Products!$A$2:$E$20,5,TRUE)</f>
        <v>8.9499999999999993</v>
      </c>
      <c r="G6093" s="8">
        <f t="shared" si="190"/>
        <v>35.799999999999997</v>
      </c>
      <c r="H6093" s="8">
        <f>VLOOKUP(C6093,Products!$A$2:$F$20,6,TRUE)</f>
        <v>3.1999999999999993</v>
      </c>
      <c r="I6093" s="8">
        <f t="shared" si="191"/>
        <v>12.799999999999997</v>
      </c>
      <c r="J6093" s="42">
        <f>VLOOKUP(B6093,Invoices!A:I,9,TRUE)</f>
        <v>2021</v>
      </c>
    </row>
    <row r="6094" spans="1:10" x14ac:dyDescent="0.15">
      <c r="A6094" t="s">
        <v>9454</v>
      </c>
      <c r="B6094" t="s">
        <v>1350</v>
      </c>
      <c r="C6094" t="s">
        <v>101</v>
      </c>
      <c r="D6094" t="s">
        <v>69</v>
      </c>
      <c r="E6094">
        <v>1</v>
      </c>
      <c r="F6094" s="8">
        <f>VLOOKUP(C6094,Products!$A$2:$E$20,5,TRUE)</f>
        <v>129.94999999999999</v>
      </c>
      <c r="G6094" s="8">
        <f t="shared" si="190"/>
        <v>129.94999999999999</v>
      </c>
      <c r="H6094" s="8">
        <f>VLOOKUP(C6094,Products!$A$2:$F$20,6,TRUE)</f>
        <v>40.449999999999989</v>
      </c>
      <c r="I6094" s="8">
        <f t="shared" si="191"/>
        <v>40.449999999999989</v>
      </c>
      <c r="J6094" s="42">
        <f>VLOOKUP(B6094,Invoices!A:I,9,TRUE)</f>
        <v>2021</v>
      </c>
    </row>
    <row r="6095" spans="1:10" x14ac:dyDescent="0.15">
      <c r="A6095" t="s">
        <v>9455</v>
      </c>
      <c r="B6095" t="s">
        <v>1351</v>
      </c>
      <c r="C6095" t="s">
        <v>92</v>
      </c>
      <c r="D6095" t="s">
        <v>82</v>
      </c>
      <c r="E6095">
        <v>1</v>
      </c>
      <c r="F6095" s="8">
        <f>VLOOKUP(C6095,Products!$A$2:$E$20,5,TRUE)</f>
        <v>19.95</v>
      </c>
      <c r="G6095" s="8">
        <f t="shared" si="190"/>
        <v>19.95</v>
      </c>
      <c r="H6095" s="8">
        <f>VLOOKUP(C6095,Products!$A$2:$F$20,6,TRUE)</f>
        <v>7.4499999999999993</v>
      </c>
      <c r="I6095" s="8">
        <f t="shared" si="191"/>
        <v>7.4499999999999993</v>
      </c>
      <c r="J6095" s="42">
        <f>VLOOKUP(B6095,Invoices!A:I,9,TRUE)</f>
        <v>2021</v>
      </c>
    </row>
    <row r="6096" spans="1:10" x14ac:dyDescent="0.15">
      <c r="A6096" t="s">
        <v>9456</v>
      </c>
      <c r="B6096" t="s">
        <v>1351</v>
      </c>
      <c r="C6096" t="s">
        <v>90</v>
      </c>
      <c r="D6096" t="s">
        <v>72</v>
      </c>
      <c r="E6096">
        <v>10</v>
      </c>
      <c r="F6096" s="8">
        <f>VLOOKUP(C6096,Products!$A$2:$E$20,5,TRUE)</f>
        <v>8.9499999999999993</v>
      </c>
      <c r="G6096" s="8">
        <f t="shared" si="190"/>
        <v>89.5</v>
      </c>
      <c r="H6096" s="8">
        <f>VLOOKUP(C6096,Products!$A$2:$F$20,6,TRUE)</f>
        <v>5.6999999999999993</v>
      </c>
      <c r="I6096" s="8">
        <f t="shared" si="191"/>
        <v>56.999999999999993</v>
      </c>
      <c r="J6096" s="42">
        <f>VLOOKUP(B6096,Invoices!A:I,9,TRUE)</f>
        <v>2021</v>
      </c>
    </row>
    <row r="6097" spans="1:10" x14ac:dyDescent="0.15">
      <c r="A6097" t="s">
        <v>9457</v>
      </c>
      <c r="B6097" t="s">
        <v>1351</v>
      </c>
      <c r="C6097" t="s">
        <v>100</v>
      </c>
      <c r="D6097" t="s">
        <v>78</v>
      </c>
      <c r="E6097">
        <v>6</v>
      </c>
      <c r="F6097" s="8">
        <f>VLOOKUP(C6097,Products!$A$2:$E$20,5,TRUE)</f>
        <v>49.95</v>
      </c>
      <c r="G6097" s="8">
        <f t="shared" si="190"/>
        <v>299.70000000000005</v>
      </c>
      <c r="H6097" s="8">
        <f>VLOOKUP(C6097,Products!$A$2:$F$20,6,TRUE)</f>
        <v>19.950000000000003</v>
      </c>
      <c r="I6097" s="8">
        <f t="shared" si="191"/>
        <v>119.70000000000002</v>
      </c>
      <c r="J6097" s="42">
        <f>VLOOKUP(B6097,Invoices!A:I,9,TRUE)</f>
        <v>2021</v>
      </c>
    </row>
    <row r="6098" spans="1:10" x14ac:dyDescent="0.15">
      <c r="A6098" t="s">
        <v>9458</v>
      </c>
      <c r="B6098" t="s">
        <v>1351</v>
      </c>
      <c r="C6098" t="s">
        <v>105</v>
      </c>
      <c r="D6098" t="s">
        <v>81</v>
      </c>
      <c r="E6098">
        <v>9</v>
      </c>
      <c r="F6098" s="8">
        <f>VLOOKUP(C6098,Products!$A$2:$E$20,5,TRUE)</f>
        <v>8.9499999999999993</v>
      </c>
      <c r="G6098" s="8">
        <f t="shared" si="190"/>
        <v>80.55</v>
      </c>
      <c r="H6098" s="8">
        <f>VLOOKUP(C6098,Products!$A$2:$F$20,6,TRUE)</f>
        <v>3.1999999999999993</v>
      </c>
      <c r="I6098" s="8">
        <f t="shared" si="191"/>
        <v>28.799999999999994</v>
      </c>
      <c r="J6098" s="42">
        <f>VLOOKUP(B6098,Invoices!A:I,9,TRUE)</f>
        <v>2021</v>
      </c>
    </row>
    <row r="6099" spans="1:10" x14ac:dyDescent="0.15">
      <c r="A6099" t="s">
        <v>9459</v>
      </c>
      <c r="B6099" t="s">
        <v>1352</v>
      </c>
      <c r="C6099" t="s">
        <v>96</v>
      </c>
      <c r="D6099" t="s">
        <v>75</v>
      </c>
      <c r="E6099">
        <v>12</v>
      </c>
      <c r="F6099" s="8">
        <f>VLOOKUP(C6099,Products!$A$2:$E$20,5,TRUE)</f>
        <v>79.95</v>
      </c>
      <c r="G6099" s="8">
        <f t="shared" si="190"/>
        <v>959.40000000000009</v>
      </c>
      <c r="H6099" s="8">
        <f>VLOOKUP(C6099,Products!$A$2:$F$20,6,TRUE)</f>
        <v>27.950000000000003</v>
      </c>
      <c r="I6099" s="8">
        <f t="shared" si="191"/>
        <v>335.40000000000003</v>
      </c>
      <c r="J6099" s="42">
        <f>VLOOKUP(B6099,Invoices!A:I,9,TRUE)</f>
        <v>2021</v>
      </c>
    </row>
    <row r="6100" spans="1:10" x14ac:dyDescent="0.15">
      <c r="A6100" t="s">
        <v>9460</v>
      </c>
      <c r="B6100" t="s">
        <v>1352</v>
      </c>
      <c r="C6100" t="s">
        <v>92</v>
      </c>
      <c r="D6100" t="s">
        <v>82</v>
      </c>
      <c r="E6100">
        <v>1</v>
      </c>
      <c r="F6100" s="8">
        <f>VLOOKUP(C6100,Products!$A$2:$E$20,5,TRUE)</f>
        <v>19.95</v>
      </c>
      <c r="G6100" s="8">
        <f t="shared" si="190"/>
        <v>19.95</v>
      </c>
      <c r="H6100" s="8">
        <f>VLOOKUP(C6100,Products!$A$2:$F$20,6,TRUE)</f>
        <v>7.4499999999999993</v>
      </c>
      <c r="I6100" s="8">
        <f t="shared" si="191"/>
        <v>7.4499999999999993</v>
      </c>
      <c r="J6100" s="42">
        <f>VLOOKUP(B6100,Invoices!A:I,9,TRUE)</f>
        <v>2021</v>
      </c>
    </row>
    <row r="6101" spans="1:10" x14ac:dyDescent="0.15">
      <c r="A6101" t="s">
        <v>9461</v>
      </c>
      <c r="B6101" t="s">
        <v>1353</v>
      </c>
      <c r="C6101" t="s">
        <v>90</v>
      </c>
      <c r="D6101" t="s">
        <v>72</v>
      </c>
      <c r="E6101">
        <v>1</v>
      </c>
      <c r="F6101" s="8">
        <f>VLOOKUP(C6101,Products!$A$2:$E$20,5,TRUE)</f>
        <v>8.9499999999999993</v>
      </c>
      <c r="G6101" s="8">
        <f t="shared" si="190"/>
        <v>8.9499999999999993</v>
      </c>
      <c r="H6101" s="8">
        <f>VLOOKUP(C6101,Products!$A$2:$F$20,6,TRUE)</f>
        <v>5.6999999999999993</v>
      </c>
      <c r="I6101" s="8">
        <f t="shared" si="191"/>
        <v>5.6999999999999993</v>
      </c>
      <c r="J6101" s="42">
        <f>VLOOKUP(B6101,Invoices!A:I,9,TRUE)</f>
        <v>2021</v>
      </c>
    </row>
    <row r="6102" spans="1:10" x14ac:dyDescent="0.15">
      <c r="A6102" t="s">
        <v>9462</v>
      </c>
      <c r="B6102" t="s">
        <v>1353</v>
      </c>
      <c r="C6102" t="s">
        <v>103</v>
      </c>
      <c r="D6102" t="s">
        <v>77</v>
      </c>
      <c r="E6102">
        <v>7</v>
      </c>
      <c r="F6102" s="8">
        <f>VLOOKUP(C6102,Products!$A$2:$E$20,5,TRUE)</f>
        <v>8.9499999999999993</v>
      </c>
      <c r="G6102" s="8">
        <f t="shared" si="190"/>
        <v>62.649999999999991</v>
      </c>
      <c r="H6102" s="8">
        <f>VLOOKUP(C6102,Products!$A$2:$F$20,6,TRUE)</f>
        <v>3.1999999999999993</v>
      </c>
      <c r="I6102" s="8">
        <f t="shared" si="191"/>
        <v>22.399999999999995</v>
      </c>
      <c r="J6102" s="42">
        <f>VLOOKUP(B6102,Invoices!A:I,9,TRUE)</f>
        <v>2021</v>
      </c>
    </row>
    <row r="6103" spans="1:10" x14ac:dyDescent="0.15">
      <c r="A6103" t="s">
        <v>9463</v>
      </c>
      <c r="B6103" t="s">
        <v>1353</v>
      </c>
      <c r="C6103" t="s">
        <v>99</v>
      </c>
      <c r="D6103" t="s">
        <v>84</v>
      </c>
      <c r="E6103">
        <v>15</v>
      </c>
      <c r="F6103" s="8">
        <f>VLOOKUP(C6103,Products!$A$2:$E$20,5,TRUE)</f>
        <v>3.5</v>
      </c>
      <c r="G6103" s="8">
        <f t="shared" si="190"/>
        <v>52.5</v>
      </c>
      <c r="H6103" s="8">
        <f>VLOOKUP(C6103,Products!$A$2:$F$20,6,TRUE)</f>
        <v>0.54999999999999982</v>
      </c>
      <c r="I6103" s="8">
        <f t="shared" si="191"/>
        <v>8.2499999999999964</v>
      </c>
      <c r="J6103" s="42">
        <f>VLOOKUP(B6103,Invoices!A:I,9,TRUE)</f>
        <v>2021</v>
      </c>
    </row>
    <row r="6104" spans="1:10" x14ac:dyDescent="0.15">
      <c r="A6104" t="s">
        <v>9464</v>
      </c>
      <c r="B6104" t="s">
        <v>1353</v>
      </c>
      <c r="C6104" t="s">
        <v>98</v>
      </c>
      <c r="D6104" t="s">
        <v>79</v>
      </c>
      <c r="E6104">
        <v>1</v>
      </c>
      <c r="F6104" s="8">
        <f>VLOOKUP(C6104,Products!$A$2:$E$20,5,TRUE)</f>
        <v>14.95</v>
      </c>
      <c r="G6104" s="8">
        <f t="shared" si="190"/>
        <v>14.95</v>
      </c>
      <c r="H6104" s="8">
        <f>VLOOKUP(C6104,Products!$A$2:$F$20,6,TRUE)</f>
        <v>3.0499999999999989</v>
      </c>
      <c r="I6104" s="8">
        <f t="shared" si="191"/>
        <v>3.0499999999999989</v>
      </c>
      <c r="J6104" s="42">
        <f>VLOOKUP(B6104,Invoices!A:I,9,TRUE)</f>
        <v>2021</v>
      </c>
    </row>
    <row r="6105" spans="1:10" x14ac:dyDescent="0.15">
      <c r="A6105" t="s">
        <v>9465</v>
      </c>
      <c r="B6105" t="s">
        <v>1353</v>
      </c>
      <c r="C6105" t="s">
        <v>104</v>
      </c>
      <c r="D6105" t="s">
        <v>71</v>
      </c>
      <c r="E6105">
        <v>6</v>
      </c>
      <c r="F6105" s="8">
        <f>VLOOKUP(C6105,Products!$A$2:$E$20,5,TRUE)</f>
        <v>2.95</v>
      </c>
      <c r="G6105" s="8">
        <f t="shared" si="190"/>
        <v>17.700000000000003</v>
      </c>
      <c r="H6105" s="8">
        <f>VLOOKUP(C6105,Products!$A$2:$F$20,6,TRUE)</f>
        <v>1.1500000000000001</v>
      </c>
      <c r="I6105" s="8">
        <f t="shared" si="191"/>
        <v>6.9</v>
      </c>
      <c r="J6105" s="42">
        <f>VLOOKUP(B6105,Invoices!A:I,9,TRUE)</f>
        <v>2021</v>
      </c>
    </row>
    <row r="6106" spans="1:10" x14ac:dyDescent="0.15">
      <c r="A6106" t="s">
        <v>9466</v>
      </c>
      <c r="B6106" t="s">
        <v>1353</v>
      </c>
      <c r="C6106" t="s">
        <v>87</v>
      </c>
      <c r="D6106" t="s">
        <v>68</v>
      </c>
      <c r="E6106">
        <v>10</v>
      </c>
      <c r="F6106" s="8">
        <f>VLOOKUP(C6106,Products!$A$2:$E$20,5,TRUE)</f>
        <v>19.95</v>
      </c>
      <c r="G6106" s="8">
        <f t="shared" si="190"/>
        <v>199.5</v>
      </c>
      <c r="H6106" s="8">
        <f>VLOOKUP(C6106,Products!$A$2:$F$20,6,TRUE)</f>
        <v>7.4499999999999993</v>
      </c>
      <c r="I6106" s="8">
        <f t="shared" si="191"/>
        <v>74.5</v>
      </c>
      <c r="J6106" s="42">
        <f>VLOOKUP(B6106,Invoices!A:I,9,TRUE)</f>
        <v>2021</v>
      </c>
    </row>
    <row r="6107" spans="1:10" x14ac:dyDescent="0.15">
      <c r="A6107" t="s">
        <v>9467</v>
      </c>
      <c r="B6107" t="s">
        <v>1353</v>
      </c>
      <c r="C6107" t="s">
        <v>89</v>
      </c>
      <c r="D6107" t="s">
        <v>80</v>
      </c>
      <c r="E6107">
        <v>2</v>
      </c>
      <c r="F6107" s="8">
        <f>VLOOKUP(C6107,Products!$A$2:$E$20,5,TRUE)</f>
        <v>15.95</v>
      </c>
      <c r="G6107" s="8">
        <f t="shared" si="190"/>
        <v>31.9</v>
      </c>
      <c r="H6107" s="8">
        <f>VLOOKUP(C6107,Products!$A$2:$F$20,6,TRUE)</f>
        <v>6</v>
      </c>
      <c r="I6107" s="8">
        <f t="shared" si="191"/>
        <v>12</v>
      </c>
      <c r="J6107" s="42">
        <f>VLOOKUP(B6107,Invoices!A:I,9,TRUE)</f>
        <v>2021</v>
      </c>
    </row>
    <row r="6108" spans="1:10" x14ac:dyDescent="0.15">
      <c r="A6108" t="s">
        <v>9468</v>
      </c>
      <c r="B6108" t="s">
        <v>1353</v>
      </c>
      <c r="C6108" t="s">
        <v>95</v>
      </c>
      <c r="D6108" t="s">
        <v>73</v>
      </c>
      <c r="E6108">
        <v>1</v>
      </c>
      <c r="F6108" s="8">
        <f>VLOOKUP(C6108,Products!$A$2:$E$20,5,TRUE)</f>
        <v>12.95</v>
      </c>
      <c r="G6108" s="8">
        <f t="shared" si="190"/>
        <v>12.95</v>
      </c>
      <c r="H6108" s="8">
        <f>VLOOKUP(C6108,Products!$A$2:$F$20,6,TRUE)</f>
        <v>4.1999999999999993</v>
      </c>
      <c r="I6108" s="8">
        <f t="shared" si="191"/>
        <v>4.1999999999999993</v>
      </c>
      <c r="J6108" s="42">
        <f>VLOOKUP(B6108,Invoices!A:I,9,TRUE)</f>
        <v>2021</v>
      </c>
    </row>
    <row r="6109" spans="1:10" x14ac:dyDescent="0.15">
      <c r="A6109" t="s">
        <v>9469</v>
      </c>
      <c r="B6109" t="s">
        <v>1353</v>
      </c>
      <c r="C6109" t="s">
        <v>96</v>
      </c>
      <c r="D6109" t="s">
        <v>75</v>
      </c>
      <c r="E6109">
        <v>2</v>
      </c>
      <c r="F6109" s="8">
        <f>VLOOKUP(C6109,Products!$A$2:$E$20,5,TRUE)</f>
        <v>79.95</v>
      </c>
      <c r="G6109" s="8">
        <f t="shared" si="190"/>
        <v>159.9</v>
      </c>
      <c r="H6109" s="8">
        <f>VLOOKUP(C6109,Products!$A$2:$F$20,6,TRUE)</f>
        <v>27.950000000000003</v>
      </c>
      <c r="I6109" s="8">
        <f t="shared" si="191"/>
        <v>55.900000000000006</v>
      </c>
      <c r="J6109" s="42">
        <f>VLOOKUP(B6109,Invoices!A:I,9,TRUE)</f>
        <v>2021</v>
      </c>
    </row>
    <row r="6110" spans="1:10" x14ac:dyDescent="0.15">
      <c r="A6110" t="s">
        <v>9470</v>
      </c>
      <c r="B6110" t="s">
        <v>1354</v>
      </c>
      <c r="C6110" t="s">
        <v>96</v>
      </c>
      <c r="D6110" t="s">
        <v>75</v>
      </c>
      <c r="E6110">
        <v>1</v>
      </c>
      <c r="F6110" s="8">
        <f>VLOOKUP(C6110,Products!$A$2:$E$20,5,TRUE)</f>
        <v>79.95</v>
      </c>
      <c r="G6110" s="8">
        <f t="shared" si="190"/>
        <v>79.95</v>
      </c>
      <c r="H6110" s="8">
        <f>VLOOKUP(C6110,Products!$A$2:$F$20,6,TRUE)</f>
        <v>27.950000000000003</v>
      </c>
      <c r="I6110" s="8">
        <f t="shared" si="191"/>
        <v>27.950000000000003</v>
      </c>
      <c r="J6110" s="42">
        <f>VLOOKUP(B6110,Invoices!A:I,9,TRUE)</f>
        <v>2021</v>
      </c>
    </row>
    <row r="6111" spans="1:10" x14ac:dyDescent="0.15">
      <c r="A6111" t="s">
        <v>9471</v>
      </c>
      <c r="B6111" t="s">
        <v>1355</v>
      </c>
      <c r="C6111" t="s">
        <v>103</v>
      </c>
      <c r="D6111" t="s">
        <v>77</v>
      </c>
      <c r="E6111">
        <v>1</v>
      </c>
      <c r="F6111" s="8">
        <f>VLOOKUP(C6111,Products!$A$2:$E$20,5,TRUE)</f>
        <v>8.9499999999999993</v>
      </c>
      <c r="G6111" s="8">
        <f t="shared" si="190"/>
        <v>8.9499999999999993</v>
      </c>
      <c r="H6111" s="8">
        <f>VLOOKUP(C6111,Products!$A$2:$F$20,6,TRUE)</f>
        <v>3.1999999999999993</v>
      </c>
      <c r="I6111" s="8">
        <f t="shared" si="191"/>
        <v>3.1999999999999993</v>
      </c>
      <c r="J6111" s="42">
        <f>VLOOKUP(B6111,Invoices!A:I,9,TRUE)</f>
        <v>2021</v>
      </c>
    </row>
    <row r="6112" spans="1:10" x14ac:dyDescent="0.15">
      <c r="A6112" t="s">
        <v>9472</v>
      </c>
      <c r="B6112" t="s">
        <v>1355</v>
      </c>
      <c r="C6112" t="s">
        <v>104</v>
      </c>
      <c r="D6112" t="s">
        <v>71</v>
      </c>
      <c r="E6112">
        <v>3</v>
      </c>
      <c r="F6112" s="8">
        <f>VLOOKUP(C6112,Products!$A$2:$E$20,5,TRUE)</f>
        <v>2.95</v>
      </c>
      <c r="G6112" s="8">
        <f t="shared" si="190"/>
        <v>8.8500000000000014</v>
      </c>
      <c r="H6112" s="8">
        <f>VLOOKUP(C6112,Products!$A$2:$F$20,6,TRUE)</f>
        <v>1.1500000000000001</v>
      </c>
      <c r="I6112" s="8">
        <f t="shared" si="191"/>
        <v>3.45</v>
      </c>
      <c r="J6112" s="42">
        <f>VLOOKUP(B6112,Invoices!A:I,9,TRUE)</f>
        <v>2021</v>
      </c>
    </row>
    <row r="6113" spans="1:10" x14ac:dyDescent="0.15">
      <c r="A6113" t="s">
        <v>9473</v>
      </c>
      <c r="B6113" t="s">
        <v>1355</v>
      </c>
      <c r="C6113" t="s">
        <v>90</v>
      </c>
      <c r="D6113" t="s">
        <v>72</v>
      </c>
      <c r="E6113">
        <v>5</v>
      </c>
      <c r="F6113" s="8">
        <f>VLOOKUP(C6113,Products!$A$2:$E$20,5,TRUE)</f>
        <v>8.9499999999999993</v>
      </c>
      <c r="G6113" s="8">
        <f t="shared" si="190"/>
        <v>44.75</v>
      </c>
      <c r="H6113" s="8">
        <f>VLOOKUP(C6113,Products!$A$2:$F$20,6,TRUE)</f>
        <v>5.6999999999999993</v>
      </c>
      <c r="I6113" s="8">
        <f t="shared" si="191"/>
        <v>28.499999999999996</v>
      </c>
      <c r="J6113" s="42">
        <f>VLOOKUP(B6113,Invoices!A:I,9,TRUE)</f>
        <v>2021</v>
      </c>
    </row>
    <row r="6114" spans="1:10" x14ac:dyDescent="0.15">
      <c r="A6114" t="s">
        <v>9474</v>
      </c>
      <c r="B6114" t="s">
        <v>1355</v>
      </c>
      <c r="C6114" t="s">
        <v>97</v>
      </c>
      <c r="D6114" t="s">
        <v>74</v>
      </c>
      <c r="E6114">
        <v>10</v>
      </c>
      <c r="F6114" s="8">
        <f>VLOOKUP(C6114,Products!$A$2:$E$20,5,TRUE)</f>
        <v>1.5</v>
      </c>
      <c r="G6114" s="8">
        <f t="shared" si="190"/>
        <v>15</v>
      </c>
      <c r="H6114" s="8">
        <f>VLOOKUP(C6114,Products!$A$2:$F$20,6,TRUE)</f>
        <v>0.5</v>
      </c>
      <c r="I6114" s="8">
        <f t="shared" si="191"/>
        <v>5</v>
      </c>
      <c r="J6114" s="42">
        <f>VLOOKUP(B6114,Invoices!A:I,9,TRUE)</f>
        <v>2021</v>
      </c>
    </row>
    <row r="6115" spans="1:10" x14ac:dyDescent="0.15">
      <c r="A6115" t="s">
        <v>9475</v>
      </c>
      <c r="B6115" t="s">
        <v>1356</v>
      </c>
      <c r="C6115" t="s">
        <v>87</v>
      </c>
      <c r="D6115" t="s">
        <v>68</v>
      </c>
      <c r="E6115">
        <v>20</v>
      </c>
      <c r="F6115" s="8">
        <f>VLOOKUP(C6115,Products!$A$2:$E$20,5,TRUE)</f>
        <v>19.95</v>
      </c>
      <c r="G6115" s="8">
        <f t="shared" si="190"/>
        <v>399</v>
      </c>
      <c r="H6115" s="8">
        <f>VLOOKUP(C6115,Products!$A$2:$F$20,6,TRUE)</f>
        <v>7.4499999999999993</v>
      </c>
      <c r="I6115" s="8">
        <f t="shared" si="191"/>
        <v>149</v>
      </c>
      <c r="J6115" s="42">
        <f>VLOOKUP(B6115,Invoices!A:I,9,TRUE)</f>
        <v>2021</v>
      </c>
    </row>
    <row r="6116" spans="1:10" x14ac:dyDescent="0.15">
      <c r="A6116" t="s">
        <v>9476</v>
      </c>
      <c r="B6116" t="s">
        <v>1356</v>
      </c>
      <c r="C6116" t="s">
        <v>89</v>
      </c>
      <c r="D6116" t="s">
        <v>80</v>
      </c>
      <c r="E6116">
        <v>2</v>
      </c>
      <c r="F6116" s="8">
        <f>VLOOKUP(C6116,Products!$A$2:$E$20,5,TRUE)</f>
        <v>15.95</v>
      </c>
      <c r="G6116" s="8">
        <f t="shared" si="190"/>
        <v>31.9</v>
      </c>
      <c r="H6116" s="8">
        <f>VLOOKUP(C6116,Products!$A$2:$F$20,6,TRUE)</f>
        <v>6</v>
      </c>
      <c r="I6116" s="8">
        <f t="shared" si="191"/>
        <v>12</v>
      </c>
      <c r="J6116" s="42">
        <f>VLOOKUP(B6116,Invoices!A:I,9,TRUE)</f>
        <v>2021</v>
      </c>
    </row>
    <row r="6117" spans="1:10" x14ac:dyDescent="0.15">
      <c r="A6117" t="s">
        <v>9477</v>
      </c>
      <c r="B6117" t="s">
        <v>1356</v>
      </c>
      <c r="C6117" t="s">
        <v>94</v>
      </c>
      <c r="D6117" t="s">
        <v>86</v>
      </c>
      <c r="E6117">
        <v>2</v>
      </c>
      <c r="F6117" s="8">
        <f>VLOOKUP(C6117,Products!$A$2:$E$20,5,TRUE)</f>
        <v>3.5</v>
      </c>
      <c r="G6117" s="8">
        <f t="shared" si="190"/>
        <v>7</v>
      </c>
      <c r="H6117" s="8">
        <f>VLOOKUP(C6117,Products!$A$2:$F$20,6,TRUE)</f>
        <v>0.54999999999999982</v>
      </c>
      <c r="I6117" s="8">
        <f t="shared" si="191"/>
        <v>1.0999999999999996</v>
      </c>
      <c r="J6117" s="42">
        <f>VLOOKUP(B6117,Invoices!A:I,9,TRUE)</f>
        <v>2021</v>
      </c>
    </row>
    <row r="6118" spans="1:10" x14ac:dyDescent="0.15">
      <c r="A6118" t="s">
        <v>9478</v>
      </c>
      <c r="B6118" t="s">
        <v>1356</v>
      </c>
      <c r="C6118" t="s">
        <v>90</v>
      </c>
      <c r="D6118" t="s">
        <v>72</v>
      </c>
      <c r="E6118">
        <v>50</v>
      </c>
      <c r="F6118" s="8">
        <f>VLOOKUP(C6118,Products!$A$2:$E$20,5,TRUE)</f>
        <v>8.9499999999999993</v>
      </c>
      <c r="G6118" s="8">
        <f t="shared" si="190"/>
        <v>447.49999999999994</v>
      </c>
      <c r="H6118" s="8">
        <f>VLOOKUP(C6118,Products!$A$2:$F$20,6,TRUE)</f>
        <v>5.6999999999999993</v>
      </c>
      <c r="I6118" s="8">
        <f t="shared" si="191"/>
        <v>284.99999999999994</v>
      </c>
      <c r="J6118" s="42">
        <f>VLOOKUP(B6118,Invoices!A:I,9,TRUE)</f>
        <v>2021</v>
      </c>
    </row>
    <row r="6119" spans="1:10" x14ac:dyDescent="0.15">
      <c r="A6119" t="s">
        <v>9479</v>
      </c>
      <c r="B6119" t="s">
        <v>1357</v>
      </c>
      <c r="C6119" t="s">
        <v>100</v>
      </c>
      <c r="D6119" t="s">
        <v>78</v>
      </c>
      <c r="E6119">
        <v>2</v>
      </c>
      <c r="F6119" s="8">
        <f>VLOOKUP(C6119,Products!$A$2:$E$20,5,TRUE)</f>
        <v>49.95</v>
      </c>
      <c r="G6119" s="8">
        <f t="shared" si="190"/>
        <v>99.9</v>
      </c>
      <c r="H6119" s="8">
        <f>VLOOKUP(C6119,Products!$A$2:$F$20,6,TRUE)</f>
        <v>19.950000000000003</v>
      </c>
      <c r="I6119" s="8">
        <f t="shared" si="191"/>
        <v>39.900000000000006</v>
      </c>
      <c r="J6119" s="42">
        <f>VLOOKUP(B6119,Invoices!A:I,9,TRUE)</f>
        <v>2021</v>
      </c>
    </row>
    <row r="6120" spans="1:10" x14ac:dyDescent="0.15">
      <c r="A6120" t="s">
        <v>9480</v>
      </c>
      <c r="B6120" t="s">
        <v>1357</v>
      </c>
      <c r="C6120" t="s">
        <v>99</v>
      </c>
      <c r="D6120" t="s">
        <v>84</v>
      </c>
      <c r="E6120">
        <v>1</v>
      </c>
      <c r="F6120" s="8">
        <f>VLOOKUP(C6120,Products!$A$2:$E$20,5,TRUE)</f>
        <v>3.5</v>
      </c>
      <c r="G6120" s="8">
        <f t="shared" si="190"/>
        <v>3.5</v>
      </c>
      <c r="H6120" s="8">
        <f>VLOOKUP(C6120,Products!$A$2:$F$20,6,TRUE)</f>
        <v>0.54999999999999982</v>
      </c>
      <c r="I6120" s="8">
        <f t="shared" si="191"/>
        <v>0.54999999999999982</v>
      </c>
      <c r="J6120" s="42">
        <f>VLOOKUP(B6120,Invoices!A:I,9,TRUE)</f>
        <v>2021</v>
      </c>
    </row>
    <row r="6121" spans="1:10" x14ac:dyDescent="0.15">
      <c r="A6121" t="s">
        <v>9481</v>
      </c>
      <c r="B6121" t="s">
        <v>1357</v>
      </c>
      <c r="C6121" t="s">
        <v>97</v>
      </c>
      <c r="D6121" t="s">
        <v>74</v>
      </c>
      <c r="E6121">
        <v>12</v>
      </c>
      <c r="F6121" s="8">
        <f>VLOOKUP(C6121,Products!$A$2:$E$20,5,TRUE)</f>
        <v>1.5</v>
      </c>
      <c r="G6121" s="8">
        <f t="shared" si="190"/>
        <v>18</v>
      </c>
      <c r="H6121" s="8">
        <f>VLOOKUP(C6121,Products!$A$2:$F$20,6,TRUE)</f>
        <v>0.5</v>
      </c>
      <c r="I6121" s="8">
        <f t="shared" si="191"/>
        <v>6</v>
      </c>
      <c r="J6121" s="42">
        <f>VLOOKUP(B6121,Invoices!A:I,9,TRUE)</f>
        <v>2021</v>
      </c>
    </row>
    <row r="6122" spans="1:10" x14ac:dyDescent="0.15">
      <c r="A6122" t="s">
        <v>9482</v>
      </c>
      <c r="B6122" t="s">
        <v>1357</v>
      </c>
      <c r="C6122" t="s">
        <v>87</v>
      </c>
      <c r="D6122" t="s">
        <v>68</v>
      </c>
      <c r="E6122">
        <v>5</v>
      </c>
      <c r="F6122" s="8">
        <f>VLOOKUP(C6122,Products!$A$2:$E$20,5,TRUE)</f>
        <v>19.95</v>
      </c>
      <c r="G6122" s="8">
        <f t="shared" si="190"/>
        <v>99.75</v>
      </c>
      <c r="H6122" s="8">
        <f>VLOOKUP(C6122,Products!$A$2:$F$20,6,TRUE)</f>
        <v>7.4499999999999993</v>
      </c>
      <c r="I6122" s="8">
        <f t="shared" si="191"/>
        <v>37.25</v>
      </c>
      <c r="J6122" s="42">
        <f>VLOOKUP(B6122,Invoices!A:I,9,TRUE)</f>
        <v>2021</v>
      </c>
    </row>
    <row r="6123" spans="1:10" x14ac:dyDescent="0.15">
      <c r="A6123" t="s">
        <v>9483</v>
      </c>
      <c r="B6123" t="s">
        <v>1357</v>
      </c>
      <c r="C6123" t="s">
        <v>89</v>
      </c>
      <c r="D6123" t="s">
        <v>80</v>
      </c>
      <c r="E6123">
        <v>5</v>
      </c>
      <c r="F6123" s="8">
        <f>VLOOKUP(C6123,Products!$A$2:$E$20,5,TRUE)</f>
        <v>15.95</v>
      </c>
      <c r="G6123" s="8">
        <f t="shared" si="190"/>
        <v>79.75</v>
      </c>
      <c r="H6123" s="8">
        <f>VLOOKUP(C6123,Products!$A$2:$F$20,6,TRUE)</f>
        <v>6</v>
      </c>
      <c r="I6123" s="8">
        <f t="shared" si="191"/>
        <v>30</v>
      </c>
      <c r="J6123" s="42">
        <f>VLOOKUP(B6123,Invoices!A:I,9,TRUE)</f>
        <v>2021</v>
      </c>
    </row>
    <row r="6124" spans="1:10" x14ac:dyDescent="0.15">
      <c r="A6124" t="s">
        <v>9484</v>
      </c>
      <c r="B6124" t="s">
        <v>1358</v>
      </c>
      <c r="C6124" t="s">
        <v>102</v>
      </c>
      <c r="D6124" t="s">
        <v>83</v>
      </c>
      <c r="E6124">
        <v>3</v>
      </c>
      <c r="F6124" s="8">
        <f>VLOOKUP(C6124,Products!$A$2:$E$20,5,TRUE)</f>
        <v>29.95</v>
      </c>
      <c r="G6124" s="8">
        <f t="shared" si="190"/>
        <v>89.85</v>
      </c>
      <c r="H6124" s="8">
        <f>VLOOKUP(C6124,Products!$A$2:$F$20,6,TRUE)</f>
        <v>15</v>
      </c>
      <c r="I6124" s="8">
        <f t="shared" si="191"/>
        <v>45</v>
      </c>
      <c r="J6124" s="42">
        <f>VLOOKUP(B6124,Invoices!A:I,9,TRUE)</f>
        <v>2021</v>
      </c>
    </row>
    <row r="6125" spans="1:10" x14ac:dyDescent="0.15">
      <c r="A6125" t="s">
        <v>9485</v>
      </c>
      <c r="B6125" t="s">
        <v>1358</v>
      </c>
      <c r="C6125" t="s">
        <v>100</v>
      </c>
      <c r="D6125" t="s">
        <v>78</v>
      </c>
      <c r="E6125">
        <v>2</v>
      </c>
      <c r="F6125" s="8">
        <f>VLOOKUP(C6125,Products!$A$2:$E$20,5,TRUE)</f>
        <v>49.95</v>
      </c>
      <c r="G6125" s="8">
        <f t="shared" si="190"/>
        <v>99.9</v>
      </c>
      <c r="H6125" s="8">
        <f>VLOOKUP(C6125,Products!$A$2:$F$20,6,TRUE)</f>
        <v>19.950000000000003</v>
      </c>
      <c r="I6125" s="8">
        <f t="shared" si="191"/>
        <v>39.900000000000006</v>
      </c>
      <c r="J6125" s="42">
        <f>VLOOKUP(B6125,Invoices!A:I,9,TRUE)</f>
        <v>2021</v>
      </c>
    </row>
    <row r="6126" spans="1:10" x14ac:dyDescent="0.15">
      <c r="A6126" t="s">
        <v>9486</v>
      </c>
      <c r="B6126" t="s">
        <v>1358</v>
      </c>
      <c r="C6126" t="s">
        <v>88</v>
      </c>
      <c r="D6126" t="s">
        <v>85</v>
      </c>
      <c r="E6126">
        <v>8</v>
      </c>
      <c r="F6126" s="8">
        <f>VLOOKUP(C6126,Products!$A$2:$E$20,5,TRUE)</f>
        <v>8.9499999999999993</v>
      </c>
      <c r="G6126" s="8">
        <f t="shared" si="190"/>
        <v>71.599999999999994</v>
      </c>
      <c r="H6126" s="8">
        <f>VLOOKUP(C6126,Products!$A$2:$F$20,6,TRUE)</f>
        <v>5.6999999999999993</v>
      </c>
      <c r="I6126" s="8">
        <f t="shared" si="191"/>
        <v>45.599999999999994</v>
      </c>
      <c r="J6126" s="42">
        <f>VLOOKUP(B6126,Invoices!A:I,9,TRUE)</f>
        <v>2021</v>
      </c>
    </row>
    <row r="6127" spans="1:10" x14ac:dyDescent="0.15">
      <c r="A6127" t="s">
        <v>9487</v>
      </c>
      <c r="B6127" t="s">
        <v>1358</v>
      </c>
      <c r="C6127" t="s">
        <v>93</v>
      </c>
      <c r="D6127" t="s">
        <v>76</v>
      </c>
      <c r="E6127">
        <v>2</v>
      </c>
      <c r="F6127" s="8">
        <f>VLOOKUP(C6127,Products!$A$2:$E$20,5,TRUE)</f>
        <v>9.9499999999999993</v>
      </c>
      <c r="G6127" s="8">
        <f t="shared" si="190"/>
        <v>19.899999999999999</v>
      </c>
      <c r="H6127" s="8">
        <f>VLOOKUP(C6127,Products!$A$2:$F$20,6,TRUE)</f>
        <v>1.9499999999999993</v>
      </c>
      <c r="I6127" s="8">
        <f t="shared" si="191"/>
        <v>3.8999999999999986</v>
      </c>
      <c r="J6127" s="42">
        <f>VLOOKUP(B6127,Invoices!A:I,9,TRUE)</f>
        <v>2021</v>
      </c>
    </row>
    <row r="6128" spans="1:10" x14ac:dyDescent="0.15">
      <c r="A6128" t="s">
        <v>9488</v>
      </c>
      <c r="B6128" t="s">
        <v>1358</v>
      </c>
      <c r="C6128" t="s">
        <v>105</v>
      </c>
      <c r="D6128" t="s">
        <v>81</v>
      </c>
      <c r="E6128">
        <v>3</v>
      </c>
      <c r="F6128" s="8">
        <f>VLOOKUP(C6128,Products!$A$2:$E$20,5,TRUE)</f>
        <v>8.9499999999999993</v>
      </c>
      <c r="G6128" s="8">
        <f t="shared" si="190"/>
        <v>26.849999999999998</v>
      </c>
      <c r="H6128" s="8">
        <f>VLOOKUP(C6128,Products!$A$2:$F$20,6,TRUE)</f>
        <v>3.1999999999999993</v>
      </c>
      <c r="I6128" s="8">
        <f t="shared" si="191"/>
        <v>9.5999999999999979</v>
      </c>
      <c r="J6128" s="42">
        <f>VLOOKUP(B6128,Invoices!A:I,9,TRUE)</f>
        <v>2021</v>
      </c>
    </row>
    <row r="6129" spans="1:10" x14ac:dyDescent="0.15">
      <c r="A6129" t="s">
        <v>9489</v>
      </c>
      <c r="B6129" t="s">
        <v>1358</v>
      </c>
      <c r="C6129" t="s">
        <v>103</v>
      </c>
      <c r="D6129" t="s">
        <v>77</v>
      </c>
      <c r="E6129">
        <v>1</v>
      </c>
      <c r="F6129" s="8">
        <f>VLOOKUP(C6129,Products!$A$2:$E$20,5,TRUE)</f>
        <v>8.9499999999999993</v>
      </c>
      <c r="G6129" s="8">
        <f t="shared" si="190"/>
        <v>8.9499999999999993</v>
      </c>
      <c r="H6129" s="8">
        <f>VLOOKUP(C6129,Products!$A$2:$F$20,6,TRUE)</f>
        <v>3.1999999999999993</v>
      </c>
      <c r="I6129" s="8">
        <f t="shared" si="191"/>
        <v>3.1999999999999993</v>
      </c>
      <c r="J6129" s="42">
        <f>VLOOKUP(B6129,Invoices!A:I,9,TRUE)</f>
        <v>2021</v>
      </c>
    </row>
    <row r="6130" spans="1:10" x14ac:dyDescent="0.15">
      <c r="A6130" t="s">
        <v>9490</v>
      </c>
      <c r="B6130" t="s">
        <v>1358</v>
      </c>
      <c r="C6130" t="s">
        <v>99</v>
      </c>
      <c r="D6130" t="s">
        <v>84</v>
      </c>
      <c r="E6130">
        <v>20</v>
      </c>
      <c r="F6130" s="8">
        <f>VLOOKUP(C6130,Products!$A$2:$E$20,5,TRUE)</f>
        <v>3.5</v>
      </c>
      <c r="G6130" s="8">
        <f t="shared" si="190"/>
        <v>70</v>
      </c>
      <c r="H6130" s="8">
        <f>VLOOKUP(C6130,Products!$A$2:$F$20,6,TRUE)</f>
        <v>0.54999999999999982</v>
      </c>
      <c r="I6130" s="8">
        <f t="shared" si="191"/>
        <v>10.999999999999996</v>
      </c>
      <c r="J6130" s="42">
        <f>VLOOKUP(B6130,Invoices!A:I,9,TRUE)</f>
        <v>2021</v>
      </c>
    </row>
    <row r="6131" spans="1:10" x14ac:dyDescent="0.15">
      <c r="A6131" t="s">
        <v>9491</v>
      </c>
      <c r="B6131" t="s">
        <v>1358</v>
      </c>
      <c r="C6131" t="s">
        <v>96</v>
      </c>
      <c r="D6131" t="s">
        <v>75</v>
      </c>
      <c r="E6131">
        <v>10</v>
      </c>
      <c r="F6131" s="8">
        <f>VLOOKUP(C6131,Products!$A$2:$E$20,5,TRUE)</f>
        <v>79.95</v>
      </c>
      <c r="G6131" s="8">
        <f t="shared" si="190"/>
        <v>799.5</v>
      </c>
      <c r="H6131" s="8">
        <f>VLOOKUP(C6131,Products!$A$2:$F$20,6,TRUE)</f>
        <v>27.950000000000003</v>
      </c>
      <c r="I6131" s="8">
        <f t="shared" si="191"/>
        <v>279.5</v>
      </c>
      <c r="J6131" s="42">
        <f>VLOOKUP(B6131,Invoices!A:I,9,TRUE)</f>
        <v>2021</v>
      </c>
    </row>
    <row r="6132" spans="1:10" x14ac:dyDescent="0.15">
      <c r="A6132" t="s">
        <v>9492</v>
      </c>
      <c r="B6132" t="s">
        <v>1359</v>
      </c>
      <c r="C6132" t="s">
        <v>88</v>
      </c>
      <c r="D6132" t="s">
        <v>85</v>
      </c>
      <c r="E6132">
        <v>8</v>
      </c>
      <c r="F6132" s="8">
        <f>VLOOKUP(C6132,Products!$A$2:$E$20,5,TRUE)</f>
        <v>8.9499999999999993</v>
      </c>
      <c r="G6132" s="8">
        <f t="shared" si="190"/>
        <v>71.599999999999994</v>
      </c>
      <c r="H6132" s="8">
        <f>VLOOKUP(C6132,Products!$A$2:$F$20,6,TRUE)</f>
        <v>5.6999999999999993</v>
      </c>
      <c r="I6132" s="8">
        <f t="shared" si="191"/>
        <v>45.599999999999994</v>
      </c>
      <c r="J6132" s="42">
        <f>VLOOKUP(B6132,Invoices!A:I,9,TRUE)</f>
        <v>2021</v>
      </c>
    </row>
    <row r="6133" spans="1:10" x14ac:dyDescent="0.15">
      <c r="A6133" t="s">
        <v>9493</v>
      </c>
      <c r="B6133" t="s">
        <v>1359</v>
      </c>
      <c r="C6133" t="s">
        <v>96</v>
      </c>
      <c r="D6133" t="s">
        <v>75</v>
      </c>
      <c r="E6133">
        <v>5</v>
      </c>
      <c r="F6133" s="8">
        <f>VLOOKUP(C6133,Products!$A$2:$E$20,5,TRUE)</f>
        <v>79.95</v>
      </c>
      <c r="G6133" s="8">
        <f t="shared" si="190"/>
        <v>399.75</v>
      </c>
      <c r="H6133" s="8">
        <f>VLOOKUP(C6133,Products!$A$2:$F$20,6,TRUE)</f>
        <v>27.950000000000003</v>
      </c>
      <c r="I6133" s="8">
        <f t="shared" si="191"/>
        <v>139.75</v>
      </c>
      <c r="J6133" s="42">
        <f>VLOOKUP(B6133,Invoices!A:I,9,TRUE)</f>
        <v>2021</v>
      </c>
    </row>
    <row r="6134" spans="1:10" x14ac:dyDescent="0.15">
      <c r="A6134" t="s">
        <v>9494</v>
      </c>
      <c r="B6134" t="s">
        <v>1359</v>
      </c>
      <c r="C6134" t="s">
        <v>90</v>
      </c>
      <c r="D6134" t="s">
        <v>72</v>
      </c>
      <c r="E6134">
        <v>2</v>
      </c>
      <c r="F6134" s="8">
        <f>VLOOKUP(C6134,Products!$A$2:$E$20,5,TRUE)</f>
        <v>8.9499999999999993</v>
      </c>
      <c r="G6134" s="8">
        <f t="shared" si="190"/>
        <v>17.899999999999999</v>
      </c>
      <c r="H6134" s="8">
        <f>VLOOKUP(C6134,Products!$A$2:$F$20,6,TRUE)</f>
        <v>5.6999999999999993</v>
      </c>
      <c r="I6134" s="8">
        <f t="shared" si="191"/>
        <v>11.399999999999999</v>
      </c>
      <c r="J6134" s="42">
        <f>VLOOKUP(B6134,Invoices!A:I,9,TRUE)</f>
        <v>2021</v>
      </c>
    </row>
    <row r="6135" spans="1:10" x14ac:dyDescent="0.15">
      <c r="A6135" t="s">
        <v>9495</v>
      </c>
      <c r="B6135" t="s">
        <v>1359</v>
      </c>
      <c r="C6135" t="s">
        <v>91</v>
      </c>
      <c r="D6135" t="s">
        <v>70</v>
      </c>
      <c r="E6135">
        <v>4</v>
      </c>
      <c r="F6135" s="8">
        <f>VLOOKUP(C6135,Products!$A$2:$E$20,5,TRUE)</f>
        <v>49.95</v>
      </c>
      <c r="G6135" s="8">
        <f t="shared" si="190"/>
        <v>199.8</v>
      </c>
      <c r="H6135" s="8">
        <f>VLOOKUP(C6135,Products!$A$2:$F$20,6,TRUE)</f>
        <v>21.200000000000003</v>
      </c>
      <c r="I6135" s="8">
        <f t="shared" si="191"/>
        <v>84.800000000000011</v>
      </c>
      <c r="J6135" s="42">
        <f>VLOOKUP(B6135,Invoices!A:I,9,TRUE)</f>
        <v>2021</v>
      </c>
    </row>
    <row r="6136" spans="1:10" x14ac:dyDescent="0.15">
      <c r="A6136" t="s">
        <v>9496</v>
      </c>
      <c r="B6136" t="s">
        <v>1360</v>
      </c>
      <c r="C6136" t="s">
        <v>98</v>
      </c>
      <c r="D6136" t="s">
        <v>79</v>
      </c>
      <c r="E6136">
        <v>1</v>
      </c>
      <c r="F6136" s="8">
        <f>VLOOKUP(C6136,Products!$A$2:$E$20,5,TRUE)</f>
        <v>14.95</v>
      </c>
      <c r="G6136" s="8">
        <f t="shared" si="190"/>
        <v>14.95</v>
      </c>
      <c r="H6136" s="8">
        <f>VLOOKUP(C6136,Products!$A$2:$F$20,6,TRUE)</f>
        <v>3.0499999999999989</v>
      </c>
      <c r="I6136" s="8">
        <f t="shared" si="191"/>
        <v>3.0499999999999989</v>
      </c>
      <c r="J6136" s="42">
        <f>VLOOKUP(B6136,Invoices!A:I,9,TRUE)</f>
        <v>2021</v>
      </c>
    </row>
    <row r="6137" spans="1:10" x14ac:dyDescent="0.15">
      <c r="A6137" t="s">
        <v>9497</v>
      </c>
      <c r="B6137" t="s">
        <v>1360</v>
      </c>
      <c r="C6137" t="s">
        <v>94</v>
      </c>
      <c r="D6137" t="s">
        <v>86</v>
      </c>
      <c r="E6137">
        <v>24</v>
      </c>
      <c r="F6137" s="8">
        <f>VLOOKUP(C6137,Products!$A$2:$E$20,5,TRUE)</f>
        <v>3.5</v>
      </c>
      <c r="G6137" s="8">
        <f t="shared" si="190"/>
        <v>84</v>
      </c>
      <c r="H6137" s="8">
        <f>VLOOKUP(C6137,Products!$A$2:$F$20,6,TRUE)</f>
        <v>0.54999999999999982</v>
      </c>
      <c r="I6137" s="8">
        <f t="shared" si="191"/>
        <v>13.199999999999996</v>
      </c>
      <c r="J6137" s="42">
        <f>VLOOKUP(B6137,Invoices!A:I,9,TRUE)</f>
        <v>2021</v>
      </c>
    </row>
    <row r="6138" spans="1:10" x14ac:dyDescent="0.15">
      <c r="A6138" t="s">
        <v>9498</v>
      </c>
      <c r="B6138" t="s">
        <v>1360</v>
      </c>
      <c r="C6138" t="s">
        <v>96</v>
      </c>
      <c r="D6138" t="s">
        <v>75</v>
      </c>
      <c r="E6138">
        <v>5</v>
      </c>
      <c r="F6138" s="8">
        <f>VLOOKUP(C6138,Products!$A$2:$E$20,5,TRUE)</f>
        <v>79.95</v>
      </c>
      <c r="G6138" s="8">
        <f t="shared" si="190"/>
        <v>399.75</v>
      </c>
      <c r="H6138" s="8">
        <f>VLOOKUP(C6138,Products!$A$2:$F$20,6,TRUE)</f>
        <v>27.950000000000003</v>
      </c>
      <c r="I6138" s="8">
        <f t="shared" si="191"/>
        <v>139.75</v>
      </c>
      <c r="J6138" s="42">
        <f>VLOOKUP(B6138,Invoices!A:I,9,TRUE)</f>
        <v>2021</v>
      </c>
    </row>
    <row r="6139" spans="1:10" x14ac:dyDescent="0.15">
      <c r="A6139" t="s">
        <v>9499</v>
      </c>
      <c r="B6139" t="s">
        <v>1360</v>
      </c>
      <c r="C6139" t="s">
        <v>104</v>
      </c>
      <c r="D6139" t="s">
        <v>71</v>
      </c>
      <c r="E6139">
        <v>1</v>
      </c>
      <c r="F6139" s="8">
        <f>VLOOKUP(C6139,Products!$A$2:$E$20,5,TRUE)</f>
        <v>2.95</v>
      </c>
      <c r="G6139" s="8">
        <f t="shared" si="190"/>
        <v>2.95</v>
      </c>
      <c r="H6139" s="8">
        <f>VLOOKUP(C6139,Products!$A$2:$F$20,6,TRUE)</f>
        <v>1.1500000000000001</v>
      </c>
      <c r="I6139" s="8">
        <f t="shared" si="191"/>
        <v>1.1500000000000001</v>
      </c>
      <c r="J6139" s="42">
        <f>VLOOKUP(B6139,Invoices!A:I,9,TRUE)</f>
        <v>2021</v>
      </c>
    </row>
    <row r="6140" spans="1:10" x14ac:dyDescent="0.15">
      <c r="A6140" t="s">
        <v>9500</v>
      </c>
      <c r="B6140" t="s">
        <v>1360</v>
      </c>
      <c r="C6140" t="s">
        <v>87</v>
      </c>
      <c r="D6140" t="s">
        <v>68</v>
      </c>
      <c r="E6140">
        <v>10</v>
      </c>
      <c r="F6140" s="8">
        <f>VLOOKUP(C6140,Products!$A$2:$E$20,5,TRUE)</f>
        <v>19.95</v>
      </c>
      <c r="G6140" s="8">
        <f t="shared" si="190"/>
        <v>199.5</v>
      </c>
      <c r="H6140" s="8">
        <f>VLOOKUP(C6140,Products!$A$2:$F$20,6,TRUE)</f>
        <v>7.4499999999999993</v>
      </c>
      <c r="I6140" s="8">
        <f t="shared" si="191"/>
        <v>74.5</v>
      </c>
      <c r="J6140" s="42">
        <f>VLOOKUP(B6140,Invoices!A:I,9,TRUE)</f>
        <v>2021</v>
      </c>
    </row>
    <row r="6141" spans="1:10" x14ac:dyDescent="0.15">
      <c r="A6141" t="s">
        <v>9501</v>
      </c>
      <c r="B6141" t="s">
        <v>1360</v>
      </c>
      <c r="C6141" t="s">
        <v>90</v>
      </c>
      <c r="D6141" t="s">
        <v>72</v>
      </c>
      <c r="E6141">
        <v>3</v>
      </c>
      <c r="F6141" s="8">
        <f>VLOOKUP(C6141,Products!$A$2:$E$20,5,TRUE)</f>
        <v>8.9499999999999993</v>
      </c>
      <c r="G6141" s="8">
        <f t="shared" si="190"/>
        <v>26.849999999999998</v>
      </c>
      <c r="H6141" s="8">
        <f>VLOOKUP(C6141,Products!$A$2:$F$20,6,TRUE)</f>
        <v>5.6999999999999993</v>
      </c>
      <c r="I6141" s="8">
        <f t="shared" si="191"/>
        <v>17.099999999999998</v>
      </c>
      <c r="J6141" s="42">
        <f>VLOOKUP(B6141,Invoices!A:I,9,TRUE)</f>
        <v>2021</v>
      </c>
    </row>
    <row r="6142" spans="1:10" x14ac:dyDescent="0.15">
      <c r="A6142" t="s">
        <v>9502</v>
      </c>
      <c r="B6142" t="s">
        <v>1361</v>
      </c>
      <c r="C6142" t="s">
        <v>92</v>
      </c>
      <c r="D6142" t="s">
        <v>82</v>
      </c>
      <c r="E6142">
        <v>7</v>
      </c>
      <c r="F6142" s="8">
        <f>VLOOKUP(C6142,Products!$A$2:$E$20,5,TRUE)</f>
        <v>19.95</v>
      </c>
      <c r="G6142" s="8">
        <f t="shared" si="190"/>
        <v>139.65</v>
      </c>
      <c r="H6142" s="8">
        <f>VLOOKUP(C6142,Products!$A$2:$F$20,6,TRUE)</f>
        <v>7.4499999999999993</v>
      </c>
      <c r="I6142" s="8">
        <f t="shared" si="191"/>
        <v>52.149999999999991</v>
      </c>
      <c r="J6142" s="42">
        <f>VLOOKUP(B6142,Invoices!A:I,9,TRUE)</f>
        <v>2021</v>
      </c>
    </row>
    <row r="6143" spans="1:10" x14ac:dyDescent="0.15">
      <c r="A6143" t="s">
        <v>9503</v>
      </c>
      <c r="B6143" t="s">
        <v>1361</v>
      </c>
      <c r="C6143" t="s">
        <v>98</v>
      </c>
      <c r="D6143" t="s">
        <v>79</v>
      </c>
      <c r="E6143">
        <v>2</v>
      </c>
      <c r="F6143" s="8">
        <f>VLOOKUP(C6143,Products!$A$2:$E$20,5,TRUE)</f>
        <v>14.95</v>
      </c>
      <c r="G6143" s="8">
        <f t="shared" si="190"/>
        <v>29.9</v>
      </c>
      <c r="H6143" s="8">
        <f>VLOOKUP(C6143,Products!$A$2:$F$20,6,TRUE)</f>
        <v>3.0499999999999989</v>
      </c>
      <c r="I6143" s="8">
        <f t="shared" si="191"/>
        <v>6.0999999999999979</v>
      </c>
      <c r="J6143" s="42">
        <f>VLOOKUP(B6143,Invoices!A:I,9,TRUE)</f>
        <v>2021</v>
      </c>
    </row>
    <row r="6144" spans="1:10" x14ac:dyDescent="0.15">
      <c r="A6144" t="s">
        <v>9504</v>
      </c>
      <c r="B6144" t="s">
        <v>1361</v>
      </c>
      <c r="C6144" t="s">
        <v>95</v>
      </c>
      <c r="D6144" t="s">
        <v>73</v>
      </c>
      <c r="E6144">
        <v>1</v>
      </c>
      <c r="F6144" s="8">
        <f>VLOOKUP(C6144,Products!$A$2:$E$20,5,TRUE)</f>
        <v>12.95</v>
      </c>
      <c r="G6144" s="8">
        <f t="shared" si="190"/>
        <v>12.95</v>
      </c>
      <c r="H6144" s="8">
        <f>VLOOKUP(C6144,Products!$A$2:$F$20,6,TRUE)</f>
        <v>4.1999999999999993</v>
      </c>
      <c r="I6144" s="8">
        <f t="shared" si="191"/>
        <v>4.1999999999999993</v>
      </c>
      <c r="J6144" s="42">
        <f>VLOOKUP(B6144,Invoices!A:I,9,TRUE)</f>
        <v>2021</v>
      </c>
    </row>
    <row r="6145" spans="1:10" x14ac:dyDescent="0.15">
      <c r="A6145" t="s">
        <v>9505</v>
      </c>
      <c r="B6145" t="s">
        <v>1362</v>
      </c>
      <c r="C6145" t="s">
        <v>93</v>
      </c>
      <c r="D6145" t="s">
        <v>76</v>
      </c>
      <c r="E6145">
        <v>1</v>
      </c>
      <c r="F6145" s="8">
        <f>VLOOKUP(C6145,Products!$A$2:$E$20,5,TRUE)</f>
        <v>9.9499999999999993</v>
      </c>
      <c r="G6145" s="8">
        <f t="shared" si="190"/>
        <v>9.9499999999999993</v>
      </c>
      <c r="H6145" s="8">
        <f>VLOOKUP(C6145,Products!$A$2:$F$20,6,TRUE)</f>
        <v>1.9499999999999993</v>
      </c>
      <c r="I6145" s="8">
        <f t="shared" si="191"/>
        <v>1.9499999999999993</v>
      </c>
      <c r="J6145" s="42">
        <f>VLOOKUP(B6145,Invoices!A:I,9,TRUE)</f>
        <v>2021</v>
      </c>
    </row>
    <row r="6146" spans="1:10" x14ac:dyDescent="0.15">
      <c r="A6146" t="s">
        <v>9506</v>
      </c>
      <c r="B6146" t="s">
        <v>1363</v>
      </c>
      <c r="C6146" t="s">
        <v>99</v>
      </c>
      <c r="D6146" t="s">
        <v>84</v>
      </c>
      <c r="E6146">
        <v>20</v>
      </c>
      <c r="F6146" s="8">
        <f>VLOOKUP(C6146,Products!$A$2:$E$20,5,TRUE)</f>
        <v>3.5</v>
      </c>
      <c r="G6146" s="8">
        <f t="shared" si="190"/>
        <v>70</v>
      </c>
      <c r="H6146" s="8">
        <f>VLOOKUP(C6146,Products!$A$2:$F$20,6,TRUE)</f>
        <v>0.54999999999999982</v>
      </c>
      <c r="I6146" s="8">
        <f t="shared" si="191"/>
        <v>10.999999999999996</v>
      </c>
      <c r="J6146" s="42">
        <f>VLOOKUP(B6146,Invoices!A:I,9,TRUE)</f>
        <v>2021</v>
      </c>
    </row>
    <row r="6147" spans="1:10" x14ac:dyDescent="0.15">
      <c r="A6147" t="s">
        <v>9507</v>
      </c>
      <c r="B6147" t="s">
        <v>1363</v>
      </c>
      <c r="C6147" t="s">
        <v>93</v>
      </c>
      <c r="D6147" t="s">
        <v>76</v>
      </c>
      <c r="E6147">
        <v>50</v>
      </c>
      <c r="F6147" s="8">
        <f>VLOOKUP(C6147,Products!$A$2:$E$20,5,TRUE)</f>
        <v>9.9499999999999993</v>
      </c>
      <c r="G6147" s="8">
        <f t="shared" ref="G6147:G6210" si="192">F6147*E6147</f>
        <v>497.49999999999994</v>
      </c>
      <c r="H6147" s="8">
        <f>VLOOKUP(C6147,Products!$A$2:$F$20,6,TRUE)</f>
        <v>1.9499999999999993</v>
      </c>
      <c r="I6147" s="8">
        <f t="shared" ref="I6147:I6210" si="193">H6147*E6147</f>
        <v>97.499999999999972</v>
      </c>
      <c r="J6147" s="42">
        <f>VLOOKUP(B6147,Invoices!A:I,9,TRUE)</f>
        <v>2021</v>
      </c>
    </row>
    <row r="6148" spans="1:10" x14ac:dyDescent="0.15">
      <c r="A6148" t="s">
        <v>9508</v>
      </c>
      <c r="B6148" t="s">
        <v>1363</v>
      </c>
      <c r="C6148" t="s">
        <v>105</v>
      </c>
      <c r="D6148" t="s">
        <v>81</v>
      </c>
      <c r="E6148">
        <v>2</v>
      </c>
      <c r="F6148" s="8">
        <f>VLOOKUP(C6148,Products!$A$2:$E$20,5,TRUE)</f>
        <v>8.9499999999999993</v>
      </c>
      <c r="G6148" s="8">
        <f t="shared" si="192"/>
        <v>17.899999999999999</v>
      </c>
      <c r="H6148" s="8">
        <f>VLOOKUP(C6148,Products!$A$2:$F$20,6,TRUE)</f>
        <v>3.1999999999999993</v>
      </c>
      <c r="I6148" s="8">
        <f t="shared" si="193"/>
        <v>6.3999999999999986</v>
      </c>
      <c r="J6148" s="42">
        <f>VLOOKUP(B6148,Invoices!A:I,9,TRUE)</f>
        <v>2021</v>
      </c>
    </row>
    <row r="6149" spans="1:10" x14ac:dyDescent="0.15">
      <c r="A6149" t="s">
        <v>9509</v>
      </c>
      <c r="B6149" t="s">
        <v>1363</v>
      </c>
      <c r="C6149" t="s">
        <v>90</v>
      </c>
      <c r="D6149" t="s">
        <v>72</v>
      </c>
      <c r="E6149">
        <v>3</v>
      </c>
      <c r="F6149" s="8">
        <f>VLOOKUP(C6149,Products!$A$2:$E$20,5,TRUE)</f>
        <v>8.9499999999999993</v>
      </c>
      <c r="G6149" s="8">
        <f t="shared" si="192"/>
        <v>26.849999999999998</v>
      </c>
      <c r="H6149" s="8">
        <f>VLOOKUP(C6149,Products!$A$2:$F$20,6,TRUE)</f>
        <v>5.6999999999999993</v>
      </c>
      <c r="I6149" s="8">
        <f t="shared" si="193"/>
        <v>17.099999999999998</v>
      </c>
      <c r="J6149" s="42">
        <f>VLOOKUP(B6149,Invoices!A:I,9,TRUE)</f>
        <v>2021</v>
      </c>
    </row>
    <row r="6150" spans="1:10" x14ac:dyDescent="0.15">
      <c r="A6150" t="s">
        <v>9510</v>
      </c>
      <c r="B6150" t="s">
        <v>1363</v>
      </c>
      <c r="C6150" t="s">
        <v>102</v>
      </c>
      <c r="D6150" t="s">
        <v>83</v>
      </c>
      <c r="E6150">
        <v>5</v>
      </c>
      <c r="F6150" s="8">
        <f>VLOOKUP(C6150,Products!$A$2:$E$20,5,TRUE)</f>
        <v>29.95</v>
      </c>
      <c r="G6150" s="8">
        <f t="shared" si="192"/>
        <v>149.75</v>
      </c>
      <c r="H6150" s="8">
        <f>VLOOKUP(C6150,Products!$A$2:$F$20,6,TRUE)</f>
        <v>15</v>
      </c>
      <c r="I6150" s="8">
        <f t="shared" si="193"/>
        <v>75</v>
      </c>
      <c r="J6150" s="42">
        <f>VLOOKUP(B6150,Invoices!A:I,9,TRUE)</f>
        <v>2021</v>
      </c>
    </row>
    <row r="6151" spans="1:10" x14ac:dyDescent="0.15">
      <c r="A6151" t="s">
        <v>9511</v>
      </c>
      <c r="B6151" t="s">
        <v>1363</v>
      </c>
      <c r="C6151" t="s">
        <v>88</v>
      </c>
      <c r="D6151" t="s">
        <v>85</v>
      </c>
      <c r="E6151">
        <v>3</v>
      </c>
      <c r="F6151" s="8">
        <f>VLOOKUP(C6151,Products!$A$2:$E$20,5,TRUE)</f>
        <v>8.9499999999999993</v>
      </c>
      <c r="G6151" s="8">
        <f t="shared" si="192"/>
        <v>26.849999999999998</v>
      </c>
      <c r="H6151" s="8">
        <f>VLOOKUP(C6151,Products!$A$2:$F$20,6,TRUE)</f>
        <v>5.6999999999999993</v>
      </c>
      <c r="I6151" s="8">
        <f t="shared" si="193"/>
        <v>17.099999999999998</v>
      </c>
      <c r="J6151" s="42">
        <f>VLOOKUP(B6151,Invoices!A:I,9,TRUE)</f>
        <v>2021</v>
      </c>
    </row>
    <row r="6152" spans="1:10" x14ac:dyDescent="0.15">
      <c r="A6152" t="s">
        <v>9512</v>
      </c>
      <c r="B6152" t="s">
        <v>1364</v>
      </c>
      <c r="C6152" t="s">
        <v>90</v>
      </c>
      <c r="D6152" t="s">
        <v>72</v>
      </c>
      <c r="E6152">
        <v>50</v>
      </c>
      <c r="F6152" s="8">
        <f>VLOOKUP(C6152,Products!$A$2:$E$20,5,TRUE)</f>
        <v>8.9499999999999993</v>
      </c>
      <c r="G6152" s="8">
        <f t="shared" si="192"/>
        <v>447.49999999999994</v>
      </c>
      <c r="H6152" s="8">
        <f>VLOOKUP(C6152,Products!$A$2:$F$20,6,TRUE)</f>
        <v>5.6999999999999993</v>
      </c>
      <c r="I6152" s="8">
        <f t="shared" si="193"/>
        <v>284.99999999999994</v>
      </c>
      <c r="J6152" s="42">
        <f>VLOOKUP(B6152,Invoices!A:I,9,TRUE)</f>
        <v>2021</v>
      </c>
    </row>
    <row r="6153" spans="1:10" x14ac:dyDescent="0.15">
      <c r="A6153" t="s">
        <v>9513</v>
      </c>
      <c r="B6153" t="s">
        <v>1364</v>
      </c>
      <c r="C6153" t="s">
        <v>96</v>
      </c>
      <c r="D6153" t="s">
        <v>75</v>
      </c>
      <c r="E6153">
        <v>24</v>
      </c>
      <c r="F6153" s="8">
        <f>VLOOKUP(C6153,Products!$A$2:$E$20,5,TRUE)</f>
        <v>79.95</v>
      </c>
      <c r="G6153" s="8">
        <f t="shared" si="192"/>
        <v>1918.8000000000002</v>
      </c>
      <c r="H6153" s="8">
        <f>VLOOKUP(C6153,Products!$A$2:$F$20,6,TRUE)</f>
        <v>27.950000000000003</v>
      </c>
      <c r="I6153" s="8">
        <f t="shared" si="193"/>
        <v>670.80000000000007</v>
      </c>
      <c r="J6153" s="42">
        <f>VLOOKUP(B6153,Invoices!A:I,9,TRUE)</f>
        <v>2021</v>
      </c>
    </row>
    <row r="6154" spans="1:10" x14ac:dyDescent="0.15">
      <c r="A6154" t="s">
        <v>9514</v>
      </c>
      <c r="B6154" t="s">
        <v>1365</v>
      </c>
      <c r="C6154" t="s">
        <v>101</v>
      </c>
      <c r="D6154" t="s">
        <v>69</v>
      </c>
      <c r="E6154">
        <v>4</v>
      </c>
      <c r="F6154" s="8">
        <f>VLOOKUP(C6154,Products!$A$2:$E$20,5,TRUE)</f>
        <v>129.94999999999999</v>
      </c>
      <c r="G6154" s="8">
        <f t="shared" si="192"/>
        <v>519.79999999999995</v>
      </c>
      <c r="H6154" s="8">
        <f>VLOOKUP(C6154,Products!$A$2:$F$20,6,TRUE)</f>
        <v>40.449999999999989</v>
      </c>
      <c r="I6154" s="8">
        <f t="shared" si="193"/>
        <v>161.79999999999995</v>
      </c>
      <c r="J6154" s="42">
        <f>VLOOKUP(B6154,Invoices!A:I,9,TRUE)</f>
        <v>2021</v>
      </c>
    </row>
    <row r="6155" spans="1:10" x14ac:dyDescent="0.15">
      <c r="A6155" t="s">
        <v>9515</v>
      </c>
      <c r="B6155" t="s">
        <v>1366</v>
      </c>
      <c r="C6155" t="s">
        <v>87</v>
      </c>
      <c r="D6155" t="s">
        <v>68</v>
      </c>
      <c r="E6155">
        <v>12</v>
      </c>
      <c r="F6155" s="8">
        <f>VLOOKUP(C6155,Products!$A$2:$E$20,5,TRUE)</f>
        <v>19.95</v>
      </c>
      <c r="G6155" s="8">
        <f t="shared" si="192"/>
        <v>239.39999999999998</v>
      </c>
      <c r="H6155" s="8">
        <f>VLOOKUP(C6155,Products!$A$2:$F$20,6,TRUE)</f>
        <v>7.4499999999999993</v>
      </c>
      <c r="I6155" s="8">
        <f t="shared" si="193"/>
        <v>89.399999999999991</v>
      </c>
      <c r="J6155" s="42">
        <f>VLOOKUP(B6155,Invoices!A:I,9,TRUE)</f>
        <v>2021</v>
      </c>
    </row>
    <row r="6156" spans="1:10" x14ac:dyDescent="0.15">
      <c r="A6156" t="s">
        <v>9516</v>
      </c>
      <c r="B6156" t="s">
        <v>1367</v>
      </c>
      <c r="C6156" t="s">
        <v>96</v>
      </c>
      <c r="D6156" t="s">
        <v>75</v>
      </c>
      <c r="E6156">
        <v>3</v>
      </c>
      <c r="F6156" s="8">
        <f>VLOOKUP(C6156,Products!$A$2:$E$20,5,TRUE)</f>
        <v>79.95</v>
      </c>
      <c r="G6156" s="8">
        <f t="shared" si="192"/>
        <v>239.85000000000002</v>
      </c>
      <c r="H6156" s="8">
        <f>VLOOKUP(C6156,Products!$A$2:$F$20,6,TRUE)</f>
        <v>27.950000000000003</v>
      </c>
      <c r="I6156" s="8">
        <f t="shared" si="193"/>
        <v>83.850000000000009</v>
      </c>
      <c r="J6156" s="42">
        <f>VLOOKUP(B6156,Invoices!A:I,9,TRUE)</f>
        <v>2021</v>
      </c>
    </row>
    <row r="6157" spans="1:10" x14ac:dyDescent="0.15">
      <c r="A6157" t="s">
        <v>9517</v>
      </c>
      <c r="B6157" t="s">
        <v>1367</v>
      </c>
      <c r="C6157" t="s">
        <v>104</v>
      </c>
      <c r="D6157" t="s">
        <v>71</v>
      </c>
      <c r="E6157">
        <v>1</v>
      </c>
      <c r="F6157" s="8">
        <f>VLOOKUP(C6157,Products!$A$2:$E$20,5,TRUE)</f>
        <v>2.95</v>
      </c>
      <c r="G6157" s="8">
        <f t="shared" si="192"/>
        <v>2.95</v>
      </c>
      <c r="H6157" s="8">
        <f>VLOOKUP(C6157,Products!$A$2:$F$20,6,TRUE)</f>
        <v>1.1500000000000001</v>
      </c>
      <c r="I6157" s="8">
        <f t="shared" si="193"/>
        <v>1.1500000000000001</v>
      </c>
      <c r="J6157" s="42">
        <f>VLOOKUP(B6157,Invoices!A:I,9,TRUE)</f>
        <v>2021</v>
      </c>
    </row>
    <row r="6158" spans="1:10" x14ac:dyDescent="0.15">
      <c r="A6158" t="s">
        <v>9518</v>
      </c>
      <c r="B6158" t="s">
        <v>1367</v>
      </c>
      <c r="C6158" t="s">
        <v>94</v>
      </c>
      <c r="D6158" t="s">
        <v>86</v>
      </c>
      <c r="E6158">
        <v>1</v>
      </c>
      <c r="F6158" s="8">
        <f>VLOOKUP(C6158,Products!$A$2:$E$20,5,TRUE)</f>
        <v>3.5</v>
      </c>
      <c r="G6158" s="8">
        <f t="shared" si="192"/>
        <v>3.5</v>
      </c>
      <c r="H6158" s="8">
        <f>VLOOKUP(C6158,Products!$A$2:$F$20,6,TRUE)</f>
        <v>0.54999999999999982</v>
      </c>
      <c r="I6158" s="8">
        <f t="shared" si="193"/>
        <v>0.54999999999999982</v>
      </c>
      <c r="J6158" s="42">
        <f>VLOOKUP(B6158,Invoices!A:I,9,TRUE)</f>
        <v>2021</v>
      </c>
    </row>
    <row r="6159" spans="1:10" x14ac:dyDescent="0.15">
      <c r="A6159" t="s">
        <v>9519</v>
      </c>
      <c r="B6159" t="s">
        <v>1367</v>
      </c>
      <c r="C6159" t="s">
        <v>100</v>
      </c>
      <c r="D6159" t="s">
        <v>78</v>
      </c>
      <c r="E6159">
        <v>1</v>
      </c>
      <c r="F6159" s="8">
        <f>VLOOKUP(C6159,Products!$A$2:$E$20,5,TRUE)</f>
        <v>49.95</v>
      </c>
      <c r="G6159" s="8">
        <f t="shared" si="192"/>
        <v>49.95</v>
      </c>
      <c r="H6159" s="8">
        <f>VLOOKUP(C6159,Products!$A$2:$F$20,6,TRUE)</f>
        <v>19.950000000000003</v>
      </c>
      <c r="I6159" s="8">
        <f t="shared" si="193"/>
        <v>19.950000000000003</v>
      </c>
      <c r="J6159" s="42">
        <f>VLOOKUP(B6159,Invoices!A:I,9,TRUE)</f>
        <v>2021</v>
      </c>
    </row>
    <row r="6160" spans="1:10" x14ac:dyDescent="0.15">
      <c r="A6160" t="s">
        <v>9520</v>
      </c>
      <c r="B6160" t="s">
        <v>1368</v>
      </c>
      <c r="C6160" t="s">
        <v>89</v>
      </c>
      <c r="D6160" t="s">
        <v>80</v>
      </c>
      <c r="E6160">
        <v>2</v>
      </c>
      <c r="F6160" s="8">
        <f>VLOOKUP(C6160,Products!$A$2:$E$20,5,TRUE)</f>
        <v>15.95</v>
      </c>
      <c r="G6160" s="8">
        <f t="shared" si="192"/>
        <v>31.9</v>
      </c>
      <c r="H6160" s="8">
        <f>VLOOKUP(C6160,Products!$A$2:$F$20,6,TRUE)</f>
        <v>6</v>
      </c>
      <c r="I6160" s="8">
        <f t="shared" si="193"/>
        <v>12</v>
      </c>
      <c r="J6160" s="42">
        <f>VLOOKUP(B6160,Invoices!A:I,9,TRUE)</f>
        <v>2021</v>
      </c>
    </row>
    <row r="6161" spans="1:10" x14ac:dyDescent="0.15">
      <c r="A6161" t="s">
        <v>9521</v>
      </c>
      <c r="B6161" t="s">
        <v>1369</v>
      </c>
      <c r="C6161" t="s">
        <v>105</v>
      </c>
      <c r="D6161" t="s">
        <v>81</v>
      </c>
      <c r="E6161">
        <v>10</v>
      </c>
      <c r="F6161" s="8">
        <f>VLOOKUP(C6161,Products!$A$2:$E$20,5,TRUE)</f>
        <v>8.9499999999999993</v>
      </c>
      <c r="G6161" s="8">
        <f t="shared" si="192"/>
        <v>89.5</v>
      </c>
      <c r="H6161" s="8">
        <f>VLOOKUP(C6161,Products!$A$2:$F$20,6,TRUE)</f>
        <v>3.1999999999999993</v>
      </c>
      <c r="I6161" s="8">
        <f t="shared" si="193"/>
        <v>31.999999999999993</v>
      </c>
      <c r="J6161" s="42">
        <f>VLOOKUP(B6161,Invoices!A:I,9,TRUE)</f>
        <v>2021</v>
      </c>
    </row>
    <row r="6162" spans="1:10" x14ac:dyDescent="0.15">
      <c r="A6162" t="s">
        <v>9522</v>
      </c>
      <c r="B6162" t="s">
        <v>1369</v>
      </c>
      <c r="C6162" t="s">
        <v>93</v>
      </c>
      <c r="D6162" t="s">
        <v>76</v>
      </c>
      <c r="E6162">
        <v>1</v>
      </c>
      <c r="F6162" s="8">
        <f>VLOOKUP(C6162,Products!$A$2:$E$20,5,TRUE)</f>
        <v>9.9499999999999993</v>
      </c>
      <c r="G6162" s="8">
        <f t="shared" si="192"/>
        <v>9.9499999999999993</v>
      </c>
      <c r="H6162" s="8">
        <f>VLOOKUP(C6162,Products!$A$2:$F$20,6,TRUE)</f>
        <v>1.9499999999999993</v>
      </c>
      <c r="I6162" s="8">
        <f t="shared" si="193"/>
        <v>1.9499999999999993</v>
      </c>
      <c r="J6162" s="42">
        <f>VLOOKUP(B6162,Invoices!A:I,9,TRUE)</f>
        <v>2021</v>
      </c>
    </row>
    <row r="6163" spans="1:10" x14ac:dyDescent="0.15">
      <c r="A6163" t="s">
        <v>9523</v>
      </c>
      <c r="B6163" t="s">
        <v>1369</v>
      </c>
      <c r="C6163" t="s">
        <v>104</v>
      </c>
      <c r="D6163" t="s">
        <v>71</v>
      </c>
      <c r="E6163">
        <v>1</v>
      </c>
      <c r="F6163" s="8">
        <f>VLOOKUP(C6163,Products!$A$2:$E$20,5,TRUE)</f>
        <v>2.95</v>
      </c>
      <c r="G6163" s="8">
        <f t="shared" si="192"/>
        <v>2.95</v>
      </c>
      <c r="H6163" s="8">
        <f>VLOOKUP(C6163,Products!$A$2:$F$20,6,TRUE)</f>
        <v>1.1500000000000001</v>
      </c>
      <c r="I6163" s="8">
        <f t="shared" si="193"/>
        <v>1.1500000000000001</v>
      </c>
      <c r="J6163" s="42">
        <f>VLOOKUP(B6163,Invoices!A:I,9,TRUE)</f>
        <v>2021</v>
      </c>
    </row>
    <row r="6164" spans="1:10" x14ac:dyDescent="0.15">
      <c r="A6164" t="s">
        <v>9524</v>
      </c>
      <c r="B6164" t="s">
        <v>1369</v>
      </c>
      <c r="C6164" t="s">
        <v>90</v>
      </c>
      <c r="D6164" t="s">
        <v>72</v>
      </c>
      <c r="E6164">
        <v>30</v>
      </c>
      <c r="F6164" s="8">
        <f>VLOOKUP(C6164,Products!$A$2:$E$20,5,TRUE)</f>
        <v>8.9499999999999993</v>
      </c>
      <c r="G6164" s="8">
        <f t="shared" si="192"/>
        <v>268.5</v>
      </c>
      <c r="H6164" s="8">
        <f>VLOOKUP(C6164,Products!$A$2:$F$20,6,TRUE)</f>
        <v>5.6999999999999993</v>
      </c>
      <c r="I6164" s="8">
        <f t="shared" si="193"/>
        <v>170.99999999999997</v>
      </c>
      <c r="J6164" s="42">
        <f>VLOOKUP(B6164,Invoices!A:I,9,TRUE)</f>
        <v>2021</v>
      </c>
    </row>
    <row r="6165" spans="1:10" x14ac:dyDescent="0.15">
      <c r="A6165" t="s">
        <v>9525</v>
      </c>
      <c r="B6165" t="s">
        <v>1369</v>
      </c>
      <c r="C6165" t="s">
        <v>103</v>
      </c>
      <c r="D6165" t="s">
        <v>77</v>
      </c>
      <c r="E6165">
        <v>1</v>
      </c>
      <c r="F6165" s="8">
        <f>VLOOKUP(C6165,Products!$A$2:$E$20,5,TRUE)</f>
        <v>8.9499999999999993</v>
      </c>
      <c r="G6165" s="8">
        <f t="shared" si="192"/>
        <v>8.9499999999999993</v>
      </c>
      <c r="H6165" s="8">
        <f>VLOOKUP(C6165,Products!$A$2:$F$20,6,TRUE)</f>
        <v>3.1999999999999993</v>
      </c>
      <c r="I6165" s="8">
        <f t="shared" si="193"/>
        <v>3.1999999999999993</v>
      </c>
      <c r="J6165" s="42">
        <f>VLOOKUP(B6165,Invoices!A:I,9,TRUE)</f>
        <v>2021</v>
      </c>
    </row>
    <row r="6166" spans="1:10" x14ac:dyDescent="0.15">
      <c r="A6166" t="s">
        <v>9526</v>
      </c>
      <c r="B6166" t="s">
        <v>1369</v>
      </c>
      <c r="C6166" t="s">
        <v>89</v>
      </c>
      <c r="D6166" t="s">
        <v>80</v>
      </c>
      <c r="E6166">
        <v>1</v>
      </c>
      <c r="F6166" s="8">
        <f>VLOOKUP(C6166,Products!$A$2:$E$20,5,TRUE)</f>
        <v>15.95</v>
      </c>
      <c r="G6166" s="8">
        <f t="shared" si="192"/>
        <v>15.95</v>
      </c>
      <c r="H6166" s="8">
        <f>VLOOKUP(C6166,Products!$A$2:$F$20,6,TRUE)</f>
        <v>6</v>
      </c>
      <c r="I6166" s="8">
        <f t="shared" si="193"/>
        <v>6</v>
      </c>
      <c r="J6166" s="42">
        <f>VLOOKUP(B6166,Invoices!A:I,9,TRUE)</f>
        <v>2021</v>
      </c>
    </row>
    <row r="6167" spans="1:10" x14ac:dyDescent="0.15">
      <c r="A6167" t="s">
        <v>9527</v>
      </c>
      <c r="B6167" t="s">
        <v>1370</v>
      </c>
      <c r="C6167" t="s">
        <v>90</v>
      </c>
      <c r="D6167" t="s">
        <v>72</v>
      </c>
      <c r="E6167">
        <v>30</v>
      </c>
      <c r="F6167" s="8">
        <f>VLOOKUP(C6167,Products!$A$2:$E$20,5,TRUE)</f>
        <v>8.9499999999999993</v>
      </c>
      <c r="G6167" s="8">
        <f t="shared" si="192"/>
        <v>268.5</v>
      </c>
      <c r="H6167" s="8">
        <f>VLOOKUP(C6167,Products!$A$2:$F$20,6,TRUE)</f>
        <v>5.6999999999999993</v>
      </c>
      <c r="I6167" s="8">
        <f t="shared" si="193"/>
        <v>170.99999999999997</v>
      </c>
      <c r="J6167" s="42">
        <f>VLOOKUP(B6167,Invoices!A:I,9,TRUE)</f>
        <v>2021</v>
      </c>
    </row>
    <row r="6168" spans="1:10" x14ac:dyDescent="0.15">
      <c r="A6168" t="s">
        <v>9528</v>
      </c>
      <c r="B6168" t="s">
        <v>1370</v>
      </c>
      <c r="C6168" t="s">
        <v>87</v>
      </c>
      <c r="D6168" t="s">
        <v>68</v>
      </c>
      <c r="E6168">
        <v>1</v>
      </c>
      <c r="F6168" s="8">
        <f>VLOOKUP(C6168,Products!$A$2:$E$20,5,TRUE)</f>
        <v>19.95</v>
      </c>
      <c r="G6168" s="8">
        <f t="shared" si="192"/>
        <v>19.95</v>
      </c>
      <c r="H6168" s="8">
        <f>VLOOKUP(C6168,Products!$A$2:$F$20,6,TRUE)</f>
        <v>7.4499999999999993</v>
      </c>
      <c r="I6168" s="8">
        <f t="shared" si="193"/>
        <v>7.4499999999999993</v>
      </c>
      <c r="J6168" s="42">
        <f>VLOOKUP(B6168,Invoices!A:I,9,TRUE)</f>
        <v>2021</v>
      </c>
    </row>
    <row r="6169" spans="1:10" x14ac:dyDescent="0.15">
      <c r="A6169" t="s">
        <v>9529</v>
      </c>
      <c r="B6169" t="s">
        <v>1370</v>
      </c>
      <c r="C6169" t="s">
        <v>97</v>
      </c>
      <c r="D6169" t="s">
        <v>74</v>
      </c>
      <c r="E6169">
        <v>2</v>
      </c>
      <c r="F6169" s="8">
        <f>VLOOKUP(C6169,Products!$A$2:$E$20,5,TRUE)</f>
        <v>1.5</v>
      </c>
      <c r="G6169" s="8">
        <f t="shared" si="192"/>
        <v>3</v>
      </c>
      <c r="H6169" s="8">
        <f>VLOOKUP(C6169,Products!$A$2:$F$20,6,TRUE)</f>
        <v>0.5</v>
      </c>
      <c r="I6169" s="8">
        <f t="shared" si="193"/>
        <v>1</v>
      </c>
      <c r="J6169" s="42">
        <f>VLOOKUP(B6169,Invoices!A:I,9,TRUE)</f>
        <v>2021</v>
      </c>
    </row>
    <row r="6170" spans="1:10" x14ac:dyDescent="0.15">
      <c r="A6170" t="s">
        <v>9530</v>
      </c>
      <c r="B6170" t="s">
        <v>1371</v>
      </c>
      <c r="C6170" t="s">
        <v>105</v>
      </c>
      <c r="D6170" t="s">
        <v>81</v>
      </c>
      <c r="E6170">
        <v>1</v>
      </c>
      <c r="F6170" s="8">
        <f>VLOOKUP(C6170,Products!$A$2:$E$20,5,TRUE)</f>
        <v>8.9499999999999993</v>
      </c>
      <c r="G6170" s="8">
        <f t="shared" si="192"/>
        <v>8.9499999999999993</v>
      </c>
      <c r="H6170" s="8">
        <f>VLOOKUP(C6170,Products!$A$2:$F$20,6,TRUE)</f>
        <v>3.1999999999999993</v>
      </c>
      <c r="I6170" s="8">
        <f t="shared" si="193"/>
        <v>3.1999999999999993</v>
      </c>
      <c r="J6170" s="42">
        <f>VLOOKUP(B6170,Invoices!A:I,9,TRUE)</f>
        <v>2021</v>
      </c>
    </row>
    <row r="6171" spans="1:10" x14ac:dyDescent="0.15">
      <c r="A6171" t="s">
        <v>9531</v>
      </c>
      <c r="B6171" t="s">
        <v>1371</v>
      </c>
      <c r="C6171" t="s">
        <v>95</v>
      </c>
      <c r="D6171" t="s">
        <v>73</v>
      </c>
      <c r="E6171">
        <v>24</v>
      </c>
      <c r="F6171" s="8">
        <f>VLOOKUP(C6171,Products!$A$2:$E$20,5,TRUE)</f>
        <v>12.95</v>
      </c>
      <c r="G6171" s="8">
        <f t="shared" si="192"/>
        <v>310.79999999999995</v>
      </c>
      <c r="H6171" s="8">
        <f>VLOOKUP(C6171,Products!$A$2:$F$20,6,TRUE)</f>
        <v>4.1999999999999993</v>
      </c>
      <c r="I6171" s="8">
        <f t="shared" si="193"/>
        <v>100.79999999999998</v>
      </c>
      <c r="J6171" s="42">
        <f>VLOOKUP(B6171,Invoices!A:I,9,TRUE)</f>
        <v>2021</v>
      </c>
    </row>
    <row r="6172" spans="1:10" x14ac:dyDescent="0.15">
      <c r="A6172" t="s">
        <v>9532</v>
      </c>
      <c r="B6172" t="s">
        <v>1371</v>
      </c>
      <c r="C6172" t="s">
        <v>103</v>
      </c>
      <c r="D6172" t="s">
        <v>77</v>
      </c>
      <c r="E6172">
        <v>7</v>
      </c>
      <c r="F6172" s="8">
        <f>VLOOKUP(C6172,Products!$A$2:$E$20,5,TRUE)</f>
        <v>8.9499999999999993</v>
      </c>
      <c r="G6172" s="8">
        <f t="shared" si="192"/>
        <v>62.649999999999991</v>
      </c>
      <c r="H6172" s="8">
        <f>VLOOKUP(C6172,Products!$A$2:$F$20,6,TRUE)</f>
        <v>3.1999999999999993</v>
      </c>
      <c r="I6172" s="8">
        <f t="shared" si="193"/>
        <v>22.399999999999995</v>
      </c>
      <c r="J6172" s="42">
        <f>VLOOKUP(B6172,Invoices!A:I,9,TRUE)</f>
        <v>2021</v>
      </c>
    </row>
    <row r="6173" spans="1:10" x14ac:dyDescent="0.15">
      <c r="A6173" t="s">
        <v>9533</v>
      </c>
      <c r="B6173" t="s">
        <v>1371</v>
      </c>
      <c r="C6173" t="s">
        <v>97</v>
      </c>
      <c r="D6173" t="s">
        <v>74</v>
      </c>
      <c r="E6173">
        <v>1</v>
      </c>
      <c r="F6173" s="8">
        <f>VLOOKUP(C6173,Products!$A$2:$E$20,5,TRUE)</f>
        <v>1.5</v>
      </c>
      <c r="G6173" s="8">
        <f t="shared" si="192"/>
        <v>1.5</v>
      </c>
      <c r="H6173" s="8">
        <f>VLOOKUP(C6173,Products!$A$2:$F$20,6,TRUE)</f>
        <v>0.5</v>
      </c>
      <c r="I6173" s="8">
        <f t="shared" si="193"/>
        <v>0.5</v>
      </c>
      <c r="J6173" s="42">
        <f>VLOOKUP(B6173,Invoices!A:I,9,TRUE)</f>
        <v>2021</v>
      </c>
    </row>
    <row r="6174" spans="1:10" x14ac:dyDescent="0.15">
      <c r="A6174" t="s">
        <v>9534</v>
      </c>
      <c r="B6174" t="s">
        <v>1371</v>
      </c>
      <c r="C6174" t="s">
        <v>91</v>
      </c>
      <c r="D6174" t="s">
        <v>70</v>
      </c>
      <c r="E6174">
        <v>2</v>
      </c>
      <c r="F6174" s="8">
        <f>VLOOKUP(C6174,Products!$A$2:$E$20,5,TRUE)</f>
        <v>49.95</v>
      </c>
      <c r="G6174" s="8">
        <f t="shared" si="192"/>
        <v>99.9</v>
      </c>
      <c r="H6174" s="8">
        <f>VLOOKUP(C6174,Products!$A$2:$F$20,6,TRUE)</f>
        <v>21.200000000000003</v>
      </c>
      <c r="I6174" s="8">
        <f t="shared" si="193"/>
        <v>42.400000000000006</v>
      </c>
      <c r="J6174" s="42">
        <f>VLOOKUP(B6174,Invoices!A:I,9,TRUE)</f>
        <v>2021</v>
      </c>
    </row>
    <row r="6175" spans="1:10" x14ac:dyDescent="0.15">
      <c r="A6175" t="s">
        <v>9535</v>
      </c>
      <c r="B6175" t="s">
        <v>1371</v>
      </c>
      <c r="C6175" t="s">
        <v>88</v>
      </c>
      <c r="D6175" t="s">
        <v>85</v>
      </c>
      <c r="E6175">
        <v>1</v>
      </c>
      <c r="F6175" s="8">
        <f>VLOOKUP(C6175,Products!$A$2:$E$20,5,TRUE)</f>
        <v>8.9499999999999993</v>
      </c>
      <c r="G6175" s="8">
        <f t="shared" si="192"/>
        <v>8.9499999999999993</v>
      </c>
      <c r="H6175" s="8">
        <f>VLOOKUP(C6175,Products!$A$2:$F$20,6,TRUE)</f>
        <v>5.6999999999999993</v>
      </c>
      <c r="I6175" s="8">
        <f t="shared" si="193"/>
        <v>5.6999999999999993</v>
      </c>
      <c r="J6175" s="42">
        <f>VLOOKUP(B6175,Invoices!A:I,9,TRUE)</f>
        <v>2021</v>
      </c>
    </row>
    <row r="6176" spans="1:10" x14ac:dyDescent="0.15">
      <c r="A6176" t="s">
        <v>9536</v>
      </c>
      <c r="B6176" t="s">
        <v>1372</v>
      </c>
      <c r="C6176" t="s">
        <v>104</v>
      </c>
      <c r="D6176" t="s">
        <v>71</v>
      </c>
      <c r="E6176">
        <v>1</v>
      </c>
      <c r="F6176" s="8">
        <f>VLOOKUP(C6176,Products!$A$2:$E$20,5,TRUE)</f>
        <v>2.95</v>
      </c>
      <c r="G6176" s="8">
        <f t="shared" si="192"/>
        <v>2.95</v>
      </c>
      <c r="H6176" s="8">
        <f>VLOOKUP(C6176,Products!$A$2:$F$20,6,TRUE)</f>
        <v>1.1500000000000001</v>
      </c>
      <c r="I6176" s="8">
        <f t="shared" si="193"/>
        <v>1.1500000000000001</v>
      </c>
      <c r="J6176" s="42">
        <f>VLOOKUP(B6176,Invoices!A:I,9,TRUE)</f>
        <v>2021</v>
      </c>
    </row>
    <row r="6177" spans="1:10" x14ac:dyDescent="0.15">
      <c r="A6177" t="s">
        <v>9537</v>
      </c>
      <c r="B6177" t="s">
        <v>1372</v>
      </c>
      <c r="C6177" t="s">
        <v>96</v>
      </c>
      <c r="D6177" t="s">
        <v>75</v>
      </c>
      <c r="E6177">
        <v>1</v>
      </c>
      <c r="F6177" s="8">
        <f>VLOOKUP(C6177,Products!$A$2:$E$20,5,TRUE)</f>
        <v>79.95</v>
      </c>
      <c r="G6177" s="8">
        <f t="shared" si="192"/>
        <v>79.95</v>
      </c>
      <c r="H6177" s="8">
        <f>VLOOKUP(C6177,Products!$A$2:$F$20,6,TRUE)</f>
        <v>27.950000000000003</v>
      </c>
      <c r="I6177" s="8">
        <f t="shared" si="193"/>
        <v>27.950000000000003</v>
      </c>
      <c r="J6177" s="42">
        <f>VLOOKUP(B6177,Invoices!A:I,9,TRUE)</f>
        <v>2021</v>
      </c>
    </row>
    <row r="6178" spans="1:10" x14ac:dyDescent="0.15">
      <c r="A6178" t="s">
        <v>9538</v>
      </c>
      <c r="B6178" t="s">
        <v>1372</v>
      </c>
      <c r="C6178" t="s">
        <v>91</v>
      </c>
      <c r="D6178" t="s">
        <v>70</v>
      </c>
      <c r="E6178">
        <v>50</v>
      </c>
      <c r="F6178" s="8">
        <f>VLOOKUP(C6178,Products!$A$2:$E$20,5,TRUE)</f>
        <v>49.95</v>
      </c>
      <c r="G6178" s="8">
        <f t="shared" si="192"/>
        <v>2497.5</v>
      </c>
      <c r="H6178" s="8">
        <f>VLOOKUP(C6178,Products!$A$2:$F$20,6,TRUE)</f>
        <v>21.200000000000003</v>
      </c>
      <c r="I6178" s="8">
        <f t="shared" si="193"/>
        <v>1060.0000000000002</v>
      </c>
      <c r="J6178" s="42">
        <f>VLOOKUP(B6178,Invoices!A:I,9,TRUE)</f>
        <v>2021</v>
      </c>
    </row>
    <row r="6179" spans="1:10" x14ac:dyDescent="0.15">
      <c r="A6179" t="s">
        <v>9539</v>
      </c>
      <c r="B6179" t="s">
        <v>1372</v>
      </c>
      <c r="C6179" t="s">
        <v>99</v>
      </c>
      <c r="D6179" t="s">
        <v>84</v>
      </c>
      <c r="E6179">
        <v>10</v>
      </c>
      <c r="F6179" s="8">
        <f>VLOOKUP(C6179,Products!$A$2:$E$20,5,TRUE)</f>
        <v>3.5</v>
      </c>
      <c r="G6179" s="8">
        <f t="shared" si="192"/>
        <v>35</v>
      </c>
      <c r="H6179" s="8">
        <f>VLOOKUP(C6179,Products!$A$2:$F$20,6,TRUE)</f>
        <v>0.54999999999999982</v>
      </c>
      <c r="I6179" s="8">
        <f t="shared" si="193"/>
        <v>5.4999999999999982</v>
      </c>
      <c r="J6179" s="42">
        <f>VLOOKUP(B6179,Invoices!A:I,9,TRUE)</f>
        <v>2021</v>
      </c>
    </row>
    <row r="6180" spans="1:10" x14ac:dyDescent="0.15">
      <c r="A6180" t="s">
        <v>9540</v>
      </c>
      <c r="B6180" t="s">
        <v>1372</v>
      </c>
      <c r="C6180" t="s">
        <v>92</v>
      </c>
      <c r="D6180" t="s">
        <v>82</v>
      </c>
      <c r="E6180">
        <v>2</v>
      </c>
      <c r="F6180" s="8">
        <f>VLOOKUP(C6180,Products!$A$2:$E$20,5,TRUE)</f>
        <v>19.95</v>
      </c>
      <c r="G6180" s="8">
        <f t="shared" si="192"/>
        <v>39.9</v>
      </c>
      <c r="H6180" s="8">
        <f>VLOOKUP(C6180,Products!$A$2:$F$20,6,TRUE)</f>
        <v>7.4499999999999993</v>
      </c>
      <c r="I6180" s="8">
        <f t="shared" si="193"/>
        <v>14.899999999999999</v>
      </c>
      <c r="J6180" s="42">
        <f>VLOOKUP(B6180,Invoices!A:I,9,TRUE)</f>
        <v>2021</v>
      </c>
    </row>
    <row r="6181" spans="1:10" x14ac:dyDescent="0.15">
      <c r="A6181" t="s">
        <v>9541</v>
      </c>
      <c r="B6181" t="s">
        <v>1373</v>
      </c>
      <c r="C6181" t="s">
        <v>90</v>
      </c>
      <c r="D6181" t="s">
        <v>72</v>
      </c>
      <c r="E6181">
        <v>2</v>
      </c>
      <c r="F6181" s="8">
        <f>VLOOKUP(C6181,Products!$A$2:$E$20,5,TRUE)</f>
        <v>8.9499999999999993</v>
      </c>
      <c r="G6181" s="8">
        <f t="shared" si="192"/>
        <v>17.899999999999999</v>
      </c>
      <c r="H6181" s="8">
        <f>VLOOKUP(C6181,Products!$A$2:$F$20,6,TRUE)</f>
        <v>5.6999999999999993</v>
      </c>
      <c r="I6181" s="8">
        <f t="shared" si="193"/>
        <v>11.399999999999999</v>
      </c>
      <c r="J6181" s="42">
        <f>VLOOKUP(B6181,Invoices!A:I,9,TRUE)</f>
        <v>2021</v>
      </c>
    </row>
    <row r="6182" spans="1:10" x14ac:dyDescent="0.15">
      <c r="A6182" t="s">
        <v>9542</v>
      </c>
      <c r="B6182" t="s">
        <v>1373</v>
      </c>
      <c r="C6182" t="s">
        <v>96</v>
      </c>
      <c r="D6182" t="s">
        <v>75</v>
      </c>
      <c r="E6182">
        <v>1</v>
      </c>
      <c r="F6182" s="8">
        <f>VLOOKUP(C6182,Products!$A$2:$E$20,5,TRUE)</f>
        <v>79.95</v>
      </c>
      <c r="G6182" s="8">
        <f t="shared" si="192"/>
        <v>79.95</v>
      </c>
      <c r="H6182" s="8">
        <f>VLOOKUP(C6182,Products!$A$2:$F$20,6,TRUE)</f>
        <v>27.950000000000003</v>
      </c>
      <c r="I6182" s="8">
        <f t="shared" si="193"/>
        <v>27.950000000000003</v>
      </c>
      <c r="J6182" s="42">
        <f>VLOOKUP(B6182,Invoices!A:I,9,TRUE)</f>
        <v>2021</v>
      </c>
    </row>
    <row r="6183" spans="1:10" x14ac:dyDescent="0.15">
      <c r="A6183" t="s">
        <v>9543</v>
      </c>
      <c r="B6183" t="s">
        <v>1373</v>
      </c>
      <c r="C6183" t="s">
        <v>95</v>
      </c>
      <c r="D6183" t="s">
        <v>73</v>
      </c>
      <c r="E6183">
        <v>2</v>
      </c>
      <c r="F6183" s="8">
        <f>VLOOKUP(C6183,Products!$A$2:$E$20,5,TRUE)</f>
        <v>12.95</v>
      </c>
      <c r="G6183" s="8">
        <f t="shared" si="192"/>
        <v>25.9</v>
      </c>
      <c r="H6183" s="8">
        <f>VLOOKUP(C6183,Products!$A$2:$F$20,6,TRUE)</f>
        <v>4.1999999999999993</v>
      </c>
      <c r="I6183" s="8">
        <f t="shared" si="193"/>
        <v>8.3999999999999986</v>
      </c>
      <c r="J6183" s="42">
        <f>VLOOKUP(B6183,Invoices!A:I,9,TRUE)</f>
        <v>2021</v>
      </c>
    </row>
    <row r="6184" spans="1:10" x14ac:dyDescent="0.15">
      <c r="A6184" t="s">
        <v>9544</v>
      </c>
      <c r="B6184" t="s">
        <v>1373</v>
      </c>
      <c r="C6184" t="s">
        <v>89</v>
      </c>
      <c r="D6184" t="s">
        <v>80</v>
      </c>
      <c r="E6184">
        <v>3</v>
      </c>
      <c r="F6184" s="8">
        <f>VLOOKUP(C6184,Products!$A$2:$E$20,5,TRUE)</f>
        <v>15.95</v>
      </c>
      <c r="G6184" s="8">
        <f t="shared" si="192"/>
        <v>47.849999999999994</v>
      </c>
      <c r="H6184" s="8">
        <f>VLOOKUP(C6184,Products!$A$2:$F$20,6,TRUE)</f>
        <v>6</v>
      </c>
      <c r="I6184" s="8">
        <f t="shared" si="193"/>
        <v>18</v>
      </c>
      <c r="J6184" s="42">
        <f>VLOOKUP(B6184,Invoices!A:I,9,TRUE)</f>
        <v>2021</v>
      </c>
    </row>
    <row r="6185" spans="1:10" x14ac:dyDescent="0.15">
      <c r="A6185" t="s">
        <v>9545</v>
      </c>
      <c r="B6185" t="s">
        <v>1374</v>
      </c>
      <c r="C6185" t="s">
        <v>105</v>
      </c>
      <c r="D6185" t="s">
        <v>81</v>
      </c>
      <c r="E6185">
        <v>2</v>
      </c>
      <c r="F6185" s="8">
        <f>VLOOKUP(C6185,Products!$A$2:$E$20,5,TRUE)</f>
        <v>8.9499999999999993</v>
      </c>
      <c r="G6185" s="8">
        <f t="shared" si="192"/>
        <v>17.899999999999999</v>
      </c>
      <c r="H6185" s="8">
        <f>VLOOKUP(C6185,Products!$A$2:$F$20,6,TRUE)</f>
        <v>3.1999999999999993</v>
      </c>
      <c r="I6185" s="8">
        <f t="shared" si="193"/>
        <v>6.3999999999999986</v>
      </c>
      <c r="J6185" s="42">
        <f>VLOOKUP(B6185,Invoices!A:I,9,TRUE)</f>
        <v>2021</v>
      </c>
    </row>
    <row r="6186" spans="1:10" x14ac:dyDescent="0.15">
      <c r="A6186" t="s">
        <v>9546</v>
      </c>
      <c r="B6186" t="s">
        <v>1374</v>
      </c>
      <c r="C6186" t="s">
        <v>90</v>
      </c>
      <c r="D6186" t="s">
        <v>72</v>
      </c>
      <c r="E6186">
        <v>2</v>
      </c>
      <c r="F6186" s="8">
        <f>VLOOKUP(C6186,Products!$A$2:$E$20,5,TRUE)</f>
        <v>8.9499999999999993</v>
      </c>
      <c r="G6186" s="8">
        <f t="shared" si="192"/>
        <v>17.899999999999999</v>
      </c>
      <c r="H6186" s="8">
        <f>VLOOKUP(C6186,Products!$A$2:$F$20,6,TRUE)</f>
        <v>5.6999999999999993</v>
      </c>
      <c r="I6186" s="8">
        <f t="shared" si="193"/>
        <v>11.399999999999999</v>
      </c>
      <c r="J6186" s="42">
        <f>VLOOKUP(B6186,Invoices!A:I,9,TRUE)</f>
        <v>2021</v>
      </c>
    </row>
    <row r="6187" spans="1:10" x14ac:dyDescent="0.15">
      <c r="A6187" t="s">
        <v>9547</v>
      </c>
      <c r="B6187" t="s">
        <v>1374</v>
      </c>
      <c r="C6187" t="s">
        <v>95</v>
      </c>
      <c r="D6187" t="s">
        <v>73</v>
      </c>
      <c r="E6187">
        <v>1</v>
      </c>
      <c r="F6187" s="8">
        <f>VLOOKUP(C6187,Products!$A$2:$E$20,5,TRUE)</f>
        <v>12.95</v>
      </c>
      <c r="G6187" s="8">
        <f t="shared" si="192"/>
        <v>12.95</v>
      </c>
      <c r="H6187" s="8">
        <f>VLOOKUP(C6187,Products!$A$2:$F$20,6,TRUE)</f>
        <v>4.1999999999999993</v>
      </c>
      <c r="I6187" s="8">
        <f t="shared" si="193"/>
        <v>4.1999999999999993</v>
      </c>
      <c r="J6187" s="42">
        <f>VLOOKUP(B6187,Invoices!A:I,9,TRUE)</f>
        <v>2021</v>
      </c>
    </row>
    <row r="6188" spans="1:10" x14ac:dyDescent="0.15">
      <c r="A6188" t="s">
        <v>9548</v>
      </c>
      <c r="B6188" t="s">
        <v>1375</v>
      </c>
      <c r="C6188" t="s">
        <v>90</v>
      </c>
      <c r="D6188" t="s">
        <v>72</v>
      </c>
      <c r="E6188">
        <v>1</v>
      </c>
      <c r="F6188" s="8">
        <f>VLOOKUP(C6188,Products!$A$2:$E$20,5,TRUE)</f>
        <v>8.9499999999999993</v>
      </c>
      <c r="G6188" s="8">
        <f t="shared" si="192"/>
        <v>8.9499999999999993</v>
      </c>
      <c r="H6188" s="8">
        <f>VLOOKUP(C6188,Products!$A$2:$F$20,6,TRUE)</f>
        <v>5.6999999999999993</v>
      </c>
      <c r="I6188" s="8">
        <f t="shared" si="193"/>
        <v>5.6999999999999993</v>
      </c>
      <c r="J6188" s="42">
        <f>VLOOKUP(B6188,Invoices!A:I,9,TRUE)</f>
        <v>2021</v>
      </c>
    </row>
    <row r="6189" spans="1:10" x14ac:dyDescent="0.15">
      <c r="A6189" t="s">
        <v>9549</v>
      </c>
      <c r="B6189" t="s">
        <v>1375</v>
      </c>
      <c r="C6189" t="s">
        <v>104</v>
      </c>
      <c r="D6189" t="s">
        <v>71</v>
      </c>
      <c r="E6189">
        <v>1</v>
      </c>
      <c r="F6189" s="8">
        <f>VLOOKUP(C6189,Products!$A$2:$E$20,5,TRUE)</f>
        <v>2.95</v>
      </c>
      <c r="G6189" s="8">
        <f t="shared" si="192"/>
        <v>2.95</v>
      </c>
      <c r="H6189" s="8">
        <f>VLOOKUP(C6189,Products!$A$2:$F$20,6,TRUE)</f>
        <v>1.1500000000000001</v>
      </c>
      <c r="I6189" s="8">
        <f t="shared" si="193"/>
        <v>1.1500000000000001</v>
      </c>
      <c r="J6189" s="42">
        <f>VLOOKUP(B6189,Invoices!A:I,9,TRUE)</f>
        <v>2021</v>
      </c>
    </row>
    <row r="6190" spans="1:10" x14ac:dyDescent="0.15">
      <c r="A6190" t="s">
        <v>9550</v>
      </c>
      <c r="B6190" t="s">
        <v>1375</v>
      </c>
      <c r="C6190" t="s">
        <v>89</v>
      </c>
      <c r="D6190" t="s">
        <v>80</v>
      </c>
      <c r="E6190">
        <v>6</v>
      </c>
      <c r="F6190" s="8">
        <f>VLOOKUP(C6190,Products!$A$2:$E$20,5,TRUE)</f>
        <v>15.95</v>
      </c>
      <c r="G6190" s="8">
        <f t="shared" si="192"/>
        <v>95.699999999999989</v>
      </c>
      <c r="H6190" s="8">
        <f>VLOOKUP(C6190,Products!$A$2:$F$20,6,TRUE)</f>
        <v>6</v>
      </c>
      <c r="I6190" s="8">
        <f t="shared" si="193"/>
        <v>36</v>
      </c>
      <c r="J6190" s="42">
        <f>VLOOKUP(B6190,Invoices!A:I,9,TRUE)</f>
        <v>2021</v>
      </c>
    </row>
    <row r="6191" spans="1:10" x14ac:dyDescent="0.15">
      <c r="A6191" t="s">
        <v>9551</v>
      </c>
      <c r="B6191" t="s">
        <v>1376</v>
      </c>
      <c r="C6191" t="s">
        <v>89</v>
      </c>
      <c r="D6191" t="s">
        <v>80</v>
      </c>
      <c r="E6191">
        <v>7</v>
      </c>
      <c r="F6191" s="8">
        <f>VLOOKUP(C6191,Products!$A$2:$E$20,5,TRUE)</f>
        <v>15.95</v>
      </c>
      <c r="G6191" s="8">
        <f t="shared" si="192"/>
        <v>111.64999999999999</v>
      </c>
      <c r="H6191" s="8">
        <f>VLOOKUP(C6191,Products!$A$2:$F$20,6,TRUE)</f>
        <v>6</v>
      </c>
      <c r="I6191" s="8">
        <f t="shared" si="193"/>
        <v>42</v>
      </c>
      <c r="J6191" s="42">
        <f>VLOOKUP(B6191,Invoices!A:I,9,TRUE)</f>
        <v>2021</v>
      </c>
    </row>
    <row r="6192" spans="1:10" x14ac:dyDescent="0.15">
      <c r="A6192" t="s">
        <v>9552</v>
      </c>
      <c r="B6192" t="s">
        <v>1376</v>
      </c>
      <c r="C6192" t="s">
        <v>105</v>
      </c>
      <c r="D6192" t="s">
        <v>81</v>
      </c>
      <c r="E6192">
        <v>1</v>
      </c>
      <c r="F6192" s="8">
        <f>VLOOKUP(C6192,Products!$A$2:$E$20,5,TRUE)</f>
        <v>8.9499999999999993</v>
      </c>
      <c r="G6192" s="8">
        <f t="shared" si="192"/>
        <v>8.9499999999999993</v>
      </c>
      <c r="H6192" s="8">
        <f>VLOOKUP(C6192,Products!$A$2:$F$20,6,TRUE)</f>
        <v>3.1999999999999993</v>
      </c>
      <c r="I6192" s="8">
        <f t="shared" si="193"/>
        <v>3.1999999999999993</v>
      </c>
      <c r="J6192" s="42">
        <f>VLOOKUP(B6192,Invoices!A:I,9,TRUE)</f>
        <v>2021</v>
      </c>
    </row>
    <row r="6193" spans="1:10" x14ac:dyDescent="0.15">
      <c r="A6193" t="s">
        <v>9553</v>
      </c>
      <c r="B6193" t="s">
        <v>1376</v>
      </c>
      <c r="C6193" t="s">
        <v>90</v>
      </c>
      <c r="D6193" t="s">
        <v>72</v>
      </c>
      <c r="E6193">
        <v>50</v>
      </c>
      <c r="F6193" s="8">
        <f>VLOOKUP(C6193,Products!$A$2:$E$20,5,TRUE)</f>
        <v>8.9499999999999993</v>
      </c>
      <c r="G6193" s="8">
        <f t="shared" si="192"/>
        <v>447.49999999999994</v>
      </c>
      <c r="H6193" s="8">
        <f>VLOOKUP(C6193,Products!$A$2:$F$20,6,TRUE)</f>
        <v>5.6999999999999993</v>
      </c>
      <c r="I6193" s="8">
        <f t="shared" si="193"/>
        <v>284.99999999999994</v>
      </c>
      <c r="J6193" s="42">
        <f>VLOOKUP(B6193,Invoices!A:I,9,TRUE)</f>
        <v>2021</v>
      </c>
    </row>
    <row r="6194" spans="1:10" x14ac:dyDescent="0.15">
      <c r="A6194" t="s">
        <v>9554</v>
      </c>
      <c r="B6194" t="s">
        <v>1376</v>
      </c>
      <c r="C6194" t="s">
        <v>99</v>
      </c>
      <c r="D6194" t="s">
        <v>84</v>
      </c>
      <c r="E6194">
        <v>2</v>
      </c>
      <c r="F6194" s="8">
        <f>VLOOKUP(C6194,Products!$A$2:$E$20,5,TRUE)</f>
        <v>3.5</v>
      </c>
      <c r="G6194" s="8">
        <f t="shared" si="192"/>
        <v>7</v>
      </c>
      <c r="H6194" s="8">
        <f>VLOOKUP(C6194,Products!$A$2:$F$20,6,TRUE)</f>
        <v>0.54999999999999982</v>
      </c>
      <c r="I6194" s="8">
        <f t="shared" si="193"/>
        <v>1.0999999999999996</v>
      </c>
      <c r="J6194" s="42">
        <f>VLOOKUP(B6194,Invoices!A:I,9,TRUE)</f>
        <v>2021</v>
      </c>
    </row>
    <row r="6195" spans="1:10" x14ac:dyDescent="0.15">
      <c r="A6195" t="s">
        <v>9555</v>
      </c>
      <c r="B6195" t="s">
        <v>1376</v>
      </c>
      <c r="C6195" t="s">
        <v>93</v>
      </c>
      <c r="D6195" t="s">
        <v>76</v>
      </c>
      <c r="E6195">
        <v>7</v>
      </c>
      <c r="F6195" s="8">
        <f>VLOOKUP(C6195,Products!$A$2:$E$20,5,TRUE)</f>
        <v>9.9499999999999993</v>
      </c>
      <c r="G6195" s="8">
        <f t="shared" si="192"/>
        <v>69.649999999999991</v>
      </c>
      <c r="H6195" s="8">
        <f>VLOOKUP(C6195,Products!$A$2:$F$20,6,TRUE)</f>
        <v>1.9499999999999993</v>
      </c>
      <c r="I6195" s="8">
        <f t="shared" si="193"/>
        <v>13.649999999999995</v>
      </c>
      <c r="J6195" s="42">
        <f>VLOOKUP(B6195,Invoices!A:I,9,TRUE)</f>
        <v>2021</v>
      </c>
    </row>
    <row r="6196" spans="1:10" x14ac:dyDescent="0.15">
      <c r="A6196" t="s">
        <v>9556</v>
      </c>
      <c r="B6196" t="s">
        <v>1376</v>
      </c>
      <c r="C6196" t="s">
        <v>98</v>
      </c>
      <c r="D6196" t="s">
        <v>79</v>
      </c>
      <c r="E6196">
        <v>10</v>
      </c>
      <c r="F6196" s="8">
        <f>VLOOKUP(C6196,Products!$A$2:$E$20,5,TRUE)</f>
        <v>14.95</v>
      </c>
      <c r="G6196" s="8">
        <f t="shared" si="192"/>
        <v>149.5</v>
      </c>
      <c r="H6196" s="8">
        <f>VLOOKUP(C6196,Products!$A$2:$F$20,6,TRUE)</f>
        <v>3.0499999999999989</v>
      </c>
      <c r="I6196" s="8">
        <f t="shared" si="193"/>
        <v>30.499999999999989</v>
      </c>
      <c r="J6196" s="42">
        <f>VLOOKUP(B6196,Invoices!A:I,9,TRUE)</f>
        <v>2021</v>
      </c>
    </row>
    <row r="6197" spans="1:10" x14ac:dyDescent="0.15">
      <c r="A6197" t="s">
        <v>9557</v>
      </c>
      <c r="B6197" t="s">
        <v>1376</v>
      </c>
      <c r="C6197" t="s">
        <v>104</v>
      </c>
      <c r="D6197" t="s">
        <v>71</v>
      </c>
      <c r="E6197">
        <v>15</v>
      </c>
      <c r="F6197" s="8">
        <f>VLOOKUP(C6197,Products!$A$2:$E$20,5,TRUE)</f>
        <v>2.95</v>
      </c>
      <c r="G6197" s="8">
        <f t="shared" si="192"/>
        <v>44.25</v>
      </c>
      <c r="H6197" s="8">
        <f>VLOOKUP(C6197,Products!$A$2:$F$20,6,TRUE)</f>
        <v>1.1500000000000001</v>
      </c>
      <c r="I6197" s="8">
        <f t="shared" si="193"/>
        <v>17.250000000000004</v>
      </c>
      <c r="J6197" s="42">
        <f>VLOOKUP(B6197,Invoices!A:I,9,TRUE)</f>
        <v>2021</v>
      </c>
    </row>
    <row r="6198" spans="1:10" x14ac:dyDescent="0.15">
      <c r="A6198" t="s">
        <v>9558</v>
      </c>
      <c r="B6198" t="s">
        <v>1377</v>
      </c>
      <c r="C6198" t="s">
        <v>94</v>
      </c>
      <c r="D6198" t="s">
        <v>86</v>
      </c>
      <c r="E6198">
        <v>1</v>
      </c>
      <c r="F6198" s="8">
        <f>VLOOKUP(C6198,Products!$A$2:$E$20,5,TRUE)</f>
        <v>3.5</v>
      </c>
      <c r="G6198" s="8">
        <f t="shared" si="192"/>
        <v>3.5</v>
      </c>
      <c r="H6198" s="8">
        <f>VLOOKUP(C6198,Products!$A$2:$F$20,6,TRUE)</f>
        <v>0.54999999999999982</v>
      </c>
      <c r="I6198" s="8">
        <f t="shared" si="193"/>
        <v>0.54999999999999982</v>
      </c>
      <c r="J6198" s="42">
        <f>VLOOKUP(B6198,Invoices!A:I,9,TRUE)</f>
        <v>2021</v>
      </c>
    </row>
    <row r="6199" spans="1:10" x14ac:dyDescent="0.15">
      <c r="A6199" t="s">
        <v>9559</v>
      </c>
      <c r="B6199" t="s">
        <v>1377</v>
      </c>
      <c r="C6199" t="s">
        <v>87</v>
      </c>
      <c r="D6199" t="s">
        <v>68</v>
      </c>
      <c r="E6199">
        <v>3</v>
      </c>
      <c r="F6199" s="8">
        <f>VLOOKUP(C6199,Products!$A$2:$E$20,5,TRUE)</f>
        <v>19.95</v>
      </c>
      <c r="G6199" s="8">
        <f t="shared" si="192"/>
        <v>59.849999999999994</v>
      </c>
      <c r="H6199" s="8">
        <f>VLOOKUP(C6199,Products!$A$2:$F$20,6,TRUE)</f>
        <v>7.4499999999999993</v>
      </c>
      <c r="I6199" s="8">
        <f t="shared" si="193"/>
        <v>22.349999999999998</v>
      </c>
      <c r="J6199" s="42">
        <f>VLOOKUP(B6199,Invoices!A:I,9,TRUE)</f>
        <v>2021</v>
      </c>
    </row>
    <row r="6200" spans="1:10" x14ac:dyDescent="0.15">
      <c r="A6200" t="s">
        <v>9560</v>
      </c>
      <c r="B6200" t="s">
        <v>1377</v>
      </c>
      <c r="C6200" t="s">
        <v>95</v>
      </c>
      <c r="D6200" t="s">
        <v>73</v>
      </c>
      <c r="E6200">
        <v>2</v>
      </c>
      <c r="F6200" s="8">
        <f>VLOOKUP(C6200,Products!$A$2:$E$20,5,TRUE)</f>
        <v>12.95</v>
      </c>
      <c r="G6200" s="8">
        <f t="shared" si="192"/>
        <v>25.9</v>
      </c>
      <c r="H6200" s="8">
        <f>VLOOKUP(C6200,Products!$A$2:$F$20,6,TRUE)</f>
        <v>4.1999999999999993</v>
      </c>
      <c r="I6200" s="8">
        <f t="shared" si="193"/>
        <v>8.3999999999999986</v>
      </c>
      <c r="J6200" s="42">
        <f>VLOOKUP(B6200,Invoices!A:I,9,TRUE)</f>
        <v>2021</v>
      </c>
    </row>
    <row r="6201" spans="1:10" x14ac:dyDescent="0.15">
      <c r="A6201" t="s">
        <v>9561</v>
      </c>
      <c r="B6201" t="s">
        <v>1377</v>
      </c>
      <c r="C6201" t="s">
        <v>96</v>
      </c>
      <c r="D6201" t="s">
        <v>75</v>
      </c>
      <c r="E6201">
        <v>5</v>
      </c>
      <c r="F6201" s="8">
        <f>VLOOKUP(C6201,Products!$A$2:$E$20,5,TRUE)</f>
        <v>79.95</v>
      </c>
      <c r="G6201" s="8">
        <f t="shared" si="192"/>
        <v>399.75</v>
      </c>
      <c r="H6201" s="8">
        <f>VLOOKUP(C6201,Products!$A$2:$F$20,6,TRUE)</f>
        <v>27.950000000000003</v>
      </c>
      <c r="I6201" s="8">
        <f t="shared" si="193"/>
        <v>139.75</v>
      </c>
      <c r="J6201" s="42">
        <f>VLOOKUP(B6201,Invoices!A:I,9,TRUE)</f>
        <v>2021</v>
      </c>
    </row>
    <row r="6202" spans="1:10" x14ac:dyDescent="0.15">
      <c r="A6202" t="s">
        <v>9562</v>
      </c>
      <c r="B6202" t="s">
        <v>1377</v>
      </c>
      <c r="C6202" t="s">
        <v>103</v>
      </c>
      <c r="D6202" t="s">
        <v>77</v>
      </c>
      <c r="E6202">
        <v>3</v>
      </c>
      <c r="F6202" s="8">
        <f>VLOOKUP(C6202,Products!$A$2:$E$20,5,TRUE)</f>
        <v>8.9499999999999993</v>
      </c>
      <c r="G6202" s="8">
        <f t="shared" si="192"/>
        <v>26.849999999999998</v>
      </c>
      <c r="H6202" s="8">
        <f>VLOOKUP(C6202,Products!$A$2:$F$20,6,TRUE)</f>
        <v>3.1999999999999993</v>
      </c>
      <c r="I6202" s="8">
        <f t="shared" si="193"/>
        <v>9.5999999999999979</v>
      </c>
      <c r="J6202" s="42">
        <f>VLOOKUP(B6202,Invoices!A:I,9,TRUE)</f>
        <v>2021</v>
      </c>
    </row>
    <row r="6203" spans="1:10" x14ac:dyDescent="0.15">
      <c r="A6203" t="s">
        <v>9563</v>
      </c>
      <c r="B6203" t="s">
        <v>1377</v>
      </c>
      <c r="C6203" t="s">
        <v>89</v>
      </c>
      <c r="D6203" t="s">
        <v>80</v>
      </c>
      <c r="E6203">
        <v>1</v>
      </c>
      <c r="F6203" s="8">
        <f>VLOOKUP(C6203,Products!$A$2:$E$20,5,TRUE)</f>
        <v>15.95</v>
      </c>
      <c r="G6203" s="8">
        <f t="shared" si="192"/>
        <v>15.95</v>
      </c>
      <c r="H6203" s="8">
        <f>VLOOKUP(C6203,Products!$A$2:$F$20,6,TRUE)</f>
        <v>6</v>
      </c>
      <c r="I6203" s="8">
        <f t="shared" si="193"/>
        <v>6</v>
      </c>
      <c r="J6203" s="42">
        <f>VLOOKUP(B6203,Invoices!A:I,9,TRUE)</f>
        <v>2021</v>
      </c>
    </row>
    <row r="6204" spans="1:10" x14ac:dyDescent="0.15">
      <c r="A6204" t="s">
        <v>9564</v>
      </c>
      <c r="B6204" t="s">
        <v>1377</v>
      </c>
      <c r="C6204" t="s">
        <v>101</v>
      </c>
      <c r="D6204" t="s">
        <v>69</v>
      </c>
      <c r="E6204">
        <v>3</v>
      </c>
      <c r="F6204" s="8">
        <f>VLOOKUP(C6204,Products!$A$2:$E$20,5,TRUE)</f>
        <v>129.94999999999999</v>
      </c>
      <c r="G6204" s="8">
        <f t="shared" si="192"/>
        <v>389.84999999999997</v>
      </c>
      <c r="H6204" s="8">
        <f>VLOOKUP(C6204,Products!$A$2:$F$20,6,TRUE)</f>
        <v>40.449999999999989</v>
      </c>
      <c r="I6204" s="8">
        <f t="shared" si="193"/>
        <v>121.34999999999997</v>
      </c>
      <c r="J6204" s="42">
        <f>VLOOKUP(B6204,Invoices!A:I,9,TRUE)</f>
        <v>2021</v>
      </c>
    </row>
    <row r="6205" spans="1:10" x14ac:dyDescent="0.15">
      <c r="A6205" t="s">
        <v>9565</v>
      </c>
      <c r="B6205" t="s">
        <v>1377</v>
      </c>
      <c r="C6205" t="s">
        <v>104</v>
      </c>
      <c r="D6205" t="s">
        <v>71</v>
      </c>
      <c r="E6205">
        <v>1</v>
      </c>
      <c r="F6205" s="8">
        <f>VLOOKUP(C6205,Products!$A$2:$E$20,5,TRUE)</f>
        <v>2.95</v>
      </c>
      <c r="G6205" s="8">
        <f t="shared" si="192"/>
        <v>2.95</v>
      </c>
      <c r="H6205" s="8">
        <f>VLOOKUP(C6205,Products!$A$2:$F$20,6,TRUE)</f>
        <v>1.1500000000000001</v>
      </c>
      <c r="I6205" s="8">
        <f t="shared" si="193"/>
        <v>1.1500000000000001</v>
      </c>
      <c r="J6205" s="42">
        <f>VLOOKUP(B6205,Invoices!A:I,9,TRUE)</f>
        <v>2021</v>
      </c>
    </row>
    <row r="6206" spans="1:10" x14ac:dyDescent="0.15">
      <c r="A6206" t="s">
        <v>9566</v>
      </c>
      <c r="B6206" t="s">
        <v>1377</v>
      </c>
      <c r="C6206" t="s">
        <v>93</v>
      </c>
      <c r="D6206" t="s">
        <v>76</v>
      </c>
      <c r="E6206">
        <v>100</v>
      </c>
      <c r="F6206" s="8">
        <f>VLOOKUP(C6206,Products!$A$2:$E$20,5,TRUE)</f>
        <v>9.9499999999999993</v>
      </c>
      <c r="G6206" s="8">
        <f t="shared" si="192"/>
        <v>994.99999999999989</v>
      </c>
      <c r="H6206" s="8">
        <f>VLOOKUP(C6206,Products!$A$2:$F$20,6,TRUE)</f>
        <v>1.9499999999999993</v>
      </c>
      <c r="I6206" s="8">
        <f t="shared" si="193"/>
        <v>194.99999999999994</v>
      </c>
      <c r="J6206" s="42">
        <f>VLOOKUP(B6206,Invoices!A:I,9,TRUE)</f>
        <v>2021</v>
      </c>
    </row>
    <row r="6207" spans="1:10" x14ac:dyDescent="0.15">
      <c r="A6207" t="s">
        <v>9567</v>
      </c>
      <c r="B6207" t="s">
        <v>1377</v>
      </c>
      <c r="C6207" t="s">
        <v>90</v>
      </c>
      <c r="D6207" t="s">
        <v>72</v>
      </c>
      <c r="E6207">
        <v>4</v>
      </c>
      <c r="F6207" s="8">
        <f>VLOOKUP(C6207,Products!$A$2:$E$20,5,TRUE)</f>
        <v>8.9499999999999993</v>
      </c>
      <c r="G6207" s="8">
        <f t="shared" si="192"/>
        <v>35.799999999999997</v>
      </c>
      <c r="H6207" s="8">
        <f>VLOOKUP(C6207,Products!$A$2:$F$20,6,TRUE)</f>
        <v>5.6999999999999993</v>
      </c>
      <c r="I6207" s="8">
        <f t="shared" si="193"/>
        <v>22.799999999999997</v>
      </c>
      <c r="J6207" s="42">
        <f>VLOOKUP(B6207,Invoices!A:I,9,TRUE)</f>
        <v>2021</v>
      </c>
    </row>
    <row r="6208" spans="1:10" x14ac:dyDescent="0.15">
      <c r="A6208" t="s">
        <v>9568</v>
      </c>
      <c r="B6208" t="s">
        <v>1378</v>
      </c>
      <c r="C6208" t="s">
        <v>104</v>
      </c>
      <c r="D6208" t="s">
        <v>71</v>
      </c>
      <c r="E6208">
        <v>2</v>
      </c>
      <c r="F6208" s="8">
        <f>VLOOKUP(C6208,Products!$A$2:$E$20,5,TRUE)</f>
        <v>2.95</v>
      </c>
      <c r="G6208" s="8">
        <f t="shared" si="192"/>
        <v>5.9</v>
      </c>
      <c r="H6208" s="8">
        <f>VLOOKUP(C6208,Products!$A$2:$F$20,6,TRUE)</f>
        <v>1.1500000000000001</v>
      </c>
      <c r="I6208" s="8">
        <f t="shared" si="193"/>
        <v>2.3000000000000003</v>
      </c>
      <c r="J6208" s="42">
        <f>VLOOKUP(B6208,Invoices!A:I,9,TRUE)</f>
        <v>2021</v>
      </c>
    </row>
    <row r="6209" spans="1:10" x14ac:dyDescent="0.15">
      <c r="A6209" t="s">
        <v>9569</v>
      </c>
      <c r="B6209" t="s">
        <v>1378</v>
      </c>
      <c r="C6209" t="s">
        <v>102</v>
      </c>
      <c r="D6209" t="s">
        <v>83</v>
      </c>
      <c r="E6209">
        <v>2</v>
      </c>
      <c r="F6209" s="8">
        <f>VLOOKUP(C6209,Products!$A$2:$E$20,5,TRUE)</f>
        <v>29.95</v>
      </c>
      <c r="G6209" s="8">
        <f t="shared" si="192"/>
        <v>59.9</v>
      </c>
      <c r="H6209" s="8">
        <f>VLOOKUP(C6209,Products!$A$2:$F$20,6,TRUE)</f>
        <v>15</v>
      </c>
      <c r="I6209" s="8">
        <f t="shared" si="193"/>
        <v>30</v>
      </c>
      <c r="J6209" s="42">
        <f>VLOOKUP(B6209,Invoices!A:I,9,TRUE)</f>
        <v>2021</v>
      </c>
    </row>
    <row r="6210" spans="1:10" x14ac:dyDescent="0.15">
      <c r="A6210" t="s">
        <v>9570</v>
      </c>
      <c r="B6210" t="s">
        <v>1378</v>
      </c>
      <c r="C6210" t="s">
        <v>103</v>
      </c>
      <c r="D6210" t="s">
        <v>77</v>
      </c>
      <c r="E6210">
        <v>1</v>
      </c>
      <c r="F6210" s="8">
        <f>VLOOKUP(C6210,Products!$A$2:$E$20,5,TRUE)</f>
        <v>8.9499999999999993</v>
      </c>
      <c r="G6210" s="8">
        <f t="shared" si="192"/>
        <v>8.9499999999999993</v>
      </c>
      <c r="H6210" s="8">
        <f>VLOOKUP(C6210,Products!$A$2:$F$20,6,TRUE)</f>
        <v>3.1999999999999993</v>
      </c>
      <c r="I6210" s="8">
        <f t="shared" si="193"/>
        <v>3.1999999999999993</v>
      </c>
      <c r="J6210" s="42">
        <f>VLOOKUP(B6210,Invoices!A:I,9,TRUE)</f>
        <v>2021</v>
      </c>
    </row>
    <row r="6211" spans="1:10" x14ac:dyDescent="0.15">
      <c r="A6211" t="s">
        <v>9571</v>
      </c>
      <c r="B6211" t="s">
        <v>1378</v>
      </c>
      <c r="C6211" t="s">
        <v>95</v>
      </c>
      <c r="D6211" t="s">
        <v>73</v>
      </c>
      <c r="E6211">
        <v>9</v>
      </c>
      <c r="F6211" s="8">
        <f>VLOOKUP(C6211,Products!$A$2:$E$20,5,TRUE)</f>
        <v>12.95</v>
      </c>
      <c r="G6211" s="8">
        <f t="shared" ref="G6211:G6274" si="194">F6211*E6211</f>
        <v>116.55</v>
      </c>
      <c r="H6211" s="8">
        <f>VLOOKUP(C6211,Products!$A$2:$F$20,6,TRUE)</f>
        <v>4.1999999999999993</v>
      </c>
      <c r="I6211" s="8">
        <f t="shared" ref="I6211:I6274" si="195">H6211*E6211</f>
        <v>37.799999999999997</v>
      </c>
      <c r="J6211" s="42">
        <f>VLOOKUP(B6211,Invoices!A:I,9,TRUE)</f>
        <v>2021</v>
      </c>
    </row>
    <row r="6212" spans="1:10" x14ac:dyDescent="0.15">
      <c r="A6212" t="s">
        <v>9572</v>
      </c>
      <c r="B6212" t="s">
        <v>1378</v>
      </c>
      <c r="C6212" t="s">
        <v>87</v>
      </c>
      <c r="D6212" t="s">
        <v>68</v>
      </c>
      <c r="E6212">
        <v>2</v>
      </c>
      <c r="F6212" s="8">
        <f>VLOOKUP(C6212,Products!$A$2:$E$20,5,TRUE)</f>
        <v>19.95</v>
      </c>
      <c r="G6212" s="8">
        <f t="shared" si="194"/>
        <v>39.9</v>
      </c>
      <c r="H6212" s="8">
        <f>VLOOKUP(C6212,Products!$A$2:$F$20,6,TRUE)</f>
        <v>7.4499999999999993</v>
      </c>
      <c r="I6212" s="8">
        <f t="shared" si="195"/>
        <v>14.899999999999999</v>
      </c>
      <c r="J6212" s="42">
        <f>VLOOKUP(B6212,Invoices!A:I,9,TRUE)</f>
        <v>2021</v>
      </c>
    </row>
    <row r="6213" spans="1:10" x14ac:dyDescent="0.15">
      <c r="A6213" t="s">
        <v>9573</v>
      </c>
      <c r="B6213" t="s">
        <v>1378</v>
      </c>
      <c r="C6213" t="s">
        <v>94</v>
      </c>
      <c r="D6213" t="s">
        <v>86</v>
      </c>
      <c r="E6213">
        <v>2</v>
      </c>
      <c r="F6213" s="8">
        <f>VLOOKUP(C6213,Products!$A$2:$E$20,5,TRUE)</f>
        <v>3.5</v>
      </c>
      <c r="G6213" s="8">
        <f t="shared" si="194"/>
        <v>7</v>
      </c>
      <c r="H6213" s="8">
        <f>VLOOKUP(C6213,Products!$A$2:$F$20,6,TRUE)</f>
        <v>0.54999999999999982</v>
      </c>
      <c r="I6213" s="8">
        <f t="shared" si="195"/>
        <v>1.0999999999999996</v>
      </c>
      <c r="J6213" s="42">
        <f>VLOOKUP(B6213,Invoices!A:I,9,TRUE)</f>
        <v>2021</v>
      </c>
    </row>
    <row r="6214" spans="1:10" x14ac:dyDescent="0.15">
      <c r="A6214" t="s">
        <v>9574</v>
      </c>
      <c r="B6214" t="s">
        <v>1378</v>
      </c>
      <c r="C6214" t="s">
        <v>90</v>
      </c>
      <c r="D6214" t="s">
        <v>72</v>
      </c>
      <c r="E6214">
        <v>3</v>
      </c>
      <c r="F6214" s="8">
        <f>VLOOKUP(C6214,Products!$A$2:$E$20,5,TRUE)</f>
        <v>8.9499999999999993</v>
      </c>
      <c r="G6214" s="8">
        <f t="shared" si="194"/>
        <v>26.849999999999998</v>
      </c>
      <c r="H6214" s="8">
        <f>VLOOKUP(C6214,Products!$A$2:$F$20,6,TRUE)</f>
        <v>5.6999999999999993</v>
      </c>
      <c r="I6214" s="8">
        <f t="shared" si="195"/>
        <v>17.099999999999998</v>
      </c>
      <c r="J6214" s="42">
        <f>VLOOKUP(B6214,Invoices!A:I,9,TRUE)</f>
        <v>2021</v>
      </c>
    </row>
    <row r="6215" spans="1:10" x14ac:dyDescent="0.15">
      <c r="A6215" t="s">
        <v>9575</v>
      </c>
      <c r="B6215" t="s">
        <v>1379</v>
      </c>
      <c r="C6215" t="s">
        <v>89</v>
      </c>
      <c r="D6215" t="s">
        <v>80</v>
      </c>
      <c r="E6215">
        <v>1</v>
      </c>
      <c r="F6215" s="8">
        <f>VLOOKUP(C6215,Products!$A$2:$E$20,5,TRUE)</f>
        <v>15.95</v>
      </c>
      <c r="G6215" s="8">
        <f t="shared" si="194"/>
        <v>15.95</v>
      </c>
      <c r="H6215" s="8">
        <f>VLOOKUP(C6215,Products!$A$2:$F$20,6,TRUE)</f>
        <v>6</v>
      </c>
      <c r="I6215" s="8">
        <f t="shared" si="195"/>
        <v>6</v>
      </c>
      <c r="J6215" s="42">
        <f>VLOOKUP(B6215,Invoices!A:I,9,TRUE)</f>
        <v>2021</v>
      </c>
    </row>
    <row r="6216" spans="1:10" x14ac:dyDescent="0.15">
      <c r="A6216" t="s">
        <v>9576</v>
      </c>
      <c r="B6216" t="s">
        <v>1379</v>
      </c>
      <c r="C6216" t="s">
        <v>100</v>
      </c>
      <c r="D6216" t="s">
        <v>78</v>
      </c>
      <c r="E6216">
        <v>1</v>
      </c>
      <c r="F6216" s="8">
        <f>VLOOKUP(C6216,Products!$A$2:$E$20,5,TRUE)</f>
        <v>49.95</v>
      </c>
      <c r="G6216" s="8">
        <f t="shared" si="194"/>
        <v>49.95</v>
      </c>
      <c r="H6216" s="8">
        <f>VLOOKUP(C6216,Products!$A$2:$F$20,6,TRUE)</f>
        <v>19.950000000000003</v>
      </c>
      <c r="I6216" s="8">
        <f t="shared" si="195"/>
        <v>19.950000000000003</v>
      </c>
      <c r="J6216" s="42">
        <f>VLOOKUP(B6216,Invoices!A:I,9,TRUE)</f>
        <v>2021</v>
      </c>
    </row>
    <row r="6217" spans="1:10" x14ac:dyDescent="0.15">
      <c r="A6217" t="s">
        <v>9577</v>
      </c>
      <c r="B6217" t="s">
        <v>1380</v>
      </c>
      <c r="C6217" t="s">
        <v>101</v>
      </c>
      <c r="D6217" t="s">
        <v>69</v>
      </c>
      <c r="E6217">
        <v>6</v>
      </c>
      <c r="F6217" s="8">
        <f>VLOOKUP(C6217,Products!$A$2:$E$20,5,TRUE)</f>
        <v>129.94999999999999</v>
      </c>
      <c r="G6217" s="8">
        <f t="shared" si="194"/>
        <v>779.69999999999993</v>
      </c>
      <c r="H6217" s="8">
        <f>VLOOKUP(C6217,Products!$A$2:$F$20,6,TRUE)</f>
        <v>40.449999999999989</v>
      </c>
      <c r="I6217" s="8">
        <f t="shared" si="195"/>
        <v>242.69999999999993</v>
      </c>
      <c r="J6217" s="42">
        <f>VLOOKUP(B6217,Invoices!A:I,9,TRUE)</f>
        <v>2021</v>
      </c>
    </row>
    <row r="6218" spans="1:10" x14ac:dyDescent="0.15">
      <c r="A6218" t="s">
        <v>9578</v>
      </c>
      <c r="B6218" t="s">
        <v>1381</v>
      </c>
      <c r="C6218" t="s">
        <v>96</v>
      </c>
      <c r="D6218" t="s">
        <v>75</v>
      </c>
      <c r="E6218">
        <v>10</v>
      </c>
      <c r="F6218" s="8">
        <f>VLOOKUP(C6218,Products!$A$2:$E$20,5,TRUE)</f>
        <v>79.95</v>
      </c>
      <c r="G6218" s="8">
        <f t="shared" si="194"/>
        <v>799.5</v>
      </c>
      <c r="H6218" s="8">
        <f>VLOOKUP(C6218,Products!$A$2:$F$20,6,TRUE)</f>
        <v>27.950000000000003</v>
      </c>
      <c r="I6218" s="8">
        <f t="shared" si="195"/>
        <v>279.5</v>
      </c>
      <c r="J6218" s="42">
        <f>VLOOKUP(B6218,Invoices!A:I,9,TRUE)</f>
        <v>2021</v>
      </c>
    </row>
    <row r="6219" spans="1:10" x14ac:dyDescent="0.15">
      <c r="A6219" t="s">
        <v>9579</v>
      </c>
      <c r="B6219" t="s">
        <v>1381</v>
      </c>
      <c r="C6219" t="s">
        <v>104</v>
      </c>
      <c r="D6219" t="s">
        <v>71</v>
      </c>
      <c r="E6219">
        <v>6</v>
      </c>
      <c r="F6219" s="8">
        <f>VLOOKUP(C6219,Products!$A$2:$E$20,5,TRUE)</f>
        <v>2.95</v>
      </c>
      <c r="G6219" s="8">
        <f t="shared" si="194"/>
        <v>17.700000000000003</v>
      </c>
      <c r="H6219" s="8">
        <f>VLOOKUP(C6219,Products!$A$2:$F$20,6,TRUE)</f>
        <v>1.1500000000000001</v>
      </c>
      <c r="I6219" s="8">
        <f t="shared" si="195"/>
        <v>6.9</v>
      </c>
      <c r="J6219" s="42">
        <f>VLOOKUP(B6219,Invoices!A:I,9,TRUE)</f>
        <v>2021</v>
      </c>
    </row>
    <row r="6220" spans="1:10" x14ac:dyDescent="0.15">
      <c r="A6220" t="s">
        <v>9580</v>
      </c>
      <c r="B6220" t="s">
        <v>1382</v>
      </c>
      <c r="C6220" t="s">
        <v>90</v>
      </c>
      <c r="D6220" t="s">
        <v>72</v>
      </c>
      <c r="E6220">
        <v>50</v>
      </c>
      <c r="F6220" s="8">
        <f>VLOOKUP(C6220,Products!$A$2:$E$20,5,TRUE)</f>
        <v>8.9499999999999993</v>
      </c>
      <c r="G6220" s="8">
        <f t="shared" si="194"/>
        <v>447.49999999999994</v>
      </c>
      <c r="H6220" s="8">
        <f>VLOOKUP(C6220,Products!$A$2:$F$20,6,TRUE)</f>
        <v>5.6999999999999993</v>
      </c>
      <c r="I6220" s="8">
        <f t="shared" si="195"/>
        <v>284.99999999999994</v>
      </c>
      <c r="J6220" s="42">
        <f>VLOOKUP(B6220,Invoices!A:I,9,TRUE)</f>
        <v>2021</v>
      </c>
    </row>
    <row r="6221" spans="1:10" x14ac:dyDescent="0.15">
      <c r="A6221" t="s">
        <v>9581</v>
      </c>
      <c r="B6221" t="s">
        <v>1382</v>
      </c>
      <c r="C6221" t="s">
        <v>87</v>
      </c>
      <c r="D6221" t="s">
        <v>68</v>
      </c>
      <c r="E6221">
        <v>5</v>
      </c>
      <c r="F6221" s="8">
        <f>VLOOKUP(C6221,Products!$A$2:$E$20,5,TRUE)</f>
        <v>19.95</v>
      </c>
      <c r="G6221" s="8">
        <f t="shared" si="194"/>
        <v>99.75</v>
      </c>
      <c r="H6221" s="8">
        <f>VLOOKUP(C6221,Products!$A$2:$F$20,6,TRUE)</f>
        <v>7.4499999999999993</v>
      </c>
      <c r="I6221" s="8">
        <f t="shared" si="195"/>
        <v>37.25</v>
      </c>
      <c r="J6221" s="42">
        <f>VLOOKUP(B6221,Invoices!A:I,9,TRUE)</f>
        <v>2021</v>
      </c>
    </row>
    <row r="6222" spans="1:10" x14ac:dyDescent="0.15">
      <c r="A6222" t="s">
        <v>9582</v>
      </c>
      <c r="B6222" t="s">
        <v>1382</v>
      </c>
      <c r="C6222" t="s">
        <v>104</v>
      </c>
      <c r="D6222" t="s">
        <v>71</v>
      </c>
      <c r="E6222">
        <v>1</v>
      </c>
      <c r="F6222" s="8">
        <f>VLOOKUP(C6222,Products!$A$2:$E$20,5,TRUE)</f>
        <v>2.95</v>
      </c>
      <c r="G6222" s="8">
        <f t="shared" si="194"/>
        <v>2.95</v>
      </c>
      <c r="H6222" s="8">
        <f>VLOOKUP(C6222,Products!$A$2:$F$20,6,TRUE)</f>
        <v>1.1500000000000001</v>
      </c>
      <c r="I6222" s="8">
        <f t="shared" si="195"/>
        <v>1.1500000000000001</v>
      </c>
      <c r="J6222" s="42">
        <f>VLOOKUP(B6222,Invoices!A:I,9,TRUE)</f>
        <v>2021</v>
      </c>
    </row>
    <row r="6223" spans="1:10" x14ac:dyDescent="0.15">
      <c r="A6223" t="s">
        <v>9583</v>
      </c>
      <c r="B6223" t="s">
        <v>1382</v>
      </c>
      <c r="C6223" t="s">
        <v>95</v>
      </c>
      <c r="D6223" t="s">
        <v>73</v>
      </c>
      <c r="E6223">
        <v>1</v>
      </c>
      <c r="F6223" s="8">
        <f>VLOOKUP(C6223,Products!$A$2:$E$20,5,TRUE)</f>
        <v>12.95</v>
      </c>
      <c r="G6223" s="8">
        <f t="shared" si="194"/>
        <v>12.95</v>
      </c>
      <c r="H6223" s="8">
        <f>VLOOKUP(C6223,Products!$A$2:$F$20,6,TRUE)</f>
        <v>4.1999999999999993</v>
      </c>
      <c r="I6223" s="8">
        <f t="shared" si="195"/>
        <v>4.1999999999999993</v>
      </c>
      <c r="J6223" s="42">
        <f>VLOOKUP(B6223,Invoices!A:I,9,TRUE)</f>
        <v>2021</v>
      </c>
    </row>
    <row r="6224" spans="1:10" x14ac:dyDescent="0.15">
      <c r="A6224" t="s">
        <v>9584</v>
      </c>
      <c r="B6224" t="s">
        <v>1383</v>
      </c>
      <c r="C6224" t="s">
        <v>100</v>
      </c>
      <c r="D6224" t="s">
        <v>78</v>
      </c>
      <c r="E6224">
        <v>100</v>
      </c>
      <c r="F6224" s="8">
        <f>VLOOKUP(C6224,Products!$A$2:$E$20,5,TRUE)</f>
        <v>49.95</v>
      </c>
      <c r="G6224" s="8">
        <f t="shared" si="194"/>
        <v>4995</v>
      </c>
      <c r="H6224" s="8">
        <f>VLOOKUP(C6224,Products!$A$2:$F$20,6,TRUE)</f>
        <v>19.950000000000003</v>
      </c>
      <c r="I6224" s="8">
        <f t="shared" si="195"/>
        <v>1995.0000000000002</v>
      </c>
      <c r="J6224" s="42">
        <f>VLOOKUP(B6224,Invoices!A:I,9,TRUE)</f>
        <v>2021</v>
      </c>
    </row>
    <row r="6225" spans="1:10" x14ac:dyDescent="0.15">
      <c r="A6225" t="s">
        <v>9585</v>
      </c>
      <c r="B6225" t="s">
        <v>1383</v>
      </c>
      <c r="C6225" t="s">
        <v>90</v>
      </c>
      <c r="D6225" t="s">
        <v>72</v>
      </c>
      <c r="E6225">
        <v>12</v>
      </c>
      <c r="F6225" s="8">
        <f>VLOOKUP(C6225,Products!$A$2:$E$20,5,TRUE)</f>
        <v>8.9499999999999993</v>
      </c>
      <c r="G6225" s="8">
        <f t="shared" si="194"/>
        <v>107.39999999999999</v>
      </c>
      <c r="H6225" s="8">
        <f>VLOOKUP(C6225,Products!$A$2:$F$20,6,TRUE)</f>
        <v>5.6999999999999993</v>
      </c>
      <c r="I6225" s="8">
        <f t="shared" si="195"/>
        <v>68.399999999999991</v>
      </c>
      <c r="J6225" s="42">
        <f>VLOOKUP(B6225,Invoices!A:I,9,TRUE)</f>
        <v>2021</v>
      </c>
    </row>
    <row r="6226" spans="1:10" x14ac:dyDescent="0.15">
      <c r="A6226" t="s">
        <v>9586</v>
      </c>
      <c r="B6226" t="s">
        <v>1383</v>
      </c>
      <c r="C6226" t="s">
        <v>92</v>
      </c>
      <c r="D6226" t="s">
        <v>82</v>
      </c>
      <c r="E6226">
        <v>3</v>
      </c>
      <c r="F6226" s="8">
        <f>VLOOKUP(C6226,Products!$A$2:$E$20,5,TRUE)</f>
        <v>19.95</v>
      </c>
      <c r="G6226" s="8">
        <f t="shared" si="194"/>
        <v>59.849999999999994</v>
      </c>
      <c r="H6226" s="8">
        <f>VLOOKUP(C6226,Products!$A$2:$F$20,6,TRUE)</f>
        <v>7.4499999999999993</v>
      </c>
      <c r="I6226" s="8">
        <f t="shared" si="195"/>
        <v>22.349999999999998</v>
      </c>
      <c r="J6226" s="42">
        <f>VLOOKUP(B6226,Invoices!A:I,9,TRUE)</f>
        <v>2021</v>
      </c>
    </row>
    <row r="6227" spans="1:10" x14ac:dyDescent="0.15">
      <c r="A6227" t="s">
        <v>9587</v>
      </c>
      <c r="B6227" t="s">
        <v>1383</v>
      </c>
      <c r="C6227" t="s">
        <v>87</v>
      </c>
      <c r="D6227" t="s">
        <v>68</v>
      </c>
      <c r="E6227">
        <v>1</v>
      </c>
      <c r="F6227" s="8">
        <f>VLOOKUP(C6227,Products!$A$2:$E$20,5,TRUE)</f>
        <v>19.95</v>
      </c>
      <c r="G6227" s="8">
        <f t="shared" si="194"/>
        <v>19.95</v>
      </c>
      <c r="H6227" s="8">
        <f>VLOOKUP(C6227,Products!$A$2:$F$20,6,TRUE)</f>
        <v>7.4499999999999993</v>
      </c>
      <c r="I6227" s="8">
        <f t="shared" si="195"/>
        <v>7.4499999999999993</v>
      </c>
      <c r="J6227" s="42">
        <f>VLOOKUP(B6227,Invoices!A:I,9,TRUE)</f>
        <v>2021</v>
      </c>
    </row>
    <row r="6228" spans="1:10" x14ac:dyDescent="0.15">
      <c r="A6228" t="s">
        <v>9588</v>
      </c>
      <c r="B6228" t="s">
        <v>1383</v>
      </c>
      <c r="C6228" t="s">
        <v>98</v>
      </c>
      <c r="D6228" t="s">
        <v>79</v>
      </c>
      <c r="E6228">
        <v>2</v>
      </c>
      <c r="F6228" s="8">
        <f>VLOOKUP(C6228,Products!$A$2:$E$20,5,TRUE)</f>
        <v>14.95</v>
      </c>
      <c r="G6228" s="8">
        <f t="shared" si="194"/>
        <v>29.9</v>
      </c>
      <c r="H6228" s="8">
        <f>VLOOKUP(C6228,Products!$A$2:$F$20,6,TRUE)</f>
        <v>3.0499999999999989</v>
      </c>
      <c r="I6228" s="8">
        <f t="shared" si="195"/>
        <v>6.0999999999999979</v>
      </c>
      <c r="J6228" s="42">
        <f>VLOOKUP(B6228,Invoices!A:I,9,TRUE)</f>
        <v>2021</v>
      </c>
    </row>
    <row r="6229" spans="1:10" x14ac:dyDescent="0.15">
      <c r="A6229" t="s">
        <v>9589</v>
      </c>
      <c r="B6229" t="s">
        <v>1383</v>
      </c>
      <c r="C6229" t="s">
        <v>105</v>
      </c>
      <c r="D6229" t="s">
        <v>81</v>
      </c>
      <c r="E6229">
        <v>1</v>
      </c>
      <c r="F6229" s="8">
        <f>VLOOKUP(C6229,Products!$A$2:$E$20,5,TRUE)</f>
        <v>8.9499999999999993</v>
      </c>
      <c r="G6229" s="8">
        <f t="shared" si="194"/>
        <v>8.9499999999999993</v>
      </c>
      <c r="H6229" s="8">
        <f>VLOOKUP(C6229,Products!$A$2:$F$20,6,TRUE)</f>
        <v>3.1999999999999993</v>
      </c>
      <c r="I6229" s="8">
        <f t="shared" si="195"/>
        <v>3.1999999999999993</v>
      </c>
      <c r="J6229" s="42">
        <f>VLOOKUP(B6229,Invoices!A:I,9,TRUE)</f>
        <v>2021</v>
      </c>
    </row>
    <row r="6230" spans="1:10" x14ac:dyDescent="0.15">
      <c r="A6230" t="s">
        <v>9590</v>
      </c>
      <c r="B6230" t="s">
        <v>1383</v>
      </c>
      <c r="C6230" t="s">
        <v>101</v>
      </c>
      <c r="D6230" t="s">
        <v>69</v>
      </c>
      <c r="E6230">
        <v>50</v>
      </c>
      <c r="F6230" s="8">
        <f>VLOOKUP(C6230,Products!$A$2:$E$20,5,TRUE)</f>
        <v>129.94999999999999</v>
      </c>
      <c r="G6230" s="8">
        <f t="shared" si="194"/>
        <v>6497.4999999999991</v>
      </c>
      <c r="H6230" s="8">
        <f>VLOOKUP(C6230,Products!$A$2:$F$20,6,TRUE)</f>
        <v>40.449999999999989</v>
      </c>
      <c r="I6230" s="8">
        <f t="shared" si="195"/>
        <v>2022.4999999999995</v>
      </c>
      <c r="J6230" s="42">
        <f>VLOOKUP(B6230,Invoices!A:I,9,TRUE)</f>
        <v>2021</v>
      </c>
    </row>
    <row r="6231" spans="1:10" x14ac:dyDescent="0.15">
      <c r="A6231" t="s">
        <v>9591</v>
      </c>
      <c r="B6231" t="s">
        <v>1383</v>
      </c>
      <c r="C6231" t="s">
        <v>93</v>
      </c>
      <c r="D6231" t="s">
        <v>76</v>
      </c>
      <c r="E6231">
        <v>10</v>
      </c>
      <c r="F6231" s="8">
        <f>VLOOKUP(C6231,Products!$A$2:$E$20,5,TRUE)</f>
        <v>9.9499999999999993</v>
      </c>
      <c r="G6231" s="8">
        <f t="shared" si="194"/>
        <v>99.5</v>
      </c>
      <c r="H6231" s="8">
        <f>VLOOKUP(C6231,Products!$A$2:$F$20,6,TRUE)</f>
        <v>1.9499999999999993</v>
      </c>
      <c r="I6231" s="8">
        <f t="shared" si="195"/>
        <v>19.499999999999993</v>
      </c>
      <c r="J6231" s="42">
        <f>VLOOKUP(B6231,Invoices!A:I,9,TRUE)</f>
        <v>2021</v>
      </c>
    </row>
    <row r="6232" spans="1:10" x14ac:dyDescent="0.15">
      <c r="A6232" t="s">
        <v>9592</v>
      </c>
      <c r="B6232" t="s">
        <v>1383</v>
      </c>
      <c r="C6232" t="s">
        <v>89</v>
      </c>
      <c r="D6232" t="s">
        <v>80</v>
      </c>
      <c r="E6232">
        <v>3</v>
      </c>
      <c r="F6232" s="8">
        <f>VLOOKUP(C6232,Products!$A$2:$E$20,5,TRUE)</f>
        <v>15.95</v>
      </c>
      <c r="G6232" s="8">
        <f t="shared" si="194"/>
        <v>47.849999999999994</v>
      </c>
      <c r="H6232" s="8">
        <f>VLOOKUP(C6232,Products!$A$2:$F$20,6,TRUE)</f>
        <v>6</v>
      </c>
      <c r="I6232" s="8">
        <f t="shared" si="195"/>
        <v>18</v>
      </c>
      <c r="J6232" s="42">
        <f>VLOOKUP(B6232,Invoices!A:I,9,TRUE)</f>
        <v>2021</v>
      </c>
    </row>
    <row r="6233" spans="1:10" x14ac:dyDescent="0.15">
      <c r="A6233" t="s">
        <v>9593</v>
      </c>
      <c r="B6233" t="s">
        <v>1383</v>
      </c>
      <c r="C6233" t="s">
        <v>103</v>
      </c>
      <c r="D6233" t="s">
        <v>77</v>
      </c>
      <c r="E6233">
        <v>1</v>
      </c>
      <c r="F6233" s="8">
        <f>VLOOKUP(C6233,Products!$A$2:$E$20,5,TRUE)</f>
        <v>8.9499999999999993</v>
      </c>
      <c r="G6233" s="8">
        <f t="shared" si="194"/>
        <v>8.9499999999999993</v>
      </c>
      <c r="H6233" s="8">
        <f>VLOOKUP(C6233,Products!$A$2:$F$20,6,TRUE)</f>
        <v>3.1999999999999993</v>
      </c>
      <c r="I6233" s="8">
        <f t="shared" si="195"/>
        <v>3.1999999999999993</v>
      </c>
      <c r="J6233" s="42">
        <f>VLOOKUP(B6233,Invoices!A:I,9,TRUE)</f>
        <v>2021</v>
      </c>
    </row>
    <row r="6234" spans="1:10" x14ac:dyDescent="0.15">
      <c r="A6234" t="s">
        <v>9594</v>
      </c>
      <c r="B6234" t="s">
        <v>1383</v>
      </c>
      <c r="C6234" t="s">
        <v>88</v>
      </c>
      <c r="D6234" t="s">
        <v>85</v>
      </c>
      <c r="E6234">
        <v>3</v>
      </c>
      <c r="F6234" s="8">
        <f>VLOOKUP(C6234,Products!$A$2:$E$20,5,TRUE)</f>
        <v>8.9499999999999993</v>
      </c>
      <c r="G6234" s="8">
        <f t="shared" si="194"/>
        <v>26.849999999999998</v>
      </c>
      <c r="H6234" s="8">
        <f>VLOOKUP(C6234,Products!$A$2:$F$20,6,TRUE)</f>
        <v>5.6999999999999993</v>
      </c>
      <c r="I6234" s="8">
        <f t="shared" si="195"/>
        <v>17.099999999999998</v>
      </c>
      <c r="J6234" s="42">
        <f>VLOOKUP(B6234,Invoices!A:I,9,TRUE)</f>
        <v>2021</v>
      </c>
    </row>
    <row r="6235" spans="1:10" x14ac:dyDescent="0.15">
      <c r="A6235" t="s">
        <v>9595</v>
      </c>
      <c r="B6235" t="s">
        <v>1383</v>
      </c>
      <c r="C6235" t="s">
        <v>95</v>
      </c>
      <c r="D6235" t="s">
        <v>73</v>
      </c>
      <c r="E6235">
        <v>6</v>
      </c>
      <c r="F6235" s="8">
        <f>VLOOKUP(C6235,Products!$A$2:$E$20,5,TRUE)</f>
        <v>12.95</v>
      </c>
      <c r="G6235" s="8">
        <f t="shared" si="194"/>
        <v>77.699999999999989</v>
      </c>
      <c r="H6235" s="8">
        <f>VLOOKUP(C6235,Products!$A$2:$F$20,6,TRUE)</f>
        <v>4.1999999999999993</v>
      </c>
      <c r="I6235" s="8">
        <f t="shared" si="195"/>
        <v>25.199999999999996</v>
      </c>
      <c r="J6235" s="42">
        <f>VLOOKUP(B6235,Invoices!A:I,9,TRUE)</f>
        <v>2021</v>
      </c>
    </row>
    <row r="6236" spans="1:10" x14ac:dyDescent="0.15">
      <c r="A6236" t="s">
        <v>9596</v>
      </c>
      <c r="B6236" t="s">
        <v>1383</v>
      </c>
      <c r="C6236" t="s">
        <v>104</v>
      </c>
      <c r="D6236" t="s">
        <v>71</v>
      </c>
      <c r="E6236">
        <v>1</v>
      </c>
      <c r="F6236" s="8">
        <f>VLOOKUP(C6236,Products!$A$2:$E$20,5,TRUE)</f>
        <v>2.95</v>
      </c>
      <c r="G6236" s="8">
        <f t="shared" si="194"/>
        <v>2.95</v>
      </c>
      <c r="H6236" s="8">
        <f>VLOOKUP(C6236,Products!$A$2:$F$20,6,TRUE)</f>
        <v>1.1500000000000001</v>
      </c>
      <c r="I6236" s="8">
        <f t="shared" si="195"/>
        <v>1.1500000000000001</v>
      </c>
      <c r="J6236" s="42">
        <f>VLOOKUP(B6236,Invoices!A:I,9,TRUE)</f>
        <v>2021</v>
      </c>
    </row>
    <row r="6237" spans="1:10" x14ac:dyDescent="0.15">
      <c r="A6237" t="s">
        <v>9597</v>
      </c>
      <c r="B6237" t="s">
        <v>1383</v>
      </c>
      <c r="C6237" t="s">
        <v>102</v>
      </c>
      <c r="D6237" t="s">
        <v>83</v>
      </c>
      <c r="E6237">
        <v>1</v>
      </c>
      <c r="F6237" s="8">
        <f>VLOOKUP(C6237,Products!$A$2:$E$20,5,TRUE)</f>
        <v>29.95</v>
      </c>
      <c r="G6237" s="8">
        <f t="shared" si="194"/>
        <v>29.95</v>
      </c>
      <c r="H6237" s="8">
        <f>VLOOKUP(C6237,Products!$A$2:$F$20,6,TRUE)</f>
        <v>15</v>
      </c>
      <c r="I6237" s="8">
        <f t="shared" si="195"/>
        <v>15</v>
      </c>
      <c r="J6237" s="42">
        <f>VLOOKUP(B6237,Invoices!A:I,9,TRUE)</f>
        <v>2021</v>
      </c>
    </row>
    <row r="6238" spans="1:10" x14ac:dyDescent="0.15">
      <c r="A6238" t="s">
        <v>9598</v>
      </c>
      <c r="B6238" t="s">
        <v>1383</v>
      </c>
      <c r="C6238" t="s">
        <v>96</v>
      </c>
      <c r="D6238" t="s">
        <v>75</v>
      </c>
      <c r="E6238">
        <v>10</v>
      </c>
      <c r="F6238" s="8">
        <f>VLOOKUP(C6238,Products!$A$2:$E$20,5,TRUE)</f>
        <v>79.95</v>
      </c>
      <c r="G6238" s="8">
        <f t="shared" si="194"/>
        <v>799.5</v>
      </c>
      <c r="H6238" s="8">
        <f>VLOOKUP(C6238,Products!$A$2:$F$20,6,TRUE)</f>
        <v>27.950000000000003</v>
      </c>
      <c r="I6238" s="8">
        <f t="shared" si="195"/>
        <v>279.5</v>
      </c>
      <c r="J6238" s="42">
        <f>VLOOKUP(B6238,Invoices!A:I,9,TRUE)</f>
        <v>2021</v>
      </c>
    </row>
    <row r="6239" spans="1:10" x14ac:dyDescent="0.15">
      <c r="A6239" t="s">
        <v>9599</v>
      </c>
      <c r="B6239" t="s">
        <v>1384</v>
      </c>
      <c r="C6239" t="s">
        <v>90</v>
      </c>
      <c r="D6239" t="s">
        <v>72</v>
      </c>
      <c r="E6239">
        <v>100</v>
      </c>
      <c r="F6239" s="8">
        <f>VLOOKUP(C6239,Products!$A$2:$E$20,5,TRUE)</f>
        <v>8.9499999999999993</v>
      </c>
      <c r="G6239" s="8">
        <f t="shared" si="194"/>
        <v>894.99999999999989</v>
      </c>
      <c r="H6239" s="8">
        <f>VLOOKUP(C6239,Products!$A$2:$F$20,6,TRUE)</f>
        <v>5.6999999999999993</v>
      </c>
      <c r="I6239" s="8">
        <f t="shared" si="195"/>
        <v>569.99999999999989</v>
      </c>
      <c r="J6239" s="42">
        <f>VLOOKUP(B6239,Invoices!A:I,9,TRUE)</f>
        <v>2021</v>
      </c>
    </row>
    <row r="6240" spans="1:10" x14ac:dyDescent="0.15">
      <c r="A6240" t="s">
        <v>9600</v>
      </c>
      <c r="B6240" t="s">
        <v>1384</v>
      </c>
      <c r="C6240" t="s">
        <v>96</v>
      </c>
      <c r="D6240" t="s">
        <v>75</v>
      </c>
      <c r="E6240">
        <v>4</v>
      </c>
      <c r="F6240" s="8">
        <f>VLOOKUP(C6240,Products!$A$2:$E$20,5,TRUE)</f>
        <v>79.95</v>
      </c>
      <c r="G6240" s="8">
        <f t="shared" si="194"/>
        <v>319.8</v>
      </c>
      <c r="H6240" s="8">
        <f>VLOOKUP(C6240,Products!$A$2:$F$20,6,TRUE)</f>
        <v>27.950000000000003</v>
      </c>
      <c r="I6240" s="8">
        <f t="shared" si="195"/>
        <v>111.80000000000001</v>
      </c>
      <c r="J6240" s="42">
        <f>VLOOKUP(B6240,Invoices!A:I,9,TRUE)</f>
        <v>2021</v>
      </c>
    </row>
    <row r="6241" spans="1:10" x14ac:dyDescent="0.15">
      <c r="A6241" t="s">
        <v>9601</v>
      </c>
      <c r="B6241" t="s">
        <v>1384</v>
      </c>
      <c r="C6241" t="s">
        <v>104</v>
      </c>
      <c r="D6241" t="s">
        <v>71</v>
      </c>
      <c r="E6241">
        <v>10</v>
      </c>
      <c r="F6241" s="8">
        <f>VLOOKUP(C6241,Products!$A$2:$E$20,5,TRUE)</f>
        <v>2.95</v>
      </c>
      <c r="G6241" s="8">
        <f t="shared" si="194"/>
        <v>29.5</v>
      </c>
      <c r="H6241" s="8">
        <f>VLOOKUP(C6241,Products!$A$2:$F$20,6,TRUE)</f>
        <v>1.1500000000000001</v>
      </c>
      <c r="I6241" s="8">
        <f t="shared" si="195"/>
        <v>11.500000000000002</v>
      </c>
      <c r="J6241" s="42">
        <f>VLOOKUP(B6241,Invoices!A:I,9,TRUE)</f>
        <v>2021</v>
      </c>
    </row>
    <row r="6242" spans="1:10" x14ac:dyDescent="0.15">
      <c r="A6242" t="s">
        <v>9602</v>
      </c>
      <c r="B6242" t="s">
        <v>1384</v>
      </c>
      <c r="C6242" t="s">
        <v>94</v>
      </c>
      <c r="D6242" t="s">
        <v>86</v>
      </c>
      <c r="E6242">
        <v>6</v>
      </c>
      <c r="F6242" s="8">
        <f>VLOOKUP(C6242,Products!$A$2:$E$20,5,TRUE)</f>
        <v>3.5</v>
      </c>
      <c r="G6242" s="8">
        <f t="shared" si="194"/>
        <v>21</v>
      </c>
      <c r="H6242" s="8">
        <f>VLOOKUP(C6242,Products!$A$2:$F$20,6,TRUE)</f>
        <v>0.54999999999999982</v>
      </c>
      <c r="I6242" s="8">
        <f t="shared" si="195"/>
        <v>3.2999999999999989</v>
      </c>
      <c r="J6242" s="42">
        <f>VLOOKUP(B6242,Invoices!A:I,9,TRUE)</f>
        <v>2021</v>
      </c>
    </row>
    <row r="6243" spans="1:10" x14ac:dyDescent="0.15">
      <c r="A6243" t="s">
        <v>9603</v>
      </c>
      <c r="B6243" t="s">
        <v>1385</v>
      </c>
      <c r="C6243" t="s">
        <v>91</v>
      </c>
      <c r="D6243" t="s">
        <v>70</v>
      </c>
      <c r="E6243">
        <v>24</v>
      </c>
      <c r="F6243" s="8">
        <f>VLOOKUP(C6243,Products!$A$2:$E$20,5,TRUE)</f>
        <v>49.95</v>
      </c>
      <c r="G6243" s="8">
        <f t="shared" si="194"/>
        <v>1198.8000000000002</v>
      </c>
      <c r="H6243" s="8">
        <f>VLOOKUP(C6243,Products!$A$2:$F$20,6,TRUE)</f>
        <v>21.200000000000003</v>
      </c>
      <c r="I6243" s="8">
        <f t="shared" si="195"/>
        <v>508.80000000000007</v>
      </c>
      <c r="J6243" s="42">
        <f>VLOOKUP(B6243,Invoices!A:I,9,TRUE)</f>
        <v>2021</v>
      </c>
    </row>
    <row r="6244" spans="1:10" x14ac:dyDescent="0.15">
      <c r="A6244" t="s">
        <v>9604</v>
      </c>
      <c r="B6244" t="s">
        <v>1385</v>
      </c>
      <c r="C6244" t="s">
        <v>99</v>
      </c>
      <c r="D6244" t="s">
        <v>84</v>
      </c>
      <c r="E6244">
        <v>12</v>
      </c>
      <c r="F6244" s="8">
        <f>VLOOKUP(C6244,Products!$A$2:$E$20,5,TRUE)</f>
        <v>3.5</v>
      </c>
      <c r="G6244" s="8">
        <f t="shared" si="194"/>
        <v>42</v>
      </c>
      <c r="H6244" s="8">
        <f>VLOOKUP(C6244,Products!$A$2:$F$20,6,TRUE)</f>
        <v>0.54999999999999982</v>
      </c>
      <c r="I6244" s="8">
        <f t="shared" si="195"/>
        <v>6.5999999999999979</v>
      </c>
      <c r="J6244" s="42">
        <f>VLOOKUP(B6244,Invoices!A:I,9,TRUE)</f>
        <v>2021</v>
      </c>
    </row>
    <row r="6245" spans="1:10" x14ac:dyDescent="0.15">
      <c r="A6245" t="s">
        <v>9605</v>
      </c>
      <c r="B6245" t="s">
        <v>1385</v>
      </c>
      <c r="C6245" t="s">
        <v>89</v>
      </c>
      <c r="D6245" t="s">
        <v>80</v>
      </c>
      <c r="E6245">
        <v>6</v>
      </c>
      <c r="F6245" s="8">
        <f>VLOOKUP(C6245,Products!$A$2:$E$20,5,TRUE)</f>
        <v>15.95</v>
      </c>
      <c r="G6245" s="8">
        <f t="shared" si="194"/>
        <v>95.699999999999989</v>
      </c>
      <c r="H6245" s="8">
        <f>VLOOKUP(C6245,Products!$A$2:$F$20,6,TRUE)</f>
        <v>6</v>
      </c>
      <c r="I6245" s="8">
        <f t="shared" si="195"/>
        <v>36</v>
      </c>
      <c r="J6245" s="42">
        <f>VLOOKUP(B6245,Invoices!A:I,9,TRUE)</f>
        <v>2021</v>
      </c>
    </row>
    <row r="6246" spans="1:10" x14ac:dyDescent="0.15">
      <c r="A6246" t="s">
        <v>9606</v>
      </c>
      <c r="B6246" t="s">
        <v>1385</v>
      </c>
      <c r="C6246" t="s">
        <v>105</v>
      </c>
      <c r="D6246" t="s">
        <v>81</v>
      </c>
      <c r="E6246">
        <v>20</v>
      </c>
      <c r="F6246" s="8">
        <f>VLOOKUP(C6246,Products!$A$2:$E$20,5,TRUE)</f>
        <v>8.9499999999999993</v>
      </c>
      <c r="G6246" s="8">
        <f t="shared" si="194"/>
        <v>179</v>
      </c>
      <c r="H6246" s="8">
        <f>VLOOKUP(C6246,Products!$A$2:$F$20,6,TRUE)</f>
        <v>3.1999999999999993</v>
      </c>
      <c r="I6246" s="8">
        <f t="shared" si="195"/>
        <v>63.999999999999986</v>
      </c>
      <c r="J6246" s="42">
        <f>VLOOKUP(B6246,Invoices!A:I,9,TRUE)</f>
        <v>2021</v>
      </c>
    </row>
    <row r="6247" spans="1:10" x14ac:dyDescent="0.15">
      <c r="A6247" t="s">
        <v>9607</v>
      </c>
      <c r="B6247" t="s">
        <v>1385</v>
      </c>
      <c r="C6247" t="s">
        <v>90</v>
      </c>
      <c r="D6247" t="s">
        <v>72</v>
      </c>
      <c r="E6247">
        <v>6</v>
      </c>
      <c r="F6247" s="8">
        <f>VLOOKUP(C6247,Products!$A$2:$E$20,5,TRUE)</f>
        <v>8.9499999999999993</v>
      </c>
      <c r="G6247" s="8">
        <f t="shared" si="194"/>
        <v>53.699999999999996</v>
      </c>
      <c r="H6247" s="8">
        <f>VLOOKUP(C6247,Products!$A$2:$F$20,6,TRUE)</f>
        <v>5.6999999999999993</v>
      </c>
      <c r="I6247" s="8">
        <f t="shared" si="195"/>
        <v>34.199999999999996</v>
      </c>
      <c r="J6247" s="42">
        <f>VLOOKUP(B6247,Invoices!A:I,9,TRUE)</f>
        <v>2021</v>
      </c>
    </row>
    <row r="6248" spans="1:10" x14ac:dyDescent="0.15">
      <c r="A6248" t="s">
        <v>9608</v>
      </c>
      <c r="B6248" t="s">
        <v>1385</v>
      </c>
      <c r="C6248" t="s">
        <v>101</v>
      </c>
      <c r="D6248" t="s">
        <v>69</v>
      </c>
      <c r="E6248">
        <v>1</v>
      </c>
      <c r="F6248" s="8">
        <f>VLOOKUP(C6248,Products!$A$2:$E$20,5,TRUE)</f>
        <v>129.94999999999999</v>
      </c>
      <c r="G6248" s="8">
        <f t="shared" si="194"/>
        <v>129.94999999999999</v>
      </c>
      <c r="H6248" s="8">
        <f>VLOOKUP(C6248,Products!$A$2:$F$20,6,TRUE)</f>
        <v>40.449999999999989</v>
      </c>
      <c r="I6248" s="8">
        <f t="shared" si="195"/>
        <v>40.449999999999989</v>
      </c>
      <c r="J6248" s="42">
        <f>VLOOKUP(B6248,Invoices!A:I,9,TRUE)</f>
        <v>2021</v>
      </c>
    </row>
    <row r="6249" spans="1:10" x14ac:dyDescent="0.15">
      <c r="A6249" t="s">
        <v>9609</v>
      </c>
      <c r="B6249" t="s">
        <v>1385</v>
      </c>
      <c r="C6249" t="s">
        <v>98</v>
      </c>
      <c r="D6249" t="s">
        <v>79</v>
      </c>
      <c r="E6249">
        <v>1</v>
      </c>
      <c r="F6249" s="8">
        <f>VLOOKUP(C6249,Products!$A$2:$E$20,5,TRUE)</f>
        <v>14.95</v>
      </c>
      <c r="G6249" s="8">
        <f t="shared" si="194"/>
        <v>14.95</v>
      </c>
      <c r="H6249" s="8">
        <f>VLOOKUP(C6249,Products!$A$2:$F$20,6,TRUE)</f>
        <v>3.0499999999999989</v>
      </c>
      <c r="I6249" s="8">
        <f t="shared" si="195"/>
        <v>3.0499999999999989</v>
      </c>
      <c r="J6249" s="42">
        <f>VLOOKUP(B6249,Invoices!A:I,9,TRUE)</f>
        <v>2021</v>
      </c>
    </row>
    <row r="6250" spans="1:10" x14ac:dyDescent="0.15">
      <c r="A6250" t="s">
        <v>9610</v>
      </c>
      <c r="B6250" t="s">
        <v>1386</v>
      </c>
      <c r="C6250" t="s">
        <v>92</v>
      </c>
      <c r="D6250" t="s">
        <v>82</v>
      </c>
      <c r="E6250">
        <v>4</v>
      </c>
      <c r="F6250" s="8">
        <f>VLOOKUP(C6250,Products!$A$2:$E$20,5,TRUE)</f>
        <v>19.95</v>
      </c>
      <c r="G6250" s="8">
        <f t="shared" si="194"/>
        <v>79.8</v>
      </c>
      <c r="H6250" s="8">
        <f>VLOOKUP(C6250,Products!$A$2:$F$20,6,TRUE)</f>
        <v>7.4499999999999993</v>
      </c>
      <c r="I6250" s="8">
        <f t="shared" si="195"/>
        <v>29.799999999999997</v>
      </c>
      <c r="J6250" s="42">
        <f>VLOOKUP(B6250,Invoices!A:I,9,TRUE)</f>
        <v>2021</v>
      </c>
    </row>
    <row r="6251" spans="1:10" x14ac:dyDescent="0.15">
      <c r="A6251" t="s">
        <v>9611</v>
      </c>
      <c r="B6251" t="s">
        <v>1386</v>
      </c>
      <c r="C6251" t="s">
        <v>104</v>
      </c>
      <c r="D6251" t="s">
        <v>71</v>
      </c>
      <c r="E6251">
        <v>1</v>
      </c>
      <c r="F6251" s="8">
        <f>VLOOKUP(C6251,Products!$A$2:$E$20,5,TRUE)</f>
        <v>2.95</v>
      </c>
      <c r="G6251" s="8">
        <f t="shared" si="194"/>
        <v>2.95</v>
      </c>
      <c r="H6251" s="8">
        <f>VLOOKUP(C6251,Products!$A$2:$F$20,6,TRUE)</f>
        <v>1.1500000000000001</v>
      </c>
      <c r="I6251" s="8">
        <f t="shared" si="195"/>
        <v>1.1500000000000001</v>
      </c>
      <c r="J6251" s="42">
        <f>VLOOKUP(B6251,Invoices!A:I,9,TRUE)</f>
        <v>2021</v>
      </c>
    </row>
    <row r="6252" spans="1:10" x14ac:dyDescent="0.15">
      <c r="A6252" t="s">
        <v>9612</v>
      </c>
      <c r="B6252" t="s">
        <v>1387</v>
      </c>
      <c r="C6252" t="s">
        <v>92</v>
      </c>
      <c r="D6252" t="s">
        <v>82</v>
      </c>
      <c r="E6252">
        <v>4</v>
      </c>
      <c r="F6252" s="8">
        <f>VLOOKUP(C6252,Products!$A$2:$E$20,5,TRUE)</f>
        <v>19.95</v>
      </c>
      <c r="G6252" s="8">
        <f t="shared" si="194"/>
        <v>79.8</v>
      </c>
      <c r="H6252" s="8">
        <f>VLOOKUP(C6252,Products!$A$2:$F$20,6,TRUE)</f>
        <v>7.4499999999999993</v>
      </c>
      <c r="I6252" s="8">
        <f t="shared" si="195"/>
        <v>29.799999999999997</v>
      </c>
      <c r="J6252" s="42">
        <f>VLOOKUP(B6252,Invoices!A:I,9,TRUE)</f>
        <v>2021</v>
      </c>
    </row>
    <row r="6253" spans="1:10" x14ac:dyDescent="0.15">
      <c r="A6253" t="s">
        <v>9613</v>
      </c>
      <c r="B6253" t="s">
        <v>1387</v>
      </c>
      <c r="C6253" t="s">
        <v>90</v>
      </c>
      <c r="D6253" t="s">
        <v>72</v>
      </c>
      <c r="E6253">
        <v>12</v>
      </c>
      <c r="F6253" s="8">
        <f>VLOOKUP(C6253,Products!$A$2:$E$20,5,TRUE)</f>
        <v>8.9499999999999993</v>
      </c>
      <c r="G6253" s="8">
        <f t="shared" si="194"/>
        <v>107.39999999999999</v>
      </c>
      <c r="H6253" s="8">
        <f>VLOOKUP(C6253,Products!$A$2:$F$20,6,TRUE)</f>
        <v>5.6999999999999993</v>
      </c>
      <c r="I6253" s="8">
        <f t="shared" si="195"/>
        <v>68.399999999999991</v>
      </c>
      <c r="J6253" s="42">
        <f>VLOOKUP(B6253,Invoices!A:I,9,TRUE)</f>
        <v>2021</v>
      </c>
    </row>
    <row r="6254" spans="1:10" x14ac:dyDescent="0.15">
      <c r="A6254" t="s">
        <v>9614</v>
      </c>
      <c r="B6254" t="s">
        <v>1387</v>
      </c>
      <c r="C6254" t="s">
        <v>94</v>
      </c>
      <c r="D6254" t="s">
        <v>86</v>
      </c>
      <c r="E6254">
        <v>1</v>
      </c>
      <c r="F6254" s="8">
        <f>VLOOKUP(C6254,Products!$A$2:$E$20,5,TRUE)</f>
        <v>3.5</v>
      </c>
      <c r="G6254" s="8">
        <f t="shared" si="194"/>
        <v>3.5</v>
      </c>
      <c r="H6254" s="8">
        <f>VLOOKUP(C6254,Products!$A$2:$F$20,6,TRUE)</f>
        <v>0.54999999999999982</v>
      </c>
      <c r="I6254" s="8">
        <f t="shared" si="195"/>
        <v>0.54999999999999982</v>
      </c>
      <c r="J6254" s="42">
        <f>VLOOKUP(B6254,Invoices!A:I,9,TRUE)</f>
        <v>2021</v>
      </c>
    </row>
    <row r="6255" spans="1:10" x14ac:dyDescent="0.15">
      <c r="A6255" t="s">
        <v>9615</v>
      </c>
      <c r="B6255" t="s">
        <v>1387</v>
      </c>
      <c r="C6255" t="s">
        <v>105</v>
      </c>
      <c r="D6255" t="s">
        <v>81</v>
      </c>
      <c r="E6255">
        <v>1</v>
      </c>
      <c r="F6255" s="8">
        <f>VLOOKUP(C6255,Products!$A$2:$E$20,5,TRUE)</f>
        <v>8.9499999999999993</v>
      </c>
      <c r="G6255" s="8">
        <f t="shared" si="194"/>
        <v>8.9499999999999993</v>
      </c>
      <c r="H6255" s="8">
        <f>VLOOKUP(C6255,Products!$A$2:$F$20,6,TRUE)</f>
        <v>3.1999999999999993</v>
      </c>
      <c r="I6255" s="8">
        <f t="shared" si="195"/>
        <v>3.1999999999999993</v>
      </c>
      <c r="J6255" s="42">
        <f>VLOOKUP(B6255,Invoices!A:I,9,TRUE)</f>
        <v>2021</v>
      </c>
    </row>
    <row r="6256" spans="1:10" x14ac:dyDescent="0.15">
      <c r="A6256" t="s">
        <v>9616</v>
      </c>
      <c r="B6256" t="s">
        <v>1387</v>
      </c>
      <c r="C6256" t="s">
        <v>93</v>
      </c>
      <c r="D6256" t="s">
        <v>76</v>
      </c>
      <c r="E6256">
        <v>6</v>
      </c>
      <c r="F6256" s="8">
        <f>VLOOKUP(C6256,Products!$A$2:$E$20,5,TRUE)</f>
        <v>9.9499999999999993</v>
      </c>
      <c r="G6256" s="8">
        <f t="shared" si="194"/>
        <v>59.699999999999996</v>
      </c>
      <c r="H6256" s="8">
        <f>VLOOKUP(C6256,Products!$A$2:$F$20,6,TRUE)</f>
        <v>1.9499999999999993</v>
      </c>
      <c r="I6256" s="8">
        <f t="shared" si="195"/>
        <v>11.699999999999996</v>
      </c>
      <c r="J6256" s="42">
        <f>VLOOKUP(B6256,Invoices!A:I,9,TRUE)</f>
        <v>2021</v>
      </c>
    </row>
    <row r="6257" spans="1:10" x14ac:dyDescent="0.15">
      <c r="A6257" t="s">
        <v>9617</v>
      </c>
      <c r="B6257" t="s">
        <v>1387</v>
      </c>
      <c r="C6257" t="s">
        <v>104</v>
      </c>
      <c r="D6257" t="s">
        <v>71</v>
      </c>
      <c r="E6257">
        <v>8</v>
      </c>
      <c r="F6257" s="8">
        <f>VLOOKUP(C6257,Products!$A$2:$E$20,5,TRUE)</f>
        <v>2.95</v>
      </c>
      <c r="G6257" s="8">
        <f t="shared" si="194"/>
        <v>23.6</v>
      </c>
      <c r="H6257" s="8">
        <f>VLOOKUP(C6257,Products!$A$2:$F$20,6,TRUE)</f>
        <v>1.1500000000000001</v>
      </c>
      <c r="I6257" s="8">
        <f t="shared" si="195"/>
        <v>9.2000000000000011</v>
      </c>
      <c r="J6257" s="42">
        <f>VLOOKUP(B6257,Invoices!A:I,9,TRUE)</f>
        <v>2021</v>
      </c>
    </row>
    <row r="6258" spans="1:10" x14ac:dyDescent="0.15">
      <c r="A6258" t="s">
        <v>9618</v>
      </c>
      <c r="B6258" t="s">
        <v>1387</v>
      </c>
      <c r="C6258" t="s">
        <v>100</v>
      </c>
      <c r="D6258" t="s">
        <v>78</v>
      </c>
      <c r="E6258">
        <v>10</v>
      </c>
      <c r="F6258" s="8">
        <f>VLOOKUP(C6258,Products!$A$2:$E$20,5,TRUE)</f>
        <v>49.95</v>
      </c>
      <c r="G6258" s="8">
        <f t="shared" si="194"/>
        <v>499.5</v>
      </c>
      <c r="H6258" s="8">
        <f>VLOOKUP(C6258,Products!$A$2:$F$20,6,TRUE)</f>
        <v>19.950000000000003</v>
      </c>
      <c r="I6258" s="8">
        <f t="shared" si="195"/>
        <v>199.50000000000003</v>
      </c>
      <c r="J6258" s="42">
        <f>VLOOKUP(B6258,Invoices!A:I,9,TRUE)</f>
        <v>2021</v>
      </c>
    </row>
    <row r="6259" spans="1:10" x14ac:dyDescent="0.15">
      <c r="A6259" t="s">
        <v>9619</v>
      </c>
      <c r="B6259" t="s">
        <v>1387</v>
      </c>
      <c r="C6259" t="s">
        <v>95</v>
      </c>
      <c r="D6259" t="s">
        <v>73</v>
      </c>
      <c r="E6259">
        <v>1</v>
      </c>
      <c r="F6259" s="8">
        <f>VLOOKUP(C6259,Products!$A$2:$E$20,5,TRUE)</f>
        <v>12.95</v>
      </c>
      <c r="G6259" s="8">
        <f t="shared" si="194"/>
        <v>12.95</v>
      </c>
      <c r="H6259" s="8">
        <f>VLOOKUP(C6259,Products!$A$2:$F$20,6,TRUE)</f>
        <v>4.1999999999999993</v>
      </c>
      <c r="I6259" s="8">
        <f t="shared" si="195"/>
        <v>4.1999999999999993</v>
      </c>
      <c r="J6259" s="42">
        <f>VLOOKUP(B6259,Invoices!A:I,9,TRUE)</f>
        <v>2021</v>
      </c>
    </row>
    <row r="6260" spans="1:10" x14ac:dyDescent="0.15">
      <c r="A6260" t="s">
        <v>9620</v>
      </c>
      <c r="B6260" t="s">
        <v>1388</v>
      </c>
      <c r="C6260" t="s">
        <v>105</v>
      </c>
      <c r="D6260" t="s">
        <v>81</v>
      </c>
      <c r="E6260">
        <v>6</v>
      </c>
      <c r="F6260" s="8">
        <f>VLOOKUP(C6260,Products!$A$2:$E$20,5,TRUE)</f>
        <v>8.9499999999999993</v>
      </c>
      <c r="G6260" s="8">
        <f t="shared" si="194"/>
        <v>53.699999999999996</v>
      </c>
      <c r="H6260" s="8">
        <f>VLOOKUP(C6260,Products!$A$2:$F$20,6,TRUE)</f>
        <v>3.1999999999999993</v>
      </c>
      <c r="I6260" s="8">
        <f t="shared" si="195"/>
        <v>19.199999999999996</v>
      </c>
      <c r="J6260" s="42">
        <f>VLOOKUP(B6260,Invoices!A:I,9,TRUE)</f>
        <v>2021</v>
      </c>
    </row>
    <row r="6261" spans="1:10" x14ac:dyDescent="0.15">
      <c r="A6261" t="s">
        <v>9621</v>
      </c>
      <c r="B6261" t="s">
        <v>1388</v>
      </c>
      <c r="C6261" t="s">
        <v>91</v>
      </c>
      <c r="D6261" t="s">
        <v>70</v>
      </c>
      <c r="E6261">
        <v>3</v>
      </c>
      <c r="F6261" s="8">
        <f>VLOOKUP(C6261,Products!$A$2:$E$20,5,TRUE)</f>
        <v>49.95</v>
      </c>
      <c r="G6261" s="8">
        <f t="shared" si="194"/>
        <v>149.85000000000002</v>
      </c>
      <c r="H6261" s="8">
        <f>VLOOKUP(C6261,Products!$A$2:$F$20,6,TRUE)</f>
        <v>21.200000000000003</v>
      </c>
      <c r="I6261" s="8">
        <f t="shared" si="195"/>
        <v>63.600000000000009</v>
      </c>
      <c r="J6261" s="42">
        <f>VLOOKUP(B6261,Invoices!A:I,9,TRUE)</f>
        <v>2021</v>
      </c>
    </row>
    <row r="6262" spans="1:10" x14ac:dyDescent="0.15">
      <c r="A6262" t="s">
        <v>9622</v>
      </c>
      <c r="B6262" t="s">
        <v>1388</v>
      </c>
      <c r="C6262" t="s">
        <v>96</v>
      </c>
      <c r="D6262" t="s">
        <v>75</v>
      </c>
      <c r="E6262">
        <v>1</v>
      </c>
      <c r="F6262" s="8">
        <f>VLOOKUP(C6262,Products!$A$2:$E$20,5,TRUE)</f>
        <v>79.95</v>
      </c>
      <c r="G6262" s="8">
        <f t="shared" si="194"/>
        <v>79.95</v>
      </c>
      <c r="H6262" s="8">
        <f>VLOOKUP(C6262,Products!$A$2:$F$20,6,TRUE)</f>
        <v>27.950000000000003</v>
      </c>
      <c r="I6262" s="8">
        <f t="shared" si="195"/>
        <v>27.950000000000003</v>
      </c>
      <c r="J6262" s="42">
        <f>VLOOKUP(B6262,Invoices!A:I,9,TRUE)</f>
        <v>2021</v>
      </c>
    </row>
    <row r="6263" spans="1:10" x14ac:dyDescent="0.15">
      <c r="A6263" t="s">
        <v>9623</v>
      </c>
      <c r="B6263" t="s">
        <v>1389</v>
      </c>
      <c r="C6263" t="s">
        <v>96</v>
      </c>
      <c r="D6263" t="s">
        <v>75</v>
      </c>
      <c r="E6263">
        <v>50</v>
      </c>
      <c r="F6263" s="8">
        <f>VLOOKUP(C6263,Products!$A$2:$E$20,5,TRUE)</f>
        <v>79.95</v>
      </c>
      <c r="G6263" s="8">
        <f t="shared" si="194"/>
        <v>3997.5</v>
      </c>
      <c r="H6263" s="8">
        <f>VLOOKUP(C6263,Products!$A$2:$F$20,6,TRUE)</f>
        <v>27.950000000000003</v>
      </c>
      <c r="I6263" s="8">
        <f t="shared" si="195"/>
        <v>1397.5000000000002</v>
      </c>
      <c r="J6263" s="42">
        <f>VLOOKUP(B6263,Invoices!A:I,9,TRUE)</f>
        <v>2021</v>
      </c>
    </row>
    <row r="6264" spans="1:10" x14ac:dyDescent="0.15">
      <c r="A6264" t="s">
        <v>9624</v>
      </c>
      <c r="B6264" t="s">
        <v>1389</v>
      </c>
      <c r="C6264" t="s">
        <v>103</v>
      </c>
      <c r="D6264" t="s">
        <v>77</v>
      </c>
      <c r="E6264">
        <v>2</v>
      </c>
      <c r="F6264" s="8">
        <f>VLOOKUP(C6264,Products!$A$2:$E$20,5,TRUE)</f>
        <v>8.9499999999999993</v>
      </c>
      <c r="G6264" s="8">
        <f t="shared" si="194"/>
        <v>17.899999999999999</v>
      </c>
      <c r="H6264" s="8">
        <f>VLOOKUP(C6264,Products!$A$2:$F$20,6,TRUE)</f>
        <v>3.1999999999999993</v>
      </c>
      <c r="I6264" s="8">
        <f t="shared" si="195"/>
        <v>6.3999999999999986</v>
      </c>
      <c r="J6264" s="42">
        <f>VLOOKUP(B6264,Invoices!A:I,9,TRUE)</f>
        <v>2021</v>
      </c>
    </row>
    <row r="6265" spans="1:10" x14ac:dyDescent="0.15">
      <c r="A6265" t="s">
        <v>9625</v>
      </c>
      <c r="B6265" t="s">
        <v>1389</v>
      </c>
      <c r="C6265" t="s">
        <v>101</v>
      </c>
      <c r="D6265" t="s">
        <v>69</v>
      </c>
      <c r="E6265">
        <v>1</v>
      </c>
      <c r="F6265" s="8">
        <f>VLOOKUP(C6265,Products!$A$2:$E$20,5,TRUE)</f>
        <v>129.94999999999999</v>
      </c>
      <c r="G6265" s="8">
        <f t="shared" si="194"/>
        <v>129.94999999999999</v>
      </c>
      <c r="H6265" s="8">
        <f>VLOOKUP(C6265,Products!$A$2:$F$20,6,TRUE)</f>
        <v>40.449999999999989</v>
      </c>
      <c r="I6265" s="8">
        <f t="shared" si="195"/>
        <v>40.449999999999989</v>
      </c>
      <c r="J6265" s="42">
        <f>VLOOKUP(B6265,Invoices!A:I,9,TRUE)</f>
        <v>2021</v>
      </c>
    </row>
    <row r="6266" spans="1:10" x14ac:dyDescent="0.15">
      <c r="A6266" t="s">
        <v>9626</v>
      </c>
      <c r="B6266" t="s">
        <v>1390</v>
      </c>
      <c r="C6266" t="s">
        <v>96</v>
      </c>
      <c r="D6266" t="s">
        <v>75</v>
      </c>
      <c r="E6266">
        <v>1</v>
      </c>
      <c r="F6266" s="8">
        <f>VLOOKUP(C6266,Products!$A$2:$E$20,5,TRUE)</f>
        <v>79.95</v>
      </c>
      <c r="G6266" s="8">
        <f t="shared" si="194"/>
        <v>79.95</v>
      </c>
      <c r="H6266" s="8">
        <f>VLOOKUP(C6266,Products!$A$2:$F$20,6,TRUE)</f>
        <v>27.950000000000003</v>
      </c>
      <c r="I6266" s="8">
        <f t="shared" si="195"/>
        <v>27.950000000000003</v>
      </c>
      <c r="J6266" s="42">
        <f>VLOOKUP(B6266,Invoices!A:I,9,TRUE)</f>
        <v>2021</v>
      </c>
    </row>
    <row r="6267" spans="1:10" x14ac:dyDescent="0.15">
      <c r="A6267" t="s">
        <v>9627</v>
      </c>
      <c r="B6267" t="s">
        <v>1390</v>
      </c>
      <c r="C6267" t="s">
        <v>102</v>
      </c>
      <c r="D6267" t="s">
        <v>83</v>
      </c>
      <c r="E6267">
        <v>1</v>
      </c>
      <c r="F6267" s="8">
        <f>VLOOKUP(C6267,Products!$A$2:$E$20,5,TRUE)</f>
        <v>29.95</v>
      </c>
      <c r="G6267" s="8">
        <f t="shared" si="194"/>
        <v>29.95</v>
      </c>
      <c r="H6267" s="8">
        <f>VLOOKUP(C6267,Products!$A$2:$F$20,6,TRUE)</f>
        <v>15</v>
      </c>
      <c r="I6267" s="8">
        <f t="shared" si="195"/>
        <v>15</v>
      </c>
      <c r="J6267" s="42">
        <f>VLOOKUP(B6267,Invoices!A:I,9,TRUE)</f>
        <v>2021</v>
      </c>
    </row>
    <row r="6268" spans="1:10" x14ac:dyDescent="0.15">
      <c r="A6268" t="s">
        <v>9628</v>
      </c>
      <c r="B6268" t="s">
        <v>1391</v>
      </c>
      <c r="C6268" t="s">
        <v>103</v>
      </c>
      <c r="D6268" t="s">
        <v>77</v>
      </c>
      <c r="E6268">
        <v>5</v>
      </c>
      <c r="F6268" s="8">
        <f>VLOOKUP(C6268,Products!$A$2:$E$20,5,TRUE)</f>
        <v>8.9499999999999993</v>
      </c>
      <c r="G6268" s="8">
        <f t="shared" si="194"/>
        <v>44.75</v>
      </c>
      <c r="H6268" s="8">
        <f>VLOOKUP(C6268,Products!$A$2:$F$20,6,TRUE)</f>
        <v>3.1999999999999993</v>
      </c>
      <c r="I6268" s="8">
        <f t="shared" si="195"/>
        <v>15.999999999999996</v>
      </c>
      <c r="J6268" s="42">
        <f>VLOOKUP(B6268,Invoices!A:I,9,TRUE)</f>
        <v>2021</v>
      </c>
    </row>
    <row r="6269" spans="1:10" x14ac:dyDescent="0.15">
      <c r="A6269" t="s">
        <v>9629</v>
      </c>
      <c r="B6269" t="s">
        <v>1391</v>
      </c>
      <c r="C6269" t="s">
        <v>94</v>
      </c>
      <c r="D6269" t="s">
        <v>86</v>
      </c>
      <c r="E6269">
        <v>1</v>
      </c>
      <c r="F6269" s="8">
        <f>VLOOKUP(C6269,Products!$A$2:$E$20,5,TRUE)</f>
        <v>3.5</v>
      </c>
      <c r="G6269" s="8">
        <f t="shared" si="194"/>
        <v>3.5</v>
      </c>
      <c r="H6269" s="8">
        <f>VLOOKUP(C6269,Products!$A$2:$F$20,6,TRUE)</f>
        <v>0.54999999999999982</v>
      </c>
      <c r="I6269" s="8">
        <f t="shared" si="195"/>
        <v>0.54999999999999982</v>
      </c>
      <c r="J6269" s="42">
        <f>VLOOKUP(B6269,Invoices!A:I,9,TRUE)</f>
        <v>2021</v>
      </c>
    </row>
    <row r="6270" spans="1:10" x14ac:dyDescent="0.15">
      <c r="A6270" t="s">
        <v>9630</v>
      </c>
      <c r="B6270" t="s">
        <v>1391</v>
      </c>
      <c r="C6270" t="s">
        <v>105</v>
      </c>
      <c r="D6270" t="s">
        <v>81</v>
      </c>
      <c r="E6270">
        <v>1</v>
      </c>
      <c r="F6270" s="8">
        <f>VLOOKUP(C6270,Products!$A$2:$E$20,5,TRUE)</f>
        <v>8.9499999999999993</v>
      </c>
      <c r="G6270" s="8">
        <f t="shared" si="194"/>
        <v>8.9499999999999993</v>
      </c>
      <c r="H6270" s="8">
        <f>VLOOKUP(C6270,Products!$A$2:$F$20,6,TRUE)</f>
        <v>3.1999999999999993</v>
      </c>
      <c r="I6270" s="8">
        <f t="shared" si="195"/>
        <v>3.1999999999999993</v>
      </c>
      <c r="J6270" s="42">
        <f>VLOOKUP(B6270,Invoices!A:I,9,TRUE)</f>
        <v>2021</v>
      </c>
    </row>
    <row r="6271" spans="1:10" x14ac:dyDescent="0.15">
      <c r="A6271" t="s">
        <v>9631</v>
      </c>
      <c r="B6271" t="s">
        <v>1392</v>
      </c>
      <c r="C6271" t="s">
        <v>104</v>
      </c>
      <c r="D6271" t="s">
        <v>71</v>
      </c>
      <c r="E6271">
        <v>1</v>
      </c>
      <c r="F6271" s="8">
        <f>VLOOKUP(C6271,Products!$A$2:$E$20,5,TRUE)</f>
        <v>2.95</v>
      </c>
      <c r="G6271" s="8">
        <f t="shared" si="194"/>
        <v>2.95</v>
      </c>
      <c r="H6271" s="8">
        <f>VLOOKUP(C6271,Products!$A$2:$F$20,6,TRUE)</f>
        <v>1.1500000000000001</v>
      </c>
      <c r="I6271" s="8">
        <f t="shared" si="195"/>
        <v>1.1500000000000001</v>
      </c>
      <c r="J6271" s="42">
        <f>VLOOKUP(B6271,Invoices!A:I,9,TRUE)</f>
        <v>2021</v>
      </c>
    </row>
    <row r="6272" spans="1:10" x14ac:dyDescent="0.15">
      <c r="A6272" t="s">
        <v>9632</v>
      </c>
      <c r="B6272" t="s">
        <v>1392</v>
      </c>
      <c r="C6272" t="s">
        <v>95</v>
      </c>
      <c r="D6272" t="s">
        <v>73</v>
      </c>
      <c r="E6272">
        <v>2</v>
      </c>
      <c r="F6272" s="8">
        <f>VLOOKUP(C6272,Products!$A$2:$E$20,5,TRUE)</f>
        <v>12.95</v>
      </c>
      <c r="G6272" s="8">
        <f t="shared" si="194"/>
        <v>25.9</v>
      </c>
      <c r="H6272" s="8">
        <f>VLOOKUP(C6272,Products!$A$2:$F$20,6,TRUE)</f>
        <v>4.1999999999999993</v>
      </c>
      <c r="I6272" s="8">
        <f t="shared" si="195"/>
        <v>8.3999999999999986</v>
      </c>
      <c r="J6272" s="42">
        <f>VLOOKUP(B6272,Invoices!A:I,9,TRUE)</f>
        <v>2021</v>
      </c>
    </row>
    <row r="6273" spans="1:10" x14ac:dyDescent="0.15">
      <c r="A6273" t="s">
        <v>9633</v>
      </c>
      <c r="B6273" t="s">
        <v>1392</v>
      </c>
      <c r="C6273" t="s">
        <v>87</v>
      </c>
      <c r="D6273" t="s">
        <v>68</v>
      </c>
      <c r="E6273">
        <v>50</v>
      </c>
      <c r="F6273" s="8">
        <f>VLOOKUP(C6273,Products!$A$2:$E$20,5,TRUE)</f>
        <v>19.95</v>
      </c>
      <c r="G6273" s="8">
        <f t="shared" si="194"/>
        <v>997.5</v>
      </c>
      <c r="H6273" s="8">
        <f>VLOOKUP(C6273,Products!$A$2:$F$20,6,TRUE)</f>
        <v>7.4499999999999993</v>
      </c>
      <c r="I6273" s="8">
        <f t="shared" si="195"/>
        <v>372.49999999999994</v>
      </c>
      <c r="J6273" s="42">
        <f>VLOOKUP(B6273,Invoices!A:I,9,TRUE)</f>
        <v>2021</v>
      </c>
    </row>
    <row r="6274" spans="1:10" x14ac:dyDescent="0.15">
      <c r="A6274" t="s">
        <v>9634</v>
      </c>
      <c r="B6274" t="s">
        <v>1392</v>
      </c>
      <c r="C6274" t="s">
        <v>90</v>
      </c>
      <c r="D6274" t="s">
        <v>72</v>
      </c>
      <c r="E6274">
        <v>6</v>
      </c>
      <c r="F6274" s="8">
        <f>VLOOKUP(C6274,Products!$A$2:$E$20,5,TRUE)</f>
        <v>8.9499999999999993</v>
      </c>
      <c r="G6274" s="8">
        <f t="shared" si="194"/>
        <v>53.699999999999996</v>
      </c>
      <c r="H6274" s="8">
        <f>VLOOKUP(C6274,Products!$A$2:$F$20,6,TRUE)</f>
        <v>5.6999999999999993</v>
      </c>
      <c r="I6274" s="8">
        <f t="shared" si="195"/>
        <v>34.199999999999996</v>
      </c>
      <c r="J6274" s="42">
        <f>VLOOKUP(B6274,Invoices!A:I,9,TRUE)</f>
        <v>2021</v>
      </c>
    </row>
    <row r="6275" spans="1:10" x14ac:dyDescent="0.15">
      <c r="A6275" t="s">
        <v>9635</v>
      </c>
      <c r="B6275" t="s">
        <v>1392</v>
      </c>
      <c r="C6275" t="s">
        <v>96</v>
      </c>
      <c r="D6275" t="s">
        <v>75</v>
      </c>
      <c r="E6275">
        <v>25</v>
      </c>
      <c r="F6275" s="8">
        <f>VLOOKUP(C6275,Products!$A$2:$E$20,5,TRUE)</f>
        <v>79.95</v>
      </c>
      <c r="G6275" s="8">
        <f t="shared" ref="G6275:G6338" si="196">F6275*E6275</f>
        <v>1998.75</v>
      </c>
      <c r="H6275" s="8">
        <f>VLOOKUP(C6275,Products!$A$2:$F$20,6,TRUE)</f>
        <v>27.950000000000003</v>
      </c>
      <c r="I6275" s="8">
        <f t="shared" ref="I6275:I6338" si="197">H6275*E6275</f>
        <v>698.75000000000011</v>
      </c>
      <c r="J6275" s="42">
        <f>VLOOKUP(B6275,Invoices!A:I,9,TRUE)</f>
        <v>2021</v>
      </c>
    </row>
    <row r="6276" spans="1:10" x14ac:dyDescent="0.15">
      <c r="A6276" t="s">
        <v>9636</v>
      </c>
      <c r="B6276" t="s">
        <v>1392</v>
      </c>
      <c r="C6276" t="s">
        <v>97</v>
      </c>
      <c r="D6276" t="s">
        <v>74</v>
      </c>
      <c r="E6276">
        <v>1</v>
      </c>
      <c r="F6276" s="8">
        <f>VLOOKUP(C6276,Products!$A$2:$E$20,5,TRUE)</f>
        <v>1.5</v>
      </c>
      <c r="G6276" s="8">
        <f t="shared" si="196"/>
        <v>1.5</v>
      </c>
      <c r="H6276" s="8">
        <f>VLOOKUP(C6276,Products!$A$2:$F$20,6,TRUE)</f>
        <v>0.5</v>
      </c>
      <c r="I6276" s="8">
        <f t="shared" si="197"/>
        <v>0.5</v>
      </c>
      <c r="J6276" s="42">
        <f>VLOOKUP(B6276,Invoices!A:I,9,TRUE)</f>
        <v>2021</v>
      </c>
    </row>
    <row r="6277" spans="1:10" x14ac:dyDescent="0.15">
      <c r="A6277" t="s">
        <v>9637</v>
      </c>
      <c r="B6277" t="s">
        <v>1392</v>
      </c>
      <c r="C6277" t="s">
        <v>101</v>
      </c>
      <c r="D6277" t="s">
        <v>69</v>
      </c>
      <c r="E6277">
        <v>50</v>
      </c>
      <c r="F6277" s="8">
        <f>VLOOKUP(C6277,Products!$A$2:$E$20,5,TRUE)</f>
        <v>129.94999999999999</v>
      </c>
      <c r="G6277" s="8">
        <f t="shared" si="196"/>
        <v>6497.4999999999991</v>
      </c>
      <c r="H6277" s="8">
        <f>VLOOKUP(C6277,Products!$A$2:$F$20,6,TRUE)</f>
        <v>40.449999999999989</v>
      </c>
      <c r="I6277" s="8">
        <f t="shared" si="197"/>
        <v>2022.4999999999995</v>
      </c>
      <c r="J6277" s="42">
        <f>VLOOKUP(B6277,Invoices!A:I,9,TRUE)</f>
        <v>2021</v>
      </c>
    </row>
    <row r="6278" spans="1:10" x14ac:dyDescent="0.15">
      <c r="A6278" t="s">
        <v>9638</v>
      </c>
      <c r="B6278" t="s">
        <v>1392</v>
      </c>
      <c r="C6278" t="s">
        <v>89</v>
      </c>
      <c r="D6278" t="s">
        <v>80</v>
      </c>
      <c r="E6278">
        <v>1</v>
      </c>
      <c r="F6278" s="8">
        <f>VLOOKUP(C6278,Products!$A$2:$E$20,5,TRUE)</f>
        <v>15.95</v>
      </c>
      <c r="G6278" s="8">
        <f t="shared" si="196"/>
        <v>15.95</v>
      </c>
      <c r="H6278" s="8">
        <f>VLOOKUP(C6278,Products!$A$2:$F$20,6,TRUE)</f>
        <v>6</v>
      </c>
      <c r="I6278" s="8">
        <f t="shared" si="197"/>
        <v>6</v>
      </c>
      <c r="J6278" s="42">
        <f>VLOOKUP(B6278,Invoices!A:I,9,TRUE)</f>
        <v>2021</v>
      </c>
    </row>
    <row r="6279" spans="1:10" x14ac:dyDescent="0.15">
      <c r="A6279" t="s">
        <v>9639</v>
      </c>
      <c r="B6279" t="s">
        <v>1392</v>
      </c>
      <c r="C6279" t="s">
        <v>105</v>
      </c>
      <c r="D6279" t="s">
        <v>81</v>
      </c>
      <c r="E6279">
        <v>1</v>
      </c>
      <c r="F6279" s="8">
        <f>VLOOKUP(C6279,Products!$A$2:$E$20,5,TRUE)</f>
        <v>8.9499999999999993</v>
      </c>
      <c r="G6279" s="8">
        <f t="shared" si="196"/>
        <v>8.9499999999999993</v>
      </c>
      <c r="H6279" s="8">
        <f>VLOOKUP(C6279,Products!$A$2:$F$20,6,TRUE)</f>
        <v>3.1999999999999993</v>
      </c>
      <c r="I6279" s="8">
        <f t="shared" si="197"/>
        <v>3.1999999999999993</v>
      </c>
      <c r="J6279" s="42">
        <f>VLOOKUP(B6279,Invoices!A:I,9,TRUE)</f>
        <v>2021</v>
      </c>
    </row>
    <row r="6280" spans="1:10" x14ac:dyDescent="0.15">
      <c r="A6280" t="s">
        <v>9640</v>
      </c>
      <c r="B6280" t="s">
        <v>1393</v>
      </c>
      <c r="C6280" t="s">
        <v>96</v>
      </c>
      <c r="D6280" t="s">
        <v>75</v>
      </c>
      <c r="E6280">
        <v>12</v>
      </c>
      <c r="F6280" s="8">
        <f>VLOOKUP(C6280,Products!$A$2:$E$20,5,TRUE)</f>
        <v>79.95</v>
      </c>
      <c r="G6280" s="8">
        <f t="shared" si="196"/>
        <v>959.40000000000009</v>
      </c>
      <c r="H6280" s="8">
        <f>VLOOKUP(C6280,Products!$A$2:$F$20,6,TRUE)</f>
        <v>27.950000000000003</v>
      </c>
      <c r="I6280" s="8">
        <f t="shared" si="197"/>
        <v>335.40000000000003</v>
      </c>
      <c r="J6280" s="42">
        <f>VLOOKUP(B6280,Invoices!A:I,9,TRUE)</f>
        <v>2021</v>
      </c>
    </row>
    <row r="6281" spans="1:10" x14ac:dyDescent="0.15">
      <c r="A6281" t="s">
        <v>9641</v>
      </c>
      <c r="B6281" t="s">
        <v>1394</v>
      </c>
      <c r="C6281" t="s">
        <v>103</v>
      </c>
      <c r="D6281" t="s">
        <v>77</v>
      </c>
      <c r="E6281">
        <v>15</v>
      </c>
      <c r="F6281" s="8">
        <f>VLOOKUP(C6281,Products!$A$2:$E$20,5,TRUE)</f>
        <v>8.9499999999999993</v>
      </c>
      <c r="G6281" s="8">
        <f t="shared" si="196"/>
        <v>134.25</v>
      </c>
      <c r="H6281" s="8">
        <f>VLOOKUP(C6281,Products!$A$2:$F$20,6,TRUE)</f>
        <v>3.1999999999999993</v>
      </c>
      <c r="I6281" s="8">
        <f t="shared" si="197"/>
        <v>47.999999999999986</v>
      </c>
      <c r="J6281" s="42">
        <f>VLOOKUP(B6281,Invoices!A:I,9,TRUE)</f>
        <v>2021</v>
      </c>
    </row>
    <row r="6282" spans="1:10" x14ac:dyDescent="0.15">
      <c r="A6282" t="s">
        <v>9642</v>
      </c>
      <c r="B6282" t="s">
        <v>1394</v>
      </c>
      <c r="C6282" t="s">
        <v>92</v>
      </c>
      <c r="D6282" t="s">
        <v>82</v>
      </c>
      <c r="E6282">
        <v>3</v>
      </c>
      <c r="F6282" s="8">
        <f>VLOOKUP(C6282,Products!$A$2:$E$20,5,TRUE)</f>
        <v>19.95</v>
      </c>
      <c r="G6282" s="8">
        <f t="shared" si="196"/>
        <v>59.849999999999994</v>
      </c>
      <c r="H6282" s="8">
        <f>VLOOKUP(C6282,Products!$A$2:$F$20,6,TRUE)</f>
        <v>7.4499999999999993</v>
      </c>
      <c r="I6282" s="8">
        <f t="shared" si="197"/>
        <v>22.349999999999998</v>
      </c>
      <c r="J6282" s="42">
        <f>VLOOKUP(B6282,Invoices!A:I,9,TRUE)</f>
        <v>2021</v>
      </c>
    </row>
    <row r="6283" spans="1:10" x14ac:dyDescent="0.15">
      <c r="A6283" t="s">
        <v>9643</v>
      </c>
      <c r="B6283" t="s">
        <v>1394</v>
      </c>
      <c r="C6283" t="s">
        <v>99</v>
      </c>
      <c r="D6283" t="s">
        <v>84</v>
      </c>
      <c r="E6283">
        <v>1</v>
      </c>
      <c r="F6283" s="8">
        <f>VLOOKUP(C6283,Products!$A$2:$E$20,5,TRUE)</f>
        <v>3.5</v>
      </c>
      <c r="G6283" s="8">
        <f t="shared" si="196"/>
        <v>3.5</v>
      </c>
      <c r="H6283" s="8">
        <f>VLOOKUP(C6283,Products!$A$2:$F$20,6,TRUE)</f>
        <v>0.54999999999999982</v>
      </c>
      <c r="I6283" s="8">
        <f t="shared" si="197"/>
        <v>0.54999999999999982</v>
      </c>
      <c r="J6283" s="42">
        <f>VLOOKUP(B6283,Invoices!A:I,9,TRUE)</f>
        <v>2021</v>
      </c>
    </row>
    <row r="6284" spans="1:10" x14ac:dyDescent="0.15">
      <c r="A6284" t="s">
        <v>9644</v>
      </c>
      <c r="B6284" t="s">
        <v>1394</v>
      </c>
      <c r="C6284" t="s">
        <v>100</v>
      </c>
      <c r="D6284" t="s">
        <v>78</v>
      </c>
      <c r="E6284">
        <v>7</v>
      </c>
      <c r="F6284" s="8">
        <f>VLOOKUP(C6284,Products!$A$2:$E$20,5,TRUE)</f>
        <v>49.95</v>
      </c>
      <c r="G6284" s="8">
        <f t="shared" si="196"/>
        <v>349.65000000000003</v>
      </c>
      <c r="H6284" s="8">
        <f>VLOOKUP(C6284,Products!$A$2:$F$20,6,TRUE)</f>
        <v>19.950000000000003</v>
      </c>
      <c r="I6284" s="8">
        <f t="shared" si="197"/>
        <v>139.65000000000003</v>
      </c>
      <c r="J6284" s="42">
        <f>VLOOKUP(B6284,Invoices!A:I,9,TRUE)</f>
        <v>2021</v>
      </c>
    </row>
    <row r="6285" spans="1:10" x14ac:dyDescent="0.15">
      <c r="A6285" t="s">
        <v>9645</v>
      </c>
      <c r="B6285" t="s">
        <v>1395</v>
      </c>
      <c r="C6285" t="s">
        <v>94</v>
      </c>
      <c r="D6285" t="s">
        <v>86</v>
      </c>
      <c r="E6285">
        <v>3</v>
      </c>
      <c r="F6285" s="8">
        <f>VLOOKUP(C6285,Products!$A$2:$E$20,5,TRUE)</f>
        <v>3.5</v>
      </c>
      <c r="G6285" s="8">
        <f t="shared" si="196"/>
        <v>10.5</v>
      </c>
      <c r="H6285" s="8">
        <f>VLOOKUP(C6285,Products!$A$2:$F$20,6,TRUE)</f>
        <v>0.54999999999999982</v>
      </c>
      <c r="I6285" s="8">
        <f t="shared" si="197"/>
        <v>1.6499999999999995</v>
      </c>
      <c r="J6285" s="42">
        <f>VLOOKUP(B6285,Invoices!A:I,9,TRUE)</f>
        <v>2021</v>
      </c>
    </row>
    <row r="6286" spans="1:10" x14ac:dyDescent="0.15">
      <c r="A6286" t="s">
        <v>9646</v>
      </c>
      <c r="B6286" t="s">
        <v>1395</v>
      </c>
      <c r="C6286" t="s">
        <v>90</v>
      </c>
      <c r="D6286" t="s">
        <v>72</v>
      </c>
      <c r="E6286">
        <v>25</v>
      </c>
      <c r="F6286" s="8">
        <f>VLOOKUP(C6286,Products!$A$2:$E$20,5,TRUE)</f>
        <v>8.9499999999999993</v>
      </c>
      <c r="G6286" s="8">
        <f t="shared" si="196"/>
        <v>223.74999999999997</v>
      </c>
      <c r="H6286" s="8">
        <f>VLOOKUP(C6286,Products!$A$2:$F$20,6,TRUE)</f>
        <v>5.6999999999999993</v>
      </c>
      <c r="I6286" s="8">
        <f t="shared" si="197"/>
        <v>142.49999999999997</v>
      </c>
      <c r="J6286" s="42">
        <f>VLOOKUP(B6286,Invoices!A:I,9,TRUE)</f>
        <v>2021</v>
      </c>
    </row>
    <row r="6287" spans="1:10" x14ac:dyDescent="0.15">
      <c r="A6287" t="s">
        <v>9647</v>
      </c>
      <c r="B6287" t="s">
        <v>1396</v>
      </c>
      <c r="C6287" t="s">
        <v>104</v>
      </c>
      <c r="D6287" t="s">
        <v>71</v>
      </c>
      <c r="E6287">
        <v>5</v>
      </c>
      <c r="F6287" s="8">
        <f>VLOOKUP(C6287,Products!$A$2:$E$20,5,TRUE)</f>
        <v>2.95</v>
      </c>
      <c r="G6287" s="8">
        <f t="shared" si="196"/>
        <v>14.75</v>
      </c>
      <c r="H6287" s="8">
        <f>VLOOKUP(C6287,Products!$A$2:$F$20,6,TRUE)</f>
        <v>1.1500000000000001</v>
      </c>
      <c r="I6287" s="8">
        <f t="shared" si="197"/>
        <v>5.7500000000000009</v>
      </c>
      <c r="J6287" s="42">
        <f>VLOOKUP(B6287,Invoices!A:I,9,TRUE)</f>
        <v>2021</v>
      </c>
    </row>
    <row r="6288" spans="1:10" x14ac:dyDescent="0.15">
      <c r="A6288" t="s">
        <v>9648</v>
      </c>
      <c r="B6288" t="s">
        <v>1396</v>
      </c>
      <c r="C6288" t="s">
        <v>96</v>
      </c>
      <c r="D6288" t="s">
        <v>75</v>
      </c>
      <c r="E6288">
        <v>1</v>
      </c>
      <c r="F6288" s="8">
        <f>VLOOKUP(C6288,Products!$A$2:$E$20,5,TRUE)</f>
        <v>79.95</v>
      </c>
      <c r="G6288" s="8">
        <f t="shared" si="196"/>
        <v>79.95</v>
      </c>
      <c r="H6288" s="8">
        <f>VLOOKUP(C6288,Products!$A$2:$F$20,6,TRUE)</f>
        <v>27.950000000000003</v>
      </c>
      <c r="I6288" s="8">
        <f t="shared" si="197"/>
        <v>27.950000000000003</v>
      </c>
      <c r="J6288" s="42">
        <f>VLOOKUP(B6288,Invoices!A:I,9,TRUE)</f>
        <v>2021</v>
      </c>
    </row>
    <row r="6289" spans="1:10" x14ac:dyDescent="0.15">
      <c r="A6289" t="s">
        <v>9649</v>
      </c>
      <c r="B6289" t="s">
        <v>1397</v>
      </c>
      <c r="C6289" t="s">
        <v>94</v>
      </c>
      <c r="D6289" t="s">
        <v>86</v>
      </c>
      <c r="E6289">
        <v>1</v>
      </c>
      <c r="F6289" s="8">
        <f>VLOOKUP(C6289,Products!$A$2:$E$20,5,TRUE)</f>
        <v>3.5</v>
      </c>
      <c r="G6289" s="8">
        <f t="shared" si="196"/>
        <v>3.5</v>
      </c>
      <c r="H6289" s="8">
        <f>VLOOKUP(C6289,Products!$A$2:$F$20,6,TRUE)</f>
        <v>0.54999999999999982</v>
      </c>
      <c r="I6289" s="8">
        <f t="shared" si="197"/>
        <v>0.54999999999999982</v>
      </c>
      <c r="J6289" s="42">
        <f>VLOOKUP(B6289,Invoices!A:I,9,TRUE)</f>
        <v>2021</v>
      </c>
    </row>
    <row r="6290" spans="1:10" x14ac:dyDescent="0.15">
      <c r="A6290" t="s">
        <v>9650</v>
      </c>
      <c r="B6290" t="s">
        <v>1397</v>
      </c>
      <c r="C6290" t="s">
        <v>104</v>
      </c>
      <c r="D6290" t="s">
        <v>71</v>
      </c>
      <c r="E6290">
        <v>10</v>
      </c>
      <c r="F6290" s="8">
        <f>VLOOKUP(C6290,Products!$A$2:$E$20,5,TRUE)</f>
        <v>2.95</v>
      </c>
      <c r="G6290" s="8">
        <f t="shared" si="196"/>
        <v>29.5</v>
      </c>
      <c r="H6290" s="8">
        <f>VLOOKUP(C6290,Products!$A$2:$F$20,6,TRUE)</f>
        <v>1.1500000000000001</v>
      </c>
      <c r="I6290" s="8">
        <f t="shared" si="197"/>
        <v>11.500000000000002</v>
      </c>
      <c r="J6290" s="42">
        <f>VLOOKUP(B6290,Invoices!A:I,9,TRUE)</f>
        <v>2021</v>
      </c>
    </row>
    <row r="6291" spans="1:10" x14ac:dyDescent="0.15">
      <c r="A6291" t="s">
        <v>9651</v>
      </c>
      <c r="B6291" t="s">
        <v>1397</v>
      </c>
      <c r="C6291" t="s">
        <v>87</v>
      </c>
      <c r="D6291" t="s">
        <v>68</v>
      </c>
      <c r="E6291">
        <v>1</v>
      </c>
      <c r="F6291" s="8">
        <f>VLOOKUP(C6291,Products!$A$2:$E$20,5,TRUE)</f>
        <v>19.95</v>
      </c>
      <c r="G6291" s="8">
        <f t="shared" si="196"/>
        <v>19.95</v>
      </c>
      <c r="H6291" s="8">
        <f>VLOOKUP(C6291,Products!$A$2:$F$20,6,TRUE)</f>
        <v>7.4499999999999993</v>
      </c>
      <c r="I6291" s="8">
        <f t="shared" si="197"/>
        <v>7.4499999999999993</v>
      </c>
      <c r="J6291" s="42">
        <f>VLOOKUP(B6291,Invoices!A:I,9,TRUE)</f>
        <v>2021</v>
      </c>
    </row>
    <row r="6292" spans="1:10" x14ac:dyDescent="0.15">
      <c r="A6292" t="s">
        <v>9652</v>
      </c>
      <c r="B6292" t="s">
        <v>1398</v>
      </c>
      <c r="C6292" t="s">
        <v>100</v>
      </c>
      <c r="D6292" t="s">
        <v>78</v>
      </c>
      <c r="E6292">
        <v>10</v>
      </c>
      <c r="F6292" s="8">
        <f>VLOOKUP(C6292,Products!$A$2:$E$20,5,TRUE)</f>
        <v>49.95</v>
      </c>
      <c r="G6292" s="8">
        <f t="shared" si="196"/>
        <v>499.5</v>
      </c>
      <c r="H6292" s="8">
        <f>VLOOKUP(C6292,Products!$A$2:$F$20,6,TRUE)</f>
        <v>19.950000000000003</v>
      </c>
      <c r="I6292" s="8">
        <f t="shared" si="197"/>
        <v>199.50000000000003</v>
      </c>
      <c r="J6292" s="42">
        <f>VLOOKUP(B6292,Invoices!A:I,9,TRUE)</f>
        <v>2021</v>
      </c>
    </row>
    <row r="6293" spans="1:10" x14ac:dyDescent="0.15">
      <c r="A6293" t="s">
        <v>9653</v>
      </c>
      <c r="B6293" t="s">
        <v>1399</v>
      </c>
      <c r="C6293" t="s">
        <v>105</v>
      </c>
      <c r="D6293" t="s">
        <v>81</v>
      </c>
      <c r="E6293">
        <v>20</v>
      </c>
      <c r="F6293" s="8">
        <f>VLOOKUP(C6293,Products!$A$2:$E$20,5,TRUE)</f>
        <v>8.9499999999999993</v>
      </c>
      <c r="G6293" s="8">
        <f t="shared" si="196"/>
        <v>179</v>
      </c>
      <c r="H6293" s="8">
        <f>VLOOKUP(C6293,Products!$A$2:$F$20,6,TRUE)</f>
        <v>3.1999999999999993</v>
      </c>
      <c r="I6293" s="8">
        <f t="shared" si="197"/>
        <v>63.999999999999986</v>
      </c>
      <c r="J6293" s="42">
        <f>VLOOKUP(B6293,Invoices!A:I,9,TRUE)</f>
        <v>2021</v>
      </c>
    </row>
    <row r="6294" spans="1:10" x14ac:dyDescent="0.15">
      <c r="A6294" t="s">
        <v>9654</v>
      </c>
      <c r="B6294" t="s">
        <v>1399</v>
      </c>
      <c r="C6294" t="s">
        <v>90</v>
      </c>
      <c r="D6294" t="s">
        <v>72</v>
      </c>
      <c r="E6294">
        <v>3</v>
      </c>
      <c r="F6294" s="8">
        <f>VLOOKUP(C6294,Products!$A$2:$E$20,5,TRUE)</f>
        <v>8.9499999999999993</v>
      </c>
      <c r="G6294" s="8">
        <f t="shared" si="196"/>
        <v>26.849999999999998</v>
      </c>
      <c r="H6294" s="8">
        <f>VLOOKUP(C6294,Products!$A$2:$F$20,6,TRUE)</f>
        <v>5.6999999999999993</v>
      </c>
      <c r="I6294" s="8">
        <f t="shared" si="197"/>
        <v>17.099999999999998</v>
      </c>
      <c r="J6294" s="42">
        <f>VLOOKUP(B6294,Invoices!A:I,9,TRUE)</f>
        <v>2021</v>
      </c>
    </row>
    <row r="6295" spans="1:10" x14ac:dyDescent="0.15">
      <c r="A6295" t="s">
        <v>9655</v>
      </c>
      <c r="B6295" t="s">
        <v>1400</v>
      </c>
      <c r="C6295" t="s">
        <v>96</v>
      </c>
      <c r="D6295" t="s">
        <v>75</v>
      </c>
      <c r="E6295">
        <v>1</v>
      </c>
      <c r="F6295" s="8">
        <f>VLOOKUP(C6295,Products!$A$2:$E$20,5,TRUE)</f>
        <v>79.95</v>
      </c>
      <c r="G6295" s="8">
        <f t="shared" si="196"/>
        <v>79.95</v>
      </c>
      <c r="H6295" s="8">
        <f>VLOOKUP(C6295,Products!$A$2:$F$20,6,TRUE)</f>
        <v>27.950000000000003</v>
      </c>
      <c r="I6295" s="8">
        <f t="shared" si="197"/>
        <v>27.950000000000003</v>
      </c>
      <c r="J6295" s="42">
        <f>VLOOKUP(B6295,Invoices!A:I,9,TRUE)</f>
        <v>2021</v>
      </c>
    </row>
    <row r="6296" spans="1:10" x14ac:dyDescent="0.15">
      <c r="A6296" t="s">
        <v>9656</v>
      </c>
      <c r="B6296" t="s">
        <v>1400</v>
      </c>
      <c r="C6296" t="s">
        <v>92</v>
      </c>
      <c r="D6296" t="s">
        <v>82</v>
      </c>
      <c r="E6296">
        <v>3</v>
      </c>
      <c r="F6296" s="8">
        <f>VLOOKUP(C6296,Products!$A$2:$E$20,5,TRUE)</f>
        <v>19.95</v>
      </c>
      <c r="G6296" s="8">
        <f t="shared" si="196"/>
        <v>59.849999999999994</v>
      </c>
      <c r="H6296" s="8">
        <f>VLOOKUP(C6296,Products!$A$2:$F$20,6,TRUE)</f>
        <v>7.4499999999999993</v>
      </c>
      <c r="I6296" s="8">
        <f t="shared" si="197"/>
        <v>22.349999999999998</v>
      </c>
      <c r="J6296" s="42">
        <f>VLOOKUP(B6296,Invoices!A:I,9,TRUE)</f>
        <v>2021</v>
      </c>
    </row>
    <row r="6297" spans="1:10" x14ac:dyDescent="0.15">
      <c r="A6297" t="s">
        <v>9657</v>
      </c>
      <c r="B6297" t="s">
        <v>1401</v>
      </c>
      <c r="C6297" t="s">
        <v>104</v>
      </c>
      <c r="D6297" t="s">
        <v>71</v>
      </c>
      <c r="E6297">
        <v>100</v>
      </c>
      <c r="F6297" s="8">
        <f>VLOOKUP(C6297,Products!$A$2:$E$20,5,TRUE)</f>
        <v>2.95</v>
      </c>
      <c r="G6297" s="8">
        <f t="shared" si="196"/>
        <v>295</v>
      </c>
      <c r="H6297" s="8">
        <f>VLOOKUP(C6297,Products!$A$2:$F$20,6,TRUE)</f>
        <v>1.1500000000000001</v>
      </c>
      <c r="I6297" s="8">
        <f t="shared" si="197"/>
        <v>115.00000000000001</v>
      </c>
      <c r="J6297" s="42">
        <f>VLOOKUP(B6297,Invoices!A:I,9,TRUE)</f>
        <v>2021</v>
      </c>
    </row>
    <row r="6298" spans="1:10" x14ac:dyDescent="0.15">
      <c r="A6298" t="s">
        <v>9658</v>
      </c>
      <c r="B6298" t="s">
        <v>1401</v>
      </c>
      <c r="C6298" t="s">
        <v>99</v>
      </c>
      <c r="D6298" t="s">
        <v>84</v>
      </c>
      <c r="E6298">
        <v>1</v>
      </c>
      <c r="F6298" s="8">
        <f>VLOOKUP(C6298,Products!$A$2:$E$20,5,TRUE)</f>
        <v>3.5</v>
      </c>
      <c r="G6298" s="8">
        <f t="shared" si="196"/>
        <v>3.5</v>
      </c>
      <c r="H6298" s="8">
        <f>VLOOKUP(C6298,Products!$A$2:$F$20,6,TRUE)</f>
        <v>0.54999999999999982</v>
      </c>
      <c r="I6298" s="8">
        <f t="shared" si="197"/>
        <v>0.54999999999999982</v>
      </c>
      <c r="J6298" s="42">
        <f>VLOOKUP(B6298,Invoices!A:I,9,TRUE)</f>
        <v>2021</v>
      </c>
    </row>
    <row r="6299" spans="1:10" x14ac:dyDescent="0.15">
      <c r="A6299" t="s">
        <v>9659</v>
      </c>
      <c r="B6299" t="s">
        <v>1401</v>
      </c>
      <c r="C6299" t="s">
        <v>92</v>
      </c>
      <c r="D6299" t="s">
        <v>82</v>
      </c>
      <c r="E6299">
        <v>3</v>
      </c>
      <c r="F6299" s="8">
        <f>VLOOKUP(C6299,Products!$A$2:$E$20,5,TRUE)</f>
        <v>19.95</v>
      </c>
      <c r="G6299" s="8">
        <f t="shared" si="196"/>
        <v>59.849999999999994</v>
      </c>
      <c r="H6299" s="8">
        <f>VLOOKUP(C6299,Products!$A$2:$F$20,6,TRUE)</f>
        <v>7.4499999999999993</v>
      </c>
      <c r="I6299" s="8">
        <f t="shared" si="197"/>
        <v>22.349999999999998</v>
      </c>
      <c r="J6299" s="42">
        <f>VLOOKUP(B6299,Invoices!A:I,9,TRUE)</f>
        <v>2021</v>
      </c>
    </row>
    <row r="6300" spans="1:10" x14ac:dyDescent="0.15">
      <c r="A6300" t="s">
        <v>9660</v>
      </c>
      <c r="B6300" t="s">
        <v>1401</v>
      </c>
      <c r="C6300" t="s">
        <v>89</v>
      </c>
      <c r="D6300" t="s">
        <v>80</v>
      </c>
      <c r="E6300">
        <v>100</v>
      </c>
      <c r="F6300" s="8">
        <f>VLOOKUP(C6300,Products!$A$2:$E$20,5,TRUE)</f>
        <v>15.95</v>
      </c>
      <c r="G6300" s="8">
        <f t="shared" si="196"/>
        <v>1595</v>
      </c>
      <c r="H6300" s="8">
        <f>VLOOKUP(C6300,Products!$A$2:$F$20,6,TRUE)</f>
        <v>6</v>
      </c>
      <c r="I6300" s="8">
        <f t="shared" si="197"/>
        <v>600</v>
      </c>
      <c r="J6300" s="42">
        <f>VLOOKUP(B6300,Invoices!A:I,9,TRUE)</f>
        <v>2021</v>
      </c>
    </row>
    <row r="6301" spans="1:10" x14ac:dyDescent="0.15">
      <c r="A6301" t="s">
        <v>9661</v>
      </c>
      <c r="B6301" t="s">
        <v>1401</v>
      </c>
      <c r="C6301" t="s">
        <v>94</v>
      </c>
      <c r="D6301" t="s">
        <v>86</v>
      </c>
      <c r="E6301">
        <v>1</v>
      </c>
      <c r="F6301" s="8">
        <f>VLOOKUP(C6301,Products!$A$2:$E$20,5,TRUE)</f>
        <v>3.5</v>
      </c>
      <c r="G6301" s="8">
        <f t="shared" si="196"/>
        <v>3.5</v>
      </c>
      <c r="H6301" s="8">
        <f>VLOOKUP(C6301,Products!$A$2:$F$20,6,TRUE)</f>
        <v>0.54999999999999982</v>
      </c>
      <c r="I6301" s="8">
        <f t="shared" si="197"/>
        <v>0.54999999999999982</v>
      </c>
      <c r="J6301" s="42">
        <f>VLOOKUP(B6301,Invoices!A:I,9,TRUE)</f>
        <v>2021</v>
      </c>
    </row>
    <row r="6302" spans="1:10" x14ac:dyDescent="0.15">
      <c r="A6302" t="s">
        <v>9662</v>
      </c>
      <c r="B6302" t="s">
        <v>1401</v>
      </c>
      <c r="C6302" t="s">
        <v>102</v>
      </c>
      <c r="D6302" t="s">
        <v>83</v>
      </c>
      <c r="E6302">
        <v>4</v>
      </c>
      <c r="F6302" s="8">
        <f>VLOOKUP(C6302,Products!$A$2:$E$20,5,TRUE)</f>
        <v>29.95</v>
      </c>
      <c r="G6302" s="8">
        <f t="shared" si="196"/>
        <v>119.8</v>
      </c>
      <c r="H6302" s="8">
        <f>VLOOKUP(C6302,Products!$A$2:$F$20,6,TRUE)</f>
        <v>15</v>
      </c>
      <c r="I6302" s="8">
        <f t="shared" si="197"/>
        <v>60</v>
      </c>
      <c r="J6302" s="42">
        <f>VLOOKUP(B6302,Invoices!A:I,9,TRUE)</f>
        <v>2021</v>
      </c>
    </row>
    <row r="6303" spans="1:10" x14ac:dyDescent="0.15">
      <c r="A6303" t="s">
        <v>9663</v>
      </c>
      <c r="B6303" t="s">
        <v>1401</v>
      </c>
      <c r="C6303" t="s">
        <v>90</v>
      </c>
      <c r="D6303" t="s">
        <v>72</v>
      </c>
      <c r="E6303">
        <v>10</v>
      </c>
      <c r="F6303" s="8">
        <f>VLOOKUP(C6303,Products!$A$2:$E$20,5,TRUE)</f>
        <v>8.9499999999999993</v>
      </c>
      <c r="G6303" s="8">
        <f t="shared" si="196"/>
        <v>89.5</v>
      </c>
      <c r="H6303" s="8">
        <f>VLOOKUP(C6303,Products!$A$2:$F$20,6,TRUE)</f>
        <v>5.6999999999999993</v>
      </c>
      <c r="I6303" s="8">
        <f t="shared" si="197"/>
        <v>56.999999999999993</v>
      </c>
      <c r="J6303" s="42">
        <f>VLOOKUP(B6303,Invoices!A:I,9,TRUE)</f>
        <v>2021</v>
      </c>
    </row>
    <row r="6304" spans="1:10" x14ac:dyDescent="0.15">
      <c r="A6304" t="s">
        <v>9664</v>
      </c>
      <c r="B6304" t="s">
        <v>1402</v>
      </c>
      <c r="C6304" t="s">
        <v>88</v>
      </c>
      <c r="D6304" t="s">
        <v>85</v>
      </c>
      <c r="E6304">
        <v>1</v>
      </c>
      <c r="F6304" s="8">
        <f>VLOOKUP(C6304,Products!$A$2:$E$20,5,TRUE)</f>
        <v>8.9499999999999993</v>
      </c>
      <c r="G6304" s="8">
        <f t="shared" si="196"/>
        <v>8.9499999999999993</v>
      </c>
      <c r="H6304" s="8">
        <f>VLOOKUP(C6304,Products!$A$2:$F$20,6,TRUE)</f>
        <v>5.6999999999999993</v>
      </c>
      <c r="I6304" s="8">
        <f t="shared" si="197"/>
        <v>5.6999999999999993</v>
      </c>
      <c r="J6304" s="42">
        <f>VLOOKUP(B6304,Invoices!A:I,9,TRUE)</f>
        <v>2021</v>
      </c>
    </row>
    <row r="6305" spans="1:10" x14ac:dyDescent="0.15">
      <c r="A6305" t="s">
        <v>9665</v>
      </c>
      <c r="B6305" t="s">
        <v>1403</v>
      </c>
      <c r="C6305" t="s">
        <v>91</v>
      </c>
      <c r="D6305" t="s">
        <v>70</v>
      </c>
      <c r="E6305">
        <v>2</v>
      </c>
      <c r="F6305" s="8">
        <f>VLOOKUP(C6305,Products!$A$2:$E$20,5,TRUE)</f>
        <v>49.95</v>
      </c>
      <c r="G6305" s="8">
        <f t="shared" si="196"/>
        <v>99.9</v>
      </c>
      <c r="H6305" s="8">
        <f>VLOOKUP(C6305,Products!$A$2:$F$20,6,TRUE)</f>
        <v>21.200000000000003</v>
      </c>
      <c r="I6305" s="8">
        <f t="shared" si="197"/>
        <v>42.400000000000006</v>
      </c>
      <c r="J6305" s="42">
        <f>VLOOKUP(B6305,Invoices!A:I,9,TRUE)</f>
        <v>2021</v>
      </c>
    </row>
    <row r="6306" spans="1:10" x14ac:dyDescent="0.15">
      <c r="A6306" t="s">
        <v>9666</v>
      </c>
      <c r="B6306" t="s">
        <v>1403</v>
      </c>
      <c r="C6306" t="s">
        <v>103</v>
      </c>
      <c r="D6306" t="s">
        <v>77</v>
      </c>
      <c r="E6306">
        <v>1</v>
      </c>
      <c r="F6306" s="8">
        <f>VLOOKUP(C6306,Products!$A$2:$E$20,5,TRUE)</f>
        <v>8.9499999999999993</v>
      </c>
      <c r="G6306" s="8">
        <f t="shared" si="196"/>
        <v>8.9499999999999993</v>
      </c>
      <c r="H6306" s="8">
        <f>VLOOKUP(C6306,Products!$A$2:$F$20,6,TRUE)</f>
        <v>3.1999999999999993</v>
      </c>
      <c r="I6306" s="8">
        <f t="shared" si="197"/>
        <v>3.1999999999999993</v>
      </c>
      <c r="J6306" s="42">
        <f>VLOOKUP(B6306,Invoices!A:I,9,TRUE)</f>
        <v>2021</v>
      </c>
    </row>
    <row r="6307" spans="1:10" x14ac:dyDescent="0.15">
      <c r="A6307" t="s">
        <v>9667</v>
      </c>
      <c r="B6307" t="s">
        <v>1403</v>
      </c>
      <c r="C6307" t="s">
        <v>90</v>
      </c>
      <c r="D6307" t="s">
        <v>72</v>
      </c>
      <c r="E6307">
        <v>15</v>
      </c>
      <c r="F6307" s="8">
        <f>VLOOKUP(C6307,Products!$A$2:$E$20,5,TRUE)</f>
        <v>8.9499999999999993</v>
      </c>
      <c r="G6307" s="8">
        <f t="shared" si="196"/>
        <v>134.25</v>
      </c>
      <c r="H6307" s="8">
        <f>VLOOKUP(C6307,Products!$A$2:$F$20,6,TRUE)</f>
        <v>5.6999999999999993</v>
      </c>
      <c r="I6307" s="8">
        <f t="shared" si="197"/>
        <v>85.499999999999986</v>
      </c>
      <c r="J6307" s="42">
        <f>VLOOKUP(B6307,Invoices!A:I,9,TRUE)</f>
        <v>2021</v>
      </c>
    </row>
    <row r="6308" spans="1:10" x14ac:dyDescent="0.15">
      <c r="A6308" t="s">
        <v>9668</v>
      </c>
      <c r="B6308" t="s">
        <v>1403</v>
      </c>
      <c r="C6308" t="s">
        <v>104</v>
      </c>
      <c r="D6308" t="s">
        <v>71</v>
      </c>
      <c r="E6308">
        <v>10</v>
      </c>
      <c r="F6308" s="8">
        <f>VLOOKUP(C6308,Products!$A$2:$E$20,5,TRUE)</f>
        <v>2.95</v>
      </c>
      <c r="G6308" s="8">
        <f t="shared" si="196"/>
        <v>29.5</v>
      </c>
      <c r="H6308" s="8">
        <f>VLOOKUP(C6308,Products!$A$2:$F$20,6,TRUE)</f>
        <v>1.1500000000000001</v>
      </c>
      <c r="I6308" s="8">
        <f t="shared" si="197"/>
        <v>11.500000000000002</v>
      </c>
      <c r="J6308" s="42">
        <f>VLOOKUP(B6308,Invoices!A:I,9,TRUE)</f>
        <v>2021</v>
      </c>
    </row>
    <row r="6309" spans="1:10" x14ac:dyDescent="0.15">
      <c r="A6309" t="s">
        <v>9669</v>
      </c>
      <c r="B6309" t="s">
        <v>1403</v>
      </c>
      <c r="C6309" t="s">
        <v>93</v>
      </c>
      <c r="D6309" t="s">
        <v>76</v>
      </c>
      <c r="E6309">
        <v>15</v>
      </c>
      <c r="F6309" s="8">
        <f>VLOOKUP(C6309,Products!$A$2:$E$20,5,TRUE)</f>
        <v>9.9499999999999993</v>
      </c>
      <c r="G6309" s="8">
        <f t="shared" si="196"/>
        <v>149.25</v>
      </c>
      <c r="H6309" s="8">
        <f>VLOOKUP(C6309,Products!$A$2:$F$20,6,TRUE)</f>
        <v>1.9499999999999993</v>
      </c>
      <c r="I6309" s="8">
        <f t="shared" si="197"/>
        <v>29.249999999999989</v>
      </c>
      <c r="J6309" s="42">
        <f>VLOOKUP(B6309,Invoices!A:I,9,TRUE)</f>
        <v>2021</v>
      </c>
    </row>
    <row r="6310" spans="1:10" x14ac:dyDescent="0.15">
      <c r="A6310" t="s">
        <v>9670</v>
      </c>
      <c r="B6310" t="s">
        <v>1403</v>
      </c>
      <c r="C6310" t="s">
        <v>100</v>
      </c>
      <c r="D6310" t="s">
        <v>78</v>
      </c>
      <c r="E6310">
        <v>5</v>
      </c>
      <c r="F6310" s="8">
        <f>VLOOKUP(C6310,Products!$A$2:$E$20,5,TRUE)</f>
        <v>49.95</v>
      </c>
      <c r="G6310" s="8">
        <f t="shared" si="196"/>
        <v>249.75</v>
      </c>
      <c r="H6310" s="8">
        <f>VLOOKUP(C6310,Products!$A$2:$F$20,6,TRUE)</f>
        <v>19.950000000000003</v>
      </c>
      <c r="I6310" s="8">
        <f t="shared" si="197"/>
        <v>99.750000000000014</v>
      </c>
      <c r="J6310" s="42">
        <f>VLOOKUP(B6310,Invoices!A:I,9,TRUE)</f>
        <v>2021</v>
      </c>
    </row>
    <row r="6311" spans="1:10" x14ac:dyDescent="0.15">
      <c r="A6311" t="s">
        <v>9671</v>
      </c>
      <c r="B6311" t="s">
        <v>1403</v>
      </c>
      <c r="C6311" t="s">
        <v>97</v>
      </c>
      <c r="D6311" t="s">
        <v>74</v>
      </c>
      <c r="E6311">
        <v>7</v>
      </c>
      <c r="F6311" s="8">
        <f>VLOOKUP(C6311,Products!$A$2:$E$20,5,TRUE)</f>
        <v>1.5</v>
      </c>
      <c r="G6311" s="8">
        <f t="shared" si="196"/>
        <v>10.5</v>
      </c>
      <c r="H6311" s="8">
        <f>VLOOKUP(C6311,Products!$A$2:$F$20,6,TRUE)</f>
        <v>0.5</v>
      </c>
      <c r="I6311" s="8">
        <f t="shared" si="197"/>
        <v>3.5</v>
      </c>
      <c r="J6311" s="42">
        <f>VLOOKUP(B6311,Invoices!A:I,9,TRUE)</f>
        <v>2021</v>
      </c>
    </row>
    <row r="6312" spans="1:10" x14ac:dyDescent="0.15">
      <c r="A6312" t="s">
        <v>9672</v>
      </c>
      <c r="B6312" t="s">
        <v>1403</v>
      </c>
      <c r="C6312" t="s">
        <v>87</v>
      </c>
      <c r="D6312" t="s">
        <v>68</v>
      </c>
      <c r="E6312">
        <v>10</v>
      </c>
      <c r="F6312" s="8">
        <f>VLOOKUP(C6312,Products!$A$2:$E$20,5,TRUE)</f>
        <v>19.95</v>
      </c>
      <c r="G6312" s="8">
        <f t="shared" si="196"/>
        <v>199.5</v>
      </c>
      <c r="H6312" s="8">
        <f>VLOOKUP(C6312,Products!$A$2:$F$20,6,TRUE)</f>
        <v>7.4499999999999993</v>
      </c>
      <c r="I6312" s="8">
        <f t="shared" si="197"/>
        <v>74.5</v>
      </c>
      <c r="J6312" s="42">
        <f>VLOOKUP(B6312,Invoices!A:I,9,TRUE)</f>
        <v>2021</v>
      </c>
    </row>
    <row r="6313" spans="1:10" x14ac:dyDescent="0.15">
      <c r="A6313" t="s">
        <v>9673</v>
      </c>
      <c r="B6313" t="s">
        <v>1403</v>
      </c>
      <c r="C6313" t="s">
        <v>105</v>
      </c>
      <c r="D6313" t="s">
        <v>81</v>
      </c>
      <c r="E6313">
        <v>2</v>
      </c>
      <c r="F6313" s="8">
        <f>VLOOKUP(C6313,Products!$A$2:$E$20,5,TRUE)</f>
        <v>8.9499999999999993</v>
      </c>
      <c r="G6313" s="8">
        <f t="shared" si="196"/>
        <v>17.899999999999999</v>
      </c>
      <c r="H6313" s="8">
        <f>VLOOKUP(C6313,Products!$A$2:$F$20,6,TRUE)</f>
        <v>3.1999999999999993</v>
      </c>
      <c r="I6313" s="8">
        <f t="shared" si="197"/>
        <v>6.3999999999999986</v>
      </c>
      <c r="J6313" s="42">
        <f>VLOOKUP(B6313,Invoices!A:I,9,TRUE)</f>
        <v>2021</v>
      </c>
    </row>
    <row r="6314" spans="1:10" x14ac:dyDescent="0.15">
      <c r="A6314" t="s">
        <v>9674</v>
      </c>
      <c r="B6314" t="s">
        <v>1403</v>
      </c>
      <c r="C6314" t="s">
        <v>92</v>
      </c>
      <c r="D6314" t="s">
        <v>82</v>
      </c>
      <c r="E6314">
        <v>1</v>
      </c>
      <c r="F6314" s="8">
        <f>VLOOKUP(C6314,Products!$A$2:$E$20,5,TRUE)</f>
        <v>19.95</v>
      </c>
      <c r="G6314" s="8">
        <f t="shared" si="196"/>
        <v>19.95</v>
      </c>
      <c r="H6314" s="8">
        <f>VLOOKUP(C6314,Products!$A$2:$F$20,6,TRUE)</f>
        <v>7.4499999999999993</v>
      </c>
      <c r="I6314" s="8">
        <f t="shared" si="197"/>
        <v>7.4499999999999993</v>
      </c>
      <c r="J6314" s="42">
        <f>VLOOKUP(B6314,Invoices!A:I,9,TRUE)</f>
        <v>2021</v>
      </c>
    </row>
    <row r="6315" spans="1:10" x14ac:dyDescent="0.15">
      <c r="A6315" t="s">
        <v>9675</v>
      </c>
      <c r="B6315" t="s">
        <v>1403</v>
      </c>
      <c r="C6315" t="s">
        <v>96</v>
      </c>
      <c r="D6315" t="s">
        <v>75</v>
      </c>
      <c r="E6315">
        <v>10</v>
      </c>
      <c r="F6315" s="8">
        <f>VLOOKUP(C6315,Products!$A$2:$E$20,5,TRUE)</f>
        <v>79.95</v>
      </c>
      <c r="G6315" s="8">
        <f t="shared" si="196"/>
        <v>799.5</v>
      </c>
      <c r="H6315" s="8">
        <f>VLOOKUP(C6315,Products!$A$2:$F$20,6,TRUE)</f>
        <v>27.950000000000003</v>
      </c>
      <c r="I6315" s="8">
        <f t="shared" si="197"/>
        <v>279.5</v>
      </c>
      <c r="J6315" s="42">
        <f>VLOOKUP(B6315,Invoices!A:I,9,TRUE)</f>
        <v>2021</v>
      </c>
    </row>
    <row r="6316" spans="1:10" x14ac:dyDescent="0.15">
      <c r="A6316" t="s">
        <v>9676</v>
      </c>
      <c r="B6316" t="s">
        <v>1403</v>
      </c>
      <c r="C6316" t="s">
        <v>97</v>
      </c>
      <c r="D6316" t="s">
        <v>74</v>
      </c>
      <c r="E6316">
        <v>2</v>
      </c>
      <c r="F6316" s="8">
        <f>VLOOKUP(C6316,Products!$A$2:$E$20,5,TRUE)</f>
        <v>1.5</v>
      </c>
      <c r="G6316" s="8">
        <f t="shared" si="196"/>
        <v>3</v>
      </c>
      <c r="H6316" s="8">
        <f>VLOOKUP(C6316,Products!$A$2:$F$20,6,TRUE)</f>
        <v>0.5</v>
      </c>
      <c r="I6316" s="8">
        <f t="shared" si="197"/>
        <v>1</v>
      </c>
      <c r="J6316" s="42">
        <f>VLOOKUP(B6316,Invoices!A:I,9,TRUE)</f>
        <v>2021</v>
      </c>
    </row>
    <row r="6317" spans="1:10" x14ac:dyDescent="0.15">
      <c r="A6317" t="s">
        <v>9677</v>
      </c>
      <c r="B6317" t="s">
        <v>1403</v>
      </c>
      <c r="C6317" t="s">
        <v>99</v>
      </c>
      <c r="D6317" t="s">
        <v>84</v>
      </c>
      <c r="E6317">
        <v>2</v>
      </c>
      <c r="F6317" s="8">
        <f>VLOOKUP(C6317,Products!$A$2:$E$20,5,TRUE)</f>
        <v>3.5</v>
      </c>
      <c r="G6317" s="8">
        <f t="shared" si="196"/>
        <v>7</v>
      </c>
      <c r="H6317" s="8">
        <f>VLOOKUP(C6317,Products!$A$2:$F$20,6,TRUE)</f>
        <v>0.54999999999999982</v>
      </c>
      <c r="I6317" s="8">
        <f t="shared" si="197"/>
        <v>1.0999999999999996</v>
      </c>
      <c r="J6317" s="42">
        <f>VLOOKUP(B6317,Invoices!A:I,9,TRUE)</f>
        <v>2021</v>
      </c>
    </row>
    <row r="6318" spans="1:10" x14ac:dyDescent="0.15">
      <c r="A6318" t="s">
        <v>9678</v>
      </c>
      <c r="B6318" t="s">
        <v>1403</v>
      </c>
      <c r="C6318" t="s">
        <v>93</v>
      </c>
      <c r="D6318" t="s">
        <v>76</v>
      </c>
      <c r="E6318">
        <v>1</v>
      </c>
      <c r="F6318" s="8">
        <f>VLOOKUP(C6318,Products!$A$2:$E$20,5,TRUE)</f>
        <v>9.9499999999999993</v>
      </c>
      <c r="G6318" s="8">
        <f t="shared" si="196"/>
        <v>9.9499999999999993</v>
      </c>
      <c r="H6318" s="8">
        <f>VLOOKUP(C6318,Products!$A$2:$F$20,6,TRUE)</f>
        <v>1.9499999999999993</v>
      </c>
      <c r="I6318" s="8">
        <f t="shared" si="197"/>
        <v>1.9499999999999993</v>
      </c>
      <c r="J6318" s="42">
        <f>VLOOKUP(B6318,Invoices!A:I,9,TRUE)</f>
        <v>2021</v>
      </c>
    </row>
    <row r="6319" spans="1:10" x14ac:dyDescent="0.15">
      <c r="A6319" t="s">
        <v>9679</v>
      </c>
      <c r="B6319" t="s">
        <v>1403</v>
      </c>
      <c r="C6319" t="s">
        <v>98</v>
      </c>
      <c r="D6319" t="s">
        <v>79</v>
      </c>
      <c r="E6319">
        <v>2</v>
      </c>
      <c r="F6319" s="8">
        <f>VLOOKUP(C6319,Products!$A$2:$E$20,5,TRUE)</f>
        <v>14.95</v>
      </c>
      <c r="G6319" s="8">
        <f t="shared" si="196"/>
        <v>29.9</v>
      </c>
      <c r="H6319" s="8">
        <f>VLOOKUP(C6319,Products!$A$2:$F$20,6,TRUE)</f>
        <v>3.0499999999999989</v>
      </c>
      <c r="I6319" s="8">
        <f t="shared" si="197"/>
        <v>6.0999999999999979</v>
      </c>
      <c r="J6319" s="42">
        <f>VLOOKUP(B6319,Invoices!A:I,9,TRUE)</f>
        <v>2021</v>
      </c>
    </row>
    <row r="6320" spans="1:10" x14ac:dyDescent="0.15">
      <c r="A6320" t="s">
        <v>9680</v>
      </c>
      <c r="B6320" t="s">
        <v>1403</v>
      </c>
      <c r="C6320" t="s">
        <v>95</v>
      </c>
      <c r="D6320" t="s">
        <v>73</v>
      </c>
      <c r="E6320">
        <v>1</v>
      </c>
      <c r="F6320" s="8">
        <f>VLOOKUP(C6320,Products!$A$2:$E$20,5,TRUE)</f>
        <v>12.95</v>
      </c>
      <c r="G6320" s="8">
        <f t="shared" si="196"/>
        <v>12.95</v>
      </c>
      <c r="H6320" s="8">
        <f>VLOOKUP(C6320,Products!$A$2:$F$20,6,TRUE)</f>
        <v>4.1999999999999993</v>
      </c>
      <c r="I6320" s="8">
        <f t="shared" si="197"/>
        <v>4.1999999999999993</v>
      </c>
      <c r="J6320" s="42">
        <f>VLOOKUP(B6320,Invoices!A:I,9,TRUE)</f>
        <v>2021</v>
      </c>
    </row>
    <row r="6321" spans="1:10" x14ac:dyDescent="0.15">
      <c r="A6321" t="s">
        <v>9681</v>
      </c>
      <c r="B6321" t="s">
        <v>1403</v>
      </c>
      <c r="C6321" t="s">
        <v>94</v>
      </c>
      <c r="D6321" t="s">
        <v>86</v>
      </c>
      <c r="E6321">
        <v>3</v>
      </c>
      <c r="F6321" s="8">
        <f>VLOOKUP(C6321,Products!$A$2:$E$20,5,TRUE)</f>
        <v>3.5</v>
      </c>
      <c r="G6321" s="8">
        <f t="shared" si="196"/>
        <v>10.5</v>
      </c>
      <c r="H6321" s="8">
        <f>VLOOKUP(C6321,Products!$A$2:$F$20,6,TRUE)</f>
        <v>0.54999999999999982</v>
      </c>
      <c r="I6321" s="8">
        <f t="shared" si="197"/>
        <v>1.6499999999999995</v>
      </c>
      <c r="J6321" s="42">
        <f>VLOOKUP(B6321,Invoices!A:I,9,TRUE)</f>
        <v>2021</v>
      </c>
    </row>
    <row r="6322" spans="1:10" x14ac:dyDescent="0.15">
      <c r="A6322" t="s">
        <v>9682</v>
      </c>
      <c r="B6322" t="s">
        <v>1403</v>
      </c>
      <c r="C6322" t="s">
        <v>88</v>
      </c>
      <c r="D6322" t="s">
        <v>85</v>
      </c>
      <c r="E6322">
        <v>5</v>
      </c>
      <c r="F6322" s="8">
        <f>VLOOKUP(C6322,Products!$A$2:$E$20,5,TRUE)</f>
        <v>8.9499999999999993</v>
      </c>
      <c r="G6322" s="8">
        <f t="shared" si="196"/>
        <v>44.75</v>
      </c>
      <c r="H6322" s="8">
        <f>VLOOKUP(C6322,Products!$A$2:$F$20,6,TRUE)</f>
        <v>5.6999999999999993</v>
      </c>
      <c r="I6322" s="8">
        <f t="shared" si="197"/>
        <v>28.499999999999996</v>
      </c>
      <c r="J6322" s="42">
        <f>VLOOKUP(B6322,Invoices!A:I,9,TRUE)</f>
        <v>2021</v>
      </c>
    </row>
    <row r="6323" spans="1:10" x14ac:dyDescent="0.15">
      <c r="A6323" t="s">
        <v>9683</v>
      </c>
      <c r="B6323" t="s">
        <v>1403</v>
      </c>
      <c r="C6323" t="s">
        <v>102</v>
      </c>
      <c r="D6323" t="s">
        <v>83</v>
      </c>
      <c r="E6323">
        <v>100</v>
      </c>
      <c r="F6323" s="8">
        <f>VLOOKUP(C6323,Products!$A$2:$E$20,5,TRUE)</f>
        <v>29.95</v>
      </c>
      <c r="G6323" s="8">
        <f t="shared" si="196"/>
        <v>2995</v>
      </c>
      <c r="H6323" s="8">
        <f>VLOOKUP(C6323,Products!$A$2:$F$20,6,TRUE)</f>
        <v>15</v>
      </c>
      <c r="I6323" s="8">
        <f t="shared" si="197"/>
        <v>1500</v>
      </c>
      <c r="J6323" s="42">
        <f>VLOOKUP(B6323,Invoices!A:I,9,TRUE)</f>
        <v>2021</v>
      </c>
    </row>
    <row r="6324" spans="1:10" x14ac:dyDescent="0.15">
      <c r="A6324" t="s">
        <v>9684</v>
      </c>
      <c r="B6324" t="s">
        <v>1403</v>
      </c>
      <c r="C6324" t="s">
        <v>105</v>
      </c>
      <c r="D6324" t="s">
        <v>81</v>
      </c>
      <c r="E6324">
        <v>2</v>
      </c>
      <c r="F6324" s="8">
        <f>VLOOKUP(C6324,Products!$A$2:$E$20,5,TRUE)</f>
        <v>8.9499999999999993</v>
      </c>
      <c r="G6324" s="8">
        <f t="shared" si="196"/>
        <v>17.899999999999999</v>
      </c>
      <c r="H6324" s="8">
        <f>VLOOKUP(C6324,Products!$A$2:$F$20,6,TRUE)</f>
        <v>3.1999999999999993</v>
      </c>
      <c r="I6324" s="8">
        <f t="shared" si="197"/>
        <v>6.3999999999999986</v>
      </c>
      <c r="J6324" s="42">
        <f>VLOOKUP(B6324,Invoices!A:I,9,TRUE)</f>
        <v>2021</v>
      </c>
    </row>
    <row r="6325" spans="1:10" x14ac:dyDescent="0.15">
      <c r="A6325" t="s">
        <v>9685</v>
      </c>
      <c r="B6325" t="s">
        <v>1403</v>
      </c>
      <c r="C6325" t="s">
        <v>96</v>
      </c>
      <c r="D6325" t="s">
        <v>75</v>
      </c>
      <c r="E6325">
        <v>2</v>
      </c>
      <c r="F6325" s="8">
        <f>VLOOKUP(C6325,Products!$A$2:$E$20,5,TRUE)</f>
        <v>79.95</v>
      </c>
      <c r="G6325" s="8">
        <f t="shared" si="196"/>
        <v>159.9</v>
      </c>
      <c r="H6325" s="8">
        <f>VLOOKUP(C6325,Products!$A$2:$F$20,6,TRUE)</f>
        <v>27.950000000000003</v>
      </c>
      <c r="I6325" s="8">
        <f t="shared" si="197"/>
        <v>55.900000000000006</v>
      </c>
      <c r="J6325" s="42">
        <f>VLOOKUP(B6325,Invoices!A:I,9,TRUE)</f>
        <v>2021</v>
      </c>
    </row>
    <row r="6326" spans="1:10" x14ac:dyDescent="0.15">
      <c r="A6326" t="s">
        <v>9686</v>
      </c>
      <c r="B6326" t="s">
        <v>1403</v>
      </c>
      <c r="C6326" t="s">
        <v>89</v>
      </c>
      <c r="D6326" t="s">
        <v>80</v>
      </c>
      <c r="E6326">
        <v>1</v>
      </c>
      <c r="F6326" s="8">
        <f>VLOOKUP(C6326,Products!$A$2:$E$20,5,TRUE)</f>
        <v>15.95</v>
      </c>
      <c r="G6326" s="8">
        <f t="shared" si="196"/>
        <v>15.95</v>
      </c>
      <c r="H6326" s="8">
        <f>VLOOKUP(C6326,Products!$A$2:$F$20,6,TRUE)</f>
        <v>6</v>
      </c>
      <c r="I6326" s="8">
        <f t="shared" si="197"/>
        <v>6</v>
      </c>
      <c r="J6326" s="42">
        <f>VLOOKUP(B6326,Invoices!A:I,9,TRUE)</f>
        <v>2021</v>
      </c>
    </row>
    <row r="6327" spans="1:10" x14ac:dyDescent="0.15">
      <c r="A6327" t="s">
        <v>9687</v>
      </c>
      <c r="B6327" t="s">
        <v>1403</v>
      </c>
      <c r="C6327" t="s">
        <v>89</v>
      </c>
      <c r="D6327" t="s">
        <v>80</v>
      </c>
      <c r="E6327">
        <v>3</v>
      </c>
      <c r="F6327" s="8">
        <f>VLOOKUP(C6327,Products!$A$2:$E$20,5,TRUE)</f>
        <v>15.95</v>
      </c>
      <c r="G6327" s="8">
        <f t="shared" si="196"/>
        <v>47.849999999999994</v>
      </c>
      <c r="H6327" s="8">
        <f>VLOOKUP(C6327,Products!$A$2:$F$20,6,TRUE)</f>
        <v>6</v>
      </c>
      <c r="I6327" s="8">
        <f t="shared" si="197"/>
        <v>18</v>
      </c>
      <c r="J6327" s="42">
        <f>VLOOKUP(B6327,Invoices!A:I,9,TRUE)</f>
        <v>2021</v>
      </c>
    </row>
    <row r="6328" spans="1:10" x14ac:dyDescent="0.15">
      <c r="A6328" t="s">
        <v>9688</v>
      </c>
      <c r="B6328" t="s">
        <v>1403</v>
      </c>
      <c r="C6328" t="s">
        <v>101</v>
      </c>
      <c r="D6328" t="s">
        <v>69</v>
      </c>
      <c r="E6328">
        <v>6</v>
      </c>
      <c r="F6328" s="8">
        <f>VLOOKUP(C6328,Products!$A$2:$E$20,5,TRUE)</f>
        <v>129.94999999999999</v>
      </c>
      <c r="G6328" s="8">
        <f t="shared" si="196"/>
        <v>779.69999999999993</v>
      </c>
      <c r="H6328" s="8">
        <f>VLOOKUP(C6328,Products!$A$2:$F$20,6,TRUE)</f>
        <v>40.449999999999989</v>
      </c>
      <c r="I6328" s="8">
        <f t="shared" si="197"/>
        <v>242.69999999999993</v>
      </c>
      <c r="J6328" s="42">
        <f>VLOOKUP(B6328,Invoices!A:I,9,TRUE)</f>
        <v>2021</v>
      </c>
    </row>
    <row r="6329" spans="1:10" x14ac:dyDescent="0.15">
      <c r="A6329" t="s">
        <v>9689</v>
      </c>
      <c r="B6329" t="s">
        <v>1404</v>
      </c>
      <c r="C6329" t="s">
        <v>89</v>
      </c>
      <c r="D6329" t="s">
        <v>80</v>
      </c>
      <c r="E6329">
        <v>1</v>
      </c>
      <c r="F6329" s="8">
        <f>VLOOKUP(C6329,Products!$A$2:$E$20,5,TRUE)</f>
        <v>15.95</v>
      </c>
      <c r="G6329" s="8">
        <f t="shared" si="196"/>
        <v>15.95</v>
      </c>
      <c r="H6329" s="8">
        <f>VLOOKUP(C6329,Products!$A$2:$F$20,6,TRUE)</f>
        <v>6</v>
      </c>
      <c r="I6329" s="8">
        <f t="shared" si="197"/>
        <v>6</v>
      </c>
      <c r="J6329" s="42">
        <f>VLOOKUP(B6329,Invoices!A:I,9,TRUE)</f>
        <v>2021</v>
      </c>
    </row>
    <row r="6330" spans="1:10" x14ac:dyDescent="0.15">
      <c r="A6330" t="s">
        <v>9690</v>
      </c>
      <c r="B6330" t="s">
        <v>1404</v>
      </c>
      <c r="C6330" t="s">
        <v>99</v>
      </c>
      <c r="D6330" t="s">
        <v>84</v>
      </c>
      <c r="E6330">
        <v>2</v>
      </c>
      <c r="F6330" s="8">
        <f>VLOOKUP(C6330,Products!$A$2:$E$20,5,TRUE)</f>
        <v>3.5</v>
      </c>
      <c r="G6330" s="8">
        <f t="shared" si="196"/>
        <v>7</v>
      </c>
      <c r="H6330" s="8">
        <f>VLOOKUP(C6330,Products!$A$2:$F$20,6,TRUE)</f>
        <v>0.54999999999999982</v>
      </c>
      <c r="I6330" s="8">
        <f t="shared" si="197"/>
        <v>1.0999999999999996</v>
      </c>
      <c r="J6330" s="42">
        <f>VLOOKUP(B6330,Invoices!A:I,9,TRUE)</f>
        <v>2021</v>
      </c>
    </row>
    <row r="6331" spans="1:10" x14ac:dyDescent="0.15">
      <c r="A6331" t="s">
        <v>9691</v>
      </c>
      <c r="B6331" t="s">
        <v>1405</v>
      </c>
      <c r="C6331" t="s">
        <v>104</v>
      </c>
      <c r="D6331" t="s">
        <v>71</v>
      </c>
      <c r="E6331">
        <v>5</v>
      </c>
      <c r="F6331" s="8">
        <f>VLOOKUP(C6331,Products!$A$2:$E$20,5,TRUE)</f>
        <v>2.95</v>
      </c>
      <c r="G6331" s="8">
        <f t="shared" si="196"/>
        <v>14.75</v>
      </c>
      <c r="H6331" s="8">
        <f>VLOOKUP(C6331,Products!$A$2:$F$20,6,TRUE)</f>
        <v>1.1500000000000001</v>
      </c>
      <c r="I6331" s="8">
        <f t="shared" si="197"/>
        <v>5.7500000000000009</v>
      </c>
      <c r="J6331" s="42">
        <f>VLOOKUP(B6331,Invoices!A:I,9,TRUE)</f>
        <v>2021</v>
      </c>
    </row>
    <row r="6332" spans="1:10" x14ac:dyDescent="0.15">
      <c r="A6332" t="s">
        <v>9692</v>
      </c>
      <c r="B6332" t="s">
        <v>1405</v>
      </c>
      <c r="C6332" t="s">
        <v>95</v>
      </c>
      <c r="D6332" t="s">
        <v>73</v>
      </c>
      <c r="E6332">
        <v>1</v>
      </c>
      <c r="F6332" s="8">
        <f>VLOOKUP(C6332,Products!$A$2:$E$20,5,TRUE)</f>
        <v>12.95</v>
      </c>
      <c r="G6332" s="8">
        <f t="shared" si="196"/>
        <v>12.95</v>
      </c>
      <c r="H6332" s="8">
        <f>VLOOKUP(C6332,Products!$A$2:$F$20,6,TRUE)</f>
        <v>4.1999999999999993</v>
      </c>
      <c r="I6332" s="8">
        <f t="shared" si="197"/>
        <v>4.1999999999999993</v>
      </c>
      <c r="J6332" s="42">
        <f>VLOOKUP(B6332,Invoices!A:I,9,TRUE)</f>
        <v>2021</v>
      </c>
    </row>
    <row r="6333" spans="1:10" x14ac:dyDescent="0.15">
      <c r="A6333" t="s">
        <v>9693</v>
      </c>
      <c r="B6333" t="s">
        <v>1405</v>
      </c>
      <c r="C6333" t="s">
        <v>93</v>
      </c>
      <c r="D6333" t="s">
        <v>76</v>
      </c>
      <c r="E6333">
        <v>1</v>
      </c>
      <c r="F6333" s="8">
        <f>VLOOKUP(C6333,Products!$A$2:$E$20,5,TRUE)</f>
        <v>9.9499999999999993</v>
      </c>
      <c r="G6333" s="8">
        <f t="shared" si="196"/>
        <v>9.9499999999999993</v>
      </c>
      <c r="H6333" s="8">
        <f>VLOOKUP(C6333,Products!$A$2:$F$20,6,TRUE)</f>
        <v>1.9499999999999993</v>
      </c>
      <c r="I6333" s="8">
        <f t="shared" si="197"/>
        <v>1.9499999999999993</v>
      </c>
      <c r="J6333" s="42">
        <f>VLOOKUP(B6333,Invoices!A:I,9,TRUE)</f>
        <v>2021</v>
      </c>
    </row>
    <row r="6334" spans="1:10" x14ac:dyDescent="0.15">
      <c r="A6334" t="s">
        <v>9694</v>
      </c>
      <c r="B6334" t="s">
        <v>1405</v>
      </c>
      <c r="C6334" t="s">
        <v>96</v>
      </c>
      <c r="D6334" t="s">
        <v>75</v>
      </c>
      <c r="E6334">
        <v>1</v>
      </c>
      <c r="F6334" s="8">
        <f>VLOOKUP(C6334,Products!$A$2:$E$20,5,TRUE)</f>
        <v>79.95</v>
      </c>
      <c r="G6334" s="8">
        <f t="shared" si="196"/>
        <v>79.95</v>
      </c>
      <c r="H6334" s="8">
        <f>VLOOKUP(C6334,Products!$A$2:$F$20,6,TRUE)</f>
        <v>27.950000000000003</v>
      </c>
      <c r="I6334" s="8">
        <f t="shared" si="197"/>
        <v>27.950000000000003</v>
      </c>
      <c r="J6334" s="42">
        <f>VLOOKUP(B6334,Invoices!A:I,9,TRUE)</f>
        <v>2021</v>
      </c>
    </row>
    <row r="6335" spans="1:10" x14ac:dyDescent="0.15">
      <c r="A6335" t="s">
        <v>9695</v>
      </c>
      <c r="B6335" t="s">
        <v>1405</v>
      </c>
      <c r="C6335" t="s">
        <v>91</v>
      </c>
      <c r="D6335" t="s">
        <v>70</v>
      </c>
      <c r="E6335">
        <v>1</v>
      </c>
      <c r="F6335" s="8">
        <f>VLOOKUP(C6335,Products!$A$2:$E$20,5,TRUE)</f>
        <v>49.95</v>
      </c>
      <c r="G6335" s="8">
        <f t="shared" si="196"/>
        <v>49.95</v>
      </c>
      <c r="H6335" s="8">
        <f>VLOOKUP(C6335,Products!$A$2:$F$20,6,TRUE)</f>
        <v>21.200000000000003</v>
      </c>
      <c r="I6335" s="8">
        <f t="shared" si="197"/>
        <v>21.200000000000003</v>
      </c>
      <c r="J6335" s="42">
        <f>VLOOKUP(B6335,Invoices!A:I,9,TRUE)</f>
        <v>2021</v>
      </c>
    </row>
    <row r="6336" spans="1:10" x14ac:dyDescent="0.15">
      <c r="A6336" t="s">
        <v>9696</v>
      </c>
      <c r="B6336" t="s">
        <v>1405</v>
      </c>
      <c r="C6336" t="s">
        <v>102</v>
      </c>
      <c r="D6336" t="s">
        <v>83</v>
      </c>
      <c r="E6336">
        <v>5</v>
      </c>
      <c r="F6336" s="8">
        <f>VLOOKUP(C6336,Products!$A$2:$E$20,5,TRUE)</f>
        <v>29.95</v>
      </c>
      <c r="G6336" s="8">
        <f t="shared" si="196"/>
        <v>149.75</v>
      </c>
      <c r="H6336" s="8">
        <f>VLOOKUP(C6336,Products!$A$2:$F$20,6,TRUE)</f>
        <v>15</v>
      </c>
      <c r="I6336" s="8">
        <f t="shared" si="197"/>
        <v>75</v>
      </c>
      <c r="J6336" s="42">
        <f>VLOOKUP(B6336,Invoices!A:I,9,TRUE)</f>
        <v>2021</v>
      </c>
    </row>
    <row r="6337" spans="1:10" x14ac:dyDescent="0.15">
      <c r="A6337" t="s">
        <v>9697</v>
      </c>
      <c r="B6337" t="s">
        <v>1405</v>
      </c>
      <c r="C6337" t="s">
        <v>92</v>
      </c>
      <c r="D6337" t="s">
        <v>82</v>
      </c>
      <c r="E6337">
        <v>2</v>
      </c>
      <c r="F6337" s="8">
        <f>VLOOKUP(C6337,Products!$A$2:$E$20,5,TRUE)</f>
        <v>19.95</v>
      </c>
      <c r="G6337" s="8">
        <f t="shared" si="196"/>
        <v>39.9</v>
      </c>
      <c r="H6337" s="8">
        <f>VLOOKUP(C6337,Products!$A$2:$F$20,6,TRUE)</f>
        <v>7.4499999999999993</v>
      </c>
      <c r="I6337" s="8">
        <f t="shared" si="197"/>
        <v>14.899999999999999</v>
      </c>
      <c r="J6337" s="42">
        <f>VLOOKUP(B6337,Invoices!A:I,9,TRUE)</f>
        <v>2021</v>
      </c>
    </row>
    <row r="6338" spans="1:10" x14ac:dyDescent="0.15">
      <c r="A6338" t="s">
        <v>9698</v>
      </c>
      <c r="B6338" t="s">
        <v>1405</v>
      </c>
      <c r="C6338" t="s">
        <v>97</v>
      </c>
      <c r="D6338" t="s">
        <v>74</v>
      </c>
      <c r="E6338">
        <v>1</v>
      </c>
      <c r="F6338" s="8">
        <f>VLOOKUP(C6338,Products!$A$2:$E$20,5,TRUE)</f>
        <v>1.5</v>
      </c>
      <c r="G6338" s="8">
        <f t="shared" si="196"/>
        <v>1.5</v>
      </c>
      <c r="H6338" s="8">
        <f>VLOOKUP(C6338,Products!$A$2:$F$20,6,TRUE)</f>
        <v>0.5</v>
      </c>
      <c r="I6338" s="8">
        <f t="shared" si="197"/>
        <v>0.5</v>
      </c>
      <c r="J6338" s="42">
        <f>VLOOKUP(B6338,Invoices!A:I,9,TRUE)</f>
        <v>2021</v>
      </c>
    </row>
    <row r="6339" spans="1:10" x14ac:dyDescent="0.15">
      <c r="A6339" t="s">
        <v>9699</v>
      </c>
      <c r="B6339" t="s">
        <v>1405</v>
      </c>
      <c r="C6339" t="s">
        <v>87</v>
      </c>
      <c r="D6339" t="s">
        <v>68</v>
      </c>
      <c r="E6339">
        <v>1</v>
      </c>
      <c r="F6339" s="8">
        <f>VLOOKUP(C6339,Products!$A$2:$E$20,5,TRUE)</f>
        <v>19.95</v>
      </c>
      <c r="G6339" s="8">
        <f t="shared" ref="G6339:G6402" si="198">F6339*E6339</f>
        <v>19.95</v>
      </c>
      <c r="H6339" s="8">
        <f>VLOOKUP(C6339,Products!$A$2:$F$20,6,TRUE)</f>
        <v>7.4499999999999993</v>
      </c>
      <c r="I6339" s="8">
        <f t="shared" ref="I6339:I6402" si="199">H6339*E6339</f>
        <v>7.4499999999999993</v>
      </c>
      <c r="J6339" s="42">
        <f>VLOOKUP(B6339,Invoices!A:I,9,TRUE)</f>
        <v>2021</v>
      </c>
    </row>
    <row r="6340" spans="1:10" x14ac:dyDescent="0.15">
      <c r="A6340" t="s">
        <v>9700</v>
      </c>
      <c r="B6340" t="s">
        <v>1406</v>
      </c>
      <c r="C6340" t="s">
        <v>99</v>
      </c>
      <c r="D6340" t="s">
        <v>84</v>
      </c>
      <c r="E6340">
        <v>3</v>
      </c>
      <c r="F6340" s="8">
        <f>VLOOKUP(C6340,Products!$A$2:$E$20,5,TRUE)</f>
        <v>3.5</v>
      </c>
      <c r="G6340" s="8">
        <f t="shared" si="198"/>
        <v>10.5</v>
      </c>
      <c r="H6340" s="8">
        <f>VLOOKUP(C6340,Products!$A$2:$F$20,6,TRUE)</f>
        <v>0.54999999999999982</v>
      </c>
      <c r="I6340" s="8">
        <f t="shared" si="199"/>
        <v>1.6499999999999995</v>
      </c>
      <c r="J6340" s="42">
        <f>VLOOKUP(B6340,Invoices!A:I,9,TRUE)</f>
        <v>2021</v>
      </c>
    </row>
    <row r="6341" spans="1:10" x14ac:dyDescent="0.15">
      <c r="A6341" t="s">
        <v>9701</v>
      </c>
      <c r="B6341" t="s">
        <v>1406</v>
      </c>
      <c r="C6341" t="s">
        <v>89</v>
      </c>
      <c r="D6341" t="s">
        <v>80</v>
      </c>
      <c r="E6341">
        <v>24</v>
      </c>
      <c r="F6341" s="8">
        <f>VLOOKUP(C6341,Products!$A$2:$E$20,5,TRUE)</f>
        <v>15.95</v>
      </c>
      <c r="G6341" s="8">
        <f t="shared" si="198"/>
        <v>382.79999999999995</v>
      </c>
      <c r="H6341" s="8">
        <f>VLOOKUP(C6341,Products!$A$2:$F$20,6,TRUE)</f>
        <v>6</v>
      </c>
      <c r="I6341" s="8">
        <f t="shared" si="199"/>
        <v>144</v>
      </c>
      <c r="J6341" s="42">
        <f>VLOOKUP(B6341,Invoices!A:I,9,TRUE)</f>
        <v>2021</v>
      </c>
    </row>
    <row r="6342" spans="1:10" x14ac:dyDescent="0.15">
      <c r="A6342" t="s">
        <v>9702</v>
      </c>
      <c r="B6342" t="s">
        <v>1406</v>
      </c>
      <c r="C6342" t="s">
        <v>93</v>
      </c>
      <c r="D6342" t="s">
        <v>76</v>
      </c>
      <c r="E6342">
        <v>10</v>
      </c>
      <c r="F6342" s="8">
        <f>VLOOKUP(C6342,Products!$A$2:$E$20,5,TRUE)</f>
        <v>9.9499999999999993</v>
      </c>
      <c r="G6342" s="8">
        <f t="shared" si="198"/>
        <v>99.5</v>
      </c>
      <c r="H6342" s="8">
        <f>VLOOKUP(C6342,Products!$A$2:$F$20,6,TRUE)</f>
        <v>1.9499999999999993</v>
      </c>
      <c r="I6342" s="8">
        <f t="shared" si="199"/>
        <v>19.499999999999993</v>
      </c>
      <c r="J6342" s="42">
        <f>VLOOKUP(B6342,Invoices!A:I,9,TRUE)</f>
        <v>2021</v>
      </c>
    </row>
    <row r="6343" spans="1:10" x14ac:dyDescent="0.15">
      <c r="A6343" t="s">
        <v>9703</v>
      </c>
      <c r="B6343" t="s">
        <v>1406</v>
      </c>
      <c r="C6343" t="s">
        <v>88</v>
      </c>
      <c r="D6343" t="s">
        <v>85</v>
      </c>
      <c r="E6343">
        <v>2</v>
      </c>
      <c r="F6343" s="8">
        <f>VLOOKUP(C6343,Products!$A$2:$E$20,5,TRUE)</f>
        <v>8.9499999999999993</v>
      </c>
      <c r="G6343" s="8">
        <f t="shared" si="198"/>
        <v>17.899999999999999</v>
      </c>
      <c r="H6343" s="8">
        <f>VLOOKUP(C6343,Products!$A$2:$F$20,6,TRUE)</f>
        <v>5.6999999999999993</v>
      </c>
      <c r="I6343" s="8">
        <f t="shared" si="199"/>
        <v>11.399999999999999</v>
      </c>
      <c r="J6343" s="42">
        <f>VLOOKUP(B6343,Invoices!A:I,9,TRUE)</f>
        <v>2021</v>
      </c>
    </row>
    <row r="6344" spans="1:10" x14ac:dyDescent="0.15">
      <c r="A6344" t="s">
        <v>9704</v>
      </c>
      <c r="B6344" t="s">
        <v>1406</v>
      </c>
      <c r="C6344" t="s">
        <v>92</v>
      </c>
      <c r="D6344" t="s">
        <v>82</v>
      </c>
      <c r="E6344">
        <v>1</v>
      </c>
      <c r="F6344" s="8">
        <f>VLOOKUP(C6344,Products!$A$2:$E$20,5,TRUE)</f>
        <v>19.95</v>
      </c>
      <c r="G6344" s="8">
        <f t="shared" si="198"/>
        <v>19.95</v>
      </c>
      <c r="H6344" s="8">
        <f>VLOOKUP(C6344,Products!$A$2:$F$20,6,TRUE)</f>
        <v>7.4499999999999993</v>
      </c>
      <c r="I6344" s="8">
        <f t="shared" si="199"/>
        <v>7.4499999999999993</v>
      </c>
      <c r="J6344" s="42">
        <f>VLOOKUP(B6344,Invoices!A:I,9,TRUE)</f>
        <v>2021</v>
      </c>
    </row>
    <row r="6345" spans="1:10" x14ac:dyDescent="0.15">
      <c r="A6345" t="s">
        <v>9705</v>
      </c>
      <c r="B6345" t="s">
        <v>1406</v>
      </c>
      <c r="C6345" t="s">
        <v>87</v>
      </c>
      <c r="D6345" t="s">
        <v>68</v>
      </c>
      <c r="E6345">
        <v>2</v>
      </c>
      <c r="F6345" s="8">
        <f>VLOOKUP(C6345,Products!$A$2:$E$20,5,TRUE)</f>
        <v>19.95</v>
      </c>
      <c r="G6345" s="8">
        <f t="shared" si="198"/>
        <v>39.9</v>
      </c>
      <c r="H6345" s="8">
        <f>VLOOKUP(C6345,Products!$A$2:$F$20,6,TRUE)</f>
        <v>7.4499999999999993</v>
      </c>
      <c r="I6345" s="8">
        <f t="shared" si="199"/>
        <v>14.899999999999999</v>
      </c>
      <c r="J6345" s="42">
        <f>VLOOKUP(B6345,Invoices!A:I,9,TRUE)</f>
        <v>2021</v>
      </c>
    </row>
    <row r="6346" spans="1:10" x14ac:dyDescent="0.15">
      <c r="A6346" t="s">
        <v>9706</v>
      </c>
      <c r="B6346" t="s">
        <v>1406</v>
      </c>
      <c r="C6346" t="s">
        <v>100</v>
      </c>
      <c r="D6346" t="s">
        <v>78</v>
      </c>
      <c r="E6346">
        <v>3</v>
      </c>
      <c r="F6346" s="8">
        <f>VLOOKUP(C6346,Products!$A$2:$E$20,5,TRUE)</f>
        <v>49.95</v>
      </c>
      <c r="G6346" s="8">
        <f t="shared" si="198"/>
        <v>149.85000000000002</v>
      </c>
      <c r="H6346" s="8">
        <f>VLOOKUP(C6346,Products!$A$2:$F$20,6,TRUE)</f>
        <v>19.950000000000003</v>
      </c>
      <c r="I6346" s="8">
        <f t="shared" si="199"/>
        <v>59.850000000000009</v>
      </c>
      <c r="J6346" s="42">
        <f>VLOOKUP(B6346,Invoices!A:I,9,TRUE)</f>
        <v>2021</v>
      </c>
    </row>
    <row r="6347" spans="1:10" x14ac:dyDescent="0.15">
      <c r="A6347" t="s">
        <v>9707</v>
      </c>
      <c r="B6347" t="s">
        <v>1407</v>
      </c>
      <c r="C6347" t="s">
        <v>101</v>
      </c>
      <c r="D6347" t="s">
        <v>69</v>
      </c>
      <c r="E6347">
        <v>1</v>
      </c>
      <c r="F6347" s="8">
        <f>VLOOKUP(C6347,Products!$A$2:$E$20,5,TRUE)</f>
        <v>129.94999999999999</v>
      </c>
      <c r="G6347" s="8">
        <f t="shared" si="198"/>
        <v>129.94999999999999</v>
      </c>
      <c r="H6347" s="8">
        <f>VLOOKUP(C6347,Products!$A$2:$F$20,6,TRUE)</f>
        <v>40.449999999999989</v>
      </c>
      <c r="I6347" s="8">
        <f t="shared" si="199"/>
        <v>40.449999999999989</v>
      </c>
      <c r="J6347" s="42">
        <f>VLOOKUP(B6347,Invoices!A:I,9,TRUE)</f>
        <v>2021</v>
      </c>
    </row>
    <row r="6348" spans="1:10" x14ac:dyDescent="0.15">
      <c r="A6348" t="s">
        <v>9708</v>
      </c>
      <c r="B6348" t="s">
        <v>1408</v>
      </c>
      <c r="C6348" t="s">
        <v>96</v>
      </c>
      <c r="D6348" t="s">
        <v>75</v>
      </c>
      <c r="E6348">
        <v>10</v>
      </c>
      <c r="F6348" s="8">
        <f>VLOOKUP(C6348,Products!$A$2:$E$20,5,TRUE)</f>
        <v>79.95</v>
      </c>
      <c r="G6348" s="8">
        <f t="shared" si="198"/>
        <v>799.5</v>
      </c>
      <c r="H6348" s="8">
        <f>VLOOKUP(C6348,Products!$A$2:$F$20,6,TRUE)</f>
        <v>27.950000000000003</v>
      </c>
      <c r="I6348" s="8">
        <f t="shared" si="199"/>
        <v>279.5</v>
      </c>
      <c r="J6348" s="42">
        <f>VLOOKUP(B6348,Invoices!A:I,9,TRUE)</f>
        <v>2021</v>
      </c>
    </row>
    <row r="6349" spans="1:10" x14ac:dyDescent="0.15">
      <c r="A6349" t="s">
        <v>9709</v>
      </c>
      <c r="B6349" t="s">
        <v>1408</v>
      </c>
      <c r="C6349" t="s">
        <v>104</v>
      </c>
      <c r="D6349" t="s">
        <v>71</v>
      </c>
      <c r="E6349">
        <v>5</v>
      </c>
      <c r="F6349" s="8">
        <f>VLOOKUP(C6349,Products!$A$2:$E$20,5,TRUE)</f>
        <v>2.95</v>
      </c>
      <c r="G6349" s="8">
        <f t="shared" si="198"/>
        <v>14.75</v>
      </c>
      <c r="H6349" s="8">
        <f>VLOOKUP(C6349,Products!$A$2:$F$20,6,TRUE)</f>
        <v>1.1500000000000001</v>
      </c>
      <c r="I6349" s="8">
        <f t="shared" si="199"/>
        <v>5.7500000000000009</v>
      </c>
      <c r="J6349" s="42">
        <f>VLOOKUP(B6349,Invoices!A:I,9,TRUE)</f>
        <v>2021</v>
      </c>
    </row>
    <row r="6350" spans="1:10" x14ac:dyDescent="0.15">
      <c r="A6350" t="s">
        <v>9710</v>
      </c>
      <c r="B6350" t="s">
        <v>1408</v>
      </c>
      <c r="C6350" t="s">
        <v>93</v>
      </c>
      <c r="D6350" t="s">
        <v>76</v>
      </c>
      <c r="E6350">
        <v>2</v>
      </c>
      <c r="F6350" s="8">
        <f>VLOOKUP(C6350,Products!$A$2:$E$20,5,TRUE)</f>
        <v>9.9499999999999993</v>
      </c>
      <c r="G6350" s="8">
        <f t="shared" si="198"/>
        <v>19.899999999999999</v>
      </c>
      <c r="H6350" s="8">
        <f>VLOOKUP(C6350,Products!$A$2:$F$20,6,TRUE)</f>
        <v>1.9499999999999993</v>
      </c>
      <c r="I6350" s="8">
        <f t="shared" si="199"/>
        <v>3.8999999999999986</v>
      </c>
      <c r="J6350" s="42">
        <f>VLOOKUP(B6350,Invoices!A:I,9,TRUE)</f>
        <v>2021</v>
      </c>
    </row>
    <row r="6351" spans="1:10" x14ac:dyDescent="0.15">
      <c r="A6351" t="s">
        <v>9711</v>
      </c>
      <c r="B6351" t="s">
        <v>1408</v>
      </c>
      <c r="C6351" t="s">
        <v>97</v>
      </c>
      <c r="D6351" t="s">
        <v>74</v>
      </c>
      <c r="E6351">
        <v>10</v>
      </c>
      <c r="F6351" s="8">
        <f>VLOOKUP(C6351,Products!$A$2:$E$20,5,TRUE)</f>
        <v>1.5</v>
      </c>
      <c r="G6351" s="8">
        <f t="shared" si="198"/>
        <v>15</v>
      </c>
      <c r="H6351" s="8">
        <f>VLOOKUP(C6351,Products!$A$2:$F$20,6,TRUE)</f>
        <v>0.5</v>
      </c>
      <c r="I6351" s="8">
        <f t="shared" si="199"/>
        <v>5</v>
      </c>
      <c r="J6351" s="42">
        <f>VLOOKUP(B6351,Invoices!A:I,9,TRUE)</f>
        <v>2021</v>
      </c>
    </row>
    <row r="6352" spans="1:10" x14ac:dyDescent="0.15">
      <c r="A6352" t="s">
        <v>9712</v>
      </c>
      <c r="B6352" t="s">
        <v>1408</v>
      </c>
      <c r="C6352" t="s">
        <v>100</v>
      </c>
      <c r="D6352" t="s">
        <v>78</v>
      </c>
      <c r="E6352">
        <v>1</v>
      </c>
      <c r="F6352" s="8">
        <f>VLOOKUP(C6352,Products!$A$2:$E$20,5,TRUE)</f>
        <v>49.95</v>
      </c>
      <c r="G6352" s="8">
        <f t="shared" si="198"/>
        <v>49.95</v>
      </c>
      <c r="H6352" s="8">
        <f>VLOOKUP(C6352,Products!$A$2:$F$20,6,TRUE)</f>
        <v>19.950000000000003</v>
      </c>
      <c r="I6352" s="8">
        <f t="shared" si="199"/>
        <v>19.950000000000003</v>
      </c>
      <c r="J6352" s="42">
        <f>VLOOKUP(B6352,Invoices!A:I,9,TRUE)</f>
        <v>2021</v>
      </c>
    </row>
    <row r="6353" spans="1:10" x14ac:dyDescent="0.15">
      <c r="A6353" t="s">
        <v>9713</v>
      </c>
      <c r="B6353" t="s">
        <v>1408</v>
      </c>
      <c r="C6353" t="s">
        <v>87</v>
      </c>
      <c r="D6353" t="s">
        <v>68</v>
      </c>
      <c r="E6353">
        <v>1</v>
      </c>
      <c r="F6353" s="8">
        <f>VLOOKUP(C6353,Products!$A$2:$E$20,5,TRUE)</f>
        <v>19.95</v>
      </c>
      <c r="G6353" s="8">
        <f t="shared" si="198"/>
        <v>19.95</v>
      </c>
      <c r="H6353" s="8">
        <f>VLOOKUP(C6353,Products!$A$2:$F$20,6,TRUE)</f>
        <v>7.4499999999999993</v>
      </c>
      <c r="I6353" s="8">
        <f t="shared" si="199"/>
        <v>7.4499999999999993</v>
      </c>
      <c r="J6353" s="42">
        <f>VLOOKUP(B6353,Invoices!A:I,9,TRUE)</f>
        <v>2021</v>
      </c>
    </row>
    <row r="6354" spans="1:10" x14ac:dyDescent="0.15">
      <c r="A6354" t="s">
        <v>9714</v>
      </c>
      <c r="B6354" t="s">
        <v>1408</v>
      </c>
      <c r="C6354" t="s">
        <v>89</v>
      </c>
      <c r="D6354" t="s">
        <v>80</v>
      </c>
      <c r="E6354">
        <v>7</v>
      </c>
      <c r="F6354" s="8">
        <f>VLOOKUP(C6354,Products!$A$2:$E$20,5,TRUE)</f>
        <v>15.95</v>
      </c>
      <c r="G6354" s="8">
        <f t="shared" si="198"/>
        <v>111.64999999999999</v>
      </c>
      <c r="H6354" s="8">
        <f>VLOOKUP(C6354,Products!$A$2:$F$20,6,TRUE)</f>
        <v>6</v>
      </c>
      <c r="I6354" s="8">
        <f t="shared" si="199"/>
        <v>42</v>
      </c>
      <c r="J6354" s="42">
        <f>VLOOKUP(B6354,Invoices!A:I,9,TRUE)</f>
        <v>2021</v>
      </c>
    </row>
    <row r="6355" spans="1:10" x14ac:dyDescent="0.15">
      <c r="A6355" t="s">
        <v>9715</v>
      </c>
      <c r="B6355" t="s">
        <v>1409</v>
      </c>
      <c r="C6355" t="s">
        <v>92</v>
      </c>
      <c r="D6355" t="s">
        <v>82</v>
      </c>
      <c r="E6355">
        <v>4</v>
      </c>
      <c r="F6355" s="8">
        <f>VLOOKUP(C6355,Products!$A$2:$E$20,5,TRUE)</f>
        <v>19.95</v>
      </c>
      <c r="G6355" s="8">
        <f t="shared" si="198"/>
        <v>79.8</v>
      </c>
      <c r="H6355" s="8">
        <f>VLOOKUP(C6355,Products!$A$2:$F$20,6,TRUE)</f>
        <v>7.4499999999999993</v>
      </c>
      <c r="I6355" s="8">
        <f t="shared" si="199"/>
        <v>29.799999999999997</v>
      </c>
      <c r="J6355" s="42">
        <f>VLOOKUP(B6355,Invoices!A:I,9,TRUE)</f>
        <v>2021</v>
      </c>
    </row>
    <row r="6356" spans="1:10" x14ac:dyDescent="0.15">
      <c r="A6356" t="s">
        <v>9716</v>
      </c>
      <c r="B6356" t="s">
        <v>1409</v>
      </c>
      <c r="C6356" t="s">
        <v>99</v>
      </c>
      <c r="D6356" t="s">
        <v>84</v>
      </c>
      <c r="E6356">
        <v>1</v>
      </c>
      <c r="F6356" s="8">
        <f>VLOOKUP(C6356,Products!$A$2:$E$20,5,TRUE)</f>
        <v>3.5</v>
      </c>
      <c r="G6356" s="8">
        <f t="shared" si="198"/>
        <v>3.5</v>
      </c>
      <c r="H6356" s="8">
        <f>VLOOKUP(C6356,Products!$A$2:$F$20,6,TRUE)</f>
        <v>0.54999999999999982</v>
      </c>
      <c r="I6356" s="8">
        <f t="shared" si="199"/>
        <v>0.54999999999999982</v>
      </c>
      <c r="J6356" s="42">
        <f>VLOOKUP(B6356,Invoices!A:I,9,TRUE)</f>
        <v>2021</v>
      </c>
    </row>
    <row r="6357" spans="1:10" x14ac:dyDescent="0.15">
      <c r="A6357" t="s">
        <v>9717</v>
      </c>
      <c r="B6357" t="s">
        <v>1410</v>
      </c>
      <c r="C6357" t="s">
        <v>98</v>
      </c>
      <c r="D6357" t="s">
        <v>79</v>
      </c>
      <c r="E6357">
        <v>6</v>
      </c>
      <c r="F6357" s="8">
        <f>VLOOKUP(C6357,Products!$A$2:$E$20,5,TRUE)</f>
        <v>14.95</v>
      </c>
      <c r="G6357" s="8">
        <f t="shared" si="198"/>
        <v>89.699999999999989</v>
      </c>
      <c r="H6357" s="8">
        <f>VLOOKUP(C6357,Products!$A$2:$F$20,6,TRUE)</f>
        <v>3.0499999999999989</v>
      </c>
      <c r="I6357" s="8">
        <f t="shared" si="199"/>
        <v>18.299999999999994</v>
      </c>
      <c r="J6357" s="42">
        <f>VLOOKUP(B6357,Invoices!A:I,9,TRUE)</f>
        <v>2021</v>
      </c>
    </row>
    <row r="6358" spans="1:10" x14ac:dyDescent="0.15">
      <c r="A6358" t="s">
        <v>9718</v>
      </c>
      <c r="B6358" t="s">
        <v>1410</v>
      </c>
      <c r="C6358" t="s">
        <v>93</v>
      </c>
      <c r="D6358" t="s">
        <v>76</v>
      </c>
      <c r="E6358">
        <v>15</v>
      </c>
      <c r="F6358" s="8">
        <f>VLOOKUP(C6358,Products!$A$2:$E$20,5,TRUE)</f>
        <v>9.9499999999999993</v>
      </c>
      <c r="G6358" s="8">
        <f t="shared" si="198"/>
        <v>149.25</v>
      </c>
      <c r="H6358" s="8">
        <f>VLOOKUP(C6358,Products!$A$2:$F$20,6,TRUE)</f>
        <v>1.9499999999999993</v>
      </c>
      <c r="I6358" s="8">
        <f t="shared" si="199"/>
        <v>29.249999999999989</v>
      </c>
      <c r="J6358" s="42">
        <f>VLOOKUP(B6358,Invoices!A:I,9,TRUE)</f>
        <v>2021</v>
      </c>
    </row>
    <row r="6359" spans="1:10" x14ac:dyDescent="0.15">
      <c r="A6359" t="s">
        <v>9719</v>
      </c>
      <c r="B6359" t="s">
        <v>1410</v>
      </c>
      <c r="C6359" t="s">
        <v>96</v>
      </c>
      <c r="D6359" t="s">
        <v>75</v>
      </c>
      <c r="E6359">
        <v>1</v>
      </c>
      <c r="F6359" s="8">
        <f>VLOOKUP(C6359,Products!$A$2:$E$20,5,TRUE)</f>
        <v>79.95</v>
      </c>
      <c r="G6359" s="8">
        <f t="shared" si="198"/>
        <v>79.95</v>
      </c>
      <c r="H6359" s="8">
        <f>VLOOKUP(C6359,Products!$A$2:$F$20,6,TRUE)</f>
        <v>27.950000000000003</v>
      </c>
      <c r="I6359" s="8">
        <f t="shared" si="199"/>
        <v>27.950000000000003</v>
      </c>
      <c r="J6359" s="42">
        <f>VLOOKUP(B6359,Invoices!A:I,9,TRUE)</f>
        <v>2021</v>
      </c>
    </row>
    <row r="6360" spans="1:10" x14ac:dyDescent="0.15">
      <c r="A6360" t="s">
        <v>9720</v>
      </c>
      <c r="B6360" t="s">
        <v>1410</v>
      </c>
      <c r="C6360" t="s">
        <v>92</v>
      </c>
      <c r="D6360" t="s">
        <v>82</v>
      </c>
      <c r="E6360">
        <v>1</v>
      </c>
      <c r="F6360" s="8">
        <f>VLOOKUP(C6360,Products!$A$2:$E$20,5,TRUE)</f>
        <v>19.95</v>
      </c>
      <c r="G6360" s="8">
        <f t="shared" si="198"/>
        <v>19.95</v>
      </c>
      <c r="H6360" s="8">
        <f>VLOOKUP(C6360,Products!$A$2:$F$20,6,TRUE)</f>
        <v>7.4499999999999993</v>
      </c>
      <c r="I6360" s="8">
        <f t="shared" si="199"/>
        <v>7.4499999999999993</v>
      </c>
      <c r="J6360" s="42">
        <f>VLOOKUP(B6360,Invoices!A:I,9,TRUE)</f>
        <v>2021</v>
      </c>
    </row>
    <row r="6361" spans="1:10" x14ac:dyDescent="0.15">
      <c r="A6361" t="s">
        <v>9721</v>
      </c>
      <c r="B6361" t="s">
        <v>1410</v>
      </c>
      <c r="C6361" t="s">
        <v>105</v>
      </c>
      <c r="D6361" t="s">
        <v>81</v>
      </c>
      <c r="E6361">
        <v>1</v>
      </c>
      <c r="F6361" s="8">
        <f>VLOOKUP(C6361,Products!$A$2:$E$20,5,TRUE)</f>
        <v>8.9499999999999993</v>
      </c>
      <c r="G6361" s="8">
        <f t="shared" si="198"/>
        <v>8.9499999999999993</v>
      </c>
      <c r="H6361" s="8">
        <f>VLOOKUP(C6361,Products!$A$2:$F$20,6,TRUE)</f>
        <v>3.1999999999999993</v>
      </c>
      <c r="I6361" s="8">
        <f t="shared" si="199"/>
        <v>3.1999999999999993</v>
      </c>
      <c r="J6361" s="42">
        <f>VLOOKUP(B6361,Invoices!A:I,9,TRUE)</f>
        <v>2021</v>
      </c>
    </row>
    <row r="6362" spans="1:10" x14ac:dyDescent="0.15">
      <c r="A6362" t="s">
        <v>9722</v>
      </c>
      <c r="B6362" t="s">
        <v>1410</v>
      </c>
      <c r="C6362" t="s">
        <v>90</v>
      </c>
      <c r="D6362" t="s">
        <v>72</v>
      </c>
      <c r="E6362">
        <v>10</v>
      </c>
      <c r="F6362" s="8">
        <f>VLOOKUP(C6362,Products!$A$2:$E$20,5,TRUE)</f>
        <v>8.9499999999999993</v>
      </c>
      <c r="G6362" s="8">
        <f t="shared" si="198"/>
        <v>89.5</v>
      </c>
      <c r="H6362" s="8">
        <f>VLOOKUP(C6362,Products!$A$2:$F$20,6,TRUE)</f>
        <v>5.6999999999999993</v>
      </c>
      <c r="I6362" s="8">
        <f t="shared" si="199"/>
        <v>56.999999999999993</v>
      </c>
      <c r="J6362" s="42">
        <f>VLOOKUP(B6362,Invoices!A:I,9,TRUE)</f>
        <v>2021</v>
      </c>
    </row>
    <row r="6363" spans="1:10" x14ac:dyDescent="0.15">
      <c r="A6363" t="s">
        <v>9723</v>
      </c>
      <c r="B6363" t="s">
        <v>1411</v>
      </c>
      <c r="C6363" t="s">
        <v>104</v>
      </c>
      <c r="D6363" t="s">
        <v>71</v>
      </c>
      <c r="E6363">
        <v>1</v>
      </c>
      <c r="F6363" s="8">
        <f>VLOOKUP(C6363,Products!$A$2:$E$20,5,TRUE)</f>
        <v>2.95</v>
      </c>
      <c r="G6363" s="8">
        <f t="shared" si="198"/>
        <v>2.95</v>
      </c>
      <c r="H6363" s="8">
        <f>VLOOKUP(C6363,Products!$A$2:$F$20,6,TRUE)</f>
        <v>1.1500000000000001</v>
      </c>
      <c r="I6363" s="8">
        <f t="shared" si="199"/>
        <v>1.1500000000000001</v>
      </c>
      <c r="J6363" s="42">
        <f>VLOOKUP(B6363,Invoices!A:I,9,TRUE)</f>
        <v>2021</v>
      </c>
    </row>
    <row r="6364" spans="1:10" x14ac:dyDescent="0.15">
      <c r="A6364" t="s">
        <v>9724</v>
      </c>
      <c r="B6364" t="s">
        <v>1411</v>
      </c>
      <c r="C6364" t="s">
        <v>94</v>
      </c>
      <c r="D6364" t="s">
        <v>86</v>
      </c>
      <c r="E6364">
        <v>12</v>
      </c>
      <c r="F6364" s="8">
        <f>VLOOKUP(C6364,Products!$A$2:$E$20,5,TRUE)</f>
        <v>3.5</v>
      </c>
      <c r="G6364" s="8">
        <f t="shared" si="198"/>
        <v>42</v>
      </c>
      <c r="H6364" s="8">
        <f>VLOOKUP(C6364,Products!$A$2:$F$20,6,TRUE)</f>
        <v>0.54999999999999982</v>
      </c>
      <c r="I6364" s="8">
        <f t="shared" si="199"/>
        <v>6.5999999999999979</v>
      </c>
      <c r="J6364" s="42">
        <f>VLOOKUP(B6364,Invoices!A:I,9,TRUE)</f>
        <v>2021</v>
      </c>
    </row>
    <row r="6365" spans="1:10" x14ac:dyDescent="0.15">
      <c r="A6365" t="s">
        <v>9725</v>
      </c>
      <c r="B6365" t="s">
        <v>1411</v>
      </c>
      <c r="C6365" t="s">
        <v>105</v>
      </c>
      <c r="D6365" t="s">
        <v>81</v>
      </c>
      <c r="E6365">
        <v>3</v>
      </c>
      <c r="F6365" s="8">
        <f>VLOOKUP(C6365,Products!$A$2:$E$20,5,TRUE)</f>
        <v>8.9499999999999993</v>
      </c>
      <c r="G6365" s="8">
        <f t="shared" si="198"/>
        <v>26.849999999999998</v>
      </c>
      <c r="H6365" s="8">
        <f>VLOOKUP(C6365,Products!$A$2:$F$20,6,TRUE)</f>
        <v>3.1999999999999993</v>
      </c>
      <c r="I6365" s="8">
        <f t="shared" si="199"/>
        <v>9.5999999999999979</v>
      </c>
      <c r="J6365" s="42">
        <f>VLOOKUP(B6365,Invoices!A:I,9,TRUE)</f>
        <v>2021</v>
      </c>
    </row>
    <row r="6366" spans="1:10" x14ac:dyDescent="0.15">
      <c r="A6366" t="s">
        <v>9726</v>
      </c>
      <c r="B6366" t="s">
        <v>1412</v>
      </c>
      <c r="C6366" t="s">
        <v>92</v>
      </c>
      <c r="D6366" t="s">
        <v>82</v>
      </c>
      <c r="E6366">
        <v>1</v>
      </c>
      <c r="F6366" s="8">
        <f>VLOOKUP(C6366,Products!$A$2:$E$20,5,TRUE)</f>
        <v>19.95</v>
      </c>
      <c r="G6366" s="8">
        <f t="shared" si="198"/>
        <v>19.95</v>
      </c>
      <c r="H6366" s="8">
        <f>VLOOKUP(C6366,Products!$A$2:$F$20,6,TRUE)</f>
        <v>7.4499999999999993</v>
      </c>
      <c r="I6366" s="8">
        <f t="shared" si="199"/>
        <v>7.4499999999999993</v>
      </c>
      <c r="J6366" s="42">
        <f>VLOOKUP(B6366,Invoices!A:I,9,TRUE)</f>
        <v>2021</v>
      </c>
    </row>
    <row r="6367" spans="1:10" x14ac:dyDescent="0.15">
      <c r="A6367" t="s">
        <v>9727</v>
      </c>
      <c r="B6367" t="s">
        <v>1412</v>
      </c>
      <c r="C6367" t="s">
        <v>94</v>
      </c>
      <c r="D6367" t="s">
        <v>86</v>
      </c>
      <c r="E6367">
        <v>10</v>
      </c>
      <c r="F6367" s="8">
        <f>VLOOKUP(C6367,Products!$A$2:$E$20,5,TRUE)</f>
        <v>3.5</v>
      </c>
      <c r="G6367" s="8">
        <f t="shared" si="198"/>
        <v>35</v>
      </c>
      <c r="H6367" s="8">
        <f>VLOOKUP(C6367,Products!$A$2:$F$20,6,TRUE)</f>
        <v>0.54999999999999982</v>
      </c>
      <c r="I6367" s="8">
        <f t="shared" si="199"/>
        <v>5.4999999999999982</v>
      </c>
      <c r="J6367" s="42">
        <f>VLOOKUP(B6367,Invoices!A:I,9,TRUE)</f>
        <v>2021</v>
      </c>
    </row>
    <row r="6368" spans="1:10" x14ac:dyDescent="0.15">
      <c r="A6368" t="s">
        <v>9728</v>
      </c>
      <c r="B6368" t="s">
        <v>1412</v>
      </c>
      <c r="C6368" t="s">
        <v>96</v>
      </c>
      <c r="D6368" t="s">
        <v>75</v>
      </c>
      <c r="E6368">
        <v>100</v>
      </c>
      <c r="F6368" s="8">
        <f>VLOOKUP(C6368,Products!$A$2:$E$20,5,TRUE)</f>
        <v>79.95</v>
      </c>
      <c r="G6368" s="8">
        <f t="shared" si="198"/>
        <v>7995</v>
      </c>
      <c r="H6368" s="8">
        <f>VLOOKUP(C6368,Products!$A$2:$F$20,6,TRUE)</f>
        <v>27.950000000000003</v>
      </c>
      <c r="I6368" s="8">
        <f t="shared" si="199"/>
        <v>2795.0000000000005</v>
      </c>
      <c r="J6368" s="42">
        <f>VLOOKUP(B6368,Invoices!A:I,9,TRUE)</f>
        <v>2021</v>
      </c>
    </row>
    <row r="6369" spans="1:10" x14ac:dyDescent="0.15">
      <c r="A6369" t="s">
        <v>9729</v>
      </c>
      <c r="B6369" t="s">
        <v>1412</v>
      </c>
      <c r="C6369" t="s">
        <v>101</v>
      </c>
      <c r="D6369" t="s">
        <v>69</v>
      </c>
      <c r="E6369">
        <v>10</v>
      </c>
      <c r="F6369" s="8">
        <f>VLOOKUP(C6369,Products!$A$2:$E$20,5,TRUE)</f>
        <v>129.94999999999999</v>
      </c>
      <c r="G6369" s="8">
        <f t="shared" si="198"/>
        <v>1299.5</v>
      </c>
      <c r="H6369" s="8">
        <f>VLOOKUP(C6369,Products!$A$2:$F$20,6,TRUE)</f>
        <v>40.449999999999989</v>
      </c>
      <c r="I6369" s="8">
        <f t="shared" si="199"/>
        <v>404.49999999999989</v>
      </c>
      <c r="J6369" s="42">
        <f>VLOOKUP(B6369,Invoices!A:I,9,TRUE)</f>
        <v>2021</v>
      </c>
    </row>
    <row r="6370" spans="1:10" x14ac:dyDescent="0.15">
      <c r="A6370" t="s">
        <v>9730</v>
      </c>
      <c r="B6370" t="s">
        <v>1412</v>
      </c>
      <c r="C6370" t="s">
        <v>104</v>
      </c>
      <c r="D6370" t="s">
        <v>71</v>
      </c>
      <c r="E6370">
        <v>2</v>
      </c>
      <c r="F6370" s="8">
        <f>VLOOKUP(C6370,Products!$A$2:$E$20,5,TRUE)</f>
        <v>2.95</v>
      </c>
      <c r="G6370" s="8">
        <f t="shared" si="198"/>
        <v>5.9</v>
      </c>
      <c r="H6370" s="8">
        <f>VLOOKUP(C6370,Products!$A$2:$F$20,6,TRUE)</f>
        <v>1.1500000000000001</v>
      </c>
      <c r="I6370" s="8">
        <f t="shared" si="199"/>
        <v>2.3000000000000003</v>
      </c>
      <c r="J6370" s="42">
        <f>VLOOKUP(B6370,Invoices!A:I,9,TRUE)</f>
        <v>2021</v>
      </c>
    </row>
    <row r="6371" spans="1:10" x14ac:dyDescent="0.15">
      <c r="A6371" t="s">
        <v>9731</v>
      </c>
      <c r="B6371" t="s">
        <v>1412</v>
      </c>
      <c r="C6371" t="s">
        <v>87</v>
      </c>
      <c r="D6371" t="s">
        <v>68</v>
      </c>
      <c r="E6371">
        <v>6</v>
      </c>
      <c r="F6371" s="8">
        <f>VLOOKUP(C6371,Products!$A$2:$E$20,5,TRUE)</f>
        <v>19.95</v>
      </c>
      <c r="G6371" s="8">
        <f t="shared" si="198"/>
        <v>119.69999999999999</v>
      </c>
      <c r="H6371" s="8">
        <f>VLOOKUP(C6371,Products!$A$2:$F$20,6,TRUE)</f>
        <v>7.4499999999999993</v>
      </c>
      <c r="I6371" s="8">
        <f t="shared" si="199"/>
        <v>44.699999999999996</v>
      </c>
      <c r="J6371" s="42">
        <f>VLOOKUP(B6371,Invoices!A:I,9,TRUE)</f>
        <v>2021</v>
      </c>
    </row>
    <row r="6372" spans="1:10" x14ac:dyDescent="0.15">
      <c r="A6372" t="s">
        <v>9732</v>
      </c>
      <c r="B6372" t="s">
        <v>1412</v>
      </c>
      <c r="C6372" t="s">
        <v>97</v>
      </c>
      <c r="D6372" t="s">
        <v>74</v>
      </c>
      <c r="E6372">
        <v>1</v>
      </c>
      <c r="F6372" s="8">
        <f>VLOOKUP(C6372,Products!$A$2:$E$20,5,TRUE)</f>
        <v>1.5</v>
      </c>
      <c r="G6372" s="8">
        <f t="shared" si="198"/>
        <v>1.5</v>
      </c>
      <c r="H6372" s="8">
        <f>VLOOKUP(C6372,Products!$A$2:$F$20,6,TRUE)</f>
        <v>0.5</v>
      </c>
      <c r="I6372" s="8">
        <f t="shared" si="199"/>
        <v>0.5</v>
      </c>
      <c r="J6372" s="42">
        <f>VLOOKUP(B6372,Invoices!A:I,9,TRUE)</f>
        <v>2021</v>
      </c>
    </row>
    <row r="6373" spans="1:10" x14ac:dyDescent="0.15">
      <c r="A6373" t="s">
        <v>9733</v>
      </c>
      <c r="B6373" t="s">
        <v>1412</v>
      </c>
      <c r="C6373" t="s">
        <v>90</v>
      </c>
      <c r="D6373" t="s">
        <v>72</v>
      </c>
      <c r="E6373">
        <v>1</v>
      </c>
      <c r="F6373" s="8">
        <f>VLOOKUP(C6373,Products!$A$2:$E$20,5,TRUE)</f>
        <v>8.9499999999999993</v>
      </c>
      <c r="G6373" s="8">
        <f t="shared" si="198"/>
        <v>8.9499999999999993</v>
      </c>
      <c r="H6373" s="8">
        <f>VLOOKUP(C6373,Products!$A$2:$F$20,6,TRUE)</f>
        <v>5.6999999999999993</v>
      </c>
      <c r="I6373" s="8">
        <f t="shared" si="199"/>
        <v>5.6999999999999993</v>
      </c>
      <c r="J6373" s="42">
        <f>VLOOKUP(B6373,Invoices!A:I,9,TRUE)</f>
        <v>2021</v>
      </c>
    </row>
    <row r="6374" spans="1:10" x14ac:dyDescent="0.15">
      <c r="A6374" t="s">
        <v>9734</v>
      </c>
      <c r="B6374" t="s">
        <v>1412</v>
      </c>
      <c r="C6374" t="s">
        <v>102</v>
      </c>
      <c r="D6374" t="s">
        <v>83</v>
      </c>
      <c r="E6374">
        <v>3</v>
      </c>
      <c r="F6374" s="8">
        <f>VLOOKUP(C6374,Products!$A$2:$E$20,5,TRUE)</f>
        <v>29.95</v>
      </c>
      <c r="G6374" s="8">
        <f t="shared" si="198"/>
        <v>89.85</v>
      </c>
      <c r="H6374" s="8">
        <f>VLOOKUP(C6374,Products!$A$2:$F$20,6,TRUE)</f>
        <v>15</v>
      </c>
      <c r="I6374" s="8">
        <f t="shared" si="199"/>
        <v>45</v>
      </c>
      <c r="J6374" s="42">
        <f>VLOOKUP(B6374,Invoices!A:I,9,TRUE)</f>
        <v>2021</v>
      </c>
    </row>
    <row r="6375" spans="1:10" x14ac:dyDescent="0.15">
      <c r="A6375" t="s">
        <v>9735</v>
      </c>
      <c r="B6375" t="s">
        <v>1412</v>
      </c>
      <c r="C6375" t="s">
        <v>93</v>
      </c>
      <c r="D6375" t="s">
        <v>76</v>
      </c>
      <c r="E6375">
        <v>1</v>
      </c>
      <c r="F6375" s="8">
        <f>VLOOKUP(C6375,Products!$A$2:$E$20,5,TRUE)</f>
        <v>9.9499999999999993</v>
      </c>
      <c r="G6375" s="8">
        <f t="shared" si="198"/>
        <v>9.9499999999999993</v>
      </c>
      <c r="H6375" s="8">
        <f>VLOOKUP(C6375,Products!$A$2:$F$20,6,TRUE)</f>
        <v>1.9499999999999993</v>
      </c>
      <c r="I6375" s="8">
        <f t="shared" si="199"/>
        <v>1.9499999999999993</v>
      </c>
      <c r="J6375" s="42">
        <f>VLOOKUP(B6375,Invoices!A:I,9,TRUE)</f>
        <v>2021</v>
      </c>
    </row>
    <row r="6376" spans="1:10" x14ac:dyDescent="0.15">
      <c r="A6376" t="s">
        <v>9736</v>
      </c>
      <c r="B6376" t="s">
        <v>1412</v>
      </c>
      <c r="C6376" t="s">
        <v>99</v>
      </c>
      <c r="D6376" t="s">
        <v>84</v>
      </c>
      <c r="E6376">
        <v>20</v>
      </c>
      <c r="F6376" s="8">
        <f>VLOOKUP(C6376,Products!$A$2:$E$20,5,TRUE)</f>
        <v>3.5</v>
      </c>
      <c r="G6376" s="8">
        <f t="shared" si="198"/>
        <v>70</v>
      </c>
      <c r="H6376" s="8">
        <f>VLOOKUP(C6376,Products!$A$2:$F$20,6,TRUE)</f>
        <v>0.54999999999999982</v>
      </c>
      <c r="I6376" s="8">
        <f t="shared" si="199"/>
        <v>10.999999999999996</v>
      </c>
      <c r="J6376" s="42">
        <f>VLOOKUP(B6376,Invoices!A:I,9,TRUE)</f>
        <v>2021</v>
      </c>
    </row>
    <row r="6377" spans="1:10" x14ac:dyDescent="0.15">
      <c r="A6377" t="s">
        <v>9737</v>
      </c>
      <c r="B6377" t="s">
        <v>1412</v>
      </c>
      <c r="C6377" t="s">
        <v>88</v>
      </c>
      <c r="D6377" t="s">
        <v>85</v>
      </c>
      <c r="E6377">
        <v>1</v>
      </c>
      <c r="F6377" s="8">
        <f>VLOOKUP(C6377,Products!$A$2:$E$20,5,TRUE)</f>
        <v>8.9499999999999993</v>
      </c>
      <c r="G6377" s="8">
        <f t="shared" si="198"/>
        <v>8.9499999999999993</v>
      </c>
      <c r="H6377" s="8">
        <f>VLOOKUP(C6377,Products!$A$2:$F$20,6,TRUE)</f>
        <v>5.6999999999999993</v>
      </c>
      <c r="I6377" s="8">
        <f t="shared" si="199"/>
        <v>5.6999999999999993</v>
      </c>
      <c r="J6377" s="42">
        <f>VLOOKUP(B6377,Invoices!A:I,9,TRUE)</f>
        <v>2021</v>
      </c>
    </row>
    <row r="6378" spans="1:10" x14ac:dyDescent="0.15">
      <c r="A6378" t="s">
        <v>9738</v>
      </c>
      <c r="B6378" t="s">
        <v>1412</v>
      </c>
      <c r="C6378" t="s">
        <v>95</v>
      </c>
      <c r="D6378" t="s">
        <v>73</v>
      </c>
      <c r="E6378">
        <v>1</v>
      </c>
      <c r="F6378" s="8">
        <f>VLOOKUP(C6378,Products!$A$2:$E$20,5,TRUE)</f>
        <v>12.95</v>
      </c>
      <c r="G6378" s="8">
        <f t="shared" si="198"/>
        <v>12.95</v>
      </c>
      <c r="H6378" s="8">
        <f>VLOOKUP(C6378,Products!$A$2:$F$20,6,TRUE)</f>
        <v>4.1999999999999993</v>
      </c>
      <c r="I6378" s="8">
        <f t="shared" si="199"/>
        <v>4.1999999999999993</v>
      </c>
      <c r="J6378" s="42">
        <f>VLOOKUP(B6378,Invoices!A:I,9,TRUE)</f>
        <v>2021</v>
      </c>
    </row>
    <row r="6379" spans="1:10" x14ac:dyDescent="0.15">
      <c r="A6379" t="s">
        <v>9739</v>
      </c>
      <c r="B6379" t="s">
        <v>1413</v>
      </c>
      <c r="C6379" t="s">
        <v>102</v>
      </c>
      <c r="D6379" t="s">
        <v>83</v>
      </c>
      <c r="E6379">
        <v>1</v>
      </c>
      <c r="F6379" s="8">
        <f>VLOOKUP(C6379,Products!$A$2:$E$20,5,TRUE)</f>
        <v>29.95</v>
      </c>
      <c r="G6379" s="8">
        <f t="shared" si="198"/>
        <v>29.95</v>
      </c>
      <c r="H6379" s="8">
        <f>VLOOKUP(C6379,Products!$A$2:$F$20,6,TRUE)</f>
        <v>15</v>
      </c>
      <c r="I6379" s="8">
        <f t="shared" si="199"/>
        <v>15</v>
      </c>
      <c r="J6379" s="42">
        <f>VLOOKUP(B6379,Invoices!A:I,9,TRUE)</f>
        <v>2021</v>
      </c>
    </row>
    <row r="6380" spans="1:10" x14ac:dyDescent="0.15">
      <c r="A6380" t="s">
        <v>9740</v>
      </c>
      <c r="B6380" t="s">
        <v>1413</v>
      </c>
      <c r="C6380" t="s">
        <v>94</v>
      </c>
      <c r="D6380" t="s">
        <v>86</v>
      </c>
      <c r="E6380">
        <v>1</v>
      </c>
      <c r="F6380" s="8">
        <f>VLOOKUP(C6380,Products!$A$2:$E$20,5,TRUE)</f>
        <v>3.5</v>
      </c>
      <c r="G6380" s="8">
        <f t="shared" si="198"/>
        <v>3.5</v>
      </c>
      <c r="H6380" s="8">
        <f>VLOOKUP(C6380,Products!$A$2:$F$20,6,TRUE)</f>
        <v>0.54999999999999982</v>
      </c>
      <c r="I6380" s="8">
        <f t="shared" si="199"/>
        <v>0.54999999999999982</v>
      </c>
      <c r="J6380" s="42">
        <f>VLOOKUP(B6380,Invoices!A:I,9,TRUE)</f>
        <v>2021</v>
      </c>
    </row>
    <row r="6381" spans="1:10" x14ac:dyDescent="0.15">
      <c r="A6381" t="s">
        <v>9741</v>
      </c>
      <c r="B6381" t="s">
        <v>1414</v>
      </c>
      <c r="C6381" t="s">
        <v>104</v>
      </c>
      <c r="D6381" t="s">
        <v>71</v>
      </c>
      <c r="E6381">
        <v>7</v>
      </c>
      <c r="F6381" s="8">
        <f>VLOOKUP(C6381,Products!$A$2:$E$20,5,TRUE)</f>
        <v>2.95</v>
      </c>
      <c r="G6381" s="8">
        <f t="shared" si="198"/>
        <v>20.650000000000002</v>
      </c>
      <c r="H6381" s="8">
        <f>VLOOKUP(C6381,Products!$A$2:$F$20,6,TRUE)</f>
        <v>1.1500000000000001</v>
      </c>
      <c r="I6381" s="8">
        <f t="shared" si="199"/>
        <v>8.0500000000000007</v>
      </c>
      <c r="J6381" s="42">
        <f>VLOOKUP(B6381,Invoices!A:I,9,TRUE)</f>
        <v>2021</v>
      </c>
    </row>
    <row r="6382" spans="1:10" x14ac:dyDescent="0.15">
      <c r="A6382" t="s">
        <v>9742</v>
      </c>
      <c r="B6382" t="s">
        <v>1414</v>
      </c>
      <c r="C6382" t="s">
        <v>95</v>
      </c>
      <c r="D6382" t="s">
        <v>73</v>
      </c>
      <c r="E6382">
        <v>2</v>
      </c>
      <c r="F6382" s="8">
        <f>VLOOKUP(C6382,Products!$A$2:$E$20,5,TRUE)</f>
        <v>12.95</v>
      </c>
      <c r="G6382" s="8">
        <f t="shared" si="198"/>
        <v>25.9</v>
      </c>
      <c r="H6382" s="8">
        <f>VLOOKUP(C6382,Products!$A$2:$F$20,6,TRUE)</f>
        <v>4.1999999999999993</v>
      </c>
      <c r="I6382" s="8">
        <f t="shared" si="199"/>
        <v>8.3999999999999986</v>
      </c>
      <c r="J6382" s="42">
        <f>VLOOKUP(B6382,Invoices!A:I,9,TRUE)</f>
        <v>2021</v>
      </c>
    </row>
    <row r="6383" spans="1:10" x14ac:dyDescent="0.15">
      <c r="A6383" t="s">
        <v>9743</v>
      </c>
      <c r="B6383" t="s">
        <v>1414</v>
      </c>
      <c r="C6383" t="s">
        <v>88</v>
      </c>
      <c r="D6383" t="s">
        <v>85</v>
      </c>
      <c r="E6383">
        <v>3</v>
      </c>
      <c r="F6383" s="8">
        <f>VLOOKUP(C6383,Products!$A$2:$E$20,5,TRUE)</f>
        <v>8.9499999999999993</v>
      </c>
      <c r="G6383" s="8">
        <f t="shared" si="198"/>
        <v>26.849999999999998</v>
      </c>
      <c r="H6383" s="8">
        <f>VLOOKUP(C6383,Products!$A$2:$F$20,6,TRUE)</f>
        <v>5.6999999999999993</v>
      </c>
      <c r="I6383" s="8">
        <f t="shared" si="199"/>
        <v>17.099999999999998</v>
      </c>
      <c r="J6383" s="42">
        <f>VLOOKUP(B6383,Invoices!A:I,9,TRUE)</f>
        <v>2021</v>
      </c>
    </row>
    <row r="6384" spans="1:10" x14ac:dyDescent="0.15">
      <c r="A6384" t="s">
        <v>9744</v>
      </c>
      <c r="B6384" t="s">
        <v>1414</v>
      </c>
      <c r="C6384" t="s">
        <v>90</v>
      </c>
      <c r="D6384" t="s">
        <v>72</v>
      </c>
      <c r="E6384">
        <v>50</v>
      </c>
      <c r="F6384" s="8">
        <f>VLOOKUP(C6384,Products!$A$2:$E$20,5,TRUE)</f>
        <v>8.9499999999999993</v>
      </c>
      <c r="G6384" s="8">
        <f t="shared" si="198"/>
        <v>447.49999999999994</v>
      </c>
      <c r="H6384" s="8">
        <f>VLOOKUP(C6384,Products!$A$2:$F$20,6,TRUE)</f>
        <v>5.6999999999999993</v>
      </c>
      <c r="I6384" s="8">
        <f t="shared" si="199"/>
        <v>284.99999999999994</v>
      </c>
      <c r="J6384" s="42">
        <f>VLOOKUP(B6384,Invoices!A:I,9,TRUE)</f>
        <v>2021</v>
      </c>
    </row>
    <row r="6385" spans="1:10" x14ac:dyDescent="0.15">
      <c r="A6385" t="s">
        <v>9745</v>
      </c>
      <c r="B6385" t="s">
        <v>1415</v>
      </c>
      <c r="C6385" t="s">
        <v>92</v>
      </c>
      <c r="D6385" t="s">
        <v>82</v>
      </c>
      <c r="E6385">
        <v>1</v>
      </c>
      <c r="F6385" s="8">
        <f>VLOOKUP(C6385,Products!$A$2:$E$20,5,TRUE)</f>
        <v>19.95</v>
      </c>
      <c r="G6385" s="8">
        <f t="shared" si="198"/>
        <v>19.95</v>
      </c>
      <c r="H6385" s="8">
        <f>VLOOKUP(C6385,Products!$A$2:$F$20,6,TRUE)</f>
        <v>7.4499999999999993</v>
      </c>
      <c r="I6385" s="8">
        <f t="shared" si="199"/>
        <v>7.4499999999999993</v>
      </c>
      <c r="J6385" s="42">
        <f>VLOOKUP(B6385,Invoices!A:I,9,TRUE)</f>
        <v>2021</v>
      </c>
    </row>
    <row r="6386" spans="1:10" x14ac:dyDescent="0.15">
      <c r="A6386" t="s">
        <v>9746</v>
      </c>
      <c r="B6386" t="s">
        <v>1415</v>
      </c>
      <c r="C6386" t="s">
        <v>100</v>
      </c>
      <c r="D6386" t="s">
        <v>78</v>
      </c>
      <c r="E6386">
        <v>30</v>
      </c>
      <c r="F6386" s="8">
        <f>VLOOKUP(C6386,Products!$A$2:$E$20,5,TRUE)</f>
        <v>49.95</v>
      </c>
      <c r="G6386" s="8">
        <f t="shared" si="198"/>
        <v>1498.5</v>
      </c>
      <c r="H6386" s="8">
        <f>VLOOKUP(C6386,Products!$A$2:$F$20,6,TRUE)</f>
        <v>19.950000000000003</v>
      </c>
      <c r="I6386" s="8">
        <f t="shared" si="199"/>
        <v>598.50000000000011</v>
      </c>
      <c r="J6386" s="42">
        <f>VLOOKUP(B6386,Invoices!A:I,9,TRUE)</f>
        <v>2021</v>
      </c>
    </row>
    <row r="6387" spans="1:10" x14ac:dyDescent="0.15">
      <c r="A6387" t="s">
        <v>9747</v>
      </c>
      <c r="B6387" t="s">
        <v>1415</v>
      </c>
      <c r="C6387" t="s">
        <v>90</v>
      </c>
      <c r="D6387" t="s">
        <v>72</v>
      </c>
      <c r="E6387">
        <v>3</v>
      </c>
      <c r="F6387" s="8">
        <f>VLOOKUP(C6387,Products!$A$2:$E$20,5,TRUE)</f>
        <v>8.9499999999999993</v>
      </c>
      <c r="G6387" s="8">
        <f t="shared" si="198"/>
        <v>26.849999999999998</v>
      </c>
      <c r="H6387" s="8">
        <f>VLOOKUP(C6387,Products!$A$2:$F$20,6,TRUE)</f>
        <v>5.6999999999999993</v>
      </c>
      <c r="I6387" s="8">
        <f t="shared" si="199"/>
        <v>17.099999999999998</v>
      </c>
      <c r="J6387" s="42">
        <f>VLOOKUP(B6387,Invoices!A:I,9,TRUE)</f>
        <v>2021</v>
      </c>
    </row>
    <row r="6388" spans="1:10" x14ac:dyDescent="0.15">
      <c r="A6388" t="s">
        <v>9748</v>
      </c>
      <c r="B6388" t="s">
        <v>1415</v>
      </c>
      <c r="C6388" t="s">
        <v>87</v>
      </c>
      <c r="D6388" t="s">
        <v>68</v>
      </c>
      <c r="E6388">
        <v>2</v>
      </c>
      <c r="F6388" s="8">
        <f>VLOOKUP(C6388,Products!$A$2:$E$20,5,TRUE)</f>
        <v>19.95</v>
      </c>
      <c r="G6388" s="8">
        <f t="shared" si="198"/>
        <v>39.9</v>
      </c>
      <c r="H6388" s="8">
        <f>VLOOKUP(C6388,Products!$A$2:$F$20,6,TRUE)</f>
        <v>7.4499999999999993</v>
      </c>
      <c r="I6388" s="8">
        <f t="shared" si="199"/>
        <v>14.899999999999999</v>
      </c>
      <c r="J6388" s="42">
        <f>VLOOKUP(B6388,Invoices!A:I,9,TRUE)</f>
        <v>2021</v>
      </c>
    </row>
    <row r="6389" spans="1:10" x14ac:dyDescent="0.15">
      <c r="A6389" t="s">
        <v>9749</v>
      </c>
      <c r="B6389" t="s">
        <v>1415</v>
      </c>
      <c r="C6389" t="s">
        <v>93</v>
      </c>
      <c r="D6389" t="s">
        <v>76</v>
      </c>
      <c r="E6389">
        <v>2</v>
      </c>
      <c r="F6389" s="8">
        <f>VLOOKUP(C6389,Products!$A$2:$E$20,5,TRUE)</f>
        <v>9.9499999999999993</v>
      </c>
      <c r="G6389" s="8">
        <f t="shared" si="198"/>
        <v>19.899999999999999</v>
      </c>
      <c r="H6389" s="8">
        <f>VLOOKUP(C6389,Products!$A$2:$F$20,6,TRUE)</f>
        <v>1.9499999999999993</v>
      </c>
      <c r="I6389" s="8">
        <f t="shared" si="199"/>
        <v>3.8999999999999986</v>
      </c>
      <c r="J6389" s="42">
        <f>VLOOKUP(B6389,Invoices!A:I,9,TRUE)</f>
        <v>2021</v>
      </c>
    </row>
    <row r="6390" spans="1:10" x14ac:dyDescent="0.15">
      <c r="A6390" t="s">
        <v>9750</v>
      </c>
      <c r="B6390" t="s">
        <v>1415</v>
      </c>
      <c r="C6390" t="s">
        <v>104</v>
      </c>
      <c r="D6390" t="s">
        <v>71</v>
      </c>
      <c r="E6390">
        <v>50</v>
      </c>
      <c r="F6390" s="8">
        <f>VLOOKUP(C6390,Products!$A$2:$E$20,5,TRUE)</f>
        <v>2.95</v>
      </c>
      <c r="G6390" s="8">
        <f t="shared" si="198"/>
        <v>147.5</v>
      </c>
      <c r="H6390" s="8">
        <f>VLOOKUP(C6390,Products!$A$2:$F$20,6,TRUE)</f>
        <v>1.1500000000000001</v>
      </c>
      <c r="I6390" s="8">
        <f t="shared" si="199"/>
        <v>57.500000000000007</v>
      </c>
      <c r="J6390" s="42">
        <f>VLOOKUP(B6390,Invoices!A:I,9,TRUE)</f>
        <v>2021</v>
      </c>
    </row>
    <row r="6391" spans="1:10" x14ac:dyDescent="0.15">
      <c r="A6391" t="s">
        <v>9751</v>
      </c>
      <c r="B6391" t="s">
        <v>1416</v>
      </c>
      <c r="C6391" t="s">
        <v>98</v>
      </c>
      <c r="D6391" t="s">
        <v>79</v>
      </c>
      <c r="E6391">
        <v>2</v>
      </c>
      <c r="F6391" s="8">
        <f>VLOOKUP(C6391,Products!$A$2:$E$20,5,TRUE)</f>
        <v>14.95</v>
      </c>
      <c r="G6391" s="8">
        <f t="shared" si="198"/>
        <v>29.9</v>
      </c>
      <c r="H6391" s="8">
        <f>VLOOKUP(C6391,Products!$A$2:$F$20,6,TRUE)</f>
        <v>3.0499999999999989</v>
      </c>
      <c r="I6391" s="8">
        <f t="shared" si="199"/>
        <v>6.0999999999999979</v>
      </c>
      <c r="J6391" s="42">
        <f>VLOOKUP(B6391,Invoices!A:I,9,TRUE)</f>
        <v>2021</v>
      </c>
    </row>
    <row r="6392" spans="1:10" x14ac:dyDescent="0.15">
      <c r="A6392" t="s">
        <v>9752</v>
      </c>
      <c r="B6392" t="s">
        <v>1416</v>
      </c>
      <c r="C6392" t="s">
        <v>102</v>
      </c>
      <c r="D6392" t="s">
        <v>83</v>
      </c>
      <c r="E6392">
        <v>9</v>
      </c>
      <c r="F6392" s="8">
        <f>VLOOKUP(C6392,Products!$A$2:$E$20,5,TRUE)</f>
        <v>29.95</v>
      </c>
      <c r="G6392" s="8">
        <f t="shared" si="198"/>
        <v>269.55</v>
      </c>
      <c r="H6392" s="8">
        <f>VLOOKUP(C6392,Products!$A$2:$F$20,6,TRUE)</f>
        <v>15</v>
      </c>
      <c r="I6392" s="8">
        <f t="shared" si="199"/>
        <v>135</v>
      </c>
      <c r="J6392" s="42">
        <f>VLOOKUP(B6392,Invoices!A:I,9,TRUE)</f>
        <v>2021</v>
      </c>
    </row>
    <row r="6393" spans="1:10" x14ac:dyDescent="0.15">
      <c r="A6393" t="s">
        <v>9753</v>
      </c>
      <c r="B6393" t="s">
        <v>1416</v>
      </c>
      <c r="C6393" t="s">
        <v>90</v>
      </c>
      <c r="D6393" t="s">
        <v>72</v>
      </c>
      <c r="E6393">
        <v>2</v>
      </c>
      <c r="F6393" s="8">
        <f>VLOOKUP(C6393,Products!$A$2:$E$20,5,TRUE)</f>
        <v>8.9499999999999993</v>
      </c>
      <c r="G6393" s="8">
        <f t="shared" si="198"/>
        <v>17.899999999999999</v>
      </c>
      <c r="H6393" s="8">
        <f>VLOOKUP(C6393,Products!$A$2:$F$20,6,TRUE)</f>
        <v>5.6999999999999993</v>
      </c>
      <c r="I6393" s="8">
        <f t="shared" si="199"/>
        <v>11.399999999999999</v>
      </c>
      <c r="J6393" s="42">
        <f>VLOOKUP(B6393,Invoices!A:I,9,TRUE)</f>
        <v>2021</v>
      </c>
    </row>
    <row r="6394" spans="1:10" x14ac:dyDescent="0.15">
      <c r="A6394" t="s">
        <v>9754</v>
      </c>
      <c r="B6394" t="s">
        <v>1416</v>
      </c>
      <c r="C6394" t="s">
        <v>89</v>
      </c>
      <c r="D6394" t="s">
        <v>80</v>
      </c>
      <c r="E6394">
        <v>1</v>
      </c>
      <c r="F6394" s="8">
        <f>VLOOKUP(C6394,Products!$A$2:$E$20,5,TRUE)</f>
        <v>15.95</v>
      </c>
      <c r="G6394" s="8">
        <f t="shared" si="198"/>
        <v>15.95</v>
      </c>
      <c r="H6394" s="8">
        <f>VLOOKUP(C6394,Products!$A$2:$F$20,6,TRUE)</f>
        <v>6</v>
      </c>
      <c r="I6394" s="8">
        <f t="shared" si="199"/>
        <v>6</v>
      </c>
      <c r="J6394" s="42">
        <f>VLOOKUP(B6394,Invoices!A:I,9,TRUE)</f>
        <v>2021</v>
      </c>
    </row>
    <row r="6395" spans="1:10" x14ac:dyDescent="0.15">
      <c r="A6395" t="s">
        <v>9755</v>
      </c>
      <c r="B6395" t="s">
        <v>1417</v>
      </c>
      <c r="C6395" t="s">
        <v>97</v>
      </c>
      <c r="D6395" t="s">
        <v>74</v>
      </c>
      <c r="E6395">
        <v>1</v>
      </c>
      <c r="F6395" s="8">
        <f>VLOOKUP(C6395,Products!$A$2:$E$20,5,TRUE)</f>
        <v>1.5</v>
      </c>
      <c r="G6395" s="8">
        <f t="shared" si="198"/>
        <v>1.5</v>
      </c>
      <c r="H6395" s="8">
        <f>VLOOKUP(C6395,Products!$A$2:$F$20,6,TRUE)</f>
        <v>0.5</v>
      </c>
      <c r="I6395" s="8">
        <f t="shared" si="199"/>
        <v>0.5</v>
      </c>
      <c r="J6395" s="42">
        <f>VLOOKUP(B6395,Invoices!A:I,9,TRUE)</f>
        <v>2021</v>
      </c>
    </row>
    <row r="6396" spans="1:10" x14ac:dyDescent="0.15">
      <c r="A6396" t="s">
        <v>9756</v>
      </c>
      <c r="B6396" t="s">
        <v>1417</v>
      </c>
      <c r="C6396" t="s">
        <v>90</v>
      </c>
      <c r="D6396" t="s">
        <v>72</v>
      </c>
      <c r="E6396">
        <v>15</v>
      </c>
      <c r="F6396" s="8">
        <f>VLOOKUP(C6396,Products!$A$2:$E$20,5,TRUE)</f>
        <v>8.9499999999999993</v>
      </c>
      <c r="G6396" s="8">
        <f t="shared" si="198"/>
        <v>134.25</v>
      </c>
      <c r="H6396" s="8">
        <f>VLOOKUP(C6396,Products!$A$2:$F$20,6,TRUE)</f>
        <v>5.6999999999999993</v>
      </c>
      <c r="I6396" s="8">
        <f t="shared" si="199"/>
        <v>85.499999999999986</v>
      </c>
      <c r="J6396" s="42">
        <f>VLOOKUP(B6396,Invoices!A:I,9,TRUE)</f>
        <v>2021</v>
      </c>
    </row>
    <row r="6397" spans="1:10" x14ac:dyDescent="0.15">
      <c r="A6397" t="s">
        <v>9757</v>
      </c>
      <c r="B6397" t="s">
        <v>1418</v>
      </c>
      <c r="C6397" t="s">
        <v>102</v>
      </c>
      <c r="D6397" t="s">
        <v>83</v>
      </c>
      <c r="E6397">
        <v>5</v>
      </c>
      <c r="F6397" s="8">
        <f>VLOOKUP(C6397,Products!$A$2:$E$20,5,TRUE)</f>
        <v>29.95</v>
      </c>
      <c r="G6397" s="8">
        <f t="shared" si="198"/>
        <v>149.75</v>
      </c>
      <c r="H6397" s="8">
        <f>VLOOKUP(C6397,Products!$A$2:$F$20,6,TRUE)</f>
        <v>15</v>
      </c>
      <c r="I6397" s="8">
        <f t="shared" si="199"/>
        <v>75</v>
      </c>
      <c r="J6397" s="42">
        <f>VLOOKUP(B6397,Invoices!A:I,9,TRUE)</f>
        <v>2021</v>
      </c>
    </row>
    <row r="6398" spans="1:10" x14ac:dyDescent="0.15">
      <c r="A6398" t="s">
        <v>9758</v>
      </c>
      <c r="B6398" t="s">
        <v>1418</v>
      </c>
      <c r="C6398" t="s">
        <v>95</v>
      </c>
      <c r="D6398" t="s">
        <v>73</v>
      </c>
      <c r="E6398">
        <v>1</v>
      </c>
      <c r="F6398" s="8">
        <f>VLOOKUP(C6398,Products!$A$2:$E$20,5,TRUE)</f>
        <v>12.95</v>
      </c>
      <c r="G6398" s="8">
        <f t="shared" si="198"/>
        <v>12.95</v>
      </c>
      <c r="H6398" s="8">
        <f>VLOOKUP(C6398,Products!$A$2:$F$20,6,TRUE)</f>
        <v>4.1999999999999993</v>
      </c>
      <c r="I6398" s="8">
        <f t="shared" si="199"/>
        <v>4.1999999999999993</v>
      </c>
      <c r="J6398" s="42">
        <f>VLOOKUP(B6398,Invoices!A:I,9,TRUE)</f>
        <v>2021</v>
      </c>
    </row>
    <row r="6399" spans="1:10" x14ac:dyDescent="0.15">
      <c r="A6399" t="s">
        <v>9759</v>
      </c>
      <c r="B6399" t="s">
        <v>1418</v>
      </c>
      <c r="C6399" t="s">
        <v>96</v>
      </c>
      <c r="D6399" t="s">
        <v>75</v>
      </c>
      <c r="E6399">
        <v>1</v>
      </c>
      <c r="F6399" s="8">
        <f>VLOOKUP(C6399,Products!$A$2:$E$20,5,TRUE)</f>
        <v>79.95</v>
      </c>
      <c r="G6399" s="8">
        <f t="shared" si="198"/>
        <v>79.95</v>
      </c>
      <c r="H6399" s="8">
        <f>VLOOKUP(C6399,Products!$A$2:$F$20,6,TRUE)</f>
        <v>27.950000000000003</v>
      </c>
      <c r="I6399" s="8">
        <f t="shared" si="199"/>
        <v>27.950000000000003</v>
      </c>
      <c r="J6399" s="42">
        <f>VLOOKUP(B6399,Invoices!A:I,9,TRUE)</f>
        <v>2021</v>
      </c>
    </row>
    <row r="6400" spans="1:10" x14ac:dyDescent="0.15">
      <c r="A6400" t="s">
        <v>9760</v>
      </c>
      <c r="B6400" t="s">
        <v>1419</v>
      </c>
      <c r="C6400" t="s">
        <v>90</v>
      </c>
      <c r="D6400" t="s">
        <v>72</v>
      </c>
      <c r="E6400">
        <v>2</v>
      </c>
      <c r="F6400" s="8">
        <f>VLOOKUP(C6400,Products!$A$2:$E$20,5,TRUE)</f>
        <v>8.9499999999999993</v>
      </c>
      <c r="G6400" s="8">
        <f t="shared" si="198"/>
        <v>17.899999999999999</v>
      </c>
      <c r="H6400" s="8">
        <f>VLOOKUP(C6400,Products!$A$2:$F$20,6,TRUE)</f>
        <v>5.6999999999999993</v>
      </c>
      <c r="I6400" s="8">
        <f t="shared" si="199"/>
        <v>11.399999999999999</v>
      </c>
      <c r="J6400" s="42">
        <f>VLOOKUP(B6400,Invoices!A:I,9,TRUE)</f>
        <v>2021</v>
      </c>
    </row>
    <row r="6401" spans="1:10" x14ac:dyDescent="0.15">
      <c r="A6401" t="s">
        <v>9761</v>
      </c>
      <c r="B6401" t="s">
        <v>1419</v>
      </c>
      <c r="C6401" t="s">
        <v>91</v>
      </c>
      <c r="D6401" t="s">
        <v>70</v>
      </c>
      <c r="E6401">
        <v>3</v>
      </c>
      <c r="F6401" s="8">
        <f>VLOOKUP(C6401,Products!$A$2:$E$20,5,TRUE)</f>
        <v>49.95</v>
      </c>
      <c r="G6401" s="8">
        <f t="shared" si="198"/>
        <v>149.85000000000002</v>
      </c>
      <c r="H6401" s="8">
        <f>VLOOKUP(C6401,Products!$A$2:$F$20,6,TRUE)</f>
        <v>21.200000000000003</v>
      </c>
      <c r="I6401" s="8">
        <f t="shared" si="199"/>
        <v>63.600000000000009</v>
      </c>
      <c r="J6401" s="42">
        <f>VLOOKUP(B6401,Invoices!A:I,9,TRUE)</f>
        <v>2021</v>
      </c>
    </row>
    <row r="6402" spans="1:10" x14ac:dyDescent="0.15">
      <c r="A6402" t="s">
        <v>9762</v>
      </c>
      <c r="B6402" t="s">
        <v>1420</v>
      </c>
      <c r="C6402" t="s">
        <v>102</v>
      </c>
      <c r="D6402" t="s">
        <v>83</v>
      </c>
      <c r="E6402">
        <v>5</v>
      </c>
      <c r="F6402" s="8">
        <f>VLOOKUP(C6402,Products!$A$2:$E$20,5,TRUE)</f>
        <v>29.95</v>
      </c>
      <c r="G6402" s="8">
        <f t="shared" si="198"/>
        <v>149.75</v>
      </c>
      <c r="H6402" s="8">
        <f>VLOOKUP(C6402,Products!$A$2:$F$20,6,TRUE)</f>
        <v>15</v>
      </c>
      <c r="I6402" s="8">
        <f t="shared" si="199"/>
        <v>75</v>
      </c>
      <c r="J6402" s="42">
        <f>VLOOKUP(B6402,Invoices!A:I,9,TRUE)</f>
        <v>2021</v>
      </c>
    </row>
    <row r="6403" spans="1:10" x14ac:dyDescent="0.15">
      <c r="A6403" t="s">
        <v>9763</v>
      </c>
      <c r="B6403" t="s">
        <v>1420</v>
      </c>
      <c r="C6403" t="s">
        <v>104</v>
      </c>
      <c r="D6403" t="s">
        <v>71</v>
      </c>
      <c r="E6403">
        <v>6</v>
      </c>
      <c r="F6403" s="8">
        <f>VLOOKUP(C6403,Products!$A$2:$E$20,5,TRUE)</f>
        <v>2.95</v>
      </c>
      <c r="G6403" s="8">
        <f t="shared" ref="G6403:G6466" si="200">F6403*E6403</f>
        <v>17.700000000000003</v>
      </c>
      <c r="H6403" s="8">
        <f>VLOOKUP(C6403,Products!$A$2:$F$20,6,TRUE)</f>
        <v>1.1500000000000001</v>
      </c>
      <c r="I6403" s="8">
        <f t="shared" ref="I6403:I6466" si="201">H6403*E6403</f>
        <v>6.9</v>
      </c>
      <c r="J6403" s="42">
        <f>VLOOKUP(B6403,Invoices!A:I,9,TRUE)</f>
        <v>2021</v>
      </c>
    </row>
    <row r="6404" spans="1:10" x14ac:dyDescent="0.15">
      <c r="A6404" t="s">
        <v>9764</v>
      </c>
      <c r="B6404" t="s">
        <v>1420</v>
      </c>
      <c r="C6404" t="s">
        <v>91</v>
      </c>
      <c r="D6404" t="s">
        <v>70</v>
      </c>
      <c r="E6404">
        <v>10</v>
      </c>
      <c r="F6404" s="8">
        <f>VLOOKUP(C6404,Products!$A$2:$E$20,5,TRUE)</f>
        <v>49.95</v>
      </c>
      <c r="G6404" s="8">
        <f t="shared" si="200"/>
        <v>499.5</v>
      </c>
      <c r="H6404" s="8">
        <f>VLOOKUP(C6404,Products!$A$2:$F$20,6,TRUE)</f>
        <v>21.200000000000003</v>
      </c>
      <c r="I6404" s="8">
        <f t="shared" si="201"/>
        <v>212.00000000000003</v>
      </c>
      <c r="J6404" s="42">
        <f>VLOOKUP(B6404,Invoices!A:I,9,TRUE)</f>
        <v>2021</v>
      </c>
    </row>
    <row r="6405" spans="1:10" x14ac:dyDescent="0.15">
      <c r="A6405" t="s">
        <v>9765</v>
      </c>
      <c r="B6405" t="s">
        <v>1421</v>
      </c>
      <c r="C6405" t="s">
        <v>99</v>
      </c>
      <c r="D6405" t="s">
        <v>84</v>
      </c>
      <c r="E6405">
        <v>20</v>
      </c>
      <c r="F6405" s="8">
        <f>VLOOKUP(C6405,Products!$A$2:$E$20,5,TRUE)</f>
        <v>3.5</v>
      </c>
      <c r="G6405" s="8">
        <f t="shared" si="200"/>
        <v>70</v>
      </c>
      <c r="H6405" s="8">
        <f>VLOOKUP(C6405,Products!$A$2:$F$20,6,TRUE)</f>
        <v>0.54999999999999982</v>
      </c>
      <c r="I6405" s="8">
        <f t="shared" si="201"/>
        <v>10.999999999999996</v>
      </c>
      <c r="J6405" s="42">
        <f>VLOOKUP(B6405,Invoices!A:I,9,TRUE)</f>
        <v>2021</v>
      </c>
    </row>
    <row r="6406" spans="1:10" x14ac:dyDescent="0.15">
      <c r="A6406" t="s">
        <v>9766</v>
      </c>
      <c r="B6406" t="s">
        <v>1422</v>
      </c>
      <c r="C6406" t="s">
        <v>101</v>
      </c>
      <c r="D6406" t="s">
        <v>69</v>
      </c>
      <c r="E6406">
        <v>6</v>
      </c>
      <c r="F6406" s="8">
        <f>VLOOKUP(C6406,Products!$A$2:$E$20,5,TRUE)</f>
        <v>129.94999999999999</v>
      </c>
      <c r="G6406" s="8">
        <f t="shared" si="200"/>
        <v>779.69999999999993</v>
      </c>
      <c r="H6406" s="8">
        <f>VLOOKUP(C6406,Products!$A$2:$F$20,6,TRUE)</f>
        <v>40.449999999999989</v>
      </c>
      <c r="I6406" s="8">
        <f t="shared" si="201"/>
        <v>242.69999999999993</v>
      </c>
      <c r="J6406" s="42">
        <f>VLOOKUP(B6406,Invoices!A:I,9,TRUE)</f>
        <v>2021</v>
      </c>
    </row>
    <row r="6407" spans="1:10" x14ac:dyDescent="0.15">
      <c r="A6407" t="s">
        <v>9767</v>
      </c>
      <c r="B6407" t="s">
        <v>1422</v>
      </c>
      <c r="C6407" t="s">
        <v>96</v>
      </c>
      <c r="D6407" t="s">
        <v>75</v>
      </c>
      <c r="E6407">
        <v>1</v>
      </c>
      <c r="F6407" s="8">
        <f>VLOOKUP(C6407,Products!$A$2:$E$20,5,TRUE)</f>
        <v>79.95</v>
      </c>
      <c r="G6407" s="8">
        <f t="shared" si="200"/>
        <v>79.95</v>
      </c>
      <c r="H6407" s="8">
        <f>VLOOKUP(C6407,Products!$A$2:$F$20,6,TRUE)</f>
        <v>27.950000000000003</v>
      </c>
      <c r="I6407" s="8">
        <f t="shared" si="201"/>
        <v>27.950000000000003</v>
      </c>
      <c r="J6407" s="42">
        <f>VLOOKUP(B6407,Invoices!A:I,9,TRUE)</f>
        <v>2021</v>
      </c>
    </row>
    <row r="6408" spans="1:10" x14ac:dyDescent="0.15">
      <c r="A6408" t="s">
        <v>9768</v>
      </c>
      <c r="B6408" t="s">
        <v>1422</v>
      </c>
      <c r="C6408" t="s">
        <v>94</v>
      </c>
      <c r="D6408" t="s">
        <v>86</v>
      </c>
      <c r="E6408">
        <v>1</v>
      </c>
      <c r="F6408" s="8">
        <f>VLOOKUP(C6408,Products!$A$2:$E$20,5,TRUE)</f>
        <v>3.5</v>
      </c>
      <c r="G6408" s="8">
        <f t="shared" si="200"/>
        <v>3.5</v>
      </c>
      <c r="H6408" s="8">
        <f>VLOOKUP(C6408,Products!$A$2:$F$20,6,TRUE)</f>
        <v>0.54999999999999982</v>
      </c>
      <c r="I6408" s="8">
        <f t="shared" si="201"/>
        <v>0.54999999999999982</v>
      </c>
      <c r="J6408" s="42">
        <f>VLOOKUP(B6408,Invoices!A:I,9,TRUE)</f>
        <v>2021</v>
      </c>
    </row>
    <row r="6409" spans="1:10" x14ac:dyDescent="0.15">
      <c r="A6409" t="s">
        <v>9769</v>
      </c>
      <c r="B6409" t="s">
        <v>1423</v>
      </c>
      <c r="C6409" t="s">
        <v>104</v>
      </c>
      <c r="D6409" t="s">
        <v>71</v>
      </c>
      <c r="E6409">
        <v>3</v>
      </c>
      <c r="F6409" s="8">
        <f>VLOOKUP(C6409,Products!$A$2:$E$20,5,TRUE)</f>
        <v>2.95</v>
      </c>
      <c r="G6409" s="8">
        <f t="shared" si="200"/>
        <v>8.8500000000000014</v>
      </c>
      <c r="H6409" s="8">
        <f>VLOOKUP(C6409,Products!$A$2:$F$20,6,TRUE)</f>
        <v>1.1500000000000001</v>
      </c>
      <c r="I6409" s="8">
        <f t="shared" si="201"/>
        <v>3.45</v>
      </c>
      <c r="J6409" s="42">
        <f>VLOOKUP(B6409,Invoices!A:I,9,TRUE)</f>
        <v>2021</v>
      </c>
    </row>
    <row r="6410" spans="1:10" x14ac:dyDescent="0.15">
      <c r="A6410" t="s">
        <v>9770</v>
      </c>
      <c r="B6410" t="s">
        <v>1423</v>
      </c>
      <c r="C6410" t="s">
        <v>99</v>
      </c>
      <c r="D6410" t="s">
        <v>84</v>
      </c>
      <c r="E6410">
        <v>8</v>
      </c>
      <c r="F6410" s="8">
        <f>VLOOKUP(C6410,Products!$A$2:$E$20,5,TRUE)</f>
        <v>3.5</v>
      </c>
      <c r="G6410" s="8">
        <f t="shared" si="200"/>
        <v>28</v>
      </c>
      <c r="H6410" s="8">
        <f>VLOOKUP(C6410,Products!$A$2:$F$20,6,TRUE)</f>
        <v>0.54999999999999982</v>
      </c>
      <c r="I6410" s="8">
        <f t="shared" si="201"/>
        <v>4.3999999999999986</v>
      </c>
      <c r="J6410" s="42">
        <f>VLOOKUP(B6410,Invoices!A:I,9,TRUE)</f>
        <v>2021</v>
      </c>
    </row>
    <row r="6411" spans="1:10" x14ac:dyDescent="0.15">
      <c r="A6411" t="s">
        <v>9771</v>
      </c>
      <c r="B6411" t="s">
        <v>1423</v>
      </c>
      <c r="C6411" t="s">
        <v>96</v>
      </c>
      <c r="D6411" t="s">
        <v>75</v>
      </c>
      <c r="E6411">
        <v>3</v>
      </c>
      <c r="F6411" s="8">
        <f>VLOOKUP(C6411,Products!$A$2:$E$20,5,TRUE)</f>
        <v>79.95</v>
      </c>
      <c r="G6411" s="8">
        <f t="shared" si="200"/>
        <v>239.85000000000002</v>
      </c>
      <c r="H6411" s="8">
        <f>VLOOKUP(C6411,Products!$A$2:$F$20,6,TRUE)</f>
        <v>27.950000000000003</v>
      </c>
      <c r="I6411" s="8">
        <f t="shared" si="201"/>
        <v>83.850000000000009</v>
      </c>
      <c r="J6411" s="42">
        <f>VLOOKUP(B6411,Invoices!A:I,9,TRUE)</f>
        <v>2021</v>
      </c>
    </row>
    <row r="6412" spans="1:10" x14ac:dyDescent="0.15">
      <c r="A6412" t="s">
        <v>9772</v>
      </c>
      <c r="B6412" t="s">
        <v>1423</v>
      </c>
      <c r="C6412" t="s">
        <v>94</v>
      </c>
      <c r="D6412" t="s">
        <v>86</v>
      </c>
      <c r="E6412">
        <v>1</v>
      </c>
      <c r="F6412" s="8">
        <f>VLOOKUP(C6412,Products!$A$2:$E$20,5,TRUE)</f>
        <v>3.5</v>
      </c>
      <c r="G6412" s="8">
        <f t="shared" si="200"/>
        <v>3.5</v>
      </c>
      <c r="H6412" s="8">
        <f>VLOOKUP(C6412,Products!$A$2:$F$20,6,TRUE)</f>
        <v>0.54999999999999982</v>
      </c>
      <c r="I6412" s="8">
        <f t="shared" si="201"/>
        <v>0.54999999999999982</v>
      </c>
      <c r="J6412" s="42">
        <f>VLOOKUP(B6412,Invoices!A:I,9,TRUE)</f>
        <v>2021</v>
      </c>
    </row>
    <row r="6413" spans="1:10" x14ac:dyDescent="0.15">
      <c r="A6413" t="s">
        <v>9773</v>
      </c>
      <c r="B6413" t="s">
        <v>1423</v>
      </c>
      <c r="C6413" t="s">
        <v>102</v>
      </c>
      <c r="D6413" t="s">
        <v>83</v>
      </c>
      <c r="E6413">
        <v>1</v>
      </c>
      <c r="F6413" s="8">
        <f>VLOOKUP(C6413,Products!$A$2:$E$20,5,TRUE)</f>
        <v>29.95</v>
      </c>
      <c r="G6413" s="8">
        <f t="shared" si="200"/>
        <v>29.95</v>
      </c>
      <c r="H6413" s="8">
        <f>VLOOKUP(C6413,Products!$A$2:$F$20,6,TRUE)</f>
        <v>15</v>
      </c>
      <c r="I6413" s="8">
        <f t="shared" si="201"/>
        <v>15</v>
      </c>
      <c r="J6413" s="42">
        <f>VLOOKUP(B6413,Invoices!A:I,9,TRUE)</f>
        <v>2021</v>
      </c>
    </row>
    <row r="6414" spans="1:10" x14ac:dyDescent="0.15">
      <c r="A6414" t="s">
        <v>9774</v>
      </c>
      <c r="B6414" t="s">
        <v>1423</v>
      </c>
      <c r="C6414" t="s">
        <v>100</v>
      </c>
      <c r="D6414" t="s">
        <v>78</v>
      </c>
      <c r="E6414">
        <v>5</v>
      </c>
      <c r="F6414" s="8">
        <f>VLOOKUP(C6414,Products!$A$2:$E$20,5,TRUE)</f>
        <v>49.95</v>
      </c>
      <c r="G6414" s="8">
        <f t="shared" si="200"/>
        <v>249.75</v>
      </c>
      <c r="H6414" s="8">
        <f>VLOOKUP(C6414,Products!$A$2:$F$20,6,TRUE)</f>
        <v>19.950000000000003</v>
      </c>
      <c r="I6414" s="8">
        <f t="shared" si="201"/>
        <v>99.750000000000014</v>
      </c>
      <c r="J6414" s="42">
        <f>VLOOKUP(B6414,Invoices!A:I,9,TRUE)</f>
        <v>2021</v>
      </c>
    </row>
    <row r="6415" spans="1:10" x14ac:dyDescent="0.15">
      <c r="A6415" t="s">
        <v>9775</v>
      </c>
      <c r="B6415" t="s">
        <v>1423</v>
      </c>
      <c r="C6415" t="s">
        <v>101</v>
      </c>
      <c r="D6415" t="s">
        <v>69</v>
      </c>
      <c r="E6415">
        <v>25</v>
      </c>
      <c r="F6415" s="8">
        <f>VLOOKUP(C6415,Products!$A$2:$E$20,5,TRUE)</f>
        <v>129.94999999999999</v>
      </c>
      <c r="G6415" s="8">
        <f t="shared" si="200"/>
        <v>3248.7499999999995</v>
      </c>
      <c r="H6415" s="8">
        <f>VLOOKUP(C6415,Products!$A$2:$F$20,6,TRUE)</f>
        <v>40.449999999999989</v>
      </c>
      <c r="I6415" s="8">
        <f t="shared" si="201"/>
        <v>1011.2499999999998</v>
      </c>
      <c r="J6415" s="42">
        <f>VLOOKUP(B6415,Invoices!A:I,9,TRUE)</f>
        <v>2021</v>
      </c>
    </row>
    <row r="6416" spans="1:10" x14ac:dyDescent="0.15">
      <c r="A6416" t="s">
        <v>9776</v>
      </c>
      <c r="B6416" t="s">
        <v>1423</v>
      </c>
      <c r="C6416" t="s">
        <v>92</v>
      </c>
      <c r="D6416" t="s">
        <v>82</v>
      </c>
      <c r="E6416">
        <v>2</v>
      </c>
      <c r="F6416" s="8">
        <f>VLOOKUP(C6416,Products!$A$2:$E$20,5,TRUE)</f>
        <v>19.95</v>
      </c>
      <c r="G6416" s="8">
        <f t="shared" si="200"/>
        <v>39.9</v>
      </c>
      <c r="H6416" s="8">
        <f>VLOOKUP(C6416,Products!$A$2:$F$20,6,TRUE)</f>
        <v>7.4499999999999993</v>
      </c>
      <c r="I6416" s="8">
        <f t="shared" si="201"/>
        <v>14.899999999999999</v>
      </c>
      <c r="J6416" s="42">
        <f>VLOOKUP(B6416,Invoices!A:I,9,TRUE)</f>
        <v>2021</v>
      </c>
    </row>
    <row r="6417" spans="1:10" x14ac:dyDescent="0.15">
      <c r="A6417" t="s">
        <v>9777</v>
      </c>
      <c r="B6417" t="s">
        <v>1423</v>
      </c>
      <c r="C6417" t="s">
        <v>90</v>
      </c>
      <c r="D6417" t="s">
        <v>72</v>
      </c>
      <c r="E6417">
        <v>4</v>
      </c>
      <c r="F6417" s="8">
        <f>VLOOKUP(C6417,Products!$A$2:$E$20,5,TRUE)</f>
        <v>8.9499999999999993</v>
      </c>
      <c r="G6417" s="8">
        <f t="shared" si="200"/>
        <v>35.799999999999997</v>
      </c>
      <c r="H6417" s="8">
        <f>VLOOKUP(C6417,Products!$A$2:$F$20,6,TRUE)</f>
        <v>5.6999999999999993</v>
      </c>
      <c r="I6417" s="8">
        <f t="shared" si="201"/>
        <v>22.799999999999997</v>
      </c>
      <c r="J6417" s="42">
        <f>VLOOKUP(B6417,Invoices!A:I,9,TRUE)</f>
        <v>2021</v>
      </c>
    </row>
    <row r="6418" spans="1:10" x14ac:dyDescent="0.15">
      <c r="A6418" t="s">
        <v>9778</v>
      </c>
      <c r="B6418" t="s">
        <v>1424</v>
      </c>
      <c r="C6418" t="s">
        <v>94</v>
      </c>
      <c r="D6418" t="s">
        <v>86</v>
      </c>
      <c r="E6418">
        <v>10</v>
      </c>
      <c r="F6418" s="8">
        <f>VLOOKUP(C6418,Products!$A$2:$E$20,5,TRUE)</f>
        <v>3.5</v>
      </c>
      <c r="G6418" s="8">
        <f t="shared" si="200"/>
        <v>35</v>
      </c>
      <c r="H6418" s="8">
        <f>VLOOKUP(C6418,Products!$A$2:$F$20,6,TRUE)</f>
        <v>0.54999999999999982</v>
      </c>
      <c r="I6418" s="8">
        <f t="shared" si="201"/>
        <v>5.4999999999999982</v>
      </c>
      <c r="J6418" s="42">
        <f>VLOOKUP(B6418,Invoices!A:I,9,TRUE)</f>
        <v>2021</v>
      </c>
    </row>
    <row r="6419" spans="1:10" x14ac:dyDescent="0.15">
      <c r="A6419" t="s">
        <v>9779</v>
      </c>
      <c r="B6419" t="s">
        <v>1424</v>
      </c>
      <c r="C6419" t="s">
        <v>90</v>
      </c>
      <c r="D6419" t="s">
        <v>72</v>
      </c>
      <c r="E6419">
        <v>2</v>
      </c>
      <c r="F6419" s="8">
        <f>VLOOKUP(C6419,Products!$A$2:$E$20,5,TRUE)</f>
        <v>8.9499999999999993</v>
      </c>
      <c r="G6419" s="8">
        <f t="shared" si="200"/>
        <v>17.899999999999999</v>
      </c>
      <c r="H6419" s="8">
        <f>VLOOKUP(C6419,Products!$A$2:$F$20,6,TRUE)</f>
        <v>5.6999999999999993</v>
      </c>
      <c r="I6419" s="8">
        <f t="shared" si="201"/>
        <v>11.399999999999999</v>
      </c>
      <c r="J6419" s="42">
        <f>VLOOKUP(B6419,Invoices!A:I,9,TRUE)</f>
        <v>2021</v>
      </c>
    </row>
    <row r="6420" spans="1:10" x14ac:dyDescent="0.15">
      <c r="A6420" t="s">
        <v>9780</v>
      </c>
      <c r="B6420" t="s">
        <v>1424</v>
      </c>
      <c r="C6420" t="s">
        <v>93</v>
      </c>
      <c r="D6420" t="s">
        <v>76</v>
      </c>
      <c r="E6420">
        <v>9</v>
      </c>
      <c r="F6420" s="8">
        <f>VLOOKUP(C6420,Products!$A$2:$E$20,5,TRUE)</f>
        <v>9.9499999999999993</v>
      </c>
      <c r="G6420" s="8">
        <f t="shared" si="200"/>
        <v>89.55</v>
      </c>
      <c r="H6420" s="8">
        <f>VLOOKUP(C6420,Products!$A$2:$F$20,6,TRUE)</f>
        <v>1.9499999999999993</v>
      </c>
      <c r="I6420" s="8">
        <f t="shared" si="201"/>
        <v>17.549999999999994</v>
      </c>
      <c r="J6420" s="42">
        <f>VLOOKUP(B6420,Invoices!A:I,9,TRUE)</f>
        <v>2021</v>
      </c>
    </row>
    <row r="6421" spans="1:10" x14ac:dyDescent="0.15">
      <c r="A6421" t="s">
        <v>9781</v>
      </c>
      <c r="B6421" t="s">
        <v>1425</v>
      </c>
      <c r="C6421" t="s">
        <v>101</v>
      </c>
      <c r="D6421" t="s">
        <v>69</v>
      </c>
      <c r="E6421">
        <v>1</v>
      </c>
      <c r="F6421" s="8">
        <f>VLOOKUP(C6421,Products!$A$2:$E$20,5,TRUE)</f>
        <v>129.94999999999999</v>
      </c>
      <c r="G6421" s="8">
        <f t="shared" si="200"/>
        <v>129.94999999999999</v>
      </c>
      <c r="H6421" s="8">
        <f>VLOOKUP(C6421,Products!$A$2:$F$20,6,TRUE)</f>
        <v>40.449999999999989</v>
      </c>
      <c r="I6421" s="8">
        <f t="shared" si="201"/>
        <v>40.449999999999989</v>
      </c>
      <c r="J6421" s="42">
        <f>VLOOKUP(B6421,Invoices!A:I,9,TRUE)</f>
        <v>2021</v>
      </c>
    </row>
    <row r="6422" spans="1:10" x14ac:dyDescent="0.15">
      <c r="A6422" t="s">
        <v>9782</v>
      </c>
      <c r="B6422" t="s">
        <v>1426</v>
      </c>
      <c r="C6422" t="s">
        <v>94</v>
      </c>
      <c r="D6422" t="s">
        <v>86</v>
      </c>
      <c r="E6422">
        <v>1</v>
      </c>
      <c r="F6422" s="8">
        <f>VLOOKUP(C6422,Products!$A$2:$E$20,5,TRUE)</f>
        <v>3.5</v>
      </c>
      <c r="G6422" s="8">
        <f t="shared" si="200"/>
        <v>3.5</v>
      </c>
      <c r="H6422" s="8">
        <f>VLOOKUP(C6422,Products!$A$2:$F$20,6,TRUE)</f>
        <v>0.54999999999999982</v>
      </c>
      <c r="I6422" s="8">
        <f t="shared" si="201"/>
        <v>0.54999999999999982</v>
      </c>
      <c r="J6422" s="42">
        <f>VLOOKUP(B6422,Invoices!A:I,9,TRUE)</f>
        <v>2021</v>
      </c>
    </row>
    <row r="6423" spans="1:10" x14ac:dyDescent="0.15">
      <c r="A6423" t="s">
        <v>9783</v>
      </c>
      <c r="B6423" t="s">
        <v>1426</v>
      </c>
      <c r="C6423" t="s">
        <v>93</v>
      </c>
      <c r="D6423" t="s">
        <v>76</v>
      </c>
      <c r="E6423">
        <v>1</v>
      </c>
      <c r="F6423" s="8">
        <f>VLOOKUP(C6423,Products!$A$2:$E$20,5,TRUE)</f>
        <v>9.9499999999999993</v>
      </c>
      <c r="G6423" s="8">
        <f t="shared" si="200"/>
        <v>9.9499999999999993</v>
      </c>
      <c r="H6423" s="8">
        <f>VLOOKUP(C6423,Products!$A$2:$F$20,6,TRUE)</f>
        <v>1.9499999999999993</v>
      </c>
      <c r="I6423" s="8">
        <f t="shared" si="201"/>
        <v>1.9499999999999993</v>
      </c>
      <c r="J6423" s="42">
        <f>VLOOKUP(B6423,Invoices!A:I,9,TRUE)</f>
        <v>2021</v>
      </c>
    </row>
    <row r="6424" spans="1:10" x14ac:dyDescent="0.15">
      <c r="A6424" t="s">
        <v>9784</v>
      </c>
      <c r="B6424" t="s">
        <v>1426</v>
      </c>
      <c r="C6424" t="s">
        <v>101</v>
      </c>
      <c r="D6424" t="s">
        <v>69</v>
      </c>
      <c r="E6424">
        <v>6</v>
      </c>
      <c r="F6424" s="8">
        <f>VLOOKUP(C6424,Products!$A$2:$E$20,5,TRUE)</f>
        <v>129.94999999999999</v>
      </c>
      <c r="G6424" s="8">
        <f t="shared" si="200"/>
        <v>779.69999999999993</v>
      </c>
      <c r="H6424" s="8">
        <f>VLOOKUP(C6424,Products!$A$2:$F$20,6,TRUE)</f>
        <v>40.449999999999989</v>
      </c>
      <c r="I6424" s="8">
        <f t="shared" si="201"/>
        <v>242.69999999999993</v>
      </c>
      <c r="J6424" s="42">
        <f>VLOOKUP(B6424,Invoices!A:I,9,TRUE)</f>
        <v>2021</v>
      </c>
    </row>
    <row r="6425" spans="1:10" x14ac:dyDescent="0.15">
      <c r="A6425" t="s">
        <v>9785</v>
      </c>
      <c r="B6425" t="s">
        <v>1426</v>
      </c>
      <c r="C6425" t="s">
        <v>87</v>
      </c>
      <c r="D6425" t="s">
        <v>68</v>
      </c>
      <c r="E6425">
        <v>50</v>
      </c>
      <c r="F6425" s="8">
        <f>VLOOKUP(C6425,Products!$A$2:$E$20,5,TRUE)</f>
        <v>19.95</v>
      </c>
      <c r="G6425" s="8">
        <f t="shared" si="200"/>
        <v>997.5</v>
      </c>
      <c r="H6425" s="8">
        <f>VLOOKUP(C6425,Products!$A$2:$F$20,6,TRUE)</f>
        <v>7.4499999999999993</v>
      </c>
      <c r="I6425" s="8">
        <f t="shared" si="201"/>
        <v>372.49999999999994</v>
      </c>
      <c r="J6425" s="42">
        <f>VLOOKUP(B6425,Invoices!A:I,9,TRUE)</f>
        <v>2021</v>
      </c>
    </row>
    <row r="6426" spans="1:10" x14ac:dyDescent="0.15">
      <c r="A6426" t="s">
        <v>9786</v>
      </c>
      <c r="B6426" t="s">
        <v>1426</v>
      </c>
      <c r="C6426" t="s">
        <v>99</v>
      </c>
      <c r="D6426" t="s">
        <v>84</v>
      </c>
      <c r="E6426">
        <v>4</v>
      </c>
      <c r="F6426" s="8">
        <f>VLOOKUP(C6426,Products!$A$2:$E$20,5,TRUE)</f>
        <v>3.5</v>
      </c>
      <c r="G6426" s="8">
        <f t="shared" si="200"/>
        <v>14</v>
      </c>
      <c r="H6426" s="8">
        <f>VLOOKUP(C6426,Products!$A$2:$F$20,6,TRUE)</f>
        <v>0.54999999999999982</v>
      </c>
      <c r="I6426" s="8">
        <f t="shared" si="201"/>
        <v>2.1999999999999993</v>
      </c>
      <c r="J6426" s="42">
        <f>VLOOKUP(B6426,Invoices!A:I,9,TRUE)</f>
        <v>2021</v>
      </c>
    </row>
    <row r="6427" spans="1:10" x14ac:dyDescent="0.15">
      <c r="A6427" t="s">
        <v>9787</v>
      </c>
      <c r="B6427" t="s">
        <v>1426</v>
      </c>
      <c r="C6427" t="s">
        <v>105</v>
      </c>
      <c r="D6427" t="s">
        <v>81</v>
      </c>
      <c r="E6427">
        <v>50</v>
      </c>
      <c r="F6427" s="8">
        <f>VLOOKUP(C6427,Products!$A$2:$E$20,5,TRUE)</f>
        <v>8.9499999999999993</v>
      </c>
      <c r="G6427" s="8">
        <f t="shared" si="200"/>
        <v>447.49999999999994</v>
      </c>
      <c r="H6427" s="8">
        <f>VLOOKUP(C6427,Products!$A$2:$F$20,6,TRUE)</f>
        <v>3.1999999999999993</v>
      </c>
      <c r="I6427" s="8">
        <f t="shared" si="201"/>
        <v>159.99999999999997</v>
      </c>
      <c r="J6427" s="42">
        <f>VLOOKUP(B6427,Invoices!A:I,9,TRUE)</f>
        <v>2021</v>
      </c>
    </row>
    <row r="6428" spans="1:10" x14ac:dyDescent="0.15">
      <c r="A6428" t="s">
        <v>9788</v>
      </c>
      <c r="B6428" t="s">
        <v>1426</v>
      </c>
      <c r="C6428" t="s">
        <v>96</v>
      </c>
      <c r="D6428" t="s">
        <v>75</v>
      </c>
      <c r="E6428">
        <v>1</v>
      </c>
      <c r="F6428" s="8">
        <f>VLOOKUP(C6428,Products!$A$2:$E$20,5,TRUE)</f>
        <v>79.95</v>
      </c>
      <c r="G6428" s="8">
        <f t="shared" si="200"/>
        <v>79.95</v>
      </c>
      <c r="H6428" s="8">
        <f>VLOOKUP(C6428,Products!$A$2:$F$20,6,TRUE)</f>
        <v>27.950000000000003</v>
      </c>
      <c r="I6428" s="8">
        <f t="shared" si="201"/>
        <v>27.950000000000003</v>
      </c>
      <c r="J6428" s="42">
        <f>VLOOKUP(B6428,Invoices!A:I,9,TRUE)</f>
        <v>2021</v>
      </c>
    </row>
    <row r="6429" spans="1:10" x14ac:dyDescent="0.15">
      <c r="A6429" t="s">
        <v>9789</v>
      </c>
      <c r="B6429" t="s">
        <v>1426</v>
      </c>
      <c r="C6429" t="s">
        <v>91</v>
      </c>
      <c r="D6429" t="s">
        <v>70</v>
      </c>
      <c r="E6429">
        <v>25</v>
      </c>
      <c r="F6429" s="8">
        <f>VLOOKUP(C6429,Products!$A$2:$E$20,5,TRUE)</f>
        <v>49.95</v>
      </c>
      <c r="G6429" s="8">
        <f t="shared" si="200"/>
        <v>1248.75</v>
      </c>
      <c r="H6429" s="8">
        <f>VLOOKUP(C6429,Products!$A$2:$F$20,6,TRUE)</f>
        <v>21.200000000000003</v>
      </c>
      <c r="I6429" s="8">
        <f t="shared" si="201"/>
        <v>530.00000000000011</v>
      </c>
      <c r="J6429" s="42">
        <f>VLOOKUP(B6429,Invoices!A:I,9,TRUE)</f>
        <v>2021</v>
      </c>
    </row>
    <row r="6430" spans="1:10" x14ac:dyDescent="0.15">
      <c r="A6430" t="s">
        <v>9790</v>
      </c>
      <c r="B6430" t="s">
        <v>1426</v>
      </c>
      <c r="C6430" t="s">
        <v>98</v>
      </c>
      <c r="D6430" t="s">
        <v>79</v>
      </c>
      <c r="E6430">
        <v>10</v>
      </c>
      <c r="F6430" s="8">
        <f>VLOOKUP(C6430,Products!$A$2:$E$20,5,TRUE)</f>
        <v>14.95</v>
      </c>
      <c r="G6430" s="8">
        <f t="shared" si="200"/>
        <v>149.5</v>
      </c>
      <c r="H6430" s="8">
        <f>VLOOKUP(C6430,Products!$A$2:$F$20,6,TRUE)</f>
        <v>3.0499999999999989</v>
      </c>
      <c r="I6430" s="8">
        <f t="shared" si="201"/>
        <v>30.499999999999989</v>
      </c>
      <c r="J6430" s="42">
        <f>VLOOKUP(B6430,Invoices!A:I,9,TRUE)</f>
        <v>2021</v>
      </c>
    </row>
    <row r="6431" spans="1:10" x14ac:dyDescent="0.15">
      <c r="A6431" t="s">
        <v>9791</v>
      </c>
      <c r="B6431" t="s">
        <v>1426</v>
      </c>
      <c r="C6431" t="s">
        <v>102</v>
      </c>
      <c r="D6431" t="s">
        <v>83</v>
      </c>
      <c r="E6431">
        <v>1</v>
      </c>
      <c r="F6431" s="8">
        <f>VLOOKUP(C6431,Products!$A$2:$E$20,5,TRUE)</f>
        <v>29.95</v>
      </c>
      <c r="G6431" s="8">
        <f t="shared" si="200"/>
        <v>29.95</v>
      </c>
      <c r="H6431" s="8">
        <f>VLOOKUP(C6431,Products!$A$2:$F$20,6,TRUE)</f>
        <v>15</v>
      </c>
      <c r="I6431" s="8">
        <f t="shared" si="201"/>
        <v>15</v>
      </c>
      <c r="J6431" s="42">
        <f>VLOOKUP(B6431,Invoices!A:I,9,TRUE)</f>
        <v>2021</v>
      </c>
    </row>
    <row r="6432" spans="1:10" x14ac:dyDescent="0.15">
      <c r="A6432" t="s">
        <v>9792</v>
      </c>
      <c r="B6432" t="s">
        <v>1426</v>
      </c>
      <c r="C6432" t="s">
        <v>92</v>
      </c>
      <c r="D6432" t="s">
        <v>82</v>
      </c>
      <c r="E6432">
        <v>1</v>
      </c>
      <c r="F6432" s="8">
        <f>VLOOKUP(C6432,Products!$A$2:$E$20,5,TRUE)</f>
        <v>19.95</v>
      </c>
      <c r="G6432" s="8">
        <f t="shared" si="200"/>
        <v>19.95</v>
      </c>
      <c r="H6432" s="8">
        <f>VLOOKUP(C6432,Products!$A$2:$F$20,6,TRUE)</f>
        <v>7.4499999999999993</v>
      </c>
      <c r="I6432" s="8">
        <f t="shared" si="201"/>
        <v>7.4499999999999993</v>
      </c>
      <c r="J6432" s="42">
        <f>VLOOKUP(B6432,Invoices!A:I,9,TRUE)</f>
        <v>2021</v>
      </c>
    </row>
    <row r="6433" spans="1:10" x14ac:dyDescent="0.15">
      <c r="A6433" t="s">
        <v>9793</v>
      </c>
      <c r="B6433" t="s">
        <v>1426</v>
      </c>
      <c r="C6433" t="s">
        <v>96</v>
      </c>
      <c r="D6433" t="s">
        <v>75</v>
      </c>
      <c r="E6433">
        <v>10</v>
      </c>
      <c r="F6433" s="8">
        <f>VLOOKUP(C6433,Products!$A$2:$E$20,5,TRUE)</f>
        <v>79.95</v>
      </c>
      <c r="G6433" s="8">
        <f t="shared" si="200"/>
        <v>799.5</v>
      </c>
      <c r="H6433" s="8">
        <f>VLOOKUP(C6433,Products!$A$2:$F$20,6,TRUE)</f>
        <v>27.950000000000003</v>
      </c>
      <c r="I6433" s="8">
        <f t="shared" si="201"/>
        <v>279.5</v>
      </c>
      <c r="J6433" s="42">
        <f>VLOOKUP(B6433,Invoices!A:I,9,TRUE)</f>
        <v>2021</v>
      </c>
    </row>
    <row r="6434" spans="1:10" x14ac:dyDescent="0.15">
      <c r="A6434" t="s">
        <v>9794</v>
      </c>
      <c r="B6434" t="s">
        <v>1426</v>
      </c>
      <c r="C6434" t="s">
        <v>96</v>
      </c>
      <c r="D6434" t="s">
        <v>75</v>
      </c>
      <c r="E6434">
        <v>4</v>
      </c>
      <c r="F6434" s="8">
        <f>VLOOKUP(C6434,Products!$A$2:$E$20,5,TRUE)</f>
        <v>79.95</v>
      </c>
      <c r="G6434" s="8">
        <f t="shared" si="200"/>
        <v>319.8</v>
      </c>
      <c r="H6434" s="8">
        <f>VLOOKUP(C6434,Products!$A$2:$F$20,6,TRUE)</f>
        <v>27.950000000000003</v>
      </c>
      <c r="I6434" s="8">
        <f t="shared" si="201"/>
        <v>111.80000000000001</v>
      </c>
      <c r="J6434" s="42">
        <f>VLOOKUP(B6434,Invoices!A:I,9,TRUE)</f>
        <v>2021</v>
      </c>
    </row>
    <row r="6435" spans="1:10" x14ac:dyDescent="0.15">
      <c r="A6435" t="s">
        <v>9795</v>
      </c>
      <c r="B6435" t="s">
        <v>1426</v>
      </c>
      <c r="C6435" t="s">
        <v>89</v>
      </c>
      <c r="D6435" t="s">
        <v>80</v>
      </c>
      <c r="E6435">
        <v>1</v>
      </c>
      <c r="F6435" s="8">
        <f>VLOOKUP(C6435,Products!$A$2:$E$20,5,TRUE)</f>
        <v>15.95</v>
      </c>
      <c r="G6435" s="8">
        <f t="shared" si="200"/>
        <v>15.95</v>
      </c>
      <c r="H6435" s="8">
        <f>VLOOKUP(C6435,Products!$A$2:$F$20,6,TRUE)</f>
        <v>6</v>
      </c>
      <c r="I6435" s="8">
        <f t="shared" si="201"/>
        <v>6</v>
      </c>
      <c r="J6435" s="42">
        <f>VLOOKUP(B6435,Invoices!A:I,9,TRUE)</f>
        <v>2021</v>
      </c>
    </row>
    <row r="6436" spans="1:10" x14ac:dyDescent="0.15">
      <c r="A6436" t="s">
        <v>9796</v>
      </c>
      <c r="B6436" t="s">
        <v>1426</v>
      </c>
      <c r="C6436" t="s">
        <v>102</v>
      </c>
      <c r="D6436" t="s">
        <v>83</v>
      </c>
      <c r="E6436">
        <v>2</v>
      </c>
      <c r="F6436" s="8">
        <f>VLOOKUP(C6436,Products!$A$2:$E$20,5,TRUE)</f>
        <v>29.95</v>
      </c>
      <c r="G6436" s="8">
        <f t="shared" si="200"/>
        <v>59.9</v>
      </c>
      <c r="H6436" s="8">
        <f>VLOOKUP(C6436,Products!$A$2:$F$20,6,TRUE)</f>
        <v>15</v>
      </c>
      <c r="I6436" s="8">
        <f t="shared" si="201"/>
        <v>30</v>
      </c>
      <c r="J6436" s="42">
        <f>VLOOKUP(B6436,Invoices!A:I,9,TRUE)</f>
        <v>2021</v>
      </c>
    </row>
    <row r="6437" spans="1:10" x14ac:dyDescent="0.15">
      <c r="A6437" t="s">
        <v>9797</v>
      </c>
      <c r="B6437" t="s">
        <v>1426</v>
      </c>
      <c r="C6437" t="s">
        <v>97</v>
      </c>
      <c r="D6437" t="s">
        <v>74</v>
      </c>
      <c r="E6437">
        <v>5</v>
      </c>
      <c r="F6437" s="8">
        <f>VLOOKUP(C6437,Products!$A$2:$E$20,5,TRUE)</f>
        <v>1.5</v>
      </c>
      <c r="G6437" s="8">
        <f t="shared" si="200"/>
        <v>7.5</v>
      </c>
      <c r="H6437" s="8">
        <f>VLOOKUP(C6437,Products!$A$2:$F$20,6,TRUE)</f>
        <v>0.5</v>
      </c>
      <c r="I6437" s="8">
        <f t="shared" si="201"/>
        <v>2.5</v>
      </c>
      <c r="J6437" s="42">
        <f>VLOOKUP(B6437,Invoices!A:I,9,TRUE)</f>
        <v>2021</v>
      </c>
    </row>
    <row r="6438" spans="1:10" x14ac:dyDescent="0.15">
      <c r="A6438" t="s">
        <v>9798</v>
      </c>
      <c r="B6438" t="s">
        <v>1426</v>
      </c>
      <c r="C6438" t="s">
        <v>88</v>
      </c>
      <c r="D6438" t="s">
        <v>85</v>
      </c>
      <c r="E6438">
        <v>1</v>
      </c>
      <c r="F6438" s="8">
        <f>VLOOKUP(C6438,Products!$A$2:$E$20,5,TRUE)</f>
        <v>8.9499999999999993</v>
      </c>
      <c r="G6438" s="8">
        <f t="shared" si="200"/>
        <v>8.9499999999999993</v>
      </c>
      <c r="H6438" s="8">
        <f>VLOOKUP(C6438,Products!$A$2:$F$20,6,TRUE)</f>
        <v>5.6999999999999993</v>
      </c>
      <c r="I6438" s="8">
        <f t="shared" si="201"/>
        <v>5.6999999999999993</v>
      </c>
      <c r="J6438" s="42">
        <f>VLOOKUP(B6438,Invoices!A:I,9,TRUE)</f>
        <v>2021</v>
      </c>
    </row>
    <row r="6439" spans="1:10" x14ac:dyDescent="0.15">
      <c r="A6439" t="s">
        <v>9799</v>
      </c>
      <c r="B6439" t="s">
        <v>1426</v>
      </c>
      <c r="C6439" t="s">
        <v>103</v>
      </c>
      <c r="D6439" t="s">
        <v>77</v>
      </c>
      <c r="E6439">
        <v>1</v>
      </c>
      <c r="F6439" s="8">
        <f>VLOOKUP(C6439,Products!$A$2:$E$20,5,TRUE)</f>
        <v>8.9499999999999993</v>
      </c>
      <c r="G6439" s="8">
        <f t="shared" si="200"/>
        <v>8.9499999999999993</v>
      </c>
      <c r="H6439" s="8">
        <f>VLOOKUP(C6439,Products!$A$2:$F$20,6,TRUE)</f>
        <v>3.1999999999999993</v>
      </c>
      <c r="I6439" s="8">
        <f t="shared" si="201"/>
        <v>3.1999999999999993</v>
      </c>
      <c r="J6439" s="42">
        <f>VLOOKUP(B6439,Invoices!A:I,9,TRUE)</f>
        <v>2021</v>
      </c>
    </row>
    <row r="6440" spans="1:10" x14ac:dyDescent="0.15">
      <c r="A6440" t="s">
        <v>9800</v>
      </c>
      <c r="B6440" t="s">
        <v>1426</v>
      </c>
      <c r="C6440" t="s">
        <v>98</v>
      </c>
      <c r="D6440" t="s">
        <v>79</v>
      </c>
      <c r="E6440">
        <v>4</v>
      </c>
      <c r="F6440" s="8">
        <f>VLOOKUP(C6440,Products!$A$2:$E$20,5,TRUE)</f>
        <v>14.95</v>
      </c>
      <c r="G6440" s="8">
        <f t="shared" si="200"/>
        <v>59.8</v>
      </c>
      <c r="H6440" s="8">
        <f>VLOOKUP(C6440,Products!$A$2:$F$20,6,TRUE)</f>
        <v>3.0499999999999989</v>
      </c>
      <c r="I6440" s="8">
        <f t="shared" si="201"/>
        <v>12.199999999999996</v>
      </c>
      <c r="J6440" s="42">
        <f>VLOOKUP(B6440,Invoices!A:I,9,TRUE)</f>
        <v>2021</v>
      </c>
    </row>
    <row r="6441" spans="1:10" x14ac:dyDescent="0.15">
      <c r="A6441" t="s">
        <v>9801</v>
      </c>
      <c r="B6441" t="s">
        <v>1426</v>
      </c>
      <c r="C6441" t="s">
        <v>105</v>
      </c>
      <c r="D6441" t="s">
        <v>81</v>
      </c>
      <c r="E6441">
        <v>1</v>
      </c>
      <c r="F6441" s="8">
        <f>VLOOKUP(C6441,Products!$A$2:$E$20,5,TRUE)</f>
        <v>8.9499999999999993</v>
      </c>
      <c r="G6441" s="8">
        <f t="shared" si="200"/>
        <v>8.9499999999999993</v>
      </c>
      <c r="H6441" s="8">
        <f>VLOOKUP(C6441,Products!$A$2:$F$20,6,TRUE)</f>
        <v>3.1999999999999993</v>
      </c>
      <c r="I6441" s="8">
        <f t="shared" si="201"/>
        <v>3.1999999999999993</v>
      </c>
      <c r="J6441" s="42">
        <f>VLOOKUP(B6441,Invoices!A:I,9,TRUE)</f>
        <v>2021</v>
      </c>
    </row>
    <row r="6442" spans="1:10" x14ac:dyDescent="0.15">
      <c r="A6442" t="s">
        <v>9802</v>
      </c>
      <c r="B6442" t="s">
        <v>1426</v>
      </c>
      <c r="C6442" t="s">
        <v>104</v>
      </c>
      <c r="D6442" t="s">
        <v>71</v>
      </c>
      <c r="E6442">
        <v>7</v>
      </c>
      <c r="F6442" s="8">
        <f>VLOOKUP(C6442,Products!$A$2:$E$20,5,TRUE)</f>
        <v>2.95</v>
      </c>
      <c r="G6442" s="8">
        <f t="shared" si="200"/>
        <v>20.650000000000002</v>
      </c>
      <c r="H6442" s="8">
        <f>VLOOKUP(C6442,Products!$A$2:$F$20,6,TRUE)</f>
        <v>1.1500000000000001</v>
      </c>
      <c r="I6442" s="8">
        <f t="shared" si="201"/>
        <v>8.0500000000000007</v>
      </c>
      <c r="J6442" s="42">
        <f>VLOOKUP(B6442,Invoices!A:I,9,TRUE)</f>
        <v>2021</v>
      </c>
    </row>
    <row r="6443" spans="1:10" x14ac:dyDescent="0.15">
      <c r="A6443" t="s">
        <v>9803</v>
      </c>
      <c r="B6443" t="s">
        <v>1426</v>
      </c>
      <c r="C6443" t="s">
        <v>94</v>
      </c>
      <c r="D6443" t="s">
        <v>86</v>
      </c>
      <c r="E6443">
        <v>1</v>
      </c>
      <c r="F6443" s="8">
        <f>VLOOKUP(C6443,Products!$A$2:$E$20,5,TRUE)</f>
        <v>3.5</v>
      </c>
      <c r="G6443" s="8">
        <f t="shared" si="200"/>
        <v>3.5</v>
      </c>
      <c r="H6443" s="8">
        <f>VLOOKUP(C6443,Products!$A$2:$F$20,6,TRUE)</f>
        <v>0.54999999999999982</v>
      </c>
      <c r="I6443" s="8">
        <f t="shared" si="201"/>
        <v>0.54999999999999982</v>
      </c>
      <c r="J6443" s="42">
        <f>VLOOKUP(B6443,Invoices!A:I,9,TRUE)</f>
        <v>2021</v>
      </c>
    </row>
    <row r="6444" spans="1:10" x14ac:dyDescent="0.15">
      <c r="A6444" t="s">
        <v>9804</v>
      </c>
      <c r="B6444" t="s">
        <v>1426</v>
      </c>
      <c r="C6444" t="s">
        <v>90</v>
      </c>
      <c r="D6444" t="s">
        <v>72</v>
      </c>
      <c r="E6444">
        <v>2</v>
      </c>
      <c r="F6444" s="8">
        <f>VLOOKUP(C6444,Products!$A$2:$E$20,5,TRUE)</f>
        <v>8.9499999999999993</v>
      </c>
      <c r="G6444" s="8">
        <f t="shared" si="200"/>
        <v>17.899999999999999</v>
      </c>
      <c r="H6444" s="8">
        <f>VLOOKUP(C6444,Products!$A$2:$F$20,6,TRUE)</f>
        <v>5.6999999999999993</v>
      </c>
      <c r="I6444" s="8">
        <f t="shared" si="201"/>
        <v>11.399999999999999</v>
      </c>
      <c r="J6444" s="42">
        <f>VLOOKUP(B6444,Invoices!A:I,9,TRUE)</f>
        <v>2021</v>
      </c>
    </row>
    <row r="6445" spans="1:10" x14ac:dyDescent="0.15">
      <c r="A6445" t="s">
        <v>9805</v>
      </c>
      <c r="B6445" t="s">
        <v>1426</v>
      </c>
      <c r="C6445" t="s">
        <v>100</v>
      </c>
      <c r="D6445" t="s">
        <v>78</v>
      </c>
      <c r="E6445">
        <v>1</v>
      </c>
      <c r="F6445" s="8">
        <f>VLOOKUP(C6445,Products!$A$2:$E$20,5,TRUE)</f>
        <v>49.95</v>
      </c>
      <c r="G6445" s="8">
        <f t="shared" si="200"/>
        <v>49.95</v>
      </c>
      <c r="H6445" s="8">
        <f>VLOOKUP(C6445,Products!$A$2:$F$20,6,TRUE)</f>
        <v>19.950000000000003</v>
      </c>
      <c r="I6445" s="8">
        <f t="shared" si="201"/>
        <v>19.950000000000003</v>
      </c>
      <c r="J6445" s="42">
        <f>VLOOKUP(B6445,Invoices!A:I,9,TRUE)</f>
        <v>2021</v>
      </c>
    </row>
    <row r="6446" spans="1:10" x14ac:dyDescent="0.15">
      <c r="A6446" t="s">
        <v>9806</v>
      </c>
      <c r="B6446" t="s">
        <v>1426</v>
      </c>
      <c r="C6446" t="s">
        <v>95</v>
      </c>
      <c r="D6446" t="s">
        <v>73</v>
      </c>
      <c r="E6446">
        <v>5</v>
      </c>
      <c r="F6446" s="8">
        <f>VLOOKUP(C6446,Products!$A$2:$E$20,5,TRUE)</f>
        <v>12.95</v>
      </c>
      <c r="G6446" s="8">
        <f t="shared" si="200"/>
        <v>64.75</v>
      </c>
      <c r="H6446" s="8">
        <f>VLOOKUP(C6446,Products!$A$2:$F$20,6,TRUE)</f>
        <v>4.1999999999999993</v>
      </c>
      <c r="I6446" s="8">
        <f t="shared" si="201"/>
        <v>20.999999999999996</v>
      </c>
      <c r="J6446" s="42">
        <f>VLOOKUP(B6446,Invoices!A:I,9,TRUE)</f>
        <v>2021</v>
      </c>
    </row>
    <row r="6447" spans="1:10" x14ac:dyDescent="0.15">
      <c r="A6447" t="s">
        <v>9807</v>
      </c>
      <c r="B6447" t="s">
        <v>1427</v>
      </c>
      <c r="C6447" t="s">
        <v>89</v>
      </c>
      <c r="D6447" t="s">
        <v>80</v>
      </c>
      <c r="E6447">
        <v>7</v>
      </c>
      <c r="F6447" s="8">
        <f>VLOOKUP(C6447,Products!$A$2:$E$20,5,TRUE)</f>
        <v>15.95</v>
      </c>
      <c r="G6447" s="8">
        <f t="shared" si="200"/>
        <v>111.64999999999999</v>
      </c>
      <c r="H6447" s="8">
        <f>VLOOKUP(C6447,Products!$A$2:$F$20,6,TRUE)</f>
        <v>6</v>
      </c>
      <c r="I6447" s="8">
        <f t="shared" si="201"/>
        <v>42</v>
      </c>
      <c r="J6447" s="42">
        <f>VLOOKUP(B6447,Invoices!A:I,9,TRUE)</f>
        <v>2021</v>
      </c>
    </row>
    <row r="6448" spans="1:10" x14ac:dyDescent="0.15">
      <c r="A6448" t="s">
        <v>9808</v>
      </c>
      <c r="B6448" t="s">
        <v>1427</v>
      </c>
      <c r="C6448" t="s">
        <v>95</v>
      </c>
      <c r="D6448" t="s">
        <v>73</v>
      </c>
      <c r="E6448">
        <v>3</v>
      </c>
      <c r="F6448" s="8">
        <f>VLOOKUP(C6448,Products!$A$2:$E$20,5,TRUE)</f>
        <v>12.95</v>
      </c>
      <c r="G6448" s="8">
        <f t="shared" si="200"/>
        <v>38.849999999999994</v>
      </c>
      <c r="H6448" s="8">
        <f>VLOOKUP(C6448,Products!$A$2:$F$20,6,TRUE)</f>
        <v>4.1999999999999993</v>
      </c>
      <c r="I6448" s="8">
        <f t="shared" si="201"/>
        <v>12.599999999999998</v>
      </c>
      <c r="J6448" s="42">
        <f>VLOOKUP(B6448,Invoices!A:I,9,TRUE)</f>
        <v>2021</v>
      </c>
    </row>
    <row r="6449" spans="1:10" x14ac:dyDescent="0.15">
      <c r="A6449" t="s">
        <v>9809</v>
      </c>
      <c r="B6449" t="s">
        <v>1427</v>
      </c>
      <c r="C6449" t="s">
        <v>90</v>
      </c>
      <c r="D6449" t="s">
        <v>72</v>
      </c>
      <c r="E6449">
        <v>1</v>
      </c>
      <c r="F6449" s="8">
        <f>VLOOKUP(C6449,Products!$A$2:$E$20,5,TRUE)</f>
        <v>8.9499999999999993</v>
      </c>
      <c r="G6449" s="8">
        <f t="shared" si="200"/>
        <v>8.9499999999999993</v>
      </c>
      <c r="H6449" s="8">
        <f>VLOOKUP(C6449,Products!$A$2:$F$20,6,TRUE)</f>
        <v>5.6999999999999993</v>
      </c>
      <c r="I6449" s="8">
        <f t="shared" si="201"/>
        <v>5.6999999999999993</v>
      </c>
      <c r="J6449" s="42">
        <f>VLOOKUP(B6449,Invoices!A:I,9,TRUE)</f>
        <v>2021</v>
      </c>
    </row>
    <row r="6450" spans="1:10" x14ac:dyDescent="0.15">
      <c r="A6450" t="s">
        <v>9810</v>
      </c>
      <c r="B6450" t="s">
        <v>1427</v>
      </c>
      <c r="C6450" t="s">
        <v>94</v>
      </c>
      <c r="D6450" t="s">
        <v>86</v>
      </c>
      <c r="E6450">
        <v>15</v>
      </c>
      <c r="F6450" s="8">
        <f>VLOOKUP(C6450,Products!$A$2:$E$20,5,TRUE)</f>
        <v>3.5</v>
      </c>
      <c r="G6450" s="8">
        <f t="shared" si="200"/>
        <v>52.5</v>
      </c>
      <c r="H6450" s="8">
        <f>VLOOKUP(C6450,Products!$A$2:$F$20,6,TRUE)</f>
        <v>0.54999999999999982</v>
      </c>
      <c r="I6450" s="8">
        <f t="shared" si="201"/>
        <v>8.2499999999999964</v>
      </c>
      <c r="J6450" s="42">
        <f>VLOOKUP(B6450,Invoices!A:I,9,TRUE)</f>
        <v>2021</v>
      </c>
    </row>
    <row r="6451" spans="1:10" x14ac:dyDescent="0.15">
      <c r="A6451" t="s">
        <v>9811</v>
      </c>
      <c r="B6451" t="s">
        <v>1427</v>
      </c>
      <c r="C6451" t="s">
        <v>92</v>
      </c>
      <c r="D6451" t="s">
        <v>82</v>
      </c>
      <c r="E6451">
        <v>10</v>
      </c>
      <c r="F6451" s="8">
        <f>VLOOKUP(C6451,Products!$A$2:$E$20,5,TRUE)</f>
        <v>19.95</v>
      </c>
      <c r="G6451" s="8">
        <f t="shared" si="200"/>
        <v>199.5</v>
      </c>
      <c r="H6451" s="8">
        <f>VLOOKUP(C6451,Products!$A$2:$F$20,6,TRUE)</f>
        <v>7.4499999999999993</v>
      </c>
      <c r="I6451" s="8">
        <f t="shared" si="201"/>
        <v>74.5</v>
      </c>
      <c r="J6451" s="42">
        <f>VLOOKUP(B6451,Invoices!A:I,9,TRUE)</f>
        <v>2021</v>
      </c>
    </row>
    <row r="6452" spans="1:10" x14ac:dyDescent="0.15">
      <c r="A6452" t="s">
        <v>9812</v>
      </c>
      <c r="B6452" t="s">
        <v>1427</v>
      </c>
      <c r="C6452" t="s">
        <v>96</v>
      </c>
      <c r="D6452" t="s">
        <v>75</v>
      </c>
      <c r="E6452">
        <v>1</v>
      </c>
      <c r="F6452" s="8">
        <f>VLOOKUP(C6452,Products!$A$2:$E$20,5,TRUE)</f>
        <v>79.95</v>
      </c>
      <c r="G6452" s="8">
        <f t="shared" si="200"/>
        <v>79.95</v>
      </c>
      <c r="H6452" s="8">
        <f>VLOOKUP(C6452,Products!$A$2:$F$20,6,TRUE)</f>
        <v>27.950000000000003</v>
      </c>
      <c r="I6452" s="8">
        <f t="shared" si="201"/>
        <v>27.950000000000003</v>
      </c>
      <c r="J6452" s="42">
        <f>VLOOKUP(B6452,Invoices!A:I,9,TRUE)</f>
        <v>2021</v>
      </c>
    </row>
    <row r="6453" spans="1:10" x14ac:dyDescent="0.15">
      <c r="A6453" t="s">
        <v>9813</v>
      </c>
      <c r="B6453" t="s">
        <v>1427</v>
      </c>
      <c r="C6453" t="s">
        <v>97</v>
      </c>
      <c r="D6453" t="s">
        <v>74</v>
      </c>
      <c r="E6453">
        <v>20</v>
      </c>
      <c r="F6453" s="8">
        <f>VLOOKUP(C6453,Products!$A$2:$E$20,5,TRUE)</f>
        <v>1.5</v>
      </c>
      <c r="G6453" s="8">
        <f t="shared" si="200"/>
        <v>30</v>
      </c>
      <c r="H6453" s="8">
        <f>VLOOKUP(C6453,Products!$A$2:$F$20,6,TRUE)</f>
        <v>0.5</v>
      </c>
      <c r="I6453" s="8">
        <f t="shared" si="201"/>
        <v>10</v>
      </c>
      <c r="J6453" s="42">
        <f>VLOOKUP(B6453,Invoices!A:I,9,TRUE)</f>
        <v>2021</v>
      </c>
    </row>
    <row r="6454" spans="1:10" x14ac:dyDescent="0.15">
      <c r="A6454" t="s">
        <v>9814</v>
      </c>
      <c r="B6454" t="s">
        <v>1427</v>
      </c>
      <c r="C6454" t="s">
        <v>101</v>
      </c>
      <c r="D6454" t="s">
        <v>69</v>
      </c>
      <c r="E6454">
        <v>5</v>
      </c>
      <c r="F6454" s="8">
        <f>VLOOKUP(C6454,Products!$A$2:$E$20,5,TRUE)</f>
        <v>129.94999999999999</v>
      </c>
      <c r="G6454" s="8">
        <f t="shared" si="200"/>
        <v>649.75</v>
      </c>
      <c r="H6454" s="8">
        <f>VLOOKUP(C6454,Products!$A$2:$F$20,6,TRUE)</f>
        <v>40.449999999999989</v>
      </c>
      <c r="I6454" s="8">
        <f t="shared" si="201"/>
        <v>202.24999999999994</v>
      </c>
      <c r="J6454" s="42">
        <f>VLOOKUP(B6454,Invoices!A:I,9,TRUE)</f>
        <v>2021</v>
      </c>
    </row>
    <row r="6455" spans="1:10" x14ac:dyDescent="0.15">
      <c r="A6455" t="s">
        <v>9815</v>
      </c>
      <c r="B6455" t="s">
        <v>1428</v>
      </c>
      <c r="C6455" t="s">
        <v>105</v>
      </c>
      <c r="D6455" t="s">
        <v>81</v>
      </c>
      <c r="E6455">
        <v>20</v>
      </c>
      <c r="F6455" s="8">
        <f>VLOOKUP(C6455,Products!$A$2:$E$20,5,TRUE)</f>
        <v>8.9499999999999993</v>
      </c>
      <c r="G6455" s="8">
        <f t="shared" si="200"/>
        <v>179</v>
      </c>
      <c r="H6455" s="8">
        <f>VLOOKUP(C6455,Products!$A$2:$F$20,6,TRUE)</f>
        <v>3.1999999999999993</v>
      </c>
      <c r="I6455" s="8">
        <f t="shared" si="201"/>
        <v>63.999999999999986</v>
      </c>
      <c r="J6455" s="42">
        <f>VLOOKUP(B6455,Invoices!A:I,9,TRUE)</f>
        <v>2021</v>
      </c>
    </row>
    <row r="6456" spans="1:10" x14ac:dyDescent="0.15">
      <c r="A6456" t="s">
        <v>9816</v>
      </c>
      <c r="B6456" t="s">
        <v>1428</v>
      </c>
      <c r="C6456" t="s">
        <v>102</v>
      </c>
      <c r="D6456" t="s">
        <v>83</v>
      </c>
      <c r="E6456">
        <v>1</v>
      </c>
      <c r="F6456" s="8">
        <f>VLOOKUP(C6456,Products!$A$2:$E$20,5,TRUE)</f>
        <v>29.95</v>
      </c>
      <c r="G6456" s="8">
        <f t="shared" si="200"/>
        <v>29.95</v>
      </c>
      <c r="H6456" s="8">
        <f>VLOOKUP(C6456,Products!$A$2:$F$20,6,TRUE)</f>
        <v>15</v>
      </c>
      <c r="I6456" s="8">
        <f t="shared" si="201"/>
        <v>15</v>
      </c>
      <c r="J6456" s="42">
        <f>VLOOKUP(B6456,Invoices!A:I,9,TRUE)</f>
        <v>2021</v>
      </c>
    </row>
    <row r="6457" spans="1:10" x14ac:dyDescent="0.15">
      <c r="A6457" t="s">
        <v>9817</v>
      </c>
      <c r="B6457" t="s">
        <v>1428</v>
      </c>
      <c r="C6457" t="s">
        <v>96</v>
      </c>
      <c r="D6457" t="s">
        <v>75</v>
      </c>
      <c r="E6457">
        <v>1</v>
      </c>
      <c r="F6457" s="8">
        <f>VLOOKUP(C6457,Products!$A$2:$E$20,5,TRUE)</f>
        <v>79.95</v>
      </c>
      <c r="G6457" s="8">
        <f t="shared" si="200"/>
        <v>79.95</v>
      </c>
      <c r="H6457" s="8">
        <f>VLOOKUP(C6457,Products!$A$2:$F$20,6,TRUE)</f>
        <v>27.950000000000003</v>
      </c>
      <c r="I6457" s="8">
        <f t="shared" si="201"/>
        <v>27.950000000000003</v>
      </c>
      <c r="J6457" s="42">
        <f>VLOOKUP(B6457,Invoices!A:I,9,TRUE)</f>
        <v>2021</v>
      </c>
    </row>
    <row r="6458" spans="1:10" x14ac:dyDescent="0.15">
      <c r="A6458" t="s">
        <v>9818</v>
      </c>
      <c r="B6458" t="s">
        <v>1428</v>
      </c>
      <c r="C6458" t="s">
        <v>89</v>
      </c>
      <c r="D6458" t="s">
        <v>80</v>
      </c>
      <c r="E6458">
        <v>5</v>
      </c>
      <c r="F6458" s="8">
        <f>VLOOKUP(C6458,Products!$A$2:$E$20,5,TRUE)</f>
        <v>15.95</v>
      </c>
      <c r="G6458" s="8">
        <f t="shared" si="200"/>
        <v>79.75</v>
      </c>
      <c r="H6458" s="8">
        <f>VLOOKUP(C6458,Products!$A$2:$F$20,6,TRUE)</f>
        <v>6</v>
      </c>
      <c r="I6458" s="8">
        <f t="shared" si="201"/>
        <v>30</v>
      </c>
      <c r="J6458" s="42">
        <f>VLOOKUP(B6458,Invoices!A:I,9,TRUE)</f>
        <v>2021</v>
      </c>
    </row>
    <row r="6459" spans="1:10" x14ac:dyDescent="0.15">
      <c r="A6459" t="s">
        <v>9819</v>
      </c>
      <c r="B6459" t="s">
        <v>1429</v>
      </c>
      <c r="C6459" t="s">
        <v>105</v>
      </c>
      <c r="D6459" t="s">
        <v>81</v>
      </c>
      <c r="E6459">
        <v>2</v>
      </c>
      <c r="F6459" s="8">
        <f>VLOOKUP(C6459,Products!$A$2:$E$20,5,TRUE)</f>
        <v>8.9499999999999993</v>
      </c>
      <c r="G6459" s="8">
        <f t="shared" si="200"/>
        <v>17.899999999999999</v>
      </c>
      <c r="H6459" s="8">
        <f>VLOOKUP(C6459,Products!$A$2:$F$20,6,TRUE)</f>
        <v>3.1999999999999993</v>
      </c>
      <c r="I6459" s="8">
        <f t="shared" si="201"/>
        <v>6.3999999999999986</v>
      </c>
      <c r="J6459" s="42">
        <f>VLOOKUP(B6459,Invoices!A:I,9,TRUE)</f>
        <v>2021</v>
      </c>
    </row>
    <row r="6460" spans="1:10" x14ac:dyDescent="0.15">
      <c r="A6460" t="s">
        <v>9820</v>
      </c>
      <c r="B6460" t="s">
        <v>1429</v>
      </c>
      <c r="C6460" t="s">
        <v>101</v>
      </c>
      <c r="D6460" t="s">
        <v>69</v>
      </c>
      <c r="E6460">
        <v>3</v>
      </c>
      <c r="F6460" s="8">
        <f>VLOOKUP(C6460,Products!$A$2:$E$20,5,TRUE)</f>
        <v>129.94999999999999</v>
      </c>
      <c r="G6460" s="8">
        <f t="shared" si="200"/>
        <v>389.84999999999997</v>
      </c>
      <c r="H6460" s="8">
        <f>VLOOKUP(C6460,Products!$A$2:$F$20,6,TRUE)</f>
        <v>40.449999999999989</v>
      </c>
      <c r="I6460" s="8">
        <f t="shared" si="201"/>
        <v>121.34999999999997</v>
      </c>
      <c r="J6460" s="42">
        <f>VLOOKUP(B6460,Invoices!A:I,9,TRUE)</f>
        <v>2021</v>
      </c>
    </row>
    <row r="6461" spans="1:10" x14ac:dyDescent="0.15">
      <c r="A6461" t="s">
        <v>9821</v>
      </c>
      <c r="B6461" t="s">
        <v>1429</v>
      </c>
      <c r="C6461" t="s">
        <v>102</v>
      </c>
      <c r="D6461" t="s">
        <v>83</v>
      </c>
      <c r="E6461">
        <v>1</v>
      </c>
      <c r="F6461" s="8">
        <f>VLOOKUP(C6461,Products!$A$2:$E$20,5,TRUE)</f>
        <v>29.95</v>
      </c>
      <c r="G6461" s="8">
        <f t="shared" si="200"/>
        <v>29.95</v>
      </c>
      <c r="H6461" s="8">
        <f>VLOOKUP(C6461,Products!$A$2:$F$20,6,TRUE)</f>
        <v>15</v>
      </c>
      <c r="I6461" s="8">
        <f t="shared" si="201"/>
        <v>15</v>
      </c>
      <c r="J6461" s="42">
        <f>VLOOKUP(B6461,Invoices!A:I,9,TRUE)</f>
        <v>2021</v>
      </c>
    </row>
    <row r="6462" spans="1:10" x14ac:dyDescent="0.15">
      <c r="A6462" t="s">
        <v>9822</v>
      </c>
      <c r="B6462" t="s">
        <v>1429</v>
      </c>
      <c r="C6462" t="s">
        <v>104</v>
      </c>
      <c r="D6462" t="s">
        <v>71</v>
      </c>
      <c r="E6462">
        <v>1</v>
      </c>
      <c r="F6462" s="8">
        <f>VLOOKUP(C6462,Products!$A$2:$E$20,5,TRUE)</f>
        <v>2.95</v>
      </c>
      <c r="G6462" s="8">
        <f t="shared" si="200"/>
        <v>2.95</v>
      </c>
      <c r="H6462" s="8">
        <f>VLOOKUP(C6462,Products!$A$2:$F$20,6,TRUE)</f>
        <v>1.1500000000000001</v>
      </c>
      <c r="I6462" s="8">
        <f t="shared" si="201"/>
        <v>1.1500000000000001</v>
      </c>
      <c r="J6462" s="42">
        <f>VLOOKUP(B6462,Invoices!A:I,9,TRUE)</f>
        <v>2021</v>
      </c>
    </row>
    <row r="6463" spans="1:10" x14ac:dyDescent="0.15">
      <c r="A6463" t="s">
        <v>9823</v>
      </c>
      <c r="B6463" t="s">
        <v>1430</v>
      </c>
      <c r="C6463" t="s">
        <v>99</v>
      </c>
      <c r="D6463" t="s">
        <v>84</v>
      </c>
      <c r="E6463">
        <v>1</v>
      </c>
      <c r="F6463" s="8">
        <f>VLOOKUP(C6463,Products!$A$2:$E$20,5,TRUE)</f>
        <v>3.5</v>
      </c>
      <c r="G6463" s="8">
        <f t="shared" si="200"/>
        <v>3.5</v>
      </c>
      <c r="H6463" s="8">
        <f>VLOOKUP(C6463,Products!$A$2:$F$20,6,TRUE)</f>
        <v>0.54999999999999982</v>
      </c>
      <c r="I6463" s="8">
        <f t="shared" si="201"/>
        <v>0.54999999999999982</v>
      </c>
      <c r="J6463" s="42">
        <f>VLOOKUP(B6463,Invoices!A:I,9,TRUE)</f>
        <v>2021</v>
      </c>
    </row>
    <row r="6464" spans="1:10" x14ac:dyDescent="0.15">
      <c r="A6464" t="s">
        <v>9824</v>
      </c>
      <c r="B6464" t="s">
        <v>1430</v>
      </c>
      <c r="C6464" t="s">
        <v>96</v>
      </c>
      <c r="D6464" t="s">
        <v>75</v>
      </c>
      <c r="E6464">
        <v>15</v>
      </c>
      <c r="F6464" s="8">
        <f>VLOOKUP(C6464,Products!$A$2:$E$20,5,TRUE)</f>
        <v>79.95</v>
      </c>
      <c r="G6464" s="8">
        <f t="shared" si="200"/>
        <v>1199.25</v>
      </c>
      <c r="H6464" s="8">
        <f>VLOOKUP(C6464,Products!$A$2:$F$20,6,TRUE)</f>
        <v>27.950000000000003</v>
      </c>
      <c r="I6464" s="8">
        <f t="shared" si="201"/>
        <v>419.25000000000006</v>
      </c>
      <c r="J6464" s="42">
        <f>VLOOKUP(B6464,Invoices!A:I,9,TRUE)</f>
        <v>2021</v>
      </c>
    </row>
    <row r="6465" spans="1:10" x14ac:dyDescent="0.15">
      <c r="A6465" t="s">
        <v>9825</v>
      </c>
      <c r="B6465" t="s">
        <v>1430</v>
      </c>
      <c r="C6465" t="s">
        <v>92</v>
      </c>
      <c r="D6465" t="s">
        <v>82</v>
      </c>
      <c r="E6465">
        <v>10</v>
      </c>
      <c r="F6465" s="8">
        <f>VLOOKUP(C6465,Products!$A$2:$E$20,5,TRUE)</f>
        <v>19.95</v>
      </c>
      <c r="G6465" s="8">
        <f t="shared" si="200"/>
        <v>199.5</v>
      </c>
      <c r="H6465" s="8">
        <f>VLOOKUP(C6465,Products!$A$2:$F$20,6,TRUE)</f>
        <v>7.4499999999999993</v>
      </c>
      <c r="I6465" s="8">
        <f t="shared" si="201"/>
        <v>74.5</v>
      </c>
      <c r="J6465" s="42">
        <f>VLOOKUP(B6465,Invoices!A:I,9,TRUE)</f>
        <v>2021</v>
      </c>
    </row>
    <row r="6466" spans="1:10" x14ac:dyDescent="0.15">
      <c r="A6466" t="s">
        <v>9826</v>
      </c>
      <c r="B6466" t="s">
        <v>1430</v>
      </c>
      <c r="C6466" t="s">
        <v>87</v>
      </c>
      <c r="D6466" t="s">
        <v>68</v>
      </c>
      <c r="E6466">
        <v>1</v>
      </c>
      <c r="F6466" s="8">
        <f>VLOOKUP(C6466,Products!$A$2:$E$20,5,TRUE)</f>
        <v>19.95</v>
      </c>
      <c r="G6466" s="8">
        <f t="shared" si="200"/>
        <v>19.95</v>
      </c>
      <c r="H6466" s="8">
        <f>VLOOKUP(C6466,Products!$A$2:$F$20,6,TRUE)</f>
        <v>7.4499999999999993</v>
      </c>
      <c r="I6466" s="8">
        <f t="shared" si="201"/>
        <v>7.4499999999999993</v>
      </c>
      <c r="J6466" s="42">
        <f>VLOOKUP(B6466,Invoices!A:I,9,TRUE)</f>
        <v>2021</v>
      </c>
    </row>
    <row r="6467" spans="1:10" x14ac:dyDescent="0.15">
      <c r="A6467" t="s">
        <v>9827</v>
      </c>
      <c r="B6467" t="s">
        <v>1431</v>
      </c>
      <c r="C6467" t="s">
        <v>93</v>
      </c>
      <c r="D6467" t="s">
        <v>76</v>
      </c>
      <c r="E6467">
        <v>100</v>
      </c>
      <c r="F6467" s="8">
        <f>VLOOKUP(C6467,Products!$A$2:$E$20,5,TRUE)</f>
        <v>9.9499999999999993</v>
      </c>
      <c r="G6467" s="8">
        <f t="shared" ref="G6467:G6530" si="202">F6467*E6467</f>
        <v>994.99999999999989</v>
      </c>
      <c r="H6467" s="8">
        <f>VLOOKUP(C6467,Products!$A$2:$F$20,6,TRUE)</f>
        <v>1.9499999999999993</v>
      </c>
      <c r="I6467" s="8">
        <f t="shared" ref="I6467:I6530" si="203">H6467*E6467</f>
        <v>194.99999999999994</v>
      </c>
      <c r="J6467" s="42">
        <f>VLOOKUP(B6467,Invoices!A:I,9,TRUE)</f>
        <v>2021</v>
      </c>
    </row>
    <row r="6468" spans="1:10" x14ac:dyDescent="0.15">
      <c r="A6468" t="s">
        <v>9828</v>
      </c>
      <c r="B6468" t="s">
        <v>1431</v>
      </c>
      <c r="C6468" t="s">
        <v>89</v>
      </c>
      <c r="D6468" t="s">
        <v>80</v>
      </c>
      <c r="E6468">
        <v>4</v>
      </c>
      <c r="F6468" s="8">
        <f>VLOOKUP(C6468,Products!$A$2:$E$20,5,TRUE)</f>
        <v>15.95</v>
      </c>
      <c r="G6468" s="8">
        <f t="shared" si="202"/>
        <v>63.8</v>
      </c>
      <c r="H6468" s="8">
        <f>VLOOKUP(C6468,Products!$A$2:$F$20,6,TRUE)</f>
        <v>6</v>
      </c>
      <c r="I6468" s="8">
        <f t="shared" si="203"/>
        <v>24</v>
      </c>
      <c r="J6468" s="42">
        <f>VLOOKUP(B6468,Invoices!A:I,9,TRUE)</f>
        <v>2021</v>
      </c>
    </row>
    <row r="6469" spans="1:10" x14ac:dyDescent="0.15">
      <c r="A6469" t="s">
        <v>9829</v>
      </c>
      <c r="B6469" t="s">
        <v>1431</v>
      </c>
      <c r="C6469" t="s">
        <v>94</v>
      </c>
      <c r="D6469" t="s">
        <v>86</v>
      </c>
      <c r="E6469">
        <v>1</v>
      </c>
      <c r="F6469" s="8">
        <f>VLOOKUP(C6469,Products!$A$2:$E$20,5,TRUE)</f>
        <v>3.5</v>
      </c>
      <c r="G6469" s="8">
        <f t="shared" si="202"/>
        <v>3.5</v>
      </c>
      <c r="H6469" s="8">
        <f>VLOOKUP(C6469,Products!$A$2:$F$20,6,TRUE)</f>
        <v>0.54999999999999982</v>
      </c>
      <c r="I6469" s="8">
        <f t="shared" si="203"/>
        <v>0.54999999999999982</v>
      </c>
      <c r="J6469" s="42">
        <f>VLOOKUP(B6469,Invoices!A:I,9,TRUE)</f>
        <v>2021</v>
      </c>
    </row>
    <row r="6470" spans="1:10" x14ac:dyDescent="0.15">
      <c r="A6470" t="s">
        <v>9830</v>
      </c>
      <c r="B6470" t="s">
        <v>1431</v>
      </c>
      <c r="C6470" t="s">
        <v>102</v>
      </c>
      <c r="D6470" t="s">
        <v>83</v>
      </c>
      <c r="E6470">
        <v>4</v>
      </c>
      <c r="F6470" s="8">
        <f>VLOOKUP(C6470,Products!$A$2:$E$20,5,TRUE)</f>
        <v>29.95</v>
      </c>
      <c r="G6470" s="8">
        <f t="shared" si="202"/>
        <v>119.8</v>
      </c>
      <c r="H6470" s="8">
        <f>VLOOKUP(C6470,Products!$A$2:$F$20,6,TRUE)</f>
        <v>15</v>
      </c>
      <c r="I6470" s="8">
        <f t="shared" si="203"/>
        <v>60</v>
      </c>
      <c r="J6470" s="42">
        <f>VLOOKUP(B6470,Invoices!A:I,9,TRUE)</f>
        <v>2021</v>
      </c>
    </row>
    <row r="6471" spans="1:10" x14ac:dyDescent="0.15">
      <c r="A6471" t="s">
        <v>9831</v>
      </c>
      <c r="B6471" t="s">
        <v>1431</v>
      </c>
      <c r="C6471" t="s">
        <v>87</v>
      </c>
      <c r="D6471" t="s">
        <v>68</v>
      </c>
      <c r="E6471">
        <v>1</v>
      </c>
      <c r="F6471" s="8">
        <f>VLOOKUP(C6471,Products!$A$2:$E$20,5,TRUE)</f>
        <v>19.95</v>
      </c>
      <c r="G6471" s="8">
        <f t="shared" si="202"/>
        <v>19.95</v>
      </c>
      <c r="H6471" s="8">
        <f>VLOOKUP(C6471,Products!$A$2:$F$20,6,TRUE)</f>
        <v>7.4499999999999993</v>
      </c>
      <c r="I6471" s="8">
        <f t="shared" si="203"/>
        <v>7.4499999999999993</v>
      </c>
      <c r="J6471" s="42">
        <f>VLOOKUP(B6471,Invoices!A:I,9,TRUE)</f>
        <v>2021</v>
      </c>
    </row>
    <row r="6472" spans="1:10" x14ac:dyDescent="0.15">
      <c r="A6472" t="s">
        <v>9832</v>
      </c>
      <c r="B6472" t="s">
        <v>1431</v>
      </c>
      <c r="C6472" t="s">
        <v>104</v>
      </c>
      <c r="D6472" t="s">
        <v>71</v>
      </c>
      <c r="E6472">
        <v>6</v>
      </c>
      <c r="F6472" s="8">
        <f>VLOOKUP(C6472,Products!$A$2:$E$20,5,TRUE)</f>
        <v>2.95</v>
      </c>
      <c r="G6472" s="8">
        <f t="shared" si="202"/>
        <v>17.700000000000003</v>
      </c>
      <c r="H6472" s="8">
        <f>VLOOKUP(C6472,Products!$A$2:$F$20,6,TRUE)</f>
        <v>1.1500000000000001</v>
      </c>
      <c r="I6472" s="8">
        <f t="shared" si="203"/>
        <v>6.9</v>
      </c>
      <c r="J6472" s="42">
        <f>VLOOKUP(B6472,Invoices!A:I,9,TRUE)</f>
        <v>2021</v>
      </c>
    </row>
    <row r="6473" spans="1:10" x14ac:dyDescent="0.15">
      <c r="A6473" t="s">
        <v>9833</v>
      </c>
      <c r="B6473" t="s">
        <v>1432</v>
      </c>
      <c r="C6473" t="s">
        <v>91</v>
      </c>
      <c r="D6473" t="s">
        <v>70</v>
      </c>
      <c r="E6473">
        <v>1</v>
      </c>
      <c r="F6473" s="8">
        <f>VLOOKUP(C6473,Products!$A$2:$E$20,5,TRUE)</f>
        <v>49.95</v>
      </c>
      <c r="G6473" s="8">
        <f t="shared" si="202"/>
        <v>49.95</v>
      </c>
      <c r="H6473" s="8">
        <f>VLOOKUP(C6473,Products!$A$2:$F$20,6,TRUE)</f>
        <v>21.200000000000003</v>
      </c>
      <c r="I6473" s="8">
        <f t="shared" si="203"/>
        <v>21.200000000000003</v>
      </c>
      <c r="J6473" s="42">
        <f>VLOOKUP(B6473,Invoices!A:I,9,TRUE)</f>
        <v>2021</v>
      </c>
    </row>
    <row r="6474" spans="1:10" x14ac:dyDescent="0.15">
      <c r="A6474" t="s">
        <v>9834</v>
      </c>
      <c r="B6474" t="s">
        <v>1432</v>
      </c>
      <c r="C6474" t="s">
        <v>102</v>
      </c>
      <c r="D6474" t="s">
        <v>83</v>
      </c>
      <c r="E6474">
        <v>1</v>
      </c>
      <c r="F6474" s="8">
        <f>VLOOKUP(C6474,Products!$A$2:$E$20,5,TRUE)</f>
        <v>29.95</v>
      </c>
      <c r="G6474" s="8">
        <f t="shared" si="202"/>
        <v>29.95</v>
      </c>
      <c r="H6474" s="8">
        <f>VLOOKUP(C6474,Products!$A$2:$F$20,6,TRUE)</f>
        <v>15</v>
      </c>
      <c r="I6474" s="8">
        <f t="shared" si="203"/>
        <v>15</v>
      </c>
      <c r="J6474" s="42">
        <f>VLOOKUP(B6474,Invoices!A:I,9,TRUE)</f>
        <v>2021</v>
      </c>
    </row>
    <row r="6475" spans="1:10" x14ac:dyDescent="0.15">
      <c r="A6475" t="s">
        <v>9835</v>
      </c>
      <c r="B6475" t="s">
        <v>1432</v>
      </c>
      <c r="C6475" t="s">
        <v>104</v>
      </c>
      <c r="D6475" t="s">
        <v>71</v>
      </c>
      <c r="E6475">
        <v>4</v>
      </c>
      <c r="F6475" s="8">
        <f>VLOOKUP(C6475,Products!$A$2:$E$20,5,TRUE)</f>
        <v>2.95</v>
      </c>
      <c r="G6475" s="8">
        <f t="shared" si="202"/>
        <v>11.8</v>
      </c>
      <c r="H6475" s="8">
        <f>VLOOKUP(C6475,Products!$A$2:$F$20,6,TRUE)</f>
        <v>1.1500000000000001</v>
      </c>
      <c r="I6475" s="8">
        <f t="shared" si="203"/>
        <v>4.6000000000000005</v>
      </c>
      <c r="J6475" s="42">
        <f>VLOOKUP(B6475,Invoices!A:I,9,TRUE)</f>
        <v>2021</v>
      </c>
    </row>
    <row r="6476" spans="1:10" x14ac:dyDescent="0.15">
      <c r="A6476" t="s">
        <v>9836</v>
      </c>
      <c r="B6476" t="s">
        <v>1432</v>
      </c>
      <c r="C6476" t="s">
        <v>87</v>
      </c>
      <c r="D6476" t="s">
        <v>68</v>
      </c>
      <c r="E6476">
        <v>24</v>
      </c>
      <c r="F6476" s="8">
        <f>VLOOKUP(C6476,Products!$A$2:$E$20,5,TRUE)</f>
        <v>19.95</v>
      </c>
      <c r="G6476" s="8">
        <f t="shared" si="202"/>
        <v>478.79999999999995</v>
      </c>
      <c r="H6476" s="8">
        <f>VLOOKUP(C6476,Products!$A$2:$F$20,6,TRUE)</f>
        <v>7.4499999999999993</v>
      </c>
      <c r="I6476" s="8">
        <f t="shared" si="203"/>
        <v>178.79999999999998</v>
      </c>
      <c r="J6476" s="42">
        <f>VLOOKUP(B6476,Invoices!A:I,9,TRUE)</f>
        <v>2021</v>
      </c>
    </row>
    <row r="6477" spans="1:10" x14ac:dyDescent="0.15">
      <c r="A6477" t="s">
        <v>9837</v>
      </c>
      <c r="B6477" t="s">
        <v>1433</v>
      </c>
      <c r="C6477" t="s">
        <v>96</v>
      </c>
      <c r="D6477" t="s">
        <v>75</v>
      </c>
      <c r="E6477">
        <v>8</v>
      </c>
      <c r="F6477" s="8">
        <f>VLOOKUP(C6477,Products!$A$2:$E$20,5,TRUE)</f>
        <v>79.95</v>
      </c>
      <c r="G6477" s="8">
        <f t="shared" si="202"/>
        <v>639.6</v>
      </c>
      <c r="H6477" s="8">
        <f>VLOOKUP(C6477,Products!$A$2:$F$20,6,TRUE)</f>
        <v>27.950000000000003</v>
      </c>
      <c r="I6477" s="8">
        <f t="shared" si="203"/>
        <v>223.60000000000002</v>
      </c>
      <c r="J6477" s="42">
        <f>VLOOKUP(B6477,Invoices!A:I,9,TRUE)</f>
        <v>2021</v>
      </c>
    </row>
    <row r="6478" spans="1:10" x14ac:dyDescent="0.15">
      <c r="A6478" t="s">
        <v>9838</v>
      </c>
      <c r="B6478" t="s">
        <v>1433</v>
      </c>
      <c r="C6478" t="s">
        <v>95</v>
      </c>
      <c r="D6478" t="s">
        <v>73</v>
      </c>
      <c r="E6478">
        <v>30</v>
      </c>
      <c r="F6478" s="8">
        <f>VLOOKUP(C6478,Products!$A$2:$E$20,5,TRUE)</f>
        <v>12.95</v>
      </c>
      <c r="G6478" s="8">
        <f t="shared" si="202"/>
        <v>388.5</v>
      </c>
      <c r="H6478" s="8">
        <f>VLOOKUP(C6478,Products!$A$2:$F$20,6,TRUE)</f>
        <v>4.1999999999999993</v>
      </c>
      <c r="I6478" s="8">
        <f t="shared" si="203"/>
        <v>125.99999999999997</v>
      </c>
      <c r="J6478" s="42">
        <f>VLOOKUP(B6478,Invoices!A:I,9,TRUE)</f>
        <v>2021</v>
      </c>
    </row>
    <row r="6479" spans="1:10" x14ac:dyDescent="0.15">
      <c r="A6479" t="s">
        <v>9839</v>
      </c>
      <c r="B6479" t="s">
        <v>1434</v>
      </c>
      <c r="C6479" t="s">
        <v>92</v>
      </c>
      <c r="D6479" t="s">
        <v>82</v>
      </c>
      <c r="E6479">
        <v>2</v>
      </c>
      <c r="F6479" s="8">
        <f>VLOOKUP(C6479,Products!$A$2:$E$20,5,TRUE)</f>
        <v>19.95</v>
      </c>
      <c r="G6479" s="8">
        <f t="shared" si="202"/>
        <v>39.9</v>
      </c>
      <c r="H6479" s="8">
        <f>VLOOKUP(C6479,Products!$A$2:$F$20,6,TRUE)</f>
        <v>7.4499999999999993</v>
      </c>
      <c r="I6479" s="8">
        <f t="shared" si="203"/>
        <v>14.899999999999999</v>
      </c>
      <c r="J6479" s="42">
        <f>VLOOKUP(B6479,Invoices!A:I,9,TRUE)</f>
        <v>2021</v>
      </c>
    </row>
    <row r="6480" spans="1:10" x14ac:dyDescent="0.15">
      <c r="A6480" t="s">
        <v>9840</v>
      </c>
      <c r="B6480" t="s">
        <v>1434</v>
      </c>
      <c r="C6480" t="s">
        <v>105</v>
      </c>
      <c r="D6480" t="s">
        <v>81</v>
      </c>
      <c r="E6480">
        <v>1</v>
      </c>
      <c r="F6480" s="8">
        <f>VLOOKUP(C6480,Products!$A$2:$E$20,5,TRUE)</f>
        <v>8.9499999999999993</v>
      </c>
      <c r="G6480" s="8">
        <f t="shared" si="202"/>
        <v>8.9499999999999993</v>
      </c>
      <c r="H6480" s="8">
        <f>VLOOKUP(C6480,Products!$A$2:$F$20,6,TRUE)</f>
        <v>3.1999999999999993</v>
      </c>
      <c r="I6480" s="8">
        <f t="shared" si="203"/>
        <v>3.1999999999999993</v>
      </c>
      <c r="J6480" s="42">
        <f>VLOOKUP(B6480,Invoices!A:I,9,TRUE)</f>
        <v>2021</v>
      </c>
    </row>
    <row r="6481" spans="1:10" x14ac:dyDescent="0.15">
      <c r="A6481" t="s">
        <v>9841</v>
      </c>
      <c r="B6481" t="s">
        <v>1434</v>
      </c>
      <c r="C6481" t="s">
        <v>97</v>
      </c>
      <c r="D6481" t="s">
        <v>74</v>
      </c>
      <c r="E6481">
        <v>10</v>
      </c>
      <c r="F6481" s="8">
        <f>VLOOKUP(C6481,Products!$A$2:$E$20,5,TRUE)</f>
        <v>1.5</v>
      </c>
      <c r="G6481" s="8">
        <f t="shared" si="202"/>
        <v>15</v>
      </c>
      <c r="H6481" s="8">
        <f>VLOOKUP(C6481,Products!$A$2:$F$20,6,TRUE)</f>
        <v>0.5</v>
      </c>
      <c r="I6481" s="8">
        <f t="shared" si="203"/>
        <v>5</v>
      </c>
      <c r="J6481" s="42">
        <f>VLOOKUP(B6481,Invoices!A:I,9,TRUE)</f>
        <v>2021</v>
      </c>
    </row>
    <row r="6482" spans="1:10" x14ac:dyDescent="0.15">
      <c r="A6482" t="s">
        <v>9842</v>
      </c>
      <c r="B6482" t="s">
        <v>1434</v>
      </c>
      <c r="C6482" t="s">
        <v>87</v>
      </c>
      <c r="D6482" t="s">
        <v>68</v>
      </c>
      <c r="E6482">
        <v>3</v>
      </c>
      <c r="F6482" s="8">
        <f>VLOOKUP(C6482,Products!$A$2:$E$20,5,TRUE)</f>
        <v>19.95</v>
      </c>
      <c r="G6482" s="8">
        <f t="shared" si="202"/>
        <v>59.849999999999994</v>
      </c>
      <c r="H6482" s="8">
        <f>VLOOKUP(C6482,Products!$A$2:$F$20,6,TRUE)</f>
        <v>7.4499999999999993</v>
      </c>
      <c r="I6482" s="8">
        <f t="shared" si="203"/>
        <v>22.349999999999998</v>
      </c>
      <c r="J6482" s="42">
        <f>VLOOKUP(B6482,Invoices!A:I,9,TRUE)</f>
        <v>2021</v>
      </c>
    </row>
    <row r="6483" spans="1:10" x14ac:dyDescent="0.15">
      <c r="A6483" t="s">
        <v>9843</v>
      </c>
      <c r="B6483" t="s">
        <v>1435</v>
      </c>
      <c r="C6483" t="s">
        <v>103</v>
      </c>
      <c r="D6483" t="s">
        <v>77</v>
      </c>
      <c r="E6483">
        <v>4</v>
      </c>
      <c r="F6483" s="8">
        <f>VLOOKUP(C6483,Products!$A$2:$E$20,5,TRUE)</f>
        <v>8.9499999999999993</v>
      </c>
      <c r="G6483" s="8">
        <f t="shared" si="202"/>
        <v>35.799999999999997</v>
      </c>
      <c r="H6483" s="8">
        <f>VLOOKUP(C6483,Products!$A$2:$F$20,6,TRUE)</f>
        <v>3.1999999999999993</v>
      </c>
      <c r="I6483" s="8">
        <f t="shared" si="203"/>
        <v>12.799999999999997</v>
      </c>
      <c r="J6483" s="42">
        <f>VLOOKUP(B6483,Invoices!A:I,9,TRUE)</f>
        <v>2021</v>
      </c>
    </row>
    <row r="6484" spans="1:10" x14ac:dyDescent="0.15">
      <c r="A6484" t="s">
        <v>9844</v>
      </c>
      <c r="B6484" t="s">
        <v>1435</v>
      </c>
      <c r="C6484" t="s">
        <v>97</v>
      </c>
      <c r="D6484" t="s">
        <v>74</v>
      </c>
      <c r="E6484">
        <v>3</v>
      </c>
      <c r="F6484" s="8">
        <f>VLOOKUP(C6484,Products!$A$2:$E$20,5,TRUE)</f>
        <v>1.5</v>
      </c>
      <c r="G6484" s="8">
        <f t="shared" si="202"/>
        <v>4.5</v>
      </c>
      <c r="H6484" s="8">
        <f>VLOOKUP(C6484,Products!$A$2:$F$20,6,TRUE)</f>
        <v>0.5</v>
      </c>
      <c r="I6484" s="8">
        <f t="shared" si="203"/>
        <v>1.5</v>
      </c>
      <c r="J6484" s="42">
        <f>VLOOKUP(B6484,Invoices!A:I,9,TRUE)</f>
        <v>2021</v>
      </c>
    </row>
    <row r="6485" spans="1:10" x14ac:dyDescent="0.15">
      <c r="A6485" t="s">
        <v>9845</v>
      </c>
      <c r="B6485" t="s">
        <v>1435</v>
      </c>
      <c r="C6485" t="s">
        <v>96</v>
      </c>
      <c r="D6485" t="s">
        <v>75</v>
      </c>
      <c r="E6485">
        <v>6</v>
      </c>
      <c r="F6485" s="8">
        <f>VLOOKUP(C6485,Products!$A$2:$E$20,5,TRUE)</f>
        <v>79.95</v>
      </c>
      <c r="G6485" s="8">
        <f t="shared" si="202"/>
        <v>479.70000000000005</v>
      </c>
      <c r="H6485" s="8">
        <f>VLOOKUP(C6485,Products!$A$2:$F$20,6,TRUE)</f>
        <v>27.950000000000003</v>
      </c>
      <c r="I6485" s="8">
        <f t="shared" si="203"/>
        <v>167.70000000000002</v>
      </c>
      <c r="J6485" s="42">
        <f>VLOOKUP(B6485,Invoices!A:I,9,TRUE)</f>
        <v>2021</v>
      </c>
    </row>
    <row r="6486" spans="1:10" x14ac:dyDescent="0.15">
      <c r="A6486" t="s">
        <v>9846</v>
      </c>
      <c r="B6486" t="s">
        <v>1436</v>
      </c>
      <c r="C6486" t="s">
        <v>92</v>
      </c>
      <c r="D6486" t="s">
        <v>82</v>
      </c>
      <c r="E6486">
        <v>1</v>
      </c>
      <c r="F6486" s="8">
        <f>VLOOKUP(C6486,Products!$A$2:$E$20,5,TRUE)</f>
        <v>19.95</v>
      </c>
      <c r="G6486" s="8">
        <f t="shared" si="202"/>
        <v>19.95</v>
      </c>
      <c r="H6486" s="8">
        <f>VLOOKUP(C6486,Products!$A$2:$F$20,6,TRUE)</f>
        <v>7.4499999999999993</v>
      </c>
      <c r="I6486" s="8">
        <f t="shared" si="203"/>
        <v>7.4499999999999993</v>
      </c>
      <c r="J6486" s="42">
        <f>VLOOKUP(B6486,Invoices!A:I,9,TRUE)</f>
        <v>2021</v>
      </c>
    </row>
    <row r="6487" spans="1:10" x14ac:dyDescent="0.15">
      <c r="A6487" t="s">
        <v>9847</v>
      </c>
      <c r="B6487" t="s">
        <v>1436</v>
      </c>
      <c r="C6487" t="s">
        <v>102</v>
      </c>
      <c r="D6487" t="s">
        <v>83</v>
      </c>
      <c r="E6487">
        <v>8</v>
      </c>
      <c r="F6487" s="8">
        <f>VLOOKUP(C6487,Products!$A$2:$E$20,5,TRUE)</f>
        <v>29.95</v>
      </c>
      <c r="G6487" s="8">
        <f t="shared" si="202"/>
        <v>239.6</v>
      </c>
      <c r="H6487" s="8">
        <f>VLOOKUP(C6487,Products!$A$2:$F$20,6,TRUE)</f>
        <v>15</v>
      </c>
      <c r="I6487" s="8">
        <f t="shared" si="203"/>
        <v>120</v>
      </c>
      <c r="J6487" s="42">
        <f>VLOOKUP(B6487,Invoices!A:I,9,TRUE)</f>
        <v>2021</v>
      </c>
    </row>
    <row r="6488" spans="1:10" x14ac:dyDescent="0.15">
      <c r="A6488" t="s">
        <v>9848</v>
      </c>
      <c r="B6488" t="s">
        <v>1437</v>
      </c>
      <c r="C6488" t="s">
        <v>96</v>
      </c>
      <c r="D6488" t="s">
        <v>75</v>
      </c>
      <c r="E6488">
        <v>15</v>
      </c>
      <c r="F6488" s="8">
        <f>VLOOKUP(C6488,Products!$A$2:$E$20,5,TRUE)</f>
        <v>79.95</v>
      </c>
      <c r="G6488" s="8">
        <f t="shared" si="202"/>
        <v>1199.25</v>
      </c>
      <c r="H6488" s="8">
        <f>VLOOKUP(C6488,Products!$A$2:$F$20,6,TRUE)</f>
        <v>27.950000000000003</v>
      </c>
      <c r="I6488" s="8">
        <f t="shared" si="203"/>
        <v>419.25000000000006</v>
      </c>
      <c r="J6488" s="42">
        <f>VLOOKUP(B6488,Invoices!A:I,9,TRUE)</f>
        <v>2021</v>
      </c>
    </row>
    <row r="6489" spans="1:10" x14ac:dyDescent="0.15">
      <c r="A6489" t="s">
        <v>9849</v>
      </c>
      <c r="B6489" t="s">
        <v>1437</v>
      </c>
      <c r="C6489" t="s">
        <v>88</v>
      </c>
      <c r="D6489" t="s">
        <v>85</v>
      </c>
      <c r="E6489">
        <v>2</v>
      </c>
      <c r="F6489" s="8">
        <f>VLOOKUP(C6489,Products!$A$2:$E$20,5,TRUE)</f>
        <v>8.9499999999999993</v>
      </c>
      <c r="G6489" s="8">
        <f t="shared" si="202"/>
        <v>17.899999999999999</v>
      </c>
      <c r="H6489" s="8">
        <f>VLOOKUP(C6489,Products!$A$2:$F$20,6,TRUE)</f>
        <v>5.6999999999999993</v>
      </c>
      <c r="I6489" s="8">
        <f t="shared" si="203"/>
        <v>11.399999999999999</v>
      </c>
      <c r="J6489" s="42">
        <f>VLOOKUP(B6489,Invoices!A:I,9,TRUE)</f>
        <v>2021</v>
      </c>
    </row>
    <row r="6490" spans="1:10" x14ac:dyDescent="0.15">
      <c r="A6490" t="s">
        <v>9850</v>
      </c>
      <c r="B6490" t="s">
        <v>1437</v>
      </c>
      <c r="C6490" t="s">
        <v>94</v>
      </c>
      <c r="D6490" t="s">
        <v>86</v>
      </c>
      <c r="E6490">
        <v>24</v>
      </c>
      <c r="F6490" s="8">
        <f>VLOOKUP(C6490,Products!$A$2:$E$20,5,TRUE)</f>
        <v>3.5</v>
      </c>
      <c r="G6490" s="8">
        <f t="shared" si="202"/>
        <v>84</v>
      </c>
      <c r="H6490" s="8">
        <f>VLOOKUP(C6490,Products!$A$2:$F$20,6,TRUE)</f>
        <v>0.54999999999999982</v>
      </c>
      <c r="I6490" s="8">
        <f t="shared" si="203"/>
        <v>13.199999999999996</v>
      </c>
      <c r="J6490" s="42">
        <f>VLOOKUP(B6490,Invoices!A:I,9,TRUE)</f>
        <v>2021</v>
      </c>
    </row>
    <row r="6491" spans="1:10" x14ac:dyDescent="0.15">
      <c r="A6491" t="s">
        <v>9851</v>
      </c>
      <c r="B6491" t="s">
        <v>1437</v>
      </c>
      <c r="C6491" t="s">
        <v>104</v>
      </c>
      <c r="D6491" t="s">
        <v>71</v>
      </c>
      <c r="E6491">
        <v>5</v>
      </c>
      <c r="F6491" s="8">
        <f>VLOOKUP(C6491,Products!$A$2:$E$20,5,TRUE)</f>
        <v>2.95</v>
      </c>
      <c r="G6491" s="8">
        <f t="shared" si="202"/>
        <v>14.75</v>
      </c>
      <c r="H6491" s="8">
        <f>VLOOKUP(C6491,Products!$A$2:$F$20,6,TRUE)</f>
        <v>1.1500000000000001</v>
      </c>
      <c r="I6491" s="8">
        <f t="shared" si="203"/>
        <v>5.7500000000000009</v>
      </c>
      <c r="J6491" s="42">
        <f>VLOOKUP(B6491,Invoices!A:I,9,TRUE)</f>
        <v>2021</v>
      </c>
    </row>
    <row r="6492" spans="1:10" x14ac:dyDescent="0.15">
      <c r="A6492" t="s">
        <v>9852</v>
      </c>
      <c r="B6492" t="s">
        <v>1437</v>
      </c>
      <c r="C6492" t="s">
        <v>87</v>
      </c>
      <c r="D6492" t="s">
        <v>68</v>
      </c>
      <c r="E6492">
        <v>2</v>
      </c>
      <c r="F6492" s="8">
        <f>VLOOKUP(C6492,Products!$A$2:$E$20,5,TRUE)</f>
        <v>19.95</v>
      </c>
      <c r="G6492" s="8">
        <f t="shared" si="202"/>
        <v>39.9</v>
      </c>
      <c r="H6492" s="8">
        <f>VLOOKUP(C6492,Products!$A$2:$F$20,6,TRUE)</f>
        <v>7.4499999999999993</v>
      </c>
      <c r="I6492" s="8">
        <f t="shared" si="203"/>
        <v>14.899999999999999</v>
      </c>
      <c r="J6492" s="42">
        <f>VLOOKUP(B6492,Invoices!A:I,9,TRUE)</f>
        <v>2021</v>
      </c>
    </row>
    <row r="6493" spans="1:10" x14ac:dyDescent="0.15">
      <c r="A6493" t="s">
        <v>9853</v>
      </c>
      <c r="B6493" t="s">
        <v>1437</v>
      </c>
      <c r="C6493" t="s">
        <v>90</v>
      </c>
      <c r="D6493" t="s">
        <v>72</v>
      </c>
      <c r="E6493">
        <v>1</v>
      </c>
      <c r="F6493" s="8">
        <f>VLOOKUP(C6493,Products!$A$2:$E$20,5,TRUE)</f>
        <v>8.9499999999999993</v>
      </c>
      <c r="G6493" s="8">
        <f t="shared" si="202"/>
        <v>8.9499999999999993</v>
      </c>
      <c r="H6493" s="8">
        <f>VLOOKUP(C6493,Products!$A$2:$F$20,6,TRUE)</f>
        <v>5.6999999999999993</v>
      </c>
      <c r="I6493" s="8">
        <f t="shared" si="203"/>
        <v>5.6999999999999993</v>
      </c>
      <c r="J6493" s="42">
        <f>VLOOKUP(B6493,Invoices!A:I,9,TRUE)</f>
        <v>2021</v>
      </c>
    </row>
    <row r="6494" spans="1:10" x14ac:dyDescent="0.15">
      <c r="A6494" t="s">
        <v>9854</v>
      </c>
      <c r="B6494" t="s">
        <v>1437</v>
      </c>
      <c r="C6494" t="s">
        <v>105</v>
      </c>
      <c r="D6494" t="s">
        <v>81</v>
      </c>
      <c r="E6494">
        <v>2</v>
      </c>
      <c r="F6494" s="8">
        <f>VLOOKUP(C6494,Products!$A$2:$E$20,5,TRUE)</f>
        <v>8.9499999999999993</v>
      </c>
      <c r="G6494" s="8">
        <f t="shared" si="202"/>
        <v>17.899999999999999</v>
      </c>
      <c r="H6494" s="8">
        <f>VLOOKUP(C6494,Products!$A$2:$F$20,6,TRUE)</f>
        <v>3.1999999999999993</v>
      </c>
      <c r="I6494" s="8">
        <f t="shared" si="203"/>
        <v>6.3999999999999986</v>
      </c>
      <c r="J6494" s="42">
        <f>VLOOKUP(B6494,Invoices!A:I,9,TRUE)</f>
        <v>2021</v>
      </c>
    </row>
    <row r="6495" spans="1:10" x14ac:dyDescent="0.15">
      <c r="A6495" t="s">
        <v>9855</v>
      </c>
      <c r="B6495" t="s">
        <v>1437</v>
      </c>
      <c r="C6495" t="s">
        <v>92</v>
      </c>
      <c r="D6495" t="s">
        <v>82</v>
      </c>
      <c r="E6495">
        <v>50</v>
      </c>
      <c r="F6495" s="8">
        <f>VLOOKUP(C6495,Products!$A$2:$E$20,5,TRUE)</f>
        <v>19.95</v>
      </c>
      <c r="G6495" s="8">
        <f t="shared" si="202"/>
        <v>997.5</v>
      </c>
      <c r="H6495" s="8">
        <f>VLOOKUP(C6495,Products!$A$2:$F$20,6,TRUE)</f>
        <v>7.4499999999999993</v>
      </c>
      <c r="I6495" s="8">
        <f t="shared" si="203"/>
        <v>372.49999999999994</v>
      </c>
      <c r="J6495" s="42">
        <f>VLOOKUP(B6495,Invoices!A:I,9,TRUE)</f>
        <v>2021</v>
      </c>
    </row>
    <row r="6496" spans="1:10" x14ac:dyDescent="0.15">
      <c r="A6496" t="s">
        <v>9856</v>
      </c>
      <c r="B6496" t="s">
        <v>1437</v>
      </c>
      <c r="C6496" t="s">
        <v>101</v>
      </c>
      <c r="D6496" t="s">
        <v>69</v>
      </c>
      <c r="E6496">
        <v>1</v>
      </c>
      <c r="F6496" s="8">
        <f>VLOOKUP(C6496,Products!$A$2:$E$20,5,TRUE)</f>
        <v>129.94999999999999</v>
      </c>
      <c r="G6496" s="8">
        <f t="shared" si="202"/>
        <v>129.94999999999999</v>
      </c>
      <c r="H6496" s="8">
        <f>VLOOKUP(C6496,Products!$A$2:$F$20,6,TRUE)</f>
        <v>40.449999999999989</v>
      </c>
      <c r="I6496" s="8">
        <f t="shared" si="203"/>
        <v>40.449999999999989</v>
      </c>
      <c r="J6496" s="42">
        <f>VLOOKUP(B6496,Invoices!A:I,9,TRUE)</f>
        <v>2021</v>
      </c>
    </row>
    <row r="6497" spans="1:10" x14ac:dyDescent="0.15">
      <c r="A6497" t="s">
        <v>9857</v>
      </c>
      <c r="B6497" t="s">
        <v>1437</v>
      </c>
      <c r="C6497" t="s">
        <v>103</v>
      </c>
      <c r="D6497" t="s">
        <v>77</v>
      </c>
      <c r="E6497">
        <v>5</v>
      </c>
      <c r="F6497" s="8">
        <f>VLOOKUP(C6497,Products!$A$2:$E$20,5,TRUE)</f>
        <v>8.9499999999999993</v>
      </c>
      <c r="G6497" s="8">
        <f t="shared" si="202"/>
        <v>44.75</v>
      </c>
      <c r="H6497" s="8">
        <f>VLOOKUP(C6497,Products!$A$2:$F$20,6,TRUE)</f>
        <v>3.1999999999999993</v>
      </c>
      <c r="I6497" s="8">
        <f t="shared" si="203"/>
        <v>15.999999999999996</v>
      </c>
      <c r="J6497" s="42">
        <f>VLOOKUP(B6497,Invoices!A:I,9,TRUE)</f>
        <v>2021</v>
      </c>
    </row>
    <row r="6498" spans="1:10" x14ac:dyDescent="0.15">
      <c r="A6498" t="s">
        <v>9858</v>
      </c>
      <c r="B6498" t="s">
        <v>1437</v>
      </c>
      <c r="C6498" t="s">
        <v>102</v>
      </c>
      <c r="D6498" t="s">
        <v>83</v>
      </c>
      <c r="E6498">
        <v>1</v>
      </c>
      <c r="F6498" s="8">
        <f>VLOOKUP(C6498,Products!$A$2:$E$20,5,TRUE)</f>
        <v>29.95</v>
      </c>
      <c r="G6498" s="8">
        <f t="shared" si="202"/>
        <v>29.95</v>
      </c>
      <c r="H6498" s="8">
        <f>VLOOKUP(C6498,Products!$A$2:$F$20,6,TRUE)</f>
        <v>15</v>
      </c>
      <c r="I6498" s="8">
        <f t="shared" si="203"/>
        <v>15</v>
      </c>
      <c r="J6498" s="42">
        <f>VLOOKUP(B6498,Invoices!A:I,9,TRUE)</f>
        <v>2021</v>
      </c>
    </row>
    <row r="6499" spans="1:10" x14ac:dyDescent="0.15">
      <c r="A6499" t="s">
        <v>9859</v>
      </c>
      <c r="B6499" t="s">
        <v>1438</v>
      </c>
      <c r="C6499" t="s">
        <v>104</v>
      </c>
      <c r="D6499" t="s">
        <v>71</v>
      </c>
      <c r="E6499">
        <v>1</v>
      </c>
      <c r="F6499" s="8">
        <f>VLOOKUP(C6499,Products!$A$2:$E$20,5,TRUE)</f>
        <v>2.95</v>
      </c>
      <c r="G6499" s="8">
        <f t="shared" si="202"/>
        <v>2.95</v>
      </c>
      <c r="H6499" s="8">
        <f>VLOOKUP(C6499,Products!$A$2:$F$20,6,TRUE)</f>
        <v>1.1500000000000001</v>
      </c>
      <c r="I6499" s="8">
        <f t="shared" si="203"/>
        <v>1.1500000000000001</v>
      </c>
      <c r="J6499" s="42">
        <f>VLOOKUP(B6499,Invoices!A:I,9,TRUE)</f>
        <v>2021</v>
      </c>
    </row>
    <row r="6500" spans="1:10" x14ac:dyDescent="0.15">
      <c r="A6500" t="s">
        <v>9860</v>
      </c>
      <c r="B6500" t="s">
        <v>1438</v>
      </c>
      <c r="C6500" t="s">
        <v>105</v>
      </c>
      <c r="D6500" t="s">
        <v>81</v>
      </c>
      <c r="E6500">
        <v>5</v>
      </c>
      <c r="F6500" s="8">
        <f>VLOOKUP(C6500,Products!$A$2:$E$20,5,TRUE)</f>
        <v>8.9499999999999993</v>
      </c>
      <c r="G6500" s="8">
        <f t="shared" si="202"/>
        <v>44.75</v>
      </c>
      <c r="H6500" s="8">
        <f>VLOOKUP(C6500,Products!$A$2:$F$20,6,TRUE)</f>
        <v>3.1999999999999993</v>
      </c>
      <c r="I6500" s="8">
        <f t="shared" si="203"/>
        <v>15.999999999999996</v>
      </c>
      <c r="J6500" s="42">
        <f>VLOOKUP(B6500,Invoices!A:I,9,TRUE)</f>
        <v>2021</v>
      </c>
    </row>
    <row r="6501" spans="1:10" x14ac:dyDescent="0.15">
      <c r="A6501" t="s">
        <v>9861</v>
      </c>
      <c r="B6501" t="s">
        <v>1438</v>
      </c>
      <c r="C6501" t="s">
        <v>90</v>
      </c>
      <c r="D6501" t="s">
        <v>72</v>
      </c>
      <c r="E6501">
        <v>20</v>
      </c>
      <c r="F6501" s="8">
        <f>VLOOKUP(C6501,Products!$A$2:$E$20,5,TRUE)</f>
        <v>8.9499999999999993</v>
      </c>
      <c r="G6501" s="8">
        <f t="shared" si="202"/>
        <v>179</v>
      </c>
      <c r="H6501" s="8">
        <f>VLOOKUP(C6501,Products!$A$2:$F$20,6,TRUE)</f>
        <v>5.6999999999999993</v>
      </c>
      <c r="I6501" s="8">
        <f t="shared" si="203"/>
        <v>113.99999999999999</v>
      </c>
      <c r="J6501" s="42">
        <f>VLOOKUP(B6501,Invoices!A:I,9,TRUE)</f>
        <v>2021</v>
      </c>
    </row>
    <row r="6502" spans="1:10" x14ac:dyDescent="0.15">
      <c r="A6502" t="s">
        <v>9862</v>
      </c>
      <c r="B6502" t="s">
        <v>1438</v>
      </c>
      <c r="C6502" t="s">
        <v>103</v>
      </c>
      <c r="D6502" t="s">
        <v>77</v>
      </c>
      <c r="E6502">
        <v>3</v>
      </c>
      <c r="F6502" s="8">
        <f>VLOOKUP(C6502,Products!$A$2:$E$20,5,TRUE)</f>
        <v>8.9499999999999993</v>
      </c>
      <c r="G6502" s="8">
        <f t="shared" si="202"/>
        <v>26.849999999999998</v>
      </c>
      <c r="H6502" s="8">
        <f>VLOOKUP(C6502,Products!$A$2:$F$20,6,TRUE)</f>
        <v>3.1999999999999993</v>
      </c>
      <c r="I6502" s="8">
        <f t="shared" si="203"/>
        <v>9.5999999999999979</v>
      </c>
      <c r="J6502" s="42">
        <f>VLOOKUP(B6502,Invoices!A:I,9,TRUE)</f>
        <v>2021</v>
      </c>
    </row>
    <row r="6503" spans="1:10" x14ac:dyDescent="0.15">
      <c r="A6503" t="s">
        <v>9863</v>
      </c>
      <c r="B6503" t="s">
        <v>1438</v>
      </c>
      <c r="C6503" t="s">
        <v>87</v>
      </c>
      <c r="D6503" t="s">
        <v>68</v>
      </c>
      <c r="E6503">
        <v>1</v>
      </c>
      <c r="F6503" s="8">
        <f>VLOOKUP(C6503,Products!$A$2:$E$20,5,TRUE)</f>
        <v>19.95</v>
      </c>
      <c r="G6503" s="8">
        <f t="shared" si="202"/>
        <v>19.95</v>
      </c>
      <c r="H6503" s="8">
        <f>VLOOKUP(C6503,Products!$A$2:$F$20,6,TRUE)</f>
        <v>7.4499999999999993</v>
      </c>
      <c r="I6503" s="8">
        <f t="shared" si="203"/>
        <v>7.4499999999999993</v>
      </c>
      <c r="J6503" s="42">
        <f>VLOOKUP(B6503,Invoices!A:I,9,TRUE)</f>
        <v>2021</v>
      </c>
    </row>
    <row r="6504" spans="1:10" x14ac:dyDescent="0.15">
      <c r="A6504" t="s">
        <v>9864</v>
      </c>
      <c r="B6504" t="s">
        <v>1439</v>
      </c>
      <c r="C6504" t="s">
        <v>102</v>
      </c>
      <c r="D6504" t="s">
        <v>83</v>
      </c>
      <c r="E6504">
        <v>30</v>
      </c>
      <c r="F6504" s="8">
        <f>VLOOKUP(C6504,Products!$A$2:$E$20,5,TRUE)</f>
        <v>29.95</v>
      </c>
      <c r="G6504" s="8">
        <f t="shared" si="202"/>
        <v>898.5</v>
      </c>
      <c r="H6504" s="8">
        <f>VLOOKUP(C6504,Products!$A$2:$F$20,6,TRUE)</f>
        <v>15</v>
      </c>
      <c r="I6504" s="8">
        <f t="shared" si="203"/>
        <v>450</v>
      </c>
      <c r="J6504" s="42">
        <f>VLOOKUP(B6504,Invoices!A:I,9,TRUE)</f>
        <v>2021</v>
      </c>
    </row>
    <row r="6505" spans="1:10" x14ac:dyDescent="0.15">
      <c r="A6505" t="s">
        <v>9865</v>
      </c>
      <c r="B6505" t="s">
        <v>1439</v>
      </c>
      <c r="C6505" t="s">
        <v>94</v>
      </c>
      <c r="D6505" t="s">
        <v>86</v>
      </c>
      <c r="E6505">
        <v>5</v>
      </c>
      <c r="F6505" s="8">
        <f>VLOOKUP(C6505,Products!$A$2:$E$20,5,TRUE)</f>
        <v>3.5</v>
      </c>
      <c r="G6505" s="8">
        <f t="shared" si="202"/>
        <v>17.5</v>
      </c>
      <c r="H6505" s="8">
        <f>VLOOKUP(C6505,Products!$A$2:$F$20,6,TRUE)</f>
        <v>0.54999999999999982</v>
      </c>
      <c r="I6505" s="8">
        <f t="shared" si="203"/>
        <v>2.7499999999999991</v>
      </c>
      <c r="J6505" s="42">
        <f>VLOOKUP(B6505,Invoices!A:I,9,TRUE)</f>
        <v>2021</v>
      </c>
    </row>
    <row r="6506" spans="1:10" x14ac:dyDescent="0.15">
      <c r="A6506" t="s">
        <v>9866</v>
      </c>
      <c r="B6506" t="s">
        <v>1439</v>
      </c>
      <c r="C6506" t="s">
        <v>104</v>
      </c>
      <c r="D6506" t="s">
        <v>71</v>
      </c>
      <c r="E6506">
        <v>1</v>
      </c>
      <c r="F6506" s="8">
        <f>VLOOKUP(C6506,Products!$A$2:$E$20,5,TRUE)</f>
        <v>2.95</v>
      </c>
      <c r="G6506" s="8">
        <f t="shared" si="202"/>
        <v>2.95</v>
      </c>
      <c r="H6506" s="8">
        <f>VLOOKUP(C6506,Products!$A$2:$F$20,6,TRUE)</f>
        <v>1.1500000000000001</v>
      </c>
      <c r="I6506" s="8">
        <f t="shared" si="203"/>
        <v>1.1500000000000001</v>
      </c>
      <c r="J6506" s="42">
        <f>VLOOKUP(B6506,Invoices!A:I,9,TRUE)</f>
        <v>2021</v>
      </c>
    </row>
    <row r="6507" spans="1:10" x14ac:dyDescent="0.15">
      <c r="A6507" t="s">
        <v>9867</v>
      </c>
      <c r="B6507" t="s">
        <v>1439</v>
      </c>
      <c r="C6507" t="s">
        <v>101</v>
      </c>
      <c r="D6507" t="s">
        <v>69</v>
      </c>
      <c r="E6507">
        <v>4</v>
      </c>
      <c r="F6507" s="8">
        <f>VLOOKUP(C6507,Products!$A$2:$E$20,5,TRUE)</f>
        <v>129.94999999999999</v>
      </c>
      <c r="G6507" s="8">
        <f t="shared" si="202"/>
        <v>519.79999999999995</v>
      </c>
      <c r="H6507" s="8">
        <f>VLOOKUP(C6507,Products!$A$2:$F$20,6,TRUE)</f>
        <v>40.449999999999989</v>
      </c>
      <c r="I6507" s="8">
        <f t="shared" si="203"/>
        <v>161.79999999999995</v>
      </c>
      <c r="J6507" s="42">
        <f>VLOOKUP(B6507,Invoices!A:I,9,TRUE)</f>
        <v>2021</v>
      </c>
    </row>
    <row r="6508" spans="1:10" x14ac:dyDescent="0.15">
      <c r="A6508" t="s">
        <v>9868</v>
      </c>
      <c r="B6508" t="s">
        <v>1439</v>
      </c>
      <c r="C6508" t="s">
        <v>93</v>
      </c>
      <c r="D6508" t="s">
        <v>76</v>
      </c>
      <c r="E6508">
        <v>10</v>
      </c>
      <c r="F6508" s="8">
        <f>VLOOKUP(C6508,Products!$A$2:$E$20,5,TRUE)</f>
        <v>9.9499999999999993</v>
      </c>
      <c r="G6508" s="8">
        <f t="shared" si="202"/>
        <v>99.5</v>
      </c>
      <c r="H6508" s="8">
        <f>VLOOKUP(C6508,Products!$A$2:$F$20,6,TRUE)</f>
        <v>1.9499999999999993</v>
      </c>
      <c r="I6508" s="8">
        <f t="shared" si="203"/>
        <v>19.499999999999993</v>
      </c>
      <c r="J6508" s="42">
        <f>VLOOKUP(B6508,Invoices!A:I,9,TRUE)</f>
        <v>2021</v>
      </c>
    </row>
    <row r="6509" spans="1:10" x14ac:dyDescent="0.15">
      <c r="A6509" t="s">
        <v>9869</v>
      </c>
      <c r="B6509" t="s">
        <v>1439</v>
      </c>
      <c r="C6509" t="s">
        <v>96</v>
      </c>
      <c r="D6509" t="s">
        <v>75</v>
      </c>
      <c r="E6509">
        <v>1</v>
      </c>
      <c r="F6509" s="8">
        <f>VLOOKUP(C6509,Products!$A$2:$E$20,5,TRUE)</f>
        <v>79.95</v>
      </c>
      <c r="G6509" s="8">
        <f t="shared" si="202"/>
        <v>79.95</v>
      </c>
      <c r="H6509" s="8">
        <f>VLOOKUP(C6509,Products!$A$2:$F$20,6,TRUE)</f>
        <v>27.950000000000003</v>
      </c>
      <c r="I6509" s="8">
        <f t="shared" si="203"/>
        <v>27.950000000000003</v>
      </c>
      <c r="J6509" s="42">
        <f>VLOOKUP(B6509,Invoices!A:I,9,TRUE)</f>
        <v>2021</v>
      </c>
    </row>
    <row r="6510" spans="1:10" x14ac:dyDescent="0.15">
      <c r="A6510" t="s">
        <v>9870</v>
      </c>
      <c r="B6510" t="s">
        <v>1439</v>
      </c>
      <c r="C6510" t="s">
        <v>88</v>
      </c>
      <c r="D6510" t="s">
        <v>85</v>
      </c>
      <c r="E6510">
        <v>100</v>
      </c>
      <c r="F6510" s="8">
        <f>VLOOKUP(C6510,Products!$A$2:$E$20,5,TRUE)</f>
        <v>8.9499999999999993</v>
      </c>
      <c r="G6510" s="8">
        <f t="shared" si="202"/>
        <v>894.99999999999989</v>
      </c>
      <c r="H6510" s="8">
        <f>VLOOKUP(C6510,Products!$A$2:$F$20,6,TRUE)</f>
        <v>5.6999999999999993</v>
      </c>
      <c r="I6510" s="8">
        <f t="shared" si="203"/>
        <v>569.99999999999989</v>
      </c>
      <c r="J6510" s="42">
        <f>VLOOKUP(B6510,Invoices!A:I,9,TRUE)</f>
        <v>2021</v>
      </c>
    </row>
    <row r="6511" spans="1:10" x14ac:dyDescent="0.15">
      <c r="A6511" t="s">
        <v>9871</v>
      </c>
      <c r="B6511" t="s">
        <v>1440</v>
      </c>
      <c r="C6511" t="s">
        <v>102</v>
      </c>
      <c r="D6511" t="s">
        <v>83</v>
      </c>
      <c r="E6511">
        <v>1</v>
      </c>
      <c r="F6511" s="8">
        <f>VLOOKUP(C6511,Products!$A$2:$E$20,5,TRUE)</f>
        <v>29.95</v>
      </c>
      <c r="G6511" s="8">
        <f t="shared" si="202"/>
        <v>29.95</v>
      </c>
      <c r="H6511" s="8">
        <f>VLOOKUP(C6511,Products!$A$2:$F$20,6,TRUE)</f>
        <v>15</v>
      </c>
      <c r="I6511" s="8">
        <f t="shared" si="203"/>
        <v>15</v>
      </c>
      <c r="J6511" s="42">
        <f>VLOOKUP(B6511,Invoices!A:I,9,TRUE)</f>
        <v>2021</v>
      </c>
    </row>
    <row r="6512" spans="1:10" x14ac:dyDescent="0.15">
      <c r="A6512" t="s">
        <v>9872</v>
      </c>
      <c r="B6512" t="s">
        <v>1440</v>
      </c>
      <c r="C6512" t="s">
        <v>99</v>
      </c>
      <c r="D6512" t="s">
        <v>84</v>
      </c>
      <c r="E6512">
        <v>2</v>
      </c>
      <c r="F6512" s="8">
        <f>VLOOKUP(C6512,Products!$A$2:$E$20,5,TRUE)</f>
        <v>3.5</v>
      </c>
      <c r="G6512" s="8">
        <f t="shared" si="202"/>
        <v>7</v>
      </c>
      <c r="H6512" s="8">
        <f>VLOOKUP(C6512,Products!$A$2:$F$20,6,TRUE)</f>
        <v>0.54999999999999982</v>
      </c>
      <c r="I6512" s="8">
        <f t="shared" si="203"/>
        <v>1.0999999999999996</v>
      </c>
      <c r="J6512" s="42">
        <f>VLOOKUP(B6512,Invoices!A:I,9,TRUE)</f>
        <v>2021</v>
      </c>
    </row>
    <row r="6513" spans="1:10" x14ac:dyDescent="0.15">
      <c r="A6513" t="s">
        <v>9873</v>
      </c>
      <c r="B6513" t="s">
        <v>1440</v>
      </c>
      <c r="C6513" t="s">
        <v>101</v>
      </c>
      <c r="D6513" t="s">
        <v>69</v>
      </c>
      <c r="E6513">
        <v>1</v>
      </c>
      <c r="F6513" s="8">
        <f>VLOOKUP(C6513,Products!$A$2:$E$20,5,TRUE)</f>
        <v>129.94999999999999</v>
      </c>
      <c r="G6513" s="8">
        <f t="shared" si="202"/>
        <v>129.94999999999999</v>
      </c>
      <c r="H6513" s="8">
        <f>VLOOKUP(C6513,Products!$A$2:$F$20,6,TRUE)</f>
        <v>40.449999999999989</v>
      </c>
      <c r="I6513" s="8">
        <f t="shared" si="203"/>
        <v>40.449999999999989</v>
      </c>
      <c r="J6513" s="42">
        <f>VLOOKUP(B6513,Invoices!A:I,9,TRUE)</f>
        <v>2021</v>
      </c>
    </row>
    <row r="6514" spans="1:10" x14ac:dyDescent="0.15">
      <c r="A6514" t="s">
        <v>9874</v>
      </c>
      <c r="B6514" t="s">
        <v>1441</v>
      </c>
      <c r="C6514" t="s">
        <v>102</v>
      </c>
      <c r="D6514" t="s">
        <v>83</v>
      </c>
      <c r="E6514">
        <v>9</v>
      </c>
      <c r="F6514" s="8">
        <f>VLOOKUP(C6514,Products!$A$2:$E$20,5,TRUE)</f>
        <v>29.95</v>
      </c>
      <c r="G6514" s="8">
        <f t="shared" si="202"/>
        <v>269.55</v>
      </c>
      <c r="H6514" s="8">
        <f>VLOOKUP(C6514,Products!$A$2:$F$20,6,TRUE)</f>
        <v>15</v>
      </c>
      <c r="I6514" s="8">
        <f t="shared" si="203"/>
        <v>135</v>
      </c>
      <c r="J6514" s="42">
        <f>VLOOKUP(B6514,Invoices!A:I,9,TRUE)</f>
        <v>2021</v>
      </c>
    </row>
    <row r="6515" spans="1:10" x14ac:dyDescent="0.15">
      <c r="A6515" t="s">
        <v>9875</v>
      </c>
      <c r="B6515" t="s">
        <v>1441</v>
      </c>
      <c r="C6515" t="s">
        <v>96</v>
      </c>
      <c r="D6515" t="s">
        <v>75</v>
      </c>
      <c r="E6515">
        <v>2</v>
      </c>
      <c r="F6515" s="8">
        <f>VLOOKUP(C6515,Products!$A$2:$E$20,5,TRUE)</f>
        <v>79.95</v>
      </c>
      <c r="G6515" s="8">
        <f t="shared" si="202"/>
        <v>159.9</v>
      </c>
      <c r="H6515" s="8">
        <f>VLOOKUP(C6515,Products!$A$2:$F$20,6,TRUE)</f>
        <v>27.950000000000003</v>
      </c>
      <c r="I6515" s="8">
        <f t="shared" si="203"/>
        <v>55.900000000000006</v>
      </c>
      <c r="J6515" s="42">
        <f>VLOOKUP(B6515,Invoices!A:I,9,TRUE)</f>
        <v>2021</v>
      </c>
    </row>
    <row r="6516" spans="1:10" x14ac:dyDescent="0.15">
      <c r="A6516" t="s">
        <v>9876</v>
      </c>
      <c r="B6516" t="s">
        <v>1441</v>
      </c>
      <c r="C6516" t="s">
        <v>100</v>
      </c>
      <c r="D6516" t="s">
        <v>78</v>
      </c>
      <c r="E6516">
        <v>1</v>
      </c>
      <c r="F6516" s="8">
        <f>VLOOKUP(C6516,Products!$A$2:$E$20,5,TRUE)</f>
        <v>49.95</v>
      </c>
      <c r="G6516" s="8">
        <f t="shared" si="202"/>
        <v>49.95</v>
      </c>
      <c r="H6516" s="8">
        <f>VLOOKUP(C6516,Products!$A$2:$F$20,6,TRUE)</f>
        <v>19.950000000000003</v>
      </c>
      <c r="I6516" s="8">
        <f t="shared" si="203"/>
        <v>19.950000000000003</v>
      </c>
      <c r="J6516" s="42">
        <f>VLOOKUP(B6516,Invoices!A:I,9,TRUE)</f>
        <v>2021</v>
      </c>
    </row>
    <row r="6517" spans="1:10" x14ac:dyDescent="0.15">
      <c r="A6517" t="s">
        <v>9877</v>
      </c>
      <c r="B6517" t="s">
        <v>1441</v>
      </c>
      <c r="C6517" t="s">
        <v>101</v>
      </c>
      <c r="D6517" t="s">
        <v>69</v>
      </c>
      <c r="E6517">
        <v>24</v>
      </c>
      <c r="F6517" s="8">
        <f>VLOOKUP(C6517,Products!$A$2:$E$20,5,TRUE)</f>
        <v>129.94999999999999</v>
      </c>
      <c r="G6517" s="8">
        <f t="shared" si="202"/>
        <v>3118.7999999999997</v>
      </c>
      <c r="H6517" s="8">
        <f>VLOOKUP(C6517,Products!$A$2:$F$20,6,TRUE)</f>
        <v>40.449999999999989</v>
      </c>
      <c r="I6517" s="8">
        <f t="shared" si="203"/>
        <v>970.79999999999973</v>
      </c>
      <c r="J6517" s="42">
        <f>VLOOKUP(B6517,Invoices!A:I,9,TRUE)</f>
        <v>2021</v>
      </c>
    </row>
    <row r="6518" spans="1:10" x14ac:dyDescent="0.15">
      <c r="A6518" t="s">
        <v>9878</v>
      </c>
      <c r="B6518" t="s">
        <v>1441</v>
      </c>
      <c r="C6518" t="s">
        <v>88</v>
      </c>
      <c r="D6518" t="s">
        <v>85</v>
      </c>
      <c r="E6518">
        <v>3</v>
      </c>
      <c r="F6518" s="8">
        <f>VLOOKUP(C6518,Products!$A$2:$E$20,5,TRUE)</f>
        <v>8.9499999999999993</v>
      </c>
      <c r="G6518" s="8">
        <f t="shared" si="202"/>
        <v>26.849999999999998</v>
      </c>
      <c r="H6518" s="8">
        <f>VLOOKUP(C6518,Products!$A$2:$F$20,6,TRUE)</f>
        <v>5.6999999999999993</v>
      </c>
      <c r="I6518" s="8">
        <f t="shared" si="203"/>
        <v>17.099999999999998</v>
      </c>
      <c r="J6518" s="42">
        <f>VLOOKUP(B6518,Invoices!A:I,9,TRUE)</f>
        <v>2021</v>
      </c>
    </row>
    <row r="6519" spans="1:10" x14ac:dyDescent="0.15">
      <c r="A6519" t="s">
        <v>9879</v>
      </c>
      <c r="B6519" t="s">
        <v>1441</v>
      </c>
      <c r="C6519" t="s">
        <v>104</v>
      </c>
      <c r="D6519" t="s">
        <v>71</v>
      </c>
      <c r="E6519">
        <v>25</v>
      </c>
      <c r="F6519" s="8">
        <f>VLOOKUP(C6519,Products!$A$2:$E$20,5,TRUE)</f>
        <v>2.95</v>
      </c>
      <c r="G6519" s="8">
        <f t="shared" si="202"/>
        <v>73.75</v>
      </c>
      <c r="H6519" s="8">
        <f>VLOOKUP(C6519,Products!$A$2:$F$20,6,TRUE)</f>
        <v>1.1500000000000001</v>
      </c>
      <c r="I6519" s="8">
        <f t="shared" si="203"/>
        <v>28.750000000000004</v>
      </c>
      <c r="J6519" s="42">
        <f>VLOOKUP(B6519,Invoices!A:I,9,TRUE)</f>
        <v>2021</v>
      </c>
    </row>
    <row r="6520" spans="1:10" x14ac:dyDescent="0.15">
      <c r="A6520" t="s">
        <v>9880</v>
      </c>
      <c r="B6520" t="s">
        <v>1441</v>
      </c>
      <c r="C6520" t="s">
        <v>92</v>
      </c>
      <c r="D6520" t="s">
        <v>82</v>
      </c>
      <c r="E6520">
        <v>4</v>
      </c>
      <c r="F6520" s="8">
        <f>VLOOKUP(C6520,Products!$A$2:$E$20,5,TRUE)</f>
        <v>19.95</v>
      </c>
      <c r="G6520" s="8">
        <f t="shared" si="202"/>
        <v>79.8</v>
      </c>
      <c r="H6520" s="8">
        <f>VLOOKUP(C6520,Products!$A$2:$F$20,6,TRUE)</f>
        <v>7.4499999999999993</v>
      </c>
      <c r="I6520" s="8">
        <f t="shared" si="203"/>
        <v>29.799999999999997</v>
      </c>
      <c r="J6520" s="42">
        <f>VLOOKUP(B6520,Invoices!A:I,9,TRUE)</f>
        <v>2021</v>
      </c>
    </row>
    <row r="6521" spans="1:10" x14ac:dyDescent="0.15">
      <c r="A6521" t="s">
        <v>9881</v>
      </c>
      <c r="B6521" t="s">
        <v>1441</v>
      </c>
      <c r="C6521" t="s">
        <v>87</v>
      </c>
      <c r="D6521" t="s">
        <v>68</v>
      </c>
      <c r="E6521">
        <v>1</v>
      </c>
      <c r="F6521" s="8">
        <f>VLOOKUP(C6521,Products!$A$2:$E$20,5,TRUE)</f>
        <v>19.95</v>
      </c>
      <c r="G6521" s="8">
        <f t="shared" si="202"/>
        <v>19.95</v>
      </c>
      <c r="H6521" s="8">
        <f>VLOOKUP(C6521,Products!$A$2:$F$20,6,TRUE)</f>
        <v>7.4499999999999993</v>
      </c>
      <c r="I6521" s="8">
        <f t="shared" si="203"/>
        <v>7.4499999999999993</v>
      </c>
      <c r="J6521" s="42">
        <f>VLOOKUP(B6521,Invoices!A:I,9,TRUE)</f>
        <v>2021</v>
      </c>
    </row>
    <row r="6522" spans="1:10" x14ac:dyDescent="0.15">
      <c r="A6522" t="s">
        <v>9882</v>
      </c>
      <c r="B6522" t="s">
        <v>1441</v>
      </c>
      <c r="C6522" t="s">
        <v>99</v>
      </c>
      <c r="D6522" t="s">
        <v>84</v>
      </c>
      <c r="E6522">
        <v>2</v>
      </c>
      <c r="F6522" s="8">
        <f>VLOOKUP(C6522,Products!$A$2:$E$20,5,TRUE)</f>
        <v>3.5</v>
      </c>
      <c r="G6522" s="8">
        <f t="shared" si="202"/>
        <v>7</v>
      </c>
      <c r="H6522" s="8">
        <f>VLOOKUP(C6522,Products!$A$2:$F$20,6,TRUE)</f>
        <v>0.54999999999999982</v>
      </c>
      <c r="I6522" s="8">
        <f t="shared" si="203"/>
        <v>1.0999999999999996</v>
      </c>
      <c r="J6522" s="42">
        <f>VLOOKUP(B6522,Invoices!A:I,9,TRUE)</f>
        <v>2021</v>
      </c>
    </row>
    <row r="6523" spans="1:10" x14ac:dyDescent="0.15">
      <c r="A6523" t="s">
        <v>9883</v>
      </c>
      <c r="B6523" t="s">
        <v>1441</v>
      </c>
      <c r="C6523" t="s">
        <v>103</v>
      </c>
      <c r="D6523" t="s">
        <v>77</v>
      </c>
      <c r="E6523">
        <v>2</v>
      </c>
      <c r="F6523" s="8">
        <f>VLOOKUP(C6523,Products!$A$2:$E$20,5,TRUE)</f>
        <v>8.9499999999999993</v>
      </c>
      <c r="G6523" s="8">
        <f t="shared" si="202"/>
        <v>17.899999999999999</v>
      </c>
      <c r="H6523" s="8">
        <f>VLOOKUP(C6523,Products!$A$2:$F$20,6,TRUE)</f>
        <v>3.1999999999999993</v>
      </c>
      <c r="I6523" s="8">
        <f t="shared" si="203"/>
        <v>6.3999999999999986</v>
      </c>
      <c r="J6523" s="42">
        <f>VLOOKUP(B6523,Invoices!A:I,9,TRUE)</f>
        <v>2021</v>
      </c>
    </row>
    <row r="6524" spans="1:10" x14ac:dyDescent="0.15">
      <c r="A6524" t="s">
        <v>9884</v>
      </c>
      <c r="B6524" t="s">
        <v>1441</v>
      </c>
      <c r="C6524" t="s">
        <v>98</v>
      </c>
      <c r="D6524" t="s">
        <v>79</v>
      </c>
      <c r="E6524">
        <v>50</v>
      </c>
      <c r="F6524" s="8">
        <f>VLOOKUP(C6524,Products!$A$2:$E$20,5,TRUE)</f>
        <v>14.95</v>
      </c>
      <c r="G6524" s="8">
        <f t="shared" si="202"/>
        <v>747.5</v>
      </c>
      <c r="H6524" s="8">
        <f>VLOOKUP(C6524,Products!$A$2:$F$20,6,TRUE)</f>
        <v>3.0499999999999989</v>
      </c>
      <c r="I6524" s="8">
        <f t="shared" si="203"/>
        <v>152.49999999999994</v>
      </c>
      <c r="J6524" s="42">
        <f>VLOOKUP(B6524,Invoices!A:I,9,TRUE)</f>
        <v>2021</v>
      </c>
    </row>
    <row r="6525" spans="1:10" x14ac:dyDescent="0.15">
      <c r="A6525" t="s">
        <v>9885</v>
      </c>
      <c r="B6525" t="s">
        <v>1441</v>
      </c>
      <c r="C6525" t="s">
        <v>95</v>
      </c>
      <c r="D6525" t="s">
        <v>73</v>
      </c>
      <c r="E6525">
        <v>2</v>
      </c>
      <c r="F6525" s="8">
        <f>VLOOKUP(C6525,Products!$A$2:$E$20,5,TRUE)</f>
        <v>12.95</v>
      </c>
      <c r="G6525" s="8">
        <f t="shared" si="202"/>
        <v>25.9</v>
      </c>
      <c r="H6525" s="8">
        <f>VLOOKUP(C6525,Products!$A$2:$F$20,6,TRUE)</f>
        <v>4.1999999999999993</v>
      </c>
      <c r="I6525" s="8">
        <f t="shared" si="203"/>
        <v>8.3999999999999986</v>
      </c>
      <c r="J6525" s="42">
        <f>VLOOKUP(B6525,Invoices!A:I,9,TRUE)</f>
        <v>2021</v>
      </c>
    </row>
    <row r="6526" spans="1:10" x14ac:dyDescent="0.15">
      <c r="A6526" t="s">
        <v>9886</v>
      </c>
      <c r="B6526" t="s">
        <v>1441</v>
      </c>
      <c r="C6526" t="s">
        <v>89</v>
      </c>
      <c r="D6526" t="s">
        <v>80</v>
      </c>
      <c r="E6526">
        <v>5</v>
      </c>
      <c r="F6526" s="8">
        <f>VLOOKUP(C6526,Products!$A$2:$E$20,5,TRUE)</f>
        <v>15.95</v>
      </c>
      <c r="G6526" s="8">
        <f t="shared" si="202"/>
        <v>79.75</v>
      </c>
      <c r="H6526" s="8">
        <f>VLOOKUP(C6526,Products!$A$2:$F$20,6,TRUE)</f>
        <v>6</v>
      </c>
      <c r="I6526" s="8">
        <f t="shared" si="203"/>
        <v>30</v>
      </c>
      <c r="J6526" s="42">
        <f>VLOOKUP(B6526,Invoices!A:I,9,TRUE)</f>
        <v>2021</v>
      </c>
    </row>
    <row r="6527" spans="1:10" x14ac:dyDescent="0.15">
      <c r="A6527" t="s">
        <v>9887</v>
      </c>
      <c r="B6527" t="s">
        <v>1441</v>
      </c>
      <c r="C6527" t="s">
        <v>105</v>
      </c>
      <c r="D6527" t="s">
        <v>81</v>
      </c>
      <c r="E6527">
        <v>10</v>
      </c>
      <c r="F6527" s="8">
        <f>VLOOKUP(C6527,Products!$A$2:$E$20,5,TRUE)</f>
        <v>8.9499999999999993</v>
      </c>
      <c r="G6527" s="8">
        <f t="shared" si="202"/>
        <v>89.5</v>
      </c>
      <c r="H6527" s="8">
        <f>VLOOKUP(C6527,Products!$A$2:$F$20,6,TRUE)</f>
        <v>3.1999999999999993</v>
      </c>
      <c r="I6527" s="8">
        <f t="shared" si="203"/>
        <v>31.999999999999993</v>
      </c>
      <c r="J6527" s="42">
        <f>VLOOKUP(B6527,Invoices!A:I,9,TRUE)</f>
        <v>2021</v>
      </c>
    </row>
    <row r="6528" spans="1:10" x14ac:dyDescent="0.15">
      <c r="A6528" t="s">
        <v>9888</v>
      </c>
      <c r="B6528" t="s">
        <v>1441</v>
      </c>
      <c r="C6528" t="s">
        <v>93</v>
      </c>
      <c r="D6528" t="s">
        <v>76</v>
      </c>
      <c r="E6528">
        <v>20</v>
      </c>
      <c r="F6528" s="8">
        <f>VLOOKUP(C6528,Products!$A$2:$E$20,5,TRUE)</f>
        <v>9.9499999999999993</v>
      </c>
      <c r="G6528" s="8">
        <f t="shared" si="202"/>
        <v>199</v>
      </c>
      <c r="H6528" s="8">
        <f>VLOOKUP(C6528,Products!$A$2:$F$20,6,TRUE)</f>
        <v>1.9499999999999993</v>
      </c>
      <c r="I6528" s="8">
        <f t="shared" si="203"/>
        <v>38.999999999999986</v>
      </c>
      <c r="J6528" s="42">
        <f>VLOOKUP(B6528,Invoices!A:I,9,TRUE)</f>
        <v>2021</v>
      </c>
    </row>
    <row r="6529" spans="1:10" x14ac:dyDescent="0.15">
      <c r="A6529" t="s">
        <v>9889</v>
      </c>
      <c r="B6529" t="s">
        <v>1441</v>
      </c>
      <c r="C6529" t="s">
        <v>93</v>
      </c>
      <c r="D6529" t="s">
        <v>76</v>
      </c>
      <c r="E6529">
        <v>9</v>
      </c>
      <c r="F6529" s="8">
        <f>VLOOKUP(C6529,Products!$A$2:$E$20,5,TRUE)</f>
        <v>9.9499999999999993</v>
      </c>
      <c r="G6529" s="8">
        <f t="shared" si="202"/>
        <v>89.55</v>
      </c>
      <c r="H6529" s="8">
        <f>VLOOKUP(C6529,Products!$A$2:$F$20,6,TRUE)</f>
        <v>1.9499999999999993</v>
      </c>
      <c r="I6529" s="8">
        <f t="shared" si="203"/>
        <v>17.549999999999994</v>
      </c>
      <c r="J6529" s="42">
        <f>VLOOKUP(B6529,Invoices!A:I,9,TRUE)</f>
        <v>2021</v>
      </c>
    </row>
    <row r="6530" spans="1:10" x14ac:dyDescent="0.15">
      <c r="A6530" t="s">
        <v>9890</v>
      </c>
      <c r="B6530" t="s">
        <v>1441</v>
      </c>
      <c r="C6530" t="s">
        <v>94</v>
      </c>
      <c r="D6530" t="s">
        <v>86</v>
      </c>
      <c r="E6530">
        <v>30</v>
      </c>
      <c r="F6530" s="8">
        <f>VLOOKUP(C6530,Products!$A$2:$E$20,5,TRUE)</f>
        <v>3.5</v>
      </c>
      <c r="G6530" s="8">
        <f t="shared" si="202"/>
        <v>105</v>
      </c>
      <c r="H6530" s="8">
        <f>VLOOKUP(C6530,Products!$A$2:$F$20,6,TRUE)</f>
        <v>0.54999999999999982</v>
      </c>
      <c r="I6530" s="8">
        <f t="shared" si="203"/>
        <v>16.499999999999993</v>
      </c>
      <c r="J6530" s="42">
        <f>VLOOKUP(B6530,Invoices!A:I,9,TRUE)</f>
        <v>2021</v>
      </c>
    </row>
    <row r="6531" spans="1:10" x14ac:dyDescent="0.15">
      <c r="A6531" t="s">
        <v>9891</v>
      </c>
      <c r="B6531" t="s">
        <v>1441</v>
      </c>
      <c r="C6531" t="s">
        <v>90</v>
      </c>
      <c r="D6531" t="s">
        <v>72</v>
      </c>
      <c r="E6531">
        <v>5</v>
      </c>
      <c r="F6531" s="8">
        <f>VLOOKUP(C6531,Products!$A$2:$E$20,5,TRUE)</f>
        <v>8.9499999999999993</v>
      </c>
      <c r="G6531" s="8">
        <f t="shared" ref="G6531:G6594" si="204">F6531*E6531</f>
        <v>44.75</v>
      </c>
      <c r="H6531" s="8">
        <f>VLOOKUP(C6531,Products!$A$2:$F$20,6,TRUE)</f>
        <v>5.6999999999999993</v>
      </c>
      <c r="I6531" s="8">
        <f t="shared" ref="I6531:I6594" si="205">H6531*E6531</f>
        <v>28.499999999999996</v>
      </c>
      <c r="J6531" s="42">
        <f>VLOOKUP(B6531,Invoices!A:I,9,TRUE)</f>
        <v>2021</v>
      </c>
    </row>
    <row r="6532" spans="1:10" x14ac:dyDescent="0.15">
      <c r="A6532" t="s">
        <v>9892</v>
      </c>
      <c r="B6532" t="s">
        <v>1442</v>
      </c>
      <c r="C6532" t="s">
        <v>93</v>
      </c>
      <c r="D6532" t="s">
        <v>76</v>
      </c>
      <c r="E6532">
        <v>6</v>
      </c>
      <c r="F6532" s="8">
        <f>VLOOKUP(C6532,Products!$A$2:$E$20,5,TRUE)</f>
        <v>9.9499999999999993</v>
      </c>
      <c r="G6532" s="8">
        <f t="shared" si="204"/>
        <v>59.699999999999996</v>
      </c>
      <c r="H6532" s="8">
        <f>VLOOKUP(C6532,Products!$A$2:$F$20,6,TRUE)</f>
        <v>1.9499999999999993</v>
      </c>
      <c r="I6532" s="8">
        <f t="shared" si="205"/>
        <v>11.699999999999996</v>
      </c>
      <c r="J6532" s="42">
        <f>VLOOKUP(B6532,Invoices!A:I,9,TRUE)</f>
        <v>2021</v>
      </c>
    </row>
    <row r="6533" spans="1:10" x14ac:dyDescent="0.15">
      <c r="A6533" t="s">
        <v>9893</v>
      </c>
      <c r="B6533" t="s">
        <v>1442</v>
      </c>
      <c r="C6533" t="s">
        <v>104</v>
      </c>
      <c r="D6533" t="s">
        <v>71</v>
      </c>
      <c r="E6533">
        <v>1</v>
      </c>
      <c r="F6533" s="8">
        <f>VLOOKUP(C6533,Products!$A$2:$E$20,5,TRUE)</f>
        <v>2.95</v>
      </c>
      <c r="G6533" s="8">
        <f t="shared" si="204"/>
        <v>2.95</v>
      </c>
      <c r="H6533" s="8">
        <f>VLOOKUP(C6533,Products!$A$2:$F$20,6,TRUE)</f>
        <v>1.1500000000000001</v>
      </c>
      <c r="I6533" s="8">
        <f t="shared" si="205"/>
        <v>1.1500000000000001</v>
      </c>
      <c r="J6533" s="42">
        <f>VLOOKUP(B6533,Invoices!A:I,9,TRUE)</f>
        <v>2021</v>
      </c>
    </row>
    <row r="6534" spans="1:10" x14ac:dyDescent="0.15">
      <c r="A6534" t="s">
        <v>9894</v>
      </c>
      <c r="B6534" t="s">
        <v>1443</v>
      </c>
      <c r="C6534" t="s">
        <v>100</v>
      </c>
      <c r="D6534" t="s">
        <v>78</v>
      </c>
      <c r="E6534">
        <v>1</v>
      </c>
      <c r="F6534" s="8">
        <f>VLOOKUP(C6534,Products!$A$2:$E$20,5,TRUE)</f>
        <v>49.95</v>
      </c>
      <c r="G6534" s="8">
        <f t="shared" si="204"/>
        <v>49.95</v>
      </c>
      <c r="H6534" s="8">
        <f>VLOOKUP(C6534,Products!$A$2:$F$20,6,TRUE)</f>
        <v>19.950000000000003</v>
      </c>
      <c r="I6534" s="8">
        <f t="shared" si="205"/>
        <v>19.950000000000003</v>
      </c>
      <c r="J6534" s="42">
        <f>VLOOKUP(B6534,Invoices!A:I,9,TRUE)</f>
        <v>2021</v>
      </c>
    </row>
    <row r="6535" spans="1:10" x14ac:dyDescent="0.15">
      <c r="A6535" t="s">
        <v>9895</v>
      </c>
      <c r="B6535" t="s">
        <v>1443</v>
      </c>
      <c r="C6535" t="s">
        <v>91</v>
      </c>
      <c r="D6535" t="s">
        <v>70</v>
      </c>
      <c r="E6535">
        <v>1</v>
      </c>
      <c r="F6535" s="8">
        <f>VLOOKUP(C6535,Products!$A$2:$E$20,5,TRUE)</f>
        <v>49.95</v>
      </c>
      <c r="G6535" s="8">
        <f t="shared" si="204"/>
        <v>49.95</v>
      </c>
      <c r="H6535" s="8">
        <f>VLOOKUP(C6535,Products!$A$2:$F$20,6,TRUE)</f>
        <v>21.200000000000003</v>
      </c>
      <c r="I6535" s="8">
        <f t="shared" si="205"/>
        <v>21.200000000000003</v>
      </c>
      <c r="J6535" s="42">
        <f>VLOOKUP(B6535,Invoices!A:I,9,TRUE)</f>
        <v>2021</v>
      </c>
    </row>
    <row r="6536" spans="1:10" x14ac:dyDescent="0.15">
      <c r="A6536" t="s">
        <v>9896</v>
      </c>
      <c r="B6536" t="s">
        <v>1443</v>
      </c>
      <c r="C6536" t="s">
        <v>99</v>
      </c>
      <c r="D6536" t="s">
        <v>84</v>
      </c>
      <c r="E6536">
        <v>50</v>
      </c>
      <c r="F6536" s="8">
        <f>VLOOKUP(C6536,Products!$A$2:$E$20,5,TRUE)</f>
        <v>3.5</v>
      </c>
      <c r="G6536" s="8">
        <f t="shared" si="204"/>
        <v>175</v>
      </c>
      <c r="H6536" s="8">
        <f>VLOOKUP(C6536,Products!$A$2:$F$20,6,TRUE)</f>
        <v>0.54999999999999982</v>
      </c>
      <c r="I6536" s="8">
        <f t="shared" si="205"/>
        <v>27.499999999999993</v>
      </c>
      <c r="J6536" s="42">
        <f>VLOOKUP(B6536,Invoices!A:I,9,TRUE)</f>
        <v>2021</v>
      </c>
    </row>
    <row r="6537" spans="1:10" x14ac:dyDescent="0.15">
      <c r="A6537" t="s">
        <v>9897</v>
      </c>
      <c r="B6537" t="s">
        <v>1443</v>
      </c>
      <c r="C6537" t="s">
        <v>105</v>
      </c>
      <c r="D6537" t="s">
        <v>81</v>
      </c>
      <c r="E6537">
        <v>25</v>
      </c>
      <c r="F6537" s="8">
        <f>VLOOKUP(C6537,Products!$A$2:$E$20,5,TRUE)</f>
        <v>8.9499999999999993</v>
      </c>
      <c r="G6537" s="8">
        <f t="shared" si="204"/>
        <v>223.74999999999997</v>
      </c>
      <c r="H6537" s="8">
        <f>VLOOKUP(C6537,Products!$A$2:$F$20,6,TRUE)</f>
        <v>3.1999999999999993</v>
      </c>
      <c r="I6537" s="8">
        <f t="shared" si="205"/>
        <v>79.999999999999986</v>
      </c>
      <c r="J6537" s="42">
        <f>VLOOKUP(B6537,Invoices!A:I,9,TRUE)</f>
        <v>2021</v>
      </c>
    </row>
    <row r="6538" spans="1:10" x14ac:dyDescent="0.15">
      <c r="A6538" t="s">
        <v>9898</v>
      </c>
      <c r="B6538" t="s">
        <v>1443</v>
      </c>
      <c r="C6538" t="s">
        <v>88</v>
      </c>
      <c r="D6538" t="s">
        <v>85</v>
      </c>
      <c r="E6538">
        <v>10</v>
      </c>
      <c r="F6538" s="8">
        <f>VLOOKUP(C6538,Products!$A$2:$E$20,5,TRUE)</f>
        <v>8.9499999999999993</v>
      </c>
      <c r="G6538" s="8">
        <f t="shared" si="204"/>
        <v>89.5</v>
      </c>
      <c r="H6538" s="8">
        <f>VLOOKUP(C6538,Products!$A$2:$F$20,6,TRUE)</f>
        <v>5.6999999999999993</v>
      </c>
      <c r="I6538" s="8">
        <f t="shared" si="205"/>
        <v>56.999999999999993</v>
      </c>
      <c r="J6538" s="42">
        <f>VLOOKUP(B6538,Invoices!A:I,9,TRUE)</f>
        <v>2021</v>
      </c>
    </row>
    <row r="6539" spans="1:10" x14ac:dyDescent="0.15">
      <c r="A6539" t="s">
        <v>9899</v>
      </c>
      <c r="B6539" t="s">
        <v>1443</v>
      </c>
      <c r="C6539" t="s">
        <v>94</v>
      </c>
      <c r="D6539" t="s">
        <v>86</v>
      </c>
      <c r="E6539">
        <v>100</v>
      </c>
      <c r="F6539" s="8">
        <f>VLOOKUP(C6539,Products!$A$2:$E$20,5,TRUE)</f>
        <v>3.5</v>
      </c>
      <c r="G6539" s="8">
        <f t="shared" si="204"/>
        <v>350</v>
      </c>
      <c r="H6539" s="8">
        <f>VLOOKUP(C6539,Products!$A$2:$F$20,6,TRUE)</f>
        <v>0.54999999999999982</v>
      </c>
      <c r="I6539" s="8">
        <f t="shared" si="205"/>
        <v>54.999999999999986</v>
      </c>
      <c r="J6539" s="42">
        <f>VLOOKUP(B6539,Invoices!A:I,9,TRUE)</f>
        <v>2021</v>
      </c>
    </row>
    <row r="6540" spans="1:10" x14ac:dyDescent="0.15">
      <c r="A6540" t="s">
        <v>9900</v>
      </c>
      <c r="B6540" t="s">
        <v>1443</v>
      </c>
      <c r="C6540" t="s">
        <v>90</v>
      </c>
      <c r="D6540" t="s">
        <v>72</v>
      </c>
      <c r="E6540">
        <v>1</v>
      </c>
      <c r="F6540" s="8">
        <f>VLOOKUP(C6540,Products!$A$2:$E$20,5,TRUE)</f>
        <v>8.9499999999999993</v>
      </c>
      <c r="G6540" s="8">
        <f t="shared" si="204"/>
        <v>8.9499999999999993</v>
      </c>
      <c r="H6540" s="8">
        <f>VLOOKUP(C6540,Products!$A$2:$F$20,6,TRUE)</f>
        <v>5.6999999999999993</v>
      </c>
      <c r="I6540" s="8">
        <f t="shared" si="205"/>
        <v>5.6999999999999993</v>
      </c>
      <c r="J6540" s="42">
        <f>VLOOKUP(B6540,Invoices!A:I,9,TRUE)</f>
        <v>2021</v>
      </c>
    </row>
    <row r="6541" spans="1:10" x14ac:dyDescent="0.15">
      <c r="A6541" t="s">
        <v>9901</v>
      </c>
      <c r="B6541" t="s">
        <v>1443</v>
      </c>
      <c r="C6541" t="s">
        <v>92</v>
      </c>
      <c r="D6541" t="s">
        <v>82</v>
      </c>
      <c r="E6541">
        <v>1</v>
      </c>
      <c r="F6541" s="8">
        <f>VLOOKUP(C6541,Products!$A$2:$E$20,5,TRUE)</f>
        <v>19.95</v>
      </c>
      <c r="G6541" s="8">
        <f t="shared" si="204"/>
        <v>19.95</v>
      </c>
      <c r="H6541" s="8">
        <f>VLOOKUP(C6541,Products!$A$2:$F$20,6,TRUE)</f>
        <v>7.4499999999999993</v>
      </c>
      <c r="I6541" s="8">
        <f t="shared" si="205"/>
        <v>7.4499999999999993</v>
      </c>
      <c r="J6541" s="42">
        <f>VLOOKUP(B6541,Invoices!A:I,9,TRUE)</f>
        <v>2021</v>
      </c>
    </row>
    <row r="6542" spans="1:10" x14ac:dyDescent="0.15">
      <c r="A6542" t="s">
        <v>9902</v>
      </c>
      <c r="B6542" t="s">
        <v>1443</v>
      </c>
      <c r="C6542" t="s">
        <v>96</v>
      </c>
      <c r="D6542" t="s">
        <v>75</v>
      </c>
      <c r="E6542">
        <v>1</v>
      </c>
      <c r="F6542" s="8">
        <f>VLOOKUP(C6542,Products!$A$2:$E$20,5,TRUE)</f>
        <v>79.95</v>
      </c>
      <c r="G6542" s="8">
        <f t="shared" si="204"/>
        <v>79.95</v>
      </c>
      <c r="H6542" s="8">
        <f>VLOOKUP(C6542,Products!$A$2:$F$20,6,TRUE)</f>
        <v>27.950000000000003</v>
      </c>
      <c r="I6542" s="8">
        <f t="shared" si="205"/>
        <v>27.950000000000003</v>
      </c>
      <c r="J6542" s="42">
        <f>VLOOKUP(B6542,Invoices!A:I,9,TRUE)</f>
        <v>2021</v>
      </c>
    </row>
    <row r="6543" spans="1:10" x14ac:dyDescent="0.15">
      <c r="A6543" t="s">
        <v>9903</v>
      </c>
      <c r="B6543" t="s">
        <v>1443</v>
      </c>
      <c r="C6543" t="s">
        <v>87</v>
      </c>
      <c r="D6543" t="s">
        <v>68</v>
      </c>
      <c r="E6543">
        <v>10</v>
      </c>
      <c r="F6543" s="8">
        <f>VLOOKUP(C6543,Products!$A$2:$E$20,5,TRUE)</f>
        <v>19.95</v>
      </c>
      <c r="G6543" s="8">
        <f t="shared" si="204"/>
        <v>199.5</v>
      </c>
      <c r="H6543" s="8">
        <f>VLOOKUP(C6543,Products!$A$2:$F$20,6,TRUE)</f>
        <v>7.4499999999999993</v>
      </c>
      <c r="I6543" s="8">
        <f t="shared" si="205"/>
        <v>74.5</v>
      </c>
      <c r="J6543" s="42">
        <f>VLOOKUP(B6543,Invoices!A:I,9,TRUE)</f>
        <v>2021</v>
      </c>
    </row>
    <row r="6544" spans="1:10" x14ac:dyDescent="0.15">
      <c r="A6544" t="s">
        <v>9904</v>
      </c>
      <c r="B6544" t="s">
        <v>1443</v>
      </c>
      <c r="C6544" t="s">
        <v>89</v>
      </c>
      <c r="D6544" t="s">
        <v>80</v>
      </c>
      <c r="E6544">
        <v>30</v>
      </c>
      <c r="F6544" s="8">
        <f>VLOOKUP(C6544,Products!$A$2:$E$20,5,TRUE)</f>
        <v>15.95</v>
      </c>
      <c r="G6544" s="8">
        <f t="shared" si="204"/>
        <v>478.5</v>
      </c>
      <c r="H6544" s="8">
        <f>VLOOKUP(C6544,Products!$A$2:$F$20,6,TRUE)</f>
        <v>6</v>
      </c>
      <c r="I6544" s="8">
        <f t="shared" si="205"/>
        <v>180</v>
      </c>
      <c r="J6544" s="42">
        <f>VLOOKUP(B6544,Invoices!A:I,9,TRUE)</f>
        <v>2021</v>
      </c>
    </row>
    <row r="6545" spans="1:10" x14ac:dyDescent="0.15">
      <c r="A6545" t="s">
        <v>9905</v>
      </c>
      <c r="B6545" t="s">
        <v>1444</v>
      </c>
      <c r="C6545" t="s">
        <v>89</v>
      </c>
      <c r="D6545" t="s">
        <v>80</v>
      </c>
      <c r="E6545">
        <v>1</v>
      </c>
      <c r="F6545" s="8">
        <f>VLOOKUP(C6545,Products!$A$2:$E$20,5,TRUE)</f>
        <v>15.95</v>
      </c>
      <c r="G6545" s="8">
        <f t="shared" si="204"/>
        <v>15.95</v>
      </c>
      <c r="H6545" s="8">
        <f>VLOOKUP(C6545,Products!$A$2:$F$20,6,TRUE)</f>
        <v>6</v>
      </c>
      <c r="I6545" s="8">
        <f t="shared" si="205"/>
        <v>6</v>
      </c>
      <c r="J6545" s="42">
        <f>VLOOKUP(B6545,Invoices!A:I,9,TRUE)</f>
        <v>2021</v>
      </c>
    </row>
    <row r="6546" spans="1:10" x14ac:dyDescent="0.15">
      <c r="A6546" t="s">
        <v>9906</v>
      </c>
      <c r="B6546" t="s">
        <v>1444</v>
      </c>
      <c r="C6546" t="s">
        <v>94</v>
      </c>
      <c r="D6546" t="s">
        <v>86</v>
      </c>
      <c r="E6546">
        <v>1</v>
      </c>
      <c r="F6546" s="8">
        <f>VLOOKUP(C6546,Products!$A$2:$E$20,5,TRUE)</f>
        <v>3.5</v>
      </c>
      <c r="G6546" s="8">
        <f t="shared" si="204"/>
        <v>3.5</v>
      </c>
      <c r="H6546" s="8">
        <f>VLOOKUP(C6546,Products!$A$2:$F$20,6,TRUE)</f>
        <v>0.54999999999999982</v>
      </c>
      <c r="I6546" s="8">
        <f t="shared" si="205"/>
        <v>0.54999999999999982</v>
      </c>
      <c r="J6546" s="42">
        <f>VLOOKUP(B6546,Invoices!A:I,9,TRUE)</f>
        <v>2021</v>
      </c>
    </row>
    <row r="6547" spans="1:10" x14ac:dyDescent="0.15">
      <c r="A6547" t="s">
        <v>9907</v>
      </c>
      <c r="B6547" t="s">
        <v>1444</v>
      </c>
      <c r="C6547" t="s">
        <v>101</v>
      </c>
      <c r="D6547" t="s">
        <v>69</v>
      </c>
      <c r="E6547">
        <v>1</v>
      </c>
      <c r="F6547" s="8">
        <f>VLOOKUP(C6547,Products!$A$2:$E$20,5,TRUE)</f>
        <v>129.94999999999999</v>
      </c>
      <c r="G6547" s="8">
        <f t="shared" si="204"/>
        <v>129.94999999999999</v>
      </c>
      <c r="H6547" s="8">
        <f>VLOOKUP(C6547,Products!$A$2:$F$20,6,TRUE)</f>
        <v>40.449999999999989</v>
      </c>
      <c r="I6547" s="8">
        <f t="shared" si="205"/>
        <v>40.449999999999989</v>
      </c>
      <c r="J6547" s="42">
        <f>VLOOKUP(B6547,Invoices!A:I,9,TRUE)</f>
        <v>2021</v>
      </c>
    </row>
    <row r="6548" spans="1:10" x14ac:dyDescent="0.15">
      <c r="A6548" t="s">
        <v>9908</v>
      </c>
      <c r="B6548" t="s">
        <v>1445</v>
      </c>
      <c r="C6548" t="s">
        <v>94</v>
      </c>
      <c r="D6548" t="s">
        <v>86</v>
      </c>
      <c r="E6548">
        <v>20</v>
      </c>
      <c r="F6548" s="8">
        <f>VLOOKUP(C6548,Products!$A$2:$E$20,5,TRUE)</f>
        <v>3.5</v>
      </c>
      <c r="G6548" s="8">
        <f t="shared" si="204"/>
        <v>70</v>
      </c>
      <c r="H6548" s="8">
        <f>VLOOKUP(C6548,Products!$A$2:$F$20,6,TRUE)</f>
        <v>0.54999999999999982</v>
      </c>
      <c r="I6548" s="8">
        <f t="shared" si="205"/>
        <v>10.999999999999996</v>
      </c>
      <c r="J6548" s="42">
        <f>VLOOKUP(B6548,Invoices!A:I,9,TRUE)</f>
        <v>2021</v>
      </c>
    </row>
    <row r="6549" spans="1:10" x14ac:dyDescent="0.15">
      <c r="A6549" t="s">
        <v>9909</v>
      </c>
      <c r="B6549" t="s">
        <v>1445</v>
      </c>
      <c r="C6549" t="s">
        <v>90</v>
      </c>
      <c r="D6549" t="s">
        <v>72</v>
      </c>
      <c r="E6549">
        <v>2</v>
      </c>
      <c r="F6549" s="8">
        <f>VLOOKUP(C6549,Products!$A$2:$E$20,5,TRUE)</f>
        <v>8.9499999999999993</v>
      </c>
      <c r="G6549" s="8">
        <f t="shared" si="204"/>
        <v>17.899999999999999</v>
      </c>
      <c r="H6549" s="8">
        <f>VLOOKUP(C6549,Products!$A$2:$F$20,6,TRUE)</f>
        <v>5.6999999999999993</v>
      </c>
      <c r="I6549" s="8">
        <f t="shared" si="205"/>
        <v>11.399999999999999</v>
      </c>
      <c r="J6549" s="42">
        <f>VLOOKUP(B6549,Invoices!A:I,9,TRUE)</f>
        <v>2021</v>
      </c>
    </row>
    <row r="6550" spans="1:10" x14ac:dyDescent="0.15">
      <c r="A6550" t="s">
        <v>9910</v>
      </c>
      <c r="B6550" t="s">
        <v>1445</v>
      </c>
      <c r="C6550" t="s">
        <v>102</v>
      </c>
      <c r="D6550" t="s">
        <v>83</v>
      </c>
      <c r="E6550">
        <v>4</v>
      </c>
      <c r="F6550" s="8">
        <f>VLOOKUP(C6550,Products!$A$2:$E$20,5,TRUE)</f>
        <v>29.95</v>
      </c>
      <c r="G6550" s="8">
        <f t="shared" si="204"/>
        <v>119.8</v>
      </c>
      <c r="H6550" s="8">
        <f>VLOOKUP(C6550,Products!$A$2:$F$20,6,TRUE)</f>
        <v>15</v>
      </c>
      <c r="I6550" s="8">
        <f t="shared" si="205"/>
        <v>60</v>
      </c>
      <c r="J6550" s="42">
        <f>VLOOKUP(B6550,Invoices!A:I,9,TRUE)</f>
        <v>2021</v>
      </c>
    </row>
    <row r="6551" spans="1:10" x14ac:dyDescent="0.15">
      <c r="A6551" t="s">
        <v>9911</v>
      </c>
      <c r="B6551" t="s">
        <v>1445</v>
      </c>
      <c r="C6551" t="s">
        <v>91</v>
      </c>
      <c r="D6551" t="s">
        <v>70</v>
      </c>
      <c r="E6551">
        <v>2</v>
      </c>
      <c r="F6551" s="8">
        <f>VLOOKUP(C6551,Products!$A$2:$E$20,5,TRUE)</f>
        <v>49.95</v>
      </c>
      <c r="G6551" s="8">
        <f t="shared" si="204"/>
        <v>99.9</v>
      </c>
      <c r="H6551" s="8">
        <f>VLOOKUP(C6551,Products!$A$2:$F$20,6,TRUE)</f>
        <v>21.200000000000003</v>
      </c>
      <c r="I6551" s="8">
        <f t="shared" si="205"/>
        <v>42.400000000000006</v>
      </c>
      <c r="J6551" s="42">
        <f>VLOOKUP(B6551,Invoices!A:I,9,TRUE)</f>
        <v>2021</v>
      </c>
    </row>
    <row r="6552" spans="1:10" x14ac:dyDescent="0.15">
      <c r="A6552" t="s">
        <v>9912</v>
      </c>
      <c r="B6552" t="s">
        <v>1445</v>
      </c>
      <c r="C6552" t="s">
        <v>88</v>
      </c>
      <c r="D6552" t="s">
        <v>85</v>
      </c>
      <c r="E6552">
        <v>6</v>
      </c>
      <c r="F6552" s="8">
        <f>VLOOKUP(C6552,Products!$A$2:$E$20,5,TRUE)</f>
        <v>8.9499999999999993</v>
      </c>
      <c r="G6552" s="8">
        <f t="shared" si="204"/>
        <v>53.699999999999996</v>
      </c>
      <c r="H6552" s="8">
        <f>VLOOKUP(C6552,Products!$A$2:$F$20,6,TRUE)</f>
        <v>5.6999999999999993</v>
      </c>
      <c r="I6552" s="8">
        <f t="shared" si="205"/>
        <v>34.199999999999996</v>
      </c>
      <c r="J6552" s="42">
        <f>VLOOKUP(B6552,Invoices!A:I,9,TRUE)</f>
        <v>2021</v>
      </c>
    </row>
    <row r="6553" spans="1:10" x14ac:dyDescent="0.15">
      <c r="A6553" t="s">
        <v>9913</v>
      </c>
      <c r="B6553" t="s">
        <v>1445</v>
      </c>
      <c r="C6553" t="s">
        <v>96</v>
      </c>
      <c r="D6553" t="s">
        <v>75</v>
      </c>
      <c r="E6553">
        <v>10</v>
      </c>
      <c r="F6553" s="8">
        <f>VLOOKUP(C6553,Products!$A$2:$E$20,5,TRUE)</f>
        <v>79.95</v>
      </c>
      <c r="G6553" s="8">
        <f t="shared" si="204"/>
        <v>799.5</v>
      </c>
      <c r="H6553" s="8">
        <f>VLOOKUP(C6553,Products!$A$2:$F$20,6,TRUE)</f>
        <v>27.950000000000003</v>
      </c>
      <c r="I6553" s="8">
        <f t="shared" si="205"/>
        <v>279.5</v>
      </c>
      <c r="J6553" s="42">
        <f>VLOOKUP(B6553,Invoices!A:I,9,TRUE)</f>
        <v>2021</v>
      </c>
    </row>
    <row r="6554" spans="1:10" x14ac:dyDescent="0.15">
      <c r="A6554" t="s">
        <v>9914</v>
      </c>
      <c r="B6554" t="s">
        <v>1445</v>
      </c>
      <c r="C6554" t="s">
        <v>89</v>
      </c>
      <c r="D6554" t="s">
        <v>80</v>
      </c>
      <c r="E6554">
        <v>4</v>
      </c>
      <c r="F6554" s="8">
        <f>VLOOKUP(C6554,Products!$A$2:$E$20,5,TRUE)</f>
        <v>15.95</v>
      </c>
      <c r="G6554" s="8">
        <f t="shared" si="204"/>
        <v>63.8</v>
      </c>
      <c r="H6554" s="8">
        <f>VLOOKUP(C6554,Products!$A$2:$F$20,6,TRUE)</f>
        <v>6</v>
      </c>
      <c r="I6554" s="8">
        <f t="shared" si="205"/>
        <v>24</v>
      </c>
      <c r="J6554" s="42">
        <f>VLOOKUP(B6554,Invoices!A:I,9,TRUE)</f>
        <v>2021</v>
      </c>
    </row>
    <row r="6555" spans="1:10" x14ac:dyDescent="0.15">
      <c r="A6555" t="s">
        <v>9915</v>
      </c>
      <c r="B6555" t="s">
        <v>1445</v>
      </c>
      <c r="C6555" t="s">
        <v>87</v>
      </c>
      <c r="D6555" t="s">
        <v>68</v>
      </c>
      <c r="E6555">
        <v>1</v>
      </c>
      <c r="F6555" s="8">
        <f>VLOOKUP(C6555,Products!$A$2:$E$20,5,TRUE)</f>
        <v>19.95</v>
      </c>
      <c r="G6555" s="8">
        <f t="shared" si="204"/>
        <v>19.95</v>
      </c>
      <c r="H6555" s="8">
        <f>VLOOKUP(C6555,Products!$A$2:$F$20,6,TRUE)</f>
        <v>7.4499999999999993</v>
      </c>
      <c r="I6555" s="8">
        <f t="shared" si="205"/>
        <v>7.4499999999999993</v>
      </c>
      <c r="J6555" s="42">
        <f>VLOOKUP(B6555,Invoices!A:I,9,TRUE)</f>
        <v>2021</v>
      </c>
    </row>
    <row r="6556" spans="1:10" x14ac:dyDescent="0.15">
      <c r="A6556" t="s">
        <v>9916</v>
      </c>
      <c r="B6556" t="s">
        <v>1445</v>
      </c>
      <c r="C6556" t="s">
        <v>98</v>
      </c>
      <c r="D6556" t="s">
        <v>79</v>
      </c>
      <c r="E6556">
        <v>5</v>
      </c>
      <c r="F6556" s="8">
        <f>VLOOKUP(C6556,Products!$A$2:$E$20,5,TRUE)</f>
        <v>14.95</v>
      </c>
      <c r="G6556" s="8">
        <f t="shared" si="204"/>
        <v>74.75</v>
      </c>
      <c r="H6556" s="8">
        <f>VLOOKUP(C6556,Products!$A$2:$F$20,6,TRUE)</f>
        <v>3.0499999999999989</v>
      </c>
      <c r="I6556" s="8">
        <f t="shared" si="205"/>
        <v>15.249999999999995</v>
      </c>
      <c r="J6556" s="42">
        <f>VLOOKUP(B6556,Invoices!A:I,9,TRUE)</f>
        <v>2021</v>
      </c>
    </row>
    <row r="6557" spans="1:10" x14ac:dyDescent="0.15">
      <c r="A6557" t="s">
        <v>9917</v>
      </c>
      <c r="B6557" t="s">
        <v>1445</v>
      </c>
      <c r="C6557" t="s">
        <v>93</v>
      </c>
      <c r="D6557" t="s">
        <v>76</v>
      </c>
      <c r="E6557">
        <v>1</v>
      </c>
      <c r="F6557" s="8">
        <f>VLOOKUP(C6557,Products!$A$2:$E$20,5,TRUE)</f>
        <v>9.9499999999999993</v>
      </c>
      <c r="G6557" s="8">
        <f t="shared" si="204"/>
        <v>9.9499999999999993</v>
      </c>
      <c r="H6557" s="8">
        <f>VLOOKUP(C6557,Products!$A$2:$F$20,6,TRUE)</f>
        <v>1.9499999999999993</v>
      </c>
      <c r="I6557" s="8">
        <f t="shared" si="205"/>
        <v>1.9499999999999993</v>
      </c>
      <c r="J6557" s="42">
        <f>VLOOKUP(B6557,Invoices!A:I,9,TRUE)</f>
        <v>2021</v>
      </c>
    </row>
    <row r="6558" spans="1:10" x14ac:dyDescent="0.15">
      <c r="A6558" t="s">
        <v>9918</v>
      </c>
      <c r="B6558" t="s">
        <v>1445</v>
      </c>
      <c r="C6558" t="s">
        <v>95</v>
      </c>
      <c r="D6558" t="s">
        <v>73</v>
      </c>
      <c r="E6558">
        <v>2</v>
      </c>
      <c r="F6558" s="8">
        <f>VLOOKUP(C6558,Products!$A$2:$E$20,5,TRUE)</f>
        <v>12.95</v>
      </c>
      <c r="G6558" s="8">
        <f t="shared" si="204"/>
        <v>25.9</v>
      </c>
      <c r="H6558" s="8">
        <f>VLOOKUP(C6558,Products!$A$2:$F$20,6,TRUE)</f>
        <v>4.1999999999999993</v>
      </c>
      <c r="I6558" s="8">
        <f t="shared" si="205"/>
        <v>8.3999999999999986</v>
      </c>
      <c r="J6558" s="42">
        <f>VLOOKUP(B6558,Invoices!A:I,9,TRUE)</f>
        <v>2021</v>
      </c>
    </row>
    <row r="6559" spans="1:10" x14ac:dyDescent="0.15">
      <c r="A6559" t="s">
        <v>9919</v>
      </c>
      <c r="B6559" t="s">
        <v>1445</v>
      </c>
      <c r="C6559" t="s">
        <v>100</v>
      </c>
      <c r="D6559" t="s">
        <v>78</v>
      </c>
      <c r="E6559">
        <v>2</v>
      </c>
      <c r="F6559" s="8">
        <f>VLOOKUP(C6559,Products!$A$2:$E$20,5,TRUE)</f>
        <v>49.95</v>
      </c>
      <c r="G6559" s="8">
        <f t="shared" si="204"/>
        <v>99.9</v>
      </c>
      <c r="H6559" s="8">
        <f>VLOOKUP(C6559,Products!$A$2:$F$20,6,TRUE)</f>
        <v>19.950000000000003</v>
      </c>
      <c r="I6559" s="8">
        <f t="shared" si="205"/>
        <v>39.900000000000006</v>
      </c>
      <c r="J6559" s="42">
        <f>VLOOKUP(B6559,Invoices!A:I,9,TRUE)</f>
        <v>2021</v>
      </c>
    </row>
    <row r="6560" spans="1:10" x14ac:dyDescent="0.15">
      <c r="A6560" t="s">
        <v>9920</v>
      </c>
      <c r="B6560" t="s">
        <v>1445</v>
      </c>
      <c r="C6560" t="s">
        <v>105</v>
      </c>
      <c r="D6560" t="s">
        <v>81</v>
      </c>
      <c r="E6560">
        <v>1</v>
      </c>
      <c r="F6560" s="8">
        <f>VLOOKUP(C6560,Products!$A$2:$E$20,5,TRUE)</f>
        <v>8.9499999999999993</v>
      </c>
      <c r="G6560" s="8">
        <f t="shared" si="204"/>
        <v>8.9499999999999993</v>
      </c>
      <c r="H6560" s="8">
        <f>VLOOKUP(C6560,Products!$A$2:$F$20,6,TRUE)</f>
        <v>3.1999999999999993</v>
      </c>
      <c r="I6560" s="8">
        <f t="shared" si="205"/>
        <v>3.1999999999999993</v>
      </c>
      <c r="J6560" s="42">
        <f>VLOOKUP(B6560,Invoices!A:I,9,TRUE)</f>
        <v>2021</v>
      </c>
    </row>
    <row r="6561" spans="1:10" x14ac:dyDescent="0.15">
      <c r="A6561" t="s">
        <v>9921</v>
      </c>
      <c r="B6561" t="s">
        <v>1445</v>
      </c>
      <c r="C6561" t="s">
        <v>103</v>
      </c>
      <c r="D6561" t="s">
        <v>77</v>
      </c>
      <c r="E6561">
        <v>6</v>
      </c>
      <c r="F6561" s="8">
        <f>VLOOKUP(C6561,Products!$A$2:$E$20,5,TRUE)</f>
        <v>8.9499999999999993</v>
      </c>
      <c r="G6561" s="8">
        <f t="shared" si="204"/>
        <v>53.699999999999996</v>
      </c>
      <c r="H6561" s="8">
        <f>VLOOKUP(C6561,Products!$A$2:$F$20,6,TRUE)</f>
        <v>3.1999999999999993</v>
      </c>
      <c r="I6561" s="8">
        <f t="shared" si="205"/>
        <v>19.199999999999996</v>
      </c>
      <c r="J6561" s="42">
        <f>VLOOKUP(B6561,Invoices!A:I,9,TRUE)</f>
        <v>2021</v>
      </c>
    </row>
    <row r="6562" spans="1:10" x14ac:dyDescent="0.15">
      <c r="A6562" t="s">
        <v>9922</v>
      </c>
      <c r="B6562" t="s">
        <v>1445</v>
      </c>
      <c r="C6562" t="s">
        <v>87</v>
      </c>
      <c r="D6562" t="s">
        <v>68</v>
      </c>
      <c r="E6562">
        <v>3</v>
      </c>
      <c r="F6562" s="8">
        <f>VLOOKUP(C6562,Products!$A$2:$E$20,5,TRUE)</f>
        <v>19.95</v>
      </c>
      <c r="G6562" s="8">
        <f t="shared" si="204"/>
        <v>59.849999999999994</v>
      </c>
      <c r="H6562" s="8">
        <f>VLOOKUP(C6562,Products!$A$2:$F$20,6,TRUE)</f>
        <v>7.4499999999999993</v>
      </c>
      <c r="I6562" s="8">
        <f t="shared" si="205"/>
        <v>22.349999999999998</v>
      </c>
      <c r="J6562" s="42">
        <f>VLOOKUP(B6562,Invoices!A:I,9,TRUE)</f>
        <v>2021</v>
      </c>
    </row>
    <row r="6563" spans="1:10" x14ac:dyDescent="0.15">
      <c r="A6563" t="s">
        <v>9923</v>
      </c>
      <c r="B6563" t="s">
        <v>1445</v>
      </c>
      <c r="C6563" t="s">
        <v>97</v>
      </c>
      <c r="D6563" t="s">
        <v>74</v>
      </c>
      <c r="E6563">
        <v>5</v>
      </c>
      <c r="F6563" s="8">
        <f>VLOOKUP(C6563,Products!$A$2:$E$20,5,TRUE)</f>
        <v>1.5</v>
      </c>
      <c r="G6563" s="8">
        <f t="shared" si="204"/>
        <v>7.5</v>
      </c>
      <c r="H6563" s="8">
        <f>VLOOKUP(C6563,Products!$A$2:$F$20,6,TRUE)</f>
        <v>0.5</v>
      </c>
      <c r="I6563" s="8">
        <f t="shared" si="205"/>
        <v>2.5</v>
      </c>
      <c r="J6563" s="42">
        <f>VLOOKUP(B6563,Invoices!A:I,9,TRUE)</f>
        <v>2021</v>
      </c>
    </row>
    <row r="6564" spans="1:10" x14ac:dyDescent="0.15">
      <c r="A6564" t="s">
        <v>9924</v>
      </c>
      <c r="B6564" t="s">
        <v>1445</v>
      </c>
      <c r="C6564" t="s">
        <v>99</v>
      </c>
      <c r="D6564" t="s">
        <v>84</v>
      </c>
      <c r="E6564">
        <v>6</v>
      </c>
      <c r="F6564" s="8">
        <f>VLOOKUP(C6564,Products!$A$2:$E$20,5,TRUE)</f>
        <v>3.5</v>
      </c>
      <c r="G6564" s="8">
        <f t="shared" si="204"/>
        <v>21</v>
      </c>
      <c r="H6564" s="8">
        <f>VLOOKUP(C6564,Products!$A$2:$F$20,6,TRUE)</f>
        <v>0.54999999999999982</v>
      </c>
      <c r="I6564" s="8">
        <f t="shared" si="205"/>
        <v>3.2999999999999989</v>
      </c>
      <c r="J6564" s="42">
        <f>VLOOKUP(B6564,Invoices!A:I,9,TRUE)</f>
        <v>2021</v>
      </c>
    </row>
    <row r="6565" spans="1:10" x14ac:dyDescent="0.15">
      <c r="A6565" t="s">
        <v>9925</v>
      </c>
      <c r="B6565" t="s">
        <v>1445</v>
      </c>
      <c r="C6565" t="s">
        <v>104</v>
      </c>
      <c r="D6565" t="s">
        <v>71</v>
      </c>
      <c r="E6565">
        <v>1</v>
      </c>
      <c r="F6565" s="8">
        <f>VLOOKUP(C6565,Products!$A$2:$E$20,5,TRUE)</f>
        <v>2.95</v>
      </c>
      <c r="G6565" s="8">
        <f t="shared" si="204"/>
        <v>2.95</v>
      </c>
      <c r="H6565" s="8">
        <f>VLOOKUP(C6565,Products!$A$2:$F$20,6,TRUE)</f>
        <v>1.1500000000000001</v>
      </c>
      <c r="I6565" s="8">
        <f t="shared" si="205"/>
        <v>1.1500000000000001</v>
      </c>
      <c r="J6565" s="42">
        <f>VLOOKUP(B6565,Invoices!A:I,9,TRUE)</f>
        <v>2021</v>
      </c>
    </row>
    <row r="6566" spans="1:10" x14ac:dyDescent="0.15">
      <c r="A6566" t="s">
        <v>9926</v>
      </c>
      <c r="B6566" t="s">
        <v>1445</v>
      </c>
      <c r="C6566" t="s">
        <v>92</v>
      </c>
      <c r="D6566" t="s">
        <v>82</v>
      </c>
      <c r="E6566">
        <v>1</v>
      </c>
      <c r="F6566" s="8">
        <f>VLOOKUP(C6566,Products!$A$2:$E$20,5,TRUE)</f>
        <v>19.95</v>
      </c>
      <c r="G6566" s="8">
        <f t="shared" si="204"/>
        <v>19.95</v>
      </c>
      <c r="H6566" s="8">
        <f>VLOOKUP(C6566,Products!$A$2:$F$20,6,TRUE)</f>
        <v>7.4499999999999993</v>
      </c>
      <c r="I6566" s="8">
        <f t="shared" si="205"/>
        <v>7.4499999999999993</v>
      </c>
      <c r="J6566" s="42">
        <f>VLOOKUP(B6566,Invoices!A:I,9,TRUE)</f>
        <v>2021</v>
      </c>
    </row>
    <row r="6567" spans="1:10" x14ac:dyDescent="0.15">
      <c r="A6567" t="s">
        <v>9927</v>
      </c>
      <c r="B6567" t="s">
        <v>1446</v>
      </c>
      <c r="C6567" t="s">
        <v>87</v>
      </c>
      <c r="D6567" t="s">
        <v>68</v>
      </c>
      <c r="E6567">
        <v>6</v>
      </c>
      <c r="F6567" s="8">
        <f>VLOOKUP(C6567,Products!$A$2:$E$20,5,TRUE)</f>
        <v>19.95</v>
      </c>
      <c r="G6567" s="8">
        <f t="shared" si="204"/>
        <v>119.69999999999999</v>
      </c>
      <c r="H6567" s="8">
        <f>VLOOKUP(C6567,Products!$A$2:$F$20,6,TRUE)</f>
        <v>7.4499999999999993</v>
      </c>
      <c r="I6567" s="8">
        <f t="shared" si="205"/>
        <v>44.699999999999996</v>
      </c>
      <c r="J6567" s="42">
        <f>VLOOKUP(B6567,Invoices!A:I,9,TRUE)</f>
        <v>2021</v>
      </c>
    </row>
    <row r="6568" spans="1:10" x14ac:dyDescent="0.15">
      <c r="A6568" t="s">
        <v>9928</v>
      </c>
      <c r="B6568" t="s">
        <v>1446</v>
      </c>
      <c r="C6568" t="s">
        <v>105</v>
      </c>
      <c r="D6568" t="s">
        <v>81</v>
      </c>
      <c r="E6568">
        <v>30</v>
      </c>
      <c r="F6568" s="8">
        <f>VLOOKUP(C6568,Products!$A$2:$E$20,5,TRUE)</f>
        <v>8.9499999999999993</v>
      </c>
      <c r="G6568" s="8">
        <f t="shared" si="204"/>
        <v>268.5</v>
      </c>
      <c r="H6568" s="8">
        <f>VLOOKUP(C6568,Products!$A$2:$F$20,6,TRUE)</f>
        <v>3.1999999999999993</v>
      </c>
      <c r="I6568" s="8">
        <f t="shared" si="205"/>
        <v>95.999999999999972</v>
      </c>
      <c r="J6568" s="42">
        <f>VLOOKUP(B6568,Invoices!A:I,9,TRUE)</f>
        <v>2021</v>
      </c>
    </row>
    <row r="6569" spans="1:10" x14ac:dyDescent="0.15">
      <c r="A6569" t="s">
        <v>9929</v>
      </c>
      <c r="B6569" t="s">
        <v>1446</v>
      </c>
      <c r="C6569" t="s">
        <v>103</v>
      </c>
      <c r="D6569" t="s">
        <v>77</v>
      </c>
      <c r="E6569">
        <v>10</v>
      </c>
      <c r="F6569" s="8">
        <f>VLOOKUP(C6569,Products!$A$2:$E$20,5,TRUE)</f>
        <v>8.9499999999999993</v>
      </c>
      <c r="G6569" s="8">
        <f t="shared" si="204"/>
        <v>89.5</v>
      </c>
      <c r="H6569" s="8">
        <f>VLOOKUP(C6569,Products!$A$2:$F$20,6,TRUE)</f>
        <v>3.1999999999999993</v>
      </c>
      <c r="I6569" s="8">
        <f t="shared" si="205"/>
        <v>31.999999999999993</v>
      </c>
      <c r="J6569" s="42">
        <f>VLOOKUP(B6569,Invoices!A:I,9,TRUE)</f>
        <v>2021</v>
      </c>
    </row>
    <row r="6570" spans="1:10" x14ac:dyDescent="0.15">
      <c r="A6570" t="s">
        <v>9930</v>
      </c>
      <c r="B6570" t="s">
        <v>1446</v>
      </c>
      <c r="C6570" t="s">
        <v>88</v>
      </c>
      <c r="D6570" t="s">
        <v>85</v>
      </c>
      <c r="E6570">
        <v>4</v>
      </c>
      <c r="F6570" s="8">
        <f>VLOOKUP(C6570,Products!$A$2:$E$20,5,TRUE)</f>
        <v>8.9499999999999993</v>
      </c>
      <c r="G6570" s="8">
        <f t="shared" si="204"/>
        <v>35.799999999999997</v>
      </c>
      <c r="H6570" s="8">
        <f>VLOOKUP(C6570,Products!$A$2:$F$20,6,TRUE)</f>
        <v>5.6999999999999993</v>
      </c>
      <c r="I6570" s="8">
        <f t="shared" si="205"/>
        <v>22.799999999999997</v>
      </c>
      <c r="J6570" s="42">
        <f>VLOOKUP(B6570,Invoices!A:I,9,TRUE)</f>
        <v>2021</v>
      </c>
    </row>
    <row r="6571" spans="1:10" x14ac:dyDescent="0.15">
      <c r="A6571" t="s">
        <v>9931</v>
      </c>
      <c r="B6571" t="s">
        <v>1447</v>
      </c>
      <c r="C6571" t="s">
        <v>104</v>
      </c>
      <c r="D6571" t="s">
        <v>71</v>
      </c>
      <c r="E6571">
        <v>30</v>
      </c>
      <c r="F6571" s="8">
        <f>VLOOKUP(C6571,Products!$A$2:$E$20,5,TRUE)</f>
        <v>2.95</v>
      </c>
      <c r="G6571" s="8">
        <f t="shared" si="204"/>
        <v>88.5</v>
      </c>
      <c r="H6571" s="8">
        <f>VLOOKUP(C6571,Products!$A$2:$F$20,6,TRUE)</f>
        <v>1.1500000000000001</v>
      </c>
      <c r="I6571" s="8">
        <f t="shared" si="205"/>
        <v>34.500000000000007</v>
      </c>
      <c r="J6571" s="42">
        <f>VLOOKUP(B6571,Invoices!A:I,9,TRUE)</f>
        <v>2021</v>
      </c>
    </row>
    <row r="6572" spans="1:10" x14ac:dyDescent="0.15">
      <c r="A6572" t="s">
        <v>9932</v>
      </c>
      <c r="B6572" t="s">
        <v>1447</v>
      </c>
      <c r="C6572" t="s">
        <v>94</v>
      </c>
      <c r="D6572" t="s">
        <v>86</v>
      </c>
      <c r="E6572">
        <v>1</v>
      </c>
      <c r="F6572" s="8">
        <f>VLOOKUP(C6572,Products!$A$2:$E$20,5,TRUE)</f>
        <v>3.5</v>
      </c>
      <c r="G6572" s="8">
        <f t="shared" si="204"/>
        <v>3.5</v>
      </c>
      <c r="H6572" s="8">
        <f>VLOOKUP(C6572,Products!$A$2:$F$20,6,TRUE)</f>
        <v>0.54999999999999982</v>
      </c>
      <c r="I6572" s="8">
        <f t="shared" si="205"/>
        <v>0.54999999999999982</v>
      </c>
      <c r="J6572" s="42">
        <f>VLOOKUP(B6572,Invoices!A:I,9,TRUE)</f>
        <v>2021</v>
      </c>
    </row>
    <row r="6573" spans="1:10" x14ac:dyDescent="0.15">
      <c r="A6573" t="s">
        <v>9933</v>
      </c>
      <c r="B6573" t="s">
        <v>1447</v>
      </c>
      <c r="C6573" t="s">
        <v>101</v>
      </c>
      <c r="D6573" t="s">
        <v>69</v>
      </c>
      <c r="E6573">
        <v>1</v>
      </c>
      <c r="F6573" s="8">
        <f>VLOOKUP(C6573,Products!$A$2:$E$20,5,TRUE)</f>
        <v>129.94999999999999</v>
      </c>
      <c r="G6573" s="8">
        <f t="shared" si="204"/>
        <v>129.94999999999999</v>
      </c>
      <c r="H6573" s="8">
        <f>VLOOKUP(C6573,Products!$A$2:$F$20,6,TRUE)</f>
        <v>40.449999999999989</v>
      </c>
      <c r="I6573" s="8">
        <f t="shared" si="205"/>
        <v>40.449999999999989</v>
      </c>
      <c r="J6573" s="42">
        <f>VLOOKUP(B6573,Invoices!A:I,9,TRUE)</f>
        <v>2021</v>
      </c>
    </row>
    <row r="6574" spans="1:10" x14ac:dyDescent="0.15">
      <c r="A6574" t="s">
        <v>9934</v>
      </c>
      <c r="B6574" t="s">
        <v>1447</v>
      </c>
      <c r="C6574" t="s">
        <v>90</v>
      </c>
      <c r="D6574" t="s">
        <v>72</v>
      </c>
      <c r="E6574">
        <v>8</v>
      </c>
      <c r="F6574" s="8">
        <f>VLOOKUP(C6574,Products!$A$2:$E$20,5,TRUE)</f>
        <v>8.9499999999999993</v>
      </c>
      <c r="G6574" s="8">
        <f t="shared" si="204"/>
        <v>71.599999999999994</v>
      </c>
      <c r="H6574" s="8">
        <f>VLOOKUP(C6574,Products!$A$2:$F$20,6,TRUE)</f>
        <v>5.6999999999999993</v>
      </c>
      <c r="I6574" s="8">
        <f t="shared" si="205"/>
        <v>45.599999999999994</v>
      </c>
      <c r="J6574" s="42">
        <f>VLOOKUP(B6574,Invoices!A:I,9,TRUE)</f>
        <v>2021</v>
      </c>
    </row>
    <row r="6575" spans="1:10" x14ac:dyDescent="0.15">
      <c r="A6575" t="s">
        <v>9935</v>
      </c>
      <c r="B6575" t="s">
        <v>1447</v>
      </c>
      <c r="C6575" t="s">
        <v>87</v>
      </c>
      <c r="D6575" t="s">
        <v>68</v>
      </c>
      <c r="E6575">
        <v>24</v>
      </c>
      <c r="F6575" s="8">
        <f>VLOOKUP(C6575,Products!$A$2:$E$20,5,TRUE)</f>
        <v>19.95</v>
      </c>
      <c r="G6575" s="8">
        <f t="shared" si="204"/>
        <v>478.79999999999995</v>
      </c>
      <c r="H6575" s="8">
        <f>VLOOKUP(C6575,Products!$A$2:$F$20,6,TRUE)</f>
        <v>7.4499999999999993</v>
      </c>
      <c r="I6575" s="8">
        <f t="shared" si="205"/>
        <v>178.79999999999998</v>
      </c>
      <c r="J6575" s="42">
        <f>VLOOKUP(B6575,Invoices!A:I,9,TRUE)</f>
        <v>2021</v>
      </c>
    </row>
    <row r="6576" spans="1:10" x14ac:dyDescent="0.15">
      <c r="A6576" t="s">
        <v>9936</v>
      </c>
      <c r="B6576" t="s">
        <v>1447</v>
      </c>
      <c r="C6576" t="s">
        <v>103</v>
      </c>
      <c r="D6576" t="s">
        <v>77</v>
      </c>
      <c r="E6576">
        <v>24</v>
      </c>
      <c r="F6576" s="8">
        <f>VLOOKUP(C6576,Products!$A$2:$E$20,5,TRUE)</f>
        <v>8.9499999999999993</v>
      </c>
      <c r="G6576" s="8">
        <f t="shared" si="204"/>
        <v>214.79999999999998</v>
      </c>
      <c r="H6576" s="8">
        <f>VLOOKUP(C6576,Products!$A$2:$F$20,6,TRUE)</f>
        <v>3.1999999999999993</v>
      </c>
      <c r="I6576" s="8">
        <f t="shared" si="205"/>
        <v>76.799999999999983</v>
      </c>
      <c r="J6576" s="42">
        <f>VLOOKUP(B6576,Invoices!A:I,9,TRUE)</f>
        <v>2021</v>
      </c>
    </row>
    <row r="6577" spans="1:10" x14ac:dyDescent="0.15">
      <c r="A6577" t="s">
        <v>9937</v>
      </c>
      <c r="B6577" t="s">
        <v>1447</v>
      </c>
      <c r="C6577" t="s">
        <v>93</v>
      </c>
      <c r="D6577" t="s">
        <v>76</v>
      </c>
      <c r="E6577">
        <v>1</v>
      </c>
      <c r="F6577" s="8">
        <f>VLOOKUP(C6577,Products!$A$2:$E$20,5,TRUE)</f>
        <v>9.9499999999999993</v>
      </c>
      <c r="G6577" s="8">
        <f t="shared" si="204"/>
        <v>9.9499999999999993</v>
      </c>
      <c r="H6577" s="8">
        <f>VLOOKUP(C6577,Products!$A$2:$F$20,6,TRUE)</f>
        <v>1.9499999999999993</v>
      </c>
      <c r="I6577" s="8">
        <f t="shared" si="205"/>
        <v>1.9499999999999993</v>
      </c>
      <c r="J6577" s="42">
        <f>VLOOKUP(B6577,Invoices!A:I,9,TRUE)</f>
        <v>2021</v>
      </c>
    </row>
    <row r="6578" spans="1:10" x14ac:dyDescent="0.15">
      <c r="A6578" t="s">
        <v>9938</v>
      </c>
      <c r="B6578" t="s">
        <v>1447</v>
      </c>
      <c r="C6578" t="s">
        <v>89</v>
      </c>
      <c r="D6578" t="s">
        <v>80</v>
      </c>
      <c r="E6578">
        <v>2</v>
      </c>
      <c r="F6578" s="8">
        <f>VLOOKUP(C6578,Products!$A$2:$E$20,5,TRUE)</f>
        <v>15.95</v>
      </c>
      <c r="G6578" s="8">
        <f t="shared" si="204"/>
        <v>31.9</v>
      </c>
      <c r="H6578" s="8">
        <f>VLOOKUP(C6578,Products!$A$2:$F$20,6,TRUE)</f>
        <v>6</v>
      </c>
      <c r="I6578" s="8">
        <f t="shared" si="205"/>
        <v>12</v>
      </c>
      <c r="J6578" s="42">
        <f>VLOOKUP(B6578,Invoices!A:I,9,TRUE)</f>
        <v>2021</v>
      </c>
    </row>
    <row r="6579" spans="1:10" x14ac:dyDescent="0.15">
      <c r="A6579" t="s">
        <v>9939</v>
      </c>
      <c r="B6579" t="s">
        <v>1447</v>
      </c>
      <c r="C6579" t="s">
        <v>105</v>
      </c>
      <c r="D6579" t="s">
        <v>81</v>
      </c>
      <c r="E6579">
        <v>1</v>
      </c>
      <c r="F6579" s="8">
        <f>VLOOKUP(C6579,Products!$A$2:$E$20,5,TRUE)</f>
        <v>8.9499999999999993</v>
      </c>
      <c r="G6579" s="8">
        <f t="shared" si="204"/>
        <v>8.9499999999999993</v>
      </c>
      <c r="H6579" s="8">
        <f>VLOOKUP(C6579,Products!$A$2:$F$20,6,TRUE)</f>
        <v>3.1999999999999993</v>
      </c>
      <c r="I6579" s="8">
        <f t="shared" si="205"/>
        <v>3.1999999999999993</v>
      </c>
      <c r="J6579" s="42">
        <f>VLOOKUP(B6579,Invoices!A:I,9,TRUE)</f>
        <v>2021</v>
      </c>
    </row>
    <row r="6580" spans="1:10" x14ac:dyDescent="0.15">
      <c r="A6580" t="s">
        <v>9940</v>
      </c>
      <c r="B6580" t="s">
        <v>1447</v>
      </c>
      <c r="C6580" t="s">
        <v>102</v>
      </c>
      <c r="D6580" t="s">
        <v>83</v>
      </c>
      <c r="E6580">
        <v>1</v>
      </c>
      <c r="F6580" s="8">
        <f>VLOOKUP(C6580,Products!$A$2:$E$20,5,TRUE)</f>
        <v>29.95</v>
      </c>
      <c r="G6580" s="8">
        <f t="shared" si="204"/>
        <v>29.95</v>
      </c>
      <c r="H6580" s="8">
        <f>VLOOKUP(C6580,Products!$A$2:$F$20,6,TRUE)</f>
        <v>15</v>
      </c>
      <c r="I6580" s="8">
        <f t="shared" si="205"/>
        <v>15</v>
      </c>
      <c r="J6580" s="42">
        <f>VLOOKUP(B6580,Invoices!A:I,9,TRUE)</f>
        <v>2021</v>
      </c>
    </row>
    <row r="6581" spans="1:10" x14ac:dyDescent="0.15">
      <c r="A6581" t="s">
        <v>9941</v>
      </c>
      <c r="B6581" t="s">
        <v>1448</v>
      </c>
      <c r="C6581" t="s">
        <v>103</v>
      </c>
      <c r="D6581" t="s">
        <v>77</v>
      </c>
      <c r="E6581">
        <v>4</v>
      </c>
      <c r="F6581" s="8">
        <f>VLOOKUP(C6581,Products!$A$2:$E$20,5,TRUE)</f>
        <v>8.9499999999999993</v>
      </c>
      <c r="G6581" s="8">
        <f t="shared" si="204"/>
        <v>35.799999999999997</v>
      </c>
      <c r="H6581" s="8">
        <f>VLOOKUP(C6581,Products!$A$2:$F$20,6,TRUE)</f>
        <v>3.1999999999999993</v>
      </c>
      <c r="I6581" s="8">
        <f t="shared" si="205"/>
        <v>12.799999999999997</v>
      </c>
      <c r="J6581" s="42">
        <f>VLOOKUP(B6581,Invoices!A:I,9,TRUE)</f>
        <v>2021</v>
      </c>
    </row>
    <row r="6582" spans="1:10" x14ac:dyDescent="0.15">
      <c r="A6582" t="s">
        <v>9942</v>
      </c>
      <c r="B6582" t="s">
        <v>1448</v>
      </c>
      <c r="C6582" t="s">
        <v>105</v>
      </c>
      <c r="D6582" t="s">
        <v>81</v>
      </c>
      <c r="E6582">
        <v>2</v>
      </c>
      <c r="F6582" s="8">
        <f>VLOOKUP(C6582,Products!$A$2:$E$20,5,TRUE)</f>
        <v>8.9499999999999993</v>
      </c>
      <c r="G6582" s="8">
        <f t="shared" si="204"/>
        <v>17.899999999999999</v>
      </c>
      <c r="H6582" s="8">
        <f>VLOOKUP(C6582,Products!$A$2:$F$20,6,TRUE)</f>
        <v>3.1999999999999993</v>
      </c>
      <c r="I6582" s="8">
        <f t="shared" si="205"/>
        <v>6.3999999999999986</v>
      </c>
      <c r="J6582" s="42">
        <f>VLOOKUP(B6582,Invoices!A:I,9,TRUE)</f>
        <v>2021</v>
      </c>
    </row>
    <row r="6583" spans="1:10" x14ac:dyDescent="0.15">
      <c r="A6583" t="s">
        <v>9943</v>
      </c>
      <c r="B6583" t="s">
        <v>1449</v>
      </c>
      <c r="C6583" t="s">
        <v>104</v>
      </c>
      <c r="D6583" t="s">
        <v>71</v>
      </c>
      <c r="E6583">
        <v>1</v>
      </c>
      <c r="F6583" s="8">
        <f>VLOOKUP(C6583,Products!$A$2:$E$20,5,TRUE)</f>
        <v>2.95</v>
      </c>
      <c r="G6583" s="8">
        <f t="shared" si="204"/>
        <v>2.95</v>
      </c>
      <c r="H6583" s="8">
        <f>VLOOKUP(C6583,Products!$A$2:$F$20,6,TRUE)</f>
        <v>1.1500000000000001</v>
      </c>
      <c r="I6583" s="8">
        <f t="shared" si="205"/>
        <v>1.1500000000000001</v>
      </c>
      <c r="J6583" s="42">
        <f>VLOOKUP(B6583,Invoices!A:I,9,TRUE)</f>
        <v>2021</v>
      </c>
    </row>
    <row r="6584" spans="1:10" x14ac:dyDescent="0.15">
      <c r="A6584" t="s">
        <v>9944</v>
      </c>
      <c r="B6584" t="s">
        <v>1449</v>
      </c>
      <c r="C6584" t="s">
        <v>96</v>
      </c>
      <c r="D6584" t="s">
        <v>75</v>
      </c>
      <c r="E6584">
        <v>2</v>
      </c>
      <c r="F6584" s="8">
        <f>VLOOKUP(C6584,Products!$A$2:$E$20,5,TRUE)</f>
        <v>79.95</v>
      </c>
      <c r="G6584" s="8">
        <f t="shared" si="204"/>
        <v>159.9</v>
      </c>
      <c r="H6584" s="8">
        <f>VLOOKUP(C6584,Products!$A$2:$F$20,6,TRUE)</f>
        <v>27.950000000000003</v>
      </c>
      <c r="I6584" s="8">
        <f t="shared" si="205"/>
        <v>55.900000000000006</v>
      </c>
      <c r="J6584" s="42">
        <f>VLOOKUP(B6584,Invoices!A:I,9,TRUE)</f>
        <v>2021</v>
      </c>
    </row>
    <row r="6585" spans="1:10" x14ac:dyDescent="0.15">
      <c r="A6585" t="s">
        <v>9945</v>
      </c>
      <c r="B6585" t="s">
        <v>1449</v>
      </c>
      <c r="C6585" t="s">
        <v>87</v>
      </c>
      <c r="D6585" t="s">
        <v>68</v>
      </c>
      <c r="E6585">
        <v>10</v>
      </c>
      <c r="F6585" s="8">
        <f>VLOOKUP(C6585,Products!$A$2:$E$20,5,TRUE)</f>
        <v>19.95</v>
      </c>
      <c r="G6585" s="8">
        <f t="shared" si="204"/>
        <v>199.5</v>
      </c>
      <c r="H6585" s="8">
        <f>VLOOKUP(C6585,Products!$A$2:$F$20,6,TRUE)</f>
        <v>7.4499999999999993</v>
      </c>
      <c r="I6585" s="8">
        <f t="shared" si="205"/>
        <v>74.5</v>
      </c>
      <c r="J6585" s="42">
        <f>VLOOKUP(B6585,Invoices!A:I,9,TRUE)</f>
        <v>2021</v>
      </c>
    </row>
    <row r="6586" spans="1:10" x14ac:dyDescent="0.15">
      <c r="A6586" t="s">
        <v>9946</v>
      </c>
      <c r="B6586" t="s">
        <v>1449</v>
      </c>
      <c r="C6586" t="s">
        <v>94</v>
      </c>
      <c r="D6586" t="s">
        <v>86</v>
      </c>
      <c r="E6586">
        <v>10</v>
      </c>
      <c r="F6586" s="8">
        <f>VLOOKUP(C6586,Products!$A$2:$E$20,5,TRUE)</f>
        <v>3.5</v>
      </c>
      <c r="G6586" s="8">
        <f t="shared" si="204"/>
        <v>35</v>
      </c>
      <c r="H6586" s="8">
        <f>VLOOKUP(C6586,Products!$A$2:$F$20,6,TRUE)</f>
        <v>0.54999999999999982</v>
      </c>
      <c r="I6586" s="8">
        <f t="shared" si="205"/>
        <v>5.4999999999999982</v>
      </c>
      <c r="J6586" s="42">
        <f>VLOOKUP(B6586,Invoices!A:I,9,TRUE)</f>
        <v>2021</v>
      </c>
    </row>
    <row r="6587" spans="1:10" x14ac:dyDescent="0.15">
      <c r="A6587" t="s">
        <v>9947</v>
      </c>
      <c r="B6587" t="s">
        <v>1450</v>
      </c>
      <c r="C6587" t="s">
        <v>104</v>
      </c>
      <c r="D6587" t="s">
        <v>71</v>
      </c>
      <c r="E6587">
        <v>1</v>
      </c>
      <c r="F6587" s="8">
        <f>VLOOKUP(C6587,Products!$A$2:$E$20,5,TRUE)</f>
        <v>2.95</v>
      </c>
      <c r="G6587" s="8">
        <f t="shared" si="204"/>
        <v>2.95</v>
      </c>
      <c r="H6587" s="8">
        <f>VLOOKUP(C6587,Products!$A$2:$F$20,6,TRUE)</f>
        <v>1.1500000000000001</v>
      </c>
      <c r="I6587" s="8">
        <f t="shared" si="205"/>
        <v>1.1500000000000001</v>
      </c>
      <c r="J6587" s="42">
        <f>VLOOKUP(B6587,Invoices!A:I,9,TRUE)</f>
        <v>2021</v>
      </c>
    </row>
    <row r="6588" spans="1:10" x14ac:dyDescent="0.15">
      <c r="A6588" t="s">
        <v>9948</v>
      </c>
      <c r="B6588" t="s">
        <v>1451</v>
      </c>
      <c r="C6588" t="s">
        <v>104</v>
      </c>
      <c r="D6588" t="s">
        <v>71</v>
      </c>
      <c r="E6588">
        <v>1</v>
      </c>
      <c r="F6588" s="8">
        <f>VLOOKUP(C6588,Products!$A$2:$E$20,5,TRUE)</f>
        <v>2.95</v>
      </c>
      <c r="G6588" s="8">
        <f t="shared" si="204"/>
        <v>2.95</v>
      </c>
      <c r="H6588" s="8">
        <f>VLOOKUP(C6588,Products!$A$2:$F$20,6,TRUE)</f>
        <v>1.1500000000000001</v>
      </c>
      <c r="I6588" s="8">
        <f t="shared" si="205"/>
        <v>1.1500000000000001</v>
      </c>
      <c r="J6588" s="42">
        <f>VLOOKUP(B6588,Invoices!A:I,9,TRUE)</f>
        <v>2021</v>
      </c>
    </row>
    <row r="6589" spans="1:10" x14ac:dyDescent="0.15">
      <c r="A6589" t="s">
        <v>9949</v>
      </c>
      <c r="B6589" t="s">
        <v>1451</v>
      </c>
      <c r="C6589" t="s">
        <v>101</v>
      </c>
      <c r="D6589" t="s">
        <v>69</v>
      </c>
      <c r="E6589">
        <v>5</v>
      </c>
      <c r="F6589" s="8">
        <f>VLOOKUP(C6589,Products!$A$2:$E$20,5,TRUE)</f>
        <v>129.94999999999999</v>
      </c>
      <c r="G6589" s="8">
        <f t="shared" si="204"/>
        <v>649.75</v>
      </c>
      <c r="H6589" s="8">
        <f>VLOOKUP(C6589,Products!$A$2:$F$20,6,TRUE)</f>
        <v>40.449999999999989</v>
      </c>
      <c r="I6589" s="8">
        <f t="shared" si="205"/>
        <v>202.24999999999994</v>
      </c>
      <c r="J6589" s="42">
        <f>VLOOKUP(B6589,Invoices!A:I,9,TRUE)</f>
        <v>2021</v>
      </c>
    </row>
    <row r="6590" spans="1:10" x14ac:dyDescent="0.15">
      <c r="A6590" t="s">
        <v>9950</v>
      </c>
      <c r="B6590" t="s">
        <v>1451</v>
      </c>
      <c r="C6590" t="s">
        <v>100</v>
      </c>
      <c r="D6590" t="s">
        <v>78</v>
      </c>
      <c r="E6590">
        <v>50</v>
      </c>
      <c r="F6590" s="8">
        <f>VLOOKUP(C6590,Products!$A$2:$E$20,5,TRUE)</f>
        <v>49.95</v>
      </c>
      <c r="G6590" s="8">
        <f t="shared" si="204"/>
        <v>2497.5</v>
      </c>
      <c r="H6590" s="8">
        <f>VLOOKUP(C6590,Products!$A$2:$F$20,6,TRUE)</f>
        <v>19.950000000000003</v>
      </c>
      <c r="I6590" s="8">
        <f t="shared" si="205"/>
        <v>997.50000000000011</v>
      </c>
      <c r="J6590" s="42">
        <f>VLOOKUP(B6590,Invoices!A:I,9,TRUE)</f>
        <v>2021</v>
      </c>
    </row>
    <row r="6591" spans="1:10" x14ac:dyDescent="0.15">
      <c r="A6591" t="s">
        <v>9951</v>
      </c>
      <c r="B6591" t="s">
        <v>1451</v>
      </c>
      <c r="C6591" t="s">
        <v>92</v>
      </c>
      <c r="D6591" t="s">
        <v>82</v>
      </c>
      <c r="E6591">
        <v>5</v>
      </c>
      <c r="F6591" s="8">
        <f>VLOOKUP(C6591,Products!$A$2:$E$20,5,TRUE)</f>
        <v>19.95</v>
      </c>
      <c r="G6591" s="8">
        <f t="shared" si="204"/>
        <v>99.75</v>
      </c>
      <c r="H6591" s="8">
        <f>VLOOKUP(C6591,Products!$A$2:$F$20,6,TRUE)</f>
        <v>7.4499999999999993</v>
      </c>
      <c r="I6591" s="8">
        <f t="shared" si="205"/>
        <v>37.25</v>
      </c>
      <c r="J6591" s="42">
        <f>VLOOKUP(B6591,Invoices!A:I,9,TRUE)</f>
        <v>2021</v>
      </c>
    </row>
    <row r="6592" spans="1:10" x14ac:dyDescent="0.15">
      <c r="A6592" t="s">
        <v>9952</v>
      </c>
      <c r="B6592" t="s">
        <v>1451</v>
      </c>
      <c r="C6592" t="s">
        <v>88</v>
      </c>
      <c r="D6592" t="s">
        <v>85</v>
      </c>
      <c r="E6592">
        <v>2</v>
      </c>
      <c r="F6592" s="8">
        <f>VLOOKUP(C6592,Products!$A$2:$E$20,5,TRUE)</f>
        <v>8.9499999999999993</v>
      </c>
      <c r="G6592" s="8">
        <f t="shared" si="204"/>
        <v>17.899999999999999</v>
      </c>
      <c r="H6592" s="8">
        <f>VLOOKUP(C6592,Products!$A$2:$F$20,6,TRUE)</f>
        <v>5.6999999999999993</v>
      </c>
      <c r="I6592" s="8">
        <f t="shared" si="205"/>
        <v>11.399999999999999</v>
      </c>
      <c r="J6592" s="42">
        <f>VLOOKUP(B6592,Invoices!A:I,9,TRUE)</f>
        <v>2021</v>
      </c>
    </row>
    <row r="6593" spans="1:10" x14ac:dyDescent="0.15">
      <c r="A6593" t="s">
        <v>9953</v>
      </c>
      <c r="B6593" t="s">
        <v>1451</v>
      </c>
      <c r="C6593" t="s">
        <v>90</v>
      </c>
      <c r="D6593" t="s">
        <v>72</v>
      </c>
      <c r="E6593">
        <v>1</v>
      </c>
      <c r="F6593" s="8">
        <f>VLOOKUP(C6593,Products!$A$2:$E$20,5,TRUE)</f>
        <v>8.9499999999999993</v>
      </c>
      <c r="G6593" s="8">
        <f t="shared" si="204"/>
        <v>8.9499999999999993</v>
      </c>
      <c r="H6593" s="8">
        <f>VLOOKUP(C6593,Products!$A$2:$F$20,6,TRUE)</f>
        <v>5.6999999999999993</v>
      </c>
      <c r="I6593" s="8">
        <f t="shared" si="205"/>
        <v>5.6999999999999993</v>
      </c>
      <c r="J6593" s="42">
        <f>VLOOKUP(B6593,Invoices!A:I,9,TRUE)</f>
        <v>2021</v>
      </c>
    </row>
    <row r="6594" spans="1:10" x14ac:dyDescent="0.15">
      <c r="A6594" t="s">
        <v>9954</v>
      </c>
      <c r="B6594" t="s">
        <v>1452</v>
      </c>
      <c r="C6594" t="s">
        <v>97</v>
      </c>
      <c r="D6594" t="s">
        <v>74</v>
      </c>
      <c r="E6594">
        <v>1</v>
      </c>
      <c r="F6594" s="8">
        <f>VLOOKUP(C6594,Products!$A$2:$E$20,5,TRUE)</f>
        <v>1.5</v>
      </c>
      <c r="G6594" s="8">
        <f t="shared" si="204"/>
        <v>1.5</v>
      </c>
      <c r="H6594" s="8">
        <f>VLOOKUP(C6594,Products!$A$2:$F$20,6,TRUE)</f>
        <v>0.5</v>
      </c>
      <c r="I6594" s="8">
        <f t="shared" si="205"/>
        <v>0.5</v>
      </c>
      <c r="J6594" s="42">
        <f>VLOOKUP(B6594,Invoices!A:I,9,TRUE)</f>
        <v>2021</v>
      </c>
    </row>
    <row r="6595" spans="1:10" x14ac:dyDescent="0.15">
      <c r="A6595" t="s">
        <v>9955</v>
      </c>
      <c r="B6595" t="s">
        <v>1452</v>
      </c>
      <c r="C6595" t="s">
        <v>105</v>
      </c>
      <c r="D6595" t="s">
        <v>81</v>
      </c>
      <c r="E6595">
        <v>12</v>
      </c>
      <c r="F6595" s="8">
        <f>VLOOKUP(C6595,Products!$A$2:$E$20,5,TRUE)</f>
        <v>8.9499999999999993</v>
      </c>
      <c r="G6595" s="8">
        <f t="shared" ref="G6595:G6658" si="206">F6595*E6595</f>
        <v>107.39999999999999</v>
      </c>
      <c r="H6595" s="8">
        <f>VLOOKUP(C6595,Products!$A$2:$F$20,6,TRUE)</f>
        <v>3.1999999999999993</v>
      </c>
      <c r="I6595" s="8">
        <f t="shared" ref="I6595:I6658" si="207">H6595*E6595</f>
        <v>38.399999999999991</v>
      </c>
      <c r="J6595" s="42">
        <f>VLOOKUP(B6595,Invoices!A:I,9,TRUE)</f>
        <v>2021</v>
      </c>
    </row>
    <row r="6596" spans="1:10" x14ac:dyDescent="0.15">
      <c r="A6596" t="s">
        <v>9956</v>
      </c>
      <c r="B6596" t="s">
        <v>1452</v>
      </c>
      <c r="C6596" t="s">
        <v>88</v>
      </c>
      <c r="D6596" t="s">
        <v>85</v>
      </c>
      <c r="E6596">
        <v>1</v>
      </c>
      <c r="F6596" s="8">
        <f>VLOOKUP(C6596,Products!$A$2:$E$20,5,TRUE)</f>
        <v>8.9499999999999993</v>
      </c>
      <c r="G6596" s="8">
        <f t="shared" si="206"/>
        <v>8.9499999999999993</v>
      </c>
      <c r="H6596" s="8">
        <f>VLOOKUP(C6596,Products!$A$2:$F$20,6,TRUE)</f>
        <v>5.6999999999999993</v>
      </c>
      <c r="I6596" s="8">
        <f t="shared" si="207"/>
        <v>5.6999999999999993</v>
      </c>
      <c r="J6596" s="42">
        <f>VLOOKUP(B6596,Invoices!A:I,9,TRUE)</f>
        <v>2021</v>
      </c>
    </row>
    <row r="6597" spans="1:10" x14ac:dyDescent="0.15">
      <c r="A6597" t="s">
        <v>9957</v>
      </c>
      <c r="B6597" t="s">
        <v>1452</v>
      </c>
      <c r="C6597" t="s">
        <v>96</v>
      </c>
      <c r="D6597" t="s">
        <v>75</v>
      </c>
      <c r="E6597">
        <v>3</v>
      </c>
      <c r="F6597" s="8">
        <f>VLOOKUP(C6597,Products!$A$2:$E$20,5,TRUE)</f>
        <v>79.95</v>
      </c>
      <c r="G6597" s="8">
        <f t="shared" si="206"/>
        <v>239.85000000000002</v>
      </c>
      <c r="H6597" s="8">
        <f>VLOOKUP(C6597,Products!$A$2:$F$20,6,TRUE)</f>
        <v>27.950000000000003</v>
      </c>
      <c r="I6597" s="8">
        <f t="shared" si="207"/>
        <v>83.850000000000009</v>
      </c>
      <c r="J6597" s="42">
        <f>VLOOKUP(B6597,Invoices!A:I,9,TRUE)</f>
        <v>2021</v>
      </c>
    </row>
    <row r="6598" spans="1:10" x14ac:dyDescent="0.15">
      <c r="A6598" t="s">
        <v>9958</v>
      </c>
      <c r="B6598" t="s">
        <v>1452</v>
      </c>
      <c r="C6598" t="s">
        <v>104</v>
      </c>
      <c r="D6598" t="s">
        <v>71</v>
      </c>
      <c r="E6598">
        <v>12</v>
      </c>
      <c r="F6598" s="8">
        <f>VLOOKUP(C6598,Products!$A$2:$E$20,5,TRUE)</f>
        <v>2.95</v>
      </c>
      <c r="G6598" s="8">
        <f t="shared" si="206"/>
        <v>35.400000000000006</v>
      </c>
      <c r="H6598" s="8">
        <f>VLOOKUP(C6598,Products!$A$2:$F$20,6,TRUE)</f>
        <v>1.1500000000000001</v>
      </c>
      <c r="I6598" s="8">
        <f t="shared" si="207"/>
        <v>13.8</v>
      </c>
      <c r="J6598" s="42">
        <f>VLOOKUP(B6598,Invoices!A:I,9,TRUE)</f>
        <v>2021</v>
      </c>
    </row>
    <row r="6599" spans="1:10" x14ac:dyDescent="0.15">
      <c r="A6599" t="s">
        <v>9959</v>
      </c>
      <c r="B6599" t="s">
        <v>1452</v>
      </c>
      <c r="C6599" t="s">
        <v>90</v>
      </c>
      <c r="D6599" t="s">
        <v>72</v>
      </c>
      <c r="E6599">
        <v>20</v>
      </c>
      <c r="F6599" s="8">
        <f>VLOOKUP(C6599,Products!$A$2:$E$20,5,TRUE)</f>
        <v>8.9499999999999993</v>
      </c>
      <c r="G6599" s="8">
        <f t="shared" si="206"/>
        <v>179</v>
      </c>
      <c r="H6599" s="8">
        <f>VLOOKUP(C6599,Products!$A$2:$F$20,6,TRUE)</f>
        <v>5.6999999999999993</v>
      </c>
      <c r="I6599" s="8">
        <f t="shared" si="207"/>
        <v>113.99999999999999</v>
      </c>
      <c r="J6599" s="42">
        <f>VLOOKUP(B6599,Invoices!A:I,9,TRUE)</f>
        <v>2021</v>
      </c>
    </row>
    <row r="6600" spans="1:10" x14ac:dyDescent="0.15">
      <c r="A6600" t="s">
        <v>9960</v>
      </c>
      <c r="B6600" t="s">
        <v>1452</v>
      </c>
      <c r="C6600" t="s">
        <v>100</v>
      </c>
      <c r="D6600" t="s">
        <v>78</v>
      </c>
      <c r="E6600">
        <v>100</v>
      </c>
      <c r="F6600" s="8">
        <f>VLOOKUP(C6600,Products!$A$2:$E$20,5,TRUE)</f>
        <v>49.95</v>
      </c>
      <c r="G6600" s="8">
        <f t="shared" si="206"/>
        <v>4995</v>
      </c>
      <c r="H6600" s="8">
        <f>VLOOKUP(C6600,Products!$A$2:$F$20,6,TRUE)</f>
        <v>19.950000000000003</v>
      </c>
      <c r="I6600" s="8">
        <f t="shared" si="207"/>
        <v>1995.0000000000002</v>
      </c>
      <c r="J6600" s="42">
        <f>VLOOKUP(B6600,Invoices!A:I,9,TRUE)</f>
        <v>2021</v>
      </c>
    </row>
    <row r="6601" spans="1:10" x14ac:dyDescent="0.15">
      <c r="A6601" t="s">
        <v>9961</v>
      </c>
      <c r="B6601" t="s">
        <v>1453</v>
      </c>
      <c r="C6601" t="s">
        <v>89</v>
      </c>
      <c r="D6601" t="s">
        <v>80</v>
      </c>
      <c r="E6601">
        <v>20</v>
      </c>
      <c r="F6601" s="8">
        <f>VLOOKUP(C6601,Products!$A$2:$E$20,5,TRUE)</f>
        <v>15.95</v>
      </c>
      <c r="G6601" s="8">
        <f t="shared" si="206"/>
        <v>319</v>
      </c>
      <c r="H6601" s="8">
        <f>VLOOKUP(C6601,Products!$A$2:$F$20,6,TRUE)</f>
        <v>6</v>
      </c>
      <c r="I6601" s="8">
        <f t="shared" si="207"/>
        <v>120</v>
      </c>
      <c r="J6601" s="42">
        <f>VLOOKUP(B6601,Invoices!A:I,9,TRUE)</f>
        <v>2021</v>
      </c>
    </row>
    <row r="6602" spans="1:10" x14ac:dyDescent="0.15">
      <c r="A6602" t="s">
        <v>9962</v>
      </c>
      <c r="B6602" t="s">
        <v>1454</v>
      </c>
      <c r="C6602" t="s">
        <v>96</v>
      </c>
      <c r="D6602" t="s">
        <v>75</v>
      </c>
      <c r="E6602">
        <v>2</v>
      </c>
      <c r="F6602" s="8">
        <f>VLOOKUP(C6602,Products!$A$2:$E$20,5,TRUE)</f>
        <v>79.95</v>
      </c>
      <c r="G6602" s="8">
        <f t="shared" si="206"/>
        <v>159.9</v>
      </c>
      <c r="H6602" s="8">
        <f>VLOOKUP(C6602,Products!$A$2:$F$20,6,TRUE)</f>
        <v>27.950000000000003</v>
      </c>
      <c r="I6602" s="8">
        <f t="shared" si="207"/>
        <v>55.900000000000006</v>
      </c>
      <c r="J6602" s="42">
        <f>VLOOKUP(B6602,Invoices!A:I,9,TRUE)</f>
        <v>2021</v>
      </c>
    </row>
    <row r="6603" spans="1:10" x14ac:dyDescent="0.15">
      <c r="A6603" t="s">
        <v>9963</v>
      </c>
      <c r="B6603" t="s">
        <v>1454</v>
      </c>
      <c r="C6603" t="s">
        <v>104</v>
      </c>
      <c r="D6603" t="s">
        <v>71</v>
      </c>
      <c r="E6603">
        <v>5</v>
      </c>
      <c r="F6603" s="8">
        <f>VLOOKUP(C6603,Products!$A$2:$E$20,5,TRUE)</f>
        <v>2.95</v>
      </c>
      <c r="G6603" s="8">
        <f t="shared" si="206"/>
        <v>14.75</v>
      </c>
      <c r="H6603" s="8">
        <f>VLOOKUP(C6603,Products!$A$2:$F$20,6,TRUE)</f>
        <v>1.1500000000000001</v>
      </c>
      <c r="I6603" s="8">
        <f t="shared" si="207"/>
        <v>5.7500000000000009</v>
      </c>
      <c r="J6603" s="42">
        <f>VLOOKUP(B6603,Invoices!A:I,9,TRUE)</f>
        <v>2021</v>
      </c>
    </row>
    <row r="6604" spans="1:10" x14ac:dyDescent="0.15">
      <c r="A6604" t="s">
        <v>9964</v>
      </c>
      <c r="B6604" t="s">
        <v>1455</v>
      </c>
      <c r="C6604" t="s">
        <v>90</v>
      </c>
      <c r="D6604" t="s">
        <v>72</v>
      </c>
      <c r="E6604">
        <v>2</v>
      </c>
      <c r="F6604" s="8">
        <f>VLOOKUP(C6604,Products!$A$2:$E$20,5,TRUE)</f>
        <v>8.9499999999999993</v>
      </c>
      <c r="G6604" s="8">
        <f t="shared" si="206"/>
        <v>17.899999999999999</v>
      </c>
      <c r="H6604" s="8">
        <f>VLOOKUP(C6604,Products!$A$2:$F$20,6,TRUE)</f>
        <v>5.6999999999999993</v>
      </c>
      <c r="I6604" s="8">
        <f t="shared" si="207"/>
        <v>11.399999999999999</v>
      </c>
      <c r="J6604" s="42">
        <f>VLOOKUP(B6604,Invoices!A:I,9,TRUE)</f>
        <v>2021</v>
      </c>
    </row>
    <row r="6605" spans="1:10" x14ac:dyDescent="0.15">
      <c r="A6605" t="s">
        <v>9965</v>
      </c>
      <c r="B6605" t="s">
        <v>1455</v>
      </c>
      <c r="C6605" t="s">
        <v>102</v>
      </c>
      <c r="D6605" t="s">
        <v>83</v>
      </c>
      <c r="E6605">
        <v>24</v>
      </c>
      <c r="F6605" s="8">
        <f>VLOOKUP(C6605,Products!$A$2:$E$20,5,TRUE)</f>
        <v>29.95</v>
      </c>
      <c r="G6605" s="8">
        <f t="shared" si="206"/>
        <v>718.8</v>
      </c>
      <c r="H6605" s="8">
        <f>VLOOKUP(C6605,Products!$A$2:$F$20,6,TRUE)</f>
        <v>15</v>
      </c>
      <c r="I6605" s="8">
        <f t="shared" si="207"/>
        <v>360</v>
      </c>
      <c r="J6605" s="42">
        <f>VLOOKUP(B6605,Invoices!A:I,9,TRUE)</f>
        <v>2021</v>
      </c>
    </row>
    <row r="6606" spans="1:10" x14ac:dyDescent="0.15">
      <c r="A6606" t="s">
        <v>9966</v>
      </c>
      <c r="B6606" t="s">
        <v>1455</v>
      </c>
      <c r="C6606" t="s">
        <v>104</v>
      </c>
      <c r="D6606" t="s">
        <v>71</v>
      </c>
      <c r="E6606">
        <v>6</v>
      </c>
      <c r="F6606" s="8">
        <f>VLOOKUP(C6606,Products!$A$2:$E$20,5,TRUE)</f>
        <v>2.95</v>
      </c>
      <c r="G6606" s="8">
        <f t="shared" si="206"/>
        <v>17.700000000000003</v>
      </c>
      <c r="H6606" s="8">
        <f>VLOOKUP(C6606,Products!$A$2:$F$20,6,TRUE)</f>
        <v>1.1500000000000001</v>
      </c>
      <c r="I6606" s="8">
        <f t="shared" si="207"/>
        <v>6.9</v>
      </c>
      <c r="J6606" s="42">
        <f>VLOOKUP(B6606,Invoices!A:I,9,TRUE)</f>
        <v>2021</v>
      </c>
    </row>
    <row r="6607" spans="1:10" x14ac:dyDescent="0.15">
      <c r="A6607" t="s">
        <v>9967</v>
      </c>
      <c r="B6607" t="s">
        <v>1456</v>
      </c>
      <c r="C6607" t="s">
        <v>104</v>
      </c>
      <c r="D6607" t="s">
        <v>71</v>
      </c>
      <c r="E6607">
        <v>1</v>
      </c>
      <c r="F6607" s="8">
        <f>VLOOKUP(C6607,Products!$A$2:$E$20,5,TRUE)</f>
        <v>2.95</v>
      </c>
      <c r="G6607" s="8">
        <f t="shared" si="206"/>
        <v>2.95</v>
      </c>
      <c r="H6607" s="8">
        <f>VLOOKUP(C6607,Products!$A$2:$F$20,6,TRUE)</f>
        <v>1.1500000000000001</v>
      </c>
      <c r="I6607" s="8">
        <f t="shared" si="207"/>
        <v>1.1500000000000001</v>
      </c>
      <c r="J6607" s="42">
        <f>VLOOKUP(B6607,Invoices!A:I,9,TRUE)</f>
        <v>2021</v>
      </c>
    </row>
    <row r="6608" spans="1:10" x14ac:dyDescent="0.15">
      <c r="A6608" t="s">
        <v>9968</v>
      </c>
      <c r="B6608" t="s">
        <v>1457</v>
      </c>
      <c r="C6608" t="s">
        <v>90</v>
      </c>
      <c r="D6608" t="s">
        <v>72</v>
      </c>
      <c r="E6608">
        <v>2</v>
      </c>
      <c r="F6608" s="8">
        <f>VLOOKUP(C6608,Products!$A$2:$E$20,5,TRUE)</f>
        <v>8.9499999999999993</v>
      </c>
      <c r="G6608" s="8">
        <f t="shared" si="206"/>
        <v>17.899999999999999</v>
      </c>
      <c r="H6608" s="8">
        <f>VLOOKUP(C6608,Products!$A$2:$F$20,6,TRUE)</f>
        <v>5.6999999999999993</v>
      </c>
      <c r="I6608" s="8">
        <f t="shared" si="207"/>
        <v>11.399999999999999</v>
      </c>
      <c r="J6608" s="42">
        <f>VLOOKUP(B6608,Invoices!A:I,9,TRUE)</f>
        <v>2021</v>
      </c>
    </row>
    <row r="6609" spans="1:10" x14ac:dyDescent="0.15">
      <c r="A6609" t="s">
        <v>9969</v>
      </c>
      <c r="B6609" t="s">
        <v>1457</v>
      </c>
      <c r="C6609" t="s">
        <v>96</v>
      </c>
      <c r="D6609" t="s">
        <v>75</v>
      </c>
      <c r="E6609">
        <v>1</v>
      </c>
      <c r="F6609" s="8">
        <f>VLOOKUP(C6609,Products!$A$2:$E$20,5,TRUE)</f>
        <v>79.95</v>
      </c>
      <c r="G6609" s="8">
        <f t="shared" si="206"/>
        <v>79.95</v>
      </c>
      <c r="H6609" s="8">
        <f>VLOOKUP(C6609,Products!$A$2:$F$20,6,TRUE)</f>
        <v>27.950000000000003</v>
      </c>
      <c r="I6609" s="8">
        <f t="shared" si="207"/>
        <v>27.950000000000003</v>
      </c>
      <c r="J6609" s="42">
        <f>VLOOKUP(B6609,Invoices!A:I,9,TRUE)</f>
        <v>2021</v>
      </c>
    </row>
    <row r="6610" spans="1:10" x14ac:dyDescent="0.15">
      <c r="A6610" t="s">
        <v>9970</v>
      </c>
      <c r="B6610" t="s">
        <v>1457</v>
      </c>
      <c r="C6610" t="s">
        <v>95</v>
      </c>
      <c r="D6610" t="s">
        <v>73</v>
      </c>
      <c r="E6610">
        <v>2</v>
      </c>
      <c r="F6610" s="8">
        <f>VLOOKUP(C6610,Products!$A$2:$E$20,5,TRUE)</f>
        <v>12.95</v>
      </c>
      <c r="G6610" s="8">
        <f t="shared" si="206"/>
        <v>25.9</v>
      </c>
      <c r="H6610" s="8">
        <f>VLOOKUP(C6610,Products!$A$2:$F$20,6,TRUE)</f>
        <v>4.1999999999999993</v>
      </c>
      <c r="I6610" s="8">
        <f t="shared" si="207"/>
        <v>8.3999999999999986</v>
      </c>
      <c r="J6610" s="42">
        <f>VLOOKUP(B6610,Invoices!A:I,9,TRUE)</f>
        <v>2021</v>
      </c>
    </row>
    <row r="6611" spans="1:10" x14ac:dyDescent="0.15">
      <c r="A6611" t="s">
        <v>9971</v>
      </c>
      <c r="B6611" t="s">
        <v>1457</v>
      </c>
      <c r="C6611" t="s">
        <v>104</v>
      </c>
      <c r="D6611" t="s">
        <v>71</v>
      </c>
      <c r="E6611">
        <v>1</v>
      </c>
      <c r="F6611" s="8">
        <f>VLOOKUP(C6611,Products!$A$2:$E$20,5,TRUE)</f>
        <v>2.95</v>
      </c>
      <c r="G6611" s="8">
        <f t="shared" si="206"/>
        <v>2.95</v>
      </c>
      <c r="H6611" s="8">
        <f>VLOOKUP(C6611,Products!$A$2:$F$20,6,TRUE)</f>
        <v>1.1500000000000001</v>
      </c>
      <c r="I6611" s="8">
        <f t="shared" si="207"/>
        <v>1.1500000000000001</v>
      </c>
      <c r="J6611" s="42">
        <f>VLOOKUP(B6611,Invoices!A:I,9,TRUE)</f>
        <v>2021</v>
      </c>
    </row>
    <row r="6612" spans="1:10" x14ac:dyDescent="0.15">
      <c r="A6612" t="s">
        <v>9972</v>
      </c>
      <c r="B6612" t="s">
        <v>1458</v>
      </c>
      <c r="C6612" t="s">
        <v>104</v>
      </c>
      <c r="D6612" t="s">
        <v>71</v>
      </c>
      <c r="E6612">
        <v>12</v>
      </c>
      <c r="F6612" s="8">
        <f>VLOOKUP(C6612,Products!$A$2:$E$20,5,TRUE)</f>
        <v>2.95</v>
      </c>
      <c r="G6612" s="8">
        <f t="shared" si="206"/>
        <v>35.400000000000006</v>
      </c>
      <c r="H6612" s="8">
        <f>VLOOKUP(C6612,Products!$A$2:$F$20,6,TRUE)</f>
        <v>1.1500000000000001</v>
      </c>
      <c r="I6612" s="8">
        <f t="shared" si="207"/>
        <v>13.8</v>
      </c>
      <c r="J6612" s="42">
        <f>VLOOKUP(B6612,Invoices!A:I,9,TRUE)</f>
        <v>2021</v>
      </c>
    </row>
    <row r="6613" spans="1:10" x14ac:dyDescent="0.15">
      <c r="A6613" t="s">
        <v>9973</v>
      </c>
      <c r="B6613" t="s">
        <v>1458</v>
      </c>
      <c r="C6613" t="s">
        <v>90</v>
      </c>
      <c r="D6613" t="s">
        <v>72</v>
      </c>
      <c r="E6613">
        <v>15</v>
      </c>
      <c r="F6613" s="8">
        <f>VLOOKUP(C6613,Products!$A$2:$E$20,5,TRUE)</f>
        <v>8.9499999999999993</v>
      </c>
      <c r="G6613" s="8">
        <f t="shared" si="206"/>
        <v>134.25</v>
      </c>
      <c r="H6613" s="8">
        <f>VLOOKUP(C6613,Products!$A$2:$F$20,6,TRUE)</f>
        <v>5.6999999999999993</v>
      </c>
      <c r="I6613" s="8">
        <f t="shared" si="207"/>
        <v>85.499999999999986</v>
      </c>
      <c r="J6613" s="42">
        <f>VLOOKUP(B6613,Invoices!A:I,9,TRUE)</f>
        <v>2021</v>
      </c>
    </row>
    <row r="6614" spans="1:10" x14ac:dyDescent="0.15">
      <c r="A6614" t="s">
        <v>9974</v>
      </c>
      <c r="B6614" t="s">
        <v>1458</v>
      </c>
      <c r="C6614" t="s">
        <v>89</v>
      </c>
      <c r="D6614" t="s">
        <v>80</v>
      </c>
      <c r="E6614">
        <v>10</v>
      </c>
      <c r="F6614" s="8">
        <f>VLOOKUP(C6614,Products!$A$2:$E$20,5,TRUE)</f>
        <v>15.95</v>
      </c>
      <c r="G6614" s="8">
        <f t="shared" si="206"/>
        <v>159.5</v>
      </c>
      <c r="H6614" s="8">
        <f>VLOOKUP(C6614,Products!$A$2:$F$20,6,TRUE)</f>
        <v>6</v>
      </c>
      <c r="I6614" s="8">
        <f t="shared" si="207"/>
        <v>60</v>
      </c>
      <c r="J6614" s="42">
        <f>VLOOKUP(B6614,Invoices!A:I,9,TRUE)</f>
        <v>2021</v>
      </c>
    </row>
    <row r="6615" spans="1:10" x14ac:dyDescent="0.15">
      <c r="A6615" t="s">
        <v>9975</v>
      </c>
      <c r="B6615" t="s">
        <v>1458</v>
      </c>
      <c r="C6615" t="s">
        <v>88</v>
      </c>
      <c r="D6615" t="s">
        <v>85</v>
      </c>
      <c r="E6615">
        <v>2</v>
      </c>
      <c r="F6615" s="8">
        <f>VLOOKUP(C6615,Products!$A$2:$E$20,5,TRUE)</f>
        <v>8.9499999999999993</v>
      </c>
      <c r="G6615" s="8">
        <f t="shared" si="206"/>
        <v>17.899999999999999</v>
      </c>
      <c r="H6615" s="8">
        <f>VLOOKUP(C6615,Products!$A$2:$F$20,6,TRUE)</f>
        <v>5.6999999999999993</v>
      </c>
      <c r="I6615" s="8">
        <f t="shared" si="207"/>
        <v>11.399999999999999</v>
      </c>
      <c r="J6615" s="42">
        <f>VLOOKUP(B6615,Invoices!A:I,9,TRUE)</f>
        <v>2021</v>
      </c>
    </row>
    <row r="6616" spans="1:10" x14ac:dyDescent="0.15">
      <c r="A6616" t="s">
        <v>9976</v>
      </c>
      <c r="B6616" t="s">
        <v>1459</v>
      </c>
      <c r="C6616" t="s">
        <v>88</v>
      </c>
      <c r="D6616" t="s">
        <v>85</v>
      </c>
      <c r="E6616">
        <v>6</v>
      </c>
      <c r="F6616" s="8">
        <f>VLOOKUP(C6616,Products!$A$2:$E$20,5,TRUE)</f>
        <v>8.9499999999999993</v>
      </c>
      <c r="G6616" s="8">
        <f t="shared" si="206"/>
        <v>53.699999999999996</v>
      </c>
      <c r="H6616" s="8">
        <f>VLOOKUP(C6616,Products!$A$2:$F$20,6,TRUE)</f>
        <v>5.6999999999999993</v>
      </c>
      <c r="I6616" s="8">
        <f t="shared" si="207"/>
        <v>34.199999999999996</v>
      </c>
      <c r="J6616" s="42">
        <f>VLOOKUP(B6616,Invoices!A:I,9,TRUE)</f>
        <v>2021</v>
      </c>
    </row>
    <row r="6617" spans="1:10" x14ac:dyDescent="0.15">
      <c r="A6617" t="s">
        <v>9977</v>
      </c>
      <c r="B6617" t="s">
        <v>1459</v>
      </c>
      <c r="C6617" t="s">
        <v>93</v>
      </c>
      <c r="D6617" t="s">
        <v>76</v>
      </c>
      <c r="E6617">
        <v>1</v>
      </c>
      <c r="F6617" s="8">
        <f>VLOOKUP(C6617,Products!$A$2:$E$20,5,TRUE)</f>
        <v>9.9499999999999993</v>
      </c>
      <c r="G6617" s="8">
        <f t="shared" si="206"/>
        <v>9.9499999999999993</v>
      </c>
      <c r="H6617" s="8">
        <f>VLOOKUP(C6617,Products!$A$2:$F$20,6,TRUE)</f>
        <v>1.9499999999999993</v>
      </c>
      <c r="I6617" s="8">
        <f t="shared" si="207"/>
        <v>1.9499999999999993</v>
      </c>
      <c r="J6617" s="42">
        <f>VLOOKUP(B6617,Invoices!A:I,9,TRUE)</f>
        <v>2021</v>
      </c>
    </row>
    <row r="6618" spans="1:10" x14ac:dyDescent="0.15">
      <c r="A6618" t="s">
        <v>9978</v>
      </c>
      <c r="B6618" t="s">
        <v>1459</v>
      </c>
      <c r="C6618" t="s">
        <v>105</v>
      </c>
      <c r="D6618" t="s">
        <v>81</v>
      </c>
      <c r="E6618">
        <v>10</v>
      </c>
      <c r="F6618" s="8">
        <f>VLOOKUP(C6618,Products!$A$2:$E$20,5,TRUE)</f>
        <v>8.9499999999999993</v>
      </c>
      <c r="G6618" s="8">
        <f t="shared" si="206"/>
        <v>89.5</v>
      </c>
      <c r="H6618" s="8">
        <f>VLOOKUP(C6618,Products!$A$2:$F$20,6,TRUE)</f>
        <v>3.1999999999999993</v>
      </c>
      <c r="I6618" s="8">
        <f t="shared" si="207"/>
        <v>31.999999999999993</v>
      </c>
      <c r="J6618" s="42">
        <f>VLOOKUP(B6618,Invoices!A:I,9,TRUE)</f>
        <v>2021</v>
      </c>
    </row>
    <row r="6619" spans="1:10" x14ac:dyDescent="0.15">
      <c r="A6619" t="s">
        <v>9979</v>
      </c>
      <c r="B6619" t="s">
        <v>1459</v>
      </c>
      <c r="C6619" t="s">
        <v>104</v>
      </c>
      <c r="D6619" t="s">
        <v>71</v>
      </c>
      <c r="E6619">
        <v>5</v>
      </c>
      <c r="F6619" s="8">
        <f>VLOOKUP(C6619,Products!$A$2:$E$20,5,TRUE)</f>
        <v>2.95</v>
      </c>
      <c r="G6619" s="8">
        <f t="shared" si="206"/>
        <v>14.75</v>
      </c>
      <c r="H6619" s="8">
        <f>VLOOKUP(C6619,Products!$A$2:$F$20,6,TRUE)</f>
        <v>1.1500000000000001</v>
      </c>
      <c r="I6619" s="8">
        <f t="shared" si="207"/>
        <v>5.7500000000000009</v>
      </c>
      <c r="J6619" s="42">
        <f>VLOOKUP(B6619,Invoices!A:I,9,TRUE)</f>
        <v>2021</v>
      </c>
    </row>
    <row r="6620" spans="1:10" x14ac:dyDescent="0.15">
      <c r="A6620" t="s">
        <v>9980</v>
      </c>
      <c r="B6620" t="s">
        <v>1459</v>
      </c>
      <c r="C6620" t="s">
        <v>101</v>
      </c>
      <c r="D6620" t="s">
        <v>69</v>
      </c>
      <c r="E6620">
        <v>5</v>
      </c>
      <c r="F6620" s="8">
        <f>VLOOKUP(C6620,Products!$A$2:$E$20,5,TRUE)</f>
        <v>129.94999999999999</v>
      </c>
      <c r="G6620" s="8">
        <f t="shared" si="206"/>
        <v>649.75</v>
      </c>
      <c r="H6620" s="8">
        <f>VLOOKUP(C6620,Products!$A$2:$F$20,6,TRUE)</f>
        <v>40.449999999999989</v>
      </c>
      <c r="I6620" s="8">
        <f t="shared" si="207"/>
        <v>202.24999999999994</v>
      </c>
      <c r="J6620" s="42">
        <f>VLOOKUP(B6620,Invoices!A:I,9,TRUE)</f>
        <v>2021</v>
      </c>
    </row>
    <row r="6621" spans="1:10" x14ac:dyDescent="0.15">
      <c r="A6621" t="s">
        <v>9981</v>
      </c>
      <c r="B6621" t="s">
        <v>1459</v>
      </c>
      <c r="C6621" t="s">
        <v>102</v>
      </c>
      <c r="D6621" t="s">
        <v>83</v>
      </c>
      <c r="E6621">
        <v>4</v>
      </c>
      <c r="F6621" s="8">
        <f>VLOOKUP(C6621,Products!$A$2:$E$20,5,TRUE)</f>
        <v>29.95</v>
      </c>
      <c r="G6621" s="8">
        <f t="shared" si="206"/>
        <v>119.8</v>
      </c>
      <c r="H6621" s="8">
        <f>VLOOKUP(C6621,Products!$A$2:$F$20,6,TRUE)</f>
        <v>15</v>
      </c>
      <c r="I6621" s="8">
        <f t="shared" si="207"/>
        <v>60</v>
      </c>
      <c r="J6621" s="42">
        <f>VLOOKUP(B6621,Invoices!A:I,9,TRUE)</f>
        <v>2021</v>
      </c>
    </row>
    <row r="6622" spans="1:10" x14ac:dyDescent="0.15">
      <c r="A6622" t="s">
        <v>9982</v>
      </c>
      <c r="B6622" t="s">
        <v>1459</v>
      </c>
      <c r="C6622" t="s">
        <v>94</v>
      </c>
      <c r="D6622" t="s">
        <v>86</v>
      </c>
      <c r="E6622">
        <v>1</v>
      </c>
      <c r="F6622" s="8">
        <f>VLOOKUP(C6622,Products!$A$2:$E$20,5,TRUE)</f>
        <v>3.5</v>
      </c>
      <c r="G6622" s="8">
        <f t="shared" si="206"/>
        <v>3.5</v>
      </c>
      <c r="H6622" s="8">
        <f>VLOOKUP(C6622,Products!$A$2:$F$20,6,TRUE)</f>
        <v>0.54999999999999982</v>
      </c>
      <c r="I6622" s="8">
        <f t="shared" si="207"/>
        <v>0.54999999999999982</v>
      </c>
      <c r="J6622" s="42">
        <f>VLOOKUP(B6622,Invoices!A:I,9,TRUE)</f>
        <v>2021</v>
      </c>
    </row>
    <row r="6623" spans="1:10" x14ac:dyDescent="0.15">
      <c r="A6623" t="s">
        <v>9983</v>
      </c>
      <c r="B6623" t="s">
        <v>1460</v>
      </c>
      <c r="C6623" t="s">
        <v>87</v>
      </c>
      <c r="D6623" t="s">
        <v>68</v>
      </c>
      <c r="E6623">
        <v>2</v>
      </c>
      <c r="F6623" s="8">
        <f>VLOOKUP(C6623,Products!$A$2:$E$20,5,TRUE)</f>
        <v>19.95</v>
      </c>
      <c r="G6623" s="8">
        <f t="shared" si="206"/>
        <v>39.9</v>
      </c>
      <c r="H6623" s="8">
        <f>VLOOKUP(C6623,Products!$A$2:$F$20,6,TRUE)</f>
        <v>7.4499999999999993</v>
      </c>
      <c r="I6623" s="8">
        <f t="shared" si="207"/>
        <v>14.899999999999999</v>
      </c>
      <c r="J6623" s="42">
        <f>VLOOKUP(B6623,Invoices!A:I,9,TRUE)</f>
        <v>2021</v>
      </c>
    </row>
    <row r="6624" spans="1:10" x14ac:dyDescent="0.15">
      <c r="A6624" t="s">
        <v>9984</v>
      </c>
      <c r="B6624" t="s">
        <v>1460</v>
      </c>
      <c r="C6624" t="s">
        <v>101</v>
      </c>
      <c r="D6624" t="s">
        <v>69</v>
      </c>
      <c r="E6624">
        <v>1</v>
      </c>
      <c r="F6624" s="8">
        <f>VLOOKUP(C6624,Products!$A$2:$E$20,5,TRUE)</f>
        <v>129.94999999999999</v>
      </c>
      <c r="G6624" s="8">
        <f t="shared" si="206"/>
        <v>129.94999999999999</v>
      </c>
      <c r="H6624" s="8">
        <f>VLOOKUP(C6624,Products!$A$2:$F$20,6,TRUE)</f>
        <v>40.449999999999989</v>
      </c>
      <c r="I6624" s="8">
        <f t="shared" si="207"/>
        <v>40.449999999999989</v>
      </c>
      <c r="J6624" s="42">
        <f>VLOOKUP(B6624,Invoices!A:I,9,TRUE)</f>
        <v>2021</v>
      </c>
    </row>
    <row r="6625" spans="1:10" x14ac:dyDescent="0.15">
      <c r="A6625" t="s">
        <v>9985</v>
      </c>
      <c r="B6625" t="s">
        <v>1460</v>
      </c>
      <c r="C6625" t="s">
        <v>90</v>
      </c>
      <c r="D6625" t="s">
        <v>72</v>
      </c>
      <c r="E6625">
        <v>2</v>
      </c>
      <c r="F6625" s="8">
        <f>VLOOKUP(C6625,Products!$A$2:$E$20,5,TRUE)</f>
        <v>8.9499999999999993</v>
      </c>
      <c r="G6625" s="8">
        <f t="shared" si="206"/>
        <v>17.899999999999999</v>
      </c>
      <c r="H6625" s="8">
        <f>VLOOKUP(C6625,Products!$A$2:$F$20,6,TRUE)</f>
        <v>5.6999999999999993</v>
      </c>
      <c r="I6625" s="8">
        <f t="shared" si="207"/>
        <v>11.399999999999999</v>
      </c>
      <c r="J6625" s="42">
        <f>VLOOKUP(B6625,Invoices!A:I,9,TRUE)</f>
        <v>2021</v>
      </c>
    </row>
    <row r="6626" spans="1:10" x14ac:dyDescent="0.15">
      <c r="A6626" t="s">
        <v>9986</v>
      </c>
      <c r="B6626" t="s">
        <v>1460</v>
      </c>
      <c r="C6626" t="s">
        <v>93</v>
      </c>
      <c r="D6626" t="s">
        <v>76</v>
      </c>
      <c r="E6626">
        <v>1</v>
      </c>
      <c r="F6626" s="8">
        <f>VLOOKUP(C6626,Products!$A$2:$E$20,5,TRUE)</f>
        <v>9.9499999999999993</v>
      </c>
      <c r="G6626" s="8">
        <f t="shared" si="206"/>
        <v>9.9499999999999993</v>
      </c>
      <c r="H6626" s="8">
        <f>VLOOKUP(C6626,Products!$A$2:$F$20,6,TRUE)</f>
        <v>1.9499999999999993</v>
      </c>
      <c r="I6626" s="8">
        <f t="shared" si="207"/>
        <v>1.9499999999999993</v>
      </c>
      <c r="J6626" s="42">
        <f>VLOOKUP(B6626,Invoices!A:I,9,TRUE)</f>
        <v>2021</v>
      </c>
    </row>
    <row r="6627" spans="1:10" x14ac:dyDescent="0.15">
      <c r="A6627" t="s">
        <v>9987</v>
      </c>
      <c r="B6627" t="s">
        <v>1460</v>
      </c>
      <c r="C6627" t="s">
        <v>89</v>
      </c>
      <c r="D6627" t="s">
        <v>80</v>
      </c>
      <c r="E6627">
        <v>1</v>
      </c>
      <c r="F6627" s="8">
        <f>VLOOKUP(C6627,Products!$A$2:$E$20,5,TRUE)</f>
        <v>15.95</v>
      </c>
      <c r="G6627" s="8">
        <f t="shared" si="206"/>
        <v>15.95</v>
      </c>
      <c r="H6627" s="8">
        <f>VLOOKUP(C6627,Products!$A$2:$F$20,6,TRUE)</f>
        <v>6</v>
      </c>
      <c r="I6627" s="8">
        <f t="shared" si="207"/>
        <v>6</v>
      </c>
      <c r="J6627" s="42">
        <f>VLOOKUP(B6627,Invoices!A:I,9,TRUE)</f>
        <v>2021</v>
      </c>
    </row>
    <row r="6628" spans="1:10" x14ac:dyDescent="0.15">
      <c r="A6628" t="s">
        <v>9988</v>
      </c>
      <c r="B6628" t="s">
        <v>1461</v>
      </c>
      <c r="C6628" t="s">
        <v>94</v>
      </c>
      <c r="D6628" t="s">
        <v>86</v>
      </c>
      <c r="E6628">
        <v>20</v>
      </c>
      <c r="F6628" s="8">
        <f>VLOOKUP(C6628,Products!$A$2:$E$20,5,TRUE)</f>
        <v>3.5</v>
      </c>
      <c r="G6628" s="8">
        <f t="shared" si="206"/>
        <v>70</v>
      </c>
      <c r="H6628" s="8">
        <f>VLOOKUP(C6628,Products!$A$2:$F$20,6,TRUE)</f>
        <v>0.54999999999999982</v>
      </c>
      <c r="I6628" s="8">
        <f t="shared" si="207"/>
        <v>10.999999999999996</v>
      </c>
      <c r="J6628" s="42">
        <f>VLOOKUP(B6628,Invoices!A:I,9,TRUE)</f>
        <v>2021</v>
      </c>
    </row>
    <row r="6629" spans="1:10" x14ac:dyDescent="0.15">
      <c r="A6629" t="s">
        <v>9989</v>
      </c>
      <c r="B6629" t="s">
        <v>1461</v>
      </c>
      <c r="C6629" t="s">
        <v>101</v>
      </c>
      <c r="D6629" t="s">
        <v>69</v>
      </c>
      <c r="E6629">
        <v>5</v>
      </c>
      <c r="F6629" s="8">
        <f>VLOOKUP(C6629,Products!$A$2:$E$20,5,TRUE)</f>
        <v>129.94999999999999</v>
      </c>
      <c r="G6629" s="8">
        <f t="shared" si="206"/>
        <v>649.75</v>
      </c>
      <c r="H6629" s="8">
        <f>VLOOKUP(C6629,Products!$A$2:$F$20,6,TRUE)</f>
        <v>40.449999999999989</v>
      </c>
      <c r="I6629" s="8">
        <f t="shared" si="207"/>
        <v>202.24999999999994</v>
      </c>
      <c r="J6629" s="42">
        <f>VLOOKUP(B6629,Invoices!A:I,9,TRUE)</f>
        <v>2021</v>
      </c>
    </row>
    <row r="6630" spans="1:10" x14ac:dyDescent="0.15">
      <c r="A6630" t="s">
        <v>9990</v>
      </c>
      <c r="B6630" t="s">
        <v>1461</v>
      </c>
      <c r="C6630" t="s">
        <v>97</v>
      </c>
      <c r="D6630" t="s">
        <v>74</v>
      </c>
      <c r="E6630">
        <v>1</v>
      </c>
      <c r="F6630" s="8">
        <f>VLOOKUP(C6630,Products!$A$2:$E$20,5,TRUE)</f>
        <v>1.5</v>
      </c>
      <c r="G6630" s="8">
        <f t="shared" si="206"/>
        <v>1.5</v>
      </c>
      <c r="H6630" s="8">
        <f>VLOOKUP(C6630,Products!$A$2:$F$20,6,TRUE)</f>
        <v>0.5</v>
      </c>
      <c r="I6630" s="8">
        <f t="shared" si="207"/>
        <v>0.5</v>
      </c>
      <c r="J6630" s="42">
        <f>VLOOKUP(B6630,Invoices!A:I,9,TRUE)</f>
        <v>2021</v>
      </c>
    </row>
    <row r="6631" spans="1:10" x14ac:dyDescent="0.15">
      <c r="A6631" t="s">
        <v>9991</v>
      </c>
      <c r="B6631" t="s">
        <v>1461</v>
      </c>
      <c r="C6631" t="s">
        <v>90</v>
      </c>
      <c r="D6631" t="s">
        <v>72</v>
      </c>
      <c r="E6631">
        <v>6</v>
      </c>
      <c r="F6631" s="8">
        <f>VLOOKUP(C6631,Products!$A$2:$E$20,5,TRUE)</f>
        <v>8.9499999999999993</v>
      </c>
      <c r="G6631" s="8">
        <f t="shared" si="206"/>
        <v>53.699999999999996</v>
      </c>
      <c r="H6631" s="8">
        <f>VLOOKUP(C6631,Products!$A$2:$F$20,6,TRUE)</f>
        <v>5.6999999999999993</v>
      </c>
      <c r="I6631" s="8">
        <f t="shared" si="207"/>
        <v>34.199999999999996</v>
      </c>
      <c r="J6631" s="42">
        <f>VLOOKUP(B6631,Invoices!A:I,9,TRUE)</f>
        <v>2021</v>
      </c>
    </row>
    <row r="6632" spans="1:10" x14ac:dyDescent="0.15">
      <c r="A6632" t="s">
        <v>9992</v>
      </c>
      <c r="B6632" t="s">
        <v>1461</v>
      </c>
      <c r="C6632" t="s">
        <v>89</v>
      </c>
      <c r="D6632" t="s">
        <v>80</v>
      </c>
      <c r="E6632">
        <v>10</v>
      </c>
      <c r="F6632" s="8">
        <f>VLOOKUP(C6632,Products!$A$2:$E$20,5,TRUE)</f>
        <v>15.95</v>
      </c>
      <c r="G6632" s="8">
        <f t="shared" si="206"/>
        <v>159.5</v>
      </c>
      <c r="H6632" s="8">
        <f>VLOOKUP(C6632,Products!$A$2:$F$20,6,TRUE)</f>
        <v>6</v>
      </c>
      <c r="I6632" s="8">
        <f t="shared" si="207"/>
        <v>60</v>
      </c>
      <c r="J6632" s="42">
        <f>VLOOKUP(B6632,Invoices!A:I,9,TRUE)</f>
        <v>2021</v>
      </c>
    </row>
    <row r="6633" spans="1:10" x14ac:dyDescent="0.15">
      <c r="A6633" t="s">
        <v>9993</v>
      </c>
      <c r="B6633" t="s">
        <v>1461</v>
      </c>
      <c r="C6633" t="s">
        <v>87</v>
      </c>
      <c r="D6633" t="s">
        <v>68</v>
      </c>
      <c r="E6633">
        <v>2</v>
      </c>
      <c r="F6633" s="8">
        <f>VLOOKUP(C6633,Products!$A$2:$E$20,5,TRUE)</f>
        <v>19.95</v>
      </c>
      <c r="G6633" s="8">
        <f t="shared" si="206"/>
        <v>39.9</v>
      </c>
      <c r="H6633" s="8">
        <f>VLOOKUP(C6633,Products!$A$2:$F$20,6,TRUE)</f>
        <v>7.4499999999999993</v>
      </c>
      <c r="I6633" s="8">
        <f t="shared" si="207"/>
        <v>14.899999999999999</v>
      </c>
      <c r="J6633" s="42">
        <f>VLOOKUP(B6633,Invoices!A:I,9,TRUE)</f>
        <v>2021</v>
      </c>
    </row>
    <row r="6634" spans="1:10" x14ac:dyDescent="0.15">
      <c r="A6634" t="s">
        <v>9994</v>
      </c>
      <c r="B6634" t="s">
        <v>1461</v>
      </c>
      <c r="C6634" t="s">
        <v>95</v>
      </c>
      <c r="D6634" t="s">
        <v>73</v>
      </c>
      <c r="E6634">
        <v>1</v>
      </c>
      <c r="F6634" s="8">
        <f>VLOOKUP(C6634,Products!$A$2:$E$20,5,TRUE)</f>
        <v>12.95</v>
      </c>
      <c r="G6634" s="8">
        <f t="shared" si="206"/>
        <v>12.95</v>
      </c>
      <c r="H6634" s="8">
        <f>VLOOKUP(C6634,Products!$A$2:$F$20,6,TRUE)</f>
        <v>4.1999999999999993</v>
      </c>
      <c r="I6634" s="8">
        <f t="shared" si="207"/>
        <v>4.1999999999999993</v>
      </c>
      <c r="J6634" s="42">
        <f>VLOOKUP(B6634,Invoices!A:I,9,TRUE)</f>
        <v>2021</v>
      </c>
    </row>
    <row r="6635" spans="1:10" x14ac:dyDescent="0.15">
      <c r="A6635" t="s">
        <v>9995</v>
      </c>
      <c r="B6635" t="s">
        <v>1461</v>
      </c>
      <c r="C6635" t="s">
        <v>96</v>
      </c>
      <c r="D6635" t="s">
        <v>75</v>
      </c>
      <c r="E6635">
        <v>3</v>
      </c>
      <c r="F6635" s="8">
        <f>VLOOKUP(C6635,Products!$A$2:$E$20,5,TRUE)</f>
        <v>79.95</v>
      </c>
      <c r="G6635" s="8">
        <f t="shared" si="206"/>
        <v>239.85000000000002</v>
      </c>
      <c r="H6635" s="8">
        <f>VLOOKUP(C6635,Products!$A$2:$F$20,6,TRUE)</f>
        <v>27.950000000000003</v>
      </c>
      <c r="I6635" s="8">
        <f t="shared" si="207"/>
        <v>83.850000000000009</v>
      </c>
      <c r="J6635" s="42">
        <f>VLOOKUP(B6635,Invoices!A:I,9,TRUE)</f>
        <v>2021</v>
      </c>
    </row>
    <row r="6636" spans="1:10" x14ac:dyDescent="0.15">
      <c r="A6636" t="s">
        <v>9996</v>
      </c>
      <c r="B6636" t="s">
        <v>1461</v>
      </c>
      <c r="C6636" t="s">
        <v>88</v>
      </c>
      <c r="D6636" t="s">
        <v>85</v>
      </c>
      <c r="E6636">
        <v>1</v>
      </c>
      <c r="F6636" s="8">
        <f>VLOOKUP(C6636,Products!$A$2:$E$20,5,TRUE)</f>
        <v>8.9499999999999993</v>
      </c>
      <c r="G6636" s="8">
        <f t="shared" si="206"/>
        <v>8.9499999999999993</v>
      </c>
      <c r="H6636" s="8">
        <f>VLOOKUP(C6636,Products!$A$2:$F$20,6,TRUE)</f>
        <v>5.6999999999999993</v>
      </c>
      <c r="I6636" s="8">
        <f t="shared" si="207"/>
        <v>5.6999999999999993</v>
      </c>
      <c r="J6636" s="42">
        <f>VLOOKUP(B6636,Invoices!A:I,9,TRUE)</f>
        <v>2021</v>
      </c>
    </row>
    <row r="6637" spans="1:10" x14ac:dyDescent="0.15">
      <c r="A6637" t="s">
        <v>9997</v>
      </c>
      <c r="B6637" t="s">
        <v>1461</v>
      </c>
      <c r="C6637" t="s">
        <v>102</v>
      </c>
      <c r="D6637" t="s">
        <v>83</v>
      </c>
      <c r="E6637">
        <v>2</v>
      </c>
      <c r="F6637" s="8">
        <f>VLOOKUP(C6637,Products!$A$2:$E$20,5,TRUE)</f>
        <v>29.95</v>
      </c>
      <c r="G6637" s="8">
        <f t="shared" si="206"/>
        <v>59.9</v>
      </c>
      <c r="H6637" s="8">
        <f>VLOOKUP(C6637,Products!$A$2:$F$20,6,TRUE)</f>
        <v>15</v>
      </c>
      <c r="I6637" s="8">
        <f t="shared" si="207"/>
        <v>30</v>
      </c>
      <c r="J6637" s="42">
        <f>VLOOKUP(B6637,Invoices!A:I,9,TRUE)</f>
        <v>2021</v>
      </c>
    </row>
    <row r="6638" spans="1:10" x14ac:dyDescent="0.15">
      <c r="A6638" t="s">
        <v>9998</v>
      </c>
      <c r="B6638" t="s">
        <v>1461</v>
      </c>
      <c r="C6638" t="s">
        <v>92</v>
      </c>
      <c r="D6638" t="s">
        <v>82</v>
      </c>
      <c r="E6638">
        <v>3</v>
      </c>
      <c r="F6638" s="8">
        <f>VLOOKUP(C6638,Products!$A$2:$E$20,5,TRUE)</f>
        <v>19.95</v>
      </c>
      <c r="G6638" s="8">
        <f t="shared" si="206"/>
        <v>59.849999999999994</v>
      </c>
      <c r="H6638" s="8">
        <f>VLOOKUP(C6638,Products!$A$2:$F$20,6,TRUE)</f>
        <v>7.4499999999999993</v>
      </c>
      <c r="I6638" s="8">
        <f t="shared" si="207"/>
        <v>22.349999999999998</v>
      </c>
      <c r="J6638" s="42">
        <f>VLOOKUP(B6638,Invoices!A:I,9,TRUE)</f>
        <v>2021</v>
      </c>
    </row>
    <row r="6639" spans="1:10" x14ac:dyDescent="0.15">
      <c r="A6639" t="s">
        <v>9999</v>
      </c>
      <c r="B6639" t="s">
        <v>1462</v>
      </c>
      <c r="C6639" t="s">
        <v>92</v>
      </c>
      <c r="D6639" t="s">
        <v>82</v>
      </c>
      <c r="E6639">
        <v>1</v>
      </c>
      <c r="F6639" s="8">
        <f>VLOOKUP(C6639,Products!$A$2:$E$20,5,TRUE)</f>
        <v>19.95</v>
      </c>
      <c r="G6639" s="8">
        <f t="shared" si="206"/>
        <v>19.95</v>
      </c>
      <c r="H6639" s="8">
        <f>VLOOKUP(C6639,Products!$A$2:$F$20,6,TRUE)</f>
        <v>7.4499999999999993</v>
      </c>
      <c r="I6639" s="8">
        <f t="shared" si="207"/>
        <v>7.4499999999999993</v>
      </c>
      <c r="J6639" s="42">
        <f>VLOOKUP(B6639,Invoices!A:I,9,TRUE)</f>
        <v>2021</v>
      </c>
    </row>
    <row r="6640" spans="1:10" x14ac:dyDescent="0.15">
      <c r="A6640" t="s">
        <v>10000</v>
      </c>
      <c r="B6640" t="s">
        <v>1462</v>
      </c>
      <c r="C6640" t="s">
        <v>103</v>
      </c>
      <c r="D6640" t="s">
        <v>77</v>
      </c>
      <c r="E6640">
        <v>1</v>
      </c>
      <c r="F6640" s="8">
        <f>VLOOKUP(C6640,Products!$A$2:$E$20,5,TRUE)</f>
        <v>8.9499999999999993</v>
      </c>
      <c r="G6640" s="8">
        <f t="shared" si="206"/>
        <v>8.9499999999999993</v>
      </c>
      <c r="H6640" s="8">
        <f>VLOOKUP(C6640,Products!$A$2:$F$20,6,TRUE)</f>
        <v>3.1999999999999993</v>
      </c>
      <c r="I6640" s="8">
        <f t="shared" si="207"/>
        <v>3.1999999999999993</v>
      </c>
      <c r="J6640" s="42">
        <f>VLOOKUP(B6640,Invoices!A:I,9,TRUE)</f>
        <v>2021</v>
      </c>
    </row>
    <row r="6641" spans="1:10" x14ac:dyDescent="0.15">
      <c r="A6641" t="s">
        <v>10001</v>
      </c>
      <c r="B6641" t="s">
        <v>1462</v>
      </c>
      <c r="C6641" t="s">
        <v>93</v>
      </c>
      <c r="D6641" t="s">
        <v>76</v>
      </c>
      <c r="E6641">
        <v>1</v>
      </c>
      <c r="F6641" s="8">
        <f>VLOOKUP(C6641,Products!$A$2:$E$20,5,TRUE)</f>
        <v>9.9499999999999993</v>
      </c>
      <c r="G6641" s="8">
        <f t="shared" si="206"/>
        <v>9.9499999999999993</v>
      </c>
      <c r="H6641" s="8">
        <f>VLOOKUP(C6641,Products!$A$2:$F$20,6,TRUE)</f>
        <v>1.9499999999999993</v>
      </c>
      <c r="I6641" s="8">
        <f t="shared" si="207"/>
        <v>1.9499999999999993</v>
      </c>
      <c r="J6641" s="42">
        <f>VLOOKUP(B6641,Invoices!A:I,9,TRUE)</f>
        <v>2021</v>
      </c>
    </row>
    <row r="6642" spans="1:10" x14ac:dyDescent="0.15">
      <c r="A6642" t="s">
        <v>10002</v>
      </c>
      <c r="B6642" t="s">
        <v>1462</v>
      </c>
      <c r="C6642" t="s">
        <v>94</v>
      </c>
      <c r="D6642" t="s">
        <v>86</v>
      </c>
      <c r="E6642">
        <v>25</v>
      </c>
      <c r="F6642" s="8">
        <f>VLOOKUP(C6642,Products!$A$2:$E$20,5,TRUE)</f>
        <v>3.5</v>
      </c>
      <c r="G6642" s="8">
        <f t="shared" si="206"/>
        <v>87.5</v>
      </c>
      <c r="H6642" s="8">
        <f>VLOOKUP(C6642,Products!$A$2:$F$20,6,TRUE)</f>
        <v>0.54999999999999982</v>
      </c>
      <c r="I6642" s="8">
        <f t="shared" si="207"/>
        <v>13.749999999999996</v>
      </c>
      <c r="J6642" s="42">
        <f>VLOOKUP(B6642,Invoices!A:I,9,TRUE)</f>
        <v>2021</v>
      </c>
    </row>
    <row r="6643" spans="1:10" x14ac:dyDescent="0.15">
      <c r="A6643" t="s">
        <v>10003</v>
      </c>
      <c r="B6643" t="s">
        <v>1463</v>
      </c>
      <c r="C6643" t="s">
        <v>88</v>
      </c>
      <c r="D6643" t="s">
        <v>85</v>
      </c>
      <c r="E6643">
        <v>30</v>
      </c>
      <c r="F6643" s="8">
        <f>VLOOKUP(C6643,Products!$A$2:$E$20,5,TRUE)</f>
        <v>8.9499999999999993</v>
      </c>
      <c r="G6643" s="8">
        <f t="shared" si="206"/>
        <v>268.5</v>
      </c>
      <c r="H6643" s="8">
        <f>VLOOKUP(C6643,Products!$A$2:$F$20,6,TRUE)</f>
        <v>5.6999999999999993</v>
      </c>
      <c r="I6643" s="8">
        <f t="shared" si="207"/>
        <v>170.99999999999997</v>
      </c>
      <c r="J6643" s="42">
        <f>VLOOKUP(B6643,Invoices!A:I,9,TRUE)</f>
        <v>2021</v>
      </c>
    </row>
    <row r="6644" spans="1:10" x14ac:dyDescent="0.15">
      <c r="A6644" t="s">
        <v>10004</v>
      </c>
      <c r="B6644" t="s">
        <v>1463</v>
      </c>
      <c r="C6644" t="s">
        <v>90</v>
      </c>
      <c r="D6644" t="s">
        <v>72</v>
      </c>
      <c r="E6644">
        <v>3</v>
      </c>
      <c r="F6644" s="8">
        <f>VLOOKUP(C6644,Products!$A$2:$E$20,5,TRUE)</f>
        <v>8.9499999999999993</v>
      </c>
      <c r="G6644" s="8">
        <f t="shared" si="206"/>
        <v>26.849999999999998</v>
      </c>
      <c r="H6644" s="8">
        <f>VLOOKUP(C6644,Products!$A$2:$F$20,6,TRUE)</f>
        <v>5.6999999999999993</v>
      </c>
      <c r="I6644" s="8">
        <f t="shared" si="207"/>
        <v>17.099999999999998</v>
      </c>
      <c r="J6644" s="42">
        <f>VLOOKUP(B6644,Invoices!A:I,9,TRUE)</f>
        <v>2021</v>
      </c>
    </row>
    <row r="6645" spans="1:10" x14ac:dyDescent="0.15">
      <c r="A6645" t="s">
        <v>10005</v>
      </c>
      <c r="B6645" t="s">
        <v>1463</v>
      </c>
      <c r="C6645" t="s">
        <v>100</v>
      </c>
      <c r="D6645" t="s">
        <v>78</v>
      </c>
      <c r="E6645">
        <v>1</v>
      </c>
      <c r="F6645" s="8">
        <f>VLOOKUP(C6645,Products!$A$2:$E$20,5,TRUE)</f>
        <v>49.95</v>
      </c>
      <c r="G6645" s="8">
        <f t="shared" si="206"/>
        <v>49.95</v>
      </c>
      <c r="H6645" s="8">
        <f>VLOOKUP(C6645,Products!$A$2:$F$20,6,TRUE)</f>
        <v>19.950000000000003</v>
      </c>
      <c r="I6645" s="8">
        <f t="shared" si="207"/>
        <v>19.950000000000003</v>
      </c>
      <c r="J6645" s="42">
        <f>VLOOKUP(B6645,Invoices!A:I,9,TRUE)</f>
        <v>2021</v>
      </c>
    </row>
    <row r="6646" spans="1:10" x14ac:dyDescent="0.15">
      <c r="A6646" t="s">
        <v>10006</v>
      </c>
      <c r="B6646" t="s">
        <v>1463</v>
      </c>
      <c r="C6646" t="s">
        <v>89</v>
      </c>
      <c r="D6646" t="s">
        <v>80</v>
      </c>
      <c r="E6646">
        <v>1</v>
      </c>
      <c r="F6646" s="8">
        <f>VLOOKUP(C6646,Products!$A$2:$E$20,5,TRUE)</f>
        <v>15.95</v>
      </c>
      <c r="G6646" s="8">
        <f t="shared" si="206"/>
        <v>15.95</v>
      </c>
      <c r="H6646" s="8">
        <f>VLOOKUP(C6646,Products!$A$2:$F$20,6,TRUE)</f>
        <v>6</v>
      </c>
      <c r="I6646" s="8">
        <f t="shared" si="207"/>
        <v>6</v>
      </c>
      <c r="J6646" s="42">
        <f>VLOOKUP(B6646,Invoices!A:I,9,TRUE)</f>
        <v>2021</v>
      </c>
    </row>
    <row r="6647" spans="1:10" x14ac:dyDescent="0.15">
      <c r="A6647" t="s">
        <v>10007</v>
      </c>
      <c r="B6647" t="s">
        <v>1463</v>
      </c>
      <c r="C6647" t="s">
        <v>104</v>
      </c>
      <c r="D6647" t="s">
        <v>71</v>
      </c>
      <c r="E6647">
        <v>5</v>
      </c>
      <c r="F6647" s="8">
        <f>VLOOKUP(C6647,Products!$A$2:$E$20,5,TRUE)</f>
        <v>2.95</v>
      </c>
      <c r="G6647" s="8">
        <f t="shared" si="206"/>
        <v>14.75</v>
      </c>
      <c r="H6647" s="8">
        <f>VLOOKUP(C6647,Products!$A$2:$F$20,6,TRUE)</f>
        <v>1.1500000000000001</v>
      </c>
      <c r="I6647" s="8">
        <f t="shared" si="207"/>
        <v>5.7500000000000009</v>
      </c>
      <c r="J6647" s="42">
        <f>VLOOKUP(B6647,Invoices!A:I,9,TRUE)</f>
        <v>2021</v>
      </c>
    </row>
    <row r="6648" spans="1:10" x14ac:dyDescent="0.15">
      <c r="A6648" t="s">
        <v>10008</v>
      </c>
      <c r="B6648" t="s">
        <v>1463</v>
      </c>
      <c r="C6648" t="s">
        <v>102</v>
      </c>
      <c r="D6648" t="s">
        <v>83</v>
      </c>
      <c r="E6648">
        <v>1</v>
      </c>
      <c r="F6648" s="8">
        <f>VLOOKUP(C6648,Products!$A$2:$E$20,5,TRUE)</f>
        <v>29.95</v>
      </c>
      <c r="G6648" s="8">
        <f t="shared" si="206"/>
        <v>29.95</v>
      </c>
      <c r="H6648" s="8">
        <f>VLOOKUP(C6648,Products!$A$2:$F$20,6,TRUE)</f>
        <v>15</v>
      </c>
      <c r="I6648" s="8">
        <f t="shared" si="207"/>
        <v>15</v>
      </c>
      <c r="J6648" s="42">
        <f>VLOOKUP(B6648,Invoices!A:I,9,TRUE)</f>
        <v>2021</v>
      </c>
    </row>
    <row r="6649" spans="1:10" x14ac:dyDescent="0.15">
      <c r="A6649" t="s">
        <v>10009</v>
      </c>
      <c r="B6649" t="s">
        <v>1464</v>
      </c>
      <c r="C6649" t="s">
        <v>98</v>
      </c>
      <c r="D6649" t="s">
        <v>79</v>
      </c>
      <c r="E6649">
        <v>12</v>
      </c>
      <c r="F6649" s="8">
        <f>VLOOKUP(C6649,Products!$A$2:$E$20,5,TRUE)</f>
        <v>14.95</v>
      </c>
      <c r="G6649" s="8">
        <f t="shared" si="206"/>
        <v>179.39999999999998</v>
      </c>
      <c r="H6649" s="8">
        <f>VLOOKUP(C6649,Products!$A$2:$F$20,6,TRUE)</f>
        <v>3.0499999999999989</v>
      </c>
      <c r="I6649" s="8">
        <f t="shared" si="207"/>
        <v>36.599999999999987</v>
      </c>
      <c r="J6649" s="42">
        <f>VLOOKUP(B6649,Invoices!A:I,9,TRUE)</f>
        <v>2021</v>
      </c>
    </row>
    <row r="6650" spans="1:10" x14ac:dyDescent="0.15">
      <c r="A6650" t="s">
        <v>10010</v>
      </c>
      <c r="B6650" t="s">
        <v>1464</v>
      </c>
      <c r="C6650" t="s">
        <v>94</v>
      </c>
      <c r="D6650" t="s">
        <v>86</v>
      </c>
      <c r="E6650">
        <v>3</v>
      </c>
      <c r="F6650" s="8">
        <f>VLOOKUP(C6650,Products!$A$2:$E$20,5,TRUE)</f>
        <v>3.5</v>
      </c>
      <c r="G6650" s="8">
        <f t="shared" si="206"/>
        <v>10.5</v>
      </c>
      <c r="H6650" s="8">
        <f>VLOOKUP(C6650,Products!$A$2:$F$20,6,TRUE)</f>
        <v>0.54999999999999982</v>
      </c>
      <c r="I6650" s="8">
        <f t="shared" si="207"/>
        <v>1.6499999999999995</v>
      </c>
      <c r="J6650" s="42">
        <f>VLOOKUP(B6650,Invoices!A:I,9,TRUE)</f>
        <v>2021</v>
      </c>
    </row>
    <row r="6651" spans="1:10" x14ac:dyDescent="0.15">
      <c r="A6651" t="s">
        <v>10011</v>
      </c>
      <c r="B6651" t="s">
        <v>1464</v>
      </c>
      <c r="C6651" t="s">
        <v>88</v>
      </c>
      <c r="D6651" t="s">
        <v>85</v>
      </c>
      <c r="E6651">
        <v>3</v>
      </c>
      <c r="F6651" s="8">
        <f>VLOOKUP(C6651,Products!$A$2:$E$20,5,TRUE)</f>
        <v>8.9499999999999993</v>
      </c>
      <c r="G6651" s="8">
        <f t="shared" si="206"/>
        <v>26.849999999999998</v>
      </c>
      <c r="H6651" s="8">
        <f>VLOOKUP(C6651,Products!$A$2:$F$20,6,TRUE)</f>
        <v>5.6999999999999993</v>
      </c>
      <c r="I6651" s="8">
        <f t="shared" si="207"/>
        <v>17.099999999999998</v>
      </c>
      <c r="J6651" s="42">
        <f>VLOOKUP(B6651,Invoices!A:I,9,TRUE)</f>
        <v>2021</v>
      </c>
    </row>
    <row r="6652" spans="1:10" x14ac:dyDescent="0.15">
      <c r="A6652" t="s">
        <v>10012</v>
      </c>
      <c r="B6652" t="s">
        <v>1464</v>
      </c>
      <c r="C6652" t="s">
        <v>100</v>
      </c>
      <c r="D6652" t="s">
        <v>78</v>
      </c>
      <c r="E6652">
        <v>1</v>
      </c>
      <c r="F6652" s="8">
        <f>VLOOKUP(C6652,Products!$A$2:$E$20,5,TRUE)</f>
        <v>49.95</v>
      </c>
      <c r="G6652" s="8">
        <f t="shared" si="206"/>
        <v>49.95</v>
      </c>
      <c r="H6652" s="8">
        <f>VLOOKUP(C6652,Products!$A$2:$F$20,6,TRUE)</f>
        <v>19.950000000000003</v>
      </c>
      <c r="I6652" s="8">
        <f t="shared" si="207"/>
        <v>19.950000000000003</v>
      </c>
      <c r="J6652" s="42">
        <f>VLOOKUP(B6652,Invoices!A:I,9,TRUE)</f>
        <v>2021</v>
      </c>
    </row>
    <row r="6653" spans="1:10" x14ac:dyDescent="0.15">
      <c r="A6653" t="s">
        <v>10013</v>
      </c>
      <c r="B6653" t="s">
        <v>1464</v>
      </c>
      <c r="C6653" t="s">
        <v>101</v>
      </c>
      <c r="D6653" t="s">
        <v>69</v>
      </c>
      <c r="E6653">
        <v>3</v>
      </c>
      <c r="F6653" s="8">
        <f>VLOOKUP(C6653,Products!$A$2:$E$20,5,TRUE)</f>
        <v>129.94999999999999</v>
      </c>
      <c r="G6653" s="8">
        <f t="shared" si="206"/>
        <v>389.84999999999997</v>
      </c>
      <c r="H6653" s="8">
        <f>VLOOKUP(C6653,Products!$A$2:$F$20,6,TRUE)</f>
        <v>40.449999999999989</v>
      </c>
      <c r="I6653" s="8">
        <f t="shared" si="207"/>
        <v>121.34999999999997</v>
      </c>
      <c r="J6653" s="42">
        <f>VLOOKUP(B6653,Invoices!A:I,9,TRUE)</f>
        <v>2021</v>
      </c>
    </row>
    <row r="6654" spans="1:10" x14ac:dyDescent="0.15">
      <c r="A6654" t="s">
        <v>10014</v>
      </c>
      <c r="B6654" t="s">
        <v>1464</v>
      </c>
      <c r="C6654" t="s">
        <v>90</v>
      </c>
      <c r="D6654" t="s">
        <v>72</v>
      </c>
      <c r="E6654">
        <v>1</v>
      </c>
      <c r="F6654" s="8">
        <f>VLOOKUP(C6654,Products!$A$2:$E$20,5,TRUE)</f>
        <v>8.9499999999999993</v>
      </c>
      <c r="G6654" s="8">
        <f t="shared" si="206"/>
        <v>8.9499999999999993</v>
      </c>
      <c r="H6654" s="8">
        <f>VLOOKUP(C6654,Products!$A$2:$F$20,6,TRUE)</f>
        <v>5.6999999999999993</v>
      </c>
      <c r="I6654" s="8">
        <f t="shared" si="207"/>
        <v>5.6999999999999993</v>
      </c>
      <c r="J6654" s="42">
        <f>VLOOKUP(B6654,Invoices!A:I,9,TRUE)</f>
        <v>2021</v>
      </c>
    </row>
    <row r="6655" spans="1:10" x14ac:dyDescent="0.15">
      <c r="A6655" t="s">
        <v>10015</v>
      </c>
      <c r="B6655" t="s">
        <v>1464</v>
      </c>
      <c r="C6655" t="s">
        <v>105</v>
      </c>
      <c r="D6655" t="s">
        <v>81</v>
      </c>
      <c r="E6655">
        <v>1</v>
      </c>
      <c r="F6655" s="8">
        <f>VLOOKUP(C6655,Products!$A$2:$E$20,5,TRUE)</f>
        <v>8.9499999999999993</v>
      </c>
      <c r="G6655" s="8">
        <f t="shared" si="206"/>
        <v>8.9499999999999993</v>
      </c>
      <c r="H6655" s="8">
        <f>VLOOKUP(C6655,Products!$A$2:$F$20,6,TRUE)</f>
        <v>3.1999999999999993</v>
      </c>
      <c r="I6655" s="8">
        <f t="shared" si="207"/>
        <v>3.1999999999999993</v>
      </c>
      <c r="J6655" s="42">
        <f>VLOOKUP(B6655,Invoices!A:I,9,TRUE)</f>
        <v>2021</v>
      </c>
    </row>
    <row r="6656" spans="1:10" x14ac:dyDescent="0.15">
      <c r="A6656" t="s">
        <v>10016</v>
      </c>
      <c r="B6656" t="s">
        <v>1465</v>
      </c>
      <c r="C6656" t="s">
        <v>104</v>
      </c>
      <c r="D6656" t="s">
        <v>71</v>
      </c>
      <c r="E6656">
        <v>3</v>
      </c>
      <c r="F6656" s="8">
        <f>VLOOKUP(C6656,Products!$A$2:$E$20,5,TRUE)</f>
        <v>2.95</v>
      </c>
      <c r="G6656" s="8">
        <f t="shared" si="206"/>
        <v>8.8500000000000014</v>
      </c>
      <c r="H6656" s="8">
        <f>VLOOKUP(C6656,Products!$A$2:$F$20,6,TRUE)</f>
        <v>1.1500000000000001</v>
      </c>
      <c r="I6656" s="8">
        <f t="shared" si="207"/>
        <v>3.45</v>
      </c>
      <c r="J6656" s="42">
        <f>VLOOKUP(B6656,Invoices!A:I,9,TRUE)</f>
        <v>2021</v>
      </c>
    </row>
    <row r="6657" spans="1:10" x14ac:dyDescent="0.15">
      <c r="A6657" t="s">
        <v>10017</v>
      </c>
      <c r="B6657" t="s">
        <v>1465</v>
      </c>
      <c r="C6657" t="s">
        <v>105</v>
      </c>
      <c r="D6657" t="s">
        <v>81</v>
      </c>
      <c r="E6657">
        <v>50</v>
      </c>
      <c r="F6657" s="8">
        <f>VLOOKUP(C6657,Products!$A$2:$E$20,5,TRUE)</f>
        <v>8.9499999999999993</v>
      </c>
      <c r="G6657" s="8">
        <f t="shared" si="206"/>
        <v>447.49999999999994</v>
      </c>
      <c r="H6657" s="8">
        <f>VLOOKUP(C6657,Products!$A$2:$F$20,6,TRUE)</f>
        <v>3.1999999999999993</v>
      </c>
      <c r="I6657" s="8">
        <f t="shared" si="207"/>
        <v>159.99999999999997</v>
      </c>
      <c r="J6657" s="42">
        <f>VLOOKUP(B6657,Invoices!A:I,9,TRUE)</f>
        <v>2021</v>
      </c>
    </row>
    <row r="6658" spans="1:10" x14ac:dyDescent="0.15">
      <c r="A6658" t="s">
        <v>10018</v>
      </c>
      <c r="B6658" t="s">
        <v>1465</v>
      </c>
      <c r="C6658" t="s">
        <v>87</v>
      </c>
      <c r="D6658" t="s">
        <v>68</v>
      </c>
      <c r="E6658">
        <v>4</v>
      </c>
      <c r="F6658" s="8">
        <f>VLOOKUP(C6658,Products!$A$2:$E$20,5,TRUE)</f>
        <v>19.95</v>
      </c>
      <c r="G6658" s="8">
        <f t="shared" si="206"/>
        <v>79.8</v>
      </c>
      <c r="H6658" s="8">
        <f>VLOOKUP(C6658,Products!$A$2:$F$20,6,TRUE)</f>
        <v>7.4499999999999993</v>
      </c>
      <c r="I6658" s="8">
        <f t="shared" si="207"/>
        <v>29.799999999999997</v>
      </c>
      <c r="J6658" s="42">
        <f>VLOOKUP(B6658,Invoices!A:I,9,TRUE)</f>
        <v>2021</v>
      </c>
    </row>
    <row r="6659" spans="1:10" x14ac:dyDescent="0.15">
      <c r="A6659" t="s">
        <v>10019</v>
      </c>
      <c r="B6659" t="s">
        <v>1465</v>
      </c>
      <c r="C6659" t="s">
        <v>90</v>
      </c>
      <c r="D6659" t="s">
        <v>72</v>
      </c>
      <c r="E6659">
        <v>5</v>
      </c>
      <c r="F6659" s="8">
        <f>VLOOKUP(C6659,Products!$A$2:$E$20,5,TRUE)</f>
        <v>8.9499999999999993</v>
      </c>
      <c r="G6659" s="8">
        <f t="shared" ref="G6659:G6722" si="208">F6659*E6659</f>
        <v>44.75</v>
      </c>
      <c r="H6659" s="8">
        <f>VLOOKUP(C6659,Products!$A$2:$F$20,6,TRUE)</f>
        <v>5.6999999999999993</v>
      </c>
      <c r="I6659" s="8">
        <f t="shared" ref="I6659:I6722" si="209">H6659*E6659</f>
        <v>28.499999999999996</v>
      </c>
      <c r="J6659" s="42">
        <f>VLOOKUP(B6659,Invoices!A:I,9,TRUE)</f>
        <v>2021</v>
      </c>
    </row>
    <row r="6660" spans="1:10" x14ac:dyDescent="0.15">
      <c r="A6660" t="s">
        <v>10020</v>
      </c>
      <c r="B6660" t="s">
        <v>1465</v>
      </c>
      <c r="C6660" t="s">
        <v>89</v>
      </c>
      <c r="D6660" t="s">
        <v>80</v>
      </c>
      <c r="E6660">
        <v>4</v>
      </c>
      <c r="F6660" s="8">
        <f>VLOOKUP(C6660,Products!$A$2:$E$20,5,TRUE)</f>
        <v>15.95</v>
      </c>
      <c r="G6660" s="8">
        <f t="shared" si="208"/>
        <v>63.8</v>
      </c>
      <c r="H6660" s="8">
        <f>VLOOKUP(C6660,Products!$A$2:$F$20,6,TRUE)</f>
        <v>6</v>
      </c>
      <c r="I6660" s="8">
        <f t="shared" si="209"/>
        <v>24</v>
      </c>
      <c r="J6660" s="42">
        <f>VLOOKUP(B6660,Invoices!A:I,9,TRUE)</f>
        <v>2021</v>
      </c>
    </row>
    <row r="6661" spans="1:10" x14ac:dyDescent="0.15">
      <c r="A6661" t="s">
        <v>10021</v>
      </c>
      <c r="B6661" t="s">
        <v>1466</v>
      </c>
      <c r="C6661" t="s">
        <v>95</v>
      </c>
      <c r="D6661" t="s">
        <v>73</v>
      </c>
      <c r="E6661">
        <v>1</v>
      </c>
      <c r="F6661" s="8">
        <f>VLOOKUP(C6661,Products!$A$2:$E$20,5,TRUE)</f>
        <v>12.95</v>
      </c>
      <c r="G6661" s="8">
        <f t="shared" si="208"/>
        <v>12.95</v>
      </c>
      <c r="H6661" s="8">
        <f>VLOOKUP(C6661,Products!$A$2:$F$20,6,TRUE)</f>
        <v>4.1999999999999993</v>
      </c>
      <c r="I6661" s="8">
        <f t="shared" si="209"/>
        <v>4.1999999999999993</v>
      </c>
      <c r="J6661" s="42">
        <f>VLOOKUP(B6661,Invoices!A:I,9,TRUE)</f>
        <v>2021</v>
      </c>
    </row>
    <row r="6662" spans="1:10" x14ac:dyDescent="0.15">
      <c r="A6662" t="s">
        <v>10022</v>
      </c>
      <c r="B6662" t="s">
        <v>1466</v>
      </c>
      <c r="C6662" t="s">
        <v>90</v>
      </c>
      <c r="D6662" t="s">
        <v>72</v>
      </c>
      <c r="E6662">
        <v>3</v>
      </c>
      <c r="F6662" s="8">
        <f>VLOOKUP(C6662,Products!$A$2:$E$20,5,TRUE)</f>
        <v>8.9499999999999993</v>
      </c>
      <c r="G6662" s="8">
        <f t="shared" si="208"/>
        <v>26.849999999999998</v>
      </c>
      <c r="H6662" s="8">
        <f>VLOOKUP(C6662,Products!$A$2:$F$20,6,TRUE)</f>
        <v>5.6999999999999993</v>
      </c>
      <c r="I6662" s="8">
        <f t="shared" si="209"/>
        <v>17.099999999999998</v>
      </c>
      <c r="J6662" s="42">
        <f>VLOOKUP(B6662,Invoices!A:I,9,TRUE)</f>
        <v>2021</v>
      </c>
    </row>
    <row r="6663" spans="1:10" x14ac:dyDescent="0.15">
      <c r="A6663" t="s">
        <v>10023</v>
      </c>
      <c r="B6663" t="s">
        <v>1466</v>
      </c>
      <c r="C6663" t="s">
        <v>92</v>
      </c>
      <c r="D6663" t="s">
        <v>82</v>
      </c>
      <c r="E6663">
        <v>2</v>
      </c>
      <c r="F6663" s="8">
        <f>VLOOKUP(C6663,Products!$A$2:$E$20,5,TRUE)</f>
        <v>19.95</v>
      </c>
      <c r="G6663" s="8">
        <f t="shared" si="208"/>
        <v>39.9</v>
      </c>
      <c r="H6663" s="8">
        <f>VLOOKUP(C6663,Products!$A$2:$F$20,6,TRUE)</f>
        <v>7.4499999999999993</v>
      </c>
      <c r="I6663" s="8">
        <f t="shared" si="209"/>
        <v>14.899999999999999</v>
      </c>
      <c r="J6663" s="42">
        <f>VLOOKUP(B6663,Invoices!A:I,9,TRUE)</f>
        <v>2021</v>
      </c>
    </row>
    <row r="6664" spans="1:10" x14ac:dyDescent="0.15">
      <c r="A6664" t="s">
        <v>10024</v>
      </c>
      <c r="B6664" t="s">
        <v>1466</v>
      </c>
      <c r="C6664" t="s">
        <v>101</v>
      </c>
      <c r="D6664" t="s">
        <v>69</v>
      </c>
      <c r="E6664">
        <v>1</v>
      </c>
      <c r="F6664" s="8">
        <f>VLOOKUP(C6664,Products!$A$2:$E$20,5,TRUE)</f>
        <v>129.94999999999999</v>
      </c>
      <c r="G6664" s="8">
        <f t="shared" si="208"/>
        <v>129.94999999999999</v>
      </c>
      <c r="H6664" s="8">
        <f>VLOOKUP(C6664,Products!$A$2:$F$20,6,TRUE)</f>
        <v>40.449999999999989</v>
      </c>
      <c r="I6664" s="8">
        <f t="shared" si="209"/>
        <v>40.449999999999989</v>
      </c>
      <c r="J6664" s="42">
        <f>VLOOKUP(B6664,Invoices!A:I,9,TRUE)</f>
        <v>2021</v>
      </c>
    </row>
    <row r="6665" spans="1:10" x14ac:dyDescent="0.15">
      <c r="A6665" t="s">
        <v>10025</v>
      </c>
      <c r="B6665" t="s">
        <v>1466</v>
      </c>
      <c r="C6665" t="s">
        <v>104</v>
      </c>
      <c r="D6665" t="s">
        <v>71</v>
      </c>
      <c r="E6665">
        <v>1</v>
      </c>
      <c r="F6665" s="8">
        <f>VLOOKUP(C6665,Products!$A$2:$E$20,5,TRUE)</f>
        <v>2.95</v>
      </c>
      <c r="G6665" s="8">
        <f t="shared" si="208"/>
        <v>2.95</v>
      </c>
      <c r="H6665" s="8">
        <f>VLOOKUP(C6665,Products!$A$2:$F$20,6,TRUE)</f>
        <v>1.1500000000000001</v>
      </c>
      <c r="I6665" s="8">
        <f t="shared" si="209"/>
        <v>1.1500000000000001</v>
      </c>
      <c r="J6665" s="42">
        <f>VLOOKUP(B6665,Invoices!A:I,9,TRUE)</f>
        <v>2021</v>
      </c>
    </row>
    <row r="6666" spans="1:10" x14ac:dyDescent="0.15">
      <c r="A6666" t="s">
        <v>10026</v>
      </c>
      <c r="B6666" t="s">
        <v>1466</v>
      </c>
      <c r="C6666" t="s">
        <v>87</v>
      </c>
      <c r="D6666" t="s">
        <v>68</v>
      </c>
      <c r="E6666">
        <v>1</v>
      </c>
      <c r="F6666" s="8">
        <f>VLOOKUP(C6666,Products!$A$2:$E$20,5,TRUE)</f>
        <v>19.95</v>
      </c>
      <c r="G6666" s="8">
        <f t="shared" si="208"/>
        <v>19.95</v>
      </c>
      <c r="H6666" s="8">
        <f>VLOOKUP(C6666,Products!$A$2:$F$20,6,TRUE)</f>
        <v>7.4499999999999993</v>
      </c>
      <c r="I6666" s="8">
        <f t="shared" si="209"/>
        <v>7.4499999999999993</v>
      </c>
      <c r="J6666" s="42">
        <f>VLOOKUP(B6666,Invoices!A:I,9,TRUE)</f>
        <v>2021</v>
      </c>
    </row>
    <row r="6667" spans="1:10" x14ac:dyDescent="0.15">
      <c r="A6667" t="s">
        <v>10027</v>
      </c>
      <c r="B6667" t="s">
        <v>1466</v>
      </c>
      <c r="C6667" t="s">
        <v>102</v>
      </c>
      <c r="D6667" t="s">
        <v>83</v>
      </c>
      <c r="E6667">
        <v>5</v>
      </c>
      <c r="F6667" s="8">
        <f>VLOOKUP(C6667,Products!$A$2:$E$20,5,TRUE)</f>
        <v>29.95</v>
      </c>
      <c r="G6667" s="8">
        <f t="shared" si="208"/>
        <v>149.75</v>
      </c>
      <c r="H6667" s="8">
        <f>VLOOKUP(C6667,Products!$A$2:$F$20,6,TRUE)</f>
        <v>15</v>
      </c>
      <c r="I6667" s="8">
        <f t="shared" si="209"/>
        <v>75</v>
      </c>
      <c r="J6667" s="42">
        <f>VLOOKUP(B6667,Invoices!A:I,9,TRUE)</f>
        <v>2021</v>
      </c>
    </row>
    <row r="6668" spans="1:10" x14ac:dyDescent="0.15">
      <c r="A6668" t="s">
        <v>10028</v>
      </c>
      <c r="B6668" t="s">
        <v>1466</v>
      </c>
      <c r="C6668" t="s">
        <v>100</v>
      </c>
      <c r="D6668" t="s">
        <v>78</v>
      </c>
      <c r="E6668">
        <v>5</v>
      </c>
      <c r="F6668" s="8">
        <f>VLOOKUP(C6668,Products!$A$2:$E$20,5,TRUE)</f>
        <v>49.95</v>
      </c>
      <c r="G6668" s="8">
        <f t="shared" si="208"/>
        <v>249.75</v>
      </c>
      <c r="H6668" s="8">
        <f>VLOOKUP(C6668,Products!$A$2:$F$20,6,TRUE)</f>
        <v>19.950000000000003</v>
      </c>
      <c r="I6668" s="8">
        <f t="shared" si="209"/>
        <v>99.750000000000014</v>
      </c>
      <c r="J6668" s="42">
        <f>VLOOKUP(B6668,Invoices!A:I,9,TRUE)</f>
        <v>2021</v>
      </c>
    </row>
    <row r="6669" spans="1:10" x14ac:dyDescent="0.15">
      <c r="A6669" t="s">
        <v>10029</v>
      </c>
      <c r="B6669" t="s">
        <v>1466</v>
      </c>
      <c r="C6669" t="s">
        <v>99</v>
      </c>
      <c r="D6669" t="s">
        <v>84</v>
      </c>
      <c r="E6669">
        <v>1</v>
      </c>
      <c r="F6669" s="8">
        <f>VLOOKUP(C6669,Products!$A$2:$E$20,5,TRUE)</f>
        <v>3.5</v>
      </c>
      <c r="G6669" s="8">
        <f t="shared" si="208"/>
        <v>3.5</v>
      </c>
      <c r="H6669" s="8">
        <f>VLOOKUP(C6669,Products!$A$2:$F$20,6,TRUE)</f>
        <v>0.54999999999999982</v>
      </c>
      <c r="I6669" s="8">
        <f t="shared" si="209"/>
        <v>0.54999999999999982</v>
      </c>
      <c r="J6669" s="42">
        <f>VLOOKUP(B6669,Invoices!A:I,9,TRUE)</f>
        <v>2021</v>
      </c>
    </row>
    <row r="6670" spans="1:10" x14ac:dyDescent="0.15">
      <c r="A6670" t="s">
        <v>10030</v>
      </c>
      <c r="B6670" t="s">
        <v>1466</v>
      </c>
      <c r="C6670" t="s">
        <v>98</v>
      </c>
      <c r="D6670" t="s">
        <v>79</v>
      </c>
      <c r="E6670">
        <v>2</v>
      </c>
      <c r="F6670" s="8">
        <f>VLOOKUP(C6670,Products!$A$2:$E$20,5,TRUE)</f>
        <v>14.95</v>
      </c>
      <c r="G6670" s="8">
        <f t="shared" si="208"/>
        <v>29.9</v>
      </c>
      <c r="H6670" s="8">
        <f>VLOOKUP(C6670,Products!$A$2:$F$20,6,TRUE)</f>
        <v>3.0499999999999989</v>
      </c>
      <c r="I6670" s="8">
        <f t="shared" si="209"/>
        <v>6.0999999999999979</v>
      </c>
      <c r="J6670" s="42">
        <f>VLOOKUP(B6670,Invoices!A:I,9,TRUE)</f>
        <v>2021</v>
      </c>
    </row>
    <row r="6671" spans="1:10" x14ac:dyDescent="0.15">
      <c r="A6671" t="s">
        <v>10031</v>
      </c>
      <c r="B6671" t="s">
        <v>1466</v>
      </c>
      <c r="C6671" t="s">
        <v>96</v>
      </c>
      <c r="D6671" t="s">
        <v>75</v>
      </c>
      <c r="E6671">
        <v>1</v>
      </c>
      <c r="F6671" s="8">
        <f>VLOOKUP(C6671,Products!$A$2:$E$20,5,TRUE)</f>
        <v>79.95</v>
      </c>
      <c r="G6671" s="8">
        <f t="shared" si="208"/>
        <v>79.95</v>
      </c>
      <c r="H6671" s="8">
        <f>VLOOKUP(C6671,Products!$A$2:$F$20,6,TRUE)</f>
        <v>27.950000000000003</v>
      </c>
      <c r="I6671" s="8">
        <f t="shared" si="209"/>
        <v>27.950000000000003</v>
      </c>
      <c r="J6671" s="42">
        <f>VLOOKUP(B6671,Invoices!A:I,9,TRUE)</f>
        <v>2021</v>
      </c>
    </row>
    <row r="6672" spans="1:10" x14ac:dyDescent="0.15">
      <c r="A6672" t="s">
        <v>10032</v>
      </c>
      <c r="B6672" t="s">
        <v>1466</v>
      </c>
      <c r="C6672" t="s">
        <v>88</v>
      </c>
      <c r="D6672" t="s">
        <v>85</v>
      </c>
      <c r="E6672">
        <v>1</v>
      </c>
      <c r="F6672" s="8">
        <f>VLOOKUP(C6672,Products!$A$2:$E$20,5,TRUE)</f>
        <v>8.9499999999999993</v>
      </c>
      <c r="G6672" s="8">
        <f t="shared" si="208"/>
        <v>8.9499999999999993</v>
      </c>
      <c r="H6672" s="8">
        <f>VLOOKUP(C6672,Products!$A$2:$F$20,6,TRUE)</f>
        <v>5.6999999999999993</v>
      </c>
      <c r="I6672" s="8">
        <f t="shared" si="209"/>
        <v>5.6999999999999993</v>
      </c>
      <c r="J6672" s="42">
        <f>VLOOKUP(B6672,Invoices!A:I,9,TRUE)</f>
        <v>2021</v>
      </c>
    </row>
    <row r="6673" spans="1:10" x14ac:dyDescent="0.15">
      <c r="A6673" t="s">
        <v>10033</v>
      </c>
      <c r="B6673" t="s">
        <v>1467</v>
      </c>
      <c r="C6673" t="s">
        <v>103</v>
      </c>
      <c r="D6673" t="s">
        <v>77</v>
      </c>
      <c r="E6673">
        <v>7</v>
      </c>
      <c r="F6673" s="8">
        <f>VLOOKUP(C6673,Products!$A$2:$E$20,5,TRUE)</f>
        <v>8.9499999999999993</v>
      </c>
      <c r="G6673" s="8">
        <f t="shared" si="208"/>
        <v>62.649999999999991</v>
      </c>
      <c r="H6673" s="8">
        <f>VLOOKUP(C6673,Products!$A$2:$F$20,6,TRUE)</f>
        <v>3.1999999999999993</v>
      </c>
      <c r="I6673" s="8">
        <f t="shared" si="209"/>
        <v>22.399999999999995</v>
      </c>
      <c r="J6673" s="42">
        <f>VLOOKUP(B6673,Invoices!A:I,9,TRUE)</f>
        <v>2021</v>
      </c>
    </row>
    <row r="6674" spans="1:10" x14ac:dyDescent="0.15">
      <c r="A6674" t="s">
        <v>10034</v>
      </c>
      <c r="B6674" t="s">
        <v>1467</v>
      </c>
      <c r="C6674" t="s">
        <v>97</v>
      </c>
      <c r="D6674" t="s">
        <v>74</v>
      </c>
      <c r="E6674">
        <v>1</v>
      </c>
      <c r="F6674" s="8">
        <f>VLOOKUP(C6674,Products!$A$2:$E$20,5,TRUE)</f>
        <v>1.5</v>
      </c>
      <c r="G6674" s="8">
        <f t="shared" si="208"/>
        <v>1.5</v>
      </c>
      <c r="H6674" s="8">
        <f>VLOOKUP(C6674,Products!$A$2:$F$20,6,TRUE)</f>
        <v>0.5</v>
      </c>
      <c r="I6674" s="8">
        <f t="shared" si="209"/>
        <v>0.5</v>
      </c>
      <c r="J6674" s="42">
        <f>VLOOKUP(B6674,Invoices!A:I,9,TRUE)</f>
        <v>2021</v>
      </c>
    </row>
    <row r="6675" spans="1:10" x14ac:dyDescent="0.15">
      <c r="A6675" t="s">
        <v>10035</v>
      </c>
      <c r="B6675" t="s">
        <v>1467</v>
      </c>
      <c r="C6675" t="s">
        <v>89</v>
      </c>
      <c r="D6675" t="s">
        <v>80</v>
      </c>
      <c r="E6675">
        <v>1</v>
      </c>
      <c r="F6675" s="8">
        <f>VLOOKUP(C6675,Products!$A$2:$E$20,5,TRUE)</f>
        <v>15.95</v>
      </c>
      <c r="G6675" s="8">
        <f t="shared" si="208"/>
        <v>15.95</v>
      </c>
      <c r="H6675" s="8">
        <f>VLOOKUP(C6675,Products!$A$2:$F$20,6,TRUE)</f>
        <v>6</v>
      </c>
      <c r="I6675" s="8">
        <f t="shared" si="209"/>
        <v>6</v>
      </c>
      <c r="J6675" s="42">
        <f>VLOOKUP(B6675,Invoices!A:I,9,TRUE)</f>
        <v>2021</v>
      </c>
    </row>
    <row r="6676" spans="1:10" x14ac:dyDescent="0.15">
      <c r="A6676" t="s">
        <v>10036</v>
      </c>
      <c r="B6676" t="s">
        <v>1467</v>
      </c>
      <c r="C6676" t="s">
        <v>94</v>
      </c>
      <c r="D6676" t="s">
        <v>86</v>
      </c>
      <c r="E6676">
        <v>1</v>
      </c>
      <c r="F6676" s="8">
        <f>VLOOKUP(C6676,Products!$A$2:$E$20,5,TRUE)</f>
        <v>3.5</v>
      </c>
      <c r="G6676" s="8">
        <f t="shared" si="208"/>
        <v>3.5</v>
      </c>
      <c r="H6676" s="8">
        <f>VLOOKUP(C6676,Products!$A$2:$F$20,6,TRUE)</f>
        <v>0.54999999999999982</v>
      </c>
      <c r="I6676" s="8">
        <f t="shared" si="209"/>
        <v>0.54999999999999982</v>
      </c>
      <c r="J6676" s="42">
        <f>VLOOKUP(B6676,Invoices!A:I,9,TRUE)</f>
        <v>2021</v>
      </c>
    </row>
    <row r="6677" spans="1:10" x14ac:dyDescent="0.15">
      <c r="A6677" t="s">
        <v>10037</v>
      </c>
      <c r="B6677" t="s">
        <v>1467</v>
      </c>
      <c r="C6677" t="s">
        <v>105</v>
      </c>
      <c r="D6677" t="s">
        <v>81</v>
      </c>
      <c r="E6677">
        <v>20</v>
      </c>
      <c r="F6677" s="8">
        <f>VLOOKUP(C6677,Products!$A$2:$E$20,5,TRUE)</f>
        <v>8.9499999999999993</v>
      </c>
      <c r="G6677" s="8">
        <f t="shared" si="208"/>
        <v>179</v>
      </c>
      <c r="H6677" s="8">
        <f>VLOOKUP(C6677,Products!$A$2:$F$20,6,TRUE)</f>
        <v>3.1999999999999993</v>
      </c>
      <c r="I6677" s="8">
        <f t="shared" si="209"/>
        <v>63.999999999999986</v>
      </c>
      <c r="J6677" s="42">
        <f>VLOOKUP(B6677,Invoices!A:I,9,TRUE)</f>
        <v>2021</v>
      </c>
    </row>
    <row r="6678" spans="1:10" x14ac:dyDescent="0.15">
      <c r="A6678" t="s">
        <v>10038</v>
      </c>
      <c r="B6678" t="s">
        <v>1467</v>
      </c>
      <c r="C6678" t="s">
        <v>95</v>
      </c>
      <c r="D6678" t="s">
        <v>73</v>
      </c>
      <c r="E6678">
        <v>10</v>
      </c>
      <c r="F6678" s="8">
        <f>VLOOKUP(C6678,Products!$A$2:$E$20,5,TRUE)</f>
        <v>12.95</v>
      </c>
      <c r="G6678" s="8">
        <f t="shared" si="208"/>
        <v>129.5</v>
      </c>
      <c r="H6678" s="8">
        <f>VLOOKUP(C6678,Products!$A$2:$F$20,6,TRUE)</f>
        <v>4.1999999999999993</v>
      </c>
      <c r="I6678" s="8">
        <f t="shared" si="209"/>
        <v>41.999999999999993</v>
      </c>
      <c r="J6678" s="42">
        <f>VLOOKUP(B6678,Invoices!A:I,9,TRUE)</f>
        <v>2021</v>
      </c>
    </row>
    <row r="6679" spans="1:10" x14ac:dyDescent="0.15">
      <c r="A6679" t="s">
        <v>10039</v>
      </c>
      <c r="B6679" t="s">
        <v>1467</v>
      </c>
      <c r="C6679" t="s">
        <v>98</v>
      </c>
      <c r="D6679" t="s">
        <v>79</v>
      </c>
      <c r="E6679">
        <v>4</v>
      </c>
      <c r="F6679" s="8">
        <f>VLOOKUP(C6679,Products!$A$2:$E$20,5,TRUE)</f>
        <v>14.95</v>
      </c>
      <c r="G6679" s="8">
        <f t="shared" si="208"/>
        <v>59.8</v>
      </c>
      <c r="H6679" s="8">
        <f>VLOOKUP(C6679,Products!$A$2:$F$20,6,TRUE)</f>
        <v>3.0499999999999989</v>
      </c>
      <c r="I6679" s="8">
        <f t="shared" si="209"/>
        <v>12.199999999999996</v>
      </c>
      <c r="J6679" s="42">
        <f>VLOOKUP(B6679,Invoices!A:I,9,TRUE)</f>
        <v>2021</v>
      </c>
    </row>
    <row r="6680" spans="1:10" x14ac:dyDescent="0.15">
      <c r="A6680" t="s">
        <v>10040</v>
      </c>
      <c r="B6680" t="s">
        <v>1467</v>
      </c>
      <c r="C6680" t="s">
        <v>100</v>
      </c>
      <c r="D6680" t="s">
        <v>78</v>
      </c>
      <c r="E6680">
        <v>6</v>
      </c>
      <c r="F6680" s="8">
        <f>VLOOKUP(C6680,Products!$A$2:$E$20,5,TRUE)</f>
        <v>49.95</v>
      </c>
      <c r="G6680" s="8">
        <f t="shared" si="208"/>
        <v>299.70000000000005</v>
      </c>
      <c r="H6680" s="8">
        <f>VLOOKUP(C6680,Products!$A$2:$F$20,6,TRUE)</f>
        <v>19.950000000000003</v>
      </c>
      <c r="I6680" s="8">
        <f t="shared" si="209"/>
        <v>119.70000000000002</v>
      </c>
      <c r="J6680" s="42">
        <f>VLOOKUP(B6680,Invoices!A:I,9,TRUE)</f>
        <v>2021</v>
      </c>
    </row>
    <row r="6681" spans="1:10" x14ac:dyDescent="0.15">
      <c r="A6681" t="s">
        <v>10041</v>
      </c>
      <c r="B6681" t="s">
        <v>1467</v>
      </c>
      <c r="C6681" t="s">
        <v>93</v>
      </c>
      <c r="D6681" t="s">
        <v>76</v>
      </c>
      <c r="E6681">
        <v>1</v>
      </c>
      <c r="F6681" s="8">
        <f>VLOOKUP(C6681,Products!$A$2:$E$20,5,TRUE)</f>
        <v>9.9499999999999993</v>
      </c>
      <c r="G6681" s="8">
        <f t="shared" si="208"/>
        <v>9.9499999999999993</v>
      </c>
      <c r="H6681" s="8">
        <f>VLOOKUP(C6681,Products!$A$2:$F$20,6,TRUE)</f>
        <v>1.9499999999999993</v>
      </c>
      <c r="I6681" s="8">
        <f t="shared" si="209"/>
        <v>1.9499999999999993</v>
      </c>
      <c r="J6681" s="42">
        <f>VLOOKUP(B6681,Invoices!A:I,9,TRUE)</f>
        <v>2021</v>
      </c>
    </row>
    <row r="6682" spans="1:10" x14ac:dyDescent="0.15">
      <c r="A6682" t="s">
        <v>10042</v>
      </c>
      <c r="B6682" t="s">
        <v>1467</v>
      </c>
      <c r="C6682" t="s">
        <v>88</v>
      </c>
      <c r="D6682" t="s">
        <v>85</v>
      </c>
      <c r="E6682">
        <v>3</v>
      </c>
      <c r="F6682" s="8">
        <f>VLOOKUP(C6682,Products!$A$2:$E$20,5,TRUE)</f>
        <v>8.9499999999999993</v>
      </c>
      <c r="G6682" s="8">
        <f t="shared" si="208"/>
        <v>26.849999999999998</v>
      </c>
      <c r="H6682" s="8">
        <f>VLOOKUP(C6682,Products!$A$2:$F$20,6,TRUE)</f>
        <v>5.6999999999999993</v>
      </c>
      <c r="I6682" s="8">
        <f t="shared" si="209"/>
        <v>17.099999999999998</v>
      </c>
      <c r="J6682" s="42">
        <f>VLOOKUP(B6682,Invoices!A:I,9,TRUE)</f>
        <v>2021</v>
      </c>
    </row>
    <row r="6683" spans="1:10" x14ac:dyDescent="0.15">
      <c r="A6683" t="s">
        <v>10043</v>
      </c>
      <c r="B6683" t="s">
        <v>1467</v>
      </c>
      <c r="C6683" t="s">
        <v>96</v>
      </c>
      <c r="D6683" t="s">
        <v>75</v>
      </c>
      <c r="E6683">
        <v>3</v>
      </c>
      <c r="F6683" s="8">
        <f>VLOOKUP(C6683,Products!$A$2:$E$20,5,TRUE)</f>
        <v>79.95</v>
      </c>
      <c r="G6683" s="8">
        <f t="shared" si="208"/>
        <v>239.85000000000002</v>
      </c>
      <c r="H6683" s="8">
        <f>VLOOKUP(C6683,Products!$A$2:$F$20,6,TRUE)</f>
        <v>27.950000000000003</v>
      </c>
      <c r="I6683" s="8">
        <f t="shared" si="209"/>
        <v>83.850000000000009</v>
      </c>
      <c r="J6683" s="42">
        <f>VLOOKUP(B6683,Invoices!A:I,9,TRUE)</f>
        <v>2021</v>
      </c>
    </row>
    <row r="6684" spans="1:10" x14ac:dyDescent="0.15">
      <c r="A6684" t="s">
        <v>10044</v>
      </c>
      <c r="B6684" t="s">
        <v>1467</v>
      </c>
      <c r="C6684" t="s">
        <v>87</v>
      </c>
      <c r="D6684" t="s">
        <v>68</v>
      </c>
      <c r="E6684">
        <v>1</v>
      </c>
      <c r="F6684" s="8">
        <f>VLOOKUP(C6684,Products!$A$2:$E$20,5,TRUE)</f>
        <v>19.95</v>
      </c>
      <c r="G6684" s="8">
        <f t="shared" si="208"/>
        <v>19.95</v>
      </c>
      <c r="H6684" s="8">
        <f>VLOOKUP(C6684,Products!$A$2:$F$20,6,TRUE)</f>
        <v>7.4499999999999993</v>
      </c>
      <c r="I6684" s="8">
        <f t="shared" si="209"/>
        <v>7.4499999999999993</v>
      </c>
      <c r="J6684" s="42">
        <f>VLOOKUP(B6684,Invoices!A:I,9,TRUE)</f>
        <v>2021</v>
      </c>
    </row>
    <row r="6685" spans="1:10" x14ac:dyDescent="0.15">
      <c r="A6685" t="s">
        <v>10045</v>
      </c>
      <c r="B6685" t="s">
        <v>1467</v>
      </c>
      <c r="C6685" t="s">
        <v>90</v>
      </c>
      <c r="D6685" t="s">
        <v>72</v>
      </c>
      <c r="E6685">
        <v>4</v>
      </c>
      <c r="F6685" s="8">
        <f>VLOOKUP(C6685,Products!$A$2:$E$20,5,TRUE)</f>
        <v>8.9499999999999993</v>
      </c>
      <c r="G6685" s="8">
        <f t="shared" si="208"/>
        <v>35.799999999999997</v>
      </c>
      <c r="H6685" s="8">
        <f>VLOOKUP(C6685,Products!$A$2:$F$20,6,TRUE)</f>
        <v>5.6999999999999993</v>
      </c>
      <c r="I6685" s="8">
        <f t="shared" si="209"/>
        <v>22.799999999999997</v>
      </c>
      <c r="J6685" s="42">
        <f>VLOOKUP(B6685,Invoices!A:I,9,TRUE)</f>
        <v>2021</v>
      </c>
    </row>
    <row r="6686" spans="1:10" x14ac:dyDescent="0.15">
      <c r="A6686" t="s">
        <v>10046</v>
      </c>
      <c r="B6686" t="s">
        <v>1467</v>
      </c>
      <c r="C6686" t="s">
        <v>104</v>
      </c>
      <c r="D6686" t="s">
        <v>71</v>
      </c>
      <c r="E6686">
        <v>10</v>
      </c>
      <c r="F6686" s="8">
        <f>VLOOKUP(C6686,Products!$A$2:$E$20,5,TRUE)</f>
        <v>2.95</v>
      </c>
      <c r="G6686" s="8">
        <f t="shared" si="208"/>
        <v>29.5</v>
      </c>
      <c r="H6686" s="8">
        <f>VLOOKUP(C6686,Products!$A$2:$F$20,6,TRUE)</f>
        <v>1.1500000000000001</v>
      </c>
      <c r="I6686" s="8">
        <f t="shared" si="209"/>
        <v>11.500000000000002</v>
      </c>
      <c r="J6686" s="42">
        <f>VLOOKUP(B6686,Invoices!A:I,9,TRUE)</f>
        <v>2021</v>
      </c>
    </row>
    <row r="6687" spans="1:10" x14ac:dyDescent="0.15">
      <c r="A6687" t="s">
        <v>10047</v>
      </c>
      <c r="B6687" t="s">
        <v>1468</v>
      </c>
      <c r="C6687" t="s">
        <v>104</v>
      </c>
      <c r="D6687" t="s">
        <v>71</v>
      </c>
      <c r="E6687">
        <v>20</v>
      </c>
      <c r="F6687" s="8">
        <f>VLOOKUP(C6687,Products!$A$2:$E$20,5,TRUE)</f>
        <v>2.95</v>
      </c>
      <c r="G6687" s="8">
        <f t="shared" si="208"/>
        <v>59</v>
      </c>
      <c r="H6687" s="8">
        <f>VLOOKUP(C6687,Products!$A$2:$F$20,6,TRUE)</f>
        <v>1.1500000000000001</v>
      </c>
      <c r="I6687" s="8">
        <f t="shared" si="209"/>
        <v>23.000000000000004</v>
      </c>
      <c r="J6687" s="42">
        <f>VLOOKUP(B6687,Invoices!A:I,9,TRUE)</f>
        <v>2021</v>
      </c>
    </row>
    <row r="6688" spans="1:10" x14ac:dyDescent="0.15">
      <c r="A6688" t="s">
        <v>10048</v>
      </c>
      <c r="B6688" t="s">
        <v>1468</v>
      </c>
      <c r="C6688" t="s">
        <v>100</v>
      </c>
      <c r="D6688" t="s">
        <v>78</v>
      </c>
      <c r="E6688">
        <v>2</v>
      </c>
      <c r="F6688" s="8">
        <f>VLOOKUP(C6688,Products!$A$2:$E$20,5,TRUE)</f>
        <v>49.95</v>
      </c>
      <c r="G6688" s="8">
        <f t="shared" si="208"/>
        <v>99.9</v>
      </c>
      <c r="H6688" s="8">
        <f>VLOOKUP(C6688,Products!$A$2:$F$20,6,TRUE)</f>
        <v>19.950000000000003</v>
      </c>
      <c r="I6688" s="8">
        <f t="shared" si="209"/>
        <v>39.900000000000006</v>
      </c>
      <c r="J6688" s="42">
        <f>VLOOKUP(B6688,Invoices!A:I,9,TRUE)</f>
        <v>2021</v>
      </c>
    </row>
    <row r="6689" spans="1:10" x14ac:dyDescent="0.15">
      <c r="A6689" t="s">
        <v>10049</v>
      </c>
      <c r="B6689" t="s">
        <v>1468</v>
      </c>
      <c r="C6689" t="s">
        <v>89</v>
      </c>
      <c r="D6689" t="s">
        <v>80</v>
      </c>
      <c r="E6689">
        <v>20</v>
      </c>
      <c r="F6689" s="8">
        <f>VLOOKUP(C6689,Products!$A$2:$E$20,5,TRUE)</f>
        <v>15.95</v>
      </c>
      <c r="G6689" s="8">
        <f t="shared" si="208"/>
        <v>319</v>
      </c>
      <c r="H6689" s="8">
        <f>VLOOKUP(C6689,Products!$A$2:$F$20,6,TRUE)</f>
        <v>6</v>
      </c>
      <c r="I6689" s="8">
        <f t="shared" si="209"/>
        <v>120</v>
      </c>
      <c r="J6689" s="42">
        <f>VLOOKUP(B6689,Invoices!A:I,9,TRUE)</f>
        <v>2021</v>
      </c>
    </row>
    <row r="6690" spans="1:10" x14ac:dyDescent="0.15">
      <c r="A6690" t="s">
        <v>10050</v>
      </c>
      <c r="B6690" t="s">
        <v>1468</v>
      </c>
      <c r="C6690" t="s">
        <v>98</v>
      </c>
      <c r="D6690" t="s">
        <v>79</v>
      </c>
      <c r="E6690">
        <v>4</v>
      </c>
      <c r="F6690" s="8">
        <f>VLOOKUP(C6690,Products!$A$2:$E$20,5,TRUE)</f>
        <v>14.95</v>
      </c>
      <c r="G6690" s="8">
        <f t="shared" si="208"/>
        <v>59.8</v>
      </c>
      <c r="H6690" s="8">
        <f>VLOOKUP(C6690,Products!$A$2:$F$20,6,TRUE)</f>
        <v>3.0499999999999989</v>
      </c>
      <c r="I6690" s="8">
        <f t="shared" si="209"/>
        <v>12.199999999999996</v>
      </c>
      <c r="J6690" s="42">
        <f>VLOOKUP(B6690,Invoices!A:I,9,TRUE)</f>
        <v>2021</v>
      </c>
    </row>
    <row r="6691" spans="1:10" x14ac:dyDescent="0.15">
      <c r="A6691" t="s">
        <v>10051</v>
      </c>
      <c r="B6691" t="s">
        <v>1468</v>
      </c>
      <c r="C6691" t="s">
        <v>91</v>
      </c>
      <c r="D6691" t="s">
        <v>70</v>
      </c>
      <c r="E6691">
        <v>1</v>
      </c>
      <c r="F6691" s="8">
        <f>VLOOKUP(C6691,Products!$A$2:$E$20,5,TRUE)</f>
        <v>49.95</v>
      </c>
      <c r="G6691" s="8">
        <f t="shared" si="208"/>
        <v>49.95</v>
      </c>
      <c r="H6691" s="8">
        <f>VLOOKUP(C6691,Products!$A$2:$F$20,6,TRUE)</f>
        <v>21.200000000000003</v>
      </c>
      <c r="I6691" s="8">
        <f t="shared" si="209"/>
        <v>21.200000000000003</v>
      </c>
      <c r="J6691" s="42">
        <f>VLOOKUP(B6691,Invoices!A:I,9,TRUE)</f>
        <v>2021</v>
      </c>
    </row>
    <row r="6692" spans="1:10" x14ac:dyDescent="0.15">
      <c r="A6692" t="s">
        <v>10052</v>
      </c>
      <c r="B6692" t="s">
        <v>1468</v>
      </c>
      <c r="C6692" t="s">
        <v>93</v>
      </c>
      <c r="D6692" t="s">
        <v>76</v>
      </c>
      <c r="E6692">
        <v>1</v>
      </c>
      <c r="F6692" s="8">
        <f>VLOOKUP(C6692,Products!$A$2:$E$20,5,TRUE)</f>
        <v>9.9499999999999993</v>
      </c>
      <c r="G6692" s="8">
        <f t="shared" si="208"/>
        <v>9.9499999999999993</v>
      </c>
      <c r="H6692" s="8">
        <f>VLOOKUP(C6692,Products!$A$2:$F$20,6,TRUE)</f>
        <v>1.9499999999999993</v>
      </c>
      <c r="I6692" s="8">
        <f t="shared" si="209"/>
        <v>1.9499999999999993</v>
      </c>
      <c r="J6692" s="42">
        <f>VLOOKUP(B6692,Invoices!A:I,9,TRUE)</f>
        <v>2021</v>
      </c>
    </row>
    <row r="6693" spans="1:10" x14ac:dyDescent="0.15">
      <c r="A6693" t="s">
        <v>10053</v>
      </c>
      <c r="B6693" t="s">
        <v>1468</v>
      </c>
      <c r="C6693" t="s">
        <v>96</v>
      </c>
      <c r="D6693" t="s">
        <v>75</v>
      </c>
      <c r="E6693">
        <v>2</v>
      </c>
      <c r="F6693" s="8">
        <f>VLOOKUP(C6693,Products!$A$2:$E$20,5,TRUE)</f>
        <v>79.95</v>
      </c>
      <c r="G6693" s="8">
        <f t="shared" si="208"/>
        <v>159.9</v>
      </c>
      <c r="H6693" s="8">
        <f>VLOOKUP(C6693,Products!$A$2:$F$20,6,TRUE)</f>
        <v>27.950000000000003</v>
      </c>
      <c r="I6693" s="8">
        <f t="shared" si="209"/>
        <v>55.900000000000006</v>
      </c>
      <c r="J6693" s="42">
        <f>VLOOKUP(B6693,Invoices!A:I,9,TRUE)</f>
        <v>2021</v>
      </c>
    </row>
    <row r="6694" spans="1:10" x14ac:dyDescent="0.15">
      <c r="A6694" t="s">
        <v>10054</v>
      </c>
      <c r="B6694" t="s">
        <v>1468</v>
      </c>
      <c r="C6694" t="s">
        <v>87</v>
      </c>
      <c r="D6694" t="s">
        <v>68</v>
      </c>
      <c r="E6694">
        <v>1</v>
      </c>
      <c r="F6694" s="8">
        <f>VLOOKUP(C6694,Products!$A$2:$E$20,5,TRUE)</f>
        <v>19.95</v>
      </c>
      <c r="G6694" s="8">
        <f t="shared" si="208"/>
        <v>19.95</v>
      </c>
      <c r="H6694" s="8">
        <f>VLOOKUP(C6694,Products!$A$2:$F$20,6,TRUE)</f>
        <v>7.4499999999999993</v>
      </c>
      <c r="I6694" s="8">
        <f t="shared" si="209"/>
        <v>7.4499999999999993</v>
      </c>
      <c r="J6694" s="42">
        <f>VLOOKUP(B6694,Invoices!A:I,9,TRUE)</f>
        <v>2021</v>
      </c>
    </row>
    <row r="6695" spans="1:10" x14ac:dyDescent="0.15">
      <c r="A6695" t="s">
        <v>10055</v>
      </c>
      <c r="B6695" t="s">
        <v>1468</v>
      </c>
      <c r="C6695" t="s">
        <v>101</v>
      </c>
      <c r="D6695" t="s">
        <v>69</v>
      </c>
      <c r="E6695">
        <v>25</v>
      </c>
      <c r="F6695" s="8">
        <f>VLOOKUP(C6695,Products!$A$2:$E$20,5,TRUE)</f>
        <v>129.94999999999999</v>
      </c>
      <c r="G6695" s="8">
        <f t="shared" si="208"/>
        <v>3248.7499999999995</v>
      </c>
      <c r="H6695" s="8">
        <f>VLOOKUP(C6695,Products!$A$2:$F$20,6,TRUE)</f>
        <v>40.449999999999989</v>
      </c>
      <c r="I6695" s="8">
        <f t="shared" si="209"/>
        <v>1011.2499999999998</v>
      </c>
      <c r="J6695" s="42">
        <f>VLOOKUP(B6695,Invoices!A:I,9,TRUE)</f>
        <v>2021</v>
      </c>
    </row>
    <row r="6696" spans="1:10" x14ac:dyDescent="0.15">
      <c r="A6696" t="s">
        <v>10056</v>
      </c>
      <c r="B6696" t="s">
        <v>1468</v>
      </c>
      <c r="C6696" t="s">
        <v>92</v>
      </c>
      <c r="D6696" t="s">
        <v>82</v>
      </c>
      <c r="E6696">
        <v>1</v>
      </c>
      <c r="F6696" s="8">
        <f>VLOOKUP(C6696,Products!$A$2:$E$20,5,TRUE)</f>
        <v>19.95</v>
      </c>
      <c r="G6696" s="8">
        <f t="shared" si="208"/>
        <v>19.95</v>
      </c>
      <c r="H6696" s="8">
        <f>VLOOKUP(C6696,Products!$A$2:$F$20,6,TRUE)</f>
        <v>7.4499999999999993</v>
      </c>
      <c r="I6696" s="8">
        <f t="shared" si="209"/>
        <v>7.4499999999999993</v>
      </c>
      <c r="J6696" s="42">
        <f>VLOOKUP(B6696,Invoices!A:I,9,TRUE)</f>
        <v>2021</v>
      </c>
    </row>
    <row r="6697" spans="1:10" x14ac:dyDescent="0.15">
      <c r="A6697" t="s">
        <v>10057</v>
      </c>
      <c r="B6697" t="s">
        <v>1468</v>
      </c>
      <c r="C6697" t="s">
        <v>105</v>
      </c>
      <c r="D6697" t="s">
        <v>81</v>
      </c>
      <c r="E6697">
        <v>4</v>
      </c>
      <c r="F6697" s="8">
        <f>VLOOKUP(C6697,Products!$A$2:$E$20,5,TRUE)</f>
        <v>8.9499999999999993</v>
      </c>
      <c r="G6697" s="8">
        <f t="shared" si="208"/>
        <v>35.799999999999997</v>
      </c>
      <c r="H6697" s="8">
        <f>VLOOKUP(C6697,Products!$A$2:$F$20,6,TRUE)</f>
        <v>3.1999999999999993</v>
      </c>
      <c r="I6697" s="8">
        <f t="shared" si="209"/>
        <v>12.799999999999997</v>
      </c>
      <c r="J6697" s="42">
        <f>VLOOKUP(B6697,Invoices!A:I,9,TRUE)</f>
        <v>2021</v>
      </c>
    </row>
    <row r="6698" spans="1:10" x14ac:dyDescent="0.15">
      <c r="A6698" t="s">
        <v>10058</v>
      </c>
      <c r="B6698" t="s">
        <v>1469</v>
      </c>
      <c r="C6698" t="s">
        <v>102</v>
      </c>
      <c r="D6698" t="s">
        <v>83</v>
      </c>
      <c r="E6698">
        <v>10</v>
      </c>
      <c r="F6698" s="8">
        <f>VLOOKUP(C6698,Products!$A$2:$E$20,5,TRUE)</f>
        <v>29.95</v>
      </c>
      <c r="G6698" s="8">
        <f t="shared" si="208"/>
        <v>299.5</v>
      </c>
      <c r="H6698" s="8">
        <f>VLOOKUP(C6698,Products!$A$2:$F$20,6,TRUE)</f>
        <v>15</v>
      </c>
      <c r="I6698" s="8">
        <f t="shared" si="209"/>
        <v>150</v>
      </c>
      <c r="J6698" s="42">
        <f>VLOOKUP(B6698,Invoices!A:I,9,TRUE)</f>
        <v>2021</v>
      </c>
    </row>
    <row r="6699" spans="1:10" x14ac:dyDescent="0.15">
      <c r="A6699" t="s">
        <v>10059</v>
      </c>
      <c r="B6699" t="s">
        <v>1469</v>
      </c>
      <c r="C6699" t="s">
        <v>96</v>
      </c>
      <c r="D6699" t="s">
        <v>75</v>
      </c>
      <c r="E6699">
        <v>50</v>
      </c>
      <c r="F6699" s="8">
        <f>VLOOKUP(C6699,Products!$A$2:$E$20,5,TRUE)</f>
        <v>79.95</v>
      </c>
      <c r="G6699" s="8">
        <f t="shared" si="208"/>
        <v>3997.5</v>
      </c>
      <c r="H6699" s="8">
        <f>VLOOKUP(C6699,Products!$A$2:$F$20,6,TRUE)</f>
        <v>27.950000000000003</v>
      </c>
      <c r="I6699" s="8">
        <f t="shared" si="209"/>
        <v>1397.5000000000002</v>
      </c>
      <c r="J6699" s="42">
        <f>VLOOKUP(B6699,Invoices!A:I,9,TRUE)</f>
        <v>2021</v>
      </c>
    </row>
    <row r="6700" spans="1:10" x14ac:dyDescent="0.15">
      <c r="A6700" t="s">
        <v>10060</v>
      </c>
      <c r="B6700" t="s">
        <v>1469</v>
      </c>
      <c r="C6700" t="s">
        <v>89</v>
      </c>
      <c r="D6700" t="s">
        <v>80</v>
      </c>
      <c r="E6700">
        <v>4</v>
      </c>
      <c r="F6700" s="8">
        <f>VLOOKUP(C6700,Products!$A$2:$E$20,5,TRUE)</f>
        <v>15.95</v>
      </c>
      <c r="G6700" s="8">
        <f t="shared" si="208"/>
        <v>63.8</v>
      </c>
      <c r="H6700" s="8">
        <f>VLOOKUP(C6700,Products!$A$2:$F$20,6,TRUE)</f>
        <v>6</v>
      </c>
      <c r="I6700" s="8">
        <f t="shared" si="209"/>
        <v>24</v>
      </c>
      <c r="J6700" s="42">
        <f>VLOOKUP(B6700,Invoices!A:I,9,TRUE)</f>
        <v>2021</v>
      </c>
    </row>
    <row r="6701" spans="1:10" x14ac:dyDescent="0.15">
      <c r="A6701" t="s">
        <v>10061</v>
      </c>
      <c r="B6701" t="s">
        <v>1469</v>
      </c>
      <c r="C6701" t="s">
        <v>105</v>
      </c>
      <c r="D6701" t="s">
        <v>81</v>
      </c>
      <c r="E6701">
        <v>50</v>
      </c>
      <c r="F6701" s="8">
        <f>VLOOKUP(C6701,Products!$A$2:$E$20,5,TRUE)</f>
        <v>8.9499999999999993</v>
      </c>
      <c r="G6701" s="8">
        <f t="shared" si="208"/>
        <v>447.49999999999994</v>
      </c>
      <c r="H6701" s="8">
        <f>VLOOKUP(C6701,Products!$A$2:$F$20,6,TRUE)</f>
        <v>3.1999999999999993</v>
      </c>
      <c r="I6701" s="8">
        <f t="shared" si="209"/>
        <v>159.99999999999997</v>
      </c>
      <c r="J6701" s="42">
        <f>VLOOKUP(B6701,Invoices!A:I,9,TRUE)</f>
        <v>2021</v>
      </c>
    </row>
    <row r="6702" spans="1:10" x14ac:dyDescent="0.15">
      <c r="A6702" t="s">
        <v>10062</v>
      </c>
      <c r="B6702" t="s">
        <v>1469</v>
      </c>
      <c r="C6702" t="s">
        <v>87</v>
      </c>
      <c r="D6702" t="s">
        <v>68</v>
      </c>
      <c r="E6702">
        <v>6</v>
      </c>
      <c r="F6702" s="8">
        <f>VLOOKUP(C6702,Products!$A$2:$E$20,5,TRUE)</f>
        <v>19.95</v>
      </c>
      <c r="G6702" s="8">
        <f t="shared" si="208"/>
        <v>119.69999999999999</v>
      </c>
      <c r="H6702" s="8">
        <f>VLOOKUP(C6702,Products!$A$2:$F$20,6,TRUE)</f>
        <v>7.4499999999999993</v>
      </c>
      <c r="I6702" s="8">
        <f t="shared" si="209"/>
        <v>44.699999999999996</v>
      </c>
      <c r="J6702" s="42">
        <f>VLOOKUP(B6702,Invoices!A:I,9,TRUE)</f>
        <v>2021</v>
      </c>
    </row>
    <row r="6703" spans="1:10" x14ac:dyDescent="0.15">
      <c r="A6703" t="s">
        <v>10063</v>
      </c>
      <c r="B6703" t="s">
        <v>1469</v>
      </c>
      <c r="C6703" t="s">
        <v>97</v>
      </c>
      <c r="D6703" t="s">
        <v>74</v>
      </c>
      <c r="E6703">
        <v>25</v>
      </c>
      <c r="F6703" s="8">
        <f>VLOOKUP(C6703,Products!$A$2:$E$20,5,TRUE)</f>
        <v>1.5</v>
      </c>
      <c r="G6703" s="8">
        <f t="shared" si="208"/>
        <v>37.5</v>
      </c>
      <c r="H6703" s="8">
        <f>VLOOKUP(C6703,Products!$A$2:$F$20,6,TRUE)</f>
        <v>0.5</v>
      </c>
      <c r="I6703" s="8">
        <f t="shared" si="209"/>
        <v>12.5</v>
      </c>
      <c r="J6703" s="42">
        <f>VLOOKUP(B6703,Invoices!A:I,9,TRUE)</f>
        <v>2021</v>
      </c>
    </row>
    <row r="6704" spans="1:10" x14ac:dyDescent="0.15">
      <c r="A6704" t="s">
        <v>10064</v>
      </c>
      <c r="B6704" t="s">
        <v>1470</v>
      </c>
      <c r="C6704" t="s">
        <v>104</v>
      </c>
      <c r="D6704" t="s">
        <v>71</v>
      </c>
      <c r="E6704">
        <v>1</v>
      </c>
      <c r="F6704" s="8">
        <f>VLOOKUP(C6704,Products!$A$2:$E$20,5,TRUE)</f>
        <v>2.95</v>
      </c>
      <c r="G6704" s="8">
        <f t="shared" si="208"/>
        <v>2.95</v>
      </c>
      <c r="H6704" s="8">
        <f>VLOOKUP(C6704,Products!$A$2:$F$20,6,TRUE)</f>
        <v>1.1500000000000001</v>
      </c>
      <c r="I6704" s="8">
        <f t="shared" si="209"/>
        <v>1.1500000000000001</v>
      </c>
      <c r="J6704" s="42">
        <f>VLOOKUP(B6704,Invoices!A:I,9,TRUE)</f>
        <v>2021</v>
      </c>
    </row>
    <row r="6705" spans="1:10" x14ac:dyDescent="0.15">
      <c r="A6705" t="s">
        <v>10065</v>
      </c>
      <c r="B6705" t="s">
        <v>1470</v>
      </c>
      <c r="C6705" t="s">
        <v>98</v>
      </c>
      <c r="D6705" t="s">
        <v>79</v>
      </c>
      <c r="E6705">
        <v>5</v>
      </c>
      <c r="F6705" s="8">
        <f>VLOOKUP(C6705,Products!$A$2:$E$20,5,TRUE)</f>
        <v>14.95</v>
      </c>
      <c r="G6705" s="8">
        <f t="shared" si="208"/>
        <v>74.75</v>
      </c>
      <c r="H6705" s="8">
        <f>VLOOKUP(C6705,Products!$A$2:$F$20,6,TRUE)</f>
        <v>3.0499999999999989</v>
      </c>
      <c r="I6705" s="8">
        <f t="shared" si="209"/>
        <v>15.249999999999995</v>
      </c>
      <c r="J6705" s="42">
        <f>VLOOKUP(B6705,Invoices!A:I,9,TRUE)</f>
        <v>2021</v>
      </c>
    </row>
    <row r="6706" spans="1:10" x14ac:dyDescent="0.15">
      <c r="A6706" t="s">
        <v>10066</v>
      </c>
      <c r="B6706" t="s">
        <v>1470</v>
      </c>
      <c r="C6706" t="s">
        <v>89</v>
      </c>
      <c r="D6706" t="s">
        <v>80</v>
      </c>
      <c r="E6706">
        <v>20</v>
      </c>
      <c r="F6706" s="8">
        <f>VLOOKUP(C6706,Products!$A$2:$E$20,5,TRUE)</f>
        <v>15.95</v>
      </c>
      <c r="G6706" s="8">
        <f t="shared" si="208"/>
        <v>319</v>
      </c>
      <c r="H6706" s="8">
        <f>VLOOKUP(C6706,Products!$A$2:$F$20,6,TRUE)</f>
        <v>6</v>
      </c>
      <c r="I6706" s="8">
        <f t="shared" si="209"/>
        <v>120</v>
      </c>
      <c r="J6706" s="42">
        <f>VLOOKUP(B6706,Invoices!A:I,9,TRUE)</f>
        <v>2021</v>
      </c>
    </row>
    <row r="6707" spans="1:10" x14ac:dyDescent="0.15">
      <c r="A6707" t="s">
        <v>10067</v>
      </c>
      <c r="B6707" t="s">
        <v>1470</v>
      </c>
      <c r="C6707" t="s">
        <v>97</v>
      </c>
      <c r="D6707" t="s">
        <v>74</v>
      </c>
      <c r="E6707">
        <v>3</v>
      </c>
      <c r="F6707" s="8">
        <f>VLOOKUP(C6707,Products!$A$2:$E$20,5,TRUE)</f>
        <v>1.5</v>
      </c>
      <c r="G6707" s="8">
        <f t="shared" si="208"/>
        <v>4.5</v>
      </c>
      <c r="H6707" s="8">
        <f>VLOOKUP(C6707,Products!$A$2:$F$20,6,TRUE)</f>
        <v>0.5</v>
      </c>
      <c r="I6707" s="8">
        <f t="shared" si="209"/>
        <v>1.5</v>
      </c>
      <c r="J6707" s="42">
        <f>VLOOKUP(B6707,Invoices!A:I,9,TRUE)</f>
        <v>2021</v>
      </c>
    </row>
    <row r="6708" spans="1:10" x14ac:dyDescent="0.15">
      <c r="A6708" t="s">
        <v>10068</v>
      </c>
      <c r="B6708" t="s">
        <v>1470</v>
      </c>
      <c r="C6708" t="s">
        <v>87</v>
      </c>
      <c r="D6708" t="s">
        <v>68</v>
      </c>
      <c r="E6708">
        <v>1</v>
      </c>
      <c r="F6708" s="8">
        <f>VLOOKUP(C6708,Products!$A$2:$E$20,5,TRUE)</f>
        <v>19.95</v>
      </c>
      <c r="G6708" s="8">
        <f t="shared" si="208"/>
        <v>19.95</v>
      </c>
      <c r="H6708" s="8">
        <f>VLOOKUP(C6708,Products!$A$2:$F$20,6,TRUE)</f>
        <v>7.4499999999999993</v>
      </c>
      <c r="I6708" s="8">
        <f t="shared" si="209"/>
        <v>7.4499999999999993</v>
      </c>
      <c r="J6708" s="42">
        <f>VLOOKUP(B6708,Invoices!A:I,9,TRUE)</f>
        <v>2021</v>
      </c>
    </row>
    <row r="6709" spans="1:10" x14ac:dyDescent="0.15">
      <c r="A6709" t="s">
        <v>10069</v>
      </c>
      <c r="B6709" t="s">
        <v>1470</v>
      </c>
      <c r="C6709" t="s">
        <v>90</v>
      </c>
      <c r="D6709" t="s">
        <v>72</v>
      </c>
      <c r="E6709">
        <v>1</v>
      </c>
      <c r="F6709" s="8">
        <f>VLOOKUP(C6709,Products!$A$2:$E$20,5,TRUE)</f>
        <v>8.9499999999999993</v>
      </c>
      <c r="G6709" s="8">
        <f t="shared" si="208"/>
        <v>8.9499999999999993</v>
      </c>
      <c r="H6709" s="8">
        <f>VLOOKUP(C6709,Products!$A$2:$F$20,6,TRUE)</f>
        <v>5.6999999999999993</v>
      </c>
      <c r="I6709" s="8">
        <f t="shared" si="209"/>
        <v>5.6999999999999993</v>
      </c>
      <c r="J6709" s="42">
        <f>VLOOKUP(B6709,Invoices!A:I,9,TRUE)</f>
        <v>2021</v>
      </c>
    </row>
    <row r="6710" spans="1:10" x14ac:dyDescent="0.15">
      <c r="A6710" t="s">
        <v>10070</v>
      </c>
      <c r="B6710" t="s">
        <v>1470</v>
      </c>
      <c r="C6710" t="s">
        <v>105</v>
      </c>
      <c r="D6710" t="s">
        <v>81</v>
      </c>
      <c r="E6710">
        <v>6</v>
      </c>
      <c r="F6710" s="8">
        <f>VLOOKUP(C6710,Products!$A$2:$E$20,5,TRUE)</f>
        <v>8.9499999999999993</v>
      </c>
      <c r="G6710" s="8">
        <f t="shared" si="208"/>
        <v>53.699999999999996</v>
      </c>
      <c r="H6710" s="8">
        <f>VLOOKUP(C6710,Products!$A$2:$F$20,6,TRUE)</f>
        <v>3.1999999999999993</v>
      </c>
      <c r="I6710" s="8">
        <f t="shared" si="209"/>
        <v>19.199999999999996</v>
      </c>
      <c r="J6710" s="42">
        <f>VLOOKUP(B6710,Invoices!A:I,9,TRUE)</f>
        <v>2021</v>
      </c>
    </row>
    <row r="6711" spans="1:10" x14ac:dyDescent="0.15">
      <c r="A6711" t="s">
        <v>10071</v>
      </c>
      <c r="B6711" t="s">
        <v>1470</v>
      </c>
      <c r="C6711" t="s">
        <v>94</v>
      </c>
      <c r="D6711" t="s">
        <v>86</v>
      </c>
      <c r="E6711">
        <v>1</v>
      </c>
      <c r="F6711" s="8">
        <f>VLOOKUP(C6711,Products!$A$2:$E$20,5,TRUE)</f>
        <v>3.5</v>
      </c>
      <c r="G6711" s="8">
        <f t="shared" si="208"/>
        <v>3.5</v>
      </c>
      <c r="H6711" s="8">
        <f>VLOOKUP(C6711,Products!$A$2:$F$20,6,TRUE)</f>
        <v>0.54999999999999982</v>
      </c>
      <c r="I6711" s="8">
        <f t="shared" si="209"/>
        <v>0.54999999999999982</v>
      </c>
      <c r="J6711" s="42">
        <f>VLOOKUP(B6711,Invoices!A:I,9,TRUE)</f>
        <v>2021</v>
      </c>
    </row>
    <row r="6712" spans="1:10" x14ac:dyDescent="0.15">
      <c r="A6712" t="s">
        <v>10072</v>
      </c>
      <c r="B6712" t="s">
        <v>1470</v>
      </c>
      <c r="C6712" t="s">
        <v>99</v>
      </c>
      <c r="D6712" t="s">
        <v>84</v>
      </c>
      <c r="E6712">
        <v>5</v>
      </c>
      <c r="F6712" s="8">
        <f>VLOOKUP(C6712,Products!$A$2:$E$20,5,TRUE)</f>
        <v>3.5</v>
      </c>
      <c r="G6712" s="8">
        <f t="shared" si="208"/>
        <v>17.5</v>
      </c>
      <c r="H6712" s="8">
        <f>VLOOKUP(C6712,Products!$A$2:$F$20,6,TRUE)</f>
        <v>0.54999999999999982</v>
      </c>
      <c r="I6712" s="8">
        <f t="shared" si="209"/>
        <v>2.7499999999999991</v>
      </c>
      <c r="J6712" s="42">
        <f>VLOOKUP(B6712,Invoices!A:I,9,TRUE)</f>
        <v>2021</v>
      </c>
    </row>
    <row r="6713" spans="1:10" x14ac:dyDescent="0.15">
      <c r="A6713" t="s">
        <v>10073</v>
      </c>
      <c r="B6713" t="s">
        <v>1470</v>
      </c>
      <c r="C6713" t="s">
        <v>96</v>
      </c>
      <c r="D6713" t="s">
        <v>75</v>
      </c>
      <c r="E6713">
        <v>1</v>
      </c>
      <c r="F6713" s="8">
        <f>VLOOKUP(C6713,Products!$A$2:$E$20,5,TRUE)</f>
        <v>79.95</v>
      </c>
      <c r="G6713" s="8">
        <f t="shared" si="208"/>
        <v>79.95</v>
      </c>
      <c r="H6713" s="8">
        <f>VLOOKUP(C6713,Products!$A$2:$F$20,6,TRUE)</f>
        <v>27.950000000000003</v>
      </c>
      <c r="I6713" s="8">
        <f t="shared" si="209"/>
        <v>27.950000000000003</v>
      </c>
      <c r="J6713" s="42">
        <f>VLOOKUP(B6713,Invoices!A:I,9,TRUE)</f>
        <v>2021</v>
      </c>
    </row>
    <row r="6714" spans="1:10" x14ac:dyDescent="0.15">
      <c r="A6714" t="s">
        <v>10074</v>
      </c>
      <c r="B6714" t="s">
        <v>1470</v>
      </c>
      <c r="C6714" t="s">
        <v>103</v>
      </c>
      <c r="D6714" t="s">
        <v>77</v>
      </c>
      <c r="E6714">
        <v>1</v>
      </c>
      <c r="F6714" s="8">
        <f>VLOOKUP(C6714,Products!$A$2:$E$20,5,TRUE)</f>
        <v>8.9499999999999993</v>
      </c>
      <c r="G6714" s="8">
        <f t="shared" si="208"/>
        <v>8.9499999999999993</v>
      </c>
      <c r="H6714" s="8">
        <f>VLOOKUP(C6714,Products!$A$2:$F$20,6,TRUE)</f>
        <v>3.1999999999999993</v>
      </c>
      <c r="I6714" s="8">
        <f t="shared" si="209"/>
        <v>3.1999999999999993</v>
      </c>
      <c r="J6714" s="42">
        <f>VLOOKUP(B6714,Invoices!A:I,9,TRUE)</f>
        <v>2021</v>
      </c>
    </row>
    <row r="6715" spans="1:10" x14ac:dyDescent="0.15">
      <c r="A6715" t="s">
        <v>10075</v>
      </c>
      <c r="B6715" t="s">
        <v>1470</v>
      </c>
      <c r="C6715" t="s">
        <v>101</v>
      </c>
      <c r="D6715" t="s">
        <v>69</v>
      </c>
      <c r="E6715">
        <v>1</v>
      </c>
      <c r="F6715" s="8">
        <f>VLOOKUP(C6715,Products!$A$2:$E$20,5,TRUE)</f>
        <v>129.94999999999999</v>
      </c>
      <c r="G6715" s="8">
        <f t="shared" si="208"/>
        <v>129.94999999999999</v>
      </c>
      <c r="H6715" s="8">
        <f>VLOOKUP(C6715,Products!$A$2:$F$20,6,TRUE)</f>
        <v>40.449999999999989</v>
      </c>
      <c r="I6715" s="8">
        <f t="shared" si="209"/>
        <v>40.449999999999989</v>
      </c>
      <c r="J6715" s="42">
        <f>VLOOKUP(B6715,Invoices!A:I,9,TRUE)</f>
        <v>2021</v>
      </c>
    </row>
    <row r="6716" spans="1:10" x14ac:dyDescent="0.15">
      <c r="A6716" t="s">
        <v>10076</v>
      </c>
      <c r="B6716" t="s">
        <v>1470</v>
      </c>
      <c r="C6716" t="s">
        <v>100</v>
      </c>
      <c r="D6716" t="s">
        <v>78</v>
      </c>
      <c r="E6716">
        <v>20</v>
      </c>
      <c r="F6716" s="8">
        <f>VLOOKUP(C6716,Products!$A$2:$E$20,5,TRUE)</f>
        <v>49.95</v>
      </c>
      <c r="G6716" s="8">
        <f t="shared" si="208"/>
        <v>999</v>
      </c>
      <c r="H6716" s="8">
        <f>VLOOKUP(C6716,Products!$A$2:$F$20,6,TRUE)</f>
        <v>19.950000000000003</v>
      </c>
      <c r="I6716" s="8">
        <f t="shared" si="209"/>
        <v>399.00000000000006</v>
      </c>
      <c r="J6716" s="42">
        <f>VLOOKUP(B6716,Invoices!A:I,9,TRUE)</f>
        <v>2021</v>
      </c>
    </row>
    <row r="6717" spans="1:10" x14ac:dyDescent="0.15">
      <c r="A6717" t="s">
        <v>10077</v>
      </c>
      <c r="B6717" t="s">
        <v>1470</v>
      </c>
      <c r="C6717" t="s">
        <v>92</v>
      </c>
      <c r="D6717" t="s">
        <v>82</v>
      </c>
      <c r="E6717">
        <v>1</v>
      </c>
      <c r="F6717" s="8">
        <f>VLOOKUP(C6717,Products!$A$2:$E$20,5,TRUE)</f>
        <v>19.95</v>
      </c>
      <c r="G6717" s="8">
        <f t="shared" si="208"/>
        <v>19.95</v>
      </c>
      <c r="H6717" s="8">
        <f>VLOOKUP(C6717,Products!$A$2:$F$20,6,TRUE)</f>
        <v>7.4499999999999993</v>
      </c>
      <c r="I6717" s="8">
        <f t="shared" si="209"/>
        <v>7.4499999999999993</v>
      </c>
      <c r="J6717" s="42">
        <f>VLOOKUP(B6717,Invoices!A:I,9,TRUE)</f>
        <v>2021</v>
      </c>
    </row>
    <row r="6718" spans="1:10" x14ac:dyDescent="0.15">
      <c r="A6718" t="s">
        <v>10078</v>
      </c>
      <c r="B6718" t="s">
        <v>1470</v>
      </c>
      <c r="C6718" t="s">
        <v>104</v>
      </c>
      <c r="D6718" t="s">
        <v>71</v>
      </c>
      <c r="E6718">
        <v>2</v>
      </c>
      <c r="F6718" s="8">
        <f>VLOOKUP(C6718,Products!$A$2:$E$20,5,TRUE)</f>
        <v>2.95</v>
      </c>
      <c r="G6718" s="8">
        <f t="shared" si="208"/>
        <v>5.9</v>
      </c>
      <c r="H6718" s="8">
        <f>VLOOKUP(C6718,Products!$A$2:$F$20,6,TRUE)</f>
        <v>1.1500000000000001</v>
      </c>
      <c r="I6718" s="8">
        <f t="shared" si="209"/>
        <v>2.3000000000000003</v>
      </c>
      <c r="J6718" s="42">
        <f>VLOOKUP(B6718,Invoices!A:I,9,TRUE)</f>
        <v>2021</v>
      </c>
    </row>
    <row r="6719" spans="1:10" x14ac:dyDescent="0.15">
      <c r="A6719" t="s">
        <v>10079</v>
      </c>
      <c r="B6719" t="s">
        <v>1470</v>
      </c>
      <c r="C6719" t="s">
        <v>95</v>
      </c>
      <c r="D6719" t="s">
        <v>73</v>
      </c>
      <c r="E6719">
        <v>5</v>
      </c>
      <c r="F6719" s="8">
        <f>VLOOKUP(C6719,Products!$A$2:$E$20,5,TRUE)</f>
        <v>12.95</v>
      </c>
      <c r="G6719" s="8">
        <f t="shared" si="208"/>
        <v>64.75</v>
      </c>
      <c r="H6719" s="8">
        <f>VLOOKUP(C6719,Products!$A$2:$F$20,6,TRUE)</f>
        <v>4.1999999999999993</v>
      </c>
      <c r="I6719" s="8">
        <f t="shared" si="209"/>
        <v>20.999999999999996</v>
      </c>
      <c r="J6719" s="42">
        <f>VLOOKUP(B6719,Invoices!A:I,9,TRUE)</f>
        <v>2021</v>
      </c>
    </row>
    <row r="6720" spans="1:10" x14ac:dyDescent="0.15">
      <c r="A6720" t="s">
        <v>10080</v>
      </c>
      <c r="B6720" t="s">
        <v>1470</v>
      </c>
      <c r="C6720" t="s">
        <v>93</v>
      </c>
      <c r="D6720" t="s">
        <v>76</v>
      </c>
      <c r="E6720">
        <v>1</v>
      </c>
      <c r="F6720" s="8">
        <f>VLOOKUP(C6720,Products!$A$2:$E$20,5,TRUE)</f>
        <v>9.9499999999999993</v>
      </c>
      <c r="G6720" s="8">
        <f t="shared" si="208"/>
        <v>9.9499999999999993</v>
      </c>
      <c r="H6720" s="8">
        <f>VLOOKUP(C6720,Products!$A$2:$F$20,6,TRUE)</f>
        <v>1.9499999999999993</v>
      </c>
      <c r="I6720" s="8">
        <f t="shared" si="209"/>
        <v>1.9499999999999993</v>
      </c>
      <c r="J6720" s="42">
        <f>VLOOKUP(B6720,Invoices!A:I,9,TRUE)</f>
        <v>2021</v>
      </c>
    </row>
    <row r="6721" spans="1:10" x14ac:dyDescent="0.15">
      <c r="A6721" t="s">
        <v>10081</v>
      </c>
      <c r="B6721" t="s">
        <v>1470</v>
      </c>
      <c r="C6721" t="s">
        <v>91</v>
      </c>
      <c r="D6721" t="s">
        <v>70</v>
      </c>
      <c r="E6721">
        <v>2</v>
      </c>
      <c r="F6721" s="8">
        <f>VLOOKUP(C6721,Products!$A$2:$E$20,5,TRUE)</f>
        <v>49.95</v>
      </c>
      <c r="G6721" s="8">
        <f t="shared" si="208"/>
        <v>99.9</v>
      </c>
      <c r="H6721" s="8">
        <f>VLOOKUP(C6721,Products!$A$2:$F$20,6,TRUE)</f>
        <v>21.200000000000003</v>
      </c>
      <c r="I6721" s="8">
        <f t="shared" si="209"/>
        <v>42.400000000000006</v>
      </c>
      <c r="J6721" s="42">
        <f>VLOOKUP(B6721,Invoices!A:I,9,TRUE)</f>
        <v>2021</v>
      </c>
    </row>
    <row r="6722" spans="1:10" x14ac:dyDescent="0.15">
      <c r="A6722" t="s">
        <v>10082</v>
      </c>
      <c r="B6722" t="s">
        <v>1470</v>
      </c>
      <c r="C6722" t="s">
        <v>102</v>
      </c>
      <c r="D6722" t="s">
        <v>83</v>
      </c>
      <c r="E6722">
        <v>12</v>
      </c>
      <c r="F6722" s="8">
        <f>VLOOKUP(C6722,Products!$A$2:$E$20,5,TRUE)</f>
        <v>29.95</v>
      </c>
      <c r="G6722" s="8">
        <f t="shared" si="208"/>
        <v>359.4</v>
      </c>
      <c r="H6722" s="8">
        <f>VLOOKUP(C6722,Products!$A$2:$F$20,6,TRUE)</f>
        <v>15</v>
      </c>
      <c r="I6722" s="8">
        <f t="shared" si="209"/>
        <v>180</v>
      </c>
      <c r="J6722" s="42">
        <f>VLOOKUP(B6722,Invoices!A:I,9,TRUE)</f>
        <v>2021</v>
      </c>
    </row>
    <row r="6723" spans="1:10" x14ac:dyDescent="0.15">
      <c r="A6723" t="s">
        <v>10083</v>
      </c>
      <c r="B6723" t="s">
        <v>1470</v>
      </c>
      <c r="C6723" t="s">
        <v>88</v>
      </c>
      <c r="D6723" t="s">
        <v>85</v>
      </c>
      <c r="E6723">
        <v>6</v>
      </c>
      <c r="F6723" s="8">
        <f>VLOOKUP(C6723,Products!$A$2:$E$20,5,TRUE)</f>
        <v>8.9499999999999993</v>
      </c>
      <c r="G6723" s="8">
        <f t="shared" ref="G6723:G6786" si="210">F6723*E6723</f>
        <v>53.699999999999996</v>
      </c>
      <c r="H6723" s="8">
        <f>VLOOKUP(C6723,Products!$A$2:$F$20,6,TRUE)</f>
        <v>5.6999999999999993</v>
      </c>
      <c r="I6723" s="8">
        <f t="shared" ref="I6723:I6786" si="211">H6723*E6723</f>
        <v>34.199999999999996</v>
      </c>
      <c r="J6723" s="42">
        <f>VLOOKUP(B6723,Invoices!A:I,9,TRUE)</f>
        <v>2021</v>
      </c>
    </row>
    <row r="6724" spans="1:10" x14ac:dyDescent="0.15">
      <c r="A6724" t="s">
        <v>10084</v>
      </c>
      <c r="B6724" t="s">
        <v>1470</v>
      </c>
      <c r="C6724" t="s">
        <v>105</v>
      </c>
      <c r="D6724" t="s">
        <v>81</v>
      </c>
      <c r="E6724">
        <v>6</v>
      </c>
      <c r="F6724" s="8">
        <f>VLOOKUP(C6724,Products!$A$2:$E$20,5,TRUE)</f>
        <v>8.9499999999999993</v>
      </c>
      <c r="G6724" s="8">
        <f t="shared" si="210"/>
        <v>53.699999999999996</v>
      </c>
      <c r="H6724" s="8">
        <f>VLOOKUP(C6724,Products!$A$2:$F$20,6,TRUE)</f>
        <v>3.1999999999999993</v>
      </c>
      <c r="I6724" s="8">
        <f t="shared" si="211"/>
        <v>19.199999999999996</v>
      </c>
      <c r="J6724" s="42">
        <f>VLOOKUP(B6724,Invoices!A:I,9,TRUE)</f>
        <v>2021</v>
      </c>
    </row>
    <row r="6725" spans="1:10" x14ac:dyDescent="0.15">
      <c r="A6725" t="s">
        <v>10085</v>
      </c>
      <c r="B6725" t="s">
        <v>1471</v>
      </c>
      <c r="C6725" t="s">
        <v>88</v>
      </c>
      <c r="D6725" t="s">
        <v>85</v>
      </c>
      <c r="E6725">
        <v>6</v>
      </c>
      <c r="F6725" s="8">
        <f>VLOOKUP(C6725,Products!$A$2:$E$20,5,TRUE)</f>
        <v>8.9499999999999993</v>
      </c>
      <c r="G6725" s="8">
        <f t="shared" si="210"/>
        <v>53.699999999999996</v>
      </c>
      <c r="H6725" s="8">
        <f>VLOOKUP(C6725,Products!$A$2:$F$20,6,TRUE)</f>
        <v>5.6999999999999993</v>
      </c>
      <c r="I6725" s="8">
        <f t="shared" si="211"/>
        <v>34.199999999999996</v>
      </c>
      <c r="J6725" s="42">
        <f>VLOOKUP(B6725,Invoices!A:I,9,TRUE)</f>
        <v>2021</v>
      </c>
    </row>
    <row r="6726" spans="1:10" x14ac:dyDescent="0.15">
      <c r="A6726" t="s">
        <v>10086</v>
      </c>
      <c r="B6726" t="s">
        <v>1471</v>
      </c>
      <c r="C6726" t="s">
        <v>101</v>
      </c>
      <c r="D6726" t="s">
        <v>69</v>
      </c>
      <c r="E6726">
        <v>2</v>
      </c>
      <c r="F6726" s="8">
        <f>VLOOKUP(C6726,Products!$A$2:$E$20,5,TRUE)</f>
        <v>129.94999999999999</v>
      </c>
      <c r="G6726" s="8">
        <f t="shared" si="210"/>
        <v>259.89999999999998</v>
      </c>
      <c r="H6726" s="8">
        <f>VLOOKUP(C6726,Products!$A$2:$F$20,6,TRUE)</f>
        <v>40.449999999999989</v>
      </c>
      <c r="I6726" s="8">
        <f t="shared" si="211"/>
        <v>80.899999999999977</v>
      </c>
      <c r="J6726" s="42">
        <f>VLOOKUP(B6726,Invoices!A:I,9,TRUE)</f>
        <v>2021</v>
      </c>
    </row>
    <row r="6727" spans="1:10" x14ac:dyDescent="0.15">
      <c r="A6727" t="s">
        <v>10087</v>
      </c>
      <c r="B6727" t="s">
        <v>1472</v>
      </c>
      <c r="C6727" t="s">
        <v>90</v>
      </c>
      <c r="D6727" t="s">
        <v>72</v>
      </c>
      <c r="E6727">
        <v>1</v>
      </c>
      <c r="F6727" s="8">
        <f>VLOOKUP(C6727,Products!$A$2:$E$20,5,TRUE)</f>
        <v>8.9499999999999993</v>
      </c>
      <c r="G6727" s="8">
        <f t="shared" si="210"/>
        <v>8.9499999999999993</v>
      </c>
      <c r="H6727" s="8">
        <f>VLOOKUP(C6727,Products!$A$2:$F$20,6,TRUE)</f>
        <v>5.6999999999999993</v>
      </c>
      <c r="I6727" s="8">
        <f t="shared" si="211"/>
        <v>5.6999999999999993</v>
      </c>
      <c r="J6727" s="42">
        <f>VLOOKUP(B6727,Invoices!A:I,9,TRUE)</f>
        <v>2021</v>
      </c>
    </row>
    <row r="6728" spans="1:10" x14ac:dyDescent="0.15">
      <c r="A6728" t="s">
        <v>10088</v>
      </c>
      <c r="B6728" t="s">
        <v>1472</v>
      </c>
      <c r="C6728" t="s">
        <v>103</v>
      </c>
      <c r="D6728" t="s">
        <v>77</v>
      </c>
      <c r="E6728">
        <v>3</v>
      </c>
      <c r="F6728" s="8">
        <f>VLOOKUP(C6728,Products!$A$2:$E$20,5,TRUE)</f>
        <v>8.9499999999999993</v>
      </c>
      <c r="G6728" s="8">
        <f t="shared" si="210"/>
        <v>26.849999999999998</v>
      </c>
      <c r="H6728" s="8">
        <f>VLOOKUP(C6728,Products!$A$2:$F$20,6,TRUE)</f>
        <v>3.1999999999999993</v>
      </c>
      <c r="I6728" s="8">
        <f t="shared" si="211"/>
        <v>9.5999999999999979</v>
      </c>
      <c r="J6728" s="42">
        <f>VLOOKUP(B6728,Invoices!A:I,9,TRUE)</f>
        <v>2021</v>
      </c>
    </row>
    <row r="6729" spans="1:10" x14ac:dyDescent="0.15">
      <c r="A6729" t="s">
        <v>10089</v>
      </c>
      <c r="B6729" t="s">
        <v>1472</v>
      </c>
      <c r="C6729" t="s">
        <v>101</v>
      </c>
      <c r="D6729" t="s">
        <v>69</v>
      </c>
      <c r="E6729">
        <v>1</v>
      </c>
      <c r="F6729" s="8">
        <f>VLOOKUP(C6729,Products!$A$2:$E$20,5,TRUE)</f>
        <v>129.94999999999999</v>
      </c>
      <c r="G6729" s="8">
        <f t="shared" si="210"/>
        <v>129.94999999999999</v>
      </c>
      <c r="H6729" s="8">
        <f>VLOOKUP(C6729,Products!$A$2:$F$20,6,TRUE)</f>
        <v>40.449999999999989</v>
      </c>
      <c r="I6729" s="8">
        <f t="shared" si="211"/>
        <v>40.449999999999989</v>
      </c>
      <c r="J6729" s="42">
        <f>VLOOKUP(B6729,Invoices!A:I,9,TRUE)</f>
        <v>2021</v>
      </c>
    </row>
    <row r="6730" spans="1:10" x14ac:dyDescent="0.15">
      <c r="A6730" t="s">
        <v>10090</v>
      </c>
      <c r="B6730" t="s">
        <v>1472</v>
      </c>
      <c r="C6730" t="s">
        <v>95</v>
      </c>
      <c r="D6730" t="s">
        <v>73</v>
      </c>
      <c r="E6730">
        <v>2</v>
      </c>
      <c r="F6730" s="8">
        <f>VLOOKUP(C6730,Products!$A$2:$E$20,5,TRUE)</f>
        <v>12.95</v>
      </c>
      <c r="G6730" s="8">
        <f t="shared" si="210"/>
        <v>25.9</v>
      </c>
      <c r="H6730" s="8">
        <f>VLOOKUP(C6730,Products!$A$2:$F$20,6,TRUE)</f>
        <v>4.1999999999999993</v>
      </c>
      <c r="I6730" s="8">
        <f t="shared" si="211"/>
        <v>8.3999999999999986</v>
      </c>
      <c r="J6730" s="42">
        <f>VLOOKUP(B6730,Invoices!A:I,9,TRUE)</f>
        <v>2021</v>
      </c>
    </row>
    <row r="6731" spans="1:10" x14ac:dyDescent="0.15">
      <c r="A6731" t="s">
        <v>10091</v>
      </c>
      <c r="B6731" t="s">
        <v>1472</v>
      </c>
      <c r="C6731" t="s">
        <v>92</v>
      </c>
      <c r="D6731" t="s">
        <v>82</v>
      </c>
      <c r="E6731">
        <v>1</v>
      </c>
      <c r="F6731" s="8">
        <f>VLOOKUP(C6731,Products!$A$2:$E$20,5,TRUE)</f>
        <v>19.95</v>
      </c>
      <c r="G6731" s="8">
        <f t="shared" si="210"/>
        <v>19.95</v>
      </c>
      <c r="H6731" s="8">
        <f>VLOOKUP(C6731,Products!$A$2:$F$20,6,TRUE)</f>
        <v>7.4499999999999993</v>
      </c>
      <c r="I6731" s="8">
        <f t="shared" si="211"/>
        <v>7.4499999999999993</v>
      </c>
      <c r="J6731" s="42">
        <f>VLOOKUP(B6731,Invoices!A:I,9,TRUE)</f>
        <v>2021</v>
      </c>
    </row>
    <row r="6732" spans="1:10" x14ac:dyDescent="0.15">
      <c r="A6732" t="s">
        <v>10092</v>
      </c>
      <c r="B6732" t="s">
        <v>1472</v>
      </c>
      <c r="C6732" t="s">
        <v>88</v>
      </c>
      <c r="D6732" t="s">
        <v>85</v>
      </c>
      <c r="E6732">
        <v>20</v>
      </c>
      <c r="F6732" s="8">
        <f>VLOOKUP(C6732,Products!$A$2:$E$20,5,TRUE)</f>
        <v>8.9499999999999993</v>
      </c>
      <c r="G6732" s="8">
        <f t="shared" si="210"/>
        <v>179</v>
      </c>
      <c r="H6732" s="8">
        <f>VLOOKUP(C6732,Products!$A$2:$F$20,6,TRUE)</f>
        <v>5.6999999999999993</v>
      </c>
      <c r="I6732" s="8">
        <f t="shared" si="211"/>
        <v>113.99999999999999</v>
      </c>
      <c r="J6732" s="42">
        <f>VLOOKUP(B6732,Invoices!A:I,9,TRUE)</f>
        <v>2021</v>
      </c>
    </row>
    <row r="6733" spans="1:10" x14ac:dyDescent="0.15">
      <c r="A6733" t="s">
        <v>10093</v>
      </c>
      <c r="B6733" t="s">
        <v>1472</v>
      </c>
      <c r="C6733" t="s">
        <v>87</v>
      </c>
      <c r="D6733" t="s">
        <v>68</v>
      </c>
      <c r="E6733">
        <v>1</v>
      </c>
      <c r="F6733" s="8">
        <f>VLOOKUP(C6733,Products!$A$2:$E$20,5,TRUE)</f>
        <v>19.95</v>
      </c>
      <c r="G6733" s="8">
        <f t="shared" si="210"/>
        <v>19.95</v>
      </c>
      <c r="H6733" s="8">
        <f>VLOOKUP(C6733,Products!$A$2:$F$20,6,TRUE)</f>
        <v>7.4499999999999993</v>
      </c>
      <c r="I6733" s="8">
        <f t="shared" si="211"/>
        <v>7.4499999999999993</v>
      </c>
      <c r="J6733" s="42">
        <f>VLOOKUP(B6733,Invoices!A:I,9,TRUE)</f>
        <v>2021</v>
      </c>
    </row>
    <row r="6734" spans="1:10" x14ac:dyDescent="0.15">
      <c r="A6734" t="s">
        <v>10094</v>
      </c>
      <c r="B6734" t="s">
        <v>1472</v>
      </c>
      <c r="C6734" t="s">
        <v>98</v>
      </c>
      <c r="D6734" t="s">
        <v>79</v>
      </c>
      <c r="E6734">
        <v>4</v>
      </c>
      <c r="F6734" s="8">
        <f>VLOOKUP(C6734,Products!$A$2:$E$20,5,TRUE)</f>
        <v>14.95</v>
      </c>
      <c r="G6734" s="8">
        <f t="shared" si="210"/>
        <v>59.8</v>
      </c>
      <c r="H6734" s="8">
        <f>VLOOKUP(C6734,Products!$A$2:$F$20,6,TRUE)</f>
        <v>3.0499999999999989</v>
      </c>
      <c r="I6734" s="8">
        <f t="shared" si="211"/>
        <v>12.199999999999996</v>
      </c>
      <c r="J6734" s="42">
        <f>VLOOKUP(B6734,Invoices!A:I,9,TRUE)</f>
        <v>2021</v>
      </c>
    </row>
    <row r="6735" spans="1:10" x14ac:dyDescent="0.15">
      <c r="A6735" t="s">
        <v>10095</v>
      </c>
      <c r="B6735" t="s">
        <v>1472</v>
      </c>
      <c r="C6735" t="s">
        <v>104</v>
      </c>
      <c r="D6735" t="s">
        <v>71</v>
      </c>
      <c r="E6735">
        <v>1</v>
      </c>
      <c r="F6735" s="8">
        <f>VLOOKUP(C6735,Products!$A$2:$E$20,5,TRUE)</f>
        <v>2.95</v>
      </c>
      <c r="G6735" s="8">
        <f t="shared" si="210"/>
        <v>2.95</v>
      </c>
      <c r="H6735" s="8">
        <f>VLOOKUP(C6735,Products!$A$2:$F$20,6,TRUE)</f>
        <v>1.1500000000000001</v>
      </c>
      <c r="I6735" s="8">
        <f t="shared" si="211"/>
        <v>1.1500000000000001</v>
      </c>
      <c r="J6735" s="42">
        <f>VLOOKUP(B6735,Invoices!A:I,9,TRUE)</f>
        <v>2021</v>
      </c>
    </row>
    <row r="6736" spans="1:10" x14ac:dyDescent="0.15">
      <c r="A6736" t="s">
        <v>10096</v>
      </c>
      <c r="B6736" t="s">
        <v>1473</v>
      </c>
      <c r="C6736" t="s">
        <v>102</v>
      </c>
      <c r="D6736" t="s">
        <v>83</v>
      </c>
      <c r="E6736">
        <v>3</v>
      </c>
      <c r="F6736" s="8">
        <f>VLOOKUP(C6736,Products!$A$2:$E$20,5,TRUE)</f>
        <v>29.95</v>
      </c>
      <c r="G6736" s="8">
        <f t="shared" si="210"/>
        <v>89.85</v>
      </c>
      <c r="H6736" s="8">
        <f>VLOOKUP(C6736,Products!$A$2:$F$20,6,TRUE)</f>
        <v>15</v>
      </c>
      <c r="I6736" s="8">
        <f t="shared" si="211"/>
        <v>45</v>
      </c>
      <c r="J6736" s="42">
        <f>VLOOKUP(B6736,Invoices!A:I,9,TRUE)</f>
        <v>2021</v>
      </c>
    </row>
    <row r="6737" spans="1:10" x14ac:dyDescent="0.15">
      <c r="A6737" t="s">
        <v>10097</v>
      </c>
      <c r="B6737" t="s">
        <v>1473</v>
      </c>
      <c r="C6737" t="s">
        <v>94</v>
      </c>
      <c r="D6737" t="s">
        <v>86</v>
      </c>
      <c r="E6737">
        <v>5</v>
      </c>
      <c r="F6737" s="8">
        <f>VLOOKUP(C6737,Products!$A$2:$E$20,5,TRUE)</f>
        <v>3.5</v>
      </c>
      <c r="G6737" s="8">
        <f t="shared" si="210"/>
        <v>17.5</v>
      </c>
      <c r="H6737" s="8">
        <f>VLOOKUP(C6737,Products!$A$2:$F$20,6,TRUE)</f>
        <v>0.54999999999999982</v>
      </c>
      <c r="I6737" s="8">
        <f t="shared" si="211"/>
        <v>2.7499999999999991</v>
      </c>
      <c r="J6737" s="42">
        <f>VLOOKUP(B6737,Invoices!A:I,9,TRUE)</f>
        <v>2021</v>
      </c>
    </row>
    <row r="6738" spans="1:10" x14ac:dyDescent="0.15">
      <c r="A6738" t="s">
        <v>10098</v>
      </c>
      <c r="B6738" t="s">
        <v>1473</v>
      </c>
      <c r="C6738" t="s">
        <v>87</v>
      </c>
      <c r="D6738" t="s">
        <v>68</v>
      </c>
      <c r="E6738">
        <v>2</v>
      </c>
      <c r="F6738" s="8">
        <f>VLOOKUP(C6738,Products!$A$2:$E$20,5,TRUE)</f>
        <v>19.95</v>
      </c>
      <c r="G6738" s="8">
        <f t="shared" si="210"/>
        <v>39.9</v>
      </c>
      <c r="H6738" s="8">
        <f>VLOOKUP(C6738,Products!$A$2:$F$20,6,TRUE)</f>
        <v>7.4499999999999993</v>
      </c>
      <c r="I6738" s="8">
        <f t="shared" si="211"/>
        <v>14.899999999999999</v>
      </c>
      <c r="J6738" s="42">
        <f>VLOOKUP(B6738,Invoices!A:I,9,TRUE)</f>
        <v>2021</v>
      </c>
    </row>
    <row r="6739" spans="1:10" x14ac:dyDescent="0.15">
      <c r="A6739" t="s">
        <v>10099</v>
      </c>
      <c r="B6739" t="s">
        <v>1473</v>
      </c>
      <c r="C6739" t="s">
        <v>101</v>
      </c>
      <c r="D6739" t="s">
        <v>69</v>
      </c>
      <c r="E6739">
        <v>5</v>
      </c>
      <c r="F6739" s="8">
        <f>VLOOKUP(C6739,Products!$A$2:$E$20,5,TRUE)</f>
        <v>129.94999999999999</v>
      </c>
      <c r="G6739" s="8">
        <f t="shared" si="210"/>
        <v>649.75</v>
      </c>
      <c r="H6739" s="8">
        <f>VLOOKUP(C6739,Products!$A$2:$F$20,6,TRUE)</f>
        <v>40.449999999999989</v>
      </c>
      <c r="I6739" s="8">
        <f t="shared" si="211"/>
        <v>202.24999999999994</v>
      </c>
      <c r="J6739" s="42">
        <f>VLOOKUP(B6739,Invoices!A:I,9,TRUE)</f>
        <v>2021</v>
      </c>
    </row>
    <row r="6740" spans="1:10" x14ac:dyDescent="0.15">
      <c r="A6740" t="s">
        <v>10100</v>
      </c>
      <c r="B6740" t="s">
        <v>1474</v>
      </c>
      <c r="C6740" t="s">
        <v>90</v>
      </c>
      <c r="D6740" t="s">
        <v>72</v>
      </c>
      <c r="E6740">
        <v>50</v>
      </c>
      <c r="F6740" s="8">
        <f>VLOOKUP(C6740,Products!$A$2:$E$20,5,TRUE)</f>
        <v>8.9499999999999993</v>
      </c>
      <c r="G6740" s="8">
        <f t="shared" si="210"/>
        <v>447.49999999999994</v>
      </c>
      <c r="H6740" s="8">
        <f>VLOOKUP(C6740,Products!$A$2:$F$20,6,TRUE)</f>
        <v>5.6999999999999993</v>
      </c>
      <c r="I6740" s="8">
        <f t="shared" si="211"/>
        <v>284.99999999999994</v>
      </c>
      <c r="J6740" s="42">
        <f>VLOOKUP(B6740,Invoices!A:I,9,TRUE)</f>
        <v>2021</v>
      </c>
    </row>
    <row r="6741" spans="1:10" x14ac:dyDescent="0.15">
      <c r="A6741" t="s">
        <v>10101</v>
      </c>
      <c r="B6741" t="s">
        <v>1474</v>
      </c>
      <c r="C6741" t="s">
        <v>96</v>
      </c>
      <c r="D6741" t="s">
        <v>75</v>
      </c>
      <c r="E6741">
        <v>1</v>
      </c>
      <c r="F6741" s="8">
        <f>VLOOKUP(C6741,Products!$A$2:$E$20,5,TRUE)</f>
        <v>79.95</v>
      </c>
      <c r="G6741" s="8">
        <f t="shared" si="210"/>
        <v>79.95</v>
      </c>
      <c r="H6741" s="8">
        <f>VLOOKUP(C6741,Products!$A$2:$F$20,6,TRUE)</f>
        <v>27.950000000000003</v>
      </c>
      <c r="I6741" s="8">
        <f t="shared" si="211"/>
        <v>27.950000000000003</v>
      </c>
      <c r="J6741" s="42">
        <f>VLOOKUP(B6741,Invoices!A:I,9,TRUE)</f>
        <v>2021</v>
      </c>
    </row>
    <row r="6742" spans="1:10" x14ac:dyDescent="0.15">
      <c r="A6742" t="s">
        <v>10102</v>
      </c>
      <c r="B6742" t="s">
        <v>1474</v>
      </c>
      <c r="C6742" t="s">
        <v>103</v>
      </c>
      <c r="D6742" t="s">
        <v>77</v>
      </c>
      <c r="E6742">
        <v>2</v>
      </c>
      <c r="F6742" s="8">
        <f>VLOOKUP(C6742,Products!$A$2:$E$20,5,TRUE)</f>
        <v>8.9499999999999993</v>
      </c>
      <c r="G6742" s="8">
        <f t="shared" si="210"/>
        <v>17.899999999999999</v>
      </c>
      <c r="H6742" s="8">
        <f>VLOOKUP(C6742,Products!$A$2:$F$20,6,TRUE)</f>
        <v>3.1999999999999993</v>
      </c>
      <c r="I6742" s="8">
        <f t="shared" si="211"/>
        <v>6.3999999999999986</v>
      </c>
      <c r="J6742" s="42">
        <f>VLOOKUP(B6742,Invoices!A:I,9,TRUE)</f>
        <v>2021</v>
      </c>
    </row>
    <row r="6743" spans="1:10" x14ac:dyDescent="0.15">
      <c r="A6743" t="s">
        <v>10103</v>
      </c>
      <c r="B6743" t="s">
        <v>1474</v>
      </c>
      <c r="C6743" t="s">
        <v>87</v>
      </c>
      <c r="D6743" t="s">
        <v>68</v>
      </c>
      <c r="E6743">
        <v>3</v>
      </c>
      <c r="F6743" s="8">
        <f>VLOOKUP(C6743,Products!$A$2:$E$20,5,TRUE)</f>
        <v>19.95</v>
      </c>
      <c r="G6743" s="8">
        <f t="shared" si="210"/>
        <v>59.849999999999994</v>
      </c>
      <c r="H6743" s="8">
        <f>VLOOKUP(C6743,Products!$A$2:$F$20,6,TRUE)</f>
        <v>7.4499999999999993</v>
      </c>
      <c r="I6743" s="8">
        <f t="shared" si="211"/>
        <v>22.349999999999998</v>
      </c>
      <c r="J6743" s="42">
        <f>VLOOKUP(B6743,Invoices!A:I,9,TRUE)</f>
        <v>2021</v>
      </c>
    </row>
    <row r="6744" spans="1:10" x14ac:dyDescent="0.15">
      <c r="A6744" t="s">
        <v>10104</v>
      </c>
      <c r="B6744" t="s">
        <v>1474</v>
      </c>
      <c r="C6744" t="s">
        <v>101</v>
      </c>
      <c r="D6744" t="s">
        <v>69</v>
      </c>
      <c r="E6744">
        <v>50</v>
      </c>
      <c r="F6744" s="8">
        <f>VLOOKUP(C6744,Products!$A$2:$E$20,5,TRUE)</f>
        <v>129.94999999999999</v>
      </c>
      <c r="G6744" s="8">
        <f t="shared" si="210"/>
        <v>6497.4999999999991</v>
      </c>
      <c r="H6744" s="8">
        <f>VLOOKUP(C6744,Products!$A$2:$F$20,6,TRUE)</f>
        <v>40.449999999999989</v>
      </c>
      <c r="I6744" s="8">
        <f t="shared" si="211"/>
        <v>2022.4999999999995</v>
      </c>
      <c r="J6744" s="42">
        <f>VLOOKUP(B6744,Invoices!A:I,9,TRUE)</f>
        <v>2021</v>
      </c>
    </row>
    <row r="6745" spans="1:10" x14ac:dyDescent="0.15">
      <c r="A6745" t="s">
        <v>10105</v>
      </c>
      <c r="B6745" t="s">
        <v>1474</v>
      </c>
      <c r="C6745" t="s">
        <v>104</v>
      </c>
      <c r="D6745" t="s">
        <v>71</v>
      </c>
      <c r="E6745">
        <v>1</v>
      </c>
      <c r="F6745" s="8">
        <f>VLOOKUP(C6745,Products!$A$2:$E$20,5,TRUE)</f>
        <v>2.95</v>
      </c>
      <c r="G6745" s="8">
        <f t="shared" si="210"/>
        <v>2.95</v>
      </c>
      <c r="H6745" s="8">
        <f>VLOOKUP(C6745,Products!$A$2:$F$20,6,TRUE)</f>
        <v>1.1500000000000001</v>
      </c>
      <c r="I6745" s="8">
        <f t="shared" si="211"/>
        <v>1.1500000000000001</v>
      </c>
      <c r="J6745" s="42">
        <f>VLOOKUP(B6745,Invoices!A:I,9,TRUE)</f>
        <v>2021</v>
      </c>
    </row>
    <row r="6746" spans="1:10" x14ac:dyDescent="0.15">
      <c r="A6746" t="s">
        <v>10106</v>
      </c>
      <c r="B6746" t="s">
        <v>1474</v>
      </c>
      <c r="C6746" t="s">
        <v>88</v>
      </c>
      <c r="D6746" t="s">
        <v>85</v>
      </c>
      <c r="E6746">
        <v>3</v>
      </c>
      <c r="F6746" s="8">
        <f>VLOOKUP(C6746,Products!$A$2:$E$20,5,TRUE)</f>
        <v>8.9499999999999993</v>
      </c>
      <c r="G6746" s="8">
        <f t="shared" si="210"/>
        <v>26.849999999999998</v>
      </c>
      <c r="H6746" s="8">
        <f>VLOOKUP(C6746,Products!$A$2:$F$20,6,TRUE)</f>
        <v>5.6999999999999993</v>
      </c>
      <c r="I6746" s="8">
        <f t="shared" si="211"/>
        <v>17.099999999999998</v>
      </c>
      <c r="J6746" s="42">
        <f>VLOOKUP(B6746,Invoices!A:I,9,TRUE)</f>
        <v>2021</v>
      </c>
    </row>
    <row r="6747" spans="1:10" x14ac:dyDescent="0.15">
      <c r="A6747" t="s">
        <v>10107</v>
      </c>
      <c r="B6747" t="s">
        <v>1475</v>
      </c>
      <c r="C6747" t="s">
        <v>88</v>
      </c>
      <c r="D6747" t="s">
        <v>85</v>
      </c>
      <c r="E6747">
        <v>30</v>
      </c>
      <c r="F6747" s="8">
        <f>VLOOKUP(C6747,Products!$A$2:$E$20,5,TRUE)</f>
        <v>8.9499999999999993</v>
      </c>
      <c r="G6747" s="8">
        <f t="shared" si="210"/>
        <v>268.5</v>
      </c>
      <c r="H6747" s="8">
        <f>VLOOKUP(C6747,Products!$A$2:$F$20,6,TRUE)</f>
        <v>5.6999999999999993</v>
      </c>
      <c r="I6747" s="8">
        <f t="shared" si="211"/>
        <v>170.99999999999997</v>
      </c>
      <c r="J6747" s="42">
        <f>VLOOKUP(B6747,Invoices!A:I,9,TRUE)</f>
        <v>2021</v>
      </c>
    </row>
    <row r="6748" spans="1:10" x14ac:dyDescent="0.15">
      <c r="A6748" t="s">
        <v>10108</v>
      </c>
      <c r="B6748" t="s">
        <v>1475</v>
      </c>
      <c r="C6748" t="s">
        <v>103</v>
      </c>
      <c r="D6748" t="s">
        <v>77</v>
      </c>
      <c r="E6748">
        <v>4</v>
      </c>
      <c r="F6748" s="8">
        <f>VLOOKUP(C6748,Products!$A$2:$E$20,5,TRUE)</f>
        <v>8.9499999999999993</v>
      </c>
      <c r="G6748" s="8">
        <f t="shared" si="210"/>
        <v>35.799999999999997</v>
      </c>
      <c r="H6748" s="8">
        <f>VLOOKUP(C6748,Products!$A$2:$F$20,6,TRUE)</f>
        <v>3.1999999999999993</v>
      </c>
      <c r="I6748" s="8">
        <f t="shared" si="211"/>
        <v>12.799999999999997</v>
      </c>
      <c r="J6748" s="42">
        <f>VLOOKUP(B6748,Invoices!A:I,9,TRUE)</f>
        <v>2021</v>
      </c>
    </row>
    <row r="6749" spans="1:10" x14ac:dyDescent="0.15">
      <c r="A6749" t="s">
        <v>10109</v>
      </c>
      <c r="B6749" t="s">
        <v>1475</v>
      </c>
      <c r="C6749" t="s">
        <v>87</v>
      </c>
      <c r="D6749" t="s">
        <v>68</v>
      </c>
      <c r="E6749">
        <v>1</v>
      </c>
      <c r="F6749" s="8">
        <f>VLOOKUP(C6749,Products!$A$2:$E$20,5,TRUE)</f>
        <v>19.95</v>
      </c>
      <c r="G6749" s="8">
        <f t="shared" si="210"/>
        <v>19.95</v>
      </c>
      <c r="H6749" s="8">
        <f>VLOOKUP(C6749,Products!$A$2:$F$20,6,TRUE)</f>
        <v>7.4499999999999993</v>
      </c>
      <c r="I6749" s="8">
        <f t="shared" si="211"/>
        <v>7.4499999999999993</v>
      </c>
      <c r="J6749" s="42">
        <f>VLOOKUP(B6749,Invoices!A:I,9,TRUE)</f>
        <v>2021</v>
      </c>
    </row>
    <row r="6750" spans="1:10" x14ac:dyDescent="0.15">
      <c r="A6750" t="s">
        <v>10110</v>
      </c>
      <c r="B6750" t="s">
        <v>1476</v>
      </c>
      <c r="C6750" t="s">
        <v>90</v>
      </c>
      <c r="D6750" t="s">
        <v>72</v>
      </c>
      <c r="E6750">
        <v>2</v>
      </c>
      <c r="F6750" s="8">
        <f>VLOOKUP(C6750,Products!$A$2:$E$20,5,TRUE)</f>
        <v>8.9499999999999993</v>
      </c>
      <c r="G6750" s="8">
        <f t="shared" si="210"/>
        <v>17.899999999999999</v>
      </c>
      <c r="H6750" s="8">
        <f>VLOOKUP(C6750,Products!$A$2:$F$20,6,TRUE)</f>
        <v>5.6999999999999993</v>
      </c>
      <c r="I6750" s="8">
        <f t="shared" si="211"/>
        <v>11.399999999999999</v>
      </c>
      <c r="J6750" s="42">
        <f>VLOOKUP(B6750,Invoices!A:I,9,TRUE)</f>
        <v>2021</v>
      </c>
    </row>
    <row r="6751" spans="1:10" x14ac:dyDescent="0.15">
      <c r="A6751" t="s">
        <v>10111</v>
      </c>
      <c r="B6751" t="s">
        <v>1476</v>
      </c>
      <c r="C6751" t="s">
        <v>101</v>
      </c>
      <c r="D6751" t="s">
        <v>69</v>
      </c>
      <c r="E6751">
        <v>2</v>
      </c>
      <c r="F6751" s="8">
        <f>VLOOKUP(C6751,Products!$A$2:$E$20,5,TRUE)</f>
        <v>129.94999999999999</v>
      </c>
      <c r="G6751" s="8">
        <f t="shared" si="210"/>
        <v>259.89999999999998</v>
      </c>
      <c r="H6751" s="8">
        <f>VLOOKUP(C6751,Products!$A$2:$F$20,6,TRUE)</f>
        <v>40.449999999999989</v>
      </c>
      <c r="I6751" s="8">
        <f t="shared" si="211"/>
        <v>80.899999999999977</v>
      </c>
      <c r="J6751" s="42">
        <f>VLOOKUP(B6751,Invoices!A:I,9,TRUE)</f>
        <v>2021</v>
      </c>
    </row>
    <row r="6752" spans="1:10" x14ac:dyDescent="0.15">
      <c r="A6752" t="s">
        <v>10112</v>
      </c>
      <c r="B6752" t="s">
        <v>1476</v>
      </c>
      <c r="C6752" t="s">
        <v>105</v>
      </c>
      <c r="D6752" t="s">
        <v>81</v>
      </c>
      <c r="E6752">
        <v>10</v>
      </c>
      <c r="F6752" s="8">
        <f>VLOOKUP(C6752,Products!$A$2:$E$20,5,TRUE)</f>
        <v>8.9499999999999993</v>
      </c>
      <c r="G6752" s="8">
        <f t="shared" si="210"/>
        <v>89.5</v>
      </c>
      <c r="H6752" s="8">
        <f>VLOOKUP(C6752,Products!$A$2:$F$20,6,TRUE)</f>
        <v>3.1999999999999993</v>
      </c>
      <c r="I6752" s="8">
        <f t="shared" si="211"/>
        <v>31.999999999999993</v>
      </c>
      <c r="J6752" s="42">
        <f>VLOOKUP(B6752,Invoices!A:I,9,TRUE)</f>
        <v>2021</v>
      </c>
    </row>
    <row r="6753" spans="1:10" x14ac:dyDescent="0.15">
      <c r="A6753" t="s">
        <v>10113</v>
      </c>
      <c r="B6753" t="s">
        <v>1476</v>
      </c>
      <c r="C6753" t="s">
        <v>93</v>
      </c>
      <c r="D6753" t="s">
        <v>76</v>
      </c>
      <c r="E6753">
        <v>10</v>
      </c>
      <c r="F6753" s="8">
        <f>VLOOKUP(C6753,Products!$A$2:$E$20,5,TRUE)</f>
        <v>9.9499999999999993</v>
      </c>
      <c r="G6753" s="8">
        <f t="shared" si="210"/>
        <v>99.5</v>
      </c>
      <c r="H6753" s="8">
        <f>VLOOKUP(C6753,Products!$A$2:$F$20,6,TRUE)</f>
        <v>1.9499999999999993</v>
      </c>
      <c r="I6753" s="8">
        <f t="shared" si="211"/>
        <v>19.499999999999993</v>
      </c>
      <c r="J6753" s="42">
        <f>VLOOKUP(B6753,Invoices!A:I,9,TRUE)</f>
        <v>2021</v>
      </c>
    </row>
    <row r="6754" spans="1:10" x14ac:dyDescent="0.15">
      <c r="A6754" t="s">
        <v>10114</v>
      </c>
      <c r="B6754" t="s">
        <v>1477</v>
      </c>
      <c r="C6754" t="s">
        <v>94</v>
      </c>
      <c r="D6754" t="s">
        <v>86</v>
      </c>
      <c r="E6754">
        <v>1</v>
      </c>
      <c r="F6754" s="8">
        <f>VLOOKUP(C6754,Products!$A$2:$E$20,5,TRUE)</f>
        <v>3.5</v>
      </c>
      <c r="G6754" s="8">
        <f t="shared" si="210"/>
        <v>3.5</v>
      </c>
      <c r="H6754" s="8">
        <f>VLOOKUP(C6754,Products!$A$2:$F$20,6,TRUE)</f>
        <v>0.54999999999999982</v>
      </c>
      <c r="I6754" s="8">
        <f t="shared" si="211"/>
        <v>0.54999999999999982</v>
      </c>
      <c r="J6754" s="42">
        <f>VLOOKUP(B6754,Invoices!A:I,9,TRUE)</f>
        <v>2021</v>
      </c>
    </row>
    <row r="6755" spans="1:10" x14ac:dyDescent="0.15">
      <c r="A6755" t="s">
        <v>10115</v>
      </c>
      <c r="B6755" t="s">
        <v>1477</v>
      </c>
      <c r="C6755" t="s">
        <v>87</v>
      </c>
      <c r="D6755" t="s">
        <v>68</v>
      </c>
      <c r="E6755">
        <v>10</v>
      </c>
      <c r="F6755" s="8">
        <f>VLOOKUP(C6755,Products!$A$2:$E$20,5,TRUE)</f>
        <v>19.95</v>
      </c>
      <c r="G6755" s="8">
        <f t="shared" si="210"/>
        <v>199.5</v>
      </c>
      <c r="H6755" s="8">
        <f>VLOOKUP(C6755,Products!$A$2:$F$20,6,TRUE)</f>
        <v>7.4499999999999993</v>
      </c>
      <c r="I6755" s="8">
        <f t="shared" si="211"/>
        <v>74.5</v>
      </c>
      <c r="J6755" s="42">
        <f>VLOOKUP(B6755,Invoices!A:I,9,TRUE)</f>
        <v>2021</v>
      </c>
    </row>
    <row r="6756" spans="1:10" x14ac:dyDescent="0.15">
      <c r="A6756" t="s">
        <v>10116</v>
      </c>
      <c r="B6756" t="s">
        <v>1477</v>
      </c>
      <c r="C6756" t="s">
        <v>96</v>
      </c>
      <c r="D6756" t="s">
        <v>75</v>
      </c>
      <c r="E6756">
        <v>3</v>
      </c>
      <c r="F6756" s="8">
        <f>VLOOKUP(C6756,Products!$A$2:$E$20,5,TRUE)</f>
        <v>79.95</v>
      </c>
      <c r="G6756" s="8">
        <f t="shared" si="210"/>
        <v>239.85000000000002</v>
      </c>
      <c r="H6756" s="8">
        <f>VLOOKUP(C6756,Products!$A$2:$F$20,6,TRUE)</f>
        <v>27.950000000000003</v>
      </c>
      <c r="I6756" s="8">
        <f t="shared" si="211"/>
        <v>83.850000000000009</v>
      </c>
      <c r="J6756" s="42">
        <f>VLOOKUP(B6756,Invoices!A:I,9,TRUE)</f>
        <v>2021</v>
      </c>
    </row>
    <row r="6757" spans="1:10" x14ac:dyDescent="0.15">
      <c r="A6757" t="s">
        <v>10117</v>
      </c>
      <c r="B6757" t="s">
        <v>1477</v>
      </c>
      <c r="C6757" t="s">
        <v>105</v>
      </c>
      <c r="D6757" t="s">
        <v>81</v>
      </c>
      <c r="E6757">
        <v>10</v>
      </c>
      <c r="F6757" s="8">
        <f>VLOOKUP(C6757,Products!$A$2:$E$20,5,TRUE)</f>
        <v>8.9499999999999993</v>
      </c>
      <c r="G6757" s="8">
        <f t="shared" si="210"/>
        <v>89.5</v>
      </c>
      <c r="H6757" s="8">
        <f>VLOOKUP(C6757,Products!$A$2:$F$20,6,TRUE)</f>
        <v>3.1999999999999993</v>
      </c>
      <c r="I6757" s="8">
        <f t="shared" si="211"/>
        <v>31.999999999999993</v>
      </c>
      <c r="J6757" s="42">
        <f>VLOOKUP(B6757,Invoices!A:I,9,TRUE)</f>
        <v>2021</v>
      </c>
    </row>
    <row r="6758" spans="1:10" x14ac:dyDescent="0.15">
      <c r="A6758" t="s">
        <v>10118</v>
      </c>
      <c r="B6758" t="s">
        <v>1477</v>
      </c>
      <c r="C6758" t="s">
        <v>99</v>
      </c>
      <c r="D6758" t="s">
        <v>84</v>
      </c>
      <c r="E6758">
        <v>50</v>
      </c>
      <c r="F6758" s="8">
        <f>VLOOKUP(C6758,Products!$A$2:$E$20,5,TRUE)</f>
        <v>3.5</v>
      </c>
      <c r="G6758" s="8">
        <f t="shared" si="210"/>
        <v>175</v>
      </c>
      <c r="H6758" s="8">
        <f>VLOOKUP(C6758,Products!$A$2:$F$20,6,TRUE)</f>
        <v>0.54999999999999982</v>
      </c>
      <c r="I6758" s="8">
        <f t="shared" si="211"/>
        <v>27.499999999999993</v>
      </c>
      <c r="J6758" s="42">
        <f>VLOOKUP(B6758,Invoices!A:I,9,TRUE)</f>
        <v>2021</v>
      </c>
    </row>
    <row r="6759" spans="1:10" x14ac:dyDescent="0.15">
      <c r="A6759" t="s">
        <v>10119</v>
      </c>
      <c r="B6759" t="s">
        <v>1478</v>
      </c>
      <c r="C6759" t="s">
        <v>99</v>
      </c>
      <c r="D6759" t="s">
        <v>84</v>
      </c>
      <c r="E6759">
        <v>8</v>
      </c>
      <c r="F6759" s="8">
        <f>VLOOKUP(C6759,Products!$A$2:$E$20,5,TRUE)</f>
        <v>3.5</v>
      </c>
      <c r="G6759" s="8">
        <f t="shared" si="210"/>
        <v>28</v>
      </c>
      <c r="H6759" s="8">
        <f>VLOOKUP(C6759,Products!$A$2:$F$20,6,TRUE)</f>
        <v>0.54999999999999982</v>
      </c>
      <c r="I6759" s="8">
        <f t="shared" si="211"/>
        <v>4.3999999999999986</v>
      </c>
      <c r="J6759" s="42">
        <f>VLOOKUP(B6759,Invoices!A:I,9,TRUE)</f>
        <v>2021</v>
      </c>
    </row>
    <row r="6760" spans="1:10" x14ac:dyDescent="0.15">
      <c r="A6760" t="s">
        <v>10120</v>
      </c>
      <c r="B6760" t="s">
        <v>1478</v>
      </c>
      <c r="C6760" t="s">
        <v>90</v>
      </c>
      <c r="D6760" t="s">
        <v>72</v>
      </c>
      <c r="E6760">
        <v>2</v>
      </c>
      <c r="F6760" s="8">
        <f>VLOOKUP(C6760,Products!$A$2:$E$20,5,TRUE)</f>
        <v>8.9499999999999993</v>
      </c>
      <c r="G6760" s="8">
        <f t="shared" si="210"/>
        <v>17.899999999999999</v>
      </c>
      <c r="H6760" s="8">
        <f>VLOOKUP(C6760,Products!$A$2:$F$20,6,TRUE)</f>
        <v>5.6999999999999993</v>
      </c>
      <c r="I6760" s="8">
        <f t="shared" si="211"/>
        <v>11.399999999999999</v>
      </c>
      <c r="J6760" s="42">
        <f>VLOOKUP(B6760,Invoices!A:I,9,TRUE)</f>
        <v>2021</v>
      </c>
    </row>
    <row r="6761" spans="1:10" x14ac:dyDescent="0.15">
      <c r="A6761" t="s">
        <v>10121</v>
      </c>
      <c r="B6761" t="s">
        <v>1478</v>
      </c>
      <c r="C6761" t="s">
        <v>92</v>
      </c>
      <c r="D6761" t="s">
        <v>82</v>
      </c>
      <c r="E6761">
        <v>20</v>
      </c>
      <c r="F6761" s="8">
        <f>VLOOKUP(C6761,Products!$A$2:$E$20,5,TRUE)</f>
        <v>19.95</v>
      </c>
      <c r="G6761" s="8">
        <f t="shared" si="210"/>
        <v>399</v>
      </c>
      <c r="H6761" s="8">
        <f>VLOOKUP(C6761,Products!$A$2:$F$20,6,TRUE)</f>
        <v>7.4499999999999993</v>
      </c>
      <c r="I6761" s="8">
        <f t="shared" si="211"/>
        <v>149</v>
      </c>
      <c r="J6761" s="42">
        <f>VLOOKUP(B6761,Invoices!A:I,9,TRUE)</f>
        <v>2021</v>
      </c>
    </row>
    <row r="6762" spans="1:10" x14ac:dyDescent="0.15">
      <c r="A6762" t="s">
        <v>10122</v>
      </c>
      <c r="B6762" t="s">
        <v>1478</v>
      </c>
      <c r="C6762" t="s">
        <v>105</v>
      </c>
      <c r="D6762" t="s">
        <v>81</v>
      </c>
      <c r="E6762">
        <v>1</v>
      </c>
      <c r="F6762" s="8">
        <f>VLOOKUP(C6762,Products!$A$2:$E$20,5,TRUE)</f>
        <v>8.9499999999999993</v>
      </c>
      <c r="G6762" s="8">
        <f t="shared" si="210"/>
        <v>8.9499999999999993</v>
      </c>
      <c r="H6762" s="8">
        <f>VLOOKUP(C6762,Products!$A$2:$F$20,6,TRUE)</f>
        <v>3.1999999999999993</v>
      </c>
      <c r="I6762" s="8">
        <f t="shared" si="211"/>
        <v>3.1999999999999993</v>
      </c>
      <c r="J6762" s="42">
        <f>VLOOKUP(B6762,Invoices!A:I,9,TRUE)</f>
        <v>2021</v>
      </c>
    </row>
    <row r="6763" spans="1:10" x14ac:dyDescent="0.15">
      <c r="A6763" t="s">
        <v>10123</v>
      </c>
      <c r="B6763" t="s">
        <v>1478</v>
      </c>
      <c r="C6763" t="s">
        <v>100</v>
      </c>
      <c r="D6763" t="s">
        <v>78</v>
      </c>
      <c r="E6763">
        <v>1</v>
      </c>
      <c r="F6763" s="8">
        <f>VLOOKUP(C6763,Products!$A$2:$E$20,5,TRUE)</f>
        <v>49.95</v>
      </c>
      <c r="G6763" s="8">
        <f t="shared" si="210"/>
        <v>49.95</v>
      </c>
      <c r="H6763" s="8">
        <f>VLOOKUP(C6763,Products!$A$2:$F$20,6,TRUE)</f>
        <v>19.950000000000003</v>
      </c>
      <c r="I6763" s="8">
        <f t="shared" si="211"/>
        <v>19.950000000000003</v>
      </c>
      <c r="J6763" s="42">
        <f>VLOOKUP(B6763,Invoices!A:I,9,TRUE)</f>
        <v>2021</v>
      </c>
    </row>
    <row r="6764" spans="1:10" x14ac:dyDescent="0.15">
      <c r="A6764" t="s">
        <v>10124</v>
      </c>
      <c r="B6764" t="s">
        <v>1478</v>
      </c>
      <c r="C6764" t="s">
        <v>96</v>
      </c>
      <c r="D6764" t="s">
        <v>75</v>
      </c>
      <c r="E6764">
        <v>20</v>
      </c>
      <c r="F6764" s="8">
        <f>VLOOKUP(C6764,Products!$A$2:$E$20,5,TRUE)</f>
        <v>79.95</v>
      </c>
      <c r="G6764" s="8">
        <f t="shared" si="210"/>
        <v>1599</v>
      </c>
      <c r="H6764" s="8">
        <f>VLOOKUP(C6764,Products!$A$2:$F$20,6,TRUE)</f>
        <v>27.950000000000003</v>
      </c>
      <c r="I6764" s="8">
        <f t="shared" si="211"/>
        <v>559</v>
      </c>
      <c r="J6764" s="42">
        <f>VLOOKUP(B6764,Invoices!A:I,9,TRUE)</f>
        <v>2021</v>
      </c>
    </row>
    <row r="6765" spans="1:10" x14ac:dyDescent="0.15">
      <c r="A6765" t="s">
        <v>10125</v>
      </c>
      <c r="B6765" t="s">
        <v>1478</v>
      </c>
      <c r="C6765" t="s">
        <v>95</v>
      </c>
      <c r="D6765" t="s">
        <v>73</v>
      </c>
      <c r="E6765">
        <v>50</v>
      </c>
      <c r="F6765" s="8">
        <f>VLOOKUP(C6765,Products!$A$2:$E$20,5,TRUE)</f>
        <v>12.95</v>
      </c>
      <c r="G6765" s="8">
        <f t="shared" si="210"/>
        <v>647.5</v>
      </c>
      <c r="H6765" s="8">
        <f>VLOOKUP(C6765,Products!$A$2:$F$20,6,TRUE)</f>
        <v>4.1999999999999993</v>
      </c>
      <c r="I6765" s="8">
        <f t="shared" si="211"/>
        <v>209.99999999999997</v>
      </c>
      <c r="J6765" s="42">
        <f>VLOOKUP(B6765,Invoices!A:I,9,TRUE)</f>
        <v>2021</v>
      </c>
    </row>
    <row r="6766" spans="1:10" x14ac:dyDescent="0.15">
      <c r="A6766" t="s">
        <v>10126</v>
      </c>
      <c r="B6766" t="s">
        <v>1478</v>
      </c>
      <c r="C6766" t="s">
        <v>87</v>
      </c>
      <c r="D6766" t="s">
        <v>68</v>
      </c>
      <c r="E6766">
        <v>2</v>
      </c>
      <c r="F6766" s="8">
        <f>VLOOKUP(C6766,Products!$A$2:$E$20,5,TRUE)</f>
        <v>19.95</v>
      </c>
      <c r="G6766" s="8">
        <f t="shared" si="210"/>
        <v>39.9</v>
      </c>
      <c r="H6766" s="8">
        <f>VLOOKUP(C6766,Products!$A$2:$F$20,6,TRUE)</f>
        <v>7.4499999999999993</v>
      </c>
      <c r="I6766" s="8">
        <f t="shared" si="211"/>
        <v>14.899999999999999</v>
      </c>
      <c r="J6766" s="42">
        <f>VLOOKUP(B6766,Invoices!A:I,9,TRUE)</f>
        <v>2021</v>
      </c>
    </row>
    <row r="6767" spans="1:10" x14ac:dyDescent="0.15">
      <c r="A6767" t="s">
        <v>10127</v>
      </c>
      <c r="B6767" t="s">
        <v>1478</v>
      </c>
      <c r="C6767" t="s">
        <v>93</v>
      </c>
      <c r="D6767" t="s">
        <v>76</v>
      </c>
      <c r="E6767">
        <v>3</v>
      </c>
      <c r="F6767" s="8">
        <f>VLOOKUP(C6767,Products!$A$2:$E$20,5,TRUE)</f>
        <v>9.9499999999999993</v>
      </c>
      <c r="G6767" s="8">
        <f t="shared" si="210"/>
        <v>29.849999999999998</v>
      </c>
      <c r="H6767" s="8">
        <f>VLOOKUP(C6767,Products!$A$2:$F$20,6,TRUE)</f>
        <v>1.9499999999999993</v>
      </c>
      <c r="I6767" s="8">
        <f t="shared" si="211"/>
        <v>5.8499999999999979</v>
      </c>
      <c r="J6767" s="42">
        <f>VLOOKUP(B6767,Invoices!A:I,9,TRUE)</f>
        <v>2021</v>
      </c>
    </row>
    <row r="6768" spans="1:10" x14ac:dyDescent="0.15">
      <c r="A6768" t="s">
        <v>10128</v>
      </c>
      <c r="B6768" t="s">
        <v>1478</v>
      </c>
      <c r="C6768" t="s">
        <v>98</v>
      </c>
      <c r="D6768" t="s">
        <v>79</v>
      </c>
      <c r="E6768">
        <v>12</v>
      </c>
      <c r="F6768" s="8">
        <f>VLOOKUP(C6768,Products!$A$2:$E$20,5,TRUE)</f>
        <v>14.95</v>
      </c>
      <c r="G6768" s="8">
        <f t="shared" si="210"/>
        <v>179.39999999999998</v>
      </c>
      <c r="H6768" s="8">
        <f>VLOOKUP(C6768,Products!$A$2:$F$20,6,TRUE)</f>
        <v>3.0499999999999989</v>
      </c>
      <c r="I6768" s="8">
        <f t="shared" si="211"/>
        <v>36.599999999999987</v>
      </c>
      <c r="J6768" s="42">
        <f>VLOOKUP(B6768,Invoices!A:I,9,TRUE)</f>
        <v>2021</v>
      </c>
    </row>
    <row r="6769" spans="1:10" x14ac:dyDescent="0.15">
      <c r="A6769" t="s">
        <v>10129</v>
      </c>
      <c r="B6769" t="s">
        <v>1479</v>
      </c>
      <c r="C6769" t="s">
        <v>87</v>
      </c>
      <c r="D6769" t="s">
        <v>68</v>
      </c>
      <c r="E6769">
        <v>20</v>
      </c>
      <c r="F6769" s="8">
        <f>VLOOKUP(C6769,Products!$A$2:$E$20,5,TRUE)</f>
        <v>19.95</v>
      </c>
      <c r="G6769" s="8">
        <f t="shared" si="210"/>
        <v>399</v>
      </c>
      <c r="H6769" s="8">
        <f>VLOOKUP(C6769,Products!$A$2:$F$20,6,TRUE)</f>
        <v>7.4499999999999993</v>
      </c>
      <c r="I6769" s="8">
        <f t="shared" si="211"/>
        <v>149</v>
      </c>
      <c r="J6769" s="42">
        <f>VLOOKUP(B6769,Invoices!A:I,9,TRUE)</f>
        <v>2021</v>
      </c>
    </row>
    <row r="6770" spans="1:10" x14ac:dyDescent="0.15">
      <c r="A6770" t="s">
        <v>10130</v>
      </c>
      <c r="B6770" t="s">
        <v>1480</v>
      </c>
      <c r="C6770" t="s">
        <v>102</v>
      </c>
      <c r="D6770" t="s">
        <v>83</v>
      </c>
      <c r="E6770">
        <v>2</v>
      </c>
      <c r="F6770" s="8">
        <f>VLOOKUP(C6770,Products!$A$2:$E$20,5,TRUE)</f>
        <v>29.95</v>
      </c>
      <c r="G6770" s="8">
        <f t="shared" si="210"/>
        <v>59.9</v>
      </c>
      <c r="H6770" s="8">
        <f>VLOOKUP(C6770,Products!$A$2:$F$20,6,TRUE)</f>
        <v>15</v>
      </c>
      <c r="I6770" s="8">
        <f t="shared" si="211"/>
        <v>30</v>
      </c>
      <c r="J6770" s="42">
        <f>VLOOKUP(B6770,Invoices!A:I,9,TRUE)</f>
        <v>2021</v>
      </c>
    </row>
    <row r="6771" spans="1:10" x14ac:dyDescent="0.15">
      <c r="A6771" t="s">
        <v>10131</v>
      </c>
      <c r="B6771" t="s">
        <v>1481</v>
      </c>
      <c r="C6771" t="s">
        <v>100</v>
      </c>
      <c r="D6771" t="s">
        <v>78</v>
      </c>
      <c r="E6771">
        <v>50</v>
      </c>
      <c r="F6771" s="8">
        <f>VLOOKUP(C6771,Products!$A$2:$E$20,5,TRUE)</f>
        <v>49.95</v>
      </c>
      <c r="G6771" s="8">
        <f t="shared" si="210"/>
        <v>2497.5</v>
      </c>
      <c r="H6771" s="8">
        <f>VLOOKUP(C6771,Products!$A$2:$F$20,6,TRUE)</f>
        <v>19.950000000000003</v>
      </c>
      <c r="I6771" s="8">
        <f t="shared" si="211"/>
        <v>997.50000000000011</v>
      </c>
      <c r="J6771" s="42">
        <f>VLOOKUP(B6771,Invoices!A:I,9,TRUE)</f>
        <v>2021</v>
      </c>
    </row>
    <row r="6772" spans="1:10" x14ac:dyDescent="0.15">
      <c r="A6772" t="s">
        <v>10132</v>
      </c>
      <c r="B6772" t="s">
        <v>1481</v>
      </c>
      <c r="C6772" t="s">
        <v>102</v>
      </c>
      <c r="D6772" t="s">
        <v>83</v>
      </c>
      <c r="E6772">
        <v>3</v>
      </c>
      <c r="F6772" s="8">
        <f>VLOOKUP(C6772,Products!$A$2:$E$20,5,TRUE)</f>
        <v>29.95</v>
      </c>
      <c r="G6772" s="8">
        <f t="shared" si="210"/>
        <v>89.85</v>
      </c>
      <c r="H6772" s="8">
        <f>VLOOKUP(C6772,Products!$A$2:$F$20,6,TRUE)</f>
        <v>15</v>
      </c>
      <c r="I6772" s="8">
        <f t="shared" si="211"/>
        <v>45</v>
      </c>
      <c r="J6772" s="42">
        <f>VLOOKUP(B6772,Invoices!A:I,9,TRUE)</f>
        <v>2021</v>
      </c>
    </row>
    <row r="6773" spans="1:10" x14ac:dyDescent="0.15">
      <c r="A6773" t="s">
        <v>10133</v>
      </c>
      <c r="B6773" t="s">
        <v>1482</v>
      </c>
      <c r="C6773" t="s">
        <v>103</v>
      </c>
      <c r="D6773" t="s">
        <v>77</v>
      </c>
      <c r="E6773">
        <v>10</v>
      </c>
      <c r="F6773" s="8">
        <f>VLOOKUP(C6773,Products!$A$2:$E$20,5,TRUE)</f>
        <v>8.9499999999999993</v>
      </c>
      <c r="G6773" s="8">
        <f t="shared" si="210"/>
        <v>89.5</v>
      </c>
      <c r="H6773" s="8">
        <f>VLOOKUP(C6773,Products!$A$2:$F$20,6,TRUE)</f>
        <v>3.1999999999999993</v>
      </c>
      <c r="I6773" s="8">
        <f t="shared" si="211"/>
        <v>31.999999999999993</v>
      </c>
      <c r="J6773" s="42">
        <f>VLOOKUP(B6773,Invoices!A:I,9,TRUE)</f>
        <v>2021</v>
      </c>
    </row>
    <row r="6774" spans="1:10" x14ac:dyDescent="0.15">
      <c r="A6774" t="s">
        <v>10134</v>
      </c>
      <c r="B6774" t="s">
        <v>1482</v>
      </c>
      <c r="C6774" t="s">
        <v>105</v>
      </c>
      <c r="D6774" t="s">
        <v>81</v>
      </c>
      <c r="E6774">
        <v>30</v>
      </c>
      <c r="F6774" s="8">
        <f>VLOOKUP(C6774,Products!$A$2:$E$20,5,TRUE)</f>
        <v>8.9499999999999993</v>
      </c>
      <c r="G6774" s="8">
        <f t="shared" si="210"/>
        <v>268.5</v>
      </c>
      <c r="H6774" s="8">
        <f>VLOOKUP(C6774,Products!$A$2:$F$20,6,TRUE)</f>
        <v>3.1999999999999993</v>
      </c>
      <c r="I6774" s="8">
        <f t="shared" si="211"/>
        <v>95.999999999999972</v>
      </c>
      <c r="J6774" s="42">
        <f>VLOOKUP(B6774,Invoices!A:I,9,TRUE)</f>
        <v>2021</v>
      </c>
    </row>
    <row r="6775" spans="1:10" x14ac:dyDescent="0.15">
      <c r="A6775" t="s">
        <v>10135</v>
      </c>
      <c r="B6775" t="s">
        <v>1483</v>
      </c>
      <c r="C6775" t="s">
        <v>104</v>
      </c>
      <c r="D6775" t="s">
        <v>71</v>
      </c>
      <c r="E6775">
        <v>1</v>
      </c>
      <c r="F6775" s="8">
        <f>VLOOKUP(C6775,Products!$A$2:$E$20,5,TRUE)</f>
        <v>2.95</v>
      </c>
      <c r="G6775" s="8">
        <f t="shared" si="210"/>
        <v>2.95</v>
      </c>
      <c r="H6775" s="8">
        <f>VLOOKUP(C6775,Products!$A$2:$F$20,6,TRUE)</f>
        <v>1.1500000000000001</v>
      </c>
      <c r="I6775" s="8">
        <f t="shared" si="211"/>
        <v>1.1500000000000001</v>
      </c>
      <c r="J6775" s="42">
        <f>VLOOKUP(B6775,Invoices!A:I,9,TRUE)</f>
        <v>2021</v>
      </c>
    </row>
    <row r="6776" spans="1:10" x14ac:dyDescent="0.15">
      <c r="A6776" t="s">
        <v>10136</v>
      </c>
      <c r="B6776" t="s">
        <v>1483</v>
      </c>
      <c r="C6776" t="s">
        <v>105</v>
      </c>
      <c r="D6776" t="s">
        <v>81</v>
      </c>
      <c r="E6776">
        <v>3</v>
      </c>
      <c r="F6776" s="8">
        <f>VLOOKUP(C6776,Products!$A$2:$E$20,5,TRUE)</f>
        <v>8.9499999999999993</v>
      </c>
      <c r="G6776" s="8">
        <f t="shared" si="210"/>
        <v>26.849999999999998</v>
      </c>
      <c r="H6776" s="8">
        <f>VLOOKUP(C6776,Products!$A$2:$F$20,6,TRUE)</f>
        <v>3.1999999999999993</v>
      </c>
      <c r="I6776" s="8">
        <f t="shared" si="211"/>
        <v>9.5999999999999979</v>
      </c>
      <c r="J6776" s="42">
        <f>VLOOKUP(B6776,Invoices!A:I,9,TRUE)</f>
        <v>2021</v>
      </c>
    </row>
    <row r="6777" spans="1:10" x14ac:dyDescent="0.15">
      <c r="A6777" t="s">
        <v>10137</v>
      </c>
      <c r="B6777" t="s">
        <v>1484</v>
      </c>
      <c r="C6777" t="s">
        <v>101</v>
      </c>
      <c r="D6777" t="s">
        <v>69</v>
      </c>
      <c r="E6777">
        <v>7</v>
      </c>
      <c r="F6777" s="8">
        <f>VLOOKUP(C6777,Products!$A$2:$E$20,5,TRUE)</f>
        <v>129.94999999999999</v>
      </c>
      <c r="G6777" s="8">
        <f t="shared" si="210"/>
        <v>909.64999999999986</v>
      </c>
      <c r="H6777" s="8">
        <f>VLOOKUP(C6777,Products!$A$2:$F$20,6,TRUE)</f>
        <v>40.449999999999989</v>
      </c>
      <c r="I6777" s="8">
        <f t="shared" si="211"/>
        <v>283.14999999999992</v>
      </c>
      <c r="J6777" s="42">
        <f>VLOOKUP(B6777,Invoices!A:I,9,TRUE)</f>
        <v>2021</v>
      </c>
    </row>
    <row r="6778" spans="1:10" x14ac:dyDescent="0.15">
      <c r="A6778" t="s">
        <v>10138</v>
      </c>
      <c r="B6778" t="s">
        <v>1485</v>
      </c>
      <c r="C6778" t="s">
        <v>104</v>
      </c>
      <c r="D6778" t="s">
        <v>71</v>
      </c>
      <c r="E6778">
        <v>1</v>
      </c>
      <c r="F6778" s="8">
        <f>VLOOKUP(C6778,Products!$A$2:$E$20,5,TRUE)</f>
        <v>2.95</v>
      </c>
      <c r="G6778" s="8">
        <f t="shared" si="210"/>
        <v>2.95</v>
      </c>
      <c r="H6778" s="8">
        <f>VLOOKUP(C6778,Products!$A$2:$F$20,6,TRUE)</f>
        <v>1.1500000000000001</v>
      </c>
      <c r="I6778" s="8">
        <f t="shared" si="211"/>
        <v>1.1500000000000001</v>
      </c>
      <c r="J6778" s="42">
        <f>VLOOKUP(B6778,Invoices!A:I,9,TRUE)</f>
        <v>2021</v>
      </c>
    </row>
    <row r="6779" spans="1:10" x14ac:dyDescent="0.15">
      <c r="A6779" t="s">
        <v>10139</v>
      </c>
      <c r="B6779" t="s">
        <v>1485</v>
      </c>
      <c r="C6779" t="s">
        <v>94</v>
      </c>
      <c r="D6779" t="s">
        <v>86</v>
      </c>
      <c r="E6779">
        <v>5</v>
      </c>
      <c r="F6779" s="8">
        <f>VLOOKUP(C6779,Products!$A$2:$E$20,5,TRUE)</f>
        <v>3.5</v>
      </c>
      <c r="G6779" s="8">
        <f t="shared" si="210"/>
        <v>17.5</v>
      </c>
      <c r="H6779" s="8">
        <f>VLOOKUP(C6779,Products!$A$2:$F$20,6,TRUE)</f>
        <v>0.54999999999999982</v>
      </c>
      <c r="I6779" s="8">
        <f t="shared" si="211"/>
        <v>2.7499999999999991</v>
      </c>
      <c r="J6779" s="42">
        <f>VLOOKUP(B6779,Invoices!A:I,9,TRUE)</f>
        <v>2021</v>
      </c>
    </row>
    <row r="6780" spans="1:10" x14ac:dyDescent="0.15">
      <c r="A6780" t="s">
        <v>10140</v>
      </c>
      <c r="B6780" t="s">
        <v>1485</v>
      </c>
      <c r="C6780" t="s">
        <v>87</v>
      </c>
      <c r="D6780" t="s">
        <v>68</v>
      </c>
      <c r="E6780">
        <v>10</v>
      </c>
      <c r="F6780" s="8">
        <f>VLOOKUP(C6780,Products!$A$2:$E$20,5,TRUE)</f>
        <v>19.95</v>
      </c>
      <c r="G6780" s="8">
        <f t="shared" si="210"/>
        <v>199.5</v>
      </c>
      <c r="H6780" s="8">
        <f>VLOOKUP(C6780,Products!$A$2:$F$20,6,TRUE)</f>
        <v>7.4499999999999993</v>
      </c>
      <c r="I6780" s="8">
        <f t="shared" si="211"/>
        <v>74.5</v>
      </c>
      <c r="J6780" s="42">
        <f>VLOOKUP(B6780,Invoices!A:I,9,TRUE)</f>
        <v>2021</v>
      </c>
    </row>
    <row r="6781" spans="1:10" x14ac:dyDescent="0.15">
      <c r="A6781" t="s">
        <v>10141</v>
      </c>
      <c r="B6781" t="s">
        <v>1485</v>
      </c>
      <c r="C6781" t="s">
        <v>90</v>
      </c>
      <c r="D6781" t="s">
        <v>72</v>
      </c>
      <c r="E6781">
        <v>4</v>
      </c>
      <c r="F6781" s="8">
        <f>VLOOKUP(C6781,Products!$A$2:$E$20,5,TRUE)</f>
        <v>8.9499999999999993</v>
      </c>
      <c r="G6781" s="8">
        <f t="shared" si="210"/>
        <v>35.799999999999997</v>
      </c>
      <c r="H6781" s="8">
        <f>VLOOKUP(C6781,Products!$A$2:$F$20,6,TRUE)</f>
        <v>5.6999999999999993</v>
      </c>
      <c r="I6781" s="8">
        <f t="shared" si="211"/>
        <v>22.799999999999997</v>
      </c>
      <c r="J6781" s="42">
        <f>VLOOKUP(B6781,Invoices!A:I,9,TRUE)</f>
        <v>2021</v>
      </c>
    </row>
    <row r="6782" spans="1:10" x14ac:dyDescent="0.15">
      <c r="A6782" t="s">
        <v>10142</v>
      </c>
      <c r="B6782" t="s">
        <v>1485</v>
      </c>
      <c r="C6782" t="s">
        <v>103</v>
      </c>
      <c r="D6782" t="s">
        <v>77</v>
      </c>
      <c r="E6782">
        <v>1</v>
      </c>
      <c r="F6782" s="8">
        <f>VLOOKUP(C6782,Products!$A$2:$E$20,5,TRUE)</f>
        <v>8.9499999999999993</v>
      </c>
      <c r="G6782" s="8">
        <f t="shared" si="210"/>
        <v>8.9499999999999993</v>
      </c>
      <c r="H6782" s="8">
        <f>VLOOKUP(C6782,Products!$A$2:$F$20,6,TRUE)</f>
        <v>3.1999999999999993</v>
      </c>
      <c r="I6782" s="8">
        <f t="shared" si="211"/>
        <v>3.1999999999999993</v>
      </c>
      <c r="J6782" s="42">
        <f>VLOOKUP(B6782,Invoices!A:I,9,TRUE)</f>
        <v>2021</v>
      </c>
    </row>
    <row r="6783" spans="1:10" x14ac:dyDescent="0.15">
      <c r="A6783" t="s">
        <v>10143</v>
      </c>
      <c r="B6783" t="s">
        <v>1485</v>
      </c>
      <c r="C6783" t="s">
        <v>88</v>
      </c>
      <c r="D6783" t="s">
        <v>85</v>
      </c>
      <c r="E6783">
        <v>1</v>
      </c>
      <c r="F6783" s="8">
        <f>VLOOKUP(C6783,Products!$A$2:$E$20,5,TRUE)</f>
        <v>8.9499999999999993</v>
      </c>
      <c r="G6783" s="8">
        <f t="shared" si="210"/>
        <v>8.9499999999999993</v>
      </c>
      <c r="H6783" s="8">
        <f>VLOOKUP(C6783,Products!$A$2:$F$20,6,TRUE)</f>
        <v>5.6999999999999993</v>
      </c>
      <c r="I6783" s="8">
        <f t="shared" si="211"/>
        <v>5.6999999999999993</v>
      </c>
      <c r="J6783" s="42">
        <f>VLOOKUP(B6783,Invoices!A:I,9,TRUE)</f>
        <v>2021</v>
      </c>
    </row>
    <row r="6784" spans="1:10" x14ac:dyDescent="0.15">
      <c r="A6784" t="s">
        <v>10144</v>
      </c>
      <c r="B6784" t="s">
        <v>1485</v>
      </c>
      <c r="C6784" t="s">
        <v>101</v>
      </c>
      <c r="D6784" t="s">
        <v>69</v>
      </c>
      <c r="E6784">
        <v>1</v>
      </c>
      <c r="F6784" s="8">
        <f>VLOOKUP(C6784,Products!$A$2:$E$20,5,TRUE)</f>
        <v>129.94999999999999</v>
      </c>
      <c r="G6784" s="8">
        <f t="shared" si="210"/>
        <v>129.94999999999999</v>
      </c>
      <c r="H6784" s="8">
        <f>VLOOKUP(C6784,Products!$A$2:$F$20,6,TRUE)</f>
        <v>40.449999999999989</v>
      </c>
      <c r="I6784" s="8">
        <f t="shared" si="211"/>
        <v>40.449999999999989</v>
      </c>
      <c r="J6784" s="42">
        <f>VLOOKUP(B6784,Invoices!A:I,9,TRUE)</f>
        <v>2021</v>
      </c>
    </row>
    <row r="6785" spans="1:10" x14ac:dyDescent="0.15">
      <c r="A6785" t="s">
        <v>10145</v>
      </c>
      <c r="B6785" t="s">
        <v>1485</v>
      </c>
      <c r="C6785" t="s">
        <v>92</v>
      </c>
      <c r="D6785" t="s">
        <v>82</v>
      </c>
      <c r="E6785">
        <v>10</v>
      </c>
      <c r="F6785" s="8">
        <f>VLOOKUP(C6785,Products!$A$2:$E$20,5,TRUE)</f>
        <v>19.95</v>
      </c>
      <c r="G6785" s="8">
        <f t="shared" si="210"/>
        <v>199.5</v>
      </c>
      <c r="H6785" s="8">
        <f>VLOOKUP(C6785,Products!$A$2:$F$20,6,TRUE)</f>
        <v>7.4499999999999993</v>
      </c>
      <c r="I6785" s="8">
        <f t="shared" si="211"/>
        <v>74.5</v>
      </c>
      <c r="J6785" s="42">
        <f>VLOOKUP(B6785,Invoices!A:I,9,TRUE)</f>
        <v>2021</v>
      </c>
    </row>
    <row r="6786" spans="1:10" x14ac:dyDescent="0.15">
      <c r="A6786" t="s">
        <v>10146</v>
      </c>
      <c r="B6786" t="s">
        <v>1485</v>
      </c>
      <c r="C6786" t="s">
        <v>95</v>
      </c>
      <c r="D6786" t="s">
        <v>73</v>
      </c>
      <c r="E6786">
        <v>7</v>
      </c>
      <c r="F6786" s="8">
        <f>VLOOKUP(C6786,Products!$A$2:$E$20,5,TRUE)</f>
        <v>12.95</v>
      </c>
      <c r="G6786" s="8">
        <f t="shared" si="210"/>
        <v>90.649999999999991</v>
      </c>
      <c r="H6786" s="8">
        <f>VLOOKUP(C6786,Products!$A$2:$F$20,6,TRUE)</f>
        <v>4.1999999999999993</v>
      </c>
      <c r="I6786" s="8">
        <f t="shared" si="211"/>
        <v>29.399999999999995</v>
      </c>
      <c r="J6786" s="42">
        <f>VLOOKUP(B6786,Invoices!A:I,9,TRUE)</f>
        <v>2021</v>
      </c>
    </row>
    <row r="6787" spans="1:10" x14ac:dyDescent="0.15">
      <c r="A6787" t="s">
        <v>10147</v>
      </c>
      <c r="B6787" t="s">
        <v>1485</v>
      </c>
      <c r="C6787" t="s">
        <v>97</v>
      </c>
      <c r="D6787" t="s">
        <v>74</v>
      </c>
      <c r="E6787">
        <v>1</v>
      </c>
      <c r="F6787" s="8">
        <f>VLOOKUP(C6787,Products!$A$2:$E$20,5,TRUE)</f>
        <v>1.5</v>
      </c>
      <c r="G6787" s="8">
        <f t="shared" ref="G6787:G6850" si="212">F6787*E6787</f>
        <v>1.5</v>
      </c>
      <c r="H6787" s="8">
        <f>VLOOKUP(C6787,Products!$A$2:$F$20,6,TRUE)</f>
        <v>0.5</v>
      </c>
      <c r="I6787" s="8">
        <f t="shared" ref="I6787:I6850" si="213">H6787*E6787</f>
        <v>0.5</v>
      </c>
      <c r="J6787" s="42">
        <f>VLOOKUP(B6787,Invoices!A:I,9,TRUE)</f>
        <v>2021</v>
      </c>
    </row>
    <row r="6788" spans="1:10" x14ac:dyDescent="0.15">
      <c r="A6788" t="s">
        <v>10148</v>
      </c>
      <c r="B6788" t="s">
        <v>1485</v>
      </c>
      <c r="C6788" t="s">
        <v>100</v>
      </c>
      <c r="D6788" t="s">
        <v>78</v>
      </c>
      <c r="E6788">
        <v>20</v>
      </c>
      <c r="F6788" s="8">
        <f>VLOOKUP(C6788,Products!$A$2:$E$20,5,TRUE)</f>
        <v>49.95</v>
      </c>
      <c r="G6788" s="8">
        <f t="shared" si="212"/>
        <v>999</v>
      </c>
      <c r="H6788" s="8">
        <f>VLOOKUP(C6788,Products!$A$2:$F$20,6,TRUE)</f>
        <v>19.950000000000003</v>
      </c>
      <c r="I6788" s="8">
        <f t="shared" si="213"/>
        <v>399.00000000000006</v>
      </c>
      <c r="J6788" s="42">
        <f>VLOOKUP(B6788,Invoices!A:I,9,TRUE)</f>
        <v>2021</v>
      </c>
    </row>
    <row r="6789" spans="1:10" x14ac:dyDescent="0.15">
      <c r="A6789" t="s">
        <v>10149</v>
      </c>
      <c r="B6789" t="s">
        <v>1485</v>
      </c>
      <c r="C6789" t="s">
        <v>105</v>
      </c>
      <c r="D6789" t="s">
        <v>81</v>
      </c>
      <c r="E6789">
        <v>1</v>
      </c>
      <c r="F6789" s="8">
        <f>VLOOKUP(C6789,Products!$A$2:$E$20,5,TRUE)</f>
        <v>8.9499999999999993</v>
      </c>
      <c r="G6789" s="8">
        <f t="shared" si="212"/>
        <v>8.9499999999999993</v>
      </c>
      <c r="H6789" s="8">
        <f>VLOOKUP(C6789,Products!$A$2:$F$20,6,TRUE)</f>
        <v>3.1999999999999993</v>
      </c>
      <c r="I6789" s="8">
        <f t="shared" si="213"/>
        <v>3.1999999999999993</v>
      </c>
      <c r="J6789" s="42">
        <f>VLOOKUP(B6789,Invoices!A:I,9,TRUE)</f>
        <v>2021</v>
      </c>
    </row>
    <row r="6790" spans="1:10" x14ac:dyDescent="0.15">
      <c r="A6790" t="s">
        <v>10150</v>
      </c>
      <c r="B6790" t="s">
        <v>1485</v>
      </c>
      <c r="C6790" t="s">
        <v>98</v>
      </c>
      <c r="D6790" t="s">
        <v>79</v>
      </c>
      <c r="E6790">
        <v>1</v>
      </c>
      <c r="F6790" s="8">
        <f>VLOOKUP(C6790,Products!$A$2:$E$20,5,TRUE)</f>
        <v>14.95</v>
      </c>
      <c r="G6790" s="8">
        <f t="shared" si="212"/>
        <v>14.95</v>
      </c>
      <c r="H6790" s="8">
        <f>VLOOKUP(C6790,Products!$A$2:$F$20,6,TRUE)</f>
        <v>3.0499999999999989</v>
      </c>
      <c r="I6790" s="8">
        <f t="shared" si="213"/>
        <v>3.0499999999999989</v>
      </c>
      <c r="J6790" s="42">
        <f>VLOOKUP(B6790,Invoices!A:I,9,TRUE)</f>
        <v>2021</v>
      </c>
    </row>
    <row r="6791" spans="1:10" x14ac:dyDescent="0.15">
      <c r="A6791" t="s">
        <v>10151</v>
      </c>
      <c r="B6791" t="s">
        <v>1485</v>
      </c>
      <c r="C6791" t="s">
        <v>93</v>
      </c>
      <c r="D6791" t="s">
        <v>76</v>
      </c>
      <c r="E6791">
        <v>3</v>
      </c>
      <c r="F6791" s="8">
        <f>VLOOKUP(C6791,Products!$A$2:$E$20,5,TRUE)</f>
        <v>9.9499999999999993</v>
      </c>
      <c r="G6791" s="8">
        <f t="shared" si="212"/>
        <v>29.849999999999998</v>
      </c>
      <c r="H6791" s="8">
        <f>VLOOKUP(C6791,Products!$A$2:$F$20,6,TRUE)</f>
        <v>1.9499999999999993</v>
      </c>
      <c r="I6791" s="8">
        <f t="shared" si="213"/>
        <v>5.8499999999999979</v>
      </c>
      <c r="J6791" s="42">
        <f>VLOOKUP(B6791,Invoices!A:I,9,TRUE)</f>
        <v>2021</v>
      </c>
    </row>
    <row r="6792" spans="1:10" x14ac:dyDescent="0.15">
      <c r="A6792" t="s">
        <v>10152</v>
      </c>
      <c r="B6792" t="s">
        <v>1486</v>
      </c>
      <c r="C6792" t="s">
        <v>97</v>
      </c>
      <c r="D6792" t="s">
        <v>74</v>
      </c>
      <c r="E6792">
        <v>2</v>
      </c>
      <c r="F6792" s="8">
        <f>VLOOKUP(C6792,Products!$A$2:$E$20,5,TRUE)</f>
        <v>1.5</v>
      </c>
      <c r="G6792" s="8">
        <f t="shared" si="212"/>
        <v>3</v>
      </c>
      <c r="H6792" s="8">
        <f>VLOOKUP(C6792,Products!$A$2:$F$20,6,TRUE)</f>
        <v>0.5</v>
      </c>
      <c r="I6792" s="8">
        <f t="shared" si="213"/>
        <v>1</v>
      </c>
      <c r="J6792" s="42">
        <f>VLOOKUP(B6792,Invoices!A:I,9,TRUE)</f>
        <v>2021</v>
      </c>
    </row>
    <row r="6793" spans="1:10" x14ac:dyDescent="0.15">
      <c r="A6793" t="s">
        <v>10153</v>
      </c>
      <c r="B6793" t="s">
        <v>1486</v>
      </c>
      <c r="C6793" t="s">
        <v>87</v>
      </c>
      <c r="D6793" t="s">
        <v>68</v>
      </c>
      <c r="E6793">
        <v>12</v>
      </c>
      <c r="F6793" s="8">
        <f>VLOOKUP(C6793,Products!$A$2:$E$20,5,TRUE)</f>
        <v>19.95</v>
      </c>
      <c r="G6793" s="8">
        <f t="shared" si="212"/>
        <v>239.39999999999998</v>
      </c>
      <c r="H6793" s="8">
        <f>VLOOKUP(C6793,Products!$A$2:$F$20,6,TRUE)</f>
        <v>7.4499999999999993</v>
      </c>
      <c r="I6793" s="8">
        <f t="shared" si="213"/>
        <v>89.399999999999991</v>
      </c>
      <c r="J6793" s="42">
        <f>VLOOKUP(B6793,Invoices!A:I,9,TRUE)</f>
        <v>2021</v>
      </c>
    </row>
    <row r="6794" spans="1:10" x14ac:dyDescent="0.15">
      <c r="A6794" t="s">
        <v>10154</v>
      </c>
      <c r="B6794" t="s">
        <v>1486</v>
      </c>
      <c r="C6794" t="s">
        <v>96</v>
      </c>
      <c r="D6794" t="s">
        <v>75</v>
      </c>
      <c r="E6794">
        <v>3</v>
      </c>
      <c r="F6794" s="8">
        <f>VLOOKUP(C6794,Products!$A$2:$E$20,5,TRUE)</f>
        <v>79.95</v>
      </c>
      <c r="G6794" s="8">
        <f t="shared" si="212"/>
        <v>239.85000000000002</v>
      </c>
      <c r="H6794" s="8">
        <f>VLOOKUP(C6794,Products!$A$2:$F$20,6,TRUE)</f>
        <v>27.950000000000003</v>
      </c>
      <c r="I6794" s="8">
        <f t="shared" si="213"/>
        <v>83.850000000000009</v>
      </c>
      <c r="J6794" s="42">
        <f>VLOOKUP(B6794,Invoices!A:I,9,TRUE)</f>
        <v>2021</v>
      </c>
    </row>
    <row r="6795" spans="1:10" x14ac:dyDescent="0.15">
      <c r="A6795" t="s">
        <v>10155</v>
      </c>
      <c r="B6795" t="s">
        <v>1486</v>
      </c>
      <c r="C6795" t="s">
        <v>90</v>
      </c>
      <c r="D6795" t="s">
        <v>72</v>
      </c>
      <c r="E6795">
        <v>4</v>
      </c>
      <c r="F6795" s="8">
        <f>VLOOKUP(C6795,Products!$A$2:$E$20,5,TRUE)</f>
        <v>8.9499999999999993</v>
      </c>
      <c r="G6795" s="8">
        <f t="shared" si="212"/>
        <v>35.799999999999997</v>
      </c>
      <c r="H6795" s="8">
        <f>VLOOKUP(C6795,Products!$A$2:$F$20,6,TRUE)</f>
        <v>5.6999999999999993</v>
      </c>
      <c r="I6795" s="8">
        <f t="shared" si="213"/>
        <v>22.799999999999997</v>
      </c>
      <c r="J6795" s="42">
        <f>VLOOKUP(B6795,Invoices!A:I,9,TRUE)</f>
        <v>2021</v>
      </c>
    </row>
    <row r="6796" spans="1:10" x14ac:dyDescent="0.15">
      <c r="A6796" t="s">
        <v>10156</v>
      </c>
      <c r="B6796" t="s">
        <v>1486</v>
      </c>
      <c r="C6796" t="s">
        <v>104</v>
      </c>
      <c r="D6796" t="s">
        <v>71</v>
      </c>
      <c r="E6796">
        <v>50</v>
      </c>
      <c r="F6796" s="8">
        <f>VLOOKUP(C6796,Products!$A$2:$E$20,5,TRUE)</f>
        <v>2.95</v>
      </c>
      <c r="G6796" s="8">
        <f t="shared" si="212"/>
        <v>147.5</v>
      </c>
      <c r="H6796" s="8">
        <f>VLOOKUP(C6796,Products!$A$2:$F$20,6,TRUE)</f>
        <v>1.1500000000000001</v>
      </c>
      <c r="I6796" s="8">
        <f t="shared" si="213"/>
        <v>57.500000000000007</v>
      </c>
      <c r="J6796" s="42">
        <f>VLOOKUP(B6796,Invoices!A:I,9,TRUE)</f>
        <v>2021</v>
      </c>
    </row>
    <row r="6797" spans="1:10" x14ac:dyDescent="0.15">
      <c r="A6797" t="s">
        <v>10157</v>
      </c>
      <c r="B6797" t="s">
        <v>1486</v>
      </c>
      <c r="C6797" t="s">
        <v>95</v>
      </c>
      <c r="D6797" t="s">
        <v>73</v>
      </c>
      <c r="E6797">
        <v>1</v>
      </c>
      <c r="F6797" s="8">
        <f>VLOOKUP(C6797,Products!$A$2:$E$20,5,TRUE)</f>
        <v>12.95</v>
      </c>
      <c r="G6797" s="8">
        <f t="shared" si="212"/>
        <v>12.95</v>
      </c>
      <c r="H6797" s="8">
        <f>VLOOKUP(C6797,Products!$A$2:$F$20,6,TRUE)</f>
        <v>4.1999999999999993</v>
      </c>
      <c r="I6797" s="8">
        <f t="shared" si="213"/>
        <v>4.1999999999999993</v>
      </c>
      <c r="J6797" s="42">
        <f>VLOOKUP(B6797,Invoices!A:I,9,TRUE)</f>
        <v>2021</v>
      </c>
    </row>
    <row r="6798" spans="1:10" x14ac:dyDescent="0.15">
      <c r="A6798" t="s">
        <v>10158</v>
      </c>
      <c r="B6798" t="s">
        <v>1486</v>
      </c>
      <c r="C6798" t="s">
        <v>105</v>
      </c>
      <c r="D6798" t="s">
        <v>81</v>
      </c>
      <c r="E6798">
        <v>1</v>
      </c>
      <c r="F6798" s="8">
        <f>VLOOKUP(C6798,Products!$A$2:$E$20,5,TRUE)</f>
        <v>8.9499999999999993</v>
      </c>
      <c r="G6798" s="8">
        <f t="shared" si="212"/>
        <v>8.9499999999999993</v>
      </c>
      <c r="H6798" s="8">
        <f>VLOOKUP(C6798,Products!$A$2:$F$20,6,TRUE)</f>
        <v>3.1999999999999993</v>
      </c>
      <c r="I6798" s="8">
        <f t="shared" si="213"/>
        <v>3.1999999999999993</v>
      </c>
      <c r="J6798" s="42">
        <f>VLOOKUP(B6798,Invoices!A:I,9,TRUE)</f>
        <v>2021</v>
      </c>
    </row>
    <row r="6799" spans="1:10" x14ac:dyDescent="0.15">
      <c r="A6799" t="s">
        <v>10159</v>
      </c>
      <c r="B6799" t="s">
        <v>1486</v>
      </c>
      <c r="C6799" t="s">
        <v>92</v>
      </c>
      <c r="D6799" t="s">
        <v>82</v>
      </c>
      <c r="E6799">
        <v>15</v>
      </c>
      <c r="F6799" s="8">
        <f>VLOOKUP(C6799,Products!$A$2:$E$20,5,TRUE)</f>
        <v>19.95</v>
      </c>
      <c r="G6799" s="8">
        <f t="shared" si="212"/>
        <v>299.25</v>
      </c>
      <c r="H6799" s="8">
        <f>VLOOKUP(C6799,Products!$A$2:$F$20,6,TRUE)</f>
        <v>7.4499999999999993</v>
      </c>
      <c r="I6799" s="8">
        <f t="shared" si="213"/>
        <v>111.74999999999999</v>
      </c>
      <c r="J6799" s="42">
        <f>VLOOKUP(B6799,Invoices!A:I,9,TRUE)</f>
        <v>2021</v>
      </c>
    </row>
    <row r="6800" spans="1:10" x14ac:dyDescent="0.15">
      <c r="A6800" t="s">
        <v>10160</v>
      </c>
      <c r="B6800" t="s">
        <v>1486</v>
      </c>
      <c r="C6800" t="s">
        <v>98</v>
      </c>
      <c r="D6800" t="s">
        <v>79</v>
      </c>
      <c r="E6800">
        <v>4</v>
      </c>
      <c r="F6800" s="8">
        <f>VLOOKUP(C6800,Products!$A$2:$E$20,5,TRUE)</f>
        <v>14.95</v>
      </c>
      <c r="G6800" s="8">
        <f t="shared" si="212"/>
        <v>59.8</v>
      </c>
      <c r="H6800" s="8">
        <f>VLOOKUP(C6800,Products!$A$2:$F$20,6,TRUE)</f>
        <v>3.0499999999999989</v>
      </c>
      <c r="I6800" s="8">
        <f t="shared" si="213"/>
        <v>12.199999999999996</v>
      </c>
      <c r="J6800" s="42">
        <f>VLOOKUP(B6800,Invoices!A:I,9,TRUE)</f>
        <v>2021</v>
      </c>
    </row>
    <row r="6801" spans="1:10" x14ac:dyDescent="0.15">
      <c r="A6801" t="s">
        <v>10161</v>
      </c>
      <c r="B6801" t="s">
        <v>1486</v>
      </c>
      <c r="C6801" t="s">
        <v>100</v>
      </c>
      <c r="D6801" t="s">
        <v>78</v>
      </c>
      <c r="E6801">
        <v>2</v>
      </c>
      <c r="F6801" s="8">
        <f>VLOOKUP(C6801,Products!$A$2:$E$20,5,TRUE)</f>
        <v>49.95</v>
      </c>
      <c r="G6801" s="8">
        <f t="shared" si="212"/>
        <v>99.9</v>
      </c>
      <c r="H6801" s="8">
        <f>VLOOKUP(C6801,Products!$A$2:$F$20,6,TRUE)</f>
        <v>19.950000000000003</v>
      </c>
      <c r="I6801" s="8">
        <f t="shared" si="213"/>
        <v>39.900000000000006</v>
      </c>
      <c r="J6801" s="42">
        <f>VLOOKUP(B6801,Invoices!A:I,9,TRUE)</f>
        <v>2021</v>
      </c>
    </row>
    <row r="6802" spans="1:10" x14ac:dyDescent="0.15">
      <c r="A6802" t="s">
        <v>10162</v>
      </c>
      <c r="B6802" t="s">
        <v>1486</v>
      </c>
      <c r="C6802" t="s">
        <v>101</v>
      </c>
      <c r="D6802" t="s">
        <v>69</v>
      </c>
      <c r="E6802">
        <v>3</v>
      </c>
      <c r="F6802" s="8">
        <f>VLOOKUP(C6802,Products!$A$2:$E$20,5,TRUE)</f>
        <v>129.94999999999999</v>
      </c>
      <c r="G6802" s="8">
        <f t="shared" si="212"/>
        <v>389.84999999999997</v>
      </c>
      <c r="H6802" s="8">
        <f>VLOOKUP(C6802,Products!$A$2:$F$20,6,TRUE)</f>
        <v>40.449999999999989</v>
      </c>
      <c r="I6802" s="8">
        <f t="shared" si="213"/>
        <v>121.34999999999997</v>
      </c>
      <c r="J6802" s="42">
        <f>VLOOKUP(B6802,Invoices!A:I,9,TRUE)</f>
        <v>2021</v>
      </c>
    </row>
    <row r="6803" spans="1:10" x14ac:dyDescent="0.15">
      <c r="A6803" t="s">
        <v>10163</v>
      </c>
      <c r="B6803" t="s">
        <v>1486</v>
      </c>
      <c r="C6803" t="s">
        <v>94</v>
      </c>
      <c r="D6803" t="s">
        <v>86</v>
      </c>
      <c r="E6803">
        <v>4</v>
      </c>
      <c r="F6803" s="8">
        <f>VLOOKUP(C6803,Products!$A$2:$E$20,5,TRUE)</f>
        <v>3.5</v>
      </c>
      <c r="G6803" s="8">
        <f t="shared" si="212"/>
        <v>14</v>
      </c>
      <c r="H6803" s="8">
        <f>VLOOKUP(C6803,Products!$A$2:$F$20,6,TRUE)</f>
        <v>0.54999999999999982</v>
      </c>
      <c r="I6803" s="8">
        <f t="shared" si="213"/>
        <v>2.1999999999999993</v>
      </c>
      <c r="J6803" s="42">
        <f>VLOOKUP(B6803,Invoices!A:I,9,TRUE)</f>
        <v>2021</v>
      </c>
    </row>
    <row r="6804" spans="1:10" x14ac:dyDescent="0.15">
      <c r="A6804" t="s">
        <v>10164</v>
      </c>
      <c r="B6804" t="s">
        <v>1486</v>
      </c>
      <c r="C6804" t="s">
        <v>89</v>
      </c>
      <c r="D6804" t="s">
        <v>80</v>
      </c>
      <c r="E6804">
        <v>100</v>
      </c>
      <c r="F6804" s="8">
        <f>VLOOKUP(C6804,Products!$A$2:$E$20,5,TRUE)</f>
        <v>15.95</v>
      </c>
      <c r="G6804" s="8">
        <f t="shared" si="212"/>
        <v>1595</v>
      </c>
      <c r="H6804" s="8">
        <f>VLOOKUP(C6804,Products!$A$2:$F$20,6,TRUE)</f>
        <v>6</v>
      </c>
      <c r="I6804" s="8">
        <f t="shared" si="213"/>
        <v>600</v>
      </c>
      <c r="J6804" s="42">
        <f>VLOOKUP(B6804,Invoices!A:I,9,TRUE)</f>
        <v>2021</v>
      </c>
    </row>
    <row r="6805" spans="1:10" x14ac:dyDescent="0.15">
      <c r="A6805" t="s">
        <v>10165</v>
      </c>
      <c r="B6805" t="s">
        <v>1487</v>
      </c>
      <c r="C6805" t="s">
        <v>104</v>
      </c>
      <c r="D6805" t="s">
        <v>71</v>
      </c>
      <c r="E6805">
        <v>9</v>
      </c>
      <c r="F6805" s="8">
        <f>VLOOKUP(C6805,Products!$A$2:$E$20,5,TRUE)</f>
        <v>2.95</v>
      </c>
      <c r="G6805" s="8">
        <f t="shared" si="212"/>
        <v>26.55</v>
      </c>
      <c r="H6805" s="8">
        <f>VLOOKUP(C6805,Products!$A$2:$F$20,6,TRUE)</f>
        <v>1.1500000000000001</v>
      </c>
      <c r="I6805" s="8">
        <f t="shared" si="213"/>
        <v>10.350000000000001</v>
      </c>
      <c r="J6805" s="42">
        <f>VLOOKUP(B6805,Invoices!A:I,9,TRUE)</f>
        <v>2021</v>
      </c>
    </row>
    <row r="6806" spans="1:10" x14ac:dyDescent="0.15">
      <c r="A6806" t="s">
        <v>10166</v>
      </c>
      <c r="B6806" t="s">
        <v>1487</v>
      </c>
      <c r="C6806" t="s">
        <v>94</v>
      </c>
      <c r="D6806" t="s">
        <v>86</v>
      </c>
      <c r="E6806">
        <v>2</v>
      </c>
      <c r="F6806" s="8">
        <f>VLOOKUP(C6806,Products!$A$2:$E$20,5,TRUE)</f>
        <v>3.5</v>
      </c>
      <c r="G6806" s="8">
        <f t="shared" si="212"/>
        <v>7</v>
      </c>
      <c r="H6806" s="8">
        <f>VLOOKUP(C6806,Products!$A$2:$F$20,6,TRUE)</f>
        <v>0.54999999999999982</v>
      </c>
      <c r="I6806" s="8">
        <f t="shared" si="213"/>
        <v>1.0999999999999996</v>
      </c>
      <c r="J6806" s="42">
        <f>VLOOKUP(B6806,Invoices!A:I,9,TRUE)</f>
        <v>2021</v>
      </c>
    </row>
    <row r="6807" spans="1:10" x14ac:dyDescent="0.15">
      <c r="A6807" t="s">
        <v>10167</v>
      </c>
      <c r="B6807" t="s">
        <v>1487</v>
      </c>
      <c r="C6807" t="s">
        <v>101</v>
      </c>
      <c r="D6807" t="s">
        <v>69</v>
      </c>
      <c r="E6807">
        <v>2</v>
      </c>
      <c r="F6807" s="8">
        <f>VLOOKUP(C6807,Products!$A$2:$E$20,5,TRUE)</f>
        <v>129.94999999999999</v>
      </c>
      <c r="G6807" s="8">
        <f t="shared" si="212"/>
        <v>259.89999999999998</v>
      </c>
      <c r="H6807" s="8">
        <f>VLOOKUP(C6807,Products!$A$2:$F$20,6,TRUE)</f>
        <v>40.449999999999989</v>
      </c>
      <c r="I6807" s="8">
        <f t="shared" si="213"/>
        <v>80.899999999999977</v>
      </c>
      <c r="J6807" s="42">
        <f>VLOOKUP(B6807,Invoices!A:I,9,TRUE)</f>
        <v>2021</v>
      </c>
    </row>
    <row r="6808" spans="1:10" x14ac:dyDescent="0.15">
      <c r="A6808" t="s">
        <v>10168</v>
      </c>
      <c r="B6808" t="s">
        <v>1487</v>
      </c>
      <c r="C6808" t="s">
        <v>105</v>
      </c>
      <c r="D6808" t="s">
        <v>81</v>
      </c>
      <c r="E6808">
        <v>10</v>
      </c>
      <c r="F6808" s="8">
        <f>VLOOKUP(C6808,Products!$A$2:$E$20,5,TRUE)</f>
        <v>8.9499999999999993</v>
      </c>
      <c r="G6808" s="8">
        <f t="shared" si="212"/>
        <v>89.5</v>
      </c>
      <c r="H6808" s="8">
        <f>VLOOKUP(C6808,Products!$A$2:$F$20,6,TRUE)</f>
        <v>3.1999999999999993</v>
      </c>
      <c r="I6808" s="8">
        <f t="shared" si="213"/>
        <v>31.999999999999993</v>
      </c>
      <c r="J6808" s="42">
        <f>VLOOKUP(B6808,Invoices!A:I,9,TRUE)</f>
        <v>2021</v>
      </c>
    </row>
    <row r="6809" spans="1:10" x14ac:dyDescent="0.15">
      <c r="A6809" t="s">
        <v>10169</v>
      </c>
      <c r="B6809" t="s">
        <v>1487</v>
      </c>
      <c r="C6809" t="s">
        <v>89</v>
      </c>
      <c r="D6809" t="s">
        <v>80</v>
      </c>
      <c r="E6809">
        <v>1</v>
      </c>
      <c r="F6809" s="8">
        <f>VLOOKUP(C6809,Products!$A$2:$E$20,5,TRUE)</f>
        <v>15.95</v>
      </c>
      <c r="G6809" s="8">
        <f t="shared" si="212"/>
        <v>15.95</v>
      </c>
      <c r="H6809" s="8">
        <f>VLOOKUP(C6809,Products!$A$2:$F$20,6,TRUE)</f>
        <v>6</v>
      </c>
      <c r="I6809" s="8">
        <f t="shared" si="213"/>
        <v>6</v>
      </c>
      <c r="J6809" s="42">
        <f>VLOOKUP(B6809,Invoices!A:I,9,TRUE)</f>
        <v>2021</v>
      </c>
    </row>
    <row r="6810" spans="1:10" x14ac:dyDescent="0.15">
      <c r="A6810" t="s">
        <v>10170</v>
      </c>
      <c r="B6810" t="s">
        <v>1487</v>
      </c>
      <c r="C6810" t="s">
        <v>100</v>
      </c>
      <c r="D6810" t="s">
        <v>78</v>
      </c>
      <c r="E6810">
        <v>20</v>
      </c>
      <c r="F6810" s="8">
        <f>VLOOKUP(C6810,Products!$A$2:$E$20,5,TRUE)</f>
        <v>49.95</v>
      </c>
      <c r="G6810" s="8">
        <f t="shared" si="212"/>
        <v>999</v>
      </c>
      <c r="H6810" s="8">
        <f>VLOOKUP(C6810,Products!$A$2:$F$20,6,TRUE)</f>
        <v>19.950000000000003</v>
      </c>
      <c r="I6810" s="8">
        <f t="shared" si="213"/>
        <v>399.00000000000006</v>
      </c>
      <c r="J6810" s="42">
        <f>VLOOKUP(B6810,Invoices!A:I,9,TRUE)</f>
        <v>2021</v>
      </c>
    </row>
    <row r="6811" spans="1:10" x14ac:dyDescent="0.15">
      <c r="A6811" t="s">
        <v>10171</v>
      </c>
      <c r="B6811" t="s">
        <v>1488</v>
      </c>
      <c r="C6811" t="s">
        <v>99</v>
      </c>
      <c r="D6811" t="s">
        <v>84</v>
      </c>
      <c r="E6811">
        <v>20</v>
      </c>
      <c r="F6811" s="8">
        <f>VLOOKUP(C6811,Products!$A$2:$E$20,5,TRUE)</f>
        <v>3.5</v>
      </c>
      <c r="G6811" s="8">
        <f t="shared" si="212"/>
        <v>70</v>
      </c>
      <c r="H6811" s="8">
        <f>VLOOKUP(C6811,Products!$A$2:$F$20,6,TRUE)</f>
        <v>0.54999999999999982</v>
      </c>
      <c r="I6811" s="8">
        <f t="shared" si="213"/>
        <v>10.999999999999996</v>
      </c>
      <c r="J6811" s="42">
        <f>VLOOKUP(B6811,Invoices!A:I,9,TRUE)</f>
        <v>2021</v>
      </c>
    </row>
    <row r="6812" spans="1:10" x14ac:dyDescent="0.15">
      <c r="A6812" t="s">
        <v>10172</v>
      </c>
      <c r="B6812" t="s">
        <v>1488</v>
      </c>
      <c r="C6812" t="s">
        <v>91</v>
      </c>
      <c r="D6812" t="s">
        <v>70</v>
      </c>
      <c r="E6812">
        <v>2</v>
      </c>
      <c r="F6812" s="8">
        <f>VLOOKUP(C6812,Products!$A$2:$E$20,5,TRUE)</f>
        <v>49.95</v>
      </c>
      <c r="G6812" s="8">
        <f t="shared" si="212"/>
        <v>99.9</v>
      </c>
      <c r="H6812" s="8">
        <f>VLOOKUP(C6812,Products!$A$2:$F$20,6,TRUE)</f>
        <v>21.200000000000003</v>
      </c>
      <c r="I6812" s="8">
        <f t="shared" si="213"/>
        <v>42.400000000000006</v>
      </c>
      <c r="J6812" s="42">
        <f>VLOOKUP(B6812,Invoices!A:I,9,TRUE)</f>
        <v>2021</v>
      </c>
    </row>
    <row r="6813" spans="1:10" x14ac:dyDescent="0.15">
      <c r="A6813" t="s">
        <v>10173</v>
      </c>
      <c r="B6813" t="s">
        <v>1488</v>
      </c>
      <c r="C6813" t="s">
        <v>92</v>
      </c>
      <c r="D6813" t="s">
        <v>82</v>
      </c>
      <c r="E6813">
        <v>1</v>
      </c>
      <c r="F6813" s="8">
        <f>VLOOKUP(C6813,Products!$A$2:$E$20,5,TRUE)</f>
        <v>19.95</v>
      </c>
      <c r="G6813" s="8">
        <f t="shared" si="212"/>
        <v>19.95</v>
      </c>
      <c r="H6813" s="8">
        <f>VLOOKUP(C6813,Products!$A$2:$F$20,6,TRUE)</f>
        <v>7.4499999999999993</v>
      </c>
      <c r="I6813" s="8">
        <f t="shared" si="213"/>
        <v>7.4499999999999993</v>
      </c>
      <c r="J6813" s="42">
        <f>VLOOKUP(B6813,Invoices!A:I,9,TRUE)</f>
        <v>2021</v>
      </c>
    </row>
    <row r="6814" spans="1:10" x14ac:dyDescent="0.15">
      <c r="A6814" t="s">
        <v>10174</v>
      </c>
      <c r="B6814" t="s">
        <v>1488</v>
      </c>
      <c r="C6814" t="s">
        <v>96</v>
      </c>
      <c r="D6814" t="s">
        <v>75</v>
      </c>
      <c r="E6814">
        <v>1</v>
      </c>
      <c r="F6814" s="8">
        <f>VLOOKUP(C6814,Products!$A$2:$E$20,5,TRUE)</f>
        <v>79.95</v>
      </c>
      <c r="G6814" s="8">
        <f t="shared" si="212"/>
        <v>79.95</v>
      </c>
      <c r="H6814" s="8">
        <f>VLOOKUP(C6814,Products!$A$2:$F$20,6,TRUE)</f>
        <v>27.950000000000003</v>
      </c>
      <c r="I6814" s="8">
        <f t="shared" si="213"/>
        <v>27.950000000000003</v>
      </c>
      <c r="J6814" s="42">
        <f>VLOOKUP(B6814,Invoices!A:I,9,TRUE)</f>
        <v>2021</v>
      </c>
    </row>
    <row r="6815" spans="1:10" x14ac:dyDescent="0.15">
      <c r="A6815" t="s">
        <v>10175</v>
      </c>
      <c r="B6815" t="s">
        <v>1488</v>
      </c>
      <c r="C6815" t="s">
        <v>101</v>
      </c>
      <c r="D6815" t="s">
        <v>69</v>
      </c>
      <c r="E6815">
        <v>2</v>
      </c>
      <c r="F6815" s="8">
        <f>VLOOKUP(C6815,Products!$A$2:$E$20,5,TRUE)</f>
        <v>129.94999999999999</v>
      </c>
      <c r="G6815" s="8">
        <f t="shared" si="212"/>
        <v>259.89999999999998</v>
      </c>
      <c r="H6815" s="8">
        <f>VLOOKUP(C6815,Products!$A$2:$F$20,6,TRUE)</f>
        <v>40.449999999999989</v>
      </c>
      <c r="I6815" s="8">
        <f t="shared" si="213"/>
        <v>80.899999999999977</v>
      </c>
      <c r="J6815" s="42">
        <f>VLOOKUP(B6815,Invoices!A:I,9,TRUE)</f>
        <v>2021</v>
      </c>
    </row>
    <row r="6816" spans="1:10" x14ac:dyDescent="0.15">
      <c r="A6816" t="s">
        <v>10176</v>
      </c>
      <c r="B6816" t="s">
        <v>1488</v>
      </c>
      <c r="C6816" t="s">
        <v>88</v>
      </c>
      <c r="D6816" t="s">
        <v>85</v>
      </c>
      <c r="E6816">
        <v>20</v>
      </c>
      <c r="F6816" s="8">
        <f>VLOOKUP(C6816,Products!$A$2:$E$20,5,TRUE)</f>
        <v>8.9499999999999993</v>
      </c>
      <c r="G6816" s="8">
        <f t="shared" si="212"/>
        <v>179</v>
      </c>
      <c r="H6816" s="8">
        <f>VLOOKUP(C6816,Products!$A$2:$F$20,6,TRUE)</f>
        <v>5.6999999999999993</v>
      </c>
      <c r="I6816" s="8">
        <f t="shared" si="213"/>
        <v>113.99999999999999</v>
      </c>
      <c r="J6816" s="42">
        <f>VLOOKUP(B6816,Invoices!A:I,9,TRUE)</f>
        <v>2021</v>
      </c>
    </row>
    <row r="6817" spans="1:10" x14ac:dyDescent="0.15">
      <c r="A6817" t="s">
        <v>10177</v>
      </c>
      <c r="B6817" t="s">
        <v>1488</v>
      </c>
      <c r="C6817" t="s">
        <v>89</v>
      </c>
      <c r="D6817" t="s">
        <v>80</v>
      </c>
      <c r="E6817">
        <v>20</v>
      </c>
      <c r="F6817" s="8">
        <f>VLOOKUP(C6817,Products!$A$2:$E$20,5,TRUE)</f>
        <v>15.95</v>
      </c>
      <c r="G6817" s="8">
        <f t="shared" si="212"/>
        <v>319</v>
      </c>
      <c r="H6817" s="8">
        <f>VLOOKUP(C6817,Products!$A$2:$F$20,6,TRUE)</f>
        <v>6</v>
      </c>
      <c r="I6817" s="8">
        <f t="shared" si="213"/>
        <v>120</v>
      </c>
      <c r="J6817" s="42">
        <f>VLOOKUP(B6817,Invoices!A:I,9,TRUE)</f>
        <v>2021</v>
      </c>
    </row>
    <row r="6818" spans="1:10" x14ac:dyDescent="0.15">
      <c r="A6818" t="s">
        <v>10178</v>
      </c>
      <c r="B6818" t="s">
        <v>1488</v>
      </c>
      <c r="C6818" t="s">
        <v>100</v>
      </c>
      <c r="D6818" t="s">
        <v>78</v>
      </c>
      <c r="E6818">
        <v>10</v>
      </c>
      <c r="F6818" s="8">
        <f>VLOOKUP(C6818,Products!$A$2:$E$20,5,TRUE)</f>
        <v>49.95</v>
      </c>
      <c r="G6818" s="8">
        <f t="shared" si="212"/>
        <v>499.5</v>
      </c>
      <c r="H6818" s="8">
        <f>VLOOKUP(C6818,Products!$A$2:$F$20,6,TRUE)</f>
        <v>19.950000000000003</v>
      </c>
      <c r="I6818" s="8">
        <f t="shared" si="213"/>
        <v>199.50000000000003</v>
      </c>
      <c r="J6818" s="42">
        <f>VLOOKUP(B6818,Invoices!A:I,9,TRUE)</f>
        <v>2021</v>
      </c>
    </row>
    <row r="6819" spans="1:10" x14ac:dyDescent="0.15">
      <c r="A6819" t="s">
        <v>10179</v>
      </c>
      <c r="B6819" t="s">
        <v>1488</v>
      </c>
      <c r="C6819" t="s">
        <v>104</v>
      </c>
      <c r="D6819" t="s">
        <v>71</v>
      </c>
      <c r="E6819">
        <v>6</v>
      </c>
      <c r="F6819" s="8">
        <f>VLOOKUP(C6819,Products!$A$2:$E$20,5,TRUE)</f>
        <v>2.95</v>
      </c>
      <c r="G6819" s="8">
        <f t="shared" si="212"/>
        <v>17.700000000000003</v>
      </c>
      <c r="H6819" s="8">
        <f>VLOOKUP(C6819,Products!$A$2:$F$20,6,TRUE)</f>
        <v>1.1500000000000001</v>
      </c>
      <c r="I6819" s="8">
        <f t="shared" si="213"/>
        <v>6.9</v>
      </c>
      <c r="J6819" s="42">
        <f>VLOOKUP(B6819,Invoices!A:I,9,TRUE)</f>
        <v>2021</v>
      </c>
    </row>
    <row r="6820" spans="1:10" x14ac:dyDescent="0.15">
      <c r="A6820" t="s">
        <v>10180</v>
      </c>
      <c r="B6820" t="s">
        <v>1489</v>
      </c>
      <c r="C6820" t="s">
        <v>89</v>
      </c>
      <c r="D6820" t="s">
        <v>80</v>
      </c>
      <c r="E6820">
        <v>5</v>
      </c>
      <c r="F6820" s="8">
        <f>VLOOKUP(C6820,Products!$A$2:$E$20,5,TRUE)</f>
        <v>15.95</v>
      </c>
      <c r="G6820" s="8">
        <f t="shared" si="212"/>
        <v>79.75</v>
      </c>
      <c r="H6820" s="8">
        <f>VLOOKUP(C6820,Products!$A$2:$F$20,6,TRUE)</f>
        <v>6</v>
      </c>
      <c r="I6820" s="8">
        <f t="shared" si="213"/>
        <v>30</v>
      </c>
      <c r="J6820" s="42">
        <f>VLOOKUP(B6820,Invoices!A:I,9,TRUE)</f>
        <v>2021</v>
      </c>
    </row>
    <row r="6821" spans="1:10" x14ac:dyDescent="0.15">
      <c r="A6821" t="s">
        <v>10181</v>
      </c>
      <c r="B6821" t="s">
        <v>1489</v>
      </c>
      <c r="C6821" t="s">
        <v>95</v>
      </c>
      <c r="D6821" t="s">
        <v>73</v>
      </c>
      <c r="E6821">
        <v>3</v>
      </c>
      <c r="F6821" s="8">
        <f>VLOOKUP(C6821,Products!$A$2:$E$20,5,TRUE)</f>
        <v>12.95</v>
      </c>
      <c r="G6821" s="8">
        <f t="shared" si="212"/>
        <v>38.849999999999994</v>
      </c>
      <c r="H6821" s="8">
        <f>VLOOKUP(C6821,Products!$A$2:$F$20,6,TRUE)</f>
        <v>4.1999999999999993</v>
      </c>
      <c r="I6821" s="8">
        <f t="shared" si="213"/>
        <v>12.599999999999998</v>
      </c>
      <c r="J6821" s="42">
        <f>VLOOKUP(B6821,Invoices!A:I,9,TRUE)</f>
        <v>2021</v>
      </c>
    </row>
    <row r="6822" spans="1:10" x14ac:dyDescent="0.15">
      <c r="A6822" t="s">
        <v>10182</v>
      </c>
      <c r="B6822" t="s">
        <v>1490</v>
      </c>
      <c r="C6822" t="s">
        <v>89</v>
      </c>
      <c r="D6822" t="s">
        <v>80</v>
      </c>
      <c r="E6822">
        <v>1</v>
      </c>
      <c r="F6822" s="8">
        <f>VLOOKUP(C6822,Products!$A$2:$E$20,5,TRUE)</f>
        <v>15.95</v>
      </c>
      <c r="G6822" s="8">
        <f t="shared" si="212"/>
        <v>15.95</v>
      </c>
      <c r="H6822" s="8">
        <f>VLOOKUP(C6822,Products!$A$2:$F$20,6,TRUE)</f>
        <v>6</v>
      </c>
      <c r="I6822" s="8">
        <f t="shared" si="213"/>
        <v>6</v>
      </c>
      <c r="J6822" s="42">
        <f>VLOOKUP(B6822,Invoices!A:I,9,TRUE)</f>
        <v>2021</v>
      </c>
    </row>
    <row r="6823" spans="1:10" x14ac:dyDescent="0.15">
      <c r="A6823" t="s">
        <v>10183</v>
      </c>
      <c r="B6823" t="s">
        <v>1490</v>
      </c>
      <c r="C6823" t="s">
        <v>88</v>
      </c>
      <c r="D6823" t="s">
        <v>85</v>
      </c>
      <c r="E6823">
        <v>6</v>
      </c>
      <c r="F6823" s="8">
        <f>VLOOKUP(C6823,Products!$A$2:$E$20,5,TRUE)</f>
        <v>8.9499999999999993</v>
      </c>
      <c r="G6823" s="8">
        <f t="shared" si="212"/>
        <v>53.699999999999996</v>
      </c>
      <c r="H6823" s="8">
        <f>VLOOKUP(C6823,Products!$A$2:$F$20,6,TRUE)</f>
        <v>5.6999999999999993</v>
      </c>
      <c r="I6823" s="8">
        <f t="shared" si="213"/>
        <v>34.199999999999996</v>
      </c>
      <c r="J6823" s="42">
        <f>VLOOKUP(B6823,Invoices!A:I,9,TRUE)</f>
        <v>2021</v>
      </c>
    </row>
    <row r="6824" spans="1:10" x14ac:dyDescent="0.15">
      <c r="A6824" t="s">
        <v>10184</v>
      </c>
      <c r="B6824" t="s">
        <v>1490</v>
      </c>
      <c r="C6824" t="s">
        <v>101</v>
      </c>
      <c r="D6824" t="s">
        <v>69</v>
      </c>
      <c r="E6824">
        <v>1</v>
      </c>
      <c r="F6824" s="8">
        <f>VLOOKUP(C6824,Products!$A$2:$E$20,5,TRUE)</f>
        <v>129.94999999999999</v>
      </c>
      <c r="G6824" s="8">
        <f t="shared" si="212"/>
        <v>129.94999999999999</v>
      </c>
      <c r="H6824" s="8">
        <f>VLOOKUP(C6824,Products!$A$2:$F$20,6,TRUE)</f>
        <v>40.449999999999989</v>
      </c>
      <c r="I6824" s="8">
        <f t="shared" si="213"/>
        <v>40.449999999999989</v>
      </c>
      <c r="J6824" s="42">
        <f>VLOOKUP(B6824,Invoices!A:I,9,TRUE)</f>
        <v>2021</v>
      </c>
    </row>
    <row r="6825" spans="1:10" x14ac:dyDescent="0.15">
      <c r="A6825" t="s">
        <v>10185</v>
      </c>
      <c r="B6825" t="s">
        <v>1490</v>
      </c>
      <c r="C6825" t="s">
        <v>105</v>
      </c>
      <c r="D6825" t="s">
        <v>81</v>
      </c>
      <c r="E6825">
        <v>3</v>
      </c>
      <c r="F6825" s="8">
        <f>VLOOKUP(C6825,Products!$A$2:$E$20,5,TRUE)</f>
        <v>8.9499999999999993</v>
      </c>
      <c r="G6825" s="8">
        <f t="shared" si="212"/>
        <v>26.849999999999998</v>
      </c>
      <c r="H6825" s="8">
        <f>VLOOKUP(C6825,Products!$A$2:$F$20,6,TRUE)</f>
        <v>3.1999999999999993</v>
      </c>
      <c r="I6825" s="8">
        <f t="shared" si="213"/>
        <v>9.5999999999999979</v>
      </c>
      <c r="J6825" s="42">
        <f>VLOOKUP(B6825,Invoices!A:I,9,TRUE)</f>
        <v>2021</v>
      </c>
    </row>
    <row r="6826" spans="1:10" x14ac:dyDescent="0.15">
      <c r="A6826" t="s">
        <v>10186</v>
      </c>
      <c r="B6826" t="s">
        <v>1490</v>
      </c>
      <c r="C6826" t="s">
        <v>103</v>
      </c>
      <c r="D6826" t="s">
        <v>77</v>
      </c>
      <c r="E6826">
        <v>1</v>
      </c>
      <c r="F6826" s="8">
        <f>VLOOKUP(C6826,Products!$A$2:$E$20,5,TRUE)</f>
        <v>8.9499999999999993</v>
      </c>
      <c r="G6826" s="8">
        <f t="shared" si="212"/>
        <v>8.9499999999999993</v>
      </c>
      <c r="H6826" s="8">
        <f>VLOOKUP(C6826,Products!$A$2:$F$20,6,TRUE)</f>
        <v>3.1999999999999993</v>
      </c>
      <c r="I6826" s="8">
        <f t="shared" si="213"/>
        <v>3.1999999999999993</v>
      </c>
      <c r="J6826" s="42">
        <f>VLOOKUP(B6826,Invoices!A:I,9,TRUE)</f>
        <v>2021</v>
      </c>
    </row>
    <row r="6827" spans="1:10" x14ac:dyDescent="0.15">
      <c r="A6827" t="s">
        <v>10187</v>
      </c>
      <c r="B6827" t="s">
        <v>1490</v>
      </c>
      <c r="C6827" t="s">
        <v>104</v>
      </c>
      <c r="D6827" t="s">
        <v>71</v>
      </c>
      <c r="E6827">
        <v>1</v>
      </c>
      <c r="F6827" s="8">
        <f>VLOOKUP(C6827,Products!$A$2:$E$20,5,TRUE)</f>
        <v>2.95</v>
      </c>
      <c r="G6827" s="8">
        <f t="shared" si="212"/>
        <v>2.95</v>
      </c>
      <c r="H6827" s="8">
        <f>VLOOKUP(C6827,Products!$A$2:$F$20,6,TRUE)</f>
        <v>1.1500000000000001</v>
      </c>
      <c r="I6827" s="8">
        <f t="shared" si="213"/>
        <v>1.1500000000000001</v>
      </c>
      <c r="J6827" s="42">
        <f>VLOOKUP(B6827,Invoices!A:I,9,TRUE)</f>
        <v>2021</v>
      </c>
    </row>
    <row r="6828" spans="1:10" x14ac:dyDescent="0.15">
      <c r="A6828" t="s">
        <v>10188</v>
      </c>
      <c r="B6828" t="s">
        <v>1490</v>
      </c>
      <c r="C6828" t="s">
        <v>96</v>
      </c>
      <c r="D6828" t="s">
        <v>75</v>
      </c>
      <c r="E6828">
        <v>1</v>
      </c>
      <c r="F6828" s="8">
        <f>VLOOKUP(C6828,Products!$A$2:$E$20,5,TRUE)</f>
        <v>79.95</v>
      </c>
      <c r="G6828" s="8">
        <f t="shared" si="212"/>
        <v>79.95</v>
      </c>
      <c r="H6828" s="8">
        <f>VLOOKUP(C6828,Products!$A$2:$F$20,6,TRUE)</f>
        <v>27.950000000000003</v>
      </c>
      <c r="I6828" s="8">
        <f t="shared" si="213"/>
        <v>27.950000000000003</v>
      </c>
      <c r="J6828" s="42">
        <f>VLOOKUP(B6828,Invoices!A:I,9,TRUE)</f>
        <v>2021</v>
      </c>
    </row>
    <row r="6829" spans="1:10" x14ac:dyDescent="0.15">
      <c r="A6829" t="s">
        <v>10189</v>
      </c>
      <c r="B6829" t="s">
        <v>1490</v>
      </c>
      <c r="C6829" t="s">
        <v>90</v>
      </c>
      <c r="D6829" t="s">
        <v>72</v>
      </c>
      <c r="E6829">
        <v>10</v>
      </c>
      <c r="F6829" s="8">
        <f>VLOOKUP(C6829,Products!$A$2:$E$20,5,TRUE)</f>
        <v>8.9499999999999993</v>
      </c>
      <c r="G6829" s="8">
        <f t="shared" si="212"/>
        <v>89.5</v>
      </c>
      <c r="H6829" s="8">
        <f>VLOOKUP(C6829,Products!$A$2:$F$20,6,TRUE)</f>
        <v>5.6999999999999993</v>
      </c>
      <c r="I6829" s="8">
        <f t="shared" si="213"/>
        <v>56.999999999999993</v>
      </c>
      <c r="J6829" s="42">
        <f>VLOOKUP(B6829,Invoices!A:I,9,TRUE)</f>
        <v>2021</v>
      </c>
    </row>
    <row r="6830" spans="1:10" x14ac:dyDescent="0.15">
      <c r="A6830" t="s">
        <v>10190</v>
      </c>
      <c r="B6830" t="s">
        <v>1490</v>
      </c>
      <c r="C6830" t="s">
        <v>99</v>
      </c>
      <c r="D6830" t="s">
        <v>84</v>
      </c>
      <c r="E6830">
        <v>3</v>
      </c>
      <c r="F6830" s="8">
        <f>VLOOKUP(C6830,Products!$A$2:$E$20,5,TRUE)</f>
        <v>3.5</v>
      </c>
      <c r="G6830" s="8">
        <f t="shared" si="212"/>
        <v>10.5</v>
      </c>
      <c r="H6830" s="8">
        <f>VLOOKUP(C6830,Products!$A$2:$F$20,6,TRUE)</f>
        <v>0.54999999999999982</v>
      </c>
      <c r="I6830" s="8">
        <f t="shared" si="213"/>
        <v>1.6499999999999995</v>
      </c>
      <c r="J6830" s="42">
        <f>VLOOKUP(B6830,Invoices!A:I,9,TRUE)</f>
        <v>2021</v>
      </c>
    </row>
    <row r="6831" spans="1:10" x14ac:dyDescent="0.15">
      <c r="A6831" t="s">
        <v>10191</v>
      </c>
      <c r="B6831" t="s">
        <v>1490</v>
      </c>
      <c r="C6831" t="s">
        <v>92</v>
      </c>
      <c r="D6831" t="s">
        <v>82</v>
      </c>
      <c r="E6831">
        <v>1</v>
      </c>
      <c r="F6831" s="8">
        <f>VLOOKUP(C6831,Products!$A$2:$E$20,5,TRUE)</f>
        <v>19.95</v>
      </c>
      <c r="G6831" s="8">
        <f t="shared" si="212"/>
        <v>19.95</v>
      </c>
      <c r="H6831" s="8">
        <f>VLOOKUP(C6831,Products!$A$2:$F$20,6,TRUE)</f>
        <v>7.4499999999999993</v>
      </c>
      <c r="I6831" s="8">
        <f t="shared" si="213"/>
        <v>7.4499999999999993</v>
      </c>
      <c r="J6831" s="42">
        <f>VLOOKUP(B6831,Invoices!A:I,9,TRUE)</f>
        <v>2021</v>
      </c>
    </row>
    <row r="6832" spans="1:10" x14ac:dyDescent="0.15">
      <c r="A6832" t="s">
        <v>10192</v>
      </c>
      <c r="B6832" t="s">
        <v>1491</v>
      </c>
      <c r="C6832" t="s">
        <v>99</v>
      </c>
      <c r="D6832" t="s">
        <v>84</v>
      </c>
      <c r="E6832">
        <v>1</v>
      </c>
      <c r="F6832" s="8">
        <f>VLOOKUP(C6832,Products!$A$2:$E$20,5,TRUE)</f>
        <v>3.5</v>
      </c>
      <c r="G6832" s="8">
        <f t="shared" si="212"/>
        <v>3.5</v>
      </c>
      <c r="H6832" s="8">
        <f>VLOOKUP(C6832,Products!$A$2:$F$20,6,TRUE)</f>
        <v>0.54999999999999982</v>
      </c>
      <c r="I6832" s="8">
        <f t="shared" si="213"/>
        <v>0.54999999999999982</v>
      </c>
      <c r="J6832" s="42">
        <f>VLOOKUP(B6832,Invoices!A:I,9,TRUE)</f>
        <v>2021</v>
      </c>
    </row>
    <row r="6833" spans="1:10" x14ac:dyDescent="0.15">
      <c r="A6833" t="s">
        <v>10193</v>
      </c>
      <c r="B6833" t="s">
        <v>1491</v>
      </c>
      <c r="C6833" t="s">
        <v>92</v>
      </c>
      <c r="D6833" t="s">
        <v>82</v>
      </c>
      <c r="E6833">
        <v>15</v>
      </c>
      <c r="F6833" s="8">
        <f>VLOOKUP(C6833,Products!$A$2:$E$20,5,TRUE)</f>
        <v>19.95</v>
      </c>
      <c r="G6833" s="8">
        <f t="shared" si="212"/>
        <v>299.25</v>
      </c>
      <c r="H6833" s="8">
        <f>VLOOKUP(C6833,Products!$A$2:$F$20,6,TRUE)</f>
        <v>7.4499999999999993</v>
      </c>
      <c r="I6833" s="8">
        <f t="shared" si="213"/>
        <v>111.74999999999999</v>
      </c>
      <c r="J6833" s="42">
        <f>VLOOKUP(B6833,Invoices!A:I,9,TRUE)</f>
        <v>2021</v>
      </c>
    </row>
    <row r="6834" spans="1:10" x14ac:dyDescent="0.15">
      <c r="A6834" t="s">
        <v>10194</v>
      </c>
      <c r="B6834" t="s">
        <v>1491</v>
      </c>
      <c r="C6834" t="s">
        <v>95</v>
      </c>
      <c r="D6834" t="s">
        <v>73</v>
      </c>
      <c r="E6834">
        <v>20</v>
      </c>
      <c r="F6834" s="8">
        <f>VLOOKUP(C6834,Products!$A$2:$E$20,5,TRUE)</f>
        <v>12.95</v>
      </c>
      <c r="G6834" s="8">
        <f t="shared" si="212"/>
        <v>259</v>
      </c>
      <c r="H6834" s="8">
        <f>VLOOKUP(C6834,Products!$A$2:$F$20,6,TRUE)</f>
        <v>4.1999999999999993</v>
      </c>
      <c r="I6834" s="8">
        <f t="shared" si="213"/>
        <v>83.999999999999986</v>
      </c>
      <c r="J6834" s="42">
        <f>VLOOKUP(B6834,Invoices!A:I,9,TRUE)</f>
        <v>2021</v>
      </c>
    </row>
    <row r="6835" spans="1:10" x14ac:dyDescent="0.15">
      <c r="A6835" t="s">
        <v>10195</v>
      </c>
      <c r="B6835" t="s">
        <v>1491</v>
      </c>
      <c r="C6835" t="s">
        <v>105</v>
      </c>
      <c r="D6835" t="s">
        <v>81</v>
      </c>
      <c r="E6835">
        <v>1</v>
      </c>
      <c r="F6835" s="8">
        <f>VLOOKUP(C6835,Products!$A$2:$E$20,5,TRUE)</f>
        <v>8.9499999999999993</v>
      </c>
      <c r="G6835" s="8">
        <f t="shared" si="212"/>
        <v>8.9499999999999993</v>
      </c>
      <c r="H6835" s="8">
        <f>VLOOKUP(C6835,Products!$A$2:$F$20,6,TRUE)</f>
        <v>3.1999999999999993</v>
      </c>
      <c r="I6835" s="8">
        <f t="shared" si="213"/>
        <v>3.1999999999999993</v>
      </c>
      <c r="J6835" s="42">
        <f>VLOOKUP(B6835,Invoices!A:I,9,TRUE)</f>
        <v>2021</v>
      </c>
    </row>
    <row r="6836" spans="1:10" x14ac:dyDescent="0.15">
      <c r="A6836" t="s">
        <v>10196</v>
      </c>
      <c r="B6836" t="s">
        <v>1492</v>
      </c>
      <c r="C6836" t="s">
        <v>103</v>
      </c>
      <c r="D6836" t="s">
        <v>77</v>
      </c>
      <c r="E6836">
        <v>6</v>
      </c>
      <c r="F6836" s="8">
        <f>VLOOKUP(C6836,Products!$A$2:$E$20,5,TRUE)</f>
        <v>8.9499999999999993</v>
      </c>
      <c r="G6836" s="8">
        <f t="shared" si="212"/>
        <v>53.699999999999996</v>
      </c>
      <c r="H6836" s="8">
        <f>VLOOKUP(C6836,Products!$A$2:$F$20,6,TRUE)</f>
        <v>3.1999999999999993</v>
      </c>
      <c r="I6836" s="8">
        <f t="shared" si="213"/>
        <v>19.199999999999996</v>
      </c>
      <c r="J6836" s="42">
        <f>VLOOKUP(B6836,Invoices!A:I,9,TRUE)</f>
        <v>2021</v>
      </c>
    </row>
    <row r="6837" spans="1:10" x14ac:dyDescent="0.15">
      <c r="A6837" t="s">
        <v>10197</v>
      </c>
      <c r="B6837" t="s">
        <v>1492</v>
      </c>
      <c r="C6837" t="s">
        <v>105</v>
      </c>
      <c r="D6837" t="s">
        <v>81</v>
      </c>
      <c r="E6837">
        <v>1</v>
      </c>
      <c r="F6837" s="8">
        <f>VLOOKUP(C6837,Products!$A$2:$E$20,5,TRUE)</f>
        <v>8.9499999999999993</v>
      </c>
      <c r="G6837" s="8">
        <f t="shared" si="212"/>
        <v>8.9499999999999993</v>
      </c>
      <c r="H6837" s="8">
        <f>VLOOKUP(C6837,Products!$A$2:$F$20,6,TRUE)</f>
        <v>3.1999999999999993</v>
      </c>
      <c r="I6837" s="8">
        <f t="shared" si="213"/>
        <v>3.1999999999999993</v>
      </c>
      <c r="J6837" s="42">
        <f>VLOOKUP(B6837,Invoices!A:I,9,TRUE)</f>
        <v>2021</v>
      </c>
    </row>
    <row r="6838" spans="1:10" x14ac:dyDescent="0.15">
      <c r="A6838" t="s">
        <v>10198</v>
      </c>
      <c r="B6838" t="s">
        <v>1492</v>
      </c>
      <c r="C6838" t="s">
        <v>96</v>
      </c>
      <c r="D6838" t="s">
        <v>75</v>
      </c>
      <c r="E6838">
        <v>2</v>
      </c>
      <c r="F6838" s="8">
        <f>VLOOKUP(C6838,Products!$A$2:$E$20,5,TRUE)</f>
        <v>79.95</v>
      </c>
      <c r="G6838" s="8">
        <f t="shared" si="212"/>
        <v>159.9</v>
      </c>
      <c r="H6838" s="8">
        <f>VLOOKUP(C6838,Products!$A$2:$F$20,6,TRUE)</f>
        <v>27.950000000000003</v>
      </c>
      <c r="I6838" s="8">
        <f t="shared" si="213"/>
        <v>55.900000000000006</v>
      </c>
      <c r="J6838" s="42">
        <f>VLOOKUP(B6838,Invoices!A:I,9,TRUE)</f>
        <v>2021</v>
      </c>
    </row>
    <row r="6839" spans="1:10" x14ac:dyDescent="0.15">
      <c r="A6839" t="s">
        <v>10199</v>
      </c>
      <c r="B6839" t="s">
        <v>1492</v>
      </c>
      <c r="C6839" t="s">
        <v>90</v>
      </c>
      <c r="D6839" t="s">
        <v>72</v>
      </c>
      <c r="E6839">
        <v>15</v>
      </c>
      <c r="F6839" s="8">
        <f>VLOOKUP(C6839,Products!$A$2:$E$20,5,TRUE)</f>
        <v>8.9499999999999993</v>
      </c>
      <c r="G6839" s="8">
        <f t="shared" si="212"/>
        <v>134.25</v>
      </c>
      <c r="H6839" s="8">
        <f>VLOOKUP(C6839,Products!$A$2:$F$20,6,TRUE)</f>
        <v>5.6999999999999993</v>
      </c>
      <c r="I6839" s="8">
        <f t="shared" si="213"/>
        <v>85.499999999999986</v>
      </c>
      <c r="J6839" s="42">
        <f>VLOOKUP(B6839,Invoices!A:I,9,TRUE)</f>
        <v>2021</v>
      </c>
    </row>
    <row r="6840" spans="1:10" x14ac:dyDescent="0.15">
      <c r="A6840" t="s">
        <v>10200</v>
      </c>
      <c r="B6840" t="s">
        <v>1492</v>
      </c>
      <c r="C6840" t="s">
        <v>89</v>
      </c>
      <c r="D6840" t="s">
        <v>80</v>
      </c>
      <c r="E6840">
        <v>1</v>
      </c>
      <c r="F6840" s="8">
        <f>VLOOKUP(C6840,Products!$A$2:$E$20,5,TRUE)</f>
        <v>15.95</v>
      </c>
      <c r="G6840" s="8">
        <f t="shared" si="212"/>
        <v>15.95</v>
      </c>
      <c r="H6840" s="8">
        <f>VLOOKUP(C6840,Products!$A$2:$F$20,6,TRUE)</f>
        <v>6</v>
      </c>
      <c r="I6840" s="8">
        <f t="shared" si="213"/>
        <v>6</v>
      </c>
      <c r="J6840" s="42">
        <f>VLOOKUP(B6840,Invoices!A:I,9,TRUE)</f>
        <v>2021</v>
      </c>
    </row>
    <row r="6841" spans="1:10" x14ac:dyDescent="0.15">
      <c r="A6841" t="s">
        <v>10201</v>
      </c>
      <c r="B6841" t="s">
        <v>1493</v>
      </c>
      <c r="C6841" t="s">
        <v>99</v>
      </c>
      <c r="D6841" t="s">
        <v>84</v>
      </c>
      <c r="E6841">
        <v>5</v>
      </c>
      <c r="F6841" s="8">
        <f>VLOOKUP(C6841,Products!$A$2:$E$20,5,TRUE)</f>
        <v>3.5</v>
      </c>
      <c r="G6841" s="8">
        <f t="shared" si="212"/>
        <v>17.5</v>
      </c>
      <c r="H6841" s="8">
        <f>VLOOKUP(C6841,Products!$A$2:$F$20,6,TRUE)</f>
        <v>0.54999999999999982</v>
      </c>
      <c r="I6841" s="8">
        <f t="shared" si="213"/>
        <v>2.7499999999999991</v>
      </c>
      <c r="J6841" s="42">
        <f>VLOOKUP(B6841,Invoices!A:I,9,TRUE)</f>
        <v>2021</v>
      </c>
    </row>
    <row r="6842" spans="1:10" x14ac:dyDescent="0.15">
      <c r="A6842" t="s">
        <v>10202</v>
      </c>
      <c r="B6842" t="s">
        <v>1493</v>
      </c>
      <c r="C6842" t="s">
        <v>97</v>
      </c>
      <c r="D6842" t="s">
        <v>74</v>
      </c>
      <c r="E6842">
        <v>1</v>
      </c>
      <c r="F6842" s="8">
        <f>VLOOKUP(C6842,Products!$A$2:$E$20,5,TRUE)</f>
        <v>1.5</v>
      </c>
      <c r="G6842" s="8">
        <f t="shared" si="212"/>
        <v>1.5</v>
      </c>
      <c r="H6842" s="8">
        <f>VLOOKUP(C6842,Products!$A$2:$F$20,6,TRUE)</f>
        <v>0.5</v>
      </c>
      <c r="I6842" s="8">
        <f t="shared" si="213"/>
        <v>0.5</v>
      </c>
      <c r="J6842" s="42">
        <f>VLOOKUP(B6842,Invoices!A:I,9,TRUE)</f>
        <v>2021</v>
      </c>
    </row>
    <row r="6843" spans="1:10" x14ac:dyDescent="0.15">
      <c r="A6843" t="s">
        <v>10203</v>
      </c>
      <c r="B6843" t="s">
        <v>1493</v>
      </c>
      <c r="C6843" t="s">
        <v>104</v>
      </c>
      <c r="D6843" t="s">
        <v>71</v>
      </c>
      <c r="E6843">
        <v>30</v>
      </c>
      <c r="F6843" s="8">
        <f>VLOOKUP(C6843,Products!$A$2:$E$20,5,TRUE)</f>
        <v>2.95</v>
      </c>
      <c r="G6843" s="8">
        <f t="shared" si="212"/>
        <v>88.5</v>
      </c>
      <c r="H6843" s="8">
        <f>VLOOKUP(C6843,Products!$A$2:$F$20,6,TRUE)</f>
        <v>1.1500000000000001</v>
      </c>
      <c r="I6843" s="8">
        <f t="shared" si="213"/>
        <v>34.500000000000007</v>
      </c>
      <c r="J6843" s="42">
        <f>VLOOKUP(B6843,Invoices!A:I,9,TRUE)</f>
        <v>2021</v>
      </c>
    </row>
    <row r="6844" spans="1:10" x14ac:dyDescent="0.15">
      <c r="A6844" t="s">
        <v>10204</v>
      </c>
      <c r="B6844" t="s">
        <v>1493</v>
      </c>
      <c r="C6844" t="s">
        <v>91</v>
      </c>
      <c r="D6844" t="s">
        <v>70</v>
      </c>
      <c r="E6844">
        <v>3</v>
      </c>
      <c r="F6844" s="8">
        <f>VLOOKUP(C6844,Products!$A$2:$E$20,5,TRUE)</f>
        <v>49.95</v>
      </c>
      <c r="G6844" s="8">
        <f t="shared" si="212"/>
        <v>149.85000000000002</v>
      </c>
      <c r="H6844" s="8">
        <f>VLOOKUP(C6844,Products!$A$2:$F$20,6,TRUE)</f>
        <v>21.200000000000003</v>
      </c>
      <c r="I6844" s="8">
        <f t="shared" si="213"/>
        <v>63.600000000000009</v>
      </c>
      <c r="J6844" s="42">
        <f>VLOOKUP(B6844,Invoices!A:I,9,TRUE)</f>
        <v>2021</v>
      </c>
    </row>
    <row r="6845" spans="1:10" x14ac:dyDescent="0.15">
      <c r="A6845" t="s">
        <v>10205</v>
      </c>
      <c r="B6845" t="s">
        <v>1493</v>
      </c>
      <c r="C6845" t="s">
        <v>87</v>
      </c>
      <c r="D6845" t="s">
        <v>68</v>
      </c>
      <c r="E6845">
        <v>100</v>
      </c>
      <c r="F6845" s="8">
        <f>VLOOKUP(C6845,Products!$A$2:$E$20,5,TRUE)</f>
        <v>19.95</v>
      </c>
      <c r="G6845" s="8">
        <f t="shared" si="212"/>
        <v>1995</v>
      </c>
      <c r="H6845" s="8">
        <f>VLOOKUP(C6845,Products!$A$2:$F$20,6,TRUE)</f>
        <v>7.4499999999999993</v>
      </c>
      <c r="I6845" s="8">
        <f t="shared" si="213"/>
        <v>744.99999999999989</v>
      </c>
      <c r="J6845" s="42">
        <f>VLOOKUP(B6845,Invoices!A:I,9,TRUE)</f>
        <v>2021</v>
      </c>
    </row>
    <row r="6846" spans="1:10" x14ac:dyDescent="0.15">
      <c r="A6846" t="s">
        <v>10206</v>
      </c>
      <c r="B6846" t="s">
        <v>1493</v>
      </c>
      <c r="C6846" t="s">
        <v>94</v>
      </c>
      <c r="D6846" t="s">
        <v>86</v>
      </c>
      <c r="E6846">
        <v>1</v>
      </c>
      <c r="F6846" s="8">
        <f>VLOOKUP(C6846,Products!$A$2:$E$20,5,TRUE)</f>
        <v>3.5</v>
      </c>
      <c r="G6846" s="8">
        <f t="shared" si="212"/>
        <v>3.5</v>
      </c>
      <c r="H6846" s="8">
        <f>VLOOKUP(C6846,Products!$A$2:$F$20,6,TRUE)</f>
        <v>0.54999999999999982</v>
      </c>
      <c r="I6846" s="8">
        <f t="shared" si="213"/>
        <v>0.54999999999999982</v>
      </c>
      <c r="J6846" s="42">
        <f>VLOOKUP(B6846,Invoices!A:I,9,TRUE)</f>
        <v>2021</v>
      </c>
    </row>
    <row r="6847" spans="1:10" x14ac:dyDescent="0.15">
      <c r="A6847" t="s">
        <v>10207</v>
      </c>
      <c r="B6847" t="s">
        <v>1493</v>
      </c>
      <c r="C6847" t="s">
        <v>96</v>
      </c>
      <c r="D6847" t="s">
        <v>75</v>
      </c>
      <c r="E6847">
        <v>10</v>
      </c>
      <c r="F6847" s="8">
        <f>VLOOKUP(C6847,Products!$A$2:$E$20,5,TRUE)</f>
        <v>79.95</v>
      </c>
      <c r="G6847" s="8">
        <f t="shared" si="212"/>
        <v>799.5</v>
      </c>
      <c r="H6847" s="8">
        <f>VLOOKUP(C6847,Products!$A$2:$F$20,6,TRUE)</f>
        <v>27.950000000000003</v>
      </c>
      <c r="I6847" s="8">
        <f t="shared" si="213"/>
        <v>279.5</v>
      </c>
      <c r="J6847" s="42">
        <f>VLOOKUP(B6847,Invoices!A:I,9,TRUE)</f>
        <v>2021</v>
      </c>
    </row>
    <row r="6848" spans="1:10" x14ac:dyDescent="0.15">
      <c r="A6848" t="s">
        <v>10208</v>
      </c>
      <c r="B6848" t="s">
        <v>1493</v>
      </c>
      <c r="C6848" t="s">
        <v>90</v>
      </c>
      <c r="D6848" t="s">
        <v>72</v>
      </c>
      <c r="E6848">
        <v>1</v>
      </c>
      <c r="F6848" s="8">
        <f>VLOOKUP(C6848,Products!$A$2:$E$20,5,TRUE)</f>
        <v>8.9499999999999993</v>
      </c>
      <c r="G6848" s="8">
        <f t="shared" si="212"/>
        <v>8.9499999999999993</v>
      </c>
      <c r="H6848" s="8">
        <f>VLOOKUP(C6848,Products!$A$2:$F$20,6,TRUE)</f>
        <v>5.6999999999999993</v>
      </c>
      <c r="I6848" s="8">
        <f t="shared" si="213"/>
        <v>5.6999999999999993</v>
      </c>
      <c r="J6848" s="42">
        <f>VLOOKUP(B6848,Invoices!A:I,9,TRUE)</f>
        <v>2021</v>
      </c>
    </row>
    <row r="6849" spans="1:10" x14ac:dyDescent="0.15">
      <c r="A6849" t="s">
        <v>10209</v>
      </c>
      <c r="B6849" t="s">
        <v>1493</v>
      </c>
      <c r="C6849" t="s">
        <v>105</v>
      </c>
      <c r="D6849" t="s">
        <v>81</v>
      </c>
      <c r="E6849">
        <v>6</v>
      </c>
      <c r="F6849" s="8">
        <f>VLOOKUP(C6849,Products!$A$2:$E$20,5,TRUE)</f>
        <v>8.9499999999999993</v>
      </c>
      <c r="G6849" s="8">
        <f t="shared" si="212"/>
        <v>53.699999999999996</v>
      </c>
      <c r="H6849" s="8">
        <f>VLOOKUP(C6849,Products!$A$2:$F$20,6,TRUE)</f>
        <v>3.1999999999999993</v>
      </c>
      <c r="I6849" s="8">
        <f t="shared" si="213"/>
        <v>19.199999999999996</v>
      </c>
      <c r="J6849" s="42">
        <f>VLOOKUP(B6849,Invoices!A:I,9,TRUE)</f>
        <v>2021</v>
      </c>
    </row>
    <row r="6850" spans="1:10" x14ac:dyDescent="0.15">
      <c r="A6850" t="s">
        <v>10210</v>
      </c>
      <c r="B6850" t="s">
        <v>1493</v>
      </c>
      <c r="C6850" t="s">
        <v>93</v>
      </c>
      <c r="D6850" t="s">
        <v>76</v>
      </c>
      <c r="E6850">
        <v>20</v>
      </c>
      <c r="F6850" s="8">
        <f>VLOOKUP(C6850,Products!$A$2:$E$20,5,TRUE)</f>
        <v>9.9499999999999993</v>
      </c>
      <c r="G6850" s="8">
        <f t="shared" si="212"/>
        <v>199</v>
      </c>
      <c r="H6850" s="8">
        <f>VLOOKUP(C6850,Products!$A$2:$F$20,6,TRUE)</f>
        <v>1.9499999999999993</v>
      </c>
      <c r="I6850" s="8">
        <f t="shared" si="213"/>
        <v>38.999999999999986</v>
      </c>
      <c r="J6850" s="42">
        <f>VLOOKUP(B6850,Invoices!A:I,9,TRUE)</f>
        <v>2021</v>
      </c>
    </row>
    <row r="6851" spans="1:10" x14ac:dyDescent="0.15">
      <c r="A6851" t="s">
        <v>10211</v>
      </c>
      <c r="B6851" t="s">
        <v>1493</v>
      </c>
      <c r="C6851" t="s">
        <v>89</v>
      </c>
      <c r="D6851" t="s">
        <v>80</v>
      </c>
      <c r="E6851">
        <v>1</v>
      </c>
      <c r="F6851" s="8">
        <f>VLOOKUP(C6851,Products!$A$2:$E$20,5,TRUE)</f>
        <v>15.95</v>
      </c>
      <c r="G6851" s="8">
        <f t="shared" ref="G6851:G6914" si="214">F6851*E6851</f>
        <v>15.95</v>
      </c>
      <c r="H6851" s="8">
        <f>VLOOKUP(C6851,Products!$A$2:$F$20,6,TRUE)</f>
        <v>6</v>
      </c>
      <c r="I6851" s="8">
        <f t="shared" ref="I6851:I6914" si="215">H6851*E6851</f>
        <v>6</v>
      </c>
      <c r="J6851" s="42">
        <f>VLOOKUP(B6851,Invoices!A:I,9,TRUE)</f>
        <v>2021</v>
      </c>
    </row>
    <row r="6852" spans="1:10" x14ac:dyDescent="0.15">
      <c r="A6852" t="s">
        <v>10212</v>
      </c>
      <c r="B6852" t="s">
        <v>1493</v>
      </c>
      <c r="C6852" t="s">
        <v>88</v>
      </c>
      <c r="D6852" t="s">
        <v>85</v>
      </c>
      <c r="E6852">
        <v>30</v>
      </c>
      <c r="F6852" s="8">
        <f>VLOOKUP(C6852,Products!$A$2:$E$20,5,TRUE)</f>
        <v>8.9499999999999993</v>
      </c>
      <c r="G6852" s="8">
        <f t="shared" si="214"/>
        <v>268.5</v>
      </c>
      <c r="H6852" s="8">
        <f>VLOOKUP(C6852,Products!$A$2:$F$20,6,TRUE)</f>
        <v>5.6999999999999993</v>
      </c>
      <c r="I6852" s="8">
        <f t="shared" si="215"/>
        <v>170.99999999999997</v>
      </c>
      <c r="J6852" s="42">
        <f>VLOOKUP(B6852,Invoices!A:I,9,TRUE)</f>
        <v>2021</v>
      </c>
    </row>
    <row r="6853" spans="1:10" x14ac:dyDescent="0.15">
      <c r="A6853" t="s">
        <v>10213</v>
      </c>
      <c r="B6853" t="s">
        <v>1494</v>
      </c>
      <c r="C6853" t="s">
        <v>102</v>
      </c>
      <c r="D6853" t="s">
        <v>83</v>
      </c>
      <c r="E6853">
        <v>3</v>
      </c>
      <c r="F6853" s="8">
        <f>VLOOKUP(C6853,Products!$A$2:$E$20,5,TRUE)</f>
        <v>29.95</v>
      </c>
      <c r="G6853" s="8">
        <f t="shared" si="214"/>
        <v>89.85</v>
      </c>
      <c r="H6853" s="8">
        <f>VLOOKUP(C6853,Products!$A$2:$F$20,6,TRUE)</f>
        <v>15</v>
      </c>
      <c r="I6853" s="8">
        <f t="shared" si="215"/>
        <v>45</v>
      </c>
      <c r="J6853" s="42">
        <f>VLOOKUP(B6853,Invoices!A:I,9,TRUE)</f>
        <v>2021</v>
      </c>
    </row>
    <row r="6854" spans="1:10" x14ac:dyDescent="0.15">
      <c r="A6854" t="s">
        <v>10214</v>
      </c>
      <c r="B6854" t="s">
        <v>1494</v>
      </c>
      <c r="C6854" t="s">
        <v>93</v>
      </c>
      <c r="D6854" t="s">
        <v>76</v>
      </c>
      <c r="E6854">
        <v>30</v>
      </c>
      <c r="F6854" s="8">
        <f>VLOOKUP(C6854,Products!$A$2:$E$20,5,TRUE)</f>
        <v>9.9499999999999993</v>
      </c>
      <c r="G6854" s="8">
        <f t="shared" si="214"/>
        <v>298.5</v>
      </c>
      <c r="H6854" s="8">
        <f>VLOOKUP(C6854,Products!$A$2:$F$20,6,TRUE)</f>
        <v>1.9499999999999993</v>
      </c>
      <c r="I6854" s="8">
        <f t="shared" si="215"/>
        <v>58.499999999999979</v>
      </c>
      <c r="J6854" s="42">
        <f>VLOOKUP(B6854,Invoices!A:I,9,TRUE)</f>
        <v>2021</v>
      </c>
    </row>
    <row r="6855" spans="1:10" x14ac:dyDescent="0.15">
      <c r="A6855" t="s">
        <v>10215</v>
      </c>
      <c r="B6855" t="s">
        <v>1495</v>
      </c>
      <c r="C6855" t="s">
        <v>90</v>
      </c>
      <c r="D6855" t="s">
        <v>72</v>
      </c>
      <c r="E6855">
        <v>2</v>
      </c>
      <c r="F6855" s="8">
        <f>VLOOKUP(C6855,Products!$A$2:$E$20,5,TRUE)</f>
        <v>8.9499999999999993</v>
      </c>
      <c r="G6855" s="8">
        <f t="shared" si="214"/>
        <v>17.899999999999999</v>
      </c>
      <c r="H6855" s="8">
        <f>VLOOKUP(C6855,Products!$A$2:$F$20,6,TRUE)</f>
        <v>5.6999999999999993</v>
      </c>
      <c r="I6855" s="8">
        <f t="shared" si="215"/>
        <v>11.399999999999999</v>
      </c>
      <c r="J6855" s="42">
        <f>VLOOKUP(B6855,Invoices!A:I,9,TRUE)</f>
        <v>2021</v>
      </c>
    </row>
    <row r="6856" spans="1:10" x14ac:dyDescent="0.15">
      <c r="A6856" t="s">
        <v>10216</v>
      </c>
      <c r="B6856" t="s">
        <v>1496</v>
      </c>
      <c r="C6856" t="s">
        <v>105</v>
      </c>
      <c r="D6856" t="s">
        <v>81</v>
      </c>
      <c r="E6856">
        <v>1</v>
      </c>
      <c r="F6856" s="8">
        <f>VLOOKUP(C6856,Products!$A$2:$E$20,5,TRUE)</f>
        <v>8.9499999999999993</v>
      </c>
      <c r="G6856" s="8">
        <f t="shared" si="214"/>
        <v>8.9499999999999993</v>
      </c>
      <c r="H6856" s="8">
        <f>VLOOKUP(C6856,Products!$A$2:$F$20,6,TRUE)</f>
        <v>3.1999999999999993</v>
      </c>
      <c r="I6856" s="8">
        <f t="shared" si="215"/>
        <v>3.1999999999999993</v>
      </c>
      <c r="J6856" s="42">
        <f>VLOOKUP(B6856,Invoices!A:I,9,TRUE)</f>
        <v>2021</v>
      </c>
    </row>
    <row r="6857" spans="1:10" x14ac:dyDescent="0.15">
      <c r="A6857" t="s">
        <v>10217</v>
      </c>
      <c r="B6857" t="s">
        <v>1496</v>
      </c>
      <c r="C6857" t="s">
        <v>88</v>
      </c>
      <c r="D6857" t="s">
        <v>85</v>
      </c>
      <c r="E6857">
        <v>6</v>
      </c>
      <c r="F6857" s="8">
        <f>VLOOKUP(C6857,Products!$A$2:$E$20,5,TRUE)</f>
        <v>8.9499999999999993</v>
      </c>
      <c r="G6857" s="8">
        <f t="shared" si="214"/>
        <v>53.699999999999996</v>
      </c>
      <c r="H6857" s="8">
        <f>VLOOKUP(C6857,Products!$A$2:$F$20,6,TRUE)</f>
        <v>5.6999999999999993</v>
      </c>
      <c r="I6857" s="8">
        <f t="shared" si="215"/>
        <v>34.199999999999996</v>
      </c>
      <c r="J6857" s="42">
        <f>VLOOKUP(B6857,Invoices!A:I,9,TRUE)</f>
        <v>2021</v>
      </c>
    </row>
    <row r="6858" spans="1:10" x14ac:dyDescent="0.15">
      <c r="A6858" t="s">
        <v>10218</v>
      </c>
      <c r="B6858" t="s">
        <v>1496</v>
      </c>
      <c r="C6858" t="s">
        <v>103</v>
      </c>
      <c r="D6858" t="s">
        <v>77</v>
      </c>
      <c r="E6858">
        <v>1</v>
      </c>
      <c r="F6858" s="8">
        <f>VLOOKUP(C6858,Products!$A$2:$E$20,5,TRUE)</f>
        <v>8.9499999999999993</v>
      </c>
      <c r="G6858" s="8">
        <f t="shared" si="214"/>
        <v>8.9499999999999993</v>
      </c>
      <c r="H6858" s="8">
        <f>VLOOKUP(C6858,Products!$A$2:$F$20,6,TRUE)</f>
        <v>3.1999999999999993</v>
      </c>
      <c r="I6858" s="8">
        <f t="shared" si="215"/>
        <v>3.1999999999999993</v>
      </c>
      <c r="J6858" s="42">
        <f>VLOOKUP(B6858,Invoices!A:I,9,TRUE)</f>
        <v>2021</v>
      </c>
    </row>
    <row r="6859" spans="1:10" x14ac:dyDescent="0.15">
      <c r="A6859" t="s">
        <v>10219</v>
      </c>
      <c r="B6859" t="s">
        <v>1496</v>
      </c>
      <c r="C6859" t="s">
        <v>104</v>
      </c>
      <c r="D6859" t="s">
        <v>71</v>
      </c>
      <c r="E6859">
        <v>1</v>
      </c>
      <c r="F6859" s="8">
        <f>VLOOKUP(C6859,Products!$A$2:$E$20,5,TRUE)</f>
        <v>2.95</v>
      </c>
      <c r="G6859" s="8">
        <f t="shared" si="214"/>
        <v>2.95</v>
      </c>
      <c r="H6859" s="8">
        <f>VLOOKUP(C6859,Products!$A$2:$F$20,6,TRUE)</f>
        <v>1.1500000000000001</v>
      </c>
      <c r="I6859" s="8">
        <f t="shared" si="215"/>
        <v>1.1500000000000001</v>
      </c>
      <c r="J6859" s="42">
        <f>VLOOKUP(B6859,Invoices!A:I,9,TRUE)</f>
        <v>2021</v>
      </c>
    </row>
    <row r="6860" spans="1:10" x14ac:dyDescent="0.15">
      <c r="A6860" t="s">
        <v>10220</v>
      </c>
      <c r="B6860" t="s">
        <v>1496</v>
      </c>
      <c r="C6860" t="s">
        <v>90</v>
      </c>
      <c r="D6860" t="s">
        <v>72</v>
      </c>
      <c r="E6860">
        <v>1</v>
      </c>
      <c r="F6860" s="8">
        <f>VLOOKUP(C6860,Products!$A$2:$E$20,5,TRUE)</f>
        <v>8.9499999999999993</v>
      </c>
      <c r="G6860" s="8">
        <f t="shared" si="214"/>
        <v>8.9499999999999993</v>
      </c>
      <c r="H6860" s="8">
        <f>VLOOKUP(C6860,Products!$A$2:$F$20,6,TRUE)</f>
        <v>5.6999999999999993</v>
      </c>
      <c r="I6860" s="8">
        <f t="shared" si="215"/>
        <v>5.6999999999999993</v>
      </c>
      <c r="J6860" s="42">
        <f>VLOOKUP(B6860,Invoices!A:I,9,TRUE)</f>
        <v>2021</v>
      </c>
    </row>
    <row r="6861" spans="1:10" x14ac:dyDescent="0.15">
      <c r="A6861" t="s">
        <v>10221</v>
      </c>
      <c r="B6861" t="s">
        <v>1497</v>
      </c>
      <c r="C6861" t="s">
        <v>88</v>
      </c>
      <c r="D6861" t="s">
        <v>85</v>
      </c>
      <c r="E6861">
        <v>2</v>
      </c>
      <c r="F6861" s="8">
        <f>VLOOKUP(C6861,Products!$A$2:$E$20,5,TRUE)</f>
        <v>8.9499999999999993</v>
      </c>
      <c r="G6861" s="8">
        <f t="shared" si="214"/>
        <v>17.899999999999999</v>
      </c>
      <c r="H6861" s="8">
        <f>VLOOKUP(C6861,Products!$A$2:$F$20,6,TRUE)</f>
        <v>5.6999999999999993</v>
      </c>
      <c r="I6861" s="8">
        <f t="shared" si="215"/>
        <v>11.399999999999999</v>
      </c>
      <c r="J6861" s="42">
        <f>VLOOKUP(B6861,Invoices!A:I,9,TRUE)</f>
        <v>2021</v>
      </c>
    </row>
    <row r="6862" spans="1:10" x14ac:dyDescent="0.15">
      <c r="A6862" t="s">
        <v>10222</v>
      </c>
      <c r="B6862" t="s">
        <v>1497</v>
      </c>
      <c r="C6862" t="s">
        <v>90</v>
      </c>
      <c r="D6862" t="s">
        <v>72</v>
      </c>
      <c r="E6862">
        <v>15</v>
      </c>
      <c r="F6862" s="8">
        <f>VLOOKUP(C6862,Products!$A$2:$E$20,5,TRUE)</f>
        <v>8.9499999999999993</v>
      </c>
      <c r="G6862" s="8">
        <f t="shared" si="214"/>
        <v>134.25</v>
      </c>
      <c r="H6862" s="8">
        <f>VLOOKUP(C6862,Products!$A$2:$F$20,6,TRUE)</f>
        <v>5.6999999999999993</v>
      </c>
      <c r="I6862" s="8">
        <f t="shared" si="215"/>
        <v>85.499999999999986</v>
      </c>
      <c r="J6862" s="42">
        <f>VLOOKUP(B6862,Invoices!A:I,9,TRUE)</f>
        <v>2021</v>
      </c>
    </row>
    <row r="6863" spans="1:10" x14ac:dyDescent="0.15">
      <c r="A6863" t="s">
        <v>10223</v>
      </c>
      <c r="B6863" t="s">
        <v>1498</v>
      </c>
      <c r="C6863" t="s">
        <v>93</v>
      </c>
      <c r="D6863" t="s">
        <v>76</v>
      </c>
      <c r="E6863">
        <v>4</v>
      </c>
      <c r="F6863" s="8">
        <f>VLOOKUP(C6863,Products!$A$2:$E$20,5,TRUE)</f>
        <v>9.9499999999999993</v>
      </c>
      <c r="G6863" s="8">
        <f t="shared" si="214"/>
        <v>39.799999999999997</v>
      </c>
      <c r="H6863" s="8">
        <f>VLOOKUP(C6863,Products!$A$2:$F$20,6,TRUE)</f>
        <v>1.9499999999999993</v>
      </c>
      <c r="I6863" s="8">
        <f t="shared" si="215"/>
        <v>7.7999999999999972</v>
      </c>
      <c r="J6863" s="42">
        <f>VLOOKUP(B6863,Invoices!A:I,9,TRUE)</f>
        <v>2021</v>
      </c>
    </row>
    <row r="6864" spans="1:10" x14ac:dyDescent="0.15">
      <c r="A6864" t="s">
        <v>10224</v>
      </c>
      <c r="B6864" t="s">
        <v>1498</v>
      </c>
      <c r="C6864" t="s">
        <v>104</v>
      </c>
      <c r="D6864" t="s">
        <v>71</v>
      </c>
      <c r="E6864">
        <v>6</v>
      </c>
      <c r="F6864" s="8">
        <f>VLOOKUP(C6864,Products!$A$2:$E$20,5,TRUE)</f>
        <v>2.95</v>
      </c>
      <c r="G6864" s="8">
        <f t="shared" si="214"/>
        <v>17.700000000000003</v>
      </c>
      <c r="H6864" s="8">
        <f>VLOOKUP(C6864,Products!$A$2:$F$20,6,TRUE)</f>
        <v>1.1500000000000001</v>
      </c>
      <c r="I6864" s="8">
        <f t="shared" si="215"/>
        <v>6.9</v>
      </c>
      <c r="J6864" s="42">
        <f>VLOOKUP(B6864,Invoices!A:I,9,TRUE)</f>
        <v>2021</v>
      </c>
    </row>
    <row r="6865" spans="1:10" x14ac:dyDescent="0.15">
      <c r="A6865" t="s">
        <v>10225</v>
      </c>
      <c r="B6865" t="s">
        <v>1498</v>
      </c>
      <c r="C6865" t="s">
        <v>96</v>
      </c>
      <c r="D6865" t="s">
        <v>75</v>
      </c>
      <c r="E6865">
        <v>6</v>
      </c>
      <c r="F6865" s="8">
        <f>VLOOKUP(C6865,Products!$A$2:$E$20,5,TRUE)</f>
        <v>79.95</v>
      </c>
      <c r="G6865" s="8">
        <f t="shared" si="214"/>
        <v>479.70000000000005</v>
      </c>
      <c r="H6865" s="8">
        <f>VLOOKUP(C6865,Products!$A$2:$F$20,6,TRUE)</f>
        <v>27.950000000000003</v>
      </c>
      <c r="I6865" s="8">
        <f t="shared" si="215"/>
        <v>167.70000000000002</v>
      </c>
      <c r="J6865" s="42">
        <f>VLOOKUP(B6865,Invoices!A:I,9,TRUE)</f>
        <v>2021</v>
      </c>
    </row>
    <row r="6866" spans="1:10" x14ac:dyDescent="0.15">
      <c r="A6866" t="s">
        <v>10226</v>
      </c>
      <c r="B6866" t="s">
        <v>1498</v>
      </c>
      <c r="C6866" t="s">
        <v>92</v>
      </c>
      <c r="D6866" t="s">
        <v>82</v>
      </c>
      <c r="E6866">
        <v>50</v>
      </c>
      <c r="F6866" s="8">
        <f>VLOOKUP(C6866,Products!$A$2:$E$20,5,TRUE)</f>
        <v>19.95</v>
      </c>
      <c r="G6866" s="8">
        <f t="shared" si="214"/>
        <v>997.5</v>
      </c>
      <c r="H6866" s="8">
        <f>VLOOKUP(C6866,Products!$A$2:$F$20,6,TRUE)</f>
        <v>7.4499999999999993</v>
      </c>
      <c r="I6866" s="8">
        <f t="shared" si="215"/>
        <v>372.49999999999994</v>
      </c>
      <c r="J6866" s="42">
        <f>VLOOKUP(B6866,Invoices!A:I,9,TRUE)</f>
        <v>2021</v>
      </c>
    </row>
    <row r="6867" spans="1:10" x14ac:dyDescent="0.15">
      <c r="A6867" t="s">
        <v>10227</v>
      </c>
      <c r="B6867" t="s">
        <v>1498</v>
      </c>
      <c r="C6867" t="s">
        <v>95</v>
      </c>
      <c r="D6867" t="s">
        <v>73</v>
      </c>
      <c r="E6867">
        <v>5</v>
      </c>
      <c r="F6867" s="8">
        <f>VLOOKUP(C6867,Products!$A$2:$E$20,5,TRUE)</f>
        <v>12.95</v>
      </c>
      <c r="G6867" s="8">
        <f t="shared" si="214"/>
        <v>64.75</v>
      </c>
      <c r="H6867" s="8">
        <f>VLOOKUP(C6867,Products!$A$2:$F$20,6,TRUE)</f>
        <v>4.1999999999999993</v>
      </c>
      <c r="I6867" s="8">
        <f t="shared" si="215"/>
        <v>20.999999999999996</v>
      </c>
      <c r="J6867" s="42">
        <f>VLOOKUP(B6867,Invoices!A:I,9,TRUE)</f>
        <v>2021</v>
      </c>
    </row>
    <row r="6868" spans="1:10" x14ac:dyDescent="0.15">
      <c r="A6868" t="s">
        <v>10228</v>
      </c>
      <c r="B6868" t="s">
        <v>1499</v>
      </c>
      <c r="C6868" t="s">
        <v>96</v>
      </c>
      <c r="D6868" t="s">
        <v>75</v>
      </c>
      <c r="E6868">
        <v>1</v>
      </c>
      <c r="F6868" s="8">
        <f>VLOOKUP(C6868,Products!$A$2:$E$20,5,TRUE)</f>
        <v>79.95</v>
      </c>
      <c r="G6868" s="8">
        <f t="shared" si="214"/>
        <v>79.95</v>
      </c>
      <c r="H6868" s="8">
        <f>VLOOKUP(C6868,Products!$A$2:$F$20,6,TRUE)</f>
        <v>27.950000000000003</v>
      </c>
      <c r="I6868" s="8">
        <f t="shared" si="215"/>
        <v>27.950000000000003</v>
      </c>
      <c r="J6868" s="42">
        <f>VLOOKUP(B6868,Invoices!A:I,9,TRUE)</f>
        <v>2021</v>
      </c>
    </row>
    <row r="6869" spans="1:10" x14ac:dyDescent="0.15">
      <c r="A6869" t="s">
        <v>10229</v>
      </c>
      <c r="B6869" t="s">
        <v>1499</v>
      </c>
      <c r="C6869" t="s">
        <v>100</v>
      </c>
      <c r="D6869" t="s">
        <v>78</v>
      </c>
      <c r="E6869">
        <v>5</v>
      </c>
      <c r="F6869" s="8">
        <f>VLOOKUP(C6869,Products!$A$2:$E$20,5,TRUE)</f>
        <v>49.95</v>
      </c>
      <c r="G6869" s="8">
        <f t="shared" si="214"/>
        <v>249.75</v>
      </c>
      <c r="H6869" s="8">
        <f>VLOOKUP(C6869,Products!$A$2:$F$20,6,TRUE)</f>
        <v>19.950000000000003</v>
      </c>
      <c r="I6869" s="8">
        <f t="shared" si="215"/>
        <v>99.750000000000014</v>
      </c>
      <c r="J6869" s="42">
        <f>VLOOKUP(B6869,Invoices!A:I,9,TRUE)</f>
        <v>2021</v>
      </c>
    </row>
    <row r="6870" spans="1:10" x14ac:dyDescent="0.15">
      <c r="A6870" t="s">
        <v>10230</v>
      </c>
      <c r="B6870" t="s">
        <v>1500</v>
      </c>
      <c r="C6870" t="s">
        <v>105</v>
      </c>
      <c r="D6870" t="s">
        <v>81</v>
      </c>
      <c r="E6870">
        <v>1</v>
      </c>
      <c r="F6870" s="8">
        <f>VLOOKUP(C6870,Products!$A$2:$E$20,5,TRUE)</f>
        <v>8.9499999999999993</v>
      </c>
      <c r="G6870" s="8">
        <f t="shared" si="214"/>
        <v>8.9499999999999993</v>
      </c>
      <c r="H6870" s="8">
        <f>VLOOKUP(C6870,Products!$A$2:$F$20,6,TRUE)</f>
        <v>3.1999999999999993</v>
      </c>
      <c r="I6870" s="8">
        <f t="shared" si="215"/>
        <v>3.1999999999999993</v>
      </c>
      <c r="J6870" s="42">
        <f>VLOOKUP(B6870,Invoices!A:I,9,TRUE)</f>
        <v>2021</v>
      </c>
    </row>
    <row r="6871" spans="1:10" x14ac:dyDescent="0.15">
      <c r="A6871" t="s">
        <v>10231</v>
      </c>
      <c r="B6871" t="s">
        <v>1501</v>
      </c>
      <c r="C6871" t="s">
        <v>90</v>
      </c>
      <c r="D6871" t="s">
        <v>72</v>
      </c>
      <c r="E6871">
        <v>10</v>
      </c>
      <c r="F6871" s="8">
        <f>VLOOKUP(C6871,Products!$A$2:$E$20,5,TRUE)</f>
        <v>8.9499999999999993</v>
      </c>
      <c r="G6871" s="8">
        <f t="shared" si="214"/>
        <v>89.5</v>
      </c>
      <c r="H6871" s="8">
        <f>VLOOKUP(C6871,Products!$A$2:$F$20,6,TRUE)</f>
        <v>5.6999999999999993</v>
      </c>
      <c r="I6871" s="8">
        <f t="shared" si="215"/>
        <v>56.999999999999993</v>
      </c>
      <c r="J6871" s="42">
        <f>VLOOKUP(B6871,Invoices!A:I,9,TRUE)</f>
        <v>2021</v>
      </c>
    </row>
    <row r="6872" spans="1:10" x14ac:dyDescent="0.15">
      <c r="A6872" t="s">
        <v>10232</v>
      </c>
      <c r="B6872" t="s">
        <v>1502</v>
      </c>
      <c r="C6872" t="s">
        <v>99</v>
      </c>
      <c r="D6872" t="s">
        <v>84</v>
      </c>
      <c r="E6872">
        <v>10</v>
      </c>
      <c r="F6872" s="8">
        <f>VLOOKUP(C6872,Products!$A$2:$E$20,5,TRUE)</f>
        <v>3.5</v>
      </c>
      <c r="G6872" s="8">
        <f t="shared" si="214"/>
        <v>35</v>
      </c>
      <c r="H6872" s="8">
        <f>VLOOKUP(C6872,Products!$A$2:$F$20,6,TRUE)</f>
        <v>0.54999999999999982</v>
      </c>
      <c r="I6872" s="8">
        <f t="shared" si="215"/>
        <v>5.4999999999999982</v>
      </c>
      <c r="J6872" s="42">
        <f>VLOOKUP(B6872,Invoices!A:I,9,TRUE)</f>
        <v>2021</v>
      </c>
    </row>
    <row r="6873" spans="1:10" x14ac:dyDescent="0.15">
      <c r="A6873" t="s">
        <v>10233</v>
      </c>
      <c r="B6873" t="s">
        <v>1502</v>
      </c>
      <c r="C6873" t="s">
        <v>90</v>
      </c>
      <c r="D6873" t="s">
        <v>72</v>
      </c>
      <c r="E6873">
        <v>2</v>
      </c>
      <c r="F6873" s="8">
        <f>VLOOKUP(C6873,Products!$A$2:$E$20,5,TRUE)</f>
        <v>8.9499999999999993</v>
      </c>
      <c r="G6873" s="8">
        <f t="shared" si="214"/>
        <v>17.899999999999999</v>
      </c>
      <c r="H6873" s="8">
        <f>VLOOKUP(C6873,Products!$A$2:$F$20,6,TRUE)</f>
        <v>5.6999999999999993</v>
      </c>
      <c r="I6873" s="8">
        <f t="shared" si="215"/>
        <v>11.399999999999999</v>
      </c>
      <c r="J6873" s="42">
        <f>VLOOKUP(B6873,Invoices!A:I,9,TRUE)</f>
        <v>2021</v>
      </c>
    </row>
    <row r="6874" spans="1:10" x14ac:dyDescent="0.15">
      <c r="A6874" t="s">
        <v>10234</v>
      </c>
      <c r="B6874" t="s">
        <v>1502</v>
      </c>
      <c r="C6874" t="s">
        <v>100</v>
      </c>
      <c r="D6874" t="s">
        <v>78</v>
      </c>
      <c r="E6874">
        <v>4</v>
      </c>
      <c r="F6874" s="8">
        <f>VLOOKUP(C6874,Products!$A$2:$E$20,5,TRUE)</f>
        <v>49.95</v>
      </c>
      <c r="G6874" s="8">
        <f t="shared" si="214"/>
        <v>199.8</v>
      </c>
      <c r="H6874" s="8">
        <f>VLOOKUP(C6874,Products!$A$2:$F$20,6,TRUE)</f>
        <v>19.950000000000003</v>
      </c>
      <c r="I6874" s="8">
        <f t="shared" si="215"/>
        <v>79.800000000000011</v>
      </c>
      <c r="J6874" s="42">
        <f>VLOOKUP(B6874,Invoices!A:I,9,TRUE)</f>
        <v>2021</v>
      </c>
    </row>
    <row r="6875" spans="1:10" x14ac:dyDescent="0.15">
      <c r="A6875" t="s">
        <v>10235</v>
      </c>
      <c r="B6875" t="s">
        <v>1502</v>
      </c>
      <c r="C6875" t="s">
        <v>87</v>
      </c>
      <c r="D6875" t="s">
        <v>68</v>
      </c>
      <c r="E6875">
        <v>5</v>
      </c>
      <c r="F6875" s="8">
        <f>VLOOKUP(C6875,Products!$A$2:$E$20,5,TRUE)</f>
        <v>19.95</v>
      </c>
      <c r="G6875" s="8">
        <f t="shared" si="214"/>
        <v>99.75</v>
      </c>
      <c r="H6875" s="8">
        <f>VLOOKUP(C6875,Products!$A$2:$F$20,6,TRUE)</f>
        <v>7.4499999999999993</v>
      </c>
      <c r="I6875" s="8">
        <f t="shared" si="215"/>
        <v>37.25</v>
      </c>
      <c r="J6875" s="42">
        <f>VLOOKUP(B6875,Invoices!A:I,9,TRUE)</f>
        <v>2021</v>
      </c>
    </row>
    <row r="6876" spans="1:10" x14ac:dyDescent="0.15">
      <c r="A6876" t="s">
        <v>10236</v>
      </c>
      <c r="B6876" t="s">
        <v>1502</v>
      </c>
      <c r="C6876" t="s">
        <v>88</v>
      </c>
      <c r="D6876" t="s">
        <v>85</v>
      </c>
      <c r="E6876">
        <v>6</v>
      </c>
      <c r="F6876" s="8">
        <f>VLOOKUP(C6876,Products!$A$2:$E$20,5,TRUE)</f>
        <v>8.9499999999999993</v>
      </c>
      <c r="G6876" s="8">
        <f t="shared" si="214"/>
        <v>53.699999999999996</v>
      </c>
      <c r="H6876" s="8">
        <f>VLOOKUP(C6876,Products!$A$2:$F$20,6,TRUE)</f>
        <v>5.6999999999999993</v>
      </c>
      <c r="I6876" s="8">
        <f t="shared" si="215"/>
        <v>34.199999999999996</v>
      </c>
      <c r="J6876" s="42">
        <f>VLOOKUP(B6876,Invoices!A:I,9,TRUE)</f>
        <v>2021</v>
      </c>
    </row>
    <row r="6877" spans="1:10" x14ac:dyDescent="0.15">
      <c r="A6877" t="s">
        <v>10237</v>
      </c>
      <c r="B6877" t="s">
        <v>1502</v>
      </c>
      <c r="C6877" t="s">
        <v>96</v>
      </c>
      <c r="D6877" t="s">
        <v>75</v>
      </c>
      <c r="E6877">
        <v>1</v>
      </c>
      <c r="F6877" s="8">
        <f>VLOOKUP(C6877,Products!$A$2:$E$20,5,TRUE)</f>
        <v>79.95</v>
      </c>
      <c r="G6877" s="8">
        <f t="shared" si="214"/>
        <v>79.95</v>
      </c>
      <c r="H6877" s="8">
        <f>VLOOKUP(C6877,Products!$A$2:$F$20,6,TRUE)</f>
        <v>27.950000000000003</v>
      </c>
      <c r="I6877" s="8">
        <f t="shared" si="215"/>
        <v>27.950000000000003</v>
      </c>
      <c r="J6877" s="42">
        <f>VLOOKUP(B6877,Invoices!A:I,9,TRUE)</f>
        <v>2021</v>
      </c>
    </row>
    <row r="6878" spans="1:10" x14ac:dyDescent="0.15">
      <c r="A6878" t="s">
        <v>10238</v>
      </c>
      <c r="B6878" t="s">
        <v>1502</v>
      </c>
      <c r="C6878" t="s">
        <v>102</v>
      </c>
      <c r="D6878" t="s">
        <v>83</v>
      </c>
      <c r="E6878">
        <v>30</v>
      </c>
      <c r="F6878" s="8">
        <f>VLOOKUP(C6878,Products!$A$2:$E$20,5,TRUE)</f>
        <v>29.95</v>
      </c>
      <c r="G6878" s="8">
        <f t="shared" si="214"/>
        <v>898.5</v>
      </c>
      <c r="H6878" s="8">
        <f>VLOOKUP(C6878,Products!$A$2:$F$20,6,TRUE)</f>
        <v>15</v>
      </c>
      <c r="I6878" s="8">
        <f t="shared" si="215"/>
        <v>450</v>
      </c>
      <c r="J6878" s="42">
        <f>VLOOKUP(B6878,Invoices!A:I,9,TRUE)</f>
        <v>2021</v>
      </c>
    </row>
    <row r="6879" spans="1:10" x14ac:dyDescent="0.15">
      <c r="A6879" t="s">
        <v>10239</v>
      </c>
      <c r="B6879" t="s">
        <v>1502</v>
      </c>
      <c r="C6879" t="s">
        <v>105</v>
      </c>
      <c r="D6879" t="s">
        <v>81</v>
      </c>
      <c r="E6879">
        <v>3</v>
      </c>
      <c r="F6879" s="8">
        <f>VLOOKUP(C6879,Products!$A$2:$E$20,5,TRUE)</f>
        <v>8.9499999999999993</v>
      </c>
      <c r="G6879" s="8">
        <f t="shared" si="214"/>
        <v>26.849999999999998</v>
      </c>
      <c r="H6879" s="8">
        <f>VLOOKUP(C6879,Products!$A$2:$F$20,6,TRUE)</f>
        <v>3.1999999999999993</v>
      </c>
      <c r="I6879" s="8">
        <f t="shared" si="215"/>
        <v>9.5999999999999979</v>
      </c>
      <c r="J6879" s="42">
        <f>VLOOKUP(B6879,Invoices!A:I,9,TRUE)</f>
        <v>2021</v>
      </c>
    </row>
    <row r="6880" spans="1:10" x14ac:dyDescent="0.15">
      <c r="A6880" t="s">
        <v>10240</v>
      </c>
      <c r="B6880" t="s">
        <v>1502</v>
      </c>
      <c r="C6880" t="s">
        <v>94</v>
      </c>
      <c r="D6880" t="s">
        <v>86</v>
      </c>
      <c r="E6880">
        <v>2</v>
      </c>
      <c r="F6880" s="8">
        <f>VLOOKUP(C6880,Products!$A$2:$E$20,5,TRUE)</f>
        <v>3.5</v>
      </c>
      <c r="G6880" s="8">
        <f t="shared" si="214"/>
        <v>7</v>
      </c>
      <c r="H6880" s="8">
        <f>VLOOKUP(C6880,Products!$A$2:$F$20,6,TRUE)</f>
        <v>0.54999999999999982</v>
      </c>
      <c r="I6880" s="8">
        <f t="shared" si="215"/>
        <v>1.0999999999999996</v>
      </c>
      <c r="J6880" s="42">
        <f>VLOOKUP(B6880,Invoices!A:I,9,TRUE)</f>
        <v>2021</v>
      </c>
    </row>
    <row r="6881" spans="1:10" x14ac:dyDescent="0.15">
      <c r="A6881" t="s">
        <v>10241</v>
      </c>
      <c r="B6881" t="s">
        <v>1502</v>
      </c>
      <c r="C6881" t="s">
        <v>92</v>
      </c>
      <c r="D6881" t="s">
        <v>82</v>
      </c>
      <c r="E6881">
        <v>1</v>
      </c>
      <c r="F6881" s="8">
        <f>VLOOKUP(C6881,Products!$A$2:$E$20,5,TRUE)</f>
        <v>19.95</v>
      </c>
      <c r="G6881" s="8">
        <f t="shared" si="214"/>
        <v>19.95</v>
      </c>
      <c r="H6881" s="8">
        <f>VLOOKUP(C6881,Products!$A$2:$F$20,6,TRUE)</f>
        <v>7.4499999999999993</v>
      </c>
      <c r="I6881" s="8">
        <f t="shared" si="215"/>
        <v>7.4499999999999993</v>
      </c>
      <c r="J6881" s="42">
        <f>VLOOKUP(B6881,Invoices!A:I,9,TRUE)</f>
        <v>2021</v>
      </c>
    </row>
    <row r="6882" spans="1:10" x14ac:dyDescent="0.15">
      <c r="A6882" t="s">
        <v>10242</v>
      </c>
      <c r="B6882" t="s">
        <v>1503</v>
      </c>
      <c r="C6882" t="s">
        <v>91</v>
      </c>
      <c r="D6882" t="s">
        <v>70</v>
      </c>
      <c r="E6882">
        <v>3</v>
      </c>
      <c r="F6882" s="8">
        <f>VLOOKUP(C6882,Products!$A$2:$E$20,5,TRUE)</f>
        <v>49.95</v>
      </c>
      <c r="G6882" s="8">
        <f t="shared" si="214"/>
        <v>149.85000000000002</v>
      </c>
      <c r="H6882" s="8">
        <f>VLOOKUP(C6882,Products!$A$2:$F$20,6,TRUE)</f>
        <v>21.200000000000003</v>
      </c>
      <c r="I6882" s="8">
        <f t="shared" si="215"/>
        <v>63.600000000000009</v>
      </c>
      <c r="J6882" s="42">
        <f>VLOOKUP(B6882,Invoices!A:I,9,TRUE)</f>
        <v>2021</v>
      </c>
    </row>
    <row r="6883" spans="1:10" x14ac:dyDescent="0.15">
      <c r="A6883" t="s">
        <v>10243</v>
      </c>
      <c r="B6883" t="s">
        <v>1503</v>
      </c>
      <c r="C6883" t="s">
        <v>94</v>
      </c>
      <c r="D6883" t="s">
        <v>86</v>
      </c>
      <c r="E6883">
        <v>6</v>
      </c>
      <c r="F6883" s="8">
        <f>VLOOKUP(C6883,Products!$A$2:$E$20,5,TRUE)</f>
        <v>3.5</v>
      </c>
      <c r="G6883" s="8">
        <f t="shared" si="214"/>
        <v>21</v>
      </c>
      <c r="H6883" s="8">
        <f>VLOOKUP(C6883,Products!$A$2:$F$20,6,TRUE)</f>
        <v>0.54999999999999982</v>
      </c>
      <c r="I6883" s="8">
        <f t="shared" si="215"/>
        <v>3.2999999999999989</v>
      </c>
      <c r="J6883" s="42">
        <f>VLOOKUP(B6883,Invoices!A:I,9,TRUE)</f>
        <v>2021</v>
      </c>
    </row>
    <row r="6884" spans="1:10" x14ac:dyDescent="0.15">
      <c r="A6884" t="s">
        <v>10244</v>
      </c>
      <c r="B6884" t="s">
        <v>1503</v>
      </c>
      <c r="C6884" t="s">
        <v>104</v>
      </c>
      <c r="D6884" t="s">
        <v>71</v>
      </c>
      <c r="E6884">
        <v>2</v>
      </c>
      <c r="F6884" s="8">
        <f>VLOOKUP(C6884,Products!$A$2:$E$20,5,TRUE)</f>
        <v>2.95</v>
      </c>
      <c r="G6884" s="8">
        <f t="shared" si="214"/>
        <v>5.9</v>
      </c>
      <c r="H6884" s="8">
        <f>VLOOKUP(C6884,Products!$A$2:$F$20,6,TRUE)</f>
        <v>1.1500000000000001</v>
      </c>
      <c r="I6884" s="8">
        <f t="shared" si="215"/>
        <v>2.3000000000000003</v>
      </c>
      <c r="J6884" s="42">
        <f>VLOOKUP(B6884,Invoices!A:I,9,TRUE)</f>
        <v>2021</v>
      </c>
    </row>
    <row r="6885" spans="1:10" x14ac:dyDescent="0.15">
      <c r="A6885" t="s">
        <v>10245</v>
      </c>
      <c r="B6885" t="s">
        <v>1503</v>
      </c>
      <c r="C6885" t="s">
        <v>93</v>
      </c>
      <c r="D6885" t="s">
        <v>76</v>
      </c>
      <c r="E6885">
        <v>50</v>
      </c>
      <c r="F6885" s="8">
        <f>VLOOKUP(C6885,Products!$A$2:$E$20,5,TRUE)</f>
        <v>9.9499999999999993</v>
      </c>
      <c r="G6885" s="8">
        <f t="shared" si="214"/>
        <v>497.49999999999994</v>
      </c>
      <c r="H6885" s="8">
        <f>VLOOKUP(C6885,Products!$A$2:$F$20,6,TRUE)</f>
        <v>1.9499999999999993</v>
      </c>
      <c r="I6885" s="8">
        <f t="shared" si="215"/>
        <v>97.499999999999972</v>
      </c>
      <c r="J6885" s="42">
        <f>VLOOKUP(B6885,Invoices!A:I,9,TRUE)</f>
        <v>2021</v>
      </c>
    </row>
    <row r="6886" spans="1:10" x14ac:dyDescent="0.15">
      <c r="A6886" t="s">
        <v>10246</v>
      </c>
      <c r="B6886" t="s">
        <v>1504</v>
      </c>
      <c r="C6886" t="s">
        <v>90</v>
      </c>
      <c r="D6886" t="s">
        <v>72</v>
      </c>
      <c r="E6886">
        <v>5</v>
      </c>
      <c r="F6886" s="8">
        <f>VLOOKUP(C6886,Products!$A$2:$E$20,5,TRUE)</f>
        <v>8.9499999999999993</v>
      </c>
      <c r="G6886" s="8">
        <f t="shared" si="214"/>
        <v>44.75</v>
      </c>
      <c r="H6886" s="8">
        <f>VLOOKUP(C6886,Products!$A$2:$F$20,6,TRUE)</f>
        <v>5.6999999999999993</v>
      </c>
      <c r="I6886" s="8">
        <f t="shared" si="215"/>
        <v>28.499999999999996</v>
      </c>
      <c r="J6886" s="42">
        <f>VLOOKUP(B6886,Invoices!A:I,9,TRUE)</f>
        <v>2021</v>
      </c>
    </row>
    <row r="6887" spans="1:10" x14ac:dyDescent="0.15">
      <c r="A6887" t="s">
        <v>10247</v>
      </c>
      <c r="B6887" t="s">
        <v>1504</v>
      </c>
      <c r="C6887" t="s">
        <v>103</v>
      </c>
      <c r="D6887" t="s">
        <v>77</v>
      </c>
      <c r="E6887">
        <v>3</v>
      </c>
      <c r="F6887" s="8">
        <f>VLOOKUP(C6887,Products!$A$2:$E$20,5,TRUE)</f>
        <v>8.9499999999999993</v>
      </c>
      <c r="G6887" s="8">
        <f t="shared" si="214"/>
        <v>26.849999999999998</v>
      </c>
      <c r="H6887" s="8">
        <f>VLOOKUP(C6887,Products!$A$2:$F$20,6,TRUE)</f>
        <v>3.1999999999999993</v>
      </c>
      <c r="I6887" s="8">
        <f t="shared" si="215"/>
        <v>9.5999999999999979</v>
      </c>
      <c r="J6887" s="42">
        <f>VLOOKUP(B6887,Invoices!A:I,9,TRUE)</f>
        <v>2021</v>
      </c>
    </row>
    <row r="6888" spans="1:10" x14ac:dyDescent="0.15">
      <c r="A6888" t="s">
        <v>10248</v>
      </c>
      <c r="B6888" t="s">
        <v>1504</v>
      </c>
      <c r="C6888" t="s">
        <v>101</v>
      </c>
      <c r="D6888" t="s">
        <v>69</v>
      </c>
      <c r="E6888">
        <v>1</v>
      </c>
      <c r="F6888" s="8">
        <f>VLOOKUP(C6888,Products!$A$2:$E$20,5,TRUE)</f>
        <v>129.94999999999999</v>
      </c>
      <c r="G6888" s="8">
        <f t="shared" si="214"/>
        <v>129.94999999999999</v>
      </c>
      <c r="H6888" s="8">
        <f>VLOOKUP(C6888,Products!$A$2:$F$20,6,TRUE)</f>
        <v>40.449999999999989</v>
      </c>
      <c r="I6888" s="8">
        <f t="shared" si="215"/>
        <v>40.449999999999989</v>
      </c>
      <c r="J6888" s="42">
        <f>VLOOKUP(B6888,Invoices!A:I,9,TRUE)</f>
        <v>2021</v>
      </c>
    </row>
    <row r="6889" spans="1:10" x14ac:dyDescent="0.15">
      <c r="A6889" t="s">
        <v>10249</v>
      </c>
      <c r="B6889" t="s">
        <v>1504</v>
      </c>
      <c r="C6889" t="s">
        <v>104</v>
      </c>
      <c r="D6889" t="s">
        <v>71</v>
      </c>
      <c r="E6889">
        <v>15</v>
      </c>
      <c r="F6889" s="8">
        <f>VLOOKUP(C6889,Products!$A$2:$E$20,5,TRUE)</f>
        <v>2.95</v>
      </c>
      <c r="G6889" s="8">
        <f t="shared" si="214"/>
        <v>44.25</v>
      </c>
      <c r="H6889" s="8">
        <f>VLOOKUP(C6889,Products!$A$2:$F$20,6,TRUE)</f>
        <v>1.1500000000000001</v>
      </c>
      <c r="I6889" s="8">
        <f t="shared" si="215"/>
        <v>17.250000000000004</v>
      </c>
      <c r="J6889" s="42">
        <f>VLOOKUP(B6889,Invoices!A:I,9,TRUE)</f>
        <v>2021</v>
      </c>
    </row>
    <row r="6890" spans="1:10" x14ac:dyDescent="0.15">
      <c r="A6890" t="s">
        <v>10250</v>
      </c>
      <c r="B6890" t="s">
        <v>1504</v>
      </c>
      <c r="C6890" t="s">
        <v>99</v>
      </c>
      <c r="D6890" t="s">
        <v>84</v>
      </c>
      <c r="E6890">
        <v>20</v>
      </c>
      <c r="F6890" s="8">
        <f>VLOOKUP(C6890,Products!$A$2:$E$20,5,TRUE)</f>
        <v>3.5</v>
      </c>
      <c r="G6890" s="8">
        <f t="shared" si="214"/>
        <v>70</v>
      </c>
      <c r="H6890" s="8">
        <f>VLOOKUP(C6890,Products!$A$2:$F$20,6,TRUE)</f>
        <v>0.54999999999999982</v>
      </c>
      <c r="I6890" s="8">
        <f t="shared" si="215"/>
        <v>10.999999999999996</v>
      </c>
      <c r="J6890" s="42">
        <f>VLOOKUP(B6890,Invoices!A:I,9,TRUE)</f>
        <v>2021</v>
      </c>
    </row>
    <row r="6891" spans="1:10" x14ac:dyDescent="0.15">
      <c r="A6891" t="s">
        <v>10251</v>
      </c>
      <c r="B6891" t="s">
        <v>1504</v>
      </c>
      <c r="C6891" t="s">
        <v>105</v>
      </c>
      <c r="D6891" t="s">
        <v>81</v>
      </c>
      <c r="E6891">
        <v>3</v>
      </c>
      <c r="F6891" s="8">
        <f>VLOOKUP(C6891,Products!$A$2:$E$20,5,TRUE)</f>
        <v>8.9499999999999993</v>
      </c>
      <c r="G6891" s="8">
        <f t="shared" si="214"/>
        <v>26.849999999999998</v>
      </c>
      <c r="H6891" s="8">
        <f>VLOOKUP(C6891,Products!$A$2:$F$20,6,TRUE)</f>
        <v>3.1999999999999993</v>
      </c>
      <c r="I6891" s="8">
        <f t="shared" si="215"/>
        <v>9.5999999999999979</v>
      </c>
      <c r="J6891" s="42">
        <f>VLOOKUP(B6891,Invoices!A:I,9,TRUE)</f>
        <v>2021</v>
      </c>
    </row>
    <row r="6892" spans="1:10" x14ac:dyDescent="0.15">
      <c r="A6892" t="s">
        <v>10252</v>
      </c>
      <c r="B6892" t="s">
        <v>1504</v>
      </c>
      <c r="C6892" t="s">
        <v>93</v>
      </c>
      <c r="D6892" t="s">
        <v>76</v>
      </c>
      <c r="E6892">
        <v>1</v>
      </c>
      <c r="F6892" s="8">
        <f>VLOOKUP(C6892,Products!$A$2:$E$20,5,TRUE)</f>
        <v>9.9499999999999993</v>
      </c>
      <c r="G6892" s="8">
        <f t="shared" si="214"/>
        <v>9.9499999999999993</v>
      </c>
      <c r="H6892" s="8">
        <f>VLOOKUP(C6892,Products!$A$2:$F$20,6,TRUE)</f>
        <v>1.9499999999999993</v>
      </c>
      <c r="I6892" s="8">
        <f t="shared" si="215"/>
        <v>1.9499999999999993</v>
      </c>
      <c r="J6892" s="42">
        <f>VLOOKUP(B6892,Invoices!A:I,9,TRUE)</f>
        <v>2021</v>
      </c>
    </row>
    <row r="6893" spans="1:10" x14ac:dyDescent="0.15">
      <c r="A6893" t="s">
        <v>10253</v>
      </c>
      <c r="B6893" t="s">
        <v>1504</v>
      </c>
      <c r="C6893" t="s">
        <v>87</v>
      </c>
      <c r="D6893" t="s">
        <v>68</v>
      </c>
      <c r="E6893">
        <v>4</v>
      </c>
      <c r="F6893" s="8">
        <f>VLOOKUP(C6893,Products!$A$2:$E$20,5,TRUE)</f>
        <v>19.95</v>
      </c>
      <c r="G6893" s="8">
        <f t="shared" si="214"/>
        <v>79.8</v>
      </c>
      <c r="H6893" s="8">
        <f>VLOOKUP(C6893,Products!$A$2:$F$20,6,TRUE)</f>
        <v>7.4499999999999993</v>
      </c>
      <c r="I6893" s="8">
        <f t="shared" si="215"/>
        <v>29.799999999999997</v>
      </c>
      <c r="J6893" s="42">
        <f>VLOOKUP(B6893,Invoices!A:I,9,TRUE)</f>
        <v>2021</v>
      </c>
    </row>
    <row r="6894" spans="1:10" x14ac:dyDescent="0.15">
      <c r="A6894" t="s">
        <v>10254</v>
      </c>
      <c r="B6894" t="s">
        <v>1504</v>
      </c>
      <c r="C6894" t="s">
        <v>94</v>
      </c>
      <c r="D6894" t="s">
        <v>86</v>
      </c>
      <c r="E6894">
        <v>2</v>
      </c>
      <c r="F6894" s="8">
        <f>VLOOKUP(C6894,Products!$A$2:$E$20,5,TRUE)</f>
        <v>3.5</v>
      </c>
      <c r="G6894" s="8">
        <f t="shared" si="214"/>
        <v>7</v>
      </c>
      <c r="H6894" s="8">
        <f>VLOOKUP(C6894,Products!$A$2:$F$20,6,TRUE)</f>
        <v>0.54999999999999982</v>
      </c>
      <c r="I6894" s="8">
        <f t="shared" si="215"/>
        <v>1.0999999999999996</v>
      </c>
      <c r="J6894" s="42">
        <f>VLOOKUP(B6894,Invoices!A:I,9,TRUE)</f>
        <v>2021</v>
      </c>
    </row>
    <row r="6895" spans="1:10" x14ac:dyDescent="0.15">
      <c r="A6895" t="s">
        <v>10255</v>
      </c>
      <c r="B6895" t="s">
        <v>1505</v>
      </c>
      <c r="C6895" t="s">
        <v>96</v>
      </c>
      <c r="D6895" t="s">
        <v>75</v>
      </c>
      <c r="E6895">
        <v>10</v>
      </c>
      <c r="F6895" s="8">
        <f>VLOOKUP(C6895,Products!$A$2:$E$20,5,TRUE)</f>
        <v>79.95</v>
      </c>
      <c r="G6895" s="8">
        <f t="shared" si="214"/>
        <v>799.5</v>
      </c>
      <c r="H6895" s="8">
        <f>VLOOKUP(C6895,Products!$A$2:$F$20,6,TRUE)</f>
        <v>27.950000000000003</v>
      </c>
      <c r="I6895" s="8">
        <f t="shared" si="215"/>
        <v>279.5</v>
      </c>
      <c r="J6895" s="42">
        <f>VLOOKUP(B6895,Invoices!A:I,9,TRUE)</f>
        <v>2021</v>
      </c>
    </row>
    <row r="6896" spans="1:10" x14ac:dyDescent="0.15">
      <c r="A6896" t="s">
        <v>10256</v>
      </c>
      <c r="B6896" t="s">
        <v>1506</v>
      </c>
      <c r="C6896" t="s">
        <v>94</v>
      </c>
      <c r="D6896" t="s">
        <v>86</v>
      </c>
      <c r="E6896">
        <v>7</v>
      </c>
      <c r="F6896" s="8">
        <f>VLOOKUP(C6896,Products!$A$2:$E$20,5,TRUE)</f>
        <v>3.5</v>
      </c>
      <c r="G6896" s="8">
        <f t="shared" si="214"/>
        <v>24.5</v>
      </c>
      <c r="H6896" s="8">
        <f>VLOOKUP(C6896,Products!$A$2:$F$20,6,TRUE)</f>
        <v>0.54999999999999982</v>
      </c>
      <c r="I6896" s="8">
        <f t="shared" si="215"/>
        <v>3.8499999999999988</v>
      </c>
      <c r="J6896" s="42">
        <f>VLOOKUP(B6896,Invoices!A:I,9,TRUE)</f>
        <v>2021</v>
      </c>
    </row>
    <row r="6897" spans="1:10" x14ac:dyDescent="0.15">
      <c r="A6897" t="s">
        <v>10257</v>
      </c>
      <c r="B6897" t="s">
        <v>1506</v>
      </c>
      <c r="C6897" t="s">
        <v>87</v>
      </c>
      <c r="D6897" t="s">
        <v>68</v>
      </c>
      <c r="E6897">
        <v>10</v>
      </c>
      <c r="F6897" s="8">
        <f>VLOOKUP(C6897,Products!$A$2:$E$20,5,TRUE)</f>
        <v>19.95</v>
      </c>
      <c r="G6897" s="8">
        <f t="shared" si="214"/>
        <v>199.5</v>
      </c>
      <c r="H6897" s="8">
        <f>VLOOKUP(C6897,Products!$A$2:$F$20,6,TRUE)</f>
        <v>7.4499999999999993</v>
      </c>
      <c r="I6897" s="8">
        <f t="shared" si="215"/>
        <v>74.5</v>
      </c>
      <c r="J6897" s="42">
        <f>VLOOKUP(B6897,Invoices!A:I,9,TRUE)</f>
        <v>2021</v>
      </c>
    </row>
    <row r="6898" spans="1:10" x14ac:dyDescent="0.15">
      <c r="A6898" t="s">
        <v>10258</v>
      </c>
      <c r="B6898" t="s">
        <v>1506</v>
      </c>
      <c r="C6898" t="s">
        <v>104</v>
      </c>
      <c r="D6898" t="s">
        <v>71</v>
      </c>
      <c r="E6898">
        <v>2</v>
      </c>
      <c r="F6898" s="8">
        <f>VLOOKUP(C6898,Products!$A$2:$E$20,5,TRUE)</f>
        <v>2.95</v>
      </c>
      <c r="G6898" s="8">
        <f t="shared" si="214"/>
        <v>5.9</v>
      </c>
      <c r="H6898" s="8">
        <f>VLOOKUP(C6898,Products!$A$2:$F$20,6,TRUE)</f>
        <v>1.1500000000000001</v>
      </c>
      <c r="I6898" s="8">
        <f t="shared" si="215"/>
        <v>2.3000000000000003</v>
      </c>
      <c r="J6898" s="42">
        <f>VLOOKUP(B6898,Invoices!A:I,9,TRUE)</f>
        <v>2021</v>
      </c>
    </row>
    <row r="6899" spans="1:10" x14ac:dyDescent="0.15">
      <c r="A6899" t="s">
        <v>10259</v>
      </c>
      <c r="B6899" t="s">
        <v>1507</v>
      </c>
      <c r="C6899" t="s">
        <v>89</v>
      </c>
      <c r="D6899" t="s">
        <v>80</v>
      </c>
      <c r="E6899">
        <v>6</v>
      </c>
      <c r="F6899" s="8">
        <f>VLOOKUP(C6899,Products!$A$2:$E$20,5,TRUE)</f>
        <v>15.95</v>
      </c>
      <c r="G6899" s="8">
        <f t="shared" si="214"/>
        <v>95.699999999999989</v>
      </c>
      <c r="H6899" s="8">
        <f>VLOOKUP(C6899,Products!$A$2:$F$20,6,TRUE)</f>
        <v>6</v>
      </c>
      <c r="I6899" s="8">
        <f t="shared" si="215"/>
        <v>36</v>
      </c>
      <c r="J6899" s="42">
        <f>VLOOKUP(B6899,Invoices!A:I,9,TRUE)</f>
        <v>2021</v>
      </c>
    </row>
    <row r="6900" spans="1:10" x14ac:dyDescent="0.15">
      <c r="A6900" t="s">
        <v>10260</v>
      </c>
      <c r="B6900" t="s">
        <v>1507</v>
      </c>
      <c r="C6900" t="s">
        <v>97</v>
      </c>
      <c r="D6900" t="s">
        <v>74</v>
      </c>
      <c r="E6900">
        <v>2</v>
      </c>
      <c r="F6900" s="8">
        <f>VLOOKUP(C6900,Products!$A$2:$E$20,5,TRUE)</f>
        <v>1.5</v>
      </c>
      <c r="G6900" s="8">
        <f t="shared" si="214"/>
        <v>3</v>
      </c>
      <c r="H6900" s="8">
        <f>VLOOKUP(C6900,Products!$A$2:$F$20,6,TRUE)</f>
        <v>0.5</v>
      </c>
      <c r="I6900" s="8">
        <f t="shared" si="215"/>
        <v>1</v>
      </c>
      <c r="J6900" s="42">
        <f>VLOOKUP(B6900,Invoices!A:I,9,TRUE)</f>
        <v>2021</v>
      </c>
    </row>
    <row r="6901" spans="1:10" x14ac:dyDescent="0.15">
      <c r="A6901" t="s">
        <v>10261</v>
      </c>
      <c r="B6901" t="s">
        <v>1507</v>
      </c>
      <c r="C6901" t="s">
        <v>90</v>
      </c>
      <c r="D6901" t="s">
        <v>72</v>
      </c>
      <c r="E6901">
        <v>20</v>
      </c>
      <c r="F6901" s="8">
        <f>VLOOKUP(C6901,Products!$A$2:$E$20,5,TRUE)</f>
        <v>8.9499999999999993</v>
      </c>
      <c r="G6901" s="8">
        <f t="shared" si="214"/>
        <v>179</v>
      </c>
      <c r="H6901" s="8">
        <f>VLOOKUP(C6901,Products!$A$2:$F$20,6,TRUE)</f>
        <v>5.6999999999999993</v>
      </c>
      <c r="I6901" s="8">
        <f t="shared" si="215"/>
        <v>113.99999999999999</v>
      </c>
      <c r="J6901" s="42">
        <f>VLOOKUP(B6901,Invoices!A:I,9,TRUE)</f>
        <v>2021</v>
      </c>
    </row>
    <row r="6902" spans="1:10" x14ac:dyDescent="0.15">
      <c r="A6902" t="s">
        <v>10262</v>
      </c>
      <c r="B6902" t="s">
        <v>1507</v>
      </c>
      <c r="C6902" t="s">
        <v>103</v>
      </c>
      <c r="D6902" t="s">
        <v>77</v>
      </c>
      <c r="E6902">
        <v>3</v>
      </c>
      <c r="F6902" s="8">
        <f>VLOOKUP(C6902,Products!$A$2:$E$20,5,TRUE)</f>
        <v>8.9499999999999993</v>
      </c>
      <c r="G6902" s="8">
        <f t="shared" si="214"/>
        <v>26.849999999999998</v>
      </c>
      <c r="H6902" s="8">
        <f>VLOOKUP(C6902,Products!$A$2:$F$20,6,TRUE)</f>
        <v>3.1999999999999993</v>
      </c>
      <c r="I6902" s="8">
        <f t="shared" si="215"/>
        <v>9.5999999999999979</v>
      </c>
      <c r="J6902" s="42">
        <f>VLOOKUP(B6902,Invoices!A:I,9,TRUE)</f>
        <v>2021</v>
      </c>
    </row>
    <row r="6903" spans="1:10" x14ac:dyDescent="0.15">
      <c r="A6903" t="s">
        <v>10263</v>
      </c>
      <c r="B6903" t="s">
        <v>1507</v>
      </c>
      <c r="C6903" t="s">
        <v>104</v>
      </c>
      <c r="D6903" t="s">
        <v>71</v>
      </c>
      <c r="E6903">
        <v>3</v>
      </c>
      <c r="F6903" s="8">
        <f>VLOOKUP(C6903,Products!$A$2:$E$20,5,TRUE)</f>
        <v>2.95</v>
      </c>
      <c r="G6903" s="8">
        <f t="shared" si="214"/>
        <v>8.8500000000000014</v>
      </c>
      <c r="H6903" s="8">
        <f>VLOOKUP(C6903,Products!$A$2:$F$20,6,TRUE)</f>
        <v>1.1500000000000001</v>
      </c>
      <c r="I6903" s="8">
        <f t="shared" si="215"/>
        <v>3.45</v>
      </c>
      <c r="J6903" s="42">
        <f>VLOOKUP(B6903,Invoices!A:I,9,TRUE)</f>
        <v>2021</v>
      </c>
    </row>
    <row r="6904" spans="1:10" x14ac:dyDescent="0.15">
      <c r="A6904" t="s">
        <v>10264</v>
      </c>
      <c r="B6904" t="s">
        <v>1507</v>
      </c>
      <c r="C6904" t="s">
        <v>100</v>
      </c>
      <c r="D6904" t="s">
        <v>78</v>
      </c>
      <c r="E6904">
        <v>6</v>
      </c>
      <c r="F6904" s="8">
        <f>VLOOKUP(C6904,Products!$A$2:$E$20,5,TRUE)</f>
        <v>49.95</v>
      </c>
      <c r="G6904" s="8">
        <f t="shared" si="214"/>
        <v>299.70000000000005</v>
      </c>
      <c r="H6904" s="8">
        <f>VLOOKUP(C6904,Products!$A$2:$F$20,6,TRUE)</f>
        <v>19.950000000000003</v>
      </c>
      <c r="I6904" s="8">
        <f t="shared" si="215"/>
        <v>119.70000000000002</v>
      </c>
      <c r="J6904" s="42">
        <f>VLOOKUP(B6904,Invoices!A:I,9,TRUE)</f>
        <v>2021</v>
      </c>
    </row>
    <row r="6905" spans="1:10" x14ac:dyDescent="0.15">
      <c r="A6905" t="s">
        <v>10265</v>
      </c>
      <c r="B6905" t="s">
        <v>1507</v>
      </c>
      <c r="C6905" t="s">
        <v>88</v>
      </c>
      <c r="D6905" t="s">
        <v>85</v>
      </c>
      <c r="E6905">
        <v>6</v>
      </c>
      <c r="F6905" s="8">
        <f>VLOOKUP(C6905,Products!$A$2:$E$20,5,TRUE)</f>
        <v>8.9499999999999993</v>
      </c>
      <c r="G6905" s="8">
        <f t="shared" si="214"/>
        <v>53.699999999999996</v>
      </c>
      <c r="H6905" s="8">
        <f>VLOOKUP(C6905,Products!$A$2:$F$20,6,TRUE)</f>
        <v>5.6999999999999993</v>
      </c>
      <c r="I6905" s="8">
        <f t="shared" si="215"/>
        <v>34.199999999999996</v>
      </c>
      <c r="J6905" s="42">
        <f>VLOOKUP(B6905,Invoices!A:I,9,TRUE)</f>
        <v>2021</v>
      </c>
    </row>
    <row r="6906" spans="1:10" x14ac:dyDescent="0.15">
      <c r="A6906" t="s">
        <v>10266</v>
      </c>
      <c r="B6906" t="s">
        <v>1508</v>
      </c>
      <c r="C6906" t="s">
        <v>91</v>
      </c>
      <c r="D6906" t="s">
        <v>70</v>
      </c>
      <c r="E6906">
        <v>5</v>
      </c>
      <c r="F6906" s="8">
        <f>VLOOKUP(C6906,Products!$A$2:$E$20,5,TRUE)</f>
        <v>49.95</v>
      </c>
      <c r="G6906" s="8">
        <f t="shared" si="214"/>
        <v>249.75</v>
      </c>
      <c r="H6906" s="8">
        <f>VLOOKUP(C6906,Products!$A$2:$F$20,6,TRUE)</f>
        <v>21.200000000000003</v>
      </c>
      <c r="I6906" s="8">
        <f t="shared" si="215"/>
        <v>106.00000000000001</v>
      </c>
      <c r="J6906" s="42">
        <f>VLOOKUP(B6906,Invoices!A:I,9,TRUE)</f>
        <v>2021</v>
      </c>
    </row>
    <row r="6907" spans="1:10" x14ac:dyDescent="0.15">
      <c r="A6907" t="s">
        <v>10267</v>
      </c>
      <c r="B6907" t="s">
        <v>1508</v>
      </c>
      <c r="C6907" t="s">
        <v>104</v>
      </c>
      <c r="D6907" t="s">
        <v>71</v>
      </c>
      <c r="E6907">
        <v>10</v>
      </c>
      <c r="F6907" s="8">
        <f>VLOOKUP(C6907,Products!$A$2:$E$20,5,TRUE)</f>
        <v>2.95</v>
      </c>
      <c r="G6907" s="8">
        <f t="shared" si="214"/>
        <v>29.5</v>
      </c>
      <c r="H6907" s="8">
        <f>VLOOKUP(C6907,Products!$A$2:$F$20,6,TRUE)</f>
        <v>1.1500000000000001</v>
      </c>
      <c r="I6907" s="8">
        <f t="shared" si="215"/>
        <v>11.500000000000002</v>
      </c>
      <c r="J6907" s="42">
        <f>VLOOKUP(B6907,Invoices!A:I,9,TRUE)</f>
        <v>2021</v>
      </c>
    </row>
    <row r="6908" spans="1:10" x14ac:dyDescent="0.15">
      <c r="A6908" t="s">
        <v>10268</v>
      </c>
      <c r="B6908" t="s">
        <v>1508</v>
      </c>
      <c r="C6908" t="s">
        <v>88</v>
      </c>
      <c r="D6908" t="s">
        <v>85</v>
      </c>
      <c r="E6908">
        <v>6</v>
      </c>
      <c r="F6908" s="8">
        <f>VLOOKUP(C6908,Products!$A$2:$E$20,5,TRUE)</f>
        <v>8.9499999999999993</v>
      </c>
      <c r="G6908" s="8">
        <f t="shared" si="214"/>
        <v>53.699999999999996</v>
      </c>
      <c r="H6908" s="8">
        <f>VLOOKUP(C6908,Products!$A$2:$F$20,6,TRUE)</f>
        <v>5.6999999999999993</v>
      </c>
      <c r="I6908" s="8">
        <f t="shared" si="215"/>
        <v>34.199999999999996</v>
      </c>
      <c r="J6908" s="42">
        <f>VLOOKUP(B6908,Invoices!A:I,9,TRUE)</f>
        <v>2021</v>
      </c>
    </row>
    <row r="6909" spans="1:10" x14ac:dyDescent="0.15">
      <c r="A6909" t="s">
        <v>10269</v>
      </c>
      <c r="B6909" t="s">
        <v>1508</v>
      </c>
      <c r="C6909" t="s">
        <v>93</v>
      </c>
      <c r="D6909" t="s">
        <v>76</v>
      </c>
      <c r="E6909">
        <v>5</v>
      </c>
      <c r="F6909" s="8">
        <f>VLOOKUP(C6909,Products!$A$2:$E$20,5,TRUE)</f>
        <v>9.9499999999999993</v>
      </c>
      <c r="G6909" s="8">
        <f t="shared" si="214"/>
        <v>49.75</v>
      </c>
      <c r="H6909" s="8">
        <f>VLOOKUP(C6909,Products!$A$2:$F$20,6,TRUE)</f>
        <v>1.9499999999999993</v>
      </c>
      <c r="I6909" s="8">
        <f t="shared" si="215"/>
        <v>9.7499999999999964</v>
      </c>
      <c r="J6909" s="42">
        <f>VLOOKUP(B6909,Invoices!A:I,9,TRUE)</f>
        <v>2021</v>
      </c>
    </row>
    <row r="6910" spans="1:10" x14ac:dyDescent="0.15">
      <c r="A6910" t="s">
        <v>10270</v>
      </c>
      <c r="B6910" t="s">
        <v>1508</v>
      </c>
      <c r="C6910" t="s">
        <v>94</v>
      </c>
      <c r="D6910" t="s">
        <v>86</v>
      </c>
      <c r="E6910">
        <v>3</v>
      </c>
      <c r="F6910" s="8">
        <f>VLOOKUP(C6910,Products!$A$2:$E$20,5,TRUE)</f>
        <v>3.5</v>
      </c>
      <c r="G6910" s="8">
        <f t="shared" si="214"/>
        <v>10.5</v>
      </c>
      <c r="H6910" s="8">
        <f>VLOOKUP(C6910,Products!$A$2:$F$20,6,TRUE)</f>
        <v>0.54999999999999982</v>
      </c>
      <c r="I6910" s="8">
        <f t="shared" si="215"/>
        <v>1.6499999999999995</v>
      </c>
      <c r="J6910" s="42">
        <f>VLOOKUP(B6910,Invoices!A:I,9,TRUE)</f>
        <v>2021</v>
      </c>
    </row>
    <row r="6911" spans="1:10" x14ac:dyDescent="0.15">
      <c r="A6911" t="s">
        <v>10271</v>
      </c>
      <c r="B6911" t="s">
        <v>1508</v>
      </c>
      <c r="C6911" t="s">
        <v>102</v>
      </c>
      <c r="D6911" t="s">
        <v>83</v>
      </c>
      <c r="E6911">
        <v>3</v>
      </c>
      <c r="F6911" s="8">
        <f>VLOOKUP(C6911,Products!$A$2:$E$20,5,TRUE)</f>
        <v>29.95</v>
      </c>
      <c r="G6911" s="8">
        <f t="shared" si="214"/>
        <v>89.85</v>
      </c>
      <c r="H6911" s="8">
        <f>VLOOKUP(C6911,Products!$A$2:$F$20,6,TRUE)</f>
        <v>15</v>
      </c>
      <c r="I6911" s="8">
        <f t="shared" si="215"/>
        <v>45</v>
      </c>
      <c r="J6911" s="42">
        <f>VLOOKUP(B6911,Invoices!A:I,9,TRUE)</f>
        <v>2021</v>
      </c>
    </row>
    <row r="6912" spans="1:10" x14ac:dyDescent="0.15">
      <c r="A6912" t="s">
        <v>10272</v>
      </c>
      <c r="B6912" t="s">
        <v>1509</v>
      </c>
      <c r="C6912" t="s">
        <v>93</v>
      </c>
      <c r="D6912" t="s">
        <v>76</v>
      </c>
      <c r="E6912">
        <v>12</v>
      </c>
      <c r="F6912" s="8">
        <f>VLOOKUP(C6912,Products!$A$2:$E$20,5,TRUE)</f>
        <v>9.9499999999999993</v>
      </c>
      <c r="G6912" s="8">
        <f t="shared" si="214"/>
        <v>119.39999999999999</v>
      </c>
      <c r="H6912" s="8">
        <f>VLOOKUP(C6912,Products!$A$2:$F$20,6,TRUE)</f>
        <v>1.9499999999999993</v>
      </c>
      <c r="I6912" s="8">
        <f t="shared" si="215"/>
        <v>23.399999999999991</v>
      </c>
      <c r="J6912" s="42">
        <f>VLOOKUP(B6912,Invoices!A:I,9,TRUE)</f>
        <v>2021</v>
      </c>
    </row>
    <row r="6913" spans="1:10" x14ac:dyDescent="0.15">
      <c r="A6913" t="s">
        <v>10273</v>
      </c>
      <c r="B6913" t="s">
        <v>1509</v>
      </c>
      <c r="C6913" t="s">
        <v>100</v>
      </c>
      <c r="D6913" t="s">
        <v>78</v>
      </c>
      <c r="E6913">
        <v>1</v>
      </c>
      <c r="F6913" s="8">
        <f>VLOOKUP(C6913,Products!$A$2:$E$20,5,TRUE)</f>
        <v>49.95</v>
      </c>
      <c r="G6913" s="8">
        <f t="shared" si="214"/>
        <v>49.95</v>
      </c>
      <c r="H6913" s="8">
        <f>VLOOKUP(C6913,Products!$A$2:$F$20,6,TRUE)</f>
        <v>19.950000000000003</v>
      </c>
      <c r="I6913" s="8">
        <f t="shared" si="215"/>
        <v>19.950000000000003</v>
      </c>
      <c r="J6913" s="42">
        <f>VLOOKUP(B6913,Invoices!A:I,9,TRUE)</f>
        <v>2021</v>
      </c>
    </row>
    <row r="6914" spans="1:10" x14ac:dyDescent="0.15">
      <c r="A6914" t="s">
        <v>10274</v>
      </c>
      <c r="B6914" t="s">
        <v>1509</v>
      </c>
      <c r="C6914" t="s">
        <v>90</v>
      </c>
      <c r="D6914" t="s">
        <v>72</v>
      </c>
      <c r="E6914">
        <v>6</v>
      </c>
      <c r="F6914" s="8">
        <f>VLOOKUP(C6914,Products!$A$2:$E$20,5,TRUE)</f>
        <v>8.9499999999999993</v>
      </c>
      <c r="G6914" s="8">
        <f t="shared" si="214"/>
        <v>53.699999999999996</v>
      </c>
      <c r="H6914" s="8">
        <f>VLOOKUP(C6914,Products!$A$2:$F$20,6,TRUE)</f>
        <v>5.6999999999999993</v>
      </c>
      <c r="I6914" s="8">
        <f t="shared" si="215"/>
        <v>34.199999999999996</v>
      </c>
      <c r="J6914" s="42">
        <f>VLOOKUP(B6914,Invoices!A:I,9,TRUE)</f>
        <v>2021</v>
      </c>
    </row>
    <row r="6915" spans="1:10" x14ac:dyDescent="0.15">
      <c r="A6915" t="s">
        <v>10275</v>
      </c>
      <c r="B6915" t="s">
        <v>1509</v>
      </c>
      <c r="C6915" t="s">
        <v>88</v>
      </c>
      <c r="D6915" t="s">
        <v>85</v>
      </c>
      <c r="E6915">
        <v>30</v>
      </c>
      <c r="F6915" s="8">
        <f>VLOOKUP(C6915,Products!$A$2:$E$20,5,TRUE)</f>
        <v>8.9499999999999993</v>
      </c>
      <c r="G6915" s="8">
        <f t="shared" ref="G6915:G6978" si="216">F6915*E6915</f>
        <v>268.5</v>
      </c>
      <c r="H6915" s="8">
        <f>VLOOKUP(C6915,Products!$A$2:$F$20,6,TRUE)</f>
        <v>5.6999999999999993</v>
      </c>
      <c r="I6915" s="8">
        <f t="shared" ref="I6915:I6978" si="217">H6915*E6915</f>
        <v>170.99999999999997</v>
      </c>
      <c r="J6915" s="42">
        <f>VLOOKUP(B6915,Invoices!A:I,9,TRUE)</f>
        <v>2021</v>
      </c>
    </row>
    <row r="6916" spans="1:10" x14ac:dyDescent="0.15">
      <c r="A6916" t="s">
        <v>10276</v>
      </c>
      <c r="B6916" t="s">
        <v>1509</v>
      </c>
      <c r="C6916" t="s">
        <v>105</v>
      </c>
      <c r="D6916" t="s">
        <v>81</v>
      </c>
      <c r="E6916">
        <v>4</v>
      </c>
      <c r="F6916" s="8">
        <f>VLOOKUP(C6916,Products!$A$2:$E$20,5,TRUE)</f>
        <v>8.9499999999999993</v>
      </c>
      <c r="G6916" s="8">
        <f t="shared" si="216"/>
        <v>35.799999999999997</v>
      </c>
      <c r="H6916" s="8">
        <f>VLOOKUP(C6916,Products!$A$2:$F$20,6,TRUE)</f>
        <v>3.1999999999999993</v>
      </c>
      <c r="I6916" s="8">
        <f t="shared" si="217"/>
        <v>12.799999999999997</v>
      </c>
      <c r="J6916" s="42">
        <f>VLOOKUP(B6916,Invoices!A:I,9,TRUE)</f>
        <v>2021</v>
      </c>
    </row>
    <row r="6917" spans="1:10" x14ac:dyDescent="0.15">
      <c r="A6917" t="s">
        <v>10277</v>
      </c>
      <c r="B6917" t="s">
        <v>1510</v>
      </c>
      <c r="C6917" t="s">
        <v>89</v>
      </c>
      <c r="D6917" t="s">
        <v>80</v>
      </c>
      <c r="E6917">
        <v>3</v>
      </c>
      <c r="F6917" s="8">
        <f>VLOOKUP(C6917,Products!$A$2:$E$20,5,TRUE)</f>
        <v>15.95</v>
      </c>
      <c r="G6917" s="8">
        <f t="shared" si="216"/>
        <v>47.849999999999994</v>
      </c>
      <c r="H6917" s="8">
        <f>VLOOKUP(C6917,Products!$A$2:$F$20,6,TRUE)</f>
        <v>6</v>
      </c>
      <c r="I6917" s="8">
        <f t="shared" si="217"/>
        <v>18</v>
      </c>
      <c r="J6917" s="42">
        <f>VLOOKUP(B6917,Invoices!A:I,9,TRUE)</f>
        <v>2021</v>
      </c>
    </row>
    <row r="6918" spans="1:10" x14ac:dyDescent="0.15">
      <c r="A6918" t="s">
        <v>10278</v>
      </c>
      <c r="B6918" t="s">
        <v>1510</v>
      </c>
      <c r="C6918" t="s">
        <v>88</v>
      </c>
      <c r="D6918" t="s">
        <v>85</v>
      </c>
      <c r="E6918">
        <v>1</v>
      </c>
      <c r="F6918" s="8">
        <f>VLOOKUP(C6918,Products!$A$2:$E$20,5,TRUE)</f>
        <v>8.9499999999999993</v>
      </c>
      <c r="G6918" s="8">
        <f t="shared" si="216"/>
        <v>8.9499999999999993</v>
      </c>
      <c r="H6918" s="8">
        <f>VLOOKUP(C6918,Products!$A$2:$F$20,6,TRUE)</f>
        <v>5.6999999999999993</v>
      </c>
      <c r="I6918" s="8">
        <f t="shared" si="217"/>
        <v>5.6999999999999993</v>
      </c>
      <c r="J6918" s="42">
        <f>VLOOKUP(B6918,Invoices!A:I,9,TRUE)</f>
        <v>2021</v>
      </c>
    </row>
    <row r="6919" spans="1:10" x14ac:dyDescent="0.15">
      <c r="A6919" t="s">
        <v>10279</v>
      </c>
      <c r="B6919" t="s">
        <v>1510</v>
      </c>
      <c r="C6919" t="s">
        <v>90</v>
      </c>
      <c r="D6919" t="s">
        <v>72</v>
      </c>
      <c r="E6919">
        <v>20</v>
      </c>
      <c r="F6919" s="8">
        <f>VLOOKUP(C6919,Products!$A$2:$E$20,5,TRUE)</f>
        <v>8.9499999999999993</v>
      </c>
      <c r="G6919" s="8">
        <f t="shared" si="216"/>
        <v>179</v>
      </c>
      <c r="H6919" s="8">
        <f>VLOOKUP(C6919,Products!$A$2:$F$20,6,TRUE)</f>
        <v>5.6999999999999993</v>
      </c>
      <c r="I6919" s="8">
        <f t="shared" si="217"/>
        <v>113.99999999999999</v>
      </c>
      <c r="J6919" s="42">
        <f>VLOOKUP(B6919,Invoices!A:I,9,TRUE)</f>
        <v>2021</v>
      </c>
    </row>
    <row r="6920" spans="1:10" x14ac:dyDescent="0.15">
      <c r="A6920" t="s">
        <v>10280</v>
      </c>
      <c r="B6920" t="s">
        <v>1510</v>
      </c>
      <c r="C6920" t="s">
        <v>104</v>
      </c>
      <c r="D6920" t="s">
        <v>71</v>
      </c>
      <c r="E6920">
        <v>6</v>
      </c>
      <c r="F6920" s="8">
        <f>VLOOKUP(C6920,Products!$A$2:$E$20,5,TRUE)</f>
        <v>2.95</v>
      </c>
      <c r="G6920" s="8">
        <f t="shared" si="216"/>
        <v>17.700000000000003</v>
      </c>
      <c r="H6920" s="8">
        <f>VLOOKUP(C6920,Products!$A$2:$F$20,6,TRUE)</f>
        <v>1.1500000000000001</v>
      </c>
      <c r="I6920" s="8">
        <f t="shared" si="217"/>
        <v>6.9</v>
      </c>
      <c r="J6920" s="42">
        <f>VLOOKUP(B6920,Invoices!A:I,9,TRUE)</f>
        <v>2021</v>
      </c>
    </row>
    <row r="6921" spans="1:10" x14ac:dyDescent="0.15">
      <c r="A6921" t="s">
        <v>10281</v>
      </c>
      <c r="B6921" t="s">
        <v>1511</v>
      </c>
      <c r="C6921" t="s">
        <v>87</v>
      </c>
      <c r="D6921" t="s">
        <v>68</v>
      </c>
      <c r="E6921">
        <v>1</v>
      </c>
      <c r="F6921" s="8">
        <f>VLOOKUP(C6921,Products!$A$2:$E$20,5,TRUE)</f>
        <v>19.95</v>
      </c>
      <c r="G6921" s="8">
        <f t="shared" si="216"/>
        <v>19.95</v>
      </c>
      <c r="H6921" s="8">
        <f>VLOOKUP(C6921,Products!$A$2:$F$20,6,TRUE)</f>
        <v>7.4499999999999993</v>
      </c>
      <c r="I6921" s="8">
        <f t="shared" si="217"/>
        <v>7.4499999999999993</v>
      </c>
      <c r="J6921" s="42">
        <f>VLOOKUP(B6921,Invoices!A:I,9,TRUE)</f>
        <v>2021</v>
      </c>
    </row>
    <row r="6922" spans="1:10" x14ac:dyDescent="0.15">
      <c r="A6922" t="s">
        <v>10282</v>
      </c>
      <c r="B6922" t="s">
        <v>1511</v>
      </c>
      <c r="C6922" t="s">
        <v>104</v>
      </c>
      <c r="D6922" t="s">
        <v>71</v>
      </c>
      <c r="E6922">
        <v>20</v>
      </c>
      <c r="F6922" s="8">
        <f>VLOOKUP(C6922,Products!$A$2:$E$20,5,TRUE)</f>
        <v>2.95</v>
      </c>
      <c r="G6922" s="8">
        <f t="shared" si="216"/>
        <v>59</v>
      </c>
      <c r="H6922" s="8">
        <f>VLOOKUP(C6922,Products!$A$2:$F$20,6,TRUE)</f>
        <v>1.1500000000000001</v>
      </c>
      <c r="I6922" s="8">
        <f t="shared" si="217"/>
        <v>23.000000000000004</v>
      </c>
      <c r="J6922" s="42">
        <f>VLOOKUP(B6922,Invoices!A:I,9,TRUE)</f>
        <v>2021</v>
      </c>
    </row>
    <row r="6923" spans="1:10" x14ac:dyDescent="0.15">
      <c r="A6923" t="s">
        <v>10283</v>
      </c>
      <c r="B6923" t="s">
        <v>1511</v>
      </c>
      <c r="C6923" t="s">
        <v>99</v>
      </c>
      <c r="D6923" t="s">
        <v>84</v>
      </c>
      <c r="E6923">
        <v>1</v>
      </c>
      <c r="F6923" s="8">
        <f>VLOOKUP(C6923,Products!$A$2:$E$20,5,TRUE)</f>
        <v>3.5</v>
      </c>
      <c r="G6923" s="8">
        <f t="shared" si="216"/>
        <v>3.5</v>
      </c>
      <c r="H6923" s="8">
        <f>VLOOKUP(C6923,Products!$A$2:$F$20,6,TRUE)</f>
        <v>0.54999999999999982</v>
      </c>
      <c r="I6923" s="8">
        <f t="shared" si="217"/>
        <v>0.54999999999999982</v>
      </c>
      <c r="J6923" s="42">
        <f>VLOOKUP(B6923,Invoices!A:I,9,TRUE)</f>
        <v>2021</v>
      </c>
    </row>
    <row r="6924" spans="1:10" x14ac:dyDescent="0.15">
      <c r="A6924" t="s">
        <v>10284</v>
      </c>
      <c r="B6924" t="s">
        <v>1511</v>
      </c>
      <c r="C6924" t="s">
        <v>93</v>
      </c>
      <c r="D6924" t="s">
        <v>76</v>
      </c>
      <c r="E6924">
        <v>2</v>
      </c>
      <c r="F6924" s="8">
        <f>VLOOKUP(C6924,Products!$A$2:$E$20,5,TRUE)</f>
        <v>9.9499999999999993</v>
      </c>
      <c r="G6924" s="8">
        <f t="shared" si="216"/>
        <v>19.899999999999999</v>
      </c>
      <c r="H6924" s="8">
        <f>VLOOKUP(C6924,Products!$A$2:$F$20,6,TRUE)</f>
        <v>1.9499999999999993</v>
      </c>
      <c r="I6924" s="8">
        <f t="shared" si="217"/>
        <v>3.8999999999999986</v>
      </c>
      <c r="J6924" s="42">
        <f>VLOOKUP(B6924,Invoices!A:I,9,TRUE)</f>
        <v>2021</v>
      </c>
    </row>
    <row r="6925" spans="1:10" x14ac:dyDescent="0.15">
      <c r="A6925" t="s">
        <v>10285</v>
      </c>
      <c r="B6925" t="s">
        <v>1511</v>
      </c>
      <c r="C6925" t="s">
        <v>96</v>
      </c>
      <c r="D6925" t="s">
        <v>75</v>
      </c>
      <c r="E6925">
        <v>10</v>
      </c>
      <c r="F6925" s="8">
        <f>VLOOKUP(C6925,Products!$A$2:$E$20,5,TRUE)</f>
        <v>79.95</v>
      </c>
      <c r="G6925" s="8">
        <f t="shared" si="216"/>
        <v>799.5</v>
      </c>
      <c r="H6925" s="8">
        <f>VLOOKUP(C6925,Products!$A$2:$F$20,6,TRUE)</f>
        <v>27.950000000000003</v>
      </c>
      <c r="I6925" s="8">
        <f t="shared" si="217"/>
        <v>279.5</v>
      </c>
      <c r="J6925" s="42">
        <f>VLOOKUP(B6925,Invoices!A:I,9,TRUE)</f>
        <v>2021</v>
      </c>
    </row>
    <row r="6926" spans="1:10" x14ac:dyDescent="0.15">
      <c r="A6926" t="s">
        <v>10286</v>
      </c>
      <c r="B6926" t="s">
        <v>1511</v>
      </c>
      <c r="C6926" t="s">
        <v>95</v>
      </c>
      <c r="D6926" t="s">
        <v>73</v>
      </c>
      <c r="E6926">
        <v>6</v>
      </c>
      <c r="F6926" s="8">
        <f>VLOOKUP(C6926,Products!$A$2:$E$20,5,TRUE)</f>
        <v>12.95</v>
      </c>
      <c r="G6926" s="8">
        <f t="shared" si="216"/>
        <v>77.699999999999989</v>
      </c>
      <c r="H6926" s="8">
        <f>VLOOKUP(C6926,Products!$A$2:$F$20,6,TRUE)</f>
        <v>4.1999999999999993</v>
      </c>
      <c r="I6926" s="8">
        <f t="shared" si="217"/>
        <v>25.199999999999996</v>
      </c>
      <c r="J6926" s="42">
        <f>VLOOKUP(B6926,Invoices!A:I,9,TRUE)</f>
        <v>2021</v>
      </c>
    </row>
    <row r="6927" spans="1:10" x14ac:dyDescent="0.15">
      <c r="A6927" t="s">
        <v>10287</v>
      </c>
      <c r="B6927" t="s">
        <v>1511</v>
      </c>
      <c r="C6927" t="s">
        <v>89</v>
      </c>
      <c r="D6927" t="s">
        <v>80</v>
      </c>
      <c r="E6927">
        <v>1</v>
      </c>
      <c r="F6927" s="8">
        <f>VLOOKUP(C6927,Products!$A$2:$E$20,5,TRUE)</f>
        <v>15.95</v>
      </c>
      <c r="G6927" s="8">
        <f t="shared" si="216"/>
        <v>15.95</v>
      </c>
      <c r="H6927" s="8">
        <f>VLOOKUP(C6927,Products!$A$2:$F$20,6,TRUE)</f>
        <v>6</v>
      </c>
      <c r="I6927" s="8">
        <f t="shared" si="217"/>
        <v>6</v>
      </c>
      <c r="J6927" s="42">
        <f>VLOOKUP(B6927,Invoices!A:I,9,TRUE)</f>
        <v>2021</v>
      </c>
    </row>
    <row r="6928" spans="1:10" x14ac:dyDescent="0.15">
      <c r="A6928" t="s">
        <v>10288</v>
      </c>
      <c r="B6928" t="s">
        <v>1511</v>
      </c>
      <c r="C6928" t="s">
        <v>105</v>
      </c>
      <c r="D6928" t="s">
        <v>81</v>
      </c>
      <c r="E6928">
        <v>10</v>
      </c>
      <c r="F6928" s="8">
        <f>VLOOKUP(C6928,Products!$A$2:$E$20,5,TRUE)</f>
        <v>8.9499999999999993</v>
      </c>
      <c r="G6928" s="8">
        <f t="shared" si="216"/>
        <v>89.5</v>
      </c>
      <c r="H6928" s="8">
        <f>VLOOKUP(C6928,Products!$A$2:$F$20,6,TRUE)</f>
        <v>3.1999999999999993</v>
      </c>
      <c r="I6928" s="8">
        <f t="shared" si="217"/>
        <v>31.999999999999993</v>
      </c>
      <c r="J6928" s="42">
        <f>VLOOKUP(B6928,Invoices!A:I,9,TRUE)</f>
        <v>2021</v>
      </c>
    </row>
    <row r="6929" spans="1:10" x14ac:dyDescent="0.15">
      <c r="A6929" t="s">
        <v>10289</v>
      </c>
      <c r="B6929" t="s">
        <v>1511</v>
      </c>
      <c r="C6929" t="s">
        <v>94</v>
      </c>
      <c r="D6929" t="s">
        <v>86</v>
      </c>
      <c r="E6929">
        <v>3</v>
      </c>
      <c r="F6929" s="8">
        <f>VLOOKUP(C6929,Products!$A$2:$E$20,5,TRUE)</f>
        <v>3.5</v>
      </c>
      <c r="G6929" s="8">
        <f t="shared" si="216"/>
        <v>10.5</v>
      </c>
      <c r="H6929" s="8">
        <f>VLOOKUP(C6929,Products!$A$2:$F$20,6,TRUE)</f>
        <v>0.54999999999999982</v>
      </c>
      <c r="I6929" s="8">
        <f t="shared" si="217"/>
        <v>1.6499999999999995</v>
      </c>
      <c r="J6929" s="42">
        <f>VLOOKUP(B6929,Invoices!A:I,9,TRUE)</f>
        <v>2021</v>
      </c>
    </row>
    <row r="6930" spans="1:10" x14ac:dyDescent="0.15">
      <c r="A6930" t="s">
        <v>10290</v>
      </c>
      <c r="B6930" t="s">
        <v>1511</v>
      </c>
      <c r="C6930" t="s">
        <v>91</v>
      </c>
      <c r="D6930" t="s">
        <v>70</v>
      </c>
      <c r="E6930">
        <v>6</v>
      </c>
      <c r="F6930" s="8">
        <f>VLOOKUP(C6930,Products!$A$2:$E$20,5,TRUE)</f>
        <v>49.95</v>
      </c>
      <c r="G6930" s="8">
        <f t="shared" si="216"/>
        <v>299.70000000000005</v>
      </c>
      <c r="H6930" s="8">
        <f>VLOOKUP(C6930,Products!$A$2:$F$20,6,TRUE)</f>
        <v>21.200000000000003</v>
      </c>
      <c r="I6930" s="8">
        <f t="shared" si="217"/>
        <v>127.20000000000002</v>
      </c>
      <c r="J6930" s="42">
        <f>VLOOKUP(B6930,Invoices!A:I,9,TRUE)</f>
        <v>2021</v>
      </c>
    </row>
    <row r="6931" spans="1:10" x14ac:dyDescent="0.15">
      <c r="A6931" t="s">
        <v>10291</v>
      </c>
      <c r="B6931" t="s">
        <v>1511</v>
      </c>
      <c r="C6931" t="s">
        <v>90</v>
      </c>
      <c r="D6931" t="s">
        <v>72</v>
      </c>
      <c r="E6931">
        <v>4</v>
      </c>
      <c r="F6931" s="8">
        <f>VLOOKUP(C6931,Products!$A$2:$E$20,5,TRUE)</f>
        <v>8.9499999999999993</v>
      </c>
      <c r="G6931" s="8">
        <f t="shared" si="216"/>
        <v>35.799999999999997</v>
      </c>
      <c r="H6931" s="8">
        <f>VLOOKUP(C6931,Products!$A$2:$F$20,6,TRUE)</f>
        <v>5.6999999999999993</v>
      </c>
      <c r="I6931" s="8">
        <f t="shared" si="217"/>
        <v>22.799999999999997</v>
      </c>
      <c r="J6931" s="42">
        <f>VLOOKUP(B6931,Invoices!A:I,9,TRUE)</f>
        <v>2021</v>
      </c>
    </row>
    <row r="6932" spans="1:10" x14ac:dyDescent="0.15">
      <c r="A6932" t="s">
        <v>10292</v>
      </c>
      <c r="B6932" t="s">
        <v>1511</v>
      </c>
      <c r="C6932" t="s">
        <v>101</v>
      </c>
      <c r="D6932" t="s">
        <v>69</v>
      </c>
      <c r="E6932">
        <v>20</v>
      </c>
      <c r="F6932" s="8">
        <f>VLOOKUP(C6932,Products!$A$2:$E$20,5,TRUE)</f>
        <v>129.94999999999999</v>
      </c>
      <c r="G6932" s="8">
        <f t="shared" si="216"/>
        <v>2599</v>
      </c>
      <c r="H6932" s="8">
        <f>VLOOKUP(C6932,Products!$A$2:$F$20,6,TRUE)</f>
        <v>40.449999999999989</v>
      </c>
      <c r="I6932" s="8">
        <f t="shared" si="217"/>
        <v>808.99999999999977</v>
      </c>
      <c r="J6932" s="42">
        <f>VLOOKUP(B6932,Invoices!A:I,9,TRUE)</f>
        <v>2021</v>
      </c>
    </row>
    <row r="6933" spans="1:10" x14ac:dyDescent="0.15">
      <c r="A6933" t="s">
        <v>10293</v>
      </c>
      <c r="B6933" t="s">
        <v>1511</v>
      </c>
      <c r="C6933" t="s">
        <v>100</v>
      </c>
      <c r="D6933" t="s">
        <v>78</v>
      </c>
      <c r="E6933">
        <v>1</v>
      </c>
      <c r="F6933" s="8">
        <f>VLOOKUP(C6933,Products!$A$2:$E$20,5,TRUE)</f>
        <v>49.95</v>
      </c>
      <c r="G6933" s="8">
        <f t="shared" si="216"/>
        <v>49.95</v>
      </c>
      <c r="H6933" s="8">
        <f>VLOOKUP(C6933,Products!$A$2:$F$20,6,TRUE)</f>
        <v>19.950000000000003</v>
      </c>
      <c r="I6933" s="8">
        <f t="shared" si="217"/>
        <v>19.950000000000003</v>
      </c>
      <c r="J6933" s="42">
        <f>VLOOKUP(B6933,Invoices!A:I,9,TRUE)</f>
        <v>2021</v>
      </c>
    </row>
    <row r="6934" spans="1:10" x14ac:dyDescent="0.15">
      <c r="A6934" t="s">
        <v>10294</v>
      </c>
      <c r="B6934" t="s">
        <v>1511</v>
      </c>
      <c r="C6934" t="s">
        <v>102</v>
      </c>
      <c r="D6934" t="s">
        <v>83</v>
      </c>
      <c r="E6934">
        <v>1</v>
      </c>
      <c r="F6934" s="8">
        <f>VLOOKUP(C6934,Products!$A$2:$E$20,5,TRUE)</f>
        <v>29.95</v>
      </c>
      <c r="G6934" s="8">
        <f t="shared" si="216"/>
        <v>29.95</v>
      </c>
      <c r="H6934" s="8">
        <f>VLOOKUP(C6934,Products!$A$2:$F$20,6,TRUE)</f>
        <v>15</v>
      </c>
      <c r="I6934" s="8">
        <f t="shared" si="217"/>
        <v>15</v>
      </c>
      <c r="J6934" s="42">
        <f>VLOOKUP(B6934,Invoices!A:I,9,TRUE)</f>
        <v>2021</v>
      </c>
    </row>
    <row r="6935" spans="1:10" x14ac:dyDescent="0.15">
      <c r="A6935" t="s">
        <v>10295</v>
      </c>
      <c r="B6935" t="s">
        <v>1511</v>
      </c>
      <c r="C6935" t="s">
        <v>98</v>
      </c>
      <c r="D6935" t="s">
        <v>79</v>
      </c>
      <c r="E6935">
        <v>6</v>
      </c>
      <c r="F6935" s="8">
        <f>VLOOKUP(C6935,Products!$A$2:$E$20,5,TRUE)</f>
        <v>14.95</v>
      </c>
      <c r="G6935" s="8">
        <f t="shared" si="216"/>
        <v>89.699999999999989</v>
      </c>
      <c r="H6935" s="8">
        <f>VLOOKUP(C6935,Products!$A$2:$F$20,6,TRUE)</f>
        <v>3.0499999999999989</v>
      </c>
      <c r="I6935" s="8">
        <f t="shared" si="217"/>
        <v>18.299999999999994</v>
      </c>
      <c r="J6935" s="42">
        <f>VLOOKUP(B6935,Invoices!A:I,9,TRUE)</f>
        <v>2021</v>
      </c>
    </row>
    <row r="6936" spans="1:10" x14ac:dyDescent="0.15">
      <c r="A6936" t="s">
        <v>10296</v>
      </c>
      <c r="B6936" t="s">
        <v>1512</v>
      </c>
      <c r="C6936" t="s">
        <v>103</v>
      </c>
      <c r="D6936" t="s">
        <v>77</v>
      </c>
      <c r="E6936">
        <v>1</v>
      </c>
      <c r="F6936" s="8">
        <f>VLOOKUP(C6936,Products!$A$2:$E$20,5,TRUE)</f>
        <v>8.9499999999999993</v>
      </c>
      <c r="G6936" s="8">
        <f t="shared" si="216"/>
        <v>8.9499999999999993</v>
      </c>
      <c r="H6936" s="8">
        <f>VLOOKUP(C6936,Products!$A$2:$F$20,6,TRUE)</f>
        <v>3.1999999999999993</v>
      </c>
      <c r="I6936" s="8">
        <f t="shared" si="217"/>
        <v>3.1999999999999993</v>
      </c>
      <c r="J6936" s="42">
        <f>VLOOKUP(B6936,Invoices!A:I,9,TRUE)</f>
        <v>2021</v>
      </c>
    </row>
    <row r="6937" spans="1:10" x14ac:dyDescent="0.15">
      <c r="A6937" t="s">
        <v>10297</v>
      </c>
      <c r="B6937" t="s">
        <v>1512</v>
      </c>
      <c r="C6937" t="s">
        <v>99</v>
      </c>
      <c r="D6937" t="s">
        <v>84</v>
      </c>
      <c r="E6937">
        <v>1</v>
      </c>
      <c r="F6937" s="8">
        <f>VLOOKUP(C6937,Products!$A$2:$E$20,5,TRUE)</f>
        <v>3.5</v>
      </c>
      <c r="G6937" s="8">
        <f t="shared" si="216"/>
        <v>3.5</v>
      </c>
      <c r="H6937" s="8">
        <f>VLOOKUP(C6937,Products!$A$2:$F$20,6,TRUE)</f>
        <v>0.54999999999999982</v>
      </c>
      <c r="I6937" s="8">
        <f t="shared" si="217"/>
        <v>0.54999999999999982</v>
      </c>
      <c r="J6937" s="42">
        <f>VLOOKUP(B6937,Invoices!A:I,9,TRUE)</f>
        <v>2021</v>
      </c>
    </row>
    <row r="6938" spans="1:10" x14ac:dyDescent="0.15">
      <c r="A6938" t="s">
        <v>10298</v>
      </c>
      <c r="B6938" t="s">
        <v>1512</v>
      </c>
      <c r="C6938" t="s">
        <v>95</v>
      </c>
      <c r="D6938" t="s">
        <v>73</v>
      </c>
      <c r="E6938">
        <v>2</v>
      </c>
      <c r="F6938" s="8">
        <f>VLOOKUP(C6938,Products!$A$2:$E$20,5,TRUE)</f>
        <v>12.95</v>
      </c>
      <c r="G6938" s="8">
        <f t="shared" si="216"/>
        <v>25.9</v>
      </c>
      <c r="H6938" s="8">
        <f>VLOOKUP(C6938,Products!$A$2:$F$20,6,TRUE)</f>
        <v>4.1999999999999993</v>
      </c>
      <c r="I6938" s="8">
        <f t="shared" si="217"/>
        <v>8.3999999999999986</v>
      </c>
      <c r="J6938" s="42">
        <f>VLOOKUP(B6938,Invoices!A:I,9,TRUE)</f>
        <v>2021</v>
      </c>
    </row>
    <row r="6939" spans="1:10" x14ac:dyDescent="0.15">
      <c r="A6939" t="s">
        <v>10299</v>
      </c>
      <c r="B6939" t="s">
        <v>1512</v>
      </c>
      <c r="C6939" t="s">
        <v>89</v>
      </c>
      <c r="D6939" t="s">
        <v>80</v>
      </c>
      <c r="E6939">
        <v>7</v>
      </c>
      <c r="F6939" s="8">
        <f>VLOOKUP(C6939,Products!$A$2:$E$20,5,TRUE)</f>
        <v>15.95</v>
      </c>
      <c r="G6939" s="8">
        <f t="shared" si="216"/>
        <v>111.64999999999999</v>
      </c>
      <c r="H6939" s="8">
        <f>VLOOKUP(C6939,Products!$A$2:$F$20,6,TRUE)</f>
        <v>6</v>
      </c>
      <c r="I6939" s="8">
        <f t="shared" si="217"/>
        <v>42</v>
      </c>
      <c r="J6939" s="42">
        <f>VLOOKUP(B6939,Invoices!A:I,9,TRUE)</f>
        <v>2021</v>
      </c>
    </row>
    <row r="6940" spans="1:10" x14ac:dyDescent="0.15">
      <c r="A6940" t="s">
        <v>10300</v>
      </c>
      <c r="B6940" t="s">
        <v>1512</v>
      </c>
      <c r="C6940" t="s">
        <v>100</v>
      </c>
      <c r="D6940" t="s">
        <v>78</v>
      </c>
      <c r="E6940">
        <v>1</v>
      </c>
      <c r="F6940" s="8">
        <f>VLOOKUP(C6940,Products!$A$2:$E$20,5,TRUE)</f>
        <v>49.95</v>
      </c>
      <c r="G6940" s="8">
        <f t="shared" si="216"/>
        <v>49.95</v>
      </c>
      <c r="H6940" s="8">
        <f>VLOOKUP(C6940,Products!$A$2:$F$20,6,TRUE)</f>
        <v>19.950000000000003</v>
      </c>
      <c r="I6940" s="8">
        <f t="shared" si="217"/>
        <v>19.950000000000003</v>
      </c>
      <c r="J6940" s="42">
        <f>VLOOKUP(B6940,Invoices!A:I,9,TRUE)</f>
        <v>2021</v>
      </c>
    </row>
    <row r="6941" spans="1:10" x14ac:dyDescent="0.15">
      <c r="A6941" t="s">
        <v>10301</v>
      </c>
      <c r="B6941" t="s">
        <v>1512</v>
      </c>
      <c r="C6941" t="s">
        <v>99</v>
      </c>
      <c r="D6941" t="s">
        <v>84</v>
      </c>
      <c r="E6941">
        <v>3</v>
      </c>
      <c r="F6941" s="8">
        <f>VLOOKUP(C6941,Products!$A$2:$E$20,5,TRUE)</f>
        <v>3.5</v>
      </c>
      <c r="G6941" s="8">
        <f t="shared" si="216"/>
        <v>10.5</v>
      </c>
      <c r="H6941" s="8">
        <f>VLOOKUP(C6941,Products!$A$2:$F$20,6,TRUE)</f>
        <v>0.54999999999999982</v>
      </c>
      <c r="I6941" s="8">
        <f t="shared" si="217"/>
        <v>1.6499999999999995</v>
      </c>
      <c r="J6941" s="42">
        <f>VLOOKUP(B6941,Invoices!A:I,9,TRUE)</f>
        <v>2021</v>
      </c>
    </row>
    <row r="6942" spans="1:10" x14ac:dyDescent="0.15">
      <c r="A6942" t="s">
        <v>10302</v>
      </c>
      <c r="B6942" t="s">
        <v>1512</v>
      </c>
      <c r="C6942" t="s">
        <v>101</v>
      </c>
      <c r="D6942" t="s">
        <v>69</v>
      </c>
      <c r="E6942">
        <v>1</v>
      </c>
      <c r="F6942" s="8">
        <f>VLOOKUP(C6942,Products!$A$2:$E$20,5,TRUE)</f>
        <v>129.94999999999999</v>
      </c>
      <c r="G6942" s="8">
        <f t="shared" si="216"/>
        <v>129.94999999999999</v>
      </c>
      <c r="H6942" s="8">
        <f>VLOOKUP(C6942,Products!$A$2:$F$20,6,TRUE)</f>
        <v>40.449999999999989</v>
      </c>
      <c r="I6942" s="8">
        <f t="shared" si="217"/>
        <v>40.449999999999989</v>
      </c>
      <c r="J6942" s="42">
        <f>VLOOKUP(B6942,Invoices!A:I,9,TRUE)</f>
        <v>2021</v>
      </c>
    </row>
    <row r="6943" spans="1:10" x14ac:dyDescent="0.15">
      <c r="A6943" t="s">
        <v>10303</v>
      </c>
      <c r="B6943" t="s">
        <v>1512</v>
      </c>
      <c r="C6943" t="s">
        <v>96</v>
      </c>
      <c r="D6943" t="s">
        <v>75</v>
      </c>
      <c r="E6943">
        <v>12</v>
      </c>
      <c r="F6943" s="8">
        <f>VLOOKUP(C6943,Products!$A$2:$E$20,5,TRUE)</f>
        <v>79.95</v>
      </c>
      <c r="G6943" s="8">
        <f t="shared" si="216"/>
        <v>959.40000000000009</v>
      </c>
      <c r="H6943" s="8">
        <f>VLOOKUP(C6943,Products!$A$2:$F$20,6,TRUE)</f>
        <v>27.950000000000003</v>
      </c>
      <c r="I6943" s="8">
        <f t="shared" si="217"/>
        <v>335.40000000000003</v>
      </c>
      <c r="J6943" s="42">
        <f>VLOOKUP(B6943,Invoices!A:I,9,TRUE)</f>
        <v>2021</v>
      </c>
    </row>
    <row r="6944" spans="1:10" x14ac:dyDescent="0.15">
      <c r="A6944" t="s">
        <v>10304</v>
      </c>
      <c r="B6944" t="s">
        <v>1512</v>
      </c>
      <c r="C6944" t="s">
        <v>89</v>
      </c>
      <c r="D6944" t="s">
        <v>80</v>
      </c>
      <c r="E6944">
        <v>4</v>
      </c>
      <c r="F6944" s="8">
        <f>VLOOKUP(C6944,Products!$A$2:$E$20,5,TRUE)</f>
        <v>15.95</v>
      </c>
      <c r="G6944" s="8">
        <f t="shared" si="216"/>
        <v>63.8</v>
      </c>
      <c r="H6944" s="8">
        <f>VLOOKUP(C6944,Products!$A$2:$F$20,6,TRUE)</f>
        <v>6</v>
      </c>
      <c r="I6944" s="8">
        <f t="shared" si="217"/>
        <v>24</v>
      </c>
      <c r="J6944" s="42">
        <f>VLOOKUP(B6944,Invoices!A:I,9,TRUE)</f>
        <v>2021</v>
      </c>
    </row>
    <row r="6945" spans="1:10" x14ac:dyDescent="0.15">
      <c r="A6945" t="s">
        <v>10305</v>
      </c>
      <c r="B6945" t="s">
        <v>1512</v>
      </c>
      <c r="C6945" t="s">
        <v>93</v>
      </c>
      <c r="D6945" t="s">
        <v>76</v>
      </c>
      <c r="E6945">
        <v>4</v>
      </c>
      <c r="F6945" s="8">
        <f>VLOOKUP(C6945,Products!$A$2:$E$20,5,TRUE)</f>
        <v>9.9499999999999993</v>
      </c>
      <c r="G6945" s="8">
        <f t="shared" si="216"/>
        <v>39.799999999999997</v>
      </c>
      <c r="H6945" s="8">
        <f>VLOOKUP(C6945,Products!$A$2:$F$20,6,TRUE)</f>
        <v>1.9499999999999993</v>
      </c>
      <c r="I6945" s="8">
        <f t="shared" si="217"/>
        <v>7.7999999999999972</v>
      </c>
      <c r="J6945" s="42">
        <f>VLOOKUP(B6945,Invoices!A:I,9,TRUE)</f>
        <v>2021</v>
      </c>
    </row>
    <row r="6946" spans="1:10" x14ac:dyDescent="0.15">
      <c r="A6946" t="s">
        <v>10306</v>
      </c>
      <c r="B6946" t="s">
        <v>1512</v>
      </c>
      <c r="C6946" t="s">
        <v>92</v>
      </c>
      <c r="D6946" t="s">
        <v>82</v>
      </c>
      <c r="E6946">
        <v>1</v>
      </c>
      <c r="F6946" s="8">
        <f>VLOOKUP(C6946,Products!$A$2:$E$20,5,TRUE)</f>
        <v>19.95</v>
      </c>
      <c r="G6946" s="8">
        <f t="shared" si="216"/>
        <v>19.95</v>
      </c>
      <c r="H6946" s="8">
        <f>VLOOKUP(C6946,Products!$A$2:$F$20,6,TRUE)</f>
        <v>7.4499999999999993</v>
      </c>
      <c r="I6946" s="8">
        <f t="shared" si="217"/>
        <v>7.4499999999999993</v>
      </c>
      <c r="J6946" s="42">
        <f>VLOOKUP(B6946,Invoices!A:I,9,TRUE)</f>
        <v>2021</v>
      </c>
    </row>
    <row r="6947" spans="1:10" x14ac:dyDescent="0.15">
      <c r="A6947" t="s">
        <v>10307</v>
      </c>
      <c r="B6947" t="s">
        <v>1512</v>
      </c>
      <c r="C6947" t="s">
        <v>102</v>
      </c>
      <c r="D6947" t="s">
        <v>83</v>
      </c>
      <c r="E6947">
        <v>10</v>
      </c>
      <c r="F6947" s="8">
        <f>VLOOKUP(C6947,Products!$A$2:$E$20,5,TRUE)</f>
        <v>29.95</v>
      </c>
      <c r="G6947" s="8">
        <f t="shared" si="216"/>
        <v>299.5</v>
      </c>
      <c r="H6947" s="8">
        <f>VLOOKUP(C6947,Products!$A$2:$F$20,6,TRUE)</f>
        <v>15</v>
      </c>
      <c r="I6947" s="8">
        <f t="shared" si="217"/>
        <v>150</v>
      </c>
      <c r="J6947" s="42">
        <f>VLOOKUP(B6947,Invoices!A:I,9,TRUE)</f>
        <v>2021</v>
      </c>
    </row>
    <row r="6948" spans="1:10" x14ac:dyDescent="0.15">
      <c r="A6948" t="s">
        <v>10308</v>
      </c>
      <c r="B6948" t="s">
        <v>1512</v>
      </c>
      <c r="C6948" t="s">
        <v>94</v>
      </c>
      <c r="D6948" t="s">
        <v>86</v>
      </c>
      <c r="E6948">
        <v>1</v>
      </c>
      <c r="F6948" s="8">
        <f>VLOOKUP(C6948,Products!$A$2:$E$20,5,TRUE)</f>
        <v>3.5</v>
      </c>
      <c r="G6948" s="8">
        <f t="shared" si="216"/>
        <v>3.5</v>
      </c>
      <c r="H6948" s="8">
        <f>VLOOKUP(C6948,Products!$A$2:$F$20,6,TRUE)</f>
        <v>0.54999999999999982</v>
      </c>
      <c r="I6948" s="8">
        <f t="shared" si="217"/>
        <v>0.54999999999999982</v>
      </c>
      <c r="J6948" s="42">
        <f>VLOOKUP(B6948,Invoices!A:I,9,TRUE)</f>
        <v>2021</v>
      </c>
    </row>
    <row r="6949" spans="1:10" x14ac:dyDescent="0.15">
      <c r="A6949" t="s">
        <v>10309</v>
      </c>
      <c r="B6949" t="s">
        <v>1512</v>
      </c>
      <c r="C6949" t="s">
        <v>104</v>
      </c>
      <c r="D6949" t="s">
        <v>71</v>
      </c>
      <c r="E6949">
        <v>12</v>
      </c>
      <c r="F6949" s="8">
        <f>VLOOKUP(C6949,Products!$A$2:$E$20,5,TRUE)</f>
        <v>2.95</v>
      </c>
      <c r="G6949" s="8">
        <f t="shared" si="216"/>
        <v>35.400000000000006</v>
      </c>
      <c r="H6949" s="8">
        <f>VLOOKUP(C6949,Products!$A$2:$F$20,6,TRUE)</f>
        <v>1.1500000000000001</v>
      </c>
      <c r="I6949" s="8">
        <f t="shared" si="217"/>
        <v>13.8</v>
      </c>
      <c r="J6949" s="42">
        <f>VLOOKUP(B6949,Invoices!A:I,9,TRUE)</f>
        <v>2021</v>
      </c>
    </row>
    <row r="6950" spans="1:10" x14ac:dyDescent="0.15">
      <c r="A6950" t="s">
        <v>10310</v>
      </c>
      <c r="B6950" t="s">
        <v>1512</v>
      </c>
      <c r="C6950" t="s">
        <v>90</v>
      </c>
      <c r="D6950" t="s">
        <v>72</v>
      </c>
      <c r="E6950">
        <v>25</v>
      </c>
      <c r="F6950" s="8">
        <f>VLOOKUP(C6950,Products!$A$2:$E$20,5,TRUE)</f>
        <v>8.9499999999999993</v>
      </c>
      <c r="G6950" s="8">
        <f t="shared" si="216"/>
        <v>223.74999999999997</v>
      </c>
      <c r="H6950" s="8">
        <f>VLOOKUP(C6950,Products!$A$2:$F$20,6,TRUE)</f>
        <v>5.6999999999999993</v>
      </c>
      <c r="I6950" s="8">
        <f t="shared" si="217"/>
        <v>142.49999999999997</v>
      </c>
      <c r="J6950" s="42">
        <f>VLOOKUP(B6950,Invoices!A:I,9,TRUE)</f>
        <v>2021</v>
      </c>
    </row>
    <row r="6951" spans="1:10" x14ac:dyDescent="0.15">
      <c r="A6951" t="s">
        <v>10311</v>
      </c>
      <c r="B6951" t="s">
        <v>1512</v>
      </c>
      <c r="C6951" t="s">
        <v>105</v>
      </c>
      <c r="D6951" t="s">
        <v>81</v>
      </c>
      <c r="E6951">
        <v>20</v>
      </c>
      <c r="F6951" s="8">
        <f>VLOOKUP(C6951,Products!$A$2:$E$20,5,TRUE)</f>
        <v>8.9499999999999993</v>
      </c>
      <c r="G6951" s="8">
        <f t="shared" si="216"/>
        <v>179</v>
      </c>
      <c r="H6951" s="8">
        <f>VLOOKUP(C6951,Products!$A$2:$F$20,6,TRUE)</f>
        <v>3.1999999999999993</v>
      </c>
      <c r="I6951" s="8">
        <f t="shared" si="217"/>
        <v>63.999999999999986</v>
      </c>
      <c r="J6951" s="42">
        <f>VLOOKUP(B6951,Invoices!A:I,9,TRUE)</f>
        <v>2021</v>
      </c>
    </row>
    <row r="6952" spans="1:10" x14ac:dyDescent="0.15">
      <c r="A6952" t="s">
        <v>10312</v>
      </c>
      <c r="B6952" t="s">
        <v>1512</v>
      </c>
      <c r="C6952" t="s">
        <v>87</v>
      </c>
      <c r="D6952" t="s">
        <v>68</v>
      </c>
      <c r="E6952">
        <v>20</v>
      </c>
      <c r="F6952" s="8">
        <f>VLOOKUP(C6952,Products!$A$2:$E$20,5,TRUE)</f>
        <v>19.95</v>
      </c>
      <c r="G6952" s="8">
        <f t="shared" si="216"/>
        <v>399</v>
      </c>
      <c r="H6952" s="8">
        <f>VLOOKUP(C6952,Products!$A$2:$F$20,6,TRUE)</f>
        <v>7.4499999999999993</v>
      </c>
      <c r="I6952" s="8">
        <f t="shared" si="217"/>
        <v>149</v>
      </c>
      <c r="J6952" s="42">
        <f>VLOOKUP(B6952,Invoices!A:I,9,TRUE)</f>
        <v>2021</v>
      </c>
    </row>
    <row r="6953" spans="1:10" x14ac:dyDescent="0.15">
      <c r="A6953" t="s">
        <v>10313</v>
      </c>
      <c r="B6953" t="s">
        <v>1512</v>
      </c>
      <c r="C6953" t="s">
        <v>88</v>
      </c>
      <c r="D6953" t="s">
        <v>85</v>
      </c>
      <c r="E6953">
        <v>2</v>
      </c>
      <c r="F6953" s="8">
        <f>VLOOKUP(C6953,Products!$A$2:$E$20,5,TRUE)</f>
        <v>8.9499999999999993</v>
      </c>
      <c r="G6953" s="8">
        <f t="shared" si="216"/>
        <v>17.899999999999999</v>
      </c>
      <c r="H6953" s="8">
        <f>VLOOKUP(C6953,Products!$A$2:$F$20,6,TRUE)</f>
        <v>5.6999999999999993</v>
      </c>
      <c r="I6953" s="8">
        <f t="shared" si="217"/>
        <v>11.399999999999999</v>
      </c>
      <c r="J6953" s="42">
        <f>VLOOKUP(B6953,Invoices!A:I,9,TRUE)</f>
        <v>2021</v>
      </c>
    </row>
    <row r="6954" spans="1:10" x14ac:dyDescent="0.15">
      <c r="A6954" t="s">
        <v>10314</v>
      </c>
      <c r="B6954" t="s">
        <v>1512</v>
      </c>
      <c r="C6954" t="s">
        <v>98</v>
      </c>
      <c r="D6954" t="s">
        <v>79</v>
      </c>
      <c r="E6954">
        <v>1</v>
      </c>
      <c r="F6954" s="8">
        <f>VLOOKUP(C6954,Products!$A$2:$E$20,5,TRUE)</f>
        <v>14.95</v>
      </c>
      <c r="G6954" s="8">
        <f t="shared" si="216"/>
        <v>14.95</v>
      </c>
      <c r="H6954" s="8">
        <f>VLOOKUP(C6954,Products!$A$2:$F$20,6,TRUE)</f>
        <v>3.0499999999999989</v>
      </c>
      <c r="I6954" s="8">
        <f t="shared" si="217"/>
        <v>3.0499999999999989</v>
      </c>
      <c r="J6954" s="42">
        <f>VLOOKUP(B6954,Invoices!A:I,9,TRUE)</f>
        <v>2021</v>
      </c>
    </row>
    <row r="6955" spans="1:10" x14ac:dyDescent="0.15">
      <c r="A6955" t="s">
        <v>10315</v>
      </c>
      <c r="B6955" t="s">
        <v>1513</v>
      </c>
      <c r="C6955" t="s">
        <v>94</v>
      </c>
      <c r="D6955" t="s">
        <v>86</v>
      </c>
      <c r="E6955">
        <v>50</v>
      </c>
      <c r="F6955" s="8">
        <f>VLOOKUP(C6955,Products!$A$2:$E$20,5,TRUE)</f>
        <v>3.5</v>
      </c>
      <c r="G6955" s="8">
        <f t="shared" si="216"/>
        <v>175</v>
      </c>
      <c r="H6955" s="8">
        <f>VLOOKUP(C6955,Products!$A$2:$F$20,6,TRUE)</f>
        <v>0.54999999999999982</v>
      </c>
      <c r="I6955" s="8">
        <f t="shared" si="217"/>
        <v>27.499999999999993</v>
      </c>
      <c r="J6955" s="42">
        <f>VLOOKUP(B6955,Invoices!A:I,9,TRUE)</f>
        <v>2021</v>
      </c>
    </row>
    <row r="6956" spans="1:10" x14ac:dyDescent="0.15">
      <c r="A6956" t="s">
        <v>10316</v>
      </c>
      <c r="B6956" t="s">
        <v>1513</v>
      </c>
      <c r="C6956" t="s">
        <v>100</v>
      </c>
      <c r="D6956" t="s">
        <v>78</v>
      </c>
      <c r="E6956">
        <v>1</v>
      </c>
      <c r="F6956" s="8">
        <f>VLOOKUP(C6956,Products!$A$2:$E$20,5,TRUE)</f>
        <v>49.95</v>
      </c>
      <c r="G6956" s="8">
        <f t="shared" si="216"/>
        <v>49.95</v>
      </c>
      <c r="H6956" s="8">
        <f>VLOOKUP(C6956,Products!$A$2:$F$20,6,TRUE)</f>
        <v>19.950000000000003</v>
      </c>
      <c r="I6956" s="8">
        <f t="shared" si="217"/>
        <v>19.950000000000003</v>
      </c>
      <c r="J6956" s="42">
        <f>VLOOKUP(B6956,Invoices!A:I,9,TRUE)</f>
        <v>2021</v>
      </c>
    </row>
    <row r="6957" spans="1:10" x14ac:dyDescent="0.15">
      <c r="A6957" t="s">
        <v>10317</v>
      </c>
      <c r="B6957" t="s">
        <v>1513</v>
      </c>
      <c r="C6957" t="s">
        <v>101</v>
      </c>
      <c r="D6957" t="s">
        <v>69</v>
      </c>
      <c r="E6957">
        <v>1</v>
      </c>
      <c r="F6957" s="8">
        <f>VLOOKUP(C6957,Products!$A$2:$E$20,5,TRUE)</f>
        <v>129.94999999999999</v>
      </c>
      <c r="G6957" s="8">
        <f t="shared" si="216"/>
        <v>129.94999999999999</v>
      </c>
      <c r="H6957" s="8">
        <f>VLOOKUP(C6957,Products!$A$2:$F$20,6,TRUE)</f>
        <v>40.449999999999989</v>
      </c>
      <c r="I6957" s="8">
        <f t="shared" si="217"/>
        <v>40.449999999999989</v>
      </c>
      <c r="J6957" s="42">
        <f>VLOOKUP(B6957,Invoices!A:I,9,TRUE)</f>
        <v>2021</v>
      </c>
    </row>
    <row r="6958" spans="1:10" x14ac:dyDescent="0.15">
      <c r="A6958" t="s">
        <v>10318</v>
      </c>
      <c r="B6958" t="s">
        <v>1513</v>
      </c>
      <c r="C6958" t="s">
        <v>87</v>
      </c>
      <c r="D6958" t="s">
        <v>68</v>
      </c>
      <c r="E6958">
        <v>30</v>
      </c>
      <c r="F6958" s="8">
        <f>VLOOKUP(C6958,Products!$A$2:$E$20,5,TRUE)</f>
        <v>19.95</v>
      </c>
      <c r="G6958" s="8">
        <f t="shared" si="216"/>
        <v>598.5</v>
      </c>
      <c r="H6958" s="8">
        <f>VLOOKUP(C6958,Products!$A$2:$F$20,6,TRUE)</f>
        <v>7.4499999999999993</v>
      </c>
      <c r="I6958" s="8">
        <f t="shared" si="217"/>
        <v>223.49999999999997</v>
      </c>
      <c r="J6958" s="42">
        <f>VLOOKUP(B6958,Invoices!A:I,9,TRUE)</f>
        <v>2021</v>
      </c>
    </row>
    <row r="6959" spans="1:10" x14ac:dyDescent="0.15">
      <c r="A6959" t="s">
        <v>10319</v>
      </c>
      <c r="B6959" t="s">
        <v>1513</v>
      </c>
      <c r="C6959" t="s">
        <v>105</v>
      </c>
      <c r="D6959" t="s">
        <v>81</v>
      </c>
      <c r="E6959">
        <v>3</v>
      </c>
      <c r="F6959" s="8">
        <f>VLOOKUP(C6959,Products!$A$2:$E$20,5,TRUE)</f>
        <v>8.9499999999999993</v>
      </c>
      <c r="G6959" s="8">
        <f t="shared" si="216"/>
        <v>26.849999999999998</v>
      </c>
      <c r="H6959" s="8">
        <f>VLOOKUP(C6959,Products!$A$2:$F$20,6,TRUE)</f>
        <v>3.1999999999999993</v>
      </c>
      <c r="I6959" s="8">
        <f t="shared" si="217"/>
        <v>9.5999999999999979</v>
      </c>
      <c r="J6959" s="42">
        <f>VLOOKUP(B6959,Invoices!A:I,9,TRUE)</f>
        <v>2021</v>
      </c>
    </row>
    <row r="6960" spans="1:10" x14ac:dyDescent="0.15">
      <c r="A6960" t="s">
        <v>10320</v>
      </c>
      <c r="B6960" t="s">
        <v>1513</v>
      </c>
      <c r="C6960" t="s">
        <v>103</v>
      </c>
      <c r="D6960" t="s">
        <v>77</v>
      </c>
      <c r="E6960">
        <v>9</v>
      </c>
      <c r="F6960" s="8">
        <f>VLOOKUP(C6960,Products!$A$2:$E$20,5,TRUE)</f>
        <v>8.9499999999999993</v>
      </c>
      <c r="G6960" s="8">
        <f t="shared" si="216"/>
        <v>80.55</v>
      </c>
      <c r="H6960" s="8">
        <f>VLOOKUP(C6960,Products!$A$2:$F$20,6,TRUE)</f>
        <v>3.1999999999999993</v>
      </c>
      <c r="I6960" s="8">
        <f t="shared" si="217"/>
        <v>28.799999999999994</v>
      </c>
      <c r="J6960" s="42">
        <f>VLOOKUP(B6960,Invoices!A:I,9,TRUE)</f>
        <v>2021</v>
      </c>
    </row>
    <row r="6961" spans="1:10" x14ac:dyDescent="0.15">
      <c r="A6961" t="s">
        <v>10321</v>
      </c>
      <c r="B6961" t="s">
        <v>1513</v>
      </c>
      <c r="C6961" t="s">
        <v>96</v>
      </c>
      <c r="D6961" t="s">
        <v>75</v>
      </c>
      <c r="E6961">
        <v>8</v>
      </c>
      <c r="F6961" s="8">
        <f>VLOOKUP(C6961,Products!$A$2:$E$20,5,TRUE)</f>
        <v>79.95</v>
      </c>
      <c r="G6961" s="8">
        <f t="shared" si="216"/>
        <v>639.6</v>
      </c>
      <c r="H6961" s="8">
        <f>VLOOKUP(C6961,Products!$A$2:$F$20,6,TRUE)</f>
        <v>27.950000000000003</v>
      </c>
      <c r="I6961" s="8">
        <f t="shared" si="217"/>
        <v>223.60000000000002</v>
      </c>
      <c r="J6961" s="42">
        <f>VLOOKUP(B6961,Invoices!A:I,9,TRUE)</f>
        <v>2021</v>
      </c>
    </row>
    <row r="6962" spans="1:10" x14ac:dyDescent="0.15">
      <c r="A6962" t="s">
        <v>10322</v>
      </c>
      <c r="B6962" t="s">
        <v>1513</v>
      </c>
      <c r="C6962" t="s">
        <v>95</v>
      </c>
      <c r="D6962" t="s">
        <v>73</v>
      </c>
      <c r="E6962">
        <v>1</v>
      </c>
      <c r="F6962" s="8">
        <f>VLOOKUP(C6962,Products!$A$2:$E$20,5,TRUE)</f>
        <v>12.95</v>
      </c>
      <c r="G6962" s="8">
        <f t="shared" si="216"/>
        <v>12.95</v>
      </c>
      <c r="H6962" s="8">
        <f>VLOOKUP(C6962,Products!$A$2:$F$20,6,TRUE)</f>
        <v>4.1999999999999993</v>
      </c>
      <c r="I6962" s="8">
        <f t="shared" si="217"/>
        <v>4.1999999999999993</v>
      </c>
      <c r="J6962" s="42">
        <f>VLOOKUP(B6962,Invoices!A:I,9,TRUE)</f>
        <v>2021</v>
      </c>
    </row>
    <row r="6963" spans="1:10" x14ac:dyDescent="0.15">
      <c r="A6963" t="s">
        <v>10323</v>
      </c>
      <c r="B6963" t="s">
        <v>1513</v>
      </c>
      <c r="C6963" t="s">
        <v>90</v>
      </c>
      <c r="D6963" t="s">
        <v>72</v>
      </c>
      <c r="E6963">
        <v>7</v>
      </c>
      <c r="F6963" s="8">
        <f>VLOOKUP(C6963,Products!$A$2:$E$20,5,TRUE)</f>
        <v>8.9499999999999993</v>
      </c>
      <c r="G6963" s="8">
        <f t="shared" si="216"/>
        <v>62.649999999999991</v>
      </c>
      <c r="H6963" s="8">
        <f>VLOOKUP(C6963,Products!$A$2:$F$20,6,TRUE)</f>
        <v>5.6999999999999993</v>
      </c>
      <c r="I6963" s="8">
        <f t="shared" si="217"/>
        <v>39.899999999999991</v>
      </c>
      <c r="J6963" s="42">
        <f>VLOOKUP(B6963,Invoices!A:I,9,TRUE)</f>
        <v>2021</v>
      </c>
    </row>
    <row r="6964" spans="1:10" x14ac:dyDescent="0.15">
      <c r="A6964" t="s">
        <v>10324</v>
      </c>
      <c r="B6964" t="s">
        <v>1513</v>
      </c>
      <c r="C6964" t="s">
        <v>92</v>
      </c>
      <c r="D6964" t="s">
        <v>82</v>
      </c>
      <c r="E6964">
        <v>1</v>
      </c>
      <c r="F6964" s="8">
        <f>VLOOKUP(C6964,Products!$A$2:$E$20,5,TRUE)</f>
        <v>19.95</v>
      </c>
      <c r="G6964" s="8">
        <f t="shared" si="216"/>
        <v>19.95</v>
      </c>
      <c r="H6964" s="8">
        <f>VLOOKUP(C6964,Products!$A$2:$F$20,6,TRUE)</f>
        <v>7.4499999999999993</v>
      </c>
      <c r="I6964" s="8">
        <f t="shared" si="217"/>
        <v>7.4499999999999993</v>
      </c>
      <c r="J6964" s="42">
        <f>VLOOKUP(B6964,Invoices!A:I,9,TRUE)</f>
        <v>2021</v>
      </c>
    </row>
    <row r="6965" spans="1:10" x14ac:dyDescent="0.15">
      <c r="A6965" t="s">
        <v>10325</v>
      </c>
      <c r="B6965" t="s">
        <v>1513</v>
      </c>
      <c r="C6965" t="s">
        <v>98</v>
      </c>
      <c r="D6965" t="s">
        <v>79</v>
      </c>
      <c r="E6965">
        <v>6</v>
      </c>
      <c r="F6965" s="8">
        <f>VLOOKUP(C6965,Products!$A$2:$E$20,5,TRUE)</f>
        <v>14.95</v>
      </c>
      <c r="G6965" s="8">
        <f t="shared" si="216"/>
        <v>89.699999999999989</v>
      </c>
      <c r="H6965" s="8">
        <f>VLOOKUP(C6965,Products!$A$2:$F$20,6,TRUE)</f>
        <v>3.0499999999999989</v>
      </c>
      <c r="I6965" s="8">
        <f t="shared" si="217"/>
        <v>18.299999999999994</v>
      </c>
      <c r="J6965" s="42">
        <f>VLOOKUP(B6965,Invoices!A:I,9,TRUE)</f>
        <v>2021</v>
      </c>
    </row>
    <row r="6966" spans="1:10" x14ac:dyDescent="0.15">
      <c r="A6966" t="s">
        <v>10326</v>
      </c>
      <c r="B6966" t="s">
        <v>1514</v>
      </c>
      <c r="C6966" t="s">
        <v>96</v>
      </c>
      <c r="D6966" t="s">
        <v>75</v>
      </c>
      <c r="E6966">
        <v>6</v>
      </c>
      <c r="F6966" s="8">
        <f>VLOOKUP(C6966,Products!$A$2:$E$20,5,TRUE)</f>
        <v>79.95</v>
      </c>
      <c r="G6966" s="8">
        <f t="shared" si="216"/>
        <v>479.70000000000005</v>
      </c>
      <c r="H6966" s="8">
        <f>VLOOKUP(C6966,Products!$A$2:$F$20,6,TRUE)</f>
        <v>27.950000000000003</v>
      </c>
      <c r="I6966" s="8">
        <f t="shared" si="217"/>
        <v>167.70000000000002</v>
      </c>
      <c r="J6966" s="42">
        <f>VLOOKUP(B6966,Invoices!A:I,9,TRUE)</f>
        <v>2021</v>
      </c>
    </row>
    <row r="6967" spans="1:10" x14ac:dyDescent="0.15">
      <c r="A6967" t="s">
        <v>10327</v>
      </c>
      <c r="B6967" t="s">
        <v>1514</v>
      </c>
      <c r="C6967" t="s">
        <v>105</v>
      </c>
      <c r="D6967" t="s">
        <v>81</v>
      </c>
      <c r="E6967">
        <v>1</v>
      </c>
      <c r="F6967" s="8">
        <f>VLOOKUP(C6967,Products!$A$2:$E$20,5,TRUE)</f>
        <v>8.9499999999999993</v>
      </c>
      <c r="G6967" s="8">
        <f t="shared" si="216"/>
        <v>8.9499999999999993</v>
      </c>
      <c r="H6967" s="8">
        <f>VLOOKUP(C6967,Products!$A$2:$F$20,6,TRUE)</f>
        <v>3.1999999999999993</v>
      </c>
      <c r="I6967" s="8">
        <f t="shared" si="217"/>
        <v>3.1999999999999993</v>
      </c>
      <c r="J6967" s="42">
        <f>VLOOKUP(B6967,Invoices!A:I,9,TRUE)</f>
        <v>2021</v>
      </c>
    </row>
    <row r="6968" spans="1:10" x14ac:dyDescent="0.15">
      <c r="A6968" t="s">
        <v>10328</v>
      </c>
      <c r="B6968" t="s">
        <v>1515</v>
      </c>
      <c r="C6968" t="s">
        <v>90</v>
      </c>
      <c r="D6968" t="s">
        <v>72</v>
      </c>
      <c r="E6968">
        <v>2</v>
      </c>
      <c r="F6968" s="8">
        <f>VLOOKUP(C6968,Products!$A$2:$E$20,5,TRUE)</f>
        <v>8.9499999999999993</v>
      </c>
      <c r="G6968" s="8">
        <f t="shared" si="216"/>
        <v>17.899999999999999</v>
      </c>
      <c r="H6968" s="8">
        <f>VLOOKUP(C6968,Products!$A$2:$F$20,6,TRUE)</f>
        <v>5.6999999999999993</v>
      </c>
      <c r="I6968" s="8">
        <f t="shared" si="217"/>
        <v>11.399999999999999</v>
      </c>
      <c r="J6968" s="42">
        <f>VLOOKUP(B6968,Invoices!A:I,9,TRUE)</f>
        <v>2021</v>
      </c>
    </row>
    <row r="6969" spans="1:10" x14ac:dyDescent="0.15">
      <c r="A6969" t="s">
        <v>10329</v>
      </c>
      <c r="B6969" t="s">
        <v>1515</v>
      </c>
      <c r="C6969" t="s">
        <v>98</v>
      </c>
      <c r="D6969" t="s">
        <v>79</v>
      </c>
      <c r="E6969">
        <v>20</v>
      </c>
      <c r="F6969" s="8">
        <f>VLOOKUP(C6969,Products!$A$2:$E$20,5,TRUE)</f>
        <v>14.95</v>
      </c>
      <c r="G6969" s="8">
        <f t="shared" si="216"/>
        <v>299</v>
      </c>
      <c r="H6969" s="8">
        <f>VLOOKUP(C6969,Products!$A$2:$F$20,6,TRUE)</f>
        <v>3.0499999999999989</v>
      </c>
      <c r="I6969" s="8">
        <f t="shared" si="217"/>
        <v>60.999999999999979</v>
      </c>
      <c r="J6969" s="42">
        <f>VLOOKUP(B6969,Invoices!A:I,9,TRUE)</f>
        <v>2021</v>
      </c>
    </row>
    <row r="6970" spans="1:10" x14ac:dyDescent="0.15">
      <c r="A6970" t="s">
        <v>10330</v>
      </c>
      <c r="B6970" t="s">
        <v>1515</v>
      </c>
      <c r="C6970" t="s">
        <v>103</v>
      </c>
      <c r="D6970" t="s">
        <v>77</v>
      </c>
      <c r="E6970">
        <v>2</v>
      </c>
      <c r="F6970" s="8">
        <f>VLOOKUP(C6970,Products!$A$2:$E$20,5,TRUE)</f>
        <v>8.9499999999999993</v>
      </c>
      <c r="G6970" s="8">
        <f t="shared" si="216"/>
        <v>17.899999999999999</v>
      </c>
      <c r="H6970" s="8">
        <f>VLOOKUP(C6970,Products!$A$2:$F$20,6,TRUE)</f>
        <v>3.1999999999999993</v>
      </c>
      <c r="I6970" s="8">
        <f t="shared" si="217"/>
        <v>6.3999999999999986</v>
      </c>
      <c r="J6970" s="42">
        <f>VLOOKUP(B6970,Invoices!A:I,9,TRUE)</f>
        <v>2021</v>
      </c>
    </row>
    <row r="6971" spans="1:10" x14ac:dyDescent="0.15">
      <c r="A6971" t="s">
        <v>10331</v>
      </c>
      <c r="B6971" t="s">
        <v>1515</v>
      </c>
      <c r="C6971" t="s">
        <v>101</v>
      </c>
      <c r="D6971" t="s">
        <v>69</v>
      </c>
      <c r="E6971">
        <v>1</v>
      </c>
      <c r="F6971" s="8">
        <f>VLOOKUP(C6971,Products!$A$2:$E$20,5,TRUE)</f>
        <v>129.94999999999999</v>
      </c>
      <c r="G6971" s="8">
        <f t="shared" si="216"/>
        <v>129.94999999999999</v>
      </c>
      <c r="H6971" s="8">
        <f>VLOOKUP(C6971,Products!$A$2:$F$20,6,TRUE)</f>
        <v>40.449999999999989</v>
      </c>
      <c r="I6971" s="8">
        <f t="shared" si="217"/>
        <v>40.449999999999989</v>
      </c>
      <c r="J6971" s="42">
        <f>VLOOKUP(B6971,Invoices!A:I,9,TRUE)</f>
        <v>2021</v>
      </c>
    </row>
    <row r="6972" spans="1:10" x14ac:dyDescent="0.15">
      <c r="A6972" t="s">
        <v>10332</v>
      </c>
      <c r="B6972" t="s">
        <v>1515</v>
      </c>
      <c r="C6972" t="s">
        <v>92</v>
      </c>
      <c r="D6972" t="s">
        <v>82</v>
      </c>
      <c r="E6972">
        <v>6</v>
      </c>
      <c r="F6972" s="8">
        <f>VLOOKUP(C6972,Products!$A$2:$E$20,5,TRUE)</f>
        <v>19.95</v>
      </c>
      <c r="G6972" s="8">
        <f t="shared" si="216"/>
        <v>119.69999999999999</v>
      </c>
      <c r="H6972" s="8">
        <f>VLOOKUP(C6972,Products!$A$2:$F$20,6,TRUE)</f>
        <v>7.4499999999999993</v>
      </c>
      <c r="I6972" s="8">
        <f t="shared" si="217"/>
        <v>44.699999999999996</v>
      </c>
      <c r="J6972" s="42">
        <f>VLOOKUP(B6972,Invoices!A:I,9,TRUE)</f>
        <v>2021</v>
      </c>
    </row>
    <row r="6973" spans="1:10" x14ac:dyDescent="0.15">
      <c r="A6973" t="s">
        <v>10333</v>
      </c>
      <c r="B6973" t="s">
        <v>1515</v>
      </c>
      <c r="C6973" t="s">
        <v>104</v>
      </c>
      <c r="D6973" t="s">
        <v>71</v>
      </c>
      <c r="E6973">
        <v>5</v>
      </c>
      <c r="F6973" s="8">
        <f>VLOOKUP(C6973,Products!$A$2:$E$20,5,TRUE)</f>
        <v>2.95</v>
      </c>
      <c r="G6973" s="8">
        <f t="shared" si="216"/>
        <v>14.75</v>
      </c>
      <c r="H6973" s="8">
        <f>VLOOKUP(C6973,Products!$A$2:$F$20,6,TRUE)</f>
        <v>1.1500000000000001</v>
      </c>
      <c r="I6973" s="8">
        <f t="shared" si="217"/>
        <v>5.7500000000000009</v>
      </c>
      <c r="J6973" s="42">
        <f>VLOOKUP(B6973,Invoices!A:I,9,TRUE)</f>
        <v>2021</v>
      </c>
    </row>
    <row r="6974" spans="1:10" x14ac:dyDescent="0.15">
      <c r="A6974" t="s">
        <v>10334</v>
      </c>
      <c r="B6974" t="s">
        <v>1516</v>
      </c>
      <c r="C6974" t="s">
        <v>90</v>
      </c>
      <c r="D6974" t="s">
        <v>72</v>
      </c>
      <c r="E6974">
        <v>10</v>
      </c>
      <c r="F6974" s="8">
        <f>VLOOKUP(C6974,Products!$A$2:$E$20,5,TRUE)</f>
        <v>8.9499999999999993</v>
      </c>
      <c r="G6974" s="8">
        <f t="shared" si="216"/>
        <v>89.5</v>
      </c>
      <c r="H6974" s="8">
        <f>VLOOKUP(C6974,Products!$A$2:$F$20,6,TRUE)</f>
        <v>5.6999999999999993</v>
      </c>
      <c r="I6974" s="8">
        <f t="shared" si="217"/>
        <v>56.999999999999993</v>
      </c>
      <c r="J6974" s="42">
        <f>VLOOKUP(B6974,Invoices!A:I,9,TRUE)</f>
        <v>2021</v>
      </c>
    </row>
    <row r="6975" spans="1:10" x14ac:dyDescent="0.15">
      <c r="A6975" t="s">
        <v>10335</v>
      </c>
      <c r="B6975" t="s">
        <v>1516</v>
      </c>
      <c r="C6975" t="s">
        <v>88</v>
      </c>
      <c r="D6975" t="s">
        <v>85</v>
      </c>
      <c r="E6975">
        <v>1</v>
      </c>
      <c r="F6975" s="8">
        <f>VLOOKUP(C6975,Products!$A$2:$E$20,5,TRUE)</f>
        <v>8.9499999999999993</v>
      </c>
      <c r="G6975" s="8">
        <f t="shared" si="216"/>
        <v>8.9499999999999993</v>
      </c>
      <c r="H6975" s="8">
        <f>VLOOKUP(C6975,Products!$A$2:$F$20,6,TRUE)</f>
        <v>5.6999999999999993</v>
      </c>
      <c r="I6975" s="8">
        <f t="shared" si="217"/>
        <v>5.6999999999999993</v>
      </c>
      <c r="J6975" s="42">
        <f>VLOOKUP(B6975,Invoices!A:I,9,TRUE)</f>
        <v>2021</v>
      </c>
    </row>
    <row r="6976" spans="1:10" x14ac:dyDescent="0.15">
      <c r="A6976" t="s">
        <v>10336</v>
      </c>
      <c r="B6976" t="s">
        <v>1517</v>
      </c>
      <c r="C6976" t="s">
        <v>87</v>
      </c>
      <c r="D6976" t="s">
        <v>68</v>
      </c>
      <c r="E6976">
        <v>1</v>
      </c>
      <c r="F6976" s="8">
        <f>VLOOKUP(C6976,Products!$A$2:$E$20,5,TRUE)</f>
        <v>19.95</v>
      </c>
      <c r="G6976" s="8">
        <f t="shared" si="216"/>
        <v>19.95</v>
      </c>
      <c r="H6976" s="8">
        <f>VLOOKUP(C6976,Products!$A$2:$F$20,6,TRUE)</f>
        <v>7.4499999999999993</v>
      </c>
      <c r="I6976" s="8">
        <f t="shared" si="217"/>
        <v>7.4499999999999993</v>
      </c>
      <c r="J6976" s="42">
        <f>VLOOKUP(B6976,Invoices!A:I,9,TRUE)</f>
        <v>2021</v>
      </c>
    </row>
    <row r="6977" spans="1:10" x14ac:dyDescent="0.15">
      <c r="A6977" t="s">
        <v>10337</v>
      </c>
      <c r="B6977" t="s">
        <v>1517</v>
      </c>
      <c r="C6977" t="s">
        <v>89</v>
      </c>
      <c r="D6977" t="s">
        <v>80</v>
      </c>
      <c r="E6977">
        <v>1</v>
      </c>
      <c r="F6977" s="8">
        <f>VLOOKUP(C6977,Products!$A$2:$E$20,5,TRUE)</f>
        <v>15.95</v>
      </c>
      <c r="G6977" s="8">
        <f t="shared" si="216"/>
        <v>15.95</v>
      </c>
      <c r="H6977" s="8">
        <f>VLOOKUP(C6977,Products!$A$2:$F$20,6,TRUE)</f>
        <v>6</v>
      </c>
      <c r="I6977" s="8">
        <f t="shared" si="217"/>
        <v>6</v>
      </c>
      <c r="J6977" s="42">
        <f>VLOOKUP(B6977,Invoices!A:I,9,TRUE)</f>
        <v>2021</v>
      </c>
    </row>
    <row r="6978" spans="1:10" x14ac:dyDescent="0.15">
      <c r="A6978" t="s">
        <v>10338</v>
      </c>
      <c r="B6978" t="s">
        <v>1517</v>
      </c>
      <c r="C6978" t="s">
        <v>90</v>
      </c>
      <c r="D6978" t="s">
        <v>72</v>
      </c>
      <c r="E6978">
        <v>5</v>
      </c>
      <c r="F6978" s="8">
        <f>VLOOKUP(C6978,Products!$A$2:$E$20,5,TRUE)</f>
        <v>8.9499999999999993</v>
      </c>
      <c r="G6978" s="8">
        <f t="shared" si="216"/>
        <v>44.75</v>
      </c>
      <c r="H6978" s="8">
        <f>VLOOKUP(C6978,Products!$A$2:$F$20,6,TRUE)</f>
        <v>5.6999999999999993</v>
      </c>
      <c r="I6978" s="8">
        <f t="shared" si="217"/>
        <v>28.499999999999996</v>
      </c>
      <c r="J6978" s="42">
        <f>VLOOKUP(B6978,Invoices!A:I,9,TRUE)</f>
        <v>2021</v>
      </c>
    </row>
    <row r="6979" spans="1:10" x14ac:dyDescent="0.15">
      <c r="A6979" t="s">
        <v>10339</v>
      </c>
      <c r="B6979" t="s">
        <v>1517</v>
      </c>
      <c r="C6979" t="s">
        <v>92</v>
      </c>
      <c r="D6979" t="s">
        <v>82</v>
      </c>
      <c r="E6979">
        <v>9</v>
      </c>
      <c r="F6979" s="8">
        <f>VLOOKUP(C6979,Products!$A$2:$E$20,5,TRUE)</f>
        <v>19.95</v>
      </c>
      <c r="G6979" s="8">
        <f t="shared" ref="G6979:G7042" si="218">F6979*E6979</f>
        <v>179.54999999999998</v>
      </c>
      <c r="H6979" s="8">
        <f>VLOOKUP(C6979,Products!$A$2:$F$20,6,TRUE)</f>
        <v>7.4499999999999993</v>
      </c>
      <c r="I6979" s="8">
        <f t="shared" ref="I6979:I7042" si="219">H6979*E6979</f>
        <v>67.05</v>
      </c>
      <c r="J6979" s="42">
        <f>VLOOKUP(B6979,Invoices!A:I,9,TRUE)</f>
        <v>2021</v>
      </c>
    </row>
    <row r="6980" spans="1:10" x14ac:dyDescent="0.15">
      <c r="A6980" t="s">
        <v>10340</v>
      </c>
      <c r="B6980" t="s">
        <v>1518</v>
      </c>
      <c r="C6980" t="s">
        <v>105</v>
      </c>
      <c r="D6980" t="s">
        <v>81</v>
      </c>
      <c r="E6980">
        <v>2</v>
      </c>
      <c r="F6980" s="8">
        <f>VLOOKUP(C6980,Products!$A$2:$E$20,5,TRUE)</f>
        <v>8.9499999999999993</v>
      </c>
      <c r="G6980" s="8">
        <f t="shared" si="218"/>
        <v>17.899999999999999</v>
      </c>
      <c r="H6980" s="8">
        <f>VLOOKUP(C6980,Products!$A$2:$F$20,6,TRUE)</f>
        <v>3.1999999999999993</v>
      </c>
      <c r="I6980" s="8">
        <f t="shared" si="219"/>
        <v>6.3999999999999986</v>
      </c>
      <c r="J6980" s="42">
        <f>VLOOKUP(B6980,Invoices!A:I,9,TRUE)</f>
        <v>2021</v>
      </c>
    </row>
    <row r="6981" spans="1:10" x14ac:dyDescent="0.15">
      <c r="A6981" t="s">
        <v>10341</v>
      </c>
      <c r="B6981" t="s">
        <v>1518</v>
      </c>
      <c r="C6981" t="s">
        <v>92</v>
      </c>
      <c r="D6981" t="s">
        <v>82</v>
      </c>
      <c r="E6981">
        <v>2</v>
      </c>
      <c r="F6981" s="8">
        <f>VLOOKUP(C6981,Products!$A$2:$E$20,5,TRUE)</f>
        <v>19.95</v>
      </c>
      <c r="G6981" s="8">
        <f t="shared" si="218"/>
        <v>39.9</v>
      </c>
      <c r="H6981" s="8">
        <f>VLOOKUP(C6981,Products!$A$2:$F$20,6,TRUE)</f>
        <v>7.4499999999999993</v>
      </c>
      <c r="I6981" s="8">
        <f t="shared" si="219"/>
        <v>14.899999999999999</v>
      </c>
      <c r="J6981" s="42">
        <f>VLOOKUP(B6981,Invoices!A:I,9,TRUE)</f>
        <v>2021</v>
      </c>
    </row>
    <row r="6982" spans="1:10" x14ac:dyDescent="0.15">
      <c r="A6982" t="s">
        <v>10342</v>
      </c>
      <c r="B6982" t="s">
        <v>1519</v>
      </c>
      <c r="C6982" t="s">
        <v>104</v>
      </c>
      <c r="D6982" t="s">
        <v>71</v>
      </c>
      <c r="E6982">
        <v>2</v>
      </c>
      <c r="F6982" s="8">
        <f>VLOOKUP(C6982,Products!$A$2:$E$20,5,TRUE)</f>
        <v>2.95</v>
      </c>
      <c r="G6982" s="8">
        <f t="shared" si="218"/>
        <v>5.9</v>
      </c>
      <c r="H6982" s="8">
        <f>VLOOKUP(C6982,Products!$A$2:$F$20,6,TRUE)</f>
        <v>1.1500000000000001</v>
      </c>
      <c r="I6982" s="8">
        <f t="shared" si="219"/>
        <v>2.3000000000000003</v>
      </c>
      <c r="J6982" s="42">
        <f>VLOOKUP(B6982,Invoices!A:I,9,TRUE)</f>
        <v>2021</v>
      </c>
    </row>
    <row r="6983" spans="1:10" x14ac:dyDescent="0.15">
      <c r="A6983" t="s">
        <v>10343</v>
      </c>
      <c r="B6983" t="s">
        <v>1519</v>
      </c>
      <c r="C6983" t="s">
        <v>92</v>
      </c>
      <c r="D6983" t="s">
        <v>82</v>
      </c>
      <c r="E6983">
        <v>2</v>
      </c>
      <c r="F6983" s="8">
        <f>VLOOKUP(C6983,Products!$A$2:$E$20,5,TRUE)</f>
        <v>19.95</v>
      </c>
      <c r="G6983" s="8">
        <f t="shared" si="218"/>
        <v>39.9</v>
      </c>
      <c r="H6983" s="8">
        <f>VLOOKUP(C6983,Products!$A$2:$F$20,6,TRUE)</f>
        <v>7.4499999999999993</v>
      </c>
      <c r="I6983" s="8">
        <f t="shared" si="219"/>
        <v>14.899999999999999</v>
      </c>
      <c r="J6983" s="42">
        <f>VLOOKUP(B6983,Invoices!A:I,9,TRUE)</f>
        <v>2021</v>
      </c>
    </row>
    <row r="6984" spans="1:10" x14ac:dyDescent="0.15">
      <c r="A6984" t="s">
        <v>10344</v>
      </c>
      <c r="B6984" t="s">
        <v>1519</v>
      </c>
      <c r="C6984" t="s">
        <v>87</v>
      </c>
      <c r="D6984" t="s">
        <v>68</v>
      </c>
      <c r="E6984">
        <v>1</v>
      </c>
      <c r="F6984" s="8">
        <f>VLOOKUP(C6984,Products!$A$2:$E$20,5,TRUE)</f>
        <v>19.95</v>
      </c>
      <c r="G6984" s="8">
        <f t="shared" si="218"/>
        <v>19.95</v>
      </c>
      <c r="H6984" s="8">
        <f>VLOOKUP(C6984,Products!$A$2:$F$20,6,TRUE)</f>
        <v>7.4499999999999993</v>
      </c>
      <c r="I6984" s="8">
        <f t="shared" si="219"/>
        <v>7.4499999999999993</v>
      </c>
      <c r="J6984" s="42">
        <f>VLOOKUP(B6984,Invoices!A:I,9,TRUE)</f>
        <v>2021</v>
      </c>
    </row>
    <row r="6985" spans="1:10" x14ac:dyDescent="0.15">
      <c r="A6985" t="s">
        <v>10345</v>
      </c>
      <c r="B6985" t="s">
        <v>1519</v>
      </c>
      <c r="C6985" t="s">
        <v>90</v>
      </c>
      <c r="D6985" t="s">
        <v>72</v>
      </c>
      <c r="E6985">
        <v>30</v>
      </c>
      <c r="F6985" s="8">
        <f>VLOOKUP(C6985,Products!$A$2:$E$20,5,TRUE)</f>
        <v>8.9499999999999993</v>
      </c>
      <c r="G6985" s="8">
        <f t="shared" si="218"/>
        <v>268.5</v>
      </c>
      <c r="H6985" s="8">
        <f>VLOOKUP(C6985,Products!$A$2:$F$20,6,TRUE)</f>
        <v>5.6999999999999993</v>
      </c>
      <c r="I6985" s="8">
        <f t="shared" si="219"/>
        <v>170.99999999999997</v>
      </c>
      <c r="J6985" s="42">
        <f>VLOOKUP(B6985,Invoices!A:I,9,TRUE)</f>
        <v>2021</v>
      </c>
    </row>
    <row r="6986" spans="1:10" x14ac:dyDescent="0.15">
      <c r="A6986" t="s">
        <v>10346</v>
      </c>
      <c r="B6986" t="s">
        <v>1519</v>
      </c>
      <c r="C6986" t="s">
        <v>88</v>
      </c>
      <c r="D6986" t="s">
        <v>85</v>
      </c>
      <c r="E6986">
        <v>1</v>
      </c>
      <c r="F6986" s="8">
        <f>VLOOKUP(C6986,Products!$A$2:$E$20,5,TRUE)</f>
        <v>8.9499999999999993</v>
      </c>
      <c r="G6986" s="8">
        <f t="shared" si="218"/>
        <v>8.9499999999999993</v>
      </c>
      <c r="H6986" s="8">
        <f>VLOOKUP(C6986,Products!$A$2:$F$20,6,TRUE)</f>
        <v>5.6999999999999993</v>
      </c>
      <c r="I6986" s="8">
        <f t="shared" si="219"/>
        <v>5.6999999999999993</v>
      </c>
      <c r="J6986" s="42">
        <f>VLOOKUP(B6986,Invoices!A:I,9,TRUE)</f>
        <v>2021</v>
      </c>
    </row>
    <row r="6987" spans="1:10" x14ac:dyDescent="0.15">
      <c r="A6987" t="s">
        <v>10347</v>
      </c>
      <c r="B6987" t="s">
        <v>1519</v>
      </c>
      <c r="C6987" t="s">
        <v>105</v>
      </c>
      <c r="D6987" t="s">
        <v>81</v>
      </c>
      <c r="E6987">
        <v>3</v>
      </c>
      <c r="F6987" s="8">
        <f>VLOOKUP(C6987,Products!$A$2:$E$20,5,TRUE)</f>
        <v>8.9499999999999993</v>
      </c>
      <c r="G6987" s="8">
        <f t="shared" si="218"/>
        <v>26.849999999999998</v>
      </c>
      <c r="H6987" s="8">
        <f>VLOOKUP(C6987,Products!$A$2:$F$20,6,TRUE)</f>
        <v>3.1999999999999993</v>
      </c>
      <c r="I6987" s="8">
        <f t="shared" si="219"/>
        <v>9.5999999999999979</v>
      </c>
      <c r="J6987" s="42">
        <f>VLOOKUP(B6987,Invoices!A:I,9,TRUE)</f>
        <v>2021</v>
      </c>
    </row>
    <row r="6988" spans="1:10" x14ac:dyDescent="0.15">
      <c r="A6988" t="s">
        <v>10348</v>
      </c>
      <c r="B6988" t="s">
        <v>1519</v>
      </c>
      <c r="C6988" t="s">
        <v>101</v>
      </c>
      <c r="D6988" t="s">
        <v>69</v>
      </c>
      <c r="E6988">
        <v>6</v>
      </c>
      <c r="F6988" s="8">
        <f>VLOOKUP(C6988,Products!$A$2:$E$20,5,TRUE)</f>
        <v>129.94999999999999</v>
      </c>
      <c r="G6988" s="8">
        <f t="shared" si="218"/>
        <v>779.69999999999993</v>
      </c>
      <c r="H6988" s="8">
        <f>VLOOKUP(C6988,Products!$A$2:$F$20,6,TRUE)</f>
        <v>40.449999999999989</v>
      </c>
      <c r="I6988" s="8">
        <f t="shared" si="219"/>
        <v>242.69999999999993</v>
      </c>
      <c r="J6988" s="42">
        <f>VLOOKUP(B6988,Invoices!A:I,9,TRUE)</f>
        <v>2021</v>
      </c>
    </row>
    <row r="6989" spans="1:10" x14ac:dyDescent="0.15">
      <c r="A6989" t="s">
        <v>10349</v>
      </c>
      <c r="B6989" t="s">
        <v>1519</v>
      </c>
      <c r="C6989" t="s">
        <v>93</v>
      </c>
      <c r="D6989" t="s">
        <v>76</v>
      </c>
      <c r="E6989">
        <v>4</v>
      </c>
      <c r="F6989" s="8">
        <f>VLOOKUP(C6989,Products!$A$2:$E$20,5,TRUE)</f>
        <v>9.9499999999999993</v>
      </c>
      <c r="G6989" s="8">
        <f t="shared" si="218"/>
        <v>39.799999999999997</v>
      </c>
      <c r="H6989" s="8">
        <f>VLOOKUP(C6989,Products!$A$2:$F$20,6,TRUE)</f>
        <v>1.9499999999999993</v>
      </c>
      <c r="I6989" s="8">
        <f t="shared" si="219"/>
        <v>7.7999999999999972</v>
      </c>
      <c r="J6989" s="42">
        <f>VLOOKUP(B6989,Invoices!A:I,9,TRUE)</f>
        <v>2021</v>
      </c>
    </row>
    <row r="6990" spans="1:10" x14ac:dyDescent="0.15">
      <c r="A6990" t="s">
        <v>10350</v>
      </c>
      <c r="B6990" t="s">
        <v>1520</v>
      </c>
      <c r="C6990" t="s">
        <v>94</v>
      </c>
      <c r="D6990" t="s">
        <v>86</v>
      </c>
      <c r="E6990">
        <v>1</v>
      </c>
      <c r="F6990" s="8">
        <f>VLOOKUP(C6990,Products!$A$2:$E$20,5,TRUE)</f>
        <v>3.5</v>
      </c>
      <c r="G6990" s="8">
        <f t="shared" si="218"/>
        <v>3.5</v>
      </c>
      <c r="H6990" s="8">
        <f>VLOOKUP(C6990,Products!$A$2:$F$20,6,TRUE)</f>
        <v>0.54999999999999982</v>
      </c>
      <c r="I6990" s="8">
        <f t="shared" si="219"/>
        <v>0.54999999999999982</v>
      </c>
      <c r="J6990" s="42">
        <f>VLOOKUP(B6990,Invoices!A:I,9,TRUE)</f>
        <v>2021</v>
      </c>
    </row>
    <row r="6991" spans="1:10" x14ac:dyDescent="0.15">
      <c r="A6991" t="s">
        <v>10351</v>
      </c>
      <c r="B6991" t="s">
        <v>1520</v>
      </c>
      <c r="C6991" t="s">
        <v>97</v>
      </c>
      <c r="D6991" t="s">
        <v>74</v>
      </c>
      <c r="E6991">
        <v>2</v>
      </c>
      <c r="F6991" s="8">
        <f>VLOOKUP(C6991,Products!$A$2:$E$20,5,TRUE)</f>
        <v>1.5</v>
      </c>
      <c r="G6991" s="8">
        <f t="shared" si="218"/>
        <v>3</v>
      </c>
      <c r="H6991" s="8">
        <f>VLOOKUP(C6991,Products!$A$2:$F$20,6,TRUE)</f>
        <v>0.5</v>
      </c>
      <c r="I6991" s="8">
        <f t="shared" si="219"/>
        <v>1</v>
      </c>
      <c r="J6991" s="42">
        <f>VLOOKUP(B6991,Invoices!A:I,9,TRUE)</f>
        <v>2021</v>
      </c>
    </row>
    <row r="6992" spans="1:10" x14ac:dyDescent="0.15">
      <c r="A6992" t="s">
        <v>10352</v>
      </c>
      <c r="B6992" t="s">
        <v>1520</v>
      </c>
      <c r="C6992" t="s">
        <v>105</v>
      </c>
      <c r="D6992" t="s">
        <v>81</v>
      </c>
      <c r="E6992">
        <v>1</v>
      </c>
      <c r="F6992" s="8">
        <f>VLOOKUP(C6992,Products!$A$2:$E$20,5,TRUE)</f>
        <v>8.9499999999999993</v>
      </c>
      <c r="G6992" s="8">
        <f t="shared" si="218"/>
        <v>8.9499999999999993</v>
      </c>
      <c r="H6992" s="8">
        <f>VLOOKUP(C6992,Products!$A$2:$F$20,6,TRUE)</f>
        <v>3.1999999999999993</v>
      </c>
      <c r="I6992" s="8">
        <f t="shared" si="219"/>
        <v>3.1999999999999993</v>
      </c>
      <c r="J6992" s="42">
        <f>VLOOKUP(B6992,Invoices!A:I,9,TRUE)</f>
        <v>2021</v>
      </c>
    </row>
    <row r="6993" spans="1:10" x14ac:dyDescent="0.15">
      <c r="A6993" t="s">
        <v>10353</v>
      </c>
      <c r="B6993" t="s">
        <v>1520</v>
      </c>
      <c r="C6993" t="s">
        <v>90</v>
      </c>
      <c r="D6993" t="s">
        <v>72</v>
      </c>
      <c r="E6993">
        <v>5</v>
      </c>
      <c r="F6993" s="8">
        <f>VLOOKUP(C6993,Products!$A$2:$E$20,5,TRUE)</f>
        <v>8.9499999999999993</v>
      </c>
      <c r="G6993" s="8">
        <f t="shared" si="218"/>
        <v>44.75</v>
      </c>
      <c r="H6993" s="8">
        <f>VLOOKUP(C6993,Products!$A$2:$F$20,6,TRUE)</f>
        <v>5.6999999999999993</v>
      </c>
      <c r="I6993" s="8">
        <f t="shared" si="219"/>
        <v>28.499999999999996</v>
      </c>
      <c r="J6993" s="42">
        <f>VLOOKUP(B6993,Invoices!A:I,9,TRUE)</f>
        <v>2021</v>
      </c>
    </row>
    <row r="6994" spans="1:10" x14ac:dyDescent="0.15">
      <c r="A6994" t="s">
        <v>10354</v>
      </c>
      <c r="B6994" t="s">
        <v>1520</v>
      </c>
      <c r="C6994" t="s">
        <v>102</v>
      </c>
      <c r="D6994" t="s">
        <v>83</v>
      </c>
      <c r="E6994">
        <v>15</v>
      </c>
      <c r="F6994" s="8">
        <f>VLOOKUP(C6994,Products!$A$2:$E$20,5,TRUE)</f>
        <v>29.95</v>
      </c>
      <c r="G6994" s="8">
        <f t="shared" si="218"/>
        <v>449.25</v>
      </c>
      <c r="H6994" s="8">
        <f>VLOOKUP(C6994,Products!$A$2:$F$20,6,TRUE)</f>
        <v>15</v>
      </c>
      <c r="I6994" s="8">
        <f t="shared" si="219"/>
        <v>225</v>
      </c>
      <c r="J6994" s="42">
        <f>VLOOKUP(B6994,Invoices!A:I,9,TRUE)</f>
        <v>2021</v>
      </c>
    </row>
    <row r="6995" spans="1:10" x14ac:dyDescent="0.15">
      <c r="A6995" t="s">
        <v>10355</v>
      </c>
      <c r="B6995" t="s">
        <v>1520</v>
      </c>
      <c r="C6995" t="s">
        <v>103</v>
      </c>
      <c r="D6995" t="s">
        <v>77</v>
      </c>
      <c r="E6995">
        <v>4</v>
      </c>
      <c r="F6995" s="8">
        <f>VLOOKUP(C6995,Products!$A$2:$E$20,5,TRUE)</f>
        <v>8.9499999999999993</v>
      </c>
      <c r="G6995" s="8">
        <f t="shared" si="218"/>
        <v>35.799999999999997</v>
      </c>
      <c r="H6995" s="8">
        <f>VLOOKUP(C6995,Products!$A$2:$F$20,6,TRUE)</f>
        <v>3.1999999999999993</v>
      </c>
      <c r="I6995" s="8">
        <f t="shared" si="219"/>
        <v>12.799999999999997</v>
      </c>
      <c r="J6995" s="42">
        <f>VLOOKUP(B6995,Invoices!A:I,9,TRUE)</f>
        <v>2021</v>
      </c>
    </row>
    <row r="6996" spans="1:10" x14ac:dyDescent="0.15">
      <c r="A6996" t="s">
        <v>10356</v>
      </c>
      <c r="B6996" t="s">
        <v>1520</v>
      </c>
      <c r="C6996" t="s">
        <v>104</v>
      </c>
      <c r="D6996" t="s">
        <v>71</v>
      </c>
      <c r="E6996">
        <v>1</v>
      </c>
      <c r="F6996" s="8">
        <f>VLOOKUP(C6996,Products!$A$2:$E$20,5,TRUE)</f>
        <v>2.95</v>
      </c>
      <c r="G6996" s="8">
        <f t="shared" si="218"/>
        <v>2.95</v>
      </c>
      <c r="H6996" s="8">
        <f>VLOOKUP(C6996,Products!$A$2:$F$20,6,TRUE)</f>
        <v>1.1500000000000001</v>
      </c>
      <c r="I6996" s="8">
        <f t="shared" si="219"/>
        <v>1.1500000000000001</v>
      </c>
      <c r="J6996" s="42">
        <f>VLOOKUP(B6996,Invoices!A:I,9,TRUE)</f>
        <v>2021</v>
      </c>
    </row>
    <row r="6997" spans="1:10" x14ac:dyDescent="0.15">
      <c r="A6997" t="s">
        <v>10357</v>
      </c>
      <c r="B6997" t="s">
        <v>1520</v>
      </c>
      <c r="C6997" t="s">
        <v>99</v>
      </c>
      <c r="D6997" t="s">
        <v>84</v>
      </c>
      <c r="E6997">
        <v>7</v>
      </c>
      <c r="F6997" s="8">
        <f>VLOOKUP(C6997,Products!$A$2:$E$20,5,TRUE)</f>
        <v>3.5</v>
      </c>
      <c r="G6997" s="8">
        <f t="shared" si="218"/>
        <v>24.5</v>
      </c>
      <c r="H6997" s="8">
        <f>VLOOKUP(C6997,Products!$A$2:$F$20,6,TRUE)</f>
        <v>0.54999999999999982</v>
      </c>
      <c r="I6997" s="8">
        <f t="shared" si="219"/>
        <v>3.8499999999999988</v>
      </c>
      <c r="J6997" s="42">
        <f>VLOOKUP(B6997,Invoices!A:I,9,TRUE)</f>
        <v>2021</v>
      </c>
    </row>
    <row r="6998" spans="1:10" x14ac:dyDescent="0.15">
      <c r="A6998" t="s">
        <v>10358</v>
      </c>
      <c r="B6998" t="s">
        <v>1521</v>
      </c>
      <c r="C6998" t="s">
        <v>92</v>
      </c>
      <c r="D6998" t="s">
        <v>82</v>
      </c>
      <c r="E6998">
        <v>1</v>
      </c>
      <c r="F6998" s="8">
        <f>VLOOKUP(C6998,Products!$A$2:$E$20,5,TRUE)</f>
        <v>19.95</v>
      </c>
      <c r="G6998" s="8">
        <f t="shared" si="218"/>
        <v>19.95</v>
      </c>
      <c r="H6998" s="8">
        <f>VLOOKUP(C6998,Products!$A$2:$F$20,6,TRUE)</f>
        <v>7.4499999999999993</v>
      </c>
      <c r="I6998" s="8">
        <f t="shared" si="219"/>
        <v>7.4499999999999993</v>
      </c>
      <c r="J6998" s="42">
        <f>VLOOKUP(B6998,Invoices!A:I,9,TRUE)</f>
        <v>2021</v>
      </c>
    </row>
    <row r="6999" spans="1:10" x14ac:dyDescent="0.15">
      <c r="A6999" t="s">
        <v>10359</v>
      </c>
      <c r="B6999" t="s">
        <v>1521</v>
      </c>
      <c r="C6999" t="s">
        <v>94</v>
      </c>
      <c r="D6999" t="s">
        <v>86</v>
      </c>
      <c r="E6999">
        <v>1</v>
      </c>
      <c r="F6999" s="8">
        <f>VLOOKUP(C6999,Products!$A$2:$E$20,5,TRUE)</f>
        <v>3.5</v>
      </c>
      <c r="G6999" s="8">
        <f t="shared" si="218"/>
        <v>3.5</v>
      </c>
      <c r="H6999" s="8">
        <f>VLOOKUP(C6999,Products!$A$2:$F$20,6,TRUE)</f>
        <v>0.54999999999999982</v>
      </c>
      <c r="I6999" s="8">
        <f t="shared" si="219"/>
        <v>0.54999999999999982</v>
      </c>
      <c r="J6999" s="42">
        <f>VLOOKUP(B6999,Invoices!A:I,9,TRUE)</f>
        <v>2021</v>
      </c>
    </row>
    <row r="7000" spans="1:10" x14ac:dyDescent="0.15">
      <c r="A7000" t="s">
        <v>10360</v>
      </c>
      <c r="B7000" t="s">
        <v>1521</v>
      </c>
      <c r="C7000" t="s">
        <v>100</v>
      </c>
      <c r="D7000" t="s">
        <v>78</v>
      </c>
      <c r="E7000">
        <v>25</v>
      </c>
      <c r="F7000" s="8">
        <f>VLOOKUP(C7000,Products!$A$2:$E$20,5,TRUE)</f>
        <v>49.95</v>
      </c>
      <c r="G7000" s="8">
        <f t="shared" si="218"/>
        <v>1248.75</v>
      </c>
      <c r="H7000" s="8">
        <f>VLOOKUP(C7000,Products!$A$2:$F$20,6,TRUE)</f>
        <v>19.950000000000003</v>
      </c>
      <c r="I7000" s="8">
        <f t="shared" si="219"/>
        <v>498.75000000000006</v>
      </c>
      <c r="J7000" s="42">
        <f>VLOOKUP(B7000,Invoices!A:I,9,TRUE)</f>
        <v>2021</v>
      </c>
    </row>
    <row r="7001" spans="1:10" x14ac:dyDescent="0.15">
      <c r="A7001" t="s">
        <v>10361</v>
      </c>
      <c r="B7001" t="s">
        <v>1522</v>
      </c>
      <c r="C7001" t="s">
        <v>94</v>
      </c>
      <c r="D7001" t="s">
        <v>86</v>
      </c>
      <c r="E7001">
        <v>1</v>
      </c>
      <c r="F7001" s="8">
        <f>VLOOKUP(C7001,Products!$A$2:$E$20,5,TRUE)</f>
        <v>3.5</v>
      </c>
      <c r="G7001" s="8">
        <f t="shared" si="218"/>
        <v>3.5</v>
      </c>
      <c r="H7001" s="8">
        <f>VLOOKUP(C7001,Products!$A$2:$F$20,6,TRUE)</f>
        <v>0.54999999999999982</v>
      </c>
      <c r="I7001" s="8">
        <f t="shared" si="219"/>
        <v>0.54999999999999982</v>
      </c>
      <c r="J7001" s="42">
        <f>VLOOKUP(B7001,Invoices!A:I,9,TRUE)</f>
        <v>2021</v>
      </c>
    </row>
    <row r="7002" spans="1:10" x14ac:dyDescent="0.15">
      <c r="A7002" t="s">
        <v>10362</v>
      </c>
      <c r="B7002" t="s">
        <v>1522</v>
      </c>
      <c r="C7002" t="s">
        <v>104</v>
      </c>
      <c r="D7002" t="s">
        <v>71</v>
      </c>
      <c r="E7002">
        <v>9</v>
      </c>
      <c r="F7002" s="8">
        <f>VLOOKUP(C7002,Products!$A$2:$E$20,5,TRUE)</f>
        <v>2.95</v>
      </c>
      <c r="G7002" s="8">
        <f t="shared" si="218"/>
        <v>26.55</v>
      </c>
      <c r="H7002" s="8">
        <f>VLOOKUP(C7002,Products!$A$2:$F$20,6,TRUE)</f>
        <v>1.1500000000000001</v>
      </c>
      <c r="I7002" s="8">
        <f t="shared" si="219"/>
        <v>10.350000000000001</v>
      </c>
      <c r="J7002" s="42">
        <f>VLOOKUP(B7002,Invoices!A:I,9,TRUE)</f>
        <v>2021</v>
      </c>
    </row>
    <row r="7003" spans="1:10" x14ac:dyDescent="0.15">
      <c r="A7003" t="s">
        <v>10363</v>
      </c>
      <c r="B7003" t="s">
        <v>1523</v>
      </c>
      <c r="C7003" t="s">
        <v>88</v>
      </c>
      <c r="D7003" t="s">
        <v>85</v>
      </c>
      <c r="E7003">
        <v>2</v>
      </c>
      <c r="F7003" s="8">
        <f>VLOOKUP(C7003,Products!$A$2:$E$20,5,TRUE)</f>
        <v>8.9499999999999993</v>
      </c>
      <c r="G7003" s="8">
        <f t="shared" si="218"/>
        <v>17.899999999999999</v>
      </c>
      <c r="H7003" s="8">
        <f>VLOOKUP(C7003,Products!$A$2:$F$20,6,TRUE)</f>
        <v>5.6999999999999993</v>
      </c>
      <c r="I7003" s="8">
        <f t="shared" si="219"/>
        <v>11.399999999999999</v>
      </c>
      <c r="J7003" s="42">
        <f>VLOOKUP(B7003,Invoices!A:I,9,TRUE)</f>
        <v>2021</v>
      </c>
    </row>
    <row r="7004" spans="1:10" x14ac:dyDescent="0.15">
      <c r="A7004" t="s">
        <v>10364</v>
      </c>
      <c r="B7004" t="s">
        <v>1524</v>
      </c>
      <c r="C7004" t="s">
        <v>92</v>
      </c>
      <c r="D7004" t="s">
        <v>82</v>
      </c>
      <c r="E7004">
        <v>1</v>
      </c>
      <c r="F7004" s="8">
        <f>VLOOKUP(C7004,Products!$A$2:$E$20,5,TRUE)</f>
        <v>19.95</v>
      </c>
      <c r="G7004" s="8">
        <f t="shared" si="218"/>
        <v>19.95</v>
      </c>
      <c r="H7004" s="8">
        <f>VLOOKUP(C7004,Products!$A$2:$F$20,6,TRUE)</f>
        <v>7.4499999999999993</v>
      </c>
      <c r="I7004" s="8">
        <f t="shared" si="219"/>
        <v>7.4499999999999993</v>
      </c>
      <c r="J7004" s="42">
        <f>VLOOKUP(B7004,Invoices!A:I,9,TRUE)</f>
        <v>2021</v>
      </c>
    </row>
    <row r="7005" spans="1:10" x14ac:dyDescent="0.15">
      <c r="A7005" t="s">
        <v>10365</v>
      </c>
      <c r="B7005" t="s">
        <v>1524</v>
      </c>
      <c r="C7005" t="s">
        <v>104</v>
      </c>
      <c r="D7005" t="s">
        <v>71</v>
      </c>
      <c r="E7005">
        <v>1</v>
      </c>
      <c r="F7005" s="8">
        <f>VLOOKUP(C7005,Products!$A$2:$E$20,5,TRUE)</f>
        <v>2.95</v>
      </c>
      <c r="G7005" s="8">
        <f t="shared" si="218"/>
        <v>2.95</v>
      </c>
      <c r="H7005" s="8">
        <f>VLOOKUP(C7005,Products!$A$2:$F$20,6,TRUE)</f>
        <v>1.1500000000000001</v>
      </c>
      <c r="I7005" s="8">
        <f t="shared" si="219"/>
        <v>1.1500000000000001</v>
      </c>
      <c r="J7005" s="42">
        <f>VLOOKUP(B7005,Invoices!A:I,9,TRUE)</f>
        <v>2021</v>
      </c>
    </row>
    <row r="7006" spans="1:10" x14ac:dyDescent="0.15">
      <c r="A7006" t="s">
        <v>10366</v>
      </c>
      <c r="B7006" t="s">
        <v>1524</v>
      </c>
      <c r="C7006" t="s">
        <v>105</v>
      </c>
      <c r="D7006" t="s">
        <v>81</v>
      </c>
      <c r="E7006">
        <v>2</v>
      </c>
      <c r="F7006" s="8">
        <f>VLOOKUP(C7006,Products!$A$2:$E$20,5,TRUE)</f>
        <v>8.9499999999999993</v>
      </c>
      <c r="G7006" s="8">
        <f t="shared" si="218"/>
        <v>17.899999999999999</v>
      </c>
      <c r="H7006" s="8">
        <f>VLOOKUP(C7006,Products!$A$2:$F$20,6,TRUE)</f>
        <v>3.1999999999999993</v>
      </c>
      <c r="I7006" s="8">
        <f t="shared" si="219"/>
        <v>6.3999999999999986</v>
      </c>
      <c r="J7006" s="42">
        <f>VLOOKUP(B7006,Invoices!A:I,9,TRUE)</f>
        <v>2021</v>
      </c>
    </row>
    <row r="7007" spans="1:10" x14ac:dyDescent="0.15">
      <c r="A7007" t="s">
        <v>10367</v>
      </c>
      <c r="B7007" t="s">
        <v>1524</v>
      </c>
      <c r="C7007" t="s">
        <v>90</v>
      </c>
      <c r="D7007" t="s">
        <v>72</v>
      </c>
      <c r="E7007">
        <v>1</v>
      </c>
      <c r="F7007" s="8">
        <f>VLOOKUP(C7007,Products!$A$2:$E$20,5,TRUE)</f>
        <v>8.9499999999999993</v>
      </c>
      <c r="G7007" s="8">
        <f t="shared" si="218"/>
        <v>8.9499999999999993</v>
      </c>
      <c r="H7007" s="8">
        <f>VLOOKUP(C7007,Products!$A$2:$F$20,6,TRUE)</f>
        <v>5.6999999999999993</v>
      </c>
      <c r="I7007" s="8">
        <f t="shared" si="219"/>
        <v>5.6999999999999993</v>
      </c>
      <c r="J7007" s="42">
        <f>VLOOKUP(B7007,Invoices!A:I,9,TRUE)</f>
        <v>2021</v>
      </c>
    </row>
    <row r="7008" spans="1:10" x14ac:dyDescent="0.15">
      <c r="A7008" t="s">
        <v>10368</v>
      </c>
      <c r="B7008" t="s">
        <v>1524</v>
      </c>
      <c r="C7008" t="s">
        <v>96</v>
      </c>
      <c r="D7008" t="s">
        <v>75</v>
      </c>
      <c r="E7008">
        <v>20</v>
      </c>
      <c r="F7008" s="8">
        <f>VLOOKUP(C7008,Products!$A$2:$E$20,5,TRUE)</f>
        <v>79.95</v>
      </c>
      <c r="G7008" s="8">
        <f t="shared" si="218"/>
        <v>1599</v>
      </c>
      <c r="H7008" s="8">
        <f>VLOOKUP(C7008,Products!$A$2:$F$20,6,TRUE)</f>
        <v>27.950000000000003</v>
      </c>
      <c r="I7008" s="8">
        <f t="shared" si="219"/>
        <v>559</v>
      </c>
      <c r="J7008" s="42">
        <f>VLOOKUP(B7008,Invoices!A:I,9,TRUE)</f>
        <v>2021</v>
      </c>
    </row>
    <row r="7009" spans="1:10" x14ac:dyDescent="0.15">
      <c r="A7009" t="s">
        <v>10369</v>
      </c>
      <c r="B7009" t="s">
        <v>1524</v>
      </c>
      <c r="C7009" t="s">
        <v>94</v>
      </c>
      <c r="D7009" t="s">
        <v>86</v>
      </c>
      <c r="E7009">
        <v>4</v>
      </c>
      <c r="F7009" s="8">
        <f>VLOOKUP(C7009,Products!$A$2:$E$20,5,TRUE)</f>
        <v>3.5</v>
      </c>
      <c r="G7009" s="8">
        <f t="shared" si="218"/>
        <v>14</v>
      </c>
      <c r="H7009" s="8">
        <f>VLOOKUP(C7009,Products!$A$2:$F$20,6,TRUE)</f>
        <v>0.54999999999999982</v>
      </c>
      <c r="I7009" s="8">
        <f t="shared" si="219"/>
        <v>2.1999999999999993</v>
      </c>
      <c r="J7009" s="42">
        <f>VLOOKUP(B7009,Invoices!A:I,9,TRUE)</f>
        <v>2021</v>
      </c>
    </row>
    <row r="7010" spans="1:10" x14ac:dyDescent="0.15">
      <c r="A7010" t="s">
        <v>10370</v>
      </c>
      <c r="B7010" t="s">
        <v>1525</v>
      </c>
      <c r="C7010" t="s">
        <v>87</v>
      </c>
      <c r="D7010" t="s">
        <v>68</v>
      </c>
      <c r="E7010">
        <v>4</v>
      </c>
      <c r="F7010" s="8">
        <f>VLOOKUP(C7010,Products!$A$2:$E$20,5,TRUE)</f>
        <v>19.95</v>
      </c>
      <c r="G7010" s="8">
        <f t="shared" si="218"/>
        <v>79.8</v>
      </c>
      <c r="H7010" s="8">
        <f>VLOOKUP(C7010,Products!$A$2:$F$20,6,TRUE)</f>
        <v>7.4499999999999993</v>
      </c>
      <c r="I7010" s="8">
        <f t="shared" si="219"/>
        <v>29.799999999999997</v>
      </c>
      <c r="J7010" s="42">
        <f>VLOOKUP(B7010,Invoices!A:I,9,TRUE)</f>
        <v>2021</v>
      </c>
    </row>
    <row r="7011" spans="1:10" x14ac:dyDescent="0.15">
      <c r="A7011" t="s">
        <v>10371</v>
      </c>
      <c r="B7011" t="s">
        <v>1525</v>
      </c>
      <c r="C7011" t="s">
        <v>90</v>
      </c>
      <c r="D7011" t="s">
        <v>72</v>
      </c>
      <c r="E7011">
        <v>1</v>
      </c>
      <c r="F7011" s="8">
        <f>VLOOKUP(C7011,Products!$A$2:$E$20,5,TRUE)</f>
        <v>8.9499999999999993</v>
      </c>
      <c r="G7011" s="8">
        <f t="shared" si="218"/>
        <v>8.9499999999999993</v>
      </c>
      <c r="H7011" s="8">
        <f>VLOOKUP(C7011,Products!$A$2:$F$20,6,TRUE)</f>
        <v>5.6999999999999993</v>
      </c>
      <c r="I7011" s="8">
        <f t="shared" si="219"/>
        <v>5.6999999999999993</v>
      </c>
      <c r="J7011" s="42">
        <f>VLOOKUP(B7011,Invoices!A:I,9,TRUE)</f>
        <v>2021</v>
      </c>
    </row>
    <row r="7012" spans="1:10" x14ac:dyDescent="0.15">
      <c r="A7012" t="s">
        <v>10372</v>
      </c>
      <c r="B7012" t="s">
        <v>1525</v>
      </c>
      <c r="C7012" t="s">
        <v>104</v>
      </c>
      <c r="D7012" t="s">
        <v>71</v>
      </c>
      <c r="E7012">
        <v>10</v>
      </c>
      <c r="F7012" s="8">
        <f>VLOOKUP(C7012,Products!$A$2:$E$20,5,TRUE)</f>
        <v>2.95</v>
      </c>
      <c r="G7012" s="8">
        <f t="shared" si="218"/>
        <v>29.5</v>
      </c>
      <c r="H7012" s="8">
        <f>VLOOKUP(C7012,Products!$A$2:$F$20,6,TRUE)</f>
        <v>1.1500000000000001</v>
      </c>
      <c r="I7012" s="8">
        <f t="shared" si="219"/>
        <v>11.500000000000002</v>
      </c>
      <c r="J7012" s="42">
        <f>VLOOKUP(B7012,Invoices!A:I,9,TRUE)</f>
        <v>2021</v>
      </c>
    </row>
    <row r="7013" spans="1:10" x14ac:dyDescent="0.15">
      <c r="A7013" t="s">
        <v>10373</v>
      </c>
      <c r="B7013" t="s">
        <v>1526</v>
      </c>
      <c r="C7013" t="s">
        <v>87</v>
      </c>
      <c r="D7013" t="s">
        <v>68</v>
      </c>
      <c r="E7013">
        <v>10</v>
      </c>
      <c r="F7013" s="8">
        <f>VLOOKUP(C7013,Products!$A$2:$E$20,5,TRUE)</f>
        <v>19.95</v>
      </c>
      <c r="G7013" s="8">
        <f t="shared" si="218"/>
        <v>199.5</v>
      </c>
      <c r="H7013" s="8">
        <f>VLOOKUP(C7013,Products!$A$2:$F$20,6,TRUE)</f>
        <v>7.4499999999999993</v>
      </c>
      <c r="I7013" s="8">
        <f t="shared" si="219"/>
        <v>74.5</v>
      </c>
      <c r="J7013" s="42">
        <f>VLOOKUP(B7013,Invoices!A:I,9,TRUE)</f>
        <v>2021</v>
      </c>
    </row>
    <row r="7014" spans="1:10" x14ac:dyDescent="0.15">
      <c r="A7014" t="s">
        <v>10374</v>
      </c>
      <c r="B7014" t="s">
        <v>1527</v>
      </c>
      <c r="C7014" t="s">
        <v>87</v>
      </c>
      <c r="D7014" t="s">
        <v>68</v>
      </c>
      <c r="E7014">
        <v>9</v>
      </c>
      <c r="F7014" s="8">
        <f>VLOOKUP(C7014,Products!$A$2:$E$20,5,TRUE)</f>
        <v>19.95</v>
      </c>
      <c r="G7014" s="8">
        <f t="shared" si="218"/>
        <v>179.54999999999998</v>
      </c>
      <c r="H7014" s="8">
        <f>VLOOKUP(C7014,Products!$A$2:$F$20,6,TRUE)</f>
        <v>7.4499999999999993</v>
      </c>
      <c r="I7014" s="8">
        <f t="shared" si="219"/>
        <v>67.05</v>
      </c>
      <c r="J7014" s="42">
        <f>VLOOKUP(B7014,Invoices!A:I,9,TRUE)</f>
        <v>2021</v>
      </c>
    </row>
    <row r="7015" spans="1:10" x14ac:dyDescent="0.15">
      <c r="A7015" t="s">
        <v>10375</v>
      </c>
      <c r="B7015" t="s">
        <v>1527</v>
      </c>
      <c r="C7015" t="s">
        <v>104</v>
      </c>
      <c r="D7015" t="s">
        <v>71</v>
      </c>
      <c r="E7015">
        <v>20</v>
      </c>
      <c r="F7015" s="8">
        <f>VLOOKUP(C7015,Products!$A$2:$E$20,5,TRUE)</f>
        <v>2.95</v>
      </c>
      <c r="G7015" s="8">
        <f t="shared" si="218"/>
        <v>59</v>
      </c>
      <c r="H7015" s="8">
        <f>VLOOKUP(C7015,Products!$A$2:$F$20,6,TRUE)</f>
        <v>1.1500000000000001</v>
      </c>
      <c r="I7015" s="8">
        <f t="shared" si="219"/>
        <v>23.000000000000004</v>
      </c>
      <c r="J7015" s="42">
        <f>VLOOKUP(B7015,Invoices!A:I,9,TRUE)</f>
        <v>2021</v>
      </c>
    </row>
    <row r="7016" spans="1:10" x14ac:dyDescent="0.15">
      <c r="A7016" t="s">
        <v>10376</v>
      </c>
      <c r="B7016" t="s">
        <v>1528</v>
      </c>
      <c r="C7016" t="s">
        <v>90</v>
      </c>
      <c r="D7016" t="s">
        <v>72</v>
      </c>
      <c r="E7016">
        <v>6</v>
      </c>
      <c r="F7016" s="8">
        <f>VLOOKUP(C7016,Products!$A$2:$E$20,5,TRUE)</f>
        <v>8.9499999999999993</v>
      </c>
      <c r="G7016" s="8">
        <f t="shared" si="218"/>
        <v>53.699999999999996</v>
      </c>
      <c r="H7016" s="8">
        <f>VLOOKUP(C7016,Products!$A$2:$F$20,6,TRUE)</f>
        <v>5.6999999999999993</v>
      </c>
      <c r="I7016" s="8">
        <f t="shared" si="219"/>
        <v>34.199999999999996</v>
      </c>
      <c r="J7016" s="42">
        <f>VLOOKUP(B7016,Invoices!A:I,9,TRUE)</f>
        <v>2021</v>
      </c>
    </row>
    <row r="7017" spans="1:10" x14ac:dyDescent="0.15">
      <c r="A7017" t="s">
        <v>10377</v>
      </c>
      <c r="B7017" t="s">
        <v>1528</v>
      </c>
      <c r="C7017" t="s">
        <v>94</v>
      </c>
      <c r="D7017" t="s">
        <v>86</v>
      </c>
      <c r="E7017">
        <v>1</v>
      </c>
      <c r="F7017" s="8">
        <f>VLOOKUP(C7017,Products!$A$2:$E$20,5,TRUE)</f>
        <v>3.5</v>
      </c>
      <c r="G7017" s="8">
        <f t="shared" si="218"/>
        <v>3.5</v>
      </c>
      <c r="H7017" s="8">
        <f>VLOOKUP(C7017,Products!$A$2:$F$20,6,TRUE)</f>
        <v>0.54999999999999982</v>
      </c>
      <c r="I7017" s="8">
        <f t="shared" si="219"/>
        <v>0.54999999999999982</v>
      </c>
      <c r="J7017" s="42">
        <f>VLOOKUP(B7017,Invoices!A:I,9,TRUE)</f>
        <v>2021</v>
      </c>
    </row>
    <row r="7018" spans="1:10" x14ac:dyDescent="0.15">
      <c r="A7018" t="s">
        <v>10378</v>
      </c>
      <c r="B7018" t="s">
        <v>1528</v>
      </c>
      <c r="C7018" t="s">
        <v>96</v>
      </c>
      <c r="D7018" t="s">
        <v>75</v>
      </c>
      <c r="E7018">
        <v>15</v>
      </c>
      <c r="F7018" s="8">
        <f>VLOOKUP(C7018,Products!$A$2:$E$20,5,TRUE)</f>
        <v>79.95</v>
      </c>
      <c r="G7018" s="8">
        <f t="shared" si="218"/>
        <v>1199.25</v>
      </c>
      <c r="H7018" s="8">
        <f>VLOOKUP(C7018,Products!$A$2:$F$20,6,TRUE)</f>
        <v>27.950000000000003</v>
      </c>
      <c r="I7018" s="8">
        <f t="shared" si="219"/>
        <v>419.25000000000006</v>
      </c>
      <c r="J7018" s="42">
        <f>VLOOKUP(B7018,Invoices!A:I,9,TRUE)</f>
        <v>2021</v>
      </c>
    </row>
    <row r="7019" spans="1:10" x14ac:dyDescent="0.15">
      <c r="A7019" t="s">
        <v>10379</v>
      </c>
      <c r="B7019" t="s">
        <v>1528</v>
      </c>
      <c r="C7019" t="s">
        <v>104</v>
      </c>
      <c r="D7019" t="s">
        <v>71</v>
      </c>
      <c r="E7019">
        <v>4</v>
      </c>
      <c r="F7019" s="8">
        <f>VLOOKUP(C7019,Products!$A$2:$E$20,5,TRUE)</f>
        <v>2.95</v>
      </c>
      <c r="G7019" s="8">
        <f t="shared" si="218"/>
        <v>11.8</v>
      </c>
      <c r="H7019" s="8">
        <f>VLOOKUP(C7019,Products!$A$2:$F$20,6,TRUE)</f>
        <v>1.1500000000000001</v>
      </c>
      <c r="I7019" s="8">
        <f t="shared" si="219"/>
        <v>4.6000000000000005</v>
      </c>
      <c r="J7019" s="42">
        <f>VLOOKUP(B7019,Invoices!A:I,9,TRUE)</f>
        <v>2021</v>
      </c>
    </row>
    <row r="7020" spans="1:10" x14ac:dyDescent="0.15">
      <c r="A7020" t="s">
        <v>10380</v>
      </c>
      <c r="B7020" t="s">
        <v>1528</v>
      </c>
      <c r="C7020" t="s">
        <v>87</v>
      </c>
      <c r="D7020" t="s">
        <v>68</v>
      </c>
      <c r="E7020">
        <v>5</v>
      </c>
      <c r="F7020" s="8">
        <f>VLOOKUP(C7020,Products!$A$2:$E$20,5,TRUE)</f>
        <v>19.95</v>
      </c>
      <c r="G7020" s="8">
        <f t="shared" si="218"/>
        <v>99.75</v>
      </c>
      <c r="H7020" s="8">
        <f>VLOOKUP(C7020,Products!$A$2:$F$20,6,TRUE)</f>
        <v>7.4499999999999993</v>
      </c>
      <c r="I7020" s="8">
        <f t="shared" si="219"/>
        <v>37.25</v>
      </c>
      <c r="J7020" s="42">
        <f>VLOOKUP(B7020,Invoices!A:I,9,TRUE)</f>
        <v>2021</v>
      </c>
    </row>
    <row r="7021" spans="1:10" x14ac:dyDescent="0.15">
      <c r="A7021" t="s">
        <v>10381</v>
      </c>
      <c r="B7021" t="s">
        <v>1529</v>
      </c>
      <c r="C7021" t="s">
        <v>99</v>
      </c>
      <c r="D7021" t="s">
        <v>84</v>
      </c>
      <c r="E7021">
        <v>24</v>
      </c>
      <c r="F7021" s="8">
        <f>VLOOKUP(C7021,Products!$A$2:$E$20,5,TRUE)</f>
        <v>3.5</v>
      </c>
      <c r="G7021" s="8">
        <f t="shared" si="218"/>
        <v>84</v>
      </c>
      <c r="H7021" s="8">
        <f>VLOOKUP(C7021,Products!$A$2:$F$20,6,TRUE)</f>
        <v>0.54999999999999982</v>
      </c>
      <c r="I7021" s="8">
        <f t="shared" si="219"/>
        <v>13.199999999999996</v>
      </c>
      <c r="J7021" s="42">
        <f>VLOOKUP(B7021,Invoices!A:I,9,TRUE)</f>
        <v>2021</v>
      </c>
    </row>
    <row r="7022" spans="1:10" x14ac:dyDescent="0.15">
      <c r="A7022" t="s">
        <v>10382</v>
      </c>
      <c r="B7022" t="s">
        <v>1529</v>
      </c>
      <c r="C7022" t="s">
        <v>104</v>
      </c>
      <c r="D7022" t="s">
        <v>71</v>
      </c>
      <c r="E7022">
        <v>2</v>
      </c>
      <c r="F7022" s="8">
        <f>VLOOKUP(C7022,Products!$A$2:$E$20,5,TRUE)</f>
        <v>2.95</v>
      </c>
      <c r="G7022" s="8">
        <f t="shared" si="218"/>
        <v>5.9</v>
      </c>
      <c r="H7022" s="8">
        <f>VLOOKUP(C7022,Products!$A$2:$F$20,6,TRUE)</f>
        <v>1.1500000000000001</v>
      </c>
      <c r="I7022" s="8">
        <f t="shared" si="219"/>
        <v>2.3000000000000003</v>
      </c>
      <c r="J7022" s="42">
        <f>VLOOKUP(B7022,Invoices!A:I,9,TRUE)</f>
        <v>2021</v>
      </c>
    </row>
    <row r="7023" spans="1:10" x14ac:dyDescent="0.15">
      <c r="A7023" t="s">
        <v>10383</v>
      </c>
      <c r="B7023" t="s">
        <v>1529</v>
      </c>
      <c r="C7023" t="s">
        <v>96</v>
      </c>
      <c r="D7023" t="s">
        <v>75</v>
      </c>
      <c r="E7023">
        <v>1</v>
      </c>
      <c r="F7023" s="8">
        <f>VLOOKUP(C7023,Products!$A$2:$E$20,5,TRUE)</f>
        <v>79.95</v>
      </c>
      <c r="G7023" s="8">
        <f t="shared" si="218"/>
        <v>79.95</v>
      </c>
      <c r="H7023" s="8">
        <f>VLOOKUP(C7023,Products!$A$2:$F$20,6,TRUE)</f>
        <v>27.950000000000003</v>
      </c>
      <c r="I7023" s="8">
        <f t="shared" si="219"/>
        <v>27.950000000000003</v>
      </c>
      <c r="J7023" s="42">
        <f>VLOOKUP(B7023,Invoices!A:I,9,TRUE)</f>
        <v>2021</v>
      </c>
    </row>
    <row r="7024" spans="1:10" x14ac:dyDescent="0.15">
      <c r="A7024" t="s">
        <v>10384</v>
      </c>
      <c r="B7024" t="s">
        <v>1529</v>
      </c>
      <c r="C7024" t="s">
        <v>100</v>
      </c>
      <c r="D7024" t="s">
        <v>78</v>
      </c>
      <c r="E7024">
        <v>1</v>
      </c>
      <c r="F7024" s="8">
        <f>VLOOKUP(C7024,Products!$A$2:$E$20,5,TRUE)</f>
        <v>49.95</v>
      </c>
      <c r="G7024" s="8">
        <f t="shared" si="218"/>
        <v>49.95</v>
      </c>
      <c r="H7024" s="8">
        <f>VLOOKUP(C7024,Products!$A$2:$F$20,6,TRUE)</f>
        <v>19.950000000000003</v>
      </c>
      <c r="I7024" s="8">
        <f t="shared" si="219"/>
        <v>19.950000000000003</v>
      </c>
      <c r="J7024" s="42">
        <f>VLOOKUP(B7024,Invoices!A:I,9,TRUE)</f>
        <v>2021</v>
      </c>
    </row>
    <row r="7025" spans="1:10" x14ac:dyDescent="0.15">
      <c r="A7025" t="s">
        <v>10385</v>
      </c>
      <c r="B7025" t="s">
        <v>1529</v>
      </c>
      <c r="C7025" t="s">
        <v>97</v>
      </c>
      <c r="D7025" t="s">
        <v>74</v>
      </c>
      <c r="E7025">
        <v>6</v>
      </c>
      <c r="F7025" s="8">
        <f>VLOOKUP(C7025,Products!$A$2:$E$20,5,TRUE)</f>
        <v>1.5</v>
      </c>
      <c r="G7025" s="8">
        <f t="shared" si="218"/>
        <v>9</v>
      </c>
      <c r="H7025" s="8">
        <f>VLOOKUP(C7025,Products!$A$2:$F$20,6,TRUE)</f>
        <v>0.5</v>
      </c>
      <c r="I7025" s="8">
        <f t="shared" si="219"/>
        <v>3</v>
      </c>
      <c r="J7025" s="42">
        <f>VLOOKUP(B7025,Invoices!A:I,9,TRUE)</f>
        <v>2021</v>
      </c>
    </row>
    <row r="7026" spans="1:10" x14ac:dyDescent="0.15">
      <c r="A7026" t="s">
        <v>10386</v>
      </c>
      <c r="B7026" t="s">
        <v>1529</v>
      </c>
      <c r="C7026" t="s">
        <v>105</v>
      </c>
      <c r="D7026" t="s">
        <v>81</v>
      </c>
      <c r="E7026">
        <v>10</v>
      </c>
      <c r="F7026" s="8">
        <f>VLOOKUP(C7026,Products!$A$2:$E$20,5,TRUE)</f>
        <v>8.9499999999999993</v>
      </c>
      <c r="G7026" s="8">
        <f t="shared" si="218"/>
        <v>89.5</v>
      </c>
      <c r="H7026" s="8">
        <f>VLOOKUP(C7026,Products!$A$2:$F$20,6,TRUE)</f>
        <v>3.1999999999999993</v>
      </c>
      <c r="I7026" s="8">
        <f t="shared" si="219"/>
        <v>31.999999999999993</v>
      </c>
      <c r="J7026" s="42">
        <f>VLOOKUP(B7026,Invoices!A:I,9,TRUE)</f>
        <v>2021</v>
      </c>
    </row>
    <row r="7027" spans="1:10" x14ac:dyDescent="0.15">
      <c r="A7027" t="s">
        <v>10387</v>
      </c>
      <c r="B7027" t="s">
        <v>1529</v>
      </c>
      <c r="C7027" t="s">
        <v>88</v>
      </c>
      <c r="D7027" t="s">
        <v>85</v>
      </c>
      <c r="E7027">
        <v>3</v>
      </c>
      <c r="F7027" s="8">
        <f>VLOOKUP(C7027,Products!$A$2:$E$20,5,TRUE)</f>
        <v>8.9499999999999993</v>
      </c>
      <c r="G7027" s="8">
        <f t="shared" si="218"/>
        <v>26.849999999999998</v>
      </c>
      <c r="H7027" s="8">
        <f>VLOOKUP(C7027,Products!$A$2:$F$20,6,TRUE)</f>
        <v>5.6999999999999993</v>
      </c>
      <c r="I7027" s="8">
        <f t="shared" si="219"/>
        <v>17.099999999999998</v>
      </c>
      <c r="J7027" s="42">
        <f>VLOOKUP(B7027,Invoices!A:I,9,TRUE)</f>
        <v>2021</v>
      </c>
    </row>
    <row r="7028" spans="1:10" x14ac:dyDescent="0.15">
      <c r="A7028" t="s">
        <v>10388</v>
      </c>
      <c r="B7028" t="s">
        <v>1529</v>
      </c>
      <c r="C7028" t="s">
        <v>91</v>
      </c>
      <c r="D7028" t="s">
        <v>70</v>
      </c>
      <c r="E7028">
        <v>4</v>
      </c>
      <c r="F7028" s="8">
        <f>VLOOKUP(C7028,Products!$A$2:$E$20,5,TRUE)</f>
        <v>49.95</v>
      </c>
      <c r="G7028" s="8">
        <f t="shared" si="218"/>
        <v>199.8</v>
      </c>
      <c r="H7028" s="8">
        <f>VLOOKUP(C7028,Products!$A$2:$F$20,6,TRUE)</f>
        <v>21.200000000000003</v>
      </c>
      <c r="I7028" s="8">
        <f t="shared" si="219"/>
        <v>84.800000000000011</v>
      </c>
      <c r="J7028" s="42">
        <f>VLOOKUP(B7028,Invoices!A:I,9,TRUE)</f>
        <v>2021</v>
      </c>
    </row>
    <row r="7029" spans="1:10" x14ac:dyDescent="0.15">
      <c r="A7029" t="s">
        <v>10389</v>
      </c>
      <c r="B7029" t="s">
        <v>1529</v>
      </c>
      <c r="C7029" t="s">
        <v>103</v>
      </c>
      <c r="D7029" t="s">
        <v>77</v>
      </c>
      <c r="E7029">
        <v>2</v>
      </c>
      <c r="F7029" s="8">
        <f>VLOOKUP(C7029,Products!$A$2:$E$20,5,TRUE)</f>
        <v>8.9499999999999993</v>
      </c>
      <c r="G7029" s="8">
        <f t="shared" si="218"/>
        <v>17.899999999999999</v>
      </c>
      <c r="H7029" s="8">
        <f>VLOOKUP(C7029,Products!$A$2:$F$20,6,TRUE)</f>
        <v>3.1999999999999993</v>
      </c>
      <c r="I7029" s="8">
        <f t="shared" si="219"/>
        <v>6.3999999999999986</v>
      </c>
      <c r="J7029" s="42">
        <f>VLOOKUP(B7029,Invoices!A:I,9,TRUE)</f>
        <v>2021</v>
      </c>
    </row>
    <row r="7030" spans="1:10" x14ac:dyDescent="0.15">
      <c r="A7030" t="s">
        <v>10390</v>
      </c>
      <c r="B7030" t="s">
        <v>1529</v>
      </c>
      <c r="C7030" t="s">
        <v>90</v>
      </c>
      <c r="D7030" t="s">
        <v>72</v>
      </c>
      <c r="E7030">
        <v>15</v>
      </c>
      <c r="F7030" s="8">
        <f>VLOOKUP(C7030,Products!$A$2:$E$20,5,TRUE)</f>
        <v>8.9499999999999993</v>
      </c>
      <c r="G7030" s="8">
        <f t="shared" si="218"/>
        <v>134.25</v>
      </c>
      <c r="H7030" s="8">
        <f>VLOOKUP(C7030,Products!$A$2:$F$20,6,TRUE)</f>
        <v>5.6999999999999993</v>
      </c>
      <c r="I7030" s="8">
        <f t="shared" si="219"/>
        <v>85.499999999999986</v>
      </c>
      <c r="J7030" s="42">
        <f>VLOOKUP(B7030,Invoices!A:I,9,TRUE)</f>
        <v>2021</v>
      </c>
    </row>
    <row r="7031" spans="1:10" x14ac:dyDescent="0.15">
      <c r="A7031" t="s">
        <v>10391</v>
      </c>
      <c r="B7031" t="s">
        <v>1529</v>
      </c>
      <c r="C7031" t="s">
        <v>101</v>
      </c>
      <c r="D7031" t="s">
        <v>69</v>
      </c>
      <c r="E7031">
        <v>1</v>
      </c>
      <c r="F7031" s="8">
        <f>VLOOKUP(C7031,Products!$A$2:$E$20,5,TRUE)</f>
        <v>129.94999999999999</v>
      </c>
      <c r="G7031" s="8">
        <f t="shared" si="218"/>
        <v>129.94999999999999</v>
      </c>
      <c r="H7031" s="8">
        <f>VLOOKUP(C7031,Products!$A$2:$F$20,6,TRUE)</f>
        <v>40.449999999999989</v>
      </c>
      <c r="I7031" s="8">
        <f t="shared" si="219"/>
        <v>40.449999999999989</v>
      </c>
      <c r="J7031" s="42">
        <f>VLOOKUP(B7031,Invoices!A:I,9,TRUE)</f>
        <v>2021</v>
      </c>
    </row>
    <row r="7032" spans="1:10" x14ac:dyDescent="0.15">
      <c r="A7032" t="s">
        <v>10392</v>
      </c>
      <c r="B7032" t="s">
        <v>1529</v>
      </c>
      <c r="C7032" t="s">
        <v>89</v>
      </c>
      <c r="D7032" t="s">
        <v>80</v>
      </c>
      <c r="E7032">
        <v>1</v>
      </c>
      <c r="F7032" s="8">
        <f>VLOOKUP(C7032,Products!$A$2:$E$20,5,TRUE)</f>
        <v>15.95</v>
      </c>
      <c r="G7032" s="8">
        <f t="shared" si="218"/>
        <v>15.95</v>
      </c>
      <c r="H7032" s="8">
        <f>VLOOKUP(C7032,Products!$A$2:$F$20,6,TRUE)</f>
        <v>6</v>
      </c>
      <c r="I7032" s="8">
        <f t="shared" si="219"/>
        <v>6</v>
      </c>
      <c r="J7032" s="42">
        <f>VLOOKUP(B7032,Invoices!A:I,9,TRUE)</f>
        <v>2021</v>
      </c>
    </row>
    <row r="7033" spans="1:10" x14ac:dyDescent="0.15">
      <c r="A7033" t="s">
        <v>10393</v>
      </c>
      <c r="B7033" t="s">
        <v>1529</v>
      </c>
      <c r="C7033" t="s">
        <v>98</v>
      </c>
      <c r="D7033" t="s">
        <v>79</v>
      </c>
      <c r="E7033">
        <v>1</v>
      </c>
      <c r="F7033" s="8">
        <f>VLOOKUP(C7033,Products!$A$2:$E$20,5,TRUE)</f>
        <v>14.95</v>
      </c>
      <c r="G7033" s="8">
        <f t="shared" si="218"/>
        <v>14.95</v>
      </c>
      <c r="H7033" s="8">
        <f>VLOOKUP(C7033,Products!$A$2:$F$20,6,TRUE)</f>
        <v>3.0499999999999989</v>
      </c>
      <c r="I7033" s="8">
        <f t="shared" si="219"/>
        <v>3.0499999999999989</v>
      </c>
      <c r="J7033" s="42">
        <f>VLOOKUP(B7033,Invoices!A:I,9,TRUE)</f>
        <v>2021</v>
      </c>
    </row>
    <row r="7034" spans="1:10" x14ac:dyDescent="0.15">
      <c r="A7034" t="s">
        <v>10394</v>
      </c>
      <c r="B7034" t="s">
        <v>1529</v>
      </c>
      <c r="C7034" t="s">
        <v>92</v>
      </c>
      <c r="D7034" t="s">
        <v>82</v>
      </c>
      <c r="E7034">
        <v>1</v>
      </c>
      <c r="F7034" s="8">
        <f>VLOOKUP(C7034,Products!$A$2:$E$20,5,TRUE)</f>
        <v>19.95</v>
      </c>
      <c r="G7034" s="8">
        <f t="shared" si="218"/>
        <v>19.95</v>
      </c>
      <c r="H7034" s="8">
        <f>VLOOKUP(C7034,Products!$A$2:$F$20,6,TRUE)</f>
        <v>7.4499999999999993</v>
      </c>
      <c r="I7034" s="8">
        <f t="shared" si="219"/>
        <v>7.4499999999999993</v>
      </c>
      <c r="J7034" s="42">
        <f>VLOOKUP(B7034,Invoices!A:I,9,TRUE)</f>
        <v>2021</v>
      </c>
    </row>
    <row r="7035" spans="1:10" x14ac:dyDescent="0.15">
      <c r="A7035" t="s">
        <v>10395</v>
      </c>
      <c r="B7035" t="s">
        <v>1529</v>
      </c>
      <c r="C7035" t="s">
        <v>87</v>
      </c>
      <c r="D7035" t="s">
        <v>68</v>
      </c>
      <c r="E7035">
        <v>3</v>
      </c>
      <c r="F7035" s="8">
        <f>VLOOKUP(C7035,Products!$A$2:$E$20,5,TRUE)</f>
        <v>19.95</v>
      </c>
      <c r="G7035" s="8">
        <f t="shared" si="218"/>
        <v>59.849999999999994</v>
      </c>
      <c r="H7035" s="8">
        <f>VLOOKUP(C7035,Products!$A$2:$F$20,6,TRUE)</f>
        <v>7.4499999999999993</v>
      </c>
      <c r="I7035" s="8">
        <f t="shared" si="219"/>
        <v>22.349999999999998</v>
      </c>
      <c r="J7035" s="42">
        <f>VLOOKUP(B7035,Invoices!A:I,9,TRUE)</f>
        <v>2021</v>
      </c>
    </row>
    <row r="7036" spans="1:10" x14ac:dyDescent="0.15">
      <c r="A7036" t="s">
        <v>10396</v>
      </c>
      <c r="B7036" t="s">
        <v>1529</v>
      </c>
      <c r="C7036" t="s">
        <v>95</v>
      </c>
      <c r="D7036" t="s">
        <v>73</v>
      </c>
      <c r="E7036">
        <v>1</v>
      </c>
      <c r="F7036" s="8">
        <f>VLOOKUP(C7036,Products!$A$2:$E$20,5,TRUE)</f>
        <v>12.95</v>
      </c>
      <c r="G7036" s="8">
        <f t="shared" si="218"/>
        <v>12.95</v>
      </c>
      <c r="H7036" s="8">
        <f>VLOOKUP(C7036,Products!$A$2:$F$20,6,TRUE)</f>
        <v>4.1999999999999993</v>
      </c>
      <c r="I7036" s="8">
        <f t="shared" si="219"/>
        <v>4.1999999999999993</v>
      </c>
      <c r="J7036" s="42">
        <f>VLOOKUP(B7036,Invoices!A:I,9,TRUE)</f>
        <v>2021</v>
      </c>
    </row>
    <row r="7037" spans="1:10" x14ac:dyDescent="0.15">
      <c r="A7037" t="s">
        <v>10397</v>
      </c>
      <c r="B7037" t="s">
        <v>1529</v>
      </c>
      <c r="C7037" t="s">
        <v>102</v>
      </c>
      <c r="D7037" t="s">
        <v>83</v>
      </c>
      <c r="E7037">
        <v>3</v>
      </c>
      <c r="F7037" s="8">
        <f>VLOOKUP(C7037,Products!$A$2:$E$20,5,TRUE)</f>
        <v>29.95</v>
      </c>
      <c r="G7037" s="8">
        <f t="shared" si="218"/>
        <v>89.85</v>
      </c>
      <c r="H7037" s="8">
        <f>VLOOKUP(C7037,Products!$A$2:$F$20,6,TRUE)</f>
        <v>15</v>
      </c>
      <c r="I7037" s="8">
        <f t="shared" si="219"/>
        <v>45</v>
      </c>
      <c r="J7037" s="42">
        <f>VLOOKUP(B7037,Invoices!A:I,9,TRUE)</f>
        <v>2021</v>
      </c>
    </row>
    <row r="7038" spans="1:10" x14ac:dyDescent="0.15">
      <c r="A7038" t="s">
        <v>10398</v>
      </c>
      <c r="B7038" t="s">
        <v>1529</v>
      </c>
      <c r="C7038" t="s">
        <v>94</v>
      </c>
      <c r="D7038" t="s">
        <v>86</v>
      </c>
      <c r="E7038">
        <v>2</v>
      </c>
      <c r="F7038" s="8">
        <f>VLOOKUP(C7038,Products!$A$2:$E$20,5,TRUE)</f>
        <v>3.5</v>
      </c>
      <c r="G7038" s="8">
        <f t="shared" si="218"/>
        <v>7</v>
      </c>
      <c r="H7038" s="8">
        <f>VLOOKUP(C7038,Products!$A$2:$F$20,6,TRUE)</f>
        <v>0.54999999999999982</v>
      </c>
      <c r="I7038" s="8">
        <f t="shared" si="219"/>
        <v>1.0999999999999996</v>
      </c>
      <c r="J7038" s="42">
        <f>VLOOKUP(B7038,Invoices!A:I,9,TRUE)</f>
        <v>2021</v>
      </c>
    </row>
    <row r="7039" spans="1:10" x14ac:dyDescent="0.15">
      <c r="A7039" t="s">
        <v>10399</v>
      </c>
      <c r="B7039" t="s">
        <v>1529</v>
      </c>
      <c r="C7039" t="s">
        <v>93</v>
      </c>
      <c r="D7039" t="s">
        <v>76</v>
      </c>
      <c r="E7039">
        <v>2</v>
      </c>
      <c r="F7039" s="8">
        <f>VLOOKUP(C7039,Products!$A$2:$E$20,5,TRUE)</f>
        <v>9.9499999999999993</v>
      </c>
      <c r="G7039" s="8">
        <f t="shared" si="218"/>
        <v>19.899999999999999</v>
      </c>
      <c r="H7039" s="8">
        <f>VLOOKUP(C7039,Products!$A$2:$F$20,6,TRUE)</f>
        <v>1.9499999999999993</v>
      </c>
      <c r="I7039" s="8">
        <f t="shared" si="219"/>
        <v>3.8999999999999986</v>
      </c>
      <c r="J7039" s="42">
        <f>VLOOKUP(B7039,Invoices!A:I,9,TRUE)</f>
        <v>2021</v>
      </c>
    </row>
    <row r="7040" spans="1:10" x14ac:dyDescent="0.15">
      <c r="A7040" t="s">
        <v>10400</v>
      </c>
      <c r="B7040" t="s">
        <v>1530</v>
      </c>
      <c r="C7040" t="s">
        <v>104</v>
      </c>
      <c r="D7040" t="s">
        <v>71</v>
      </c>
      <c r="E7040">
        <v>1</v>
      </c>
      <c r="F7040" s="8">
        <f>VLOOKUP(C7040,Products!$A$2:$E$20,5,TRUE)</f>
        <v>2.95</v>
      </c>
      <c r="G7040" s="8">
        <f t="shared" si="218"/>
        <v>2.95</v>
      </c>
      <c r="H7040" s="8">
        <f>VLOOKUP(C7040,Products!$A$2:$F$20,6,TRUE)</f>
        <v>1.1500000000000001</v>
      </c>
      <c r="I7040" s="8">
        <f t="shared" si="219"/>
        <v>1.1500000000000001</v>
      </c>
      <c r="J7040" s="42">
        <f>VLOOKUP(B7040,Invoices!A:I,9,TRUE)</f>
        <v>2021</v>
      </c>
    </row>
    <row r="7041" spans="1:10" x14ac:dyDescent="0.15">
      <c r="A7041" t="s">
        <v>10401</v>
      </c>
      <c r="B7041" t="s">
        <v>1530</v>
      </c>
      <c r="C7041" t="s">
        <v>103</v>
      </c>
      <c r="D7041" t="s">
        <v>77</v>
      </c>
      <c r="E7041">
        <v>1</v>
      </c>
      <c r="F7041" s="8">
        <f>VLOOKUP(C7041,Products!$A$2:$E$20,5,TRUE)</f>
        <v>8.9499999999999993</v>
      </c>
      <c r="G7041" s="8">
        <f t="shared" si="218"/>
        <v>8.9499999999999993</v>
      </c>
      <c r="H7041" s="8">
        <f>VLOOKUP(C7041,Products!$A$2:$F$20,6,TRUE)</f>
        <v>3.1999999999999993</v>
      </c>
      <c r="I7041" s="8">
        <f t="shared" si="219"/>
        <v>3.1999999999999993</v>
      </c>
      <c r="J7041" s="42">
        <f>VLOOKUP(B7041,Invoices!A:I,9,TRUE)</f>
        <v>2021</v>
      </c>
    </row>
    <row r="7042" spans="1:10" x14ac:dyDescent="0.15">
      <c r="A7042" t="s">
        <v>10402</v>
      </c>
      <c r="B7042" t="s">
        <v>1530</v>
      </c>
      <c r="C7042" t="s">
        <v>90</v>
      </c>
      <c r="D7042" t="s">
        <v>72</v>
      </c>
      <c r="E7042">
        <v>6</v>
      </c>
      <c r="F7042" s="8">
        <f>VLOOKUP(C7042,Products!$A$2:$E$20,5,TRUE)</f>
        <v>8.9499999999999993</v>
      </c>
      <c r="G7042" s="8">
        <f t="shared" si="218"/>
        <v>53.699999999999996</v>
      </c>
      <c r="H7042" s="8">
        <f>VLOOKUP(C7042,Products!$A$2:$F$20,6,TRUE)</f>
        <v>5.6999999999999993</v>
      </c>
      <c r="I7042" s="8">
        <f t="shared" si="219"/>
        <v>34.199999999999996</v>
      </c>
      <c r="J7042" s="42">
        <f>VLOOKUP(B7042,Invoices!A:I,9,TRUE)</f>
        <v>2021</v>
      </c>
    </row>
    <row r="7043" spans="1:10" x14ac:dyDescent="0.15">
      <c r="A7043" t="s">
        <v>10403</v>
      </c>
      <c r="B7043" t="s">
        <v>1530</v>
      </c>
      <c r="C7043" t="s">
        <v>92</v>
      </c>
      <c r="D7043" t="s">
        <v>82</v>
      </c>
      <c r="E7043">
        <v>25</v>
      </c>
      <c r="F7043" s="8">
        <f>VLOOKUP(C7043,Products!$A$2:$E$20,5,TRUE)</f>
        <v>19.95</v>
      </c>
      <c r="G7043" s="8">
        <f t="shared" ref="G7043:G7106" si="220">F7043*E7043</f>
        <v>498.75</v>
      </c>
      <c r="H7043" s="8">
        <f>VLOOKUP(C7043,Products!$A$2:$F$20,6,TRUE)</f>
        <v>7.4499999999999993</v>
      </c>
      <c r="I7043" s="8">
        <f t="shared" ref="I7043:I7106" si="221">H7043*E7043</f>
        <v>186.24999999999997</v>
      </c>
      <c r="J7043" s="42">
        <f>VLOOKUP(B7043,Invoices!A:I,9,TRUE)</f>
        <v>2021</v>
      </c>
    </row>
    <row r="7044" spans="1:10" x14ac:dyDescent="0.15">
      <c r="A7044" t="s">
        <v>10404</v>
      </c>
      <c r="B7044" t="s">
        <v>1531</v>
      </c>
      <c r="C7044" t="s">
        <v>103</v>
      </c>
      <c r="D7044" t="s">
        <v>77</v>
      </c>
      <c r="E7044">
        <v>2</v>
      </c>
      <c r="F7044" s="8">
        <f>VLOOKUP(C7044,Products!$A$2:$E$20,5,TRUE)</f>
        <v>8.9499999999999993</v>
      </c>
      <c r="G7044" s="8">
        <f t="shared" si="220"/>
        <v>17.899999999999999</v>
      </c>
      <c r="H7044" s="8">
        <f>VLOOKUP(C7044,Products!$A$2:$F$20,6,TRUE)</f>
        <v>3.1999999999999993</v>
      </c>
      <c r="I7044" s="8">
        <f t="shared" si="221"/>
        <v>6.3999999999999986</v>
      </c>
      <c r="J7044" s="42">
        <f>VLOOKUP(B7044,Invoices!A:I,9,TRUE)</f>
        <v>2021</v>
      </c>
    </row>
    <row r="7045" spans="1:10" x14ac:dyDescent="0.15">
      <c r="A7045" t="s">
        <v>10405</v>
      </c>
      <c r="B7045" t="s">
        <v>1531</v>
      </c>
      <c r="C7045" t="s">
        <v>104</v>
      </c>
      <c r="D7045" t="s">
        <v>71</v>
      </c>
      <c r="E7045">
        <v>8</v>
      </c>
      <c r="F7045" s="8">
        <f>VLOOKUP(C7045,Products!$A$2:$E$20,5,TRUE)</f>
        <v>2.95</v>
      </c>
      <c r="G7045" s="8">
        <f t="shared" si="220"/>
        <v>23.6</v>
      </c>
      <c r="H7045" s="8">
        <f>VLOOKUP(C7045,Products!$A$2:$F$20,6,TRUE)</f>
        <v>1.1500000000000001</v>
      </c>
      <c r="I7045" s="8">
        <f t="shared" si="221"/>
        <v>9.2000000000000011</v>
      </c>
      <c r="J7045" s="42">
        <f>VLOOKUP(B7045,Invoices!A:I,9,TRUE)</f>
        <v>2021</v>
      </c>
    </row>
    <row r="7046" spans="1:10" x14ac:dyDescent="0.15">
      <c r="A7046" t="s">
        <v>10406</v>
      </c>
      <c r="B7046" t="s">
        <v>1531</v>
      </c>
      <c r="C7046" t="s">
        <v>95</v>
      </c>
      <c r="D7046" t="s">
        <v>73</v>
      </c>
      <c r="E7046">
        <v>5</v>
      </c>
      <c r="F7046" s="8">
        <f>VLOOKUP(C7046,Products!$A$2:$E$20,5,TRUE)</f>
        <v>12.95</v>
      </c>
      <c r="G7046" s="8">
        <f t="shared" si="220"/>
        <v>64.75</v>
      </c>
      <c r="H7046" s="8">
        <f>VLOOKUP(C7046,Products!$A$2:$F$20,6,TRUE)</f>
        <v>4.1999999999999993</v>
      </c>
      <c r="I7046" s="8">
        <f t="shared" si="221"/>
        <v>20.999999999999996</v>
      </c>
      <c r="J7046" s="42">
        <f>VLOOKUP(B7046,Invoices!A:I,9,TRUE)</f>
        <v>2021</v>
      </c>
    </row>
    <row r="7047" spans="1:10" x14ac:dyDescent="0.15">
      <c r="A7047" t="s">
        <v>10407</v>
      </c>
      <c r="B7047" t="s">
        <v>1531</v>
      </c>
      <c r="C7047" t="s">
        <v>92</v>
      </c>
      <c r="D7047" t="s">
        <v>82</v>
      </c>
      <c r="E7047">
        <v>1</v>
      </c>
      <c r="F7047" s="8">
        <f>VLOOKUP(C7047,Products!$A$2:$E$20,5,TRUE)</f>
        <v>19.95</v>
      </c>
      <c r="G7047" s="8">
        <f t="shared" si="220"/>
        <v>19.95</v>
      </c>
      <c r="H7047" s="8">
        <f>VLOOKUP(C7047,Products!$A$2:$F$20,6,TRUE)</f>
        <v>7.4499999999999993</v>
      </c>
      <c r="I7047" s="8">
        <f t="shared" si="221"/>
        <v>7.4499999999999993</v>
      </c>
      <c r="J7047" s="42">
        <f>VLOOKUP(B7047,Invoices!A:I,9,TRUE)</f>
        <v>2021</v>
      </c>
    </row>
    <row r="7048" spans="1:10" x14ac:dyDescent="0.15">
      <c r="A7048" t="s">
        <v>10408</v>
      </c>
      <c r="B7048" t="s">
        <v>1531</v>
      </c>
      <c r="C7048" t="s">
        <v>101</v>
      </c>
      <c r="D7048" t="s">
        <v>69</v>
      </c>
      <c r="E7048">
        <v>2</v>
      </c>
      <c r="F7048" s="8">
        <f>VLOOKUP(C7048,Products!$A$2:$E$20,5,TRUE)</f>
        <v>129.94999999999999</v>
      </c>
      <c r="G7048" s="8">
        <f t="shared" si="220"/>
        <v>259.89999999999998</v>
      </c>
      <c r="H7048" s="8">
        <f>VLOOKUP(C7048,Products!$A$2:$F$20,6,TRUE)</f>
        <v>40.449999999999989</v>
      </c>
      <c r="I7048" s="8">
        <f t="shared" si="221"/>
        <v>80.899999999999977</v>
      </c>
      <c r="J7048" s="42">
        <f>VLOOKUP(B7048,Invoices!A:I,9,TRUE)</f>
        <v>2021</v>
      </c>
    </row>
    <row r="7049" spans="1:10" x14ac:dyDescent="0.15">
      <c r="A7049" t="s">
        <v>10409</v>
      </c>
      <c r="B7049" t="s">
        <v>1531</v>
      </c>
      <c r="C7049" t="s">
        <v>94</v>
      </c>
      <c r="D7049" t="s">
        <v>86</v>
      </c>
      <c r="E7049">
        <v>50</v>
      </c>
      <c r="F7049" s="8">
        <f>VLOOKUP(C7049,Products!$A$2:$E$20,5,TRUE)</f>
        <v>3.5</v>
      </c>
      <c r="G7049" s="8">
        <f t="shared" si="220"/>
        <v>175</v>
      </c>
      <c r="H7049" s="8">
        <f>VLOOKUP(C7049,Products!$A$2:$F$20,6,TRUE)</f>
        <v>0.54999999999999982</v>
      </c>
      <c r="I7049" s="8">
        <f t="shared" si="221"/>
        <v>27.499999999999993</v>
      </c>
      <c r="J7049" s="42">
        <f>VLOOKUP(B7049,Invoices!A:I,9,TRUE)</f>
        <v>2021</v>
      </c>
    </row>
    <row r="7050" spans="1:10" x14ac:dyDescent="0.15">
      <c r="A7050" t="s">
        <v>10410</v>
      </c>
      <c r="B7050" t="s">
        <v>1531</v>
      </c>
      <c r="C7050" t="s">
        <v>91</v>
      </c>
      <c r="D7050" t="s">
        <v>70</v>
      </c>
      <c r="E7050">
        <v>15</v>
      </c>
      <c r="F7050" s="8">
        <f>VLOOKUP(C7050,Products!$A$2:$E$20,5,TRUE)</f>
        <v>49.95</v>
      </c>
      <c r="G7050" s="8">
        <f t="shared" si="220"/>
        <v>749.25</v>
      </c>
      <c r="H7050" s="8">
        <f>VLOOKUP(C7050,Products!$A$2:$F$20,6,TRUE)</f>
        <v>21.200000000000003</v>
      </c>
      <c r="I7050" s="8">
        <f t="shared" si="221"/>
        <v>318.00000000000006</v>
      </c>
      <c r="J7050" s="42">
        <f>VLOOKUP(B7050,Invoices!A:I,9,TRUE)</f>
        <v>2021</v>
      </c>
    </row>
    <row r="7051" spans="1:10" x14ac:dyDescent="0.15">
      <c r="A7051" t="s">
        <v>10411</v>
      </c>
      <c r="B7051" t="s">
        <v>1531</v>
      </c>
      <c r="C7051" t="s">
        <v>90</v>
      </c>
      <c r="D7051" t="s">
        <v>72</v>
      </c>
      <c r="E7051">
        <v>15</v>
      </c>
      <c r="F7051" s="8">
        <f>VLOOKUP(C7051,Products!$A$2:$E$20,5,TRUE)</f>
        <v>8.9499999999999993</v>
      </c>
      <c r="G7051" s="8">
        <f t="shared" si="220"/>
        <v>134.25</v>
      </c>
      <c r="H7051" s="8">
        <f>VLOOKUP(C7051,Products!$A$2:$F$20,6,TRUE)</f>
        <v>5.6999999999999993</v>
      </c>
      <c r="I7051" s="8">
        <f t="shared" si="221"/>
        <v>85.499999999999986</v>
      </c>
      <c r="J7051" s="42">
        <f>VLOOKUP(B7051,Invoices!A:I,9,TRUE)</f>
        <v>2021</v>
      </c>
    </row>
    <row r="7052" spans="1:10" x14ac:dyDescent="0.15">
      <c r="A7052" t="s">
        <v>10412</v>
      </c>
      <c r="B7052" t="s">
        <v>1531</v>
      </c>
      <c r="C7052" t="s">
        <v>88</v>
      </c>
      <c r="D7052" t="s">
        <v>85</v>
      </c>
      <c r="E7052">
        <v>1</v>
      </c>
      <c r="F7052" s="8">
        <f>VLOOKUP(C7052,Products!$A$2:$E$20,5,TRUE)</f>
        <v>8.9499999999999993</v>
      </c>
      <c r="G7052" s="8">
        <f t="shared" si="220"/>
        <v>8.9499999999999993</v>
      </c>
      <c r="H7052" s="8">
        <f>VLOOKUP(C7052,Products!$A$2:$F$20,6,TRUE)</f>
        <v>5.6999999999999993</v>
      </c>
      <c r="I7052" s="8">
        <f t="shared" si="221"/>
        <v>5.6999999999999993</v>
      </c>
      <c r="J7052" s="42">
        <f>VLOOKUP(B7052,Invoices!A:I,9,TRUE)</f>
        <v>2021</v>
      </c>
    </row>
    <row r="7053" spans="1:10" x14ac:dyDescent="0.15">
      <c r="A7053" t="s">
        <v>10413</v>
      </c>
      <c r="B7053" t="s">
        <v>1531</v>
      </c>
      <c r="C7053" t="s">
        <v>96</v>
      </c>
      <c r="D7053" t="s">
        <v>75</v>
      </c>
      <c r="E7053">
        <v>1</v>
      </c>
      <c r="F7053" s="8">
        <f>VLOOKUP(C7053,Products!$A$2:$E$20,5,TRUE)</f>
        <v>79.95</v>
      </c>
      <c r="G7053" s="8">
        <f t="shared" si="220"/>
        <v>79.95</v>
      </c>
      <c r="H7053" s="8">
        <f>VLOOKUP(C7053,Products!$A$2:$F$20,6,TRUE)</f>
        <v>27.950000000000003</v>
      </c>
      <c r="I7053" s="8">
        <f t="shared" si="221"/>
        <v>27.950000000000003</v>
      </c>
      <c r="J7053" s="42">
        <f>VLOOKUP(B7053,Invoices!A:I,9,TRUE)</f>
        <v>2021</v>
      </c>
    </row>
    <row r="7054" spans="1:10" x14ac:dyDescent="0.15">
      <c r="A7054" t="s">
        <v>10414</v>
      </c>
      <c r="B7054" t="s">
        <v>1532</v>
      </c>
      <c r="C7054" t="s">
        <v>94</v>
      </c>
      <c r="D7054" t="s">
        <v>86</v>
      </c>
      <c r="E7054">
        <v>1</v>
      </c>
      <c r="F7054" s="8">
        <f>VLOOKUP(C7054,Products!$A$2:$E$20,5,TRUE)</f>
        <v>3.5</v>
      </c>
      <c r="G7054" s="8">
        <f t="shared" si="220"/>
        <v>3.5</v>
      </c>
      <c r="H7054" s="8">
        <f>VLOOKUP(C7054,Products!$A$2:$F$20,6,TRUE)</f>
        <v>0.54999999999999982</v>
      </c>
      <c r="I7054" s="8">
        <f t="shared" si="221"/>
        <v>0.54999999999999982</v>
      </c>
      <c r="J7054" s="42">
        <f>VLOOKUP(B7054,Invoices!A:I,9,TRUE)</f>
        <v>2021</v>
      </c>
    </row>
    <row r="7055" spans="1:10" x14ac:dyDescent="0.15">
      <c r="A7055" t="s">
        <v>10415</v>
      </c>
      <c r="B7055" t="s">
        <v>1532</v>
      </c>
      <c r="C7055" t="s">
        <v>88</v>
      </c>
      <c r="D7055" t="s">
        <v>85</v>
      </c>
      <c r="E7055">
        <v>50</v>
      </c>
      <c r="F7055" s="8">
        <f>VLOOKUP(C7055,Products!$A$2:$E$20,5,TRUE)</f>
        <v>8.9499999999999993</v>
      </c>
      <c r="G7055" s="8">
        <f t="shared" si="220"/>
        <v>447.49999999999994</v>
      </c>
      <c r="H7055" s="8">
        <f>VLOOKUP(C7055,Products!$A$2:$F$20,6,TRUE)</f>
        <v>5.6999999999999993</v>
      </c>
      <c r="I7055" s="8">
        <f t="shared" si="221"/>
        <v>284.99999999999994</v>
      </c>
      <c r="J7055" s="42">
        <f>VLOOKUP(B7055,Invoices!A:I,9,TRUE)</f>
        <v>2021</v>
      </c>
    </row>
    <row r="7056" spans="1:10" x14ac:dyDescent="0.15">
      <c r="A7056" t="s">
        <v>10416</v>
      </c>
      <c r="B7056" t="s">
        <v>1532</v>
      </c>
      <c r="C7056" t="s">
        <v>96</v>
      </c>
      <c r="D7056" t="s">
        <v>75</v>
      </c>
      <c r="E7056">
        <v>2</v>
      </c>
      <c r="F7056" s="8">
        <f>VLOOKUP(C7056,Products!$A$2:$E$20,5,TRUE)</f>
        <v>79.95</v>
      </c>
      <c r="G7056" s="8">
        <f t="shared" si="220"/>
        <v>159.9</v>
      </c>
      <c r="H7056" s="8">
        <f>VLOOKUP(C7056,Products!$A$2:$F$20,6,TRUE)</f>
        <v>27.950000000000003</v>
      </c>
      <c r="I7056" s="8">
        <f t="shared" si="221"/>
        <v>55.900000000000006</v>
      </c>
      <c r="J7056" s="42">
        <f>VLOOKUP(B7056,Invoices!A:I,9,TRUE)</f>
        <v>2021</v>
      </c>
    </row>
    <row r="7057" spans="1:10" x14ac:dyDescent="0.15">
      <c r="A7057" t="s">
        <v>10417</v>
      </c>
      <c r="B7057" t="s">
        <v>1533</v>
      </c>
      <c r="C7057" t="s">
        <v>88</v>
      </c>
      <c r="D7057" t="s">
        <v>85</v>
      </c>
      <c r="E7057">
        <v>1</v>
      </c>
      <c r="F7057" s="8">
        <f>VLOOKUP(C7057,Products!$A$2:$E$20,5,TRUE)</f>
        <v>8.9499999999999993</v>
      </c>
      <c r="G7057" s="8">
        <f t="shared" si="220"/>
        <v>8.9499999999999993</v>
      </c>
      <c r="H7057" s="8">
        <f>VLOOKUP(C7057,Products!$A$2:$F$20,6,TRUE)</f>
        <v>5.6999999999999993</v>
      </c>
      <c r="I7057" s="8">
        <f t="shared" si="221"/>
        <v>5.6999999999999993</v>
      </c>
      <c r="J7057" s="42">
        <f>VLOOKUP(B7057,Invoices!A:I,9,TRUE)</f>
        <v>2021</v>
      </c>
    </row>
    <row r="7058" spans="1:10" x14ac:dyDescent="0.15">
      <c r="A7058" t="s">
        <v>10418</v>
      </c>
      <c r="B7058" t="s">
        <v>1533</v>
      </c>
      <c r="C7058" t="s">
        <v>99</v>
      </c>
      <c r="D7058" t="s">
        <v>84</v>
      </c>
      <c r="E7058">
        <v>3</v>
      </c>
      <c r="F7058" s="8">
        <f>VLOOKUP(C7058,Products!$A$2:$E$20,5,TRUE)</f>
        <v>3.5</v>
      </c>
      <c r="G7058" s="8">
        <f t="shared" si="220"/>
        <v>10.5</v>
      </c>
      <c r="H7058" s="8">
        <f>VLOOKUP(C7058,Products!$A$2:$F$20,6,TRUE)</f>
        <v>0.54999999999999982</v>
      </c>
      <c r="I7058" s="8">
        <f t="shared" si="221"/>
        <v>1.6499999999999995</v>
      </c>
      <c r="J7058" s="42">
        <f>VLOOKUP(B7058,Invoices!A:I,9,TRUE)</f>
        <v>2021</v>
      </c>
    </row>
    <row r="7059" spans="1:10" x14ac:dyDescent="0.15">
      <c r="A7059" t="s">
        <v>10419</v>
      </c>
      <c r="B7059" t="s">
        <v>1533</v>
      </c>
      <c r="C7059" t="s">
        <v>100</v>
      </c>
      <c r="D7059" t="s">
        <v>78</v>
      </c>
      <c r="E7059">
        <v>2</v>
      </c>
      <c r="F7059" s="8">
        <f>VLOOKUP(C7059,Products!$A$2:$E$20,5,TRUE)</f>
        <v>49.95</v>
      </c>
      <c r="G7059" s="8">
        <f t="shared" si="220"/>
        <v>99.9</v>
      </c>
      <c r="H7059" s="8">
        <f>VLOOKUP(C7059,Products!$A$2:$F$20,6,TRUE)</f>
        <v>19.950000000000003</v>
      </c>
      <c r="I7059" s="8">
        <f t="shared" si="221"/>
        <v>39.900000000000006</v>
      </c>
      <c r="J7059" s="42">
        <f>VLOOKUP(B7059,Invoices!A:I,9,TRUE)</f>
        <v>2021</v>
      </c>
    </row>
    <row r="7060" spans="1:10" x14ac:dyDescent="0.15">
      <c r="A7060" t="s">
        <v>10420</v>
      </c>
      <c r="B7060" t="s">
        <v>1533</v>
      </c>
      <c r="C7060" t="s">
        <v>94</v>
      </c>
      <c r="D7060" t="s">
        <v>86</v>
      </c>
      <c r="E7060">
        <v>2</v>
      </c>
      <c r="F7060" s="8">
        <f>VLOOKUP(C7060,Products!$A$2:$E$20,5,TRUE)</f>
        <v>3.5</v>
      </c>
      <c r="G7060" s="8">
        <f t="shared" si="220"/>
        <v>7</v>
      </c>
      <c r="H7060" s="8">
        <f>VLOOKUP(C7060,Products!$A$2:$F$20,6,TRUE)</f>
        <v>0.54999999999999982</v>
      </c>
      <c r="I7060" s="8">
        <f t="shared" si="221"/>
        <v>1.0999999999999996</v>
      </c>
      <c r="J7060" s="42">
        <f>VLOOKUP(B7060,Invoices!A:I,9,TRUE)</f>
        <v>2021</v>
      </c>
    </row>
    <row r="7061" spans="1:10" x14ac:dyDescent="0.15">
      <c r="A7061" t="s">
        <v>10421</v>
      </c>
      <c r="B7061" t="s">
        <v>1533</v>
      </c>
      <c r="C7061" t="s">
        <v>105</v>
      </c>
      <c r="D7061" t="s">
        <v>81</v>
      </c>
      <c r="E7061">
        <v>1</v>
      </c>
      <c r="F7061" s="8">
        <f>VLOOKUP(C7061,Products!$A$2:$E$20,5,TRUE)</f>
        <v>8.9499999999999993</v>
      </c>
      <c r="G7061" s="8">
        <f t="shared" si="220"/>
        <v>8.9499999999999993</v>
      </c>
      <c r="H7061" s="8">
        <f>VLOOKUP(C7061,Products!$A$2:$F$20,6,TRUE)</f>
        <v>3.1999999999999993</v>
      </c>
      <c r="I7061" s="8">
        <f t="shared" si="221"/>
        <v>3.1999999999999993</v>
      </c>
      <c r="J7061" s="42">
        <f>VLOOKUP(B7061,Invoices!A:I,9,TRUE)</f>
        <v>2021</v>
      </c>
    </row>
    <row r="7062" spans="1:10" x14ac:dyDescent="0.15">
      <c r="A7062" t="s">
        <v>10422</v>
      </c>
      <c r="B7062" t="s">
        <v>1533</v>
      </c>
      <c r="C7062" t="s">
        <v>95</v>
      </c>
      <c r="D7062" t="s">
        <v>73</v>
      </c>
      <c r="E7062">
        <v>5</v>
      </c>
      <c r="F7062" s="8">
        <f>VLOOKUP(C7062,Products!$A$2:$E$20,5,TRUE)</f>
        <v>12.95</v>
      </c>
      <c r="G7062" s="8">
        <f t="shared" si="220"/>
        <v>64.75</v>
      </c>
      <c r="H7062" s="8">
        <f>VLOOKUP(C7062,Products!$A$2:$F$20,6,TRUE)</f>
        <v>4.1999999999999993</v>
      </c>
      <c r="I7062" s="8">
        <f t="shared" si="221"/>
        <v>20.999999999999996</v>
      </c>
      <c r="J7062" s="42">
        <f>VLOOKUP(B7062,Invoices!A:I,9,TRUE)</f>
        <v>2021</v>
      </c>
    </row>
    <row r="7063" spans="1:10" x14ac:dyDescent="0.15">
      <c r="A7063" t="s">
        <v>10423</v>
      </c>
      <c r="B7063" t="s">
        <v>1533</v>
      </c>
      <c r="C7063" t="s">
        <v>87</v>
      </c>
      <c r="D7063" t="s">
        <v>68</v>
      </c>
      <c r="E7063">
        <v>3</v>
      </c>
      <c r="F7063" s="8">
        <f>VLOOKUP(C7063,Products!$A$2:$E$20,5,TRUE)</f>
        <v>19.95</v>
      </c>
      <c r="G7063" s="8">
        <f t="shared" si="220"/>
        <v>59.849999999999994</v>
      </c>
      <c r="H7063" s="8">
        <f>VLOOKUP(C7063,Products!$A$2:$F$20,6,TRUE)</f>
        <v>7.4499999999999993</v>
      </c>
      <c r="I7063" s="8">
        <f t="shared" si="221"/>
        <v>22.349999999999998</v>
      </c>
      <c r="J7063" s="42">
        <f>VLOOKUP(B7063,Invoices!A:I,9,TRUE)</f>
        <v>2021</v>
      </c>
    </row>
    <row r="7064" spans="1:10" x14ac:dyDescent="0.15">
      <c r="A7064" t="s">
        <v>10424</v>
      </c>
      <c r="B7064" t="s">
        <v>1533</v>
      </c>
      <c r="C7064" t="s">
        <v>98</v>
      </c>
      <c r="D7064" t="s">
        <v>79</v>
      </c>
      <c r="E7064">
        <v>3</v>
      </c>
      <c r="F7064" s="8">
        <f>VLOOKUP(C7064,Products!$A$2:$E$20,5,TRUE)</f>
        <v>14.95</v>
      </c>
      <c r="G7064" s="8">
        <f t="shared" si="220"/>
        <v>44.849999999999994</v>
      </c>
      <c r="H7064" s="8">
        <f>VLOOKUP(C7064,Products!$A$2:$F$20,6,TRUE)</f>
        <v>3.0499999999999989</v>
      </c>
      <c r="I7064" s="8">
        <f t="shared" si="221"/>
        <v>9.1499999999999968</v>
      </c>
      <c r="J7064" s="42">
        <f>VLOOKUP(B7064,Invoices!A:I,9,TRUE)</f>
        <v>2021</v>
      </c>
    </row>
    <row r="7065" spans="1:10" x14ac:dyDescent="0.15">
      <c r="A7065" t="s">
        <v>10425</v>
      </c>
      <c r="B7065" t="s">
        <v>1533</v>
      </c>
      <c r="C7065" t="s">
        <v>96</v>
      </c>
      <c r="D7065" t="s">
        <v>75</v>
      </c>
      <c r="E7065">
        <v>50</v>
      </c>
      <c r="F7065" s="8">
        <f>VLOOKUP(C7065,Products!$A$2:$E$20,5,TRUE)</f>
        <v>79.95</v>
      </c>
      <c r="G7065" s="8">
        <f t="shared" si="220"/>
        <v>3997.5</v>
      </c>
      <c r="H7065" s="8">
        <f>VLOOKUP(C7065,Products!$A$2:$F$20,6,TRUE)</f>
        <v>27.950000000000003</v>
      </c>
      <c r="I7065" s="8">
        <f t="shared" si="221"/>
        <v>1397.5000000000002</v>
      </c>
      <c r="J7065" s="42">
        <f>VLOOKUP(B7065,Invoices!A:I,9,TRUE)</f>
        <v>2021</v>
      </c>
    </row>
    <row r="7066" spans="1:10" x14ac:dyDescent="0.15">
      <c r="A7066" t="s">
        <v>10426</v>
      </c>
      <c r="B7066" t="s">
        <v>1533</v>
      </c>
      <c r="C7066" t="s">
        <v>92</v>
      </c>
      <c r="D7066" t="s">
        <v>82</v>
      </c>
      <c r="E7066">
        <v>1</v>
      </c>
      <c r="F7066" s="8">
        <f>VLOOKUP(C7066,Products!$A$2:$E$20,5,TRUE)</f>
        <v>19.95</v>
      </c>
      <c r="G7066" s="8">
        <f t="shared" si="220"/>
        <v>19.95</v>
      </c>
      <c r="H7066" s="8">
        <f>VLOOKUP(C7066,Products!$A$2:$F$20,6,TRUE)</f>
        <v>7.4499999999999993</v>
      </c>
      <c r="I7066" s="8">
        <f t="shared" si="221"/>
        <v>7.4499999999999993</v>
      </c>
      <c r="J7066" s="42">
        <f>VLOOKUP(B7066,Invoices!A:I,9,TRUE)</f>
        <v>2021</v>
      </c>
    </row>
    <row r="7067" spans="1:10" x14ac:dyDescent="0.15">
      <c r="A7067" t="s">
        <v>10427</v>
      </c>
      <c r="B7067" t="s">
        <v>1533</v>
      </c>
      <c r="C7067" t="s">
        <v>93</v>
      </c>
      <c r="D7067" t="s">
        <v>76</v>
      </c>
      <c r="E7067">
        <v>1</v>
      </c>
      <c r="F7067" s="8">
        <f>VLOOKUP(C7067,Products!$A$2:$E$20,5,TRUE)</f>
        <v>9.9499999999999993</v>
      </c>
      <c r="G7067" s="8">
        <f t="shared" si="220"/>
        <v>9.9499999999999993</v>
      </c>
      <c r="H7067" s="8">
        <f>VLOOKUP(C7067,Products!$A$2:$F$20,6,TRUE)</f>
        <v>1.9499999999999993</v>
      </c>
      <c r="I7067" s="8">
        <f t="shared" si="221"/>
        <v>1.9499999999999993</v>
      </c>
      <c r="J7067" s="42">
        <f>VLOOKUP(B7067,Invoices!A:I,9,TRUE)</f>
        <v>2021</v>
      </c>
    </row>
    <row r="7068" spans="1:10" x14ac:dyDescent="0.15">
      <c r="A7068" t="s">
        <v>10428</v>
      </c>
      <c r="B7068" t="s">
        <v>1533</v>
      </c>
      <c r="C7068" t="s">
        <v>103</v>
      </c>
      <c r="D7068" t="s">
        <v>77</v>
      </c>
      <c r="E7068">
        <v>2</v>
      </c>
      <c r="F7068" s="8">
        <f>VLOOKUP(C7068,Products!$A$2:$E$20,5,TRUE)</f>
        <v>8.9499999999999993</v>
      </c>
      <c r="G7068" s="8">
        <f t="shared" si="220"/>
        <v>17.899999999999999</v>
      </c>
      <c r="H7068" s="8">
        <f>VLOOKUP(C7068,Products!$A$2:$F$20,6,TRUE)</f>
        <v>3.1999999999999993</v>
      </c>
      <c r="I7068" s="8">
        <f t="shared" si="221"/>
        <v>6.3999999999999986</v>
      </c>
      <c r="J7068" s="42">
        <f>VLOOKUP(B7068,Invoices!A:I,9,TRUE)</f>
        <v>2021</v>
      </c>
    </row>
    <row r="7069" spans="1:10" x14ac:dyDescent="0.15">
      <c r="A7069" t="s">
        <v>10429</v>
      </c>
      <c r="B7069" t="s">
        <v>1533</v>
      </c>
      <c r="C7069" t="s">
        <v>101</v>
      </c>
      <c r="D7069" t="s">
        <v>69</v>
      </c>
      <c r="E7069">
        <v>8</v>
      </c>
      <c r="F7069" s="8">
        <f>VLOOKUP(C7069,Products!$A$2:$E$20,5,TRUE)</f>
        <v>129.94999999999999</v>
      </c>
      <c r="G7069" s="8">
        <f t="shared" si="220"/>
        <v>1039.5999999999999</v>
      </c>
      <c r="H7069" s="8">
        <f>VLOOKUP(C7069,Products!$A$2:$F$20,6,TRUE)</f>
        <v>40.449999999999989</v>
      </c>
      <c r="I7069" s="8">
        <f t="shared" si="221"/>
        <v>323.59999999999991</v>
      </c>
      <c r="J7069" s="42">
        <f>VLOOKUP(B7069,Invoices!A:I,9,TRUE)</f>
        <v>2021</v>
      </c>
    </row>
    <row r="7070" spans="1:10" x14ac:dyDescent="0.15">
      <c r="A7070" t="s">
        <v>10430</v>
      </c>
      <c r="B7070" t="s">
        <v>1534</v>
      </c>
      <c r="C7070" t="s">
        <v>105</v>
      </c>
      <c r="D7070" t="s">
        <v>81</v>
      </c>
      <c r="E7070">
        <v>1</v>
      </c>
      <c r="F7070" s="8">
        <f>VLOOKUP(C7070,Products!$A$2:$E$20,5,TRUE)</f>
        <v>8.9499999999999993</v>
      </c>
      <c r="G7070" s="8">
        <f t="shared" si="220"/>
        <v>8.9499999999999993</v>
      </c>
      <c r="H7070" s="8">
        <f>VLOOKUP(C7070,Products!$A$2:$F$20,6,TRUE)</f>
        <v>3.1999999999999993</v>
      </c>
      <c r="I7070" s="8">
        <f t="shared" si="221"/>
        <v>3.1999999999999993</v>
      </c>
      <c r="J7070" s="42">
        <f>VLOOKUP(B7070,Invoices!A:I,9,TRUE)</f>
        <v>2021</v>
      </c>
    </row>
    <row r="7071" spans="1:10" x14ac:dyDescent="0.15">
      <c r="A7071" t="s">
        <v>10431</v>
      </c>
      <c r="B7071" t="s">
        <v>1534</v>
      </c>
      <c r="C7071" t="s">
        <v>90</v>
      </c>
      <c r="D7071" t="s">
        <v>72</v>
      </c>
      <c r="E7071">
        <v>12</v>
      </c>
      <c r="F7071" s="8">
        <f>VLOOKUP(C7071,Products!$A$2:$E$20,5,TRUE)</f>
        <v>8.9499999999999993</v>
      </c>
      <c r="G7071" s="8">
        <f t="shared" si="220"/>
        <v>107.39999999999999</v>
      </c>
      <c r="H7071" s="8">
        <f>VLOOKUP(C7071,Products!$A$2:$F$20,6,TRUE)</f>
        <v>5.6999999999999993</v>
      </c>
      <c r="I7071" s="8">
        <f t="shared" si="221"/>
        <v>68.399999999999991</v>
      </c>
      <c r="J7071" s="42">
        <f>VLOOKUP(B7071,Invoices!A:I,9,TRUE)</f>
        <v>2021</v>
      </c>
    </row>
    <row r="7072" spans="1:10" x14ac:dyDescent="0.15">
      <c r="A7072" t="s">
        <v>10432</v>
      </c>
      <c r="B7072" t="s">
        <v>1534</v>
      </c>
      <c r="C7072" t="s">
        <v>93</v>
      </c>
      <c r="D7072" t="s">
        <v>76</v>
      </c>
      <c r="E7072">
        <v>50</v>
      </c>
      <c r="F7072" s="8">
        <f>VLOOKUP(C7072,Products!$A$2:$E$20,5,TRUE)</f>
        <v>9.9499999999999993</v>
      </c>
      <c r="G7072" s="8">
        <f t="shared" si="220"/>
        <v>497.49999999999994</v>
      </c>
      <c r="H7072" s="8">
        <f>VLOOKUP(C7072,Products!$A$2:$F$20,6,TRUE)</f>
        <v>1.9499999999999993</v>
      </c>
      <c r="I7072" s="8">
        <f t="shared" si="221"/>
        <v>97.499999999999972</v>
      </c>
      <c r="J7072" s="42">
        <f>VLOOKUP(B7072,Invoices!A:I,9,TRUE)</f>
        <v>2021</v>
      </c>
    </row>
    <row r="7073" spans="1:10" x14ac:dyDescent="0.15">
      <c r="A7073" t="s">
        <v>10433</v>
      </c>
      <c r="B7073" t="s">
        <v>1534</v>
      </c>
      <c r="C7073" t="s">
        <v>92</v>
      </c>
      <c r="D7073" t="s">
        <v>82</v>
      </c>
      <c r="E7073">
        <v>10</v>
      </c>
      <c r="F7073" s="8">
        <f>VLOOKUP(C7073,Products!$A$2:$E$20,5,TRUE)</f>
        <v>19.95</v>
      </c>
      <c r="G7073" s="8">
        <f t="shared" si="220"/>
        <v>199.5</v>
      </c>
      <c r="H7073" s="8">
        <f>VLOOKUP(C7073,Products!$A$2:$F$20,6,TRUE)</f>
        <v>7.4499999999999993</v>
      </c>
      <c r="I7073" s="8">
        <f t="shared" si="221"/>
        <v>74.5</v>
      </c>
      <c r="J7073" s="42">
        <f>VLOOKUP(B7073,Invoices!A:I,9,TRUE)</f>
        <v>2021</v>
      </c>
    </row>
    <row r="7074" spans="1:10" x14ac:dyDescent="0.15">
      <c r="A7074" t="s">
        <v>10434</v>
      </c>
      <c r="B7074" t="s">
        <v>1534</v>
      </c>
      <c r="C7074" t="s">
        <v>98</v>
      </c>
      <c r="D7074" t="s">
        <v>79</v>
      </c>
      <c r="E7074">
        <v>1</v>
      </c>
      <c r="F7074" s="8">
        <f>VLOOKUP(C7074,Products!$A$2:$E$20,5,TRUE)</f>
        <v>14.95</v>
      </c>
      <c r="G7074" s="8">
        <f t="shared" si="220"/>
        <v>14.95</v>
      </c>
      <c r="H7074" s="8">
        <f>VLOOKUP(C7074,Products!$A$2:$F$20,6,TRUE)</f>
        <v>3.0499999999999989</v>
      </c>
      <c r="I7074" s="8">
        <f t="shared" si="221"/>
        <v>3.0499999999999989</v>
      </c>
      <c r="J7074" s="42">
        <f>VLOOKUP(B7074,Invoices!A:I,9,TRUE)</f>
        <v>2021</v>
      </c>
    </row>
    <row r="7075" spans="1:10" x14ac:dyDescent="0.15">
      <c r="A7075" t="s">
        <v>10435</v>
      </c>
      <c r="B7075" t="s">
        <v>1534</v>
      </c>
      <c r="C7075" t="s">
        <v>99</v>
      </c>
      <c r="D7075" t="s">
        <v>84</v>
      </c>
      <c r="E7075">
        <v>1</v>
      </c>
      <c r="F7075" s="8">
        <f>VLOOKUP(C7075,Products!$A$2:$E$20,5,TRUE)</f>
        <v>3.5</v>
      </c>
      <c r="G7075" s="8">
        <f t="shared" si="220"/>
        <v>3.5</v>
      </c>
      <c r="H7075" s="8">
        <f>VLOOKUP(C7075,Products!$A$2:$F$20,6,TRUE)</f>
        <v>0.54999999999999982</v>
      </c>
      <c r="I7075" s="8">
        <f t="shared" si="221"/>
        <v>0.54999999999999982</v>
      </c>
      <c r="J7075" s="42">
        <f>VLOOKUP(B7075,Invoices!A:I,9,TRUE)</f>
        <v>2021</v>
      </c>
    </row>
    <row r="7076" spans="1:10" x14ac:dyDescent="0.15">
      <c r="A7076" t="s">
        <v>10436</v>
      </c>
      <c r="B7076" t="s">
        <v>1535</v>
      </c>
      <c r="C7076" t="s">
        <v>87</v>
      </c>
      <c r="D7076" t="s">
        <v>68</v>
      </c>
      <c r="E7076">
        <v>3</v>
      </c>
      <c r="F7076" s="8">
        <f>VLOOKUP(C7076,Products!$A$2:$E$20,5,TRUE)</f>
        <v>19.95</v>
      </c>
      <c r="G7076" s="8">
        <f t="shared" si="220"/>
        <v>59.849999999999994</v>
      </c>
      <c r="H7076" s="8">
        <f>VLOOKUP(C7076,Products!$A$2:$F$20,6,TRUE)</f>
        <v>7.4499999999999993</v>
      </c>
      <c r="I7076" s="8">
        <f t="shared" si="221"/>
        <v>22.349999999999998</v>
      </c>
      <c r="J7076" s="42">
        <f>VLOOKUP(B7076,Invoices!A:I,9,TRUE)</f>
        <v>2021</v>
      </c>
    </row>
    <row r="7077" spans="1:10" x14ac:dyDescent="0.15">
      <c r="A7077" t="s">
        <v>10437</v>
      </c>
      <c r="B7077" t="s">
        <v>1535</v>
      </c>
      <c r="C7077" t="s">
        <v>103</v>
      </c>
      <c r="D7077" t="s">
        <v>77</v>
      </c>
      <c r="E7077">
        <v>25</v>
      </c>
      <c r="F7077" s="8">
        <f>VLOOKUP(C7077,Products!$A$2:$E$20,5,TRUE)</f>
        <v>8.9499999999999993</v>
      </c>
      <c r="G7077" s="8">
        <f t="shared" si="220"/>
        <v>223.74999999999997</v>
      </c>
      <c r="H7077" s="8">
        <f>VLOOKUP(C7077,Products!$A$2:$F$20,6,TRUE)</f>
        <v>3.1999999999999993</v>
      </c>
      <c r="I7077" s="8">
        <f t="shared" si="221"/>
        <v>79.999999999999986</v>
      </c>
      <c r="J7077" s="42">
        <f>VLOOKUP(B7077,Invoices!A:I,9,TRUE)</f>
        <v>2021</v>
      </c>
    </row>
    <row r="7078" spans="1:10" x14ac:dyDescent="0.15">
      <c r="A7078" t="s">
        <v>10438</v>
      </c>
      <c r="B7078" t="s">
        <v>1536</v>
      </c>
      <c r="C7078" t="s">
        <v>96</v>
      </c>
      <c r="D7078" t="s">
        <v>75</v>
      </c>
      <c r="E7078">
        <v>3</v>
      </c>
      <c r="F7078" s="8">
        <f>VLOOKUP(C7078,Products!$A$2:$E$20,5,TRUE)</f>
        <v>79.95</v>
      </c>
      <c r="G7078" s="8">
        <f t="shared" si="220"/>
        <v>239.85000000000002</v>
      </c>
      <c r="H7078" s="8">
        <f>VLOOKUP(C7078,Products!$A$2:$F$20,6,TRUE)</f>
        <v>27.950000000000003</v>
      </c>
      <c r="I7078" s="8">
        <f t="shared" si="221"/>
        <v>83.850000000000009</v>
      </c>
      <c r="J7078" s="42">
        <f>VLOOKUP(B7078,Invoices!A:I,9,TRUE)</f>
        <v>2021</v>
      </c>
    </row>
    <row r="7079" spans="1:10" x14ac:dyDescent="0.15">
      <c r="A7079" t="s">
        <v>10439</v>
      </c>
      <c r="B7079" t="s">
        <v>1536</v>
      </c>
      <c r="C7079" t="s">
        <v>105</v>
      </c>
      <c r="D7079" t="s">
        <v>81</v>
      </c>
      <c r="E7079">
        <v>5</v>
      </c>
      <c r="F7079" s="8">
        <f>VLOOKUP(C7079,Products!$A$2:$E$20,5,TRUE)</f>
        <v>8.9499999999999993</v>
      </c>
      <c r="G7079" s="8">
        <f t="shared" si="220"/>
        <v>44.75</v>
      </c>
      <c r="H7079" s="8">
        <f>VLOOKUP(C7079,Products!$A$2:$F$20,6,TRUE)</f>
        <v>3.1999999999999993</v>
      </c>
      <c r="I7079" s="8">
        <f t="shared" si="221"/>
        <v>15.999999999999996</v>
      </c>
      <c r="J7079" s="42">
        <f>VLOOKUP(B7079,Invoices!A:I,9,TRUE)</f>
        <v>2021</v>
      </c>
    </row>
    <row r="7080" spans="1:10" x14ac:dyDescent="0.15">
      <c r="A7080" t="s">
        <v>10440</v>
      </c>
      <c r="B7080" t="s">
        <v>1537</v>
      </c>
      <c r="C7080" t="s">
        <v>92</v>
      </c>
      <c r="D7080" t="s">
        <v>82</v>
      </c>
      <c r="E7080">
        <v>1</v>
      </c>
      <c r="F7080" s="8">
        <f>VLOOKUP(C7080,Products!$A$2:$E$20,5,TRUE)</f>
        <v>19.95</v>
      </c>
      <c r="G7080" s="8">
        <f t="shared" si="220"/>
        <v>19.95</v>
      </c>
      <c r="H7080" s="8">
        <f>VLOOKUP(C7080,Products!$A$2:$F$20,6,TRUE)</f>
        <v>7.4499999999999993</v>
      </c>
      <c r="I7080" s="8">
        <f t="shared" si="221"/>
        <v>7.4499999999999993</v>
      </c>
      <c r="J7080" s="42">
        <f>VLOOKUP(B7080,Invoices!A:I,9,TRUE)</f>
        <v>2021</v>
      </c>
    </row>
    <row r="7081" spans="1:10" x14ac:dyDescent="0.15">
      <c r="A7081" t="s">
        <v>10441</v>
      </c>
      <c r="B7081" t="s">
        <v>1537</v>
      </c>
      <c r="C7081" t="s">
        <v>99</v>
      </c>
      <c r="D7081" t="s">
        <v>84</v>
      </c>
      <c r="E7081">
        <v>1</v>
      </c>
      <c r="F7081" s="8">
        <f>VLOOKUP(C7081,Products!$A$2:$E$20,5,TRUE)</f>
        <v>3.5</v>
      </c>
      <c r="G7081" s="8">
        <f t="shared" si="220"/>
        <v>3.5</v>
      </c>
      <c r="H7081" s="8">
        <f>VLOOKUP(C7081,Products!$A$2:$F$20,6,TRUE)</f>
        <v>0.54999999999999982</v>
      </c>
      <c r="I7081" s="8">
        <f t="shared" si="221"/>
        <v>0.54999999999999982</v>
      </c>
      <c r="J7081" s="42">
        <f>VLOOKUP(B7081,Invoices!A:I,9,TRUE)</f>
        <v>2021</v>
      </c>
    </row>
    <row r="7082" spans="1:10" x14ac:dyDescent="0.15">
      <c r="A7082" t="s">
        <v>10442</v>
      </c>
      <c r="B7082" t="s">
        <v>1537</v>
      </c>
      <c r="C7082" t="s">
        <v>103</v>
      </c>
      <c r="D7082" t="s">
        <v>77</v>
      </c>
      <c r="E7082">
        <v>1</v>
      </c>
      <c r="F7082" s="8">
        <f>VLOOKUP(C7082,Products!$A$2:$E$20,5,TRUE)</f>
        <v>8.9499999999999993</v>
      </c>
      <c r="G7082" s="8">
        <f t="shared" si="220"/>
        <v>8.9499999999999993</v>
      </c>
      <c r="H7082" s="8">
        <f>VLOOKUP(C7082,Products!$A$2:$F$20,6,TRUE)</f>
        <v>3.1999999999999993</v>
      </c>
      <c r="I7082" s="8">
        <f t="shared" si="221"/>
        <v>3.1999999999999993</v>
      </c>
      <c r="J7082" s="42">
        <f>VLOOKUP(B7082,Invoices!A:I,9,TRUE)</f>
        <v>2021</v>
      </c>
    </row>
    <row r="7083" spans="1:10" x14ac:dyDescent="0.15">
      <c r="A7083" t="s">
        <v>10443</v>
      </c>
      <c r="B7083" t="s">
        <v>1537</v>
      </c>
      <c r="C7083" t="s">
        <v>100</v>
      </c>
      <c r="D7083" t="s">
        <v>78</v>
      </c>
      <c r="E7083">
        <v>6</v>
      </c>
      <c r="F7083" s="8">
        <f>VLOOKUP(C7083,Products!$A$2:$E$20,5,TRUE)</f>
        <v>49.95</v>
      </c>
      <c r="G7083" s="8">
        <f t="shared" si="220"/>
        <v>299.70000000000005</v>
      </c>
      <c r="H7083" s="8">
        <f>VLOOKUP(C7083,Products!$A$2:$F$20,6,TRUE)</f>
        <v>19.950000000000003</v>
      </c>
      <c r="I7083" s="8">
        <f t="shared" si="221"/>
        <v>119.70000000000002</v>
      </c>
      <c r="J7083" s="42">
        <f>VLOOKUP(B7083,Invoices!A:I,9,TRUE)</f>
        <v>2021</v>
      </c>
    </row>
    <row r="7084" spans="1:10" x14ac:dyDescent="0.15">
      <c r="A7084" t="s">
        <v>10444</v>
      </c>
      <c r="B7084" t="s">
        <v>1537</v>
      </c>
      <c r="C7084" t="s">
        <v>102</v>
      </c>
      <c r="D7084" t="s">
        <v>83</v>
      </c>
      <c r="E7084">
        <v>1</v>
      </c>
      <c r="F7084" s="8">
        <f>VLOOKUP(C7084,Products!$A$2:$E$20,5,TRUE)</f>
        <v>29.95</v>
      </c>
      <c r="G7084" s="8">
        <f t="shared" si="220"/>
        <v>29.95</v>
      </c>
      <c r="H7084" s="8">
        <f>VLOOKUP(C7084,Products!$A$2:$F$20,6,TRUE)</f>
        <v>15</v>
      </c>
      <c r="I7084" s="8">
        <f t="shared" si="221"/>
        <v>15</v>
      </c>
      <c r="J7084" s="42">
        <f>VLOOKUP(B7084,Invoices!A:I,9,TRUE)</f>
        <v>2021</v>
      </c>
    </row>
    <row r="7085" spans="1:10" x14ac:dyDescent="0.15">
      <c r="A7085" t="s">
        <v>10445</v>
      </c>
      <c r="B7085" t="s">
        <v>1537</v>
      </c>
      <c r="C7085" t="s">
        <v>91</v>
      </c>
      <c r="D7085" t="s">
        <v>70</v>
      </c>
      <c r="E7085">
        <v>20</v>
      </c>
      <c r="F7085" s="8">
        <f>VLOOKUP(C7085,Products!$A$2:$E$20,5,TRUE)</f>
        <v>49.95</v>
      </c>
      <c r="G7085" s="8">
        <f t="shared" si="220"/>
        <v>999</v>
      </c>
      <c r="H7085" s="8">
        <f>VLOOKUP(C7085,Products!$A$2:$F$20,6,TRUE)</f>
        <v>21.200000000000003</v>
      </c>
      <c r="I7085" s="8">
        <f t="shared" si="221"/>
        <v>424.00000000000006</v>
      </c>
      <c r="J7085" s="42">
        <f>VLOOKUP(B7085,Invoices!A:I,9,TRUE)</f>
        <v>2021</v>
      </c>
    </row>
    <row r="7086" spans="1:10" x14ac:dyDescent="0.15">
      <c r="A7086" t="s">
        <v>10446</v>
      </c>
      <c r="B7086" t="s">
        <v>1537</v>
      </c>
      <c r="C7086" t="s">
        <v>93</v>
      </c>
      <c r="D7086" t="s">
        <v>76</v>
      </c>
      <c r="E7086">
        <v>1</v>
      </c>
      <c r="F7086" s="8">
        <f>VLOOKUP(C7086,Products!$A$2:$E$20,5,TRUE)</f>
        <v>9.9499999999999993</v>
      </c>
      <c r="G7086" s="8">
        <f t="shared" si="220"/>
        <v>9.9499999999999993</v>
      </c>
      <c r="H7086" s="8">
        <f>VLOOKUP(C7086,Products!$A$2:$F$20,6,TRUE)</f>
        <v>1.9499999999999993</v>
      </c>
      <c r="I7086" s="8">
        <f t="shared" si="221"/>
        <v>1.9499999999999993</v>
      </c>
      <c r="J7086" s="42">
        <f>VLOOKUP(B7086,Invoices!A:I,9,TRUE)</f>
        <v>2021</v>
      </c>
    </row>
    <row r="7087" spans="1:10" x14ac:dyDescent="0.15">
      <c r="A7087" t="s">
        <v>10447</v>
      </c>
      <c r="B7087" t="s">
        <v>1537</v>
      </c>
      <c r="C7087" t="s">
        <v>97</v>
      </c>
      <c r="D7087" t="s">
        <v>74</v>
      </c>
      <c r="E7087">
        <v>1</v>
      </c>
      <c r="F7087" s="8">
        <f>VLOOKUP(C7087,Products!$A$2:$E$20,5,TRUE)</f>
        <v>1.5</v>
      </c>
      <c r="G7087" s="8">
        <f t="shared" si="220"/>
        <v>1.5</v>
      </c>
      <c r="H7087" s="8">
        <f>VLOOKUP(C7087,Products!$A$2:$F$20,6,TRUE)</f>
        <v>0.5</v>
      </c>
      <c r="I7087" s="8">
        <f t="shared" si="221"/>
        <v>0.5</v>
      </c>
      <c r="J7087" s="42">
        <f>VLOOKUP(B7087,Invoices!A:I,9,TRUE)</f>
        <v>2021</v>
      </c>
    </row>
    <row r="7088" spans="1:10" x14ac:dyDescent="0.15">
      <c r="A7088" t="s">
        <v>10448</v>
      </c>
      <c r="B7088" t="s">
        <v>1537</v>
      </c>
      <c r="C7088" t="s">
        <v>104</v>
      </c>
      <c r="D7088" t="s">
        <v>71</v>
      </c>
      <c r="E7088">
        <v>25</v>
      </c>
      <c r="F7088" s="8">
        <f>VLOOKUP(C7088,Products!$A$2:$E$20,5,TRUE)</f>
        <v>2.95</v>
      </c>
      <c r="G7088" s="8">
        <f t="shared" si="220"/>
        <v>73.75</v>
      </c>
      <c r="H7088" s="8">
        <f>VLOOKUP(C7088,Products!$A$2:$F$20,6,TRUE)</f>
        <v>1.1500000000000001</v>
      </c>
      <c r="I7088" s="8">
        <f t="shared" si="221"/>
        <v>28.750000000000004</v>
      </c>
      <c r="J7088" s="42">
        <f>VLOOKUP(B7088,Invoices!A:I,9,TRUE)</f>
        <v>2021</v>
      </c>
    </row>
    <row r="7089" spans="1:10" x14ac:dyDescent="0.15">
      <c r="A7089" t="s">
        <v>10449</v>
      </c>
      <c r="B7089" t="s">
        <v>1537</v>
      </c>
      <c r="C7089" t="s">
        <v>95</v>
      </c>
      <c r="D7089" t="s">
        <v>73</v>
      </c>
      <c r="E7089">
        <v>1</v>
      </c>
      <c r="F7089" s="8">
        <f>VLOOKUP(C7089,Products!$A$2:$E$20,5,TRUE)</f>
        <v>12.95</v>
      </c>
      <c r="G7089" s="8">
        <f t="shared" si="220"/>
        <v>12.95</v>
      </c>
      <c r="H7089" s="8">
        <f>VLOOKUP(C7089,Products!$A$2:$F$20,6,TRUE)</f>
        <v>4.1999999999999993</v>
      </c>
      <c r="I7089" s="8">
        <f t="shared" si="221"/>
        <v>4.1999999999999993</v>
      </c>
      <c r="J7089" s="42">
        <f>VLOOKUP(B7089,Invoices!A:I,9,TRUE)</f>
        <v>2021</v>
      </c>
    </row>
    <row r="7090" spans="1:10" x14ac:dyDescent="0.15">
      <c r="A7090" t="s">
        <v>10450</v>
      </c>
      <c r="B7090" t="s">
        <v>1537</v>
      </c>
      <c r="C7090" t="s">
        <v>101</v>
      </c>
      <c r="D7090" t="s">
        <v>69</v>
      </c>
      <c r="E7090">
        <v>3</v>
      </c>
      <c r="F7090" s="8">
        <f>VLOOKUP(C7090,Products!$A$2:$E$20,5,TRUE)</f>
        <v>129.94999999999999</v>
      </c>
      <c r="G7090" s="8">
        <f t="shared" si="220"/>
        <v>389.84999999999997</v>
      </c>
      <c r="H7090" s="8">
        <f>VLOOKUP(C7090,Products!$A$2:$F$20,6,TRUE)</f>
        <v>40.449999999999989</v>
      </c>
      <c r="I7090" s="8">
        <f t="shared" si="221"/>
        <v>121.34999999999997</v>
      </c>
      <c r="J7090" s="42">
        <f>VLOOKUP(B7090,Invoices!A:I,9,TRUE)</f>
        <v>2021</v>
      </c>
    </row>
    <row r="7091" spans="1:10" x14ac:dyDescent="0.15">
      <c r="A7091" t="s">
        <v>10451</v>
      </c>
      <c r="B7091" t="s">
        <v>1537</v>
      </c>
      <c r="C7091" t="s">
        <v>94</v>
      </c>
      <c r="D7091" t="s">
        <v>86</v>
      </c>
      <c r="E7091">
        <v>5</v>
      </c>
      <c r="F7091" s="8">
        <f>VLOOKUP(C7091,Products!$A$2:$E$20,5,TRUE)</f>
        <v>3.5</v>
      </c>
      <c r="G7091" s="8">
        <f t="shared" si="220"/>
        <v>17.5</v>
      </c>
      <c r="H7091" s="8">
        <f>VLOOKUP(C7091,Products!$A$2:$F$20,6,TRUE)</f>
        <v>0.54999999999999982</v>
      </c>
      <c r="I7091" s="8">
        <f t="shared" si="221"/>
        <v>2.7499999999999991</v>
      </c>
      <c r="J7091" s="42">
        <f>VLOOKUP(B7091,Invoices!A:I,9,TRUE)</f>
        <v>2021</v>
      </c>
    </row>
    <row r="7092" spans="1:10" x14ac:dyDescent="0.15">
      <c r="A7092" t="s">
        <v>10452</v>
      </c>
      <c r="B7092" t="s">
        <v>1537</v>
      </c>
      <c r="C7092" t="s">
        <v>96</v>
      </c>
      <c r="D7092" t="s">
        <v>75</v>
      </c>
      <c r="E7092">
        <v>10</v>
      </c>
      <c r="F7092" s="8">
        <f>VLOOKUP(C7092,Products!$A$2:$E$20,5,TRUE)</f>
        <v>79.95</v>
      </c>
      <c r="G7092" s="8">
        <f t="shared" si="220"/>
        <v>799.5</v>
      </c>
      <c r="H7092" s="8">
        <f>VLOOKUP(C7092,Products!$A$2:$F$20,6,TRUE)</f>
        <v>27.950000000000003</v>
      </c>
      <c r="I7092" s="8">
        <f t="shared" si="221"/>
        <v>279.5</v>
      </c>
      <c r="J7092" s="42">
        <f>VLOOKUP(B7092,Invoices!A:I,9,TRUE)</f>
        <v>2021</v>
      </c>
    </row>
    <row r="7093" spans="1:10" x14ac:dyDescent="0.15">
      <c r="A7093" t="s">
        <v>10453</v>
      </c>
      <c r="B7093" t="s">
        <v>1537</v>
      </c>
      <c r="C7093" t="s">
        <v>87</v>
      </c>
      <c r="D7093" t="s">
        <v>68</v>
      </c>
      <c r="E7093">
        <v>1</v>
      </c>
      <c r="F7093" s="8">
        <f>VLOOKUP(C7093,Products!$A$2:$E$20,5,TRUE)</f>
        <v>19.95</v>
      </c>
      <c r="G7093" s="8">
        <f t="shared" si="220"/>
        <v>19.95</v>
      </c>
      <c r="H7093" s="8">
        <f>VLOOKUP(C7093,Products!$A$2:$F$20,6,TRUE)</f>
        <v>7.4499999999999993</v>
      </c>
      <c r="I7093" s="8">
        <f t="shared" si="221"/>
        <v>7.4499999999999993</v>
      </c>
      <c r="J7093" s="42">
        <f>VLOOKUP(B7093,Invoices!A:I,9,TRUE)</f>
        <v>2021</v>
      </c>
    </row>
    <row r="7094" spans="1:10" x14ac:dyDescent="0.15">
      <c r="A7094" t="s">
        <v>10454</v>
      </c>
      <c r="B7094" t="s">
        <v>1538</v>
      </c>
      <c r="C7094" t="s">
        <v>97</v>
      </c>
      <c r="D7094" t="s">
        <v>74</v>
      </c>
      <c r="E7094">
        <v>1</v>
      </c>
      <c r="F7094" s="8">
        <f>VLOOKUP(C7094,Products!$A$2:$E$20,5,TRUE)</f>
        <v>1.5</v>
      </c>
      <c r="G7094" s="8">
        <f t="shared" si="220"/>
        <v>1.5</v>
      </c>
      <c r="H7094" s="8">
        <f>VLOOKUP(C7094,Products!$A$2:$F$20,6,TRUE)</f>
        <v>0.5</v>
      </c>
      <c r="I7094" s="8">
        <f t="shared" si="221"/>
        <v>0.5</v>
      </c>
      <c r="J7094" s="42">
        <f>VLOOKUP(B7094,Invoices!A:I,9,TRUE)</f>
        <v>2021</v>
      </c>
    </row>
    <row r="7095" spans="1:10" x14ac:dyDescent="0.15">
      <c r="A7095" t="s">
        <v>10455</v>
      </c>
      <c r="B7095" t="s">
        <v>1538</v>
      </c>
      <c r="C7095" t="s">
        <v>91</v>
      </c>
      <c r="D7095" t="s">
        <v>70</v>
      </c>
      <c r="E7095">
        <v>1</v>
      </c>
      <c r="F7095" s="8">
        <f>VLOOKUP(C7095,Products!$A$2:$E$20,5,TRUE)</f>
        <v>49.95</v>
      </c>
      <c r="G7095" s="8">
        <f t="shared" si="220"/>
        <v>49.95</v>
      </c>
      <c r="H7095" s="8">
        <f>VLOOKUP(C7095,Products!$A$2:$F$20,6,TRUE)</f>
        <v>21.200000000000003</v>
      </c>
      <c r="I7095" s="8">
        <f t="shared" si="221"/>
        <v>21.200000000000003</v>
      </c>
      <c r="J7095" s="42">
        <f>VLOOKUP(B7095,Invoices!A:I,9,TRUE)</f>
        <v>2021</v>
      </c>
    </row>
    <row r="7096" spans="1:10" x14ac:dyDescent="0.15">
      <c r="A7096" t="s">
        <v>10456</v>
      </c>
      <c r="B7096" t="s">
        <v>1538</v>
      </c>
      <c r="C7096" t="s">
        <v>93</v>
      </c>
      <c r="D7096" t="s">
        <v>76</v>
      </c>
      <c r="E7096">
        <v>3</v>
      </c>
      <c r="F7096" s="8">
        <f>VLOOKUP(C7096,Products!$A$2:$E$20,5,TRUE)</f>
        <v>9.9499999999999993</v>
      </c>
      <c r="G7096" s="8">
        <f t="shared" si="220"/>
        <v>29.849999999999998</v>
      </c>
      <c r="H7096" s="8">
        <f>VLOOKUP(C7096,Products!$A$2:$F$20,6,TRUE)</f>
        <v>1.9499999999999993</v>
      </c>
      <c r="I7096" s="8">
        <f t="shared" si="221"/>
        <v>5.8499999999999979</v>
      </c>
      <c r="J7096" s="42">
        <f>VLOOKUP(B7096,Invoices!A:I,9,TRUE)</f>
        <v>2021</v>
      </c>
    </row>
    <row r="7097" spans="1:10" x14ac:dyDescent="0.15">
      <c r="A7097" t="s">
        <v>10457</v>
      </c>
      <c r="B7097" t="s">
        <v>1538</v>
      </c>
      <c r="C7097" t="s">
        <v>87</v>
      </c>
      <c r="D7097" t="s">
        <v>68</v>
      </c>
      <c r="E7097">
        <v>2</v>
      </c>
      <c r="F7097" s="8">
        <f>VLOOKUP(C7097,Products!$A$2:$E$20,5,TRUE)</f>
        <v>19.95</v>
      </c>
      <c r="G7097" s="8">
        <f t="shared" si="220"/>
        <v>39.9</v>
      </c>
      <c r="H7097" s="8">
        <f>VLOOKUP(C7097,Products!$A$2:$F$20,6,TRUE)</f>
        <v>7.4499999999999993</v>
      </c>
      <c r="I7097" s="8">
        <f t="shared" si="221"/>
        <v>14.899999999999999</v>
      </c>
      <c r="J7097" s="42">
        <f>VLOOKUP(B7097,Invoices!A:I,9,TRUE)</f>
        <v>2021</v>
      </c>
    </row>
    <row r="7098" spans="1:10" x14ac:dyDescent="0.15">
      <c r="A7098" t="s">
        <v>10458</v>
      </c>
      <c r="B7098" t="s">
        <v>1538</v>
      </c>
      <c r="C7098" t="s">
        <v>95</v>
      </c>
      <c r="D7098" t="s">
        <v>73</v>
      </c>
      <c r="E7098">
        <v>1</v>
      </c>
      <c r="F7098" s="8">
        <f>VLOOKUP(C7098,Products!$A$2:$E$20,5,TRUE)</f>
        <v>12.95</v>
      </c>
      <c r="G7098" s="8">
        <f t="shared" si="220"/>
        <v>12.95</v>
      </c>
      <c r="H7098" s="8">
        <f>VLOOKUP(C7098,Products!$A$2:$F$20,6,TRUE)</f>
        <v>4.1999999999999993</v>
      </c>
      <c r="I7098" s="8">
        <f t="shared" si="221"/>
        <v>4.1999999999999993</v>
      </c>
      <c r="J7098" s="42">
        <f>VLOOKUP(B7098,Invoices!A:I,9,TRUE)</f>
        <v>2021</v>
      </c>
    </row>
    <row r="7099" spans="1:10" x14ac:dyDescent="0.15">
      <c r="A7099" t="s">
        <v>10459</v>
      </c>
      <c r="B7099" t="s">
        <v>1538</v>
      </c>
      <c r="C7099" t="s">
        <v>92</v>
      </c>
      <c r="D7099" t="s">
        <v>82</v>
      </c>
      <c r="E7099">
        <v>50</v>
      </c>
      <c r="F7099" s="8">
        <f>VLOOKUP(C7099,Products!$A$2:$E$20,5,TRUE)</f>
        <v>19.95</v>
      </c>
      <c r="G7099" s="8">
        <f t="shared" si="220"/>
        <v>997.5</v>
      </c>
      <c r="H7099" s="8">
        <f>VLOOKUP(C7099,Products!$A$2:$F$20,6,TRUE)</f>
        <v>7.4499999999999993</v>
      </c>
      <c r="I7099" s="8">
        <f t="shared" si="221"/>
        <v>372.49999999999994</v>
      </c>
      <c r="J7099" s="42">
        <f>VLOOKUP(B7099,Invoices!A:I,9,TRUE)</f>
        <v>2021</v>
      </c>
    </row>
    <row r="7100" spans="1:10" x14ac:dyDescent="0.15">
      <c r="A7100" t="s">
        <v>10460</v>
      </c>
      <c r="B7100" t="s">
        <v>1538</v>
      </c>
      <c r="C7100" t="s">
        <v>90</v>
      </c>
      <c r="D7100" t="s">
        <v>72</v>
      </c>
      <c r="E7100">
        <v>5</v>
      </c>
      <c r="F7100" s="8">
        <f>VLOOKUP(C7100,Products!$A$2:$E$20,5,TRUE)</f>
        <v>8.9499999999999993</v>
      </c>
      <c r="G7100" s="8">
        <f t="shared" si="220"/>
        <v>44.75</v>
      </c>
      <c r="H7100" s="8">
        <f>VLOOKUP(C7100,Products!$A$2:$F$20,6,TRUE)</f>
        <v>5.6999999999999993</v>
      </c>
      <c r="I7100" s="8">
        <f t="shared" si="221"/>
        <v>28.499999999999996</v>
      </c>
      <c r="J7100" s="42">
        <f>VLOOKUP(B7100,Invoices!A:I,9,TRUE)</f>
        <v>2021</v>
      </c>
    </row>
    <row r="7101" spans="1:10" x14ac:dyDescent="0.15">
      <c r="A7101" t="s">
        <v>10461</v>
      </c>
      <c r="B7101" t="s">
        <v>1538</v>
      </c>
      <c r="C7101" t="s">
        <v>94</v>
      </c>
      <c r="D7101" t="s">
        <v>86</v>
      </c>
      <c r="E7101">
        <v>1</v>
      </c>
      <c r="F7101" s="8">
        <f>VLOOKUP(C7101,Products!$A$2:$E$20,5,TRUE)</f>
        <v>3.5</v>
      </c>
      <c r="G7101" s="8">
        <f t="shared" si="220"/>
        <v>3.5</v>
      </c>
      <c r="H7101" s="8">
        <f>VLOOKUP(C7101,Products!$A$2:$F$20,6,TRUE)</f>
        <v>0.54999999999999982</v>
      </c>
      <c r="I7101" s="8">
        <f t="shared" si="221"/>
        <v>0.54999999999999982</v>
      </c>
      <c r="J7101" s="42">
        <f>VLOOKUP(B7101,Invoices!A:I,9,TRUE)</f>
        <v>2021</v>
      </c>
    </row>
    <row r="7102" spans="1:10" x14ac:dyDescent="0.15">
      <c r="A7102" t="s">
        <v>10462</v>
      </c>
      <c r="B7102" t="s">
        <v>1538</v>
      </c>
      <c r="C7102" t="s">
        <v>88</v>
      </c>
      <c r="D7102" t="s">
        <v>85</v>
      </c>
      <c r="E7102">
        <v>7</v>
      </c>
      <c r="F7102" s="8">
        <f>VLOOKUP(C7102,Products!$A$2:$E$20,5,TRUE)</f>
        <v>8.9499999999999993</v>
      </c>
      <c r="G7102" s="8">
        <f t="shared" si="220"/>
        <v>62.649999999999991</v>
      </c>
      <c r="H7102" s="8">
        <f>VLOOKUP(C7102,Products!$A$2:$F$20,6,TRUE)</f>
        <v>5.6999999999999993</v>
      </c>
      <c r="I7102" s="8">
        <f t="shared" si="221"/>
        <v>39.899999999999991</v>
      </c>
      <c r="J7102" s="42">
        <f>VLOOKUP(B7102,Invoices!A:I,9,TRUE)</f>
        <v>2021</v>
      </c>
    </row>
    <row r="7103" spans="1:10" x14ac:dyDescent="0.15">
      <c r="A7103" t="s">
        <v>10463</v>
      </c>
      <c r="B7103" t="s">
        <v>1538</v>
      </c>
      <c r="C7103" t="s">
        <v>96</v>
      </c>
      <c r="D7103" t="s">
        <v>75</v>
      </c>
      <c r="E7103">
        <v>1</v>
      </c>
      <c r="F7103" s="8">
        <f>VLOOKUP(C7103,Products!$A$2:$E$20,5,TRUE)</f>
        <v>79.95</v>
      </c>
      <c r="G7103" s="8">
        <f t="shared" si="220"/>
        <v>79.95</v>
      </c>
      <c r="H7103" s="8">
        <f>VLOOKUP(C7103,Products!$A$2:$F$20,6,TRUE)</f>
        <v>27.950000000000003</v>
      </c>
      <c r="I7103" s="8">
        <f t="shared" si="221"/>
        <v>27.950000000000003</v>
      </c>
      <c r="J7103" s="42">
        <f>VLOOKUP(B7103,Invoices!A:I,9,TRUE)</f>
        <v>2021</v>
      </c>
    </row>
    <row r="7104" spans="1:10" x14ac:dyDescent="0.15">
      <c r="A7104" t="s">
        <v>10464</v>
      </c>
      <c r="B7104" t="s">
        <v>1538</v>
      </c>
      <c r="C7104" t="s">
        <v>102</v>
      </c>
      <c r="D7104" t="s">
        <v>83</v>
      </c>
      <c r="E7104">
        <v>24</v>
      </c>
      <c r="F7104" s="8">
        <f>VLOOKUP(C7104,Products!$A$2:$E$20,5,TRUE)</f>
        <v>29.95</v>
      </c>
      <c r="G7104" s="8">
        <f t="shared" si="220"/>
        <v>718.8</v>
      </c>
      <c r="H7104" s="8">
        <f>VLOOKUP(C7104,Products!$A$2:$F$20,6,TRUE)</f>
        <v>15</v>
      </c>
      <c r="I7104" s="8">
        <f t="shared" si="221"/>
        <v>360</v>
      </c>
      <c r="J7104" s="42">
        <f>VLOOKUP(B7104,Invoices!A:I,9,TRUE)</f>
        <v>2021</v>
      </c>
    </row>
    <row r="7105" spans="1:10" x14ac:dyDescent="0.15">
      <c r="A7105" t="s">
        <v>10465</v>
      </c>
      <c r="B7105" t="s">
        <v>1538</v>
      </c>
      <c r="C7105" t="s">
        <v>89</v>
      </c>
      <c r="D7105" t="s">
        <v>80</v>
      </c>
      <c r="E7105">
        <v>1</v>
      </c>
      <c r="F7105" s="8">
        <f>VLOOKUP(C7105,Products!$A$2:$E$20,5,TRUE)</f>
        <v>15.95</v>
      </c>
      <c r="G7105" s="8">
        <f t="shared" si="220"/>
        <v>15.95</v>
      </c>
      <c r="H7105" s="8">
        <f>VLOOKUP(C7105,Products!$A$2:$F$20,6,TRUE)</f>
        <v>6</v>
      </c>
      <c r="I7105" s="8">
        <f t="shared" si="221"/>
        <v>6</v>
      </c>
      <c r="J7105" s="42">
        <f>VLOOKUP(B7105,Invoices!A:I,9,TRUE)</f>
        <v>2021</v>
      </c>
    </row>
    <row r="7106" spans="1:10" x14ac:dyDescent="0.15">
      <c r="A7106" t="s">
        <v>10466</v>
      </c>
      <c r="B7106" t="s">
        <v>1538</v>
      </c>
      <c r="C7106" t="s">
        <v>88</v>
      </c>
      <c r="D7106" t="s">
        <v>85</v>
      </c>
      <c r="E7106">
        <v>1</v>
      </c>
      <c r="F7106" s="8">
        <f>VLOOKUP(C7106,Products!$A$2:$E$20,5,TRUE)</f>
        <v>8.9499999999999993</v>
      </c>
      <c r="G7106" s="8">
        <f t="shared" si="220"/>
        <v>8.9499999999999993</v>
      </c>
      <c r="H7106" s="8">
        <f>VLOOKUP(C7106,Products!$A$2:$F$20,6,TRUE)</f>
        <v>5.6999999999999993</v>
      </c>
      <c r="I7106" s="8">
        <f t="shared" si="221"/>
        <v>5.6999999999999993</v>
      </c>
      <c r="J7106" s="42">
        <f>VLOOKUP(B7106,Invoices!A:I,9,TRUE)</f>
        <v>2021</v>
      </c>
    </row>
    <row r="7107" spans="1:10" x14ac:dyDescent="0.15">
      <c r="A7107" t="s">
        <v>10467</v>
      </c>
      <c r="B7107" t="s">
        <v>1538</v>
      </c>
      <c r="C7107" t="s">
        <v>103</v>
      </c>
      <c r="D7107" t="s">
        <v>77</v>
      </c>
      <c r="E7107">
        <v>1</v>
      </c>
      <c r="F7107" s="8">
        <f>VLOOKUP(C7107,Products!$A$2:$E$20,5,TRUE)</f>
        <v>8.9499999999999993</v>
      </c>
      <c r="G7107" s="8">
        <f t="shared" ref="G7107:G7170" si="222">F7107*E7107</f>
        <v>8.9499999999999993</v>
      </c>
      <c r="H7107" s="8">
        <f>VLOOKUP(C7107,Products!$A$2:$F$20,6,TRUE)</f>
        <v>3.1999999999999993</v>
      </c>
      <c r="I7107" s="8">
        <f t="shared" ref="I7107:I7170" si="223">H7107*E7107</f>
        <v>3.1999999999999993</v>
      </c>
      <c r="J7107" s="42">
        <f>VLOOKUP(B7107,Invoices!A:I,9,TRUE)</f>
        <v>2021</v>
      </c>
    </row>
    <row r="7108" spans="1:10" x14ac:dyDescent="0.15">
      <c r="A7108" t="s">
        <v>10468</v>
      </c>
      <c r="B7108" t="s">
        <v>1538</v>
      </c>
      <c r="C7108" t="s">
        <v>101</v>
      </c>
      <c r="D7108" t="s">
        <v>69</v>
      </c>
      <c r="E7108">
        <v>3</v>
      </c>
      <c r="F7108" s="8">
        <f>VLOOKUP(C7108,Products!$A$2:$E$20,5,TRUE)</f>
        <v>129.94999999999999</v>
      </c>
      <c r="G7108" s="8">
        <f t="shared" si="222"/>
        <v>389.84999999999997</v>
      </c>
      <c r="H7108" s="8">
        <f>VLOOKUP(C7108,Products!$A$2:$F$20,6,TRUE)</f>
        <v>40.449999999999989</v>
      </c>
      <c r="I7108" s="8">
        <f t="shared" si="223"/>
        <v>121.34999999999997</v>
      </c>
      <c r="J7108" s="42">
        <f>VLOOKUP(B7108,Invoices!A:I,9,TRUE)</f>
        <v>2021</v>
      </c>
    </row>
    <row r="7109" spans="1:10" x14ac:dyDescent="0.15">
      <c r="A7109" t="s">
        <v>10469</v>
      </c>
      <c r="B7109" t="s">
        <v>1538</v>
      </c>
      <c r="C7109" t="s">
        <v>98</v>
      </c>
      <c r="D7109" t="s">
        <v>79</v>
      </c>
      <c r="E7109">
        <v>5</v>
      </c>
      <c r="F7109" s="8">
        <f>VLOOKUP(C7109,Products!$A$2:$E$20,5,TRUE)</f>
        <v>14.95</v>
      </c>
      <c r="G7109" s="8">
        <f t="shared" si="222"/>
        <v>74.75</v>
      </c>
      <c r="H7109" s="8">
        <f>VLOOKUP(C7109,Products!$A$2:$F$20,6,TRUE)</f>
        <v>3.0499999999999989</v>
      </c>
      <c r="I7109" s="8">
        <f t="shared" si="223"/>
        <v>15.249999999999995</v>
      </c>
      <c r="J7109" s="42">
        <f>VLOOKUP(B7109,Invoices!A:I,9,TRUE)</f>
        <v>2021</v>
      </c>
    </row>
    <row r="7110" spans="1:10" x14ac:dyDescent="0.15">
      <c r="A7110" t="s">
        <v>10470</v>
      </c>
      <c r="B7110" t="s">
        <v>1538</v>
      </c>
      <c r="C7110" t="s">
        <v>105</v>
      </c>
      <c r="D7110" t="s">
        <v>81</v>
      </c>
      <c r="E7110">
        <v>1</v>
      </c>
      <c r="F7110" s="8">
        <f>VLOOKUP(C7110,Products!$A$2:$E$20,5,TRUE)</f>
        <v>8.9499999999999993</v>
      </c>
      <c r="G7110" s="8">
        <f t="shared" si="222"/>
        <v>8.9499999999999993</v>
      </c>
      <c r="H7110" s="8">
        <f>VLOOKUP(C7110,Products!$A$2:$F$20,6,TRUE)</f>
        <v>3.1999999999999993</v>
      </c>
      <c r="I7110" s="8">
        <f t="shared" si="223"/>
        <v>3.1999999999999993</v>
      </c>
      <c r="J7110" s="42">
        <f>VLOOKUP(B7110,Invoices!A:I,9,TRUE)</f>
        <v>2021</v>
      </c>
    </row>
    <row r="7111" spans="1:10" x14ac:dyDescent="0.15">
      <c r="A7111" t="s">
        <v>10471</v>
      </c>
      <c r="B7111" t="s">
        <v>1538</v>
      </c>
      <c r="C7111" t="s">
        <v>99</v>
      </c>
      <c r="D7111" t="s">
        <v>84</v>
      </c>
      <c r="E7111">
        <v>8</v>
      </c>
      <c r="F7111" s="8">
        <f>VLOOKUP(C7111,Products!$A$2:$E$20,5,TRUE)</f>
        <v>3.5</v>
      </c>
      <c r="G7111" s="8">
        <f t="shared" si="222"/>
        <v>28</v>
      </c>
      <c r="H7111" s="8">
        <f>VLOOKUP(C7111,Products!$A$2:$F$20,6,TRUE)</f>
        <v>0.54999999999999982</v>
      </c>
      <c r="I7111" s="8">
        <f t="shared" si="223"/>
        <v>4.3999999999999986</v>
      </c>
      <c r="J7111" s="42">
        <f>VLOOKUP(B7111,Invoices!A:I,9,TRUE)</f>
        <v>2021</v>
      </c>
    </row>
    <row r="7112" spans="1:10" x14ac:dyDescent="0.15">
      <c r="A7112" t="s">
        <v>10472</v>
      </c>
      <c r="B7112" t="s">
        <v>1538</v>
      </c>
      <c r="C7112" t="s">
        <v>96</v>
      </c>
      <c r="D7112" t="s">
        <v>75</v>
      </c>
      <c r="E7112">
        <v>1</v>
      </c>
      <c r="F7112" s="8">
        <f>VLOOKUP(C7112,Products!$A$2:$E$20,5,TRUE)</f>
        <v>79.95</v>
      </c>
      <c r="G7112" s="8">
        <f t="shared" si="222"/>
        <v>79.95</v>
      </c>
      <c r="H7112" s="8">
        <f>VLOOKUP(C7112,Products!$A$2:$F$20,6,TRUE)</f>
        <v>27.950000000000003</v>
      </c>
      <c r="I7112" s="8">
        <f t="shared" si="223"/>
        <v>27.950000000000003</v>
      </c>
      <c r="J7112" s="42">
        <f>VLOOKUP(B7112,Invoices!A:I,9,TRUE)</f>
        <v>2021</v>
      </c>
    </row>
    <row r="7113" spans="1:10" x14ac:dyDescent="0.15">
      <c r="A7113" t="s">
        <v>10473</v>
      </c>
      <c r="B7113" t="s">
        <v>1538</v>
      </c>
      <c r="C7113" t="s">
        <v>95</v>
      </c>
      <c r="D7113" t="s">
        <v>73</v>
      </c>
      <c r="E7113">
        <v>4</v>
      </c>
      <c r="F7113" s="8">
        <f>VLOOKUP(C7113,Products!$A$2:$E$20,5,TRUE)</f>
        <v>12.95</v>
      </c>
      <c r="G7113" s="8">
        <f t="shared" si="222"/>
        <v>51.8</v>
      </c>
      <c r="H7113" s="8">
        <f>VLOOKUP(C7113,Products!$A$2:$F$20,6,TRUE)</f>
        <v>4.1999999999999993</v>
      </c>
      <c r="I7113" s="8">
        <f t="shared" si="223"/>
        <v>16.799999999999997</v>
      </c>
      <c r="J7113" s="42">
        <f>VLOOKUP(B7113,Invoices!A:I,9,TRUE)</f>
        <v>2021</v>
      </c>
    </row>
    <row r="7114" spans="1:10" x14ac:dyDescent="0.15">
      <c r="A7114" t="s">
        <v>10474</v>
      </c>
      <c r="B7114" t="s">
        <v>1538</v>
      </c>
      <c r="C7114" t="s">
        <v>104</v>
      </c>
      <c r="D7114" t="s">
        <v>71</v>
      </c>
      <c r="E7114">
        <v>10</v>
      </c>
      <c r="F7114" s="8">
        <f>VLOOKUP(C7114,Products!$A$2:$E$20,5,TRUE)</f>
        <v>2.95</v>
      </c>
      <c r="G7114" s="8">
        <f t="shared" si="222"/>
        <v>29.5</v>
      </c>
      <c r="H7114" s="8">
        <f>VLOOKUP(C7114,Products!$A$2:$F$20,6,TRUE)</f>
        <v>1.1500000000000001</v>
      </c>
      <c r="I7114" s="8">
        <f t="shared" si="223"/>
        <v>11.500000000000002</v>
      </c>
      <c r="J7114" s="42">
        <f>VLOOKUP(B7114,Invoices!A:I,9,TRUE)</f>
        <v>2021</v>
      </c>
    </row>
    <row r="7115" spans="1:10" x14ac:dyDescent="0.15">
      <c r="A7115" t="s">
        <v>10475</v>
      </c>
      <c r="B7115" t="s">
        <v>1538</v>
      </c>
      <c r="C7115" t="s">
        <v>100</v>
      </c>
      <c r="D7115" t="s">
        <v>78</v>
      </c>
      <c r="E7115">
        <v>12</v>
      </c>
      <c r="F7115" s="8">
        <f>VLOOKUP(C7115,Products!$A$2:$E$20,5,TRUE)</f>
        <v>49.95</v>
      </c>
      <c r="G7115" s="8">
        <f t="shared" si="222"/>
        <v>599.40000000000009</v>
      </c>
      <c r="H7115" s="8">
        <f>VLOOKUP(C7115,Products!$A$2:$F$20,6,TRUE)</f>
        <v>19.950000000000003</v>
      </c>
      <c r="I7115" s="8">
        <f t="shared" si="223"/>
        <v>239.40000000000003</v>
      </c>
      <c r="J7115" s="42">
        <f>VLOOKUP(B7115,Invoices!A:I,9,TRUE)</f>
        <v>2021</v>
      </c>
    </row>
    <row r="7116" spans="1:10" x14ac:dyDescent="0.15">
      <c r="A7116" t="s">
        <v>10476</v>
      </c>
      <c r="B7116" t="s">
        <v>1539</v>
      </c>
      <c r="C7116" t="s">
        <v>90</v>
      </c>
      <c r="D7116" t="s">
        <v>72</v>
      </c>
      <c r="E7116">
        <v>1</v>
      </c>
      <c r="F7116" s="8">
        <f>VLOOKUP(C7116,Products!$A$2:$E$20,5,TRUE)</f>
        <v>8.9499999999999993</v>
      </c>
      <c r="G7116" s="8">
        <f t="shared" si="222"/>
        <v>8.9499999999999993</v>
      </c>
      <c r="H7116" s="8">
        <f>VLOOKUP(C7116,Products!$A$2:$F$20,6,TRUE)</f>
        <v>5.6999999999999993</v>
      </c>
      <c r="I7116" s="8">
        <f t="shared" si="223"/>
        <v>5.6999999999999993</v>
      </c>
      <c r="J7116" s="42">
        <f>VLOOKUP(B7116,Invoices!A:I,9,TRUE)</f>
        <v>2021</v>
      </c>
    </row>
    <row r="7117" spans="1:10" x14ac:dyDescent="0.15">
      <c r="A7117" t="s">
        <v>10477</v>
      </c>
      <c r="B7117" t="s">
        <v>1539</v>
      </c>
      <c r="C7117" t="s">
        <v>99</v>
      </c>
      <c r="D7117" t="s">
        <v>84</v>
      </c>
      <c r="E7117">
        <v>2</v>
      </c>
      <c r="F7117" s="8">
        <f>VLOOKUP(C7117,Products!$A$2:$E$20,5,TRUE)</f>
        <v>3.5</v>
      </c>
      <c r="G7117" s="8">
        <f t="shared" si="222"/>
        <v>7</v>
      </c>
      <c r="H7117" s="8">
        <f>VLOOKUP(C7117,Products!$A$2:$F$20,6,TRUE)</f>
        <v>0.54999999999999982</v>
      </c>
      <c r="I7117" s="8">
        <f t="shared" si="223"/>
        <v>1.0999999999999996</v>
      </c>
      <c r="J7117" s="42">
        <f>VLOOKUP(B7117,Invoices!A:I,9,TRUE)</f>
        <v>2021</v>
      </c>
    </row>
    <row r="7118" spans="1:10" x14ac:dyDescent="0.15">
      <c r="A7118" t="s">
        <v>10478</v>
      </c>
      <c r="B7118" t="s">
        <v>1539</v>
      </c>
      <c r="C7118" t="s">
        <v>102</v>
      </c>
      <c r="D7118" t="s">
        <v>83</v>
      </c>
      <c r="E7118">
        <v>1</v>
      </c>
      <c r="F7118" s="8">
        <f>VLOOKUP(C7118,Products!$A$2:$E$20,5,TRUE)</f>
        <v>29.95</v>
      </c>
      <c r="G7118" s="8">
        <f t="shared" si="222"/>
        <v>29.95</v>
      </c>
      <c r="H7118" s="8">
        <f>VLOOKUP(C7118,Products!$A$2:$F$20,6,TRUE)</f>
        <v>15</v>
      </c>
      <c r="I7118" s="8">
        <f t="shared" si="223"/>
        <v>15</v>
      </c>
      <c r="J7118" s="42">
        <f>VLOOKUP(B7118,Invoices!A:I,9,TRUE)</f>
        <v>2021</v>
      </c>
    </row>
    <row r="7119" spans="1:10" x14ac:dyDescent="0.15">
      <c r="A7119" t="s">
        <v>10479</v>
      </c>
      <c r="B7119" t="s">
        <v>1539</v>
      </c>
      <c r="C7119" t="s">
        <v>87</v>
      </c>
      <c r="D7119" t="s">
        <v>68</v>
      </c>
      <c r="E7119">
        <v>10</v>
      </c>
      <c r="F7119" s="8">
        <f>VLOOKUP(C7119,Products!$A$2:$E$20,5,TRUE)</f>
        <v>19.95</v>
      </c>
      <c r="G7119" s="8">
        <f t="shared" si="222"/>
        <v>199.5</v>
      </c>
      <c r="H7119" s="8">
        <f>VLOOKUP(C7119,Products!$A$2:$F$20,6,TRUE)</f>
        <v>7.4499999999999993</v>
      </c>
      <c r="I7119" s="8">
        <f t="shared" si="223"/>
        <v>74.5</v>
      </c>
      <c r="J7119" s="42">
        <f>VLOOKUP(B7119,Invoices!A:I,9,TRUE)</f>
        <v>2021</v>
      </c>
    </row>
    <row r="7120" spans="1:10" x14ac:dyDescent="0.15">
      <c r="A7120" t="s">
        <v>10480</v>
      </c>
      <c r="B7120" t="s">
        <v>1539</v>
      </c>
      <c r="C7120" t="s">
        <v>95</v>
      </c>
      <c r="D7120" t="s">
        <v>73</v>
      </c>
      <c r="E7120">
        <v>5</v>
      </c>
      <c r="F7120" s="8">
        <f>VLOOKUP(C7120,Products!$A$2:$E$20,5,TRUE)</f>
        <v>12.95</v>
      </c>
      <c r="G7120" s="8">
        <f t="shared" si="222"/>
        <v>64.75</v>
      </c>
      <c r="H7120" s="8">
        <f>VLOOKUP(C7120,Products!$A$2:$F$20,6,TRUE)</f>
        <v>4.1999999999999993</v>
      </c>
      <c r="I7120" s="8">
        <f t="shared" si="223"/>
        <v>20.999999999999996</v>
      </c>
      <c r="J7120" s="42">
        <f>VLOOKUP(B7120,Invoices!A:I,9,TRUE)</f>
        <v>2021</v>
      </c>
    </row>
    <row r="7121" spans="1:10" x14ac:dyDescent="0.15">
      <c r="A7121" t="s">
        <v>10481</v>
      </c>
      <c r="B7121" t="s">
        <v>1539</v>
      </c>
      <c r="C7121" t="s">
        <v>105</v>
      </c>
      <c r="D7121" t="s">
        <v>81</v>
      </c>
      <c r="E7121">
        <v>5</v>
      </c>
      <c r="F7121" s="8">
        <f>VLOOKUP(C7121,Products!$A$2:$E$20,5,TRUE)</f>
        <v>8.9499999999999993</v>
      </c>
      <c r="G7121" s="8">
        <f t="shared" si="222"/>
        <v>44.75</v>
      </c>
      <c r="H7121" s="8">
        <f>VLOOKUP(C7121,Products!$A$2:$F$20,6,TRUE)</f>
        <v>3.1999999999999993</v>
      </c>
      <c r="I7121" s="8">
        <f t="shared" si="223"/>
        <v>15.999999999999996</v>
      </c>
      <c r="J7121" s="42">
        <f>VLOOKUP(B7121,Invoices!A:I,9,TRUE)</f>
        <v>2021</v>
      </c>
    </row>
    <row r="7122" spans="1:10" x14ac:dyDescent="0.15">
      <c r="A7122" t="s">
        <v>10482</v>
      </c>
      <c r="B7122" t="s">
        <v>1539</v>
      </c>
      <c r="C7122" t="s">
        <v>94</v>
      </c>
      <c r="D7122" t="s">
        <v>86</v>
      </c>
      <c r="E7122">
        <v>15</v>
      </c>
      <c r="F7122" s="8">
        <f>VLOOKUP(C7122,Products!$A$2:$E$20,5,TRUE)</f>
        <v>3.5</v>
      </c>
      <c r="G7122" s="8">
        <f t="shared" si="222"/>
        <v>52.5</v>
      </c>
      <c r="H7122" s="8">
        <f>VLOOKUP(C7122,Products!$A$2:$F$20,6,TRUE)</f>
        <v>0.54999999999999982</v>
      </c>
      <c r="I7122" s="8">
        <f t="shared" si="223"/>
        <v>8.2499999999999964</v>
      </c>
      <c r="J7122" s="42">
        <f>VLOOKUP(B7122,Invoices!A:I,9,TRUE)</f>
        <v>2021</v>
      </c>
    </row>
    <row r="7123" spans="1:10" x14ac:dyDescent="0.15">
      <c r="A7123" t="s">
        <v>10483</v>
      </c>
      <c r="B7123" t="s">
        <v>1540</v>
      </c>
      <c r="C7123" t="s">
        <v>89</v>
      </c>
      <c r="D7123" t="s">
        <v>80</v>
      </c>
      <c r="E7123">
        <v>2</v>
      </c>
      <c r="F7123" s="8">
        <f>VLOOKUP(C7123,Products!$A$2:$E$20,5,TRUE)</f>
        <v>15.95</v>
      </c>
      <c r="G7123" s="8">
        <f t="shared" si="222"/>
        <v>31.9</v>
      </c>
      <c r="H7123" s="8">
        <f>VLOOKUP(C7123,Products!$A$2:$F$20,6,TRUE)</f>
        <v>6</v>
      </c>
      <c r="I7123" s="8">
        <f t="shared" si="223"/>
        <v>12</v>
      </c>
      <c r="J7123" s="42">
        <f>VLOOKUP(B7123,Invoices!A:I,9,TRUE)</f>
        <v>2021</v>
      </c>
    </row>
    <row r="7124" spans="1:10" x14ac:dyDescent="0.15">
      <c r="A7124" t="s">
        <v>10484</v>
      </c>
      <c r="B7124" t="s">
        <v>1540</v>
      </c>
      <c r="C7124" t="s">
        <v>88</v>
      </c>
      <c r="D7124" t="s">
        <v>85</v>
      </c>
      <c r="E7124">
        <v>7</v>
      </c>
      <c r="F7124" s="8">
        <f>VLOOKUP(C7124,Products!$A$2:$E$20,5,TRUE)</f>
        <v>8.9499999999999993</v>
      </c>
      <c r="G7124" s="8">
        <f t="shared" si="222"/>
        <v>62.649999999999991</v>
      </c>
      <c r="H7124" s="8">
        <f>VLOOKUP(C7124,Products!$A$2:$F$20,6,TRUE)</f>
        <v>5.6999999999999993</v>
      </c>
      <c r="I7124" s="8">
        <f t="shared" si="223"/>
        <v>39.899999999999991</v>
      </c>
      <c r="J7124" s="42">
        <f>VLOOKUP(B7124,Invoices!A:I,9,TRUE)</f>
        <v>2021</v>
      </c>
    </row>
    <row r="7125" spans="1:10" x14ac:dyDescent="0.15">
      <c r="A7125" t="s">
        <v>10485</v>
      </c>
      <c r="B7125" t="s">
        <v>1540</v>
      </c>
      <c r="C7125" t="s">
        <v>87</v>
      </c>
      <c r="D7125" t="s">
        <v>68</v>
      </c>
      <c r="E7125">
        <v>1</v>
      </c>
      <c r="F7125" s="8">
        <f>VLOOKUP(C7125,Products!$A$2:$E$20,5,TRUE)</f>
        <v>19.95</v>
      </c>
      <c r="G7125" s="8">
        <f t="shared" si="222"/>
        <v>19.95</v>
      </c>
      <c r="H7125" s="8">
        <f>VLOOKUP(C7125,Products!$A$2:$F$20,6,TRUE)</f>
        <v>7.4499999999999993</v>
      </c>
      <c r="I7125" s="8">
        <f t="shared" si="223"/>
        <v>7.4499999999999993</v>
      </c>
      <c r="J7125" s="42">
        <f>VLOOKUP(B7125,Invoices!A:I,9,TRUE)</f>
        <v>2021</v>
      </c>
    </row>
    <row r="7126" spans="1:10" x14ac:dyDescent="0.15">
      <c r="A7126" t="s">
        <v>10486</v>
      </c>
      <c r="B7126" t="s">
        <v>1540</v>
      </c>
      <c r="C7126" t="s">
        <v>104</v>
      </c>
      <c r="D7126" t="s">
        <v>71</v>
      </c>
      <c r="E7126">
        <v>4</v>
      </c>
      <c r="F7126" s="8">
        <f>VLOOKUP(C7126,Products!$A$2:$E$20,5,TRUE)</f>
        <v>2.95</v>
      </c>
      <c r="G7126" s="8">
        <f t="shared" si="222"/>
        <v>11.8</v>
      </c>
      <c r="H7126" s="8">
        <f>VLOOKUP(C7126,Products!$A$2:$F$20,6,TRUE)</f>
        <v>1.1500000000000001</v>
      </c>
      <c r="I7126" s="8">
        <f t="shared" si="223"/>
        <v>4.6000000000000005</v>
      </c>
      <c r="J7126" s="42">
        <f>VLOOKUP(B7126,Invoices!A:I,9,TRUE)</f>
        <v>2021</v>
      </c>
    </row>
    <row r="7127" spans="1:10" x14ac:dyDescent="0.15">
      <c r="A7127" t="s">
        <v>10487</v>
      </c>
      <c r="B7127" t="s">
        <v>1540</v>
      </c>
      <c r="C7127" t="s">
        <v>100</v>
      </c>
      <c r="D7127" t="s">
        <v>78</v>
      </c>
      <c r="E7127">
        <v>1</v>
      </c>
      <c r="F7127" s="8">
        <f>VLOOKUP(C7127,Products!$A$2:$E$20,5,TRUE)</f>
        <v>49.95</v>
      </c>
      <c r="G7127" s="8">
        <f t="shared" si="222"/>
        <v>49.95</v>
      </c>
      <c r="H7127" s="8">
        <f>VLOOKUP(C7127,Products!$A$2:$F$20,6,TRUE)</f>
        <v>19.950000000000003</v>
      </c>
      <c r="I7127" s="8">
        <f t="shared" si="223"/>
        <v>19.950000000000003</v>
      </c>
      <c r="J7127" s="42">
        <f>VLOOKUP(B7127,Invoices!A:I,9,TRUE)</f>
        <v>2021</v>
      </c>
    </row>
    <row r="7128" spans="1:10" x14ac:dyDescent="0.15">
      <c r="A7128" t="s">
        <v>10488</v>
      </c>
      <c r="B7128" t="s">
        <v>1541</v>
      </c>
      <c r="C7128" t="s">
        <v>88</v>
      </c>
      <c r="D7128" t="s">
        <v>85</v>
      </c>
      <c r="E7128">
        <v>2</v>
      </c>
      <c r="F7128" s="8">
        <f>VLOOKUP(C7128,Products!$A$2:$E$20,5,TRUE)</f>
        <v>8.9499999999999993</v>
      </c>
      <c r="G7128" s="8">
        <f t="shared" si="222"/>
        <v>17.899999999999999</v>
      </c>
      <c r="H7128" s="8">
        <f>VLOOKUP(C7128,Products!$A$2:$F$20,6,TRUE)</f>
        <v>5.6999999999999993</v>
      </c>
      <c r="I7128" s="8">
        <f t="shared" si="223"/>
        <v>11.399999999999999</v>
      </c>
      <c r="J7128" s="42">
        <f>VLOOKUP(B7128,Invoices!A:I,9,TRUE)</f>
        <v>2021</v>
      </c>
    </row>
    <row r="7129" spans="1:10" x14ac:dyDescent="0.15">
      <c r="A7129" t="s">
        <v>10489</v>
      </c>
      <c r="B7129" t="s">
        <v>1541</v>
      </c>
      <c r="C7129" t="s">
        <v>104</v>
      </c>
      <c r="D7129" t="s">
        <v>71</v>
      </c>
      <c r="E7129">
        <v>10</v>
      </c>
      <c r="F7129" s="8">
        <f>VLOOKUP(C7129,Products!$A$2:$E$20,5,TRUE)</f>
        <v>2.95</v>
      </c>
      <c r="G7129" s="8">
        <f t="shared" si="222"/>
        <v>29.5</v>
      </c>
      <c r="H7129" s="8">
        <f>VLOOKUP(C7129,Products!$A$2:$F$20,6,TRUE)</f>
        <v>1.1500000000000001</v>
      </c>
      <c r="I7129" s="8">
        <f t="shared" si="223"/>
        <v>11.500000000000002</v>
      </c>
      <c r="J7129" s="42">
        <f>VLOOKUP(B7129,Invoices!A:I,9,TRUE)</f>
        <v>2021</v>
      </c>
    </row>
    <row r="7130" spans="1:10" x14ac:dyDescent="0.15">
      <c r="A7130" t="s">
        <v>10490</v>
      </c>
      <c r="B7130" t="s">
        <v>1541</v>
      </c>
      <c r="C7130" t="s">
        <v>102</v>
      </c>
      <c r="D7130" t="s">
        <v>83</v>
      </c>
      <c r="E7130">
        <v>1</v>
      </c>
      <c r="F7130" s="8">
        <f>VLOOKUP(C7130,Products!$A$2:$E$20,5,TRUE)</f>
        <v>29.95</v>
      </c>
      <c r="G7130" s="8">
        <f t="shared" si="222"/>
        <v>29.95</v>
      </c>
      <c r="H7130" s="8">
        <f>VLOOKUP(C7130,Products!$A$2:$F$20,6,TRUE)</f>
        <v>15</v>
      </c>
      <c r="I7130" s="8">
        <f t="shared" si="223"/>
        <v>15</v>
      </c>
      <c r="J7130" s="42">
        <f>VLOOKUP(B7130,Invoices!A:I,9,TRUE)</f>
        <v>2021</v>
      </c>
    </row>
    <row r="7131" spans="1:10" x14ac:dyDescent="0.15">
      <c r="A7131" t="s">
        <v>10491</v>
      </c>
      <c r="B7131" t="s">
        <v>1541</v>
      </c>
      <c r="C7131" t="s">
        <v>99</v>
      </c>
      <c r="D7131" t="s">
        <v>84</v>
      </c>
      <c r="E7131">
        <v>1</v>
      </c>
      <c r="F7131" s="8">
        <f>VLOOKUP(C7131,Products!$A$2:$E$20,5,TRUE)</f>
        <v>3.5</v>
      </c>
      <c r="G7131" s="8">
        <f t="shared" si="222"/>
        <v>3.5</v>
      </c>
      <c r="H7131" s="8">
        <f>VLOOKUP(C7131,Products!$A$2:$F$20,6,TRUE)</f>
        <v>0.54999999999999982</v>
      </c>
      <c r="I7131" s="8">
        <f t="shared" si="223"/>
        <v>0.54999999999999982</v>
      </c>
      <c r="J7131" s="42">
        <f>VLOOKUP(B7131,Invoices!A:I,9,TRUE)</f>
        <v>2021</v>
      </c>
    </row>
    <row r="7132" spans="1:10" x14ac:dyDescent="0.15">
      <c r="A7132" t="s">
        <v>10492</v>
      </c>
      <c r="B7132" t="s">
        <v>1542</v>
      </c>
      <c r="C7132" t="s">
        <v>94</v>
      </c>
      <c r="D7132" t="s">
        <v>86</v>
      </c>
      <c r="E7132">
        <v>1</v>
      </c>
      <c r="F7132" s="8">
        <f>VLOOKUP(C7132,Products!$A$2:$E$20,5,TRUE)</f>
        <v>3.5</v>
      </c>
      <c r="G7132" s="8">
        <f t="shared" si="222"/>
        <v>3.5</v>
      </c>
      <c r="H7132" s="8">
        <f>VLOOKUP(C7132,Products!$A$2:$F$20,6,TRUE)</f>
        <v>0.54999999999999982</v>
      </c>
      <c r="I7132" s="8">
        <f t="shared" si="223"/>
        <v>0.54999999999999982</v>
      </c>
      <c r="J7132" s="42">
        <f>VLOOKUP(B7132,Invoices!A:I,9,TRUE)</f>
        <v>2021</v>
      </c>
    </row>
    <row r="7133" spans="1:10" x14ac:dyDescent="0.15">
      <c r="A7133" t="s">
        <v>10493</v>
      </c>
      <c r="B7133" t="s">
        <v>1542</v>
      </c>
      <c r="C7133" t="s">
        <v>90</v>
      </c>
      <c r="D7133" t="s">
        <v>72</v>
      </c>
      <c r="E7133">
        <v>5</v>
      </c>
      <c r="F7133" s="8">
        <f>VLOOKUP(C7133,Products!$A$2:$E$20,5,TRUE)</f>
        <v>8.9499999999999993</v>
      </c>
      <c r="G7133" s="8">
        <f t="shared" si="222"/>
        <v>44.75</v>
      </c>
      <c r="H7133" s="8">
        <f>VLOOKUP(C7133,Products!$A$2:$F$20,6,TRUE)</f>
        <v>5.6999999999999993</v>
      </c>
      <c r="I7133" s="8">
        <f t="shared" si="223"/>
        <v>28.499999999999996</v>
      </c>
      <c r="J7133" s="42">
        <f>VLOOKUP(B7133,Invoices!A:I,9,TRUE)</f>
        <v>2021</v>
      </c>
    </row>
    <row r="7134" spans="1:10" x14ac:dyDescent="0.15">
      <c r="A7134" t="s">
        <v>10494</v>
      </c>
      <c r="B7134" t="s">
        <v>1542</v>
      </c>
      <c r="C7134" t="s">
        <v>92</v>
      </c>
      <c r="D7134" t="s">
        <v>82</v>
      </c>
      <c r="E7134">
        <v>3</v>
      </c>
      <c r="F7134" s="8">
        <f>VLOOKUP(C7134,Products!$A$2:$E$20,5,TRUE)</f>
        <v>19.95</v>
      </c>
      <c r="G7134" s="8">
        <f t="shared" si="222"/>
        <v>59.849999999999994</v>
      </c>
      <c r="H7134" s="8">
        <f>VLOOKUP(C7134,Products!$A$2:$F$20,6,TRUE)</f>
        <v>7.4499999999999993</v>
      </c>
      <c r="I7134" s="8">
        <f t="shared" si="223"/>
        <v>22.349999999999998</v>
      </c>
      <c r="J7134" s="42">
        <f>VLOOKUP(B7134,Invoices!A:I,9,TRUE)</f>
        <v>2021</v>
      </c>
    </row>
    <row r="7135" spans="1:10" x14ac:dyDescent="0.15">
      <c r="A7135" t="s">
        <v>10495</v>
      </c>
      <c r="B7135" t="s">
        <v>1542</v>
      </c>
      <c r="C7135" t="s">
        <v>96</v>
      </c>
      <c r="D7135" t="s">
        <v>75</v>
      </c>
      <c r="E7135">
        <v>4</v>
      </c>
      <c r="F7135" s="8">
        <f>VLOOKUP(C7135,Products!$A$2:$E$20,5,TRUE)</f>
        <v>79.95</v>
      </c>
      <c r="G7135" s="8">
        <f t="shared" si="222"/>
        <v>319.8</v>
      </c>
      <c r="H7135" s="8">
        <f>VLOOKUP(C7135,Products!$A$2:$F$20,6,TRUE)</f>
        <v>27.950000000000003</v>
      </c>
      <c r="I7135" s="8">
        <f t="shared" si="223"/>
        <v>111.80000000000001</v>
      </c>
      <c r="J7135" s="42">
        <f>VLOOKUP(B7135,Invoices!A:I,9,TRUE)</f>
        <v>2021</v>
      </c>
    </row>
    <row r="7136" spans="1:10" x14ac:dyDescent="0.15">
      <c r="A7136" t="s">
        <v>10496</v>
      </c>
      <c r="B7136" t="s">
        <v>1542</v>
      </c>
      <c r="C7136" t="s">
        <v>99</v>
      </c>
      <c r="D7136" t="s">
        <v>84</v>
      </c>
      <c r="E7136">
        <v>1</v>
      </c>
      <c r="F7136" s="8">
        <f>VLOOKUP(C7136,Products!$A$2:$E$20,5,TRUE)</f>
        <v>3.5</v>
      </c>
      <c r="G7136" s="8">
        <f t="shared" si="222"/>
        <v>3.5</v>
      </c>
      <c r="H7136" s="8">
        <f>VLOOKUP(C7136,Products!$A$2:$F$20,6,TRUE)</f>
        <v>0.54999999999999982</v>
      </c>
      <c r="I7136" s="8">
        <f t="shared" si="223"/>
        <v>0.54999999999999982</v>
      </c>
      <c r="J7136" s="42">
        <f>VLOOKUP(B7136,Invoices!A:I,9,TRUE)</f>
        <v>2021</v>
      </c>
    </row>
    <row r="7137" spans="1:10" x14ac:dyDescent="0.15">
      <c r="A7137" t="s">
        <v>10497</v>
      </c>
      <c r="B7137" t="s">
        <v>1542</v>
      </c>
      <c r="C7137" t="s">
        <v>89</v>
      </c>
      <c r="D7137" t="s">
        <v>80</v>
      </c>
      <c r="E7137">
        <v>2</v>
      </c>
      <c r="F7137" s="8">
        <f>VLOOKUP(C7137,Products!$A$2:$E$20,5,TRUE)</f>
        <v>15.95</v>
      </c>
      <c r="G7137" s="8">
        <f t="shared" si="222"/>
        <v>31.9</v>
      </c>
      <c r="H7137" s="8">
        <f>VLOOKUP(C7137,Products!$A$2:$F$20,6,TRUE)</f>
        <v>6</v>
      </c>
      <c r="I7137" s="8">
        <f t="shared" si="223"/>
        <v>12</v>
      </c>
      <c r="J7137" s="42">
        <f>VLOOKUP(B7137,Invoices!A:I,9,TRUE)</f>
        <v>2021</v>
      </c>
    </row>
    <row r="7138" spans="1:10" x14ac:dyDescent="0.15">
      <c r="A7138" t="s">
        <v>10498</v>
      </c>
      <c r="B7138" t="s">
        <v>1542</v>
      </c>
      <c r="C7138" t="s">
        <v>102</v>
      </c>
      <c r="D7138" t="s">
        <v>83</v>
      </c>
      <c r="E7138">
        <v>1</v>
      </c>
      <c r="F7138" s="8">
        <f>VLOOKUP(C7138,Products!$A$2:$E$20,5,TRUE)</f>
        <v>29.95</v>
      </c>
      <c r="G7138" s="8">
        <f t="shared" si="222"/>
        <v>29.95</v>
      </c>
      <c r="H7138" s="8">
        <f>VLOOKUP(C7138,Products!$A$2:$F$20,6,TRUE)</f>
        <v>15</v>
      </c>
      <c r="I7138" s="8">
        <f t="shared" si="223"/>
        <v>15</v>
      </c>
      <c r="J7138" s="42">
        <f>VLOOKUP(B7138,Invoices!A:I,9,TRUE)</f>
        <v>2021</v>
      </c>
    </row>
    <row r="7139" spans="1:10" x14ac:dyDescent="0.15">
      <c r="A7139" t="s">
        <v>10499</v>
      </c>
      <c r="B7139" t="s">
        <v>1542</v>
      </c>
      <c r="C7139" t="s">
        <v>104</v>
      </c>
      <c r="D7139" t="s">
        <v>71</v>
      </c>
      <c r="E7139">
        <v>15</v>
      </c>
      <c r="F7139" s="8">
        <f>VLOOKUP(C7139,Products!$A$2:$E$20,5,TRUE)</f>
        <v>2.95</v>
      </c>
      <c r="G7139" s="8">
        <f t="shared" si="222"/>
        <v>44.25</v>
      </c>
      <c r="H7139" s="8">
        <f>VLOOKUP(C7139,Products!$A$2:$F$20,6,TRUE)</f>
        <v>1.1500000000000001</v>
      </c>
      <c r="I7139" s="8">
        <f t="shared" si="223"/>
        <v>17.250000000000004</v>
      </c>
      <c r="J7139" s="42">
        <f>VLOOKUP(B7139,Invoices!A:I,9,TRUE)</f>
        <v>2021</v>
      </c>
    </row>
    <row r="7140" spans="1:10" x14ac:dyDescent="0.15">
      <c r="A7140" t="s">
        <v>10500</v>
      </c>
      <c r="B7140" t="s">
        <v>1543</v>
      </c>
      <c r="C7140" t="s">
        <v>92</v>
      </c>
      <c r="D7140" t="s">
        <v>82</v>
      </c>
      <c r="E7140">
        <v>1</v>
      </c>
      <c r="F7140" s="8">
        <f>VLOOKUP(C7140,Products!$A$2:$E$20,5,TRUE)</f>
        <v>19.95</v>
      </c>
      <c r="G7140" s="8">
        <f t="shared" si="222"/>
        <v>19.95</v>
      </c>
      <c r="H7140" s="8">
        <f>VLOOKUP(C7140,Products!$A$2:$F$20,6,TRUE)</f>
        <v>7.4499999999999993</v>
      </c>
      <c r="I7140" s="8">
        <f t="shared" si="223"/>
        <v>7.4499999999999993</v>
      </c>
      <c r="J7140" s="42">
        <f>VLOOKUP(B7140,Invoices!A:I,9,TRUE)</f>
        <v>2021</v>
      </c>
    </row>
    <row r="7141" spans="1:10" x14ac:dyDescent="0.15">
      <c r="A7141" t="s">
        <v>10501</v>
      </c>
      <c r="B7141" t="s">
        <v>1543</v>
      </c>
      <c r="C7141" t="s">
        <v>101</v>
      </c>
      <c r="D7141" t="s">
        <v>69</v>
      </c>
      <c r="E7141">
        <v>25</v>
      </c>
      <c r="F7141" s="8">
        <f>VLOOKUP(C7141,Products!$A$2:$E$20,5,TRUE)</f>
        <v>129.94999999999999</v>
      </c>
      <c r="G7141" s="8">
        <f t="shared" si="222"/>
        <v>3248.7499999999995</v>
      </c>
      <c r="H7141" s="8">
        <f>VLOOKUP(C7141,Products!$A$2:$F$20,6,TRUE)</f>
        <v>40.449999999999989</v>
      </c>
      <c r="I7141" s="8">
        <f t="shared" si="223"/>
        <v>1011.2499999999998</v>
      </c>
      <c r="J7141" s="42">
        <f>VLOOKUP(B7141,Invoices!A:I,9,TRUE)</f>
        <v>2021</v>
      </c>
    </row>
    <row r="7142" spans="1:10" x14ac:dyDescent="0.15">
      <c r="A7142" t="s">
        <v>10502</v>
      </c>
      <c r="B7142" t="s">
        <v>1543</v>
      </c>
      <c r="C7142" t="s">
        <v>95</v>
      </c>
      <c r="D7142" t="s">
        <v>73</v>
      </c>
      <c r="E7142">
        <v>1</v>
      </c>
      <c r="F7142" s="8">
        <f>VLOOKUP(C7142,Products!$A$2:$E$20,5,TRUE)</f>
        <v>12.95</v>
      </c>
      <c r="G7142" s="8">
        <f t="shared" si="222"/>
        <v>12.95</v>
      </c>
      <c r="H7142" s="8">
        <f>VLOOKUP(C7142,Products!$A$2:$F$20,6,TRUE)</f>
        <v>4.1999999999999993</v>
      </c>
      <c r="I7142" s="8">
        <f t="shared" si="223"/>
        <v>4.1999999999999993</v>
      </c>
      <c r="J7142" s="42">
        <f>VLOOKUP(B7142,Invoices!A:I,9,TRUE)</f>
        <v>2021</v>
      </c>
    </row>
    <row r="7143" spans="1:10" x14ac:dyDescent="0.15">
      <c r="A7143" t="s">
        <v>10503</v>
      </c>
      <c r="B7143" t="s">
        <v>1543</v>
      </c>
      <c r="C7143" t="s">
        <v>93</v>
      </c>
      <c r="D7143" t="s">
        <v>76</v>
      </c>
      <c r="E7143">
        <v>8</v>
      </c>
      <c r="F7143" s="8">
        <f>VLOOKUP(C7143,Products!$A$2:$E$20,5,TRUE)</f>
        <v>9.9499999999999993</v>
      </c>
      <c r="G7143" s="8">
        <f t="shared" si="222"/>
        <v>79.599999999999994</v>
      </c>
      <c r="H7143" s="8">
        <f>VLOOKUP(C7143,Products!$A$2:$F$20,6,TRUE)</f>
        <v>1.9499999999999993</v>
      </c>
      <c r="I7143" s="8">
        <f t="shared" si="223"/>
        <v>15.599999999999994</v>
      </c>
      <c r="J7143" s="42">
        <f>VLOOKUP(B7143,Invoices!A:I,9,TRUE)</f>
        <v>2021</v>
      </c>
    </row>
    <row r="7144" spans="1:10" x14ac:dyDescent="0.15">
      <c r="A7144" t="s">
        <v>10504</v>
      </c>
      <c r="B7144" t="s">
        <v>1544</v>
      </c>
      <c r="C7144" t="s">
        <v>89</v>
      </c>
      <c r="D7144" t="s">
        <v>80</v>
      </c>
      <c r="E7144">
        <v>1</v>
      </c>
      <c r="F7144" s="8">
        <f>VLOOKUP(C7144,Products!$A$2:$E$20,5,TRUE)</f>
        <v>15.95</v>
      </c>
      <c r="G7144" s="8">
        <f t="shared" si="222"/>
        <v>15.95</v>
      </c>
      <c r="H7144" s="8">
        <f>VLOOKUP(C7144,Products!$A$2:$F$20,6,TRUE)</f>
        <v>6</v>
      </c>
      <c r="I7144" s="8">
        <f t="shared" si="223"/>
        <v>6</v>
      </c>
      <c r="J7144" s="42">
        <f>VLOOKUP(B7144,Invoices!A:I,9,TRUE)</f>
        <v>2021</v>
      </c>
    </row>
    <row r="7145" spans="1:10" x14ac:dyDescent="0.15">
      <c r="A7145" t="s">
        <v>10505</v>
      </c>
      <c r="B7145" t="s">
        <v>1544</v>
      </c>
      <c r="C7145" t="s">
        <v>99</v>
      </c>
      <c r="D7145" t="s">
        <v>84</v>
      </c>
      <c r="E7145">
        <v>1</v>
      </c>
      <c r="F7145" s="8">
        <f>VLOOKUP(C7145,Products!$A$2:$E$20,5,TRUE)</f>
        <v>3.5</v>
      </c>
      <c r="G7145" s="8">
        <f t="shared" si="222"/>
        <v>3.5</v>
      </c>
      <c r="H7145" s="8">
        <f>VLOOKUP(C7145,Products!$A$2:$F$20,6,TRUE)</f>
        <v>0.54999999999999982</v>
      </c>
      <c r="I7145" s="8">
        <f t="shared" si="223"/>
        <v>0.54999999999999982</v>
      </c>
      <c r="J7145" s="42">
        <f>VLOOKUP(B7145,Invoices!A:I,9,TRUE)</f>
        <v>2021</v>
      </c>
    </row>
    <row r="7146" spans="1:10" x14ac:dyDescent="0.15">
      <c r="A7146" t="s">
        <v>10506</v>
      </c>
      <c r="B7146" t="s">
        <v>1544</v>
      </c>
      <c r="C7146" t="s">
        <v>87</v>
      </c>
      <c r="D7146" t="s">
        <v>68</v>
      </c>
      <c r="E7146">
        <v>25</v>
      </c>
      <c r="F7146" s="8">
        <f>VLOOKUP(C7146,Products!$A$2:$E$20,5,TRUE)</f>
        <v>19.95</v>
      </c>
      <c r="G7146" s="8">
        <f t="shared" si="222"/>
        <v>498.75</v>
      </c>
      <c r="H7146" s="8">
        <f>VLOOKUP(C7146,Products!$A$2:$F$20,6,TRUE)</f>
        <v>7.4499999999999993</v>
      </c>
      <c r="I7146" s="8">
        <f t="shared" si="223"/>
        <v>186.24999999999997</v>
      </c>
      <c r="J7146" s="42">
        <f>VLOOKUP(B7146,Invoices!A:I,9,TRUE)</f>
        <v>2021</v>
      </c>
    </row>
    <row r="7147" spans="1:10" x14ac:dyDescent="0.15">
      <c r="A7147" t="s">
        <v>10507</v>
      </c>
      <c r="B7147" t="s">
        <v>1544</v>
      </c>
      <c r="C7147" t="s">
        <v>96</v>
      </c>
      <c r="D7147" t="s">
        <v>75</v>
      </c>
      <c r="E7147">
        <v>10</v>
      </c>
      <c r="F7147" s="8">
        <f>VLOOKUP(C7147,Products!$A$2:$E$20,5,TRUE)</f>
        <v>79.95</v>
      </c>
      <c r="G7147" s="8">
        <f t="shared" si="222"/>
        <v>799.5</v>
      </c>
      <c r="H7147" s="8">
        <f>VLOOKUP(C7147,Products!$A$2:$F$20,6,TRUE)</f>
        <v>27.950000000000003</v>
      </c>
      <c r="I7147" s="8">
        <f t="shared" si="223"/>
        <v>279.5</v>
      </c>
      <c r="J7147" s="42">
        <f>VLOOKUP(B7147,Invoices!A:I,9,TRUE)</f>
        <v>2021</v>
      </c>
    </row>
    <row r="7148" spans="1:10" x14ac:dyDescent="0.15">
      <c r="A7148" t="s">
        <v>10508</v>
      </c>
      <c r="B7148" t="s">
        <v>1544</v>
      </c>
      <c r="C7148" t="s">
        <v>93</v>
      </c>
      <c r="D7148" t="s">
        <v>76</v>
      </c>
      <c r="E7148">
        <v>1</v>
      </c>
      <c r="F7148" s="8">
        <f>VLOOKUP(C7148,Products!$A$2:$E$20,5,TRUE)</f>
        <v>9.9499999999999993</v>
      </c>
      <c r="G7148" s="8">
        <f t="shared" si="222"/>
        <v>9.9499999999999993</v>
      </c>
      <c r="H7148" s="8">
        <f>VLOOKUP(C7148,Products!$A$2:$F$20,6,TRUE)</f>
        <v>1.9499999999999993</v>
      </c>
      <c r="I7148" s="8">
        <f t="shared" si="223"/>
        <v>1.9499999999999993</v>
      </c>
      <c r="J7148" s="42">
        <f>VLOOKUP(B7148,Invoices!A:I,9,TRUE)</f>
        <v>2021</v>
      </c>
    </row>
    <row r="7149" spans="1:10" x14ac:dyDescent="0.15">
      <c r="A7149" t="s">
        <v>10509</v>
      </c>
      <c r="B7149" t="s">
        <v>1544</v>
      </c>
      <c r="C7149" t="s">
        <v>98</v>
      </c>
      <c r="D7149" t="s">
        <v>79</v>
      </c>
      <c r="E7149">
        <v>50</v>
      </c>
      <c r="F7149" s="8">
        <f>VLOOKUP(C7149,Products!$A$2:$E$20,5,TRUE)</f>
        <v>14.95</v>
      </c>
      <c r="G7149" s="8">
        <f t="shared" si="222"/>
        <v>747.5</v>
      </c>
      <c r="H7149" s="8">
        <f>VLOOKUP(C7149,Products!$A$2:$F$20,6,TRUE)</f>
        <v>3.0499999999999989</v>
      </c>
      <c r="I7149" s="8">
        <f t="shared" si="223"/>
        <v>152.49999999999994</v>
      </c>
      <c r="J7149" s="42">
        <f>VLOOKUP(B7149,Invoices!A:I,9,TRUE)</f>
        <v>2021</v>
      </c>
    </row>
    <row r="7150" spans="1:10" x14ac:dyDescent="0.15">
      <c r="A7150" t="s">
        <v>10510</v>
      </c>
      <c r="B7150" t="s">
        <v>1544</v>
      </c>
      <c r="C7150" t="s">
        <v>103</v>
      </c>
      <c r="D7150" t="s">
        <v>77</v>
      </c>
      <c r="E7150">
        <v>1</v>
      </c>
      <c r="F7150" s="8">
        <f>VLOOKUP(C7150,Products!$A$2:$E$20,5,TRUE)</f>
        <v>8.9499999999999993</v>
      </c>
      <c r="G7150" s="8">
        <f t="shared" si="222"/>
        <v>8.9499999999999993</v>
      </c>
      <c r="H7150" s="8">
        <f>VLOOKUP(C7150,Products!$A$2:$F$20,6,TRUE)</f>
        <v>3.1999999999999993</v>
      </c>
      <c r="I7150" s="8">
        <f t="shared" si="223"/>
        <v>3.1999999999999993</v>
      </c>
      <c r="J7150" s="42">
        <f>VLOOKUP(B7150,Invoices!A:I,9,TRUE)</f>
        <v>2021</v>
      </c>
    </row>
    <row r="7151" spans="1:10" x14ac:dyDescent="0.15">
      <c r="A7151" t="s">
        <v>10511</v>
      </c>
      <c r="B7151" t="s">
        <v>1545</v>
      </c>
      <c r="C7151" t="s">
        <v>88</v>
      </c>
      <c r="D7151" t="s">
        <v>85</v>
      </c>
      <c r="E7151">
        <v>50</v>
      </c>
      <c r="F7151" s="8">
        <f>VLOOKUP(C7151,Products!$A$2:$E$20,5,TRUE)</f>
        <v>8.9499999999999993</v>
      </c>
      <c r="G7151" s="8">
        <f t="shared" si="222"/>
        <v>447.49999999999994</v>
      </c>
      <c r="H7151" s="8">
        <f>VLOOKUP(C7151,Products!$A$2:$F$20,6,TRUE)</f>
        <v>5.6999999999999993</v>
      </c>
      <c r="I7151" s="8">
        <f t="shared" si="223"/>
        <v>284.99999999999994</v>
      </c>
      <c r="J7151" s="42">
        <f>VLOOKUP(B7151,Invoices!A:I,9,TRUE)</f>
        <v>2021</v>
      </c>
    </row>
    <row r="7152" spans="1:10" x14ac:dyDescent="0.15">
      <c r="A7152" t="s">
        <v>10512</v>
      </c>
      <c r="B7152" t="s">
        <v>1545</v>
      </c>
      <c r="C7152" t="s">
        <v>92</v>
      </c>
      <c r="D7152" t="s">
        <v>82</v>
      </c>
      <c r="E7152">
        <v>20</v>
      </c>
      <c r="F7152" s="8">
        <f>VLOOKUP(C7152,Products!$A$2:$E$20,5,TRUE)</f>
        <v>19.95</v>
      </c>
      <c r="G7152" s="8">
        <f t="shared" si="222"/>
        <v>399</v>
      </c>
      <c r="H7152" s="8">
        <f>VLOOKUP(C7152,Products!$A$2:$F$20,6,TRUE)</f>
        <v>7.4499999999999993</v>
      </c>
      <c r="I7152" s="8">
        <f t="shared" si="223"/>
        <v>149</v>
      </c>
      <c r="J7152" s="42">
        <f>VLOOKUP(B7152,Invoices!A:I,9,TRUE)</f>
        <v>2021</v>
      </c>
    </row>
    <row r="7153" spans="1:10" x14ac:dyDescent="0.15">
      <c r="A7153" t="s">
        <v>10513</v>
      </c>
      <c r="B7153" t="s">
        <v>1545</v>
      </c>
      <c r="C7153" t="s">
        <v>89</v>
      </c>
      <c r="D7153" t="s">
        <v>80</v>
      </c>
      <c r="E7153">
        <v>1</v>
      </c>
      <c r="F7153" s="8">
        <f>VLOOKUP(C7153,Products!$A$2:$E$20,5,TRUE)</f>
        <v>15.95</v>
      </c>
      <c r="G7153" s="8">
        <f t="shared" si="222"/>
        <v>15.95</v>
      </c>
      <c r="H7153" s="8">
        <f>VLOOKUP(C7153,Products!$A$2:$F$20,6,TRUE)</f>
        <v>6</v>
      </c>
      <c r="I7153" s="8">
        <f t="shared" si="223"/>
        <v>6</v>
      </c>
      <c r="J7153" s="42">
        <f>VLOOKUP(B7153,Invoices!A:I,9,TRUE)</f>
        <v>2021</v>
      </c>
    </row>
    <row r="7154" spans="1:10" x14ac:dyDescent="0.15">
      <c r="A7154" t="s">
        <v>10514</v>
      </c>
      <c r="B7154" t="s">
        <v>1545</v>
      </c>
      <c r="C7154" t="s">
        <v>102</v>
      </c>
      <c r="D7154" t="s">
        <v>83</v>
      </c>
      <c r="E7154">
        <v>1</v>
      </c>
      <c r="F7154" s="8">
        <f>VLOOKUP(C7154,Products!$A$2:$E$20,5,TRUE)</f>
        <v>29.95</v>
      </c>
      <c r="G7154" s="8">
        <f t="shared" si="222"/>
        <v>29.95</v>
      </c>
      <c r="H7154" s="8">
        <f>VLOOKUP(C7154,Products!$A$2:$F$20,6,TRUE)</f>
        <v>15</v>
      </c>
      <c r="I7154" s="8">
        <f t="shared" si="223"/>
        <v>15</v>
      </c>
      <c r="J7154" s="42">
        <f>VLOOKUP(B7154,Invoices!A:I,9,TRUE)</f>
        <v>2021</v>
      </c>
    </row>
    <row r="7155" spans="1:10" x14ac:dyDescent="0.15">
      <c r="A7155" t="s">
        <v>10515</v>
      </c>
      <c r="B7155" t="s">
        <v>1545</v>
      </c>
      <c r="C7155" t="s">
        <v>90</v>
      </c>
      <c r="D7155" t="s">
        <v>72</v>
      </c>
      <c r="E7155">
        <v>1</v>
      </c>
      <c r="F7155" s="8">
        <f>VLOOKUP(C7155,Products!$A$2:$E$20,5,TRUE)</f>
        <v>8.9499999999999993</v>
      </c>
      <c r="G7155" s="8">
        <f t="shared" si="222"/>
        <v>8.9499999999999993</v>
      </c>
      <c r="H7155" s="8">
        <f>VLOOKUP(C7155,Products!$A$2:$F$20,6,TRUE)</f>
        <v>5.6999999999999993</v>
      </c>
      <c r="I7155" s="8">
        <f t="shared" si="223"/>
        <v>5.6999999999999993</v>
      </c>
      <c r="J7155" s="42">
        <f>VLOOKUP(B7155,Invoices!A:I,9,TRUE)</f>
        <v>2021</v>
      </c>
    </row>
    <row r="7156" spans="1:10" x14ac:dyDescent="0.15">
      <c r="A7156" t="s">
        <v>10516</v>
      </c>
      <c r="B7156" t="s">
        <v>1545</v>
      </c>
      <c r="C7156" t="s">
        <v>91</v>
      </c>
      <c r="D7156" t="s">
        <v>70</v>
      </c>
      <c r="E7156">
        <v>2</v>
      </c>
      <c r="F7156" s="8">
        <f>VLOOKUP(C7156,Products!$A$2:$E$20,5,TRUE)</f>
        <v>49.95</v>
      </c>
      <c r="G7156" s="8">
        <f t="shared" si="222"/>
        <v>99.9</v>
      </c>
      <c r="H7156" s="8">
        <f>VLOOKUP(C7156,Products!$A$2:$F$20,6,TRUE)</f>
        <v>21.200000000000003</v>
      </c>
      <c r="I7156" s="8">
        <f t="shared" si="223"/>
        <v>42.400000000000006</v>
      </c>
      <c r="J7156" s="42">
        <f>VLOOKUP(B7156,Invoices!A:I,9,TRUE)</f>
        <v>2021</v>
      </c>
    </row>
    <row r="7157" spans="1:10" x14ac:dyDescent="0.15">
      <c r="A7157" t="s">
        <v>10517</v>
      </c>
      <c r="B7157" t="s">
        <v>1545</v>
      </c>
      <c r="C7157" t="s">
        <v>98</v>
      </c>
      <c r="D7157" t="s">
        <v>79</v>
      </c>
      <c r="E7157">
        <v>20</v>
      </c>
      <c r="F7157" s="8">
        <f>VLOOKUP(C7157,Products!$A$2:$E$20,5,TRUE)</f>
        <v>14.95</v>
      </c>
      <c r="G7157" s="8">
        <f t="shared" si="222"/>
        <v>299</v>
      </c>
      <c r="H7157" s="8">
        <f>VLOOKUP(C7157,Products!$A$2:$F$20,6,TRUE)</f>
        <v>3.0499999999999989</v>
      </c>
      <c r="I7157" s="8">
        <f t="shared" si="223"/>
        <v>60.999999999999979</v>
      </c>
      <c r="J7157" s="42">
        <f>VLOOKUP(B7157,Invoices!A:I,9,TRUE)</f>
        <v>2021</v>
      </c>
    </row>
    <row r="7158" spans="1:10" x14ac:dyDescent="0.15">
      <c r="A7158" t="s">
        <v>10518</v>
      </c>
      <c r="B7158" t="s">
        <v>1545</v>
      </c>
      <c r="C7158" t="s">
        <v>96</v>
      </c>
      <c r="D7158" t="s">
        <v>75</v>
      </c>
      <c r="E7158">
        <v>3</v>
      </c>
      <c r="F7158" s="8">
        <f>VLOOKUP(C7158,Products!$A$2:$E$20,5,TRUE)</f>
        <v>79.95</v>
      </c>
      <c r="G7158" s="8">
        <f t="shared" si="222"/>
        <v>239.85000000000002</v>
      </c>
      <c r="H7158" s="8">
        <f>VLOOKUP(C7158,Products!$A$2:$F$20,6,TRUE)</f>
        <v>27.950000000000003</v>
      </c>
      <c r="I7158" s="8">
        <f t="shared" si="223"/>
        <v>83.850000000000009</v>
      </c>
      <c r="J7158" s="42">
        <f>VLOOKUP(B7158,Invoices!A:I,9,TRUE)</f>
        <v>2021</v>
      </c>
    </row>
    <row r="7159" spans="1:10" x14ac:dyDescent="0.15">
      <c r="A7159" t="s">
        <v>10519</v>
      </c>
      <c r="B7159" t="s">
        <v>1545</v>
      </c>
      <c r="C7159" t="s">
        <v>104</v>
      </c>
      <c r="D7159" t="s">
        <v>71</v>
      </c>
      <c r="E7159">
        <v>24</v>
      </c>
      <c r="F7159" s="8">
        <f>VLOOKUP(C7159,Products!$A$2:$E$20,5,TRUE)</f>
        <v>2.95</v>
      </c>
      <c r="G7159" s="8">
        <f t="shared" si="222"/>
        <v>70.800000000000011</v>
      </c>
      <c r="H7159" s="8">
        <f>VLOOKUP(C7159,Products!$A$2:$F$20,6,TRUE)</f>
        <v>1.1500000000000001</v>
      </c>
      <c r="I7159" s="8">
        <f t="shared" si="223"/>
        <v>27.6</v>
      </c>
      <c r="J7159" s="42">
        <f>VLOOKUP(B7159,Invoices!A:I,9,TRUE)</f>
        <v>2021</v>
      </c>
    </row>
    <row r="7160" spans="1:10" x14ac:dyDescent="0.15">
      <c r="A7160" t="s">
        <v>10520</v>
      </c>
      <c r="B7160" t="s">
        <v>1545</v>
      </c>
      <c r="C7160" t="s">
        <v>95</v>
      </c>
      <c r="D7160" t="s">
        <v>73</v>
      </c>
      <c r="E7160">
        <v>2</v>
      </c>
      <c r="F7160" s="8">
        <f>VLOOKUP(C7160,Products!$A$2:$E$20,5,TRUE)</f>
        <v>12.95</v>
      </c>
      <c r="G7160" s="8">
        <f t="shared" si="222"/>
        <v>25.9</v>
      </c>
      <c r="H7160" s="8">
        <f>VLOOKUP(C7160,Products!$A$2:$F$20,6,TRUE)</f>
        <v>4.1999999999999993</v>
      </c>
      <c r="I7160" s="8">
        <f t="shared" si="223"/>
        <v>8.3999999999999986</v>
      </c>
      <c r="J7160" s="42">
        <f>VLOOKUP(B7160,Invoices!A:I,9,TRUE)</f>
        <v>2021</v>
      </c>
    </row>
    <row r="7161" spans="1:10" x14ac:dyDescent="0.15">
      <c r="A7161" t="s">
        <v>10521</v>
      </c>
      <c r="B7161" t="s">
        <v>1545</v>
      </c>
      <c r="C7161" t="s">
        <v>101</v>
      </c>
      <c r="D7161" t="s">
        <v>69</v>
      </c>
      <c r="E7161">
        <v>5</v>
      </c>
      <c r="F7161" s="8">
        <f>VLOOKUP(C7161,Products!$A$2:$E$20,5,TRUE)</f>
        <v>129.94999999999999</v>
      </c>
      <c r="G7161" s="8">
        <f t="shared" si="222"/>
        <v>649.75</v>
      </c>
      <c r="H7161" s="8">
        <f>VLOOKUP(C7161,Products!$A$2:$F$20,6,TRUE)</f>
        <v>40.449999999999989</v>
      </c>
      <c r="I7161" s="8">
        <f t="shared" si="223"/>
        <v>202.24999999999994</v>
      </c>
      <c r="J7161" s="42">
        <f>VLOOKUP(B7161,Invoices!A:I,9,TRUE)</f>
        <v>2021</v>
      </c>
    </row>
    <row r="7162" spans="1:10" x14ac:dyDescent="0.15">
      <c r="A7162" t="s">
        <v>10522</v>
      </c>
      <c r="B7162" t="s">
        <v>1546</v>
      </c>
      <c r="C7162" t="s">
        <v>96</v>
      </c>
      <c r="D7162" t="s">
        <v>75</v>
      </c>
      <c r="E7162">
        <v>2</v>
      </c>
      <c r="F7162" s="8">
        <f>VLOOKUP(C7162,Products!$A$2:$E$20,5,TRUE)</f>
        <v>79.95</v>
      </c>
      <c r="G7162" s="8">
        <f t="shared" si="222"/>
        <v>159.9</v>
      </c>
      <c r="H7162" s="8">
        <f>VLOOKUP(C7162,Products!$A$2:$F$20,6,TRUE)</f>
        <v>27.950000000000003</v>
      </c>
      <c r="I7162" s="8">
        <f t="shared" si="223"/>
        <v>55.900000000000006</v>
      </c>
      <c r="J7162" s="42">
        <f>VLOOKUP(B7162,Invoices!A:I,9,TRUE)</f>
        <v>2021</v>
      </c>
    </row>
    <row r="7163" spans="1:10" x14ac:dyDescent="0.15">
      <c r="A7163" t="s">
        <v>10523</v>
      </c>
      <c r="B7163" t="s">
        <v>1546</v>
      </c>
      <c r="C7163" t="s">
        <v>95</v>
      </c>
      <c r="D7163" t="s">
        <v>73</v>
      </c>
      <c r="E7163">
        <v>2</v>
      </c>
      <c r="F7163" s="8">
        <f>VLOOKUP(C7163,Products!$A$2:$E$20,5,TRUE)</f>
        <v>12.95</v>
      </c>
      <c r="G7163" s="8">
        <f t="shared" si="222"/>
        <v>25.9</v>
      </c>
      <c r="H7163" s="8">
        <f>VLOOKUP(C7163,Products!$A$2:$F$20,6,TRUE)</f>
        <v>4.1999999999999993</v>
      </c>
      <c r="I7163" s="8">
        <f t="shared" si="223"/>
        <v>8.3999999999999986</v>
      </c>
      <c r="J7163" s="42">
        <f>VLOOKUP(B7163,Invoices!A:I,9,TRUE)</f>
        <v>2021</v>
      </c>
    </row>
    <row r="7164" spans="1:10" x14ac:dyDescent="0.15">
      <c r="A7164" t="s">
        <v>10524</v>
      </c>
      <c r="B7164" t="s">
        <v>1546</v>
      </c>
      <c r="C7164" t="s">
        <v>104</v>
      </c>
      <c r="D7164" t="s">
        <v>71</v>
      </c>
      <c r="E7164">
        <v>1</v>
      </c>
      <c r="F7164" s="8">
        <f>VLOOKUP(C7164,Products!$A$2:$E$20,5,TRUE)</f>
        <v>2.95</v>
      </c>
      <c r="G7164" s="8">
        <f t="shared" si="222"/>
        <v>2.95</v>
      </c>
      <c r="H7164" s="8">
        <f>VLOOKUP(C7164,Products!$A$2:$F$20,6,TRUE)</f>
        <v>1.1500000000000001</v>
      </c>
      <c r="I7164" s="8">
        <f t="shared" si="223"/>
        <v>1.1500000000000001</v>
      </c>
      <c r="J7164" s="42">
        <f>VLOOKUP(B7164,Invoices!A:I,9,TRUE)</f>
        <v>2021</v>
      </c>
    </row>
    <row r="7165" spans="1:10" x14ac:dyDescent="0.15">
      <c r="A7165" t="s">
        <v>10525</v>
      </c>
      <c r="B7165" t="s">
        <v>1546</v>
      </c>
      <c r="C7165" t="s">
        <v>88</v>
      </c>
      <c r="D7165" t="s">
        <v>85</v>
      </c>
      <c r="E7165">
        <v>50</v>
      </c>
      <c r="F7165" s="8">
        <f>VLOOKUP(C7165,Products!$A$2:$E$20,5,TRUE)</f>
        <v>8.9499999999999993</v>
      </c>
      <c r="G7165" s="8">
        <f t="shared" si="222"/>
        <v>447.49999999999994</v>
      </c>
      <c r="H7165" s="8">
        <f>VLOOKUP(C7165,Products!$A$2:$F$20,6,TRUE)</f>
        <v>5.6999999999999993</v>
      </c>
      <c r="I7165" s="8">
        <f t="shared" si="223"/>
        <v>284.99999999999994</v>
      </c>
      <c r="J7165" s="42">
        <f>VLOOKUP(B7165,Invoices!A:I,9,TRUE)</f>
        <v>2021</v>
      </c>
    </row>
    <row r="7166" spans="1:10" x14ac:dyDescent="0.15">
      <c r="A7166" t="s">
        <v>10526</v>
      </c>
      <c r="B7166" t="s">
        <v>1546</v>
      </c>
      <c r="C7166" t="s">
        <v>103</v>
      </c>
      <c r="D7166" t="s">
        <v>77</v>
      </c>
      <c r="E7166">
        <v>3</v>
      </c>
      <c r="F7166" s="8">
        <f>VLOOKUP(C7166,Products!$A$2:$E$20,5,TRUE)</f>
        <v>8.9499999999999993</v>
      </c>
      <c r="G7166" s="8">
        <f t="shared" si="222"/>
        <v>26.849999999999998</v>
      </c>
      <c r="H7166" s="8">
        <f>VLOOKUP(C7166,Products!$A$2:$F$20,6,TRUE)</f>
        <v>3.1999999999999993</v>
      </c>
      <c r="I7166" s="8">
        <f t="shared" si="223"/>
        <v>9.5999999999999979</v>
      </c>
      <c r="J7166" s="42">
        <f>VLOOKUP(B7166,Invoices!A:I,9,TRUE)</f>
        <v>2021</v>
      </c>
    </row>
    <row r="7167" spans="1:10" x14ac:dyDescent="0.15">
      <c r="A7167" t="s">
        <v>10527</v>
      </c>
      <c r="B7167" t="s">
        <v>1546</v>
      </c>
      <c r="C7167" t="s">
        <v>91</v>
      </c>
      <c r="D7167" t="s">
        <v>70</v>
      </c>
      <c r="E7167">
        <v>5</v>
      </c>
      <c r="F7167" s="8">
        <f>VLOOKUP(C7167,Products!$A$2:$E$20,5,TRUE)</f>
        <v>49.95</v>
      </c>
      <c r="G7167" s="8">
        <f t="shared" si="222"/>
        <v>249.75</v>
      </c>
      <c r="H7167" s="8">
        <f>VLOOKUP(C7167,Products!$A$2:$F$20,6,TRUE)</f>
        <v>21.200000000000003</v>
      </c>
      <c r="I7167" s="8">
        <f t="shared" si="223"/>
        <v>106.00000000000001</v>
      </c>
      <c r="J7167" s="42">
        <f>VLOOKUP(B7167,Invoices!A:I,9,TRUE)</f>
        <v>2021</v>
      </c>
    </row>
    <row r="7168" spans="1:10" x14ac:dyDescent="0.15">
      <c r="A7168" t="s">
        <v>10528</v>
      </c>
      <c r="B7168" t="s">
        <v>1546</v>
      </c>
      <c r="C7168" t="s">
        <v>89</v>
      </c>
      <c r="D7168" t="s">
        <v>80</v>
      </c>
      <c r="E7168">
        <v>5</v>
      </c>
      <c r="F7168" s="8">
        <f>VLOOKUP(C7168,Products!$A$2:$E$20,5,TRUE)</f>
        <v>15.95</v>
      </c>
      <c r="G7168" s="8">
        <f t="shared" si="222"/>
        <v>79.75</v>
      </c>
      <c r="H7168" s="8">
        <f>VLOOKUP(C7168,Products!$A$2:$F$20,6,TRUE)</f>
        <v>6</v>
      </c>
      <c r="I7168" s="8">
        <f t="shared" si="223"/>
        <v>30</v>
      </c>
      <c r="J7168" s="42">
        <f>VLOOKUP(B7168,Invoices!A:I,9,TRUE)</f>
        <v>2021</v>
      </c>
    </row>
    <row r="7169" spans="1:10" x14ac:dyDescent="0.15">
      <c r="A7169" t="s">
        <v>10529</v>
      </c>
      <c r="B7169" t="s">
        <v>1546</v>
      </c>
      <c r="C7169" t="s">
        <v>93</v>
      </c>
      <c r="D7169" t="s">
        <v>76</v>
      </c>
      <c r="E7169">
        <v>12</v>
      </c>
      <c r="F7169" s="8">
        <f>VLOOKUP(C7169,Products!$A$2:$E$20,5,TRUE)</f>
        <v>9.9499999999999993</v>
      </c>
      <c r="G7169" s="8">
        <f t="shared" si="222"/>
        <v>119.39999999999999</v>
      </c>
      <c r="H7169" s="8">
        <f>VLOOKUP(C7169,Products!$A$2:$F$20,6,TRUE)</f>
        <v>1.9499999999999993</v>
      </c>
      <c r="I7169" s="8">
        <f t="shared" si="223"/>
        <v>23.399999999999991</v>
      </c>
      <c r="J7169" s="42">
        <f>VLOOKUP(B7169,Invoices!A:I,9,TRUE)</f>
        <v>2021</v>
      </c>
    </row>
    <row r="7170" spans="1:10" x14ac:dyDescent="0.15">
      <c r="A7170" t="s">
        <v>10530</v>
      </c>
      <c r="B7170" t="s">
        <v>1547</v>
      </c>
      <c r="C7170" t="s">
        <v>102</v>
      </c>
      <c r="D7170" t="s">
        <v>83</v>
      </c>
      <c r="E7170">
        <v>10</v>
      </c>
      <c r="F7170" s="8">
        <f>VLOOKUP(C7170,Products!$A$2:$E$20,5,TRUE)</f>
        <v>29.95</v>
      </c>
      <c r="G7170" s="8">
        <f t="shared" si="222"/>
        <v>299.5</v>
      </c>
      <c r="H7170" s="8">
        <f>VLOOKUP(C7170,Products!$A$2:$F$20,6,TRUE)</f>
        <v>15</v>
      </c>
      <c r="I7170" s="8">
        <f t="shared" si="223"/>
        <v>150</v>
      </c>
      <c r="J7170" s="42">
        <f>VLOOKUP(B7170,Invoices!A:I,9,TRUE)</f>
        <v>2021</v>
      </c>
    </row>
    <row r="7171" spans="1:10" x14ac:dyDescent="0.15">
      <c r="A7171" t="s">
        <v>10531</v>
      </c>
      <c r="B7171" t="s">
        <v>1547</v>
      </c>
      <c r="C7171" t="s">
        <v>101</v>
      </c>
      <c r="D7171" t="s">
        <v>69</v>
      </c>
      <c r="E7171">
        <v>1</v>
      </c>
      <c r="F7171" s="8">
        <f>VLOOKUP(C7171,Products!$A$2:$E$20,5,TRUE)</f>
        <v>129.94999999999999</v>
      </c>
      <c r="G7171" s="8">
        <f t="shared" ref="G7171:G7234" si="224">F7171*E7171</f>
        <v>129.94999999999999</v>
      </c>
      <c r="H7171" s="8">
        <f>VLOOKUP(C7171,Products!$A$2:$F$20,6,TRUE)</f>
        <v>40.449999999999989</v>
      </c>
      <c r="I7171" s="8">
        <f t="shared" ref="I7171:I7234" si="225">H7171*E7171</f>
        <v>40.449999999999989</v>
      </c>
      <c r="J7171" s="42">
        <f>VLOOKUP(B7171,Invoices!A:I,9,TRUE)</f>
        <v>2021</v>
      </c>
    </row>
    <row r="7172" spans="1:10" x14ac:dyDescent="0.15">
      <c r="A7172" t="s">
        <v>10532</v>
      </c>
      <c r="B7172" t="s">
        <v>1547</v>
      </c>
      <c r="C7172" t="s">
        <v>89</v>
      </c>
      <c r="D7172" t="s">
        <v>80</v>
      </c>
      <c r="E7172">
        <v>1</v>
      </c>
      <c r="F7172" s="8">
        <f>VLOOKUP(C7172,Products!$A$2:$E$20,5,TRUE)</f>
        <v>15.95</v>
      </c>
      <c r="G7172" s="8">
        <f t="shared" si="224"/>
        <v>15.95</v>
      </c>
      <c r="H7172" s="8">
        <f>VLOOKUP(C7172,Products!$A$2:$F$20,6,TRUE)</f>
        <v>6</v>
      </c>
      <c r="I7172" s="8">
        <f t="shared" si="225"/>
        <v>6</v>
      </c>
      <c r="J7172" s="42">
        <f>VLOOKUP(B7172,Invoices!A:I,9,TRUE)</f>
        <v>2021</v>
      </c>
    </row>
    <row r="7173" spans="1:10" x14ac:dyDescent="0.15">
      <c r="A7173" t="s">
        <v>10533</v>
      </c>
      <c r="B7173" t="s">
        <v>1547</v>
      </c>
      <c r="C7173" t="s">
        <v>104</v>
      </c>
      <c r="D7173" t="s">
        <v>71</v>
      </c>
      <c r="E7173">
        <v>2</v>
      </c>
      <c r="F7173" s="8">
        <f>VLOOKUP(C7173,Products!$A$2:$E$20,5,TRUE)</f>
        <v>2.95</v>
      </c>
      <c r="G7173" s="8">
        <f t="shared" si="224"/>
        <v>5.9</v>
      </c>
      <c r="H7173" s="8">
        <f>VLOOKUP(C7173,Products!$A$2:$F$20,6,TRUE)</f>
        <v>1.1500000000000001</v>
      </c>
      <c r="I7173" s="8">
        <f t="shared" si="225"/>
        <v>2.3000000000000003</v>
      </c>
      <c r="J7173" s="42">
        <f>VLOOKUP(B7173,Invoices!A:I,9,TRUE)</f>
        <v>2021</v>
      </c>
    </row>
    <row r="7174" spans="1:10" x14ac:dyDescent="0.15">
      <c r="A7174" t="s">
        <v>10534</v>
      </c>
      <c r="B7174" t="s">
        <v>1547</v>
      </c>
      <c r="C7174" t="s">
        <v>93</v>
      </c>
      <c r="D7174" t="s">
        <v>76</v>
      </c>
      <c r="E7174">
        <v>1</v>
      </c>
      <c r="F7174" s="8">
        <f>VLOOKUP(C7174,Products!$A$2:$E$20,5,TRUE)</f>
        <v>9.9499999999999993</v>
      </c>
      <c r="G7174" s="8">
        <f t="shared" si="224"/>
        <v>9.9499999999999993</v>
      </c>
      <c r="H7174" s="8">
        <f>VLOOKUP(C7174,Products!$A$2:$F$20,6,TRUE)</f>
        <v>1.9499999999999993</v>
      </c>
      <c r="I7174" s="8">
        <f t="shared" si="225"/>
        <v>1.9499999999999993</v>
      </c>
      <c r="J7174" s="42">
        <f>VLOOKUP(B7174,Invoices!A:I,9,TRUE)</f>
        <v>2021</v>
      </c>
    </row>
    <row r="7175" spans="1:10" x14ac:dyDescent="0.15">
      <c r="A7175" t="s">
        <v>10535</v>
      </c>
      <c r="B7175" t="s">
        <v>1548</v>
      </c>
      <c r="C7175" t="s">
        <v>103</v>
      </c>
      <c r="D7175" t="s">
        <v>77</v>
      </c>
      <c r="E7175">
        <v>5</v>
      </c>
      <c r="F7175" s="8">
        <f>VLOOKUP(C7175,Products!$A$2:$E$20,5,TRUE)</f>
        <v>8.9499999999999993</v>
      </c>
      <c r="G7175" s="8">
        <f t="shared" si="224"/>
        <v>44.75</v>
      </c>
      <c r="H7175" s="8">
        <f>VLOOKUP(C7175,Products!$A$2:$F$20,6,TRUE)</f>
        <v>3.1999999999999993</v>
      </c>
      <c r="I7175" s="8">
        <f t="shared" si="225"/>
        <v>15.999999999999996</v>
      </c>
      <c r="J7175" s="42">
        <f>VLOOKUP(B7175,Invoices!A:I,9,TRUE)</f>
        <v>2021</v>
      </c>
    </row>
    <row r="7176" spans="1:10" x14ac:dyDescent="0.15">
      <c r="A7176" t="s">
        <v>10536</v>
      </c>
      <c r="B7176" t="s">
        <v>1548</v>
      </c>
      <c r="C7176" t="s">
        <v>96</v>
      </c>
      <c r="D7176" t="s">
        <v>75</v>
      </c>
      <c r="E7176">
        <v>5</v>
      </c>
      <c r="F7176" s="8">
        <f>VLOOKUP(C7176,Products!$A$2:$E$20,5,TRUE)</f>
        <v>79.95</v>
      </c>
      <c r="G7176" s="8">
        <f t="shared" si="224"/>
        <v>399.75</v>
      </c>
      <c r="H7176" s="8">
        <f>VLOOKUP(C7176,Products!$A$2:$F$20,6,TRUE)</f>
        <v>27.950000000000003</v>
      </c>
      <c r="I7176" s="8">
        <f t="shared" si="225"/>
        <v>139.75</v>
      </c>
      <c r="J7176" s="42">
        <f>VLOOKUP(B7176,Invoices!A:I,9,TRUE)</f>
        <v>2021</v>
      </c>
    </row>
    <row r="7177" spans="1:10" x14ac:dyDescent="0.15">
      <c r="A7177" t="s">
        <v>10537</v>
      </c>
      <c r="B7177" t="s">
        <v>1548</v>
      </c>
      <c r="C7177" t="s">
        <v>99</v>
      </c>
      <c r="D7177" t="s">
        <v>84</v>
      </c>
      <c r="E7177">
        <v>2</v>
      </c>
      <c r="F7177" s="8">
        <f>VLOOKUP(C7177,Products!$A$2:$E$20,5,TRUE)</f>
        <v>3.5</v>
      </c>
      <c r="G7177" s="8">
        <f t="shared" si="224"/>
        <v>7</v>
      </c>
      <c r="H7177" s="8">
        <f>VLOOKUP(C7177,Products!$A$2:$F$20,6,TRUE)</f>
        <v>0.54999999999999982</v>
      </c>
      <c r="I7177" s="8">
        <f t="shared" si="225"/>
        <v>1.0999999999999996</v>
      </c>
      <c r="J7177" s="42">
        <f>VLOOKUP(B7177,Invoices!A:I,9,TRUE)</f>
        <v>2021</v>
      </c>
    </row>
    <row r="7178" spans="1:10" x14ac:dyDescent="0.15">
      <c r="A7178" t="s">
        <v>10538</v>
      </c>
      <c r="B7178" t="s">
        <v>1548</v>
      </c>
      <c r="C7178" t="s">
        <v>105</v>
      </c>
      <c r="D7178" t="s">
        <v>81</v>
      </c>
      <c r="E7178">
        <v>1</v>
      </c>
      <c r="F7178" s="8">
        <f>VLOOKUP(C7178,Products!$A$2:$E$20,5,TRUE)</f>
        <v>8.9499999999999993</v>
      </c>
      <c r="G7178" s="8">
        <f t="shared" si="224"/>
        <v>8.9499999999999993</v>
      </c>
      <c r="H7178" s="8">
        <f>VLOOKUP(C7178,Products!$A$2:$F$20,6,TRUE)</f>
        <v>3.1999999999999993</v>
      </c>
      <c r="I7178" s="8">
        <f t="shared" si="225"/>
        <v>3.1999999999999993</v>
      </c>
      <c r="J7178" s="42">
        <f>VLOOKUP(B7178,Invoices!A:I,9,TRUE)</f>
        <v>2021</v>
      </c>
    </row>
    <row r="7179" spans="1:10" x14ac:dyDescent="0.15">
      <c r="A7179" t="s">
        <v>10539</v>
      </c>
      <c r="B7179" t="s">
        <v>1548</v>
      </c>
      <c r="C7179" t="s">
        <v>88</v>
      </c>
      <c r="D7179" t="s">
        <v>85</v>
      </c>
      <c r="E7179">
        <v>4</v>
      </c>
      <c r="F7179" s="8">
        <f>VLOOKUP(C7179,Products!$A$2:$E$20,5,TRUE)</f>
        <v>8.9499999999999993</v>
      </c>
      <c r="G7179" s="8">
        <f t="shared" si="224"/>
        <v>35.799999999999997</v>
      </c>
      <c r="H7179" s="8">
        <f>VLOOKUP(C7179,Products!$A$2:$F$20,6,TRUE)</f>
        <v>5.6999999999999993</v>
      </c>
      <c r="I7179" s="8">
        <f t="shared" si="225"/>
        <v>22.799999999999997</v>
      </c>
      <c r="J7179" s="42">
        <f>VLOOKUP(B7179,Invoices!A:I,9,TRUE)</f>
        <v>2021</v>
      </c>
    </row>
    <row r="7180" spans="1:10" x14ac:dyDescent="0.15">
      <c r="A7180" t="s">
        <v>10540</v>
      </c>
      <c r="B7180" t="s">
        <v>1548</v>
      </c>
      <c r="C7180" t="s">
        <v>93</v>
      </c>
      <c r="D7180" t="s">
        <v>76</v>
      </c>
      <c r="E7180">
        <v>20</v>
      </c>
      <c r="F7180" s="8">
        <f>VLOOKUP(C7180,Products!$A$2:$E$20,5,TRUE)</f>
        <v>9.9499999999999993</v>
      </c>
      <c r="G7180" s="8">
        <f t="shared" si="224"/>
        <v>199</v>
      </c>
      <c r="H7180" s="8">
        <f>VLOOKUP(C7180,Products!$A$2:$F$20,6,TRUE)</f>
        <v>1.9499999999999993</v>
      </c>
      <c r="I7180" s="8">
        <f t="shared" si="225"/>
        <v>38.999999999999986</v>
      </c>
      <c r="J7180" s="42">
        <f>VLOOKUP(B7180,Invoices!A:I,9,TRUE)</f>
        <v>2021</v>
      </c>
    </row>
    <row r="7181" spans="1:10" x14ac:dyDescent="0.15">
      <c r="A7181" t="s">
        <v>10541</v>
      </c>
      <c r="B7181" t="s">
        <v>1548</v>
      </c>
      <c r="C7181" t="s">
        <v>90</v>
      </c>
      <c r="D7181" t="s">
        <v>72</v>
      </c>
      <c r="E7181">
        <v>3</v>
      </c>
      <c r="F7181" s="8">
        <f>VLOOKUP(C7181,Products!$A$2:$E$20,5,TRUE)</f>
        <v>8.9499999999999993</v>
      </c>
      <c r="G7181" s="8">
        <f t="shared" si="224"/>
        <v>26.849999999999998</v>
      </c>
      <c r="H7181" s="8">
        <f>VLOOKUP(C7181,Products!$A$2:$F$20,6,TRUE)</f>
        <v>5.6999999999999993</v>
      </c>
      <c r="I7181" s="8">
        <f t="shared" si="225"/>
        <v>17.099999999999998</v>
      </c>
      <c r="J7181" s="42">
        <f>VLOOKUP(B7181,Invoices!A:I,9,TRUE)</f>
        <v>2021</v>
      </c>
    </row>
    <row r="7182" spans="1:10" x14ac:dyDescent="0.15">
      <c r="A7182" t="s">
        <v>10542</v>
      </c>
      <c r="B7182" t="s">
        <v>1548</v>
      </c>
      <c r="C7182" t="s">
        <v>95</v>
      </c>
      <c r="D7182" t="s">
        <v>73</v>
      </c>
      <c r="E7182">
        <v>1</v>
      </c>
      <c r="F7182" s="8">
        <f>VLOOKUP(C7182,Products!$A$2:$E$20,5,TRUE)</f>
        <v>12.95</v>
      </c>
      <c r="G7182" s="8">
        <f t="shared" si="224"/>
        <v>12.95</v>
      </c>
      <c r="H7182" s="8">
        <f>VLOOKUP(C7182,Products!$A$2:$F$20,6,TRUE)</f>
        <v>4.1999999999999993</v>
      </c>
      <c r="I7182" s="8">
        <f t="shared" si="225"/>
        <v>4.1999999999999993</v>
      </c>
      <c r="J7182" s="42">
        <f>VLOOKUP(B7182,Invoices!A:I,9,TRUE)</f>
        <v>2021</v>
      </c>
    </row>
    <row r="7183" spans="1:10" x14ac:dyDescent="0.15">
      <c r="A7183" t="s">
        <v>10543</v>
      </c>
      <c r="B7183" t="s">
        <v>1549</v>
      </c>
      <c r="C7183" t="s">
        <v>104</v>
      </c>
      <c r="D7183" t="s">
        <v>71</v>
      </c>
      <c r="E7183">
        <v>10</v>
      </c>
      <c r="F7183" s="8">
        <f>VLOOKUP(C7183,Products!$A$2:$E$20,5,TRUE)</f>
        <v>2.95</v>
      </c>
      <c r="G7183" s="8">
        <f t="shared" si="224"/>
        <v>29.5</v>
      </c>
      <c r="H7183" s="8">
        <f>VLOOKUP(C7183,Products!$A$2:$F$20,6,TRUE)</f>
        <v>1.1500000000000001</v>
      </c>
      <c r="I7183" s="8">
        <f t="shared" si="225"/>
        <v>11.500000000000002</v>
      </c>
      <c r="J7183" s="42">
        <f>VLOOKUP(B7183,Invoices!A:I,9,TRUE)</f>
        <v>2021</v>
      </c>
    </row>
    <row r="7184" spans="1:10" x14ac:dyDescent="0.15">
      <c r="A7184" t="s">
        <v>10544</v>
      </c>
      <c r="B7184" t="s">
        <v>1549</v>
      </c>
      <c r="C7184" t="s">
        <v>89</v>
      </c>
      <c r="D7184" t="s">
        <v>80</v>
      </c>
      <c r="E7184">
        <v>4</v>
      </c>
      <c r="F7184" s="8">
        <f>VLOOKUP(C7184,Products!$A$2:$E$20,5,TRUE)</f>
        <v>15.95</v>
      </c>
      <c r="G7184" s="8">
        <f t="shared" si="224"/>
        <v>63.8</v>
      </c>
      <c r="H7184" s="8">
        <f>VLOOKUP(C7184,Products!$A$2:$F$20,6,TRUE)</f>
        <v>6</v>
      </c>
      <c r="I7184" s="8">
        <f t="shared" si="225"/>
        <v>24</v>
      </c>
      <c r="J7184" s="42">
        <f>VLOOKUP(B7184,Invoices!A:I,9,TRUE)</f>
        <v>2021</v>
      </c>
    </row>
    <row r="7185" spans="1:10" x14ac:dyDescent="0.15">
      <c r="A7185" t="s">
        <v>10545</v>
      </c>
      <c r="B7185" t="s">
        <v>1549</v>
      </c>
      <c r="C7185" t="s">
        <v>88</v>
      </c>
      <c r="D7185" t="s">
        <v>85</v>
      </c>
      <c r="E7185">
        <v>50</v>
      </c>
      <c r="F7185" s="8">
        <f>VLOOKUP(C7185,Products!$A$2:$E$20,5,TRUE)</f>
        <v>8.9499999999999993</v>
      </c>
      <c r="G7185" s="8">
        <f t="shared" si="224"/>
        <v>447.49999999999994</v>
      </c>
      <c r="H7185" s="8">
        <f>VLOOKUP(C7185,Products!$A$2:$F$20,6,TRUE)</f>
        <v>5.6999999999999993</v>
      </c>
      <c r="I7185" s="8">
        <f t="shared" si="225"/>
        <v>284.99999999999994</v>
      </c>
      <c r="J7185" s="42">
        <f>VLOOKUP(B7185,Invoices!A:I,9,TRUE)</f>
        <v>2021</v>
      </c>
    </row>
    <row r="7186" spans="1:10" x14ac:dyDescent="0.15">
      <c r="A7186" t="s">
        <v>10546</v>
      </c>
      <c r="B7186" t="s">
        <v>1549</v>
      </c>
      <c r="C7186" t="s">
        <v>93</v>
      </c>
      <c r="D7186" t="s">
        <v>76</v>
      </c>
      <c r="E7186">
        <v>3</v>
      </c>
      <c r="F7186" s="8">
        <f>VLOOKUP(C7186,Products!$A$2:$E$20,5,TRUE)</f>
        <v>9.9499999999999993</v>
      </c>
      <c r="G7186" s="8">
        <f t="shared" si="224"/>
        <v>29.849999999999998</v>
      </c>
      <c r="H7186" s="8">
        <f>VLOOKUP(C7186,Products!$A$2:$F$20,6,TRUE)</f>
        <v>1.9499999999999993</v>
      </c>
      <c r="I7186" s="8">
        <f t="shared" si="225"/>
        <v>5.8499999999999979</v>
      </c>
      <c r="J7186" s="42">
        <f>VLOOKUP(B7186,Invoices!A:I,9,TRUE)</f>
        <v>2021</v>
      </c>
    </row>
    <row r="7187" spans="1:10" x14ac:dyDescent="0.15">
      <c r="A7187" t="s">
        <v>10547</v>
      </c>
      <c r="B7187" t="s">
        <v>1549</v>
      </c>
      <c r="C7187" t="s">
        <v>94</v>
      </c>
      <c r="D7187" t="s">
        <v>86</v>
      </c>
      <c r="E7187">
        <v>2</v>
      </c>
      <c r="F7187" s="8">
        <f>VLOOKUP(C7187,Products!$A$2:$E$20,5,TRUE)</f>
        <v>3.5</v>
      </c>
      <c r="G7187" s="8">
        <f t="shared" si="224"/>
        <v>7</v>
      </c>
      <c r="H7187" s="8">
        <f>VLOOKUP(C7187,Products!$A$2:$F$20,6,TRUE)</f>
        <v>0.54999999999999982</v>
      </c>
      <c r="I7187" s="8">
        <f t="shared" si="225"/>
        <v>1.0999999999999996</v>
      </c>
      <c r="J7187" s="42">
        <f>VLOOKUP(B7187,Invoices!A:I,9,TRUE)</f>
        <v>2021</v>
      </c>
    </row>
    <row r="7188" spans="1:10" x14ac:dyDescent="0.15">
      <c r="A7188" t="s">
        <v>10548</v>
      </c>
      <c r="B7188" t="s">
        <v>1549</v>
      </c>
      <c r="C7188" t="s">
        <v>105</v>
      </c>
      <c r="D7188" t="s">
        <v>81</v>
      </c>
      <c r="E7188">
        <v>7</v>
      </c>
      <c r="F7188" s="8">
        <f>VLOOKUP(C7188,Products!$A$2:$E$20,5,TRUE)</f>
        <v>8.9499999999999993</v>
      </c>
      <c r="G7188" s="8">
        <f t="shared" si="224"/>
        <v>62.649999999999991</v>
      </c>
      <c r="H7188" s="8">
        <f>VLOOKUP(C7188,Products!$A$2:$F$20,6,TRUE)</f>
        <v>3.1999999999999993</v>
      </c>
      <c r="I7188" s="8">
        <f t="shared" si="225"/>
        <v>22.399999999999995</v>
      </c>
      <c r="J7188" s="42">
        <f>VLOOKUP(B7188,Invoices!A:I,9,TRUE)</f>
        <v>2021</v>
      </c>
    </row>
    <row r="7189" spans="1:10" x14ac:dyDescent="0.15">
      <c r="A7189" t="s">
        <v>10549</v>
      </c>
      <c r="B7189" t="s">
        <v>1549</v>
      </c>
      <c r="C7189" t="s">
        <v>103</v>
      </c>
      <c r="D7189" t="s">
        <v>77</v>
      </c>
      <c r="E7189">
        <v>1</v>
      </c>
      <c r="F7189" s="8">
        <f>VLOOKUP(C7189,Products!$A$2:$E$20,5,TRUE)</f>
        <v>8.9499999999999993</v>
      </c>
      <c r="G7189" s="8">
        <f t="shared" si="224"/>
        <v>8.9499999999999993</v>
      </c>
      <c r="H7189" s="8">
        <f>VLOOKUP(C7189,Products!$A$2:$F$20,6,TRUE)</f>
        <v>3.1999999999999993</v>
      </c>
      <c r="I7189" s="8">
        <f t="shared" si="225"/>
        <v>3.1999999999999993</v>
      </c>
      <c r="J7189" s="42">
        <f>VLOOKUP(B7189,Invoices!A:I,9,TRUE)</f>
        <v>2021</v>
      </c>
    </row>
    <row r="7190" spans="1:10" x14ac:dyDescent="0.15">
      <c r="A7190" t="s">
        <v>10550</v>
      </c>
      <c r="B7190" t="s">
        <v>1550</v>
      </c>
      <c r="C7190" t="s">
        <v>87</v>
      </c>
      <c r="D7190" t="s">
        <v>68</v>
      </c>
      <c r="E7190">
        <v>6</v>
      </c>
      <c r="F7190" s="8">
        <f>VLOOKUP(C7190,Products!$A$2:$E$20,5,TRUE)</f>
        <v>19.95</v>
      </c>
      <c r="G7190" s="8">
        <f t="shared" si="224"/>
        <v>119.69999999999999</v>
      </c>
      <c r="H7190" s="8">
        <f>VLOOKUP(C7190,Products!$A$2:$F$20,6,TRUE)</f>
        <v>7.4499999999999993</v>
      </c>
      <c r="I7190" s="8">
        <f t="shared" si="225"/>
        <v>44.699999999999996</v>
      </c>
      <c r="J7190" s="42">
        <f>VLOOKUP(B7190,Invoices!A:I,9,TRUE)</f>
        <v>2021</v>
      </c>
    </row>
    <row r="7191" spans="1:10" x14ac:dyDescent="0.15">
      <c r="A7191" t="s">
        <v>10551</v>
      </c>
      <c r="B7191" t="s">
        <v>1550</v>
      </c>
      <c r="C7191" t="s">
        <v>101</v>
      </c>
      <c r="D7191" t="s">
        <v>69</v>
      </c>
      <c r="E7191">
        <v>1</v>
      </c>
      <c r="F7191" s="8">
        <f>VLOOKUP(C7191,Products!$A$2:$E$20,5,TRUE)</f>
        <v>129.94999999999999</v>
      </c>
      <c r="G7191" s="8">
        <f t="shared" si="224"/>
        <v>129.94999999999999</v>
      </c>
      <c r="H7191" s="8">
        <f>VLOOKUP(C7191,Products!$A$2:$F$20,6,TRUE)</f>
        <v>40.449999999999989</v>
      </c>
      <c r="I7191" s="8">
        <f t="shared" si="225"/>
        <v>40.449999999999989</v>
      </c>
      <c r="J7191" s="42">
        <f>VLOOKUP(B7191,Invoices!A:I,9,TRUE)</f>
        <v>2021</v>
      </c>
    </row>
    <row r="7192" spans="1:10" x14ac:dyDescent="0.15">
      <c r="A7192" t="s">
        <v>10552</v>
      </c>
      <c r="B7192" t="s">
        <v>1550</v>
      </c>
      <c r="C7192" t="s">
        <v>102</v>
      </c>
      <c r="D7192" t="s">
        <v>83</v>
      </c>
      <c r="E7192">
        <v>1</v>
      </c>
      <c r="F7192" s="8">
        <f>VLOOKUP(C7192,Products!$A$2:$E$20,5,TRUE)</f>
        <v>29.95</v>
      </c>
      <c r="G7192" s="8">
        <f t="shared" si="224"/>
        <v>29.95</v>
      </c>
      <c r="H7192" s="8">
        <f>VLOOKUP(C7192,Products!$A$2:$F$20,6,TRUE)</f>
        <v>15</v>
      </c>
      <c r="I7192" s="8">
        <f t="shared" si="225"/>
        <v>15</v>
      </c>
      <c r="J7192" s="42">
        <f>VLOOKUP(B7192,Invoices!A:I,9,TRUE)</f>
        <v>2021</v>
      </c>
    </row>
    <row r="7193" spans="1:10" x14ac:dyDescent="0.15">
      <c r="A7193" t="s">
        <v>10553</v>
      </c>
      <c r="B7193" t="s">
        <v>1550</v>
      </c>
      <c r="C7193" t="s">
        <v>89</v>
      </c>
      <c r="D7193" t="s">
        <v>80</v>
      </c>
      <c r="E7193">
        <v>2</v>
      </c>
      <c r="F7193" s="8">
        <f>VLOOKUP(C7193,Products!$A$2:$E$20,5,TRUE)</f>
        <v>15.95</v>
      </c>
      <c r="G7193" s="8">
        <f t="shared" si="224"/>
        <v>31.9</v>
      </c>
      <c r="H7193" s="8">
        <f>VLOOKUP(C7193,Products!$A$2:$F$20,6,TRUE)</f>
        <v>6</v>
      </c>
      <c r="I7193" s="8">
        <f t="shared" si="225"/>
        <v>12</v>
      </c>
      <c r="J7193" s="42">
        <f>VLOOKUP(B7193,Invoices!A:I,9,TRUE)</f>
        <v>2021</v>
      </c>
    </row>
    <row r="7194" spans="1:10" x14ac:dyDescent="0.15">
      <c r="A7194" t="s">
        <v>10554</v>
      </c>
      <c r="B7194" t="s">
        <v>1550</v>
      </c>
      <c r="C7194" t="s">
        <v>93</v>
      </c>
      <c r="D7194" t="s">
        <v>76</v>
      </c>
      <c r="E7194">
        <v>30</v>
      </c>
      <c r="F7194" s="8">
        <f>VLOOKUP(C7194,Products!$A$2:$E$20,5,TRUE)</f>
        <v>9.9499999999999993</v>
      </c>
      <c r="G7194" s="8">
        <f t="shared" si="224"/>
        <v>298.5</v>
      </c>
      <c r="H7194" s="8">
        <f>VLOOKUP(C7194,Products!$A$2:$F$20,6,TRUE)</f>
        <v>1.9499999999999993</v>
      </c>
      <c r="I7194" s="8">
        <f t="shared" si="225"/>
        <v>58.499999999999979</v>
      </c>
      <c r="J7194" s="42">
        <f>VLOOKUP(B7194,Invoices!A:I,9,TRUE)</f>
        <v>2021</v>
      </c>
    </row>
    <row r="7195" spans="1:10" x14ac:dyDescent="0.15">
      <c r="A7195" t="s">
        <v>10555</v>
      </c>
      <c r="B7195" t="s">
        <v>1551</v>
      </c>
      <c r="C7195" t="s">
        <v>96</v>
      </c>
      <c r="D7195" t="s">
        <v>75</v>
      </c>
      <c r="E7195">
        <v>1</v>
      </c>
      <c r="F7195" s="8">
        <f>VLOOKUP(C7195,Products!$A$2:$E$20,5,TRUE)</f>
        <v>79.95</v>
      </c>
      <c r="G7195" s="8">
        <f t="shared" si="224"/>
        <v>79.95</v>
      </c>
      <c r="H7195" s="8">
        <f>VLOOKUP(C7195,Products!$A$2:$F$20,6,TRUE)</f>
        <v>27.950000000000003</v>
      </c>
      <c r="I7195" s="8">
        <f t="shared" si="225"/>
        <v>27.950000000000003</v>
      </c>
      <c r="J7195" s="42">
        <f>VLOOKUP(B7195,Invoices!A:I,9,TRUE)</f>
        <v>2021</v>
      </c>
    </row>
    <row r="7196" spans="1:10" x14ac:dyDescent="0.15">
      <c r="A7196" t="s">
        <v>10556</v>
      </c>
      <c r="B7196" t="s">
        <v>1551</v>
      </c>
      <c r="C7196" t="s">
        <v>104</v>
      </c>
      <c r="D7196" t="s">
        <v>71</v>
      </c>
      <c r="E7196">
        <v>1</v>
      </c>
      <c r="F7196" s="8">
        <f>VLOOKUP(C7196,Products!$A$2:$E$20,5,TRUE)</f>
        <v>2.95</v>
      </c>
      <c r="G7196" s="8">
        <f t="shared" si="224"/>
        <v>2.95</v>
      </c>
      <c r="H7196" s="8">
        <f>VLOOKUP(C7196,Products!$A$2:$F$20,6,TRUE)</f>
        <v>1.1500000000000001</v>
      </c>
      <c r="I7196" s="8">
        <f t="shared" si="225"/>
        <v>1.1500000000000001</v>
      </c>
      <c r="J7196" s="42">
        <f>VLOOKUP(B7196,Invoices!A:I,9,TRUE)</f>
        <v>2021</v>
      </c>
    </row>
    <row r="7197" spans="1:10" x14ac:dyDescent="0.15">
      <c r="A7197" t="s">
        <v>10557</v>
      </c>
      <c r="B7197" t="s">
        <v>1552</v>
      </c>
      <c r="C7197" t="s">
        <v>100</v>
      </c>
      <c r="D7197" t="s">
        <v>78</v>
      </c>
      <c r="E7197">
        <v>1</v>
      </c>
      <c r="F7197" s="8">
        <f>VLOOKUP(C7197,Products!$A$2:$E$20,5,TRUE)</f>
        <v>49.95</v>
      </c>
      <c r="G7197" s="8">
        <f t="shared" si="224"/>
        <v>49.95</v>
      </c>
      <c r="H7197" s="8">
        <f>VLOOKUP(C7197,Products!$A$2:$F$20,6,TRUE)</f>
        <v>19.950000000000003</v>
      </c>
      <c r="I7197" s="8">
        <f t="shared" si="225"/>
        <v>19.950000000000003</v>
      </c>
      <c r="J7197" s="42">
        <f>VLOOKUP(B7197,Invoices!A:I,9,TRUE)</f>
        <v>2021</v>
      </c>
    </row>
    <row r="7198" spans="1:10" x14ac:dyDescent="0.15">
      <c r="A7198" t="s">
        <v>10558</v>
      </c>
      <c r="B7198" t="s">
        <v>1552</v>
      </c>
      <c r="C7198" t="s">
        <v>98</v>
      </c>
      <c r="D7198" t="s">
        <v>79</v>
      </c>
      <c r="E7198">
        <v>24</v>
      </c>
      <c r="F7198" s="8">
        <f>VLOOKUP(C7198,Products!$A$2:$E$20,5,TRUE)</f>
        <v>14.95</v>
      </c>
      <c r="G7198" s="8">
        <f t="shared" si="224"/>
        <v>358.79999999999995</v>
      </c>
      <c r="H7198" s="8">
        <f>VLOOKUP(C7198,Products!$A$2:$F$20,6,TRUE)</f>
        <v>3.0499999999999989</v>
      </c>
      <c r="I7198" s="8">
        <f t="shared" si="225"/>
        <v>73.199999999999974</v>
      </c>
      <c r="J7198" s="42">
        <f>VLOOKUP(B7198,Invoices!A:I,9,TRUE)</f>
        <v>2021</v>
      </c>
    </row>
    <row r="7199" spans="1:10" x14ac:dyDescent="0.15">
      <c r="A7199" t="s">
        <v>10559</v>
      </c>
      <c r="B7199" t="s">
        <v>1552</v>
      </c>
      <c r="C7199" t="s">
        <v>104</v>
      </c>
      <c r="D7199" t="s">
        <v>71</v>
      </c>
      <c r="E7199">
        <v>10</v>
      </c>
      <c r="F7199" s="8">
        <f>VLOOKUP(C7199,Products!$A$2:$E$20,5,TRUE)</f>
        <v>2.95</v>
      </c>
      <c r="G7199" s="8">
        <f t="shared" si="224"/>
        <v>29.5</v>
      </c>
      <c r="H7199" s="8">
        <f>VLOOKUP(C7199,Products!$A$2:$F$20,6,TRUE)</f>
        <v>1.1500000000000001</v>
      </c>
      <c r="I7199" s="8">
        <f t="shared" si="225"/>
        <v>11.500000000000002</v>
      </c>
      <c r="J7199" s="42">
        <f>VLOOKUP(B7199,Invoices!A:I,9,TRUE)</f>
        <v>2021</v>
      </c>
    </row>
    <row r="7200" spans="1:10" x14ac:dyDescent="0.15">
      <c r="A7200" t="s">
        <v>10560</v>
      </c>
      <c r="B7200" t="s">
        <v>1552</v>
      </c>
      <c r="C7200" t="s">
        <v>95</v>
      </c>
      <c r="D7200" t="s">
        <v>73</v>
      </c>
      <c r="E7200">
        <v>3</v>
      </c>
      <c r="F7200" s="8">
        <f>VLOOKUP(C7200,Products!$A$2:$E$20,5,TRUE)</f>
        <v>12.95</v>
      </c>
      <c r="G7200" s="8">
        <f t="shared" si="224"/>
        <v>38.849999999999994</v>
      </c>
      <c r="H7200" s="8">
        <f>VLOOKUP(C7200,Products!$A$2:$F$20,6,TRUE)</f>
        <v>4.1999999999999993</v>
      </c>
      <c r="I7200" s="8">
        <f t="shared" si="225"/>
        <v>12.599999999999998</v>
      </c>
      <c r="J7200" s="42">
        <f>VLOOKUP(B7200,Invoices!A:I,9,TRUE)</f>
        <v>2021</v>
      </c>
    </row>
    <row r="7201" spans="1:10" x14ac:dyDescent="0.15">
      <c r="A7201" t="s">
        <v>10561</v>
      </c>
      <c r="B7201" t="s">
        <v>1552</v>
      </c>
      <c r="C7201" t="s">
        <v>102</v>
      </c>
      <c r="D7201" t="s">
        <v>83</v>
      </c>
      <c r="E7201">
        <v>3</v>
      </c>
      <c r="F7201" s="8">
        <f>VLOOKUP(C7201,Products!$A$2:$E$20,5,TRUE)</f>
        <v>29.95</v>
      </c>
      <c r="G7201" s="8">
        <f t="shared" si="224"/>
        <v>89.85</v>
      </c>
      <c r="H7201" s="8">
        <f>VLOOKUP(C7201,Products!$A$2:$F$20,6,TRUE)</f>
        <v>15</v>
      </c>
      <c r="I7201" s="8">
        <f t="shared" si="225"/>
        <v>45</v>
      </c>
      <c r="J7201" s="42">
        <f>VLOOKUP(B7201,Invoices!A:I,9,TRUE)</f>
        <v>2021</v>
      </c>
    </row>
    <row r="7202" spans="1:10" x14ac:dyDescent="0.15">
      <c r="A7202" t="s">
        <v>10562</v>
      </c>
      <c r="B7202" t="s">
        <v>1552</v>
      </c>
      <c r="C7202" t="s">
        <v>91</v>
      </c>
      <c r="D7202" t="s">
        <v>70</v>
      </c>
      <c r="E7202">
        <v>1</v>
      </c>
      <c r="F7202" s="8">
        <f>VLOOKUP(C7202,Products!$A$2:$E$20,5,TRUE)</f>
        <v>49.95</v>
      </c>
      <c r="G7202" s="8">
        <f t="shared" si="224"/>
        <v>49.95</v>
      </c>
      <c r="H7202" s="8">
        <f>VLOOKUP(C7202,Products!$A$2:$F$20,6,TRUE)</f>
        <v>21.200000000000003</v>
      </c>
      <c r="I7202" s="8">
        <f t="shared" si="225"/>
        <v>21.200000000000003</v>
      </c>
      <c r="J7202" s="42">
        <f>VLOOKUP(B7202,Invoices!A:I,9,TRUE)</f>
        <v>2021</v>
      </c>
    </row>
    <row r="7203" spans="1:10" x14ac:dyDescent="0.15">
      <c r="A7203" t="s">
        <v>10563</v>
      </c>
      <c r="B7203" t="s">
        <v>1552</v>
      </c>
      <c r="C7203" t="s">
        <v>90</v>
      </c>
      <c r="D7203" t="s">
        <v>72</v>
      </c>
      <c r="E7203">
        <v>100</v>
      </c>
      <c r="F7203" s="8">
        <f>VLOOKUP(C7203,Products!$A$2:$E$20,5,TRUE)</f>
        <v>8.9499999999999993</v>
      </c>
      <c r="G7203" s="8">
        <f t="shared" si="224"/>
        <v>894.99999999999989</v>
      </c>
      <c r="H7203" s="8">
        <f>VLOOKUP(C7203,Products!$A$2:$F$20,6,TRUE)</f>
        <v>5.6999999999999993</v>
      </c>
      <c r="I7203" s="8">
        <f t="shared" si="225"/>
        <v>569.99999999999989</v>
      </c>
      <c r="J7203" s="42">
        <f>VLOOKUP(B7203,Invoices!A:I,9,TRUE)</f>
        <v>2021</v>
      </c>
    </row>
    <row r="7204" spans="1:10" x14ac:dyDescent="0.15">
      <c r="A7204" t="s">
        <v>10564</v>
      </c>
      <c r="B7204" t="s">
        <v>1553</v>
      </c>
      <c r="C7204" t="s">
        <v>105</v>
      </c>
      <c r="D7204" t="s">
        <v>81</v>
      </c>
      <c r="E7204">
        <v>1</v>
      </c>
      <c r="F7204" s="8">
        <f>VLOOKUP(C7204,Products!$A$2:$E$20,5,TRUE)</f>
        <v>8.9499999999999993</v>
      </c>
      <c r="G7204" s="8">
        <f t="shared" si="224"/>
        <v>8.9499999999999993</v>
      </c>
      <c r="H7204" s="8">
        <f>VLOOKUP(C7204,Products!$A$2:$F$20,6,TRUE)</f>
        <v>3.1999999999999993</v>
      </c>
      <c r="I7204" s="8">
        <f t="shared" si="225"/>
        <v>3.1999999999999993</v>
      </c>
      <c r="J7204" s="42">
        <f>VLOOKUP(B7204,Invoices!A:I,9,TRUE)</f>
        <v>2021</v>
      </c>
    </row>
    <row r="7205" spans="1:10" x14ac:dyDescent="0.15">
      <c r="A7205" t="s">
        <v>10565</v>
      </c>
      <c r="B7205" t="s">
        <v>1553</v>
      </c>
      <c r="C7205" t="s">
        <v>92</v>
      </c>
      <c r="D7205" t="s">
        <v>82</v>
      </c>
      <c r="E7205">
        <v>10</v>
      </c>
      <c r="F7205" s="8">
        <f>VLOOKUP(C7205,Products!$A$2:$E$20,5,TRUE)</f>
        <v>19.95</v>
      </c>
      <c r="G7205" s="8">
        <f t="shared" si="224"/>
        <v>199.5</v>
      </c>
      <c r="H7205" s="8">
        <f>VLOOKUP(C7205,Products!$A$2:$F$20,6,TRUE)</f>
        <v>7.4499999999999993</v>
      </c>
      <c r="I7205" s="8">
        <f t="shared" si="225"/>
        <v>74.5</v>
      </c>
      <c r="J7205" s="42">
        <f>VLOOKUP(B7205,Invoices!A:I,9,TRUE)</f>
        <v>2021</v>
      </c>
    </row>
    <row r="7206" spans="1:10" x14ac:dyDescent="0.15">
      <c r="A7206" t="s">
        <v>10566</v>
      </c>
      <c r="B7206" t="s">
        <v>1553</v>
      </c>
      <c r="C7206" t="s">
        <v>94</v>
      </c>
      <c r="D7206" t="s">
        <v>86</v>
      </c>
      <c r="E7206">
        <v>1</v>
      </c>
      <c r="F7206" s="8">
        <f>VLOOKUP(C7206,Products!$A$2:$E$20,5,TRUE)</f>
        <v>3.5</v>
      </c>
      <c r="G7206" s="8">
        <f t="shared" si="224"/>
        <v>3.5</v>
      </c>
      <c r="H7206" s="8">
        <f>VLOOKUP(C7206,Products!$A$2:$F$20,6,TRUE)</f>
        <v>0.54999999999999982</v>
      </c>
      <c r="I7206" s="8">
        <f t="shared" si="225"/>
        <v>0.54999999999999982</v>
      </c>
      <c r="J7206" s="42">
        <f>VLOOKUP(B7206,Invoices!A:I,9,TRUE)</f>
        <v>2021</v>
      </c>
    </row>
    <row r="7207" spans="1:10" x14ac:dyDescent="0.15">
      <c r="A7207" t="s">
        <v>10567</v>
      </c>
      <c r="B7207" t="s">
        <v>1554</v>
      </c>
      <c r="C7207" t="s">
        <v>92</v>
      </c>
      <c r="D7207" t="s">
        <v>82</v>
      </c>
      <c r="E7207">
        <v>1</v>
      </c>
      <c r="F7207" s="8">
        <f>VLOOKUP(C7207,Products!$A$2:$E$20,5,TRUE)</f>
        <v>19.95</v>
      </c>
      <c r="G7207" s="8">
        <f t="shared" si="224"/>
        <v>19.95</v>
      </c>
      <c r="H7207" s="8">
        <f>VLOOKUP(C7207,Products!$A$2:$F$20,6,TRUE)</f>
        <v>7.4499999999999993</v>
      </c>
      <c r="I7207" s="8">
        <f t="shared" si="225"/>
        <v>7.4499999999999993</v>
      </c>
      <c r="J7207" s="42">
        <f>VLOOKUP(B7207,Invoices!A:I,9,TRUE)</f>
        <v>2021</v>
      </c>
    </row>
    <row r="7208" spans="1:10" x14ac:dyDescent="0.15">
      <c r="A7208" t="s">
        <v>10568</v>
      </c>
      <c r="B7208" t="s">
        <v>1554</v>
      </c>
      <c r="C7208" t="s">
        <v>90</v>
      </c>
      <c r="D7208" t="s">
        <v>72</v>
      </c>
      <c r="E7208">
        <v>2</v>
      </c>
      <c r="F7208" s="8">
        <f>VLOOKUP(C7208,Products!$A$2:$E$20,5,TRUE)</f>
        <v>8.9499999999999993</v>
      </c>
      <c r="G7208" s="8">
        <f t="shared" si="224"/>
        <v>17.899999999999999</v>
      </c>
      <c r="H7208" s="8">
        <f>VLOOKUP(C7208,Products!$A$2:$F$20,6,TRUE)</f>
        <v>5.6999999999999993</v>
      </c>
      <c r="I7208" s="8">
        <f t="shared" si="225"/>
        <v>11.399999999999999</v>
      </c>
      <c r="J7208" s="42">
        <f>VLOOKUP(B7208,Invoices!A:I,9,TRUE)</f>
        <v>2021</v>
      </c>
    </row>
    <row r="7209" spans="1:10" x14ac:dyDescent="0.15">
      <c r="A7209" t="s">
        <v>10569</v>
      </c>
      <c r="B7209" t="s">
        <v>1554</v>
      </c>
      <c r="C7209" t="s">
        <v>103</v>
      </c>
      <c r="D7209" t="s">
        <v>77</v>
      </c>
      <c r="E7209">
        <v>25</v>
      </c>
      <c r="F7209" s="8">
        <f>VLOOKUP(C7209,Products!$A$2:$E$20,5,TRUE)</f>
        <v>8.9499999999999993</v>
      </c>
      <c r="G7209" s="8">
        <f t="shared" si="224"/>
        <v>223.74999999999997</v>
      </c>
      <c r="H7209" s="8">
        <f>VLOOKUP(C7209,Products!$A$2:$F$20,6,TRUE)</f>
        <v>3.1999999999999993</v>
      </c>
      <c r="I7209" s="8">
        <f t="shared" si="225"/>
        <v>79.999999999999986</v>
      </c>
      <c r="J7209" s="42">
        <f>VLOOKUP(B7209,Invoices!A:I,9,TRUE)</f>
        <v>2021</v>
      </c>
    </row>
    <row r="7210" spans="1:10" x14ac:dyDescent="0.15">
      <c r="A7210" t="s">
        <v>10570</v>
      </c>
      <c r="B7210" t="s">
        <v>1555</v>
      </c>
      <c r="C7210" t="s">
        <v>90</v>
      </c>
      <c r="D7210" t="s">
        <v>72</v>
      </c>
      <c r="E7210">
        <v>3</v>
      </c>
      <c r="F7210" s="8">
        <f>VLOOKUP(C7210,Products!$A$2:$E$20,5,TRUE)</f>
        <v>8.9499999999999993</v>
      </c>
      <c r="G7210" s="8">
        <f t="shared" si="224"/>
        <v>26.849999999999998</v>
      </c>
      <c r="H7210" s="8">
        <f>VLOOKUP(C7210,Products!$A$2:$F$20,6,TRUE)</f>
        <v>5.6999999999999993</v>
      </c>
      <c r="I7210" s="8">
        <f t="shared" si="225"/>
        <v>17.099999999999998</v>
      </c>
      <c r="J7210" s="42">
        <f>VLOOKUP(B7210,Invoices!A:I,9,TRUE)</f>
        <v>2021</v>
      </c>
    </row>
    <row r="7211" spans="1:10" x14ac:dyDescent="0.15">
      <c r="A7211" t="s">
        <v>10571</v>
      </c>
      <c r="B7211" t="s">
        <v>1555</v>
      </c>
      <c r="C7211" t="s">
        <v>89</v>
      </c>
      <c r="D7211" t="s">
        <v>80</v>
      </c>
      <c r="E7211">
        <v>1</v>
      </c>
      <c r="F7211" s="8">
        <f>VLOOKUP(C7211,Products!$A$2:$E$20,5,TRUE)</f>
        <v>15.95</v>
      </c>
      <c r="G7211" s="8">
        <f t="shared" si="224"/>
        <v>15.95</v>
      </c>
      <c r="H7211" s="8">
        <f>VLOOKUP(C7211,Products!$A$2:$F$20,6,TRUE)</f>
        <v>6</v>
      </c>
      <c r="I7211" s="8">
        <f t="shared" si="225"/>
        <v>6</v>
      </c>
      <c r="J7211" s="42">
        <f>VLOOKUP(B7211,Invoices!A:I,9,TRUE)</f>
        <v>2021</v>
      </c>
    </row>
    <row r="7212" spans="1:10" x14ac:dyDescent="0.15">
      <c r="A7212" t="s">
        <v>10572</v>
      </c>
      <c r="B7212" t="s">
        <v>1555</v>
      </c>
      <c r="C7212" t="s">
        <v>88</v>
      </c>
      <c r="D7212" t="s">
        <v>85</v>
      </c>
      <c r="E7212">
        <v>3</v>
      </c>
      <c r="F7212" s="8">
        <f>VLOOKUP(C7212,Products!$A$2:$E$20,5,TRUE)</f>
        <v>8.9499999999999993</v>
      </c>
      <c r="G7212" s="8">
        <f t="shared" si="224"/>
        <v>26.849999999999998</v>
      </c>
      <c r="H7212" s="8">
        <f>VLOOKUP(C7212,Products!$A$2:$F$20,6,TRUE)</f>
        <v>5.6999999999999993</v>
      </c>
      <c r="I7212" s="8">
        <f t="shared" si="225"/>
        <v>17.099999999999998</v>
      </c>
      <c r="J7212" s="42">
        <f>VLOOKUP(B7212,Invoices!A:I,9,TRUE)</f>
        <v>2021</v>
      </c>
    </row>
    <row r="7213" spans="1:10" x14ac:dyDescent="0.15">
      <c r="A7213" t="s">
        <v>10573</v>
      </c>
      <c r="B7213" t="s">
        <v>1556</v>
      </c>
      <c r="C7213" t="s">
        <v>94</v>
      </c>
      <c r="D7213" t="s">
        <v>86</v>
      </c>
      <c r="E7213">
        <v>2</v>
      </c>
      <c r="F7213" s="8">
        <f>VLOOKUP(C7213,Products!$A$2:$E$20,5,TRUE)</f>
        <v>3.5</v>
      </c>
      <c r="G7213" s="8">
        <f t="shared" si="224"/>
        <v>7</v>
      </c>
      <c r="H7213" s="8">
        <f>VLOOKUP(C7213,Products!$A$2:$F$20,6,TRUE)</f>
        <v>0.54999999999999982</v>
      </c>
      <c r="I7213" s="8">
        <f t="shared" si="225"/>
        <v>1.0999999999999996</v>
      </c>
      <c r="J7213" s="42">
        <f>VLOOKUP(B7213,Invoices!A:I,9,TRUE)</f>
        <v>2021</v>
      </c>
    </row>
    <row r="7214" spans="1:10" x14ac:dyDescent="0.15">
      <c r="A7214" t="s">
        <v>10574</v>
      </c>
      <c r="B7214" t="s">
        <v>1556</v>
      </c>
      <c r="C7214" t="s">
        <v>96</v>
      </c>
      <c r="D7214" t="s">
        <v>75</v>
      </c>
      <c r="E7214">
        <v>1</v>
      </c>
      <c r="F7214" s="8">
        <f>VLOOKUP(C7214,Products!$A$2:$E$20,5,TRUE)</f>
        <v>79.95</v>
      </c>
      <c r="G7214" s="8">
        <f t="shared" si="224"/>
        <v>79.95</v>
      </c>
      <c r="H7214" s="8">
        <f>VLOOKUP(C7214,Products!$A$2:$F$20,6,TRUE)</f>
        <v>27.950000000000003</v>
      </c>
      <c r="I7214" s="8">
        <f t="shared" si="225"/>
        <v>27.950000000000003</v>
      </c>
      <c r="J7214" s="42">
        <f>VLOOKUP(B7214,Invoices!A:I,9,TRUE)</f>
        <v>2021</v>
      </c>
    </row>
    <row r="7215" spans="1:10" x14ac:dyDescent="0.15">
      <c r="A7215" t="s">
        <v>10575</v>
      </c>
      <c r="B7215" t="s">
        <v>1557</v>
      </c>
      <c r="C7215" t="s">
        <v>103</v>
      </c>
      <c r="D7215" t="s">
        <v>77</v>
      </c>
      <c r="E7215">
        <v>5</v>
      </c>
      <c r="F7215" s="8">
        <f>VLOOKUP(C7215,Products!$A$2:$E$20,5,TRUE)</f>
        <v>8.9499999999999993</v>
      </c>
      <c r="G7215" s="8">
        <f t="shared" si="224"/>
        <v>44.75</v>
      </c>
      <c r="H7215" s="8">
        <f>VLOOKUP(C7215,Products!$A$2:$F$20,6,TRUE)</f>
        <v>3.1999999999999993</v>
      </c>
      <c r="I7215" s="8">
        <f t="shared" si="225"/>
        <v>15.999999999999996</v>
      </c>
      <c r="J7215" s="42">
        <f>VLOOKUP(B7215,Invoices!A:I,9,TRUE)</f>
        <v>2021</v>
      </c>
    </row>
    <row r="7216" spans="1:10" x14ac:dyDescent="0.15">
      <c r="A7216" t="s">
        <v>10576</v>
      </c>
      <c r="B7216" t="s">
        <v>1557</v>
      </c>
      <c r="C7216" t="s">
        <v>96</v>
      </c>
      <c r="D7216" t="s">
        <v>75</v>
      </c>
      <c r="E7216">
        <v>9</v>
      </c>
      <c r="F7216" s="8">
        <f>VLOOKUP(C7216,Products!$A$2:$E$20,5,TRUE)</f>
        <v>79.95</v>
      </c>
      <c r="G7216" s="8">
        <f t="shared" si="224"/>
        <v>719.55000000000007</v>
      </c>
      <c r="H7216" s="8">
        <f>VLOOKUP(C7216,Products!$A$2:$F$20,6,TRUE)</f>
        <v>27.950000000000003</v>
      </c>
      <c r="I7216" s="8">
        <f t="shared" si="225"/>
        <v>251.55</v>
      </c>
      <c r="J7216" s="42">
        <f>VLOOKUP(B7216,Invoices!A:I,9,TRUE)</f>
        <v>2021</v>
      </c>
    </row>
    <row r="7217" spans="1:10" x14ac:dyDescent="0.15">
      <c r="A7217" t="s">
        <v>10577</v>
      </c>
      <c r="B7217" t="s">
        <v>1557</v>
      </c>
      <c r="C7217" t="s">
        <v>104</v>
      </c>
      <c r="D7217" t="s">
        <v>71</v>
      </c>
      <c r="E7217">
        <v>2</v>
      </c>
      <c r="F7217" s="8">
        <f>VLOOKUP(C7217,Products!$A$2:$E$20,5,TRUE)</f>
        <v>2.95</v>
      </c>
      <c r="G7217" s="8">
        <f t="shared" si="224"/>
        <v>5.9</v>
      </c>
      <c r="H7217" s="8">
        <f>VLOOKUP(C7217,Products!$A$2:$F$20,6,TRUE)</f>
        <v>1.1500000000000001</v>
      </c>
      <c r="I7217" s="8">
        <f t="shared" si="225"/>
        <v>2.3000000000000003</v>
      </c>
      <c r="J7217" s="42">
        <f>VLOOKUP(B7217,Invoices!A:I,9,TRUE)</f>
        <v>2021</v>
      </c>
    </row>
    <row r="7218" spans="1:10" x14ac:dyDescent="0.15">
      <c r="A7218" t="s">
        <v>10578</v>
      </c>
      <c r="B7218" t="s">
        <v>1557</v>
      </c>
      <c r="C7218" t="s">
        <v>99</v>
      </c>
      <c r="D7218" t="s">
        <v>84</v>
      </c>
      <c r="E7218">
        <v>2</v>
      </c>
      <c r="F7218" s="8">
        <f>VLOOKUP(C7218,Products!$A$2:$E$20,5,TRUE)</f>
        <v>3.5</v>
      </c>
      <c r="G7218" s="8">
        <f t="shared" si="224"/>
        <v>7</v>
      </c>
      <c r="H7218" s="8">
        <f>VLOOKUP(C7218,Products!$A$2:$F$20,6,TRUE)</f>
        <v>0.54999999999999982</v>
      </c>
      <c r="I7218" s="8">
        <f t="shared" si="225"/>
        <v>1.0999999999999996</v>
      </c>
      <c r="J7218" s="42">
        <f>VLOOKUP(B7218,Invoices!A:I,9,TRUE)</f>
        <v>2021</v>
      </c>
    </row>
    <row r="7219" spans="1:10" x14ac:dyDescent="0.15">
      <c r="A7219" t="s">
        <v>10579</v>
      </c>
      <c r="B7219" t="s">
        <v>1558</v>
      </c>
      <c r="C7219" t="s">
        <v>87</v>
      </c>
      <c r="D7219" t="s">
        <v>68</v>
      </c>
      <c r="E7219">
        <v>1</v>
      </c>
      <c r="F7219" s="8">
        <f>VLOOKUP(C7219,Products!$A$2:$E$20,5,TRUE)</f>
        <v>19.95</v>
      </c>
      <c r="G7219" s="8">
        <f t="shared" si="224"/>
        <v>19.95</v>
      </c>
      <c r="H7219" s="8">
        <f>VLOOKUP(C7219,Products!$A$2:$F$20,6,TRUE)</f>
        <v>7.4499999999999993</v>
      </c>
      <c r="I7219" s="8">
        <f t="shared" si="225"/>
        <v>7.4499999999999993</v>
      </c>
      <c r="J7219" s="42">
        <f>VLOOKUP(B7219,Invoices!A:I,9,TRUE)</f>
        <v>2021</v>
      </c>
    </row>
    <row r="7220" spans="1:10" x14ac:dyDescent="0.15">
      <c r="A7220" t="s">
        <v>10580</v>
      </c>
      <c r="B7220" t="s">
        <v>1558</v>
      </c>
      <c r="C7220" t="s">
        <v>99</v>
      </c>
      <c r="D7220" t="s">
        <v>84</v>
      </c>
      <c r="E7220">
        <v>1</v>
      </c>
      <c r="F7220" s="8">
        <f>VLOOKUP(C7220,Products!$A$2:$E$20,5,TRUE)</f>
        <v>3.5</v>
      </c>
      <c r="G7220" s="8">
        <f t="shared" si="224"/>
        <v>3.5</v>
      </c>
      <c r="H7220" s="8">
        <f>VLOOKUP(C7220,Products!$A$2:$F$20,6,TRUE)</f>
        <v>0.54999999999999982</v>
      </c>
      <c r="I7220" s="8">
        <f t="shared" si="225"/>
        <v>0.54999999999999982</v>
      </c>
      <c r="J7220" s="42">
        <f>VLOOKUP(B7220,Invoices!A:I,9,TRUE)</f>
        <v>2021</v>
      </c>
    </row>
    <row r="7221" spans="1:10" x14ac:dyDescent="0.15">
      <c r="A7221" t="s">
        <v>10581</v>
      </c>
      <c r="B7221" t="s">
        <v>1558</v>
      </c>
      <c r="C7221" t="s">
        <v>105</v>
      </c>
      <c r="D7221" t="s">
        <v>81</v>
      </c>
      <c r="E7221">
        <v>1</v>
      </c>
      <c r="F7221" s="8">
        <f>VLOOKUP(C7221,Products!$A$2:$E$20,5,TRUE)</f>
        <v>8.9499999999999993</v>
      </c>
      <c r="G7221" s="8">
        <f t="shared" si="224"/>
        <v>8.9499999999999993</v>
      </c>
      <c r="H7221" s="8">
        <f>VLOOKUP(C7221,Products!$A$2:$F$20,6,TRUE)</f>
        <v>3.1999999999999993</v>
      </c>
      <c r="I7221" s="8">
        <f t="shared" si="225"/>
        <v>3.1999999999999993</v>
      </c>
      <c r="J7221" s="42">
        <f>VLOOKUP(B7221,Invoices!A:I,9,TRUE)</f>
        <v>2021</v>
      </c>
    </row>
    <row r="7222" spans="1:10" x14ac:dyDescent="0.15">
      <c r="A7222" t="s">
        <v>10582</v>
      </c>
      <c r="B7222" t="s">
        <v>1558</v>
      </c>
      <c r="C7222" t="s">
        <v>98</v>
      </c>
      <c r="D7222" t="s">
        <v>79</v>
      </c>
      <c r="E7222">
        <v>1</v>
      </c>
      <c r="F7222" s="8">
        <f>VLOOKUP(C7222,Products!$A$2:$E$20,5,TRUE)</f>
        <v>14.95</v>
      </c>
      <c r="G7222" s="8">
        <f t="shared" si="224"/>
        <v>14.95</v>
      </c>
      <c r="H7222" s="8">
        <f>VLOOKUP(C7222,Products!$A$2:$F$20,6,TRUE)</f>
        <v>3.0499999999999989</v>
      </c>
      <c r="I7222" s="8">
        <f t="shared" si="225"/>
        <v>3.0499999999999989</v>
      </c>
      <c r="J7222" s="42">
        <f>VLOOKUP(B7222,Invoices!A:I,9,TRUE)</f>
        <v>2021</v>
      </c>
    </row>
    <row r="7223" spans="1:10" x14ac:dyDescent="0.15">
      <c r="A7223" t="s">
        <v>10583</v>
      </c>
      <c r="B7223" t="s">
        <v>1558</v>
      </c>
      <c r="C7223" t="s">
        <v>90</v>
      </c>
      <c r="D7223" t="s">
        <v>72</v>
      </c>
      <c r="E7223">
        <v>1</v>
      </c>
      <c r="F7223" s="8">
        <f>VLOOKUP(C7223,Products!$A$2:$E$20,5,TRUE)</f>
        <v>8.9499999999999993</v>
      </c>
      <c r="G7223" s="8">
        <f t="shared" si="224"/>
        <v>8.9499999999999993</v>
      </c>
      <c r="H7223" s="8">
        <f>VLOOKUP(C7223,Products!$A$2:$F$20,6,TRUE)</f>
        <v>5.6999999999999993</v>
      </c>
      <c r="I7223" s="8">
        <f t="shared" si="225"/>
        <v>5.6999999999999993</v>
      </c>
      <c r="J7223" s="42">
        <f>VLOOKUP(B7223,Invoices!A:I,9,TRUE)</f>
        <v>2021</v>
      </c>
    </row>
    <row r="7224" spans="1:10" x14ac:dyDescent="0.15">
      <c r="A7224" t="s">
        <v>10584</v>
      </c>
      <c r="B7224" t="s">
        <v>1559</v>
      </c>
      <c r="C7224" t="s">
        <v>103</v>
      </c>
      <c r="D7224" t="s">
        <v>77</v>
      </c>
      <c r="E7224">
        <v>4</v>
      </c>
      <c r="F7224" s="8">
        <f>VLOOKUP(C7224,Products!$A$2:$E$20,5,TRUE)</f>
        <v>8.9499999999999993</v>
      </c>
      <c r="G7224" s="8">
        <f t="shared" si="224"/>
        <v>35.799999999999997</v>
      </c>
      <c r="H7224" s="8">
        <f>VLOOKUP(C7224,Products!$A$2:$F$20,6,TRUE)</f>
        <v>3.1999999999999993</v>
      </c>
      <c r="I7224" s="8">
        <f t="shared" si="225"/>
        <v>12.799999999999997</v>
      </c>
      <c r="J7224" s="42">
        <f>VLOOKUP(B7224,Invoices!A:I,9,TRUE)</f>
        <v>2021</v>
      </c>
    </row>
    <row r="7225" spans="1:10" x14ac:dyDescent="0.15">
      <c r="A7225" t="s">
        <v>10585</v>
      </c>
      <c r="B7225" t="s">
        <v>1559</v>
      </c>
      <c r="C7225" t="s">
        <v>96</v>
      </c>
      <c r="D7225" t="s">
        <v>75</v>
      </c>
      <c r="E7225">
        <v>4</v>
      </c>
      <c r="F7225" s="8">
        <f>VLOOKUP(C7225,Products!$A$2:$E$20,5,TRUE)</f>
        <v>79.95</v>
      </c>
      <c r="G7225" s="8">
        <f t="shared" si="224"/>
        <v>319.8</v>
      </c>
      <c r="H7225" s="8">
        <f>VLOOKUP(C7225,Products!$A$2:$F$20,6,TRUE)</f>
        <v>27.950000000000003</v>
      </c>
      <c r="I7225" s="8">
        <f t="shared" si="225"/>
        <v>111.80000000000001</v>
      </c>
      <c r="J7225" s="42">
        <f>VLOOKUP(B7225,Invoices!A:I,9,TRUE)</f>
        <v>2021</v>
      </c>
    </row>
    <row r="7226" spans="1:10" x14ac:dyDescent="0.15">
      <c r="A7226" t="s">
        <v>10586</v>
      </c>
      <c r="B7226" t="s">
        <v>1559</v>
      </c>
      <c r="C7226" t="s">
        <v>90</v>
      </c>
      <c r="D7226" t="s">
        <v>72</v>
      </c>
      <c r="E7226">
        <v>1</v>
      </c>
      <c r="F7226" s="8">
        <f>VLOOKUP(C7226,Products!$A$2:$E$20,5,TRUE)</f>
        <v>8.9499999999999993</v>
      </c>
      <c r="G7226" s="8">
        <f t="shared" si="224"/>
        <v>8.9499999999999993</v>
      </c>
      <c r="H7226" s="8">
        <f>VLOOKUP(C7226,Products!$A$2:$F$20,6,TRUE)</f>
        <v>5.6999999999999993</v>
      </c>
      <c r="I7226" s="8">
        <f t="shared" si="225"/>
        <v>5.6999999999999993</v>
      </c>
      <c r="J7226" s="42">
        <f>VLOOKUP(B7226,Invoices!A:I,9,TRUE)</f>
        <v>2021</v>
      </c>
    </row>
    <row r="7227" spans="1:10" x14ac:dyDescent="0.15">
      <c r="A7227" t="s">
        <v>10587</v>
      </c>
      <c r="B7227" t="s">
        <v>1559</v>
      </c>
      <c r="C7227" t="s">
        <v>99</v>
      </c>
      <c r="D7227" t="s">
        <v>84</v>
      </c>
      <c r="E7227">
        <v>20</v>
      </c>
      <c r="F7227" s="8">
        <f>VLOOKUP(C7227,Products!$A$2:$E$20,5,TRUE)</f>
        <v>3.5</v>
      </c>
      <c r="G7227" s="8">
        <f t="shared" si="224"/>
        <v>70</v>
      </c>
      <c r="H7227" s="8">
        <f>VLOOKUP(C7227,Products!$A$2:$F$20,6,TRUE)</f>
        <v>0.54999999999999982</v>
      </c>
      <c r="I7227" s="8">
        <f t="shared" si="225"/>
        <v>10.999999999999996</v>
      </c>
      <c r="J7227" s="42">
        <f>VLOOKUP(B7227,Invoices!A:I,9,TRUE)</f>
        <v>2021</v>
      </c>
    </row>
    <row r="7228" spans="1:10" x14ac:dyDescent="0.15">
      <c r="A7228" t="s">
        <v>10588</v>
      </c>
      <c r="B7228" t="s">
        <v>1560</v>
      </c>
      <c r="C7228" t="s">
        <v>90</v>
      </c>
      <c r="D7228" t="s">
        <v>72</v>
      </c>
      <c r="E7228">
        <v>10</v>
      </c>
      <c r="F7228" s="8">
        <f>VLOOKUP(C7228,Products!$A$2:$E$20,5,TRUE)</f>
        <v>8.9499999999999993</v>
      </c>
      <c r="G7228" s="8">
        <f t="shared" si="224"/>
        <v>89.5</v>
      </c>
      <c r="H7228" s="8">
        <f>VLOOKUP(C7228,Products!$A$2:$F$20,6,TRUE)</f>
        <v>5.6999999999999993</v>
      </c>
      <c r="I7228" s="8">
        <f t="shared" si="225"/>
        <v>56.999999999999993</v>
      </c>
      <c r="J7228" s="42">
        <f>VLOOKUP(B7228,Invoices!A:I,9,TRUE)</f>
        <v>2021</v>
      </c>
    </row>
    <row r="7229" spans="1:10" x14ac:dyDescent="0.15">
      <c r="A7229" t="s">
        <v>10589</v>
      </c>
      <c r="B7229" t="s">
        <v>1561</v>
      </c>
      <c r="C7229" t="s">
        <v>101</v>
      </c>
      <c r="D7229" t="s">
        <v>69</v>
      </c>
      <c r="E7229">
        <v>1</v>
      </c>
      <c r="F7229" s="8">
        <f>VLOOKUP(C7229,Products!$A$2:$E$20,5,TRUE)</f>
        <v>129.94999999999999</v>
      </c>
      <c r="G7229" s="8">
        <f t="shared" si="224"/>
        <v>129.94999999999999</v>
      </c>
      <c r="H7229" s="8">
        <f>VLOOKUP(C7229,Products!$A$2:$F$20,6,TRUE)</f>
        <v>40.449999999999989</v>
      </c>
      <c r="I7229" s="8">
        <f t="shared" si="225"/>
        <v>40.449999999999989</v>
      </c>
      <c r="J7229" s="42">
        <f>VLOOKUP(B7229,Invoices!A:I,9,TRUE)</f>
        <v>2021</v>
      </c>
    </row>
    <row r="7230" spans="1:10" x14ac:dyDescent="0.15">
      <c r="A7230" t="s">
        <v>10590</v>
      </c>
      <c r="B7230" t="s">
        <v>1561</v>
      </c>
      <c r="C7230" t="s">
        <v>90</v>
      </c>
      <c r="D7230" t="s">
        <v>72</v>
      </c>
      <c r="E7230">
        <v>1</v>
      </c>
      <c r="F7230" s="8">
        <f>VLOOKUP(C7230,Products!$A$2:$E$20,5,TRUE)</f>
        <v>8.9499999999999993</v>
      </c>
      <c r="G7230" s="8">
        <f t="shared" si="224"/>
        <v>8.9499999999999993</v>
      </c>
      <c r="H7230" s="8">
        <f>VLOOKUP(C7230,Products!$A$2:$F$20,6,TRUE)</f>
        <v>5.6999999999999993</v>
      </c>
      <c r="I7230" s="8">
        <f t="shared" si="225"/>
        <v>5.6999999999999993</v>
      </c>
      <c r="J7230" s="42">
        <f>VLOOKUP(B7230,Invoices!A:I,9,TRUE)</f>
        <v>2021</v>
      </c>
    </row>
    <row r="7231" spans="1:10" x14ac:dyDescent="0.15">
      <c r="A7231" t="s">
        <v>10591</v>
      </c>
      <c r="B7231" t="s">
        <v>1561</v>
      </c>
      <c r="C7231" t="s">
        <v>100</v>
      </c>
      <c r="D7231" t="s">
        <v>78</v>
      </c>
      <c r="E7231">
        <v>1</v>
      </c>
      <c r="F7231" s="8">
        <f>VLOOKUP(C7231,Products!$A$2:$E$20,5,TRUE)</f>
        <v>49.95</v>
      </c>
      <c r="G7231" s="8">
        <f t="shared" si="224"/>
        <v>49.95</v>
      </c>
      <c r="H7231" s="8">
        <f>VLOOKUP(C7231,Products!$A$2:$F$20,6,TRUE)</f>
        <v>19.950000000000003</v>
      </c>
      <c r="I7231" s="8">
        <f t="shared" si="225"/>
        <v>19.950000000000003</v>
      </c>
      <c r="J7231" s="42">
        <f>VLOOKUP(B7231,Invoices!A:I,9,TRUE)</f>
        <v>2021</v>
      </c>
    </row>
    <row r="7232" spans="1:10" x14ac:dyDescent="0.15">
      <c r="A7232" t="s">
        <v>10592</v>
      </c>
      <c r="B7232" t="s">
        <v>1561</v>
      </c>
      <c r="C7232" t="s">
        <v>105</v>
      </c>
      <c r="D7232" t="s">
        <v>81</v>
      </c>
      <c r="E7232">
        <v>3</v>
      </c>
      <c r="F7232" s="8">
        <f>VLOOKUP(C7232,Products!$A$2:$E$20,5,TRUE)</f>
        <v>8.9499999999999993</v>
      </c>
      <c r="G7232" s="8">
        <f t="shared" si="224"/>
        <v>26.849999999999998</v>
      </c>
      <c r="H7232" s="8">
        <f>VLOOKUP(C7232,Products!$A$2:$F$20,6,TRUE)</f>
        <v>3.1999999999999993</v>
      </c>
      <c r="I7232" s="8">
        <f t="shared" si="225"/>
        <v>9.5999999999999979</v>
      </c>
      <c r="J7232" s="42">
        <f>VLOOKUP(B7232,Invoices!A:I,9,TRUE)</f>
        <v>2021</v>
      </c>
    </row>
    <row r="7233" spans="1:10" x14ac:dyDescent="0.15">
      <c r="A7233" t="s">
        <v>10593</v>
      </c>
      <c r="B7233" t="s">
        <v>1561</v>
      </c>
      <c r="C7233" t="s">
        <v>92</v>
      </c>
      <c r="D7233" t="s">
        <v>82</v>
      </c>
      <c r="E7233">
        <v>1</v>
      </c>
      <c r="F7233" s="8">
        <f>VLOOKUP(C7233,Products!$A$2:$E$20,5,TRUE)</f>
        <v>19.95</v>
      </c>
      <c r="G7233" s="8">
        <f t="shared" si="224"/>
        <v>19.95</v>
      </c>
      <c r="H7233" s="8">
        <f>VLOOKUP(C7233,Products!$A$2:$F$20,6,TRUE)</f>
        <v>7.4499999999999993</v>
      </c>
      <c r="I7233" s="8">
        <f t="shared" si="225"/>
        <v>7.4499999999999993</v>
      </c>
      <c r="J7233" s="42">
        <f>VLOOKUP(B7233,Invoices!A:I,9,TRUE)</f>
        <v>2021</v>
      </c>
    </row>
    <row r="7234" spans="1:10" x14ac:dyDescent="0.15">
      <c r="A7234" t="s">
        <v>10594</v>
      </c>
      <c r="B7234" t="s">
        <v>1561</v>
      </c>
      <c r="C7234" t="s">
        <v>96</v>
      </c>
      <c r="D7234" t="s">
        <v>75</v>
      </c>
      <c r="E7234">
        <v>3</v>
      </c>
      <c r="F7234" s="8">
        <f>VLOOKUP(C7234,Products!$A$2:$E$20,5,TRUE)</f>
        <v>79.95</v>
      </c>
      <c r="G7234" s="8">
        <f t="shared" si="224"/>
        <v>239.85000000000002</v>
      </c>
      <c r="H7234" s="8">
        <f>VLOOKUP(C7234,Products!$A$2:$F$20,6,TRUE)</f>
        <v>27.950000000000003</v>
      </c>
      <c r="I7234" s="8">
        <f t="shared" si="225"/>
        <v>83.850000000000009</v>
      </c>
      <c r="J7234" s="42">
        <f>VLOOKUP(B7234,Invoices!A:I,9,TRUE)</f>
        <v>2021</v>
      </c>
    </row>
    <row r="7235" spans="1:10" x14ac:dyDescent="0.15">
      <c r="A7235" t="s">
        <v>10595</v>
      </c>
      <c r="B7235" t="s">
        <v>1562</v>
      </c>
      <c r="C7235" t="s">
        <v>105</v>
      </c>
      <c r="D7235" t="s">
        <v>81</v>
      </c>
      <c r="E7235">
        <v>2</v>
      </c>
      <c r="F7235" s="8">
        <f>VLOOKUP(C7235,Products!$A$2:$E$20,5,TRUE)</f>
        <v>8.9499999999999993</v>
      </c>
      <c r="G7235" s="8">
        <f t="shared" ref="G7235:G7298" si="226">F7235*E7235</f>
        <v>17.899999999999999</v>
      </c>
      <c r="H7235" s="8">
        <f>VLOOKUP(C7235,Products!$A$2:$F$20,6,TRUE)</f>
        <v>3.1999999999999993</v>
      </c>
      <c r="I7235" s="8">
        <f t="shared" ref="I7235:I7298" si="227">H7235*E7235</f>
        <v>6.3999999999999986</v>
      </c>
      <c r="J7235" s="42">
        <f>VLOOKUP(B7235,Invoices!A:I,9,TRUE)</f>
        <v>2021</v>
      </c>
    </row>
    <row r="7236" spans="1:10" x14ac:dyDescent="0.15">
      <c r="A7236" t="s">
        <v>10596</v>
      </c>
      <c r="B7236" t="s">
        <v>1563</v>
      </c>
      <c r="C7236" t="s">
        <v>98</v>
      </c>
      <c r="D7236" t="s">
        <v>79</v>
      </c>
      <c r="E7236">
        <v>10</v>
      </c>
      <c r="F7236" s="8">
        <f>VLOOKUP(C7236,Products!$A$2:$E$20,5,TRUE)</f>
        <v>14.95</v>
      </c>
      <c r="G7236" s="8">
        <f t="shared" si="226"/>
        <v>149.5</v>
      </c>
      <c r="H7236" s="8">
        <f>VLOOKUP(C7236,Products!$A$2:$F$20,6,TRUE)</f>
        <v>3.0499999999999989</v>
      </c>
      <c r="I7236" s="8">
        <f t="shared" si="227"/>
        <v>30.499999999999989</v>
      </c>
      <c r="J7236" s="42">
        <f>VLOOKUP(B7236,Invoices!A:I,9,TRUE)</f>
        <v>2021</v>
      </c>
    </row>
    <row r="7237" spans="1:10" x14ac:dyDescent="0.15">
      <c r="A7237" t="s">
        <v>10597</v>
      </c>
      <c r="B7237" t="s">
        <v>1563</v>
      </c>
      <c r="C7237" t="s">
        <v>103</v>
      </c>
      <c r="D7237" t="s">
        <v>77</v>
      </c>
      <c r="E7237">
        <v>10</v>
      </c>
      <c r="F7237" s="8">
        <f>VLOOKUP(C7237,Products!$A$2:$E$20,5,TRUE)</f>
        <v>8.9499999999999993</v>
      </c>
      <c r="G7237" s="8">
        <f t="shared" si="226"/>
        <v>89.5</v>
      </c>
      <c r="H7237" s="8">
        <f>VLOOKUP(C7237,Products!$A$2:$F$20,6,TRUE)</f>
        <v>3.1999999999999993</v>
      </c>
      <c r="I7237" s="8">
        <f t="shared" si="227"/>
        <v>31.999999999999993</v>
      </c>
      <c r="J7237" s="42">
        <f>VLOOKUP(B7237,Invoices!A:I,9,TRUE)</f>
        <v>2021</v>
      </c>
    </row>
    <row r="7238" spans="1:10" x14ac:dyDescent="0.15">
      <c r="A7238" t="s">
        <v>10598</v>
      </c>
      <c r="B7238" t="s">
        <v>1563</v>
      </c>
      <c r="C7238" t="s">
        <v>94</v>
      </c>
      <c r="D7238" t="s">
        <v>86</v>
      </c>
      <c r="E7238">
        <v>2</v>
      </c>
      <c r="F7238" s="8">
        <f>VLOOKUP(C7238,Products!$A$2:$E$20,5,TRUE)</f>
        <v>3.5</v>
      </c>
      <c r="G7238" s="8">
        <f t="shared" si="226"/>
        <v>7</v>
      </c>
      <c r="H7238" s="8">
        <f>VLOOKUP(C7238,Products!$A$2:$F$20,6,TRUE)</f>
        <v>0.54999999999999982</v>
      </c>
      <c r="I7238" s="8">
        <f t="shared" si="227"/>
        <v>1.0999999999999996</v>
      </c>
      <c r="J7238" s="42">
        <f>VLOOKUP(B7238,Invoices!A:I,9,TRUE)</f>
        <v>2021</v>
      </c>
    </row>
    <row r="7239" spans="1:10" x14ac:dyDescent="0.15">
      <c r="A7239" t="s">
        <v>10599</v>
      </c>
      <c r="B7239" t="s">
        <v>1563</v>
      </c>
      <c r="C7239" t="s">
        <v>87</v>
      </c>
      <c r="D7239" t="s">
        <v>68</v>
      </c>
      <c r="E7239">
        <v>15</v>
      </c>
      <c r="F7239" s="8">
        <f>VLOOKUP(C7239,Products!$A$2:$E$20,5,TRUE)</f>
        <v>19.95</v>
      </c>
      <c r="G7239" s="8">
        <f t="shared" si="226"/>
        <v>299.25</v>
      </c>
      <c r="H7239" s="8">
        <f>VLOOKUP(C7239,Products!$A$2:$F$20,6,TRUE)</f>
        <v>7.4499999999999993</v>
      </c>
      <c r="I7239" s="8">
        <f t="shared" si="227"/>
        <v>111.74999999999999</v>
      </c>
      <c r="J7239" s="42">
        <f>VLOOKUP(B7239,Invoices!A:I,9,TRUE)</f>
        <v>2021</v>
      </c>
    </row>
    <row r="7240" spans="1:10" x14ac:dyDescent="0.15">
      <c r="A7240" t="s">
        <v>10600</v>
      </c>
      <c r="B7240" t="s">
        <v>1563</v>
      </c>
      <c r="C7240" t="s">
        <v>90</v>
      </c>
      <c r="D7240" t="s">
        <v>72</v>
      </c>
      <c r="E7240">
        <v>2</v>
      </c>
      <c r="F7240" s="8">
        <f>VLOOKUP(C7240,Products!$A$2:$E$20,5,TRUE)</f>
        <v>8.9499999999999993</v>
      </c>
      <c r="G7240" s="8">
        <f t="shared" si="226"/>
        <v>17.899999999999999</v>
      </c>
      <c r="H7240" s="8">
        <f>VLOOKUP(C7240,Products!$A$2:$F$20,6,TRUE)</f>
        <v>5.6999999999999993</v>
      </c>
      <c r="I7240" s="8">
        <f t="shared" si="227"/>
        <v>11.399999999999999</v>
      </c>
      <c r="J7240" s="42">
        <f>VLOOKUP(B7240,Invoices!A:I,9,TRUE)</f>
        <v>2021</v>
      </c>
    </row>
    <row r="7241" spans="1:10" x14ac:dyDescent="0.15">
      <c r="A7241" t="s">
        <v>10601</v>
      </c>
      <c r="B7241" t="s">
        <v>1563</v>
      </c>
      <c r="C7241" t="s">
        <v>105</v>
      </c>
      <c r="D7241" t="s">
        <v>81</v>
      </c>
      <c r="E7241">
        <v>1</v>
      </c>
      <c r="F7241" s="8">
        <f>VLOOKUP(C7241,Products!$A$2:$E$20,5,TRUE)</f>
        <v>8.9499999999999993</v>
      </c>
      <c r="G7241" s="8">
        <f t="shared" si="226"/>
        <v>8.9499999999999993</v>
      </c>
      <c r="H7241" s="8">
        <f>VLOOKUP(C7241,Products!$A$2:$F$20,6,TRUE)</f>
        <v>3.1999999999999993</v>
      </c>
      <c r="I7241" s="8">
        <f t="shared" si="227"/>
        <v>3.1999999999999993</v>
      </c>
      <c r="J7241" s="42">
        <f>VLOOKUP(B7241,Invoices!A:I,9,TRUE)</f>
        <v>2021</v>
      </c>
    </row>
    <row r="7242" spans="1:10" x14ac:dyDescent="0.15">
      <c r="A7242" t="s">
        <v>10602</v>
      </c>
      <c r="B7242" t="s">
        <v>1564</v>
      </c>
      <c r="C7242" t="s">
        <v>93</v>
      </c>
      <c r="D7242" t="s">
        <v>76</v>
      </c>
      <c r="E7242">
        <v>1</v>
      </c>
      <c r="F7242" s="8">
        <f>VLOOKUP(C7242,Products!$A$2:$E$20,5,TRUE)</f>
        <v>9.9499999999999993</v>
      </c>
      <c r="G7242" s="8">
        <f t="shared" si="226"/>
        <v>9.9499999999999993</v>
      </c>
      <c r="H7242" s="8">
        <f>VLOOKUP(C7242,Products!$A$2:$F$20,6,TRUE)</f>
        <v>1.9499999999999993</v>
      </c>
      <c r="I7242" s="8">
        <f t="shared" si="227"/>
        <v>1.9499999999999993</v>
      </c>
      <c r="J7242" s="42">
        <f>VLOOKUP(B7242,Invoices!A:I,9,TRUE)</f>
        <v>2021</v>
      </c>
    </row>
    <row r="7243" spans="1:10" x14ac:dyDescent="0.15">
      <c r="A7243" t="s">
        <v>10603</v>
      </c>
      <c r="B7243" t="s">
        <v>1564</v>
      </c>
      <c r="C7243" t="s">
        <v>105</v>
      </c>
      <c r="D7243" t="s">
        <v>81</v>
      </c>
      <c r="E7243">
        <v>1</v>
      </c>
      <c r="F7243" s="8">
        <f>VLOOKUP(C7243,Products!$A$2:$E$20,5,TRUE)</f>
        <v>8.9499999999999993</v>
      </c>
      <c r="G7243" s="8">
        <f t="shared" si="226"/>
        <v>8.9499999999999993</v>
      </c>
      <c r="H7243" s="8">
        <f>VLOOKUP(C7243,Products!$A$2:$F$20,6,TRUE)</f>
        <v>3.1999999999999993</v>
      </c>
      <c r="I7243" s="8">
        <f t="shared" si="227"/>
        <v>3.1999999999999993</v>
      </c>
      <c r="J7243" s="42">
        <f>VLOOKUP(B7243,Invoices!A:I,9,TRUE)</f>
        <v>2021</v>
      </c>
    </row>
    <row r="7244" spans="1:10" x14ac:dyDescent="0.15">
      <c r="A7244" t="s">
        <v>10604</v>
      </c>
      <c r="B7244" t="s">
        <v>1564</v>
      </c>
      <c r="C7244" t="s">
        <v>101</v>
      </c>
      <c r="D7244" t="s">
        <v>69</v>
      </c>
      <c r="E7244">
        <v>1</v>
      </c>
      <c r="F7244" s="8">
        <f>VLOOKUP(C7244,Products!$A$2:$E$20,5,TRUE)</f>
        <v>129.94999999999999</v>
      </c>
      <c r="G7244" s="8">
        <f t="shared" si="226"/>
        <v>129.94999999999999</v>
      </c>
      <c r="H7244" s="8">
        <f>VLOOKUP(C7244,Products!$A$2:$F$20,6,TRUE)</f>
        <v>40.449999999999989</v>
      </c>
      <c r="I7244" s="8">
        <f t="shared" si="227"/>
        <v>40.449999999999989</v>
      </c>
      <c r="J7244" s="42">
        <f>VLOOKUP(B7244,Invoices!A:I,9,TRUE)</f>
        <v>2021</v>
      </c>
    </row>
    <row r="7245" spans="1:10" x14ac:dyDescent="0.15">
      <c r="A7245" t="s">
        <v>10605</v>
      </c>
      <c r="B7245" t="s">
        <v>1564</v>
      </c>
      <c r="C7245" t="s">
        <v>90</v>
      </c>
      <c r="D7245" t="s">
        <v>72</v>
      </c>
      <c r="E7245">
        <v>1</v>
      </c>
      <c r="F7245" s="8">
        <f>VLOOKUP(C7245,Products!$A$2:$E$20,5,TRUE)</f>
        <v>8.9499999999999993</v>
      </c>
      <c r="G7245" s="8">
        <f t="shared" si="226"/>
        <v>8.9499999999999993</v>
      </c>
      <c r="H7245" s="8">
        <f>VLOOKUP(C7245,Products!$A$2:$F$20,6,TRUE)</f>
        <v>5.6999999999999993</v>
      </c>
      <c r="I7245" s="8">
        <f t="shared" si="227"/>
        <v>5.6999999999999993</v>
      </c>
      <c r="J7245" s="42">
        <f>VLOOKUP(B7245,Invoices!A:I,9,TRUE)</f>
        <v>2021</v>
      </c>
    </row>
    <row r="7246" spans="1:10" x14ac:dyDescent="0.15">
      <c r="A7246" t="s">
        <v>10606</v>
      </c>
      <c r="B7246" t="s">
        <v>1565</v>
      </c>
      <c r="C7246" t="s">
        <v>104</v>
      </c>
      <c r="D7246" t="s">
        <v>71</v>
      </c>
      <c r="E7246">
        <v>2</v>
      </c>
      <c r="F7246" s="8">
        <f>VLOOKUP(C7246,Products!$A$2:$E$20,5,TRUE)</f>
        <v>2.95</v>
      </c>
      <c r="G7246" s="8">
        <f t="shared" si="226"/>
        <v>5.9</v>
      </c>
      <c r="H7246" s="8">
        <f>VLOOKUP(C7246,Products!$A$2:$F$20,6,TRUE)</f>
        <v>1.1500000000000001</v>
      </c>
      <c r="I7246" s="8">
        <f t="shared" si="227"/>
        <v>2.3000000000000003</v>
      </c>
      <c r="J7246" s="42">
        <f>VLOOKUP(B7246,Invoices!A:I,9,TRUE)</f>
        <v>2021</v>
      </c>
    </row>
    <row r="7247" spans="1:10" x14ac:dyDescent="0.15">
      <c r="A7247" t="s">
        <v>10607</v>
      </c>
      <c r="B7247" t="s">
        <v>1565</v>
      </c>
      <c r="C7247" t="s">
        <v>96</v>
      </c>
      <c r="D7247" t="s">
        <v>75</v>
      </c>
      <c r="E7247">
        <v>1</v>
      </c>
      <c r="F7247" s="8">
        <f>VLOOKUP(C7247,Products!$A$2:$E$20,5,TRUE)</f>
        <v>79.95</v>
      </c>
      <c r="G7247" s="8">
        <f t="shared" si="226"/>
        <v>79.95</v>
      </c>
      <c r="H7247" s="8">
        <f>VLOOKUP(C7247,Products!$A$2:$F$20,6,TRUE)</f>
        <v>27.950000000000003</v>
      </c>
      <c r="I7247" s="8">
        <f t="shared" si="227"/>
        <v>27.950000000000003</v>
      </c>
      <c r="J7247" s="42">
        <f>VLOOKUP(B7247,Invoices!A:I,9,TRUE)</f>
        <v>2021</v>
      </c>
    </row>
    <row r="7248" spans="1:10" x14ac:dyDescent="0.15">
      <c r="A7248" t="s">
        <v>10608</v>
      </c>
      <c r="B7248" t="s">
        <v>1566</v>
      </c>
      <c r="C7248" t="s">
        <v>99</v>
      </c>
      <c r="D7248" t="s">
        <v>84</v>
      </c>
      <c r="E7248">
        <v>8</v>
      </c>
      <c r="F7248" s="8">
        <f>VLOOKUP(C7248,Products!$A$2:$E$20,5,TRUE)</f>
        <v>3.5</v>
      </c>
      <c r="G7248" s="8">
        <f t="shared" si="226"/>
        <v>28</v>
      </c>
      <c r="H7248" s="8">
        <f>VLOOKUP(C7248,Products!$A$2:$F$20,6,TRUE)</f>
        <v>0.54999999999999982</v>
      </c>
      <c r="I7248" s="8">
        <f t="shared" si="227"/>
        <v>4.3999999999999986</v>
      </c>
      <c r="J7248" s="42">
        <f>VLOOKUP(B7248,Invoices!A:I,9,TRUE)</f>
        <v>2021</v>
      </c>
    </row>
    <row r="7249" spans="1:10" x14ac:dyDescent="0.15">
      <c r="A7249" t="s">
        <v>10609</v>
      </c>
      <c r="B7249" t="s">
        <v>1566</v>
      </c>
      <c r="C7249" t="s">
        <v>104</v>
      </c>
      <c r="D7249" t="s">
        <v>71</v>
      </c>
      <c r="E7249">
        <v>4</v>
      </c>
      <c r="F7249" s="8">
        <f>VLOOKUP(C7249,Products!$A$2:$E$20,5,TRUE)</f>
        <v>2.95</v>
      </c>
      <c r="G7249" s="8">
        <f t="shared" si="226"/>
        <v>11.8</v>
      </c>
      <c r="H7249" s="8">
        <f>VLOOKUP(C7249,Products!$A$2:$F$20,6,TRUE)</f>
        <v>1.1500000000000001</v>
      </c>
      <c r="I7249" s="8">
        <f t="shared" si="227"/>
        <v>4.6000000000000005</v>
      </c>
      <c r="J7249" s="42">
        <f>VLOOKUP(B7249,Invoices!A:I,9,TRUE)</f>
        <v>2021</v>
      </c>
    </row>
    <row r="7250" spans="1:10" x14ac:dyDescent="0.15">
      <c r="A7250" t="s">
        <v>10610</v>
      </c>
      <c r="B7250" t="s">
        <v>1567</v>
      </c>
      <c r="C7250" t="s">
        <v>101</v>
      </c>
      <c r="D7250" t="s">
        <v>69</v>
      </c>
      <c r="E7250">
        <v>1</v>
      </c>
      <c r="F7250" s="8">
        <f>VLOOKUP(C7250,Products!$A$2:$E$20,5,TRUE)</f>
        <v>129.94999999999999</v>
      </c>
      <c r="G7250" s="8">
        <f t="shared" si="226"/>
        <v>129.94999999999999</v>
      </c>
      <c r="H7250" s="8">
        <f>VLOOKUP(C7250,Products!$A$2:$F$20,6,TRUE)</f>
        <v>40.449999999999989</v>
      </c>
      <c r="I7250" s="8">
        <f t="shared" si="227"/>
        <v>40.449999999999989</v>
      </c>
      <c r="J7250" s="42">
        <f>VLOOKUP(B7250,Invoices!A:I,9,TRUE)</f>
        <v>2021</v>
      </c>
    </row>
    <row r="7251" spans="1:10" x14ac:dyDescent="0.15">
      <c r="A7251" t="s">
        <v>10611</v>
      </c>
      <c r="B7251" t="s">
        <v>1567</v>
      </c>
      <c r="C7251" t="s">
        <v>93</v>
      </c>
      <c r="D7251" t="s">
        <v>76</v>
      </c>
      <c r="E7251">
        <v>1</v>
      </c>
      <c r="F7251" s="8">
        <f>VLOOKUP(C7251,Products!$A$2:$E$20,5,TRUE)</f>
        <v>9.9499999999999993</v>
      </c>
      <c r="G7251" s="8">
        <f t="shared" si="226"/>
        <v>9.9499999999999993</v>
      </c>
      <c r="H7251" s="8">
        <f>VLOOKUP(C7251,Products!$A$2:$F$20,6,TRUE)</f>
        <v>1.9499999999999993</v>
      </c>
      <c r="I7251" s="8">
        <f t="shared" si="227"/>
        <v>1.9499999999999993</v>
      </c>
      <c r="J7251" s="42">
        <f>VLOOKUP(B7251,Invoices!A:I,9,TRUE)</f>
        <v>2021</v>
      </c>
    </row>
    <row r="7252" spans="1:10" x14ac:dyDescent="0.15">
      <c r="A7252" t="s">
        <v>10612</v>
      </c>
      <c r="B7252" t="s">
        <v>1568</v>
      </c>
      <c r="C7252" t="s">
        <v>105</v>
      </c>
      <c r="D7252" t="s">
        <v>81</v>
      </c>
      <c r="E7252">
        <v>6</v>
      </c>
      <c r="F7252" s="8">
        <f>VLOOKUP(C7252,Products!$A$2:$E$20,5,TRUE)</f>
        <v>8.9499999999999993</v>
      </c>
      <c r="G7252" s="8">
        <f t="shared" si="226"/>
        <v>53.699999999999996</v>
      </c>
      <c r="H7252" s="8">
        <f>VLOOKUP(C7252,Products!$A$2:$F$20,6,TRUE)</f>
        <v>3.1999999999999993</v>
      </c>
      <c r="I7252" s="8">
        <f t="shared" si="227"/>
        <v>19.199999999999996</v>
      </c>
      <c r="J7252" s="42">
        <f>VLOOKUP(B7252,Invoices!A:I,9,TRUE)</f>
        <v>2021</v>
      </c>
    </row>
    <row r="7253" spans="1:10" x14ac:dyDescent="0.15">
      <c r="A7253" t="s">
        <v>10613</v>
      </c>
      <c r="B7253" t="s">
        <v>1568</v>
      </c>
      <c r="C7253" t="s">
        <v>87</v>
      </c>
      <c r="D7253" t="s">
        <v>68</v>
      </c>
      <c r="E7253">
        <v>1</v>
      </c>
      <c r="F7253" s="8">
        <f>VLOOKUP(C7253,Products!$A$2:$E$20,5,TRUE)</f>
        <v>19.95</v>
      </c>
      <c r="G7253" s="8">
        <f t="shared" si="226"/>
        <v>19.95</v>
      </c>
      <c r="H7253" s="8">
        <f>VLOOKUP(C7253,Products!$A$2:$F$20,6,TRUE)</f>
        <v>7.4499999999999993</v>
      </c>
      <c r="I7253" s="8">
        <f t="shared" si="227"/>
        <v>7.4499999999999993</v>
      </c>
      <c r="J7253" s="42">
        <f>VLOOKUP(B7253,Invoices!A:I,9,TRUE)</f>
        <v>2021</v>
      </c>
    </row>
    <row r="7254" spans="1:10" x14ac:dyDescent="0.15">
      <c r="A7254" t="s">
        <v>10614</v>
      </c>
      <c r="B7254" t="s">
        <v>1568</v>
      </c>
      <c r="C7254" t="s">
        <v>90</v>
      </c>
      <c r="D7254" t="s">
        <v>72</v>
      </c>
      <c r="E7254">
        <v>1</v>
      </c>
      <c r="F7254" s="8">
        <f>VLOOKUP(C7254,Products!$A$2:$E$20,5,TRUE)</f>
        <v>8.9499999999999993</v>
      </c>
      <c r="G7254" s="8">
        <f t="shared" si="226"/>
        <v>8.9499999999999993</v>
      </c>
      <c r="H7254" s="8">
        <f>VLOOKUP(C7254,Products!$A$2:$F$20,6,TRUE)</f>
        <v>5.6999999999999993</v>
      </c>
      <c r="I7254" s="8">
        <f t="shared" si="227"/>
        <v>5.6999999999999993</v>
      </c>
      <c r="J7254" s="42">
        <f>VLOOKUP(B7254,Invoices!A:I,9,TRUE)</f>
        <v>2021</v>
      </c>
    </row>
    <row r="7255" spans="1:10" x14ac:dyDescent="0.15">
      <c r="A7255" t="s">
        <v>10615</v>
      </c>
      <c r="B7255" t="s">
        <v>1568</v>
      </c>
      <c r="C7255" t="s">
        <v>98</v>
      </c>
      <c r="D7255" t="s">
        <v>79</v>
      </c>
      <c r="E7255">
        <v>2</v>
      </c>
      <c r="F7255" s="8">
        <f>VLOOKUP(C7255,Products!$A$2:$E$20,5,TRUE)</f>
        <v>14.95</v>
      </c>
      <c r="G7255" s="8">
        <f t="shared" si="226"/>
        <v>29.9</v>
      </c>
      <c r="H7255" s="8">
        <f>VLOOKUP(C7255,Products!$A$2:$F$20,6,TRUE)</f>
        <v>3.0499999999999989</v>
      </c>
      <c r="I7255" s="8">
        <f t="shared" si="227"/>
        <v>6.0999999999999979</v>
      </c>
      <c r="J7255" s="42">
        <f>VLOOKUP(B7255,Invoices!A:I,9,TRUE)</f>
        <v>2021</v>
      </c>
    </row>
    <row r="7256" spans="1:10" x14ac:dyDescent="0.15">
      <c r="A7256" t="s">
        <v>10616</v>
      </c>
      <c r="B7256" t="s">
        <v>1568</v>
      </c>
      <c r="C7256" t="s">
        <v>102</v>
      </c>
      <c r="D7256" t="s">
        <v>83</v>
      </c>
      <c r="E7256">
        <v>7</v>
      </c>
      <c r="F7256" s="8">
        <f>VLOOKUP(C7256,Products!$A$2:$E$20,5,TRUE)</f>
        <v>29.95</v>
      </c>
      <c r="G7256" s="8">
        <f t="shared" si="226"/>
        <v>209.65</v>
      </c>
      <c r="H7256" s="8">
        <f>VLOOKUP(C7256,Products!$A$2:$F$20,6,TRUE)</f>
        <v>15</v>
      </c>
      <c r="I7256" s="8">
        <f t="shared" si="227"/>
        <v>105</v>
      </c>
      <c r="J7256" s="42">
        <f>VLOOKUP(B7256,Invoices!A:I,9,TRUE)</f>
        <v>2021</v>
      </c>
    </row>
    <row r="7257" spans="1:10" x14ac:dyDescent="0.15">
      <c r="A7257" t="s">
        <v>10617</v>
      </c>
      <c r="B7257" t="s">
        <v>1569</v>
      </c>
      <c r="C7257" t="s">
        <v>87</v>
      </c>
      <c r="D7257" t="s">
        <v>68</v>
      </c>
      <c r="E7257">
        <v>4</v>
      </c>
      <c r="F7257" s="8">
        <f>VLOOKUP(C7257,Products!$A$2:$E$20,5,TRUE)</f>
        <v>19.95</v>
      </c>
      <c r="G7257" s="8">
        <f t="shared" si="226"/>
        <v>79.8</v>
      </c>
      <c r="H7257" s="8">
        <f>VLOOKUP(C7257,Products!$A$2:$F$20,6,TRUE)</f>
        <v>7.4499999999999993</v>
      </c>
      <c r="I7257" s="8">
        <f t="shared" si="227"/>
        <v>29.799999999999997</v>
      </c>
      <c r="J7257" s="42">
        <f>VLOOKUP(B7257,Invoices!A:I,9,TRUE)</f>
        <v>2021</v>
      </c>
    </row>
    <row r="7258" spans="1:10" x14ac:dyDescent="0.15">
      <c r="A7258" t="s">
        <v>10618</v>
      </c>
      <c r="B7258" t="s">
        <v>1569</v>
      </c>
      <c r="C7258" t="s">
        <v>93</v>
      </c>
      <c r="D7258" t="s">
        <v>76</v>
      </c>
      <c r="E7258">
        <v>8</v>
      </c>
      <c r="F7258" s="8">
        <f>VLOOKUP(C7258,Products!$A$2:$E$20,5,TRUE)</f>
        <v>9.9499999999999993</v>
      </c>
      <c r="G7258" s="8">
        <f t="shared" si="226"/>
        <v>79.599999999999994</v>
      </c>
      <c r="H7258" s="8">
        <f>VLOOKUP(C7258,Products!$A$2:$F$20,6,TRUE)</f>
        <v>1.9499999999999993</v>
      </c>
      <c r="I7258" s="8">
        <f t="shared" si="227"/>
        <v>15.599999999999994</v>
      </c>
      <c r="J7258" s="42">
        <f>VLOOKUP(B7258,Invoices!A:I,9,TRUE)</f>
        <v>2021</v>
      </c>
    </row>
    <row r="7259" spans="1:10" x14ac:dyDescent="0.15">
      <c r="A7259" t="s">
        <v>10619</v>
      </c>
      <c r="B7259" t="s">
        <v>1570</v>
      </c>
      <c r="C7259" t="s">
        <v>94</v>
      </c>
      <c r="D7259" t="s">
        <v>86</v>
      </c>
      <c r="E7259">
        <v>1</v>
      </c>
      <c r="F7259" s="8">
        <f>VLOOKUP(C7259,Products!$A$2:$E$20,5,TRUE)</f>
        <v>3.5</v>
      </c>
      <c r="G7259" s="8">
        <f t="shared" si="226"/>
        <v>3.5</v>
      </c>
      <c r="H7259" s="8">
        <f>VLOOKUP(C7259,Products!$A$2:$F$20,6,TRUE)</f>
        <v>0.54999999999999982</v>
      </c>
      <c r="I7259" s="8">
        <f t="shared" si="227"/>
        <v>0.54999999999999982</v>
      </c>
      <c r="J7259" s="42">
        <f>VLOOKUP(B7259,Invoices!A:I,9,TRUE)</f>
        <v>2021</v>
      </c>
    </row>
    <row r="7260" spans="1:10" x14ac:dyDescent="0.15">
      <c r="A7260" t="s">
        <v>10620</v>
      </c>
      <c r="B7260" t="s">
        <v>1571</v>
      </c>
      <c r="C7260" t="s">
        <v>89</v>
      </c>
      <c r="D7260" t="s">
        <v>80</v>
      </c>
      <c r="E7260">
        <v>1</v>
      </c>
      <c r="F7260" s="8">
        <f>VLOOKUP(C7260,Products!$A$2:$E$20,5,TRUE)</f>
        <v>15.95</v>
      </c>
      <c r="G7260" s="8">
        <f t="shared" si="226"/>
        <v>15.95</v>
      </c>
      <c r="H7260" s="8">
        <f>VLOOKUP(C7260,Products!$A$2:$F$20,6,TRUE)</f>
        <v>6</v>
      </c>
      <c r="I7260" s="8">
        <f t="shared" si="227"/>
        <v>6</v>
      </c>
      <c r="J7260" s="42">
        <f>VLOOKUP(B7260,Invoices!A:I,9,TRUE)</f>
        <v>2021</v>
      </c>
    </row>
    <row r="7261" spans="1:10" x14ac:dyDescent="0.15">
      <c r="A7261" t="s">
        <v>10621</v>
      </c>
      <c r="B7261" t="s">
        <v>1571</v>
      </c>
      <c r="C7261" t="s">
        <v>96</v>
      </c>
      <c r="D7261" t="s">
        <v>75</v>
      </c>
      <c r="E7261">
        <v>15</v>
      </c>
      <c r="F7261" s="8">
        <f>VLOOKUP(C7261,Products!$A$2:$E$20,5,TRUE)</f>
        <v>79.95</v>
      </c>
      <c r="G7261" s="8">
        <f t="shared" si="226"/>
        <v>1199.25</v>
      </c>
      <c r="H7261" s="8">
        <f>VLOOKUP(C7261,Products!$A$2:$F$20,6,TRUE)</f>
        <v>27.950000000000003</v>
      </c>
      <c r="I7261" s="8">
        <f t="shared" si="227"/>
        <v>419.25000000000006</v>
      </c>
      <c r="J7261" s="42">
        <f>VLOOKUP(B7261,Invoices!A:I,9,TRUE)</f>
        <v>2021</v>
      </c>
    </row>
    <row r="7262" spans="1:10" x14ac:dyDescent="0.15">
      <c r="A7262" t="s">
        <v>10622</v>
      </c>
      <c r="B7262" t="s">
        <v>1571</v>
      </c>
      <c r="C7262" t="s">
        <v>97</v>
      </c>
      <c r="D7262" t="s">
        <v>74</v>
      </c>
      <c r="E7262">
        <v>2</v>
      </c>
      <c r="F7262" s="8">
        <f>VLOOKUP(C7262,Products!$A$2:$E$20,5,TRUE)</f>
        <v>1.5</v>
      </c>
      <c r="G7262" s="8">
        <f t="shared" si="226"/>
        <v>3</v>
      </c>
      <c r="H7262" s="8">
        <f>VLOOKUP(C7262,Products!$A$2:$F$20,6,TRUE)</f>
        <v>0.5</v>
      </c>
      <c r="I7262" s="8">
        <f t="shared" si="227"/>
        <v>1</v>
      </c>
      <c r="J7262" s="42">
        <f>VLOOKUP(B7262,Invoices!A:I,9,TRUE)</f>
        <v>2021</v>
      </c>
    </row>
    <row r="7263" spans="1:10" x14ac:dyDescent="0.15">
      <c r="A7263" t="s">
        <v>10623</v>
      </c>
      <c r="B7263" t="s">
        <v>1571</v>
      </c>
      <c r="C7263" t="s">
        <v>104</v>
      </c>
      <c r="D7263" t="s">
        <v>71</v>
      </c>
      <c r="E7263">
        <v>6</v>
      </c>
      <c r="F7263" s="8">
        <f>VLOOKUP(C7263,Products!$A$2:$E$20,5,TRUE)</f>
        <v>2.95</v>
      </c>
      <c r="G7263" s="8">
        <f t="shared" si="226"/>
        <v>17.700000000000003</v>
      </c>
      <c r="H7263" s="8">
        <f>VLOOKUP(C7263,Products!$A$2:$F$20,6,TRUE)</f>
        <v>1.1500000000000001</v>
      </c>
      <c r="I7263" s="8">
        <f t="shared" si="227"/>
        <v>6.9</v>
      </c>
      <c r="J7263" s="42">
        <f>VLOOKUP(B7263,Invoices!A:I,9,TRUE)</f>
        <v>2021</v>
      </c>
    </row>
    <row r="7264" spans="1:10" x14ac:dyDescent="0.15">
      <c r="A7264" t="s">
        <v>10624</v>
      </c>
      <c r="B7264" t="s">
        <v>1571</v>
      </c>
      <c r="C7264" t="s">
        <v>91</v>
      </c>
      <c r="D7264" t="s">
        <v>70</v>
      </c>
      <c r="E7264">
        <v>1</v>
      </c>
      <c r="F7264" s="8">
        <f>VLOOKUP(C7264,Products!$A$2:$E$20,5,TRUE)</f>
        <v>49.95</v>
      </c>
      <c r="G7264" s="8">
        <f t="shared" si="226"/>
        <v>49.95</v>
      </c>
      <c r="H7264" s="8">
        <f>VLOOKUP(C7264,Products!$A$2:$F$20,6,TRUE)</f>
        <v>21.200000000000003</v>
      </c>
      <c r="I7264" s="8">
        <f t="shared" si="227"/>
        <v>21.200000000000003</v>
      </c>
      <c r="J7264" s="42">
        <f>VLOOKUP(B7264,Invoices!A:I,9,TRUE)</f>
        <v>2021</v>
      </c>
    </row>
    <row r="7265" spans="1:10" x14ac:dyDescent="0.15">
      <c r="A7265" t="s">
        <v>10625</v>
      </c>
      <c r="B7265" t="s">
        <v>1571</v>
      </c>
      <c r="C7265" t="s">
        <v>101</v>
      </c>
      <c r="D7265" t="s">
        <v>69</v>
      </c>
      <c r="E7265">
        <v>6</v>
      </c>
      <c r="F7265" s="8">
        <f>VLOOKUP(C7265,Products!$A$2:$E$20,5,TRUE)</f>
        <v>129.94999999999999</v>
      </c>
      <c r="G7265" s="8">
        <f t="shared" si="226"/>
        <v>779.69999999999993</v>
      </c>
      <c r="H7265" s="8">
        <f>VLOOKUP(C7265,Products!$A$2:$F$20,6,TRUE)</f>
        <v>40.449999999999989</v>
      </c>
      <c r="I7265" s="8">
        <f t="shared" si="227"/>
        <v>242.69999999999993</v>
      </c>
      <c r="J7265" s="42">
        <f>VLOOKUP(B7265,Invoices!A:I,9,TRUE)</f>
        <v>2021</v>
      </c>
    </row>
    <row r="7266" spans="1:10" x14ac:dyDescent="0.15">
      <c r="A7266" t="s">
        <v>10626</v>
      </c>
      <c r="B7266" t="s">
        <v>1571</v>
      </c>
      <c r="C7266" t="s">
        <v>94</v>
      </c>
      <c r="D7266" t="s">
        <v>86</v>
      </c>
      <c r="E7266">
        <v>10</v>
      </c>
      <c r="F7266" s="8">
        <f>VLOOKUP(C7266,Products!$A$2:$E$20,5,TRUE)</f>
        <v>3.5</v>
      </c>
      <c r="G7266" s="8">
        <f t="shared" si="226"/>
        <v>35</v>
      </c>
      <c r="H7266" s="8">
        <f>VLOOKUP(C7266,Products!$A$2:$F$20,6,TRUE)</f>
        <v>0.54999999999999982</v>
      </c>
      <c r="I7266" s="8">
        <f t="shared" si="227"/>
        <v>5.4999999999999982</v>
      </c>
      <c r="J7266" s="42">
        <f>VLOOKUP(B7266,Invoices!A:I,9,TRUE)</f>
        <v>2021</v>
      </c>
    </row>
    <row r="7267" spans="1:10" x14ac:dyDescent="0.15">
      <c r="A7267" t="s">
        <v>10627</v>
      </c>
      <c r="B7267" t="s">
        <v>1571</v>
      </c>
      <c r="C7267" t="s">
        <v>105</v>
      </c>
      <c r="D7267" t="s">
        <v>81</v>
      </c>
      <c r="E7267">
        <v>5</v>
      </c>
      <c r="F7267" s="8">
        <f>VLOOKUP(C7267,Products!$A$2:$E$20,5,TRUE)</f>
        <v>8.9499999999999993</v>
      </c>
      <c r="G7267" s="8">
        <f t="shared" si="226"/>
        <v>44.75</v>
      </c>
      <c r="H7267" s="8">
        <f>VLOOKUP(C7267,Products!$A$2:$F$20,6,TRUE)</f>
        <v>3.1999999999999993</v>
      </c>
      <c r="I7267" s="8">
        <f t="shared" si="227"/>
        <v>15.999999999999996</v>
      </c>
      <c r="J7267" s="42">
        <f>VLOOKUP(B7267,Invoices!A:I,9,TRUE)</f>
        <v>2021</v>
      </c>
    </row>
    <row r="7268" spans="1:10" x14ac:dyDescent="0.15">
      <c r="A7268" t="s">
        <v>10628</v>
      </c>
      <c r="B7268" t="s">
        <v>1571</v>
      </c>
      <c r="C7268" t="s">
        <v>93</v>
      </c>
      <c r="D7268" t="s">
        <v>76</v>
      </c>
      <c r="E7268">
        <v>3</v>
      </c>
      <c r="F7268" s="8">
        <f>VLOOKUP(C7268,Products!$A$2:$E$20,5,TRUE)</f>
        <v>9.9499999999999993</v>
      </c>
      <c r="G7268" s="8">
        <f t="shared" si="226"/>
        <v>29.849999999999998</v>
      </c>
      <c r="H7268" s="8">
        <f>VLOOKUP(C7268,Products!$A$2:$F$20,6,TRUE)</f>
        <v>1.9499999999999993</v>
      </c>
      <c r="I7268" s="8">
        <f t="shared" si="227"/>
        <v>5.8499999999999979</v>
      </c>
      <c r="J7268" s="42">
        <f>VLOOKUP(B7268,Invoices!A:I,9,TRUE)</f>
        <v>2021</v>
      </c>
    </row>
    <row r="7269" spans="1:10" x14ac:dyDescent="0.15">
      <c r="A7269" t="s">
        <v>10629</v>
      </c>
      <c r="B7269" t="s">
        <v>1571</v>
      </c>
      <c r="C7269" t="s">
        <v>92</v>
      </c>
      <c r="D7269" t="s">
        <v>82</v>
      </c>
      <c r="E7269">
        <v>1</v>
      </c>
      <c r="F7269" s="8">
        <f>VLOOKUP(C7269,Products!$A$2:$E$20,5,TRUE)</f>
        <v>19.95</v>
      </c>
      <c r="G7269" s="8">
        <f t="shared" si="226"/>
        <v>19.95</v>
      </c>
      <c r="H7269" s="8">
        <f>VLOOKUP(C7269,Products!$A$2:$F$20,6,TRUE)</f>
        <v>7.4499999999999993</v>
      </c>
      <c r="I7269" s="8">
        <f t="shared" si="227"/>
        <v>7.4499999999999993</v>
      </c>
      <c r="J7269" s="42">
        <f>VLOOKUP(B7269,Invoices!A:I,9,TRUE)</f>
        <v>2021</v>
      </c>
    </row>
    <row r="7270" spans="1:10" x14ac:dyDescent="0.15">
      <c r="A7270" t="s">
        <v>10630</v>
      </c>
      <c r="B7270" t="s">
        <v>1572</v>
      </c>
      <c r="C7270" t="s">
        <v>103</v>
      </c>
      <c r="D7270" t="s">
        <v>77</v>
      </c>
      <c r="E7270">
        <v>10</v>
      </c>
      <c r="F7270" s="8">
        <f>VLOOKUP(C7270,Products!$A$2:$E$20,5,TRUE)</f>
        <v>8.9499999999999993</v>
      </c>
      <c r="G7270" s="8">
        <f t="shared" si="226"/>
        <v>89.5</v>
      </c>
      <c r="H7270" s="8">
        <f>VLOOKUP(C7270,Products!$A$2:$F$20,6,TRUE)</f>
        <v>3.1999999999999993</v>
      </c>
      <c r="I7270" s="8">
        <f t="shared" si="227"/>
        <v>31.999999999999993</v>
      </c>
      <c r="J7270" s="42">
        <f>VLOOKUP(B7270,Invoices!A:I,9,TRUE)</f>
        <v>2021</v>
      </c>
    </row>
    <row r="7271" spans="1:10" x14ac:dyDescent="0.15">
      <c r="A7271" t="s">
        <v>10631</v>
      </c>
      <c r="B7271" t="s">
        <v>1572</v>
      </c>
      <c r="C7271" t="s">
        <v>90</v>
      </c>
      <c r="D7271" t="s">
        <v>72</v>
      </c>
      <c r="E7271">
        <v>7</v>
      </c>
      <c r="F7271" s="8">
        <f>VLOOKUP(C7271,Products!$A$2:$E$20,5,TRUE)</f>
        <v>8.9499999999999993</v>
      </c>
      <c r="G7271" s="8">
        <f t="shared" si="226"/>
        <v>62.649999999999991</v>
      </c>
      <c r="H7271" s="8">
        <f>VLOOKUP(C7271,Products!$A$2:$F$20,6,TRUE)</f>
        <v>5.6999999999999993</v>
      </c>
      <c r="I7271" s="8">
        <f t="shared" si="227"/>
        <v>39.899999999999991</v>
      </c>
      <c r="J7271" s="42">
        <f>VLOOKUP(B7271,Invoices!A:I,9,TRUE)</f>
        <v>2021</v>
      </c>
    </row>
    <row r="7272" spans="1:10" x14ac:dyDescent="0.15">
      <c r="A7272" t="s">
        <v>10632</v>
      </c>
      <c r="B7272" t="s">
        <v>1572</v>
      </c>
      <c r="C7272" t="s">
        <v>101</v>
      </c>
      <c r="D7272" t="s">
        <v>69</v>
      </c>
      <c r="E7272">
        <v>2</v>
      </c>
      <c r="F7272" s="8">
        <f>VLOOKUP(C7272,Products!$A$2:$E$20,5,TRUE)</f>
        <v>129.94999999999999</v>
      </c>
      <c r="G7272" s="8">
        <f t="shared" si="226"/>
        <v>259.89999999999998</v>
      </c>
      <c r="H7272" s="8">
        <f>VLOOKUP(C7272,Products!$A$2:$F$20,6,TRUE)</f>
        <v>40.449999999999989</v>
      </c>
      <c r="I7272" s="8">
        <f t="shared" si="227"/>
        <v>80.899999999999977</v>
      </c>
      <c r="J7272" s="42">
        <f>VLOOKUP(B7272,Invoices!A:I,9,TRUE)</f>
        <v>2021</v>
      </c>
    </row>
    <row r="7273" spans="1:10" x14ac:dyDescent="0.15">
      <c r="A7273" t="s">
        <v>10633</v>
      </c>
      <c r="B7273" t="s">
        <v>1573</v>
      </c>
      <c r="C7273" t="s">
        <v>105</v>
      </c>
      <c r="D7273" t="s">
        <v>81</v>
      </c>
      <c r="E7273">
        <v>50</v>
      </c>
      <c r="F7273" s="8">
        <f>VLOOKUP(C7273,Products!$A$2:$E$20,5,TRUE)</f>
        <v>8.9499999999999993</v>
      </c>
      <c r="G7273" s="8">
        <f t="shared" si="226"/>
        <v>447.49999999999994</v>
      </c>
      <c r="H7273" s="8">
        <f>VLOOKUP(C7273,Products!$A$2:$F$20,6,TRUE)</f>
        <v>3.1999999999999993</v>
      </c>
      <c r="I7273" s="8">
        <f t="shared" si="227"/>
        <v>159.99999999999997</v>
      </c>
      <c r="J7273" s="42">
        <f>VLOOKUP(B7273,Invoices!A:I,9,TRUE)</f>
        <v>2021</v>
      </c>
    </row>
    <row r="7274" spans="1:10" x14ac:dyDescent="0.15">
      <c r="A7274" t="s">
        <v>10634</v>
      </c>
      <c r="B7274" t="s">
        <v>1573</v>
      </c>
      <c r="C7274" t="s">
        <v>104</v>
      </c>
      <c r="D7274" t="s">
        <v>71</v>
      </c>
      <c r="E7274">
        <v>9</v>
      </c>
      <c r="F7274" s="8">
        <f>VLOOKUP(C7274,Products!$A$2:$E$20,5,TRUE)</f>
        <v>2.95</v>
      </c>
      <c r="G7274" s="8">
        <f t="shared" si="226"/>
        <v>26.55</v>
      </c>
      <c r="H7274" s="8">
        <f>VLOOKUP(C7274,Products!$A$2:$F$20,6,TRUE)</f>
        <v>1.1500000000000001</v>
      </c>
      <c r="I7274" s="8">
        <f t="shared" si="227"/>
        <v>10.350000000000001</v>
      </c>
      <c r="J7274" s="42">
        <f>VLOOKUP(B7274,Invoices!A:I,9,TRUE)</f>
        <v>2021</v>
      </c>
    </row>
    <row r="7275" spans="1:10" x14ac:dyDescent="0.15">
      <c r="A7275" t="s">
        <v>10635</v>
      </c>
      <c r="B7275" t="s">
        <v>1573</v>
      </c>
      <c r="C7275" t="s">
        <v>92</v>
      </c>
      <c r="D7275" t="s">
        <v>82</v>
      </c>
      <c r="E7275">
        <v>1</v>
      </c>
      <c r="F7275" s="8">
        <f>VLOOKUP(C7275,Products!$A$2:$E$20,5,TRUE)</f>
        <v>19.95</v>
      </c>
      <c r="G7275" s="8">
        <f t="shared" si="226"/>
        <v>19.95</v>
      </c>
      <c r="H7275" s="8">
        <f>VLOOKUP(C7275,Products!$A$2:$F$20,6,TRUE)</f>
        <v>7.4499999999999993</v>
      </c>
      <c r="I7275" s="8">
        <f t="shared" si="227"/>
        <v>7.4499999999999993</v>
      </c>
      <c r="J7275" s="42">
        <f>VLOOKUP(B7275,Invoices!A:I,9,TRUE)</f>
        <v>2021</v>
      </c>
    </row>
    <row r="7276" spans="1:10" x14ac:dyDescent="0.15">
      <c r="A7276" t="s">
        <v>10636</v>
      </c>
      <c r="B7276" t="s">
        <v>1573</v>
      </c>
      <c r="C7276" t="s">
        <v>89</v>
      </c>
      <c r="D7276" t="s">
        <v>80</v>
      </c>
      <c r="E7276">
        <v>2</v>
      </c>
      <c r="F7276" s="8">
        <f>VLOOKUP(C7276,Products!$A$2:$E$20,5,TRUE)</f>
        <v>15.95</v>
      </c>
      <c r="G7276" s="8">
        <f t="shared" si="226"/>
        <v>31.9</v>
      </c>
      <c r="H7276" s="8">
        <f>VLOOKUP(C7276,Products!$A$2:$F$20,6,TRUE)</f>
        <v>6</v>
      </c>
      <c r="I7276" s="8">
        <f t="shared" si="227"/>
        <v>12</v>
      </c>
      <c r="J7276" s="42">
        <f>VLOOKUP(B7276,Invoices!A:I,9,TRUE)</f>
        <v>2021</v>
      </c>
    </row>
    <row r="7277" spans="1:10" x14ac:dyDescent="0.15">
      <c r="A7277" t="s">
        <v>10637</v>
      </c>
      <c r="B7277" t="s">
        <v>1574</v>
      </c>
      <c r="C7277" t="s">
        <v>96</v>
      </c>
      <c r="D7277" t="s">
        <v>75</v>
      </c>
      <c r="E7277">
        <v>4</v>
      </c>
      <c r="F7277" s="8">
        <f>VLOOKUP(C7277,Products!$A$2:$E$20,5,TRUE)</f>
        <v>79.95</v>
      </c>
      <c r="G7277" s="8">
        <f t="shared" si="226"/>
        <v>319.8</v>
      </c>
      <c r="H7277" s="8">
        <f>VLOOKUP(C7277,Products!$A$2:$F$20,6,TRUE)</f>
        <v>27.950000000000003</v>
      </c>
      <c r="I7277" s="8">
        <f t="shared" si="227"/>
        <v>111.80000000000001</v>
      </c>
      <c r="J7277" s="42">
        <f>VLOOKUP(B7277,Invoices!A:I,9,TRUE)</f>
        <v>2021</v>
      </c>
    </row>
    <row r="7278" spans="1:10" x14ac:dyDescent="0.15">
      <c r="A7278" t="s">
        <v>10638</v>
      </c>
      <c r="B7278" t="s">
        <v>1574</v>
      </c>
      <c r="C7278" t="s">
        <v>93</v>
      </c>
      <c r="D7278" t="s">
        <v>76</v>
      </c>
      <c r="E7278">
        <v>5</v>
      </c>
      <c r="F7278" s="8">
        <f>VLOOKUP(C7278,Products!$A$2:$E$20,5,TRUE)</f>
        <v>9.9499999999999993</v>
      </c>
      <c r="G7278" s="8">
        <f t="shared" si="226"/>
        <v>49.75</v>
      </c>
      <c r="H7278" s="8">
        <f>VLOOKUP(C7278,Products!$A$2:$F$20,6,TRUE)</f>
        <v>1.9499999999999993</v>
      </c>
      <c r="I7278" s="8">
        <f t="shared" si="227"/>
        <v>9.7499999999999964</v>
      </c>
      <c r="J7278" s="42">
        <f>VLOOKUP(B7278,Invoices!A:I,9,TRUE)</f>
        <v>2021</v>
      </c>
    </row>
    <row r="7279" spans="1:10" x14ac:dyDescent="0.15">
      <c r="A7279" t="s">
        <v>10639</v>
      </c>
      <c r="B7279" t="s">
        <v>1574</v>
      </c>
      <c r="C7279" t="s">
        <v>99</v>
      </c>
      <c r="D7279" t="s">
        <v>84</v>
      </c>
      <c r="E7279">
        <v>20</v>
      </c>
      <c r="F7279" s="8">
        <f>VLOOKUP(C7279,Products!$A$2:$E$20,5,TRUE)</f>
        <v>3.5</v>
      </c>
      <c r="G7279" s="8">
        <f t="shared" si="226"/>
        <v>70</v>
      </c>
      <c r="H7279" s="8">
        <f>VLOOKUP(C7279,Products!$A$2:$F$20,6,TRUE)</f>
        <v>0.54999999999999982</v>
      </c>
      <c r="I7279" s="8">
        <f t="shared" si="227"/>
        <v>10.999999999999996</v>
      </c>
      <c r="J7279" s="42">
        <f>VLOOKUP(B7279,Invoices!A:I,9,TRUE)</f>
        <v>2021</v>
      </c>
    </row>
    <row r="7280" spans="1:10" x14ac:dyDescent="0.15">
      <c r="A7280" t="s">
        <v>10640</v>
      </c>
      <c r="B7280" t="s">
        <v>1575</v>
      </c>
      <c r="C7280" t="s">
        <v>96</v>
      </c>
      <c r="D7280" t="s">
        <v>75</v>
      </c>
      <c r="E7280">
        <v>1</v>
      </c>
      <c r="F7280" s="8">
        <f>VLOOKUP(C7280,Products!$A$2:$E$20,5,TRUE)</f>
        <v>79.95</v>
      </c>
      <c r="G7280" s="8">
        <f t="shared" si="226"/>
        <v>79.95</v>
      </c>
      <c r="H7280" s="8">
        <f>VLOOKUP(C7280,Products!$A$2:$F$20,6,TRUE)</f>
        <v>27.950000000000003</v>
      </c>
      <c r="I7280" s="8">
        <f t="shared" si="227"/>
        <v>27.950000000000003</v>
      </c>
      <c r="J7280" s="42">
        <f>VLOOKUP(B7280,Invoices!A:I,9,TRUE)</f>
        <v>2021</v>
      </c>
    </row>
    <row r="7281" spans="1:10" x14ac:dyDescent="0.15">
      <c r="A7281" t="s">
        <v>10641</v>
      </c>
      <c r="B7281" t="s">
        <v>1575</v>
      </c>
      <c r="C7281" t="s">
        <v>99</v>
      </c>
      <c r="D7281" t="s">
        <v>84</v>
      </c>
      <c r="E7281">
        <v>2</v>
      </c>
      <c r="F7281" s="8">
        <f>VLOOKUP(C7281,Products!$A$2:$E$20,5,TRUE)</f>
        <v>3.5</v>
      </c>
      <c r="G7281" s="8">
        <f t="shared" si="226"/>
        <v>7</v>
      </c>
      <c r="H7281" s="8">
        <f>VLOOKUP(C7281,Products!$A$2:$F$20,6,TRUE)</f>
        <v>0.54999999999999982</v>
      </c>
      <c r="I7281" s="8">
        <f t="shared" si="227"/>
        <v>1.0999999999999996</v>
      </c>
      <c r="J7281" s="42">
        <f>VLOOKUP(B7281,Invoices!A:I,9,TRUE)</f>
        <v>2021</v>
      </c>
    </row>
    <row r="7282" spans="1:10" x14ac:dyDescent="0.15">
      <c r="A7282" t="s">
        <v>10642</v>
      </c>
      <c r="B7282" t="s">
        <v>1576</v>
      </c>
      <c r="C7282" t="s">
        <v>100</v>
      </c>
      <c r="D7282" t="s">
        <v>78</v>
      </c>
      <c r="E7282">
        <v>1</v>
      </c>
      <c r="F7282" s="8">
        <f>VLOOKUP(C7282,Products!$A$2:$E$20,5,TRUE)</f>
        <v>49.95</v>
      </c>
      <c r="G7282" s="8">
        <f t="shared" si="226"/>
        <v>49.95</v>
      </c>
      <c r="H7282" s="8">
        <f>VLOOKUP(C7282,Products!$A$2:$F$20,6,TRUE)</f>
        <v>19.950000000000003</v>
      </c>
      <c r="I7282" s="8">
        <f t="shared" si="227"/>
        <v>19.950000000000003</v>
      </c>
      <c r="J7282" s="42">
        <f>VLOOKUP(B7282,Invoices!A:I,9,TRUE)</f>
        <v>2021</v>
      </c>
    </row>
    <row r="7283" spans="1:10" x14ac:dyDescent="0.15">
      <c r="A7283" t="s">
        <v>10643</v>
      </c>
      <c r="B7283" t="s">
        <v>1576</v>
      </c>
      <c r="C7283" t="s">
        <v>101</v>
      </c>
      <c r="D7283" t="s">
        <v>69</v>
      </c>
      <c r="E7283">
        <v>10</v>
      </c>
      <c r="F7283" s="8">
        <f>VLOOKUP(C7283,Products!$A$2:$E$20,5,TRUE)</f>
        <v>129.94999999999999</v>
      </c>
      <c r="G7283" s="8">
        <f t="shared" si="226"/>
        <v>1299.5</v>
      </c>
      <c r="H7283" s="8">
        <f>VLOOKUP(C7283,Products!$A$2:$F$20,6,TRUE)</f>
        <v>40.449999999999989</v>
      </c>
      <c r="I7283" s="8">
        <f t="shared" si="227"/>
        <v>404.49999999999989</v>
      </c>
      <c r="J7283" s="42">
        <f>VLOOKUP(B7283,Invoices!A:I,9,TRUE)</f>
        <v>2021</v>
      </c>
    </row>
    <row r="7284" spans="1:10" x14ac:dyDescent="0.15">
      <c r="A7284" t="s">
        <v>10644</v>
      </c>
      <c r="B7284" t="s">
        <v>1576</v>
      </c>
      <c r="C7284" t="s">
        <v>93</v>
      </c>
      <c r="D7284" t="s">
        <v>76</v>
      </c>
      <c r="E7284">
        <v>4</v>
      </c>
      <c r="F7284" s="8">
        <f>VLOOKUP(C7284,Products!$A$2:$E$20,5,TRUE)</f>
        <v>9.9499999999999993</v>
      </c>
      <c r="G7284" s="8">
        <f t="shared" si="226"/>
        <v>39.799999999999997</v>
      </c>
      <c r="H7284" s="8">
        <f>VLOOKUP(C7284,Products!$A$2:$F$20,6,TRUE)</f>
        <v>1.9499999999999993</v>
      </c>
      <c r="I7284" s="8">
        <f t="shared" si="227"/>
        <v>7.7999999999999972</v>
      </c>
      <c r="J7284" s="42">
        <f>VLOOKUP(B7284,Invoices!A:I,9,TRUE)</f>
        <v>2021</v>
      </c>
    </row>
    <row r="7285" spans="1:10" x14ac:dyDescent="0.15">
      <c r="A7285" t="s">
        <v>10645</v>
      </c>
      <c r="B7285" t="s">
        <v>1576</v>
      </c>
      <c r="C7285" t="s">
        <v>98</v>
      </c>
      <c r="D7285" t="s">
        <v>79</v>
      </c>
      <c r="E7285">
        <v>6</v>
      </c>
      <c r="F7285" s="8">
        <f>VLOOKUP(C7285,Products!$A$2:$E$20,5,TRUE)</f>
        <v>14.95</v>
      </c>
      <c r="G7285" s="8">
        <f t="shared" si="226"/>
        <v>89.699999999999989</v>
      </c>
      <c r="H7285" s="8">
        <f>VLOOKUP(C7285,Products!$A$2:$F$20,6,TRUE)</f>
        <v>3.0499999999999989</v>
      </c>
      <c r="I7285" s="8">
        <f t="shared" si="227"/>
        <v>18.299999999999994</v>
      </c>
      <c r="J7285" s="42">
        <f>VLOOKUP(B7285,Invoices!A:I,9,TRUE)</f>
        <v>2021</v>
      </c>
    </row>
    <row r="7286" spans="1:10" x14ac:dyDescent="0.15">
      <c r="A7286" t="s">
        <v>10646</v>
      </c>
      <c r="B7286" t="s">
        <v>1576</v>
      </c>
      <c r="C7286" t="s">
        <v>88</v>
      </c>
      <c r="D7286" t="s">
        <v>85</v>
      </c>
      <c r="E7286">
        <v>10</v>
      </c>
      <c r="F7286" s="8">
        <f>VLOOKUP(C7286,Products!$A$2:$E$20,5,TRUE)</f>
        <v>8.9499999999999993</v>
      </c>
      <c r="G7286" s="8">
        <f t="shared" si="226"/>
        <v>89.5</v>
      </c>
      <c r="H7286" s="8">
        <f>VLOOKUP(C7286,Products!$A$2:$F$20,6,TRUE)</f>
        <v>5.6999999999999993</v>
      </c>
      <c r="I7286" s="8">
        <f t="shared" si="227"/>
        <v>56.999999999999993</v>
      </c>
      <c r="J7286" s="42">
        <f>VLOOKUP(B7286,Invoices!A:I,9,TRUE)</f>
        <v>2021</v>
      </c>
    </row>
    <row r="7287" spans="1:10" x14ac:dyDescent="0.15">
      <c r="A7287" t="s">
        <v>10647</v>
      </c>
      <c r="B7287" t="s">
        <v>1576</v>
      </c>
      <c r="C7287" t="s">
        <v>103</v>
      </c>
      <c r="D7287" t="s">
        <v>77</v>
      </c>
      <c r="E7287">
        <v>8</v>
      </c>
      <c r="F7287" s="8">
        <f>VLOOKUP(C7287,Products!$A$2:$E$20,5,TRUE)</f>
        <v>8.9499999999999993</v>
      </c>
      <c r="G7287" s="8">
        <f t="shared" si="226"/>
        <v>71.599999999999994</v>
      </c>
      <c r="H7287" s="8">
        <f>VLOOKUP(C7287,Products!$A$2:$F$20,6,TRUE)</f>
        <v>3.1999999999999993</v>
      </c>
      <c r="I7287" s="8">
        <f t="shared" si="227"/>
        <v>25.599999999999994</v>
      </c>
      <c r="J7287" s="42">
        <f>VLOOKUP(B7287,Invoices!A:I,9,TRUE)</f>
        <v>2021</v>
      </c>
    </row>
    <row r="7288" spans="1:10" x14ac:dyDescent="0.15">
      <c r="A7288" t="s">
        <v>10648</v>
      </c>
      <c r="B7288" t="s">
        <v>1576</v>
      </c>
      <c r="C7288" t="s">
        <v>90</v>
      </c>
      <c r="D7288" t="s">
        <v>72</v>
      </c>
      <c r="E7288">
        <v>1</v>
      </c>
      <c r="F7288" s="8">
        <f>VLOOKUP(C7288,Products!$A$2:$E$20,5,TRUE)</f>
        <v>8.9499999999999993</v>
      </c>
      <c r="G7288" s="8">
        <f t="shared" si="226"/>
        <v>8.9499999999999993</v>
      </c>
      <c r="H7288" s="8">
        <f>VLOOKUP(C7288,Products!$A$2:$F$20,6,TRUE)</f>
        <v>5.6999999999999993</v>
      </c>
      <c r="I7288" s="8">
        <f t="shared" si="227"/>
        <v>5.6999999999999993</v>
      </c>
      <c r="J7288" s="42">
        <f>VLOOKUP(B7288,Invoices!A:I,9,TRUE)</f>
        <v>2021</v>
      </c>
    </row>
    <row r="7289" spans="1:10" x14ac:dyDescent="0.15">
      <c r="A7289" t="s">
        <v>10649</v>
      </c>
      <c r="B7289" t="s">
        <v>1576</v>
      </c>
      <c r="C7289" t="s">
        <v>92</v>
      </c>
      <c r="D7289" t="s">
        <v>82</v>
      </c>
      <c r="E7289">
        <v>1</v>
      </c>
      <c r="F7289" s="8">
        <f>VLOOKUP(C7289,Products!$A$2:$E$20,5,TRUE)</f>
        <v>19.95</v>
      </c>
      <c r="G7289" s="8">
        <f t="shared" si="226"/>
        <v>19.95</v>
      </c>
      <c r="H7289" s="8">
        <f>VLOOKUP(C7289,Products!$A$2:$F$20,6,TRUE)</f>
        <v>7.4499999999999993</v>
      </c>
      <c r="I7289" s="8">
        <f t="shared" si="227"/>
        <v>7.4499999999999993</v>
      </c>
      <c r="J7289" s="42">
        <f>VLOOKUP(B7289,Invoices!A:I,9,TRUE)</f>
        <v>2021</v>
      </c>
    </row>
    <row r="7290" spans="1:10" x14ac:dyDescent="0.15">
      <c r="A7290" t="s">
        <v>10650</v>
      </c>
      <c r="B7290" t="s">
        <v>1576</v>
      </c>
      <c r="C7290" t="s">
        <v>89</v>
      </c>
      <c r="D7290" t="s">
        <v>80</v>
      </c>
      <c r="E7290">
        <v>12</v>
      </c>
      <c r="F7290" s="8">
        <f>VLOOKUP(C7290,Products!$A$2:$E$20,5,TRUE)</f>
        <v>15.95</v>
      </c>
      <c r="G7290" s="8">
        <f t="shared" si="226"/>
        <v>191.39999999999998</v>
      </c>
      <c r="H7290" s="8">
        <f>VLOOKUP(C7290,Products!$A$2:$F$20,6,TRUE)</f>
        <v>6</v>
      </c>
      <c r="I7290" s="8">
        <f t="shared" si="227"/>
        <v>72</v>
      </c>
      <c r="J7290" s="42">
        <f>VLOOKUP(B7290,Invoices!A:I,9,TRUE)</f>
        <v>2021</v>
      </c>
    </row>
    <row r="7291" spans="1:10" x14ac:dyDescent="0.15">
      <c r="A7291" t="s">
        <v>10651</v>
      </c>
      <c r="B7291" t="s">
        <v>1577</v>
      </c>
      <c r="C7291" t="s">
        <v>105</v>
      </c>
      <c r="D7291" t="s">
        <v>81</v>
      </c>
      <c r="E7291">
        <v>12</v>
      </c>
      <c r="F7291" s="8">
        <f>VLOOKUP(C7291,Products!$A$2:$E$20,5,TRUE)</f>
        <v>8.9499999999999993</v>
      </c>
      <c r="G7291" s="8">
        <f t="shared" si="226"/>
        <v>107.39999999999999</v>
      </c>
      <c r="H7291" s="8">
        <f>VLOOKUP(C7291,Products!$A$2:$F$20,6,TRUE)</f>
        <v>3.1999999999999993</v>
      </c>
      <c r="I7291" s="8">
        <f t="shared" si="227"/>
        <v>38.399999999999991</v>
      </c>
      <c r="J7291" s="42">
        <f>VLOOKUP(B7291,Invoices!A:I,9,TRUE)</f>
        <v>2021</v>
      </c>
    </row>
    <row r="7292" spans="1:10" x14ac:dyDescent="0.15">
      <c r="A7292" t="s">
        <v>10652</v>
      </c>
      <c r="B7292" t="s">
        <v>1577</v>
      </c>
      <c r="C7292" t="s">
        <v>96</v>
      </c>
      <c r="D7292" t="s">
        <v>75</v>
      </c>
      <c r="E7292">
        <v>30</v>
      </c>
      <c r="F7292" s="8">
        <f>VLOOKUP(C7292,Products!$A$2:$E$20,5,TRUE)</f>
        <v>79.95</v>
      </c>
      <c r="G7292" s="8">
        <f t="shared" si="226"/>
        <v>2398.5</v>
      </c>
      <c r="H7292" s="8">
        <f>VLOOKUP(C7292,Products!$A$2:$F$20,6,TRUE)</f>
        <v>27.950000000000003</v>
      </c>
      <c r="I7292" s="8">
        <f t="shared" si="227"/>
        <v>838.50000000000011</v>
      </c>
      <c r="J7292" s="42">
        <f>VLOOKUP(B7292,Invoices!A:I,9,TRUE)</f>
        <v>2021</v>
      </c>
    </row>
    <row r="7293" spans="1:10" x14ac:dyDescent="0.15">
      <c r="A7293" t="s">
        <v>10653</v>
      </c>
      <c r="B7293" t="s">
        <v>1577</v>
      </c>
      <c r="C7293" t="s">
        <v>92</v>
      </c>
      <c r="D7293" t="s">
        <v>82</v>
      </c>
      <c r="E7293">
        <v>4</v>
      </c>
      <c r="F7293" s="8">
        <f>VLOOKUP(C7293,Products!$A$2:$E$20,5,TRUE)</f>
        <v>19.95</v>
      </c>
      <c r="G7293" s="8">
        <f t="shared" si="226"/>
        <v>79.8</v>
      </c>
      <c r="H7293" s="8">
        <f>VLOOKUP(C7293,Products!$A$2:$F$20,6,TRUE)</f>
        <v>7.4499999999999993</v>
      </c>
      <c r="I7293" s="8">
        <f t="shared" si="227"/>
        <v>29.799999999999997</v>
      </c>
      <c r="J7293" s="42">
        <f>VLOOKUP(B7293,Invoices!A:I,9,TRUE)</f>
        <v>2021</v>
      </c>
    </row>
    <row r="7294" spans="1:10" x14ac:dyDescent="0.15">
      <c r="A7294" t="s">
        <v>10654</v>
      </c>
      <c r="B7294" t="s">
        <v>1577</v>
      </c>
      <c r="C7294" t="s">
        <v>87</v>
      </c>
      <c r="D7294" t="s">
        <v>68</v>
      </c>
      <c r="E7294">
        <v>1</v>
      </c>
      <c r="F7294" s="8">
        <f>VLOOKUP(C7294,Products!$A$2:$E$20,5,TRUE)</f>
        <v>19.95</v>
      </c>
      <c r="G7294" s="8">
        <f t="shared" si="226"/>
        <v>19.95</v>
      </c>
      <c r="H7294" s="8">
        <f>VLOOKUP(C7294,Products!$A$2:$F$20,6,TRUE)</f>
        <v>7.4499999999999993</v>
      </c>
      <c r="I7294" s="8">
        <f t="shared" si="227"/>
        <v>7.4499999999999993</v>
      </c>
      <c r="J7294" s="42">
        <f>VLOOKUP(B7294,Invoices!A:I,9,TRUE)</f>
        <v>2021</v>
      </c>
    </row>
    <row r="7295" spans="1:10" x14ac:dyDescent="0.15">
      <c r="A7295" t="s">
        <v>10655</v>
      </c>
      <c r="B7295" t="s">
        <v>1578</v>
      </c>
      <c r="C7295" t="s">
        <v>96</v>
      </c>
      <c r="D7295" t="s">
        <v>75</v>
      </c>
      <c r="E7295">
        <v>2</v>
      </c>
      <c r="F7295" s="8">
        <f>VLOOKUP(C7295,Products!$A$2:$E$20,5,TRUE)</f>
        <v>79.95</v>
      </c>
      <c r="G7295" s="8">
        <f t="shared" si="226"/>
        <v>159.9</v>
      </c>
      <c r="H7295" s="8">
        <f>VLOOKUP(C7295,Products!$A$2:$F$20,6,TRUE)</f>
        <v>27.950000000000003</v>
      </c>
      <c r="I7295" s="8">
        <f t="shared" si="227"/>
        <v>55.900000000000006</v>
      </c>
      <c r="J7295" s="42">
        <f>VLOOKUP(B7295,Invoices!A:I,9,TRUE)</f>
        <v>2021</v>
      </c>
    </row>
    <row r="7296" spans="1:10" x14ac:dyDescent="0.15">
      <c r="A7296" t="s">
        <v>10656</v>
      </c>
      <c r="B7296" t="s">
        <v>1578</v>
      </c>
      <c r="C7296" t="s">
        <v>100</v>
      </c>
      <c r="D7296" t="s">
        <v>78</v>
      </c>
      <c r="E7296">
        <v>24</v>
      </c>
      <c r="F7296" s="8">
        <f>VLOOKUP(C7296,Products!$A$2:$E$20,5,TRUE)</f>
        <v>49.95</v>
      </c>
      <c r="G7296" s="8">
        <f t="shared" si="226"/>
        <v>1198.8000000000002</v>
      </c>
      <c r="H7296" s="8">
        <f>VLOOKUP(C7296,Products!$A$2:$F$20,6,TRUE)</f>
        <v>19.950000000000003</v>
      </c>
      <c r="I7296" s="8">
        <f t="shared" si="227"/>
        <v>478.80000000000007</v>
      </c>
      <c r="J7296" s="42">
        <f>VLOOKUP(B7296,Invoices!A:I,9,TRUE)</f>
        <v>2021</v>
      </c>
    </row>
    <row r="7297" spans="1:10" x14ac:dyDescent="0.15">
      <c r="A7297" t="s">
        <v>10657</v>
      </c>
      <c r="B7297" t="s">
        <v>1578</v>
      </c>
      <c r="C7297" t="s">
        <v>97</v>
      </c>
      <c r="D7297" t="s">
        <v>74</v>
      </c>
      <c r="E7297">
        <v>30</v>
      </c>
      <c r="F7297" s="8">
        <f>VLOOKUP(C7297,Products!$A$2:$E$20,5,TRUE)</f>
        <v>1.5</v>
      </c>
      <c r="G7297" s="8">
        <f t="shared" si="226"/>
        <v>45</v>
      </c>
      <c r="H7297" s="8">
        <f>VLOOKUP(C7297,Products!$A$2:$F$20,6,TRUE)</f>
        <v>0.5</v>
      </c>
      <c r="I7297" s="8">
        <f t="shared" si="227"/>
        <v>15</v>
      </c>
      <c r="J7297" s="42">
        <f>VLOOKUP(B7297,Invoices!A:I,9,TRUE)</f>
        <v>2021</v>
      </c>
    </row>
    <row r="7298" spans="1:10" x14ac:dyDescent="0.15">
      <c r="A7298" t="s">
        <v>10658</v>
      </c>
      <c r="B7298" t="s">
        <v>1578</v>
      </c>
      <c r="C7298" t="s">
        <v>95</v>
      </c>
      <c r="D7298" t="s">
        <v>73</v>
      </c>
      <c r="E7298">
        <v>1</v>
      </c>
      <c r="F7298" s="8">
        <f>VLOOKUP(C7298,Products!$A$2:$E$20,5,TRUE)</f>
        <v>12.95</v>
      </c>
      <c r="G7298" s="8">
        <f t="shared" si="226"/>
        <v>12.95</v>
      </c>
      <c r="H7298" s="8">
        <f>VLOOKUP(C7298,Products!$A$2:$F$20,6,TRUE)</f>
        <v>4.1999999999999993</v>
      </c>
      <c r="I7298" s="8">
        <f t="shared" si="227"/>
        <v>4.1999999999999993</v>
      </c>
      <c r="J7298" s="42">
        <f>VLOOKUP(B7298,Invoices!A:I,9,TRUE)</f>
        <v>2021</v>
      </c>
    </row>
    <row r="7299" spans="1:10" x14ac:dyDescent="0.15">
      <c r="A7299" t="s">
        <v>10659</v>
      </c>
      <c r="B7299" t="s">
        <v>1578</v>
      </c>
      <c r="C7299" t="s">
        <v>89</v>
      </c>
      <c r="D7299" t="s">
        <v>80</v>
      </c>
      <c r="E7299">
        <v>5</v>
      </c>
      <c r="F7299" s="8">
        <f>VLOOKUP(C7299,Products!$A$2:$E$20,5,TRUE)</f>
        <v>15.95</v>
      </c>
      <c r="G7299" s="8">
        <f t="shared" ref="G7299:G7362" si="228">F7299*E7299</f>
        <v>79.75</v>
      </c>
      <c r="H7299" s="8">
        <f>VLOOKUP(C7299,Products!$A$2:$F$20,6,TRUE)</f>
        <v>6</v>
      </c>
      <c r="I7299" s="8">
        <f t="shared" ref="I7299:I7362" si="229">H7299*E7299</f>
        <v>30</v>
      </c>
      <c r="J7299" s="42">
        <f>VLOOKUP(B7299,Invoices!A:I,9,TRUE)</f>
        <v>2021</v>
      </c>
    </row>
    <row r="7300" spans="1:10" x14ac:dyDescent="0.15">
      <c r="A7300" t="s">
        <v>10660</v>
      </c>
      <c r="B7300" t="s">
        <v>1578</v>
      </c>
      <c r="C7300" t="s">
        <v>90</v>
      </c>
      <c r="D7300" t="s">
        <v>72</v>
      </c>
      <c r="E7300">
        <v>4</v>
      </c>
      <c r="F7300" s="8">
        <f>VLOOKUP(C7300,Products!$A$2:$E$20,5,TRUE)</f>
        <v>8.9499999999999993</v>
      </c>
      <c r="G7300" s="8">
        <f t="shared" si="228"/>
        <v>35.799999999999997</v>
      </c>
      <c r="H7300" s="8">
        <f>VLOOKUP(C7300,Products!$A$2:$F$20,6,TRUE)</f>
        <v>5.6999999999999993</v>
      </c>
      <c r="I7300" s="8">
        <f t="shared" si="229"/>
        <v>22.799999999999997</v>
      </c>
      <c r="J7300" s="42">
        <f>VLOOKUP(B7300,Invoices!A:I,9,TRUE)</f>
        <v>2021</v>
      </c>
    </row>
    <row r="7301" spans="1:10" x14ac:dyDescent="0.15">
      <c r="A7301" t="s">
        <v>10661</v>
      </c>
      <c r="B7301" t="s">
        <v>1578</v>
      </c>
      <c r="C7301" t="s">
        <v>103</v>
      </c>
      <c r="D7301" t="s">
        <v>77</v>
      </c>
      <c r="E7301">
        <v>1</v>
      </c>
      <c r="F7301" s="8">
        <f>VLOOKUP(C7301,Products!$A$2:$E$20,5,TRUE)</f>
        <v>8.9499999999999993</v>
      </c>
      <c r="G7301" s="8">
        <f t="shared" si="228"/>
        <v>8.9499999999999993</v>
      </c>
      <c r="H7301" s="8">
        <f>VLOOKUP(C7301,Products!$A$2:$F$20,6,TRUE)</f>
        <v>3.1999999999999993</v>
      </c>
      <c r="I7301" s="8">
        <f t="shared" si="229"/>
        <v>3.1999999999999993</v>
      </c>
      <c r="J7301" s="42">
        <f>VLOOKUP(B7301,Invoices!A:I,9,TRUE)</f>
        <v>2021</v>
      </c>
    </row>
    <row r="7302" spans="1:10" x14ac:dyDescent="0.15">
      <c r="A7302" t="s">
        <v>10662</v>
      </c>
      <c r="B7302" t="s">
        <v>1578</v>
      </c>
      <c r="C7302" t="s">
        <v>101</v>
      </c>
      <c r="D7302" t="s">
        <v>69</v>
      </c>
      <c r="E7302">
        <v>9</v>
      </c>
      <c r="F7302" s="8">
        <f>VLOOKUP(C7302,Products!$A$2:$E$20,5,TRUE)</f>
        <v>129.94999999999999</v>
      </c>
      <c r="G7302" s="8">
        <f t="shared" si="228"/>
        <v>1169.55</v>
      </c>
      <c r="H7302" s="8">
        <f>VLOOKUP(C7302,Products!$A$2:$F$20,6,TRUE)</f>
        <v>40.449999999999989</v>
      </c>
      <c r="I7302" s="8">
        <f t="shared" si="229"/>
        <v>364.0499999999999</v>
      </c>
      <c r="J7302" s="42">
        <f>VLOOKUP(B7302,Invoices!A:I,9,TRUE)</f>
        <v>2021</v>
      </c>
    </row>
    <row r="7303" spans="1:10" x14ac:dyDescent="0.15">
      <c r="A7303" t="s">
        <v>10663</v>
      </c>
      <c r="B7303" t="s">
        <v>1578</v>
      </c>
      <c r="C7303" t="s">
        <v>99</v>
      </c>
      <c r="D7303" t="s">
        <v>84</v>
      </c>
      <c r="E7303">
        <v>2</v>
      </c>
      <c r="F7303" s="8">
        <f>VLOOKUP(C7303,Products!$A$2:$E$20,5,TRUE)</f>
        <v>3.5</v>
      </c>
      <c r="G7303" s="8">
        <f t="shared" si="228"/>
        <v>7</v>
      </c>
      <c r="H7303" s="8">
        <f>VLOOKUP(C7303,Products!$A$2:$F$20,6,TRUE)</f>
        <v>0.54999999999999982</v>
      </c>
      <c r="I7303" s="8">
        <f t="shared" si="229"/>
        <v>1.0999999999999996</v>
      </c>
      <c r="J7303" s="42">
        <f>VLOOKUP(B7303,Invoices!A:I,9,TRUE)</f>
        <v>2021</v>
      </c>
    </row>
    <row r="7304" spans="1:10" x14ac:dyDescent="0.15">
      <c r="A7304" t="s">
        <v>10664</v>
      </c>
      <c r="B7304" t="s">
        <v>1578</v>
      </c>
      <c r="C7304" t="s">
        <v>102</v>
      </c>
      <c r="D7304" t="s">
        <v>83</v>
      </c>
      <c r="E7304">
        <v>3</v>
      </c>
      <c r="F7304" s="8">
        <f>VLOOKUP(C7304,Products!$A$2:$E$20,5,TRUE)</f>
        <v>29.95</v>
      </c>
      <c r="G7304" s="8">
        <f t="shared" si="228"/>
        <v>89.85</v>
      </c>
      <c r="H7304" s="8">
        <f>VLOOKUP(C7304,Products!$A$2:$F$20,6,TRUE)</f>
        <v>15</v>
      </c>
      <c r="I7304" s="8">
        <f t="shared" si="229"/>
        <v>45</v>
      </c>
      <c r="J7304" s="42">
        <f>VLOOKUP(B7304,Invoices!A:I,9,TRUE)</f>
        <v>2021</v>
      </c>
    </row>
    <row r="7305" spans="1:10" x14ac:dyDescent="0.15">
      <c r="A7305" t="s">
        <v>10665</v>
      </c>
      <c r="B7305" t="s">
        <v>1578</v>
      </c>
      <c r="C7305" t="s">
        <v>88</v>
      </c>
      <c r="D7305" t="s">
        <v>85</v>
      </c>
      <c r="E7305">
        <v>1</v>
      </c>
      <c r="F7305" s="8">
        <f>VLOOKUP(C7305,Products!$A$2:$E$20,5,TRUE)</f>
        <v>8.9499999999999993</v>
      </c>
      <c r="G7305" s="8">
        <f t="shared" si="228"/>
        <v>8.9499999999999993</v>
      </c>
      <c r="H7305" s="8">
        <f>VLOOKUP(C7305,Products!$A$2:$F$20,6,TRUE)</f>
        <v>5.6999999999999993</v>
      </c>
      <c r="I7305" s="8">
        <f t="shared" si="229"/>
        <v>5.6999999999999993</v>
      </c>
      <c r="J7305" s="42">
        <f>VLOOKUP(B7305,Invoices!A:I,9,TRUE)</f>
        <v>2021</v>
      </c>
    </row>
    <row r="7306" spans="1:10" x14ac:dyDescent="0.15">
      <c r="A7306" t="s">
        <v>10666</v>
      </c>
      <c r="B7306" t="s">
        <v>1578</v>
      </c>
      <c r="C7306" t="s">
        <v>92</v>
      </c>
      <c r="D7306" t="s">
        <v>82</v>
      </c>
      <c r="E7306">
        <v>2</v>
      </c>
      <c r="F7306" s="8">
        <f>VLOOKUP(C7306,Products!$A$2:$E$20,5,TRUE)</f>
        <v>19.95</v>
      </c>
      <c r="G7306" s="8">
        <f t="shared" si="228"/>
        <v>39.9</v>
      </c>
      <c r="H7306" s="8">
        <f>VLOOKUP(C7306,Products!$A$2:$F$20,6,TRUE)</f>
        <v>7.4499999999999993</v>
      </c>
      <c r="I7306" s="8">
        <f t="shared" si="229"/>
        <v>14.899999999999999</v>
      </c>
      <c r="J7306" s="42">
        <f>VLOOKUP(B7306,Invoices!A:I,9,TRUE)</f>
        <v>2021</v>
      </c>
    </row>
    <row r="7307" spans="1:10" x14ac:dyDescent="0.15">
      <c r="A7307" t="s">
        <v>10667</v>
      </c>
      <c r="B7307" t="s">
        <v>1578</v>
      </c>
      <c r="C7307" t="s">
        <v>93</v>
      </c>
      <c r="D7307" t="s">
        <v>76</v>
      </c>
      <c r="E7307">
        <v>4</v>
      </c>
      <c r="F7307" s="8">
        <f>VLOOKUP(C7307,Products!$A$2:$E$20,5,TRUE)</f>
        <v>9.9499999999999993</v>
      </c>
      <c r="G7307" s="8">
        <f t="shared" si="228"/>
        <v>39.799999999999997</v>
      </c>
      <c r="H7307" s="8">
        <f>VLOOKUP(C7307,Products!$A$2:$F$20,6,TRUE)</f>
        <v>1.9499999999999993</v>
      </c>
      <c r="I7307" s="8">
        <f t="shared" si="229"/>
        <v>7.7999999999999972</v>
      </c>
      <c r="J7307" s="42">
        <f>VLOOKUP(B7307,Invoices!A:I,9,TRUE)</f>
        <v>2021</v>
      </c>
    </row>
    <row r="7308" spans="1:10" x14ac:dyDescent="0.15">
      <c r="A7308" t="s">
        <v>10668</v>
      </c>
      <c r="B7308" t="s">
        <v>1578</v>
      </c>
      <c r="C7308" t="s">
        <v>104</v>
      </c>
      <c r="D7308" t="s">
        <v>71</v>
      </c>
      <c r="E7308">
        <v>24</v>
      </c>
      <c r="F7308" s="8">
        <f>VLOOKUP(C7308,Products!$A$2:$E$20,5,TRUE)</f>
        <v>2.95</v>
      </c>
      <c r="G7308" s="8">
        <f t="shared" si="228"/>
        <v>70.800000000000011</v>
      </c>
      <c r="H7308" s="8">
        <f>VLOOKUP(C7308,Products!$A$2:$F$20,6,TRUE)</f>
        <v>1.1500000000000001</v>
      </c>
      <c r="I7308" s="8">
        <f t="shared" si="229"/>
        <v>27.6</v>
      </c>
      <c r="J7308" s="42">
        <f>VLOOKUP(B7308,Invoices!A:I,9,TRUE)</f>
        <v>2021</v>
      </c>
    </row>
    <row r="7309" spans="1:10" x14ac:dyDescent="0.15">
      <c r="A7309" t="s">
        <v>10669</v>
      </c>
      <c r="B7309" t="s">
        <v>1579</v>
      </c>
      <c r="C7309" t="s">
        <v>105</v>
      </c>
      <c r="D7309" t="s">
        <v>81</v>
      </c>
      <c r="E7309">
        <v>1</v>
      </c>
      <c r="F7309" s="8">
        <f>VLOOKUP(C7309,Products!$A$2:$E$20,5,TRUE)</f>
        <v>8.9499999999999993</v>
      </c>
      <c r="G7309" s="8">
        <f t="shared" si="228"/>
        <v>8.9499999999999993</v>
      </c>
      <c r="H7309" s="8">
        <f>VLOOKUP(C7309,Products!$A$2:$F$20,6,TRUE)</f>
        <v>3.1999999999999993</v>
      </c>
      <c r="I7309" s="8">
        <f t="shared" si="229"/>
        <v>3.1999999999999993</v>
      </c>
      <c r="J7309" s="42">
        <f>VLOOKUP(B7309,Invoices!A:I,9,TRUE)</f>
        <v>2021</v>
      </c>
    </row>
    <row r="7310" spans="1:10" x14ac:dyDescent="0.15">
      <c r="A7310" t="s">
        <v>10670</v>
      </c>
      <c r="B7310" t="s">
        <v>1579</v>
      </c>
      <c r="C7310" t="s">
        <v>104</v>
      </c>
      <c r="D7310" t="s">
        <v>71</v>
      </c>
      <c r="E7310">
        <v>5</v>
      </c>
      <c r="F7310" s="8">
        <f>VLOOKUP(C7310,Products!$A$2:$E$20,5,TRUE)</f>
        <v>2.95</v>
      </c>
      <c r="G7310" s="8">
        <f t="shared" si="228"/>
        <v>14.75</v>
      </c>
      <c r="H7310" s="8">
        <f>VLOOKUP(C7310,Products!$A$2:$F$20,6,TRUE)</f>
        <v>1.1500000000000001</v>
      </c>
      <c r="I7310" s="8">
        <f t="shared" si="229"/>
        <v>5.7500000000000009</v>
      </c>
      <c r="J7310" s="42">
        <f>VLOOKUP(B7310,Invoices!A:I,9,TRUE)</f>
        <v>2021</v>
      </c>
    </row>
    <row r="7311" spans="1:10" x14ac:dyDescent="0.15">
      <c r="A7311" t="s">
        <v>10671</v>
      </c>
      <c r="B7311" t="s">
        <v>1579</v>
      </c>
      <c r="C7311" t="s">
        <v>88</v>
      </c>
      <c r="D7311" t="s">
        <v>85</v>
      </c>
      <c r="E7311">
        <v>1</v>
      </c>
      <c r="F7311" s="8">
        <f>VLOOKUP(C7311,Products!$A$2:$E$20,5,TRUE)</f>
        <v>8.9499999999999993</v>
      </c>
      <c r="G7311" s="8">
        <f t="shared" si="228"/>
        <v>8.9499999999999993</v>
      </c>
      <c r="H7311" s="8">
        <f>VLOOKUP(C7311,Products!$A$2:$F$20,6,TRUE)</f>
        <v>5.6999999999999993</v>
      </c>
      <c r="I7311" s="8">
        <f t="shared" si="229"/>
        <v>5.6999999999999993</v>
      </c>
      <c r="J7311" s="42">
        <f>VLOOKUP(B7311,Invoices!A:I,9,TRUE)</f>
        <v>2021</v>
      </c>
    </row>
    <row r="7312" spans="1:10" x14ac:dyDescent="0.15">
      <c r="A7312" t="s">
        <v>10672</v>
      </c>
      <c r="B7312" t="s">
        <v>1579</v>
      </c>
      <c r="C7312" t="s">
        <v>96</v>
      </c>
      <c r="D7312" t="s">
        <v>75</v>
      </c>
      <c r="E7312">
        <v>15</v>
      </c>
      <c r="F7312" s="8">
        <f>VLOOKUP(C7312,Products!$A$2:$E$20,5,TRUE)</f>
        <v>79.95</v>
      </c>
      <c r="G7312" s="8">
        <f t="shared" si="228"/>
        <v>1199.25</v>
      </c>
      <c r="H7312" s="8">
        <f>VLOOKUP(C7312,Products!$A$2:$F$20,6,TRUE)</f>
        <v>27.950000000000003</v>
      </c>
      <c r="I7312" s="8">
        <f t="shared" si="229"/>
        <v>419.25000000000006</v>
      </c>
      <c r="J7312" s="42">
        <f>VLOOKUP(B7312,Invoices!A:I,9,TRUE)</f>
        <v>2021</v>
      </c>
    </row>
    <row r="7313" spans="1:10" x14ac:dyDescent="0.15">
      <c r="A7313" t="s">
        <v>10673</v>
      </c>
      <c r="B7313" t="s">
        <v>1579</v>
      </c>
      <c r="C7313" t="s">
        <v>103</v>
      </c>
      <c r="D7313" t="s">
        <v>77</v>
      </c>
      <c r="E7313">
        <v>5</v>
      </c>
      <c r="F7313" s="8">
        <f>VLOOKUP(C7313,Products!$A$2:$E$20,5,TRUE)</f>
        <v>8.9499999999999993</v>
      </c>
      <c r="G7313" s="8">
        <f t="shared" si="228"/>
        <v>44.75</v>
      </c>
      <c r="H7313" s="8">
        <f>VLOOKUP(C7313,Products!$A$2:$F$20,6,TRUE)</f>
        <v>3.1999999999999993</v>
      </c>
      <c r="I7313" s="8">
        <f t="shared" si="229"/>
        <v>15.999999999999996</v>
      </c>
      <c r="J7313" s="42">
        <f>VLOOKUP(B7313,Invoices!A:I,9,TRUE)</f>
        <v>2021</v>
      </c>
    </row>
    <row r="7314" spans="1:10" x14ac:dyDescent="0.15">
      <c r="A7314" t="s">
        <v>10674</v>
      </c>
      <c r="B7314" t="s">
        <v>1579</v>
      </c>
      <c r="C7314" t="s">
        <v>102</v>
      </c>
      <c r="D7314" t="s">
        <v>83</v>
      </c>
      <c r="E7314">
        <v>1</v>
      </c>
      <c r="F7314" s="8">
        <f>VLOOKUP(C7314,Products!$A$2:$E$20,5,TRUE)</f>
        <v>29.95</v>
      </c>
      <c r="G7314" s="8">
        <f t="shared" si="228"/>
        <v>29.95</v>
      </c>
      <c r="H7314" s="8">
        <f>VLOOKUP(C7314,Products!$A$2:$F$20,6,TRUE)</f>
        <v>15</v>
      </c>
      <c r="I7314" s="8">
        <f t="shared" si="229"/>
        <v>15</v>
      </c>
      <c r="J7314" s="42">
        <f>VLOOKUP(B7314,Invoices!A:I,9,TRUE)</f>
        <v>2021</v>
      </c>
    </row>
    <row r="7315" spans="1:10" x14ac:dyDescent="0.15">
      <c r="A7315" t="s">
        <v>10675</v>
      </c>
      <c r="B7315" t="s">
        <v>1579</v>
      </c>
      <c r="C7315" t="s">
        <v>99</v>
      </c>
      <c r="D7315" t="s">
        <v>84</v>
      </c>
      <c r="E7315">
        <v>25</v>
      </c>
      <c r="F7315" s="8">
        <f>VLOOKUP(C7315,Products!$A$2:$E$20,5,TRUE)</f>
        <v>3.5</v>
      </c>
      <c r="G7315" s="8">
        <f t="shared" si="228"/>
        <v>87.5</v>
      </c>
      <c r="H7315" s="8">
        <f>VLOOKUP(C7315,Products!$A$2:$F$20,6,TRUE)</f>
        <v>0.54999999999999982</v>
      </c>
      <c r="I7315" s="8">
        <f t="shared" si="229"/>
        <v>13.749999999999996</v>
      </c>
      <c r="J7315" s="42">
        <f>VLOOKUP(B7315,Invoices!A:I,9,TRUE)</f>
        <v>2021</v>
      </c>
    </row>
    <row r="7316" spans="1:10" x14ac:dyDescent="0.15">
      <c r="A7316" t="s">
        <v>10676</v>
      </c>
      <c r="B7316" t="s">
        <v>1579</v>
      </c>
      <c r="C7316" t="s">
        <v>93</v>
      </c>
      <c r="D7316" t="s">
        <v>76</v>
      </c>
      <c r="E7316">
        <v>1</v>
      </c>
      <c r="F7316" s="8">
        <f>VLOOKUP(C7316,Products!$A$2:$E$20,5,TRUE)</f>
        <v>9.9499999999999993</v>
      </c>
      <c r="G7316" s="8">
        <f t="shared" si="228"/>
        <v>9.9499999999999993</v>
      </c>
      <c r="H7316" s="8">
        <f>VLOOKUP(C7316,Products!$A$2:$F$20,6,TRUE)</f>
        <v>1.9499999999999993</v>
      </c>
      <c r="I7316" s="8">
        <f t="shared" si="229"/>
        <v>1.9499999999999993</v>
      </c>
      <c r="J7316" s="42">
        <f>VLOOKUP(B7316,Invoices!A:I,9,TRUE)</f>
        <v>2021</v>
      </c>
    </row>
    <row r="7317" spans="1:10" x14ac:dyDescent="0.15">
      <c r="A7317" t="s">
        <v>10677</v>
      </c>
      <c r="B7317" t="s">
        <v>1579</v>
      </c>
      <c r="C7317" t="s">
        <v>100</v>
      </c>
      <c r="D7317" t="s">
        <v>78</v>
      </c>
      <c r="E7317">
        <v>12</v>
      </c>
      <c r="F7317" s="8">
        <f>VLOOKUP(C7317,Products!$A$2:$E$20,5,TRUE)</f>
        <v>49.95</v>
      </c>
      <c r="G7317" s="8">
        <f t="shared" si="228"/>
        <v>599.40000000000009</v>
      </c>
      <c r="H7317" s="8">
        <f>VLOOKUP(C7317,Products!$A$2:$F$20,6,TRUE)</f>
        <v>19.950000000000003</v>
      </c>
      <c r="I7317" s="8">
        <f t="shared" si="229"/>
        <v>239.40000000000003</v>
      </c>
      <c r="J7317" s="42">
        <f>VLOOKUP(B7317,Invoices!A:I,9,TRUE)</f>
        <v>2021</v>
      </c>
    </row>
    <row r="7318" spans="1:10" x14ac:dyDescent="0.15">
      <c r="A7318" t="s">
        <v>10678</v>
      </c>
      <c r="B7318" t="s">
        <v>1579</v>
      </c>
      <c r="C7318" t="s">
        <v>90</v>
      </c>
      <c r="D7318" t="s">
        <v>72</v>
      </c>
      <c r="E7318">
        <v>1</v>
      </c>
      <c r="F7318" s="8">
        <f>VLOOKUP(C7318,Products!$A$2:$E$20,5,TRUE)</f>
        <v>8.9499999999999993</v>
      </c>
      <c r="G7318" s="8">
        <f t="shared" si="228"/>
        <v>8.9499999999999993</v>
      </c>
      <c r="H7318" s="8">
        <f>VLOOKUP(C7318,Products!$A$2:$F$20,6,TRUE)</f>
        <v>5.6999999999999993</v>
      </c>
      <c r="I7318" s="8">
        <f t="shared" si="229"/>
        <v>5.6999999999999993</v>
      </c>
      <c r="J7318" s="42">
        <f>VLOOKUP(B7318,Invoices!A:I,9,TRUE)</f>
        <v>2021</v>
      </c>
    </row>
    <row r="7319" spans="1:10" x14ac:dyDescent="0.15">
      <c r="A7319" t="s">
        <v>10679</v>
      </c>
      <c r="B7319" t="s">
        <v>1580</v>
      </c>
      <c r="C7319" t="s">
        <v>94</v>
      </c>
      <c r="D7319" t="s">
        <v>86</v>
      </c>
      <c r="E7319">
        <v>3</v>
      </c>
      <c r="F7319" s="8">
        <f>VLOOKUP(C7319,Products!$A$2:$E$20,5,TRUE)</f>
        <v>3.5</v>
      </c>
      <c r="G7319" s="8">
        <f t="shared" si="228"/>
        <v>10.5</v>
      </c>
      <c r="H7319" s="8">
        <f>VLOOKUP(C7319,Products!$A$2:$F$20,6,TRUE)</f>
        <v>0.54999999999999982</v>
      </c>
      <c r="I7319" s="8">
        <f t="shared" si="229"/>
        <v>1.6499999999999995</v>
      </c>
      <c r="J7319" s="42">
        <f>VLOOKUP(B7319,Invoices!A:I,9,TRUE)</f>
        <v>2021</v>
      </c>
    </row>
    <row r="7320" spans="1:10" x14ac:dyDescent="0.15">
      <c r="A7320" t="s">
        <v>10680</v>
      </c>
      <c r="B7320" t="s">
        <v>1581</v>
      </c>
      <c r="C7320" t="s">
        <v>94</v>
      </c>
      <c r="D7320" t="s">
        <v>86</v>
      </c>
      <c r="E7320">
        <v>24</v>
      </c>
      <c r="F7320" s="8">
        <f>VLOOKUP(C7320,Products!$A$2:$E$20,5,TRUE)</f>
        <v>3.5</v>
      </c>
      <c r="G7320" s="8">
        <f t="shared" si="228"/>
        <v>84</v>
      </c>
      <c r="H7320" s="8">
        <f>VLOOKUP(C7320,Products!$A$2:$F$20,6,TRUE)</f>
        <v>0.54999999999999982</v>
      </c>
      <c r="I7320" s="8">
        <f t="shared" si="229"/>
        <v>13.199999999999996</v>
      </c>
      <c r="J7320" s="42">
        <f>VLOOKUP(B7320,Invoices!A:I,9,TRUE)</f>
        <v>2021</v>
      </c>
    </row>
    <row r="7321" spans="1:10" x14ac:dyDescent="0.15">
      <c r="A7321" t="s">
        <v>10681</v>
      </c>
      <c r="B7321" t="s">
        <v>1582</v>
      </c>
      <c r="C7321" t="s">
        <v>95</v>
      </c>
      <c r="D7321" t="s">
        <v>73</v>
      </c>
      <c r="E7321">
        <v>5</v>
      </c>
      <c r="F7321" s="8">
        <f>VLOOKUP(C7321,Products!$A$2:$E$20,5,TRUE)</f>
        <v>12.95</v>
      </c>
      <c r="G7321" s="8">
        <f t="shared" si="228"/>
        <v>64.75</v>
      </c>
      <c r="H7321" s="8">
        <f>VLOOKUP(C7321,Products!$A$2:$F$20,6,TRUE)</f>
        <v>4.1999999999999993</v>
      </c>
      <c r="I7321" s="8">
        <f t="shared" si="229"/>
        <v>20.999999999999996</v>
      </c>
      <c r="J7321" s="42">
        <f>VLOOKUP(B7321,Invoices!A:I,9,TRUE)</f>
        <v>2021</v>
      </c>
    </row>
    <row r="7322" spans="1:10" x14ac:dyDescent="0.15">
      <c r="A7322" t="s">
        <v>10682</v>
      </c>
      <c r="B7322" t="s">
        <v>1582</v>
      </c>
      <c r="C7322" t="s">
        <v>87</v>
      </c>
      <c r="D7322" t="s">
        <v>68</v>
      </c>
      <c r="E7322">
        <v>1</v>
      </c>
      <c r="F7322" s="8">
        <f>VLOOKUP(C7322,Products!$A$2:$E$20,5,TRUE)</f>
        <v>19.95</v>
      </c>
      <c r="G7322" s="8">
        <f t="shared" si="228"/>
        <v>19.95</v>
      </c>
      <c r="H7322" s="8">
        <f>VLOOKUP(C7322,Products!$A$2:$F$20,6,TRUE)</f>
        <v>7.4499999999999993</v>
      </c>
      <c r="I7322" s="8">
        <f t="shared" si="229"/>
        <v>7.4499999999999993</v>
      </c>
      <c r="J7322" s="42">
        <f>VLOOKUP(B7322,Invoices!A:I,9,TRUE)</f>
        <v>2021</v>
      </c>
    </row>
    <row r="7323" spans="1:10" x14ac:dyDescent="0.15">
      <c r="A7323" t="s">
        <v>10683</v>
      </c>
      <c r="B7323" t="s">
        <v>1582</v>
      </c>
      <c r="C7323" t="s">
        <v>88</v>
      </c>
      <c r="D7323" t="s">
        <v>85</v>
      </c>
      <c r="E7323">
        <v>2</v>
      </c>
      <c r="F7323" s="8">
        <f>VLOOKUP(C7323,Products!$A$2:$E$20,5,TRUE)</f>
        <v>8.9499999999999993</v>
      </c>
      <c r="G7323" s="8">
        <f t="shared" si="228"/>
        <v>17.899999999999999</v>
      </c>
      <c r="H7323" s="8">
        <f>VLOOKUP(C7323,Products!$A$2:$F$20,6,TRUE)</f>
        <v>5.6999999999999993</v>
      </c>
      <c r="I7323" s="8">
        <f t="shared" si="229"/>
        <v>11.399999999999999</v>
      </c>
      <c r="J7323" s="42">
        <f>VLOOKUP(B7323,Invoices!A:I,9,TRUE)</f>
        <v>2021</v>
      </c>
    </row>
    <row r="7324" spans="1:10" x14ac:dyDescent="0.15">
      <c r="A7324" t="s">
        <v>10684</v>
      </c>
      <c r="B7324" t="s">
        <v>1582</v>
      </c>
      <c r="C7324" t="s">
        <v>105</v>
      </c>
      <c r="D7324" t="s">
        <v>81</v>
      </c>
      <c r="E7324">
        <v>2</v>
      </c>
      <c r="F7324" s="8">
        <f>VLOOKUP(C7324,Products!$A$2:$E$20,5,TRUE)</f>
        <v>8.9499999999999993</v>
      </c>
      <c r="G7324" s="8">
        <f t="shared" si="228"/>
        <v>17.899999999999999</v>
      </c>
      <c r="H7324" s="8">
        <f>VLOOKUP(C7324,Products!$A$2:$F$20,6,TRUE)</f>
        <v>3.1999999999999993</v>
      </c>
      <c r="I7324" s="8">
        <f t="shared" si="229"/>
        <v>6.3999999999999986</v>
      </c>
      <c r="J7324" s="42">
        <f>VLOOKUP(B7324,Invoices!A:I,9,TRUE)</f>
        <v>2021</v>
      </c>
    </row>
    <row r="7325" spans="1:10" x14ac:dyDescent="0.15">
      <c r="A7325" t="s">
        <v>10685</v>
      </c>
      <c r="B7325" t="s">
        <v>1583</v>
      </c>
      <c r="C7325" t="s">
        <v>88</v>
      </c>
      <c r="D7325" t="s">
        <v>85</v>
      </c>
      <c r="E7325">
        <v>1</v>
      </c>
      <c r="F7325" s="8">
        <f>VLOOKUP(C7325,Products!$A$2:$E$20,5,TRUE)</f>
        <v>8.9499999999999993</v>
      </c>
      <c r="G7325" s="8">
        <f t="shared" si="228"/>
        <v>8.9499999999999993</v>
      </c>
      <c r="H7325" s="8">
        <f>VLOOKUP(C7325,Products!$A$2:$F$20,6,TRUE)</f>
        <v>5.6999999999999993</v>
      </c>
      <c r="I7325" s="8">
        <f t="shared" si="229"/>
        <v>5.6999999999999993</v>
      </c>
      <c r="J7325" s="42">
        <f>VLOOKUP(B7325,Invoices!A:I,9,TRUE)</f>
        <v>2021</v>
      </c>
    </row>
    <row r="7326" spans="1:10" x14ac:dyDescent="0.15">
      <c r="A7326" t="s">
        <v>10686</v>
      </c>
      <c r="B7326" t="s">
        <v>1583</v>
      </c>
      <c r="C7326" t="s">
        <v>102</v>
      </c>
      <c r="D7326" t="s">
        <v>83</v>
      </c>
      <c r="E7326">
        <v>1</v>
      </c>
      <c r="F7326" s="8">
        <f>VLOOKUP(C7326,Products!$A$2:$E$20,5,TRUE)</f>
        <v>29.95</v>
      </c>
      <c r="G7326" s="8">
        <f t="shared" si="228"/>
        <v>29.95</v>
      </c>
      <c r="H7326" s="8">
        <f>VLOOKUP(C7326,Products!$A$2:$F$20,6,TRUE)</f>
        <v>15</v>
      </c>
      <c r="I7326" s="8">
        <f t="shared" si="229"/>
        <v>15</v>
      </c>
      <c r="J7326" s="42">
        <f>VLOOKUP(B7326,Invoices!A:I,9,TRUE)</f>
        <v>2021</v>
      </c>
    </row>
    <row r="7327" spans="1:10" x14ac:dyDescent="0.15">
      <c r="A7327" t="s">
        <v>10687</v>
      </c>
      <c r="B7327" t="s">
        <v>1583</v>
      </c>
      <c r="C7327" t="s">
        <v>104</v>
      </c>
      <c r="D7327" t="s">
        <v>71</v>
      </c>
      <c r="E7327">
        <v>4</v>
      </c>
      <c r="F7327" s="8">
        <f>VLOOKUP(C7327,Products!$A$2:$E$20,5,TRUE)</f>
        <v>2.95</v>
      </c>
      <c r="G7327" s="8">
        <f t="shared" si="228"/>
        <v>11.8</v>
      </c>
      <c r="H7327" s="8">
        <f>VLOOKUP(C7327,Products!$A$2:$F$20,6,TRUE)</f>
        <v>1.1500000000000001</v>
      </c>
      <c r="I7327" s="8">
        <f t="shared" si="229"/>
        <v>4.6000000000000005</v>
      </c>
      <c r="J7327" s="42">
        <f>VLOOKUP(B7327,Invoices!A:I,9,TRUE)</f>
        <v>2021</v>
      </c>
    </row>
    <row r="7328" spans="1:10" x14ac:dyDescent="0.15">
      <c r="A7328" t="s">
        <v>10688</v>
      </c>
      <c r="B7328" t="s">
        <v>1583</v>
      </c>
      <c r="C7328" t="s">
        <v>96</v>
      </c>
      <c r="D7328" t="s">
        <v>75</v>
      </c>
      <c r="E7328">
        <v>8</v>
      </c>
      <c r="F7328" s="8">
        <f>VLOOKUP(C7328,Products!$A$2:$E$20,5,TRUE)</f>
        <v>79.95</v>
      </c>
      <c r="G7328" s="8">
        <f t="shared" si="228"/>
        <v>639.6</v>
      </c>
      <c r="H7328" s="8">
        <f>VLOOKUP(C7328,Products!$A$2:$F$20,6,TRUE)</f>
        <v>27.950000000000003</v>
      </c>
      <c r="I7328" s="8">
        <f t="shared" si="229"/>
        <v>223.60000000000002</v>
      </c>
      <c r="J7328" s="42">
        <f>VLOOKUP(B7328,Invoices!A:I,9,TRUE)</f>
        <v>2021</v>
      </c>
    </row>
    <row r="7329" spans="1:10" x14ac:dyDescent="0.15">
      <c r="A7329" t="s">
        <v>10689</v>
      </c>
      <c r="B7329" t="s">
        <v>1583</v>
      </c>
      <c r="C7329" t="s">
        <v>100</v>
      </c>
      <c r="D7329" t="s">
        <v>78</v>
      </c>
      <c r="E7329">
        <v>1</v>
      </c>
      <c r="F7329" s="8">
        <f>VLOOKUP(C7329,Products!$A$2:$E$20,5,TRUE)</f>
        <v>49.95</v>
      </c>
      <c r="G7329" s="8">
        <f t="shared" si="228"/>
        <v>49.95</v>
      </c>
      <c r="H7329" s="8">
        <f>VLOOKUP(C7329,Products!$A$2:$F$20,6,TRUE)</f>
        <v>19.950000000000003</v>
      </c>
      <c r="I7329" s="8">
        <f t="shared" si="229"/>
        <v>19.950000000000003</v>
      </c>
      <c r="J7329" s="42">
        <f>VLOOKUP(B7329,Invoices!A:I,9,TRUE)</f>
        <v>2021</v>
      </c>
    </row>
    <row r="7330" spans="1:10" x14ac:dyDescent="0.15">
      <c r="A7330" t="s">
        <v>10690</v>
      </c>
      <c r="B7330" t="s">
        <v>1583</v>
      </c>
      <c r="C7330" t="s">
        <v>87</v>
      </c>
      <c r="D7330" t="s">
        <v>68</v>
      </c>
      <c r="E7330">
        <v>6</v>
      </c>
      <c r="F7330" s="8">
        <f>VLOOKUP(C7330,Products!$A$2:$E$20,5,TRUE)</f>
        <v>19.95</v>
      </c>
      <c r="G7330" s="8">
        <f t="shared" si="228"/>
        <v>119.69999999999999</v>
      </c>
      <c r="H7330" s="8">
        <f>VLOOKUP(C7330,Products!$A$2:$F$20,6,TRUE)</f>
        <v>7.4499999999999993</v>
      </c>
      <c r="I7330" s="8">
        <f t="shared" si="229"/>
        <v>44.699999999999996</v>
      </c>
      <c r="J7330" s="42">
        <f>VLOOKUP(B7330,Invoices!A:I,9,TRUE)</f>
        <v>2021</v>
      </c>
    </row>
    <row r="7331" spans="1:10" x14ac:dyDescent="0.15">
      <c r="A7331" t="s">
        <v>10691</v>
      </c>
      <c r="B7331" t="s">
        <v>1583</v>
      </c>
      <c r="C7331" t="s">
        <v>95</v>
      </c>
      <c r="D7331" t="s">
        <v>73</v>
      </c>
      <c r="E7331">
        <v>1</v>
      </c>
      <c r="F7331" s="8">
        <f>VLOOKUP(C7331,Products!$A$2:$E$20,5,TRUE)</f>
        <v>12.95</v>
      </c>
      <c r="G7331" s="8">
        <f t="shared" si="228"/>
        <v>12.95</v>
      </c>
      <c r="H7331" s="8">
        <f>VLOOKUP(C7331,Products!$A$2:$F$20,6,TRUE)</f>
        <v>4.1999999999999993</v>
      </c>
      <c r="I7331" s="8">
        <f t="shared" si="229"/>
        <v>4.1999999999999993</v>
      </c>
      <c r="J7331" s="42">
        <f>VLOOKUP(B7331,Invoices!A:I,9,TRUE)</f>
        <v>2021</v>
      </c>
    </row>
    <row r="7332" spans="1:10" x14ac:dyDescent="0.15">
      <c r="A7332" t="s">
        <v>10692</v>
      </c>
      <c r="B7332" t="s">
        <v>1583</v>
      </c>
      <c r="C7332" t="s">
        <v>92</v>
      </c>
      <c r="D7332" t="s">
        <v>82</v>
      </c>
      <c r="E7332">
        <v>5</v>
      </c>
      <c r="F7332" s="8">
        <f>VLOOKUP(C7332,Products!$A$2:$E$20,5,TRUE)</f>
        <v>19.95</v>
      </c>
      <c r="G7332" s="8">
        <f t="shared" si="228"/>
        <v>99.75</v>
      </c>
      <c r="H7332" s="8">
        <f>VLOOKUP(C7332,Products!$A$2:$F$20,6,TRUE)</f>
        <v>7.4499999999999993</v>
      </c>
      <c r="I7332" s="8">
        <f t="shared" si="229"/>
        <v>37.25</v>
      </c>
      <c r="J7332" s="42">
        <f>VLOOKUP(B7332,Invoices!A:I,9,TRUE)</f>
        <v>2021</v>
      </c>
    </row>
    <row r="7333" spans="1:10" x14ac:dyDescent="0.15">
      <c r="A7333" t="s">
        <v>10693</v>
      </c>
      <c r="B7333" t="s">
        <v>1583</v>
      </c>
      <c r="C7333" t="s">
        <v>90</v>
      </c>
      <c r="D7333" t="s">
        <v>72</v>
      </c>
      <c r="E7333">
        <v>1</v>
      </c>
      <c r="F7333" s="8">
        <f>VLOOKUP(C7333,Products!$A$2:$E$20,5,TRUE)</f>
        <v>8.9499999999999993</v>
      </c>
      <c r="G7333" s="8">
        <f t="shared" si="228"/>
        <v>8.9499999999999993</v>
      </c>
      <c r="H7333" s="8">
        <f>VLOOKUP(C7333,Products!$A$2:$F$20,6,TRUE)</f>
        <v>5.6999999999999993</v>
      </c>
      <c r="I7333" s="8">
        <f t="shared" si="229"/>
        <v>5.6999999999999993</v>
      </c>
      <c r="J7333" s="42">
        <f>VLOOKUP(B7333,Invoices!A:I,9,TRUE)</f>
        <v>2021</v>
      </c>
    </row>
    <row r="7334" spans="1:10" x14ac:dyDescent="0.15">
      <c r="A7334" t="s">
        <v>10694</v>
      </c>
      <c r="B7334" t="s">
        <v>1583</v>
      </c>
      <c r="C7334" t="s">
        <v>98</v>
      </c>
      <c r="D7334" t="s">
        <v>79</v>
      </c>
      <c r="E7334">
        <v>3</v>
      </c>
      <c r="F7334" s="8">
        <f>VLOOKUP(C7334,Products!$A$2:$E$20,5,TRUE)</f>
        <v>14.95</v>
      </c>
      <c r="G7334" s="8">
        <f t="shared" si="228"/>
        <v>44.849999999999994</v>
      </c>
      <c r="H7334" s="8">
        <f>VLOOKUP(C7334,Products!$A$2:$F$20,6,TRUE)</f>
        <v>3.0499999999999989</v>
      </c>
      <c r="I7334" s="8">
        <f t="shared" si="229"/>
        <v>9.1499999999999968</v>
      </c>
      <c r="J7334" s="42">
        <f>VLOOKUP(B7334,Invoices!A:I,9,TRUE)</f>
        <v>2021</v>
      </c>
    </row>
    <row r="7335" spans="1:10" x14ac:dyDescent="0.15">
      <c r="A7335" t="s">
        <v>10695</v>
      </c>
      <c r="B7335" t="s">
        <v>1584</v>
      </c>
      <c r="C7335" t="s">
        <v>103</v>
      </c>
      <c r="D7335" t="s">
        <v>77</v>
      </c>
      <c r="E7335">
        <v>20</v>
      </c>
      <c r="F7335" s="8">
        <f>VLOOKUP(C7335,Products!$A$2:$E$20,5,TRUE)</f>
        <v>8.9499999999999993</v>
      </c>
      <c r="G7335" s="8">
        <f t="shared" si="228"/>
        <v>179</v>
      </c>
      <c r="H7335" s="8">
        <f>VLOOKUP(C7335,Products!$A$2:$F$20,6,TRUE)</f>
        <v>3.1999999999999993</v>
      </c>
      <c r="I7335" s="8">
        <f t="shared" si="229"/>
        <v>63.999999999999986</v>
      </c>
      <c r="J7335" s="42">
        <f>VLOOKUP(B7335,Invoices!A:I,9,TRUE)</f>
        <v>2021</v>
      </c>
    </row>
    <row r="7336" spans="1:10" x14ac:dyDescent="0.15">
      <c r="A7336" t="s">
        <v>10696</v>
      </c>
      <c r="B7336" t="s">
        <v>1584</v>
      </c>
      <c r="C7336" t="s">
        <v>88</v>
      </c>
      <c r="D7336" t="s">
        <v>85</v>
      </c>
      <c r="E7336">
        <v>20</v>
      </c>
      <c r="F7336" s="8">
        <f>VLOOKUP(C7336,Products!$A$2:$E$20,5,TRUE)</f>
        <v>8.9499999999999993</v>
      </c>
      <c r="G7336" s="8">
        <f t="shared" si="228"/>
        <v>179</v>
      </c>
      <c r="H7336" s="8">
        <f>VLOOKUP(C7336,Products!$A$2:$F$20,6,TRUE)</f>
        <v>5.6999999999999993</v>
      </c>
      <c r="I7336" s="8">
        <f t="shared" si="229"/>
        <v>113.99999999999999</v>
      </c>
      <c r="J7336" s="42">
        <f>VLOOKUP(B7336,Invoices!A:I,9,TRUE)</f>
        <v>2021</v>
      </c>
    </row>
    <row r="7337" spans="1:10" x14ac:dyDescent="0.15">
      <c r="A7337" t="s">
        <v>10697</v>
      </c>
      <c r="B7337" t="s">
        <v>1584</v>
      </c>
      <c r="C7337" t="s">
        <v>96</v>
      </c>
      <c r="D7337" t="s">
        <v>75</v>
      </c>
      <c r="E7337">
        <v>10</v>
      </c>
      <c r="F7337" s="8">
        <f>VLOOKUP(C7337,Products!$A$2:$E$20,5,TRUE)</f>
        <v>79.95</v>
      </c>
      <c r="G7337" s="8">
        <f t="shared" si="228"/>
        <v>799.5</v>
      </c>
      <c r="H7337" s="8">
        <f>VLOOKUP(C7337,Products!$A$2:$F$20,6,TRUE)</f>
        <v>27.950000000000003</v>
      </c>
      <c r="I7337" s="8">
        <f t="shared" si="229"/>
        <v>279.5</v>
      </c>
      <c r="J7337" s="42">
        <f>VLOOKUP(B7337,Invoices!A:I,9,TRUE)</f>
        <v>2021</v>
      </c>
    </row>
    <row r="7338" spans="1:10" x14ac:dyDescent="0.15">
      <c r="A7338" t="s">
        <v>10698</v>
      </c>
      <c r="B7338" t="s">
        <v>1584</v>
      </c>
      <c r="C7338" t="s">
        <v>100</v>
      </c>
      <c r="D7338" t="s">
        <v>78</v>
      </c>
      <c r="E7338">
        <v>2</v>
      </c>
      <c r="F7338" s="8">
        <f>VLOOKUP(C7338,Products!$A$2:$E$20,5,TRUE)</f>
        <v>49.95</v>
      </c>
      <c r="G7338" s="8">
        <f t="shared" si="228"/>
        <v>99.9</v>
      </c>
      <c r="H7338" s="8">
        <f>VLOOKUP(C7338,Products!$A$2:$F$20,6,TRUE)</f>
        <v>19.950000000000003</v>
      </c>
      <c r="I7338" s="8">
        <f t="shared" si="229"/>
        <v>39.900000000000006</v>
      </c>
      <c r="J7338" s="42">
        <f>VLOOKUP(B7338,Invoices!A:I,9,TRUE)</f>
        <v>2021</v>
      </c>
    </row>
    <row r="7339" spans="1:10" x14ac:dyDescent="0.15">
      <c r="A7339" t="s">
        <v>10699</v>
      </c>
      <c r="B7339" t="s">
        <v>1585</v>
      </c>
      <c r="C7339" t="s">
        <v>88</v>
      </c>
      <c r="D7339" t="s">
        <v>85</v>
      </c>
      <c r="E7339">
        <v>1</v>
      </c>
      <c r="F7339" s="8">
        <f>VLOOKUP(C7339,Products!$A$2:$E$20,5,TRUE)</f>
        <v>8.9499999999999993</v>
      </c>
      <c r="G7339" s="8">
        <f t="shared" si="228"/>
        <v>8.9499999999999993</v>
      </c>
      <c r="H7339" s="8">
        <f>VLOOKUP(C7339,Products!$A$2:$F$20,6,TRUE)</f>
        <v>5.6999999999999993</v>
      </c>
      <c r="I7339" s="8">
        <f t="shared" si="229"/>
        <v>5.6999999999999993</v>
      </c>
      <c r="J7339" s="42">
        <f>VLOOKUP(B7339,Invoices!A:I,9,TRUE)</f>
        <v>2021</v>
      </c>
    </row>
    <row r="7340" spans="1:10" x14ac:dyDescent="0.15">
      <c r="A7340" t="s">
        <v>10700</v>
      </c>
      <c r="B7340" t="s">
        <v>1585</v>
      </c>
      <c r="C7340" t="s">
        <v>99</v>
      </c>
      <c r="D7340" t="s">
        <v>84</v>
      </c>
      <c r="E7340">
        <v>24</v>
      </c>
      <c r="F7340" s="8">
        <f>VLOOKUP(C7340,Products!$A$2:$E$20,5,TRUE)</f>
        <v>3.5</v>
      </c>
      <c r="G7340" s="8">
        <f t="shared" si="228"/>
        <v>84</v>
      </c>
      <c r="H7340" s="8">
        <f>VLOOKUP(C7340,Products!$A$2:$F$20,6,TRUE)</f>
        <v>0.54999999999999982</v>
      </c>
      <c r="I7340" s="8">
        <f t="shared" si="229"/>
        <v>13.199999999999996</v>
      </c>
      <c r="J7340" s="42">
        <f>VLOOKUP(B7340,Invoices!A:I,9,TRUE)</f>
        <v>2021</v>
      </c>
    </row>
    <row r="7341" spans="1:10" x14ac:dyDescent="0.15">
      <c r="A7341" t="s">
        <v>10701</v>
      </c>
      <c r="B7341" t="s">
        <v>1585</v>
      </c>
      <c r="C7341" t="s">
        <v>90</v>
      </c>
      <c r="D7341" t="s">
        <v>72</v>
      </c>
      <c r="E7341">
        <v>5</v>
      </c>
      <c r="F7341" s="8">
        <f>VLOOKUP(C7341,Products!$A$2:$E$20,5,TRUE)</f>
        <v>8.9499999999999993</v>
      </c>
      <c r="G7341" s="8">
        <f t="shared" si="228"/>
        <v>44.75</v>
      </c>
      <c r="H7341" s="8">
        <f>VLOOKUP(C7341,Products!$A$2:$F$20,6,TRUE)</f>
        <v>5.6999999999999993</v>
      </c>
      <c r="I7341" s="8">
        <f t="shared" si="229"/>
        <v>28.499999999999996</v>
      </c>
      <c r="J7341" s="42">
        <f>VLOOKUP(B7341,Invoices!A:I,9,TRUE)</f>
        <v>2021</v>
      </c>
    </row>
    <row r="7342" spans="1:10" x14ac:dyDescent="0.15">
      <c r="A7342" t="s">
        <v>10702</v>
      </c>
      <c r="B7342" t="s">
        <v>1585</v>
      </c>
      <c r="C7342" t="s">
        <v>100</v>
      </c>
      <c r="D7342" t="s">
        <v>78</v>
      </c>
      <c r="E7342">
        <v>1</v>
      </c>
      <c r="F7342" s="8">
        <f>VLOOKUP(C7342,Products!$A$2:$E$20,5,TRUE)</f>
        <v>49.95</v>
      </c>
      <c r="G7342" s="8">
        <f t="shared" si="228"/>
        <v>49.95</v>
      </c>
      <c r="H7342" s="8">
        <f>VLOOKUP(C7342,Products!$A$2:$F$20,6,TRUE)</f>
        <v>19.950000000000003</v>
      </c>
      <c r="I7342" s="8">
        <f t="shared" si="229"/>
        <v>19.950000000000003</v>
      </c>
      <c r="J7342" s="42">
        <f>VLOOKUP(B7342,Invoices!A:I,9,TRUE)</f>
        <v>2021</v>
      </c>
    </row>
    <row r="7343" spans="1:10" x14ac:dyDescent="0.15">
      <c r="A7343" t="s">
        <v>10703</v>
      </c>
      <c r="B7343" t="s">
        <v>1586</v>
      </c>
      <c r="C7343" t="s">
        <v>105</v>
      </c>
      <c r="D7343" t="s">
        <v>81</v>
      </c>
      <c r="E7343">
        <v>10</v>
      </c>
      <c r="F7343" s="8">
        <f>VLOOKUP(C7343,Products!$A$2:$E$20,5,TRUE)</f>
        <v>8.9499999999999993</v>
      </c>
      <c r="G7343" s="8">
        <f t="shared" si="228"/>
        <v>89.5</v>
      </c>
      <c r="H7343" s="8">
        <f>VLOOKUP(C7343,Products!$A$2:$F$20,6,TRUE)</f>
        <v>3.1999999999999993</v>
      </c>
      <c r="I7343" s="8">
        <f t="shared" si="229"/>
        <v>31.999999999999993</v>
      </c>
      <c r="J7343" s="42">
        <f>VLOOKUP(B7343,Invoices!A:I,9,TRUE)</f>
        <v>2021</v>
      </c>
    </row>
    <row r="7344" spans="1:10" x14ac:dyDescent="0.15">
      <c r="A7344" t="s">
        <v>10704</v>
      </c>
      <c r="B7344" t="s">
        <v>1587</v>
      </c>
      <c r="C7344" t="s">
        <v>101</v>
      </c>
      <c r="D7344" t="s">
        <v>69</v>
      </c>
      <c r="E7344">
        <v>2</v>
      </c>
      <c r="F7344" s="8">
        <f>VLOOKUP(C7344,Products!$A$2:$E$20,5,TRUE)</f>
        <v>129.94999999999999</v>
      </c>
      <c r="G7344" s="8">
        <f t="shared" si="228"/>
        <v>259.89999999999998</v>
      </c>
      <c r="H7344" s="8">
        <f>VLOOKUP(C7344,Products!$A$2:$F$20,6,TRUE)</f>
        <v>40.449999999999989</v>
      </c>
      <c r="I7344" s="8">
        <f t="shared" si="229"/>
        <v>80.899999999999977</v>
      </c>
      <c r="J7344" s="42">
        <f>VLOOKUP(B7344,Invoices!A:I,9,TRUE)</f>
        <v>2021</v>
      </c>
    </row>
    <row r="7345" spans="1:10" x14ac:dyDescent="0.15">
      <c r="A7345" t="s">
        <v>10705</v>
      </c>
      <c r="B7345" t="s">
        <v>1587</v>
      </c>
      <c r="C7345" t="s">
        <v>105</v>
      </c>
      <c r="D7345" t="s">
        <v>81</v>
      </c>
      <c r="E7345">
        <v>1</v>
      </c>
      <c r="F7345" s="8">
        <f>VLOOKUP(C7345,Products!$A$2:$E$20,5,TRUE)</f>
        <v>8.9499999999999993</v>
      </c>
      <c r="G7345" s="8">
        <f t="shared" si="228"/>
        <v>8.9499999999999993</v>
      </c>
      <c r="H7345" s="8">
        <f>VLOOKUP(C7345,Products!$A$2:$F$20,6,TRUE)</f>
        <v>3.1999999999999993</v>
      </c>
      <c r="I7345" s="8">
        <f t="shared" si="229"/>
        <v>3.1999999999999993</v>
      </c>
      <c r="J7345" s="42">
        <f>VLOOKUP(B7345,Invoices!A:I,9,TRUE)</f>
        <v>2021</v>
      </c>
    </row>
    <row r="7346" spans="1:10" x14ac:dyDescent="0.15">
      <c r="A7346" t="s">
        <v>10706</v>
      </c>
      <c r="B7346" t="s">
        <v>1587</v>
      </c>
      <c r="C7346" t="s">
        <v>94</v>
      </c>
      <c r="D7346" t="s">
        <v>86</v>
      </c>
      <c r="E7346">
        <v>4</v>
      </c>
      <c r="F7346" s="8">
        <f>VLOOKUP(C7346,Products!$A$2:$E$20,5,TRUE)</f>
        <v>3.5</v>
      </c>
      <c r="G7346" s="8">
        <f t="shared" si="228"/>
        <v>14</v>
      </c>
      <c r="H7346" s="8">
        <f>VLOOKUP(C7346,Products!$A$2:$F$20,6,TRUE)</f>
        <v>0.54999999999999982</v>
      </c>
      <c r="I7346" s="8">
        <f t="shared" si="229"/>
        <v>2.1999999999999993</v>
      </c>
      <c r="J7346" s="42">
        <f>VLOOKUP(B7346,Invoices!A:I,9,TRUE)</f>
        <v>2021</v>
      </c>
    </row>
    <row r="7347" spans="1:10" x14ac:dyDescent="0.15">
      <c r="A7347" t="s">
        <v>10707</v>
      </c>
      <c r="B7347" t="s">
        <v>1587</v>
      </c>
      <c r="C7347" t="s">
        <v>102</v>
      </c>
      <c r="D7347" t="s">
        <v>83</v>
      </c>
      <c r="E7347">
        <v>5</v>
      </c>
      <c r="F7347" s="8">
        <f>VLOOKUP(C7347,Products!$A$2:$E$20,5,TRUE)</f>
        <v>29.95</v>
      </c>
      <c r="G7347" s="8">
        <f t="shared" si="228"/>
        <v>149.75</v>
      </c>
      <c r="H7347" s="8">
        <f>VLOOKUP(C7347,Products!$A$2:$F$20,6,TRUE)</f>
        <v>15</v>
      </c>
      <c r="I7347" s="8">
        <f t="shared" si="229"/>
        <v>75</v>
      </c>
      <c r="J7347" s="42">
        <f>VLOOKUP(B7347,Invoices!A:I,9,TRUE)</f>
        <v>2021</v>
      </c>
    </row>
    <row r="7348" spans="1:10" x14ac:dyDescent="0.15">
      <c r="A7348" t="s">
        <v>10708</v>
      </c>
      <c r="B7348" t="s">
        <v>1587</v>
      </c>
      <c r="C7348" t="s">
        <v>88</v>
      </c>
      <c r="D7348" t="s">
        <v>85</v>
      </c>
      <c r="E7348">
        <v>5</v>
      </c>
      <c r="F7348" s="8">
        <f>VLOOKUP(C7348,Products!$A$2:$E$20,5,TRUE)</f>
        <v>8.9499999999999993</v>
      </c>
      <c r="G7348" s="8">
        <f t="shared" si="228"/>
        <v>44.75</v>
      </c>
      <c r="H7348" s="8">
        <f>VLOOKUP(C7348,Products!$A$2:$F$20,6,TRUE)</f>
        <v>5.6999999999999993</v>
      </c>
      <c r="I7348" s="8">
        <f t="shared" si="229"/>
        <v>28.499999999999996</v>
      </c>
      <c r="J7348" s="42">
        <f>VLOOKUP(B7348,Invoices!A:I,9,TRUE)</f>
        <v>2021</v>
      </c>
    </row>
    <row r="7349" spans="1:10" x14ac:dyDescent="0.15">
      <c r="A7349" t="s">
        <v>10709</v>
      </c>
      <c r="B7349" t="s">
        <v>1587</v>
      </c>
      <c r="C7349" t="s">
        <v>93</v>
      </c>
      <c r="D7349" t="s">
        <v>76</v>
      </c>
      <c r="E7349">
        <v>1</v>
      </c>
      <c r="F7349" s="8">
        <f>VLOOKUP(C7349,Products!$A$2:$E$20,5,TRUE)</f>
        <v>9.9499999999999993</v>
      </c>
      <c r="G7349" s="8">
        <f t="shared" si="228"/>
        <v>9.9499999999999993</v>
      </c>
      <c r="H7349" s="8">
        <f>VLOOKUP(C7349,Products!$A$2:$F$20,6,TRUE)</f>
        <v>1.9499999999999993</v>
      </c>
      <c r="I7349" s="8">
        <f t="shared" si="229"/>
        <v>1.9499999999999993</v>
      </c>
      <c r="J7349" s="42">
        <f>VLOOKUP(B7349,Invoices!A:I,9,TRUE)</f>
        <v>2021</v>
      </c>
    </row>
    <row r="7350" spans="1:10" x14ac:dyDescent="0.15">
      <c r="A7350" t="s">
        <v>10710</v>
      </c>
      <c r="B7350" t="s">
        <v>1587</v>
      </c>
      <c r="C7350" t="s">
        <v>104</v>
      </c>
      <c r="D7350" t="s">
        <v>71</v>
      </c>
      <c r="E7350">
        <v>2</v>
      </c>
      <c r="F7350" s="8">
        <f>VLOOKUP(C7350,Products!$A$2:$E$20,5,TRUE)</f>
        <v>2.95</v>
      </c>
      <c r="G7350" s="8">
        <f t="shared" si="228"/>
        <v>5.9</v>
      </c>
      <c r="H7350" s="8">
        <f>VLOOKUP(C7350,Products!$A$2:$F$20,6,TRUE)</f>
        <v>1.1500000000000001</v>
      </c>
      <c r="I7350" s="8">
        <f t="shared" si="229"/>
        <v>2.3000000000000003</v>
      </c>
      <c r="J7350" s="42">
        <f>VLOOKUP(B7350,Invoices!A:I,9,TRUE)</f>
        <v>2021</v>
      </c>
    </row>
    <row r="7351" spans="1:10" x14ac:dyDescent="0.15">
      <c r="A7351" t="s">
        <v>10711</v>
      </c>
      <c r="B7351" t="s">
        <v>1587</v>
      </c>
      <c r="C7351" t="s">
        <v>99</v>
      </c>
      <c r="D7351" t="s">
        <v>84</v>
      </c>
      <c r="E7351">
        <v>10</v>
      </c>
      <c r="F7351" s="8">
        <f>VLOOKUP(C7351,Products!$A$2:$E$20,5,TRUE)</f>
        <v>3.5</v>
      </c>
      <c r="G7351" s="8">
        <f t="shared" si="228"/>
        <v>35</v>
      </c>
      <c r="H7351" s="8">
        <f>VLOOKUP(C7351,Products!$A$2:$F$20,6,TRUE)</f>
        <v>0.54999999999999982</v>
      </c>
      <c r="I7351" s="8">
        <f t="shared" si="229"/>
        <v>5.4999999999999982</v>
      </c>
      <c r="J7351" s="42">
        <f>VLOOKUP(B7351,Invoices!A:I,9,TRUE)</f>
        <v>2021</v>
      </c>
    </row>
    <row r="7352" spans="1:10" x14ac:dyDescent="0.15">
      <c r="A7352" t="s">
        <v>10712</v>
      </c>
      <c r="B7352" t="s">
        <v>1587</v>
      </c>
      <c r="C7352" t="s">
        <v>92</v>
      </c>
      <c r="D7352" t="s">
        <v>82</v>
      </c>
      <c r="E7352">
        <v>4</v>
      </c>
      <c r="F7352" s="8">
        <f>VLOOKUP(C7352,Products!$A$2:$E$20,5,TRUE)</f>
        <v>19.95</v>
      </c>
      <c r="G7352" s="8">
        <f t="shared" si="228"/>
        <v>79.8</v>
      </c>
      <c r="H7352" s="8">
        <f>VLOOKUP(C7352,Products!$A$2:$F$20,6,TRUE)</f>
        <v>7.4499999999999993</v>
      </c>
      <c r="I7352" s="8">
        <f t="shared" si="229"/>
        <v>29.799999999999997</v>
      </c>
      <c r="J7352" s="42">
        <f>VLOOKUP(B7352,Invoices!A:I,9,TRUE)</f>
        <v>2021</v>
      </c>
    </row>
    <row r="7353" spans="1:10" x14ac:dyDescent="0.15">
      <c r="A7353" t="s">
        <v>10713</v>
      </c>
      <c r="B7353" t="s">
        <v>1587</v>
      </c>
      <c r="C7353" t="s">
        <v>100</v>
      </c>
      <c r="D7353" t="s">
        <v>78</v>
      </c>
      <c r="E7353">
        <v>4</v>
      </c>
      <c r="F7353" s="8">
        <f>VLOOKUP(C7353,Products!$A$2:$E$20,5,TRUE)</f>
        <v>49.95</v>
      </c>
      <c r="G7353" s="8">
        <f t="shared" si="228"/>
        <v>199.8</v>
      </c>
      <c r="H7353" s="8">
        <f>VLOOKUP(C7353,Products!$A$2:$F$20,6,TRUE)</f>
        <v>19.950000000000003</v>
      </c>
      <c r="I7353" s="8">
        <f t="shared" si="229"/>
        <v>79.800000000000011</v>
      </c>
      <c r="J7353" s="42">
        <f>VLOOKUP(B7353,Invoices!A:I,9,TRUE)</f>
        <v>2021</v>
      </c>
    </row>
    <row r="7354" spans="1:10" x14ac:dyDescent="0.15">
      <c r="A7354" t="s">
        <v>10714</v>
      </c>
      <c r="B7354" t="s">
        <v>1587</v>
      </c>
      <c r="C7354" t="s">
        <v>87</v>
      </c>
      <c r="D7354" t="s">
        <v>68</v>
      </c>
      <c r="E7354">
        <v>20</v>
      </c>
      <c r="F7354" s="8">
        <f>VLOOKUP(C7354,Products!$A$2:$E$20,5,TRUE)</f>
        <v>19.95</v>
      </c>
      <c r="G7354" s="8">
        <f t="shared" si="228"/>
        <v>399</v>
      </c>
      <c r="H7354" s="8">
        <f>VLOOKUP(C7354,Products!$A$2:$F$20,6,TRUE)</f>
        <v>7.4499999999999993</v>
      </c>
      <c r="I7354" s="8">
        <f t="shared" si="229"/>
        <v>149</v>
      </c>
      <c r="J7354" s="42">
        <f>VLOOKUP(B7354,Invoices!A:I,9,TRUE)</f>
        <v>2021</v>
      </c>
    </row>
    <row r="7355" spans="1:10" x14ac:dyDescent="0.15">
      <c r="A7355" t="s">
        <v>10715</v>
      </c>
      <c r="B7355" t="s">
        <v>1587</v>
      </c>
      <c r="C7355" t="s">
        <v>90</v>
      </c>
      <c r="D7355" t="s">
        <v>72</v>
      </c>
      <c r="E7355">
        <v>9</v>
      </c>
      <c r="F7355" s="8">
        <f>VLOOKUP(C7355,Products!$A$2:$E$20,5,TRUE)</f>
        <v>8.9499999999999993</v>
      </c>
      <c r="G7355" s="8">
        <f t="shared" si="228"/>
        <v>80.55</v>
      </c>
      <c r="H7355" s="8">
        <f>VLOOKUP(C7355,Products!$A$2:$F$20,6,TRUE)</f>
        <v>5.6999999999999993</v>
      </c>
      <c r="I7355" s="8">
        <f t="shared" si="229"/>
        <v>51.3</v>
      </c>
      <c r="J7355" s="42">
        <f>VLOOKUP(B7355,Invoices!A:I,9,TRUE)</f>
        <v>2021</v>
      </c>
    </row>
    <row r="7356" spans="1:10" x14ac:dyDescent="0.15">
      <c r="A7356" t="s">
        <v>10716</v>
      </c>
      <c r="B7356" t="s">
        <v>1587</v>
      </c>
      <c r="C7356" t="s">
        <v>103</v>
      </c>
      <c r="D7356" t="s">
        <v>77</v>
      </c>
      <c r="E7356">
        <v>1</v>
      </c>
      <c r="F7356" s="8">
        <f>VLOOKUP(C7356,Products!$A$2:$E$20,5,TRUE)</f>
        <v>8.9499999999999993</v>
      </c>
      <c r="G7356" s="8">
        <f t="shared" si="228"/>
        <v>8.9499999999999993</v>
      </c>
      <c r="H7356" s="8">
        <f>VLOOKUP(C7356,Products!$A$2:$F$20,6,TRUE)</f>
        <v>3.1999999999999993</v>
      </c>
      <c r="I7356" s="8">
        <f t="shared" si="229"/>
        <v>3.1999999999999993</v>
      </c>
      <c r="J7356" s="42">
        <f>VLOOKUP(B7356,Invoices!A:I,9,TRUE)</f>
        <v>2021</v>
      </c>
    </row>
    <row r="7357" spans="1:10" x14ac:dyDescent="0.15">
      <c r="A7357" t="s">
        <v>10717</v>
      </c>
      <c r="B7357" t="s">
        <v>1587</v>
      </c>
      <c r="C7357" t="s">
        <v>95</v>
      </c>
      <c r="D7357" t="s">
        <v>73</v>
      </c>
      <c r="E7357">
        <v>100</v>
      </c>
      <c r="F7357" s="8">
        <f>VLOOKUP(C7357,Products!$A$2:$E$20,5,TRUE)</f>
        <v>12.95</v>
      </c>
      <c r="G7357" s="8">
        <f t="shared" si="228"/>
        <v>1295</v>
      </c>
      <c r="H7357" s="8">
        <f>VLOOKUP(C7357,Products!$A$2:$F$20,6,TRUE)</f>
        <v>4.1999999999999993</v>
      </c>
      <c r="I7357" s="8">
        <f t="shared" si="229"/>
        <v>419.99999999999994</v>
      </c>
      <c r="J7357" s="42">
        <f>VLOOKUP(B7357,Invoices!A:I,9,TRUE)</f>
        <v>2021</v>
      </c>
    </row>
    <row r="7358" spans="1:10" x14ac:dyDescent="0.15">
      <c r="A7358" t="s">
        <v>10718</v>
      </c>
      <c r="B7358" t="s">
        <v>1587</v>
      </c>
      <c r="C7358" t="s">
        <v>96</v>
      </c>
      <c r="D7358" t="s">
        <v>75</v>
      </c>
      <c r="E7358">
        <v>10</v>
      </c>
      <c r="F7358" s="8">
        <f>VLOOKUP(C7358,Products!$A$2:$E$20,5,TRUE)</f>
        <v>79.95</v>
      </c>
      <c r="G7358" s="8">
        <f t="shared" si="228"/>
        <v>799.5</v>
      </c>
      <c r="H7358" s="8">
        <f>VLOOKUP(C7358,Products!$A$2:$F$20,6,TRUE)</f>
        <v>27.950000000000003</v>
      </c>
      <c r="I7358" s="8">
        <f t="shared" si="229"/>
        <v>279.5</v>
      </c>
      <c r="J7358" s="42">
        <f>VLOOKUP(B7358,Invoices!A:I,9,TRUE)</f>
        <v>2021</v>
      </c>
    </row>
    <row r="7359" spans="1:10" x14ac:dyDescent="0.15">
      <c r="A7359" t="s">
        <v>10719</v>
      </c>
      <c r="B7359" t="s">
        <v>1588</v>
      </c>
      <c r="C7359" t="s">
        <v>97</v>
      </c>
      <c r="D7359" t="s">
        <v>74</v>
      </c>
      <c r="E7359">
        <v>100</v>
      </c>
      <c r="F7359" s="8">
        <f>VLOOKUP(C7359,Products!$A$2:$E$20,5,TRUE)</f>
        <v>1.5</v>
      </c>
      <c r="G7359" s="8">
        <f t="shared" si="228"/>
        <v>150</v>
      </c>
      <c r="H7359" s="8">
        <f>VLOOKUP(C7359,Products!$A$2:$F$20,6,TRUE)</f>
        <v>0.5</v>
      </c>
      <c r="I7359" s="8">
        <f t="shared" si="229"/>
        <v>50</v>
      </c>
      <c r="J7359" s="42">
        <f>VLOOKUP(B7359,Invoices!A:I,9,TRUE)</f>
        <v>2021</v>
      </c>
    </row>
    <row r="7360" spans="1:10" x14ac:dyDescent="0.15">
      <c r="A7360" t="s">
        <v>10720</v>
      </c>
      <c r="B7360" t="s">
        <v>1588</v>
      </c>
      <c r="C7360" t="s">
        <v>103</v>
      </c>
      <c r="D7360" t="s">
        <v>77</v>
      </c>
      <c r="E7360">
        <v>2</v>
      </c>
      <c r="F7360" s="8">
        <f>VLOOKUP(C7360,Products!$A$2:$E$20,5,TRUE)</f>
        <v>8.9499999999999993</v>
      </c>
      <c r="G7360" s="8">
        <f t="shared" si="228"/>
        <v>17.899999999999999</v>
      </c>
      <c r="H7360" s="8">
        <f>VLOOKUP(C7360,Products!$A$2:$F$20,6,TRUE)</f>
        <v>3.1999999999999993</v>
      </c>
      <c r="I7360" s="8">
        <f t="shared" si="229"/>
        <v>6.3999999999999986</v>
      </c>
      <c r="J7360" s="42">
        <f>VLOOKUP(B7360,Invoices!A:I,9,TRUE)</f>
        <v>2021</v>
      </c>
    </row>
    <row r="7361" spans="1:10" x14ac:dyDescent="0.15">
      <c r="A7361" t="s">
        <v>10721</v>
      </c>
      <c r="B7361" t="s">
        <v>1588</v>
      </c>
      <c r="C7361" t="s">
        <v>90</v>
      </c>
      <c r="D7361" t="s">
        <v>72</v>
      </c>
      <c r="E7361">
        <v>6</v>
      </c>
      <c r="F7361" s="8">
        <f>VLOOKUP(C7361,Products!$A$2:$E$20,5,TRUE)</f>
        <v>8.9499999999999993</v>
      </c>
      <c r="G7361" s="8">
        <f t="shared" si="228"/>
        <v>53.699999999999996</v>
      </c>
      <c r="H7361" s="8">
        <f>VLOOKUP(C7361,Products!$A$2:$F$20,6,TRUE)</f>
        <v>5.6999999999999993</v>
      </c>
      <c r="I7361" s="8">
        <f t="shared" si="229"/>
        <v>34.199999999999996</v>
      </c>
      <c r="J7361" s="42">
        <f>VLOOKUP(B7361,Invoices!A:I,9,TRUE)</f>
        <v>2021</v>
      </c>
    </row>
    <row r="7362" spans="1:10" x14ac:dyDescent="0.15">
      <c r="A7362" t="s">
        <v>10722</v>
      </c>
      <c r="B7362" t="s">
        <v>1588</v>
      </c>
      <c r="C7362" t="s">
        <v>105</v>
      </c>
      <c r="D7362" t="s">
        <v>81</v>
      </c>
      <c r="E7362">
        <v>5</v>
      </c>
      <c r="F7362" s="8">
        <f>VLOOKUP(C7362,Products!$A$2:$E$20,5,TRUE)</f>
        <v>8.9499999999999993</v>
      </c>
      <c r="G7362" s="8">
        <f t="shared" si="228"/>
        <v>44.75</v>
      </c>
      <c r="H7362" s="8">
        <f>VLOOKUP(C7362,Products!$A$2:$F$20,6,TRUE)</f>
        <v>3.1999999999999993</v>
      </c>
      <c r="I7362" s="8">
        <f t="shared" si="229"/>
        <v>15.999999999999996</v>
      </c>
      <c r="J7362" s="42">
        <f>VLOOKUP(B7362,Invoices!A:I,9,TRUE)</f>
        <v>2021</v>
      </c>
    </row>
    <row r="7363" spans="1:10" x14ac:dyDescent="0.15">
      <c r="A7363" t="s">
        <v>10723</v>
      </c>
      <c r="B7363" t="s">
        <v>1589</v>
      </c>
      <c r="C7363" t="s">
        <v>104</v>
      </c>
      <c r="D7363" t="s">
        <v>71</v>
      </c>
      <c r="E7363">
        <v>1</v>
      </c>
      <c r="F7363" s="8">
        <f>VLOOKUP(C7363,Products!$A$2:$E$20,5,TRUE)</f>
        <v>2.95</v>
      </c>
      <c r="G7363" s="8">
        <f t="shared" ref="G7363:G7426" si="230">F7363*E7363</f>
        <v>2.95</v>
      </c>
      <c r="H7363" s="8">
        <f>VLOOKUP(C7363,Products!$A$2:$F$20,6,TRUE)</f>
        <v>1.1500000000000001</v>
      </c>
      <c r="I7363" s="8">
        <f t="shared" ref="I7363:I7426" si="231">H7363*E7363</f>
        <v>1.1500000000000001</v>
      </c>
      <c r="J7363" s="42">
        <f>VLOOKUP(B7363,Invoices!A:I,9,TRUE)</f>
        <v>2021</v>
      </c>
    </row>
    <row r="7364" spans="1:10" x14ac:dyDescent="0.15">
      <c r="A7364" t="s">
        <v>10724</v>
      </c>
      <c r="B7364" t="s">
        <v>1589</v>
      </c>
      <c r="C7364" t="s">
        <v>101</v>
      </c>
      <c r="D7364" t="s">
        <v>69</v>
      </c>
      <c r="E7364">
        <v>4</v>
      </c>
      <c r="F7364" s="8">
        <f>VLOOKUP(C7364,Products!$A$2:$E$20,5,TRUE)</f>
        <v>129.94999999999999</v>
      </c>
      <c r="G7364" s="8">
        <f t="shared" si="230"/>
        <v>519.79999999999995</v>
      </c>
      <c r="H7364" s="8">
        <f>VLOOKUP(C7364,Products!$A$2:$F$20,6,TRUE)</f>
        <v>40.449999999999989</v>
      </c>
      <c r="I7364" s="8">
        <f t="shared" si="231"/>
        <v>161.79999999999995</v>
      </c>
      <c r="J7364" s="42">
        <f>VLOOKUP(B7364,Invoices!A:I,9,TRUE)</f>
        <v>2021</v>
      </c>
    </row>
    <row r="7365" spans="1:10" x14ac:dyDescent="0.15">
      <c r="A7365" t="s">
        <v>10725</v>
      </c>
      <c r="B7365" t="s">
        <v>1589</v>
      </c>
      <c r="C7365" t="s">
        <v>93</v>
      </c>
      <c r="D7365" t="s">
        <v>76</v>
      </c>
      <c r="E7365">
        <v>5</v>
      </c>
      <c r="F7365" s="8">
        <f>VLOOKUP(C7365,Products!$A$2:$E$20,5,TRUE)</f>
        <v>9.9499999999999993</v>
      </c>
      <c r="G7365" s="8">
        <f t="shared" si="230"/>
        <v>49.75</v>
      </c>
      <c r="H7365" s="8">
        <f>VLOOKUP(C7365,Products!$A$2:$F$20,6,TRUE)</f>
        <v>1.9499999999999993</v>
      </c>
      <c r="I7365" s="8">
        <f t="shared" si="231"/>
        <v>9.7499999999999964</v>
      </c>
      <c r="J7365" s="42">
        <f>VLOOKUP(B7365,Invoices!A:I,9,TRUE)</f>
        <v>2021</v>
      </c>
    </row>
    <row r="7366" spans="1:10" x14ac:dyDescent="0.15">
      <c r="A7366" t="s">
        <v>10726</v>
      </c>
      <c r="B7366" t="s">
        <v>1589</v>
      </c>
      <c r="C7366" t="s">
        <v>91</v>
      </c>
      <c r="D7366" t="s">
        <v>70</v>
      </c>
      <c r="E7366">
        <v>12</v>
      </c>
      <c r="F7366" s="8">
        <f>VLOOKUP(C7366,Products!$A$2:$E$20,5,TRUE)</f>
        <v>49.95</v>
      </c>
      <c r="G7366" s="8">
        <f t="shared" si="230"/>
        <v>599.40000000000009</v>
      </c>
      <c r="H7366" s="8">
        <f>VLOOKUP(C7366,Products!$A$2:$F$20,6,TRUE)</f>
        <v>21.200000000000003</v>
      </c>
      <c r="I7366" s="8">
        <f t="shared" si="231"/>
        <v>254.40000000000003</v>
      </c>
      <c r="J7366" s="42">
        <f>VLOOKUP(B7366,Invoices!A:I,9,TRUE)</f>
        <v>2021</v>
      </c>
    </row>
    <row r="7367" spans="1:10" x14ac:dyDescent="0.15">
      <c r="A7367" t="s">
        <v>10727</v>
      </c>
      <c r="B7367" t="s">
        <v>1589</v>
      </c>
      <c r="C7367" t="s">
        <v>99</v>
      </c>
      <c r="D7367" t="s">
        <v>84</v>
      </c>
      <c r="E7367">
        <v>4</v>
      </c>
      <c r="F7367" s="8">
        <f>VLOOKUP(C7367,Products!$A$2:$E$20,5,TRUE)</f>
        <v>3.5</v>
      </c>
      <c r="G7367" s="8">
        <f t="shared" si="230"/>
        <v>14</v>
      </c>
      <c r="H7367" s="8">
        <f>VLOOKUP(C7367,Products!$A$2:$F$20,6,TRUE)</f>
        <v>0.54999999999999982</v>
      </c>
      <c r="I7367" s="8">
        <f t="shared" si="231"/>
        <v>2.1999999999999993</v>
      </c>
      <c r="J7367" s="42">
        <f>VLOOKUP(B7367,Invoices!A:I,9,TRUE)</f>
        <v>2021</v>
      </c>
    </row>
    <row r="7368" spans="1:10" x14ac:dyDescent="0.15">
      <c r="A7368" t="s">
        <v>10728</v>
      </c>
      <c r="B7368" t="s">
        <v>1589</v>
      </c>
      <c r="C7368" t="s">
        <v>105</v>
      </c>
      <c r="D7368" t="s">
        <v>81</v>
      </c>
      <c r="E7368">
        <v>10</v>
      </c>
      <c r="F7368" s="8">
        <f>VLOOKUP(C7368,Products!$A$2:$E$20,5,TRUE)</f>
        <v>8.9499999999999993</v>
      </c>
      <c r="G7368" s="8">
        <f t="shared" si="230"/>
        <v>89.5</v>
      </c>
      <c r="H7368" s="8">
        <f>VLOOKUP(C7368,Products!$A$2:$F$20,6,TRUE)</f>
        <v>3.1999999999999993</v>
      </c>
      <c r="I7368" s="8">
        <f t="shared" si="231"/>
        <v>31.999999999999993</v>
      </c>
      <c r="J7368" s="42">
        <f>VLOOKUP(B7368,Invoices!A:I,9,TRUE)</f>
        <v>2021</v>
      </c>
    </row>
    <row r="7369" spans="1:10" x14ac:dyDescent="0.15">
      <c r="A7369" t="s">
        <v>10729</v>
      </c>
      <c r="B7369" t="s">
        <v>1590</v>
      </c>
      <c r="C7369" t="s">
        <v>90</v>
      </c>
      <c r="D7369" t="s">
        <v>72</v>
      </c>
      <c r="E7369">
        <v>5</v>
      </c>
      <c r="F7369" s="8">
        <f>VLOOKUP(C7369,Products!$A$2:$E$20,5,TRUE)</f>
        <v>8.9499999999999993</v>
      </c>
      <c r="G7369" s="8">
        <f t="shared" si="230"/>
        <v>44.75</v>
      </c>
      <c r="H7369" s="8">
        <f>VLOOKUP(C7369,Products!$A$2:$F$20,6,TRUE)</f>
        <v>5.6999999999999993</v>
      </c>
      <c r="I7369" s="8">
        <f t="shared" si="231"/>
        <v>28.499999999999996</v>
      </c>
      <c r="J7369" s="42">
        <f>VLOOKUP(B7369,Invoices!A:I,9,TRUE)</f>
        <v>2021</v>
      </c>
    </row>
    <row r="7370" spans="1:10" x14ac:dyDescent="0.15">
      <c r="A7370" t="s">
        <v>10730</v>
      </c>
      <c r="B7370" t="s">
        <v>1590</v>
      </c>
      <c r="C7370" t="s">
        <v>99</v>
      </c>
      <c r="D7370" t="s">
        <v>84</v>
      </c>
      <c r="E7370">
        <v>1</v>
      </c>
      <c r="F7370" s="8">
        <f>VLOOKUP(C7370,Products!$A$2:$E$20,5,TRUE)</f>
        <v>3.5</v>
      </c>
      <c r="G7370" s="8">
        <f t="shared" si="230"/>
        <v>3.5</v>
      </c>
      <c r="H7370" s="8">
        <f>VLOOKUP(C7370,Products!$A$2:$F$20,6,TRUE)</f>
        <v>0.54999999999999982</v>
      </c>
      <c r="I7370" s="8">
        <f t="shared" si="231"/>
        <v>0.54999999999999982</v>
      </c>
      <c r="J7370" s="42">
        <f>VLOOKUP(B7370,Invoices!A:I,9,TRUE)</f>
        <v>2021</v>
      </c>
    </row>
    <row r="7371" spans="1:10" x14ac:dyDescent="0.15">
      <c r="A7371" t="s">
        <v>10731</v>
      </c>
      <c r="B7371" t="s">
        <v>1590</v>
      </c>
      <c r="C7371" t="s">
        <v>104</v>
      </c>
      <c r="D7371" t="s">
        <v>71</v>
      </c>
      <c r="E7371">
        <v>10</v>
      </c>
      <c r="F7371" s="8">
        <f>VLOOKUP(C7371,Products!$A$2:$E$20,5,TRUE)</f>
        <v>2.95</v>
      </c>
      <c r="G7371" s="8">
        <f t="shared" si="230"/>
        <v>29.5</v>
      </c>
      <c r="H7371" s="8">
        <f>VLOOKUP(C7371,Products!$A$2:$F$20,6,TRUE)</f>
        <v>1.1500000000000001</v>
      </c>
      <c r="I7371" s="8">
        <f t="shared" si="231"/>
        <v>11.500000000000002</v>
      </c>
      <c r="J7371" s="42">
        <f>VLOOKUP(B7371,Invoices!A:I,9,TRUE)</f>
        <v>2021</v>
      </c>
    </row>
    <row r="7372" spans="1:10" x14ac:dyDescent="0.15">
      <c r="A7372" t="s">
        <v>10732</v>
      </c>
      <c r="B7372" t="s">
        <v>1590</v>
      </c>
      <c r="C7372" t="s">
        <v>96</v>
      </c>
      <c r="D7372" t="s">
        <v>75</v>
      </c>
      <c r="E7372">
        <v>10</v>
      </c>
      <c r="F7372" s="8">
        <f>VLOOKUP(C7372,Products!$A$2:$E$20,5,TRUE)</f>
        <v>79.95</v>
      </c>
      <c r="G7372" s="8">
        <f t="shared" si="230"/>
        <v>799.5</v>
      </c>
      <c r="H7372" s="8">
        <f>VLOOKUP(C7372,Products!$A$2:$F$20,6,TRUE)</f>
        <v>27.950000000000003</v>
      </c>
      <c r="I7372" s="8">
        <f t="shared" si="231"/>
        <v>279.5</v>
      </c>
      <c r="J7372" s="42">
        <f>VLOOKUP(B7372,Invoices!A:I,9,TRUE)</f>
        <v>2021</v>
      </c>
    </row>
    <row r="7373" spans="1:10" x14ac:dyDescent="0.15">
      <c r="A7373" t="s">
        <v>10733</v>
      </c>
      <c r="B7373" t="s">
        <v>1590</v>
      </c>
      <c r="C7373" t="s">
        <v>87</v>
      </c>
      <c r="D7373" t="s">
        <v>68</v>
      </c>
      <c r="E7373">
        <v>1</v>
      </c>
      <c r="F7373" s="8">
        <f>VLOOKUP(C7373,Products!$A$2:$E$20,5,TRUE)</f>
        <v>19.95</v>
      </c>
      <c r="G7373" s="8">
        <f t="shared" si="230"/>
        <v>19.95</v>
      </c>
      <c r="H7373" s="8">
        <f>VLOOKUP(C7373,Products!$A$2:$F$20,6,TRUE)</f>
        <v>7.4499999999999993</v>
      </c>
      <c r="I7373" s="8">
        <f t="shared" si="231"/>
        <v>7.4499999999999993</v>
      </c>
      <c r="J7373" s="42">
        <f>VLOOKUP(B7373,Invoices!A:I,9,TRUE)</f>
        <v>2021</v>
      </c>
    </row>
    <row r="7374" spans="1:10" x14ac:dyDescent="0.15">
      <c r="A7374" t="s">
        <v>10734</v>
      </c>
      <c r="B7374" t="s">
        <v>1590</v>
      </c>
      <c r="C7374" t="s">
        <v>93</v>
      </c>
      <c r="D7374" t="s">
        <v>76</v>
      </c>
      <c r="E7374">
        <v>4</v>
      </c>
      <c r="F7374" s="8">
        <f>VLOOKUP(C7374,Products!$A$2:$E$20,5,TRUE)</f>
        <v>9.9499999999999993</v>
      </c>
      <c r="G7374" s="8">
        <f t="shared" si="230"/>
        <v>39.799999999999997</v>
      </c>
      <c r="H7374" s="8">
        <f>VLOOKUP(C7374,Products!$A$2:$F$20,6,TRUE)</f>
        <v>1.9499999999999993</v>
      </c>
      <c r="I7374" s="8">
        <f t="shared" si="231"/>
        <v>7.7999999999999972</v>
      </c>
      <c r="J7374" s="42">
        <f>VLOOKUP(B7374,Invoices!A:I,9,TRUE)</f>
        <v>2021</v>
      </c>
    </row>
    <row r="7375" spans="1:10" x14ac:dyDescent="0.15">
      <c r="A7375" t="s">
        <v>10735</v>
      </c>
      <c r="B7375" t="s">
        <v>1590</v>
      </c>
      <c r="C7375" t="s">
        <v>101</v>
      </c>
      <c r="D7375" t="s">
        <v>69</v>
      </c>
      <c r="E7375">
        <v>1</v>
      </c>
      <c r="F7375" s="8">
        <f>VLOOKUP(C7375,Products!$A$2:$E$20,5,TRUE)</f>
        <v>129.94999999999999</v>
      </c>
      <c r="G7375" s="8">
        <f t="shared" si="230"/>
        <v>129.94999999999999</v>
      </c>
      <c r="H7375" s="8">
        <f>VLOOKUP(C7375,Products!$A$2:$F$20,6,TRUE)</f>
        <v>40.449999999999989</v>
      </c>
      <c r="I7375" s="8">
        <f t="shared" si="231"/>
        <v>40.449999999999989</v>
      </c>
      <c r="J7375" s="42">
        <f>VLOOKUP(B7375,Invoices!A:I,9,TRUE)</f>
        <v>2021</v>
      </c>
    </row>
    <row r="7376" spans="1:10" x14ac:dyDescent="0.15">
      <c r="A7376" t="s">
        <v>10736</v>
      </c>
      <c r="B7376" t="s">
        <v>1591</v>
      </c>
      <c r="C7376" t="s">
        <v>96</v>
      </c>
      <c r="D7376" t="s">
        <v>75</v>
      </c>
      <c r="E7376">
        <v>4</v>
      </c>
      <c r="F7376" s="8">
        <f>VLOOKUP(C7376,Products!$A$2:$E$20,5,TRUE)</f>
        <v>79.95</v>
      </c>
      <c r="G7376" s="8">
        <f t="shared" si="230"/>
        <v>319.8</v>
      </c>
      <c r="H7376" s="8">
        <f>VLOOKUP(C7376,Products!$A$2:$F$20,6,TRUE)</f>
        <v>27.950000000000003</v>
      </c>
      <c r="I7376" s="8">
        <f t="shared" si="231"/>
        <v>111.80000000000001</v>
      </c>
      <c r="J7376" s="42">
        <f>VLOOKUP(B7376,Invoices!A:I,9,TRUE)</f>
        <v>2021</v>
      </c>
    </row>
    <row r="7377" spans="1:10" x14ac:dyDescent="0.15">
      <c r="A7377" t="s">
        <v>10737</v>
      </c>
      <c r="B7377" t="s">
        <v>1591</v>
      </c>
      <c r="C7377" t="s">
        <v>90</v>
      </c>
      <c r="D7377" t="s">
        <v>72</v>
      </c>
      <c r="E7377">
        <v>5</v>
      </c>
      <c r="F7377" s="8">
        <f>VLOOKUP(C7377,Products!$A$2:$E$20,5,TRUE)</f>
        <v>8.9499999999999993</v>
      </c>
      <c r="G7377" s="8">
        <f t="shared" si="230"/>
        <v>44.75</v>
      </c>
      <c r="H7377" s="8">
        <f>VLOOKUP(C7377,Products!$A$2:$F$20,6,TRUE)</f>
        <v>5.6999999999999993</v>
      </c>
      <c r="I7377" s="8">
        <f t="shared" si="231"/>
        <v>28.499999999999996</v>
      </c>
      <c r="J7377" s="42">
        <f>VLOOKUP(B7377,Invoices!A:I,9,TRUE)</f>
        <v>2021</v>
      </c>
    </row>
    <row r="7378" spans="1:10" x14ac:dyDescent="0.15">
      <c r="A7378" t="s">
        <v>10738</v>
      </c>
      <c r="B7378" t="s">
        <v>1591</v>
      </c>
      <c r="C7378" t="s">
        <v>92</v>
      </c>
      <c r="D7378" t="s">
        <v>82</v>
      </c>
      <c r="E7378">
        <v>4</v>
      </c>
      <c r="F7378" s="8">
        <f>VLOOKUP(C7378,Products!$A$2:$E$20,5,TRUE)</f>
        <v>19.95</v>
      </c>
      <c r="G7378" s="8">
        <f t="shared" si="230"/>
        <v>79.8</v>
      </c>
      <c r="H7378" s="8">
        <f>VLOOKUP(C7378,Products!$A$2:$F$20,6,TRUE)</f>
        <v>7.4499999999999993</v>
      </c>
      <c r="I7378" s="8">
        <f t="shared" si="231"/>
        <v>29.799999999999997</v>
      </c>
      <c r="J7378" s="42">
        <f>VLOOKUP(B7378,Invoices!A:I,9,TRUE)</f>
        <v>2021</v>
      </c>
    </row>
    <row r="7379" spans="1:10" x14ac:dyDescent="0.15">
      <c r="A7379" t="s">
        <v>10739</v>
      </c>
      <c r="B7379" t="s">
        <v>1591</v>
      </c>
      <c r="C7379" t="s">
        <v>97</v>
      </c>
      <c r="D7379" t="s">
        <v>74</v>
      </c>
      <c r="E7379">
        <v>1</v>
      </c>
      <c r="F7379" s="8">
        <f>VLOOKUP(C7379,Products!$A$2:$E$20,5,TRUE)</f>
        <v>1.5</v>
      </c>
      <c r="G7379" s="8">
        <f t="shared" si="230"/>
        <v>1.5</v>
      </c>
      <c r="H7379" s="8">
        <f>VLOOKUP(C7379,Products!$A$2:$F$20,6,TRUE)</f>
        <v>0.5</v>
      </c>
      <c r="I7379" s="8">
        <f t="shared" si="231"/>
        <v>0.5</v>
      </c>
      <c r="J7379" s="42">
        <f>VLOOKUP(B7379,Invoices!A:I,9,TRUE)</f>
        <v>2021</v>
      </c>
    </row>
    <row r="7380" spans="1:10" x14ac:dyDescent="0.15">
      <c r="A7380" t="s">
        <v>10740</v>
      </c>
      <c r="B7380" t="s">
        <v>1591</v>
      </c>
      <c r="C7380" t="s">
        <v>89</v>
      </c>
      <c r="D7380" t="s">
        <v>80</v>
      </c>
      <c r="E7380">
        <v>3</v>
      </c>
      <c r="F7380" s="8">
        <f>VLOOKUP(C7380,Products!$A$2:$E$20,5,TRUE)</f>
        <v>15.95</v>
      </c>
      <c r="G7380" s="8">
        <f t="shared" si="230"/>
        <v>47.849999999999994</v>
      </c>
      <c r="H7380" s="8">
        <f>VLOOKUP(C7380,Products!$A$2:$F$20,6,TRUE)</f>
        <v>6</v>
      </c>
      <c r="I7380" s="8">
        <f t="shared" si="231"/>
        <v>18</v>
      </c>
      <c r="J7380" s="42">
        <f>VLOOKUP(B7380,Invoices!A:I,9,TRUE)</f>
        <v>2021</v>
      </c>
    </row>
    <row r="7381" spans="1:10" x14ac:dyDescent="0.15">
      <c r="A7381" t="s">
        <v>10741</v>
      </c>
      <c r="B7381" t="s">
        <v>1592</v>
      </c>
      <c r="C7381" t="s">
        <v>105</v>
      </c>
      <c r="D7381" t="s">
        <v>81</v>
      </c>
      <c r="E7381">
        <v>3</v>
      </c>
      <c r="F7381" s="8">
        <f>VLOOKUP(C7381,Products!$A$2:$E$20,5,TRUE)</f>
        <v>8.9499999999999993</v>
      </c>
      <c r="G7381" s="8">
        <f t="shared" si="230"/>
        <v>26.849999999999998</v>
      </c>
      <c r="H7381" s="8">
        <f>VLOOKUP(C7381,Products!$A$2:$F$20,6,TRUE)</f>
        <v>3.1999999999999993</v>
      </c>
      <c r="I7381" s="8">
        <f t="shared" si="231"/>
        <v>9.5999999999999979</v>
      </c>
      <c r="J7381" s="42">
        <f>VLOOKUP(B7381,Invoices!A:I,9,TRUE)</f>
        <v>2021</v>
      </c>
    </row>
    <row r="7382" spans="1:10" x14ac:dyDescent="0.15">
      <c r="A7382" t="s">
        <v>10742</v>
      </c>
      <c r="B7382" t="s">
        <v>1592</v>
      </c>
      <c r="C7382" t="s">
        <v>89</v>
      </c>
      <c r="D7382" t="s">
        <v>80</v>
      </c>
      <c r="E7382">
        <v>3</v>
      </c>
      <c r="F7382" s="8">
        <f>VLOOKUP(C7382,Products!$A$2:$E$20,5,TRUE)</f>
        <v>15.95</v>
      </c>
      <c r="G7382" s="8">
        <f t="shared" si="230"/>
        <v>47.849999999999994</v>
      </c>
      <c r="H7382" s="8">
        <f>VLOOKUP(C7382,Products!$A$2:$F$20,6,TRUE)</f>
        <v>6</v>
      </c>
      <c r="I7382" s="8">
        <f t="shared" si="231"/>
        <v>18</v>
      </c>
      <c r="J7382" s="42">
        <f>VLOOKUP(B7382,Invoices!A:I,9,TRUE)</f>
        <v>2021</v>
      </c>
    </row>
    <row r="7383" spans="1:10" x14ac:dyDescent="0.15">
      <c r="A7383" t="s">
        <v>10743</v>
      </c>
      <c r="B7383" t="s">
        <v>1593</v>
      </c>
      <c r="C7383" t="s">
        <v>105</v>
      </c>
      <c r="D7383" t="s">
        <v>81</v>
      </c>
      <c r="E7383">
        <v>2</v>
      </c>
      <c r="F7383" s="8">
        <f>VLOOKUP(C7383,Products!$A$2:$E$20,5,TRUE)</f>
        <v>8.9499999999999993</v>
      </c>
      <c r="G7383" s="8">
        <f t="shared" si="230"/>
        <v>17.899999999999999</v>
      </c>
      <c r="H7383" s="8">
        <f>VLOOKUP(C7383,Products!$A$2:$F$20,6,TRUE)</f>
        <v>3.1999999999999993</v>
      </c>
      <c r="I7383" s="8">
        <f t="shared" si="231"/>
        <v>6.3999999999999986</v>
      </c>
      <c r="J7383" s="42">
        <f>VLOOKUP(B7383,Invoices!A:I,9,TRUE)</f>
        <v>2021</v>
      </c>
    </row>
    <row r="7384" spans="1:10" x14ac:dyDescent="0.15">
      <c r="A7384" t="s">
        <v>10744</v>
      </c>
      <c r="B7384" t="s">
        <v>1593</v>
      </c>
      <c r="C7384" t="s">
        <v>97</v>
      </c>
      <c r="D7384" t="s">
        <v>74</v>
      </c>
      <c r="E7384">
        <v>20</v>
      </c>
      <c r="F7384" s="8">
        <f>VLOOKUP(C7384,Products!$A$2:$E$20,5,TRUE)</f>
        <v>1.5</v>
      </c>
      <c r="G7384" s="8">
        <f t="shared" si="230"/>
        <v>30</v>
      </c>
      <c r="H7384" s="8">
        <f>VLOOKUP(C7384,Products!$A$2:$F$20,6,TRUE)</f>
        <v>0.5</v>
      </c>
      <c r="I7384" s="8">
        <f t="shared" si="231"/>
        <v>10</v>
      </c>
      <c r="J7384" s="42">
        <f>VLOOKUP(B7384,Invoices!A:I,9,TRUE)</f>
        <v>2021</v>
      </c>
    </row>
    <row r="7385" spans="1:10" x14ac:dyDescent="0.15">
      <c r="A7385" t="s">
        <v>10745</v>
      </c>
      <c r="B7385" t="s">
        <v>1593</v>
      </c>
      <c r="C7385" t="s">
        <v>102</v>
      </c>
      <c r="D7385" t="s">
        <v>83</v>
      </c>
      <c r="E7385">
        <v>1</v>
      </c>
      <c r="F7385" s="8">
        <f>VLOOKUP(C7385,Products!$A$2:$E$20,5,TRUE)</f>
        <v>29.95</v>
      </c>
      <c r="G7385" s="8">
        <f t="shared" si="230"/>
        <v>29.95</v>
      </c>
      <c r="H7385" s="8">
        <f>VLOOKUP(C7385,Products!$A$2:$F$20,6,TRUE)</f>
        <v>15</v>
      </c>
      <c r="I7385" s="8">
        <f t="shared" si="231"/>
        <v>15</v>
      </c>
      <c r="J7385" s="42">
        <f>VLOOKUP(B7385,Invoices!A:I,9,TRUE)</f>
        <v>2021</v>
      </c>
    </row>
    <row r="7386" spans="1:10" x14ac:dyDescent="0.15">
      <c r="A7386" t="s">
        <v>10746</v>
      </c>
      <c r="B7386" t="s">
        <v>1594</v>
      </c>
      <c r="C7386" t="s">
        <v>103</v>
      </c>
      <c r="D7386" t="s">
        <v>77</v>
      </c>
      <c r="E7386">
        <v>12</v>
      </c>
      <c r="F7386" s="8">
        <f>VLOOKUP(C7386,Products!$A$2:$E$20,5,TRUE)</f>
        <v>8.9499999999999993</v>
      </c>
      <c r="G7386" s="8">
        <f t="shared" si="230"/>
        <v>107.39999999999999</v>
      </c>
      <c r="H7386" s="8">
        <f>VLOOKUP(C7386,Products!$A$2:$F$20,6,TRUE)</f>
        <v>3.1999999999999993</v>
      </c>
      <c r="I7386" s="8">
        <f t="shared" si="231"/>
        <v>38.399999999999991</v>
      </c>
      <c r="J7386" s="42">
        <f>VLOOKUP(B7386,Invoices!A:I,9,TRUE)</f>
        <v>2021</v>
      </c>
    </row>
    <row r="7387" spans="1:10" x14ac:dyDescent="0.15">
      <c r="A7387" t="s">
        <v>10747</v>
      </c>
      <c r="B7387" t="s">
        <v>1594</v>
      </c>
      <c r="C7387" t="s">
        <v>94</v>
      </c>
      <c r="D7387" t="s">
        <v>86</v>
      </c>
      <c r="E7387">
        <v>2</v>
      </c>
      <c r="F7387" s="8">
        <f>VLOOKUP(C7387,Products!$A$2:$E$20,5,TRUE)</f>
        <v>3.5</v>
      </c>
      <c r="G7387" s="8">
        <f t="shared" si="230"/>
        <v>7</v>
      </c>
      <c r="H7387" s="8">
        <f>VLOOKUP(C7387,Products!$A$2:$F$20,6,TRUE)</f>
        <v>0.54999999999999982</v>
      </c>
      <c r="I7387" s="8">
        <f t="shared" si="231"/>
        <v>1.0999999999999996</v>
      </c>
      <c r="J7387" s="42">
        <f>VLOOKUP(B7387,Invoices!A:I,9,TRUE)</f>
        <v>2021</v>
      </c>
    </row>
    <row r="7388" spans="1:10" x14ac:dyDescent="0.15">
      <c r="A7388" t="s">
        <v>10748</v>
      </c>
      <c r="B7388" t="s">
        <v>1595</v>
      </c>
      <c r="C7388" t="s">
        <v>93</v>
      </c>
      <c r="D7388" t="s">
        <v>76</v>
      </c>
      <c r="E7388">
        <v>15</v>
      </c>
      <c r="F7388" s="8">
        <f>VLOOKUP(C7388,Products!$A$2:$E$20,5,TRUE)</f>
        <v>9.9499999999999993</v>
      </c>
      <c r="G7388" s="8">
        <f t="shared" si="230"/>
        <v>149.25</v>
      </c>
      <c r="H7388" s="8">
        <f>VLOOKUP(C7388,Products!$A$2:$F$20,6,TRUE)</f>
        <v>1.9499999999999993</v>
      </c>
      <c r="I7388" s="8">
        <f t="shared" si="231"/>
        <v>29.249999999999989</v>
      </c>
      <c r="J7388" s="42">
        <f>VLOOKUP(B7388,Invoices!A:I,9,TRUE)</f>
        <v>2021</v>
      </c>
    </row>
    <row r="7389" spans="1:10" x14ac:dyDescent="0.15">
      <c r="A7389" t="s">
        <v>10749</v>
      </c>
      <c r="B7389" t="s">
        <v>1596</v>
      </c>
      <c r="C7389" t="s">
        <v>88</v>
      </c>
      <c r="D7389" t="s">
        <v>85</v>
      </c>
      <c r="E7389">
        <v>5</v>
      </c>
      <c r="F7389" s="8">
        <f>VLOOKUP(C7389,Products!$A$2:$E$20,5,TRUE)</f>
        <v>8.9499999999999993</v>
      </c>
      <c r="G7389" s="8">
        <f t="shared" si="230"/>
        <v>44.75</v>
      </c>
      <c r="H7389" s="8">
        <f>VLOOKUP(C7389,Products!$A$2:$F$20,6,TRUE)</f>
        <v>5.6999999999999993</v>
      </c>
      <c r="I7389" s="8">
        <f t="shared" si="231"/>
        <v>28.499999999999996</v>
      </c>
      <c r="J7389" s="42">
        <f>VLOOKUP(B7389,Invoices!A:I,9,TRUE)</f>
        <v>2021</v>
      </c>
    </row>
    <row r="7390" spans="1:10" x14ac:dyDescent="0.15">
      <c r="A7390" t="s">
        <v>10750</v>
      </c>
      <c r="B7390" t="s">
        <v>1596</v>
      </c>
      <c r="C7390" t="s">
        <v>101</v>
      </c>
      <c r="D7390" t="s">
        <v>69</v>
      </c>
      <c r="E7390">
        <v>1</v>
      </c>
      <c r="F7390" s="8">
        <f>VLOOKUP(C7390,Products!$A$2:$E$20,5,TRUE)</f>
        <v>129.94999999999999</v>
      </c>
      <c r="G7390" s="8">
        <f t="shared" si="230"/>
        <v>129.94999999999999</v>
      </c>
      <c r="H7390" s="8">
        <f>VLOOKUP(C7390,Products!$A$2:$F$20,6,TRUE)</f>
        <v>40.449999999999989</v>
      </c>
      <c r="I7390" s="8">
        <f t="shared" si="231"/>
        <v>40.449999999999989</v>
      </c>
      <c r="J7390" s="42">
        <f>VLOOKUP(B7390,Invoices!A:I,9,TRUE)</f>
        <v>2021</v>
      </c>
    </row>
    <row r="7391" spans="1:10" x14ac:dyDescent="0.15">
      <c r="A7391" t="s">
        <v>10751</v>
      </c>
      <c r="B7391" t="s">
        <v>1596</v>
      </c>
      <c r="C7391" t="s">
        <v>87</v>
      </c>
      <c r="D7391" t="s">
        <v>68</v>
      </c>
      <c r="E7391">
        <v>15</v>
      </c>
      <c r="F7391" s="8">
        <f>VLOOKUP(C7391,Products!$A$2:$E$20,5,TRUE)</f>
        <v>19.95</v>
      </c>
      <c r="G7391" s="8">
        <f t="shared" si="230"/>
        <v>299.25</v>
      </c>
      <c r="H7391" s="8">
        <f>VLOOKUP(C7391,Products!$A$2:$F$20,6,TRUE)</f>
        <v>7.4499999999999993</v>
      </c>
      <c r="I7391" s="8">
        <f t="shared" si="231"/>
        <v>111.74999999999999</v>
      </c>
      <c r="J7391" s="42">
        <f>VLOOKUP(B7391,Invoices!A:I,9,TRUE)</f>
        <v>2021</v>
      </c>
    </row>
    <row r="7392" spans="1:10" x14ac:dyDescent="0.15">
      <c r="A7392" t="s">
        <v>10752</v>
      </c>
      <c r="B7392" t="s">
        <v>1596</v>
      </c>
      <c r="C7392" t="s">
        <v>103</v>
      </c>
      <c r="D7392" t="s">
        <v>77</v>
      </c>
      <c r="E7392">
        <v>20</v>
      </c>
      <c r="F7392" s="8">
        <f>VLOOKUP(C7392,Products!$A$2:$E$20,5,TRUE)</f>
        <v>8.9499999999999993</v>
      </c>
      <c r="G7392" s="8">
        <f t="shared" si="230"/>
        <v>179</v>
      </c>
      <c r="H7392" s="8">
        <f>VLOOKUP(C7392,Products!$A$2:$F$20,6,TRUE)</f>
        <v>3.1999999999999993</v>
      </c>
      <c r="I7392" s="8">
        <f t="shared" si="231"/>
        <v>63.999999999999986</v>
      </c>
      <c r="J7392" s="42">
        <f>VLOOKUP(B7392,Invoices!A:I,9,TRUE)</f>
        <v>2021</v>
      </c>
    </row>
    <row r="7393" spans="1:10" x14ac:dyDescent="0.15">
      <c r="A7393" t="s">
        <v>10753</v>
      </c>
      <c r="B7393" t="s">
        <v>1596</v>
      </c>
      <c r="C7393" t="s">
        <v>105</v>
      </c>
      <c r="D7393" t="s">
        <v>81</v>
      </c>
      <c r="E7393">
        <v>4</v>
      </c>
      <c r="F7393" s="8">
        <f>VLOOKUP(C7393,Products!$A$2:$E$20,5,TRUE)</f>
        <v>8.9499999999999993</v>
      </c>
      <c r="G7393" s="8">
        <f t="shared" si="230"/>
        <v>35.799999999999997</v>
      </c>
      <c r="H7393" s="8">
        <f>VLOOKUP(C7393,Products!$A$2:$F$20,6,TRUE)</f>
        <v>3.1999999999999993</v>
      </c>
      <c r="I7393" s="8">
        <f t="shared" si="231"/>
        <v>12.799999999999997</v>
      </c>
      <c r="J7393" s="42">
        <f>VLOOKUP(B7393,Invoices!A:I,9,TRUE)</f>
        <v>2021</v>
      </c>
    </row>
    <row r="7394" spans="1:10" x14ac:dyDescent="0.15">
      <c r="A7394" t="s">
        <v>10754</v>
      </c>
      <c r="B7394" t="s">
        <v>1596</v>
      </c>
      <c r="C7394" t="s">
        <v>102</v>
      </c>
      <c r="D7394" t="s">
        <v>83</v>
      </c>
      <c r="E7394">
        <v>2</v>
      </c>
      <c r="F7394" s="8">
        <f>VLOOKUP(C7394,Products!$A$2:$E$20,5,TRUE)</f>
        <v>29.95</v>
      </c>
      <c r="G7394" s="8">
        <f t="shared" si="230"/>
        <v>59.9</v>
      </c>
      <c r="H7394" s="8">
        <f>VLOOKUP(C7394,Products!$A$2:$F$20,6,TRUE)</f>
        <v>15</v>
      </c>
      <c r="I7394" s="8">
        <f t="shared" si="231"/>
        <v>30</v>
      </c>
      <c r="J7394" s="42">
        <f>VLOOKUP(B7394,Invoices!A:I,9,TRUE)</f>
        <v>2021</v>
      </c>
    </row>
    <row r="7395" spans="1:10" x14ac:dyDescent="0.15">
      <c r="A7395" t="s">
        <v>10755</v>
      </c>
      <c r="B7395" t="s">
        <v>1596</v>
      </c>
      <c r="C7395" t="s">
        <v>96</v>
      </c>
      <c r="D7395" t="s">
        <v>75</v>
      </c>
      <c r="E7395">
        <v>1</v>
      </c>
      <c r="F7395" s="8">
        <f>VLOOKUP(C7395,Products!$A$2:$E$20,5,TRUE)</f>
        <v>79.95</v>
      </c>
      <c r="G7395" s="8">
        <f t="shared" si="230"/>
        <v>79.95</v>
      </c>
      <c r="H7395" s="8">
        <f>VLOOKUP(C7395,Products!$A$2:$F$20,6,TRUE)</f>
        <v>27.950000000000003</v>
      </c>
      <c r="I7395" s="8">
        <f t="shared" si="231"/>
        <v>27.950000000000003</v>
      </c>
      <c r="J7395" s="42">
        <f>VLOOKUP(B7395,Invoices!A:I,9,TRUE)</f>
        <v>2021</v>
      </c>
    </row>
    <row r="7396" spans="1:10" x14ac:dyDescent="0.15">
      <c r="A7396" t="s">
        <v>10756</v>
      </c>
      <c r="B7396" t="s">
        <v>1596</v>
      </c>
      <c r="C7396" t="s">
        <v>100</v>
      </c>
      <c r="D7396" t="s">
        <v>78</v>
      </c>
      <c r="E7396">
        <v>1</v>
      </c>
      <c r="F7396" s="8">
        <f>VLOOKUP(C7396,Products!$A$2:$E$20,5,TRUE)</f>
        <v>49.95</v>
      </c>
      <c r="G7396" s="8">
        <f t="shared" si="230"/>
        <v>49.95</v>
      </c>
      <c r="H7396" s="8">
        <f>VLOOKUP(C7396,Products!$A$2:$F$20,6,TRUE)</f>
        <v>19.950000000000003</v>
      </c>
      <c r="I7396" s="8">
        <f t="shared" si="231"/>
        <v>19.950000000000003</v>
      </c>
      <c r="J7396" s="42">
        <f>VLOOKUP(B7396,Invoices!A:I,9,TRUE)</f>
        <v>2021</v>
      </c>
    </row>
    <row r="7397" spans="1:10" x14ac:dyDescent="0.15">
      <c r="A7397" t="s">
        <v>10757</v>
      </c>
      <c r="B7397" t="s">
        <v>1597</v>
      </c>
      <c r="C7397" t="s">
        <v>88</v>
      </c>
      <c r="D7397" t="s">
        <v>85</v>
      </c>
      <c r="E7397">
        <v>7</v>
      </c>
      <c r="F7397" s="8">
        <f>VLOOKUP(C7397,Products!$A$2:$E$20,5,TRUE)</f>
        <v>8.9499999999999993</v>
      </c>
      <c r="G7397" s="8">
        <f t="shared" si="230"/>
        <v>62.649999999999991</v>
      </c>
      <c r="H7397" s="8">
        <f>VLOOKUP(C7397,Products!$A$2:$F$20,6,TRUE)</f>
        <v>5.6999999999999993</v>
      </c>
      <c r="I7397" s="8">
        <f t="shared" si="231"/>
        <v>39.899999999999991</v>
      </c>
      <c r="J7397" s="42">
        <f>VLOOKUP(B7397,Invoices!A:I,9,TRUE)</f>
        <v>2021</v>
      </c>
    </row>
    <row r="7398" spans="1:10" x14ac:dyDescent="0.15">
      <c r="A7398" t="s">
        <v>10758</v>
      </c>
      <c r="B7398" t="s">
        <v>1597</v>
      </c>
      <c r="C7398" t="s">
        <v>99</v>
      </c>
      <c r="D7398" t="s">
        <v>84</v>
      </c>
      <c r="E7398">
        <v>9</v>
      </c>
      <c r="F7398" s="8">
        <f>VLOOKUP(C7398,Products!$A$2:$E$20,5,TRUE)</f>
        <v>3.5</v>
      </c>
      <c r="G7398" s="8">
        <f t="shared" si="230"/>
        <v>31.5</v>
      </c>
      <c r="H7398" s="8">
        <f>VLOOKUP(C7398,Products!$A$2:$F$20,6,TRUE)</f>
        <v>0.54999999999999982</v>
      </c>
      <c r="I7398" s="8">
        <f t="shared" si="231"/>
        <v>4.9499999999999984</v>
      </c>
      <c r="J7398" s="42">
        <f>VLOOKUP(B7398,Invoices!A:I,9,TRUE)</f>
        <v>2021</v>
      </c>
    </row>
    <row r="7399" spans="1:10" x14ac:dyDescent="0.15">
      <c r="A7399" t="s">
        <v>10759</v>
      </c>
      <c r="B7399" t="s">
        <v>1597</v>
      </c>
      <c r="C7399" t="s">
        <v>90</v>
      </c>
      <c r="D7399" t="s">
        <v>72</v>
      </c>
      <c r="E7399">
        <v>1</v>
      </c>
      <c r="F7399" s="8">
        <f>VLOOKUP(C7399,Products!$A$2:$E$20,5,TRUE)</f>
        <v>8.9499999999999993</v>
      </c>
      <c r="G7399" s="8">
        <f t="shared" si="230"/>
        <v>8.9499999999999993</v>
      </c>
      <c r="H7399" s="8">
        <f>VLOOKUP(C7399,Products!$A$2:$F$20,6,TRUE)</f>
        <v>5.6999999999999993</v>
      </c>
      <c r="I7399" s="8">
        <f t="shared" si="231"/>
        <v>5.6999999999999993</v>
      </c>
      <c r="J7399" s="42">
        <f>VLOOKUP(B7399,Invoices!A:I,9,TRUE)</f>
        <v>2021</v>
      </c>
    </row>
    <row r="7400" spans="1:10" x14ac:dyDescent="0.15">
      <c r="A7400" t="s">
        <v>10760</v>
      </c>
      <c r="B7400" t="s">
        <v>1597</v>
      </c>
      <c r="C7400" t="s">
        <v>102</v>
      </c>
      <c r="D7400" t="s">
        <v>83</v>
      </c>
      <c r="E7400">
        <v>25</v>
      </c>
      <c r="F7400" s="8">
        <f>VLOOKUP(C7400,Products!$A$2:$E$20,5,TRUE)</f>
        <v>29.95</v>
      </c>
      <c r="G7400" s="8">
        <f t="shared" si="230"/>
        <v>748.75</v>
      </c>
      <c r="H7400" s="8">
        <f>VLOOKUP(C7400,Products!$A$2:$F$20,6,TRUE)</f>
        <v>15</v>
      </c>
      <c r="I7400" s="8">
        <f t="shared" si="231"/>
        <v>375</v>
      </c>
      <c r="J7400" s="42">
        <f>VLOOKUP(B7400,Invoices!A:I,9,TRUE)</f>
        <v>2021</v>
      </c>
    </row>
    <row r="7401" spans="1:10" x14ac:dyDescent="0.15">
      <c r="A7401" t="s">
        <v>10761</v>
      </c>
      <c r="B7401" t="s">
        <v>1597</v>
      </c>
      <c r="C7401" t="s">
        <v>104</v>
      </c>
      <c r="D7401" t="s">
        <v>71</v>
      </c>
      <c r="E7401">
        <v>3</v>
      </c>
      <c r="F7401" s="8">
        <f>VLOOKUP(C7401,Products!$A$2:$E$20,5,TRUE)</f>
        <v>2.95</v>
      </c>
      <c r="G7401" s="8">
        <f t="shared" si="230"/>
        <v>8.8500000000000014</v>
      </c>
      <c r="H7401" s="8">
        <f>VLOOKUP(C7401,Products!$A$2:$F$20,6,TRUE)</f>
        <v>1.1500000000000001</v>
      </c>
      <c r="I7401" s="8">
        <f t="shared" si="231"/>
        <v>3.45</v>
      </c>
      <c r="J7401" s="42">
        <f>VLOOKUP(B7401,Invoices!A:I,9,TRUE)</f>
        <v>2021</v>
      </c>
    </row>
    <row r="7402" spans="1:10" x14ac:dyDescent="0.15">
      <c r="A7402" t="s">
        <v>10762</v>
      </c>
      <c r="B7402" t="s">
        <v>1597</v>
      </c>
      <c r="C7402" t="s">
        <v>100</v>
      </c>
      <c r="D7402" t="s">
        <v>78</v>
      </c>
      <c r="E7402">
        <v>1</v>
      </c>
      <c r="F7402" s="8">
        <f>VLOOKUP(C7402,Products!$A$2:$E$20,5,TRUE)</f>
        <v>49.95</v>
      </c>
      <c r="G7402" s="8">
        <f t="shared" si="230"/>
        <v>49.95</v>
      </c>
      <c r="H7402" s="8">
        <f>VLOOKUP(C7402,Products!$A$2:$F$20,6,TRUE)</f>
        <v>19.950000000000003</v>
      </c>
      <c r="I7402" s="8">
        <f t="shared" si="231"/>
        <v>19.950000000000003</v>
      </c>
      <c r="J7402" s="42">
        <f>VLOOKUP(B7402,Invoices!A:I,9,TRUE)</f>
        <v>2021</v>
      </c>
    </row>
    <row r="7403" spans="1:10" x14ac:dyDescent="0.15">
      <c r="A7403" t="s">
        <v>10763</v>
      </c>
      <c r="B7403" t="s">
        <v>1598</v>
      </c>
      <c r="C7403" t="s">
        <v>105</v>
      </c>
      <c r="D7403" t="s">
        <v>81</v>
      </c>
      <c r="E7403">
        <v>10</v>
      </c>
      <c r="F7403" s="8">
        <f>VLOOKUP(C7403,Products!$A$2:$E$20,5,TRUE)</f>
        <v>8.9499999999999993</v>
      </c>
      <c r="G7403" s="8">
        <f t="shared" si="230"/>
        <v>89.5</v>
      </c>
      <c r="H7403" s="8">
        <f>VLOOKUP(C7403,Products!$A$2:$F$20,6,TRUE)</f>
        <v>3.1999999999999993</v>
      </c>
      <c r="I7403" s="8">
        <f t="shared" si="231"/>
        <v>31.999999999999993</v>
      </c>
      <c r="J7403" s="42">
        <f>VLOOKUP(B7403,Invoices!A:I,9,TRUE)</f>
        <v>2021</v>
      </c>
    </row>
    <row r="7404" spans="1:10" x14ac:dyDescent="0.15">
      <c r="A7404" t="s">
        <v>10764</v>
      </c>
      <c r="B7404" t="s">
        <v>1598</v>
      </c>
      <c r="C7404" t="s">
        <v>94</v>
      </c>
      <c r="D7404" t="s">
        <v>86</v>
      </c>
      <c r="E7404">
        <v>50</v>
      </c>
      <c r="F7404" s="8">
        <f>VLOOKUP(C7404,Products!$A$2:$E$20,5,TRUE)</f>
        <v>3.5</v>
      </c>
      <c r="G7404" s="8">
        <f t="shared" si="230"/>
        <v>175</v>
      </c>
      <c r="H7404" s="8">
        <f>VLOOKUP(C7404,Products!$A$2:$F$20,6,TRUE)</f>
        <v>0.54999999999999982</v>
      </c>
      <c r="I7404" s="8">
        <f t="shared" si="231"/>
        <v>27.499999999999993</v>
      </c>
      <c r="J7404" s="42">
        <f>VLOOKUP(B7404,Invoices!A:I,9,TRUE)</f>
        <v>2021</v>
      </c>
    </row>
    <row r="7405" spans="1:10" x14ac:dyDescent="0.15">
      <c r="A7405" t="s">
        <v>10765</v>
      </c>
      <c r="B7405" t="s">
        <v>1599</v>
      </c>
      <c r="C7405" t="s">
        <v>104</v>
      </c>
      <c r="D7405" t="s">
        <v>71</v>
      </c>
      <c r="E7405">
        <v>2</v>
      </c>
      <c r="F7405" s="8">
        <f>VLOOKUP(C7405,Products!$A$2:$E$20,5,TRUE)</f>
        <v>2.95</v>
      </c>
      <c r="G7405" s="8">
        <f t="shared" si="230"/>
        <v>5.9</v>
      </c>
      <c r="H7405" s="8">
        <f>VLOOKUP(C7405,Products!$A$2:$F$20,6,TRUE)</f>
        <v>1.1500000000000001</v>
      </c>
      <c r="I7405" s="8">
        <f t="shared" si="231"/>
        <v>2.3000000000000003</v>
      </c>
      <c r="J7405" s="42">
        <f>VLOOKUP(B7405,Invoices!A:I,9,TRUE)</f>
        <v>2021</v>
      </c>
    </row>
    <row r="7406" spans="1:10" x14ac:dyDescent="0.15">
      <c r="A7406" t="s">
        <v>10766</v>
      </c>
      <c r="B7406" t="s">
        <v>1599</v>
      </c>
      <c r="C7406" t="s">
        <v>90</v>
      </c>
      <c r="D7406" t="s">
        <v>72</v>
      </c>
      <c r="E7406">
        <v>2</v>
      </c>
      <c r="F7406" s="8">
        <f>VLOOKUP(C7406,Products!$A$2:$E$20,5,TRUE)</f>
        <v>8.9499999999999993</v>
      </c>
      <c r="G7406" s="8">
        <f t="shared" si="230"/>
        <v>17.899999999999999</v>
      </c>
      <c r="H7406" s="8">
        <f>VLOOKUP(C7406,Products!$A$2:$F$20,6,TRUE)</f>
        <v>5.6999999999999993</v>
      </c>
      <c r="I7406" s="8">
        <f t="shared" si="231"/>
        <v>11.399999999999999</v>
      </c>
      <c r="J7406" s="42">
        <f>VLOOKUP(B7406,Invoices!A:I,9,TRUE)</f>
        <v>2021</v>
      </c>
    </row>
    <row r="7407" spans="1:10" x14ac:dyDescent="0.15">
      <c r="A7407" t="s">
        <v>10767</v>
      </c>
      <c r="B7407" t="s">
        <v>1599</v>
      </c>
      <c r="C7407" t="s">
        <v>105</v>
      </c>
      <c r="D7407" t="s">
        <v>81</v>
      </c>
      <c r="E7407">
        <v>6</v>
      </c>
      <c r="F7407" s="8">
        <f>VLOOKUP(C7407,Products!$A$2:$E$20,5,TRUE)</f>
        <v>8.9499999999999993</v>
      </c>
      <c r="G7407" s="8">
        <f t="shared" si="230"/>
        <v>53.699999999999996</v>
      </c>
      <c r="H7407" s="8">
        <f>VLOOKUP(C7407,Products!$A$2:$F$20,6,TRUE)</f>
        <v>3.1999999999999993</v>
      </c>
      <c r="I7407" s="8">
        <f t="shared" si="231"/>
        <v>19.199999999999996</v>
      </c>
      <c r="J7407" s="42">
        <f>VLOOKUP(B7407,Invoices!A:I,9,TRUE)</f>
        <v>2021</v>
      </c>
    </row>
    <row r="7408" spans="1:10" x14ac:dyDescent="0.15">
      <c r="A7408" t="s">
        <v>10768</v>
      </c>
      <c r="B7408" t="s">
        <v>1599</v>
      </c>
      <c r="C7408" t="s">
        <v>96</v>
      </c>
      <c r="D7408" t="s">
        <v>75</v>
      </c>
      <c r="E7408">
        <v>1</v>
      </c>
      <c r="F7408" s="8">
        <f>VLOOKUP(C7408,Products!$A$2:$E$20,5,TRUE)</f>
        <v>79.95</v>
      </c>
      <c r="G7408" s="8">
        <f t="shared" si="230"/>
        <v>79.95</v>
      </c>
      <c r="H7408" s="8">
        <f>VLOOKUP(C7408,Products!$A$2:$F$20,6,TRUE)</f>
        <v>27.950000000000003</v>
      </c>
      <c r="I7408" s="8">
        <f t="shared" si="231"/>
        <v>27.950000000000003</v>
      </c>
      <c r="J7408" s="42">
        <f>VLOOKUP(B7408,Invoices!A:I,9,TRUE)</f>
        <v>2021</v>
      </c>
    </row>
    <row r="7409" spans="1:10" x14ac:dyDescent="0.15">
      <c r="A7409" t="s">
        <v>10769</v>
      </c>
      <c r="B7409" t="s">
        <v>1599</v>
      </c>
      <c r="C7409" t="s">
        <v>93</v>
      </c>
      <c r="D7409" t="s">
        <v>76</v>
      </c>
      <c r="E7409">
        <v>3</v>
      </c>
      <c r="F7409" s="8">
        <f>VLOOKUP(C7409,Products!$A$2:$E$20,5,TRUE)</f>
        <v>9.9499999999999993</v>
      </c>
      <c r="G7409" s="8">
        <f t="shared" si="230"/>
        <v>29.849999999999998</v>
      </c>
      <c r="H7409" s="8">
        <f>VLOOKUP(C7409,Products!$A$2:$F$20,6,TRUE)</f>
        <v>1.9499999999999993</v>
      </c>
      <c r="I7409" s="8">
        <f t="shared" si="231"/>
        <v>5.8499999999999979</v>
      </c>
      <c r="J7409" s="42">
        <f>VLOOKUP(B7409,Invoices!A:I,9,TRUE)</f>
        <v>2021</v>
      </c>
    </row>
    <row r="7410" spans="1:10" x14ac:dyDescent="0.15">
      <c r="A7410" t="s">
        <v>10770</v>
      </c>
      <c r="B7410" t="s">
        <v>1599</v>
      </c>
      <c r="C7410" t="s">
        <v>94</v>
      </c>
      <c r="D7410" t="s">
        <v>86</v>
      </c>
      <c r="E7410">
        <v>1</v>
      </c>
      <c r="F7410" s="8">
        <f>VLOOKUP(C7410,Products!$A$2:$E$20,5,TRUE)</f>
        <v>3.5</v>
      </c>
      <c r="G7410" s="8">
        <f t="shared" si="230"/>
        <v>3.5</v>
      </c>
      <c r="H7410" s="8">
        <f>VLOOKUP(C7410,Products!$A$2:$F$20,6,TRUE)</f>
        <v>0.54999999999999982</v>
      </c>
      <c r="I7410" s="8">
        <f t="shared" si="231"/>
        <v>0.54999999999999982</v>
      </c>
      <c r="J7410" s="42">
        <f>VLOOKUP(B7410,Invoices!A:I,9,TRUE)</f>
        <v>2021</v>
      </c>
    </row>
    <row r="7411" spans="1:10" x14ac:dyDescent="0.15">
      <c r="A7411" t="s">
        <v>10771</v>
      </c>
      <c r="B7411" t="s">
        <v>1599</v>
      </c>
      <c r="C7411" t="s">
        <v>101</v>
      </c>
      <c r="D7411" t="s">
        <v>69</v>
      </c>
      <c r="E7411">
        <v>5</v>
      </c>
      <c r="F7411" s="8">
        <f>VLOOKUP(C7411,Products!$A$2:$E$20,5,TRUE)</f>
        <v>129.94999999999999</v>
      </c>
      <c r="G7411" s="8">
        <f t="shared" si="230"/>
        <v>649.75</v>
      </c>
      <c r="H7411" s="8">
        <f>VLOOKUP(C7411,Products!$A$2:$F$20,6,TRUE)</f>
        <v>40.449999999999989</v>
      </c>
      <c r="I7411" s="8">
        <f t="shared" si="231"/>
        <v>202.24999999999994</v>
      </c>
      <c r="J7411" s="42">
        <f>VLOOKUP(B7411,Invoices!A:I,9,TRUE)</f>
        <v>2021</v>
      </c>
    </row>
    <row r="7412" spans="1:10" x14ac:dyDescent="0.15">
      <c r="A7412" t="s">
        <v>10772</v>
      </c>
      <c r="B7412" t="s">
        <v>1599</v>
      </c>
      <c r="C7412" t="s">
        <v>102</v>
      </c>
      <c r="D7412" t="s">
        <v>83</v>
      </c>
      <c r="E7412">
        <v>1</v>
      </c>
      <c r="F7412" s="8">
        <f>VLOOKUP(C7412,Products!$A$2:$E$20,5,TRUE)</f>
        <v>29.95</v>
      </c>
      <c r="G7412" s="8">
        <f t="shared" si="230"/>
        <v>29.95</v>
      </c>
      <c r="H7412" s="8">
        <f>VLOOKUP(C7412,Products!$A$2:$F$20,6,TRUE)</f>
        <v>15</v>
      </c>
      <c r="I7412" s="8">
        <f t="shared" si="231"/>
        <v>15</v>
      </c>
      <c r="J7412" s="42">
        <f>VLOOKUP(B7412,Invoices!A:I,9,TRUE)</f>
        <v>2021</v>
      </c>
    </row>
    <row r="7413" spans="1:10" x14ac:dyDescent="0.15">
      <c r="A7413" t="s">
        <v>10773</v>
      </c>
      <c r="B7413" t="s">
        <v>1600</v>
      </c>
      <c r="C7413" t="s">
        <v>90</v>
      </c>
      <c r="D7413" t="s">
        <v>72</v>
      </c>
      <c r="E7413">
        <v>2</v>
      </c>
      <c r="F7413" s="8">
        <f>VLOOKUP(C7413,Products!$A$2:$E$20,5,TRUE)</f>
        <v>8.9499999999999993</v>
      </c>
      <c r="G7413" s="8">
        <f t="shared" si="230"/>
        <v>17.899999999999999</v>
      </c>
      <c r="H7413" s="8">
        <f>VLOOKUP(C7413,Products!$A$2:$F$20,6,TRUE)</f>
        <v>5.6999999999999993</v>
      </c>
      <c r="I7413" s="8">
        <f t="shared" si="231"/>
        <v>11.399999999999999</v>
      </c>
      <c r="J7413" s="42">
        <f>VLOOKUP(B7413,Invoices!A:I,9,TRUE)</f>
        <v>2021</v>
      </c>
    </row>
    <row r="7414" spans="1:10" x14ac:dyDescent="0.15">
      <c r="A7414" t="s">
        <v>10774</v>
      </c>
      <c r="B7414" t="s">
        <v>1601</v>
      </c>
      <c r="C7414" t="s">
        <v>87</v>
      </c>
      <c r="D7414" t="s">
        <v>68</v>
      </c>
      <c r="E7414">
        <v>6</v>
      </c>
      <c r="F7414" s="8">
        <f>VLOOKUP(C7414,Products!$A$2:$E$20,5,TRUE)</f>
        <v>19.95</v>
      </c>
      <c r="G7414" s="8">
        <f t="shared" si="230"/>
        <v>119.69999999999999</v>
      </c>
      <c r="H7414" s="8">
        <f>VLOOKUP(C7414,Products!$A$2:$F$20,6,TRUE)</f>
        <v>7.4499999999999993</v>
      </c>
      <c r="I7414" s="8">
        <f t="shared" si="231"/>
        <v>44.699999999999996</v>
      </c>
      <c r="J7414" s="42">
        <f>VLOOKUP(B7414,Invoices!A:I,9,TRUE)</f>
        <v>2021</v>
      </c>
    </row>
    <row r="7415" spans="1:10" x14ac:dyDescent="0.15">
      <c r="A7415" t="s">
        <v>10775</v>
      </c>
      <c r="B7415" t="s">
        <v>1601</v>
      </c>
      <c r="C7415" t="s">
        <v>94</v>
      </c>
      <c r="D7415" t="s">
        <v>86</v>
      </c>
      <c r="E7415">
        <v>2</v>
      </c>
      <c r="F7415" s="8">
        <f>VLOOKUP(C7415,Products!$A$2:$E$20,5,TRUE)</f>
        <v>3.5</v>
      </c>
      <c r="G7415" s="8">
        <f t="shared" si="230"/>
        <v>7</v>
      </c>
      <c r="H7415" s="8">
        <f>VLOOKUP(C7415,Products!$A$2:$F$20,6,TRUE)</f>
        <v>0.54999999999999982</v>
      </c>
      <c r="I7415" s="8">
        <f t="shared" si="231"/>
        <v>1.0999999999999996</v>
      </c>
      <c r="J7415" s="42">
        <f>VLOOKUP(B7415,Invoices!A:I,9,TRUE)</f>
        <v>2021</v>
      </c>
    </row>
    <row r="7416" spans="1:10" x14ac:dyDescent="0.15">
      <c r="A7416" t="s">
        <v>10776</v>
      </c>
      <c r="B7416" t="s">
        <v>1601</v>
      </c>
      <c r="C7416" t="s">
        <v>90</v>
      </c>
      <c r="D7416" t="s">
        <v>72</v>
      </c>
      <c r="E7416">
        <v>10</v>
      </c>
      <c r="F7416" s="8">
        <f>VLOOKUP(C7416,Products!$A$2:$E$20,5,TRUE)</f>
        <v>8.9499999999999993</v>
      </c>
      <c r="G7416" s="8">
        <f t="shared" si="230"/>
        <v>89.5</v>
      </c>
      <c r="H7416" s="8">
        <f>VLOOKUP(C7416,Products!$A$2:$F$20,6,TRUE)</f>
        <v>5.6999999999999993</v>
      </c>
      <c r="I7416" s="8">
        <f t="shared" si="231"/>
        <v>56.999999999999993</v>
      </c>
      <c r="J7416" s="42">
        <f>VLOOKUP(B7416,Invoices!A:I,9,TRUE)</f>
        <v>2021</v>
      </c>
    </row>
    <row r="7417" spans="1:10" x14ac:dyDescent="0.15">
      <c r="A7417" t="s">
        <v>10777</v>
      </c>
      <c r="B7417" t="s">
        <v>1601</v>
      </c>
      <c r="C7417" t="s">
        <v>103</v>
      </c>
      <c r="D7417" t="s">
        <v>77</v>
      </c>
      <c r="E7417">
        <v>1</v>
      </c>
      <c r="F7417" s="8">
        <f>VLOOKUP(C7417,Products!$A$2:$E$20,5,TRUE)</f>
        <v>8.9499999999999993</v>
      </c>
      <c r="G7417" s="8">
        <f t="shared" si="230"/>
        <v>8.9499999999999993</v>
      </c>
      <c r="H7417" s="8">
        <f>VLOOKUP(C7417,Products!$A$2:$F$20,6,TRUE)</f>
        <v>3.1999999999999993</v>
      </c>
      <c r="I7417" s="8">
        <f t="shared" si="231"/>
        <v>3.1999999999999993</v>
      </c>
      <c r="J7417" s="42">
        <f>VLOOKUP(B7417,Invoices!A:I,9,TRUE)</f>
        <v>2021</v>
      </c>
    </row>
    <row r="7418" spans="1:10" x14ac:dyDescent="0.15">
      <c r="A7418" t="s">
        <v>10778</v>
      </c>
      <c r="B7418" t="s">
        <v>1601</v>
      </c>
      <c r="C7418" t="s">
        <v>105</v>
      </c>
      <c r="D7418" t="s">
        <v>81</v>
      </c>
      <c r="E7418">
        <v>2</v>
      </c>
      <c r="F7418" s="8">
        <f>VLOOKUP(C7418,Products!$A$2:$E$20,5,TRUE)</f>
        <v>8.9499999999999993</v>
      </c>
      <c r="G7418" s="8">
        <f t="shared" si="230"/>
        <v>17.899999999999999</v>
      </c>
      <c r="H7418" s="8">
        <f>VLOOKUP(C7418,Products!$A$2:$F$20,6,TRUE)</f>
        <v>3.1999999999999993</v>
      </c>
      <c r="I7418" s="8">
        <f t="shared" si="231"/>
        <v>6.3999999999999986</v>
      </c>
      <c r="J7418" s="42">
        <f>VLOOKUP(B7418,Invoices!A:I,9,TRUE)</f>
        <v>2021</v>
      </c>
    </row>
    <row r="7419" spans="1:10" x14ac:dyDescent="0.15">
      <c r="A7419" t="s">
        <v>10779</v>
      </c>
      <c r="B7419" t="s">
        <v>1602</v>
      </c>
      <c r="C7419" t="s">
        <v>100</v>
      </c>
      <c r="D7419" t="s">
        <v>78</v>
      </c>
      <c r="E7419">
        <v>2</v>
      </c>
      <c r="F7419" s="8">
        <f>VLOOKUP(C7419,Products!$A$2:$E$20,5,TRUE)</f>
        <v>49.95</v>
      </c>
      <c r="G7419" s="8">
        <f t="shared" si="230"/>
        <v>99.9</v>
      </c>
      <c r="H7419" s="8">
        <f>VLOOKUP(C7419,Products!$A$2:$F$20,6,TRUE)</f>
        <v>19.950000000000003</v>
      </c>
      <c r="I7419" s="8">
        <f t="shared" si="231"/>
        <v>39.900000000000006</v>
      </c>
      <c r="J7419" s="42">
        <f>VLOOKUP(B7419,Invoices!A:I,9,TRUE)</f>
        <v>2021</v>
      </c>
    </row>
    <row r="7420" spans="1:10" x14ac:dyDescent="0.15">
      <c r="A7420" t="s">
        <v>10780</v>
      </c>
      <c r="B7420" t="s">
        <v>1602</v>
      </c>
      <c r="C7420" t="s">
        <v>93</v>
      </c>
      <c r="D7420" t="s">
        <v>76</v>
      </c>
      <c r="E7420">
        <v>50</v>
      </c>
      <c r="F7420" s="8">
        <f>VLOOKUP(C7420,Products!$A$2:$E$20,5,TRUE)</f>
        <v>9.9499999999999993</v>
      </c>
      <c r="G7420" s="8">
        <f t="shared" si="230"/>
        <v>497.49999999999994</v>
      </c>
      <c r="H7420" s="8">
        <f>VLOOKUP(C7420,Products!$A$2:$F$20,6,TRUE)</f>
        <v>1.9499999999999993</v>
      </c>
      <c r="I7420" s="8">
        <f t="shared" si="231"/>
        <v>97.499999999999972</v>
      </c>
      <c r="J7420" s="42">
        <f>VLOOKUP(B7420,Invoices!A:I,9,TRUE)</f>
        <v>2021</v>
      </c>
    </row>
    <row r="7421" spans="1:10" x14ac:dyDescent="0.15">
      <c r="A7421" t="s">
        <v>10781</v>
      </c>
      <c r="B7421" t="s">
        <v>1602</v>
      </c>
      <c r="C7421" t="s">
        <v>90</v>
      </c>
      <c r="D7421" t="s">
        <v>72</v>
      </c>
      <c r="E7421">
        <v>2</v>
      </c>
      <c r="F7421" s="8">
        <f>VLOOKUP(C7421,Products!$A$2:$E$20,5,TRUE)</f>
        <v>8.9499999999999993</v>
      </c>
      <c r="G7421" s="8">
        <f t="shared" si="230"/>
        <v>17.899999999999999</v>
      </c>
      <c r="H7421" s="8">
        <f>VLOOKUP(C7421,Products!$A$2:$F$20,6,TRUE)</f>
        <v>5.6999999999999993</v>
      </c>
      <c r="I7421" s="8">
        <f t="shared" si="231"/>
        <v>11.399999999999999</v>
      </c>
      <c r="J7421" s="42">
        <f>VLOOKUP(B7421,Invoices!A:I,9,TRUE)</f>
        <v>2021</v>
      </c>
    </row>
    <row r="7422" spans="1:10" x14ac:dyDescent="0.15">
      <c r="A7422" t="s">
        <v>10782</v>
      </c>
      <c r="B7422" t="s">
        <v>1602</v>
      </c>
      <c r="C7422" t="s">
        <v>88</v>
      </c>
      <c r="D7422" t="s">
        <v>85</v>
      </c>
      <c r="E7422">
        <v>6</v>
      </c>
      <c r="F7422" s="8">
        <f>VLOOKUP(C7422,Products!$A$2:$E$20,5,TRUE)</f>
        <v>8.9499999999999993</v>
      </c>
      <c r="G7422" s="8">
        <f t="shared" si="230"/>
        <v>53.699999999999996</v>
      </c>
      <c r="H7422" s="8">
        <f>VLOOKUP(C7422,Products!$A$2:$F$20,6,TRUE)</f>
        <v>5.6999999999999993</v>
      </c>
      <c r="I7422" s="8">
        <f t="shared" si="231"/>
        <v>34.199999999999996</v>
      </c>
      <c r="J7422" s="42">
        <f>VLOOKUP(B7422,Invoices!A:I,9,TRUE)</f>
        <v>2021</v>
      </c>
    </row>
    <row r="7423" spans="1:10" x14ac:dyDescent="0.15">
      <c r="A7423" t="s">
        <v>10783</v>
      </c>
      <c r="B7423" t="s">
        <v>1602</v>
      </c>
      <c r="C7423" t="s">
        <v>96</v>
      </c>
      <c r="D7423" t="s">
        <v>75</v>
      </c>
      <c r="E7423">
        <v>50</v>
      </c>
      <c r="F7423" s="8">
        <f>VLOOKUP(C7423,Products!$A$2:$E$20,5,TRUE)</f>
        <v>79.95</v>
      </c>
      <c r="G7423" s="8">
        <f t="shared" si="230"/>
        <v>3997.5</v>
      </c>
      <c r="H7423" s="8">
        <f>VLOOKUP(C7423,Products!$A$2:$F$20,6,TRUE)</f>
        <v>27.950000000000003</v>
      </c>
      <c r="I7423" s="8">
        <f t="shared" si="231"/>
        <v>1397.5000000000002</v>
      </c>
      <c r="J7423" s="42">
        <f>VLOOKUP(B7423,Invoices!A:I,9,TRUE)</f>
        <v>2021</v>
      </c>
    </row>
    <row r="7424" spans="1:10" x14ac:dyDescent="0.15">
      <c r="A7424" t="s">
        <v>10784</v>
      </c>
      <c r="B7424" t="s">
        <v>1602</v>
      </c>
      <c r="C7424" t="s">
        <v>101</v>
      </c>
      <c r="D7424" t="s">
        <v>69</v>
      </c>
      <c r="E7424">
        <v>2</v>
      </c>
      <c r="F7424" s="8">
        <f>VLOOKUP(C7424,Products!$A$2:$E$20,5,TRUE)</f>
        <v>129.94999999999999</v>
      </c>
      <c r="G7424" s="8">
        <f t="shared" si="230"/>
        <v>259.89999999999998</v>
      </c>
      <c r="H7424" s="8">
        <f>VLOOKUP(C7424,Products!$A$2:$F$20,6,TRUE)</f>
        <v>40.449999999999989</v>
      </c>
      <c r="I7424" s="8">
        <f t="shared" si="231"/>
        <v>80.899999999999977</v>
      </c>
      <c r="J7424" s="42">
        <f>VLOOKUP(B7424,Invoices!A:I,9,TRUE)</f>
        <v>2021</v>
      </c>
    </row>
    <row r="7425" spans="1:10" x14ac:dyDescent="0.15">
      <c r="A7425" t="s">
        <v>10785</v>
      </c>
      <c r="B7425" t="s">
        <v>1603</v>
      </c>
      <c r="C7425" t="s">
        <v>90</v>
      </c>
      <c r="D7425" t="s">
        <v>72</v>
      </c>
      <c r="E7425">
        <v>1</v>
      </c>
      <c r="F7425" s="8">
        <f>VLOOKUP(C7425,Products!$A$2:$E$20,5,TRUE)</f>
        <v>8.9499999999999993</v>
      </c>
      <c r="G7425" s="8">
        <f t="shared" si="230"/>
        <v>8.9499999999999993</v>
      </c>
      <c r="H7425" s="8">
        <f>VLOOKUP(C7425,Products!$A$2:$F$20,6,TRUE)</f>
        <v>5.6999999999999993</v>
      </c>
      <c r="I7425" s="8">
        <f t="shared" si="231"/>
        <v>5.6999999999999993</v>
      </c>
      <c r="J7425" s="42">
        <f>VLOOKUP(B7425,Invoices!A:I,9,TRUE)</f>
        <v>2021</v>
      </c>
    </row>
    <row r="7426" spans="1:10" x14ac:dyDescent="0.15">
      <c r="A7426" t="s">
        <v>10786</v>
      </c>
      <c r="B7426" t="s">
        <v>1603</v>
      </c>
      <c r="C7426" t="s">
        <v>102</v>
      </c>
      <c r="D7426" t="s">
        <v>83</v>
      </c>
      <c r="E7426">
        <v>20</v>
      </c>
      <c r="F7426" s="8">
        <f>VLOOKUP(C7426,Products!$A$2:$E$20,5,TRUE)</f>
        <v>29.95</v>
      </c>
      <c r="G7426" s="8">
        <f t="shared" si="230"/>
        <v>599</v>
      </c>
      <c r="H7426" s="8">
        <f>VLOOKUP(C7426,Products!$A$2:$F$20,6,TRUE)</f>
        <v>15</v>
      </c>
      <c r="I7426" s="8">
        <f t="shared" si="231"/>
        <v>300</v>
      </c>
      <c r="J7426" s="42">
        <f>VLOOKUP(B7426,Invoices!A:I,9,TRUE)</f>
        <v>2021</v>
      </c>
    </row>
    <row r="7427" spans="1:10" x14ac:dyDescent="0.15">
      <c r="A7427" t="s">
        <v>10787</v>
      </c>
      <c r="B7427" t="s">
        <v>1604</v>
      </c>
      <c r="C7427" t="s">
        <v>88</v>
      </c>
      <c r="D7427" t="s">
        <v>85</v>
      </c>
      <c r="E7427">
        <v>20</v>
      </c>
      <c r="F7427" s="8">
        <f>VLOOKUP(C7427,Products!$A$2:$E$20,5,TRUE)</f>
        <v>8.9499999999999993</v>
      </c>
      <c r="G7427" s="8">
        <f t="shared" ref="G7427:G7490" si="232">F7427*E7427</f>
        <v>179</v>
      </c>
      <c r="H7427" s="8">
        <f>VLOOKUP(C7427,Products!$A$2:$F$20,6,TRUE)</f>
        <v>5.6999999999999993</v>
      </c>
      <c r="I7427" s="8">
        <f t="shared" ref="I7427:I7490" si="233">H7427*E7427</f>
        <v>113.99999999999999</v>
      </c>
      <c r="J7427" s="42">
        <f>VLOOKUP(B7427,Invoices!A:I,9,TRUE)</f>
        <v>2021</v>
      </c>
    </row>
    <row r="7428" spans="1:10" x14ac:dyDescent="0.15">
      <c r="A7428" t="s">
        <v>10788</v>
      </c>
      <c r="B7428" t="s">
        <v>1604</v>
      </c>
      <c r="C7428" t="s">
        <v>94</v>
      </c>
      <c r="D7428" t="s">
        <v>86</v>
      </c>
      <c r="E7428">
        <v>1</v>
      </c>
      <c r="F7428" s="8">
        <f>VLOOKUP(C7428,Products!$A$2:$E$20,5,TRUE)</f>
        <v>3.5</v>
      </c>
      <c r="G7428" s="8">
        <f t="shared" si="232"/>
        <v>3.5</v>
      </c>
      <c r="H7428" s="8">
        <f>VLOOKUP(C7428,Products!$A$2:$F$20,6,TRUE)</f>
        <v>0.54999999999999982</v>
      </c>
      <c r="I7428" s="8">
        <f t="shared" si="233"/>
        <v>0.54999999999999982</v>
      </c>
      <c r="J7428" s="42">
        <f>VLOOKUP(B7428,Invoices!A:I,9,TRUE)</f>
        <v>2021</v>
      </c>
    </row>
    <row r="7429" spans="1:10" x14ac:dyDescent="0.15">
      <c r="A7429" t="s">
        <v>10789</v>
      </c>
      <c r="B7429" t="s">
        <v>1604</v>
      </c>
      <c r="C7429" t="s">
        <v>102</v>
      </c>
      <c r="D7429" t="s">
        <v>83</v>
      </c>
      <c r="E7429">
        <v>1</v>
      </c>
      <c r="F7429" s="8">
        <f>VLOOKUP(C7429,Products!$A$2:$E$20,5,TRUE)</f>
        <v>29.95</v>
      </c>
      <c r="G7429" s="8">
        <f t="shared" si="232"/>
        <v>29.95</v>
      </c>
      <c r="H7429" s="8">
        <f>VLOOKUP(C7429,Products!$A$2:$F$20,6,TRUE)</f>
        <v>15</v>
      </c>
      <c r="I7429" s="8">
        <f t="shared" si="233"/>
        <v>15</v>
      </c>
      <c r="J7429" s="42">
        <f>VLOOKUP(B7429,Invoices!A:I,9,TRUE)</f>
        <v>2021</v>
      </c>
    </row>
    <row r="7430" spans="1:10" x14ac:dyDescent="0.15">
      <c r="A7430" t="s">
        <v>10790</v>
      </c>
      <c r="B7430" t="s">
        <v>1604</v>
      </c>
      <c r="C7430" t="s">
        <v>105</v>
      </c>
      <c r="D7430" t="s">
        <v>81</v>
      </c>
      <c r="E7430">
        <v>5</v>
      </c>
      <c r="F7430" s="8">
        <f>VLOOKUP(C7430,Products!$A$2:$E$20,5,TRUE)</f>
        <v>8.9499999999999993</v>
      </c>
      <c r="G7430" s="8">
        <f t="shared" si="232"/>
        <v>44.75</v>
      </c>
      <c r="H7430" s="8">
        <f>VLOOKUP(C7430,Products!$A$2:$F$20,6,TRUE)</f>
        <v>3.1999999999999993</v>
      </c>
      <c r="I7430" s="8">
        <f t="shared" si="233"/>
        <v>15.999999999999996</v>
      </c>
      <c r="J7430" s="42">
        <f>VLOOKUP(B7430,Invoices!A:I,9,TRUE)</f>
        <v>2021</v>
      </c>
    </row>
    <row r="7431" spans="1:10" x14ac:dyDescent="0.15">
      <c r="A7431" t="s">
        <v>10791</v>
      </c>
      <c r="B7431" t="s">
        <v>1604</v>
      </c>
      <c r="C7431" t="s">
        <v>96</v>
      </c>
      <c r="D7431" t="s">
        <v>75</v>
      </c>
      <c r="E7431">
        <v>30</v>
      </c>
      <c r="F7431" s="8">
        <f>VLOOKUP(C7431,Products!$A$2:$E$20,5,TRUE)</f>
        <v>79.95</v>
      </c>
      <c r="G7431" s="8">
        <f t="shared" si="232"/>
        <v>2398.5</v>
      </c>
      <c r="H7431" s="8">
        <f>VLOOKUP(C7431,Products!$A$2:$F$20,6,TRUE)</f>
        <v>27.950000000000003</v>
      </c>
      <c r="I7431" s="8">
        <f t="shared" si="233"/>
        <v>838.50000000000011</v>
      </c>
      <c r="J7431" s="42">
        <f>VLOOKUP(B7431,Invoices!A:I,9,TRUE)</f>
        <v>2021</v>
      </c>
    </row>
    <row r="7432" spans="1:10" x14ac:dyDescent="0.15">
      <c r="A7432" t="s">
        <v>10792</v>
      </c>
      <c r="B7432" t="s">
        <v>1605</v>
      </c>
      <c r="C7432" t="s">
        <v>93</v>
      </c>
      <c r="D7432" t="s">
        <v>76</v>
      </c>
      <c r="E7432">
        <v>1</v>
      </c>
      <c r="F7432" s="8">
        <f>VLOOKUP(C7432,Products!$A$2:$E$20,5,TRUE)</f>
        <v>9.9499999999999993</v>
      </c>
      <c r="G7432" s="8">
        <f t="shared" si="232"/>
        <v>9.9499999999999993</v>
      </c>
      <c r="H7432" s="8">
        <f>VLOOKUP(C7432,Products!$A$2:$F$20,6,TRUE)</f>
        <v>1.9499999999999993</v>
      </c>
      <c r="I7432" s="8">
        <f t="shared" si="233"/>
        <v>1.9499999999999993</v>
      </c>
      <c r="J7432" s="42">
        <f>VLOOKUP(B7432,Invoices!A:I,9,TRUE)</f>
        <v>2021</v>
      </c>
    </row>
    <row r="7433" spans="1:10" x14ac:dyDescent="0.15">
      <c r="A7433" t="s">
        <v>10793</v>
      </c>
      <c r="B7433" t="s">
        <v>1605</v>
      </c>
      <c r="C7433" t="s">
        <v>97</v>
      </c>
      <c r="D7433" t="s">
        <v>74</v>
      </c>
      <c r="E7433">
        <v>20</v>
      </c>
      <c r="F7433" s="8">
        <f>VLOOKUP(C7433,Products!$A$2:$E$20,5,TRUE)</f>
        <v>1.5</v>
      </c>
      <c r="G7433" s="8">
        <f t="shared" si="232"/>
        <v>30</v>
      </c>
      <c r="H7433" s="8">
        <f>VLOOKUP(C7433,Products!$A$2:$F$20,6,TRUE)</f>
        <v>0.5</v>
      </c>
      <c r="I7433" s="8">
        <f t="shared" si="233"/>
        <v>10</v>
      </c>
      <c r="J7433" s="42">
        <f>VLOOKUP(B7433,Invoices!A:I,9,TRUE)</f>
        <v>2021</v>
      </c>
    </row>
    <row r="7434" spans="1:10" x14ac:dyDescent="0.15">
      <c r="A7434" t="s">
        <v>10794</v>
      </c>
      <c r="B7434" t="s">
        <v>1605</v>
      </c>
      <c r="C7434" t="s">
        <v>88</v>
      </c>
      <c r="D7434" t="s">
        <v>85</v>
      </c>
      <c r="E7434">
        <v>4</v>
      </c>
      <c r="F7434" s="8">
        <f>VLOOKUP(C7434,Products!$A$2:$E$20,5,TRUE)</f>
        <v>8.9499999999999993</v>
      </c>
      <c r="G7434" s="8">
        <f t="shared" si="232"/>
        <v>35.799999999999997</v>
      </c>
      <c r="H7434" s="8">
        <f>VLOOKUP(C7434,Products!$A$2:$F$20,6,TRUE)</f>
        <v>5.6999999999999993</v>
      </c>
      <c r="I7434" s="8">
        <f t="shared" si="233"/>
        <v>22.799999999999997</v>
      </c>
      <c r="J7434" s="42">
        <f>VLOOKUP(B7434,Invoices!A:I,9,TRUE)</f>
        <v>2021</v>
      </c>
    </row>
    <row r="7435" spans="1:10" x14ac:dyDescent="0.15">
      <c r="A7435" t="s">
        <v>10795</v>
      </c>
      <c r="B7435" t="s">
        <v>1605</v>
      </c>
      <c r="C7435" t="s">
        <v>103</v>
      </c>
      <c r="D7435" t="s">
        <v>77</v>
      </c>
      <c r="E7435">
        <v>8</v>
      </c>
      <c r="F7435" s="8">
        <f>VLOOKUP(C7435,Products!$A$2:$E$20,5,TRUE)</f>
        <v>8.9499999999999993</v>
      </c>
      <c r="G7435" s="8">
        <f t="shared" si="232"/>
        <v>71.599999999999994</v>
      </c>
      <c r="H7435" s="8">
        <f>VLOOKUP(C7435,Products!$A$2:$F$20,6,TRUE)</f>
        <v>3.1999999999999993</v>
      </c>
      <c r="I7435" s="8">
        <f t="shared" si="233"/>
        <v>25.599999999999994</v>
      </c>
      <c r="J7435" s="42">
        <f>VLOOKUP(B7435,Invoices!A:I,9,TRUE)</f>
        <v>2021</v>
      </c>
    </row>
    <row r="7436" spans="1:10" x14ac:dyDescent="0.15">
      <c r="A7436" t="s">
        <v>10796</v>
      </c>
      <c r="B7436" t="s">
        <v>1605</v>
      </c>
      <c r="C7436" t="s">
        <v>104</v>
      </c>
      <c r="D7436" t="s">
        <v>71</v>
      </c>
      <c r="E7436">
        <v>5</v>
      </c>
      <c r="F7436" s="8">
        <f>VLOOKUP(C7436,Products!$A$2:$E$20,5,TRUE)</f>
        <v>2.95</v>
      </c>
      <c r="G7436" s="8">
        <f t="shared" si="232"/>
        <v>14.75</v>
      </c>
      <c r="H7436" s="8">
        <f>VLOOKUP(C7436,Products!$A$2:$F$20,6,TRUE)</f>
        <v>1.1500000000000001</v>
      </c>
      <c r="I7436" s="8">
        <f t="shared" si="233"/>
        <v>5.7500000000000009</v>
      </c>
      <c r="J7436" s="42">
        <f>VLOOKUP(B7436,Invoices!A:I,9,TRUE)</f>
        <v>2021</v>
      </c>
    </row>
    <row r="7437" spans="1:10" x14ac:dyDescent="0.15">
      <c r="A7437" t="s">
        <v>10797</v>
      </c>
      <c r="B7437" t="s">
        <v>1605</v>
      </c>
      <c r="C7437" t="s">
        <v>87</v>
      </c>
      <c r="D7437" t="s">
        <v>68</v>
      </c>
      <c r="E7437">
        <v>3</v>
      </c>
      <c r="F7437" s="8">
        <f>VLOOKUP(C7437,Products!$A$2:$E$20,5,TRUE)</f>
        <v>19.95</v>
      </c>
      <c r="G7437" s="8">
        <f t="shared" si="232"/>
        <v>59.849999999999994</v>
      </c>
      <c r="H7437" s="8">
        <f>VLOOKUP(C7437,Products!$A$2:$F$20,6,TRUE)</f>
        <v>7.4499999999999993</v>
      </c>
      <c r="I7437" s="8">
        <f t="shared" si="233"/>
        <v>22.349999999999998</v>
      </c>
      <c r="J7437" s="42">
        <f>VLOOKUP(B7437,Invoices!A:I,9,TRUE)</f>
        <v>2021</v>
      </c>
    </row>
    <row r="7438" spans="1:10" x14ac:dyDescent="0.15">
      <c r="A7438" t="s">
        <v>10798</v>
      </c>
      <c r="B7438" t="s">
        <v>1605</v>
      </c>
      <c r="C7438" t="s">
        <v>99</v>
      </c>
      <c r="D7438" t="s">
        <v>84</v>
      </c>
      <c r="E7438">
        <v>3</v>
      </c>
      <c r="F7438" s="8">
        <f>VLOOKUP(C7438,Products!$A$2:$E$20,5,TRUE)</f>
        <v>3.5</v>
      </c>
      <c r="G7438" s="8">
        <f t="shared" si="232"/>
        <v>10.5</v>
      </c>
      <c r="H7438" s="8">
        <f>VLOOKUP(C7438,Products!$A$2:$F$20,6,TRUE)</f>
        <v>0.54999999999999982</v>
      </c>
      <c r="I7438" s="8">
        <f t="shared" si="233"/>
        <v>1.6499999999999995</v>
      </c>
      <c r="J7438" s="42">
        <f>VLOOKUP(B7438,Invoices!A:I,9,TRUE)</f>
        <v>2021</v>
      </c>
    </row>
    <row r="7439" spans="1:10" x14ac:dyDescent="0.15">
      <c r="A7439" t="s">
        <v>10799</v>
      </c>
      <c r="B7439" t="s">
        <v>1605</v>
      </c>
      <c r="C7439" t="s">
        <v>94</v>
      </c>
      <c r="D7439" t="s">
        <v>86</v>
      </c>
      <c r="E7439">
        <v>1</v>
      </c>
      <c r="F7439" s="8">
        <f>VLOOKUP(C7439,Products!$A$2:$E$20,5,TRUE)</f>
        <v>3.5</v>
      </c>
      <c r="G7439" s="8">
        <f t="shared" si="232"/>
        <v>3.5</v>
      </c>
      <c r="H7439" s="8">
        <f>VLOOKUP(C7439,Products!$A$2:$F$20,6,TRUE)</f>
        <v>0.54999999999999982</v>
      </c>
      <c r="I7439" s="8">
        <f t="shared" si="233"/>
        <v>0.54999999999999982</v>
      </c>
      <c r="J7439" s="42">
        <f>VLOOKUP(B7439,Invoices!A:I,9,TRUE)</f>
        <v>2021</v>
      </c>
    </row>
    <row r="7440" spans="1:10" x14ac:dyDescent="0.15">
      <c r="A7440" t="s">
        <v>10800</v>
      </c>
      <c r="B7440" t="s">
        <v>1605</v>
      </c>
      <c r="C7440" t="s">
        <v>91</v>
      </c>
      <c r="D7440" t="s">
        <v>70</v>
      </c>
      <c r="E7440">
        <v>1</v>
      </c>
      <c r="F7440" s="8">
        <f>VLOOKUP(C7440,Products!$A$2:$E$20,5,TRUE)</f>
        <v>49.95</v>
      </c>
      <c r="G7440" s="8">
        <f t="shared" si="232"/>
        <v>49.95</v>
      </c>
      <c r="H7440" s="8">
        <f>VLOOKUP(C7440,Products!$A$2:$F$20,6,TRUE)</f>
        <v>21.200000000000003</v>
      </c>
      <c r="I7440" s="8">
        <f t="shared" si="233"/>
        <v>21.200000000000003</v>
      </c>
      <c r="J7440" s="42">
        <f>VLOOKUP(B7440,Invoices!A:I,9,TRUE)</f>
        <v>2021</v>
      </c>
    </row>
    <row r="7441" spans="1:10" x14ac:dyDescent="0.15">
      <c r="A7441" t="s">
        <v>10801</v>
      </c>
      <c r="B7441" t="s">
        <v>1605</v>
      </c>
      <c r="C7441" t="s">
        <v>100</v>
      </c>
      <c r="D7441" t="s">
        <v>78</v>
      </c>
      <c r="E7441">
        <v>10</v>
      </c>
      <c r="F7441" s="8">
        <f>VLOOKUP(C7441,Products!$A$2:$E$20,5,TRUE)</f>
        <v>49.95</v>
      </c>
      <c r="G7441" s="8">
        <f t="shared" si="232"/>
        <v>499.5</v>
      </c>
      <c r="H7441" s="8">
        <f>VLOOKUP(C7441,Products!$A$2:$F$20,6,TRUE)</f>
        <v>19.950000000000003</v>
      </c>
      <c r="I7441" s="8">
        <f t="shared" si="233"/>
        <v>199.50000000000003</v>
      </c>
      <c r="J7441" s="42">
        <f>VLOOKUP(B7441,Invoices!A:I,9,TRUE)</f>
        <v>2021</v>
      </c>
    </row>
    <row r="7442" spans="1:10" x14ac:dyDescent="0.15">
      <c r="A7442" t="s">
        <v>10802</v>
      </c>
      <c r="B7442" t="s">
        <v>1605</v>
      </c>
      <c r="C7442" t="s">
        <v>101</v>
      </c>
      <c r="D7442" t="s">
        <v>69</v>
      </c>
      <c r="E7442">
        <v>1</v>
      </c>
      <c r="F7442" s="8">
        <f>VLOOKUP(C7442,Products!$A$2:$E$20,5,TRUE)</f>
        <v>129.94999999999999</v>
      </c>
      <c r="G7442" s="8">
        <f t="shared" si="232"/>
        <v>129.94999999999999</v>
      </c>
      <c r="H7442" s="8">
        <f>VLOOKUP(C7442,Products!$A$2:$F$20,6,TRUE)</f>
        <v>40.449999999999989</v>
      </c>
      <c r="I7442" s="8">
        <f t="shared" si="233"/>
        <v>40.449999999999989</v>
      </c>
      <c r="J7442" s="42">
        <f>VLOOKUP(B7442,Invoices!A:I,9,TRUE)</f>
        <v>2021</v>
      </c>
    </row>
    <row r="7443" spans="1:10" x14ac:dyDescent="0.15">
      <c r="A7443" t="s">
        <v>10803</v>
      </c>
      <c r="B7443" t="s">
        <v>1605</v>
      </c>
      <c r="C7443" t="s">
        <v>96</v>
      </c>
      <c r="D7443" t="s">
        <v>75</v>
      </c>
      <c r="E7443">
        <v>1</v>
      </c>
      <c r="F7443" s="8">
        <f>VLOOKUP(C7443,Products!$A$2:$E$20,5,TRUE)</f>
        <v>79.95</v>
      </c>
      <c r="G7443" s="8">
        <f t="shared" si="232"/>
        <v>79.95</v>
      </c>
      <c r="H7443" s="8">
        <f>VLOOKUP(C7443,Products!$A$2:$F$20,6,TRUE)</f>
        <v>27.950000000000003</v>
      </c>
      <c r="I7443" s="8">
        <f t="shared" si="233"/>
        <v>27.950000000000003</v>
      </c>
      <c r="J7443" s="42">
        <f>VLOOKUP(B7443,Invoices!A:I,9,TRUE)</f>
        <v>2021</v>
      </c>
    </row>
    <row r="7444" spans="1:10" x14ac:dyDescent="0.15">
      <c r="A7444" t="s">
        <v>10804</v>
      </c>
      <c r="B7444" t="s">
        <v>1605</v>
      </c>
      <c r="C7444" t="s">
        <v>90</v>
      </c>
      <c r="D7444" t="s">
        <v>72</v>
      </c>
      <c r="E7444">
        <v>2</v>
      </c>
      <c r="F7444" s="8">
        <f>VLOOKUP(C7444,Products!$A$2:$E$20,5,TRUE)</f>
        <v>8.9499999999999993</v>
      </c>
      <c r="G7444" s="8">
        <f t="shared" si="232"/>
        <v>17.899999999999999</v>
      </c>
      <c r="H7444" s="8">
        <f>VLOOKUP(C7444,Products!$A$2:$F$20,6,TRUE)</f>
        <v>5.6999999999999993</v>
      </c>
      <c r="I7444" s="8">
        <f t="shared" si="233"/>
        <v>11.399999999999999</v>
      </c>
      <c r="J7444" s="42">
        <f>VLOOKUP(B7444,Invoices!A:I,9,TRUE)</f>
        <v>2021</v>
      </c>
    </row>
    <row r="7445" spans="1:10" x14ac:dyDescent="0.15">
      <c r="A7445" t="s">
        <v>10805</v>
      </c>
      <c r="B7445" t="s">
        <v>1605</v>
      </c>
      <c r="C7445" t="s">
        <v>89</v>
      </c>
      <c r="D7445" t="s">
        <v>80</v>
      </c>
      <c r="E7445">
        <v>3</v>
      </c>
      <c r="F7445" s="8">
        <f>VLOOKUP(C7445,Products!$A$2:$E$20,5,TRUE)</f>
        <v>15.95</v>
      </c>
      <c r="G7445" s="8">
        <f t="shared" si="232"/>
        <v>47.849999999999994</v>
      </c>
      <c r="H7445" s="8">
        <f>VLOOKUP(C7445,Products!$A$2:$F$20,6,TRUE)</f>
        <v>6</v>
      </c>
      <c r="I7445" s="8">
        <f t="shared" si="233"/>
        <v>18</v>
      </c>
      <c r="J7445" s="42">
        <f>VLOOKUP(B7445,Invoices!A:I,9,TRUE)</f>
        <v>2021</v>
      </c>
    </row>
    <row r="7446" spans="1:10" x14ac:dyDescent="0.15">
      <c r="A7446" t="s">
        <v>10806</v>
      </c>
      <c r="B7446" t="s">
        <v>1605</v>
      </c>
      <c r="C7446" t="s">
        <v>92</v>
      </c>
      <c r="D7446" t="s">
        <v>82</v>
      </c>
      <c r="E7446">
        <v>4</v>
      </c>
      <c r="F7446" s="8">
        <f>VLOOKUP(C7446,Products!$A$2:$E$20,5,TRUE)</f>
        <v>19.95</v>
      </c>
      <c r="G7446" s="8">
        <f t="shared" si="232"/>
        <v>79.8</v>
      </c>
      <c r="H7446" s="8">
        <f>VLOOKUP(C7446,Products!$A$2:$F$20,6,TRUE)</f>
        <v>7.4499999999999993</v>
      </c>
      <c r="I7446" s="8">
        <f t="shared" si="233"/>
        <v>29.799999999999997</v>
      </c>
      <c r="J7446" s="42">
        <f>VLOOKUP(B7446,Invoices!A:I,9,TRUE)</f>
        <v>2021</v>
      </c>
    </row>
    <row r="7447" spans="1:10" x14ac:dyDescent="0.15">
      <c r="A7447" t="s">
        <v>10807</v>
      </c>
      <c r="B7447" t="s">
        <v>1605</v>
      </c>
      <c r="C7447" t="s">
        <v>105</v>
      </c>
      <c r="D7447" t="s">
        <v>81</v>
      </c>
      <c r="E7447">
        <v>3</v>
      </c>
      <c r="F7447" s="8">
        <f>VLOOKUP(C7447,Products!$A$2:$E$20,5,TRUE)</f>
        <v>8.9499999999999993</v>
      </c>
      <c r="G7447" s="8">
        <f t="shared" si="232"/>
        <v>26.849999999999998</v>
      </c>
      <c r="H7447" s="8">
        <f>VLOOKUP(C7447,Products!$A$2:$F$20,6,TRUE)</f>
        <v>3.1999999999999993</v>
      </c>
      <c r="I7447" s="8">
        <f t="shared" si="233"/>
        <v>9.5999999999999979</v>
      </c>
      <c r="J7447" s="42">
        <f>VLOOKUP(B7447,Invoices!A:I,9,TRUE)</f>
        <v>2021</v>
      </c>
    </row>
    <row r="7448" spans="1:10" x14ac:dyDescent="0.15">
      <c r="A7448" t="s">
        <v>10808</v>
      </c>
      <c r="B7448" t="s">
        <v>1605</v>
      </c>
      <c r="C7448" t="s">
        <v>95</v>
      </c>
      <c r="D7448" t="s">
        <v>73</v>
      </c>
      <c r="E7448">
        <v>6</v>
      </c>
      <c r="F7448" s="8">
        <f>VLOOKUP(C7448,Products!$A$2:$E$20,5,TRUE)</f>
        <v>12.95</v>
      </c>
      <c r="G7448" s="8">
        <f t="shared" si="232"/>
        <v>77.699999999999989</v>
      </c>
      <c r="H7448" s="8">
        <f>VLOOKUP(C7448,Products!$A$2:$F$20,6,TRUE)</f>
        <v>4.1999999999999993</v>
      </c>
      <c r="I7448" s="8">
        <f t="shared" si="233"/>
        <v>25.199999999999996</v>
      </c>
      <c r="J7448" s="42">
        <f>VLOOKUP(B7448,Invoices!A:I,9,TRUE)</f>
        <v>2021</v>
      </c>
    </row>
    <row r="7449" spans="1:10" x14ac:dyDescent="0.15">
      <c r="A7449" t="s">
        <v>10809</v>
      </c>
      <c r="B7449" t="s">
        <v>1606</v>
      </c>
      <c r="C7449" t="s">
        <v>89</v>
      </c>
      <c r="D7449" t="s">
        <v>80</v>
      </c>
      <c r="E7449">
        <v>2</v>
      </c>
      <c r="F7449" s="8">
        <f>VLOOKUP(C7449,Products!$A$2:$E$20,5,TRUE)</f>
        <v>15.95</v>
      </c>
      <c r="G7449" s="8">
        <f t="shared" si="232"/>
        <v>31.9</v>
      </c>
      <c r="H7449" s="8">
        <f>VLOOKUP(C7449,Products!$A$2:$F$20,6,TRUE)</f>
        <v>6</v>
      </c>
      <c r="I7449" s="8">
        <f t="shared" si="233"/>
        <v>12</v>
      </c>
      <c r="J7449" s="42">
        <f>VLOOKUP(B7449,Invoices!A:I,9,TRUE)</f>
        <v>2021</v>
      </c>
    </row>
    <row r="7450" spans="1:10" x14ac:dyDescent="0.15">
      <c r="A7450" t="s">
        <v>10810</v>
      </c>
      <c r="B7450" t="s">
        <v>1607</v>
      </c>
      <c r="C7450" t="s">
        <v>92</v>
      </c>
      <c r="D7450" t="s">
        <v>82</v>
      </c>
      <c r="E7450">
        <v>10</v>
      </c>
      <c r="F7450" s="8">
        <f>VLOOKUP(C7450,Products!$A$2:$E$20,5,TRUE)</f>
        <v>19.95</v>
      </c>
      <c r="G7450" s="8">
        <f t="shared" si="232"/>
        <v>199.5</v>
      </c>
      <c r="H7450" s="8">
        <f>VLOOKUP(C7450,Products!$A$2:$F$20,6,TRUE)</f>
        <v>7.4499999999999993</v>
      </c>
      <c r="I7450" s="8">
        <f t="shared" si="233"/>
        <v>74.5</v>
      </c>
      <c r="J7450" s="42">
        <f>VLOOKUP(B7450,Invoices!A:I,9,TRUE)</f>
        <v>2021</v>
      </c>
    </row>
    <row r="7451" spans="1:10" x14ac:dyDescent="0.15">
      <c r="A7451" t="s">
        <v>10811</v>
      </c>
      <c r="B7451" t="s">
        <v>1607</v>
      </c>
      <c r="C7451" t="s">
        <v>101</v>
      </c>
      <c r="D7451" t="s">
        <v>69</v>
      </c>
      <c r="E7451">
        <v>5</v>
      </c>
      <c r="F7451" s="8">
        <f>VLOOKUP(C7451,Products!$A$2:$E$20,5,TRUE)</f>
        <v>129.94999999999999</v>
      </c>
      <c r="G7451" s="8">
        <f t="shared" si="232"/>
        <v>649.75</v>
      </c>
      <c r="H7451" s="8">
        <f>VLOOKUP(C7451,Products!$A$2:$F$20,6,TRUE)</f>
        <v>40.449999999999989</v>
      </c>
      <c r="I7451" s="8">
        <f t="shared" si="233"/>
        <v>202.24999999999994</v>
      </c>
      <c r="J7451" s="42">
        <f>VLOOKUP(B7451,Invoices!A:I,9,TRUE)</f>
        <v>2021</v>
      </c>
    </row>
    <row r="7452" spans="1:10" x14ac:dyDescent="0.15">
      <c r="A7452" t="s">
        <v>10812</v>
      </c>
      <c r="B7452" t="s">
        <v>1607</v>
      </c>
      <c r="C7452" t="s">
        <v>96</v>
      </c>
      <c r="D7452" t="s">
        <v>75</v>
      </c>
      <c r="E7452">
        <v>1</v>
      </c>
      <c r="F7452" s="8">
        <f>VLOOKUP(C7452,Products!$A$2:$E$20,5,TRUE)</f>
        <v>79.95</v>
      </c>
      <c r="G7452" s="8">
        <f t="shared" si="232"/>
        <v>79.95</v>
      </c>
      <c r="H7452" s="8">
        <f>VLOOKUP(C7452,Products!$A$2:$F$20,6,TRUE)</f>
        <v>27.950000000000003</v>
      </c>
      <c r="I7452" s="8">
        <f t="shared" si="233"/>
        <v>27.950000000000003</v>
      </c>
      <c r="J7452" s="42">
        <f>VLOOKUP(B7452,Invoices!A:I,9,TRUE)</f>
        <v>2021</v>
      </c>
    </row>
    <row r="7453" spans="1:10" x14ac:dyDescent="0.15">
      <c r="A7453" t="s">
        <v>10813</v>
      </c>
      <c r="B7453" t="s">
        <v>1607</v>
      </c>
      <c r="C7453" t="s">
        <v>103</v>
      </c>
      <c r="D7453" t="s">
        <v>77</v>
      </c>
      <c r="E7453">
        <v>1</v>
      </c>
      <c r="F7453" s="8">
        <f>VLOOKUP(C7453,Products!$A$2:$E$20,5,TRUE)</f>
        <v>8.9499999999999993</v>
      </c>
      <c r="G7453" s="8">
        <f t="shared" si="232"/>
        <v>8.9499999999999993</v>
      </c>
      <c r="H7453" s="8">
        <f>VLOOKUP(C7453,Products!$A$2:$F$20,6,TRUE)</f>
        <v>3.1999999999999993</v>
      </c>
      <c r="I7453" s="8">
        <f t="shared" si="233"/>
        <v>3.1999999999999993</v>
      </c>
      <c r="J7453" s="42">
        <f>VLOOKUP(B7453,Invoices!A:I,9,TRUE)</f>
        <v>2021</v>
      </c>
    </row>
    <row r="7454" spans="1:10" x14ac:dyDescent="0.15">
      <c r="A7454" t="s">
        <v>10814</v>
      </c>
      <c r="B7454" t="s">
        <v>1607</v>
      </c>
      <c r="C7454" t="s">
        <v>90</v>
      </c>
      <c r="D7454" t="s">
        <v>72</v>
      </c>
      <c r="E7454">
        <v>1</v>
      </c>
      <c r="F7454" s="8">
        <f>VLOOKUP(C7454,Products!$A$2:$E$20,5,TRUE)</f>
        <v>8.9499999999999993</v>
      </c>
      <c r="G7454" s="8">
        <f t="shared" si="232"/>
        <v>8.9499999999999993</v>
      </c>
      <c r="H7454" s="8">
        <f>VLOOKUP(C7454,Products!$A$2:$F$20,6,TRUE)</f>
        <v>5.6999999999999993</v>
      </c>
      <c r="I7454" s="8">
        <f t="shared" si="233"/>
        <v>5.6999999999999993</v>
      </c>
      <c r="J7454" s="42">
        <f>VLOOKUP(B7454,Invoices!A:I,9,TRUE)</f>
        <v>2021</v>
      </c>
    </row>
    <row r="7455" spans="1:10" x14ac:dyDescent="0.15">
      <c r="A7455" t="s">
        <v>10815</v>
      </c>
      <c r="B7455" t="s">
        <v>1607</v>
      </c>
      <c r="C7455" t="s">
        <v>93</v>
      </c>
      <c r="D7455" t="s">
        <v>76</v>
      </c>
      <c r="E7455">
        <v>2</v>
      </c>
      <c r="F7455" s="8">
        <f>VLOOKUP(C7455,Products!$A$2:$E$20,5,TRUE)</f>
        <v>9.9499999999999993</v>
      </c>
      <c r="G7455" s="8">
        <f t="shared" si="232"/>
        <v>19.899999999999999</v>
      </c>
      <c r="H7455" s="8">
        <f>VLOOKUP(C7455,Products!$A$2:$F$20,6,TRUE)</f>
        <v>1.9499999999999993</v>
      </c>
      <c r="I7455" s="8">
        <f t="shared" si="233"/>
        <v>3.8999999999999986</v>
      </c>
      <c r="J7455" s="42">
        <f>VLOOKUP(B7455,Invoices!A:I,9,TRUE)</f>
        <v>2021</v>
      </c>
    </row>
    <row r="7456" spans="1:10" x14ac:dyDescent="0.15">
      <c r="A7456" t="s">
        <v>10816</v>
      </c>
      <c r="B7456" t="s">
        <v>1608</v>
      </c>
      <c r="C7456" t="s">
        <v>88</v>
      </c>
      <c r="D7456" t="s">
        <v>85</v>
      </c>
      <c r="E7456">
        <v>1</v>
      </c>
      <c r="F7456" s="8">
        <f>VLOOKUP(C7456,Products!$A$2:$E$20,5,TRUE)</f>
        <v>8.9499999999999993</v>
      </c>
      <c r="G7456" s="8">
        <f t="shared" si="232"/>
        <v>8.9499999999999993</v>
      </c>
      <c r="H7456" s="8">
        <f>VLOOKUP(C7456,Products!$A$2:$F$20,6,TRUE)</f>
        <v>5.6999999999999993</v>
      </c>
      <c r="I7456" s="8">
        <f t="shared" si="233"/>
        <v>5.6999999999999993</v>
      </c>
      <c r="J7456" s="42">
        <f>VLOOKUP(B7456,Invoices!A:I,9,TRUE)</f>
        <v>2021</v>
      </c>
    </row>
    <row r="7457" spans="1:10" x14ac:dyDescent="0.15">
      <c r="A7457" t="s">
        <v>10817</v>
      </c>
      <c r="B7457" t="s">
        <v>1609</v>
      </c>
      <c r="C7457" t="s">
        <v>95</v>
      </c>
      <c r="D7457" t="s">
        <v>73</v>
      </c>
      <c r="E7457">
        <v>4</v>
      </c>
      <c r="F7457" s="8">
        <f>VLOOKUP(C7457,Products!$A$2:$E$20,5,TRUE)</f>
        <v>12.95</v>
      </c>
      <c r="G7457" s="8">
        <f t="shared" si="232"/>
        <v>51.8</v>
      </c>
      <c r="H7457" s="8">
        <f>VLOOKUP(C7457,Products!$A$2:$F$20,6,TRUE)</f>
        <v>4.1999999999999993</v>
      </c>
      <c r="I7457" s="8">
        <f t="shared" si="233"/>
        <v>16.799999999999997</v>
      </c>
      <c r="J7457" s="42">
        <f>VLOOKUP(B7457,Invoices!A:I,9,TRUE)</f>
        <v>2021</v>
      </c>
    </row>
    <row r="7458" spans="1:10" x14ac:dyDescent="0.15">
      <c r="A7458" t="s">
        <v>10818</v>
      </c>
      <c r="B7458" t="s">
        <v>1609</v>
      </c>
      <c r="C7458" t="s">
        <v>104</v>
      </c>
      <c r="D7458" t="s">
        <v>71</v>
      </c>
      <c r="E7458">
        <v>9</v>
      </c>
      <c r="F7458" s="8">
        <f>VLOOKUP(C7458,Products!$A$2:$E$20,5,TRUE)</f>
        <v>2.95</v>
      </c>
      <c r="G7458" s="8">
        <f t="shared" si="232"/>
        <v>26.55</v>
      </c>
      <c r="H7458" s="8">
        <f>VLOOKUP(C7458,Products!$A$2:$F$20,6,TRUE)</f>
        <v>1.1500000000000001</v>
      </c>
      <c r="I7458" s="8">
        <f t="shared" si="233"/>
        <v>10.350000000000001</v>
      </c>
      <c r="J7458" s="42">
        <f>VLOOKUP(B7458,Invoices!A:I,9,TRUE)</f>
        <v>2021</v>
      </c>
    </row>
    <row r="7459" spans="1:10" x14ac:dyDescent="0.15">
      <c r="A7459" t="s">
        <v>10819</v>
      </c>
      <c r="B7459" t="s">
        <v>1609</v>
      </c>
      <c r="C7459" t="s">
        <v>99</v>
      </c>
      <c r="D7459" t="s">
        <v>84</v>
      </c>
      <c r="E7459">
        <v>5</v>
      </c>
      <c r="F7459" s="8">
        <f>VLOOKUP(C7459,Products!$A$2:$E$20,5,TRUE)</f>
        <v>3.5</v>
      </c>
      <c r="G7459" s="8">
        <f t="shared" si="232"/>
        <v>17.5</v>
      </c>
      <c r="H7459" s="8">
        <f>VLOOKUP(C7459,Products!$A$2:$F$20,6,TRUE)</f>
        <v>0.54999999999999982</v>
      </c>
      <c r="I7459" s="8">
        <f t="shared" si="233"/>
        <v>2.7499999999999991</v>
      </c>
      <c r="J7459" s="42">
        <f>VLOOKUP(B7459,Invoices!A:I,9,TRUE)</f>
        <v>2021</v>
      </c>
    </row>
    <row r="7460" spans="1:10" x14ac:dyDescent="0.15">
      <c r="A7460" t="s">
        <v>10820</v>
      </c>
      <c r="B7460" t="s">
        <v>1609</v>
      </c>
      <c r="C7460" t="s">
        <v>103</v>
      </c>
      <c r="D7460" t="s">
        <v>77</v>
      </c>
      <c r="E7460">
        <v>3</v>
      </c>
      <c r="F7460" s="8">
        <f>VLOOKUP(C7460,Products!$A$2:$E$20,5,TRUE)</f>
        <v>8.9499999999999993</v>
      </c>
      <c r="G7460" s="8">
        <f t="shared" si="232"/>
        <v>26.849999999999998</v>
      </c>
      <c r="H7460" s="8">
        <f>VLOOKUP(C7460,Products!$A$2:$F$20,6,TRUE)</f>
        <v>3.1999999999999993</v>
      </c>
      <c r="I7460" s="8">
        <f t="shared" si="233"/>
        <v>9.5999999999999979</v>
      </c>
      <c r="J7460" s="42">
        <f>VLOOKUP(B7460,Invoices!A:I,9,TRUE)</f>
        <v>2021</v>
      </c>
    </row>
    <row r="7461" spans="1:10" x14ac:dyDescent="0.15">
      <c r="A7461" t="s">
        <v>10821</v>
      </c>
      <c r="B7461" t="s">
        <v>1609</v>
      </c>
      <c r="C7461" t="s">
        <v>94</v>
      </c>
      <c r="D7461" t="s">
        <v>86</v>
      </c>
      <c r="E7461">
        <v>1</v>
      </c>
      <c r="F7461" s="8">
        <f>VLOOKUP(C7461,Products!$A$2:$E$20,5,TRUE)</f>
        <v>3.5</v>
      </c>
      <c r="G7461" s="8">
        <f t="shared" si="232"/>
        <v>3.5</v>
      </c>
      <c r="H7461" s="8">
        <f>VLOOKUP(C7461,Products!$A$2:$F$20,6,TRUE)</f>
        <v>0.54999999999999982</v>
      </c>
      <c r="I7461" s="8">
        <f t="shared" si="233"/>
        <v>0.54999999999999982</v>
      </c>
      <c r="J7461" s="42">
        <f>VLOOKUP(B7461,Invoices!A:I,9,TRUE)</f>
        <v>2021</v>
      </c>
    </row>
    <row r="7462" spans="1:10" x14ac:dyDescent="0.15">
      <c r="A7462" t="s">
        <v>10822</v>
      </c>
      <c r="B7462" t="s">
        <v>1609</v>
      </c>
      <c r="C7462" t="s">
        <v>101</v>
      </c>
      <c r="D7462" t="s">
        <v>69</v>
      </c>
      <c r="E7462">
        <v>2</v>
      </c>
      <c r="F7462" s="8">
        <f>VLOOKUP(C7462,Products!$A$2:$E$20,5,TRUE)</f>
        <v>129.94999999999999</v>
      </c>
      <c r="G7462" s="8">
        <f t="shared" si="232"/>
        <v>259.89999999999998</v>
      </c>
      <c r="H7462" s="8">
        <f>VLOOKUP(C7462,Products!$A$2:$F$20,6,TRUE)</f>
        <v>40.449999999999989</v>
      </c>
      <c r="I7462" s="8">
        <f t="shared" si="233"/>
        <v>80.899999999999977</v>
      </c>
      <c r="J7462" s="42">
        <f>VLOOKUP(B7462,Invoices!A:I,9,TRUE)</f>
        <v>2021</v>
      </c>
    </row>
    <row r="7463" spans="1:10" x14ac:dyDescent="0.15">
      <c r="A7463" t="s">
        <v>10823</v>
      </c>
      <c r="B7463" t="s">
        <v>1610</v>
      </c>
      <c r="C7463" t="s">
        <v>90</v>
      </c>
      <c r="D7463" t="s">
        <v>72</v>
      </c>
      <c r="E7463">
        <v>12</v>
      </c>
      <c r="F7463" s="8">
        <f>VLOOKUP(C7463,Products!$A$2:$E$20,5,TRUE)</f>
        <v>8.9499999999999993</v>
      </c>
      <c r="G7463" s="8">
        <f t="shared" si="232"/>
        <v>107.39999999999999</v>
      </c>
      <c r="H7463" s="8">
        <f>VLOOKUP(C7463,Products!$A$2:$F$20,6,TRUE)</f>
        <v>5.6999999999999993</v>
      </c>
      <c r="I7463" s="8">
        <f t="shared" si="233"/>
        <v>68.399999999999991</v>
      </c>
      <c r="J7463" s="42">
        <f>VLOOKUP(B7463,Invoices!A:I,9,TRUE)</f>
        <v>2021</v>
      </c>
    </row>
    <row r="7464" spans="1:10" x14ac:dyDescent="0.15">
      <c r="A7464" t="s">
        <v>10824</v>
      </c>
      <c r="B7464" t="s">
        <v>1611</v>
      </c>
      <c r="C7464" t="s">
        <v>89</v>
      </c>
      <c r="D7464" t="s">
        <v>80</v>
      </c>
      <c r="E7464">
        <v>3</v>
      </c>
      <c r="F7464" s="8">
        <f>VLOOKUP(C7464,Products!$A$2:$E$20,5,TRUE)</f>
        <v>15.95</v>
      </c>
      <c r="G7464" s="8">
        <f t="shared" si="232"/>
        <v>47.849999999999994</v>
      </c>
      <c r="H7464" s="8">
        <f>VLOOKUP(C7464,Products!$A$2:$F$20,6,TRUE)</f>
        <v>6</v>
      </c>
      <c r="I7464" s="8">
        <f t="shared" si="233"/>
        <v>18</v>
      </c>
      <c r="J7464" s="42">
        <f>VLOOKUP(B7464,Invoices!A:I,9,TRUE)</f>
        <v>2021</v>
      </c>
    </row>
    <row r="7465" spans="1:10" x14ac:dyDescent="0.15">
      <c r="A7465" t="s">
        <v>10825</v>
      </c>
      <c r="B7465" t="s">
        <v>1611</v>
      </c>
      <c r="C7465" t="s">
        <v>90</v>
      </c>
      <c r="D7465" t="s">
        <v>72</v>
      </c>
      <c r="E7465">
        <v>3</v>
      </c>
      <c r="F7465" s="8">
        <f>VLOOKUP(C7465,Products!$A$2:$E$20,5,TRUE)</f>
        <v>8.9499999999999993</v>
      </c>
      <c r="G7465" s="8">
        <f t="shared" si="232"/>
        <v>26.849999999999998</v>
      </c>
      <c r="H7465" s="8">
        <f>VLOOKUP(C7465,Products!$A$2:$F$20,6,TRUE)</f>
        <v>5.6999999999999993</v>
      </c>
      <c r="I7465" s="8">
        <f t="shared" si="233"/>
        <v>17.099999999999998</v>
      </c>
      <c r="J7465" s="42">
        <f>VLOOKUP(B7465,Invoices!A:I,9,TRUE)</f>
        <v>2021</v>
      </c>
    </row>
    <row r="7466" spans="1:10" x14ac:dyDescent="0.15">
      <c r="A7466" t="s">
        <v>10826</v>
      </c>
      <c r="B7466" t="s">
        <v>1611</v>
      </c>
      <c r="C7466" t="s">
        <v>104</v>
      </c>
      <c r="D7466" t="s">
        <v>71</v>
      </c>
      <c r="E7466">
        <v>1</v>
      </c>
      <c r="F7466" s="8">
        <f>VLOOKUP(C7466,Products!$A$2:$E$20,5,TRUE)</f>
        <v>2.95</v>
      </c>
      <c r="G7466" s="8">
        <f t="shared" si="232"/>
        <v>2.95</v>
      </c>
      <c r="H7466" s="8">
        <f>VLOOKUP(C7466,Products!$A$2:$F$20,6,TRUE)</f>
        <v>1.1500000000000001</v>
      </c>
      <c r="I7466" s="8">
        <f t="shared" si="233"/>
        <v>1.1500000000000001</v>
      </c>
      <c r="J7466" s="42">
        <f>VLOOKUP(B7466,Invoices!A:I,9,TRUE)</f>
        <v>2021</v>
      </c>
    </row>
    <row r="7467" spans="1:10" x14ac:dyDescent="0.15">
      <c r="A7467" t="s">
        <v>10827</v>
      </c>
      <c r="B7467" t="s">
        <v>1611</v>
      </c>
      <c r="C7467" t="s">
        <v>99</v>
      </c>
      <c r="D7467" t="s">
        <v>84</v>
      </c>
      <c r="E7467">
        <v>2</v>
      </c>
      <c r="F7467" s="8">
        <f>VLOOKUP(C7467,Products!$A$2:$E$20,5,TRUE)</f>
        <v>3.5</v>
      </c>
      <c r="G7467" s="8">
        <f t="shared" si="232"/>
        <v>7</v>
      </c>
      <c r="H7467" s="8">
        <f>VLOOKUP(C7467,Products!$A$2:$F$20,6,TRUE)</f>
        <v>0.54999999999999982</v>
      </c>
      <c r="I7467" s="8">
        <f t="shared" si="233"/>
        <v>1.0999999999999996</v>
      </c>
      <c r="J7467" s="42">
        <f>VLOOKUP(B7467,Invoices!A:I,9,TRUE)</f>
        <v>2021</v>
      </c>
    </row>
    <row r="7468" spans="1:10" x14ac:dyDescent="0.15">
      <c r="A7468" t="s">
        <v>10828</v>
      </c>
      <c r="B7468" t="s">
        <v>1611</v>
      </c>
      <c r="C7468" t="s">
        <v>98</v>
      </c>
      <c r="D7468" t="s">
        <v>79</v>
      </c>
      <c r="E7468">
        <v>1</v>
      </c>
      <c r="F7468" s="8">
        <f>VLOOKUP(C7468,Products!$A$2:$E$20,5,TRUE)</f>
        <v>14.95</v>
      </c>
      <c r="G7468" s="8">
        <f t="shared" si="232"/>
        <v>14.95</v>
      </c>
      <c r="H7468" s="8">
        <f>VLOOKUP(C7468,Products!$A$2:$F$20,6,TRUE)</f>
        <v>3.0499999999999989</v>
      </c>
      <c r="I7468" s="8">
        <f t="shared" si="233"/>
        <v>3.0499999999999989</v>
      </c>
      <c r="J7468" s="42">
        <f>VLOOKUP(B7468,Invoices!A:I,9,TRUE)</f>
        <v>2021</v>
      </c>
    </row>
    <row r="7469" spans="1:10" x14ac:dyDescent="0.15">
      <c r="A7469" t="s">
        <v>10829</v>
      </c>
      <c r="B7469" t="s">
        <v>1612</v>
      </c>
      <c r="C7469" t="s">
        <v>103</v>
      </c>
      <c r="D7469" t="s">
        <v>77</v>
      </c>
      <c r="E7469">
        <v>3</v>
      </c>
      <c r="F7469" s="8">
        <f>VLOOKUP(C7469,Products!$A$2:$E$20,5,TRUE)</f>
        <v>8.9499999999999993</v>
      </c>
      <c r="G7469" s="8">
        <f t="shared" si="232"/>
        <v>26.849999999999998</v>
      </c>
      <c r="H7469" s="8">
        <f>VLOOKUP(C7469,Products!$A$2:$F$20,6,TRUE)</f>
        <v>3.1999999999999993</v>
      </c>
      <c r="I7469" s="8">
        <f t="shared" si="233"/>
        <v>9.5999999999999979</v>
      </c>
      <c r="J7469" s="42">
        <f>VLOOKUP(B7469,Invoices!A:I,9,TRUE)</f>
        <v>2021</v>
      </c>
    </row>
    <row r="7470" spans="1:10" x14ac:dyDescent="0.15">
      <c r="A7470" t="s">
        <v>10830</v>
      </c>
      <c r="B7470" t="s">
        <v>1612</v>
      </c>
      <c r="C7470" t="s">
        <v>95</v>
      </c>
      <c r="D7470" t="s">
        <v>73</v>
      </c>
      <c r="E7470">
        <v>15</v>
      </c>
      <c r="F7470" s="8">
        <f>VLOOKUP(C7470,Products!$A$2:$E$20,5,TRUE)</f>
        <v>12.95</v>
      </c>
      <c r="G7470" s="8">
        <f t="shared" si="232"/>
        <v>194.25</v>
      </c>
      <c r="H7470" s="8">
        <f>VLOOKUP(C7470,Products!$A$2:$F$20,6,TRUE)</f>
        <v>4.1999999999999993</v>
      </c>
      <c r="I7470" s="8">
        <f t="shared" si="233"/>
        <v>62.999999999999986</v>
      </c>
      <c r="J7470" s="42">
        <f>VLOOKUP(B7470,Invoices!A:I,9,TRUE)</f>
        <v>2021</v>
      </c>
    </row>
    <row r="7471" spans="1:10" x14ac:dyDescent="0.15">
      <c r="A7471" t="s">
        <v>10831</v>
      </c>
      <c r="B7471" t="s">
        <v>1612</v>
      </c>
      <c r="C7471" t="s">
        <v>94</v>
      </c>
      <c r="D7471" t="s">
        <v>86</v>
      </c>
      <c r="E7471">
        <v>100</v>
      </c>
      <c r="F7471" s="8">
        <f>VLOOKUP(C7471,Products!$A$2:$E$20,5,TRUE)</f>
        <v>3.5</v>
      </c>
      <c r="G7471" s="8">
        <f t="shared" si="232"/>
        <v>350</v>
      </c>
      <c r="H7471" s="8">
        <f>VLOOKUP(C7471,Products!$A$2:$F$20,6,TRUE)</f>
        <v>0.54999999999999982</v>
      </c>
      <c r="I7471" s="8">
        <f t="shared" si="233"/>
        <v>54.999999999999986</v>
      </c>
      <c r="J7471" s="42">
        <f>VLOOKUP(B7471,Invoices!A:I,9,TRUE)</f>
        <v>2021</v>
      </c>
    </row>
    <row r="7472" spans="1:10" x14ac:dyDescent="0.15">
      <c r="A7472" t="s">
        <v>10832</v>
      </c>
      <c r="B7472" t="s">
        <v>1612</v>
      </c>
      <c r="C7472" t="s">
        <v>88</v>
      </c>
      <c r="D7472" t="s">
        <v>85</v>
      </c>
      <c r="E7472">
        <v>10</v>
      </c>
      <c r="F7472" s="8">
        <f>VLOOKUP(C7472,Products!$A$2:$E$20,5,TRUE)</f>
        <v>8.9499999999999993</v>
      </c>
      <c r="G7472" s="8">
        <f t="shared" si="232"/>
        <v>89.5</v>
      </c>
      <c r="H7472" s="8">
        <f>VLOOKUP(C7472,Products!$A$2:$F$20,6,TRUE)</f>
        <v>5.6999999999999993</v>
      </c>
      <c r="I7472" s="8">
        <f t="shared" si="233"/>
        <v>56.999999999999993</v>
      </c>
      <c r="J7472" s="42">
        <f>VLOOKUP(B7472,Invoices!A:I,9,TRUE)</f>
        <v>2021</v>
      </c>
    </row>
    <row r="7473" spans="1:10" x14ac:dyDescent="0.15">
      <c r="A7473" t="s">
        <v>10833</v>
      </c>
      <c r="B7473" t="s">
        <v>1612</v>
      </c>
      <c r="C7473" t="s">
        <v>100</v>
      </c>
      <c r="D7473" t="s">
        <v>78</v>
      </c>
      <c r="E7473">
        <v>3</v>
      </c>
      <c r="F7473" s="8">
        <f>VLOOKUP(C7473,Products!$A$2:$E$20,5,TRUE)</f>
        <v>49.95</v>
      </c>
      <c r="G7473" s="8">
        <f t="shared" si="232"/>
        <v>149.85000000000002</v>
      </c>
      <c r="H7473" s="8">
        <f>VLOOKUP(C7473,Products!$A$2:$F$20,6,TRUE)</f>
        <v>19.950000000000003</v>
      </c>
      <c r="I7473" s="8">
        <f t="shared" si="233"/>
        <v>59.850000000000009</v>
      </c>
      <c r="J7473" s="42">
        <f>VLOOKUP(B7473,Invoices!A:I,9,TRUE)</f>
        <v>2021</v>
      </c>
    </row>
    <row r="7474" spans="1:10" x14ac:dyDescent="0.15">
      <c r="A7474" t="s">
        <v>10834</v>
      </c>
      <c r="B7474" t="s">
        <v>1612</v>
      </c>
      <c r="C7474" t="s">
        <v>90</v>
      </c>
      <c r="D7474" t="s">
        <v>72</v>
      </c>
      <c r="E7474">
        <v>6</v>
      </c>
      <c r="F7474" s="8">
        <f>VLOOKUP(C7474,Products!$A$2:$E$20,5,TRUE)</f>
        <v>8.9499999999999993</v>
      </c>
      <c r="G7474" s="8">
        <f t="shared" si="232"/>
        <v>53.699999999999996</v>
      </c>
      <c r="H7474" s="8">
        <f>VLOOKUP(C7474,Products!$A$2:$F$20,6,TRUE)</f>
        <v>5.6999999999999993</v>
      </c>
      <c r="I7474" s="8">
        <f t="shared" si="233"/>
        <v>34.199999999999996</v>
      </c>
      <c r="J7474" s="42">
        <f>VLOOKUP(B7474,Invoices!A:I,9,TRUE)</f>
        <v>2021</v>
      </c>
    </row>
    <row r="7475" spans="1:10" x14ac:dyDescent="0.15">
      <c r="A7475" t="s">
        <v>10835</v>
      </c>
      <c r="B7475" t="s">
        <v>1612</v>
      </c>
      <c r="C7475" t="s">
        <v>87</v>
      </c>
      <c r="D7475" t="s">
        <v>68</v>
      </c>
      <c r="E7475">
        <v>10</v>
      </c>
      <c r="F7475" s="8">
        <f>VLOOKUP(C7475,Products!$A$2:$E$20,5,TRUE)</f>
        <v>19.95</v>
      </c>
      <c r="G7475" s="8">
        <f t="shared" si="232"/>
        <v>199.5</v>
      </c>
      <c r="H7475" s="8">
        <f>VLOOKUP(C7475,Products!$A$2:$F$20,6,TRUE)</f>
        <v>7.4499999999999993</v>
      </c>
      <c r="I7475" s="8">
        <f t="shared" si="233"/>
        <v>74.5</v>
      </c>
      <c r="J7475" s="42">
        <f>VLOOKUP(B7475,Invoices!A:I,9,TRUE)</f>
        <v>2021</v>
      </c>
    </row>
    <row r="7476" spans="1:10" x14ac:dyDescent="0.15">
      <c r="A7476" t="s">
        <v>10836</v>
      </c>
      <c r="B7476" t="s">
        <v>1612</v>
      </c>
      <c r="C7476" t="s">
        <v>96</v>
      </c>
      <c r="D7476" t="s">
        <v>75</v>
      </c>
      <c r="E7476">
        <v>5</v>
      </c>
      <c r="F7476" s="8">
        <f>VLOOKUP(C7476,Products!$A$2:$E$20,5,TRUE)</f>
        <v>79.95</v>
      </c>
      <c r="G7476" s="8">
        <f t="shared" si="232"/>
        <v>399.75</v>
      </c>
      <c r="H7476" s="8">
        <f>VLOOKUP(C7476,Products!$A$2:$F$20,6,TRUE)</f>
        <v>27.950000000000003</v>
      </c>
      <c r="I7476" s="8">
        <f t="shared" si="233"/>
        <v>139.75</v>
      </c>
      <c r="J7476" s="42">
        <f>VLOOKUP(B7476,Invoices!A:I,9,TRUE)</f>
        <v>2021</v>
      </c>
    </row>
    <row r="7477" spans="1:10" x14ac:dyDescent="0.15">
      <c r="A7477" t="s">
        <v>10837</v>
      </c>
      <c r="B7477" t="s">
        <v>1613</v>
      </c>
      <c r="C7477" t="s">
        <v>91</v>
      </c>
      <c r="D7477" t="s">
        <v>70</v>
      </c>
      <c r="E7477">
        <v>50</v>
      </c>
      <c r="F7477" s="8">
        <f>VLOOKUP(C7477,Products!$A$2:$E$20,5,TRUE)</f>
        <v>49.95</v>
      </c>
      <c r="G7477" s="8">
        <f t="shared" si="232"/>
        <v>2497.5</v>
      </c>
      <c r="H7477" s="8">
        <f>VLOOKUP(C7477,Products!$A$2:$F$20,6,TRUE)</f>
        <v>21.200000000000003</v>
      </c>
      <c r="I7477" s="8">
        <f t="shared" si="233"/>
        <v>1060.0000000000002</v>
      </c>
      <c r="J7477" s="42">
        <f>VLOOKUP(B7477,Invoices!A:I,9,TRUE)</f>
        <v>2021</v>
      </c>
    </row>
    <row r="7478" spans="1:10" x14ac:dyDescent="0.15">
      <c r="A7478" t="s">
        <v>10838</v>
      </c>
      <c r="B7478" t="s">
        <v>1613</v>
      </c>
      <c r="C7478" t="s">
        <v>102</v>
      </c>
      <c r="D7478" t="s">
        <v>83</v>
      </c>
      <c r="E7478">
        <v>1</v>
      </c>
      <c r="F7478" s="8">
        <f>VLOOKUP(C7478,Products!$A$2:$E$20,5,TRUE)</f>
        <v>29.95</v>
      </c>
      <c r="G7478" s="8">
        <f t="shared" si="232"/>
        <v>29.95</v>
      </c>
      <c r="H7478" s="8">
        <f>VLOOKUP(C7478,Products!$A$2:$F$20,6,TRUE)</f>
        <v>15</v>
      </c>
      <c r="I7478" s="8">
        <f t="shared" si="233"/>
        <v>15</v>
      </c>
      <c r="J7478" s="42">
        <f>VLOOKUP(B7478,Invoices!A:I,9,TRUE)</f>
        <v>2021</v>
      </c>
    </row>
    <row r="7479" spans="1:10" x14ac:dyDescent="0.15">
      <c r="A7479" t="s">
        <v>10839</v>
      </c>
      <c r="B7479" t="s">
        <v>1614</v>
      </c>
      <c r="C7479" t="s">
        <v>100</v>
      </c>
      <c r="D7479" t="s">
        <v>78</v>
      </c>
      <c r="E7479">
        <v>1</v>
      </c>
      <c r="F7479" s="8">
        <f>VLOOKUP(C7479,Products!$A$2:$E$20,5,TRUE)</f>
        <v>49.95</v>
      </c>
      <c r="G7479" s="8">
        <f t="shared" si="232"/>
        <v>49.95</v>
      </c>
      <c r="H7479" s="8">
        <f>VLOOKUP(C7479,Products!$A$2:$F$20,6,TRUE)</f>
        <v>19.950000000000003</v>
      </c>
      <c r="I7479" s="8">
        <f t="shared" si="233"/>
        <v>19.950000000000003</v>
      </c>
      <c r="J7479" s="42">
        <f>VLOOKUP(B7479,Invoices!A:I,9,TRUE)</f>
        <v>2021</v>
      </c>
    </row>
    <row r="7480" spans="1:10" x14ac:dyDescent="0.15">
      <c r="A7480" t="s">
        <v>10840</v>
      </c>
      <c r="B7480" t="s">
        <v>1614</v>
      </c>
      <c r="C7480" t="s">
        <v>102</v>
      </c>
      <c r="D7480" t="s">
        <v>83</v>
      </c>
      <c r="E7480">
        <v>3</v>
      </c>
      <c r="F7480" s="8">
        <f>VLOOKUP(C7480,Products!$A$2:$E$20,5,TRUE)</f>
        <v>29.95</v>
      </c>
      <c r="G7480" s="8">
        <f t="shared" si="232"/>
        <v>89.85</v>
      </c>
      <c r="H7480" s="8">
        <f>VLOOKUP(C7480,Products!$A$2:$F$20,6,TRUE)</f>
        <v>15</v>
      </c>
      <c r="I7480" s="8">
        <f t="shared" si="233"/>
        <v>45</v>
      </c>
      <c r="J7480" s="42">
        <f>VLOOKUP(B7480,Invoices!A:I,9,TRUE)</f>
        <v>2021</v>
      </c>
    </row>
    <row r="7481" spans="1:10" x14ac:dyDescent="0.15">
      <c r="A7481" t="s">
        <v>10841</v>
      </c>
      <c r="B7481" t="s">
        <v>1614</v>
      </c>
      <c r="C7481" t="s">
        <v>87</v>
      </c>
      <c r="D7481" t="s">
        <v>68</v>
      </c>
      <c r="E7481">
        <v>100</v>
      </c>
      <c r="F7481" s="8">
        <f>VLOOKUP(C7481,Products!$A$2:$E$20,5,TRUE)</f>
        <v>19.95</v>
      </c>
      <c r="G7481" s="8">
        <f t="shared" si="232"/>
        <v>1995</v>
      </c>
      <c r="H7481" s="8">
        <f>VLOOKUP(C7481,Products!$A$2:$F$20,6,TRUE)</f>
        <v>7.4499999999999993</v>
      </c>
      <c r="I7481" s="8">
        <f t="shared" si="233"/>
        <v>744.99999999999989</v>
      </c>
      <c r="J7481" s="42">
        <f>VLOOKUP(B7481,Invoices!A:I,9,TRUE)</f>
        <v>2021</v>
      </c>
    </row>
    <row r="7482" spans="1:10" x14ac:dyDescent="0.15">
      <c r="A7482" t="s">
        <v>10842</v>
      </c>
      <c r="B7482" t="s">
        <v>1614</v>
      </c>
      <c r="C7482" t="s">
        <v>94</v>
      </c>
      <c r="D7482" t="s">
        <v>86</v>
      </c>
      <c r="E7482">
        <v>100</v>
      </c>
      <c r="F7482" s="8">
        <f>VLOOKUP(C7482,Products!$A$2:$E$20,5,TRUE)</f>
        <v>3.5</v>
      </c>
      <c r="G7482" s="8">
        <f t="shared" si="232"/>
        <v>350</v>
      </c>
      <c r="H7482" s="8">
        <f>VLOOKUP(C7482,Products!$A$2:$F$20,6,TRUE)</f>
        <v>0.54999999999999982</v>
      </c>
      <c r="I7482" s="8">
        <f t="shared" si="233"/>
        <v>54.999999999999986</v>
      </c>
      <c r="J7482" s="42">
        <f>VLOOKUP(B7482,Invoices!A:I,9,TRUE)</f>
        <v>2021</v>
      </c>
    </row>
    <row r="7483" spans="1:10" x14ac:dyDescent="0.15">
      <c r="A7483" t="s">
        <v>10843</v>
      </c>
      <c r="B7483" t="s">
        <v>1614</v>
      </c>
      <c r="C7483" t="s">
        <v>90</v>
      </c>
      <c r="D7483" t="s">
        <v>72</v>
      </c>
      <c r="E7483">
        <v>1</v>
      </c>
      <c r="F7483" s="8">
        <f>VLOOKUP(C7483,Products!$A$2:$E$20,5,TRUE)</f>
        <v>8.9499999999999993</v>
      </c>
      <c r="G7483" s="8">
        <f t="shared" si="232"/>
        <v>8.9499999999999993</v>
      </c>
      <c r="H7483" s="8">
        <f>VLOOKUP(C7483,Products!$A$2:$F$20,6,TRUE)</f>
        <v>5.6999999999999993</v>
      </c>
      <c r="I7483" s="8">
        <f t="shared" si="233"/>
        <v>5.6999999999999993</v>
      </c>
      <c r="J7483" s="42">
        <f>VLOOKUP(B7483,Invoices!A:I,9,TRUE)</f>
        <v>2021</v>
      </c>
    </row>
    <row r="7484" spans="1:10" x14ac:dyDescent="0.15">
      <c r="A7484" t="s">
        <v>10844</v>
      </c>
      <c r="B7484" t="s">
        <v>1614</v>
      </c>
      <c r="C7484" t="s">
        <v>97</v>
      </c>
      <c r="D7484" t="s">
        <v>74</v>
      </c>
      <c r="E7484">
        <v>1</v>
      </c>
      <c r="F7484" s="8">
        <f>VLOOKUP(C7484,Products!$A$2:$E$20,5,TRUE)</f>
        <v>1.5</v>
      </c>
      <c r="G7484" s="8">
        <f t="shared" si="232"/>
        <v>1.5</v>
      </c>
      <c r="H7484" s="8">
        <f>VLOOKUP(C7484,Products!$A$2:$F$20,6,TRUE)</f>
        <v>0.5</v>
      </c>
      <c r="I7484" s="8">
        <f t="shared" si="233"/>
        <v>0.5</v>
      </c>
      <c r="J7484" s="42">
        <f>VLOOKUP(B7484,Invoices!A:I,9,TRUE)</f>
        <v>2021</v>
      </c>
    </row>
    <row r="7485" spans="1:10" x14ac:dyDescent="0.15">
      <c r="A7485" t="s">
        <v>10845</v>
      </c>
      <c r="B7485" t="s">
        <v>1614</v>
      </c>
      <c r="C7485" t="s">
        <v>89</v>
      </c>
      <c r="D7485" t="s">
        <v>80</v>
      </c>
      <c r="E7485">
        <v>20</v>
      </c>
      <c r="F7485" s="8">
        <f>VLOOKUP(C7485,Products!$A$2:$E$20,5,TRUE)</f>
        <v>15.95</v>
      </c>
      <c r="G7485" s="8">
        <f t="shared" si="232"/>
        <v>319</v>
      </c>
      <c r="H7485" s="8">
        <f>VLOOKUP(C7485,Products!$A$2:$F$20,6,TRUE)</f>
        <v>6</v>
      </c>
      <c r="I7485" s="8">
        <f t="shared" si="233"/>
        <v>120</v>
      </c>
      <c r="J7485" s="42">
        <f>VLOOKUP(B7485,Invoices!A:I,9,TRUE)</f>
        <v>2021</v>
      </c>
    </row>
    <row r="7486" spans="1:10" x14ac:dyDescent="0.15">
      <c r="A7486" t="s">
        <v>10846</v>
      </c>
      <c r="B7486" t="s">
        <v>1614</v>
      </c>
      <c r="C7486" t="s">
        <v>105</v>
      </c>
      <c r="D7486" t="s">
        <v>81</v>
      </c>
      <c r="E7486">
        <v>20</v>
      </c>
      <c r="F7486" s="8">
        <f>VLOOKUP(C7486,Products!$A$2:$E$20,5,TRUE)</f>
        <v>8.9499999999999993</v>
      </c>
      <c r="G7486" s="8">
        <f t="shared" si="232"/>
        <v>179</v>
      </c>
      <c r="H7486" s="8">
        <f>VLOOKUP(C7486,Products!$A$2:$F$20,6,TRUE)</f>
        <v>3.1999999999999993</v>
      </c>
      <c r="I7486" s="8">
        <f t="shared" si="233"/>
        <v>63.999999999999986</v>
      </c>
      <c r="J7486" s="42">
        <f>VLOOKUP(B7486,Invoices!A:I,9,TRUE)</f>
        <v>2021</v>
      </c>
    </row>
    <row r="7487" spans="1:10" x14ac:dyDescent="0.15">
      <c r="A7487" t="s">
        <v>10847</v>
      </c>
      <c r="B7487" t="s">
        <v>1614</v>
      </c>
      <c r="C7487" t="s">
        <v>96</v>
      </c>
      <c r="D7487" t="s">
        <v>75</v>
      </c>
      <c r="E7487">
        <v>10</v>
      </c>
      <c r="F7487" s="8">
        <f>VLOOKUP(C7487,Products!$A$2:$E$20,5,TRUE)</f>
        <v>79.95</v>
      </c>
      <c r="G7487" s="8">
        <f t="shared" si="232"/>
        <v>799.5</v>
      </c>
      <c r="H7487" s="8">
        <f>VLOOKUP(C7487,Products!$A$2:$F$20,6,TRUE)</f>
        <v>27.950000000000003</v>
      </c>
      <c r="I7487" s="8">
        <f t="shared" si="233"/>
        <v>279.5</v>
      </c>
      <c r="J7487" s="42">
        <f>VLOOKUP(B7487,Invoices!A:I,9,TRUE)</f>
        <v>2021</v>
      </c>
    </row>
    <row r="7488" spans="1:10" x14ac:dyDescent="0.15">
      <c r="A7488" t="s">
        <v>10848</v>
      </c>
      <c r="B7488" t="s">
        <v>1614</v>
      </c>
      <c r="C7488" t="s">
        <v>99</v>
      </c>
      <c r="D7488" t="s">
        <v>84</v>
      </c>
      <c r="E7488">
        <v>2</v>
      </c>
      <c r="F7488" s="8">
        <f>VLOOKUP(C7488,Products!$A$2:$E$20,5,TRUE)</f>
        <v>3.5</v>
      </c>
      <c r="G7488" s="8">
        <f t="shared" si="232"/>
        <v>7</v>
      </c>
      <c r="H7488" s="8">
        <f>VLOOKUP(C7488,Products!$A$2:$F$20,6,TRUE)</f>
        <v>0.54999999999999982</v>
      </c>
      <c r="I7488" s="8">
        <f t="shared" si="233"/>
        <v>1.0999999999999996</v>
      </c>
      <c r="J7488" s="42">
        <f>VLOOKUP(B7488,Invoices!A:I,9,TRUE)</f>
        <v>2021</v>
      </c>
    </row>
    <row r="7489" spans="1:10" x14ac:dyDescent="0.15">
      <c r="A7489" t="s">
        <v>10849</v>
      </c>
      <c r="B7489" t="s">
        <v>1614</v>
      </c>
      <c r="C7489" t="s">
        <v>92</v>
      </c>
      <c r="D7489" t="s">
        <v>82</v>
      </c>
      <c r="E7489">
        <v>2</v>
      </c>
      <c r="F7489" s="8">
        <f>VLOOKUP(C7489,Products!$A$2:$E$20,5,TRUE)</f>
        <v>19.95</v>
      </c>
      <c r="G7489" s="8">
        <f t="shared" si="232"/>
        <v>39.9</v>
      </c>
      <c r="H7489" s="8">
        <f>VLOOKUP(C7489,Products!$A$2:$F$20,6,TRUE)</f>
        <v>7.4499999999999993</v>
      </c>
      <c r="I7489" s="8">
        <f t="shared" si="233"/>
        <v>14.899999999999999</v>
      </c>
      <c r="J7489" s="42">
        <f>VLOOKUP(B7489,Invoices!A:I,9,TRUE)</f>
        <v>2021</v>
      </c>
    </row>
    <row r="7490" spans="1:10" x14ac:dyDescent="0.15">
      <c r="A7490" t="s">
        <v>10850</v>
      </c>
      <c r="B7490" t="s">
        <v>1614</v>
      </c>
      <c r="C7490" t="s">
        <v>101</v>
      </c>
      <c r="D7490" t="s">
        <v>69</v>
      </c>
      <c r="E7490">
        <v>3</v>
      </c>
      <c r="F7490" s="8">
        <f>VLOOKUP(C7490,Products!$A$2:$E$20,5,TRUE)</f>
        <v>129.94999999999999</v>
      </c>
      <c r="G7490" s="8">
        <f t="shared" si="232"/>
        <v>389.84999999999997</v>
      </c>
      <c r="H7490" s="8">
        <f>VLOOKUP(C7490,Products!$A$2:$F$20,6,TRUE)</f>
        <v>40.449999999999989</v>
      </c>
      <c r="I7490" s="8">
        <f t="shared" si="233"/>
        <v>121.34999999999997</v>
      </c>
      <c r="J7490" s="42">
        <f>VLOOKUP(B7490,Invoices!A:I,9,TRUE)</f>
        <v>2021</v>
      </c>
    </row>
    <row r="7491" spans="1:10" x14ac:dyDescent="0.15">
      <c r="A7491" t="s">
        <v>10851</v>
      </c>
      <c r="B7491" t="s">
        <v>1614</v>
      </c>
      <c r="C7491" t="s">
        <v>103</v>
      </c>
      <c r="D7491" t="s">
        <v>77</v>
      </c>
      <c r="E7491">
        <v>12</v>
      </c>
      <c r="F7491" s="8">
        <f>VLOOKUP(C7491,Products!$A$2:$E$20,5,TRUE)</f>
        <v>8.9499999999999993</v>
      </c>
      <c r="G7491" s="8">
        <f t="shared" ref="G7491:G7554" si="234">F7491*E7491</f>
        <v>107.39999999999999</v>
      </c>
      <c r="H7491" s="8">
        <f>VLOOKUP(C7491,Products!$A$2:$F$20,6,TRUE)</f>
        <v>3.1999999999999993</v>
      </c>
      <c r="I7491" s="8">
        <f t="shared" ref="I7491:I7554" si="235">H7491*E7491</f>
        <v>38.399999999999991</v>
      </c>
      <c r="J7491" s="42">
        <f>VLOOKUP(B7491,Invoices!A:I,9,TRUE)</f>
        <v>2021</v>
      </c>
    </row>
    <row r="7492" spans="1:10" x14ac:dyDescent="0.15">
      <c r="A7492" t="s">
        <v>10852</v>
      </c>
      <c r="B7492" t="s">
        <v>1614</v>
      </c>
      <c r="C7492" t="s">
        <v>104</v>
      </c>
      <c r="D7492" t="s">
        <v>71</v>
      </c>
      <c r="E7492">
        <v>1</v>
      </c>
      <c r="F7492" s="8">
        <f>VLOOKUP(C7492,Products!$A$2:$E$20,5,TRUE)</f>
        <v>2.95</v>
      </c>
      <c r="G7492" s="8">
        <f t="shared" si="234"/>
        <v>2.95</v>
      </c>
      <c r="H7492" s="8">
        <f>VLOOKUP(C7492,Products!$A$2:$F$20,6,TRUE)</f>
        <v>1.1500000000000001</v>
      </c>
      <c r="I7492" s="8">
        <f t="shared" si="235"/>
        <v>1.1500000000000001</v>
      </c>
      <c r="J7492" s="42">
        <f>VLOOKUP(B7492,Invoices!A:I,9,TRUE)</f>
        <v>2021</v>
      </c>
    </row>
    <row r="7493" spans="1:10" x14ac:dyDescent="0.15">
      <c r="A7493" t="s">
        <v>10853</v>
      </c>
      <c r="B7493" t="s">
        <v>1615</v>
      </c>
      <c r="C7493" t="s">
        <v>96</v>
      </c>
      <c r="D7493" t="s">
        <v>75</v>
      </c>
      <c r="E7493">
        <v>25</v>
      </c>
      <c r="F7493" s="8">
        <f>VLOOKUP(C7493,Products!$A$2:$E$20,5,TRUE)</f>
        <v>79.95</v>
      </c>
      <c r="G7493" s="8">
        <f t="shared" si="234"/>
        <v>1998.75</v>
      </c>
      <c r="H7493" s="8">
        <f>VLOOKUP(C7493,Products!$A$2:$F$20,6,TRUE)</f>
        <v>27.950000000000003</v>
      </c>
      <c r="I7493" s="8">
        <f t="shared" si="235"/>
        <v>698.75000000000011</v>
      </c>
      <c r="J7493" s="42">
        <f>VLOOKUP(B7493,Invoices!A:I,9,TRUE)</f>
        <v>2021</v>
      </c>
    </row>
    <row r="7494" spans="1:10" x14ac:dyDescent="0.15">
      <c r="A7494" t="s">
        <v>10854</v>
      </c>
      <c r="B7494" t="s">
        <v>1615</v>
      </c>
      <c r="C7494" t="s">
        <v>105</v>
      </c>
      <c r="D7494" t="s">
        <v>81</v>
      </c>
      <c r="E7494">
        <v>10</v>
      </c>
      <c r="F7494" s="8">
        <f>VLOOKUP(C7494,Products!$A$2:$E$20,5,TRUE)</f>
        <v>8.9499999999999993</v>
      </c>
      <c r="G7494" s="8">
        <f t="shared" si="234"/>
        <v>89.5</v>
      </c>
      <c r="H7494" s="8">
        <f>VLOOKUP(C7494,Products!$A$2:$F$20,6,TRUE)</f>
        <v>3.1999999999999993</v>
      </c>
      <c r="I7494" s="8">
        <f t="shared" si="235"/>
        <v>31.999999999999993</v>
      </c>
      <c r="J7494" s="42">
        <f>VLOOKUP(B7494,Invoices!A:I,9,TRUE)</f>
        <v>2021</v>
      </c>
    </row>
    <row r="7495" spans="1:10" x14ac:dyDescent="0.15">
      <c r="A7495" t="s">
        <v>10855</v>
      </c>
      <c r="B7495" t="s">
        <v>1615</v>
      </c>
      <c r="C7495" t="s">
        <v>101</v>
      </c>
      <c r="D7495" t="s">
        <v>69</v>
      </c>
      <c r="E7495">
        <v>1</v>
      </c>
      <c r="F7495" s="8">
        <f>VLOOKUP(C7495,Products!$A$2:$E$20,5,TRUE)</f>
        <v>129.94999999999999</v>
      </c>
      <c r="G7495" s="8">
        <f t="shared" si="234"/>
        <v>129.94999999999999</v>
      </c>
      <c r="H7495" s="8">
        <f>VLOOKUP(C7495,Products!$A$2:$F$20,6,TRUE)</f>
        <v>40.449999999999989</v>
      </c>
      <c r="I7495" s="8">
        <f t="shared" si="235"/>
        <v>40.449999999999989</v>
      </c>
      <c r="J7495" s="42">
        <f>VLOOKUP(B7495,Invoices!A:I,9,TRUE)</f>
        <v>2021</v>
      </c>
    </row>
    <row r="7496" spans="1:10" x14ac:dyDescent="0.15">
      <c r="A7496" t="s">
        <v>10856</v>
      </c>
      <c r="B7496" t="s">
        <v>1615</v>
      </c>
      <c r="C7496" t="s">
        <v>93</v>
      </c>
      <c r="D7496" t="s">
        <v>76</v>
      </c>
      <c r="E7496">
        <v>20</v>
      </c>
      <c r="F7496" s="8">
        <f>VLOOKUP(C7496,Products!$A$2:$E$20,5,TRUE)</f>
        <v>9.9499999999999993</v>
      </c>
      <c r="G7496" s="8">
        <f t="shared" si="234"/>
        <v>199</v>
      </c>
      <c r="H7496" s="8">
        <f>VLOOKUP(C7496,Products!$A$2:$F$20,6,TRUE)</f>
        <v>1.9499999999999993</v>
      </c>
      <c r="I7496" s="8">
        <f t="shared" si="235"/>
        <v>38.999999999999986</v>
      </c>
      <c r="J7496" s="42">
        <f>VLOOKUP(B7496,Invoices!A:I,9,TRUE)</f>
        <v>2021</v>
      </c>
    </row>
    <row r="7497" spans="1:10" x14ac:dyDescent="0.15">
      <c r="A7497" t="s">
        <v>10857</v>
      </c>
      <c r="B7497" t="s">
        <v>1615</v>
      </c>
      <c r="C7497" t="s">
        <v>102</v>
      </c>
      <c r="D7497" t="s">
        <v>83</v>
      </c>
      <c r="E7497">
        <v>25</v>
      </c>
      <c r="F7497" s="8">
        <f>VLOOKUP(C7497,Products!$A$2:$E$20,5,TRUE)</f>
        <v>29.95</v>
      </c>
      <c r="G7497" s="8">
        <f t="shared" si="234"/>
        <v>748.75</v>
      </c>
      <c r="H7497" s="8">
        <f>VLOOKUP(C7497,Products!$A$2:$F$20,6,TRUE)</f>
        <v>15</v>
      </c>
      <c r="I7497" s="8">
        <f t="shared" si="235"/>
        <v>375</v>
      </c>
      <c r="J7497" s="42">
        <f>VLOOKUP(B7497,Invoices!A:I,9,TRUE)</f>
        <v>2021</v>
      </c>
    </row>
    <row r="7498" spans="1:10" x14ac:dyDescent="0.15">
      <c r="A7498" t="s">
        <v>10858</v>
      </c>
      <c r="B7498" t="s">
        <v>1615</v>
      </c>
      <c r="C7498" t="s">
        <v>95</v>
      </c>
      <c r="D7498" t="s">
        <v>73</v>
      </c>
      <c r="E7498">
        <v>5</v>
      </c>
      <c r="F7498" s="8">
        <f>VLOOKUP(C7498,Products!$A$2:$E$20,5,TRUE)</f>
        <v>12.95</v>
      </c>
      <c r="G7498" s="8">
        <f t="shared" si="234"/>
        <v>64.75</v>
      </c>
      <c r="H7498" s="8">
        <f>VLOOKUP(C7498,Products!$A$2:$F$20,6,TRUE)</f>
        <v>4.1999999999999993</v>
      </c>
      <c r="I7498" s="8">
        <f t="shared" si="235"/>
        <v>20.999999999999996</v>
      </c>
      <c r="J7498" s="42">
        <f>VLOOKUP(B7498,Invoices!A:I,9,TRUE)</f>
        <v>2021</v>
      </c>
    </row>
    <row r="7499" spans="1:10" x14ac:dyDescent="0.15">
      <c r="A7499" t="s">
        <v>10859</v>
      </c>
      <c r="B7499" t="s">
        <v>1615</v>
      </c>
      <c r="C7499" t="s">
        <v>90</v>
      </c>
      <c r="D7499" t="s">
        <v>72</v>
      </c>
      <c r="E7499">
        <v>4</v>
      </c>
      <c r="F7499" s="8">
        <f>VLOOKUP(C7499,Products!$A$2:$E$20,5,TRUE)</f>
        <v>8.9499999999999993</v>
      </c>
      <c r="G7499" s="8">
        <f t="shared" si="234"/>
        <v>35.799999999999997</v>
      </c>
      <c r="H7499" s="8">
        <f>VLOOKUP(C7499,Products!$A$2:$F$20,6,TRUE)</f>
        <v>5.6999999999999993</v>
      </c>
      <c r="I7499" s="8">
        <f t="shared" si="235"/>
        <v>22.799999999999997</v>
      </c>
      <c r="J7499" s="42">
        <f>VLOOKUP(B7499,Invoices!A:I,9,TRUE)</f>
        <v>2021</v>
      </c>
    </row>
    <row r="7500" spans="1:10" x14ac:dyDescent="0.15">
      <c r="A7500" t="s">
        <v>10860</v>
      </c>
      <c r="B7500" t="s">
        <v>1615</v>
      </c>
      <c r="C7500" t="s">
        <v>94</v>
      </c>
      <c r="D7500" t="s">
        <v>86</v>
      </c>
      <c r="E7500">
        <v>1</v>
      </c>
      <c r="F7500" s="8">
        <f>VLOOKUP(C7500,Products!$A$2:$E$20,5,TRUE)</f>
        <v>3.5</v>
      </c>
      <c r="G7500" s="8">
        <f t="shared" si="234"/>
        <v>3.5</v>
      </c>
      <c r="H7500" s="8">
        <f>VLOOKUP(C7500,Products!$A$2:$F$20,6,TRUE)</f>
        <v>0.54999999999999982</v>
      </c>
      <c r="I7500" s="8">
        <f t="shared" si="235"/>
        <v>0.54999999999999982</v>
      </c>
      <c r="J7500" s="42">
        <f>VLOOKUP(B7500,Invoices!A:I,9,TRUE)</f>
        <v>2021</v>
      </c>
    </row>
    <row r="7501" spans="1:10" x14ac:dyDescent="0.15">
      <c r="A7501" t="s">
        <v>10861</v>
      </c>
      <c r="B7501" t="s">
        <v>1615</v>
      </c>
      <c r="C7501" t="s">
        <v>104</v>
      </c>
      <c r="D7501" t="s">
        <v>71</v>
      </c>
      <c r="E7501">
        <v>4</v>
      </c>
      <c r="F7501" s="8">
        <f>VLOOKUP(C7501,Products!$A$2:$E$20,5,TRUE)</f>
        <v>2.95</v>
      </c>
      <c r="G7501" s="8">
        <f t="shared" si="234"/>
        <v>11.8</v>
      </c>
      <c r="H7501" s="8">
        <f>VLOOKUP(C7501,Products!$A$2:$F$20,6,TRUE)</f>
        <v>1.1500000000000001</v>
      </c>
      <c r="I7501" s="8">
        <f t="shared" si="235"/>
        <v>4.6000000000000005</v>
      </c>
      <c r="J7501" s="42">
        <f>VLOOKUP(B7501,Invoices!A:I,9,TRUE)</f>
        <v>2021</v>
      </c>
    </row>
    <row r="7502" spans="1:10" x14ac:dyDescent="0.15">
      <c r="A7502" t="s">
        <v>10862</v>
      </c>
      <c r="B7502" t="s">
        <v>1615</v>
      </c>
      <c r="C7502" t="s">
        <v>87</v>
      </c>
      <c r="D7502" t="s">
        <v>68</v>
      </c>
      <c r="E7502">
        <v>2</v>
      </c>
      <c r="F7502" s="8">
        <f>VLOOKUP(C7502,Products!$A$2:$E$20,5,TRUE)</f>
        <v>19.95</v>
      </c>
      <c r="G7502" s="8">
        <f t="shared" si="234"/>
        <v>39.9</v>
      </c>
      <c r="H7502" s="8">
        <f>VLOOKUP(C7502,Products!$A$2:$F$20,6,TRUE)</f>
        <v>7.4499999999999993</v>
      </c>
      <c r="I7502" s="8">
        <f t="shared" si="235"/>
        <v>14.899999999999999</v>
      </c>
      <c r="J7502" s="42">
        <f>VLOOKUP(B7502,Invoices!A:I,9,TRUE)</f>
        <v>2021</v>
      </c>
    </row>
    <row r="7503" spans="1:10" x14ac:dyDescent="0.15">
      <c r="A7503" t="s">
        <v>10863</v>
      </c>
      <c r="B7503" t="s">
        <v>1615</v>
      </c>
      <c r="C7503" t="s">
        <v>103</v>
      </c>
      <c r="D7503" t="s">
        <v>77</v>
      </c>
      <c r="E7503">
        <v>2</v>
      </c>
      <c r="F7503" s="8">
        <f>VLOOKUP(C7503,Products!$A$2:$E$20,5,TRUE)</f>
        <v>8.9499999999999993</v>
      </c>
      <c r="G7503" s="8">
        <f t="shared" si="234"/>
        <v>17.899999999999999</v>
      </c>
      <c r="H7503" s="8">
        <f>VLOOKUP(C7503,Products!$A$2:$F$20,6,TRUE)</f>
        <v>3.1999999999999993</v>
      </c>
      <c r="I7503" s="8">
        <f t="shared" si="235"/>
        <v>6.3999999999999986</v>
      </c>
      <c r="J7503" s="42">
        <f>VLOOKUP(B7503,Invoices!A:I,9,TRUE)</f>
        <v>2021</v>
      </c>
    </row>
    <row r="7504" spans="1:10" x14ac:dyDescent="0.15">
      <c r="A7504" t="s">
        <v>10864</v>
      </c>
      <c r="B7504" t="s">
        <v>1615</v>
      </c>
      <c r="C7504" t="s">
        <v>92</v>
      </c>
      <c r="D7504" t="s">
        <v>82</v>
      </c>
      <c r="E7504">
        <v>1</v>
      </c>
      <c r="F7504" s="8">
        <f>VLOOKUP(C7504,Products!$A$2:$E$20,5,TRUE)</f>
        <v>19.95</v>
      </c>
      <c r="G7504" s="8">
        <f t="shared" si="234"/>
        <v>19.95</v>
      </c>
      <c r="H7504" s="8">
        <f>VLOOKUP(C7504,Products!$A$2:$F$20,6,TRUE)</f>
        <v>7.4499999999999993</v>
      </c>
      <c r="I7504" s="8">
        <f t="shared" si="235"/>
        <v>7.4499999999999993</v>
      </c>
      <c r="J7504" s="42">
        <f>VLOOKUP(B7504,Invoices!A:I,9,TRUE)</f>
        <v>2021</v>
      </c>
    </row>
    <row r="7505" spans="1:10" x14ac:dyDescent="0.15">
      <c r="A7505" t="s">
        <v>10865</v>
      </c>
      <c r="B7505" t="s">
        <v>1616</v>
      </c>
      <c r="C7505" t="s">
        <v>90</v>
      </c>
      <c r="D7505" t="s">
        <v>72</v>
      </c>
      <c r="E7505">
        <v>20</v>
      </c>
      <c r="F7505" s="8">
        <f>VLOOKUP(C7505,Products!$A$2:$E$20,5,TRUE)</f>
        <v>8.9499999999999993</v>
      </c>
      <c r="G7505" s="8">
        <f t="shared" si="234"/>
        <v>179</v>
      </c>
      <c r="H7505" s="8">
        <f>VLOOKUP(C7505,Products!$A$2:$F$20,6,TRUE)</f>
        <v>5.6999999999999993</v>
      </c>
      <c r="I7505" s="8">
        <f t="shared" si="235"/>
        <v>113.99999999999999</v>
      </c>
      <c r="J7505" s="42">
        <f>VLOOKUP(B7505,Invoices!A:I,9,TRUE)</f>
        <v>2021</v>
      </c>
    </row>
    <row r="7506" spans="1:10" x14ac:dyDescent="0.15">
      <c r="A7506" t="s">
        <v>10866</v>
      </c>
      <c r="B7506" t="s">
        <v>1616</v>
      </c>
      <c r="C7506" t="s">
        <v>105</v>
      </c>
      <c r="D7506" t="s">
        <v>81</v>
      </c>
      <c r="E7506">
        <v>2</v>
      </c>
      <c r="F7506" s="8">
        <f>VLOOKUP(C7506,Products!$A$2:$E$20,5,TRUE)</f>
        <v>8.9499999999999993</v>
      </c>
      <c r="G7506" s="8">
        <f t="shared" si="234"/>
        <v>17.899999999999999</v>
      </c>
      <c r="H7506" s="8">
        <f>VLOOKUP(C7506,Products!$A$2:$F$20,6,TRUE)</f>
        <v>3.1999999999999993</v>
      </c>
      <c r="I7506" s="8">
        <f t="shared" si="235"/>
        <v>6.3999999999999986</v>
      </c>
      <c r="J7506" s="42">
        <f>VLOOKUP(B7506,Invoices!A:I,9,TRUE)</f>
        <v>2021</v>
      </c>
    </row>
    <row r="7507" spans="1:10" x14ac:dyDescent="0.15">
      <c r="A7507" t="s">
        <v>10867</v>
      </c>
      <c r="B7507" t="s">
        <v>1616</v>
      </c>
      <c r="C7507" t="s">
        <v>101</v>
      </c>
      <c r="D7507" t="s">
        <v>69</v>
      </c>
      <c r="E7507">
        <v>2</v>
      </c>
      <c r="F7507" s="8">
        <f>VLOOKUP(C7507,Products!$A$2:$E$20,5,TRUE)</f>
        <v>129.94999999999999</v>
      </c>
      <c r="G7507" s="8">
        <f t="shared" si="234"/>
        <v>259.89999999999998</v>
      </c>
      <c r="H7507" s="8">
        <f>VLOOKUP(C7507,Products!$A$2:$F$20,6,TRUE)</f>
        <v>40.449999999999989</v>
      </c>
      <c r="I7507" s="8">
        <f t="shared" si="235"/>
        <v>80.899999999999977</v>
      </c>
      <c r="J7507" s="42">
        <f>VLOOKUP(B7507,Invoices!A:I,9,TRUE)</f>
        <v>2021</v>
      </c>
    </row>
    <row r="7508" spans="1:10" x14ac:dyDescent="0.15">
      <c r="A7508" t="s">
        <v>10868</v>
      </c>
      <c r="B7508" t="s">
        <v>1616</v>
      </c>
      <c r="C7508" t="s">
        <v>96</v>
      </c>
      <c r="D7508" t="s">
        <v>75</v>
      </c>
      <c r="E7508">
        <v>1</v>
      </c>
      <c r="F7508" s="8">
        <f>VLOOKUP(C7508,Products!$A$2:$E$20,5,TRUE)</f>
        <v>79.95</v>
      </c>
      <c r="G7508" s="8">
        <f t="shared" si="234"/>
        <v>79.95</v>
      </c>
      <c r="H7508" s="8">
        <f>VLOOKUP(C7508,Products!$A$2:$F$20,6,TRUE)</f>
        <v>27.950000000000003</v>
      </c>
      <c r="I7508" s="8">
        <f t="shared" si="235"/>
        <v>27.950000000000003</v>
      </c>
      <c r="J7508" s="42">
        <f>VLOOKUP(B7508,Invoices!A:I,9,TRUE)</f>
        <v>2021</v>
      </c>
    </row>
    <row r="7509" spans="1:10" x14ac:dyDescent="0.15">
      <c r="A7509" t="s">
        <v>10869</v>
      </c>
      <c r="B7509" t="s">
        <v>1617</v>
      </c>
      <c r="C7509" t="s">
        <v>105</v>
      </c>
      <c r="D7509" t="s">
        <v>81</v>
      </c>
      <c r="E7509">
        <v>1</v>
      </c>
      <c r="F7509" s="8">
        <f>VLOOKUP(C7509,Products!$A$2:$E$20,5,TRUE)</f>
        <v>8.9499999999999993</v>
      </c>
      <c r="G7509" s="8">
        <f t="shared" si="234"/>
        <v>8.9499999999999993</v>
      </c>
      <c r="H7509" s="8">
        <f>VLOOKUP(C7509,Products!$A$2:$F$20,6,TRUE)</f>
        <v>3.1999999999999993</v>
      </c>
      <c r="I7509" s="8">
        <f t="shared" si="235"/>
        <v>3.1999999999999993</v>
      </c>
      <c r="J7509" s="42">
        <f>VLOOKUP(B7509,Invoices!A:I,9,TRUE)</f>
        <v>2021</v>
      </c>
    </row>
    <row r="7510" spans="1:10" x14ac:dyDescent="0.15">
      <c r="A7510" t="s">
        <v>10870</v>
      </c>
      <c r="B7510" t="s">
        <v>1617</v>
      </c>
      <c r="C7510" t="s">
        <v>90</v>
      </c>
      <c r="D7510" t="s">
        <v>72</v>
      </c>
      <c r="E7510">
        <v>3</v>
      </c>
      <c r="F7510" s="8">
        <f>VLOOKUP(C7510,Products!$A$2:$E$20,5,TRUE)</f>
        <v>8.9499999999999993</v>
      </c>
      <c r="G7510" s="8">
        <f t="shared" si="234"/>
        <v>26.849999999999998</v>
      </c>
      <c r="H7510" s="8">
        <f>VLOOKUP(C7510,Products!$A$2:$F$20,6,TRUE)</f>
        <v>5.6999999999999993</v>
      </c>
      <c r="I7510" s="8">
        <f t="shared" si="235"/>
        <v>17.099999999999998</v>
      </c>
      <c r="J7510" s="42">
        <f>VLOOKUP(B7510,Invoices!A:I,9,TRUE)</f>
        <v>2021</v>
      </c>
    </row>
    <row r="7511" spans="1:10" x14ac:dyDescent="0.15">
      <c r="A7511" t="s">
        <v>10871</v>
      </c>
      <c r="B7511" t="s">
        <v>1618</v>
      </c>
      <c r="C7511" t="s">
        <v>102</v>
      </c>
      <c r="D7511" t="s">
        <v>83</v>
      </c>
      <c r="E7511">
        <v>6</v>
      </c>
      <c r="F7511" s="8">
        <f>VLOOKUP(C7511,Products!$A$2:$E$20,5,TRUE)</f>
        <v>29.95</v>
      </c>
      <c r="G7511" s="8">
        <f t="shared" si="234"/>
        <v>179.7</v>
      </c>
      <c r="H7511" s="8">
        <f>VLOOKUP(C7511,Products!$A$2:$F$20,6,TRUE)</f>
        <v>15</v>
      </c>
      <c r="I7511" s="8">
        <f t="shared" si="235"/>
        <v>90</v>
      </c>
      <c r="J7511" s="42">
        <f>VLOOKUP(B7511,Invoices!A:I,9,TRUE)</f>
        <v>2021</v>
      </c>
    </row>
    <row r="7512" spans="1:10" x14ac:dyDescent="0.15">
      <c r="A7512" t="s">
        <v>10872</v>
      </c>
      <c r="B7512" t="s">
        <v>1618</v>
      </c>
      <c r="C7512" t="s">
        <v>104</v>
      </c>
      <c r="D7512" t="s">
        <v>71</v>
      </c>
      <c r="E7512">
        <v>1</v>
      </c>
      <c r="F7512" s="8">
        <f>VLOOKUP(C7512,Products!$A$2:$E$20,5,TRUE)</f>
        <v>2.95</v>
      </c>
      <c r="G7512" s="8">
        <f t="shared" si="234"/>
        <v>2.95</v>
      </c>
      <c r="H7512" s="8">
        <f>VLOOKUP(C7512,Products!$A$2:$F$20,6,TRUE)</f>
        <v>1.1500000000000001</v>
      </c>
      <c r="I7512" s="8">
        <f t="shared" si="235"/>
        <v>1.1500000000000001</v>
      </c>
      <c r="J7512" s="42">
        <f>VLOOKUP(B7512,Invoices!A:I,9,TRUE)</f>
        <v>2021</v>
      </c>
    </row>
    <row r="7513" spans="1:10" x14ac:dyDescent="0.15">
      <c r="A7513" t="s">
        <v>10873</v>
      </c>
      <c r="B7513" t="s">
        <v>1618</v>
      </c>
      <c r="C7513" t="s">
        <v>90</v>
      </c>
      <c r="D7513" t="s">
        <v>72</v>
      </c>
      <c r="E7513">
        <v>2</v>
      </c>
      <c r="F7513" s="8">
        <f>VLOOKUP(C7513,Products!$A$2:$E$20,5,TRUE)</f>
        <v>8.9499999999999993</v>
      </c>
      <c r="G7513" s="8">
        <f t="shared" si="234"/>
        <v>17.899999999999999</v>
      </c>
      <c r="H7513" s="8">
        <f>VLOOKUP(C7513,Products!$A$2:$F$20,6,TRUE)</f>
        <v>5.6999999999999993</v>
      </c>
      <c r="I7513" s="8">
        <f t="shared" si="235"/>
        <v>11.399999999999999</v>
      </c>
      <c r="J7513" s="42">
        <f>VLOOKUP(B7513,Invoices!A:I,9,TRUE)</f>
        <v>2021</v>
      </c>
    </row>
    <row r="7514" spans="1:10" x14ac:dyDescent="0.15">
      <c r="A7514" t="s">
        <v>10874</v>
      </c>
      <c r="B7514" t="s">
        <v>1618</v>
      </c>
      <c r="C7514" t="s">
        <v>105</v>
      </c>
      <c r="D7514" t="s">
        <v>81</v>
      </c>
      <c r="E7514">
        <v>2</v>
      </c>
      <c r="F7514" s="8">
        <f>VLOOKUP(C7514,Products!$A$2:$E$20,5,TRUE)</f>
        <v>8.9499999999999993</v>
      </c>
      <c r="G7514" s="8">
        <f t="shared" si="234"/>
        <v>17.899999999999999</v>
      </c>
      <c r="H7514" s="8">
        <f>VLOOKUP(C7514,Products!$A$2:$F$20,6,TRUE)</f>
        <v>3.1999999999999993</v>
      </c>
      <c r="I7514" s="8">
        <f t="shared" si="235"/>
        <v>6.3999999999999986</v>
      </c>
      <c r="J7514" s="42">
        <f>VLOOKUP(B7514,Invoices!A:I,9,TRUE)</f>
        <v>2021</v>
      </c>
    </row>
    <row r="7515" spans="1:10" x14ac:dyDescent="0.15">
      <c r="A7515" t="s">
        <v>10875</v>
      </c>
      <c r="B7515" t="s">
        <v>1619</v>
      </c>
      <c r="C7515" t="s">
        <v>90</v>
      </c>
      <c r="D7515" t="s">
        <v>72</v>
      </c>
      <c r="E7515">
        <v>1</v>
      </c>
      <c r="F7515" s="8">
        <f>VLOOKUP(C7515,Products!$A$2:$E$20,5,TRUE)</f>
        <v>8.9499999999999993</v>
      </c>
      <c r="G7515" s="8">
        <f t="shared" si="234"/>
        <v>8.9499999999999993</v>
      </c>
      <c r="H7515" s="8">
        <f>VLOOKUP(C7515,Products!$A$2:$F$20,6,TRUE)</f>
        <v>5.6999999999999993</v>
      </c>
      <c r="I7515" s="8">
        <f t="shared" si="235"/>
        <v>5.6999999999999993</v>
      </c>
      <c r="J7515" s="42">
        <f>VLOOKUP(B7515,Invoices!A:I,9,TRUE)</f>
        <v>2021</v>
      </c>
    </row>
    <row r="7516" spans="1:10" x14ac:dyDescent="0.15">
      <c r="A7516" t="s">
        <v>10876</v>
      </c>
      <c r="B7516" t="s">
        <v>1619</v>
      </c>
      <c r="C7516" t="s">
        <v>103</v>
      </c>
      <c r="D7516" t="s">
        <v>77</v>
      </c>
      <c r="E7516">
        <v>5</v>
      </c>
      <c r="F7516" s="8">
        <f>VLOOKUP(C7516,Products!$A$2:$E$20,5,TRUE)</f>
        <v>8.9499999999999993</v>
      </c>
      <c r="G7516" s="8">
        <f t="shared" si="234"/>
        <v>44.75</v>
      </c>
      <c r="H7516" s="8">
        <f>VLOOKUP(C7516,Products!$A$2:$F$20,6,TRUE)</f>
        <v>3.1999999999999993</v>
      </c>
      <c r="I7516" s="8">
        <f t="shared" si="235"/>
        <v>15.999999999999996</v>
      </c>
      <c r="J7516" s="42">
        <f>VLOOKUP(B7516,Invoices!A:I,9,TRUE)</f>
        <v>2021</v>
      </c>
    </row>
    <row r="7517" spans="1:10" x14ac:dyDescent="0.15">
      <c r="A7517" t="s">
        <v>10877</v>
      </c>
      <c r="B7517" t="s">
        <v>1619</v>
      </c>
      <c r="C7517" t="s">
        <v>105</v>
      </c>
      <c r="D7517" t="s">
        <v>81</v>
      </c>
      <c r="E7517">
        <v>2</v>
      </c>
      <c r="F7517" s="8">
        <f>VLOOKUP(C7517,Products!$A$2:$E$20,5,TRUE)</f>
        <v>8.9499999999999993</v>
      </c>
      <c r="G7517" s="8">
        <f t="shared" si="234"/>
        <v>17.899999999999999</v>
      </c>
      <c r="H7517" s="8">
        <f>VLOOKUP(C7517,Products!$A$2:$F$20,6,TRUE)</f>
        <v>3.1999999999999993</v>
      </c>
      <c r="I7517" s="8">
        <f t="shared" si="235"/>
        <v>6.3999999999999986</v>
      </c>
      <c r="J7517" s="42">
        <f>VLOOKUP(B7517,Invoices!A:I,9,TRUE)</f>
        <v>2021</v>
      </c>
    </row>
    <row r="7518" spans="1:10" x14ac:dyDescent="0.15">
      <c r="A7518" t="s">
        <v>10878</v>
      </c>
      <c r="B7518" t="s">
        <v>1619</v>
      </c>
      <c r="C7518" t="s">
        <v>104</v>
      </c>
      <c r="D7518" t="s">
        <v>71</v>
      </c>
      <c r="E7518">
        <v>1</v>
      </c>
      <c r="F7518" s="8">
        <f>VLOOKUP(C7518,Products!$A$2:$E$20,5,TRUE)</f>
        <v>2.95</v>
      </c>
      <c r="G7518" s="8">
        <f t="shared" si="234"/>
        <v>2.95</v>
      </c>
      <c r="H7518" s="8">
        <f>VLOOKUP(C7518,Products!$A$2:$F$20,6,TRUE)</f>
        <v>1.1500000000000001</v>
      </c>
      <c r="I7518" s="8">
        <f t="shared" si="235"/>
        <v>1.1500000000000001</v>
      </c>
      <c r="J7518" s="42">
        <f>VLOOKUP(B7518,Invoices!A:I,9,TRUE)</f>
        <v>2021</v>
      </c>
    </row>
    <row r="7519" spans="1:10" x14ac:dyDescent="0.15">
      <c r="A7519" t="s">
        <v>10879</v>
      </c>
      <c r="B7519" t="s">
        <v>1619</v>
      </c>
      <c r="C7519" t="s">
        <v>88</v>
      </c>
      <c r="D7519" t="s">
        <v>85</v>
      </c>
      <c r="E7519">
        <v>4</v>
      </c>
      <c r="F7519" s="8">
        <f>VLOOKUP(C7519,Products!$A$2:$E$20,5,TRUE)</f>
        <v>8.9499999999999993</v>
      </c>
      <c r="G7519" s="8">
        <f t="shared" si="234"/>
        <v>35.799999999999997</v>
      </c>
      <c r="H7519" s="8">
        <f>VLOOKUP(C7519,Products!$A$2:$F$20,6,TRUE)</f>
        <v>5.6999999999999993</v>
      </c>
      <c r="I7519" s="8">
        <f t="shared" si="235"/>
        <v>22.799999999999997</v>
      </c>
      <c r="J7519" s="42">
        <f>VLOOKUP(B7519,Invoices!A:I,9,TRUE)</f>
        <v>2021</v>
      </c>
    </row>
    <row r="7520" spans="1:10" x14ac:dyDescent="0.15">
      <c r="A7520" t="s">
        <v>10880</v>
      </c>
      <c r="B7520" t="s">
        <v>1619</v>
      </c>
      <c r="C7520" t="s">
        <v>102</v>
      </c>
      <c r="D7520" t="s">
        <v>83</v>
      </c>
      <c r="E7520">
        <v>4</v>
      </c>
      <c r="F7520" s="8">
        <f>VLOOKUP(C7520,Products!$A$2:$E$20,5,TRUE)</f>
        <v>29.95</v>
      </c>
      <c r="G7520" s="8">
        <f t="shared" si="234"/>
        <v>119.8</v>
      </c>
      <c r="H7520" s="8">
        <f>VLOOKUP(C7520,Products!$A$2:$F$20,6,TRUE)</f>
        <v>15</v>
      </c>
      <c r="I7520" s="8">
        <f t="shared" si="235"/>
        <v>60</v>
      </c>
      <c r="J7520" s="42">
        <f>VLOOKUP(B7520,Invoices!A:I,9,TRUE)</f>
        <v>2021</v>
      </c>
    </row>
    <row r="7521" spans="1:10" x14ac:dyDescent="0.15">
      <c r="A7521" t="s">
        <v>10881</v>
      </c>
      <c r="B7521" t="s">
        <v>1620</v>
      </c>
      <c r="C7521" t="s">
        <v>100</v>
      </c>
      <c r="D7521" t="s">
        <v>78</v>
      </c>
      <c r="E7521">
        <v>24</v>
      </c>
      <c r="F7521" s="8">
        <f>VLOOKUP(C7521,Products!$A$2:$E$20,5,TRUE)</f>
        <v>49.95</v>
      </c>
      <c r="G7521" s="8">
        <f t="shared" si="234"/>
        <v>1198.8000000000002</v>
      </c>
      <c r="H7521" s="8">
        <f>VLOOKUP(C7521,Products!$A$2:$F$20,6,TRUE)</f>
        <v>19.950000000000003</v>
      </c>
      <c r="I7521" s="8">
        <f t="shared" si="235"/>
        <v>478.80000000000007</v>
      </c>
      <c r="J7521" s="42">
        <f>VLOOKUP(B7521,Invoices!A:I,9,TRUE)</f>
        <v>2021</v>
      </c>
    </row>
    <row r="7522" spans="1:10" x14ac:dyDescent="0.15">
      <c r="A7522" t="s">
        <v>10882</v>
      </c>
      <c r="B7522" t="s">
        <v>1620</v>
      </c>
      <c r="C7522" t="s">
        <v>103</v>
      </c>
      <c r="D7522" t="s">
        <v>77</v>
      </c>
      <c r="E7522">
        <v>25</v>
      </c>
      <c r="F7522" s="8">
        <f>VLOOKUP(C7522,Products!$A$2:$E$20,5,TRUE)</f>
        <v>8.9499999999999993</v>
      </c>
      <c r="G7522" s="8">
        <f t="shared" si="234"/>
        <v>223.74999999999997</v>
      </c>
      <c r="H7522" s="8">
        <f>VLOOKUP(C7522,Products!$A$2:$F$20,6,TRUE)</f>
        <v>3.1999999999999993</v>
      </c>
      <c r="I7522" s="8">
        <f t="shared" si="235"/>
        <v>79.999999999999986</v>
      </c>
      <c r="J7522" s="42">
        <f>VLOOKUP(B7522,Invoices!A:I,9,TRUE)</f>
        <v>2021</v>
      </c>
    </row>
    <row r="7523" spans="1:10" x14ac:dyDescent="0.15">
      <c r="A7523" t="s">
        <v>10883</v>
      </c>
      <c r="B7523" t="s">
        <v>1620</v>
      </c>
      <c r="C7523" t="s">
        <v>96</v>
      </c>
      <c r="D7523" t="s">
        <v>75</v>
      </c>
      <c r="E7523">
        <v>4</v>
      </c>
      <c r="F7523" s="8">
        <f>VLOOKUP(C7523,Products!$A$2:$E$20,5,TRUE)</f>
        <v>79.95</v>
      </c>
      <c r="G7523" s="8">
        <f t="shared" si="234"/>
        <v>319.8</v>
      </c>
      <c r="H7523" s="8">
        <f>VLOOKUP(C7523,Products!$A$2:$F$20,6,TRUE)</f>
        <v>27.950000000000003</v>
      </c>
      <c r="I7523" s="8">
        <f t="shared" si="235"/>
        <v>111.80000000000001</v>
      </c>
      <c r="J7523" s="42">
        <f>VLOOKUP(B7523,Invoices!A:I,9,TRUE)</f>
        <v>2021</v>
      </c>
    </row>
    <row r="7524" spans="1:10" x14ac:dyDescent="0.15">
      <c r="A7524" t="s">
        <v>10884</v>
      </c>
      <c r="B7524" t="s">
        <v>1621</v>
      </c>
      <c r="C7524" t="s">
        <v>90</v>
      </c>
      <c r="D7524" t="s">
        <v>72</v>
      </c>
      <c r="E7524">
        <v>24</v>
      </c>
      <c r="F7524" s="8">
        <f>VLOOKUP(C7524,Products!$A$2:$E$20,5,TRUE)</f>
        <v>8.9499999999999993</v>
      </c>
      <c r="G7524" s="8">
        <f t="shared" si="234"/>
        <v>214.79999999999998</v>
      </c>
      <c r="H7524" s="8">
        <f>VLOOKUP(C7524,Products!$A$2:$F$20,6,TRUE)</f>
        <v>5.6999999999999993</v>
      </c>
      <c r="I7524" s="8">
        <f t="shared" si="235"/>
        <v>136.79999999999998</v>
      </c>
      <c r="J7524" s="42">
        <f>VLOOKUP(B7524,Invoices!A:I,9,TRUE)</f>
        <v>2021</v>
      </c>
    </row>
    <row r="7525" spans="1:10" x14ac:dyDescent="0.15">
      <c r="A7525" t="s">
        <v>10885</v>
      </c>
      <c r="B7525" t="s">
        <v>1621</v>
      </c>
      <c r="C7525" t="s">
        <v>98</v>
      </c>
      <c r="D7525" t="s">
        <v>79</v>
      </c>
      <c r="E7525">
        <v>1</v>
      </c>
      <c r="F7525" s="8">
        <f>VLOOKUP(C7525,Products!$A$2:$E$20,5,TRUE)</f>
        <v>14.95</v>
      </c>
      <c r="G7525" s="8">
        <f t="shared" si="234"/>
        <v>14.95</v>
      </c>
      <c r="H7525" s="8">
        <f>VLOOKUP(C7525,Products!$A$2:$F$20,6,TRUE)</f>
        <v>3.0499999999999989</v>
      </c>
      <c r="I7525" s="8">
        <f t="shared" si="235"/>
        <v>3.0499999999999989</v>
      </c>
      <c r="J7525" s="42">
        <f>VLOOKUP(B7525,Invoices!A:I,9,TRUE)</f>
        <v>2021</v>
      </c>
    </row>
    <row r="7526" spans="1:10" x14ac:dyDescent="0.15">
      <c r="A7526" t="s">
        <v>10886</v>
      </c>
      <c r="B7526" t="s">
        <v>1621</v>
      </c>
      <c r="C7526" t="s">
        <v>102</v>
      </c>
      <c r="D7526" t="s">
        <v>83</v>
      </c>
      <c r="E7526">
        <v>10</v>
      </c>
      <c r="F7526" s="8">
        <f>VLOOKUP(C7526,Products!$A$2:$E$20,5,TRUE)</f>
        <v>29.95</v>
      </c>
      <c r="G7526" s="8">
        <f t="shared" si="234"/>
        <v>299.5</v>
      </c>
      <c r="H7526" s="8">
        <f>VLOOKUP(C7526,Products!$A$2:$F$20,6,TRUE)</f>
        <v>15</v>
      </c>
      <c r="I7526" s="8">
        <f t="shared" si="235"/>
        <v>150</v>
      </c>
      <c r="J7526" s="42">
        <f>VLOOKUP(B7526,Invoices!A:I,9,TRUE)</f>
        <v>2021</v>
      </c>
    </row>
    <row r="7527" spans="1:10" x14ac:dyDescent="0.15">
      <c r="A7527" t="s">
        <v>10887</v>
      </c>
      <c r="B7527" t="s">
        <v>1621</v>
      </c>
      <c r="C7527" t="s">
        <v>94</v>
      </c>
      <c r="D7527" t="s">
        <v>86</v>
      </c>
      <c r="E7527">
        <v>2</v>
      </c>
      <c r="F7527" s="8">
        <f>VLOOKUP(C7527,Products!$A$2:$E$20,5,TRUE)</f>
        <v>3.5</v>
      </c>
      <c r="G7527" s="8">
        <f t="shared" si="234"/>
        <v>7</v>
      </c>
      <c r="H7527" s="8">
        <f>VLOOKUP(C7527,Products!$A$2:$F$20,6,TRUE)</f>
        <v>0.54999999999999982</v>
      </c>
      <c r="I7527" s="8">
        <f t="shared" si="235"/>
        <v>1.0999999999999996</v>
      </c>
      <c r="J7527" s="42">
        <f>VLOOKUP(B7527,Invoices!A:I,9,TRUE)</f>
        <v>2021</v>
      </c>
    </row>
    <row r="7528" spans="1:10" x14ac:dyDescent="0.15">
      <c r="A7528" t="s">
        <v>10888</v>
      </c>
      <c r="B7528" t="s">
        <v>1621</v>
      </c>
      <c r="C7528" t="s">
        <v>88</v>
      </c>
      <c r="D7528" t="s">
        <v>85</v>
      </c>
      <c r="E7528">
        <v>1</v>
      </c>
      <c r="F7528" s="8">
        <f>VLOOKUP(C7528,Products!$A$2:$E$20,5,TRUE)</f>
        <v>8.9499999999999993</v>
      </c>
      <c r="G7528" s="8">
        <f t="shared" si="234"/>
        <v>8.9499999999999993</v>
      </c>
      <c r="H7528" s="8">
        <f>VLOOKUP(C7528,Products!$A$2:$F$20,6,TRUE)</f>
        <v>5.6999999999999993</v>
      </c>
      <c r="I7528" s="8">
        <f t="shared" si="235"/>
        <v>5.6999999999999993</v>
      </c>
      <c r="J7528" s="42">
        <f>VLOOKUP(B7528,Invoices!A:I,9,TRUE)</f>
        <v>2021</v>
      </c>
    </row>
    <row r="7529" spans="1:10" x14ac:dyDescent="0.15">
      <c r="A7529" t="s">
        <v>10889</v>
      </c>
      <c r="B7529" t="s">
        <v>1621</v>
      </c>
      <c r="C7529" t="s">
        <v>104</v>
      </c>
      <c r="D7529" t="s">
        <v>71</v>
      </c>
      <c r="E7529">
        <v>1</v>
      </c>
      <c r="F7529" s="8">
        <f>VLOOKUP(C7529,Products!$A$2:$E$20,5,TRUE)</f>
        <v>2.95</v>
      </c>
      <c r="G7529" s="8">
        <f t="shared" si="234"/>
        <v>2.95</v>
      </c>
      <c r="H7529" s="8">
        <f>VLOOKUP(C7529,Products!$A$2:$F$20,6,TRUE)</f>
        <v>1.1500000000000001</v>
      </c>
      <c r="I7529" s="8">
        <f t="shared" si="235"/>
        <v>1.1500000000000001</v>
      </c>
      <c r="J7529" s="42">
        <f>VLOOKUP(B7529,Invoices!A:I,9,TRUE)</f>
        <v>2021</v>
      </c>
    </row>
    <row r="7530" spans="1:10" x14ac:dyDescent="0.15">
      <c r="A7530" t="s">
        <v>10890</v>
      </c>
      <c r="B7530" t="s">
        <v>1622</v>
      </c>
      <c r="C7530" t="s">
        <v>101</v>
      </c>
      <c r="D7530" t="s">
        <v>69</v>
      </c>
      <c r="E7530">
        <v>2</v>
      </c>
      <c r="F7530" s="8">
        <f>VLOOKUP(C7530,Products!$A$2:$E$20,5,TRUE)</f>
        <v>129.94999999999999</v>
      </c>
      <c r="G7530" s="8">
        <f t="shared" si="234"/>
        <v>259.89999999999998</v>
      </c>
      <c r="H7530" s="8">
        <f>VLOOKUP(C7530,Products!$A$2:$F$20,6,TRUE)</f>
        <v>40.449999999999989</v>
      </c>
      <c r="I7530" s="8">
        <f t="shared" si="235"/>
        <v>80.899999999999977</v>
      </c>
      <c r="J7530" s="42">
        <f>VLOOKUP(B7530,Invoices!A:I,9,TRUE)</f>
        <v>2021</v>
      </c>
    </row>
    <row r="7531" spans="1:10" x14ac:dyDescent="0.15">
      <c r="A7531" t="s">
        <v>10891</v>
      </c>
      <c r="B7531" t="s">
        <v>1622</v>
      </c>
      <c r="C7531" t="s">
        <v>90</v>
      </c>
      <c r="D7531" t="s">
        <v>72</v>
      </c>
      <c r="E7531">
        <v>5</v>
      </c>
      <c r="F7531" s="8">
        <f>VLOOKUP(C7531,Products!$A$2:$E$20,5,TRUE)</f>
        <v>8.9499999999999993</v>
      </c>
      <c r="G7531" s="8">
        <f t="shared" si="234"/>
        <v>44.75</v>
      </c>
      <c r="H7531" s="8">
        <f>VLOOKUP(C7531,Products!$A$2:$F$20,6,TRUE)</f>
        <v>5.6999999999999993</v>
      </c>
      <c r="I7531" s="8">
        <f t="shared" si="235"/>
        <v>28.499999999999996</v>
      </c>
      <c r="J7531" s="42">
        <f>VLOOKUP(B7531,Invoices!A:I,9,TRUE)</f>
        <v>2021</v>
      </c>
    </row>
    <row r="7532" spans="1:10" x14ac:dyDescent="0.15">
      <c r="A7532" t="s">
        <v>10892</v>
      </c>
      <c r="B7532" t="s">
        <v>1622</v>
      </c>
      <c r="C7532" t="s">
        <v>88</v>
      </c>
      <c r="D7532" t="s">
        <v>85</v>
      </c>
      <c r="E7532">
        <v>50</v>
      </c>
      <c r="F7532" s="8">
        <f>VLOOKUP(C7532,Products!$A$2:$E$20,5,TRUE)</f>
        <v>8.9499999999999993</v>
      </c>
      <c r="G7532" s="8">
        <f t="shared" si="234"/>
        <v>447.49999999999994</v>
      </c>
      <c r="H7532" s="8">
        <f>VLOOKUP(C7532,Products!$A$2:$F$20,6,TRUE)</f>
        <v>5.6999999999999993</v>
      </c>
      <c r="I7532" s="8">
        <f t="shared" si="235"/>
        <v>284.99999999999994</v>
      </c>
      <c r="J7532" s="42">
        <f>VLOOKUP(B7532,Invoices!A:I,9,TRUE)</f>
        <v>2021</v>
      </c>
    </row>
    <row r="7533" spans="1:10" x14ac:dyDescent="0.15">
      <c r="A7533" t="s">
        <v>10893</v>
      </c>
      <c r="B7533" t="s">
        <v>1623</v>
      </c>
      <c r="C7533" t="s">
        <v>90</v>
      </c>
      <c r="D7533" t="s">
        <v>72</v>
      </c>
      <c r="E7533">
        <v>1</v>
      </c>
      <c r="F7533" s="8">
        <f>VLOOKUP(C7533,Products!$A$2:$E$20,5,TRUE)</f>
        <v>8.9499999999999993</v>
      </c>
      <c r="G7533" s="8">
        <f t="shared" si="234"/>
        <v>8.9499999999999993</v>
      </c>
      <c r="H7533" s="8">
        <f>VLOOKUP(C7533,Products!$A$2:$F$20,6,TRUE)</f>
        <v>5.6999999999999993</v>
      </c>
      <c r="I7533" s="8">
        <f t="shared" si="235"/>
        <v>5.6999999999999993</v>
      </c>
      <c r="J7533" s="42">
        <f>VLOOKUP(B7533,Invoices!A:I,9,TRUE)</f>
        <v>2021</v>
      </c>
    </row>
    <row r="7534" spans="1:10" x14ac:dyDescent="0.15">
      <c r="A7534" t="s">
        <v>10894</v>
      </c>
      <c r="B7534" t="s">
        <v>1623</v>
      </c>
      <c r="C7534" t="s">
        <v>105</v>
      </c>
      <c r="D7534" t="s">
        <v>81</v>
      </c>
      <c r="E7534">
        <v>6</v>
      </c>
      <c r="F7534" s="8">
        <f>VLOOKUP(C7534,Products!$A$2:$E$20,5,TRUE)</f>
        <v>8.9499999999999993</v>
      </c>
      <c r="G7534" s="8">
        <f t="shared" si="234"/>
        <v>53.699999999999996</v>
      </c>
      <c r="H7534" s="8">
        <f>VLOOKUP(C7534,Products!$A$2:$F$20,6,TRUE)</f>
        <v>3.1999999999999993</v>
      </c>
      <c r="I7534" s="8">
        <f t="shared" si="235"/>
        <v>19.199999999999996</v>
      </c>
      <c r="J7534" s="42">
        <f>VLOOKUP(B7534,Invoices!A:I,9,TRUE)</f>
        <v>2021</v>
      </c>
    </row>
    <row r="7535" spans="1:10" x14ac:dyDescent="0.15">
      <c r="A7535" t="s">
        <v>10895</v>
      </c>
      <c r="B7535" t="s">
        <v>1623</v>
      </c>
      <c r="C7535" t="s">
        <v>96</v>
      </c>
      <c r="D7535" t="s">
        <v>75</v>
      </c>
      <c r="E7535">
        <v>10</v>
      </c>
      <c r="F7535" s="8">
        <f>VLOOKUP(C7535,Products!$A$2:$E$20,5,TRUE)</f>
        <v>79.95</v>
      </c>
      <c r="G7535" s="8">
        <f t="shared" si="234"/>
        <v>799.5</v>
      </c>
      <c r="H7535" s="8">
        <f>VLOOKUP(C7535,Products!$A$2:$F$20,6,TRUE)</f>
        <v>27.950000000000003</v>
      </c>
      <c r="I7535" s="8">
        <f t="shared" si="235"/>
        <v>279.5</v>
      </c>
      <c r="J7535" s="42">
        <f>VLOOKUP(B7535,Invoices!A:I,9,TRUE)</f>
        <v>2021</v>
      </c>
    </row>
    <row r="7536" spans="1:10" x14ac:dyDescent="0.15">
      <c r="A7536" t="s">
        <v>10896</v>
      </c>
      <c r="B7536" t="s">
        <v>1624</v>
      </c>
      <c r="C7536" t="s">
        <v>105</v>
      </c>
      <c r="D7536" t="s">
        <v>81</v>
      </c>
      <c r="E7536">
        <v>1</v>
      </c>
      <c r="F7536" s="8">
        <f>VLOOKUP(C7536,Products!$A$2:$E$20,5,TRUE)</f>
        <v>8.9499999999999993</v>
      </c>
      <c r="G7536" s="8">
        <f t="shared" si="234"/>
        <v>8.9499999999999993</v>
      </c>
      <c r="H7536" s="8">
        <f>VLOOKUP(C7536,Products!$A$2:$F$20,6,TRUE)</f>
        <v>3.1999999999999993</v>
      </c>
      <c r="I7536" s="8">
        <f t="shared" si="235"/>
        <v>3.1999999999999993</v>
      </c>
      <c r="J7536" s="42">
        <f>VLOOKUP(B7536,Invoices!A:I,9,TRUE)</f>
        <v>2021</v>
      </c>
    </row>
    <row r="7537" spans="1:10" x14ac:dyDescent="0.15">
      <c r="A7537" t="s">
        <v>10897</v>
      </c>
      <c r="B7537" t="s">
        <v>1624</v>
      </c>
      <c r="C7537" t="s">
        <v>103</v>
      </c>
      <c r="D7537" t="s">
        <v>77</v>
      </c>
      <c r="E7537">
        <v>2</v>
      </c>
      <c r="F7537" s="8">
        <f>VLOOKUP(C7537,Products!$A$2:$E$20,5,TRUE)</f>
        <v>8.9499999999999993</v>
      </c>
      <c r="G7537" s="8">
        <f t="shared" si="234"/>
        <v>17.899999999999999</v>
      </c>
      <c r="H7537" s="8">
        <f>VLOOKUP(C7537,Products!$A$2:$F$20,6,TRUE)</f>
        <v>3.1999999999999993</v>
      </c>
      <c r="I7537" s="8">
        <f t="shared" si="235"/>
        <v>6.3999999999999986</v>
      </c>
      <c r="J7537" s="42">
        <f>VLOOKUP(B7537,Invoices!A:I,9,TRUE)</f>
        <v>2021</v>
      </c>
    </row>
    <row r="7538" spans="1:10" x14ac:dyDescent="0.15">
      <c r="A7538" t="s">
        <v>10898</v>
      </c>
      <c r="B7538" t="s">
        <v>1625</v>
      </c>
      <c r="C7538" t="s">
        <v>103</v>
      </c>
      <c r="D7538" t="s">
        <v>77</v>
      </c>
      <c r="E7538">
        <v>5</v>
      </c>
      <c r="F7538" s="8">
        <f>VLOOKUP(C7538,Products!$A$2:$E$20,5,TRUE)</f>
        <v>8.9499999999999993</v>
      </c>
      <c r="G7538" s="8">
        <f t="shared" si="234"/>
        <v>44.75</v>
      </c>
      <c r="H7538" s="8">
        <f>VLOOKUP(C7538,Products!$A$2:$F$20,6,TRUE)</f>
        <v>3.1999999999999993</v>
      </c>
      <c r="I7538" s="8">
        <f t="shared" si="235"/>
        <v>15.999999999999996</v>
      </c>
      <c r="J7538" s="42">
        <f>VLOOKUP(B7538,Invoices!A:I,9,TRUE)</f>
        <v>2021</v>
      </c>
    </row>
    <row r="7539" spans="1:10" x14ac:dyDescent="0.15">
      <c r="A7539" t="s">
        <v>10899</v>
      </c>
      <c r="B7539" t="s">
        <v>1625</v>
      </c>
      <c r="C7539" t="s">
        <v>104</v>
      </c>
      <c r="D7539" t="s">
        <v>71</v>
      </c>
      <c r="E7539">
        <v>1</v>
      </c>
      <c r="F7539" s="8">
        <f>VLOOKUP(C7539,Products!$A$2:$E$20,5,TRUE)</f>
        <v>2.95</v>
      </c>
      <c r="G7539" s="8">
        <f t="shared" si="234"/>
        <v>2.95</v>
      </c>
      <c r="H7539" s="8">
        <f>VLOOKUP(C7539,Products!$A$2:$F$20,6,TRUE)</f>
        <v>1.1500000000000001</v>
      </c>
      <c r="I7539" s="8">
        <f t="shared" si="235"/>
        <v>1.1500000000000001</v>
      </c>
      <c r="J7539" s="42">
        <f>VLOOKUP(B7539,Invoices!A:I,9,TRUE)</f>
        <v>2021</v>
      </c>
    </row>
    <row r="7540" spans="1:10" x14ac:dyDescent="0.15">
      <c r="A7540" t="s">
        <v>10900</v>
      </c>
      <c r="B7540" t="s">
        <v>1625</v>
      </c>
      <c r="C7540" t="s">
        <v>89</v>
      </c>
      <c r="D7540" t="s">
        <v>80</v>
      </c>
      <c r="E7540">
        <v>9</v>
      </c>
      <c r="F7540" s="8">
        <f>VLOOKUP(C7540,Products!$A$2:$E$20,5,TRUE)</f>
        <v>15.95</v>
      </c>
      <c r="G7540" s="8">
        <f t="shared" si="234"/>
        <v>143.54999999999998</v>
      </c>
      <c r="H7540" s="8">
        <f>VLOOKUP(C7540,Products!$A$2:$F$20,6,TRUE)</f>
        <v>6</v>
      </c>
      <c r="I7540" s="8">
        <f t="shared" si="235"/>
        <v>54</v>
      </c>
      <c r="J7540" s="42">
        <f>VLOOKUP(B7540,Invoices!A:I,9,TRUE)</f>
        <v>2021</v>
      </c>
    </row>
    <row r="7541" spans="1:10" x14ac:dyDescent="0.15">
      <c r="A7541" t="s">
        <v>10901</v>
      </c>
      <c r="B7541" t="s">
        <v>1626</v>
      </c>
      <c r="C7541" t="s">
        <v>105</v>
      </c>
      <c r="D7541" t="s">
        <v>81</v>
      </c>
      <c r="E7541">
        <v>1</v>
      </c>
      <c r="F7541" s="8">
        <f>VLOOKUP(C7541,Products!$A$2:$E$20,5,TRUE)</f>
        <v>8.9499999999999993</v>
      </c>
      <c r="G7541" s="8">
        <f t="shared" si="234"/>
        <v>8.9499999999999993</v>
      </c>
      <c r="H7541" s="8">
        <f>VLOOKUP(C7541,Products!$A$2:$F$20,6,TRUE)</f>
        <v>3.1999999999999993</v>
      </c>
      <c r="I7541" s="8">
        <f t="shared" si="235"/>
        <v>3.1999999999999993</v>
      </c>
      <c r="J7541" s="42">
        <f>VLOOKUP(B7541,Invoices!A:I,9,TRUE)</f>
        <v>2021</v>
      </c>
    </row>
    <row r="7542" spans="1:10" x14ac:dyDescent="0.15">
      <c r="A7542" t="s">
        <v>10902</v>
      </c>
      <c r="B7542" t="s">
        <v>1626</v>
      </c>
      <c r="C7542" t="s">
        <v>90</v>
      </c>
      <c r="D7542" t="s">
        <v>72</v>
      </c>
      <c r="E7542">
        <v>1</v>
      </c>
      <c r="F7542" s="8">
        <f>VLOOKUP(C7542,Products!$A$2:$E$20,5,TRUE)</f>
        <v>8.9499999999999993</v>
      </c>
      <c r="G7542" s="8">
        <f t="shared" si="234"/>
        <v>8.9499999999999993</v>
      </c>
      <c r="H7542" s="8">
        <f>VLOOKUP(C7542,Products!$A$2:$F$20,6,TRUE)</f>
        <v>5.6999999999999993</v>
      </c>
      <c r="I7542" s="8">
        <f t="shared" si="235"/>
        <v>5.6999999999999993</v>
      </c>
      <c r="J7542" s="42">
        <f>VLOOKUP(B7542,Invoices!A:I,9,TRUE)</f>
        <v>2021</v>
      </c>
    </row>
    <row r="7543" spans="1:10" x14ac:dyDescent="0.15">
      <c r="A7543" t="s">
        <v>10903</v>
      </c>
      <c r="B7543" t="s">
        <v>1626</v>
      </c>
      <c r="C7543" t="s">
        <v>93</v>
      </c>
      <c r="D7543" t="s">
        <v>76</v>
      </c>
      <c r="E7543">
        <v>1</v>
      </c>
      <c r="F7543" s="8">
        <f>VLOOKUP(C7543,Products!$A$2:$E$20,5,TRUE)</f>
        <v>9.9499999999999993</v>
      </c>
      <c r="G7543" s="8">
        <f t="shared" si="234"/>
        <v>9.9499999999999993</v>
      </c>
      <c r="H7543" s="8">
        <f>VLOOKUP(C7543,Products!$A$2:$F$20,6,TRUE)</f>
        <v>1.9499999999999993</v>
      </c>
      <c r="I7543" s="8">
        <f t="shared" si="235"/>
        <v>1.9499999999999993</v>
      </c>
      <c r="J7543" s="42">
        <f>VLOOKUP(B7543,Invoices!A:I,9,TRUE)</f>
        <v>2021</v>
      </c>
    </row>
    <row r="7544" spans="1:10" x14ac:dyDescent="0.15">
      <c r="A7544" t="s">
        <v>10904</v>
      </c>
      <c r="B7544" t="s">
        <v>1626</v>
      </c>
      <c r="C7544" t="s">
        <v>87</v>
      </c>
      <c r="D7544" t="s">
        <v>68</v>
      </c>
      <c r="E7544">
        <v>1</v>
      </c>
      <c r="F7544" s="8">
        <f>VLOOKUP(C7544,Products!$A$2:$E$20,5,TRUE)</f>
        <v>19.95</v>
      </c>
      <c r="G7544" s="8">
        <f t="shared" si="234"/>
        <v>19.95</v>
      </c>
      <c r="H7544" s="8">
        <f>VLOOKUP(C7544,Products!$A$2:$F$20,6,TRUE)</f>
        <v>7.4499999999999993</v>
      </c>
      <c r="I7544" s="8">
        <f t="shared" si="235"/>
        <v>7.4499999999999993</v>
      </c>
      <c r="J7544" s="42">
        <f>VLOOKUP(B7544,Invoices!A:I,9,TRUE)</f>
        <v>2021</v>
      </c>
    </row>
    <row r="7545" spans="1:10" x14ac:dyDescent="0.15">
      <c r="A7545" t="s">
        <v>10905</v>
      </c>
      <c r="B7545" t="s">
        <v>1626</v>
      </c>
      <c r="C7545" t="s">
        <v>97</v>
      </c>
      <c r="D7545" t="s">
        <v>74</v>
      </c>
      <c r="E7545">
        <v>30</v>
      </c>
      <c r="F7545" s="8">
        <f>VLOOKUP(C7545,Products!$A$2:$E$20,5,TRUE)</f>
        <v>1.5</v>
      </c>
      <c r="G7545" s="8">
        <f t="shared" si="234"/>
        <v>45</v>
      </c>
      <c r="H7545" s="8">
        <f>VLOOKUP(C7545,Products!$A$2:$F$20,6,TRUE)</f>
        <v>0.5</v>
      </c>
      <c r="I7545" s="8">
        <f t="shared" si="235"/>
        <v>15</v>
      </c>
      <c r="J7545" s="42">
        <f>VLOOKUP(B7545,Invoices!A:I,9,TRUE)</f>
        <v>2021</v>
      </c>
    </row>
    <row r="7546" spans="1:10" x14ac:dyDescent="0.15">
      <c r="A7546" t="s">
        <v>10906</v>
      </c>
      <c r="B7546" t="s">
        <v>1626</v>
      </c>
      <c r="C7546" t="s">
        <v>89</v>
      </c>
      <c r="D7546" t="s">
        <v>80</v>
      </c>
      <c r="E7546">
        <v>1</v>
      </c>
      <c r="F7546" s="8">
        <f>VLOOKUP(C7546,Products!$A$2:$E$20,5,TRUE)</f>
        <v>15.95</v>
      </c>
      <c r="G7546" s="8">
        <f t="shared" si="234"/>
        <v>15.95</v>
      </c>
      <c r="H7546" s="8">
        <f>VLOOKUP(C7546,Products!$A$2:$F$20,6,TRUE)</f>
        <v>6</v>
      </c>
      <c r="I7546" s="8">
        <f t="shared" si="235"/>
        <v>6</v>
      </c>
      <c r="J7546" s="42">
        <f>VLOOKUP(B7546,Invoices!A:I,9,TRUE)</f>
        <v>2021</v>
      </c>
    </row>
    <row r="7547" spans="1:10" x14ac:dyDescent="0.15">
      <c r="A7547" t="s">
        <v>10907</v>
      </c>
      <c r="B7547" t="s">
        <v>1626</v>
      </c>
      <c r="C7547" t="s">
        <v>102</v>
      </c>
      <c r="D7547" t="s">
        <v>83</v>
      </c>
      <c r="E7547">
        <v>1</v>
      </c>
      <c r="F7547" s="8">
        <f>VLOOKUP(C7547,Products!$A$2:$E$20,5,TRUE)</f>
        <v>29.95</v>
      </c>
      <c r="G7547" s="8">
        <f t="shared" si="234"/>
        <v>29.95</v>
      </c>
      <c r="H7547" s="8">
        <f>VLOOKUP(C7547,Products!$A$2:$F$20,6,TRUE)</f>
        <v>15</v>
      </c>
      <c r="I7547" s="8">
        <f t="shared" si="235"/>
        <v>15</v>
      </c>
      <c r="J7547" s="42">
        <f>VLOOKUP(B7547,Invoices!A:I,9,TRUE)</f>
        <v>2021</v>
      </c>
    </row>
    <row r="7548" spans="1:10" x14ac:dyDescent="0.15">
      <c r="A7548" t="s">
        <v>10908</v>
      </c>
      <c r="B7548" t="s">
        <v>1626</v>
      </c>
      <c r="C7548" t="s">
        <v>88</v>
      </c>
      <c r="D7548" t="s">
        <v>85</v>
      </c>
      <c r="E7548">
        <v>10</v>
      </c>
      <c r="F7548" s="8">
        <f>VLOOKUP(C7548,Products!$A$2:$E$20,5,TRUE)</f>
        <v>8.9499999999999993</v>
      </c>
      <c r="G7548" s="8">
        <f t="shared" si="234"/>
        <v>89.5</v>
      </c>
      <c r="H7548" s="8">
        <f>VLOOKUP(C7548,Products!$A$2:$F$20,6,TRUE)</f>
        <v>5.6999999999999993</v>
      </c>
      <c r="I7548" s="8">
        <f t="shared" si="235"/>
        <v>56.999999999999993</v>
      </c>
      <c r="J7548" s="42">
        <f>VLOOKUP(B7548,Invoices!A:I,9,TRUE)</f>
        <v>2021</v>
      </c>
    </row>
    <row r="7549" spans="1:10" x14ac:dyDescent="0.15">
      <c r="A7549" t="s">
        <v>10909</v>
      </c>
      <c r="B7549" t="s">
        <v>1626</v>
      </c>
      <c r="C7549" t="s">
        <v>99</v>
      </c>
      <c r="D7549" t="s">
        <v>84</v>
      </c>
      <c r="E7549">
        <v>3</v>
      </c>
      <c r="F7549" s="8">
        <f>VLOOKUP(C7549,Products!$A$2:$E$20,5,TRUE)</f>
        <v>3.5</v>
      </c>
      <c r="G7549" s="8">
        <f t="shared" si="234"/>
        <v>10.5</v>
      </c>
      <c r="H7549" s="8">
        <f>VLOOKUP(C7549,Products!$A$2:$F$20,6,TRUE)</f>
        <v>0.54999999999999982</v>
      </c>
      <c r="I7549" s="8">
        <f t="shared" si="235"/>
        <v>1.6499999999999995</v>
      </c>
      <c r="J7549" s="42">
        <f>VLOOKUP(B7549,Invoices!A:I,9,TRUE)</f>
        <v>2021</v>
      </c>
    </row>
    <row r="7550" spans="1:10" x14ac:dyDescent="0.15">
      <c r="A7550" t="s">
        <v>10910</v>
      </c>
      <c r="B7550" t="s">
        <v>1626</v>
      </c>
      <c r="C7550" t="s">
        <v>96</v>
      </c>
      <c r="D7550" t="s">
        <v>75</v>
      </c>
      <c r="E7550">
        <v>4</v>
      </c>
      <c r="F7550" s="8">
        <f>VLOOKUP(C7550,Products!$A$2:$E$20,5,TRUE)</f>
        <v>79.95</v>
      </c>
      <c r="G7550" s="8">
        <f t="shared" si="234"/>
        <v>319.8</v>
      </c>
      <c r="H7550" s="8">
        <f>VLOOKUP(C7550,Products!$A$2:$F$20,6,TRUE)</f>
        <v>27.950000000000003</v>
      </c>
      <c r="I7550" s="8">
        <f t="shared" si="235"/>
        <v>111.80000000000001</v>
      </c>
      <c r="J7550" s="42">
        <f>VLOOKUP(B7550,Invoices!A:I,9,TRUE)</f>
        <v>2021</v>
      </c>
    </row>
    <row r="7551" spans="1:10" x14ac:dyDescent="0.15">
      <c r="A7551" t="s">
        <v>10911</v>
      </c>
      <c r="B7551" t="s">
        <v>1626</v>
      </c>
      <c r="C7551" t="s">
        <v>91</v>
      </c>
      <c r="D7551" t="s">
        <v>70</v>
      </c>
      <c r="E7551">
        <v>9</v>
      </c>
      <c r="F7551" s="8">
        <f>VLOOKUP(C7551,Products!$A$2:$E$20,5,TRUE)</f>
        <v>49.95</v>
      </c>
      <c r="G7551" s="8">
        <f t="shared" si="234"/>
        <v>449.55</v>
      </c>
      <c r="H7551" s="8">
        <f>VLOOKUP(C7551,Products!$A$2:$F$20,6,TRUE)</f>
        <v>21.200000000000003</v>
      </c>
      <c r="I7551" s="8">
        <f t="shared" si="235"/>
        <v>190.8</v>
      </c>
      <c r="J7551" s="42">
        <f>VLOOKUP(B7551,Invoices!A:I,9,TRUE)</f>
        <v>2021</v>
      </c>
    </row>
    <row r="7552" spans="1:10" x14ac:dyDescent="0.15">
      <c r="A7552" t="s">
        <v>10912</v>
      </c>
      <c r="B7552" t="s">
        <v>1626</v>
      </c>
      <c r="C7552" t="s">
        <v>94</v>
      </c>
      <c r="D7552" t="s">
        <v>86</v>
      </c>
      <c r="E7552">
        <v>3</v>
      </c>
      <c r="F7552" s="8">
        <f>VLOOKUP(C7552,Products!$A$2:$E$20,5,TRUE)</f>
        <v>3.5</v>
      </c>
      <c r="G7552" s="8">
        <f t="shared" si="234"/>
        <v>10.5</v>
      </c>
      <c r="H7552" s="8">
        <f>VLOOKUP(C7552,Products!$A$2:$F$20,6,TRUE)</f>
        <v>0.54999999999999982</v>
      </c>
      <c r="I7552" s="8">
        <f t="shared" si="235"/>
        <v>1.6499999999999995</v>
      </c>
      <c r="J7552" s="42">
        <f>VLOOKUP(B7552,Invoices!A:I,9,TRUE)</f>
        <v>2021</v>
      </c>
    </row>
    <row r="7553" spans="1:10" x14ac:dyDescent="0.15">
      <c r="A7553" t="s">
        <v>10913</v>
      </c>
      <c r="B7553" t="s">
        <v>1626</v>
      </c>
      <c r="C7553" t="s">
        <v>101</v>
      </c>
      <c r="D7553" t="s">
        <v>69</v>
      </c>
      <c r="E7553">
        <v>100</v>
      </c>
      <c r="F7553" s="8">
        <f>VLOOKUP(C7553,Products!$A$2:$E$20,5,TRUE)</f>
        <v>129.94999999999999</v>
      </c>
      <c r="G7553" s="8">
        <f t="shared" si="234"/>
        <v>12994.999999999998</v>
      </c>
      <c r="H7553" s="8">
        <f>VLOOKUP(C7553,Products!$A$2:$F$20,6,TRUE)</f>
        <v>40.449999999999989</v>
      </c>
      <c r="I7553" s="8">
        <f t="shared" si="235"/>
        <v>4044.9999999999991</v>
      </c>
      <c r="J7553" s="42">
        <f>VLOOKUP(B7553,Invoices!A:I,9,TRUE)</f>
        <v>2021</v>
      </c>
    </row>
    <row r="7554" spans="1:10" x14ac:dyDescent="0.15">
      <c r="A7554" t="s">
        <v>10914</v>
      </c>
      <c r="B7554" t="s">
        <v>1626</v>
      </c>
      <c r="C7554" t="s">
        <v>95</v>
      </c>
      <c r="D7554" t="s">
        <v>73</v>
      </c>
      <c r="E7554">
        <v>1</v>
      </c>
      <c r="F7554" s="8">
        <f>VLOOKUP(C7554,Products!$A$2:$E$20,5,TRUE)</f>
        <v>12.95</v>
      </c>
      <c r="G7554" s="8">
        <f t="shared" si="234"/>
        <v>12.95</v>
      </c>
      <c r="H7554" s="8">
        <f>VLOOKUP(C7554,Products!$A$2:$F$20,6,TRUE)</f>
        <v>4.1999999999999993</v>
      </c>
      <c r="I7554" s="8">
        <f t="shared" si="235"/>
        <v>4.1999999999999993</v>
      </c>
      <c r="J7554" s="42">
        <f>VLOOKUP(B7554,Invoices!A:I,9,TRUE)</f>
        <v>2021</v>
      </c>
    </row>
    <row r="7555" spans="1:10" x14ac:dyDescent="0.15">
      <c r="A7555" t="s">
        <v>10915</v>
      </c>
      <c r="B7555" t="s">
        <v>1627</v>
      </c>
      <c r="C7555" t="s">
        <v>90</v>
      </c>
      <c r="D7555" t="s">
        <v>72</v>
      </c>
      <c r="E7555">
        <v>1</v>
      </c>
      <c r="F7555" s="8">
        <f>VLOOKUP(C7555,Products!$A$2:$E$20,5,TRUE)</f>
        <v>8.9499999999999993</v>
      </c>
      <c r="G7555" s="8">
        <f t="shared" ref="G7555:G7618" si="236">F7555*E7555</f>
        <v>8.9499999999999993</v>
      </c>
      <c r="H7555" s="8">
        <f>VLOOKUP(C7555,Products!$A$2:$F$20,6,TRUE)</f>
        <v>5.6999999999999993</v>
      </c>
      <c r="I7555" s="8">
        <f t="shared" ref="I7555:I7618" si="237">H7555*E7555</f>
        <v>5.6999999999999993</v>
      </c>
      <c r="J7555" s="42">
        <f>VLOOKUP(B7555,Invoices!A:I,9,TRUE)</f>
        <v>2021</v>
      </c>
    </row>
    <row r="7556" spans="1:10" x14ac:dyDescent="0.15">
      <c r="A7556" t="s">
        <v>10916</v>
      </c>
      <c r="B7556" t="s">
        <v>1627</v>
      </c>
      <c r="C7556" t="s">
        <v>104</v>
      </c>
      <c r="D7556" t="s">
        <v>71</v>
      </c>
      <c r="E7556">
        <v>2</v>
      </c>
      <c r="F7556" s="8">
        <f>VLOOKUP(C7556,Products!$A$2:$E$20,5,TRUE)</f>
        <v>2.95</v>
      </c>
      <c r="G7556" s="8">
        <f t="shared" si="236"/>
        <v>5.9</v>
      </c>
      <c r="H7556" s="8">
        <f>VLOOKUP(C7556,Products!$A$2:$F$20,6,TRUE)</f>
        <v>1.1500000000000001</v>
      </c>
      <c r="I7556" s="8">
        <f t="shared" si="237"/>
        <v>2.3000000000000003</v>
      </c>
      <c r="J7556" s="42">
        <f>VLOOKUP(B7556,Invoices!A:I,9,TRUE)</f>
        <v>2021</v>
      </c>
    </row>
    <row r="7557" spans="1:10" x14ac:dyDescent="0.15">
      <c r="A7557" t="s">
        <v>10917</v>
      </c>
      <c r="B7557" t="s">
        <v>1628</v>
      </c>
      <c r="C7557" t="s">
        <v>92</v>
      </c>
      <c r="D7557" t="s">
        <v>82</v>
      </c>
      <c r="E7557">
        <v>2</v>
      </c>
      <c r="F7557" s="8">
        <f>VLOOKUP(C7557,Products!$A$2:$E$20,5,TRUE)</f>
        <v>19.95</v>
      </c>
      <c r="G7557" s="8">
        <f t="shared" si="236"/>
        <v>39.9</v>
      </c>
      <c r="H7557" s="8">
        <f>VLOOKUP(C7557,Products!$A$2:$F$20,6,TRUE)</f>
        <v>7.4499999999999993</v>
      </c>
      <c r="I7557" s="8">
        <f t="shared" si="237"/>
        <v>14.899999999999999</v>
      </c>
      <c r="J7557" s="42">
        <f>VLOOKUP(B7557,Invoices!A:I,9,TRUE)</f>
        <v>2021</v>
      </c>
    </row>
    <row r="7558" spans="1:10" x14ac:dyDescent="0.15">
      <c r="A7558" t="s">
        <v>10918</v>
      </c>
      <c r="B7558" t="s">
        <v>1628</v>
      </c>
      <c r="C7558" t="s">
        <v>96</v>
      </c>
      <c r="D7558" t="s">
        <v>75</v>
      </c>
      <c r="E7558">
        <v>4</v>
      </c>
      <c r="F7558" s="8">
        <f>VLOOKUP(C7558,Products!$A$2:$E$20,5,TRUE)</f>
        <v>79.95</v>
      </c>
      <c r="G7558" s="8">
        <f t="shared" si="236"/>
        <v>319.8</v>
      </c>
      <c r="H7558" s="8">
        <f>VLOOKUP(C7558,Products!$A$2:$F$20,6,TRUE)</f>
        <v>27.950000000000003</v>
      </c>
      <c r="I7558" s="8">
        <f t="shared" si="237"/>
        <v>111.80000000000001</v>
      </c>
      <c r="J7558" s="42">
        <f>VLOOKUP(B7558,Invoices!A:I,9,TRUE)</f>
        <v>2021</v>
      </c>
    </row>
    <row r="7559" spans="1:10" x14ac:dyDescent="0.15">
      <c r="A7559" t="s">
        <v>10919</v>
      </c>
      <c r="B7559" t="s">
        <v>1628</v>
      </c>
      <c r="C7559" t="s">
        <v>104</v>
      </c>
      <c r="D7559" t="s">
        <v>71</v>
      </c>
      <c r="E7559">
        <v>1</v>
      </c>
      <c r="F7559" s="8">
        <f>VLOOKUP(C7559,Products!$A$2:$E$20,5,TRUE)</f>
        <v>2.95</v>
      </c>
      <c r="G7559" s="8">
        <f t="shared" si="236"/>
        <v>2.95</v>
      </c>
      <c r="H7559" s="8">
        <f>VLOOKUP(C7559,Products!$A$2:$F$20,6,TRUE)</f>
        <v>1.1500000000000001</v>
      </c>
      <c r="I7559" s="8">
        <f t="shared" si="237"/>
        <v>1.1500000000000001</v>
      </c>
      <c r="J7559" s="42">
        <f>VLOOKUP(B7559,Invoices!A:I,9,TRUE)</f>
        <v>2021</v>
      </c>
    </row>
    <row r="7560" spans="1:10" x14ac:dyDescent="0.15">
      <c r="A7560" t="s">
        <v>10920</v>
      </c>
      <c r="B7560" t="s">
        <v>1628</v>
      </c>
      <c r="C7560" t="s">
        <v>91</v>
      </c>
      <c r="D7560" t="s">
        <v>70</v>
      </c>
      <c r="E7560">
        <v>2</v>
      </c>
      <c r="F7560" s="8">
        <f>VLOOKUP(C7560,Products!$A$2:$E$20,5,TRUE)</f>
        <v>49.95</v>
      </c>
      <c r="G7560" s="8">
        <f t="shared" si="236"/>
        <v>99.9</v>
      </c>
      <c r="H7560" s="8">
        <f>VLOOKUP(C7560,Products!$A$2:$F$20,6,TRUE)</f>
        <v>21.200000000000003</v>
      </c>
      <c r="I7560" s="8">
        <f t="shared" si="237"/>
        <v>42.400000000000006</v>
      </c>
      <c r="J7560" s="42">
        <f>VLOOKUP(B7560,Invoices!A:I,9,TRUE)</f>
        <v>2021</v>
      </c>
    </row>
    <row r="7561" spans="1:10" x14ac:dyDescent="0.15">
      <c r="A7561" t="s">
        <v>10921</v>
      </c>
      <c r="B7561" t="s">
        <v>1628</v>
      </c>
      <c r="C7561" t="s">
        <v>88</v>
      </c>
      <c r="D7561" t="s">
        <v>85</v>
      </c>
      <c r="E7561">
        <v>7</v>
      </c>
      <c r="F7561" s="8">
        <f>VLOOKUP(C7561,Products!$A$2:$E$20,5,TRUE)</f>
        <v>8.9499999999999993</v>
      </c>
      <c r="G7561" s="8">
        <f t="shared" si="236"/>
        <v>62.649999999999991</v>
      </c>
      <c r="H7561" s="8">
        <f>VLOOKUP(C7561,Products!$A$2:$F$20,6,TRUE)</f>
        <v>5.6999999999999993</v>
      </c>
      <c r="I7561" s="8">
        <f t="shared" si="237"/>
        <v>39.899999999999991</v>
      </c>
      <c r="J7561" s="42">
        <f>VLOOKUP(B7561,Invoices!A:I,9,TRUE)</f>
        <v>2021</v>
      </c>
    </row>
    <row r="7562" spans="1:10" x14ac:dyDescent="0.15">
      <c r="A7562" t="s">
        <v>10922</v>
      </c>
      <c r="B7562" t="s">
        <v>1628</v>
      </c>
      <c r="C7562" t="s">
        <v>102</v>
      </c>
      <c r="D7562" t="s">
        <v>83</v>
      </c>
      <c r="E7562">
        <v>8</v>
      </c>
      <c r="F7562" s="8">
        <f>VLOOKUP(C7562,Products!$A$2:$E$20,5,TRUE)</f>
        <v>29.95</v>
      </c>
      <c r="G7562" s="8">
        <f t="shared" si="236"/>
        <v>239.6</v>
      </c>
      <c r="H7562" s="8">
        <f>VLOOKUP(C7562,Products!$A$2:$F$20,6,TRUE)</f>
        <v>15</v>
      </c>
      <c r="I7562" s="8">
        <f t="shared" si="237"/>
        <v>120</v>
      </c>
      <c r="J7562" s="42">
        <f>VLOOKUP(B7562,Invoices!A:I,9,TRUE)</f>
        <v>2021</v>
      </c>
    </row>
    <row r="7563" spans="1:10" x14ac:dyDescent="0.15">
      <c r="A7563" t="s">
        <v>10923</v>
      </c>
      <c r="B7563" t="s">
        <v>1628</v>
      </c>
      <c r="C7563" t="s">
        <v>100</v>
      </c>
      <c r="D7563" t="s">
        <v>78</v>
      </c>
      <c r="E7563">
        <v>1</v>
      </c>
      <c r="F7563" s="8">
        <f>VLOOKUP(C7563,Products!$A$2:$E$20,5,TRUE)</f>
        <v>49.95</v>
      </c>
      <c r="G7563" s="8">
        <f t="shared" si="236"/>
        <v>49.95</v>
      </c>
      <c r="H7563" s="8">
        <f>VLOOKUP(C7563,Products!$A$2:$F$20,6,TRUE)</f>
        <v>19.950000000000003</v>
      </c>
      <c r="I7563" s="8">
        <f t="shared" si="237"/>
        <v>19.950000000000003</v>
      </c>
      <c r="J7563" s="42">
        <f>VLOOKUP(B7563,Invoices!A:I,9,TRUE)</f>
        <v>2021</v>
      </c>
    </row>
    <row r="7564" spans="1:10" x14ac:dyDescent="0.15">
      <c r="A7564" t="s">
        <v>10924</v>
      </c>
      <c r="B7564" t="s">
        <v>1629</v>
      </c>
      <c r="C7564" t="s">
        <v>95</v>
      </c>
      <c r="D7564" t="s">
        <v>73</v>
      </c>
      <c r="E7564">
        <v>2</v>
      </c>
      <c r="F7564" s="8">
        <f>VLOOKUP(C7564,Products!$A$2:$E$20,5,TRUE)</f>
        <v>12.95</v>
      </c>
      <c r="G7564" s="8">
        <f t="shared" si="236"/>
        <v>25.9</v>
      </c>
      <c r="H7564" s="8">
        <f>VLOOKUP(C7564,Products!$A$2:$F$20,6,TRUE)</f>
        <v>4.1999999999999993</v>
      </c>
      <c r="I7564" s="8">
        <f t="shared" si="237"/>
        <v>8.3999999999999986</v>
      </c>
      <c r="J7564" s="42">
        <f>VLOOKUP(B7564,Invoices!A:I,9,TRUE)</f>
        <v>2021</v>
      </c>
    </row>
    <row r="7565" spans="1:10" x14ac:dyDescent="0.15">
      <c r="A7565" t="s">
        <v>10925</v>
      </c>
      <c r="B7565" t="s">
        <v>1630</v>
      </c>
      <c r="C7565" t="s">
        <v>89</v>
      </c>
      <c r="D7565" t="s">
        <v>80</v>
      </c>
      <c r="E7565">
        <v>12</v>
      </c>
      <c r="F7565" s="8">
        <f>VLOOKUP(C7565,Products!$A$2:$E$20,5,TRUE)</f>
        <v>15.95</v>
      </c>
      <c r="G7565" s="8">
        <f t="shared" si="236"/>
        <v>191.39999999999998</v>
      </c>
      <c r="H7565" s="8">
        <f>VLOOKUP(C7565,Products!$A$2:$F$20,6,TRUE)</f>
        <v>6</v>
      </c>
      <c r="I7565" s="8">
        <f t="shared" si="237"/>
        <v>72</v>
      </c>
      <c r="J7565" s="42">
        <f>VLOOKUP(B7565,Invoices!A:I,9,TRUE)</f>
        <v>2021</v>
      </c>
    </row>
    <row r="7566" spans="1:10" x14ac:dyDescent="0.15">
      <c r="A7566" t="s">
        <v>10926</v>
      </c>
      <c r="B7566" t="s">
        <v>1630</v>
      </c>
      <c r="C7566" t="s">
        <v>105</v>
      </c>
      <c r="D7566" t="s">
        <v>81</v>
      </c>
      <c r="E7566">
        <v>4</v>
      </c>
      <c r="F7566" s="8">
        <f>VLOOKUP(C7566,Products!$A$2:$E$20,5,TRUE)</f>
        <v>8.9499999999999993</v>
      </c>
      <c r="G7566" s="8">
        <f t="shared" si="236"/>
        <v>35.799999999999997</v>
      </c>
      <c r="H7566" s="8">
        <f>VLOOKUP(C7566,Products!$A$2:$F$20,6,TRUE)</f>
        <v>3.1999999999999993</v>
      </c>
      <c r="I7566" s="8">
        <f t="shared" si="237"/>
        <v>12.799999999999997</v>
      </c>
      <c r="J7566" s="42">
        <f>VLOOKUP(B7566,Invoices!A:I,9,TRUE)</f>
        <v>2021</v>
      </c>
    </row>
    <row r="7567" spans="1:10" x14ac:dyDescent="0.15">
      <c r="A7567" t="s">
        <v>10927</v>
      </c>
      <c r="B7567" t="s">
        <v>1630</v>
      </c>
      <c r="C7567" t="s">
        <v>95</v>
      </c>
      <c r="D7567" t="s">
        <v>73</v>
      </c>
      <c r="E7567">
        <v>50</v>
      </c>
      <c r="F7567" s="8">
        <f>VLOOKUP(C7567,Products!$A$2:$E$20,5,TRUE)</f>
        <v>12.95</v>
      </c>
      <c r="G7567" s="8">
        <f t="shared" si="236"/>
        <v>647.5</v>
      </c>
      <c r="H7567" s="8">
        <f>VLOOKUP(C7567,Products!$A$2:$F$20,6,TRUE)</f>
        <v>4.1999999999999993</v>
      </c>
      <c r="I7567" s="8">
        <f t="shared" si="237"/>
        <v>209.99999999999997</v>
      </c>
      <c r="J7567" s="42">
        <f>VLOOKUP(B7567,Invoices!A:I,9,TRUE)</f>
        <v>2021</v>
      </c>
    </row>
    <row r="7568" spans="1:10" x14ac:dyDescent="0.15">
      <c r="A7568" t="s">
        <v>10928</v>
      </c>
      <c r="B7568" t="s">
        <v>1630</v>
      </c>
      <c r="C7568" t="s">
        <v>101</v>
      </c>
      <c r="D7568" t="s">
        <v>69</v>
      </c>
      <c r="E7568">
        <v>1</v>
      </c>
      <c r="F7568" s="8">
        <f>VLOOKUP(C7568,Products!$A$2:$E$20,5,TRUE)</f>
        <v>129.94999999999999</v>
      </c>
      <c r="G7568" s="8">
        <f t="shared" si="236"/>
        <v>129.94999999999999</v>
      </c>
      <c r="H7568" s="8">
        <f>VLOOKUP(C7568,Products!$A$2:$F$20,6,TRUE)</f>
        <v>40.449999999999989</v>
      </c>
      <c r="I7568" s="8">
        <f t="shared" si="237"/>
        <v>40.449999999999989</v>
      </c>
      <c r="J7568" s="42">
        <f>VLOOKUP(B7568,Invoices!A:I,9,TRUE)</f>
        <v>2021</v>
      </c>
    </row>
    <row r="7569" spans="1:10" x14ac:dyDescent="0.15">
      <c r="A7569" t="s">
        <v>10929</v>
      </c>
      <c r="B7569" t="s">
        <v>1630</v>
      </c>
      <c r="C7569" t="s">
        <v>88</v>
      </c>
      <c r="D7569" t="s">
        <v>85</v>
      </c>
      <c r="E7569">
        <v>1</v>
      </c>
      <c r="F7569" s="8">
        <f>VLOOKUP(C7569,Products!$A$2:$E$20,5,TRUE)</f>
        <v>8.9499999999999993</v>
      </c>
      <c r="G7569" s="8">
        <f t="shared" si="236"/>
        <v>8.9499999999999993</v>
      </c>
      <c r="H7569" s="8">
        <f>VLOOKUP(C7569,Products!$A$2:$F$20,6,TRUE)</f>
        <v>5.6999999999999993</v>
      </c>
      <c r="I7569" s="8">
        <f t="shared" si="237"/>
        <v>5.6999999999999993</v>
      </c>
      <c r="J7569" s="42">
        <f>VLOOKUP(B7569,Invoices!A:I,9,TRUE)</f>
        <v>2021</v>
      </c>
    </row>
    <row r="7570" spans="1:10" x14ac:dyDescent="0.15">
      <c r="A7570" t="s">
        <v>10930</v>
      </c>
      <c r="B7570" t="s">
        <v>1630</v>
      </c>
      <c r="C7570" t="s">
        <v>96</v>
      </c>
      <c r="D7570" t="s">
        <v>75</v>
      </c>
      <c r="E7570">
        <v>3</v>
      </c>
      <c r="F7570" s="8">
        <f>VLOOKUP(C7570,Products!$A$2:$E$20,5,TRUE)</f>
        <v>79.95</v>
      </c>
      <c r="G7570" s="8">
        <f t="shared" si="236"/>
        <v>239.85000000000002</v>
      </c>
      <c r="H7570" s="8">
        <f>VLOOKUP(C7570,Products!$A$2:$F$20,6,TRUE)</f>
        <v>27.950000000000003</v>
      </c>
      <c r="I7570" s="8">
        <f t="shared" si="237"/>
        <v>83.850000000000009</v>
      </c>
      <c r="J7570" s="42">
        <f>VLOOKUP(B7570,Invoices!A:I,9,TRUE)</f>
        <v>2021</v>
      </c>
    </row>
    <row r="7571" spans="1:10" x14ac:dyDescent="0.15">
      <c r="A7571" t="s">
        <v>10931</v>
      </c>
      <c r="B7571" t="s">
        <v>1630</v>
      </c>
      <c r="C7571" t="s">
        <v>104</v>
      </c>
      <c r="D7571" t="s">
        <v>71</v>
      </c>
      <c r="E7571">
        <v>1</v>
      </c>
      <c r="F7571" s="8">
        <f>VLOOKUP(C7571,Products!$A$2:$E$20,5,TRUE)</f>
        <v>2.95</v>
      </c>
      <c r="G7571" s="8">
        <f t="shared" si="236"/>
        <v>2.95</v>
      </c>
      <c r="H7571" s="8">
        <f>VLOOKUP(C7571,Products!$A$2:$F$20,6,TRUE)</f>
        <v>1.1500000000000001</v>
      </c>
      <c r="I7571" s="8">
        <f t="shared" si="237"/>
        <v>1.1500000000000001</v>
      </c>
      <c r="J7571" s="42">
        <f>VLOOKUP(B7571,Invoices!A:I,9,TRUE)</f>
        <v>2021</v>
      </c>
    </row>
    <row r="7572" spans="1:10" x14ac:dyDescent="0.15">
      <c r="A7572" t="s">
        <v>10932</v>
      </c>
      <c r="B7572" t="s">
        <v>1631</v>
      </c>
      <c r="C7572" t="s">
        <v>88</v>
      </c>
      <c r="D7572" t="s">
        <v>85</v>
      </c>
      <c r="E7572">
        <v>9</v>
      </c>
      <c r="F7572" s="8">
        <f>VLOOKUP(C7572,Products!$A$2:$E$20,5,TRUE)</f>
        <v>8.9499999999999993</v>
      </c>
      <c r="G7572" s="8">
        <f t="shared" si="236"/>
        <v>80.55</v>
      </c>
      <c r="H7572" s="8">
        <f>VLOOKUP(C7572,Products!$A$2:$F$20,6,TRUE)</f>
        <v>5.6999999999999993</v>
      </c>
      <c r="I7572" s="8">
        <f t="shared" si="237"/>
        <v>51.3</v>
      </c>
      <c r="J7572" s="42">
        <f>VLOOKUP(B7572,Invoices!A:I,9,TRUE)</f>
        <v>2021</v>
      </c>
    </row>
    <row r="7573" spans="1:10" x14ac:dyDescent="0.15">
      <c r="A7573" t="s">
        <v>10933</v>
      </c>
      <c r="B7573" t="s">
        <v>1631</v>
      </c>
      <c r="C7573" t="s">
        <v>96</v>
      </c>
      <c r="D7573" t="s">
        <v>75</v>
      </c>
      <c r="E7573">
        <v>1</v>
      </c>
      <c r="F7573" s="8">
        <f>VLOOKUP(C7573,Products!$A$2:$E$20,5,TRUE)</f>
        <v>79.95</v>
      </c>
      <c r="G7573" s="8">
        <f t="shared" si="236"/>
        <v>79.95</v>
      </c>
      <c r="H7573" s="8">
        <f>VLOOKUP(C7573,Products!$A$2:$F$20,6,TRUE)</f>
        <v>27.950000000000003</v>
      </c>
      <c r="I7573" s="8">
        <f t="shared" si="237"/>
        <v>27.950000000000003</v>
      </c>
      <c r="J7573" s="42">
        <f>VLOOKUP(B7573,Invoices!A:I,9,TRUE)</f>
        <v>2021</v>
      </c>
    </row>
    <row r="7574" spans="1:10" x14ac:dyDescent="0.15">
      <c r="A7574" t="s">
        <v>10934</v>
      </c>
      <c r="B7574" t="s">
        <v>1631</v>
      </c>
      <c r="C7574" t="s">
        <v>97</v>
      </c>
      <c r="D7574" t="s">
        <v>74</v>
      </c>
      <c r="E7574">
        <v>1</v>
      </c>
      <c r="F7574" s="8">
        <f>VLOOKUP(C7574,Products!$A$2:$E$20,5,TRUE)</f>
        <v>1.5</v>
      </c>
      <c r="G7574" s="8">
        <f t="shared" si="236"/>
        <v>1.5</v>
      </c>
      <c r="H7574" s="8">
        <f>VLOOKUP(C7574,Products!$A$2:$F$20,6,TRUE)</f>
        <v>0.5</v>
      </c>
      <c r="I7574" s="8">
        <f t="shared" si="237"/>
        <v>0.5</v>
      </c>
      <c r="J7574" s="42">
        <f>VLOOKUP(B7574,Invoices!A:I,9,TRUE)</f>
        <v>2021</v>
      </c>
    </row>
    <row r="7575" spans="1:10" x14ac:dyDescent="0.15">
      <c r="A7575" t="s">
        <v>10935</v>
      </c>
      <c r="B7575" t="s">
        <v>1631</v>
      </c>
      <c r="C7575" t="s">
        <v>105</v>
      </c>
      <c r="D7575" t="s">
        <v>81</v>
      </c>
      <c r="E7575">
        <v>2</v>
      </c>
      <c r="F7575" s="8">
        <f>VLOOKUP(C7575,Products!$A$2:$E$20,5,TRUE)</f>
        <v>8.9499999999999993</v>
      </c>
      <c r="G7575" s="8">
        <f t="shared" si="236"/>
        <v>17.899999999999999</v>
      </c>
      <c r="H7575" s="8">
        <f>VLOOKUP(C7575,Products!$A$2:$F$20,6,TRUE)</f>
        <v>3.1999999999999993</v>
      </c>
      <c r="I7575" s="8">
        <f t="shared" si="237"/>
        <v>6.3999999999999986</v>
      </c>
      <c r="J7575" s="42">
        <f>VLOOKUP(B7575,Invoices!A:I,9,TRUE)</f>
        <v>2021</v>
      </c>
    </row>
    <row r="7576" spans="1:10" x14ac:dyDescent="0.15">
      <c r="A7576" t="s">
        <v>10936</v>
      </c>
      <c r="B7576" t="s">
        <v>1631</v>
      </c>
      <c r="C7576" t="s">
        <v>94</v>
      </c>
      <c r="D7576" t="s">
        <v>86</v>
      </c>
      <c r="E7576">
        <v>2</v>
      </c>
      <c r="F7576" s="8">
        <f>VLOOKUP(C7576,Products!$A$2:$E$20,5,TRUE)</f>
        <v>3.5</v>
      </c>
      <c r="G7576" s="8">
        <f t="shared" si="236"/>
        <v>7</v>
      </c>
      <c r="H7576" s="8">
        <f>VLOOKUP(C7576,Products!$A$2:$F$20,6,TRUE)</f>
        <v>0.54999999999999982</v>
      </c>
      <c r="I7576" s="8">
        <f t="shared" si="237"/>
        <v>1.0999999999999996</v>
      </c>
      <c r="J7576" s="42">
        <f>VLOOKUP(B7576,Invoices!A:I,9,TRUE)</f>
        <v>2021</v>
      </c>
    </row>
    <row r="7577" spans="1:10" x14ac:dyDescent="0.15">
      <c r="A7577" t="s">
        <v>10937</v>
      </c>
      <c r="B7577" t="s">
        <v>1631</v>
      </c>
      <c r="C7577" t="s">
        <v>104</v>
      </c>
      <c r="D7577" t="s">
        <v>71</v>
      </c>
      <c r="E7577">
        <v>2</v>
      </c>
      <c r="F7577" s="8">
        <f>VLOOKUP(C7577,Products!$A$2:$E$20,5,TRUE)</f>
        <v>2.95</v>
      </c>
      <c r="G7577" s="8">
        <f t="shared" si="236"/>
        <v>5.9</v>
      </c>
      <c r="H7577" s="8">
        <f>VLOOKUP(C7577,Products!$A$2:$F$20,6,TRUE)</f>
        <v>1.1500000000000001</v>
      </c>
      <c r="I7577" s="8">
        <f t="shared" si="237"/>
        <v>2.3000000000000003</v>
      </c>
      <c r="J7577" s="42">
        <f>VLOOKUP(B7577,Invoices!A:I,9,TRUE)</f>
        <v>2021</v>
      </c>
    </row>
    <row r="7578" spans="1:10" x14ac:dyDescent="0.15">
      <c r="A7578" t="s">
        <v>10938</v>
      </c>
      <c r="B7578" t="s">
        <v>1632</v>
      </c>
      <c r="C7578" t="s">
        <v>94</v>
      </c>
      <c r="D7578" t="s">
        <v>86</v>
      </c>
      <c r="E7578">
        <v>3</v>
      </c>
      <c r="F7578" s="8">
        <f>VLOOKUP(C7578,Products!$A$2:$E$20,5,TRUE)</f>
        <v>3.5</v>
      </c>
      <c r="G7578" s="8">
        <f t="shared" si="236"/>
        <v>10.5</v>
      </c>
      <c r="H7578" s="8">
        <f>VLOOKUP(C7578,Products!$A$2:$F$20,6,TRUE)</f>
        <v>0.54999999999999982</v>
      </c>
      <c r="I7578" s="8">
        <f t="shared" si="237"/>
        <v>1.6499999999999995</v>
      </c>
      <c r="J7578" s="42">
        <f>VLOOKUP(B7578,Invoices!A:I,9,TRUE)</f>
        <v>2021</v>
      </c>
    </row>
    <row r="7579" spans="1:10" x14ac:dyDescent="0.15">
      <c r="A7579" t="s">
        <v>10939</v>
      </c>
      <c r="B7579" t="s">
        <v>1632</v>
      </c>
      <c r="C7579" t="s">
        <v>101</v>
      </c>
      <c r="D7579" t="s">
        <v>69</v>
      </c>
      <c r="E7579">
        <v>1</v>
      </c>
      <c r="F7579" s="8">
        <f>VLOOKUP(C7579,Products!$A$2:$E$20,5,TRUE)</f>
        <v>129.94999999999999</v>
      </c>
      <c r="G7579" s="8">
        <f t="shared" si="236"/>
        <v>129.94999999999999</v>
      </c>
      <c r="H7579" s="8">
        <f>VLOOKUP(C7579,Products!$A$2:$F$20,6,TRUE)</f>
        <v>40.449999999999989</v>
      </c>
      <c r="I7579" s="8">
        <f t="shared" si="237"/>
        <v>40.449999999999989</v>
      </c>
      <c r="J7579" s="42">
        <f>VLOOKUP(B7579,Invoices!A:I,9,TRUE)</f>
        <v>2021</v>
      </c>
    </row>
    <row r="7580" spans="1:10" x14ac:dyDescent="0.15">
      <c r="A7580" t="s">
        <v>10940</v>
      </c>
      <c r="B7580" t="s">
        <v>1632</v>
      </c>
      <c r="C7580" t="s">
        <v>96</v>
      </c>
      <c r="D7580" t="s">
        <v>75</v>
      </c>
      <c r="E7580">
        <v>5</v>
      </c>
      <c r="F7580" s="8">
        <f>VLOOKUP(C7580,Products!$A$2:$E$20,5,TRUE)</f>
        <v>79.95</v>
      </c>
      <c r="G7580" s="8">
        <f t="shared" si="236"/>
        <v>399.75</v>
      </c>
      <c r="H7580" s="8">
        <f>VLOOKUP(C7580,Products!$A$2:$F$20,6,TRUE)</f>
        <v>27.950000000000003</v>
      </c>
      <c r="I7580" s="8">
        <f t="shared" si="237"/>
        <v>139.75</v>
      </c>
      <c r="J7580" s="42">
        <f>VLOOKUP(B7580,Invoices!A:I,9,TRUE)</f>
        <v>2021</v>
      </c>
    </row>
    <row r="7581" spans="1:10" x14ac:dyDescent="0.15">
      <c r="A7581" t="s">
        <v>10941</v>
      </c>
      <c r="B7581" t="s">
        <v>1632</v>
      </c>
      <c r="C7581" t="s">
        <v>90</v>
      </c>
      <c r="D7581" t="s">
        <v>72</v>
      </c>
      <c r="E7581">
        <v>1</v>
      </c>
      <c r="F7581" s="8">
        <f>VLOOKUP(C7581,Products!$A$2:$E$20,5,TRUE)</f>
        <v>8.9499999999999993</v>
      </c>
      <c r="G7581" s="8">
        <f t="shared" si="236"/>
        <v>8.9499999999999993</v>
      </c>
      <c r="H7581" s="8">
        <f>VLOOKUP(C7581,Products!$A$2:$F$20,6,TRUE)</f>
        <v>5.6999999999999993</v>
      </c>
      <c r="I7581" s="8">
        <f t="shared" si="237"/>
        <v>5.6999999999999993</v>
      </c>
      <c r="J7581" s="42">
        <f>VLOOKUP(B7581,Invoices!A:I,9,TRUE)</f>
        <v>2021</v>
      </c>
    </row>
    <row r="7582" spans="1:10" x14ac:dyDescent="0.15">
      <c r="A7582" t="s">
        <v>10942</v>
      </c>
      <c r="B7582" t="s">
        <v>1632</v>
      </c>
      <c r="C7582" t="s">
        <v>104</v>
      </c>
      <c r="D7582" t="s">
        <v>71</v>
      </c>
      <c r="E7582">
        <v>1</v>
      </c>
      <c r="F7582" s="8">
        <f>VLOOKUP(C7582,Products!$A$2:$E$20,5,TRUE)</f>
        <v>2.95</v>
      </c>
      <c r="G7582" s="8">
        <f t="shared" si="236"/>
        <v>2.95</v>
      </c>
      <c r="H7582" s="8">
        <f>VLOOKUP(C7582,Products!$A$2:$F$20,6,TRUE)</f>
        <v>1.1500000000000001</v>
      </c>
      <c r="I7582" s="8">
        <f t="shared" si="237"/>
        <v>1.1500000000000001</v>
      </c>
      <c r="J7582" s="42">
        <f>VLOOKUP(B7582,Invoices!A:I,9,TRUE)</f>
        <v>2021</v>
      </c>
    </row>
    <row r="7583" spans="1:10" x14ac:dyDescent="0.15">
      <c r="A7583" t="s">
        <v>10943</v>
      </c>
      <c r="B7583" t="s">
        <v>1632</v>
      </c>
      <c r="C7583" t="s">
        <v>105</v>
      </c>
      <c r="D7583" t="s">
        <v>81</v>
      </c>
      <c r="E7583">
        <v>1</v>
      </c>
      <c r="F7583" s="8">
        <f>VLOOKUP(C7583,Products!$A$2:$E$20,5,TRUE)</f>
        <v>8.9499999999999993</v>
      </c>
      <c r="G7583" s="8">
        <f t="shared" si="236"/>
        <v>8.9499999999999993</v>
      </c>
      <c r="H7583" s="8">
        <f>VLOOKUP(C7583,Products!$A$2:$F$20,6,TRUE)</f>
        <v>3.1999999999999993</v>
      </c>
      <c r="I7583" s="8">
        <f t="shared" si="237"/>
        <v>3.1999999999999993</v>
      </c>
      <c r="J7583" s="42">
        <f>VLOOKUP(B7583,Invoices!A:I,9,TRUE)</f>
        <v>2021</v>
      </c>
    </row>
    <row r="7584" spans="1:10" x14ac:dyDescent="0.15">
      <c r="A7584" t="s">
        <v>10944</v>
      </c>
      <c r="B7584" t="s">
        <v>1632</v>
      </c>
      <c r="C7584" t="s">
        <v>102</v>
      </c>
      <c r="D7584" t="s">
        <v>83</v>
      </c>
      <c r="E7584">
        <v>6</v>
      </c>
      <c r="F7584" s="8">
        <f>VLOOKUP(C7584,Products!$A$2:$E$20,5,TRUE)</f>
        <v>29.95</v>
      </c>
      <c r="G7584" s="8">
        <f t="shared" si="236"/>
        <v>179.7</v>
      </c>
      <c r="H7584" s="8">
        <f>VLOOKUP(C7584,Products!$A$2:$F$20,6,TRUE)</f>
        <v>15</v>
      </c>
      <c r="I7584" s="8">
        <f t="shared" si="237"/>
        <v>90</v>
      </c>
      <c r="J7584" s="42">
        <f>VLOOKUP(B7584,Invoices!A:I,9,TRUE)</f>
        <v>2021</v>
      </c>
    </row>
    <row r="7585" spans="1:10" x14ac:dyDescent="0.15">
      <c r="A7585" t="s">
        <v>10945</v>
      </c>
      <c r="B7585" t="s">
        <v>1632</v>
      </c>
      <c r="C7585" t="s">
        <v>89</v>
      </c>
      <c r="D7585" t="s">
        <v>80</v>
      </c>
      <c r="E7585">
        <v>4</v>
      </c>
      <c r="F7585" s="8">
        <f>VLOOKUP(C7585,Products!$A$2:$E$20,5,TRUE)</f>
        <v>15.95</v>
      </c>
      <c r="G7585" s="8">
        <f t="shared" si="236"/>
        <v>63.8</v>
      </c>
      <c r="H7585" s="8">
        <f>VLOOKUP(C7585,Products!$A$2:$F$20,6,TRUE)</f>
        <v>6</v>
      </c>
      <c r="I7585" s="8">
        <f t="shared" si="237"/>
        <v>24</v>
      </c>
      <c r="J7585" s="42">
        <f>VLOOKUP(B7585,Invoices!A:I,9,TRUE)</f>
        <v>2021</v>
      </c>
    </row>
    <row r="7586" spans="1:10" x14ac:dyDescent="0.15">
      <c r="A7586" t="s">
        <v>10946</v>
      </c>
      <c r="B7586" t="s">
        <v>1633</v>
      </c>
      <c r="C7586" t="s">
        <v>88</v>
      </c>
      <c r="D7586" t="s">
        <v>85</v>
      </c>
      <c r="E7586">
        <v>2</v>
      </c>
      <c r="F7586" s="8">
        <f>VLOOKUP(C7586,Products!$A$2:$E$20,5,TRUE)</f>
        <v>8.9499999999999993</v>
      </c>
      <c r="G7586" s="8">
        <f t="shared" si="236"/>
        <v>17.899999999999999</v>
      </c>
      <c r="H7586" s="8">
        <f>VLOOKUP(C7586,Products!$A$2:$F$20,6,TRUE)</f>
        <v>5.6999999999999993</v>
      </c>
      <c r="I7586" s="8">
        <f t="shared" si="237"/>
        <v>11.399999999999999</v>
      </c>
      <c r="J7586" s="42">
        <f>VLOOKUP(B7586,Invoices!A:I,9,TRUE)</f>
        <v>2021</v>
      </c>
    </row>
    <row r="7587" spans="1:10" x14ac:dyDescent="0.15">
      <c r="A7587" t="s">
        <v>10947</v>
      </c>
      <c r="B7587" t="s">
        <v>1633</v>
      </c>
      <c r="C7587" t="s">
        <v>104</v>
      </c>
      <c r="D7587" t="s">
        <v>71</v>
      </c>
      <c r="E7587">
        <v>2</v>
      </c>
      <c r="F7587" s="8">
        <f>VLOOKUP(C7587,Products!$A$2:$E$20,5,TRUE)</f>
        <v>2.95</v>
      </c>
      <c r="G7587" s="8">
        <f t="shared" si="236"/>
        <v>5.9</v>
      </c>
      <c r="H7587" s="8">
        <f>VLOOKUP(C7587,Products!$A$2:$F$20,6,TRUE)</f>
        <v>1.1500000000000001</v>
      </c>
      <c r="I7587" s="8">
        <f t="shared" si="237"/>
        <v>2.3000000000000003</v>
      </c>
      <c r="J7587" s="42">
        <f>VLOOKUP(B7587,Invoices!A:I,9,TRUE)</f>
        <v>2021</v>
      </c>
    </row>
    <row r="7588" spans="1:10" x14ac:dyDescent="0.15">
      <c r="A7588" t="s">
        <v>10948</v>
      </c>
      <c r="B7588" t="s">
        <v>1633</v>
      </c>
      <c r="C7588" t="s">
        <v>92</v>
      </c>
      <c r="D7588" t="s">
        <v>82</v>
      </c>
      <c r="E7588">
        <v>1</v>
      </c>
      <c r="F7588" s="8">
        <f>VLOOKUP(C7588,Products!$A$2:$E$20,5,TRUE)</f>
        <v>19.95</v>
      </c>
      <c r="G7588" s="8">
        <f t="shared" si="236"/>
        <v>19.95</v>
      </c>
      <c r="H7588" s="8">
        <f>VLOOKUP(C7588,Products!$A$2:$F$20,6,TRUE)</f>
        <v>7.4499999999999993</v>
      </c>
      <c r="I7588" s="8">
        <f t="shared" si="237"/>
        <v>7.4499999999999993</v>
      </c>
      <c r="J7588" s="42">
        <f>VLOOKUP(B7588,Invoices!A:I,9,TRUE)</f>
        <v>2021</v>
      </c>
    </row>
    <row r="7589" spans="1:10" x14ac:dyDescent="0.15">
      <c r="A7589" t="s">
        <v>10949</v>
      </c>
      <c r="B7589" t="s">
        <v>1633</v>
      </c>
      <c r="C7589" t="s">
        <v>87</v>
      </c>
      <c r="D7589" t="s">
        <v>68</v>
      </c>
      <c r="E7589">
        <v>5</v>
      </c>
      <c r="F7589" s="8">
        <f>VLOOKUP(C7589,Products!$A$2:$E$20,5,TRUE)</f>
        <v>19.95</v>
      </c>
      <c r="G7589" s="8">
        <f t="shared" si="236"/>
        <v>99.75</v>
      </c>
      <c r="H7589" s="8">
        <f>VLOOKUP(C7589,Products!$A$2:$F$20,6,TRUE)</f>
        <v>7.4499999999999993</v>
      </c>
      <c r="I7589" s="8">
        <f t="shared" si="237"/>
        <v>37.25</v>
      </c>
      <c r="J7589" s="42">
        <f>VLOOKUP(B7589,Invoices!A:I,9,TRUE)</f>
        <v>2021</v>
      </c>
    </row>
    <row r="7590" spans="1:10" x14ac:dyDescent="0.15">
      <c r="A7590" t="s">
        <v>10950</v>
      </c>
      <c r="B7590" t="s">
        <v>1633</v>
      </c>
      <c r="C7590" t="s">
        <v>98</v>
      </c>
      <c r="D7590" t="s">
        <v>79</v>
      </c>
      <c r="E7590">
        <v>5</v>
      </c>
      <c r="F7590" s="8">
        <f>VLOOKUP(C7590,Products!$A$2:$E$20,5,TRUE)</f>
        <v>14.95</v>
      </c>
      <c r="G7590" s="8">
        <f t="shared" si="236"/>
        <v>74.75</v>
      </c>
      <c r="H7590" s="8">
        <f>VLOOKUP(C7590,Products!$A$2:$F$20,6,TRUE)</f>
        <v>3.0499999999999989</v>
      </c>
      <c r="I7590" s="8">
        <f t="shared" si="237"/>
        <v>15.249999999999995</v>
      </c>
      <c r="J7590" s="42">
        <f>VLOOKUP(B7590,Invoices!A:I,9,TRUE)</f>
        <v>2021</v>
      </c>
    </row>
    <row r="7591" spans="1:10" x14ac:dyDescent="0.15">
      <c r="A7591" t="s">
        <v>10951</v>
      </c>
      <c r="B7591" t="s">
        <v>1633</v>
      </c>
      <c r="C7591" t="s">
        <v>101</v>
      </c>
      <c r="D7591" t="s">
        <v>69</v>
      </c>
      <c r="E7591">
        <v>9</v>
      </c>
      <c r="F7591" s="8">
        <f>VLOOKUP(C7591,Products!$A$2:$E$20,5,TRUE)</f>
        <v>129.94999999999999</v>
      </c>
      <c r="G7591" s="8">
        <f t="shared" si="236"/>
        <v>1169.55</v>
      </c>
      <c r="H7591" s="8">
        <f>VLOOKUP(C7591,Products!$A$2:$F$20,6,TRUE)</f>
        <v>40.449999999999989</v>
      </c>
      <c r="I7591" s="8">
        <f t="shared" si="237"/>
        <v>364.0499999999999</v>
      </c>
      <c r="J7591" s="42">
        <f>VLOOKUP(B7591,Invoices!A:I,9,TRUE)</f>
        <v>2021</v>
      </c>
    </row>
    <row r="7592" spans="1:10" x14ac:dyDescent="0.15">
      <c r="A7592" t="s">
        <v>10952</v>
      </c>
      <c r="B7592" t="s">
        <v>1633</v>
      </c>
      <c r="C7592" t="s">
        <v>95</v>
      </c>
      <c r="D7592" t="s">
        <v>73</v>
      </c>
      <c r="E7592">
        <v>1</v>
      </c>
      <c r="F7592" s="8">
        <f>VLOOKUP(C7592,Products!$A$2:$E$20,5,TRUE)</f>
        <v>12.95</v>
      </c>
      <c r="G7592" s="8">
        <f t="shared" si="236"/>
        <v>12.95</v>
      </c>
      <c r="H7592" s="8">
        <f>VLOOKUP(C7592,Products!$A$2:$F$20,6,TRUE)</f>
        <v>4.1999999999999993</v>
      </c>
      <c r="I7592" s="8">
        <f t="shared" si="237"/>
        <v>4.1999999999999993</v>
      </c>
      <c r="J7592" s="42">
        <f>VLOOKUP(B7592,Invoices!A:I,9,TRUE)</f>
        <v>2021</v>
      </c>
    </row>
    <row r="7593" spans="1:10" x14ac:dyDescent="0.15">
      <c r="A7593" t="s">
        <v>10953</v>
      </c>
      <c r="B7593" t="s">
        <v>1634</v>
      </c>
      <c r="C7593" t="s">
        <v>96</v>
      </c>
      <c r="D7593" t="s">
        <v>75</v>
      </c>
      <c r="E7593">
        <v>6</v>
      </c>
      <c r="F7593" s="8">
        <f>VLOOKUP(C7593,Products!$A$2:$E$20,5,TRUE)</f>
        <v>79.95</v>
      </c>
      <c r="G7593" s="8">
        <f t="shared" si="236"/>
        <v>479.70000000000005</v>
      </c>
      <c r="H7593" s="8">
        <f>VLOOKUP(C7593,Products!$A$2:$F$20,6,TRUE)</f>
        <v>27.950000000000003</v>
      </c>
      <c r="I7593" s="8">
        <f t="shared" si="237"/>
        <v>167.70000000000002</v>
      </c>
      <c r="J7593" s="42">
        <f>VLOOKUP(B7593,Invoices!A:I,9,TRUE)</f>
        <v>2021</v>
      </c>
    </row>
    <row r="7594" spans="1:10" x14ac:dyDescent="0.15">
      <c r="A7594" t="s">
        <v>10954</v>
      </c>
      <c r="B7594" t="s">
        <v>1634</v>
      </c>
      <c r="C7594" t="s">
        <v>99</v>
      </c>
      <c r="D7594" t="s">
        <v>84</v>
      </c>
      <c r="E7594">
        <v>1</v>
      </c>
      <c r="F7594" s="8">
        <f>VLOOKUP(C7594,Products!$A$2:$E$20,5,TRUE)</f>
        <v>3.5</v>
      </c>
      <c r="G7594" s="8">
        <f t="shared" si="236"/>
        <v>3.5</v>
      </c>
      <c r="H7594" s="8">
        <f>VLOOKUP(C7594,Products!$A$2:$F$20,6,TRUE)</f>
        <v>0.54999999999999982</v>
      </c>
      <c r="I7594" s="8">
        <f t="shared" si="237"/>
        <v>0.54999999999999982</v>
      </c>
      <c r="J7594" s="42">
        <f>VLOOKUP(B7594,Invoices!A:I,9,TRUE)</f>
        <v>2021</v>
      </c>
    </row>
    <row r="7595" spans="1:10" x14ac:dyDescent="0.15">
      <c r="A7595" t="s">
        <v>10955</v>
      </c>
      <c r="B7595" t="s">
        <v>1634</v>
      </c>
      <c r="C7595" t="s">
        <v>104</v>
      </c>
      <c r="D7595" t="s">
        <v>71</v>
      </c>
      <c r="E7595">
        <v>3</v>
      </c>
      <c r="F7595" s="8">
        <f>VLOOKUP(C7595,Products!$A$2:$E$20,5,TRUE)</f>
        <v>2.95</v>
      </c>
      <c r="G7595" s="8">
        <f t="shared" si="236"/>
        <v>8.8500000000000014</v>
      </c>
      <c r="H7595" s="8">
        <f>VLOOKUP(C7595,Products!$A$2:$F$20,6,TRUE)</f>
        <v>1.1500000000000001</v>
      </c>
      <c r="I7595" s="8">
        <f t="shared" si="237"/>
        <v>3.45</v>
      </c>
      <c r="J7595" s="42">
        <f>VLOOKUP(B7595,Invoices!A:I,9,TRUE)</f>
        <v>2021</v>
      </c>
    </row>
    <row r="7596" spans="1:10" x14ac:dyDescent="0.15">
      <c r="A7596" t="s">
        <v>10956</v>
      </c>
      <c r="B7596" t="s">
        <v>1635</v>
      </c>
      <c r="C7596" t="s">
        <v>90</v>
      </c>
      <c r="D7596" t="s">
        <v>72</v>
      </c>
      <c r="E7596">
        <v>4</v>
      </c>
      <c r="F7596" s="8">
        <f>VLOOKUP(C7596,Products!$A$2:$E$20,5,TRUE)</f>
        <v>8.9499999999999993</v>
      </c>
      <c r="G7596" s="8">
        <f t="shared" si="236"/>
        <v>35.799999999999997</v>
      </c>
      <c r="H7596" s="8">
        <f>VLOOKUP(C7596,Products!$A$2:$F$20,6,TRUE)</f>
        <v>5.6999999999999993</v>
      </c>
      <c r="I7596" s="8">
        <f t="shared" si="237"/>
        <v>22.799999999999997</v>
      </c>
      <c r="J7596" s="42">
        <f>VLOOKUP(B7596,Invoices!A:I,9,TRUE)</f>
        <v>2021</v>
      </c>
    </row>
    <row r="7597" spans="1:10" x14ac:dyDescent="0.15">
      <c r="A7597" t="s">
        <v>10957</v>
      </c>
      <c r="B7597" t="s">
        <v>1636</v>
      </c>
      <c r="C7597" t="s">
        <v>95</v>
      </c>
      <c r="D7597" t="s">
        <v>73</v>
      </c>
      <c r="E7597">
        <v>2</v>
      </c>
      <c r="F7597" s="8">
        <f>VLOOKUP(C7597,Products!$A$2:$E$20,5,TRUE)</f>
        <v>12.95</v>
      </c>
      <c r="G7597" s="8">
        <f t="shared" si="236"/>
        <v>25.9</v>
      </c>
      <c r="H7597" s="8">
        <f>VLOOKUP(C7597,Products!$A$2:$F$20,6,TRUE)</f>
        <v>4.1999999999999993</v>
      </c>
      <c r="I7597" s="8">
        <f t="shared" si="237"/>
        <v>8.3999999999999986</v>
      </c>
      <c r="J7597" s="42">
        <f>VLOOKUP(B7597,Invoices!A:I,9,TRUE)</f>
        <v>2021</v>
      </c>
    </row>
    <row r="7598" spans="1:10" x14ac:dyDescent="0.15">
      <c r="A7598" t="s">
        <v>10958</v>
      </c>
      <c r="B7598" t="s">
        <v>1636</v>
      </c>
      <c r="C7598" t="s">
        <v>90</v>
      </c>
      <c r="D7598" t="s">
        <v>72</v>
      </c>
      <c r="E7598">
        <v>1</v>
      </c>
      <c r="F7598" s="8">
        <f>VLOOKUP(C7598,Products!$A$2:$E$20,5,TRUE)</f>
        <v>8.9499999999999993</v>
      </c>
      <c r="G7598" s="8">
        <f t="shared" si="236"/>
        <v>8.9499999999999993</v>
      </c>
      <c r="H7598" s="8">
        <f>VLOOKUP(C7598,Products!$A$2:$F$20,6,TRUE)</f>
        <v>5.6999999999999993</v>
      </c>
      <c r="I7598" s="8">
        <f t="shared" si="237"/>
        <v>5.6999999999999993</v>
      </c>
      <c r="J7598" s="42">
        <f>VLOOKUP(B7598,Invoices!A:I,9,TRUE)</f>
        <v>2021</v>
      </c>
    </row>
    <row r="7599" spans="1:10" x14ac:dyDescent="0.15">
      <c r="A7599" t="s">
        <v>10959</v>
      </c>
      <c r="B7599" t="s">
        <v>1637</v>
      </c>
      <c r="C7599" t="s">
        <v>94</v>
      </c>
      <c r="D7599" t="s">
        <v>86</v>
      </c>
      <c r="E7599">
        <v>3</v>
      </c>
      <c r="F7599" s="8">
        <f>VLOOKUP(C7599,Products!$A$2:$E$20,5,TRUE)</f>
        <v>3.5</v>
      </c>
      <c r="G7599" s="8">
        <f t="shared" si="236"/>
        <v>10.5</v>
      </c>
      <c r="H7599" s="8">
        <f>VLOOKUP(C7599,Products!$A$2:$F$20,6,TRUE)</f>
        <v>0.54999999999999982</v>
      </c>
      <c r="I7599" s="8">
        <f t="shared" si="237"/>
        <v>1.6499999999999995</v>
      </c>
      <c r="J7599" s="42">
        <f>VLOOKUP(B7599,Invoices!A:I,9,TRUE)</f>
        <v>2021</v>
      </c>
    </row>
    <row r="7600" spans="1:10" x14ac:dyDescent="0.15">
      <c r="A7600" t="s">
        <v>10960</v>
      </c>
      <c r="B7600" t="s">
        <v>1638</v>
      </c>
      <c r="C7600" t="s">
        <v>90</v>
      </c>
      <c r="D7600" t="s">
        <v>72</v>
      </c>
      <c r="E7600">
        <v>1</v>
      </c>
      <c r="F7600" s="8">
        <f>VLOOKUP(C7600,Products!$A$2:$E$20,5,TRUE)</f>
        <v>8.9499999999999993</v>
      </c>
      <c r="G7600" s="8">
        <f t="shared" si="236"/>
        <v>8.9499999999999993</v>
      </c>
      <c r="H7600" s="8">
        <f>VLOOKUP(C7600,Products!$A$2:$F$20,6,TRUE)</f>
        <v>5.6999999999999993</v>
      </c>
      <c r="I7600" s="8">
        <f t="shared" si="237"/>
        <v>5.6999999999999993</v>
      </c>
      <c r="J7600" s="42">
        <f>VLOOKUP(B7600,Invoices!A:I,9,TRUE)</f>
        <v>2021</v>
      </c>
    </row>
    <row r="7601" spans="1:10" x14ac:dyDescent="0.15">
      <c r="A7601" t="s">
        <v>10961</v>
      </c>
      <c r="B7601" t="s">
        <v>1638</v>
      </c>
      <c r="C7601" t="s">
        <v>92</v>
      </c>
      <c r="D7601" t="s">
        <v>82</v>
      </c>
      <c r="E7601">
        <v>3</v>
      </c>
      <c r="F7601" s="8">
        <f>VLOOKUP(C7601,Products!$A$2:$E$20,5,TRUE)</f>
        <v>19.95</v>
      </c>
      <c r="G7601" s="8">
        <f t="shared" si="236"/>
        <v>59.849999999999994</v>
      </c>
      <c r="H7601" s="8">
        <f>VLOOKUP(C7601,Products!$A$2:$F$20,6,TRUE)</f>
        <v>7.4499999999999993</v>
      </c>
      <c r="I7601" s="8">
        <f t="shared" si="237"/>
        <v>22.349999999999998</v>
      </c>
      <c r="J7601" s="42">
        <f>VLOOKUP(B7601,Invoices!A:I,9,TRUE)</f>
        <v>2021</v>
      </c>
    </row>
    <row r="7602" spans="1:10" x14ac:dyDescent="0.15">
      <c r="A7602" t="s">
        <v>10962</v>
      </c>
      <c r="B7602" t="s">
        <v>1638</v>
      </c>
      <c r="C7602" t="s">
        <v>96</v>
      </c>
      <c r="D7602" t="s">
        <v>75</v>
      </c>
      <c r="E7602">
        <v>12</v>
      </c>
      <c r="F7602" s="8">
        <f>VLOOKUP(C7602,Products!$A$2:$E$20,5,TRUE)</f>
        <v>79.95</v>
      </c>
      <c r="G7602" s="8">
        <f t="shared" si="236"/>
        <v>959.40000000000009</v>
      </c>
      <c r="H7602" s="8">
        <f>VLOOKUP(C7602,Products!$A$2:$F$20,6,TRUE)</f>
        <v>27.950000000000003</v>
      </c>
      <c r="I7602" s="8">
        <f t="shared" si="237"/>
        <v>335.40000000000003</v>
      </c>
      <c r="J7602" s="42">
        <f>VLOOKUP(B7602,Invoices!A:I,9,TRUE)</f>
        <v>2021</v>
      </c>
    </row>
    <row r="7603" spans="1:10" x14ac:dyDescent="0.15">
      <c r="A7603" t="s">
        <v>10963</v>
      </c>
      <c r="B7603" t="s">
        <v>1638</v>
      </c>
      <c r="C7603" t="s">
        <v>105</v>
      </c>
      <c r="D7603" t="s">
        <v>81</v>
      </c>
      <c r="E7603">
        <v>1</v>
      </c>
      <c r="F7603" s="8">
        <f>VLOOKUP(C7603,Products!$A$2:$E$20,5,TRUE)</f>
        <v>8.9499999999999993</v>
      </c>
      <c r="G7603" s="8">
        <f t="shared" si="236"/>
        <v>8.9499999999999993</v>
      </c>
      <c r="H7603" s="8">
        <f>VLOOKUP(C7603,Products!$A$2:$F$20,6,TRUE)</f>
        <v>3.1999999999999993</v>
      </c>
      <c r="I7603" s="8">
        <f t="shared" si="237"/>
        <v>3.1999999999999993</v>
      </c>
      <c r="J7603" s="42">
        <f>VLOOKUP(B7603,Invoices!A:I,9,TRUE)</f>
        <v>2021</v>
      </c>
    </row>
    <row r="7604" spans="1:10" x14ac:dyDescent="0.15">
      <c r="A7604" t="s">
        <v>10964</v>
      </c>
      <c r="B7604" t="s">
        <v>1639</v>
      </c>
      <c r="C7604" t="s">
        <v>103</v>
      </c>
      <c r="D7604" t="s">
        <v>77</v>
      </c>
      <c r="E7604">
        <v>2</v>
      </c>
      <c r="F7604" s="8">
        <f>VLOOKUP(C7604,Products!$A$2:$E$20,5,TRUE)</f>
        <v>8.9499999999999993</v>
      </c>
      <c r="G7604" s="8">
        <f t="shared" si="236"/>
        <v>17.899999999999999</v>
      </c>
      <c r="H7604" s="8">
        <f>VLOOKUP(C7604,Products!$A$2:$F$20,6,TRUE)</f>
        <v>3.1999999999999993</v>
      </c>
      <c r="I7604" s="8">
        <f t="shared" si="237"/>
        <v>6.3999999999999986</v>
      </c>
      <c r="J7604" s="42">
        <f>VLOOKUP(B7604,Invoices!A:I,9,TRUE)</f>
        <v>2021</v>
      </c>
    </row>
    <row r="7605" spans="1:10" x14ac:dyDescent="0.15">
      <c r="A7605" t="s">
        <v>10965</v>
      </c>
      <c r="B7605" t="s">
        <v>1639</v>
      </c>
      <c r="C7605" t="s">
        <v>101</v>
      </c>
      <c r="D7605" t="s">
        <v>69</v>
      </c>
      <c r="E7605">
        <v>1</v>
      </c>
      <c r="F7605" s="8">
        <f>VLOOKUP(C7605,Products!$A$2:$E$20,5,TRUE)</f>
        <v>129.94999999999999</v>
      </c>
      <c r="G7605" s="8">
        <f t="shared" si="236"/>
        <v>129.94999999999999</v>
      </c>
      <c r="H7605" s="8">
        <f>VLOOKUP(C7605,Products!$A$2:$F$20,6,TRUE)</f>
        <v>40.449999999999989</v>
      </c>
      <c r="I7605" s="8">
        <f t="shared" si="237"/>
        <v>40.449999999999989</v>
      </c>
      <c r="J7605" s="42">
        <f>VLOOKUP(B7605,Invoices!A:I,9,TRUE)</f>
        <v>2021</v>
      </c>
    </row>
    <row r="7606" spans="1:10" x14ac:dyDescent="0.15">
      <c r="A7606" t="s">
        <v>10966</v>
      </c>
      <c r="B7606" t="s">
        <v>1639</v>
      </c>
      <c r="C7606" t="s">
        <v>90</v>
      </c>
      <c r="D7606" t="s">
        <v>72</v>
      </c>
      <c r="E7606">
        <v>1</v>
      </c>
      <c r="F7606" s="8">
        <f>VLOOKUP(C7606,Products!$A$2:$E$20,5,TRUE)</f>
        <v>8.9499999999999993</v>
      </c>
      <c r="G7606" s="8">
        <f t="shared" si="236"/>
        <v>8.9499999999999993</v>
      </c>
      <c r="H7606" s="8">
        <f>VLOOKUP(C7606,Products!$A$2:$F$20,6,TRUE)</f>
        <v>5.6999999999999993</v>
      </c>
      <c r="I7606" s="8">
        <f t="shared" si="237"/>
        <v>5.6999999999999993</v>
      </c>
      <c r="J7606" s="42">
        <f>VLOOKUP(B7606,Invoices!A:I,9,TRUE)</f>
        <v>2021</v>
      </c>
    </row>
    <row r="7607" spans="1:10" x14ac:dyDescent="0.15">
      <c r="A7607" t="s">
        <v>10967</v>
      </c>
      <c r="B7607" t="s">
        <v>1639</v>
      </c>
      <c r="C7607" t="s">
        <v>105</v>
      </c>
      <c r="D7607" t="s">
        <v>81</v>
      </c>
      <c r="E7607">
        <v>2</v>
      </c>
      <c r="F7607" s="8">
        <f>VLOOKUP(C7607,Products!$A$2:$E$20,5,TRUE)</f>
        <v>8.9499999999999993</v>
      </c>
      <c r="G7607" s="8">
        <f t="shared" si="236"/>
        <v>17.899999999999999</v>
      </c>
      <c r="H7607" s="8">
        <f>VLOOKUP(C7607,Products!$A$2:$F$20,6,TRUE)</f>
        <v>3.1999999999999993</v>
      </c>
      <c r="I7607" s="8">
        <f t="shared" si="237"/>
        <v>6.3999999999999986</v>
      </c>
      <c r="J7607" s="42">
        <f>VLOOKUP(B7607,Invoices!A:I,9,TRUE)</f>
        <v>2021</v>
      </c>
    </row>
    <row r="7608" spans="1:10" x14ac:dyDescent="0.15">
      <c r="A7608" t="s">
        <v>10968</v>
      </c>
      <c r="B7608" t="s">
        <v>1640</v>
      </c>
      <c r="C7608" t="s">
        <v>87</v>
      </c>
      <c r="D7608" t="s">
        <v>68</v>
      </c>
      <c r="E7608">
        <v>5</v>
      </c>
      <c r="F7608" s="8">
        <f>VLOOKUP(C7608,Products!$A$2:$E$20,5,TRUE)</f>
        <v>19.95</v>
      </c>
      <c r="G7608" s="8">
        <f t="shared" si="236"/>
        <v>99.75</v>
      </c>
      <c r="H7608" s="8">
        <f>VLOOKUP(C7608,Products!$A$2:$F$20,6,TRUE)</f>
        <v>7.4499999999999993</v>
      </c>
      <c r="I7608" s="8">
        <f t="shared" si="237"/>
        <v>37.25</v>
      </c>
      <c r="J7608" s="42">
        <f>VLOOKUP(B7608,Invoices!A:I,9,TRUE)</f>
        <v>2021</v>
      </c>
    </row>
    <row r="7609" spans="1:10" x14ac:dyDescent="0.15">
      <c r="A7609" t="s">
        <v>10969</v>
      </c>
      <c r="B7609" t="s">
        <v>1640</v>
      </c>
      <c r="C7609" t="s">
        <v>96</v>
      </c>
      <c r="D7609" t="s">
        <v>75</v>
      </c>
      <c r="E7609">
        <v>12</v>
      </c>
      <c r="F7609" s="8">
        <f>VLOOKUP(C7609,Products!$A$2:$E$20,5,TRUE)</f>
        <v>79.95</v>
      </c>
      <c r="G7609" s="8">
        <f t="shared" si="236"/>
        <v>959.40000000000009</v>
      </c>
      <c r="H7609" s="8">
        <f>VLOOKUP(C7609,Products!$A$2:$F$20,6,TRUE)</f>
        <v>27.950000000000003</v>
      </c>
      <c r="I7609" s="8">
        <f t="shared" si="237"/>
        <v>335.40000000000003</v>
      </c>
      <c r="J7609" s="42">
        <f>VLOOKUP(B7609,Invoices!A:I,9,TRUE)</f>
        <v>2021</v>
      </c>
    </row>
    <row r="7610" spans="1:10" x14ac:dyDescent="0.15">
      <c r="A7610" t="s">
        <v>10970</v>
      </c>
      <c r="B7610" t="s">
        <v>1640</v>
      </c>
      <c r="C7610" t="s">
        <v>93</v>
      </c>
      <c r="D7610" t="s">
        <v>76</v>
      </c>
      <c r="E7610">
        <v>4</v>
      </c>
      <c r="F7610" s="8">
        <f>VLOOKUP(C7610,Products!$A$2:$E$20,5,TRUE)</f>
        <v>9.9499999999999993</v>
      </c>
      <c r="G7610" s="8">
        <f t="shared" si="236"/>
        <v>39.799999999999997</v>
      </c>
      <c r="H7610" s="8">
        <f>VLOOKUP(C7610,Products!$A$2:$F$20,6,TRUE)</f>
        <v>1.9499999999999993</v>
      </c>
      <c r="I7610" s="8">
        <f t="shared" si="237"/>
        <v>7.7999999999999972</v>
      </c>
      <c r="J7610" s="42">
        <f>VLOOKUP(B7610,Invoices!A:I,9,TRUE)</f>
        <v>2021</v>
      </c>
    </row>
    <row r="7611" spans="1:10" x14ac:dyDescent="0.15">
      <c r="A7611" t="s">
        <v>10971</v>
      </c>
      <c r="B7611" t="s">
        <v>1640</v>
      </c>
      <c r="C7611" t="s">
        <v>97</v>
      </c>
      <c r="D7611" t="s">
        <v>74</v>
      </c>
      <c r="E7611">
        <v>1</v>
      </c>
      <c r="F7611" s="8">
        <f>VLOOKUP(C7611,Products!$A$2:$E$20,5,TRUE)</f>
        <v>1.5</v>
      </c>
      <c r="G7611" s="8">
        <f t="shared" si="236"/>
        <v>1.5</v>
      </c>
      <c r="H7611" s="8">
        <f>VLOOKUP(C7611,Products!$A$2:$F$20,6,TRUE)</f>
        <v>0.5</v>
      </c>
      <c r="I7611" s="8">
        <f t="shared" si="237"/>
        <v>0.5</v>
      </c>
      <c r="J7611" s="42">
        <f>VLOOKUP(B7611,Invoices!A:I,9,TRUE)</f>
        <v>2021</v>
      </c>
    </row>
    <row r="7612" spans="1:10" x14ac:dyDescent="0.15">
      <c r="A7612" t="s">
        <v>10972</v>
      </c>
      <c r="B7612" t="s">
        <v>1640</v>
      </c>
      <c r="C7612" t="s">
        <v>94</v>
      </c>
      <c r="D7612" t="s">
        <v>86</v>
      </c>
      <c r="E7612">
        <v>1</v>
      </c>
      <c r="F7612" s="8">
        <f>VLOOKUP(C7612,Products!$A$2:$E$20,5,TRUE)</f>
        <v>3.5</v>
      </c>
      <c r="G7612" s="8">
        <f t="shared" si="236"/>
        <v>3.5</v>
      </c>
      <c r="H7612" s="8">
        <f>VLOOKUP(C7612,Products!$A$2:$F$20,6,TRUE)</f>
        <v>0.54999999999999982</v>
      </c>
      <c r="I7612" s="8">
        <f t="shared" si="237"/>
        <v>0.54999999999999982</v>
      </c>
      <c r="J7612" s="42">
        <f>VLOOKUP(B7612,Invoices!A:I,9,TRUE)</f>
        <v>2021</v>
      </c>
    </row>
    <row r="7613" spans="1:10" x14ac:dyDescent="0.15">
      <c r="A7613" t="s">
        <v>10973</v>
      </c>
      <c r="B7613" t="s">
        <v>1640</v>
      </c>
      <c r="C7613" t="s">
        <v>98</v>
      </c>
      <c r="D7613" t="s">
        <v>79</v>
      </c>
      <c r="E7613">
        <v>1</v>
      </c>
      <c r="F7613" s="8">
        <f>VLOOKUP(C7613,Products!$A$2:$E$20,5,TRUE)</f>
        <v>14.95</v>
      </c>
      <c r="G7613" s="8">
        <f t="shared" si="236"/>
        <v>14.95</v>
      </c>
      <c r="H7613" s="8">
        <f>VLOOKUP(C7613,Products!$A$2:$F$20,6,TRUE)</f>
        <v>3.0499999999999989</v>
      </c>
      <c r="I7613" s="8">
        <f t="shared" si="237"/>
        <v>3.0499999999999989</v>
      </c>
      <c r="J7613" s="42">
        <f>VLOOKUP(B7613,Invoices!A:I,9,TRUE)</f>
        <v>2021</v>
      </c>
    </row>
    <row r="7614" spans="1:10" x14ac:dyDescent="0.15">
      <c r="A7614" t="s">
        <v>10974</v>
      </c>
      <c r="B7614" t="s">
        <v>1640</v>
      </c>
      <c r="C7614" t="s">
        <v>103</v>
      </c>
      <c r="D7614" t="s">
        <v>77</v>
      </c>
      <c r="E7614">
        <v>1</v>
      </c>
      <c r="F7614" s="8">
        <f>VLOOKUP(C7614,Products!$A$2:$E$20,5,TRUE)</f>
        <v>8.9499999999999993</v>
      </c>
      <c r="G7614" s="8">
        <f t="shared" si="236"/>
        <v>8.9499999999999993</v>
      </c>
      <c r="H7614" s="8">
        <f>VLOOKUP(C7614,Products!$A$2:$F$20,6,TRUE)</f>
        <v>3.1999999999999993</v>
      </c>
      <c r="I7614" s="8">
        <f t="shared" si="237"/>
        <v>3.1999999999999993</v>
      </c>
      <c r="J7614" s="42">
        <f>VLOOKUP(B7614,Invoices!A:I,9,TRUE)</f>
        <v>2021</v>
      </c>
    </row>
    <row r="7615" spans="1:10" x14ac:dyDescent="0.15">
      <c r="A7615" t="s">
        <v>10975</v>
      </c>
      <c r="B7615" t="s">
        <v>1640</v>
      </c>
      <c r="C7615" t="s">
        <v>91</v>
      </c>
      <c r="D7615" t="s">
        <v>70</v>
      </c>
      <c r="E7615">
        <v>10</v>
      </c>
      <c r="F7615" s="8">
        <f>VLOOKUP(C7615,Products!$A$2:$E$20,5,TRUE)</f>
        <v>49.95</v>
      </c>
      <c r="G7615" s="8">
        <f t="shared" si="236"/>
        <v>499.5</v>
      </c>
      <c r="H7615" s="8">
        <f>VLOOKUP(C7615,Products!$A$2:$F$20,6,TRUE)</f>
        <v>21.200000000000003</v>
      </c>
      <c r="I7615" s="8">
        <f t="shared" si="237"/>
        <v>212.00000000000003</v>
      </c>
      <c r="J7615" s="42">
        <f>VLOOKUP(B7615,Invoices!A:I,9,TRUE)</f>
        <v>2021</v>
      </c>
    </row>
    <row r="7616" spans="1:10" x14ac:dyDescent="0.15">
      <c r="A7616" t="s">
        <v>10976</v>
      </c>
      <c r="B7616" t="s">
        <v>1640</v>
      </c>
      <c r="C7616" t="s">
        <v>102</v>
      </c>
      <c r="D7616" t="s">
        <v>83</v>
      </c>
      <c r="E7616">
        <v>1</v>
      </c>
      <c r="F7616" s="8">
        <f>VLOOKUP(C7616,Products!$A$2:$E$20,5,TRUE)</f>
        <v>29.95</v>
      </c>
      <c r="G7616" s="8">
        <f t="shared" si="236"/>
        <v>29.95</v>
      </c>
      <c r="H7616" s="8">
        <f>VLOOKUP(C7616,Products!$A$2:$F$20,6,TRUE)</f>
        <v>15</v>
      </c>
      <c r="I7616" s="8">
        <f t="shared" si="237"/>
        <v>15</v>
      </c>
      <c r="J7616" s="42">
        <f>VLOOKUP(B7616,Invoices!A:I,9,TRUE)</f>
        <v>2021</v>
      </c>
    </row>
    <row r="7617" spans="1:10" x14ac:dyDescent="0.15">
      <c r="A7617" t="s">
        <v>10977</v>
      </c>
      <c r="B7617" t="s">
        <v>1640</v>
      </c>
      <c r="C7617" t="s">
        <v>94</v>
      </c>
      <c r="D7617" t="s">
        <v>86</v>
      </c>
      <c r="E7617">
        <v>1</v>
      </c>
      <c r="F7617" s="8">
        <f>VLOOKUP(C7617,Products!$A$2:$E$20,5,TRUE)</f>
        <v>3.5</v>
      </c>
      <c r="G7617" s="8">
        <f t="shared" si="236"/>
        <v>3.5</v>
      </c>
      <c r="H7617" s="8">
        <f>VLOOKUP(C7617,Products!$A$2:$F$20,6,TRUE)</f>
        <v>0.54999999999999982</v>
      </c>
      <c r="I7617" s="8">
        <f t="shared" si="237"/>
        <v>0.54999999999999982</v>
      </c>
      <c r="J7617" s="42">
        <f>VLOOKUP(B7617,Invoices!A:I,9,TRUE)</f>
        <v>2021</v>
      </c>
    </row>
    <row r="7618" spans="1:10" x14ac:dyDescent="0.15">
      <c r="A7618" t="s">
        <v>10978</v>
      </c>
      <c r="B7618" t="s">
        <v>1640</v>
      </c>
      <c r="C7618" t="s">
        <v>92</v>
      </c>
      <c r="D7618" t="s">
        <v>82</v>
      </c>
      <c r="E7618">
        <v>9</v>
      </c>
      <c r="F7618" s="8">
        <f>VLOOKUP(C7618,Products!$A$2:$E$20,5,TRUE)</f>
        <v>19.95</v>
      </c>
      <c r="G7618" s="8">
        <f t="shared" si="236"/>
        <v>179.54999999999998</v>
      </c>
      <c r="H7618" s="8">
        <f>VLOOKUP(C7618,Products!$A$2:$F$20,6,TRUE)</f>
        <v>7.4499999999999993</v>
      </c>
      <c r="I7618" s="8">
        <f t="shared" si="237"/>
        <v>67.05</v>
      </c>
      <c r="J7618" s="42">
        <f>VLOOKUP(B7618,Invoices!A:I,9,TRUE)</f>
        <v>2021</v>
      </c>
    </row>
    <row r="7619" spans="1:10" x14ac:dyDescent="0.15">
      <c r="A7619" t="s">
        <v>10979</v>
      </c>
      <c r="B7619" t="s">
        <v>1640</v>
      </c>
      <c r="C7619" t="s">
        <v>104</v>
      </c>
      <c r="D7619" t="s">
        <v>71</v>
      </c>
      <c r="E7619">
        <v>3</v>
      </c>
      <c r="F7619" s="8">
        <f>VLOOKUP(C7619,Products!$A$2:$E$20,5,TRUE)</f>
        <v>2.95</v>
      </c>
      <c r="G7619" s="8">
        <f t="shared" ref="G7619:G7682" si="238">F7619*E7619</f>
        <v>8.8500000000000014</v>
      </c>
      <c r="H7619" s="8">
        <f>VLOOKUP(C7619,Products!$A$2:$F$20,6,TRUE)</f>
        <v>1.1500000000000001</v>
      </c>
      <c r="I7619" s="8">
        <f t="shared" ref="I7619:I7682" si="239">H7619*E7619</f>
        <v>3.45</v>
      </c>
      <c r="J7619" s="42">
        <f>VLOOKUP(B7619,Invoices!A:I,9,TRUE)</f>
        <v>2021</v>
      </c>
    </row>
    <row r="7620" spans="1:10" x14ac:dyDescent="0.15">
      <c r="A7620" t="s">
        <v>10980</v>
      </c>
      <c r="B7620" t="s">
        <v>1640</v>
      </c>
      <c r="C7620" t="s">
        <v>101</v>
      </c>
      <c r="D7620" t="s">
        <v>69</v>
      </c>
      <c r="E7620">
        <v>1</v>
      </c>
      <c r="F7620" s="8">
        <f>VLOOKUP(C7620,Products!$A$2:$E$20,5,TRUE)</f>
        <v>129.94999999999999</v>
      </c>
      <c r="G7620" s="8">
        <f t="shared" si="238"/>
        <v>129.94999999999999</v>
      </c>
      <c r="H7620" s="8">
        <f>VLOOKUP(C7620,Products!$A$2:$F$20,6,TRUE)</f>
        <v>40.449999999999989</v>
      </c>
      <c r="I7620" s="8">
        <f t="shared" si="239"/>
        <v>40.449999999999989</v>
      </c>
      <c r="J7620" s="42">
        <f>VLOOKUP(B7620,Invoices!A:I,9,TRUE)</f>
        <v>2021</v>
      </c>
    </row>
    <row r="7621" spans="1:10" x14ac:dyDescent="0.15">
      <c r="A7621" t="s">
        <v>10981</v>
      </c>
      <c r="B7621" t="s">
        <v>1640</v>
      </c>
      <c r="C7621" t="s">
        <v>88</v>
      </c>
      <c r="D7621" t="s">
        <v>85</v>
      </c>
      <c r="E7621">
        <v>1</v>
      </c>
      <c r="F7621" s="8">
        <f>VLOOKUP(C7621,Products!$A$2:$E$20,5,TRUE)</f>
        <v>8.9499999999999993</v>
      </c>
      <c r="G7621" s="8">
        <f t="shared" si="238"/>
        <v>8.9499999999999993</v>
      </c>
      <c r="H7621" s="8">
        <f>VLOOKUP(C7621,Products!$A$2:$F$20,6,TRUE)</f>
        <v>5.6999999999999993</v>
      </c>
      <c r="I7621" s="8">
        <f t="shared" si="239"/>
        <v>5.6999999999999993</v>
      </c>
      <c r="J7621" s="42">
        <f>VLOOKUP(B7621,Invoices!A:I,9,TRUE)</f>
        <v>2021</v>
      </c>
    </row>
    <row r="7622" spans="1:10" x14ac:dyDescent="0.15">
      <c r="A7622" t="s">
        <v>10982</v>
      </c>
      <c r="B7622" t="s">
        <v>1640</v>
      </c>
      <c r="C7622" t="s">
        <v>99</v>
      </c>
      <c r="D7622" t="s">
        <v>84</v>
      </c>
      <c r="E7622">
        <v>8</v>
      </c>
      <c r="F7622" s="8">
        <f>VLOOKUP(C7622,Products!$A$2:$E$20,5,TRUE)</f>
        <v>3.5</v>
      </c>
      <c r="G7622" s="8">
        <f t="shared" si="238"/>
        <v>28</v>
      </c>
      <c r="H7622" s="8">
        <f>VLOOKUP(C7622,Products!$A$2:$F$20,6,TRUE)</f>
        <v>0.54999999999999982</v>
      </c>
      <c r="I7622" s="8">
        <f t="shared" si="239"/>
        <v>4.3999999999999986</v>
      </c>
      <c r="J7622" s="42">
        <f>VLOOKUP(B7622,Invoices!A:I,9,TRUE)</f>
        <v>2021</v>
      </c>
    </row>
    <row r="7623" spans="1:10" x14ac:dyDescent="0.15">
      <c r="A7623" t="s">
        <v>10983</v>
      </c>
      <c r="B7623" t="s">
        <v>1640</v>
      </c>
      <c r="C7623" t="s">
        <v>90</v>
      </c>
      <c r="D7623" t="s">
        <v>72</v>
      </c>
      <c r="E7623">
        <v>24</v>
      </c>
      <c r="F7623" s="8">
        <f>VLOOKUP(C7623,Products!$A$2:$E$20,5,TRUE)</f>
        <v>8.9499999999999993</v>
      </c>
      <c r="G7623" s="8">
        <f t="shared" si="238"/>
        <v>214.79999999999998</v>
      </c>
      <c r="H7623" s="8">
        <f>VLOOKUP(C7623,Products!$A$2:$F$20,6,TRUE)</f>
        <v>5.6999999999999993</v>
      </c>
      <c r="I7623" s="8">
        <f t="shared" si="239"/>
        <v>136.79999999999998</v>
      </c>
      <c r="J7623" s="42">
        <f>VLOOKUP(B7623,Invoices!A:I,9,TRUE)</f>
        <v>2021</v>
      </c>
    </row>
    <row r="7624" spans="1:10" x14ac:dyDescent="0.15">
      <c r="A7624" t="s">
        <v>10984</v>
      </c>
      <c r="B7624" t="s">
        <v>1640</v>
      </c>
      <c r="C7624" t="s">
        <v>89</v>
      </c>
      <c r="D7624" t="s">
        <v>80</v>
      </c>
      <c r="E7624">
        <v>15</v>
      </c>
      <c r="F7624" s="8">
        <f>VLOOKUP(C7624,Products!$A$2:$E$20,5,TRUE)</f>
        <v>15.95</v>
      </c>
      <c r="G7624" s="8">
        <f t="shared" si="238"/>
        <v>239.25</v>
      </c>
      <c r="H7624" s="8">
        <f>VLOOKUP(C7624,Products!$A$2:$F$20,6,TRUE)</f>
        <v>6</v>
      </c>
      <c r="I7624" s="8">
        <f t="shared" si="239"/>
        <v>90</v>
      </c>
      <c r="J7624" s="42">
        <f>VLOOKUP(B7624,Invoices!A:I,9,TRUE)</f>
        <v>2021</v>
      </c>
    </row>
    <row r="7625" spans="1:10" x14ac:dyDescent="0.15">
      <c r="A7625" t="s">
        <v>10985</v>
      </c>
      <c r="B7625" t="s">
        <v>1640</v>
      </c>
      <c r="C7625" t="s">
        <v>105</v>
      </c>
      <c r="D7625" t="s">
        <v>81</v>
      </c>
      <c r="E7625">
        <v>1</v>
      </c>
      <c r="F7625" s="8">
        <f>VLOOKUP(C7625,Products!$A$2:$E$20,5,TRUE)</f>
        <v>8.9499999999999993</v>
      </c>
      <c r="G7625" s="8">
        <f t="shared" si="238"/>
        <v>8.9499999999999993</v>
      </c>
      <c r="H7625" s="8">
        <f>VLOOKUP(C7625,Products!$A$2:$F$20,6,TRUE)</f>
        <v>3.1999999999999993</v>
      </c>
      <c r="I7625" s="8">
        <f t="shared" si="239"/>
        <v>3.1999999999999993</v>
      </c>
      <c r="J7625" s="42">
        <f>VLOOKUP(B7625,Invoices!A:I,9,TRUE)</f>
        <v>2021</v>
      </c>
    </row>
    <row r="7626" spans="1:10" x14ac:dyDescent="0.15">
      <c r="A7626" t="s">
        <v>10986</v>
      </c>
      <c r="B7626" t="s">
        <v>1640</v>
      </c>
      <c r="C7626" t="s">
        <v>100</v>
      </c>
      <c r="D7626" t="s">
        <v>78</v>
      </c>
      <c r="E7626">
        <v>20</v>
      </c>
      <c r="F7626" s="8">
        <f>VLOOKUP(C7626,Products!$A$2:$E$20,5,TRUE)</f>
        <v>49.95</v>
      </c>
      <c r="G7626" s="8">
        <f t="shared" si="238"/>
        <v>999</v>
      </c>
      <c r="H7626" s="8">
        <f>VLOOKUP(C7626,Products!$A$2:$F$20,6,TRUE)</f>
        <v>19.950000000000003</v>
      </c>
      <c r="I7626" s="8">
        <f t="shared" si="239"/>
        <v>399.00000000000006</v>
      </c>
      <c r="J7626" s="42">
        <f>VLOOKUP(B7626,Invoices!A:I,9,TRUE)</f>
        <v>2021</v>
      </c>
    </row>
    <row r="7627" spans="1:10" x14ac:dyDescent="0.15">
      <c r="A7627" t="s">
        <v>10987</v>
      </c>
      <c r="B7627" t="s">
        <v>1641</v>
      </c>
      <c r="C7627" t="s">
        <v>102</v>
      </c>
      <c r="D7627" t="s">
        <v>83</v>
      </c>
      <c r="E7627">
        <v>3</v>
      </c>
      <c r="F7627" s="8">
        <f>VLOOKUP(C7627,Products!$A$2:$E$20,5,TRUE)</f>
        <v>29.95</v>
      </c>
      <c r="G7627" s="8">
        <f t="shared" si="238"/>
        <v>89.85</v>
      </c>
      <c r="H7627" s="8">
        <f>VLOOKUP(C7627,Products!$A$2:$F$20,6,TRUE)</f>
        <v>15</v>
      </c>
      <c r="I7627" s="8">
        <f t="shared" si="239"/>
        <v>45</v>
      </c>
      <c r="J7627" s="42">
        <f>VLOOKUP(B7627,Invoices!A:I,9,TRUE)</f>
        <v>2021</v>
      </c>
    </row>
    <row r="7628" spans="1:10" x14ac:dyDescent="0.15">
      <c r="A7628" t="s">
        <v>10988</v>
      </c>
      <c r="B7628" t="s">
        <v>1641</v>
      </c>
      <c r="C7628" t="s">
        <v>101</v>
      </c>
      <c r="D7628" t="s">
        <v>69</v>
      </c>
      <c r="E7628">
        <v>1</v>
      </c>
      <c r="F7628" s="8">
        <f>VLOOKUP(C7628,Products!$A$2:$E$20,5,TRUE)</f>
        <v>129.94999999999999</v>
      </c>
      <c r="G7628" s="8">
        <f t="shared" si="238"/>
        <v>129.94999999999999</v>
      </c>
      <c r="H7628" s="8">
        <f>VLOOKUP(C7628,Products!$A$2:$F$20,6,TRUE)</f>
        <v>40.449999999999989</v>
      </c>
      <c r="I7628" s="8">
        <f t="shared" si="239"/>
        <v>40.449999999999989</v>
      </c>
      <c r="J7628" s="42">
        <f>VLOOKUP(B7628,Invoices!A:I,9,TRUE)</f>
        <v>2021</v>
      </c>
    </row>
    <row r="7629" spans="1:10" x14ac:dyDescent="0.15">
      <c r="A7629" t="s">
        <v>10989</v>
      </c>
      <c r="B7629" t="s">
        <v>1641</v>
      </c>
      <c r="C7629" t="s">
        <v>92</v>
      </c>
      <c r="D7629" t="s">
        <v>82</v>
      </c>
      <c r="E7629">
        <v>1</v>
      </c>
      <c r="F7629" s="8">
        <f>VLOOKUP(C7629,Products!$A$2:$E$20,5,TRUE)</f>
        <v>19.95</v>
      </c>
      <c r="G7629" s="8">
        <f t="shared" si="238"/>
        <v>19.95</v>
      </c>
      <c r="H7629" s="8">
        <f>VLOOKUP(C7629,Products!$A$2:$F$20,6,TRUE)</f>
        <v>7.4499999999999993</v>
      </c>
      <c r="I7629" s="8">
        <f t="shared" si="239"/>
        <v>7.4499999999999993</v>
      </c>
      <c r="J7629" s="42">
        <f>VLOOKUP(B7629,Invoices!A:I,9,TRUE)</f>
        <v>2021</v>
      </c>
    </row>
    <row r="7630" spans="1:10" x14ac:dyDescent="0.15">
      <c r="A7630" t="s">
        <v>10990</v>
      </c>
      <c r="B7630" t="s">
        <v>1641</v>
      </c>
      <c r="C7630" t="s">
        <v>93</v>
      </c>
      <c r="D7630" t="s">
        <v>76</v>
      </c>
      <c r="E7630">
        <v>9</v>
      </c>
      <c r="F7630" s="8">
        <f>VLOOKUP(C7630,Products!$A$2:$E$20,5,TRUE)</f>
        <v>9.9499999999999993</v>
      </c>
      <c r="G7630" s="8">
        <f t="shared" si="238"/>
        <v>89.55</v>
      </c>
      <c r="H7630" s="8">
        <f>VLOOKUP(C7630,Products!$A$2:$F$20,6,TRUE)</f>
        <v>1.9499999999999993</v>
      </c>
      <c r="I7630" s="8">
        <f t="shared" si="239"/>
        <v>17.549999999999994</v>
      </c>
      <c r="J7630" s="42">
        <f>VLOOKUP(B7630,Invoices!A:I,9,TRUE)</f>
        <v>2021</v>
      </c>
    </row>
    <row r="7631" spans="1:10" x14ac:dyDescent="0.15">
      <c r="A7631" t="s">
        <v>10991</v>
      </c>
      <c r="B7631" t="s">
        <v>1641</v>
      </c>
      <c r="C7631" t="s">
        <v>88</v>
      </c>
      <c r="D7631" t="s">
        <v>85</v>
      </c>
      <c r="E7631">
        <v>2</v>
      </c>
      <c r="F7631" s="8">
        <f>VLOOKUP(C7631,Products!$A$2:$E$20,5,TRUE)</f>
        <v>8.9499999999999993</v>
      </c>
      <c r="G7631" s="8">
        <f t="shared" si="238"/>
        <v>17.899999999999999</v>
      </c>
      <c r="H7631" s="8">
        <f>VLOOKUP(C7631,Products!$A$2:$F$20,6,TRUE)</f>
        <v>5.6999999999999993</v>
      </c>
      <c r="I7631" s="8">
        <f t="shared" si="239"/>
        <v>11.399999999999999</v>
      </c>
      <c r="J7631" s="42">
        <f>VLOOKUP(B7631,Invoices!A:I,9,TRUE)</f>
        <v>2021</v>
      </c>
    </row>
    <row r="7632" spans="1:10" x14ac:dyDescent="0.15">
      <c r="A7632" t="s">
        <v>10992</v>
      </c>
      <c r="B7632" t="s">
        <v>1641</v>
      </c>
      <c r="C7632" t="s">
        <v>95</v>
      </c>
      <c r="D7632" t="s">
        <v>73</v>
      </c>
      <c r="E7632">
        <v>12</v>
      </c>
      <c r="F7632" s="8">
        <f>VLOOKUP(C7632,Products!$A$2:$E$20,5,TRUE)</f>
        <v>12.95</v>
      </c>
      <c r="G7632" s="8">
        <f t="shared" si="238"/>
        <v>155.39999999999998</v>
      </c>
      <c r="H7632" s="8">
        <f>VLOOKUP(C7632,Products!$A$2:$F$20,6,TRUE)</f>
        <v>4.1999999999999993</v>
      </c>
      <c r="I7632" s="8">
        <f t="shared" si="239"/>
        <v>50.399999999999991</v>
      </c>
      <c r="J7632" s="42">
        <f>VLOOKUP(B7632,Invoices!A:I,9,TRUE)</f>
        <v>2021</v>
      </c>
    </row>
    <row r="7633" spans="1:10" x14ac:dyDescent="0.15">
      <c r="A7633" t="s">
        <v>10993</v>
      </c>
      <c r="B7633" t="s">
        <v>1641</v>
      </c>
      <c r="C7633" t="s">
        <v>96</v>
      </c>
      <c r="D7633" t="s">
        <v>75</v>
      </c>
      <c r="E7633">
        <v>5</v>
      </c>
      <c r="F7633" s="8">
        <f>VLOOKUP(C7633,Products!$A$2:$E$20,5,TRUE)</f>
        <v>79.95</v>
      </c>
      <c r="G7633" s="8">
        <f t="shared" si="238"/>
        <v>399.75</v>
      </c>
      <c r="H7633" s="8">
        <f>VLOOKUP(C7633,Products!$A$2:$F$20,6,TRUE)</f>
        <v>27.950000000000003</v>
      </c>
      <c r="I7633" s="8">
        <f t="shared" si="239"/>
        <v>139.75</v>
      </c>
      <c r="J7633" s="42">
        <f>VLOOKUP(B7633,Invoices!A:I,9,TRUE)</f>
        <v>2021</v>
      </c>
    </row>
    <row r="7634" spans="1:10" x14ac:dyDescent="0.15">
      <c r="A7634" t="s">
        <v>10994</v>
      </c>
      <c r="B7634" t="s">
        <v>1641</v>
      </c>
      <c r="C7634" t="s">
        <v>87</v>
      </c>
      <c r="D7634" t="s">
        <v>68</v>
      </c>
      <c r="E7634">
        <v>3</v>
      </c>
      <c r="F7634" s="8">
        <f>VLOOKUP(C7634,Products!$A$2:$E$20,5,TRUE)</f>
        <v>19.95</v>
      </c>
      <c r="G7634" s="8">
        <f t="shared" si="238"/>
        <v>59.849999999999994</v>
      </c>
      <c r="H7634" s="8">
        <f>VLOOKUP(C7634,Products!$A$2:$F$20,6,TRUE)</f>
        <v>7.4499999999999993</v>
      </c>
      <c r="I7634" s="8">
        <f t="shared" si="239"/>
        <v>22.349999999999998</v>
      </c>
      <c r="J7634" s="42">
        <f>VLOOKUP(B7634,Invoices!A:I,9,TRUE)</f>
        <v>2021</v>
      </c>
    </row>
    <row r="7635" spans="1:10" x14ac:dyDescent="0.15">
      <c r="A7635" t="s">
        <v>10995</v>
      </c>
      <c r="B7635" t="s">
        <v>1641</v>
      </c>
      <c r="C7635" t="s">
        <v>105</v>
      </c>
      <c r="D7635" t="s">
        <v>81</v>
      </c>
      <c r="E7635">
        <v>8</v>
      </c>
      <c r="F7635" s="8">
        <f>VLOOKUP(C7635,Products!$A$2:$E$20,5,TRUE)</f>
        <v>8.9499999999999993</v>
      </c>
      <c r="G7635" s="8">
        <f t="shared" si="238"/>
        <v>71.599999999999994</v>
      </c>
      <c r="H7635" s="8">
        <f>VLOOKUP(C7635,Products!$A$2:$F$20,6,TRUE)</f>
        <v>3.1999999999999993</v>
      </c>
      <c r="I7635" s="8">
        <f t="shared" si="239"/>
        <v>25.599999999999994</v>
      </c>
      <c r="J7635" s="42">
        <f>VLOOKUP(B7635,Invoices!A:I,9,TRUE)</f>
        <v>2021</v>
      </c>
    </row>
    <row r="7636" spans="1:10" x14ac:dyDescent="0.15">
      <c r="A7636" t="s">
        <v>10996</v>
      </c>
      <c r="B7636" t="s">
        <v>1642</v>
      </c>
      <c r="C7636" t="s">
        <v>104</v>
      </c>
      <c r="D7636" t="s">
        <v>71</v>
      </c>
      <c r="E7636">
        <v>2</v>
      </c>
      <c r="F7636" s="8">
        <f>VLOOKUP(C7636,Products!$A$2:$E$20,5,TRUE)</f>
        <v>2.95</v>
      </c>
      <c r="G7636" s="8">
        <f t="shared" si="238"/>
        <v>5.9</v>
      </c>
      <c r="H7636" s="8">
        <f>VLOOKUP(C7636,Products!$A$2:$F$20,6,TRUE)</f>
        <v>1.1500000000000001</v>
      </c>
      <c r="I7636" s="8">
        <f t="shared" si="239"/>
        <v>2.3000000000000003</v>
      </c>
      <c r="J7636" s="42">
        <f>VLOOKUP(B7636,Invoices!A:I,9,TRUE)</f>
        <v>2021</v>
      </c>
    </row>
    <row r="7637" spans="1:10" x14ac:dyDescent="0.15">
      <c r="A7637" t="s">
        <v>10997</v>
      </c>
      <c r="B7637" t="s">
        <v>1642</v>
      </c>
      <c r="C7637" t="s">
        <v>96</v>
      </c>
      <c r="D7637" t="s">
        <v>75</v>
      </c>
      <c r="E7637">
        <v>12</v>
      </c>
      <c r="F7637" s="8">
        <f>VLOOKUP(C7637,Products!$A$2:$E$20,5,TRUE)</f>
        <v>79.95</v>
      </c>
      <c r="G7637" s="8">
        <f t="shared" si="238"/>
        <v>959.40000000000009</v>
      </c>
      <c r="H7637" s="8">
        <f>VLOOKUP(C7637,Products!$A$2:$F$20,6,TRUE)</f>
        <v>27.950000000000003</v>
      </c>
      <c r="I7637" s="8">
        <f t="shared" si="239"/>
        <v>335.40000000000003</v>
      </c>
      <c r="J7637" s="42">
        <f>VLOOKUP(B7637,Invoices!A:I,9,TRUE)</f>
        <v>2021</v>
      </c>
    </row>
    <row r="7638" spans="1:10" x14ac:dyDescent="0.15">
      <c r="A7638" t="s">
        <v>10998</v>
      </c>
      <c r="B7638" t="s">
        <v>1642</v>
      </c>
      <c r="C7638" t="s">
        <v>93</v>
      </c>
      <c r="D7638" t="s">
        <v>76</v>
      </c>
      <c r="E7638">
        <v>1</v>
      </c>
      <c r="F7638" s="8">
        <f>VLOOKUP(C7638,Products!$A$2:$E$20,5,TRUE)</f>
        <v>9.9499999999999993</v>
      </c>
      <c r="G7638" s="8">
        <f t="shared" si="238"/>
        <v>9.9499999999999993</v>
      </c>
      <c r="H7638" s="8">
        <f>VLOOKUP(C7638,Products!$A$2:$F$20,6,TRUE)</f>
        <v>1.9499999999999993</v>
      </c>
      <c r="I7638" s="8">
        <f t="shared" si="239"/>
        <v>1.9499999999999993</v>
      </c>
      <c r="J7638" s="42">
        <f>VLOOKUP(B7638,Invoices!A:I,9,TRUE)</f>
        <v>2021</v>
      </c>
    </row>
    <row r="7639" spans="1:10" x14ac:dyDescent="0.15">
      <c r="A7639" t="s">
        <v>10999</v>
      </c>
      <c r="B7639" t="s">
        <v>1642</v>
      </c>
      <c r="C7639" t="s">
        <v>89</v>
      </c>
      <c r="D7639" t="s">
        <v>80</v>
      </c>
      <c r="E7639">
        <v>1</v>
      </c>
      <c r="F7639" s="8">
        <f>VLOOKUP(C7639,Products!$A$2:$E$20,5,TRUE)</f>
        <v>15.95</v>
      </c>
      <c r="G7639" s="8">
        <f t="shared" si="238"/>
        <v>15.95</v>
      </c>
      <c r="H7639" s="8">
        <f>VLOOKUP(C7639,Products!$A$2:$F$20,6,TRUE)</f>
        <v>6</v>
      </c>
      <c r="I7639" s="8">
        <f t="shared" si="239"/>
        <v>6</v>
      </c>
      <c r="J7639" s="42">
        <f>VLOOKUP(B7639,Invoices!A:I,9,TRUE)</f>
        <v>2021</v>
      </c>
    </row>
    <row r="7640" spans="1:10" x14ac:dyDescent="0.15">
      <c r="A7640" t="s">
        <v>11000</v>
      </c>
      <c r="B7640" t="s">
        <v>1642</v>
      </c>
      <c r="C7640" t="s">
        <v>92</v>
      </c>
      <c r="D7640" t="s">
        <v>82</v>
      </c>
      <c r="E7640">
        <v>1</v>
      </c>
      <c r="F7640" s="8">
        <f>VLOOKUP(C7640,Products!$A$2:$E$20,5,TRUE)</f>
        <v>19.95</v>
      </c>
      <c r="G7640" s="8">
        <f t="shared" si="238"/>
        <v>19.95</v>
      </c>
      <c r="H7640" s="8">
        <f>VLOOKUP(C7640,Products!$A$2:$F$20,6,TRUE)</f>
        <v>7.4499999999999993</v>
      </c>
      <c r="I7640" s="8">
        <f t="shared" si="239"/>
        <v>7.4499999999999993</v>
      </c>
      <c r="J7640" s="42">
        <f>VLOOKUP(B7640,Invoices!A:I,9,TRUE)</f>
        <v>2021</v>
      </c>
    </row>
    <row r="7641" spans="1:10" x14ac:dyDescent="0.15">
      <c r="A7641" t="s">
        <v>11001</v>
      </c>
      <c r="B7641" t="s">
        <v>1642</v>
      </c>
      <c r="C7641" t="s">
        <v>95</v>
      </c>
      <c r="D7641" t="s">
        <v>73</v>
      </c>
      <c r="E7641">
        <v>1</v>
      </c>
      <c r="F7641" s="8">
        <f>VLOOKUP(C7641,Products!$A$2:$E$20,5,TRUE)</f>
        <v>12.95</v>
      </c>
      <c r="G7641" s="8">
        <f t="shared" si="238"/>
        <v>12.95</v>
      </c>
      <c r="H7641" s="8">
        <f>VLOOKUP(C7641,Products!$A$2:$F$20,6,TRUE)</f>
        <v>4.1999999999999993</v>
      </c>
      <c r="I7641" s="8">
        <f t="shared" si="239"/>
        <v>4.1999999999999993</v>
      </c>
      <c r="J7641" s="42">
        <f>VLOOKUP(B7641,Invoices!A:I,9,TRUE)</f>
        <v>2021</v>
      </c>
    </row>
    <row r="7642" spans="1:10" x14ac:dyDescent="0.15">
      <c r="A7642" t="s">
        <v>11002</v>
      </c>
      <c r="B7642" t="s">
        <v>1642</v>
      </c>
      <c r="C7642" t="s">
        <v>87</v>
      </c>
      <c r="D7642" t="s">
        <v>68</v>
      </c>
      <c r="E7642">
        <v>2</v>
      </c>
      <c r="F7642" s="8">
        <f>VLOOKUP(C7642,Products!$A$2:$E$20,5,TRUE)</f>
        <v>19.95</v>
      </c>
      <c r="G7642" s="8">
        <f t="shared" si="238"/>
        <v>39.9</v>
      </c>
      <c r="H7642" s="8">
        <f>VLOOKUP(C7642,Products!$A$2:$F$20,6,TRUE)</f>
        <v>7.4499999999999993</v>
      </c>
      <c r="I7642" s="8">
        <f t="shared" si="239"/>
        <v>14.899999999999999</v>
      </c>
      <c r="J7642" s="42">
        <f>VLOOKUP(B7642,Invoices!A:I,9,TRUE)</f>
        <v>2021</v>
      </c>
    </row>
    <row r="7643" spans="1:10" x14ac:dyDescent="0.15">
      <c r="A7643" t="s">
        <v>11003</v>
      </c>
      <c r="B7643" t="s">
        <v>1642</v>
      </c>
      <c r="C7643" t="s">
        <v>90</v>
      </c>
      <c r="D7643" t="s">
        <v>72</v>
      </c>
      <c r="E7643">
        <v>1</v>
      </c>
      <c r="F7643" s="8">
        <f>VLOOKUP(C7643,Products!$A$2:$E$20,5,TRUE)</f>
        <v>8.9499999999999993</v>
      </c>
      <c r="G7643" s="8">
        <f t="shared" si="238"/>
        <v>8.9499999999999993</v>
      </c>
      <c r="H7643" s="8">
        <f>VLOOKUP(C7643,Products!$A$2:$F$20,6,TRUE)</f>
        <v>5.6999999999999993</v>
      </c>
      <c r="I7643" s="8">
        <f t="shared" si="239"/>
        <v>5.6999999999999993</v>
      </c>
      <c r="J7643" s="42">
        <f>VLOOKUP(B7643,Invoices!A:I,9,TRUE)</f>
        <v>2021</v>
      </c>
    </row>
    <row r="7644" spans="1:10" x14ac:dyDescent="0.15">
      <c r="A7644" t="s">
        <v>11004</v>
      </c>
      <c r="B7644" t="s">
        <v>1642</v>
      </c>
      <c r="C7644" t="s">
        <v>97</v>
      </c>
      <c r="D7644" t="s">
        <v>74</v>
      </c>
      <c r="E7644">
        <v>2</v>
      </c>
      <c r="F7644" s="8">
        <f>VLOOKUP(C7644,Products!$A$2:$E$20,5,TRUE)</f>
        <v>1.5</v>
      </c>
      <c r="G7644" s="8">
        <f t="shared" si="238"/>
        <v>3</v>
      </c>
      <c r="H7644" s="8">
        <f>VLOOKUP(C7644,Products!$A$2:$F$20,6,TRUE)</f>
        <v>0.5</v>
      </c>
      <c r="I7644" s="8">
        <f t="shared" si="239"/>
        <v>1</v>
      </c>
      <c r="J7644" s="42">
        <f>VLOOKUP(B7644,Invoices!A:I,9,TRUE)</f>
        <v>2021</v>
      </c>
    </row>
    <row r="7645" spans="1:10" x14ac:dyDescent="0.15">
      <c r="A7645" t="s">
        <v>11005</v>
      </c>
      <c r="B7645" t="s">
        <v>1642</v>
      </c>
      <c r="C7645" t="s">
        <v>103</v>
      </c>
      <c r="D7645" t="s">
        <v>77</v>
      </c>
      <c r="E7645">
        <v>3</v>
      </c>
      <c r="F7645" s="8">
        <f>VLOOKUP(C7645,Products!$A$2:$E$20,5,TRUE)</f>
        <v>8.9499999999999993</v>
      </c>
      <c r="G7645" s="8">
        <f t="shared" si="238"/>
        <v>26.849999999999998</v>
      </c>
      <c r="H7645" s="8">
        <f>VLOOKUP(C7645,Products!$A$2:$F$20,6,TRUE)</f>
        <v>3.1999999999999993</v>
      </c>
      <c r="I7645" s="8">
        <f t="shared" si="239"/>
        <v>9.5999999999999979</v>
      </c>
      <c r="J7645" s="42">
        <f>VLOOKUP(B7645,Invoices!A:I,9,TRUE)</f>
        <v>2021</v>
      </c>
    </row>
    <row r="7646" spans="1:10" x14ac:dyDescent="0.15">
      <c r="A7646" t="s">
        <v>11006</v>
      </c>
      <c r="B7646" t="s">
        <v>1642</v>
      </c>
      <c r="C7646" t="s">
        <v>94</v>
      </c>
      <c r="D7646" t="s">
        <v>86</v>
      </c>
      <c r="E7646">
        <v>1</v>
      </c>
      <c r="F7646" s="8">
        <f>VLOOKUP(C7646,Products!$A$2:$E$20,5,TRUE)</f>
        <v>3.5</v>
      </c>
      <c r="G7646" s="8">
        <f t="shared" si="238"/>
        <v>3.5</v>
      </c>
      <c r="H7646" s="8">
        <f>VLOOKUP(C7646,Products!$A$2:$F$20,6,TRUE)</f>
        <v>0.54999999999999982</v>
      </c>
      <c r="I7646" s="8">
        <f t="shared" si="239"/>
        <v>0.54999999999999982</v>
      </c>
      <c r="J7646" s="42">
        <f>VLOOKUP(B7646,Invoices!A:I,9,TRUE)</f>
        <v>2021</v>
      </c>
    </row>
    <row r="7647" spans="1:10" x14ac:dyDescent="0.15">
      <c r="A7647" t="s">
        <v>11007</v>
      </c>
      <c r="B7647" t="s">
        <v>1643</v>
      </c>
      <c r="C7647" t="s">
        <v>101</v>
      </c>
      <c r="D7647" t="s">
        <v>69</v>
      </c>
      <c r="E7647">
        <v>24</v>
      </c>
      <c r="F7647" s="8">
        <f>VLOOKUP(C7647,Products!$A$2:$E$20,5,TRUE)</f>
        <v>129.94999999999999</v>
      </c>
      <c r="G7647" s="8">
        <f t="shared" si="238"/>
        <v>3118.7999999999997</v>
      </c>
      <c r="H7647" s="8">
        <f>VLOOKUP(C7647,Products!$A$2:$F$20,6,TRUE)</f>
        <v>40.449999999999989</v>
      </c>
      <c r="I7647" s="8">
        <f t="shared" si="239"/>
        <v>970.79999999999973</v>
      </c>
      <c r="J7647" s="42">
        <f>VLOOKUP(B7647,Invoices!A:I,9,TRUE)</f>
        <v>2021</v>
      </c>
    </row>
    <row r="7648" spans="1:10" x14ac:dyDescent="0.15">
      <c r="A7648" t="s">
        <v>11008</v>
      </c>
      <c r="B7648" t="s">
        <v>1643</v>
      </c>
      <c r="C7648" t="s">
        <v>92</v>
      </c>
      <c r="D7648" t="s">
        <v>82</v>
      </c>
      <c r="E7648">
        <v>12</v>
      </c>
      <c r="F7648" s="8">
        <f>VLOOKUP(C7648,Products!$A$2:$E$20,5,TRUE)</f>
        <v>19.95</v>
      </c>
      <c r="G7648" s="8">
        <f t="shared" si="238"/>
        <v>239.39999999999998</v>
      </c>
      <c r="H7648" s="8">
        <f>VLOOKUP(C7648,Products!$A$2:$F$20,6,TRUE)</f>
        <v>7.4499999999999993</v>
      </c>
      <c r="I7648" s="8">
        <f t="shared" si="239"/>
        <v>89.399999999999991</v>
      </c>
      <c r="J7648" s="42">
        <f>VLOOKUP(B7648,Invoices!A:I,9,TRUE)</f>
        <v>2021</v>
      </c>
    </row>
    <row r="7649" spans="1:10" x14ac:dyDescent="0.15">
      <c r="A7649" t="s">
        <v>11009</v>
      </c>
      <c r="B7649" t="s">
        <v>1643</v>
      </c>
      <c r="C7649" t="s">
        <v>102</v>
      </c>
      <c r="D7649" t="s">
        <v>83</v>
      </c>
      <c r="E7649">
        <v>2</v>
      </c>
      <c r="F7649" s="8">
        <f>VLOOKUP(C7649,Products!$A$2:$E$20,5,TRUE)</f>
        <v>29.95</v>
      </c>
      <c r="G7649" s="8">
        <f t="shared" si="238"/>
        <v>59.9</v>
      </c>
      <c r="H7649" s="8">
        <f>VLOOKUP(C7649,Products!$A$2:$F$20,6,TRUE)</f>
        <v>15</v>
      </c>
      <c r="I7649" s="8">
        <f t="shared" si="239"/>
        <v>30</v>
      </c>
      <c r="J7649" s="42">
        <f>VLOOKUP(B7649,Invoices!A:I,9,TRUE)</f>
        <v>2021</v>
      </c>
    </row>
    <row r="7650" spans="1:10" x14ac:dyDescent="0.15">
      <c r="A7650" t="s">
        <v>11010</v>
      </c>
      <c r="B7650" t="s">
        <v>1644</v>
      </c>
      <c r="C7650" t="s">
        <v>90</v>
      </c>
      <c r="D7650" t="s">
        <v>72</v>
      </c>
      <c r="E7650">
        <v>2</v>
      </c>
      <c r="F7650" s="8">
        <f>VLOOKUP(C7650,Products!$A$2:$E$20,5,TRUE)</f>
        <v>8.9499999999999993</v>
      </c>
      <c r="G7650" s="8">
        <f t="shared" si="238"/>
        <v>17.899999999999999</v>
      </c>
      <c r="H7650" s="8">
        <f>VLOOKUP(C7650,Products!$A$2:$F$20,6,TRUE)</f>
        <v>5.6999999999999993</v>
      </c>
      <c r="I7650" s="8">
        <f t="shared" si="239"/>
        <v>11.399999999999999</v>
      </c>
      <c r="J7650" s="42">
        <f>VLOOKUP(B7650,Invoices!A:I,9,TRUE)</f>
        <v>2021</v>
      </c>
    </row>
    <row r="7651" spans="1:10" x14ac:dyDescent="0.15">
      <c r="A7651" t="s">
        <v>11011</v>
      </c>
      <c r="B7651" t="s">
        <v>1644</v>
      </c>
      <c r="C7651" t="s">
        <v>103</v>
      </c>
      <c r="D7651" t="s">
        <v>77</v>
      </c>
      <c r="E7651">
        <v>30</v>
      </c>
      <c r="F7651" s="8">
        <f>VLOOKUP(C7651,Products!$A$2:$E$20,5,TRUE)</f>
        <v>8.9499999999999993</v>
      </c>
      <c r="G7651" s="8">
        <f t="shared" si="238"/>
        <v>268.5</v>
      </c>
      <c r="H7651" s="8">
        <f>VLOOKUP(C7651,Products!$A$2:$F$20,6,TRUE)</f>
        <v>3.1999999999999993</v>
      </c>
      <c r="I7651" s="8">
        <f t="shared" si="239"/>
        <v>95.999999999999972</v>
      </c>
      <c r="J7651" s="42">
        <f>VLOOKUP(B7651,Invoices!A:I,9,TRUE)</f>
        <v>2021</v>
      </c>
    </row>
    <row r="7652" spans="1:10" x14ac:dyDescent="0.15">
      <c r="A7652" t="s">
        <v>11012</v>
      </c>
      <c r="B7652" t="s">
        <v>1644</v>
      </c>
      <c r="C7652" t="s">
        <v>96</v>
      </c>
      <c r="D7652" t="s">
        <v>75</v>
      </c>
      <c r="E7652">
        <v>2</v>
      </c>
      <c r="F7652" s="8">
        <f>VLOOKUP(C7652,Products!$A$2:$E$20,5,TRUE)</f>
        <v>79.95</v>
      </c>
      <c r="G7652" s="8">
        <f t="shared" si="238"/>
        <v>159.9</v>
      </c>
      <c r="H7652" s="8">
        <f>VLOOKUP(C7652,Products!$A$2:$F$20,6,TRUE)</f>
        <v>27.950000000000003</v>
      </c>
      <c r="I7652" s="8">
        <f t="shared" si="239"/>
        <v>55.900000000000006</v>
      </c>
      <c r="J7652" s="42">
        <f>VLOOKUP(B7652,Invoices!A:I,9,TRUE)</f>
        <v>2021</v>
      </c>
    </row>
    <row r="7653" spans="1:10" x14ac:dyDescent="0.15">
      <c r="A7653" t="s">
        <v>11013</v>
      </c>
      <c r="B7653" t="s">
        <v>1644</v>
      </c>
      <c r="C7653" t="s">
        <v>93</v>
      </c>
      <c r="D7653" t="s">
        <v>76</v>
      </c>
      <c r="E7653">
        <v>25</v>
      </c>
      <c r="F7653" s="8">
        <f>VLOOKUP(C7653,Products!$A$2:$E$20,5,TRUE)</f>
        <v>9.9499999999999993</v>
      </c>
      <c r="G7653" s="8">
        <f t="shared" si="238"/>
        <v>248.74999999999997</v>
      </c>
      <c r="H7653" s="8">
        <f>VLOOKUP(C7653,Products!$A$2:$F$20,6,TRUE)</f>
        <v>1.9499999999999993</v>
      </c>
      <c r="I7653" s="8">
        <f t="shared" si="239"/>
        <v>48.749999999999986</v>
      </c>
      <c r="J7653" s="42">
        <f>VLOOKUP(B7653,Invoices!A:I,9,TRUE)</f>
        <v>2021</v>
      </c>
    </row>
    <row r="7654" spans="1:10" x14ac:dyDescent="0.15">
      <c r="A7654" t="s">
        <v>11014</v>
      </c>
      <c r="B7654" t="s">
        <v>1644</v>
      </c>
      <c r="C7654" t="s">
        <v>101</v>
      </c>
      <c r="D7654" t="s">
        <v>69</v>
      </c>
      <c r="E7654">
        <v>1</v>
      </c>
      <c r="F7654" s="8">
        <f>VLOOKUP(C7654,Products!$A$2:$E$20,5,TRUE)</f>
        <v>129.94999999999999</v>
      </c>
      <c r="G7654" s="8">
        <f t="shared" si="238"/>
        <v>129.94999999999999</v>
      </c>
      <c r="H7654" s="8">
        <f>VLOOKUP(C7654,Products!$A$2:$F$20,6,TRUE)</f>
        <v>40.449999999999989</v>
      </c>
      <c r="I7654" s="8">
        <f t="shared" si="239"/>
        <v>40.449999999999989</v>
      </c>
      <c r="J7654" s="42">
        <f>VLOOKUP(B7654,Invoices!A:I,9,TRUE)</f>
        <v>2021</v>
      </c>
    </row>
    <row r="7655" spans="1:10" x14ac:dyDescent="0.15">
      <c r="A7655" t="s">
        <v>11015</v>
      </c>
      <c r="B7655" t="s">
        <v>1644</v>
      </c>
      <c r="C7655" t="s">
        <v>104</v>
      </c>
      <c r="D7655" t="s">
        <v>71</v>
      </c>
      <c r="E7655">
        <v>50</v>
      </c>
      <c r="F7655" s="8">
        <f>VLOOKUP(C7655,Products!$A$2:$E$20,5,TRUE)</f>
        <v>2.95</v>
      </c>
      <c r="G7655" s="8">
        <f t="shared" si="238"/>
        <v>147.5</v>
      </c>
      <c r="H7655" s="8">
        <f>VLOOKUP(C7655,Products!$A$2:$F$20,6,TRUE)</f>
        <v>1.1500000000000001</v>
      </c>
      <c r="I7655" s="8">
        <f t="shared" si="239"/>
        <v>57.500000000000007</v>
      </c>
      <c r="J7655" s="42">
        <f>VLOOKUP(B7655,Invoices!A:I,9,TRUE)</f>
        <v>2021</v>
      </c>
    </row>
    <row r="7656" spans="1:10" x14ac:dyDescent="0.15">
      <c r="A7656" t="s">
        <v>11016</v>
      </c>
      <c r="B7656" t="s">
        <v>1644</v>
      </c>
      <c r="C7656" t="s">
        <v>88</v>
      </c>
      <c r="D7656" t="s">
        <v>85</v>
      </c>
      <c r="E7656">
        <v>10</v>
      </c>
      <c r="F7656" s="8">
        <f>VLOOKUP(C7656,Products!$A$2:$E$20,5,TRUE)</f>
        <v>8.9499999999999993</v>
      </c>
      <c r="G7656" s="8">
        <f t="shared" si="238"/>
        <v>89.5</v>
      </c>
      <c r="H7656" s="8">
        <f>VLOOKUP(C7656,Products!$A$2:$F$20,6,TRUE)</f>
        <v>5.6999999999999993</v>
      </c>
      <c r="I7656" s="8">
        <f t="shared" si="239"/>
        <v>56.999999999999993</v>
      </c>
      <c r="J7656" s="42">
        <f>VLOOKUP(B7656,Invoices!A:I,9,TRUE)</f>
        <v>2021</v>
      </c>
    </row>
    <row r="7657" spans="1:10" x14ac:dyDescent="0.15">
      <c r="A7657" t="s">
        <v>11017</v>
      </c>
      <c r="B7657" t="s">
        <v>1644</v>
      </c>
      <c r="C7657" t="s">
        <v>100</v>
      </c>
      <c r="D7657" t="s">
        <v>78</v>
      </c>
      <c r="E7657">
        <v>10</v>
      </c>
      <c r="F7657" s="8">
        <f>VLOOKUP(C7657,Products!$A$2:$E$20,5,TRUE)</f>
        <v>49.95</v>
      </c>
      <c r="G7657" s="8">
        <f t="shared" si="238"/>
        <v>499.5</v>
      </c>
      <c r="H7657" s="8">
        <f>VLOOKUP(C7657,Products!$A$2:$F$20,6,TRUE)</f>
        <v>19.950000000000003</v>
      </c>
      <c r="I7657" s="8">
        <f t="shared" si="239"/>
        <v>199.50000000000003</v>
      </c>
      <c r="J7657" s="42">
        <f>VLOOKUP(B7657,Invoices!A:I,9,TRUE)</f>
        <v>2021</v>
      </c>
    </row>
    <row r="7658" spans="1:10" x14ac:dyDescent="0.15">
      <c r="A7658" t="s">
        <v>11018</v>
      </c>
      <c r="B7658" t="s">
        <v>1644</v>
      </c>
      <c r="C7658" t="s">
        <v>102</v>
      </c>
      <c r="D7658" t="s">
        <v>83</v>
      </c>
      <c r="E7658">
        <v>1</v>
      </c>
      <c r="F7658" s="8">
        <f>VLOOKUP(C7658,Products!$A$2:$E$20,5,TRUE)</f>
        <v>29.95</v>
      </c>
      <c r="G7658" s="8">
        <f t="shared" si="238"/>
        <v>29.95</v>
      </c>
      <c r="H7658" s="8">
        <f>VLOOKUP(C7658,Products!$A$2:$F$20,6,TRUE)</f>
        <v>15</v>
      </c>
      <c r="I7658" s="8">
        <f t="shared" si="239"/>
        <v>15</v>
      </c>
      <c r="J7658" s="42">
        <f>VLOOKUP(B7658,Invoices!A:I,9,TRUE)</f>
        <v>2021</v>
      </c>
    </row>
    <row r="7659" spans="1:10" x14ac:dyDescent="0.15">
      <c r="A7659" t="s">
        <v>11019</v>
      </c>
      <c r="B7659" t="s">
        <v>1645</v>
      </c>
      <c r="C7659" t="s">
        <v>96</v>
      </c>
      <c r="D7659" t="s">
        <v>75</v>
      </c>
      <c r="E7659">
        <v>6</v>
      </c>
      <c r="F7659" s="8">
        <f>VLOOKUP(C7659,Products!$A$2:$E$20,5,TRUE)</f>
        <v>79.95</v>
      </c>
      <c r="G7659" s="8">
        <f t="shared" si="238"/>
        <v>479.70000000000005</v>
      </c>
      <c r="H7659" s="8">
        <f>VLOOKUP(C7659,Products!$A$2:$F$20,6,TRUE)</f>
        <v>27.950000000000003</v>
      </c>
      <c r="I7659" s="8">
        <f t="shared" si="239"/>
        <v>167.70000000000002</v>
      </c>
      <c r="J7659" s="42">
        <f>VLOOKUP(B7659,Invoices!A:I,9,TRUE)</f>
        <v>2021</v>
      </c>
    </row>
    <row r="7660" spans="1:10" x14ac:dyDescent="0.15">
      <c r="A7660" t="s">
        <v>11020</v>
      </c>
      <c r="B7660" t="s">
        <v>1645</v>
      </c>
      <c r="C7660" t="s">
        <v>105</v>
      </c>
      <c r="D7660" t="s">
        <v>81</v>
      </c>
      <c r="E7660">
        <v>4</v>
      </c>
      <c r="F7660" s="8">
        <f>VLOOKUP(C7660,Products!$A$2:$E$20,5,TRUE)</f>
        <v>8.9499999999999993</v>
      </c>
      <c r="G7660" s="8">
        <f t="shared" si="238"/>
        <v>35.799999999999997</v>
      </c>
      <c r="H7660" s="8">
        <f>VLOOKUP(C7660,Products!$A$2:$F$20,6,TRUE)</f>
        <v>3.1999999999999993</v>
      </c>
      <c r="I7660" s="8">
        <f t="shared" si="239"/>
        <v>12.799999999999997</v>
      </c>
      <c r="J7660" s="42">
        <f>VLOOKUP(B7660,Invoices!A:I,9,TRUE)</f>
        <v>2021</v>
      </c>
    </row>
    <row r="7661" spans="1:10" x14ac:dyDescent="0.15">
      <c r="A7661" t="s">
        <v>11021</v>
      </c>
      <c r="B7661" t="s">
        <v>1645</v>
      </c>
      <c r="C7661" t="s">
        <v>88</v>
      </c>
      <c r="D7661" t="s">
        <v>85</v>
      </c>
      <c r="E7661">
        <v>12</v>
      </c>
      <c r="F7661" s="8">
        <f>VLOOKUP(C7661,Products!$A$2:$E$20,5,TRUE)</f>
        <v>8.9499999999999993</v>
      </c>
      <c r="G7661" s="8">
        <f t="shared" si="238"/>
        <v>107.39999999999999</v>
      </c>
      <c r="H7661" s="8">
        <f>VLOOKUP(C7661,Products!$A$2:$F$20,6,TRUE)</f>
        <v>5.6999999999999993</v>
      </c>
      <c r="I7661" s="8">
        <f t="shared" si="239"/>
        <v>68.399999999999991</v>
      </c>
      <c r="J7661" s="42">
        <f>VLOOKUP(B7661,Invoices!A:I,9,TRUE)</f>
        <v>2021</v>
      </c>
    </row>
    <row r="7662" spans="1:10" x14ac:dyDescent="0.15">
      <c r="A7662" t="s">
        <v>11022</v>
      </c>
      <c r="B7662" t="s">
        <v>1645</v>
      </c>
      <c r="C7662" t="s">
        <v>91</v>
      </c>
      <c r="D7662" t="s">
        <v>70</v>
      </c>
      <c r="E7662">
        <v>20</v>
      </c>
      <c r="F7662" s="8">
        <f>VLOOKUP(C7662,Products!$A$2:$E$20,5,TRUE)</f>
        <v>49.95</v>
      </c>
      <c r="G7662" s="8">
        <f t="shared" si="238"/>
        <v>999</v>
      </c>
      <c r="H7662" s="8">
        <f>VLOOKUP(C7662,Products!$A$2:$F$20,6,TRUE)</f>
        <v>21.200000000000003</v>
      </c>
      <c r="I7662" s="8">
        <f t="shared" si="239"/>
        <v>424.00000000000006</v>
      </c>
      <c r="J7662" s="42">
        <f>VLOOKUP(B7662,Invoices!A:I,9,TRUE)</f>
        <v>2021</v>
      </c>
    </row>
    <row r="7663" spans="1:10" x14ac:dyDescent="0.15">
      <c r="A7663" t="s">
        <v>11023</v>
      </c>
      <c r="B7663" t="s">
        <v>1645</v>
      </c>
      <c r="C7663" t="s">
        <v>95</v>
      </c>
      <c r="D7663" t="s">
        <v>73</v>
      </c>
      <c r="E7663">
        <v>9</v>
      </c>
      <c r="F7663" s="8">
        <f>VLOOKUP(C7663,Products!$A$2:$E$20,5,TRUE)</f>
        <v>12.95</v>
      </c>
      <c r="G7663" s="8">
        <f t="shared" si="238"/>
        <v>116.55</v>
      </c>
      <c r="H7663" s="8">
        <f>VLOOKUP(C7663,Products!$A$2:$F$20,6,TRUE)</f>
        <v>4.1999999999999993</v>
      </c>
      <c r="I7663" s="8">
        <f t="shared" si="239"/>
        <v>37.799999999999997</v>
      </c>
      <c r="J7663" s="42">
        <f>VLOOKUP(B7663,Invoices!A:I,9,TRUE)</f>
        <v>2021</v>
      </c>
    </row>
    <row r="7664" spans="1:10" x14ac:dyDescent="0.15">
      <c r="A7664" t="s">
        <v>11024</v>
      </c>
      <c r="B7664" t="s">
        <v>1645</v>
      </c>
      <c r="C7664" t="s">
        <v>102</v>
      </c>
      <c r="D7664" t="s">
        <v>83</v>
      </c>
      <c r="E7664">
        <v>12</v>
      </c>
      <c r="F7664" s="8">
        <f>VLOOKUP(C7664,Products!$A$2:$E$20,5,TRUE)</f>
        <v>29.95</v>
      </c>
      <c r="G7664" s="8">
        <f t="shared" si="238"/>
        <v>359.4</v>
      </c>
      <c r="H7664" s="8">
        <f>VLOOKUP(C7664,Products!$A$2:$F$20,6,TRUE)</f>
        <v>15</v>
      </c>
      <c r="I7664" s="8">
        <f t="shared" si="239"/>
        <v>180</v>
      </c>
      <c r="J7664" s="42">
        <f>VLOOKUP(B7664,Invoices!A:I,9,TRUE)</f>
        <v>2021</v>
      </c>
    </row>
    <row r="7665" spans="1:10" x14ac:dyDescent="0.15">
      <c r="A7665" t="s">
        <v>11025</v>
      </c>
      <c r="B7665" t="s">
        <v>1645</v>
      </c>
      <c r="C7665" t="s">
        <v>94</v>
      </c>
      <c r="D7665" t="s">
        <v>86</v>
      </c>
      <c r="E7665">
        <v>1</v>
      </c>
      <c r="F7665" s="8">
        <f>VLOOKUP(C7665,Products!$A$2:$E$20,5,TRUE)</f>
        <v>3.5</v>
      </c>
      <c r="G7665" s="8">
        <f t="shared" si="238"/>
        <v>3.5</v>
      </c>
      <c r="H7665" s="8">
        <f>VLOOKUP(C7665,Products!$A$2:$F$20,6,TRUE)</f>
        <v>0.54999999999999982</v>
      </c>
      <c r="I7665" s="8">
        <f t="shared" si="239"/>
        <v>0.54999999999999982</v>
      </c>
      <c r="J7665" s="42">
        <f>VLOOKUP(B7665,Invoices!A:I,9,TRUE)</f>
        <v>2021</v>
      </c>
    </row>
    <row r="7666" spans="1:10" x14ac:dyDescent="0.15">
      <c r="A7666" t="s">
        <v>11026</v>
      </c>
      <c r="B7666" t="s">
        <v>1645</v>
      </c>
      <c r="C7666" t="s">
        <v>87</v>
      </c>
      <c r="D7666" t="s">
        <v>68</v>
      </c>
      <c r="E7666">
        <v>1</v>
      </c>
      <c r="F7666" s="8">
        <f>VLOOKUP(C7666,Products!$A$2:$E$20,5,TRUE)</f>
        <v>19.95</v>
      </c>
      <c r="G7666" s="8">
        <f t="shared" si="238"/>
        <v>19.95</v>
      </c>
      <c r="H7666" s="8">
        <f>VLOOKUP(C7666,Products!$A$2:$F$20,6,TRUE)</f>
        <v>7.4499999999999993</v>
      </c>
      <c r="I7666" s="8">
        <f t="shared" si="239"/>
        <v>7.4499999999999993</v>
      </c>
      <c r="J7666" s="42">
        <f>VLOOKUP(B7666,Invoices!A:I,9,TRUE)</f>
        <v>2021</v>
      </c>
    </row>
    <row r="7667" spans="1:10" x14ac:dyDescent="0.15">
      <c r="A7667" t="s">
        <v>11027</v>
      </c>
      <c r="B7667" t="s">
        <v>1645</v>
      </c>
      <c r="C7667" t="s">
        <v>100</v>
      </c>
      <c r="D7667" t="s">
        <v>78</v>
      </c>
      <c r="E7667">
        <v>4</v>
      </c>
      <c r="F7667" s="8">
        <f>VLOOKUP(C7667,Products!$A$2:$E$20,5,TRUE)</f>
        <v>49.95</v>
      </c>
      <c r="G7667" s="8">
        <f t="shared" si="238"/>
        <v>199.8</v>
      </c>
      <c r="H7667" s="8">
        <f>VLOOKUP(C7667,Products!$A$2:$F$20,6,TRUE)</f>
        <v>19.950000000000003</v>
      </c>
      <c r="I7667" s="8">
        <f t="shared" si="239"/>
        <v>79.800000000000011</v>
      </c>
      <c r="J7667" s="42">
        <f>VLOOKUP(B7667,Invoices!A:I,9,TRUE)</f>
        <v>2021</v>
      </c>
    </row>
    <row r="7668" spans="1:10" x14ac:dyDescent="0.15">
      <c r="A7668" t="s">
        <v>11028</v>
      </c>
      <c r="B7668" t="s">
        <v>1646</v>
      </c>
      <c r="C7668" t="s">
        <v>87</v>
      </c>
      <c r="D7668" t="s">
        <v>68</v>
      </c>
      <c r="E7668">
        <v>50</v>
      </c>
      <c r="F7668" s="8">
        <f>VLOOKUP(C7668,Products!$A$2:$E$20,5,TRUE)</f>
        <v>19.95</v>
      </c>
      <c r="G7668" s="8">
        <f t="shared" si="238"/>
        <v>997.5</v>
      </c>
      <c r="H7668" s="8">
        <f>VLOOKUP(C7668,Products!$A$2:$F$20,6,TRUE)</f>
        <v>7.4499999999999993</v>
      </c>
      <c r="I7668" s="8">
        <f t="shared" si="239"/>
        <v>372.49999999999994</v>
      </c>
      <c r="J7668" s="42">
        <f>VLOOKUP(B7668,Invoices!A:I,9,TRUE)</f>
        <v>2021</v>
      </c>
    </row>
    <row r="7669" spans="1:10" x14ac:dyDescent="0.15">
      <c r="A7669" t="s">
        <v>11029</v>
      </c>
      <c r="B7669" t="s">
        <v>1647</v>
      </c>
      <c r="C7669" t="s">
        <v>88</v>
      </c>
      <c r="D7669" t="s">
        <v>85</v>
      </c>
      <c r="E7669">
        <v>1</v>
      </c>
      <c r="F7669" s="8">
        <f>VLOOKUP(C7669,Products!$A$2:$E$20,5,TRUE)</f>
        <v>8.9499999999999993</v>
      </c>
      <c r="G7669" s="8">
        <f t="shared" si="238"/>
        <v>8.9499999999999993</v>
      </c>
      <c r="H7669" s="8">
        <f>VLOOKUP(C7669,Products!$A$2:$F$20,6,TRUE)</f>
        <v>5.6999999999999993</v>
      </c>
      <c r="I7669" s="8">
        <f t="shared" si="239"/>
        <v>5.6999999999999993</v>
      </c>
      <c r="J7669" s="42">
        <f>VLOOKUP(B7669,Invoices!A:I,9,TRUE)</f>
        <v>2021</v>
      </c>
    </row>
    <row r="7670" spans="1:10" x14ac:dyDescent="0.15">
      <c r="A7670" t="s">
        <v>11030</v>
      </c>
      <c r="B7670" t="s">
        <v>1647</v>
      </c>
      <c r="C7670" t="s">
        <v>101</v>
      </c>
      <c r="D7670" t="s">
        <v>69</v>
      </c>
      <c r="E7670">
        <v>2</v>
      </c>
      <c r="F7670" s="8">
        <f>VLOOKUP(C7670,Products!$A$2:$E$20,5,TRUE)</f>
        <v>129.94999999999999</v>
      </c>
      <c r="G7670" s="8">
        <f t="shared" si="238"/>
        <v>259.89999999999998</v>
      </c>
      <c r="H7670" s="8">
        <f>VLOOKUP(C7670,Products!$A$2:$F$20,6,TRUE)</f>
        <v>40.449999999999989</v>
      </c>
      <c r="I7670" s="8">
        <f t="shared" si="239"/>
        <v>80.899999999999977</v>
      </c>
      <c r="J7670" s="42">
        <f>VLOOKUP(B7670,Invoices!A:I,9,TRUE)</f>
        <v>2021</v>
      </c>
    </row>
    <row r="7671" spans="1:10" x14ac:dyDescent="0.15">
      <c r="A7671" t="s">
        <v>11031</v>
      </c>
      <c r="B7671" t="s">
        <v>1647</v>
      </c>
      <c r="C7671" t="s">
        <v>90</v>
      </c>
      <c r="D7671" t="s">
        <v>72</v>
      </c>
      <c r="E7671">
        <v>10</v>
      </c>
      <c r="F7671" s="8">
        <f>VLOOKUP(C7671,Products!$A$2:$E$20,5,TRUE)</f>
        <v>8.9499999999999993</v>
      </c>
      <c r="G7671" s="8">
        <f t="shared" si="238"/>
        <v>89.5</v>
      </c>
      <c r="H7671" s="8">
        <f>VLOOKUP(C7671,Products!$A$2:$F$20,6,TRUE)</f>
        <v>5.6999999999999993</v>
      </c>
      <c r="I7671" s="8">
        <f t="shared" si="239"/>
        <v>56.999999999999993</v>
      </c>
      <c r="J7671" s="42">
        <f>VLOOKUP(B7671,Invoices!A:I,9,TRUE)</f>
        <v>2021</v>
      </c>
    </row>
    <row r="7672" spans="1:10" x14ac:dyDescent="0.15">
      <c r="A7672" t="s">
        <v>11032</v>
      </c>
      <c r="B7672" t="s">
        <v>1647</v>
      </c>
      <c r="C7672" t="s">
        <v>104</v>
      </c>
      <c r="D7672" t="s">
        <v>71</v>
      </c>
      <c r="E7672">
        <v>1</v>
      </c>
      <c r="F7672" s="8">
        <f>VLOOKUP(C7672,Products!$A$2:$E$20,5,TRUE)</f>
        <v>2.95</v>
      </c>
      <c r="G7672" s="8">
        <f t="shared" si="238"/>
        <v>2.95</v>
      </c>
      <c r="H7672" s="8">
        <f>VLOOKUP(C7672,Products!$A$2:$F$20,6,TRUE)</f>
        <v>1.1500000000000001</v>
      </c>
      <c r="I7672" s="8">
        <f t="shared" si="239"/>
        <v>1.1500000000000001</v>
      </c>
      <c r="J7672" s="42">
        <f>VLOOKUP(B7672,Invoices!A:I,9,TRUE)</f>
        <v>2021</v>
      </c>
    </row>
    <row r="7673" spans="1:10" x14ac:dyDescent="0.15">
      <c r="A7673" t="s">
        <v>11033</v>
      </c>
      <c r="B7673" t="s">
        <v>1647</v>
      </c>
      <c r="C7673" t="s">
        <v>93</v>
      </c>
      <c r="D7673" t="s">
        <v>76</v>
      </c>
      <c r="E7673">
        <v>2</v>
      </c>
      <c r="F7673" s="8">
        <f>VLOOKUP(C7673,Products!$A$2:$E$20,5,TRUE)</f>
        <v>9.9499999999999993</v>
      </c>
      <c r="G7673" s="8">
        <f t="shared" si="238"/>
        <v>19.899999999999999</v>
      </c>
      <c r="H7673" s="8">
        <f>VLOOKUP(C7673,Products!$A$2:$F$20,6,TRUE)</f>
        <v>1.9499999999999993</v>
      </c>
      <c r="I7673" s="8">
        <f t="shared" si="239"/>
        <v>3.8999999999999986</v>
      </c>
      <c r="J7673" s="42">
        <f>VLOOKUP(B7673,Invoices!A:I,9,TRUE)</f>
        <v>2021</v>
      </c>
    </row>
    <row r="7674" spans="1:10" x14ac:dyDescent="0.15">
      <c r="A7674" t="s">
        <v>11034</v>
      </c>
      <c r="B7674" t="s">
        <v>1647</v>
      </c>
      <c r="C7674" t="s">
        <v>98</v>
      </c>
      <c r="D7674" t="s">
        <v>79</v>
      </c>
      <c r="E7674">
        <v>5</v>
      </c>
      <c r="F7674" s="8">
        <f>VLOOKUP(C7674,Products!$A$2:$E$20,5,TRUE)</f>
        <v>14.95</v>
      </c>
      <c r="G7674" s="8">
        <f t="shared" si="238"/>
        <v>74.75</v>
      </c>
      <c r="H7674" s="8">
        <f>VLOOKUP(C7674,Products!$A$2:$F$20,6,TRUE)</f>
        <v>3.0499999999999989</v>
      </c>
      <c r="I7674" s="8">
        <f t="shared" si="239"/>
        <v>15.249999999999995</v>
      </c>
      <c r="J7674" s="42">
        <f>VLOOKUP(B7674,Invoices!A:I,9,TRUE)</f>
        <v>2021</v>
      </c>
    </row>
    <row r="7675" spans="1:10" x14ac:dyDescent="0.15">
      <c r="A7675" t="s">
        <v>11035</v>
      </c>
      <c r="B7675" t="s">
        <v>1647</v>
      </c>
      <c r="C7675" t="s">
        <v>96</v>
      </c>
      <c r="D7675" t="s">
        <v>75</v>
      </c>
      <c r="E7675">
        <v>25</v>
      </c>
      <c r="F7675" s="8">
        <f>VLOOKUP(C7675,Products!$A$2:$E$20,5,TRUE)</f>
        <v>79.95</v>
      </c>
      <c r="G7675" s="8">
        <f t="shared" si="238"/>
        <v>1998.75</v>
      </c>
      <c r="H7675" s="8">
        <f>VLOOKUP(C7675,Products!$A$2:$F$20,6,TRUE)</f>
        <v>27.950000000000003</v>
      </c>
      <c r="I7675" s="8">
        <f t="shared" si="239"/>
        <v>698.75000000000011</v>
      </c>
      <c r="J7675" s="42">
        <f>VLOOKUP(B7675,Invoices!A:I,9,TRUE)</f>
        <v>2021</v>
      </c>
    </row>
    <row r="7676" spans="1:10" x14ac:dyDescent="0.15">
      <c r="A7676" t="s">
        <v>11036</v>
      </c>
      <c r="B7676" t="s">
        <v>1647</v>
      </c>
      <c r="C7676" t="s">
        <v>89</v>
      </c>
      <c r="D7676" t="s">
        <v>80</v>
      </c>
      <c r="E7676">
        <v>8</v>
      </c>
      <c r="F7676" s="8">
        <f>VLOOKUP(C7676,Products!$A$2:$E$20,5,TRUE)</f>
        <v>15.95</v>
      </c>
      <c r="G7676" s="8">
        <f t="shared" si="238"/>
        <v>127.6</v>
      </c>
      <c r="H7676" s="8">
        <f>VLOOKUP(C7676,Products!$A$2:$F$20,6,TRUE)</f>
        <v>6</v>
      </c>
      <c r="I7676" s="8">
        <f t="shared" si="239"/>
        <v>48</v>
      </c>
      <c r="J7676" s="42">
        <f>VLOOKUP(B7676,Invoices!A:I,9,TRUE)</f>
        <v>2021</v>
      </c>
    </row>
    <row r="7677" spans="1:10" x14ac:dyDescent="0.15">
      <c r="A7677" t="s">
        <v>11037</v>
      </c>
      <c r="B7677" t="s">
        <v>1648</v>
      </c>
      <c r="C7677" t="s">
        <v>94</v>
      </c>
      <c r="D7677" t="s">
        <v>86</v>
      </c>
      <c r="E7677">
        <v>2</v>
      </c>
      <c r="F7677" s="8">
        <f>VLOOKUP(C7677,Products!$A$2:$E$20,5,TRUE)</f>
        <v>3.5</v>
      </c>
      <c r="G7677" s="8">
        <f t="shared" si="238"/>
        <v>7</v>
      </c>
      <c r="H7677" s="8">
        <f>VLOOKUP(C7677,Products!$A$2:$F$20,6,TRUE)</f>
        <v>0.54999999999999982</v>
      </c>
      <c r="I7677" s="8">
        <f t="shared" si="239"/>
        <v>1.0999999999999996</v>
      </c>
      <c r="J7677" s="42">
        <f>VLOOKUP(B7677,Invoices!A:I,9,TRUE)</f>
        <v>2021</v>
      </c>
    </row>
    <row r="7678" spans="1:10" x14ac:dyDescent="0.15">
      <c r="A7678" t="s">
        <v>11038</v>
      </c>
      <c r="B7678" t="s">
        <v>1648</v>
      </c>
      <c r="C7678" t="s">
        <v>101</v>
      </c>
      <c r="D7678" t="s">
        <v>69</v>
      </c>
      <c r="E7678">
        <v>3</v>
      </c>
      <c r="F7678" s="8">
        <f>VLOOKUP(C7678,Products!$A$2:$E$20,5,TRUE)</f>
        <v>129.94999999999999</v>
      </c>
      <c r="G7678" s="8">
        <f t="shared" si="238"/>
        <v>389.84999999999997</v>
      </c>
      <c r="H7678" s="8">
        <f>VLOOKUP(C7678,Products!$A$2:$F$20,6,TRUE)</f>
        <v>40.449999999999989</v>
      </c>
      <c r="I7678" s="8">
        <f t="shared" si="239"/>
        <v>121.34999999999997</v>
      </c>
      <c r="J7678" s="42">
        <f>VLOOKUP(B7678,Invoices!A:I,9,TRUE)</f>
        <v>2021</v>
      </c>
    </row>
    <row r="7679" spans="1:10" x14ac:dyDescent="0.15">
      <c r="A7679" t="s">
        <v>11039</v>
      </c>
      <c r="B7679" t="s">
        <v>1648</v>
      </c>
      <c r="C7679" t="s">
        <v>90</v>
      </c>
      <c r="D7679" t="s">
        <v>72</v>
      </c>
      <c r="E7679">
        <v>1</v>
      </c>
      <c r="F7679" s="8">
        <f>VLOOKUP(C7679,Products!$A$2:$E$20,5,TRUE)</f>
        <v>8.9499999999999993</v>
      </c>
      <c r="G7679" s="8">
        <f t="shared" si="238"/>
        <v>8.9499999999999993</v>
      </c>
      <c r="H7679" s="8">
        <f>VLOOKUP(C7679,Products!$A$2:$F$20,6,TRUE)</f>
        <v>5.6999999999999993</v>
      </c>
      <c r="I7679" s="8">
        <f t="shared" si="239"/>
        <v>5.6999999999999993</v>
      </c>
      <c r="J7679" s="42">
        <f>VLOOKUP(B7679,Invoices!A:I,9,TRUE)</f>
        <v>2021</v>
      </c>
    </row>
    <row r="7680" spans="1:10" x14ac:dyDescent="0.15">
      <c r="A7680" t="s">
        <v>11040</v>
      </c>
      <c r="B7680" t="s">
        <v>1648</v>
      </c>
      <c r="C7680" t="s">
        <v>96</v>
      </c>
      <c r="D7680" t="s">
        <v>75</v>
      </c>
      <c r="E7680">
        <v>10</v>
      </c>
      <c r="F7680" s="8">
        <f>VLOOKUP(C7680,Products!$A$2:$E$20,5,TRUE)</f>
        <v>79.95</v>
      </c>
      <c r="G7680" s="8">
        <f t="shared" si="238"/>
        <v>799.5</v>
      </c>
      <c r="H7680" s="8">
        <f>VLOOKUP(C7680,Products!$A$2:$F$20,6,TRUE)</f>
        <v>27.950000000000003</v>
      </c>
      <c r="I7680" s="8">
        <f t="shared" si="239"/>
        <v>279.5</v>
      </c>
      <c r="J7680" s="42">
        <f>VLOOKUP(B7680,Invoices!A:I,9,TRUE)</f>
        <v>2021</v>
      </c>
    </row>
    <row r="7681" spans="1:10" x14ac:dyDescent="0.15">
      <c r="A7681" t="s">
        <v>11041</v>
      </c>
      <c r="B7681" t="s">
        <v>1649</v>
      </c>
      <c r="C7681" t="s">
        <v>89</v>
      </c>
      <c r="D7681" t="s">
        <v>80</v>
      </c>
      <c r="E7681">
        <v>5</v>
      </c>
      <c r="F7681" s="8">
        <f>VLOOKUP(C7681,Products!$A$2:$E$20,5,TRUE)</f>
        <v>15.95</v>
      </c>
      <c r="G7681" s="8">
        <f t="shared" si="238"/>
        <v>79.75</v>
      </c>
      <c r="H7681" s="8">
        <f>VLOOKUP(C7681,Products!$A$2:$F$20,6,TRUE)</f>
        <v>6</v>
      </c>
      <c r="I7681" s="8">
        <f t="shared" si="239"/>
        <v>30</v>
      </c>
      <c r="J7681" s="42">
        <f>VLOOKUP(B7681,Invoices!A:I,9,TRUE)</f>
        <v>2021</v>
      </c>
    </row>
    <row r="7682" spans="1:10" x14ac:dyDescent="0.15">
      <c r="A7682" t="s">
        <v>11042</v>
      </c>
      <c r="B7682" t="s">
        <v>1649</v>
      </c>
      <c r="C7682" t="s">
        <v>88</v>
      </c>
      <c r="D7682" t="s">
        <v>85</v>
      </c>
      <c r="E7682">
        <v>2</v>
      </c>
      <c r="F7682" s="8">
        <f>VLOOKUP(C7682,Products!$A$2:$E$20,5,TRUE)</f>
        <v>8.9499999999999993</v>
      </c>
      <c r="G7682" s="8">
        <f t="shared" si="238"/>
        <v>17.899999999999999</v>
      </c>
      <c r="H7682" s="8">
        <f>VLOOKUP(C7682,Products!$A$2:$F$20,6,TRUE)</f>
        <v>5.6999999999999993</v>
      </c>
      <c r="I7682" s="8">
        <f t="shared" si="239"/>
        <v>11.399999999999999</v>
      </c>
      <c r="J7682" s="42">
        <f>VLOOKUP(B7682,Invoices!A:I,9,TRUE)</f>
        <v>2021</v>
      </c>
    </row>
    <row r="7683" spans="1:10" x14ac:dyDescent="0.15">
      <c r="A7683" t="s">
        <v>11043</v>
      </c>
      <c r="B7683" t="s">
        <v>1649</v>
      </c>
      <c r="C7683" t="s">
        <v>104</v>
      </c>
      <c r="D7683" t="s">
        <v>71</v>
      </c>
      <c r="E7683">
        <v>24</v>
      </c>
      <c r="F7683" s="8">
        <f>VLOOKUP(C7683,Products!$A$2:$E$20,5,TRUE)</f>
        <v>2.95</v>
      </c>
      <c r="G7683" s="8">
        <f t="shared" ref="G7683:G7746" si="240">F7683*E7683</f>
        <v>70.800000000000011</v>
      </c>
      <c r="H7683" s="8">
        <f>VLOOKUP(C7683,Products!$A$2:$F$20,6,TRUE)</f>
        <v>1.1500000000000001</v>
      </c>
      <c r="I7683" s="8">
        <f t="shared" ref="I7683:I7746" si="241">H7683*E7683</f>
        <v>27.6</v>
      </c>
      <c r="J7683" s="42">
        <f>VLOOKUP(B7683,Invoices!A:I,9,TRUE)</f>
        <v>2021</v>
      </c>
    </row>
    <row r="7684" spans="1:10" x14ac:dyDescent="0.15">
      <c r="A7684" t="s">
        <v>11044</v>
      </c>
      <c r="B7684" t="s">
        <v>1650</v>
      </c>
      <c r="C7684" t="s">
        <v>104</v>
      </c>
      <c r="D7684" t="s">
        <v>71</v>
      </c>
      <c r="E7684">
        <v>3</v>
      </c>
      <c r="F7684" s="8">
        <f>VLOOKUP(C7684,Products!$A$2:$E$20,5,TRUE)</f>
        <v>2.95</v>
      </c>
      <c r="G7684" s="8">
        <f t="shared" si="240"/>
        <v>8.8500000000000014</v>
      </c>
      <c r="H7684" s="8">
        <f>VLOOKUP(C7684,Products!$A$2:$F$20,6,TRUE)</f>
        <v>1.1500000000000001</v>
      </c>
      <c r="I7684" s="8">
        <f t="shared" si="241"/>
        <v>3.45</v>
      </c>
      <c r="J7684" s="42">
        <f>VLOOKUP(B7684,Invoices!A:I,9,TRUE)</f>
        <v>2021</v>
      </c>
    </row>
    <row r="7685" spans="1:10" x14ac:dyDescent="0.15">
      <c r="A7685" t="s">
        <v>11045</v>
      </c>
      <c r="B7685" t="s">
        <v>1650</v>
      </c>
      <c r="C7685" t="s">
        <v>105</v>
      </c>
      <c r="D7685" t="s">
        <v>81</v>
      </c>
      <c r="E7685">
        <v>20</v>
      </c>
      <c r="F7685" s="8">
        <f>VLOOKUP(C7685,Products!$A$2:$E$20,5,TRUE)</f>
        <v>8.9499999999999993</v>
      </c>
      <c r="G7685" s="8">
        <f t="shared" si="240"/>
        <v>179</v>
      </c>
      <c r="H7685" s="8">
        <f>VLOOKUP(C7685,Products!$A$2:$F$20,6,TRUE)</f>
        <v>3.1999999999999993</v>
      </c>
      <c r="I7685" s="8">
        <f t="shared" si="241"/>
        <v>63.999999999999986</v>
      </c>
      <c r="J7685" s="42">
        <f>VLOOKUP(B7685,Invoices!A:I,9,TRUE)</f>
        <v>2021</v>
      </c>
    </row>
    <row r="7686" spans="1:10" x14ac:dyDescent="0.15">
      <c r="A7686" t="s">
        <v>11046</v>
      </c>
      <c r="B7686" t="s">
        <v>1651</v>
      </c>
      <c r="C7686" t="s">
        <v>104</v>
      </c>
      <c r="D7686" t="s">
        <v>71</v>
      </c>
      <c r="E7686">
        <v>20</v>
      </c>
      <c r="F7686" s="8">
        <f>VLOOKUP(C7686,Products!$A$2:$E$20,5,TRUE)</f>
        <v>2.95</v>
      </c>
      <c r="G7686" s="8">
        <f t="shared" si="240"/>
        <v>59</v>
      </c>
      <c r="H7686" s="8">
        <f>VLOOKUP(C7686,Products!$A$2:$F$20,6,TRUE)</f>
        <v>1.1500000000000001</v>
      </c>
      <c r="I7686" s="8">
        <f t="shared" si="241"/>
        <v>23.000000000000004</v>
      </c>
      <c r="J7686" s="42">
        <f>VLOOKUP(B7686,Invoices!A:I,9,TRUE)</f>
        <v>2021</v>
      </c>
    </row>
    <row r="7687" spans="1:10" x14ac:dyDescent="0.15">
      <c r="A7687" t="s">
        <v>11047</v>
      </c>
      <c r="B7687" t="s">
        <v>1651</v>
      </c>
      <c r="C7687" t="s">
        <v>93</v>
      </c>
      <c r="D7687" t="s">
        <v>76</v>
      </c>
      <c r="E7687">
        <v>2</v>
      </c>
      <c r="F7687" s="8">
        <f>VLOOKUP(C7687,Products!$A$2:$E$20,5,TRUE)</f>
        <v>9.9499999999999993</v>
      </c>
      <c r="G7687" s="8">
        <f t="shared" si="240"/>
        <v>19.899999999999999</v>
      </c>
      <c r="H7687" s="8">
        <f>VLOOKUP(C7687,Products!$A$2:$F$20,6,TRUE)</f>
        <v>1.9499999999999993</v>
      </c>
      <c r="I7687" s="8">
        <f t="shared" si="241"/>
        <v>3.8999999999999986</v>
      </c>
      <c r="J7687" s="42">
        <f>VLOOKUP(B7687,Invoices!A:I,9,TRUE)</f>
        <v>2021</v>
      </c>
    </row>
    <row r="7688" spans="1:10" x14ac:dyDescent="0.15">
      <c r="A7688" t="s">
        <v>11048</v>
      </c>
      <c r="B7688" t="s">
        <v>1651</v>
      </c>
      <c r="C7688" t="s">
        <v>102</v>
      </c>
      <c r="D7688" t="s">
        <v>83</v>
      </c>
      <c r="E7688">
        <v>6</v>
      </c>
      <c r="F7688" s="8">
        <f>VLOOKUP(C7688,Products!$A$2:$E$20,5,TRUE)</f>
        <v>29.95</v>
      </c>
      <c r="G7688" s="8">
        <f t="shared" si="240"/>
        <v>179.7</v>
      </c>
      <c r="H7688" s="8">
        <f>VLOOKUP(C7688,Products!$A$2:$F$20,6,TRUE)</f>
        <v>15</v>
      </c>
      <c r="I7688" s="8">
        <f t="shared" si="241"/>
        <v>90</v>
      </c>
      <c r="J7688" s="42">
        <f>VLOOKUP(B7688,Invoices!A:I,9,TRUE)</f>
        <v>2021</v>
      </c>
    </row>
    <row r="7689" spans="1:10" x14ac:dyDescent="0.15">
      <c r="A7689" t="s">
        <v>11049</v>
      </c>
      <c r="B7689" t="s">
        <v>1651</v>
      </c>
      <c r="C7689" t="s">
        <v>105</v>
      </c>
      <c r="D7689" t="s">
        <v>81</v>
      </c>
      <c r="E7689">
        <v>6</v>
      </c>
      <c r="F7689" s="8">
        <f>VLOOKUP(C7689,Products!$A$2:$E$20,5,TRUE)</f>
        <v>8.9499999999999993</v>
      </c>
      <c r="G7689" s="8">
        <f t="shared" si="240"/>
        <v>53.699999999999996</v>
      </c>
      <c r="H7689" s="8">
        <f>VLOOKUP(C7689,Products!$A$2:$F$20,6,TRUE)</f>
        <v>3.1999999999999993</v>
      </c>
      <c r="I7689" s="8">
        <f t="shared" si="241"/>
        <v>19.199999999999996</v>
      </c>
      <c r="J7689" s="42">
        <f>VLOOKUP(B7689,Invoices!A:I,9,TRUE)</f>
        <v>2021</v>
      </c>
    </row>
    <row r="7690" spans="1:10" x14ac:dyDescent="0.15">
      <c r="A7690" t="s">
        <v>11050</v>
      </c>
      <c r="B7690" t="s">
        <v>1651</v>
      </c>
      <c r="C7690" t="s">
        <v>90</v>
      </c>
      <c r="D7690" t="s">
        <v>72</v>
      </c>
      <c r="E7690">
        <v>1</v>
      </c>
      <c r="F7690" s="8">
        <f>VLOOKUP(C7690,Products!$A$2:$E$20,5,TRUE)</f>
        <v>8.9499999999999993</v>
      </c>
      <c r="G7690" s="8">
        <f t="shared" si="240"/>
        <v>8.9499999999999993</v>
      </c>
      <c r="H7690" s="8">
        <f>VLOOKUP(C7690,Products!$A$2:$F$20,6,TRUE)</f>
        <v>5.6999999999999993</v>
      </c>
      <c r="I7690" s="8">
        <f t="shared" si="241"/>
        <v>5.6999999999999993</v>
      </c>
      <c r="J7690" s="42">
        <f>VLOOKUP(B7690,Invoices!A:I,9,TRUE)</f>
        <v>2021</v>
      </c>
    </row>
    <row r="7691" spans="1:10" x14ac:dyDescent="0.15">
      <c r="A7691" t="s">
        <v>11051</v>
      </c>
      <c r="B7691" t="s">
        <v>1651</v>
      </c>
      <c r="C7691" t="s">
        <v>88</v>
      </c>
      <c r="D7691" t="s">
        <v>85</v>
      </c>
      <c r="E7691">
        <v>5</v>
      </c>
      <c r="F7691" s="8">
        <f>VLOOKUP(C7691,Products!$A$2:$E$20,5,TRUE)</f>
        <v>8.9499999999999993</v>
      </c>
      <c r="G7691" s="8">
        <f t="shared" si="240"/>
        <v>44.75</v>
      </c>
      <c r="H7691" s="8">
        <f>VLOOKUP(C7691,Products!$A$2:$F$20,6,TRUE)</f>
        <v>5.6999999999999993</v>
      </c>
      <c r="I7691" s="8">
        <f t="shared" si="241"/>
        <v>28.499999999999996</v>
      </c>
      <c r="J7691" s="42">
        <f>VLOOKUP(B7691,Invoices!A:I,9,TRUE)</f>
        <v>2021</v>
      </c>
    </row>
    <row r="7692" spans="1:10" x14ac:dyDescent="0.15">
      <c r="A7692" t="s">
        <v>11052</v>
      </c>
      <c r="B7692" t="s">
        <v>1651</v>
      </c>
      <c r="C7692" t="s">
        <v>103</v>
      </c>
      <c r="D7692" t="s">
        <v>77</v>
      </c>
      <c r="E7692">
        <v>5</v>
      </c>
      <c r="F7692" s="8">
        <f>VLOOKUP(C7692,Products!$A$2:$E$20,5,TRUE)</f>
        <v>8.9499999999999993</v>
      </c>
      <c r="G7692" s="8">
        <f t="shared" si="240"/>
        <v>44.75</v>
      </c>
      <c r="H7692" s="8">
        <f>VLOOKUP(C7692,Products!$A$2:$F$20,6,TRUE)</f>
        <v>3.1999999999999993</v>
      </c>
      <c r="I7692" s="8">
        <f t="shared" si="241"/>
        <v>15.999999999999996</v>
      </c>
      <c r="J7692" s="42">
        <f>VLOOKUP(B7692,Invoices!A:I,9,TRUE)</f>
        <v>2021</v>
      </c>
    </row>
    <row r="7693" spans="1:10" x14ac:dyDescent="0.15">
      <c r="A7693" t="s">
        <v>11053</v>
      </c>
      <c r="B7693" t="s">
        <v>1652</v>
      </c>
      <c r="C7693" t="s">
        <v>88</v>
      </c>
      <c r="D7693" t="s">
        <v>85</v>
      </c>
      <c r="E7693">
        <v>3</v>
      </c>
      <c r="F7693" s="8">
        <f>VLOOKUP(C7693,Products!$A$2:$E$20,5,TRUE)</f>
        <v>8.9499999999999993</v>
      </c>
      <c r="G7693" s="8">
        <f t="shared" si="240"/>
        <v>26.849999999999998</v>
      </c>
      <c r="H7693" s="8">
        <f>VLOOKUP(C7693,Products!$A$2:$F$20,6,TRUE)</f>
        <v>5.6999999999999993</v>
      </c>
      <c r="I7693" s="8">
        <f t="shared" si="241"/>
        <v>17.099999999999998</v>
      </c>
      <c r="J7693" s="42">
        <f>VLOOKUP(B7693,Invoices!A:I,9,TRUE)</f>
        <v>2021</v>
      </c>
    </row>
    <row r="7694" spans="1:10" x14ac:dyDescent="0.15">
      <c r="A7694" t="s">
        <v>11054</v>
      </c>
      <c r="B7694" t="s">
        <v>1652</v>
      </c>
      <c r="C7694" t="s">
        <v>96</v>
      </c>
      <c r="D7694" t="s">
        <v>75</v>
      </c>
      <c r="E7694">
        <v>2</v>
      </c>
      <c r="F7694" s="8">
        <f>VLOOKUP(C7694,Products!$A$2:$E$20,5,TRUE)</f>
        <v>79.95</v>
      </c>
      <c r="G7694" s="8">
        <f t="shared" si="240"/>
        <v>159.9</v>
      </c>
      <c r="H7694" s="8">
        <f>VLOOKUP(C7694,Products!$A$2:$F$20,6,TRUE)</f>
        <v>27.950000000000003</v>
      </c>
      <c r="I7694" s="8">
        <f t="shared" si="241"/>
        <v>55.900000000000006</v>
      </c>
      <c r="J7694" s="42">
        <f>VLOOKUP(B7694,Invoices!A:I,9,TRUE)</f>
        <v>2021</v>
      </c>
    </row>
    <row r="7695" spans="1:10" x14ac:dyDescent="0.15">
      <c r="A7695" t="s">
        <v>11055</v>
      </c>
      <c r="B7695" t="s">
        <v>1652</v>
      </c>
      <c r="C7695" t="s">
        <v>102</v>
      </c>
      <c r="D7695" t="s">
        <v>83</v>
      </c>
      <c r="E7695">
        <v>1</v>
      </c>
      <c r="F7695" s="8">
        <f>VLOOKUP(C7695,Products!$A$2:$E$20,5,TRUE)</f>
        <v>29.95</v>
      </c>
      <c r="G7695" s="8">
        <f t="shared" si="240"/>
        <v>29.95</v>
      </c>
      <c r="H7695" s="8">
        <f>VLOOKUP(C7695,Products!$A$2:$F$20,6,TRUE)</f>
        <v>15</v>
      </c>
      <c r="I7695" s="8">
        <f t="shared" si="241"/>
        <v>15</v>
      </c>
      <c r="J7695" s="42">
        <f>VLOOKUP(B7695,Invoices!A:I,9,TRUE)</f>
        <v>2021</v>
      </c>
    </row>
    <row r="7696" spans="1:10" x14ac:dyDescent="0.15">
      <c r="A7696" t="s">
        <v>11056</v>
      </c>
      <c r="B7696" t="s">
        <v>1653</v>
      </c>
      <c r="C7696" t="s">
        <v>90</v>
      </c>
      <c r="D7696" t="s">
        <v>72</v>
      </c>
      <c r="E7696">
        <v>1</v>
      </c>
      <c r="F7696" s="8">
        <f>VLOOKUP(C7696,Products!$A$2:$E$20,5,TRUE)</f>
        <v>8.9499999999999993</v>
      </c>
      <c r="G7696" s="8">
        <f t="shared" si="240"/>
        <v>8.9499999999999993</v>
      </c>
      <c r="H7696" s="8">
        <f>VLOOKUP(C7696,Products!$A$2:$F$20,6,TRUE)</f>
        <v>5.6999999999999993</v>
      </c>
      <c r="I7696" s="8">
        <f t="shared" si="241"/>
        <v>5.6999999999999993</v>
      </c>
      <c r="J7696" s="42">
        <f>VLOOKUP(B7696,Invoices!A:I,9,TRUE)</f>
        <v>2021</v>
      </c>
    </row>
    <row r="7697" spans="1:10" x14ac:dyDescent="0.15">
      <c r="A7697" t="s">
        <v>11057</v>
      </c>
      <c r="B7697" t="s">
        <v>1653</v>
      </c>
      <c r="C7697" t="s">
        <v>102</v>
      </c>
      <c r="D7697" t="s">
        <v>83</v>
      </c>
      <c r="E7697">
        <v>1</v>
      </c>
      <c r="F7697" s="8">
        <f>VLOOKUP(C7697,Products!$A$2:$E$20,5,TRUE)</f>
        <v>29.95</v>
      </c>
      <c r="G7697" s="8">
        <f t="shared" si="240"/>
        <v>29.95</v>
      </c>
      <c r="H7697" s="8">
        <f>VLOOKUP(C7697,Products!$A$2:$F$20,6,TRUE)</f>
        <v>15</v>
      </c>
      <c r="I7697" s="8">
        <f t="shared" si="241"/>
        <v>15</v>
      </c>
      <c r="J7697" s="42">
        <f>VLOOKUP(B7697,Invoices!A:I,9,TRUE)</f>
        <v>2021</v>
      </c>
    </row>
    <row r="7698" spans="1:10" x14ac:dyDescent="0.15">
      <c r="A7698" t="s">
        <v>11058</v>
      </c>
      <c r="B7698" t="s">
        <v>1653</v>
      </c>
      <c r="C7698" t="s">
        <v>96</v>
      </c>
      <c r="D7698" t="s">
        <v>75</v>
      </c>
      <c r="E7698">
        <v>100</v>
      </c>
      <c r="F7698" s="8">
        <f>VLOOKUP(C7698,Products!$A$2:$E$20,5,TRUE)</f>
        <v>79.95</v>
      </c>
      <c r="G7698" s="8">
        <f t="shared" si="240"/>
        <v>7995</v>
      </c>
      <c r="H7698" s="8">
        <f>VLOOKUP(C7698,Products!$A$2:$F$20,6,TRUE)</f>
        <v>27.950000000000003</v>
      </c>
      <c r="I7698" s="8">
        <f t="shared" si="241"/>
        <v>2795.0000000000005</v>
      </c>
      <c r="J7698" s="42">
        <f>VLOOKUP(B7698,Invoices!A:I,9,TRUE)</f>
        <v>2021</v>
      </c>
    </row>
    <row r="7699" spans="1:10" x14ac:dyDescent="0.15">
      <c r="A7699" t="s">
        <v>11059</v>
      </c>
      <c r="B7699" t="s">
        <v>1653</v>
      </c>
      <c r="C7699" t="s">
        <v>101</v>
      </c>
      <c r="D7699" t="s">
        <v>69</v>
      </c>
      <c r="E7699">
        <v>50</v>
      </c>
      <c r="F7699" s="8">
        <f>VLOOKUP(C7699,Products!$A$2:$E$20,5,TRUE)</f>
        <v>129.94999999999999</v>
      </c>
      <c r="G7699" s="8">
        <f t="shared" si="240"/>
        <v>6497.4999999999991</v>
      </c>
      <c r="H7699" s="8">
        <f>VLOOKUP(C7699,Products!$A$2:$F$20,6,TRUE)</f>
        <v>40.449999999999989</v>
      </c>
      <c r="I7699" s="8">
        <f t="shared" si="241"/>
        <v>2022.4999999999995</v>
      </c>
      <c r="J7699" s="42">
        <f>VLOOKUP(B7699,Invoices!A:I,9,TRUE)</f>
        <v>2021</v>
      </c>
    </row>
    <row r="7700" spans="1:10" x14ac:dyDescent="0.15">
      <c r="A7700" t="s">
        <v>11060</v>
      </c>
      <c r="B7700" t="s">
        <v>1653</v>
      </c>
      <c r="C7700" t="s">
        <v>105</v>
      </c>
      <c r="D7700" t="s">
        <v>81</v>
      </c>
      <c r="E7700">
        <v>1</v>
      </c>
      <c r="F7700" s="8">
        <f>VLOOKUP(C7700,Products!$A$2:$E$20,5,TRUE)</f>
        <v>8.9499999999999993</v>
      </c>
      <c r="G7700" s="8">
        <f t="shared" si="240"/>
        <v>8.9499999999999993</v>
      </c>
      <c r="H7700" s="8">
        <f>VLOOKUP(C7700,Products!$A$2:$F$20,6,TRUE)</f>
        <v>3.1999999999999993</v>
      </c>
      <c r="I7700" s="8">
        <f t="shared" si="241"/>
        <v>3.1999999999999993</v>
      </c>
      <c r="J7700" s="42">
        <f>VLOOKUP(B7700,Invoices!A:I,9,TRUE)</f>
        <v>2021</v>
      </c>
    </row>
    <row r="7701" spans="1:10" x14ac:dyDescent="0.15">
      <c r="A7701" t="s">
        <v>11061</v>
      </c>
      <c r="B7701" t="s">
        <v>1654</v>
      </c>
      <c r="C7701" t="s">
        <v>99</v>
      </c>
      <c r="D7701" t="s">
        <v>84</v>
      </c>
      <c r="E7701">
        <v>2</v>
      </c>
      <c r="F7701" s="8">
        <f>VLOOKUP(C7701,Products!$A$2:$E$20,5,TRUE)</f>
        <v>3.5</v>
      </c>
      <c r="G7701" s="8">
        <f t="shared" si="240"/>
        <v>7</v>
      </c>
      <c r="H7701" s="8">
        <f>VLOOKUP(C7701,Products!$A$2:$F$20,6,TRUE)</f>
        <v>0.54999999999999982</v>
      </c>
      <c r="I7701" s="8">
        <f t="shared" si="241"/>
        <v>1.0999999999999996</v>
      </c>
      <c r="J7701" s="42">
        <f>VLOOKUP(B7701,Invoices!A:I,9,TRUE)</f>
        <v>2021</v>
      </c>
    </row>
    <row r="7702" spans="1:10" x14ac:dyDescent="0.15">
      <c r="A7702" t="s">
        <v>11062</v>
      </c>
      <c r="B7702" t="s">
        <v>1654</v>
      </c>
      <c r="C7702" t="s">
        <v>90</v>
      </c>
      <c r="D7702" t="s">
        <v>72</v>
      </c>
      <c r="E7702">
        <v>1</v>
      </c>
      <c r="F7702" s="8">
        <f>VLOOKUP(C7702,Products!$A$2:$E$20,5,TRUE)</f>
        <v>8.9499999999999993</v>
      </c>
      <c r="G7702" s="8">
        <f t="shared" si="240"/>
        <v>8.9499999999999993</v>
      </c>
      <c r="H7702" s="8">
        <f>VLOOKUP(C7702,Products!$A$2:$F$20,6,TRUE)</f>
        <v>5.6999999999999993</v>
      </c>
      <c r="I7702" s="8">
        <f t="shared" si="241"/>
        <v>5.6999999999999993</v>
      </c>
      <c r="J7702" s="42">
        <f>VLOOKUP(B7702,Invoices!A:I,9,TRUE)</f>
        <v>2021</v>
      </c>
    </row>
    <row r="7703" spans="1:10" x14ac:dyDescent="0.15">
      <c r="A7703" t="s">
        <v>11063</v>
      </c>
      <c r="B7703" t="s">
        <v>1654</v>
      </c>
      <c r="C7703" t="s">
        <v>100</v>
      </c>
      <c r="D7703" t="s">
        <v>78</v>
      </c>
      <c r="E7703">
        <v>3</v>
      </c>
      <c r="F7703" s="8">
        <f>VLOOKUP(C7703,Products!$A$2:$E$20,5,TRUE)</f>
        <v>49.95</v>
      </c>
      <c r="G7703" s="8">
        <f t="shared" si="240"/>
        <v>149.85000000000002</v>
      </c>
      <c r="H7703" s="8">
        <f>VLOOKUP(C7703,Products!$A$2:$F$20,6,TRUE)</f>
        <v>19.950000000000003</v>
      </c>
      <c r="I7703" s="8">
        <f t="shared" si="241"/>
        <v>59.850000000000009</v>
      </c>
      <c r="J7703" s="42">
        <f>VLOOKUP(B7703,Invoices!A:I,9,TRUE)</f>
        <v>2021</v>
      </c>
    </row>
    <row r="7704" spans="1:10" x14ac:dyDescent="0.15">
      <c r="A7704" t="s">
        <v>11064</v>
      </c>
      <c r="B7704" t="s">
        <v>1655</v>
      </c>
      <c r="C7704" t="s">
        <v>87</v>
      </c>
      <c r="D7704" t="s">
        <v>68</v>
      </c>
      <c r="E7704">
        <v>30</v>
      </c>
      <c r="F7704" s="8">
        <f>VLOOKUP(C7704,Products!$A$2:$E$20,5,TRUE)</f>
        <v>19.95</v>
      </c>
      <c r="G7704" s="8">
        <f t="shared" si="240"/>
        <v>598.5</v>
      </c>
      <c r="H7704" s="8">
        <f>VLOOKUP(C7704,Products!$A$2:$F$20,6,TRUE)</f>
        <v>7.4499999999999993</v>
      </c>
      <c r="I7704" s="8">
        <f t="shared" si="241"/>
        <v>223.49999999999997</v>
      </c>
      <c r="J7704" s="42">
        <f>VLOOKUP(B7704,Invoices!A:I,9,TRUE)</f>
        <v>2021</v>
      </c>
    </row>
    <row r="7705" spans="1:10" x14ac:dyDescent="0.15">
      <c r="A7705" t="s">
        <v>11065</v>
      </c>
      <c r="B7705" t="s">
        <v>1655</v>
      </c>
      <c r="C7705" t="s">
        <v>103</v>
      </c>
      <c r="D7705" t="s">
        <v>77</v>
      </c>
      <c r="E7705">
        <v>1</v>
      </c>
      <c r="F7705" s="8">
        <f>VLOOKUP(C7705,Products!$A$2:$E$20,5,TRUE)</f>
        <v>8.9499999999999993</v>
      </c>
      <c r="G7705" s="8">
        <f t="shared" si="240"/>
        <v>8.9499999999999993</v>
      </c>
      <c r="H7705" s="8">
        <f>VLOOKUP(C7705,Products!$A$2:$F$20,6,TRUE)</f>
        <v>3.1999999999999993</v>
      </c>
      <c r="I7705" s="8">
        <f t="shared" si="241"/>
        <v>3.1999999999999993</v>
      </c>
      <c r="J7705" s="42">
        <f>VLOOKUP(B7705,Invoices!A:I,9,TRUE)</f>
        <v>2021</v>
      </c>
    </row>
    <row r="7706" spans="1:10" x14ac:dyDescent="0.15">
      <c r="A7706" t="s">
        <v>11066</v>
      </c>
      <c r="B7706" t="s">
        <v>1655</v>
      </c>
      <c r="C7706" t="s">
        <v>90</v>
      </c>
      <c r="D7706" t="s">
        <v>72</v>
      </c>
      <c r="E7706">
        <v>5</v>
      </c>
      <c r="F7706" s="8">
        <f>VLOOKUP(C7706,Products!$A$2:$E$20,5,TRUE)</f>
        <v>8.9499999999999993</v>
      </c>
      <c r="G7706" s="8">
        <f t="shared" si="240"/>
        <v>44.75</v>
      </c>
      <c r="H7706" s="8">
        <f>VLOOKUP(C7706,Products!$A$2:$F$20,6,TRUE)</f>
        <v>5.6999999999999993</v>
      </c>
      <c r="I7706" s="8">
        <f t="shared" si="241"/>
        <v>28.499999999999996</v>
      </c>
      <c r="J7706" s="42">
        <f>VLOOKUP(B7706,Invoices!A:I,9,TRUE)</f>
        <v>2021</v>
      </c>
    </row>
    <row r="7707" spans="1:10" x14ac:dyDescent="0.15">
      <c r="A7707" t="s">
        <v>11067</v>
      </c>
      <c r="B7707" t="s">
        <v>1655</v>
      </c>
      <c r="C7707" t="s">
        <v>95</v>
      </c>
      <c r="D7707" t="s">
        <v>73</v>
      </c>
      <c r="E7707">
        <v>24</v>
      </c>
      <c r="F7707" s="8">
        <f>VLOOKUP(C7707,Products!$A$2:$E$20,5,TRUE)</f>
        <v>12.95</v>
      </c>
      <c r="G7707" s="8">
        <f t="shared" si="240"/>
        <v>310.79999999999995</v>
      </c>
      <c r="H7707" s="8">
        <f>VLOOKUP(C7707,Products!$A$2:$F$20,6,TRUE)</f>
        <v>4.1999999999999993</v>
      </c>
      <c r="I7707" s="8">
        <f t="shared" si="241"/>
        <v>100.79999999999998</v>
      </c>
      <c r="J7707" s="42">
        <f>VLOOKUP(B7707,Invoices!A:I,9,TRUE)</f>
        <v>2021</v>
      </c>
    </row>
    <row r="7708" spans="1:10" x14ac:dyDescent="0.15">
      <c r="A7708" t="s">
        <v>11068</v>
      </c>
      <c r="B7708" t="s">
        <v>1655</v>
      </c>
      <c r="C7708" t="s">
        <v>92</v>
      </c>
      <c r="D7708" t="s">
        <v>82</v>
      </c>
      <c r="E7708">
        <v>5</v>
      </c>
      <c r="F7708" s="8">
        <f>VLOOKUP(C7708,Products!$A$2:$E$20,5,TRUE)</f>
        <v>19.95</v>
      </c>
      <c r="G7708" s="8">
        <f t="shared" si="240"/>
        <v>99.75</v>
      </c>
      <c r="H7708" s="8">
        <f>VLOOKUP(C7708,Products!$A$2:$F$20,6,TRUE)</f>
        <v>7.4499999999999993</v>
      </c>
      <c r="I7708" s="8">
        <f t="shared" si="241"/>
        <v>37.25</v>
      </c>
      <c r="J7708" s="42">
        <f>VLOOKUP(B7708,Invoices!A:I,9,TRUE)</f>
        <v>2021</v>
      </c>
    </row>
    <row r="7709" spans="1:10" x14ac:dyDescent="0.15">
      <c r="A7709" t="s">
        <v>11069</v>
      </c>
      <c r="B7709" t="s">
        <v>1655</v>
      </c>
      <c r="C7709" t="s">
        <v>94</v>
      </c>
      <c r="D7709" t="s">
        <v>86</v>
      </c>
      <c r="E7709">
        <v>1</v>
      </c>
      <c r="F7709" s="8">
        <f>VLOOKUP(C7709,Products!$A$2:$E$20,5,TRUE)</f>
        <v>3.5</v>
      </c>
      <c r="G7709" s="8">
        <f t="shared" si="240"/>
        <v>3.5</v>
      </c>
      <c r="H7709" s="8">
        <f>VLOOKUP(C7709,Products!$A$2:$F$20,6,TRUE)</f>
        <v>0.54999999999999982</v>
      </c>
      <c r="I7709" s="8">
        <f t="shared" si="241"/>
        <v>0.54999999999999982</v>
      </c>
      <c r="J7709" s="42">
        <f>VLOOKUP(B7709,Invoices!A:I,9,TRUE)</f>
        <v>2021</v>
      </c>
    </row>
    <row r="7710" spans="1:10" x14ac:dyDescent="0.15">
      <c r="A7710" t="s">
        <v>11070</v>
      </c>
      <c r="B7710" t="s">
        <v>1655</v>
      </c>
      <c r="C7710" t="s">
        <v>101</v>
      </c>
      <c r="D7710" t="s">
        <v>69</v>
      </c>
      <c r="E7710">
        <v>10</v>
      </c>
      <c r="F7710" s="8">
        <f>VLOOKUP(C7710,Products!$A$2:$E$20,5,TRUE)</f>
        <v>129.94999999999999</v>
      </c>
      <c r="G7710" s="8">
        <f t="shared" si="240"/>
        <v>1299.5</v>
      </c>
      <c r="H7710" s="8">
        <f>VLOOKUP(C7710,Products!$A$2:$F$20,6,TRUE)</f>
        <v>40.449999999999989</v>
      </c>
      <c r="I7710" s="8">
        <f t="shared" si="241"/>
        <v>404.49999999999989</v>
      </c>
      <c r="J7710" s="42">
        <f>VLOOKUP(B7710,Invoices!A:I,9,TRUE)</f>
        <v>2021</v>
      </c>
    </row>
    <row r="7711" spans="1:10" x14ac:dyDescent="0.15">
      <c r="A7711" t="s">
        <v>11071</v>
      </c>
      <c r="B7711" t="s">
        <v>1655</v>
      </c>
      <c r="C7711" t="s">
        <v>89</v>
      </c>
      <c r="D7711" t="s">
        <v>80</v>
      </c>
      <c r="E7711">
        <v>2</v>
      </c>
      <c r="F7711" s="8">
        <f>VLOOKUP(C7711,Products!$A$2:$E$20,5,TRUE)</f>
        <v>15.95</v>
      </c>
      <c r="G7711" s="8">
        <f t="shared" si="240"/>
        <v>31.9</v>
      </c>
      <c r="H7711" s="8">
        <f>VLOOKUP(C7711,Products!$A$2:$F$20,6,TRUE)</f>
        <v>6</v>
      </c>
      <c r="I7711" s="8">
        <f t="shared" si="241"/>
        <v>12</v>
      </c>
      <c r="J7711" s="42">
        <f>VLOOKUP(B7711,Invoices!A:I,9,TRUE)</f>
        <v>2021</v>
      </c>
    </row>
    <row r="7712" spans="1:10" x14ac:dyDescent="0.15">
      <c r="A7712" t="s">
        <v>11072</v>
      </c>
      <c r="B7712" t="s">
        <v>1655</v>
      </c>
      <c r="C7712" t="s">
        <v>99</v>
      </c>
      <c r="D7712" t="s">
        <v>84</v>
      </c>
      <c r="E7712">
        <v>1</v>
      </c>
      <c r="F7712" s="8">
        <f>VLOOKUP(C7712,Products!$A$2:$E$20,5,TRUE)</f>
        <v>3.5</v>
      </c>
      <c r="G7712" s="8">
        <f t="shared" si="240"/>
        <v>3.5</v>
      </c>
      <c r="H7712" s="8">
        <f>VLOOKUP(C7712,Products!$A$2:$F$20,6,TRUE)</f>
        <v>0.54999999999999982</v>
      </c>
      <c r="I7712" s="8">
        <f t="shared" si="241"/>
        <v>0.54999999999999982</v>
      </c>
      <c r="J7712" s="42">
        <f>VLOOKUP(B7712,Invoices!A:I,9,TRUE)</f>
        <v>2021</v>
      </c>
    </row>
    <row r="7713" spans="1:10" x14ac:dyDescent="0.15">
      <c r="A7713" t="s">
        <v>11073</v>
      </c>
      <c r="B7713" t="s">
        <v>1655</v>
      </c>
      <c r="C7713" t="s">
        <v>105</v>
      </c>
      <c r="D7713" t="s">
        <v>81</v>
      </c>
      <c r="E7713">
        <v>20</v>
      </c>
      <c r="F7713" s="8">
        <f>VLOOKUP(C7713,Products!$A$2:$E$20,5,TRUE)</f>
        <v>8.9499999999999993</v>
      </c>
      <c r="G7713" s="8">
        <f t="shared" si="240"/>
        <v>179</v>
      </c>
      <c r="H7713" s="8">
        <f>VLOOKUP(C7713,Products!$A$2:$F$20,6,TRUE)</f>
        <v>3.1999999999999993</v>
      </c>
      <c r="I7713" s="8">
        <f t="shared" si="241"/>
        <v>63.999999999999986</v>
      </c>
      <c r="J7713" s="42">
        <f>VLOOKUP(B7713,Invoices!A:I,9,TRUE)</f>
        <v>2021</v>
      </c>
    </row>
    <row r="7714" spans="1:10" x14ac:dyDescent="0.15">
      <c r="A7714" t="s">
        <v>11074</v>
      </c>
      <c r="B7714" t="s">
        <v>1655</v>
      </c>
      <c r="C7714" t="s">
        <v>93</v>
      </c>
      <c r="D7714" t="s">
        <v>76</v>
      </c>
      <c r="E7714">
        <v>10</v>
      </c>
      <c r="F7714" s="8">
        <f>VLOOKUP(C7714,Products!$A$2:$E$20,5,TRUE)</f>
        <v>9.9499999999999993</v>
      </c>
      <c r="G7714" s="8">
        <f t="shared" si="240"/>
        <v>99.5</v>
      </c>
      <c r="H7714" s="8">
        <f>VLOOKUP(C7714,Products!$A$2:$F$20,6,TRUE)</f>
        <v>1.9499999999999993</v>
      </c>
      <c r="I7714" s="8">
        <f t="shared" si="241"/>
        <v>19.499999999999993</v>
      </c>
      <c r="J7714" s="42">
        <f>VLOOKUP(B7714,Invoices!A:I,9,TRUE)</f>
        <v>2021</v>
      </c>
    </row>
    <row r="7715" spans="1:10" x14ac:dyDescent="0.15">
      <c r="A7715" t="s">
        <v>11075</v>
      </c>
      <c r="B7715" t="s">
        <v>1655</v>
      </c>
      <c r="C7715" t="s">
        <v>104</v>
      </c>
      <c r="D7715" t="s">
        <v>71</v>
      </c>
      <c r="E7715">
        <v>7</v>
      </c>
      <c r="F7715" s="8">
        <f>VLOOKUP(C7715,Products!$A$2:$E$20,5,TRUE)</f>
        <v>2.95</v>
      </c>
      <c r="G7715" s="8">
        <f t="shared" si="240"/>
        <v>20.650000000000002</v>
      </c>
      <c r="H7715" s="8">
        <f>VLOOKUP(C7715,Products!$A$2:$F$20,6,TRUE)</f>
        <v>1.1500000000000001</v>
      </c>
      <c r="I7715" s="8">
        <f t="shared" si="241"/>
        <v>8.0500000000000007</v>
      </c>
      <c r="J7715" s="42">
        <f>VLOOKUP(B7715,Invoices!A:I,9,TRUE)</f>
        <v>2021</v>
      </c>
    </row>
    <row r="7716" spans="1:10" x14ac:dyDescent="0.15">
      <c r="A7716" t="s">
        <v>11076</v>
      </c>
      <c r="B7716" t="s">
        <v>1656</v>
      </c>
      <c r="C7716" t="s">
        <v>105</v>
      </c>
      <c r="D7716" t="s">
        <v>81</v>
      </c>
      <c r="E7716">
        <v>24</v>
      </c>
      <c r="F7716" s="8">
        <f>VLOOKUP(C7716,Products!$A$2:$E$20,5,TRUE)</f>
        <v>8.9499999999999993</v>
      </c>
      <c r="G7716" s="8">
        <f t="shared" si="240"/>
        <v>214.79999999999998</v>
      </c>
      <c r="H7716" s="8">
        <f>VLOOKUP(C7716,Products!$A$2:$F$20,6,TRUE)</f>
        <v>3.1999999999999993</v>
      </c>
      <c r="I7716" s="8">
        <f t="shared" si="241"/>
        <v>76.799999999999983</v>
      </c>
      <c r="J7716" s="42">
        <f>VLOOKUP(B7716,Invoices!A:I,9,TRUE)</f>
        <v>2021</v>
      </c>
    </row>
    <row r="7717" spans="1:10" x14ac:dyDescent="0.15">
      <c r="A7717" t="s">
        <v>11077</v>
      </c>
      <c r="B7717" t="s">
        <v>1656</v>
      </c>
      <c r="C7717" t="s">
        <v>92</v>
      </c>
      <c r="D7717" t="s">
        <v>82</v>
      </c>
      <c r="E7717">
        <v>20</v>
      </c>
      <c r="F7717" s="8">
        <f>VLOOKUP(C7717,Products!$A$2:$E$20,5,TRUE)</f>
        <v>19.95</v>
      </c>
      <c r="G7717" s="8">
        <f t="shared" si="240"/>
        <v>399</v>
      </c>
      <c r="H7717" s="8">
        <f>VLOOKUP(C7717,Products!$A$2:$F$20,6,TRUE)</f>
        <v>7.4499999999999993</v>
      </c>
      <c r="I7717" s="8">
        <f t="shared" si="241"/>
        <v>149</v>
      </c>
      <c r="J7717" s="42">
        <f>VLOOKUP(B7717,Invoices!A:I,9,TRUE)</f>
        <v>2021</v>
      </c>
    </row>
    <row r="7718" spans="1:10" x14ac:dyDescent="0.15">
      <c r="A7718" t="s">
        <v>11078</v>
      </c>
      <c r="B7718" t="s">
        <v>1657</v>
      </c>
      <c r="C7718" t="s">
        <v>105</v>
      </c>
      <c r="D7718" t="s">
        <v>81</v>
      </c>
      <c r="E7718">
        <v>1</v>
      </c>
      <c r="F7718" s="8">
        <f>VLOOKUP(C7718,Products!$A$2:$E$20,5,TRUE)</f>
        <v>8.9499999999999993</v>
      </c>
      <c r="G7718" s="8">
        <f t="shared" si="240"/>
        <v>8.9499999999999993</v>
      </c>
      <c r="H7718" s="8">
        <f>VLOOKUP(C7718,Products!$A$2:$F$20,6,TRUE)</f>
        <v>3.1999999999999993</v>
      </c>
      <c r="I7718" s="8">
        <f t="shared" si="241"/>
        <v>3.1999999999999993</v>
      </c>
      <c r="J7718" s="42">
        <f>VLOOKUP(B7718,Invoices!A:I,9,TRUE)</f>
        <v>2021</v>
      </c>
    </row>
    <row r="7719" spans="1:10" x14ac:dyDescent="0.15">
      <c r="A7719" t="s">
        <v>11079</v>
      </c>
      <c r="B7719" t="s">
        <v>1657</v>
      </c>
      <c r="C7719" t="s">
        <v>99</v>
      </c>
      <c r="D7719" t="s">
        <v>84</v>
      </c>
      <c r="E7719">
        <v>1</v>
      </c>
      <c r="F7719" s="8">
        <f>VLOOKUP(C7719,Products!$A$2:$E$20,5,TRUE)</f>
        <v>3.5</v>
      </c>
      <c r="G7719" s="8">
        <f t="shared" si="240"/>
        <v>3.5</v>
      </c>
      <c r="H7719" s="8">
        <f>VLOOKUP(C7719,Products!$A$2:$F$20,6,TRUE)</f>
        <v>0.54999999999999982</v>
      </c>
      <c r="I7719" s="8">
        <f t="shared" si="241"/>
        <v>0.54999999999999982</v>
      </c>
      <c r="J7719" s="42">
        <f>VLOOKUP(B7719,Invoices!A:I,9,TRUE)</f>
        <v>2021</v>
      </c>
    </row>
    <row r="7720" spans="1:10" x14ac:dyDescent="0.15">
      <c r="A7720" t="s">
        <v>11080</v>
      </c>
      <c r="B7720" t="s">
        <v>1658</v>
      </c>
      <c r="C7720" t="s">
        <v>87</v>
      </c>
      <c r="D7720" t="s">
        <v>68</v>
      </c>
      <c r="E7720">
        <v>15</v>
      </c>
      <c r="F7720" s="8">
        <f>VLOOKUP(C7720,Products!$A$2:$E$20,5,TRUE)</f>
        <v>19.95</v>
      </c>
      <c r="G7720" s="8">
        <f t="shared" si="240"/>
        <v>299.25</v>
      </c>
      <c r="H7720" s="8">
        <f>VLOOKUP(C7720,Products!$A$2:$F$20,6,TRUE)</f>
        <v>7.4499999999999993</v>
      </c>
      <c r="I7720" s="8">
        <f t="shared" si="241"/>
        <v>111.74999999999999</v>
      </c>
      <c r="J7720" s="42">
        <f>VLOOKUP(B7720,Invoices!A:I,9,TRUE)</f>
        <v>2021</v>
      </c>
    </row>
    <row r="7721" spans="1:10" x14ac:dyDescent="0.15">
      <c r="A7721" t="s">
        <v>11081</v>
      </c>
      <c r="B7721" t="s">
        <v>1658</v>
      </c>
      <c r="C7721" t="s">
        <v>90</v>
      </c>
      <c r="D7721" t="s">
        <v>72</v>
      </c>
      <c r="E7721">
        <v>1</v>
      </c>
      <c r="F7721" s="8">
        <f>VLOOKUP(C7721,Products!$A$2:$E$20,5,TRUE)</f>
        <v>8.9499999999999993</v>
      </c>
      <c r="G7721" s="8">
        <f t="shared" si="240"/>
        <v>8.9499999999999993</v>
      </c>
      <c r="H7721" s="8">
        <f>VLOOKUP(C7721,Products!$A$2:$F$20,6,TRUE)</f>
        <v>5.6999999999999993</v>
      </c>
      <c r="I7721" s="8">
        <f t="shared" si="241"/>
        <v>5.6999999999999993</v>
      </c>
      <c r="J7721" s="42">
        <f>VLOOKUP(B7721,Invoices!A:I,9,TRUE)</f>
        <v>2021</v>
      </c>
    </row>
    <row r="7722" spans="1:10" x14ac:dyDescent="0.15">
      <c r="A7722" t="s">
        <v>11082</v>
      </c>
      <c r="B7722" t="s">
        <v>1658</v>
      </c>
      <c r="C7722" t="s">
        <v>94</v>
      </c>
      <c r="D7722" t="s">
        <v>86</v>
      </c>
      <c r="E7722">
        <v>15</v>
      </c>
      <c r="F7722" s="8">
        <f>VLOOKUP(C7722,Products!$A$2:$E$20,5,TRUE)</f>
        <v>3.5</v>
      </c>
      <c r="G7722" s="8">
        <f t="shared" si="240"/>
        <v>52.5</v>
      </c>
      <c r="H7722" s="8">
        <f>VLOOKUP(C7722,Products!$A$2:$F$20,6,TRUE)</f>
        <v>0.54999999999999982</v>
      </c>
      <c r="I7722" s="8">
        <f t="shared" si="241"/>
        <v>8.2499999999999964</v>
      </c>
      <c r="J7722" s="42">
        <f>VLOOKUP(B7722,Invoices!A:I,9,TRUE)</f>
        <v>2021</v>
      </c>
    </row>
    <row r="7723" spans="1:10" x14ac:dyDescent="0.15">
      <c r="A7723" t="s">
        <v>11083</v>
      </c>
      <c r="B7723" t="s">
        <v>1659</v>
      </c>
      <c r="C7723" t="s">
        <v>94</v>
      </c>
      <c r="D7723" t="s">
        <v>86</v>
      </c>
      <c r="E7723">
        <v>1</v>
      </c>
      <c r="F7723" s="8">
        <f>VLOOKUP(C7723,Products!$A$2:$E$20,5,TRUE)</f>
        <v>3.5</v>
      </c>
      <c r="G7723" s="8">
        <f t="shared" si="240"/>
        <v>3.5</v>
      </c>
      <c r="H7723" s="8">
        <f>VLOOKUP(C7723,Products!$A$2:$F$20,6,TRUE)</f>
        <v>0.54999999999999982</v>
      </c>
      <c r="I7723" s="8">
        <f t="shared" si="241"/>
        <v>0.54999999999999982</v>
      </c>
      <c r="J7723" s="42">
        <f>VLOOKUP(B7723,Invoices!A:I,9,TRUE)</f>
        <v>2021</v>
      </c>
    </row>
    <row r="7724" spans="1:10" x14ac:dyDescent="0.15">
      <c r="A7724" t="s">
        <v>11084</v>
      </c>
      <c r="B7724" t="s">
        <v>1660</v>
      </c>
      <c r="C7724" t="s">
        <v>94</v>
      </c>
      <c r="D7724" t="s">
        <v>86</v>
      </c>
      <c r="E7724">
        <v>10</v>
      </c>
      <c r="F7724" s="8">
        <f>VLOOKUP(C7724,Products!$A$2:$E$20,5,TRUE)</f>
        <v>3.5</v>
      </c>
      <c r="G7724" s="8">
        <f t="shared" si="240"/>
        <v>35</v>
      </c>
      <c r="H7724" s="8">
        <f>VLOOKUP(C7724,Products!$A$2:$F$20,6,TRUE)</f>
        <v>0.54999999999999982</v>
      </c>
      <c r="I7724" s="8">
        <f t="shared" si="241"/>
        <v>5.4999999999999982</v>
      </c>
      <c r="J7724" s="42">
        <f>VLOOKUP(B7724,Invoices!A:I,9,TRUE)</f>
        <v>2021</v>
      </c>
    </row>
    <row r="7725" spans="1:10" x14ac:dyDescent="0.15">
      <c r="A7725" t="s">
        <v>11085</v>
      </c>
      <c r="B7725" t="s">
        <v>1660</v>
      </c>
      <c r="C7725" t="s">
        <v>104</v>
      </c>
      <c r="D7725" t="s">
        <v>71</v>
      </c>
      <c r="E7725">
        <v>1</v>
      </c>
      <c r="F7725" s="8">
        <f>VLOOKUP(C7725,Products!$A$2:$E$20,5,TRUE)</f>
        <v>2.95</v>
      </c>
      <c r="G7725" s="8">
        <f t="shared" si="240"/>
        <v>2.95</v>
      </c>
      <c r="H7725" s="8">
        <f>VLOOKUP(C7725,Products!$A$2:$F$20,6,TRUE)</f>
        <v>1.1500000000000001</v>
      </c>
      <c r="I7725" s="8">
        <f t="shared" si="241"/>
        <v>1.1500000000000001</v>
      </c>
      <c r="J7725" s="42">
        <f>VLOOKUP(B7725,Invoices!A:I,9,TRUE)</f>
        <v>2021</v>
      </c>
    </row>
    <row r="7726" spans="1:10" x14ac:dyDescent="0.15">
      <c r="A7726" t="s">
        <v>11086</v>
      </c>
      <c r="B7726" t="s">
        <v>1660</v>
      </c>
      <c r="C7726" t="s">
        <v>90</v>
      </c>
      <c r="D7726" t="s">
        <v>72</v>
      </c>
      <c r="E7726">
        <v>3</v>
      </c>
      <c r="F7726" s="8">
        <f>VLOOKUP(C7726,Products!$A$2:$E$20,5,TRUE)</f>
        <v>8.9499999999999993</v>
      </c>
      <c r="G7726" s="8">
        <f t="shared" si="240"/>
        <v>26.849999999999998</v>
      </c>
      <c r="H7726" s="8">
        <f>VLOOKUP(C7726,Products!$A$2:$F$20,6,TRUE)</f>
        <v>5.6999999999999993</v>
      </c>
      <c r="I7726" s="8">
        <f t="shared" si="241"/>
        <v>17.099999999999998</v>
      </c>
      <c r="J7726" s="42">
        <f>VLOOKUP(B7726,Invoices!A:I,9,TRUE)</f>
        <v>2021</v>
      </c>
    </row>
    <row r="7727" spans="1:10" x14ac:dyDescent="0.15">
      <c r="A7727" t="s">
        <v>11087</v>
      </c>
      <c r="B7727" t="s">
        <v>1660</v>
      </c>
      <c r="C7727" t="s">
        <v>91</v>
      </c>
      <c r="D7727" t="s">
        <v>70</v>
      </c>
      <c r="E7727">
        <v>2</v>
      </c>
      <c r="F7727" s="8">
        <f>VLOOKUP(C7727,Products!$A$2:$E$20,5,TRUE)</f>
        <v>49.95</v>
      </c>
      <c r="G7727" s="8">
        <f t="shared" si="240"/>
        <v>99.9</v>
      </c>
      <c r="H7727" s="8">
        <f>VLOOKUP(C7727,Products!$A$2:$F$20,6,TRUE)</f>
        <v>21.200000000000003</v>
      </c>
      <c r="I7727" s="8">
        <f t="shared" si="241"/>
        <v>42.400000000000006</v>
      </c>
      <c r="J7727" s="42">
        <f>VLOOKUP(B7727,Invoices!A:I,9,TRUE)</f>
        <v>2021</v>
      </c>
    </row>
    <row r="7728" spans="1:10" x14ac:dyDescent="0.15">
      <c r="A7728" t="s">
        <v>11088</v>
      </c>
      <c r="B7728" t="s">
        <v>1661</v>
      </c>
      <c r="C7728" t="s">
        <v>102</v>
      </c>
      <c r="D7728" t="s">
        <v>83</v>
      </c>
      <c r="E7728">
        <v>4</v>
      </c>
      <c r="F7728" s="8">
        <f>VLOOKUP(C7728,Products!$A$2:$E$20,5,TRUE)</f>
        <v>29.95</v>
      </c>
      <c r="G7728" s="8">
        <f t="shared" si="240"/>
        <v>119.8</v>
      </c>
      <c r="H7728" s="8">
        <f>VLOOKUP(C7728,Products!$A$2:$F$20,6,TRUE)</f>
        <v>15</v>
      </c>
      <c r="I7728" s="8">
        <f t="shared" si="241"/>
        <v>60</v>
      </c>
      <c r="J7728" s="42">
        <f>VLOOKUP(B7728,Invoices!A:I,9,TRUE)</f>
        <v>2021</v>
      </c>
    </row>
    <row r="7729" spans="1:10" x14ac:dyDescent="0.15">
      <c r="A7729" t="s">
        <v>11089</v>
      </c>
      <c r="B7729" t="s">
        <v>1661</v>
      </c>
      <c r="C7729" t="s">
        <v>87</v>
      </c>
      <c r="D7729" t="s">
        <v>68</v>
      </c>
      <c r="E7729">
        <v>6</v>
      </c>
      <c r="F7729" s="8">
        <f>VLOOKUP(C7729,Products!$A$2:$E$20,5,TRUE)</f>
        <v>19.95</v>
      </c>
      <c r="G7729" s="8">
        <f t="shared" si="240"/>
        <v>119.69999999999999</v>
      </c>
      <c r="H7729" s="8">
        <f>VLOOKUP(C7729,Products!$A$2:$F$20,6,TRUE)</f>
        <v>7.4499999999999993</v>
      </c>
      <c r="I7729" s="8">
        <f t="shared" si="241"/>
        <v>44.699999999999996</v>
      </c>
      <c r="J7729" s="42">
        <f>VLOOKUP(B7729,Invoices!A:I,9,TRUE)</f>
        <v>2021</v>
      </c>
    </row>
    <row r="7730" spans="1:10" x14ac:dyDescent="0.15">
      <c r="A7730" t="s">
        <v>11090</v>
      </c>
      <c r="B7730" t="s">
        <v>1661</v>
      </c>
      <c r="C7730" t="s">
        <v>93</v>
      </c>
      <c r="D7730" t="s">
        <v>76</v>
      </c>
      <c r="E7730">
        <v>1</v>
      </c>
      <c r="F7730" s="8">
        <f>VLOOKUP(C7730,Products!$A$2:$E$20,5,TRUE)</f>
        <v>9.9499999999999993</v>
      </c>
      <c r="G7730" s="8">
        <f t="shared" si="240"/>
        <v>9.9499999999999993</v>
      </c>
      <c r="H7730" s="8">
        <f>VLOOKUP(C7730,Products!$A$2:$F$20,6,TRUE)</f>
        <v>1.9499999999999993</v>
      </c>
      <c r="I7730" s="8">
        <f t="shared" si="241"/>
        <v>1.9499999999999993</v>
      </c>
      <c r="J7730" s="42">
        <f>VLOOKUP(B7730,Invoices!A:I,9,TRUE)</f>
        <v>2021</v>
      </c>
    </row>
    <row r="7731" spans="1:10" x14ac:dyDescent="0.15">
      <c r="A7731" t="s">
        <v>11091</v>
      </c>
      <c r="B7731" t="s">
        <v>1661</v>
      </c>
      <c r="C7731" t="s">
        <v>99</v>
      </c>
      <c r="D7731" t="s">
        <v>84</v>
      </c>
      <c r="E7731">
        <v>1</v>
      </c>
      <c r="F7731" s="8">
        <f>VLOOKUP(C7731,Products!$A$2:$E$20,5,TRUE)</f>
        <v>3.5</v>
      </c>
      <c r="G7731" s="8">
        <f t="shared" si="240"/>
        <v>3.5</v>
      </c>
      <c r="H7731" s="8">
        <f>VLOOKUP(C7731,Products!$A$2:$F$20,6,TRUE)</f>
        <v>0.54999999999999982</v>
      </c>
      <c r="I7731" s="8">
        <f t="shared" si="241"/>
        <v>0.54999999999999982</v>
      </c>
      <c r="J7731" s="42">
        <f>VLOOKUP(B7731,Invoices!A:I,9,TRUE)</f>
        <v>2021</v>
      </c>
    </row>
    <row r="7732" spans="1:10" x14ac:dyDescent="0.15">
      <c r="A7732" t="s">
        <v>11092</v>
      </c>
      <c r="B7732" t="s">
        <v>1661</v>
      </c>
      <c r="C7732" t="s">
        <v>94</v>
      </c>
      <c r="D7732" t="s">
        <v>86</v>
      </c>
      <c r="E7732">
        <v>12</v>
      </c>
      <c r="F7732" s="8">
        <f>VLOOKUP(C7732,Products!$A$2:$E$20,5,TRUE)</f>
        <v>3.5</v>
      </c>
      <c r="G7732" s="8">
        <f t="shared" si="240"/>
        <v>42</v>
      </c>
      <c r="H7732" s="8">
        <f>VLOOKUP(C7732,Products!$A$2:$F$20,6,TRUE)</f>
        <v>0.54999999999999982</v>
      </c>
      <c r="I7732" s="8">
        <f t="shared" si="241"/>
        <v>6.5999999999999979</v>
      </c>
      <c r="J7732" s="42">
        <f>VLOOKUP(B7732,Invoices!A:I,9,TRUE)</f>
        <v>2021</v>
      </c>
    </row>
    <row r="7733" spans="1:10" x14ac:dyDescent="0.15">
      <c r="A7733" t="s">
        <v>11093</v>
      </c>
      <c r="B7733" t="s">
        <v>1661</v>
      </c>
      <c r="C7733" t="s">
        <v>96</v>
      </c>
      <c r="D7733" t="s">
        <v>75</v>
      </c>
      <c r="E7733">
        <v>2</v>
      </c>
      <c r="F7733" s="8">
        <f>VLOOKUP(C7733,Products!$A$2:$E$20,5,TRUE)</f>
        <v>79.95</v>
      </c>
      <c r="G7733" s="8">
        <f t="shared" si="240"/>
        <v>159.9</v>
      </c>
      <c r="H7733" s="8">
        <f>VLOOKUP(C7733,Products!$A$2:$F$20,6,TRUE)</f>
        <v>27.950000000000003</v>
      </c>
      <c r="I7733" s="8">
        <f t="shared" si="241"/>
        <v>55.900000000000006</v>
      </c>
      <c r="J7733" s="42">
        <f>VLOOKUP(B7733,Invoices!A:I,9,TRUE)</f>
        <v>2021</v>
      </c>
    </row>
    <row r="7734" spans="1:10" x14ac:dyDescent="0.15">
      <c r="A7734" t="s">
        <v>11094</v>
      </c>
      <c r="B7734" t="s">
        <v>1661</v>
      </c>
      <c r="C7734" t="s">
        <v>90</v>
      </c>
      <c r="D7734" t="s">
        <v>72</v>
      </c>
      <c r="E7734">
        <v>3</v>
      </c>
      <c r="F7734" s="8">
        <f>VLOOKUP(C7734,Products!$A$2:$E$20,5,TRUE)</f>
        <v>8.9499999999999993</v>
      </c>
      <c r="G7734" s="8">
        <f t="shared" si="240"/>
        <v>26.849999999999998</v>
      </c>
      <c r="H7734" s="8">
        <f>VLOOKUP(C7734,Products!$A$2:$F$20,6,TRUE)</f>
        <v>5.6999999999999993</v>
      </c>
      <c r="I7734" s="8">
        <f t="shared" si="241"/>
        <v>17.099999999999998</v>
      </c>
      <c r="J7734" s="42">
        <f>VLOOKUP(B7734,Invoices!A:I,9,TRUE)</f>
        <v>2021</v>
      </c>
    </row>
    <row r="7735" spans="1:10" x14ac:dyDescent="0.15">
      <c r="A7735" t="s">
        <v>11095</v>
      </c>
      <c r="B7735" t="s">
        <v>1661</v>
      </c>
      <c r="C7735" t="s">
        <v>88</v>
      </c>
      <c r="D7735" t="s">
        <v>85</v>
      </c>
      <c r="E7735">
        <v>6</v>
      </c>
      <c r="F7735" s="8">
        <f>VLOOKUP(C7735,Products!$A$2:$E$20,5,TRUE)</f>
        <v>8.9499999999999993</v>
      </c>
      <c r="G7735" s="8">
        <f t="shared" si="240"/>
        <v>53.699999999999996</v>
      </c>
      <c r="H7735" s="8">
        <f>VLOOKUP(C7735,Products!$A$2:$F$20,6,TRUE)</f>
        <v>5.6999999999999993</v>
      </c>
      <c r="I7735" s="8">
        <f t="shared" si="241"/>
        <v>34.199999999999996</v>
      </c>
      <c r="J7735" s="42">
        <f>VLOOKUP(B7735,Invoices!A:I,9,TRUE)</f>
        <v>2021</v>
      </c>
    </row>
    <row r="7736" spans="1:10" x14ac:dyDescent="0.15">
      <c r="A7736" t="s">
        <v>11096</v>
      </c>
      <c r="B7736" t="s">
        <v>1661</v>
      </c>
      <c r="C7736" t="s">
        <v>90</v>
      </c>
      <c r="D7736" t="s">
        <v>72</v>
      </c>
      <c r="E7736">
        <v>4</v>
      </c>
      <c r="F7736" s="8">
        <f>VLOOKUP(C7736,Products!$A$2:$E$20,5,TRUE)</f>
        <v>8.9499999999999993</v>
      </c>
      <c r="G7736" s="8">
        <f t="shared" si="240"/>
        <v>35.799999999999997</v>
      </c>
      <c r="H7736" s="8">
        <f>VLOOKUP(C7736,Products!$A$2:$F$20,6,TRUE)</f>
        <v>5.6999999999999993</v>
      </c>
      <c r="I7736" s="8">
        <f t="shared" si="241"/>
        <v>22.799999999999997</v>
      </c>
      <c r="J7736" s="42">
        <f>VLOOKUP(B7736,Invoices!A:I,9,TRUE)</f>
        <v>2021</v>
      </c>
    </row>
    <row r="7737" spans="1:10" x14ac:dyDescent="0.15">
      <c r="A7737" t="s">
        <v>11097</v>
      </c>
      <c r="B7737" t="s">
        <v>1661</v>
      </c>
      <c r="C7737" t="s">
        <v>89</v>
      </c>
      <c r="D7737" t="s">
        <v>80</v>
      </c>
      <c r="E7737">
        <v>7</v>
      </c>
      <c r="F7737" s="8">
        <f>VLOOKUP(C7737,Products!$A$2:$E$20,5,TRUE)</f>
        <v>15.95</v>
      </c>
      <c r="G7737" s="8">
        <f t="shared" si="240"/>
        <v>111.64999999999999</v>
      </c>
      <c r="H7737" s="8">
        <f>VLOOKUP(C7737,Products!$A$2:$F$20,6,TRUE)</f>
        <v>6</v>
      </c>
      <c r="I7737" s="8">
        <f t="shared" si="241"/>
        <v>42</v>
      </c>
      <c r="J7737" s="42">
        <f>VLOOKUP(B7737,Invoices!A:I,9,TRUE)</f>
        <v>2021</v>
      </c>
    </row>
    <row r="7738" spans="1:10" x14ac:dyDescent="0.15">
      <c r="A7738" t="s">
        <v>11098</v>
      </c>
      <c r="B7738" t="s">
        <v>1661</v>
      </c>
      <c r="C7738" t="s">
        <v>97</v>
      </c>
      <c r="D7738" t="s">
        <v>74</v>
      </c>
      <c r="E7738">
        <v>50</v>
      </c>
      <c r="F7738" s="8">
        <f>VLOOKUP(C7738,Products!$A$2:$E$20,5,TRUE)</f>
        <v>1.5</v>
      </c>
      <c r="G7738" s="8">
        <f t="shared" si="240"/>
        <v>75</v>
      </c>
      <c r="H7738" s="8">
        <f>VLOOKUP(C7738,Products!$A$2:$F$20,6,TRUE)</f>
        <v>0.5</v>
      </c>
      <c r="I7738" s="8">
        <f t="shared" si="241"/>
        <v>25</v>
      </c>
      <c r="J7738" s="42">
        <f>VLOOKUP(B7738,Invoices!A:I,9,TRUE)</f>
        <v>2021</v>
      </c>
    </row>
    <row r="7739" spans="1:10" x14ac:dyDescent="0.15">
      <c r="A7739" t="s">
        <v>11099</v>
      </c>
      <c r="B7739" t="s">
        <v>1661</v>
      </c>
      <c r="C7739" t="s">
        <v>100</v>
      </c>
      <c r="D7739" t="s">
        <v>78</v>
      </c>
      <c r="E7739">
        <v>30</v>
      </c>
      <c r="F7739" s="8">
        <f>VLOOKUP(C7739,Products!$A$2:$E$20,5,TRUE)</f>
        <v>49.95</v>
      </c>
      <c r="G7739" s="8">
        <f t="shared" si="240"/>
        <v>1498.5</v>
      </c>
      <c r="H7739" s="8">
        <f>VLOOKUP(C7739,Products!$A$2:$F$20,6,TRUE)</f>
        <v>19.950000000000003</v>
      </c>
      <c r="I7739" s="8">
        <f t="shared" si="241"/>
        <v>598.50000000000011</v>
      </c>
      <c r="J7739" s="42">
        <f>VLOOKUP(B7739,Invoices!A:I,9,TRUE)</f>
        <v>2021</v>
      </c>
    </row>
    <row r="7740" spans="1:10" x14ac:dyDescent="0.15">
      <c r="A7740" t="s">
        <v>11100</v>
      </c>
      <c r="B7740" t="s">
        <v>1661</v>
      </c>
      <c r="C7740" t="s">
        <v>96</v>
      </c>
      <c r="D7740" t="s">
        <v>75</v>
      </c>
      <c r="E7740">
        <v>1</v>
      </c>
      <c r="F7740" s="8">
        <f>VLOOKUP(C7740,Products!$A$2:$E$20,5,TRUE)</f>
        <v>79.95</v>
      </c>
      <c r="G7740" s="8">
        <f t="shared" si="240"/>
        <v>79.95</v>
      </c>
      <c r="H7740" s="8">
        <f>VLOOKUP(C7740,Products!$A$2:$F$20,6,TRUE)</f>
        <v>27.950000000000003</v>
      </c>
      <c r="I7740" s="8">
        <f t="shared" si="241"/>
        <v>27.950000000000003</v>
      </c>
      <c r="J7740" s="42">
        <f>VLOOKUP(B7740,Invoices!A:I,9,TRUE)</f>
        <v>2021</v>
      </c>
    </row>
    <row r="7741" spans="1:10" x14ac:dyDescent="0.15">
      <c r="A7741" t="s">
        <v>11101</v>
      </c>
      <c r="B7741" t="s">
        <v>1661</v>
      </c>
      <c r="C7741" t="s">
        <v>95</v>
      </c>
      <c r="D7741" t="s">
        <v>73</v>
      </c>
      <c r="E7741">
        <v>10</v>
      </c>
      <c r="F7741" s="8">
        <f>VLOOKUP(C7741,Products!$A$2:$E$20,5,TRUE)</f>
        <v>12.95</v>
      </c>
      <c r="G7741" s="8">
        <f t="shared" si="240"/>
        <v>129.5</v>
      </c>
      <c r="H7741" s="8">
        <f>VLOOKUP(C7741,Products!$A$2:$F$20,6,TRUE)</f>
        <v>4.1999999999999993</v>
      </c>
      <c r="I7741" s="8">
        <f t="shared" si="241"/>
        <v>41.999999999999993</v>
      </c>
      <c r="J7741" s="42">
        <f>VLOOKUP(B7741,Invoices!A:I,9,TRUE)</f>
        <v>2021</v>
      </c>
    </row>
    <row r="7742" spans="1:10" x14ac:dyDescent="0.15">
      <c r="A7742" t="s">
        <v>11102</v>
      </c>
      <c r="B7742" t="s">
        <v>1661</v>
      </c>
      <c r="C7742" t="s">
        <v>101</v>
      </c>
      <c r="D7742" t="s">
        <v>69</v>
      </c>
      <c r="E7742">
        <v>6</v>
      </c>
      <c r="F7742" s="8">
        <f>VLOOKUP(C7742,Products!$A$2:$E$20,5,TRUE)</f>
        <v>129.94999999999999</v>
      </c>
      <c r="G7742" s="8">
        <f t="shared" si="240"/>
        <v>779.69999999999993</v>
      </c>
      <c r="H7742" s="8">
        <f>VLOOKUP(C7742,Products!$A$2:$F$20,6,TRUE)</f>
        <v>40.449999999999989</v>
      </c>
      <c r="I7742" s="8">
        <f t="shared" si="241"/>
        <v>242.69999999999993</v>
      </c>
      <c r="J7742" s="42">
        <f>VLOOKUP(B7742,Invoices!A:I,9,TRUE)</f>
        <v>2021</v>
      </c>
    </row>
    <row r="7743" spans="1:10" x14ac:dyDescent="0.15">
      <c r="A7743" t="s">
        <v>11103</v>
      </c>
      <c r="B7743" t="s">
        <v>1661</v>
      </c>
      <c r="C7743" t="s">
        <v>104</v>
      </c>
      <c r="D7743" t="s">
        <v>71</v>
      </c>
      <c r="E7743">
        <v>9</v>
      </c>
      <c r="F7743" s="8">
        <f>VLOOKUP(C7743,Products!$A$2:$E$20,5,TRUE)</f>
        <v>2.95</v>
      </c>
      <c r="G7743" s="8">
        <f t="shared" si="240"/>
        <v>26.55</v>
      </c>
      <c r="H7743" s="8">
        <f>VLOOKUP(C7743,Products!$A$2:$F$20,6,TRUE)</f>
        <v>1.1500000000000001</v>
      </c>
      <c r="I7743" s="8">
        <f t="shared" si="241"/>
        <v>10.350000000000001</v>
      </c>
      <c r="J7743" s="42">
        <f>VLOOKUP(B7743,Invoices!A:I,9,TRUE)</f>
        <v>2021</v>
      </c>
    </row>
    <row r="7744" spans="1:10" x14ac:dyDescent="0.15">
      <c r="A7744" t="s">
        <v>11104</v>
      </c>
      <c r="B7744" t="s">
        <v>1661</v>
      </c>
      <c r="C7744" t="s">
        <v>98</v>
      </c>
      <c r="D7744" t="s">
        <v>79</v>
      </c>
      <c r="E7744">
        <v>4</v>
      </c>
      <c r="F7744" s="8">
        <f>VLOOKUP(C7744,Products!$A$2:$E$20,5,TRUE)</f>
        <v>14.95</v>
      </c>
      <c r="G7744" s="8">
        <f t="shared" si="240"/>
        <v>59.8</v>
      </c>
      <c r="H7744" s="8">
        <f>VLOOKUP(C7744,Products!$A$2:$F$20,6,TRUE)</f>
        <v>3.0499999999999989</v>
      </c>
      <c r="I7744" s="8">
        <f t="shared" si="241"/>
        <v>12.199999999999996</v>
      </c>
      <c r="J7744" s="42">
        <f>VLOOKUP(B7744,Invoices!A:I,9,TRUE)</f>
        <v>2021</v>
      </c>
    </row>
    <row r="7745" spans="1:10" x14ac:dyDescent="0.15">
      <c r="A7745" t="s">
        <v>11105</v>
      </c>
      <c r="B7745" t="s">
        <v>1661</v>
      </c>
      <c r="C7745" t="s">
        <v>94</v>
      </c>
      <c r="D7745" t="s">
        <v>86</v>
      </c>
      <c r="E7745">
        <v>12</v>
      </c>
      <c r="F7745" s="8">
        <f>VLOOKUP(C7745,Products!$A$2:$E$20,5,TRUE)</f>
        <v>3.5</v>
      </c>
      <c r="G7745" s="8">
        <f t="shared" si="240"/>
        <v>42</v>
      </c>
      <c r="H7745" s="8">
        <f>VLOOKUP(C7745,Products!$A$2:$F$20,6,TRUE)</f>
        <v>0.54999999999999982</v>
      </c>
      <c r="I7745" s="8">
        <f t="shared" si="241"/>
        <v>6.5999999999999979</v>
      </c>
      <c r="J7745" s="42">
        <f>VLOOKUP(B7745,Invoices!A:I,9,TRUE)</f>
        <v>2021</v>
      </c>
    </row>
    <row r="7746" spans="1:10" x14ac:dyDescent="0.15">
      <c r="A7746" t="s">
        <v>11106</v>
      </c>
      <c r="B7746" t="s">
        <v>1661</v>
      </c>
      <c r="C7746" t="s">
        <v>105</v>
      </c>
      <c r="D7746" t="s">
        <v>81</v>
      </c>
      <c r="E7746">
        <v>2</v>
      </c>
      <c r="F7746" s="8">
        <f>VLOOKUP(C7746,Products!$A$2:$E$20,5,TRUE)</f>
        <v>8.9499999999999993</v>
      </c>
      <c r="G7746" s="8">
        <f t="shared" si="240"/>
        <v>17.899999999999999</v>
      </c>
      <c r="H7746" s="8">
        <f>VLOOKUP(C7746,Products!$A$2:$F$20,6,TRUE)</f>
        <v>3.1999999999999993</v>
      </c>
      <c r="I7746" s="8">
        <f t="shared" si="241"/>
        <v>6.3999999999999986</v>
      </c>
      <c r="J7746" s="42">
        <f>VLOOKUP(B7746,Invoices!A:I,9,TRUE)</f>
        <v>2021</v>
      </c>
    </row>
    <row r="7747" spans="1:10" x14ac:dyDescent="0.15">
      <c r="A7747" t="s">
        <v>11107</v>
      </c>
      <c r="B7747" t="s">
        <v>1661</v>
      </c>
      <c r="C7747" t="s">
        <v>91</v>
      </c>
      <c r="D7747" t="s">
        <v>70</v>
      </c>
      <c r="E7747">
        <v>4</v>
      </c>
      <c r="F7747" s="8">
        <f>VLOOKUP(C7747,Products!$A$2:$E$20,5,TRUE)</f>
        <v>49.95</v>
      </c>
      <c r="G7747" s="8">
        <f t="shared" ref="G7747:G7810" si="242">F7747*E7747</f>
        <v>199.8</v>
      </c>
      <c r="H7747" s="8">
        <f>VLOOKUP(C7747,Products!$A$2:$F$20,6,TRUE)</f>
        <v>21.200000000000003</v>
      </c>
      <c r="I7747" s="8">
        <f t="shared" ref="I7747:I7810" si="243">H7747*E7747</f>
        <v>84.800000000000011</v>
      </c>
      <c r="J7747" s="42">
        <f>VLOOKUP(B7747,Invoices!A:I,9,TRUE)</f>
        <v>2021</v>
      </c>
    </row>
    <row r="7748" spans="1:10" x14ac:dyDescent="0.15">
      <c r="A7748" t="s">
        <v>11108</v>
      </c>
      <c r="B7748" t="s">
        <v>1661</v>
      </c>
      <c r="C7748" t="s">
        <v>101</v>
      </c>
      <c r="D7748" t="s">
        <v>69</v>
      </c>
      <c r="E7748">
        <v>1</v>
      </c>
      <c r="F7748" s="8">
        <f>VLOOKUP(C7748,Products!$A$2:$E$20,5,TRUE)</f>
        <v>129.94999999999999</v>
      </c>
      <c r="G7748" s="8">
        <f t="shared" si="242"/>
        <v>129.94999999999999</v>
      </c>
      <c r="H7748" s="8">
        <f>VLOOKUP(C7748,Products!$A$2:$F$20,6,TRUE)</f>
        <v>40.449999999999989</v>
      </c>
      <c r="I7748" s="8">
        <f t="shared" si="243"/>
        <v>40.449999999999989</v>
      </c>
      <c r="J7748" s="42">
        <f>VLOOKUP(B7748,Invoices!A:I,9,TRUE)</f>
        <v>2021</v>
      </c>
    </row>
    <row r="7749" spans="1:10" x14ac:dyDescent="0.15">
      <c r="A7749" t="s">
        <v>11109</v>
      </c>
      <c r="B7749" t="s">
        <v>1661</v>
      </c>
      <c r="C7749" t="s">
        <v>95</v>
      </c>
      <c r="D7749" t="s">
        <v>73</v>
      </c>
      <c r="E7749">
        <v>10</v>
      </c>
      <c r="F7749" s="8">
        <f>VLOOKUP(C7749,Products!$A$2:$E$20,5,TRUE)</f>
        <v>12.95</v>
      </c>
      <c r="G7749" s="8">
        <f t="shared" si="242"/>
        <v>129.5</v>
      </c>
      <c r="H7749" s="8">
        <f>VLOOKUP(C7749,Products!$A$2:$F$20,6,TRUE)</f>
        <v>4.1999999999999993</v>
      </c>
      <c r="I7749" s="8">
        <f t="shared" si="243"/>
        <v>41.999999999999993</v>
      </c>
      <c r="J7749" s="42">
        <f>VLOOKUP(B7749,Invoices!A:I,9,TRUE)</f>
        <v>2021</v>
      </c>
    </row>
    <row r="7750" spans="1:10" x14ac:dyDescent="0.15">
      <c r="A7750" t="s">
        <v>11110</v>
      </c>
      <c r="B7750" t="s">
        <v>1661</v>
      </c>
      <c r="C7750" t="s">
        <v>103</v>
      </c>
      <c r="D7750" t="s">
        <v>77</v>
      </c>
      <c r="E7750">
        <v>6</v>
      </c>
      <c r="F7750" s="8">
        <f>VLOOKUP(C7750,Products!$A$2:$E$20,5,TRUE)</f>
        <v>8.9499999999999993</v>
      </c>
      <c r="G7750" s="8">
        <f t="shared" si="242"/>
        <v>53.699999999999996</v>
      </c>
      <c r="H7750" s="8">
        <f>VLOOKUP(C7750,Products!$A$2:$F$20,6,TRUE)</f>
        <v>3.1999999999999993</v>
      </c>
      <c r="I7750" s="8">
        <f t="shared" si="243"/>
        <v>19.199999999999996</v>
      </c>
      <c r="J7750" s="42">
        <f>VLOOKUP(B7750,Invoices!A:I,9,TRUE)</f>
        <v>2021</v>
      </c>
    </row>
    <row r="7751" spans="1:10" x14ac:dyDescent="0.15">
      <c r="A7751" t="s">
        <v>11111</v>
      </c>
      <c r="B7751" t="s">
        <v>1662</v>
      </c>
      <c r="C7751" t="s">
        <v>90</v>
      </c>
      <c r="D7751" t="s">
        <v>72</v>
      </c>
      <c r="E7751">
        <v>12</v>
      </c>
      <c r="F7751" s="8">
        <f>VLOOKUP(C7751,Products!$A$2:$E$20,5,TRUE)</f>
        <v>8.9499999999999993</v>
      </c>
      <c r="G7751" s="8">
        <f t="shared" si="242"/>
        <v>107.39999999999999</v>
      </c>
      <c r="H7751" s="8">
        <f>VLOOKUP(C7751,Products!$A$2:$F$20,6,TRUE)</f>
        <v>5.6999999999999993</v>
      </c>
      <c r="I7751" s="8">
        <f t="shared" si="243"/>
        <v>68.399999999999991</v>
      </c>
      <c r="J7751" s="42">
        <f>VLOOKUP(B7751,Invoices!A:I,9,TRUE)</f>
        <v>2021</v>
      </c>
    </row>
    <row r="7752" spans="1:10" x14ac:dyDescent="0.15">
      <c r="A7752" t="s">
        <v>11112</v>
      </c>
      <c r="B7752" t="s">
        <v>1662</v>
      </c>
      <c r="C7752" t="s">
        <v>102</v>
      </c>
      <c r="D7752" t="s">
        <v>83</v>
      </c>
      <c r="E7752">
        <v>12</v>
      </c>
      <c r="F7752" s="8">
        <f>VLOOKUP(C7752,Products!$A$2:$E$20,5,TRUE)</f>
        <v>29.95</v>
      </c>
      <c r="G7752" s="8">
        <f t="shared" si="242"/>
        <v>359.4</v>
      </c>
      <c r="H7752" s="8">
        <f>VLOOKUP(C7752,Products!$A$2:$F$20,6,TRUE)</f>
        <v>15</v>
      </c>
      <c r="I7752" s="8">
        <f t="shared" si="243"/>
        <v>180</v>
      </c>
      <c r="J7752" s="42">
        <f>VLOOKUP(B7752,Invoices!A:I,9,TRUE)</f>
        <v>2021</v>
      </c>
    </row>
    <row r="7753" spans="1:10" x14ac:dyDescent="0.15">
      <c r="A7753" t="s">
        <v>11113</v>
      </c>
      <c r="B7753" t="s">
        <v>1662</v>
      </c>
      <c r="C7753" t="s">
        <v>87</v>
      </c>
      <c r="D7753" t="s">
        <v>68</v>
      </c>
      <c r="E7753">
        <v>1</v>
      </c>
      <c r="F7753" s="8">
        <f>VLOOKUP(C7753,Products!$A$2:$E$20,5,TRUE)</f>
        <v>19.95</v>
      </c>
      <c r="G7753" s="8">
        <f t="shared" si="242"/>
        <v>19.95</v>
      </c>
      <c r="H7753" s="8">
        <f>VLOOKUP(C7753,Products!$A$2:$F$20,6,TRUE)</f>
        <v>7.4499999999999993</v>
      </c>
      <c r="I7753" s="8">
        <f t="shared" si="243"/>
        <v>7.4499999999999993</v>
      </c>
      <c r="J7753" s="42">
        <f>VLOOKUP(B7753,Invoices!A:I,9,TRUE)</f>
        <v>2021</v>
      </c>
    </row>
    <row r="7754" spans="1:10" x14ac:dyDescent="0.15">
      <c r="A7754" t="s">
        <v>11114</v>
      </c>
      <c r="B7754" t="s">
        <v>1663</v>
      </c>
      <c r="C7754" t="s">
        <v>96</v>
      </c>
      <c r="D7754" t="s">
        <v>75</v>
      </c>
      <c r="E7754">
        <v>6</v>
      </c>
      <c r="F7754" s="8">
        <f>VLOOKUP(C7754,Products!$A$2:$E$20,5,TRUE)</f>
        <v>79.95</v>
      </c>
      <c r="G7754" s="8">
        <f t="shared" si="242"/>
        <v>479.70000000000005</v>
      </c>
      <c r="H7754" s="8">
        <f>VLOOKUP(C7754,Products!$A$2:$F$20,6,TRUE)</f>
        <v>27.950000000000003</v>
      </c>
      <c r="I7754" s="8">
        <f t="shared" si="243"/>
        <v>167.70000000000002</v>
      </c>
      <c r="J7754" s="42">
        <f>VLOOKUP(B7754,Invoices!A:I,9,TRUE)</f>
        <v>2021</v>
      </c>
    </row>
    <row r="7755" spans="1:10" x14ac:dyDescent="0.15">
      <c r="A7755" t="s">
        <v>11115</v>
      </c>
      <c r="B7755" t="s">
        <v>1663</v>
      </c>
      <c r="C7755" t="s">
        <v>103</v>
      </c>
      <c r="D7755" t="s">
        <v>77</v>
      </c>
      <c r="E7755">
        <v>4</v>
      </c>
      <c r="F7755" s="8">
        <f>VLOOKUP(C7755,Products!$A$2:$E$20,5,TRUE)</f>
        <v>8.9499999999999993</v>
      </c>
      <c r="G7755" s="8">
        <f t="shared" si="242"/>
        <v>35.799999999999997</v>
      </c>
      <c r="H7755" s="8">
        <f>VLOOKUP(C7755,Products!$A$2:$F$20,6,TRUE)</f>
        <v>3.1999999999999993</v>
      </c>
      <c r="I7755" s="8">
        <f t="shared" si="243"/>
        <v>12.799999999999997</v>
      </c>
      <c r="J7755" s="42">
        <f>VLOOKUP(B7755,Invoices!A:I,9,TRUE)</f>
        <v>2021</v>
      </c>
    </row>
    <row r="7756" spans="1:10" x14ac:dyDescent="0.15">
      <c r="A7756" t="s">
        <v>11116</v>
      </c>
      <c r="B7756" t="s">
        <v>1663</v>
      </c>
      <c r="C7756" t="s">
        <v>102</v>
      </c>
      <c r="D7756" t="s">
        <v>83</v>
      </c>
      <c r="E7756">
        <v>9</v>
      </c>
      <c r="F7756" s="8">
        <f>VLOOKUP(C7756,Products!$A$2:$E$20,5,TRUE)</f>
        <v>29.95</v>
      </c>
      <c r="G7756" s="8">
        <f t="shared" si="242"/>
        <v>269.55</v>
      </c>
      <c r="H7756" s="8">
        <f>VLOOKUP(C7756,Products!$A$2:$F$20,6,TRUE)</f>
        <v>15</v>
      </c>
      <c r="I7756" s="8">
        <f t="shared" si="243"/>
        <v>135</v>
      </c>
      <c r="J7756" s="42">
        <f>VLOOKUP(B7756,Invoices!A:I,9,TRUE)</f>
        <v>2021</v>
      </c>
    </row>
    <row r="7757" spans="1:10" x14ac:dyDescent="0.15">
      <c r="A7757" t="s">
        <v>11117</v>
      </c>
      <c r="B7757" t="s">
        <v>1663</v>
      </c>
      <c r="C7757" t="s">
        <v>90</v>
      </c>
      <c r="D7757" t="s">
        <v>72</v>
      </c>
      <c r="E7757">
        <v>2</v>
      </c>
      <c r="F7757" s="8">
        <f>VLOOKUP(C7757,Products!$A$2:$E$20,5,TRUE)</f>
        <v>8.9499999999999993</v>
      </c>
      <c r="G7757" s="8">
        <f t="shared" si="242"/>
        <v>17.899999999999999</v>
      </c>
      <c r="H7757" s="8">
        <f>VLOOKUP(C7757,Products!$A$2:$F$20,6,TRUE)</f>
        <v>5.6999999999999993</v>
      </c>
      <c r="I7757" s="8">
        <f t="shared" si="243"/>
        <v>11.399999999999999</v>
      </c>
      <c r="J7757" s="42">
        <f>VLOOKUP(B7757,Invoices!A:I,9,TRUE)</f>
        <v>2021</v>
      </c>
    </row>
    <row r="7758" spans="1:10" x14ac:dyDescent="0.15">
      <c r="A7758" t="s">
        <v>11118</v>
      </c>
      <c r="B7758" t="s">
        <v>1664</v>
      </c>
      <c r="C7758" t="s">
        <v>91</v>
      </c>
      <c r="D7758" t="s">
        <v>70</v>
      </c>
      <c r="E7758">
        <v>1</v>
      </c>
      <c r="F7758" s="8">
        <f>VLOOKUP(C7758,Products!$A$2:$E$20,5,TRUE)</f>
        <v>49.95</v>
      </c>
      <c r="G7758" s="8">
        <f t="shared" si="242"/>
        <v>49.95</v>
      </c>
      <c r="H7758" s="8">
        <f>VLOOKUP(C7758,Products!$A$2:$F$20,6,TRUE)</f>
        <v>21.200000000000003</v>
      </c>
      <c r="I7758" s="8">
        <f t="shared" si="243"/>
        <v>21.200000000000003</v>
      </c>
      <c r="J7758" s="42">
        <f>VLOOKUP(B7758,Invoices!A:I,9,TRUE)</f>
        <v>2021</v>
      </c>
    </row>
    <row r="7759" spans="1:10" x14ac:dyDescent="0.15">
      <c r="A7759" t="s">
        <v>11119</v>
      </c>
      <c r="B7759" t="s">
        <v>1664</v>
      </c>
      <c r="C7759" t="s">
        <v>93</v>
      </c>
      <c r="D7759" t="s">
        <v>76</v>
      </c>
      <c r="E7759">
        <v>1</v>
      </c>
      <c r="F7759" s="8">
        <f>VLOOKUP(C7759,Products!$A$2:$E$20,5,TRUE)</f>
        <v>9.9499999999999993</v>
      </c>
      <c r="G7759" s="8">
        <f t="shared" si="242"/>
        <v>9.9499999999999993</v>
      </c>
      <c r="H7759" s="8">
        <f>VLOOKUP(C7759,Products!$A$2:$F$20,6,TRUE)</f>
        <v>1.9499999999999993</v>
      </c>
      <c r="I7759" s="8">
        <f t="shared" si="243"/>
        <v>1.9499999999999993</v>
      </c>
      <c r="J7759" s="42">
        <f>VLOOKUP(B7759,Invoices!A:I,9,TRUE)</f>
        <v>2021</v>
      </c>
    </row>
    <row r="7760" spans="1:10" x14ac:dyDescent="0.15">
      <c r="A7760" t="s">
        <v>11120</v>
      </c>
      <c r="B7760" t="s">
        <v>1664</v>
      </c>
      <c r="C7760" t="s">
        <v>90</v>
      </c>
      <c r="D7760" t="s">
        <v>72</v>
      </c>
      <c r="E7760">
        <v>24</v>
      </c>
      <c r="F7760" s="8">
        <f>VLOOKUP(C7760,Products!$A$2:$E$20,5,TRUE)</f>
        <v>8.9499999999999993</v>
      </c>
      <c r="G7760" s="8">
        <f t="shared" si="242"/>
        <v>214.79999999999998</v>
      </c>
      <c r="H7760" s="8">
        <f>VLOOKUP(C7760,Products!$A$2:$F$20,6,TRUE)</f>
        <v>5.6999999999999993</v>
      </c>
      <c r="I7760" s="8">
        <f t="shared" si="243"/>
        <v>136.79999999999998</v>
      </c>
      <c r="J7760" s="42">
        <f>VLOOKUP(B7760,Invoices!A:I,9,TRUE)</f>
        <v>2021</v>
      </c>
    </row>
    <row r="7761" spans="1:10" x14ac:dyDescent="0.15">
      <c r="A7761" t="s">
        <v>11121</v>
      </c>
      <c r="B7761" t="s">
        <v>1665</v>
      </c>
      <c r="C7761" t="s">
        <v>88</v>
      </c>
      <c r="D7761" t="s">
        <v>85</v>
      </c>
      <c r="E7761">
        <v>100</v>
      </c>
      <c r="F7761" s="8">
        <f>VLOOKUP(C7761,Products!$A$2:$E$20,5,TRUE)</f>
        <v>8.9499999999999993</v>
      </c>
      <c r="G7761" s="8">
        <f t="shared" si="242"/>
        <v>894.99999999999989</v>
      </c>
      <c r="H7761" s="8">
        <f>VLOOKUP(C7761,Products!$A$2:$F$20,6,TRUE)</f>
        <v>5.6999999999999993</v>
      </c>
      <c r="I7761" s="8">
        <f t="shared" si="243"/>
        <v>569.99999999999989</v>
      </c>
      <c r="J7761" s="42">
        <f>VLOOKUP(B7761,Invoices!A:I,9,TRUE)</f>
        <v>2021</v>
      </c>
    </row>
    <row r="7762" spans="1:10" x14ac:dyDescent="0.15">
      <c r="A7762" t="s">
        <v>11122</v>
      </c>
      <c r="B7762" t="s">
        <v>1666</v>
      </c>
      <c r="C7762" t="s">
        <v>104</v>
      </c>
      <c r="D7762" t="s">
        <v>71</v>
      </c>
      <c r="E7762">
        <v>6</v>
      </c>
      <c r="F7762" s="8">
        <f>VLOOKUP(C7762,Products!$A$2:$E$20,5,TRUE)</f>
        <v>2.95</v>
      </c>
      <c r="G7762" s="8">
        <f t="shared" si="242"/>
        <v>17.700000000000003</v>
      </c>
      <c r="H7762" s="8">
        <f>VLOOKUP(C7762,Products!$A$2:$F$20,6,TRUE)</f>
        <v>1.1500000000000001</v>
      </c>
      <c r="I7762" s="8">
        <f t="shared" si="243"/>
        <v>6.9</v>
      </c>
      <c r="J7762" s="42">
        <f>VLOOKUP(B7762,Invoices!A:I,9,TRUE)</f>
        <v>2021</v>
      </c>
    </row>
    <row r="7763" spans="1:10" x14ac:dyDescent="0.15">
      <c r="A7763" t="s">
        <v>11123</v>
      </c>
      <c r="B7763" t="s">
        <v>1666</v>
      </c>
      <c r="C7763" t="s">
        <v>93</v>
      </c>
      <c r="D7763" t="s">
        <v>76</v>
      </c>
      <c r="E7763">
        <v>1</v>
      </c>
      <c r="F7763" s="8">
        <f>VLOOKUP(C7763,Products!$A$2:$E$20,5,TRUE)</f>
        <v>9.9499999999999993</v>
      </c>
      <c r="G7763" s="8">
        <f t="shared" si="242"/>
        <v>9.9499999999999993</v>
      </c>
      <c r="H7763" s="8">
        <f>VLOOKUP(C7763,Products!$A$2:$F$20,6,TRUE)</f>
        <v>1.9499999999999993</v>
      </c>
      <c r="I7763" s="8">
        <f t="shared" si="243"/>
        <v>1.9499999999999993</v>
      </c>
      <c r="J7763" s="42">
        <f>VLOOKUP(B7763,Invoices!A:I,9,TRUE)</f>
        <v>2021</v>
      </c>
    </row>
    <row r="7764" spans="1:10" x14ac:dyDescent="0.15">
      <c r="A7764" t="s">
        <v>11124</v>
      </c>
      <c r="B7764" t="s">
        <v>1666</v>
      </c>
      <c r="C7764" t="s">
        <v>88</v>
      </c>
      <c r="D7764" t="s">
        <v>85</v>
      </c>
      <c r="E7764">
        <v>1</v>
      </c>
      <c r="F7764" s="8">
        <f>VLOOKUP(C7764,Products!$A$2:$E$20,5,TRUE)</f>
        <v>8.9499999999999993</v>
      </c>
      <c r="G7764" s="8">
        <f t="shared" si="242"/>
        <v>8.9499999999999993</v>
      </c>
      <c r="H7764" s="8">
        <f>VLOOKUP(C7764,Products!$A$2:$F$20,6,TRUE)</f>
        <v>5.6999999999999993</v>
      </c>
      <c r="I7764" s="8">
        <f t="shared" si="243"/>
        <v>5.6999999999999993</v>
      </c>
      <c r="J7764" s="42">
        <f>VLOOKUP(B7764,Invoices!A:I,9,TRUE)</f>
        <v>2021</v>
      </c>
    </row>
    <row r="7765" spans="1:10" x14ac:dyDescent="0.15">
      <c r="A7765" t="s">
        <v>11125</v>
      </c>
      <c r="B7765" t="s">
        <v>1667</v>
      </c>
      <c r="C7765" t="s">
        <v>100</v>
      </c>
      <c r="D7765" t="s">
        <v>78</v>
      </c>
      <c r="E7765">
        <v>5</v>
      </c>
      <c r="F7765" s="8">
        <f>VLOOKUP(C7765,Products!$A$2:$E$20,5,TRUE)</f>
        <v>49.95</v>
      </c>
      <c r="G7765" s="8">
        <f t="shared" si="242"/>
        <v>249.75</v>
      </c>
      <c r="H7765" s="8">
        <f>VLOOKUP(C7765,Products!$A$2:$F$20,6,TRUE)</f>
        <v>19.950000000000003</v>
      </c>
      <c r="I7765" s="8">
        <f t="shared" si="243"/>
        <v>99.750000000000014</v>
      </c>
      <c r="J7765" s="42">
        <f>VLOOKUP(B7765,Invoices!A:I,9,TRUE)</f>
        <v>2021</v>
      </c>
    </row>
    <row r="7766" spans="1:10" x14ac:dyDescent="0.15">
      <c r="A7766" t="s">
        <v>11126</v>
      </c>
      <c r="B7766" t="s">
        <v>1667</v>
      </c>
      <c r="C7766" t="s">
        <v>98</v>
      </c>
      <c r="D7766" t="s">
        <v>79</v>
      </c>
      <c r="E7766">
        <v>1</v>
      </c>
      <c r="F7766" s="8">
        <f>VLOOKUP(C7766,Products!$A$2:$E$20,5,TRUE)</f>
        <v>14.95</v>
      </c>
      <c r="G7766" s="8">
        <f t="shared" si="242"/>
        <v>14.95</v>
      </c>
      <c r="H7766" s="8">
        <f>VLOOKUP(C7766,Products!$A$2:$F$20,6,TRUE)</f>
        <v>3.0499999999999989</v>
      </c>
      <c r="I7766" s="8">
        <f t="shared" si="243"/>
        <v>3.0499999999999989</v>
      </c>
      <c r="J7766" s="42">
        <f>VLOOKUP(B7766,Invoices!A:I,9,TRUE)</f>
        <v>2021</v>
      </c>
    </row>
    <row r="7767" spans="1:10" x14ac:dyDescent="0.15">
      <c r="A7767" t="s">
        <v>11127</v>
      </c>
      <c r="B7767" t="s">
        <v>1668</v>
      </c>
      <c r="C7767" t="s">
        <v>90</v>
      </c>
      <c r="D7767" t="s">
        <v>72</v>
      </c>
      <c r="E7767">
        <v>9</v>
      </c>
      <c r="F7767" s="8">
        <f>VLOOKUP(C7767,Products!$A$2:$E$20,5,TRUE)</f>
        <v>8.9499999999999993</v>
      </c>
      <c r="G7767" s="8">
        <f t="shared" si="242"/>
        <v>80.55</v>
      </c>
      <c r="H7767" s="8">
        <f>VLOOKUP(C7767,Products!$A$2:$F$20,6,TRUE)</f>
        <v>5.6999999999999993</v>
      </c>
      <c r="I7767" s="8">
        <f t="shared" si="243"/>
        <v>51.3</v>
      </c>
      <c r="J7767" s="42">
        <f>VLOOKUP(B7767,Invoices!A:I,9,TRUE)</f>
        <v>2021</v>
      </c>
    </row>
    <row r="7768" spans="1:10" x14ac:dyDescent="0.15">
      <c r="A7768" t="s">
        <v>11128</v>
      </c>
      <c r="B7768" t="s">
        <v>1668</v>
      </c>
      <c r="C7768" t="s">
        <v>95</v>
      </c>
      <c r="D7768" t="s">
        <v>73</v>
      </c>
      <c r="E7768">
        <v>100</v>
      </c>
      <c r="F7768" s="8">
        <f>VLOOKUP(C7768,Products!$A$2:$E$20,5,TRUE)</f>
        <v>12.95</v>
      </c>
      <c r="G7768" s="8">
        <f t="shared" si="242"/>
        <v>1295</v>
      </c>
      <c r="H7768" s="8">
        <f>VLOOKUP(C7768,Products!$A$2:$F$20,6,TRUE)</f>
        <v>4.1999999999999993</v>
      </c>
      <c r="I7768" s="8">
        <f t="shared" si="243"/>
        <v>419.99999999999994</v>
      </c>
      <c r="J7768" s="42">
        <f>VLOOKUP(B7768,Invoices!A:I,9,TRUE)</f>
        <v>2021</v>
      </c>
    </row>
    <row r="7769" spans="1:10" x14ac:dyDescent="0.15">
      <c r="A7769" t="s">
        <v>11129</v>
      </c>
      <c r="B7769" t="s">
        <v>1668</v>
      </c>
      <c r="C7769" t="s">
        <v>96</v>
      </c>
      <c r="D7769" t="s">
        <v>75</v>
      </c>
      <c r="E7769">
        <v>1</v>
      </c>
      <c r="F7769" s="8">
        <f>VLOOKUP(C7769,Products!$A$2:$E$20,5,TRUE)</f>
        <v>79.95</v>
      </c>
      <c r="G7769" s="8">
        <f t="shared" si="242"/>
        <v>79.95</v>
      </c>
      <c r="H7769" s="8">
        <f>VLOOKUP(C7769,Products!$A$2:$F$20,6,TRUE)</f>
        <v>27.950000000000003</v>
      </c>
      <c r="I7769" s="8">
        <f t="shared" si="243"/>
        <v>27.950000000000003</v>
      </c>
      <c r="J7769" s="42">
        <f>VLOOKUP(B7769,Invoices!A:I,9,TRUE)</f>
        <v>2021</v>
      </c>
    </row>
    <row r="7770" spans="1:10" x14ac:dyDescent="0.15">
      <c r="A7770" t="s">
        <v>11130</v>
      </c>
      <c r="B7770" t="s">
        <v>1668</v>
      </c>
      <c r="C7770" t="s">
        <v>87</v>
      </c>
      <c r="D7770" t="s">
        <v>68</v>
      </c>
      <c r="E7770">
        <v>5</v>
      </c>
      <c r="F7770" s="8">
        <f>VLOOKUP(C7770,Products!$A$2:$E$20,5,TRUE)</f>
        <v>19.95</v>
      </c>
      <c r="G7770" s="8">
        <f t="shared" si="242"/>
        <v>99.75</v>
      </c>
      <c r="H7770" s="8">
        <f>VLOOKUP(C7770,Products!$A$2:$F$20,6,TRUE)</f>
        <v>7.4499999999999993</v>
      </c>
      <c r="I7770" s="8">
        <f t="shared" si="243"/>
        <v>37.25</v>
      </c>
      <c r="J7770" s="42">
        <f>VLOOKUP(B7770,Invoices!A:I,9,TRUE)</f>
        <v>2021</v>
      </c>
    </row>
    <row r="7771" spans="1:10" x14ac:dyDescent="0.15">
      <c r="A7771" t="s">
        <v>11131</v>
      </c>
      <c r="B7771" t="s">
        <v>1668</v>
      </c>
      <c r="C7771" t="s">
        <v>89</v>
      </c>
      <c r="D7771" t="s">
        <v>80</v>
      </c>
      <c r="E7771">
        <v>8</v>
      </c>
      <c r="F7771" s="8">
        <f>VLOOKUP(C7771,Products!$A$2:$E$20,5,TRUE)</f>
        <v>15.95</v>
      </c>
      <c r="G7771" s="8">
        <f t="shared" si="242"/>
        <v>127.6</v>
      </c>
      <c r="H7771" s="8">
        <f>VLOOKUP(C7771,Products!$A$2:$F$20,6,TRUE)</f>
        <v>6</v>
      </c>
      <c r="I7771" s="8">
        <f t="shared" si="243"/>
        <v>48</v>
      </c>
      <c r="J7771" s="42">
        <f>VLOOKUP(B7771,Invoices!A:I,9,TRUE)</f>
        <v>2021</v>
      </c>
    </row>
    <row r="7772" spans="1:10" x14ac:dyDescent="0.15">
      <c r="A7772" t="s">
        <v>11132</v>
      </c>
      <c r="B7772" t="s">
        <v>1668</v>
      </c>
      <c r="C7772" t="s">
        <v>103</v>
      </c>
      <c r="D7772" t="s">
        <v>77</v>
      </c>
      <c r="E7772">
        <v>1</v>
      </c>
      <c r="F7772" s="8">
        <f>VLOOKUP(C7772,Products!$A$2:$E$20,5,TRUE)</f>
        <v>8.9499999999999993</v>
      </c>
      <c r="G7772" s="8">
        <f t="shared" si="242"/>
        <v>8.9499999999999993</v>
      </c>
      <c r="H7772" s="8">
        <f>VLOOKUP(C7772,Products!$A$2:$F$20,6,TRUE)</f>
        <v>3.1999999999999993</v>
      </c>
      <c r="I7772" s="8">
        <f t="shared" si="243"/>
        <v>3.1999999999999993</v>
      </c>
      <c r="J7772" s="42">
        <f>VLOOKUP(B7772,Invoices!A:I,9,TRUE)</f>
        <v>2021</v>
      </c>
    </row>
    <row r="7773" spans="1:10" x14ac:dyDescent="0.15">
      <c r="A7773" t="s">
        <v>11133</v>
      </c>
      <c r="B7773" t="s">
        <v>1668</v>
      </c>
      <c r="C7773" t="s">
        <v>92</v>
      </c>
      <c r="D7773" t="s">
        <v>82</v>
      </c>
      <c r="E7773">
        <v>12</v>
      </c>
      <c r="F7773" s="8">
        <f>VLOOKUP(C7773,Products!$A$2:$E$20,5,TRUE)</f>
        <v>19.95</v>
      </c>
      <c r="G7773" s="8">
        <f t="shared" si="242"/>
        <v>239.39999999999998</v>
      </c>
      <c r="H7773" s="8">
        <f>VLOOKUP(C7773,Products!$A$2:$F$20,6,TRUE)</f>
        <v>7.4499999999999993</v>
      </c>
      <c r="I7773" s="8">
        <f t="shared" si="243"/>
        <v>89.399999999999991</v>
      </c>
      <c r="J7773" s="42">
        <f>VLOOKUP(B7773,Invoices!A:I,9,TRUE)</f>
        <v>2021</v>
      </c>
    </row>
    <row r="7774" spans="1:10" x14ac:dyDescent="0.15">
      <c r="A7774" t="s">
        <v>11134</v>
      </c>
      <c r="B7774" t="s">
        <v>1668</v>
      </c>
      <c r="C7774" t="s">
        <v>88</v>
      </c>
      <c r="D7774" t="s">
        <v>85</v>
      </c>
      <c r="E7774">
        <v>1</v>
      </c>
      <c r="F7774" s="8">
        <f>VLOOKUP(C7774,Products!$A$2:$E$20,5,TRUE)</f>
        <v>8.9499999999999993</v>
      </c>
      <c r="G7774" s="8">
        <f t="shared" si="242"/>
        <v>8.9499999999999993</v>
      </c>
      <c r="H7774" s="8">
        <f>VLOOKUP(C7774,Products!$A$2:$F$20,6,TRUE)</f>
        <v>5.6999999999999993</v>
      </c>
      <c r="I7774" s="8">
        <f t="shared" si="243"/>
        <v>5.6999999999999993</v>
      </c>
      <c r="J7774" s="42">
        <f>VLOOKUP(B7774,Invoices!A:I,9,TRUE)</f>
        <v>2021</v>
      </c>
    </row>
    <row r="7775" spans="1:10" x14ac:dyDescent="0.15">
      <c r="A7775" t="s">
        <v>11135</v>
      </c>
      <c r="B7775" t="s">
        <v>1668</v>
      </c>
      <c r="C7775" t="s">
        <v>105</v>
      </c>
      <c r="D7775" t="s">
        <v>81</v>
      </c>
      <c r="E7775">
        <v>20</v>
      </c>
      <c r="F7775" s="8">
        <f>VLOOKUP(C7775,Products!$A$2:$E$20,5,TRUE)</f>
        <v>8.9499999999999993</v>
      </c>
      <c r="G7775" s="8">
        <f t="shared" si="242"/>
        <v>179</v>
      </c>
      <c r="H7775" s="8">
        <f>VLOOKUP(C7775,Products!$A$2:$F$20,6,TRUE)</f>
        <v>3.1999999999999993</v>
      </c>
      <c r="I7775" s="8">
        <f t="shared" si="243"/>
        <v>63.999999999999986</v>
      </c>
      <c r="J7775" s="42">
        <f>VLOOKUP(B7775,Invoices!A:I,9,TRUE)</f>
        <v>2021</v>
      </c>
    </row>
    <row r="7776" spans="1:10" x14ac:dyDescent="0.15">
      <c r="A7776" t="s">
        <v>11136</v>
      </c>
      <c r="B7776" t="s">
        <v>1669</v>
      </c>
      <c r="C7776" t="s">
        <v>94</v>
      </c>
      <c r="D7776" t="s">
        <v>86</v>
      </c>
      <c r="E7776">
        <v>1</v>
      </c>
      <c r="F7776" s="8">
        <f>VLOOKUP(C7776,Products!$A$2:$E$20,5,TRUE)</f>
        <v>3.5</v>
      </c>
      <c r="G7776" s="8">
        <f t="shared" si="242"/>
        <v>3.5</v>
      </c>
      <c r="H7776" s="8">
        <f>VLOOKUP(C7776,Products!$A$2:$F$20,6,TRUE)</f>
        <v>0.54999999999999982</v>
      </c>
      <c r="I7776" s="8">
        <f t="shared" si="243"/>
        <v>0.54999999999999982</v>
      </c>
      <c r="J7776" s="42">
        <f>VLOOKUP(B7776,Invoices!A:I,9,TRUE)</f>
        <v>2021</v>
      </c>
    </row>
    <row r="7777" spans="1:10" x14ac:dyDescent="0.15">
      <c r="A7777" t="s">
        <v>11137</v>
      </c>
      <c r="B7777" t="s">
        <v>1669</v>
      </c>
      <c r="C7777" t="s">
        <v>96</v>
      </c>
      <c r="D7777" t="s">
        <v>75</v>
      </c>
      <c r="E7777">
        <v>25</v>
      </c>
      <c r="F7777" s="8">
        <f>VLOOKUP(C7777,Products!$A$2:$E$20,5,TRUE)</f>
        <v>79.95</v>
      </c>
      <c r="G7777" s="8">
        <f t="shared" si="242"/>
        <v>1998.75</v>
      </c>
      <c r="H7777" s="8">
        <f>VLOOKUP(C7777,Products!$A$2:$F$20,6,TRUE)</f>
        <v>27.950000000000003</v>
      </c>
      <c r="I7777" s="8">
        <f t="shared" si="243"/>
        <v>698.75000000000011</v>
      </c>
      <c r="J7777" s="42">
        <f>VLOOKUP(B7777,Invoices!A:I,9,TRUE)</f>
        <v>2021</v>
      </c>
    </row>
    <row r="7778" spans="1:10" x14ac:dyDescent="0.15">
      <c r="A7778" t="s">
        <v>11138</v>
      </c>
      <c r="B7778" t="s">
        <v>1669</v>
      </c>
      <c r="C7778" t="s">
        <v>105</v>
      </c>
      <c r="D7778" t="s">
        <v>81</v>
      </c>
      <c r="E7778">
        <v>1</v>
      </c>
      <c r="F7778" s="8">
        <f>VLOOKUP(C7778,Products!$A$2:$E$20,5,TRUE)</f>
        <v>8.9499999999999993</v>
      </c>
      <c r="G7778" s="8">
        <f t="shared" si="242"/>
        <v>8.9499999999999993</v>
      </c>
      <c r="H7778" s="8">
        <f>VLOOKUP(C7778,Products!$A$2:$F$20,6,TRUE)</f>
        <v>3.1999999999999993</v>
      </c>
      <c r="I7778" s="8">
        <f t="shared" si="243"/>
        <v>3.1999999999999993</v>
      </c>
      <c r="J7778" s="42">
        <f>VLOOKUP(B7778,Invoices!A:I,9,TRUE)</f>
        <v>2021</v>
      </c>
    </row>
    <row r="7779" spans="1:10" x14ac:dyDescent="0.15">
      <c r="A7779" t="s">
        <v>11139</v>
      </c>
      <c r="B7779" t="s">
        <v>1670</v>
      </c>
      <c r="C7779" t="s">
        <v>90</v>
      </c>
      <c r="D7779" t="s">
        <v>72</v>
      </c>
      <c r="E7779">
        <v>25</v>
      </c>
      <c r="F7779" s="8">
        <f>VLOOKUP(C7779,Products!$A$2:$E$20,5,TRUE)</f>
        <v>8.9499999999999993</v>
      </c>
      <c r="G7779" s="8">
        <f t="shared" si="242"/>
        <v>223.74999999999997</v>
      </c>
      <c r="H7779" s="8">
        <f>VLOOKUP(C7779,Products!$A$2:$F$20,6,TRUE)</f>
        <v>5.6999999999999993</v>
      </c>
      <c r="I7779" s="8">
        <f t="shared" si="243"/>
        <v>142.49999999999997</v>
      </c>
      <c r="J7779" s="42">
        <f>VLOOKUP(B7779,Invoices!A:I,9,TRUE)</f>
        <v>2021</v>
      </c>
    </row>
    <row r="7780" spans="1:10" x14ac:dyDescent="0.15">
      <c r="A7780" t="s">
        <v>11140</v>
      </c>
      <c r="B7780" t="s">
        <v>1671</v>
      </c>
      <c r="C7780" t="s">
        <v>89</v>
      </c>
      <c r="D7780" t="s">
        <v>80</v>
      </c>
      <c r="E7780">
        <v>3</v>
      </c>
      <c r="F7780" s="8">
        <f>VLOOKUP(C7780,Products!$A$2:$E$20,5,TRUE)</f>
        <v>15.95</v>
      </c>
      <c r="G7780" s="8">
        <f t="shared" si="242"/>
        <v>47.849999999999994</v>
      </c>
      <c r="H7780" s="8">
        <f>VLOOKUP(C7780,Products!$A$2:$F$20,6,TRUE)</f>
        <v>6</v>
      </c>
      <c r="I7780" s="8">
        <f t="shared" si="243"/>
        <v>18</v>
      </c>
      <c r="J7780" s="42">
        <f>VLOOKUP(B7780,Invoices!A:I,9,TRUE)</f>
        <v>2021</v>
      </c>
    </row>
    <row r="7781" spans="1:10" x14ac:dyDescent="0.15">
      <c r="A7781" t="s">
        <v>11141</v>
      </c>
      <c r="B7781" t="s">
        <v>1671</v>
      </c>
      <c r="C7781" t="s">
        <v>105</v>
      </c>
      <c r="D7781" t="s">
        <v>81</v>
      </c>
      <c r="E7781">
        <v>5</v>
      </c>
      <c r="F7781" s="8">
        <f>VLOOKUP(C7781,Products!$A$2:$E$20,5,TRUE)</f>
        <v>8.9499999999999993</v>
      </c>
      <c r="G7781" s="8">
        <f t="shared" si="242"/>
        <v>44.75</v>
      </c>
      <c r="H7781" s="8">
        <f>VLOOKUP(C7781,Products!$A$2:$F$20,6,TRUE)</f>
        <v>3.1999999999999993</v>
      </c>
      <c r="I7781" s="8">
        <f t="shared" si="243"/>
        <v>15.999999999999996</v>
      </c>
      <c r="J7781" s="42">
        <f>VLOOKUP(B7781,Invoices!A:I,9,TRUE)</f>
        <v>2021</v>
      </c>
    </row>
    <row r="7782" spans="1:10" x14ac:dyDescent="0.15">
      <c r="A7782" t="s">
        <v>11142</v>
      </c>
      <c r="B7782" t="s">
        <v>1671</v>
      </c>
      <c r="C7782" t="s">
        <v>100</v>
      </c>
      <c r="D7782" t="s">
        <v>78</v>
      </c>
      <c r="E7782">
        <v>6</v>
      </c>
      <c r="F7782" s="8">
        <f>VLOOKUP(C7782,Products!$A$2:$E$20,5,TRUE)</f>
        <v>49.95</v>
      </c>
      <c r="G7782" s="8">
        <f t="shared" si="242"/>
        <v>299.70000000000005</v>
      </c>
      <c r="H7782" s="8">
        <f>VLOOKUP(C7782,Products!$A$2:$F$20,6,TRUE)</f>
        <v>19.950000000000003</v>
      </c>
      <c r="I7782" s="8">
        <f t="shared" si="243"/>
        <v>119.70000000000002</v>
      </c>
      <c r="J7782" s="42">
        <f>VLOOKUP(B7782,Invoices!A:I,9,TRUE)</f>
        <v>2021</v>
      </c>
    </row>
    <row r="7783" spans="1:10" x14ac:dyDescent="0.15">
      <c r="A7783" t="s">
        <v>11143</v>
      </c>
      <c r="B7783" t="s">
        <v>1671</v>
      </c>
      <c r="C7783" t="s">
        <v>101</v>
      </c>
      <c r="D7783" t="s">
        <v>69</v>
      </c>
      <c r="E7783">
        <v>10</v>
      </c>
      <c r="F7783" s="8">
        <f>VLOOKUP(C7783,Products!$A$2:$E$20,5,TRUE)</f>
        <v>129.94999999999999</v>
      </c>
      <c r="G7783" s="8">
        <f t="shared" si="242"/>
        <v>1299.5</v>
      </c>
      <c r="H7783" s="8">
        <f>VLOOKUP(C7783,Products!$A$2:$F$20,6,TRUE)</f>
        <v>40.449999999999989</v>
      </c>
      <c r="I7783" s="8">
        <f t="shared" si="243"/>
        <v>404.49999999999989</v>
      </c>
      <c r="J7783" s="42">
        <f>VLOOKUP(B7783,Invoices!A:I,9,TRUE)</f>
        <v>2021</v>
      </c>
    </row>
    <row r="7784" spans="1:10" x14ac:dyDescent="0.15">
      <c r="A7784" t="s">
        <v>11144</v>
      </c>
      <c r="B7784" t="s">
        <v>1671</v>
      </c>
      <c r="C7784" t="s">
        <v>104</v>
      </c>
      <c r="D7784" t="s">
        <v>71</v>
      </c>
      <c r="E7784">
        <v>2</v>
      </c>
      <c r="F7784" s="8">
        <f>VLOOKUP(C7784,Products!$A$2:$E$20,5,TRUE)</f>
        <v>2.95</v>
      </c>
      <c r="G7784" s="8">
        <f t="shared" si="242"/>
        <v>5.9</v>
      </c>
      <c r="H7784" s="8">
        <f>VLOOKUP(C7784,Products!$A$2:$F$20,6,TRUE)</f>
        <v>1.1500000000000001</v>
      </c>
      <c r="I7784" s="8">
        <f t="shared" si="243"/>
        <v>2.3000000000000003</v>
      </c>
      <c r="J7784" s="42">
        <f>VLOOKUP(B7784,Invoices!A:I,9,TRUE)</f>
        <v>2021</v>
      </c>
    </row>
    <row r="7785" spans="1:10" x14ac:dyDescent="0.15">
      <c r="A7785" t="s">
        <v>11145</v>
      </c>
      <c r="B7785" t="s">
        <v>1671</v>
      </c>
      <c r="C7785" t="s">
        <v>93</v>
      </c>
      <c r="D7785" t="s">
        <v>76</v>
      </c>
      <c r="E7785">
        <v>1</v>
      </c>
      <c r="F7785" s="8">
        <f>VLOOKUP(C7785,Products!$A$2:$E$20,5,TRUE)</f>
        <v>9.9499999999999993</v>
      </c>
      <c r="G7785" s="8">
        <f t="shared" si="242"/>
        <v>9.9499999999999993</v>
      </c>
      <c r="H7785" s="8">
        <f>VLOOKUP(C7785,Products!$A$2:$F$20,6,TRUE)</f>
        <v>1.9499999999999993</v>
      </c>
      <c r="I7785" s="8">
        <f t="shared" si="243"/>
        <v>1.9499999999999993</v>
      </c>
      <c r="J7785" s="42">
        <f>VLOOKUP(B7785,Invoices!A:I,9,TRUE)</f>
        <v>2021</v>
      </c>
    </row>
    <row r="7786" spans="1:10" x14ac:dyDescent="0.15">
      <c r="A7786" t="s">
        <v>11146</v>
      </c>
      <c r="B7786" t="s">
        <v>1671</v>
      </c>
      <c r="C7786" t="s">
        <v>92</v>
      </c>
      <c r="D7786" t="s">
        <v>82</v>
      </c>
      <c r="E7786">
        <v>5</v>
      </c>
      <c r="F7786" s="8">
        <f>VLOOKUP(C7786,Products!$A$2:$E$20,5,TRUE)</f>
        <v>19.95</v>
      </c>
      <c r="G7786" s="8">
        <f t="shared" si="242"/>
        <v>99.75</v>
      </c>
      <c r="H7786" s="8">
        <f>VLOOKUP(C7786,Products!$A$2:$F$20,6,TRUE)</f>
        <v>7.4499999999999993</v>
      </c>
      <c r="I7786" s="8">
        <f t="shared" si="243"/>
        <v>37.25</v>
      </c>
      <c r="J7786" s="42">
        <f>VLOOKUP(B7786,Invoices!A:I,9,TRUE)</f>
        <v>2021</v>
      </c>
    </row>
    <row r="7787" spans="1:10" x14ac:dyDescent="0.15">
      <c r="A7787" t="s">
        <v>11147</v>
      </c>
      <c r="B7787" t="s">
        <v>1671</v>
      </c>
      <c r="C7787" t="s">
        <v>90</v>
      </c>
      <c r="D7787" t="s">
        <v>72</v>
      </c>
      <c r="E7787">
        <v>5</v>
      </c>
      <c r="F7787" s="8">
        <f>VLOOKUP(C7787,Products!$A$2:$E$20,5,TRUE)</f>
        <v>8.9499999999999993</v>
      </c>
      <c r="G7787" s="8">
        <f t="shared" si="242"/>
        <v>44.75</v>
      </c>
      <c r="H7787" s="8">
        <f>VLOOKUP(C7787,Products!$A$2:$F$20,6,TRUE)</f>
        <v>5.6999999999999993</v>
      </c>
      <c r="I7787" s="8">
        <f t="shared" si="243"/>
        <v>28.499999999999996</v>
      </c>
      <c r="J7787" s="42">
        <f>VLOOKUP(B7787,Invoices!A:I,9,TRUE)</f>
        <v>2021</v>
      </c>
    </row>
    <row r="7788" spans="1:10" x14ac:dyDescent="0.15">
      <c r="A7788" t="s">
        <v>11148</v>
      </c>
      <c r="B7788" t="s">
        <v>1672</v>
      </c>
      <c r="C7788" t="s">
        <v>103</v>
      </c>
      <c r="D7788" t="s">
        <v>77</v>
      </c>
      <c r="E7788">
        <v>1</v>
      </c>
      <c r="F7788" s="8">
        <f>VLOOKUP(C7788,Products!$A$2:$E$20,5,TRUE)</f>
        <v>8.9499999999999993</v>
      </c>
      <c r="G7788" s="8">
        <f t="shared" si="242"/>
        <v>8.9499999999999993</v>
      </c>
      <c r="H7788" s="8">
        <f>VLOOKUP(C7788,Products!$A$2:$F$20,6,TRUE)</f>
        <v>3.1999999999999993</v>
      </c>
      <c r="I7788" s="8">
        <f t="shared" si="243"/>
        <v>3.1999999999999993</v>
      </c>
      <c r="J7788" s="42">
        <f>VLOOKUP(B7788,Invoices!A:I,9,TRUE)</f>
        <v>2021</v>
      </c>
    </row>
    <row r="7789" spans="1:10" x14ac:dyDescent="0.15">
      <c r="A7789" t="s">
        <v>11149</v>
      </c>
      <c r="B7789" t="s">
        <v>1672</v>
      </c>
      <c r="C7789" t="s">
        <v>93</v>
      </c>
      <c r="D7789" t="s">
        <v>76</v>
      </c>
      <c r="E7789">
        <v>10</v>
      </c>
      <c r="F7789" s="8">
        <f>VLOOKUP(C7789,Products!$A$2:$E$20,5,TRUE)</f>
        <v>9.9499999999999993</v>
      </c>
      <c r="G7789" s="8">
        <f t="shared" si="242"/>
        <v>99.5</v>
      </c>
      <c r="H7789" s="8">
        <f>VLOOKUP(C7789,Products!$A$2:$F$20,6,TRUE)</f>
        <v>1.9499999999999993</v>
      </c>
      <c r="I7789" s="8">
        <f t="shared" si="243"/>
        <v>19.499999999999993</v>
      </c>
      <c r="J7789" s="42">
        <f>VLOOKUP(B7789,Invoices!A:I,9,TRUE)</f>
        <v>2021</v>
      </c>
    </row>
    <row r="7790" spans="1:10" x14ac:dyDescent="0.15">
      <c r="A7790" t="s">
        <v>11150</v>
      </c>
      <c r="B7790" t="s">
        <v>1672</v>
      </c>
      <c r="C7790" t="s">
        <v>90</v>
      </c>
      <c r="D7790" t="s">
        <v>72</v>
      </c>
      <c r="E7790">
        <v>1</v>
      </c>
      <c r="F7790" s="8">
        <f>VLOOKUP(C7790,Products!$A$2:$E$20,5,TRUE)</f>
        <v>8.9499999999999993</v>
      </c>
      <c r="G7790" s="8">
        <f t="shared" si="242"/>
        <v>8.9499999999999993</v>
      </c>
      <c r="H7790" s="8">
        <f>VLOOKUP(C7790,Products!$A$2:$F$20,6,TRUE)</f>
        <v>5.6999999999999993</v>
      </c>
      <c r="I7790" s="8">
        <f t="shared" si="243"/>
        <v>5.6999999999999993</v>
      </c>
      <c r="J7790" s="42">
        <f>VLOOKUP(B7790,Invoices!A:I,9,TRUE)</f>
        <v>2021</v>
      </c>
    </row>
    <row r="7791" spans="1:10" x14ac:dyDescent="0.15">
      <c r="A7791" t="s">
        <v>11151</v>
      </c>
      <c r="B7791" t="s">
        <v>1672</v>
      </c>
      <c r="C7791" t="s">
        <v>104</v>
      </c>
      <c r="D7791" t="s">
        <v>71</v>
      </c>
      <c r="E7791">
        <v>6</v>
      </c>
      <c r="F7791" s="8">
        <f>VLOOKUP(C7791,Products!$A$2:$E$20,5,TRUE)</f>
        <v>2.95</v>
      </c>
      <c r="G7791" s="8">
        <f t="shared" si="242"/>
        <v>17.700000000000003</v>
      </c>
      <c r="H7791" s="8">
        <f>VLOOKUP(C7791,Products!$A$2:$F$20,6,TRUE)</f>
        <v>1.1500000000000001</v>
      </c>
      <c r="I7791" s="8">
        <f t="shared" si="243"/>
        <v>6.9</v>
      </c>
      <c r="J7791" s="42">
        <f>VLOOKUP(B7791,Invoices!A:I,9,TRUE)</f>
        <v>2021</v>
      </c>
    </row>
    <row r="7792" spans="1:10" x14ac:dyDescent="0.15">
      <c r="A7792" t="s">
        <v>11152</v>
      </c>
      <c r="B7792" t="s">
        <v>1672</v>
      </c>
      <c r="C7792" t="s">
        <v>96</v>
      </c>
      <c r="D7792" t="s">
        <v>75</v>
      </c>
      <c r="E7792">
        <v>1</v>
      </c>
      <c r="F7792" s="8">
        <f>VLOOKUP(C7792,Products!$A$2:$E$20,5,TRUE)</f>
        <v>79.95</v>
      </c>
      <c r="G7792" s="8">
        <f t="shared" si="242"/>
        <v>79.95</v>
      </c>
      <c r="H7792" s="8">
        <f>VLOOKUP(C7792,Products!$A$2:$F$20,6,TRUE)</f>
        <v>27.950000000000003</v>
      </c>
      <c r="I7792" s="8">
        <f t="shared" si="243"/>
        <v>27.950000000000003</v>
      </c>
      <c r="J7792" s="42">
        <f>VLOOKUP(B7792,Invoices!A:I,9,TRUE)</f>
        <v>2021</v>
      </c>
    </row>
    <row r="7793" spans="1:10" x14ac:dyDescent="0.15">
      <c r="A7793" t="s">
        <v>11153</v>
      </c>
      <c r="B7793" t="s">
        <v>1672</v>
      </c>
      <c r="C7793" t="s">
        <v>105</v>
      </c>
      <c r="D7793" t="s">
        <v>81</v>
      </c>
      <c r="E7793">
        <v>1</v>
      </c>
      <c r="F7793" s="8">
        <f>VLOOKUP(C7793,Products!$A$2:$E$20,5,TRUE)</f>
        <v>8.9499999999999993</v>
      </c>
      <c r="G7793" s="8">
        <f t="shared" si="242"/>
        <v>8.9499999999999993</v>
      </c>
      <c r="H7793" s="8">
        <f>VLOOKUP(C7793,Products!$A$2:$F$20,6,TRUE)</f>
        <v>3.1999999999999993</v>
      </c>
      <c r="I7793" s="8">
        <f t="shared" si="243"/>
        <v>3.1999999999999993</v>
      </c>
      <c r="J7793" s="42">
        <f>VLOOKUP(B7793,Invoices!A:I,9,TRUE)</f>
        <v>2021</v>
      </c>
    </row>
    <row r="7794" spans="1:10" x14ac:dyDescent="0.15">
      <c r="A7794" t="s">
        <v>11154</v>
      </c>
      <c r="B7794" t="s">
        <v>1673</v>
      </c>
      <c r="C7794" t="s">
        <v>88</v>
      </c>
      <c r="D7794" t="s">
        <v>85</v>
      </c>
      <c r="E7794">
        <v>24</v>
      </c>
      <c r="F7794" s="8">
        <f>VLOOKUP(C7794,Products!$A$2:$E$20,5,TRUE)</f>
        <v>8.9499999999999993</v>
      </c>
      <c r="G7794" s="8">
        <f t="shared" si="242"/>
        <v>214.79999999999998</v>
      </c>
      <c r="H7794" s="8">
        <f>VLOOKUP(C7794,Products!$A$2:$F$20,6,TRUE)</f>
        <v>5.6999999999999993</v>
      </c>
      <c r="I7794" s="8">
        <f t="shared" si="243"/>
        <v>136.79999999999998</v>
      </c>
      <c r="J7794" s="42">
        <f>VLOOKUP(B7794,Invoices!A:I,9,TRUE)</f>
        <v>2021</v>
      </c>
    </row>
    <row r="7795" spans="1:10" x14ac:dyDescent="0.15">
      <c r="A7795" t="s">
        <v>11155</v>
      </c>
      <c r="B7795" t="s">
        <v>1673</v>
      </c>
      <c r="C7795" t="s">
        <v>104</v>
      </c>
      <c r="D7795" t="s">
        <v>71</v>
      </c>
      <c r="E7795">
        <v>1</v>
      </c>
      <c r="F7795" s="8">
        <f>VLOOKUP(C7795,Products!$A$2:$E$20,5,TRUE)</f>
        <v>2.95</v>
      </c>
      <c r="G7795" s="8">
        <f t="shared" si="242"/>
        <v>2.95</v>
      </c>
      <c r="H7795" s="8">
        <f>VLOOKUP(C7795,Products!$A$2:$F$20,6,TRUE)</f>
        <v>1.1500000000000001</v>
      </c>
      <c r="I7795" s="8">
        <f t="shared" si="243"/>
        <v>1.1500000000000001</v>
      </c>
      <c r="J7795" s="42">
        <f>VLOOKUP(B7795,Invoices!A:I,9,TRUE)</f>
        <v>2021</v>
      </c>
    </row>
    <row r="7796" spans="1:10" x14ac:dyDescent="0.15">
      <c r="A7796" t="s">
        <v>11156</v>
      </c>
      <c r="B7796" t="s">
        <v>1673</v>
      </c>
      <c r="C7796" t="s">
        <v>89</v>
      </c>
      <c r="D7796" t="s">
        <v>80</v>
      </c>
      <c r="E7796">
        <v>1</v>
      </c>
      <c r="F7796" s="8">
        <f>VLOOKUP(C7796,Products!$A$2:$E$20,5,TRUE)</f>
        <v>15.95</v>
      </c>
      <c r="G7796" s="8">
        <f t="shared" si="242"/>
        <v>15.95</v>
      </c>
      <c r="H7796" s="8">
        <f>VLOOKUP(C7796,Products!$A$2:$F$20,6,TRUE)</f>
        <v>6</v>
      </c>
      <c r="I7796" s="8">
        <f t="shared" si="243"/>
        <v>6</v>
      </c>
      <c r="J7796" s="42">
        <f>VLOOKUP(B7796,Invoices!A:I,9,TRUE)</f>
        <v>2021</v>
      </c>
    </row>
    <row r="7797" spans="1:10" x14ac:dyDescent="0.15">
      <c r="A7797" t="s">
        <v>11157</v>
      </c>
      <c r="B7797" t="s">
        <v>1674</v>
      </c>
      <c r="C7797" t="s">
        <v>94</v>
      </c>
      <c r="D7797" t="s">
        <v>86</v>
      </c>
      <c r="E7797">
        <v>1</v>
      </c>
      <c r="F7797" s="8">
        <f>VLOOKUP(C7797,Products!$A$2:$E$20,5,TRUE)</f>
        <v>3.5</v>
      </c>
      <c r="G7797" s="8">
        <f t="shared" si="242"/>
        <v>3.5</v>
      </c>
      <c r="H7797" s="8">
        <f>VLOOKUP(C7797,Products!$A$2:$F$20,6,TRUE)</f>
        <v>0.54999999999999982</v>
      </c>
      <c r="I7797" s="8">
        <f t="shared" si="243"/>
        <v>0.54999999999999982</v>
      </c>
      <c r="J7797" s="42">
        <f>VLOOKUP(B7797,Invoices!A:I,9,TRUE)</f>
        <v>2021</v>
      </c>
    </row>
    <row r="7798" spans="1:10" x14ac:dyDescent="0.15">
      <c r="A7798" t="s">
        <v>11158</v>
      </c>
      <c r="B7798" t="s">
        <v>1674</v>
      </c>
      <c r="C7798" t="s">
        <v>89</v>
      </c>
      <c r="D7798" t="s">
        <v>80</v>
      </c>
      <c r="E7798">
        <v>2</v>
      </c>
      <c r="F7798" s="8">
        <f>VLOOKUP(C7798,Products!$A$2:$E$20,5,TRUE)</f>
        <v>15.95</v>
      </c>
      <c r="G7798" s="8">
        <f t="shared" si="242"/>
        <v>31.9</v>
      </c>
      <c r="H7798" s="8">
        <f>VLOOKUP(C7798,Products!$A$2:$F$20,6,TRUE)</f>
        <v>6</v>
      </c>
      <c r="I7798" s="8">
        <f t="shared" si="243"/>
        <v>12</v>
      </c>
      <c r="J7798" s="42">
        <f>VLOOKUP(B7798,Invoices!A:I,9,TRUE)</f>
        <v>2021</v>
      </c>
    </row>
    <row r="7799" spans="1:10" x14ac:dyDescent="0.15">
      <c r="A7799" t="s">
        <v>11159</v>
      </c>
      <c r="B7799" t="s">
        <v>1674</v>
      </c>
      <c r="C7799" t="s">
        <v>102</v>
      </c>
      <c r="D7799" t="s">
        <v>83</v>
      </c>
      <c r="E7799">
        <v>50</v>
      </c>
      <c r="F7799" s="8">
        <f>VLOOKUP(C7799,Products!$A$2:$E$20,5,TRUE)</f>
        <v>29.95</v>
      </c>
      <c r="G7799" s="8">
        <f t="shared" si="242"/>
        <v>1497.5</v>
      </c>
      <c r="H7799" s="8">
        <f>VLOOKUP(C7799,Products!$A$2:$F$20,6,TRUE)</f>
        <v>15</v>
      </c>
      <c r="I7799" s="8">
        <f t="shared" si="243"/>
        <v>750</v>
      </c>
      <c r="J7799" s="42">
        <f>VLOOKUP(B7799,Invoices!A:I,9,TRUE)</f>
        <v>2021</v>
      </c>
    </row>
    <row r="7800" spans="1:10" x14ac:dyDescent="0.15">
      <c r="A7800" t="s">
        <v>11160</v>
      </c>
      <c r="B7800" t="s">
        <v>1674</v>
      </c>
      <c r="C7800" t="s">
        <v>88</v>
      </c>
      <c r="D7800" t="s">
        <v>85</v>
      </c>
      <c r="E7800">
        <v>3</v>
      </c>
      <c r="F7800" s="8">
        <f>VLOOKUP(C7800,Products!$A$2:$E$20,5,TRUE)</f>
        <v>8.9499999999999993</v>
      </c>
      <c r="G7800" s="8">
        <f t="shared" si="242"/>
        <v>26.849999999999998</v>
      </c>
      <c r="H7800" s="8">
        <f>VLOOKUP(C7800,Products!$A$2:$F$20,6,TRUE)</f>
        <v>5.6999999999999993</v>
      </c>
      <c r="I7800" s="8">
        <f t="shared" si="243"/>
        <v>17.099999999999998</v>
      </c>
      <c r="J7800" s="42">
        <f>VLOOKUP(B7800,Invoices!A:I,9,TRUE)</f>
        <v>2021</v>
      </c>
    </row>
    <row r="7801" spans="1:10" x14ac:dyDescent="0.15">
      <c r="A7801" t="s">
        <v>11161</v>
      </c>
      <c r="B7801" t="s">
        <v>1674</v>
      </c>
      <c r="C7801" t="s">
        <v>105</v>
      </c>
      <c r="D7801" t="s">
        <v>81</v>
      </c>
      <c r="E7801">
        <v>4</v>
      </c>
      <c r="F7801" s="8">
        <f>VLOOKUP(C7801,Products!$A$2:$E$20,5,TRUE)</f>
        <v>8.9499999999999993</v>
      </c>
      <c r="G7801" s="8">
        <f t="shared" si="242"/>
        <v>35.799999999999997</v>
      </c>
      <c r="H7801" s="8">
        <f>VLOOKUP(C7801,Products!$A$2:$F$20,6,TRUE)</f>
        <v>3.1999999999999993</v>
      </c>
      <c r="I7801" s="8">
        <f t="shared" si="243"/>
        <v>12.799999999999997</v>
      </c>
      <c r="J7801" s="42">
        <f>VLOOKUP(B7801,Invoices!A:I,9,TRUE)</f>
        <v>2021</v>
      </c>
    </row>
    <row r="7802" spans="1:10" x14ac:dyDescent="0.15">
      <c r="A7802" t="s">
        <v>11162</v>
      </c>
      <c r="B7802" t="s">
        <v>1674</v>
      </c>
      <c r="C7802" t="s">
        <v>87</v>
      </c>
      <c r="D7802" t="s">
        <v>68</v>
      </c>
      <c r="E7802">
        <v>8</v>
      </c>
      <c r="F7802" s="8">
        <f>VLOOKUP(C7802,Products!$A$2:$E$20,5,TRUE)</f>
        <v>19.95</v>
      </c>
      <c r="G7802" s="8">
        <f t="shared" si="242"/>
        <v>159.6</v>
      </c>
      <c r="H7802" s="8">
        <f>VLOOKUP(C7802,Products!$A$2:$F$20,6,TRUE)</f>
        <v>7.4499999999999993</v>
      </c>
      <c r="I7802" s="8">
        <f t="shared" si="243"/>
        <v>59.599999999999994</v>
      </c>
      <c r="J7802" s="42">
        <f>VLOOKUP(B7802,Invoices!A:I,9,TRUE)</f>
        <v>2021</v>
      </c>
    </row>
    <row r="7803" spans="1:10" x14ac:dyDescent="0.15">
      <c r="A7803" t="s">
        <v>11163</v>
      </c>
      <c r="B7803" t="s">
        <v>1674</v>
      </c>
      <c r="C7803" t="s">
        <v>98</v>
      </c>
      <c r="D7803" t="s">
        <v>79</v>
      </c>
      <c r="E7803">
        <v>2</v>
      </c>
      <c r="F7803" s="8">
        <f>VLOOKUP(C7803,Products!$A$2:$E$20,5,TRUE)</f>
        <v>14.95</v>
      </c>
      <c r="G7803" s="8">
        <f t="shared" si="242"/>
        <v>29.9</v>
      </c>
      <c r="H7803" s="8">
        <f>VLOOKUP(C7803,Products!$A$2:$F$20,6,TRUE)</f>
        <v>3.0499999999999989</v>
      </c>
      <c r="I7803" s="8">
        <f t="shared" si="243"/>
        <v>6.0999999999999979</v>
      </c>
      <c r="J7803" s="42">
        <f>VLOOKUP(B7803,Invoices!A:I,9,TRUE)</f>
        <v>2021</v>
      </c>
    </row>
    <row r="7804" spans="1:10" x14ac:dyDescent="0.15">
      <c r="A7804" t="s">
        <v>11164</v>
      </c>
      <c r="B7804" t="s">
        <v>1674</v>
      </c>
      <c r="C7804" t="s">
        <v>104</v>
      </c>
      <c r="D7804" t="s">
        <v>71</v>
      </c>
      <c r="E7804">
        <v>3</v>
      </c>
      <c r="F7804" s="8">
        <f>VLOOKUP(C7804,Products!$A$2:$E$20,5,TRUE)</f>
        <v>2.95</v>
      </c>
      <c r="G7804" s="8">
        <f t="shared" si="242"/>
        <v>8.8500000000000014</v>
      </c>
      <c r="H7804" s="8">
        <f>VLOOKUP(C7804,Products!$A$2:$F$20,6,TRUE)</f>
        <v>1.1500000000000001</v>
      </c>
      <c r="I7804" s="8">
        <f t="shared" si="243"/>
        <v>3.45</v>
      </c>
      <c r="J7804" s="42">
        <f>VLOOKUP(B7804,Invoices!A:I,9,TRUE)</f>
        <v>2021</v>
      </c>
    </row>
    <row r="7805" spans="1:10" x14ac:dyDescent="0.15">
      <c r="A7805" t="s">
        <v>11165</v>
      </c>
      <c r="B7805" t="s">
        <v>1674</v>
      </c>
      <c r="C7805" t="s">
        <v>90</v>
      </c>
      <c r="D7805" t="s">
        <v>72</v>
      </c>
      <c r="E7805">
        <v>1</v>
      </c>
      <c r="F7805" s="8">
        <f>VLOOKUP(C7805,Products!$A$2:$E$20,5,TRUE)</f>
        <v>8.9499999999999993</v>
      </c>
      <c r="G7805" s="8">
        <f t="shared" si="242"/>
        <v>8.9499999999999993</v>
      </c>
      <c r="H7805" s="8">
        <f>VLOOKUP(C7805,Products!$A$2:$F$20,6,TRUE)</f>
        <v>5.6999999999999993</v>
      </c>
      <c r="I7805" s="8">
        <f t="shared" si="243"/>
        <v>5.6999999999999993</v>
      </c>
      <c r="J7805" s="42">
        <f>VLOOKUP(B7805,Invoices!A:I,9,TRUE)</f>
        <v>2021</v>
      </c>
    </row>
    <row r="7806" spans="1:10" x14ac:dyDescent="0.15">
      <c r="A7806" t="s">
        <v>11166</v>
      </c>
      <c r="B7806" t="s">
        <v>1674</v>
      </c>
      <c r="C7806" t="s">
        <v>103</v>
      </c>
      <c r="D7806" t="s">
        <v>77</v>
      </c>
      <c r="E7806">
        <v>3</v>
      </c>
      <c r="F7806" s="8">
        <f>VLOOKUP(C7806,Products!$A$2:$E$20,5,TRUE)</f>
        <v>8.9499999999999993</v>
      </c>
      <c r="G7806" s="8">
        <f t="shared" si="242"/>
        <v>26.849999999999998</v>
      </c>
      <c r="H7806" s="8">
        <f>VLOOKUP(C7806,Products!$A$2:$F$20,6,TRUE)</f>
        <v>3.1999999999999993</v>
      </c>
      <c r="I7806" s="8">
        <f t="shared" si="243"/>
        <v>9.5999999999999979</v>
      </c>
      <c r="J7806" s="42">
        <f>VLOOKUP(B7806,Invoices!A:I,9,TRUE)</f>
        <v>2021</v>
      </c>
    </row>
    <row r="7807" spans="1:10" x14ac:dyDescent="0.15">
      <c r="A7807" t="s">
        <v>11167</v>
      </c>
      <c r="B7807" t="s">
        <v>1674</v>
      </c>
      <c r="C7807" t="s">
        <v>99</v>
      </c>
      <c r="D7807" t="s">
        <v>84</v>
      </c>
      <c r="E7807">
        <v>1</v>
      </c>
      <c r="F7807" s="8">
        <f>VLOOKUP(C7807,Products!$A$2:$E$20,5,TRUE)</f>
        <v>3.5</v>
      </c>
      <c r="G7807" s="8">
        <f t="shared" si="242"/>
        <v>3.5</v>
      </c>
      <c r="H7807" s="8">
        <f>VLOOKUP(C7807,Products!$A$2:$F$20,6,TRUE)</f>
        <v>0.54999999999999982</v>
      </c>
      <c r="I7807" s="8">
        <f t="shared" si="243"/>
        <v>0.54999999999999982</v>
      </c>
      <c r="J7807" s="42">
        <f>VLOOKUP(B7807,Invoices!A:I,9,TRUE)</f>
        <v>2021</v>
      </c>
    </row>
    <row r="7808" spans="1:10" x14ac:dyDescent="0.15">
      <c r="A7808" t="s">
        <v>11168</v>
      </c>
      <c r="B7808" t="s">
        <v>1675</v>
      </c>
      <c r="C7808" t="s">
        <v>90</v>
      </c>
      <c r="D7808" t="s">
        <v>72</v>
      </c>
      <c r="E7808">
        <v>1</v>
      </c>
      <c r="F7808" s="8">
        <f>VLOOKUP(C7808,Products!$A$2:$E$20,5,TRUE)</f>
        <v>8.9499999999999993</v>
      </c>
      <c r="G7808" s="8">
        <f t="shared" si="242"/>
        <v>8.9499999999999993</v>
      </c>
      <c r="H7808" s="8">
        <f>VLOOKUP(C7808,Products!$A$2:$F$20,6,TRUE)</f>
        <v>5.6999999999999993</v>
      </c>
      <c r="I7808" s="8">
        <f t="shared" si="243"/>
        <v>5.6999999999999993</v>
      </c>
      <c r="J7808" s="42">
        <f>VLOOKUP(B7808,Invoices!A:I,9,TRUE)</f>
        <v>2021</v>
      </c>
    </row>
    <row r="7809" spans="1:10" x14ac:dyDescent="0.15">
      <c r="A7809" t="s">
        <v>11169</v>
      </c>
      <c r="B7809" t="s">
        <v>1675</v>
      </c>
      <c r="C7809" t="s">
        <v>92</v>
      </c>
      <c r="D7809" t="s">
        <v>82</v>
      </c>
      <c r="E7809">
        <v>9</v>
      </c>
      <c r="F7809" s="8">
        <f>VLOOKUP(C7809,Products!$A$2:$E$20,5,TRUE)</f>
        <v>19.95</v>
      </c>
      <c r="G7809" s="8">
        <f t="shared" si="242"/>
        <v>179.54999999999998</v>
      </c>
      <c r="H7809" s="8">
        <f>VLOOKUP(C7809,Products!$A$2:$F$20,6,TRUE)</f>
        <v>7.4499999999999993</v>
      </c>
      <c r="I7809" s="8">
        <f t="shared" si="243"/>
        <v>67.05</v>
      </c>
      <c r="J7809" s="42">
        <f>VLOOKUP(B7809,Invoices!A:I,9,TRUE)</f>
        <v>2021</v>
      </c>
    </row>
    <row r="7810" spans="1:10" x14ac:dyDescent="0.15">
      <c r="A7810" t="s">
        <v>11170</v>
      </c>
      <c r="B7810" t="s">
        <v>1675</v>
      </c>
      <c r="C7810" t="s">
        <v>104</v>
      </c>
      <c r="D7810" t="s">
        <v>71</v>
      </c>
      <c r="E7810">
        <v>1</v>
      </c>
      <c r="F7810" s="8">
        <f>VLOOKUP(C7810,Products!$A$2:$E$20,5,TRUE)</f>
        <v>2.95</v>
      </c>
      <c r="G7810" s="8">
        <f t="shared" si="242"/>
        <v>2.95</v>
      </c>
      <c r="H7810" s="8">
        <f>VLOOKUP(C7810,Products!$A$2:$F$20,6,TRUE)</f>
        <v>1.1500000000000001</v>
      </c>
      <c r="I7810" s="8">
        <f t="shared" si="243"/>
        <v>1.1500000000000001</v>
      </c>
      <c r="J7810" s="42">
        <f>VLOOKUP(B7810,Invoices!A:I,9,TRUE)</f>
        <v>2021</v>
      </c>
    </row>
    <row r="7811" spans="1:10" x14ac:dyDescent="0.15">
      <c r="A7811" t="s">
        <v>11171</v>
      </c>
      <c r="B7811" t="s">
        <v>1675</v>
      </c>
      <c r="C7811" t="s">
        <v>96</v>
      </c>
      <c r="D7811" t="s">
        <v>75</v>
      </c>
      <c r="E7811">
        <v>4</v>
      </c>
      <c r="F7811" s="8">
        <f>VLOOKUP(C7811,Products!$A$2:$E$20,5,TRUE)</f>
        <v>79.95</v>
      </c>
      <c r="G7811" s="8">
        <f t="shared" ref="G7811:G7874" si="244">F7811*E7811</f>
        <v>319.8</v>
      </c>
      <c r="H7811" s="8">
        <f>VLOOKUP(C7811,Products!$A$2:$F$20,6,TRUE)</f>
        <v>27.950000000000003</v>
      </c>
      <c r="I7811" s="8">
        <f t="shared" ref="I7811:I7874" si="245">H7811*E7811</f>
        <v>111.80000000000001</v>
      </c>
      <c r="J7811" s="42">
        <f>VLOOKUP(B7811,Invoices!A:I,9,TRUE)</f>
        <v>2021</v>
      </c>
    </row>
    <row r="7812" spans="1:10" x14ac:dyDescent="0.15">
      <c r="A7812" t="s">
        <v>11172</v>
      </c>
      <c r="B7812" t="s">
        <v>1675</v>
      </c>
      <c r="C7812" t="s">
        <v>105</v>
      </c>
      <c r="D7812" t="s">
        <v>81</v>
      </c>
      <c r="E7812">
        <v>2</v>
      </c>
      <c r="F7812" s="8">
        <f>VLOOKUP(C7812,Products!$A$2:$E$20,5,TRUE)</f>
        <v>8.9499999999999993</v>
      </c>
      <c r="G7812" s="8">
        <f t="shared" si="244"/>
        <v>17.899999999999999</v>
      </c>
      <c r="H7812" s="8">
        <f>VLOOKUP(C7812,Products!$A$2:$F$20,6,TRUE)</f>
        <v>3.1999999999999993</v>
      </c>
      <c r="I7812" s="8">
        <f t="shared" si="245"/>
        <v>6.3999999999999986</v>
      </c>
      <c r="J7812" s="42">
        <f>VLOOKUP(B7812,Invoices!A:I,9,TRUE)</f>
        <v>2021</v>
      </c>
    </row>
    <row r="7813" spans="1:10" x14ac:dyDescent="0.15">
      <c r="A7813" t="s">
        <v>11173</v>
      </c>
      <c r="B7813" t="s">
        <v>1676</v>
      </c>
      <c r="C7813" t="s">
        <v>105</v>
      </c>
      <c r="D7813" t="s">
        <v>81</v>
      </c>
      <c r="E7813">
        <v>6</v>
      </c>
      <c r="F7813" s="8">
        <f>VLOOKUP(C7813,Products!$A$2:$E$20,5,TRUE)</f>
        <v>8.9499999999999993</v>
      </c>
      <c r="G7813" s="8">
        <f t="shared" si="244"/>
        <v>53.699999999999996</v>
      </c>
      <c r="H7813" s="8">
        <f>VLOOKUP(C7813,Products!$A$2:$F$20,6,TRUE)</f>
        <v>3.1999999999999993</v>
      </c>
      <c r="I7813" s="8">
        <f t="shared" si="245"/>
        <v>19.199999999999996</v>
      </c>
      <c r="J7813" s="42">
        <f>VLOOKUP(B7813,Invoices!A:I,9,TRUE)</f>
        <v>2021</v>
      </c>
    </row>
    <row r="7814" spans="1:10" x14ac:dyDescent="0.15">
      <c r="A7814" t="s">
        <v>11174</v>
      </c>
      <c r="B7814" t="s">
        <v>1676</v>
      </c>
      <c r="C7814" t="s">
        <v>104</v>
      </c>
      <c r="D7814" t="s">
        <v>71</v>
      </c>
      <c r="E7814">
        <v>4</v>
      </c>
      <c r="F7814" s="8">
        <f>VLOOKUP(C7814,Products!$A$2:$E$20,5,TRUE)</f>
        <v>2.95</v>
      </c>
      <c r="G7814" s="8">
        <f t="shared" si="244"/>
        <v>11.8</v>
      </c>
      <c r="H7814" s="8">
        <f>VLOOKUP(C7814,Products!$A$2:$F$20,6,TRUE)</f>
        <v>1.1500000000000001</v>
      </c>
      <c r="I7814" s="8">
        <f t="shared" si="245"/>
        <v>4.6000000000000005</v>
      </c>
      <c r="J7814" s="42">
        <f>VLOOKUP(B7814,Invoices!A:I,9,TRUE)</f>
        <v>2021</v>
      </c>
    </row>
    <row r="7815" spans="1:10" x14ac:dyDescent="0.15">
      <c r="A7815" t="s">
        <v>11175</v>
      </c>
      <c r="B7815" t="s">
        <v>1677</v>
      </c>
      <c r="C7815" t="s">
        <v>93</v>
      </c>
      <c r="D7815" t="s">
        <v>76</v>
      </c>
      <c r="E7815">
        <v>1</v>
      </c>
      <c r="F7815" s="8">
        <f>VLOOKUP(C7815,Products!$A$2:$E$20,5,TRUE)</f>
        <v>9.9499999999999993</v>
      </c>
      <c r="G7815" s="8">
        <f t="shared" si="244"/>
        <v>9.9499999999999993</v>
      </c>
      <c r="H7815" s="8">
        <f>VLOOKUP(C7815,Products!$A$2:$F$20,6,TRUE)</f>
        <v>1.9499999999999993</v>
      </c>
      <c r="I7815" s="8">
        <f t="shared" si="245"/>
        <v>1.9499999999999993</v>
      </c>
      <c r="J7815" s="42">
        <f>VLOOKUP(B7815,Invoices!A:I,9,TRUE)</f>
        <v>2021</v>
      </c>
    </row>
    <row r="7816" spans="1:10" x14ac:dyDescent="0.15">
      <c r="A7816" t="s">
        <v>11176</v>
      </c>
      <c r="B7816" t="s">
        <v>1677</v>
      </c>
      <c r="C7816" t="s">
        <v>104</v>
      </c>
      <c r="D7816" t="s">
        <v>71</v>
      </c>
      <c r="E7816">
        <v>3</v>
      </c>
      <c r="F7816" s="8">
        <f>VLOOKUP(C7816,Products!$A$2:$E$20,5,TRUE)</f>
        <v>2.95</v>
      </c>
      <c r="G7816" s="8">
        <f t="shared" si="244"/>
        <v>8.8500000000000014</v>
      </c>
      <c r="H7816" s="8">
        <f>VLOOKUP(C7816,Products!$A$2:$F$20,6,TRUE)</f>
        <v>1.1500000000000001</v>
      </c>
      <c r="I7816" s="8">
        <f t="shared" si="245"/>
        <v>3.45</v>
      </c>
      <c r="J7816" s="42">
        <f>VLOOKUP(B7816,Invoices!A:I,9,TRUE)</f>
        <v>2021</v>
      </c>
    </row>
    <row r="7817" spans="1:10" x14ac:dyDescent="0.15">
      <c r="A7817" t="s">
        <v>11177</v>
      </c>
      <c r="B7817" t="s">
        <v>1677</v>
      </c>
      <c r="C7817" t="s">
        <v>90</v>
      </c>
      <c r="D7817" t="s">
        <v>72</v>
      </c>
      <c r="E7817">
        <v>1</v>
      </c>
      <c r="F7817" s="8">
        <f>VLOOKUP(C7817,Products!$A$2:$E$20,5,TRUE)</f>
        <v>8.9499999999999993</v>
      </c>
      <c r="G7817" s="8">
        <f t="shared" si="244"/>
        <v>8.9499999999999993</v>
      </c>
      <c r="H7817" s="8">
        <f>VLOOKUP(C7817,Products!$A$2:$F$20,6,TRUE)</f>
        <v>5.6999999999999993</v>
      </c>
      <c r="I7817" s="8">
        <f t="shared" si="245"/>
        <v>5.6999999999999993</v>
      </c>
      <c r="J7817" s="42">
        <f>VLOOKUP(B7817,Invoices!A:I,9,TRUE)</f>
        <v>2021</v>
      </c>
    </row>
    <row r="7818" spans="1:10" x14ac:dyDescent="0.15">
      <c r="A7818" t="s">
        <v>11178</v>
      </c>
      <c r="B7818" t="s">
        <v>1677</v>
      </c>
      <c r="C7818" t="s">
        <v>103</v>
      </c>
      <c r="D7818" t="s">
        <v>77</v>
      </c>
      <c r="E7818">
        <v>5</v>
      </c>
      <c r="F7818" s="8">
        <f>VLOOKUP(C7818,Products!$A$2:$E$20,5,TRUE)</f>
        <v>8.9499999999999993</v>
      </c>
      <c r="G7818" s="8">
        <f t="shared" si="244"/>
        <v>44.75</v>
      </c>
      <c r="H7818" s="8">
        <f>VLOOKUP(C7818,Products!$A$2:$F$20,6,TRUE)</f>
        <v>3.1999999999999993</v>
      </c>
      <c r="I7818" s="8">
        <f t="shared" si="245"/>
        <v>15.999999999999996</v>
      </c>
      <c r="J7818" s="42">
        <f>VLOOKUP(B7818,Invoices!A:I,9,TRUE)</f>
        <v>2021</v>
      </c>
    </row>
    <row r="7819" spans="1:10" x14ac:dyDescent="0.15">
      <c r="A7819" t="s">
        <v>11179</v>
      </c>
      <c r="B7819" t="s">
        <v>1677</v>
      </c>
      <c r="C7819" t="s">
        <v>87</v>
      </c>
      <c r="D7819" t="s">
        <v>68</v>
      </c>
      <c r="E7819">
        <v>1</v>
      </c>
      <c r="F7819" s="8">
        <f>VLOOKUP(C7819,Products!$A$2:$E$20,5,TRUE)</f>
        <v>19.95</v>
      </c>
      <c r="G7819" s="8">
        <f t="shared" si="244"/>
        <v>19.95</v>
      </c>
      <c r="H7819" s="8">
        <f>VLOOKUP(C7819,Products!$A$2:$F$20,6,TRUE)</f>
        <v>7.4499999999999993</v>
      </c>
      <c r="I7819" s="8">
        <f t="shared" si="245"/>
        <v>7.4499999999999993</v>
      </c>
      <c r="J7819" s="42">
        <f>VLOOKUP(B7819,Invoices!A:I,9,TRUE)</f>
        <v>2021</v>
      </c>
    </row>
    <row r="7820" spans="1:10" x14ac:dyDescent="0.15">
      <c r="A7820" t="s">
        <v>11180</v>
      </c>
      <c r="B7820" t="s">
        <v>1678</v>
      </c>
      <c r="C7820" t="s">
        <v>100</v>
      </c>
      <c r="D7820" t="s">
        <v>78</v>
      </c>
      <c r="E7820">
        <v>4</v>
      </c>
      <c r="F7820" s="8">
        <f>VLOOKUP(C7820,Products!$A$2:$E$20,5,TRUE)</f>
        <v>49.95</v>
      </c>
      <c r="G7820" s="8">
        <f t="shared" si="244"/>
        <v>199.8</v>
      </c>
      <c r="H7820" s="8">
        <f>VLOOKUP(C7820,Products!$A$2:$F$20,6,TRUE)</f>
        <v>19.950000000000003</v>
      </c>
      <c r="I7820" s="8">
        <f t="shared" si="245"/>
        <v>79.800000000000011</v>
      </c>
      <c r="J7820" s="42">
        <f>VLOOKUP(B7820,Invoices!A:I,9,TRUE)</f>
        <v>2021</v>
      </c>
    </row>
    <row r="7821" spans="1:10" x14ac:dyDescent="0.15">
      <c r="A7821" t="s">
        <v>11181</v>
      </c>
      <c r="B7821" t="s">
        <v>1678</v>
      </c>
      <c r="C7821" t="s">
        <v>87</v>
      </c>
      <c r="D7821" t="s">
        <v>68</v>
      </c>
      <c r="E7821">
        <v>1</v>
      </c>
      <c r="F7821" s="8">
        <f>VLOOKUP(C7821,Products!$A$2:$E$20,5,TRUE)</f>
        <v>19.95</v>
      </c>
      <c r="G7821" s="8">
        <f t="shared" si="244"/>
        <v>19.95</v>
      </c>
      <c r="H7821" s="8">
        <f>VLOOKUP(C7821,Products!$A$2:$F$20,6,TRUE)</f>
        <v>7.4499999999999993</v>
      </c>
      <c r="I7821" s="8">
        <f t="shared" si="245"/>
        <v>7.4499999999999993</v>
      </c>
      <c r="J7821" s="42">
        <f>VLOOKUP(B7821,Invoices!A:I,9,TRUE)</f>
        <v>2021</v>
      </c>
    </row>
    <row r="7822" spans="1:10" x14ac:dyDescent="0.15">
      <c r="A7822" t="s">
        <v>11182</v>
      </c>
      <c r="B7822" t="s">
        <v>1678</v>
      </c>
      <c r="C7822" t="s">
        <v>104</v>
      </c>
      <c r="D7822" t="s">
        <v>71</v>
      </c>
      <c r="E7822">
        <v>5</v>
      </c>
      <c r="F7822" s="8">
        <f>VLOOKUP(C7822,Products!$A$2:$E$20,5,TRUE)</f>
        <v>2.95</v>
      </c>
      <c r="G7822" s="8">
        <f t="shared" si="244"/>
        <v>14.75</v>
      </c>
      <c r="H7822" s="8">
        <f>VLOOKUP(C7822,Products!$A$2:$F$20,6,TRUE)</f>
        <v>1.1500000000000001</v>
      </c>
      <c r="I7822" s="8">
        <f t="shared" si="245"/>
        <v>5.7500000000000009</v>
      </c>
      <c r="J7822" s="42">
        <f>VLOOKUP(B7822,Invoices!A:I,9,TRUE)</f>
        <v>2021</v>
      </c>
    </row>
    <row r="7823" spans="1:10" x14ac:dyDescent="0.15">
      <c r="A7823" t="s">
        <v>11183</v>
      </c>
      <c r="B7823" t="s">
        <v>1678</v>
      </c>
      <c r="C7823" t="s">
        <v>90</v>
      </c>
      <c r="D7823" t="s">
        <v>72</v>
      </c>
      <c r="E7823">
        <v>1</v>
      </c>
      <c r="F7823" s="8">
        <f>VLOOKUP(C7823,Products!$A$2:$E$20,5,TRUE)</f>
        <v>8.9499999999999993</v>
      </c>
      <c r="G7823" s="8">
        <f t="shared" si="244"/>
        <v>8.9499999999999993</v>
      </c>
      <c r="H7823" s="8">
        <f>VLOOKUP(C7823,Products!$A$2:$F$20,6,TRUE)</f>
        <v>5.6999999999999993</v>
      </c>
      <c r="I7823" s="8">
        <f t="shared" si="245"/>
        <v>5.6999999999999993</v>
      </c>
      <c r="J7823" s="42">
        <f>VLOOKUP(B7823,Invoices!A:I,9,TRUE)</f>
        <v>2021</v>
      </c>
    </row>
    <row r="7824" spans="1:10" x14ac:dyDescent="0.15">
      <c r="A7824" t="s">
        <v>11184</v>
      </c>
      <c r="B7824" t="s">
        <v>1678</v>
      </c>
      <c r="C7824" t="s">
        <v>103</v>
      </c>
      <c r="D7824" t="s">
        <v>77</v>
      </c>
      <c r="E7824">
        <v>1</v>
      </c>
      <c r="F7824" s="8">
        <f>VLOOKUP(C7824,Products!$A$2:$E$20,5,TRUE)</f>
        <v>8.9499999999999993</v>
      </c>
      <c r="G7824" s="8">
        <f t="shared" si="244"/>
        <v>8.9499999999999993</v>
      </c>
      <c r="H7824" s="8">
        <f>VLOOKUP(C7824,Products!$A$2:$F$20,6,TRUE)</f>
        <v>3.1999999999999993</v>
      </c>
      <c r="I7824" s="8">
        <f t="shared" si="245"/>
        <v>3.1999999999999993</v>
      </c>
      <c r="J7824" s="42">
        <f>VLOOKUP(B7824,Invoices!A:I,9,TRUE)</f>
        <v>2021</v>
      </c>
    </row>
    <row r="7825" spans="1:10" x14ac:dyDescent="0.15">
      <c r="A7825" t="s">
        <v>11185</v>
      </c>
      <c r="B7825" t="s">
        <v>1678</v>
      </c>
      <c r="C7825" t="s">
        <v>94</v>
      </c>
      <c r="D7825" t="s">
        <v>86</v>
      </c>
      <c r="E7825">
        <v>1</v>
      </c>
      <c r="F7825" s="8">
        <f>VLOOKUP(C7825,Products!$A$2:$E$20,5,TRUE)</f>
        <v>3.5</v>
      </c>
      <c r="G7825" s="8">
        <f t="shared" si="244"/>
        <v>3.5</v>
      </c>
      <c r="H7825" s="8">
        <f>VLOOKUP(C7825,Products!$A$2:$F$20,6,TRUE)</f>
        <v>0.54999999999999982</v>
      </c>
      <c r="I7825" s="8">
        <f t="shared" si="245"/>
        <v>0.54999999999999982</v>
      </c>
      <c r="J7825" s="42">
        <f>VLOOKUP(B7825,Invoices!A:I,9,TRUE)</f>
        <v>2021</v>
      </c>
    </row>
    <row r="7826" spans="1:10" x14ac:dyDescent="0.15">
      <c r="A7826" t="s">
        <v>11186</v>
      </c>
      <c r="B7826" t="s">
        <v>1678</v>
      </c>
      <c r="C7826" t="s">
        <v>88</v>
      </c>
      <c r="D7826" t="s">
        <v>85</v>
      </c>
      <c r="E7826">
        <v>30</v>
      </c>
      <c r="F7826" s="8">
        <f>VLOOKUP(C7826,Products!$A$2:$E$20,5,TRUE)</f>
        <v>8.9499999999999993</v>
      </c>
      <c r="G7826" s="8">
        <f t="shared" si="244"/>
        <v>268.5</v>
      </c>
      <c r="H7826" s="8">
        <f>VLOOKUP(C7826,Products!$A$2:$F$20,6,TRUE)</f>
        <v>5.6999999999999993</v>
      </c>
      <c r="I7826" s="8">
        <f t="shared" si="245"/>
        <v>170.99999999999997</v>
      </c>
      <c r="J7826" s="42">
        <f>VLOOKUP(B7826,Invoices!A:I,9,TRUE)</f>
        <v>2021</v>
      </c>
    </row>
    <row r="7827" spans="1:10" x14ac:dyDescent="0.15">
      <c r="A7827" t="s">
        <v>11187</v>
      </c>
      <c r="B7827" t="s">
        <v>1678</v>
      </c>
      <c r="C7827" t="s">
        <v>89</v>
      </c>
      <c r="D7827" t="s">
        <v>80</v>
      </c>
      <c r="E7827">
        <v>7</v>
      </c>
      <c r="F7827" s="8">
        <f>VLOOKUP(C7827,Products!$A$2:$E$20,5,TRUE)</f>
        <v>15.95</v>
      </c>
      <c r="G7827" s="8">
        <f t="shared" si="244"/>
        <v>111.64999999999999</v>
      </c>
      <c r="H7827" s="8">
        <f>VLOOKUP(C7827,Products!$A$2:$F$20,6,TRUE)</f>
        <v>6</v>
      </c>
      <c r="I7827" s="8">
        <f t="shared" si="245"/>
        <v>42</v>
      </c>
      <c r="J7827" s="42">
        <f>VLOOKUP(B7827,Invoices!A:I,9,TRUE)</f>
        <v>2021</v>
      </c>
    </row>
    <row r="7828" spans="1:10" x14ac:dyDescent="0.15">
      <c r="A7828" t="s">
        <v>11188</v>
      </c>
      <c r="B7828" t="s">
        <v>1678</v>
      </c>
      <c r="C7828" t="s">
        <v>101</v>
      </c>
      <c r="D7828" t="s">
        <v>69</v>
      </c>
      <c r="E7828">
        <v>50</v>
      </c>
      <c r="F7828" s="8">
        <f>VLOOKUP(C7828,Products!$A$2:$E$20,5,TRUE)</f>
        <v>129.94999999999999</v>
      </c>
      <c r="G7828" s="8">
        <f t="shared" si="244"/>
        <v>6497.4999999999991</v>
      </c>
      <c r="H7828" s="8">
        <f>VLOOKUP(C7828,Products!$A$2:$F$20,6,TRUE)</f>
        <v>40.449999999999989</v>
      </c>
      <c r="I7828" s="8">
        <f t="shared" si="245"/>
        <v>2022.4999999999995</v>
      </c>
      <c r="J7828" s="42">
        <f>VLOOKUP(B7828,Invoices!A:I,9,TRUE)</f>
        <v>2021</v>
      </c>
    </row>
    <row r="7829" spans="1:10" x14ac:dyDescent="0.15">
      <c r="A7829" t="s">
        <v>11189</v>
      </c>
      <c r="B7829" t="s">
        <v>1679</v>
      </c>
      <c r="C7829" t="s">
        <v>97</v>
      </c>
      <c r="D7829" t="s">
        <v>74</v>
      </c>
      <c r="E7829">
        <v>2</v>
      </c>
      <c r="F7829" s="8">
        <f>VLOOKUP(C7829,Products!$A$2:$E$20,5,TRUE)</f>
        <v>1.5</v>
      </c>
      <c r="G7829" s="8">
        <f t="shared" si="244"/>
        <v>3</v>
      </c>
      <c r="H7829" s="8">
        <f>VLOOKUP(C7829,Products!$A$2:$F$20,6,TRUE)</f>
        <v>0.5</v>
      </c>
      <c r="I7829" s="8">
        <f t="shared" si="245"/>
        <v>1</v>
      </c>
      <c r="J7829" s="42">
        <f>VLOOKUP(B7829,Invoices!A:I,9,TRUE)</f>
        <v>2021</v>
      </c>
    </row>
    <row r="7830" spans="1:10" x14ac:dyDescent="0.15">
      <c r="A7830" t="s">
        <v>11190</v>
      </c>
      <c r="B7830" t="s">
        <v>1679</v>
      </c>
      <c r="C7830" t="s">
        <v>96</v>
      </c>
      <c r="D7830" t="s">
        <v>75</v>
      </c>
      <c r="E7830">
        <v>1</v>
      </c>
      <c r="F7830" s="8">
        <f>VLOOKUP(C7830,Products!$A$2:$E$20,5,TRUE)</f>
        <v>79.95</v>
      </c>
      <c r="G7830" s="8">
        <f t="shared" si="244"/>
        <v>79.95</v>
      </c>
      <c r="H7830" s="8">
        <f>VLOOKUP(C7830,Products!$A$2:$F$20,6,TRUE)</f>
        <v>27.950000000000003</v>
      </c>
      <c r="I7830" s="8">
        <f t="shared" si="245"/>
        <v>27.950000000000003</v>
      </c>
      <c r="J7830" s="42">
        <f>VLOOKUP(B7830,Invoices!A:I,9,TRUE)</f>
        <v>2021</v>
      </c>
    </row>
    <row r="7831" spans="1:10" x14ac:dyDescent="0.15">
      <c r="A7831" t="s">
        <v>11191</v>
      </c>
      <c r="B7831" t="s">
        <v>1679</v>
      </c>
      <c r="C7831" t="s">
        <v>87</v>
      </c>
      <c r="D7831" t="s">
        <v>68</v>
      </c>
      <c r="E7831">
        <v>5</v>
      </c>
      <c r="F7831" s="8">
        <f>VLOOKUP(C7831,Products!$A$2:$E$20,5,TRUE)</f>
        <v>19.95</v>
      </c>
      <c r="G7831" s="8">
        <f t="shared" si="244"/>
        <v>99.75</v>
      </c>
      <c r="H7831" s="8">
        <f>VLOOKUP(C7831,Products!$A$2:$F$20,6,TRUE)</f>
        <v>7.4499999999999993</v>
      </c>
      <c r="I7831" s="8">
        <f t="shared" si="245"/>
        <v>37.25</v>
      </c>
      <c r="J7831" s="42">
        <f>VLOOKUP(B7831,Invoices!A:I,9,TRUE)</f>
        <v>2021</v>
      </c>
    </row>
    <row r="7832" spans="1:10" x14ac:dyDescent="0.15">
      <c r="A7832" t="s">
        <v>11192</v>
      </c>
      <c r="B7832" t="s">
        <v>1679</v>
      </c>
      <c r="C7832" t="s">
        <v>89</v>
      </c>
      <c r="D7832" t="s">
        <v>80</v>
      </c>
      <c r="E7832">
        <v>1</v>
      </c>
      <c r="F7832" s="8">
        <f>VLOOKUP(C7832,Products!$A$2:$E$20,5,TRUE)</f>
        <v>15.95</v>
      </c>
      <c r="G7832" s="8">
        <f t="shared" si="244"/>
        <v>15.95</v>
      </c>
      <c r="H7832" s="8">
        <f>VLOOKUP(C7832,Products!$A$2:$F$20,6,TRUE)</f>
        <v>6</v>
      </c>
      <c r="I7832" s="8">
        <f t="shared" si="245"/>
        <v>6</v>
      </c>
      <c r="J7832" s="42">
        <f>VLOOKUP(B7832,Invoices!A:I,9,TRUE)</f>
        <v>2021</v>
      </c>
    </row>
    <row r="7833" spans="1:10" x14ac:dyDescent="0.15">
      <c r="A7833" t="s">
        <v>11193</v>
      </c>
      <c r="B7833" t="s">
        <v>1679</v>
      </c>
      <c r="C7833" t="s">
        <v>90</v>
      </c>
      <c r="D7833" t="s">
        <v>72</v>
      </c>
      <c r="E7833">
        <v>15</v>
      </c>
      <c r="F7833" s="8">
        <f>VLOOKUP(C7833,Products!$A$2:$E$20,5,TRUE)</f>
        <v>8.9499999999999993</v>
      </c>
      <c r="G7833" s="8">
        <f t="shared" si="244"/>
        <v>134.25</v>
      </c>
      <c r="H7833" s="8">
        <f>VLOOKUP(C7833,Products!$A$2:$F$20,6,TRUE)</f>
        <v>5.6999999999999993</v>
      </c>
      <c r="I7833" s="8">
        <f t="shared" si="245"/>
        <v>85.499999999999986</v>
      </c>
      <c r="J7833" s="42">
        <f>VLOOKUP(B7833,Invoices!A:I,9,TRUE)</f>
        <v>2021</v>
      </c>
    </row>
    <row r="7834" spans="1:10" x14ac:dyDescent="0.15">
      <c r="A7834" t="s">
        <v>11194</v>
      </c>
      <c r="B7834" t="s">
        <v>1679</v>
      </c>
      <c r="C7834" t="s">
        <v>95</v>
      </c>
      <c r="D7834" t="s">
        <v>73</v>
      </c>
      <c r="E7834">
        <v>20</v>
      </c>
      <c r="F7834" s="8">
        <f>VLOOKUP(C7834,Products!$A$2:$E$20,5,TRUE)</f>
        <v>12.95</v>
      </c>
      <c r="G7834" s="8">
        <f t="shared" si="244"/>
        <v>259</v>
      </c>
      <c r="H7834" s="8">
        <f>VLOOKUP(C7834,Products!$A$2:$F$20,6,TRUE)</f>
        <v>4.1999999999999993</v>
      </c>
      <c r="I7834" s="8">
        <f t="shared" si="245"/>
        <v>83.999999999999986</v>
      </c>
      <c r="J7834" s="42">
        <f>VLOOKUP(B7834,Invoices!A:I,9,TRUE)</f>
        <v>2021</v>
      </c>
    </row>
    <row r="7835" spans="1:10" x14ac:dyDescent="0.15">
      <c r="A7835" t="s">
        <v>11195</v>
      </c>
      <c r="B7835" t="s">
        <v>1679</v>
      </c>
      <c r="C7835" t="s">
        <v>88</v>
      </c>
      <c r="D7835" t="s">
        <v>85</v>
      </c>
      <c r="E7835">
        <v>1</v>
      </c>
      <c r="F7835" s="8">
        <f>VLOOKUP(C7835,Products!$A$2:$E$20,5,TRUE)</f>
        <v>8.9499999999999993</v>
      </c>
      <c r="G7835" s="8">
        <f t="shared" si="244"/>
        <v>8.9499999999999993</v>
      </c>
      <c r="H7835" s="8">
        <f>VLOOKUP(C7835,Products!$A$2:$F$20,6,TRUE)</f>
        <v>5.6999999999999993</v>
      </c>
      <c r="I7835" s="8">
        <f t="shared" si="245"/>
        <v>5.6999999999999993</v>
      </c>
      <c r="J7835" s="42">
        <f>VLOOKUP(B7835,Invoices!A:I,9,TRUE)</f>
        <v>2021</v>
      </c>
    </row>
    <row r="7836" spans="1:10" x14ac:dyDescent="0.15">
      <c r="A7836" t="s">
        <v>11196</v>
      </c>
      <c r="B7836" t="s">
        <v>1679</v>
      </c>
      <c r="C7836" t="s">
        <v>93</v>
      </c>
      <c r="D7836" t="s">
        <v>76</v>
      </c>
      <c r="E7836">
        <v>20</v>
      </c>
      <c r="F7836" s="8">
        <f>VLOOKUP(C7836,Products!$A$2:$E$20,5,TRUE)</f>
        <v>9.9499999999999993</v>
      </c>
      <c r="G7836" s="8">
        <f t="shared" si="244"/>
        <v>199</v>
      </c>
      <c r="H7836" s="8">
        <f>VLOOKUP(C7836,Products!$A$2:$F$20,6,TRUE)</f>
        <v>1.9499999999999993</v>
      </c>
      <c r="I7836" s="8">
        <f t="shared" si="245"/>
        <v>38.999999999999986</v>
      </c>
      <c r="J7836" s="42">
        <f>VLOOKUP(B7836,Invoices!A:I,9,TRUE)</f>
        <v>2021</v>
      </c>
    </row>
    <row r="7837" spans="1:10" x14ac:dyDescent="0.15">
      <c r="A7837" t="s">
        <v>11197</v>
      </c>
      <c r="B7837" t="s">
        <v>1679</v>
      </c>
      <c r="C7837" t="s">
        <v>92</v>
      </c>
      <c r="D7837" t="s">
        <v>82</v>
      </c>
      <c r="E7837">
        <v>9</v>
      </c>
      <c r="F7837" s="8">
        <f>VLOOKUP(C7837,Products!$A$2:$E$20,5,TRUE)</f>
        <v>19.95</v>
      </c>
      <c r="G7837" s="8">
        <f t="shared" si="244"/>
        <v>179.54999999999998</v>
      </c>
      <c r="H7837" s="8">
        <f>VLOOKUP(C7837,Products!$A$2:$F$20,6,TRUE)</f>
        <v>7.4499999999999993</v>
      </c>
      <c r="I7837" s="8">
        <f t="shared" si="245"/>
        <v>67.05</v>
      </c>
      <c r="J7837" s="42">
        <f>VLOOKUP(B7837,Invoices!A:I,9,TRUE)</f>
        <v>2021</v>
      </c>
    </row>
    <row r="7838" spans="1:10" x14ac:dyDescent="0.15">
      <c r="A7838" t="s">
        <v>11198</v>
      </c>
      <c r="B7838" t="s">
        <v>1679</v>
      </c>
      <c r="C7838" t="s">
        <v>101</v>
      </c>
      <c r="D7838" t="s">
        <v>69</v>
      </c>
      <c r="E7838">
        <v>5</v>
      </c>
      <c r="F7838" s="8">
        <f>VLOOKUP(C7838,Products!$A$2:$E$20,5,TRUE)</f>
        <v>129.94999999999999</v>
      </c>
      <c r="G7838" s="8">
        <f t="shared" si="244"/>
        <v>649.75</v>
      </c>
      <c r="H7838" s="8">
        <f>VLOOKUP(C7838,Products!$A$2:$F$20,6,TRUE)</f>
        <v>40.449999999999989</v>
      </c>
      <c r="I7838" s="8">
        <f t="shared" si="245"/>
        <v>202.24999999999994</v>
      </c>
      <c r="J7838" s="42">
        <f>VLOOKUP(B7838,Invoices!A:I,9,TRUE)</f>
        <v>2021</v>
      </c>
    </row>
    <row r="7839" spans="1:10" x14ac:dyDescent="0.15">
      <c r="A7839" t="s">
        <v>11199</v>
      </c>
      <c r="B7839" t="s">
        <v>1680</v>
      </c>
      <c r="C7839" t="s">
        <v>104</v>
      </c>
      <c r="D7839" t="s">
        <v>71</v>
      </c>
      <c r="E7839">
        <v>30</v>
      </c>
      <c r="F7839" s="8">
        <f>VLOOKUP(C7839,Products!$A$2:$E$20,5,TRUE)</f>
        <v>2.95</v>
      </c>
      <c r="G7839" s="8">
        <f t="shared" si="244"/>
        <v>88.5</v>
      </c>
      <c r="H7839" s="8">
        <f>VLOOKUP(C7839,Products!$A$2:$F$20,6,TRUE)</f>
        <v>1.1500000000000001</v>
      </c>
      <c r="I7839" s="8">
        <f t="shared" si="245"/>
        <v>34.500000000000007</v>
      </c>
      <c r="J7839" s="42">
        <f>VLOOKUP(B7839,Invoices!A:I,9,TRUE)</f>
        <v>2021</v>
      </c>
    </row>
    <row r="7840" spans="1:10" x14ac:dyDescent="0.15">
      <c r="A7840" t="s">
        <v>11200</v>
      </c>
      <c r="B7840" t="s">
        <v>1681</v>
      </c>
      <c r="C7840" t="s">
        <v>104</v>
      </c>
      <c r="D7840" t="s">
        <v>71</v>
      </c>
      <c r="E7840">
        <v>2</v>
      </c>
      <c r="F7840" s="8">
        <f>VLOOKUP(C7840,Products!$A$2:$E$20,5,TRUE)</f>
        <v>2.95</v>
      </c>
      <c r="G7840" s="8">
        <f t="shared" si="244"/>
        <v>5.9</v>
      </c>
      <c r="H7840" s="8">
        <f>VLOOKUP(C7840,Products!$A$2:$F$20,6,TRUE)</f>
        <v>1.1500000000000001</v>
      </c>
      <c r="I7840" s="8">
        <f t="shared" si="245"/>
        <v>2.3000000000000003</v>
      </c>
      <c r="J7840" s="42">
        <f>VLOOKUP(B7840,Invoices!A:I,9,TRUE)</f>
        <v>2021</v>
      </c>
    </row>
    <row r="7841" spans="1:10" x14ac:dyDescent="0.15">
      <c r="A7841" t="s">
        <v>11201</v>
      </c>
      <c r="B7841" t="s">
        <v>1681</v>
      </c>
      <c r="C7841" t="s">
        <v>94</v>
      </c>
      <c r="D7841" t="s">
        <v>86</v>
      </c>
      <c r="E7841">
        <v>1</v>
      </c>
      <c r="F7841" s="8">
        <f>VLOOKUP(C7841,Products!$A$2:$E$20,5,TRUE)</f>
        <v>3.5</v>
      </c>
      <c r="G7841" s="8">
        <f t="shared" si="244"/>
        <v>3.5</v>
      </c>
      <c r="H7841" s="8">
        <f>VLOOKUP(C7841,Products!$A$2:$F$20,6,TRUE)</f>
        <v>0.54999999999999982</v>
      </c>
      <c r="I7841" s="8">
        <f t="shared" si="245"/>
        <v>0.54999999999999982</v>
      </c>
      <c r="J7841" s="42">
        <f>VLOOKUP(B7841,Invoices!A:I,9,TRUE)</f>
        <v>2021</v>
      </c>
    </row>
    <row r="7842" spans="1:10" x14ac:dyDescent="0.15">
      <c r="A7842" t="s">
        <v>11202</v>
      </c>
      <c r="B7842" t="s">
        <v>1681</v>
      </c>
      <c r="C7842" t="s">
        <v>96</v>
      </c>
      <c r="D7842" t="s">
        <v>75</v>
      </c>
      <c r="E7842">
        <v>5</v>
      </c>
      <c r="F7842" s="8">
        <f>VLOOKUP(C7842,Products!$A$2:$E$20,5,TRUE)</f>
        <v>79.95</v>
      </c>
      <c r="G7842" s="8">
        <f t="shared" si="244"/>
        <v>399.75</v>
      </c>
      <c r="H7842" s="8">
        <f>VLOOKUP(C7842,Products!$A$2:$F$20,6,TRUE)</f>
        <v>27.950000000000003</v>
      </c>
      <c r="I7842" s="8">
        <f t="shared" si="245"/>
        <v>139.75</v>
      </c>
      <c r="J7842" s="42">
        <f>VLOOKUP(B7842,Invoices!A:I,9,TRUE)</f>
        <v>2021</v>
      </c>
    </row>
    <row r="7843" spans="1:10" x14ac:dyDescent="0.15">
      <c r="A7843" t="s">
        <v>11203</v>
      </c>
      <c r="B7843" t="s">
        <v>1681</v>
      </c>
      <c r="C7843" t="s">
        <v>105</v>
      </c>
      <c r="D7843" t="s">
        <v>81</v>
      </c>
      <c r="E7843">
        <v>10</v>
      </c>
      <c r="F7843" s="8">
        <f>VLOOKUP(C7843,Products!$A$2:$E$20,5,TRUE)</f>
        <v>8.9499999999999993</v>
      </c>
      <c r="G7843" s="8">
        <f t="shared" si="244"/>
        <v>89.5</v>
      </c>
      <c r="H7843" s="8">
        <f>VLOOKUP(C7843,Products!$A$2:$F$20,6,TRUE)</f>
        <v>3.1999999999999993</v>
      </c>
      <c r="I7843" s="8">
        <f t="shared" si="245"/>
        <v>31.999999999999993</v>
      </c>
      <c r="J7843" s="42">
        <f>VLOOKUP(B7843,Invoices!A:I,9,TRUE)</f>
        <v>2021</v>
      </c>
    </row>
    <row r="7844" spans="1:10" x14ac:dyDescent="0.15">
      <c r="A7844" t="s">
        <v>11204</v>
      </c>
      <c r="B7844" t="s">
        <v>1681</v>
      </c>
      <c r="C7844" t="s">
        <v>92</v>
      </c>
      <c r="D7844" t="s">
        <v>82</v>
      </c>
      <c r="E7844">
        <v>1</v>
      </c>
      <c r="F7844" s="8">
        <f>VLOOKUP(C7844,Products!$A$2:$E$20,5,TRUE)</f>
        <v>19.95</v>
      </c>
      <c r="G7844" s="8">
        <f t="shared" si="244"/>
        <v>19.95</v>
      </c>
      <c r="H7844" s="8">
        <f>VLOOKUP(C7844,Products!$A$2:$F$20,6,TRUE)</f>
        <v>7.4499999999999993</v>
      </c>
      <c r="I7844" s="8">
        <f t="shared" si="245"/>
        <v>7.4499999999999993</v>
      </c>
      <c r="J7844" s="42">
        <f>VLOOKUP(B7844,Invoices!A:I,9,TRUE)</f>
        <v>2021</v>
      </c>
    </row>
    <row r="7845" spans="1:10" x14ac:dyDescent="0.15">
      <c r="A7845" t="s">
        <v>11205</v>
      </c>
      <c r="B7845" t="s">
        <v>1682</v>
      </c>
      <c r="C7845" t="s">
        <v>103</v>
      </c>
      <c r="D7845" t="s">
        <v>77</v>
      </c>
      <c r="E7845">
        <v>8</v>
      </c>
      <c r="F7845" s="8">
        <f>VLOOKUP(C7845,Products!$A$2:$E$20,5,TRUE)</f>
        <v>8.9499999999999993</v>
      </c>
      <c r="G7845" s="8">
        <f t="shared" si="244"/>
        <v>71.599999999999994</v>
      </c>
      <c r="H7845" s="8">
        <f>VLOOKUP(C7845,Products!$A$2:$F$20,6,TRUE)</f>
        <v>3.1999999999999993</v>
      </c>
      <c r="I7845" s="8">
        <f t="shared" si="245"/>
        <v>25.599999999999994</v>
      </c>
      <c r="J7845" s="42">
        <f>VLOOKUP(B7845,Invoices!A:I,9,TRUE)</f>
        <v>2021</v>
      </c>
    </row>
    <row r="7846" spans="1:10" x14ac:dyDescent="0.15">
      <c r="A7846" t="s">
        <v>11206</v>
      </c>
      <c r="B7846" t="s">
        <v>1682</v>
      </c>
      <c r="C7846" t="s">
        <v>97</v>
      </c>
      <c r="D7846" t="s">
        <v>74</v>
      </c>
      <c r="E7846">
        <v>1</v>
      </c>
      <c r="F7846" s="8">
        <f>VLOOKUP(C7846,Products!$A$2:$E$20,5,TRUE)</f>
        <v>1.5</v>
      </c>
      <c r="G7846" s="8">
        <f t="shared" si="244"/>
        <v>1.5</v>
      </c>
      <c r="H7846" s="8">
        <f>VLOOKUP(C7846,Products!$A$2:$F$20,6,TRUE)</f>
        <v>0.5</v>
      </c>
      <c r="I7846" s="8">
        <f t="shared" si="245"/>
        <v>0.5</v>
      </c>
      <c r="J7846" s="42">
        <f>VLOOKUP(B7846,Invoices!A:I,9,TRUE)</f>
        <v>2021</v>
      </c>
    </row>
    <row r="7847" spans="1:10" x14ac:dyDescent="0.15">
      <c r="A7847" t="s">
        <v>11207</v>
      </c>
      <c r="B7847" t="s">
        <v>1683</v>
      </c>
      <c r="C7847" t="s">
        <v>92</v>
      </c>
      <c r="D7847" t="s">
        <v>82</v>
      </c>
      <c r="E7847">
        <v>1</v>
      </c>
      <c r="F7847" s="8">
        <f>VLOOKUP(C7847,Products!$A$2:$E$20,5,TRUE)</f>
        <v>19.95</v>
      </c>
      <c r="G7847" s="8">
        <f t="shared" si="244"/>
        <v>19.95</v>
      </c>
      <c r="H7847" s="8">
        <f>VLOOKUP(C7847,Products!$A$2:$F$20,6,TRUE)</f>
        <v>7.4499999999999993</v>
      </c>
      <c r="I7847" s="8">
        <f t="shared" si="245"/>
        <v>7.4499999999999993</v>
      </c>
      <c r="J7847" s="42">
        <f>VLOOKUP(B7847,Invoices!A:I,9,TRUE)</f>
        <v>2021</v>
      </c>
    </row>
    <row r="7848" spans="1:10" x14ac:dyDescent="0.15">
      <c r="A7848" t="s">
        <v>11208</v>
      </c>
      <c r="B7848" t="s">
        <v>1684</v>
      </c>
      <c r="C7848" t="s">
        <v>90</v>
      </c>
      <c r="D7848" t="s">
        <v>72</v>
      </c>
      <c r="E7848">
        <v>10</v>
      </c>
      <c r="F7848" s="8">
        <f>VLOOKUP(C7848,Products!$A$2:$E$20,5,TRUE)</f>
        <v>8.9499999999999993</v>
      </c>
      <c r="G7848" s="8">
        <f t="shared" si="244"/>
        <v>89.5</v>
      </c>
      <c r="H7848" s="8">
        <f>VLOOKUP(C7848,Products!$A$2:$F$20,6,TRUE)</f>
        <v>5.6999999999999993</v>
      </c>
      <c r="I7848" s="8">
        <f t="shared" si="245"/>
        <v>56.999999999999993</v>
      </c>
      <c r="J7848" s="42">
        <f>VLOOKUP(B7848,Invoices!A:I,9,TRUE)</f>
        <v>2021</v>
      </c>
    </row>
    <row r="7849" spans="1:10" x14ac:dyDescent="0.15">
      <c r="A7849" t="s">
        <v>11209</v>
      </c>
      <c r="B7849" t="s">
        <v>1684</v>
      </c>
      <c r="C7849" t="s">
        <v>87</v>
      </c>
      <c r="D7849" t="s">
        <v>68</v>
      </c>
      <c r="E7849">
        <v>4</v>
      </c>
      <c r="F7849" s="8">
        <f>VLOOKUP(C7849,Products!$A$2:$E$20,5,TRUE)</f>
        <v>19.95</v>
      </c>
      <c r="G7849" s="8">
        <f t="shared" si="244"/>
        <v>79.8</v>
      </c>
      <c r="H7849" s="8">
        <f>VLOOKUP(C7849,Products!$A$2:$F$20,6,TRUE)</f>
        <v>7.4499999999999993</v>
      </c>
      <c r="I7849" s="8">
        <f t="shared" si="245"/>
        <v>29.799999999999997</v>
      </c>
      <c r="J7849" s="42">
        <f>VLOOKUP(B7849,Invoices!A:I,9,TRUE)</f>
        <v>2021</v>
      </c>
    </row>
    <row r="7850" spans="1:10" x14ac:dyDescent="0.15">
      <c r="A7850" t="s">
        <v>11210</v>
      </c>
      <c r="B7850" t="s">
        <v>1684</v>
      </c>
      <c r="C7850" t="s">
        <v>92</v>
      </c>
      <c r="D7850" t="s">
        <v>82</v>
      </c>
      <c r="E7850">
        <v>1</v>
      </c>
      <c r="F7850" s="8">
        <f>VLOOKUP(C7850,Products!$A$2:$E$20,5,TRUE)</f>
        <v>19.95</v>
      </c>
      <c r="G7850" s="8">
        <f t="shared" si="244"/>
        <v>19.95</v>
      </c>
      <c r="H7850" s="8">
        <f>VLOOKUP(C7850,Products!$A$2:$F$20,6,TRUE)</f>
        <v>7.4499999999999993</v>
      </c>
      <c r="I7850" s="8">
        <f t="shared" si="245"/>
        <v>7.4499999999999993</v>
      </c>
      <c r="J7850" s="42">
        <f>VLOOKUP(B7850,Invoices!A:I,9,TRUE)</f>
        <v>2021</v>
      </c>
    </row>
    <row r="7851" spans="1:10" x14ac:dyDescent="0.15">
      <c r="A7851" t="s">
        <v>11211</v>
      </c>
      <c r="B7851" t="s">
        <v>1684</v>
      </c>
      <c r="C7851" t="s">
        <v>94</v>
      </c>
      <c r="D7851" t="s">
        <v>86</v>
      </c>
      <c r="E7851">
        <v>1</v>
      </c>
      <c r="F7851" s="8">
        <f>VLOOKUP(C7851,Products!$A$2:$E$20,5,TRUE)</f>
        <v>3.5</v>
      </c>
      <c r="G7851" s="8">
        <f t="shared" si="244"/>
        <v>3.5</v>
      </c>
      <c r="H7851" s="8">
        <f>VLOOKUP(C7851,Products!$A$2:$F$20,6,TRUE)</f>
        <v>0.54999999999999982</v>
      </c>
      <c r="I7851" s="8">
        <f t="shared" si="245"/>
        <v>0.54999999999999982</v>
      </c>
      <c r="J7851" s="42">
        <f>VLOOKUP(B7851,Invoices!A:I,9,TRUE)</f>
        <v>2021</v>
      </c>
    </row>
    <row r="7852" spans="1:10" x14ac:dyDescent="0.15">
      <c r="A7852" t="s">
        <v>11212</v>
      </c>
      <c r="B7852" t="s">
        <v>1684</v>
      </c>
      <c r="C7852" t="s">
        <v>102</v>
      </c>
      <c r="D7852" t="s">
        <v>83</v>
      </c>
      <c r="E7852">
        <v>5</v>
      </c>
      <c r="F7852" s="8">
        <f>VLOOKUP(C7852,Products!$A$2:$E$20,5,TRUE)</f>
        <v>29.95</v>
      </c>
      <c r="G7852" s="8">
        <f t="shared" si="244"/>
        <v>149.75</v>
      </c>
      <c r="H7852" s="8">
        <f>VLOOKUP(C7852,Products!$A$2:$F$20,6,TRUE)</f>
        <v>15</v>
      </c>
      <c r="I7852" s="8">
        <f t="shared" si="245"/>
        <v>75</v>
      </c>
      <c r="J7852" s="42">
        <f>VLOOKUP(B7852,Invoices!A:I,9,TRUE)</f>
        <v>2021</v>
      </c>
    </row>
    <row r="7853" spans="1:10" x14ac:dyDescent="0.15">
      <c r="A7853" t="s">
        <v>11213</v>
      </c>
      <c r="B7853" t="s">
        <v>1685</v>
      </c>
      <c r="C7853" t="s">
        <v>97</v>
      </c>
      <c r="D7853" t="s">
        <v>74</v>
      </c>
      <c r="E7853">
        <v>1</v>
      </c>
      <c r="F7853" s="8">
        <f>VLOOKUP(C7853,Products!$A$2:$E$20,5,TRUE)</f>
        <v>1.5</v>
      </c>
      <c r="G7853" s="8">
        <f t="shared" si="244"/>
        <v>1.5</v>
      </c>
      <c r="H7853" s="8">
        <f>VLOOKUP(C7853,Products!$A$2:$F$20,6,TRUE)</f>
        <v>0.5</v>
      </c>
      <c r="I7853" s="8">
        <f t="shared" si="245"/>
        <v>0.5</v>
      </c>
      <c r="J7853" s="42">
        <f>VLOOKUP(B7853,Invoices!A:I,9,TRUE)</f>
        <v>2021</v>
      </c>
    </row>
    <row r="7854" spans="1:10" x14ac:dyDescent="0.15">
      <c r="A7854" t="s">
        <v>11214</v>
      </c>
      <c r="B7854" t="s">
        <v>1685</v>
      </c>
      <c r="C7854" t="s">
        <v>92</v>
      </c>
      <c r="D7854" t="s">
        <v>82</v>
      </c>
      <c r="E7854">
        <v>1</v>
      </c>
      <c r="F7854" s="8">
        <f>VLOOKUP(C7854,Products!$A$2:$E$20,5,TRUE)</f>
        <v>19.95</v>
      </c>
      <c r="G7854" s="8">
        <f t="shared" si="244"/>
        <v>19.95</v>
      </c>
      <c r="H7854" s="8">
        <f>VLOOKUP(C7854,Products!$A$2:$F$20,6,TRUE)</f>
        <v>7.4499999999999993</v>
      </c>
      <c r="I7854" s="8">
        <f t="shared" si="245"/>
        <v>7.4499999999999993</v>
      </c>
      <c r="J7854" s="42">
        <f>VLOOKUP(B7854,Invoices!A:I,9,TRUE)</f>
        <v>2021</v>
      </c>
    </row>
    <row r="7855" spans="1:10" x14ac:dyDescent="0.15">
      <c r="A7855" t="s">
        <v>11215</v>
      </c>
      <c r="B7855" t="s">
        <v>1685</v>
      </c>
      <c r="C7855" t="s">
        <v>89</v>
      </c>
      <c r="D7855" t="s">
        <v>80</v>
      </c>
      <c r="E7855">
        <v>4</v>
      </c>
      <c r="F7855" s="8">
        <f>VLOOKUP(C7855,Products!$A$2:$E$20,5,TRUE)</f>
        <v>15.95</v>
      </c>
      <c r="G7855" s="8">
        <f t="shared" si="244"/>
        <v>63.8</v>
      </c>
      <c r="H7855" s="8">
        <f>VLOOKUP(C7855,Products!$A$2:$F$20,6,TRUE)</f>
        <v>6</v>
      </c>
      <c r="I7855" s="8">
        <f t="shared" si="245"/>
        <v>24</v>
      </c>
      <c r="J7855" s="42">
        <f>VLOOKUP(B7855,Invoices!A:I,9,TRUE)</f>
        <v>2021</v>
      </c>
    </row>
    <row r="7856" spans="1:10" x14ac:dyDescent="0.15">
      <c r="A7856" t="s">
        <v>11216</v>
      </c>
      <c r="B7856" t="s">
        <v>1685</v>
      </c>
      <c r="C7856" t="s">
        <v>99</v>
      </c>
      <c r="D7856" t="s">
        <v>84</v>
      </c>
      <c r="E7856">
        <v>4</v>
      </c>
      <c r="F7856" s="8">
        <f>VLOOKUP(C7856,Products!$A$2:$E$20,5,TRUE)</f>
        <v>3.5</v>
      </c>
      <c r="G7856" s="8">
        <f t="shared" si="244"/>
        <v>14</v>
      </c>
      <c r="H7856" s="8">
        <f>VLOOKUP(C7856,Products!$A$2:$F$20,6,TRUE)</f>
        <v>0.54999999999999982</v>
      </c>
      <c r="I7856" s="8">
        <f t="shared" si="245"/>
        <v>2.1999999999999993</v>
      </c>
      <c r="J7856" s="42">
        <f>VLOOKUP(B7856,Invoices!A:I,9,TRUE)</f>
        <v>2021</v>
      </c>
    </row>
    <row r="7857" spans="1:10" x14ac:dyDescent="0.15">
      <c r="A7857" t="s">
        <v>11217</v>
      </c>
      <c r="B7857" t="s">
        <v>1685</v>
      </c>
      <c r="C7857" t="s">
        <v>98</v>
      </c>
      <c r="D7857" t="s">
        <v>79</v>
      </c>
      <c r="E7857">
        <v>1</v>
      </c>
      <c r="F7857" s="8">
        <f>VLOOKUP(C7857,Products!$A$2:$E$20,5,TRUE)</f>
        <v>14.95</v>
      </c>
      <c r="G7857" s="8">
        <f t="shared" si="244"/>
        <v>14.95</v>
      </c>
      <c r="H7857" s="8">
        <f>VLOOKUP(C7857,Products!$A$2:$F$20,6,TRUE)</f>
        <v>3.0499999999999989</v>
      </c>
      <c r="I7857" s="8">
        <f t="shared" si="245"/>
        <v>3.0499999999999989</v>
      </c>
      <c r="J7857" s="42">
        <f>VLOOKUP(B7857,Invoices!A:I,9,TRUE)</f>
        <v>2021</v>
      </c>
    </row>
    <row r="7858" spans="1:10" x14ac:dyDescent="0.15">
      <c r="A7858" t="s">
        <v>11218</v>
      </c>
      <c r="B7858" t="s">
        <v>1685</v>
      </c>
      <c r="C7858" t="s">
        <v>93</v>
      </c>
      <c r="D7858" t="s">
        <v>76</v>
      </c>
      <c r="E7858">
        <v>20</v>
      </c>
      <c r="F7858" s="8">
        <f>VLOOKUP(C7858,Products!$A$2:$E$20,5,TRUE)</f>
        <v>9.9499999999999993</v>
      </c>
      <c r="G7858" s="8">
        <f t="shared" si="244"/>
        <v>199</v>
      </c>
      <c r="H7858" s="8">
        <f>VLOOKUP(C7858,Products!$A$2:$F$20,6,TRUE)</f>
        <v>1.9499999999999993</v>
      </c>
      <c r="I7858" s="8">
        <f t="shared" si="245"/>
        <v>38.999999999999986</v>
      </c>
      <c r="J7858" s="42">
        <f>VLOOKUP(B7858,Invoices!A:I,9,TRUE)</f>
        <v>2021</v>
      </c>
    </row>
    <row r="7859" spans="1:10" x14ac:dyDescent="0.15">
      <c r="A7859" t="s">
        <v>11219</v>
      </c>
      <c r="B7859" t="s">
        <v>1685</v>
      </c>
      <c r="C7859" t="s">
        <v>105</v>
      </c>
      <c r="D7859" t="s">
        <v>81</v>
      </c>
      <c r="E7859">
        <v>12</v>
      </c>
      <c r="F7859" s="8">
        <f>VLOOKUP(C7859,Products!$A$2:$E$20,5,TRUE)</f>
        <v>8.9499999999999993</v>
      </c>
      <c r="G7859" s="8">
        <f t="shared" si="244"/>
        <v>107.39999999999999</v>
      </c>
      <c r="H7859" s="8">
        <f>VLOOKUP(C7859,Products!$A$2:$F$20,6,TRUE)</f>
        <v>3.1999999999999993</v>
      </c>
      <c r="I7859" s="8">
        <f t="shared" si="245"/>
        <v>38.399999999999991</v>
      </c>
      <c r="J7859" s="42">
        <f>VLOOKUP(B7859,Invoices!A:I,9,TRUE)</f>
        <v>2021</v>
      </c>
    </row>
    <row r="7860" spans="1:10" x14ac:dyDescent="0.15">
      <c r="A7860" t="s">
        <v>11220</v>
      </c>
      <c r="B7860" t="s">
        <v>1685</v>
      </c>
      <c r="C7860" t="s">
        <v>103</v>
      </c>
      <c r="D7860" t="s">
        <v>77</v>
      </c>
      <c r="E7860">
        <v>1</v>
      </c>
      <c r="F7860" s="8">
        <f>VLOOKUP(C7860,Products!$A$2:$E$20,5,TRUE)</f>
        <v>8.9499999999999993</v>
      </c>
      <c r="G7860" s="8">
        <f t="shared" si="244"/>
        <v>8.9499999999999993</v>
      </c>
      <c r="H7860" s="8">
        <f>VLOOKUP(C7860,Products!$A$2:$F$20,6,TRUE)</f>
        <v>3.1999999999999993</v>
      </c>
      <c r="I7860" s="8">
        <f t="shared" si="245"/>
        <v>3.1999999999999993</v>
      </c>
      <c r="J7860" s="42">
        <f>VLOOKUP(B7860,Invoices!A:I,9,TRUE)</f>
        <v>2021</v>
      </c>
    </row>
    <row r="7861" spans="1:10" x14ac:dyDescent="0.15">
      <c r="A7861" t="s">
        <v>11221</v>
      </c>
      <c r="B7861" t="s">
        <v>1685</v>
      </c>
      <c r="C7861" t="s">
        <v>102</v>
      </c>
      <c r="D7861" t="s">
        <v>83</v>
      </c>
      <c r="E7861">
        <v>5</v>
      </c>
      <c r="F7861" s="8">
        <f>VLOOKUP(C7861,Products!$A$2:$E$20,5,TRUE)</f>
        <v>29.95</v>
      </c>
      <c r="G7861" s="8">
        <f t="shared" si="244"/>
        <v>149.75</v>
      </c>
      <c r="H7861" s="8">
        <f>VLOOKUP(C7861,Products!$A$2:$F$20,6,TRUE)</f>
        <v>15</v>
      </c>
      <c r="I7861" s="8">
        <f t="shared" si="245"/>
        <v>75</v>
      </c>
      <c r="J7861" s="42">
        <f>VLOOKUP(B7861,Invoices!A:I,9,TRUE)</f>
        <v>2021</v>
      </c>
    </row>
    <row r="7862" spans="1:10" x14ac:dyDescent="0.15">
      <c r="A7862" t="s">
        <v>11222</v>
      </c>
      <c r="B7862" t="s">
        <v>1685</v>
      </c>
      <c r="C7862" t="s">
        <v>88</v>
      </c>
      <c r="D7862" t="s">
        <v>85</v>
      </c>
      <c r="E7862">
        <v>5</v>
      </c>
      <c r="F7862" s="8">
        <f>VLOOKUP(C7862,Products!$A$2:$E$20,5,TRUE)</f>
        <v>8.9499999999999993</v>
      </c>
      <c r="G7862" s="8">
        <f t="shared" si="244"/>
        <v>44.75</v>
      </c>
      <c r="H7862" s="8">
        <f>VLOOKUP(C7862,Products!$A$2:$F$20,6,TRUE)</f>
        <v>5.6999999999999993</v>
      </c>
      <c r="I7862" s="8">
        <f t="shared" si="245"/>
        <v>28.499999999999996</v>
      </c>
      <c r="J7862" s="42">
        <f>VLOOKUP(B7862,Invoices!A:I,9,TRUE)</f>
        <v>2021</v>
      </c>
    </row>
    <row r="7863" spans="1:10" x14ac:dyDescent="0.15">
      <c r="A7863" t="s">
        <v>11223</v>
      </c>
      <c r="B7863" t="s">
        <v>1685</v>
      </c>
      <c r="C7863" t="s">
        <v>95</v>
      </c>
      <c r="D7863" t="s">
        <v>73</v>
      </c>
      <c r="E7863">
        <v>10</v>
      </c>
      <c r="F7863" s="8">
        <f>VLOOKUP(C7863,Products!$A$2:$E$20,5,TRUE)</f>
        <v>12.95</v>
      </c>
      <c r="G7863" s="8">
        <f t="shared" si="244"/>
        <v>129.5</v>
      </c>
      <c r="H7863" s="8">
        <f>VLOOKUP(C7863,Products!$A$2:$F$20,6,TRUE)</f>
        <v>4.1999999999999993</v>
      </c>
      <c r="I7863" s="8">
        <f t="shared" si="245"/>
        <v>41.999999999999993</v>
      </c>
      <c r="J7863" s="42">
        <f>VLOOKUP(B7863,Invoices!A:I,9,TRUE)</f>
        <v>2021</v>
      </c>
    </row>
    <row r="7864" spans="1:10" x14ac:dyDescent="0.15">
      <c r="A7864" t="s">
        <v>11224</v>
      </c>
      <c r="B7864" t="s">
        <v>1685</v>
      </c>
      <c r="C7864" t="s">
        <v>104</v>
      </c>
      <c r="D7864" t="s">
        <v>71</v>
      </c>
      <c r="E7864">
        <v>6</v>
      </c>
      <c r="F7864" s="8">
        <f>VLOOKUP(C7864,Products!$A$2:$E$20,5,TRUE)</f>
        <v>2.95</v>
      </c>
      <c r="G7864" s="8">
        <f t="shared" si="244"/>
        <v>17.700000000000003</v>
      </c>
      <c r="H7864" s="8">
        <f>VLOOKUP(C7864,Products!$A$2:$F$20,6,TRUE)</f>
        <v>1.1500000000000001</v>
      </c>
      <c r="I7864" s="8">
        <f t="shared" si="245"/>
        <v>6.9</v>
      </c>
      <c r="J7864" s="42">
        <f>VLOOKUP(B7864,Invoices!A:I,9,TRUE)</f>
        <v>2021</v>
      </c>
    </row>
    <row r="7865" spans="1:10" x14ac:dyDescent="0.15">
      <c r="A7865" t="s">
        <v>11225</v>
      </c>
      <c r="B7865" t="s">
        <v>1685</v>
      </c>
      <c r="C7865" t="s">
        <v>96</v>
      </c>
      <c r="D7865" t="s">
        <v>75</v>
      </c>
      <c r="E7865">
        <v>10</v>
      </c>
      <c r="F7865" s="8">
        <f>VLOOKUP(C7865,Products!$A$2:$E$20,5,TRUE)</f>
        <v>79.95</v>
      </c>
      <c r="G7865" s="8">
        <f t="shared" si="244"/>
        <v>799.5</v>
      </c>
      <c r="H7865" s="8">
        <f>VLOOKUP(C7865,Products!$A$2:$F$20,6,TRUE)</f>
        <v>27.950000000000003</v>
      </c>
      <c r="I7865" s="8">
        <f t="shared" si="245"/>
        <v>279.5</v>
      </c>
      <c r="J7865" s="42">
        <f>VLOOKUP(B7865,Invoices!A:I,9,TRUE)</f>
        <v>2021</v>
      </c>
    </row>
    <row r="7866" spans="1:10" x14ac:dyDescent="0.15">
      <c r="A7866" t="s">
        <v>11226</v>
      </c>
      <c r="B7866" t="s">
        <v>1685</v>
      </c>
      <c r="C7866" t="s">
        <v>94</v>
      </c>
      <c r="D7866" t="s">
        <v>86</v>
      </c>
      <c r="E7866">
        <v>2</v>
      </c>
      <c r="F7866" s="8">
        <f>VLOOKUP(C7866,Products!$A$2:$E$20,5,TRUE)</f>
        <v>3.5</v>
      </c>
      <c r="G7866" s="8">
        <f t="shared" si="244"/>
        <v>7</v>
      </c>
      <c r="H7866" s="8">
        <f>VLOOKUP(C7866,Products!$A$2:$F$20,6,TRUE)</f>
        <v>0.54999999999999982</v>
      </c>
      <c r="I7866" s="8">
        <f t="shared" si="245"/>
        <v>1.0999999999999996</v>
      </c>
      <c r="J7866" s="42">
        <f>VLOOKUP(B7866,Invoices!A:I,9,TRUE)</f>
        <v>2021</v>
      </c>
    </row>
    <row r="7867" spans="1:10" x14ac:dyDescent="0.15">
      <c r="A7867" t="s">
        <v>11227</v>
      </c>
      <c r="B7867" t="s">
        <v>1685</v>
      </c>
      <c r="C7867" t="s">
        <v>101</v>
      </c>
      <c r="D7867" t="s">
        <v>69</v>
      </c>
      <c r="E7867">
        <v>5</v>
      </c>
      <c r="F7867" s="8">
        <f>VLOOKUP(C7867,Products!$A$2:$E$20,5,TRUE)</f>
        <v>129.94999999999999</v>
      </c>
      <c r="G7867" s="8">
        <f t="shared" si="244"/>
        <v>649.75</v>
      </c>
      <c r="H7867" s="8">
        <f>VLOOKUP(C7867,Products!$A$2:$F$20,6,TRUE)</f>
        <v>40.449999999999989</v>
      </c>
      <c r="I7867" s="8">
        <f t="shared" si="245"/>
        <v>202.24999999999994</v>
      </c>
      <c r="J7867" s="42">
        <f>VLOOKUP(B7867,Invoices!A:I,9,TRUE)</f>
        <v>2021</v>
      </c>
    </row>
    <row r="7868" spans="1:10" x14ac:dyDescent="0.15">
      <c r="A7868" t="s">
        <v>11228</v>
      </c>
      <c r="B7868" t="s">
        <v>1685</v>
      </c>
      <c r="C7868" t="s">
        <v>90</v>
      </c>
      <c r="D7868" t="s">
        <v>72</v>
      </c>
      <c r="E7868">
        <v>100</v>
      </c>
      <c r="F7868" s="8">
        <f>VLOOKUP(C7868,Products!$A$2:$E$20,5,TRUE)</f>
        <v>8.9499999999999993</v>
      </c>
      <c r="G7868" s="8">
        <f t="shared" si="244"/>
        <v>894.99999999999989</v>
      </c>
      <c r="H7868" s="8">
        <f>VLOOKUP(C7868,Products!$A$2:$F$20,6,TRUE)</f>
        <v>5.6999999999999993</v>
      </c>
      <c r="I7868" s="8">
        <f t="shared" si="245"/>
        <v>569.99999999999989</v>
      </c>
      <c r="J7868" s="42">
        <f>VLOOKUP(B7868,Invoices!A:I,9,TRUE)</f>
        <v>2021</v>
      </c>
    </row>
    <row r="7869" spans="1:10" x14ac:dyDescent="0.15">
      <c r="A7869" t="s">
        <v>11229</v>
      </c>
      <c r="B7869" t="s">
        <v>1685</v>
      </c>
      <c r="C7869" t="s">
        <v>87</v>
      </c>
      <c r="D7869" t="s">
        <v>68</v>
      </c>
      <c r="E7869">
        <v>4</v>
      </c>
      <c r="F7869" s="8">
        <f>VLOOKUP(C7869,Products!$A$2:$E$20,5,TRUE)</f>
        <v>19.95</v>
      </c>
      <c r="G7869" s="8">
        <f t="shared" si="244"/>
        <v>79.8</v>
      </c>
      <c r="H7869" s="8">
        <f>VLOOKUP(C7869,Products!$A$2:$F$20,6,TRUE)</f>
        <v>7.4499999999999993</v>
      </c>
      <c r="I7869" s="8">
        <f t="shared" si="245"/>
        <v>29.799999999999997</v>
      </c>
      <c r="J7869" s="42">
        <f>VLOOKUP(B7869,Invoices!A:I,9,TRUE)</f>
        <v>2021</v>
      </c>
    </row>
    <row r="7870" spans="1:10" x14ac:dyDescent="0.15">
      <c r="A7870" t="s">
        <v>11230</v>
      </c>
      <c r="B7870" t="s">
        <v>1686</v>
      </c>
      <c r="C7870" t="s">
        <v>93</v>
      </c>
      <c r="D7870" t="s">
        <v>76</v>
      </c>
      <c r="E7870">
        <v>5</v>
      </c>
      <c r="F7870" s="8">
        <f>VLOOKUP(C7870,Products!$A$2:$E$20,5,TRUE)</f>
        <v>9.9499999999999993</v>
      </c>
      <c r="G7870" s="8">
        <f t="shared" si="244"/>
        <v>49.75</v>
      </c>
      <c r="H7870" s="8">
        <f>VLOOKUP(C7870,Products!$A$2:$F$20,6,TRUE)</f>
        <v>1.9499999999999993</v>
      </c>
      <c r="I7870" s="8">
        <f t="shared" si="245"/>
        <v>9.7499999999999964</v>
      </c>
      <c r="J7870" s="42">
        <f>VLOOKUP(B7870,Invoices!A:I,9,TRUE)</f>
        <v>2021</v>
      </c>
    </row>
    <row r="7871" spans="1:10" x14ac:dyDescent="0.15">
      <c r="A7871" t="s">
        <v>11231</v>
      </c>
      <c r="B7871" t="s">
        <v>1686</v>
      </c>
      <c r="C7871" t="s">
        <v>90</v>
      </c>
      <c r="D7871" t="s">
        <v>72</v>
      </c>
      <c r="E7871">
        <v>30</v>
      </c>
      <c r="F7871" s="8">
        <f>VLOOKUP(C7871,Products!$A$2:$E$20,5,TRUE)</f>
        <v>8.9499999999999993</v>
      </c>
      <c r="G7871" s="8">
        <f t="shared" si="244"/>
        <v>268.5</v>
      </c>
      <c r="H7871" s="8">
        <f>VLOOKUP(C7871,Products!$A$2:$F$20,6,TRUE)</f>
        <v>5.6999999999999993</v>
      </c>
      <c r="I7871" s="8">
        <f t="shared" si="245"/>
        <v>170.99999999999997</v>
      </c>
      <c r="J7871" s="42">
        <f>VLOOKUP(B7871,Invoices!A:I,9,TRUE)</f>
        <v>2021</v>
      </c>
    </row>
    <row r="7872" spans="1:10" x14ac:dyDescent="0.15">
      <c r="A7872" t="s">
        <v>11232</v>
      </c>
      <c r="B7872" t="s">
        <v>1687</v>
      </c>
      <c r="C7872" t="s">
        <v>105</v>
      </c>
      <c r="D7872" t="s">
        <v>81</v>
      </c>
      <c r="E7872">
        <v>1</v>
      </c>
      <c r="F7872" s="8">
        <f>VLOOKUP(C7872,Products!$A$2:$E$20,5,TRUE)</f>
        <v>8.9499999999999993</v>
      </c>
      <c r="G7872" s="8">
        <f t="shared" si="244"/>
        <v>8.9499999999999993</v>
      </c>
      <c r="H7872" s="8">
        <f>VLOOKUP(C7872,Products!$A$2:$F$20,6,TRUE)</f>
        <v>3.1999999999999993</v>
      </c>
      <c r="I7872" s="8">
        <f t="shared" si="245"/>
        <v>3.1999999999999993</v>
      </c>
      <c r="J7872" s="42">
        <f>VLOOKUP(B7872,Invoices!A:I,9,TRUE)</f>
        <v>2021</v>
      </c>
    </row>
    <row r="7873" spans="1:10" x14ac:dyDescent="0.15">
      <c r="A7873" t="s">
        <v>11233</v>
      </c>
      <c r="B7873" t="s">
        <v>1688</v>
      </c>
      <c r="C7873" t="s">
        <v>92</v>
      </c>
      <c r="D7873" t="s">
        <v>82</v>
      </c>
      <c r="E7873">
        <v>6</v>
      </c>
      <c r="F7873" s="8">
        <f>VLOOKUP(C7873,Products!$A$2:$E$20,5,TRUE)</f>
        <v>19.95</v>
      </c>
      <c r="G7873" s="8">
        <f t="shared" si="244"/>
        <v>119.69999999999999</v>
      </c>
      <c r="H7873" s="8">
        <f>VLOOKUP(C7873,Products!$A$2:$F$20,6,TRUE)</f>
        <v>7.4499999999999993</v>
      </c>
      <c r="I7873" s="8">
        <f t="shared" si="245"/>
        <v>44.699999999999996</v>
      </c>
      <c r="J7873" s="42">
        <f>VLOOKUP(B7873,Invoices!A:I,9,TRUE)</f>
        <v>2021</v>
      </c>
    </row>
    <row r="7874" spans="1:10" x14ac:dyDescent="0.15">
      <c r="A7874" t="s">
        <v>11234</v>
      </c>
      <c r="B7874" t="s">
        <v>1688</v>
      </c>
      <c r="C7874" t="s">
        <v>104</v>
      </c>
      <c r="D7874" t="s">
        <v>71</v>
      </c>
      <c r="E7874">
        <v>50</v>
      </c>
      <c r="F7874" s="8">
        <f>VLOOKUP(C7874,Products!$A$2:$E$20,5,TRUE)</f>
        <v>2.95</v>
      </c>
      <c r="G7874" s="8">
        <f t="shared" si="244"/>
        <v>147.5</v>
      </c>
      <c r="H7874" s="8">
        <f>VLOOKUP(C7874,Products!$A$2:$F$20,6,TRUE)</f>
        <v>1.1500000000000001</v>
      </c>
      <c r="I7874" s="8">
        <f t="shared" si="245"/>
        <v>57.500000000000007</v>
      </c>
      <c r="J7874" s="42">
        <f>VLOOKUP(B7874,Invoices!A:I,9,TRUE)</f>
        <v>2021</v>
      </c>
    </row>
    <row r="7875" spans="1:10" x14ac:dyDescent="0.15">
      <c r="A7875" t="s">
        <v>11235</v>
      </c>
      <c r="B7875" t="s">
        <v>1688</v>
      </c>
      <c r="C7875" t="s">
        <v>98</v>
      </c>
      <c r="D7875" t="s">
        <v>79</v>
      </c>
      <c r="E7875">
        <v>6</v>
      </c>
      <c r="F7875" s="8">
        <f>VLOOKUP(C7875,Products!$A$2:$E$20,5,TRUE)</f>
        <v>14.95</v>
      </c>
      <c r="G7875" s="8">
        <f t="shared" ref="G7875:G7938" si="246">F7875*E7875</f>
        <v>89.699999999999989</v>
      </c>
      <c r="H7875" s="8">
        <f>VLOOKUP(C7875,Products!$A$2:$F$20,6,TRUE)</f>
        <v>3.0499999999999989</v>
      </c>
      <c r="I7875" s="8">
        <f t="shared" ref="I7875:I7938" si="247">H7875*E7875</f>
        <v>18.299999999999994</v>
      </c>
      <c r="J7875" s="42">
        <f>VLOOKUP(B7875,Invoices!A:I,9,TRUE)</f>
        <v>2021</v>
      </c>
    </row>
    <row r="7876" spans="1:10" x14ac:dyDescent="0.15">
      <c r="A7876" t="s">
        <v>11236</v>
      </c>
      <c r="B7876" t="s">
        <v>1688</v>
      </c>
      <c r="C7876" t="s">
        <v>90</v>
      </c>
      <c r="D7876" t="s">
        <v>72</v>
      </c>
      <c r="E7876">
        <v>1</v>
      </c>
      <c r="F7876" s="8">
        <f>VLOOKUP(C7876,Products!$A$2:$E$20,5,TRUE)</f>
        <v>8.9499999999999993</v>
      </c>
      <c r="G7876" s="8">
        <f t="shared" si="246"/>
        <v>8.9499999999999993</v>
      </c>
      <c r="H7876" s="8">
        <f>VLOOKUP(C7876,Products!$A$2:$F$20,6,TRUE)</f>
        <v>5.6999999999999993</v>
      </c>
      <c r="I7876" s="8">
        <f t="shared" si="247"/>
        <v>5.6999999999999993</v>
      </c>
      <c r="J7876" s="42">
        <f>VLOOKUP(B7876,Invoices!A:I,9,TRUE)</f>
        <v>2021</v>
      </c>
    </row>
    <row r="7877" spans="1:10" x14ac:dyDescent="0.15">
      <c r="A7877" t="s">
        <v>11237</v>
      </c>
      <c r="B7877" t="s">
        <v>1688</v>
      </c>
      <c r="C7877" t="s">
        <v>101</v>
      </c>
      <c r="D7877" t="s">
        <v>69</v>
      </c>
      <c r="E7877">
        <v>3</v>
      </c>
      <c r="F7877" s="8">
        <f>VLOOKUP(C7877,Products!$A$2:$E$20,5,TRUE)</f>
        <v>129.94999999999999</v>
      </c>
      <c r="G7877" s="8">
        <f t="shared" si="246"/>
        <v>389.84999999999997</v>
      </c>
      <c r="H7877" s="8">
        <f>VLOOKUP(C7877,Products!$A$2:$F$20,6,TRUE)</f>
        <v>40.449999999999989</v>
      </c>
      <c r="I7877" s="8">
        <f t="shared" si="247"/>
        <v>121.34999999999997</v>
      </c>
      <c r="J7877" s="42">
        <f>VLOOKUP(B7877,Invoices!A:I,9,TRUE)</f>
        <v>2021</v>
      </c>
    </row>
    <row r="7878" spans="1:10" x14ac:dyDescent="0.15">
      <c r="A7878" t="s">
        <v>11238</v>
      </c>
      <c r="B7878" t="s">
        <v>1689</v>
      </c>
      <c r="C7878" t="s">
        <v>101</v>
      </c>
      <c r="D7878" t="s">
        <v>69</v>
      </c>
      <c r="E7878">
        <v>10</v>
      </c>
      <c r="F7878" s="8">
        <f>VLOOKUP(C7878,Products!$A$2:$E$20,5,TRUE)</f>
        <v>129.94999999999999</v>
      </c>
      <c r="G7878" s="8">
        <f t="shared" si="246"/>
        <v>1299.5</v>
      </c>
      <c r="H7878" s="8">
        <f>VLOOKUP(C7878,Products!$A$2:$F$20,6,TRUE)</f>
        <v>40.449999999999989</v>
      </c>
      <c r="I7878" s="8">
        <f t="shared" si="247"/>
        <v>404.49999999999989</v>
      </c>
      <c r="J7878" s="42">
        <f>VLOOKUP(B7878,Invoices!A:I,9,TRUE)</f>
        <v>2021</v>
      </c>
    </row>
    <row r="7879" spans="1:10" x14ac:dyDescent="0.15">
      <c r="A7879" t="s">
        <v>11239</v>
      </c>
      <c r="B7879" t="s">
        <v>1689</v>
      </c>
      <c r="C7879" t="s">
        <v>102</v>
      </c>
      <c r="D7879" t="s">
        <v>83</v>
      </c>
      <c r="E7879">
        <v>5</v>
      </c>
      <c r="F7879" s="8">
        <f>VLOOKUP(C7879,Products!$A$2:$E$20,5,TRUE)</f>
        <v>29.95</v>
      </c>
      <c r="G7879" s="8">
        <f t="shared" si="246"/>
        <v>149.75</v>
      </c>
      <c r="H7879" s="8">
        <f>VLOOKUP(C7879,Products!$A$2:$F$20,6,TRUE)</f>
        <v>15</v>
      </c>
      <c r="I7879" s="8">
        <f t="shared" si="247"/>
        <v>75</v>
      </c>
      <c r="J7879" s="42">
        <f>VLOOKUP(B7879,Invoices!A:I,9,TRUE)</f>
        <v>2021</v>
      </c>
    </row>
    <row r="7880" spans="1:10" x14ac:dyDescent="0.15">
      <c r="A7880" t="s">
        <v>11240</v>
      </c>
      <c r="B7880" t="s">
        <v>1690</v>
      </c>
      <c r="C7880" t="s">
        <v>102</v>
      </c>
      <c r="D7880" t="s">
        <v>83</v>
      </c>
      <c r="E7880">
        <v>1</v>
      </c>
      <c r="F7880" s="8">
        <f>VLOOKUP(C7880,Products!$A$2:$E$20,5,TRUE)</f>
        <v>29.95</v>
      </c>
      <c r="G7880" s="8">
        <f t="shared" si="246"/>
        <v>29.95</v>
      </c>
      <c r="H7880" s="8">
        <f>VLOOKUP(C7880,Products!$A$2:$F$20,6,TRUE)</f>
        <v>15</v>
      </c>
      <c r="I7880" s="8">
        <f t="shared" si="247"/>
        <v>15</v>
      </c>
      <c r="J7880" s="42">
        <f>VLOOKUP(B7880,Invoices!A:I,9,TRUE)</f>
        <v>2021</v>
      </c>
    </row>
    <row r="7881" spans="1:10" x14ac:dyDescent="0.15">
      <c r="A7881" t="s">
        <v>11241</v>
      </c>
      <c r="B7881" t="s">
        <v>1690</v>
      </c>
      <c r="C7881" t="s">
        <v>96</v>
      </c>
      <c r="D7881" t="s">
        <v>75</v>
      </c>
      <c r="E7881">
        <v>2</v>
      </c>
      <c r="F7881" s="8">
        <f>VLOOKUP(C7881,Products!$A$2:$E$20,5,TRUE)</f>
        <v>79.95</v>
      </c>
      <c r="G7881" s="8">
        <f t="shared" si="246"/>
        <v>159.9</v>
      </c>
      <c r="H7881" s="8">
        <f>VLOOKUP(C7881,Products!$A$2:$F$20,6,TRUE)</f>
        <v>27.950000000000003</v>
      </c>
      <c r="I7881" s="8">
        <f t="shared" si="247"/>
        <v>55.900000000000006</v>
      </c>
      <c r="J7881" s="42">
        <f>VLOOKUP(B7881,Invoices!A:I,9,TRUE)</f>
        <v>2021</v>
      </c>
    </row>
    <row r="7882" spans="1:10" x14ac:dyDescent="0.15">
      <c r="A7882" t="s">
        <v>11242</v>
      </c>
      <c r="B7882" t="s">
        <v>1691</v>
      </c>
      <c r="C7882" t="s">
        <v>104</v>
      </c>
      <c r="D7882" t="s">
        <v>71</v>
      </c>
      <c r="E7882">
        <v>10</v>
      </c>
      <c r="F7882" s="8">
        <f>VLOOKUP(C7882,Products!$A$2:$E$20,5,TRUE)</f>
        <v>2.95</v>
      </c>
      <c r="G7882" s="8">
        <f t="shared" si="246"/>
        <v>29.5</v>
      </c>
      <c r="H7882" s="8">
        <f>VLOOKUP(C7882,Products!$A$2:$F$20,6,TRUE)</f>
        <v>1.1500000000000001</v>
      </c>
      <c r="I7882" s="8">
        <f t="shared" si="247"/>
        <v>11.500000000000002</v>
      </c>
      <c r="J7882" s="42">
        <f>VLOOKUP(B7882,Invoices!A:I,9,TRUE)</f>
        <v>2021</v>
      </c>
    </row>
    <row r="7883" spans="1:10" x14ac:dyDescent="0.15">
      <c r="A7883" t="s">
        <v>11243</v>
      </c>
      <c r="B7883" t="s">
        <v>1692</v>
      </c>
      <c r="C7883" t="s">
        <v>104</v>
      </c>
      <c r="D7883" t="s">
        <v>71</v>
      </c>
      <c r="E7883">
        <v>9</v>
      </c>
      <c r="F7883" s="8">
        <f>VLOOKUP(C7883,Products!$A$2:$E$20,5,TRUE)</f>
        <v>2.95</v>
      </c>
      <c r="G7883" s="8">
        <f t="shared" si="246"/>
        <v>26.55</v>
      </c>
      <c r="H7883" s="8">
        <f>VLOOKUP(C7883,Products!$A$2:$F$20,6,TRUE)</f>
        <v>1.1500000000000001</v>
      </c>
      <c r="I7883" s="8">
        <f t="shared" si="247"/>
        <v>10.350000000000001</v>
      </c>
      <c r="J7883" s="42">
        <f>VLOOKUP(B7883,Invoices!A:I,9,TRUE)</f>
        <v>2021</v>
      </c>
    </row>
    <row r="7884" spans="1:10" x14ac:dyDescent="0.15">
      <c r="A7884" t="s">
        <v>11244</v>
      </c>
      <c r="B7884" t="s">
        <v>1692</v>
      </c>
      <c r="C7884" t="s">
        <v>93</v>
      </c>
      <c r="D7884" t="s">
        <v>76</v>
      </c>
      <c r="E7884">
        <v>4</v>
      </c>
      <c r="F7884" s="8">
        <f>VLOOKUP(C7884,Products!$A$2:$E$20,5,TRUE)</f>
        <v>9.9499999999999993</v>
      </c>
      <c r="G7884" s="8">
        <f t="shared" si="246"/>
        <v>39.799999999999997</v>
      </c>
      <c r="H7884" s="8">
        <f>VLOOKUP(C7884,Products!$A$2:$F$20,6,TRUE)</f>
        <v>1.9499999999999993</v>
      </c>
      <c r="I7884" s="8">
        <f t="shared" si="247"/>
        <v>7.7999999999999972</v>
      </c>
      <c r="J7884" s="42">
        <f>VLOOKUP(B7884,Invoices!A:I,9,TRUE)</f>
        <v>2021</v>
      </c>
    </row>
    <row r="7885" spans="1:10" x14ac:dyDescent="0.15">
      <c r="A7885" t="s">
        <v>11245</v>
      </c>
      <c r="B7885" t="s">
        <v>1692</v>
      </c>
      <c r="C7885" t="s">
        <v>87</v>
      </c>
      <c r="D7885" t="s">
        <v>68</v>
      </c>
      <c r="E7885">
        <v>1</v>
      </c>
      <c r="F7885" s="8">
        <f>VLOOKUP(C7885,Products!$A$2:$E$20,5,TRUE)</f>
        <v>19.95</v>
      </c>
      <c r="G7885" s="8">
        <f t="shared" si="246"/>
        <v>19.95</v>
      </c>
      <c r="H7885" s="8">
        <f>VLOOKUP(C7885,Products!$A$2:$F$20,6,TRUE)</f>
        <v>7.4499999999999993</v>
      </c>
      <c r="I7885" s="8">
        <f t="shared" si="247"/>
        <v>7.4499999999999993</v>
      </c>
      <c r="J7885" s="42">
        <f>VLOOKUP(B7885,Invoices!A:I,9,TRUE)</f>
        <v>2021</v>
      </c>
    </row>
    <row r="7886" spans="1:10" x14ac:dyDescent="0.15">
      <c r="A7886" t="s">
        <v>11246</v>
      </c>
      <c r="B7886" t="s">
        <v>1692</v>
      </c>
      <c r="C7886" t="s">
        <v>99</v>
      </c>
      <c r="D7886" t="s">
        <v>84</v>
      </c>
      <c r="E7886">
        <v>10</v>
      </c>
      <c r="F7886" s="8">
        <f>VLOOKUP(C7886,Products!$A$2:$E$20,5,TRUE)</f>
        <v>3.5</v>
      </c>
      <c r="G7886" s="8">
        <f t="shared" si="246"/>
        <v>35</v>
      </c>
      <c r="H7886" s="8">
        <f>VLOOKUP(C7886,Products!$A$2:$F$20,6,TRUE)</f>
        <v>0.54999999999999982</v>
      </c>
      <c r="I7886" s="8">
        <f t="shared" si="247"/>
        <v>5.4999999999999982</v>
      </c>
      <c r="J7886" s="42">
        <f>VLOOKUP(B7886,Invoices!A:I,9,TRUE)</f>
        <v>2021</v>
      </c>
    </row>
    <row r="7887" spans="1:10" x14ac:dyDescent="0.15">
      <c r="A7887" t="s">
        <v>11247</v>
      </c>
      <c r="B7887" t="s">
        <v>1692</v>
      </c>
      <c r="C7887" t="s">
        <v>105</v>
      </c>
      <c r="D7887" t="s">
        <v>81</v>
      </c>
      <c r="E7887">
        <v>3</v>
      </c>
      <c r="F7887" s="8">
        <f>VLOOKUP(C7887,Products!$A$2:$E$20,5,TRUE)</f>
        <v>8.9499999999999993</v>
      </c>
      <c r="G7887" s="8">
        <f t="shared" si="246"/>
        <v>26.849999999999998</v>
      </c>
      <c r="H7887" s="8">
        <f>VLOOKUP(C7887,Products!$A$2:$F$20,6,TRUE)</f>
        <v>3.1999999999999993</v>
      </c>
      <c r="I7887" s="8">
        <f t="shared" si="247"/>
        <v>9.5999999999999979</v>
      </c>
      <c r="J7887" s="42">
        <f>VLOOKUP(B7887,Invoices!A:I,9,TRUE)</f>
        <v>2021</v>
      </c>
    </row>
    <row r="7888" spans="1:10" x14ac:dyDescent="0.15">
      <c r="A7888" t="s">
        <v>11248</v>
      </c>
      <c r="B7888" t="s">
        <v>1692</v>
      </c>
      <c r="C7888" t="s">
        <v>94</v>
      </c>
      <c r="D7888" t="s">
        <v>86</v>
      </c>
      <c r="E7888">
        <v>3</v>
      </c>
      <c r="F7888" s="8">
        <f>VLOOKUP(C7888,Products!$A$2:$E$20,5,TRUE)</f>
        <v>3.5</v>
      </c>
      <c r="G7888" s="8">
        <f t="shared" si="246"/>
        <v>10.5</v>
      </c>
      <c r="H7888" s="8">
        <f>VLOOKUP(C7888,Products!$A$2:$F$20,6,TRUE)</f>
        <v>0.54999999999999982</v>
      </c>
      <c r="I7888" s="8">
        <f t="shared" si="247"/>
        <v>1.6499999999999995</v>
      </c>
      <c r="J7888" s="42">
        <f>VLOOKUP(B7888,Invoices!A:I,9,TRUE)</f>
        <v>2021</v>
      </c>
    </row>
    <row r="7889" spans="1:10" x14ac:dyDescent="0.15">
      <c r="A7889" t="s">
        <v>11249</v>
      </c>
      <c r="B7889" t="s">
        <v>1693</v>
      </c>
      <c r="C7889" t="s">
        <v>100</v>
      </c>
      <c r="D7889" t="s">
        <v>78</v>
      </c>
      <c r="E7889">
        <v>2</v>
      </c>
      <c r="F7889" s="8">
        <f>VLOOKUP(C7889,Products!$A$2:$E$20,5,TRUE)</f>
        <v>49.95</v>
      </c>
      <c r="G7889" s="8">
        <f t="shared" si="246"/>
        <v>99.9</v>
      </c>
      <c r="H7889" s="8">
        <f>VLOOKUP(C7889,Products!$A$2:$F$20,6,TRUE)</f>
        <v>19.950000000000003</v>
      </c>
      <c r="I7889" s="8">
        <f t="shared" si="247"/>
        <v>39.900000000000006</v>
      </c>
      <c r="J7889" s="42">
        <f>VLOOKUP(B7889,Invoices!A:I,9,TRUE)</f>
        <v>2021</v>
      </c>
    </row>
    <row r="7890" spans="1:10" x14ac:dyDescent="0.15">
      <c r="A7890" t="s">
        <v>11250</v>
      </c>
      <c r="B7890" t="s">
        <v>1693</v>
      </c>
      <c r="C7890" t="s">
        <v>99</v>
      </c>
      <c r="D7890" t="s">
        <v>84</v>
      </c>
      <c r="E7890">
        <v>15</v>
      </c>
      <c r="F7890" s="8">
        <f>VLOOKUP(C7890,Products!$A$2:$E$20,5,TRUE)</f>
        <v>3.5</v>
      </c>
      <c r="G7890" s="8">
        <f t="shared" si="246"/>
        <v>52.5</v>
      </c>
      <c r="H7890" s="8">
        <f>VLOOKUP(C7890,Products!$A$2:$F$20,6,TRUE)</f>
        <v>0.54999999999999982</v>
      </c>
      <c r="I7890" s="8">
        <f t="shared" si="247"/>
        <v>8.2499999999999964</v>
      </c>
      <c r="J7890" s="42">
        <f>VLOOKUP(B7890,Invoices!A:I,9,TRUE)</f>
        <v>2021</v>
      </c>
    </row>
    <row r="7891" spans="1:10" x14ac:dyDescent="0.15">
      <c r="A7891" t="s">
        <v>11251</v>
      </c>
      <c r="B7891" t="s">
        <v>1693</v>
      </c>
      <c r="C7891" t="s">
        <v>104</v>
      </c>
      <c r="D7891" t="s">
        <v>71</v>
      </c>
      <c r="E7891">
        <v>15</v>
      </c>
      <c r="F7891" s="8">
        <f>VLOOKUP(C7891,Products!$A$2:$E$20,5,TRUE)</f>
        <v>2.95</v>
      </c>
      <c r="G7891" s="8">
        <f t="shared" si="246"/>
        <v>44.25</v>
      </c>
      <c r="H7891" s="8">
        <f>VLOOKUP(C7891,Products!$A$2:$F$20,6,TRUE)</f>
        <v>1.1500000000000001</v>
      </c>
      <c r="I7891" s="8">
        <f t="shared" si="247"/>
        <v>17.250000000000004</v>
      </c>
      <c r="J7891" s="42">
        <f>VLOOKUP(B7891,Invoices!A:I,9,TRUE)</f>
        <v>2021</v>
      </c>
    </row>
    <row r="7892" spans="1:10" x14ac:dyDescent="0.15">
      <c r="A7892" t="s">
        <v>11252</v>
      </c>
      <c r="B7892" t="s">
        <v>1693</v>
      </c>
      <c r="C7892" t="s">
        <v>96</v>
      </c>
      <c r="D7892" t="s">
        <v>75</v>
      </c>
      <c r="E7892">
        <v>2</v>
      </c>
      <c r="F7892" s="8">
        <f>VLOOKUP(C7892,Products!$A$2:$E$20,5,TRUE)</f>
        <v>79.95</v>
      </c>
      <c r="G7892" s="8">
        <f t="shared" si="246"/>
        <v>159.9</v>
      </c>
      <c r="H7892" s="8">
        <f>VLOOKUP(C7892,Products!$A$2:$F$20,6,TRUE)</f>
        <v>27.950000000000003</v>
      </c>
      <c r="I7892" s="8">
        <f t="shared" si="247"/>
        <v>55.900000000000006</v>
      </c>
      <c r="J7892" s="42">
        <f>VLOOKUP(B7892,Invoices!A:I,9,TRUE)</f>
        <v>2021</v>
      </c>
    </row>
    <row r="7893" spans="1:10" x14ac:dyDescent="0.15">
      <c r="A7893" t="s">
        <v>11253</v>
      </c>
      <c r="B7893" t="s">
        <v>1693</v>
      </c>
      <c r="C7893" t="s">
        <v>102</v>
      </c>
      <c r="D7893" t="s">
        <v>83</v>
      </c>
      <c r="E7893">
        <v>1</v>
      </c>
      <c r="F7893" s="8">
        <f>VLOOKUP(C7893,Products!$A$2:$E$20,5,TRUE)</f>
        <v>29.95</v>
      </c>
      <c r="G7893" s="8">
        <f t="shared" si="246"/>
        <v>29.95</v>
      </c>
      <c r="H7893" s="8">
        <f>VLOOKUP(C7893,Products!$A$2:$F$20,6,TRUE)</f>
        <v>15</v>
      </c>
      <c r="I7893" s="8">
        <f t="shared" si="247"/>
        <v>15</v>
      </c>
      <c r="J7893" s="42">
        <f>VLOOKUP(B7893,Invoices!A:I,9,TRUE)</f>
        <v>2021</v>
      </c>
    </row>
    <row r="7894" spans="1:10" x14ac:dyDescent="0.15">
      <c r="A7894" t="s">
        <v>11254</v>
      </c>
      <c r="B7894" t="s">
        <v>1693</v>
      </c>
      <c r="C7894" t="s">
        <v>88</v>
      </c>
      <c r="D7894" t="s">
        <v>85</v>
      </c>
      <c r="E7894">
        <v>6</v>
      </c>
      <c r="F7894" s="8">
        <f>VLOOKUP(C7894,Products!$A$2:$E$20,5,TRUE)</f>
        <v>8.9499999999999993</v>
      </c>
      <c r="G7894" s="8">
        <f t="shared" si="246"/>
        <v>53.699999999999996</v>
      </c>
      <c r="H7894" s="8">
        <f>VLOOKUP(C7894,Products!$A$2:$F$20,6,TRUE)</f>
        <v>5.6999999999999993</v>
      </c>
      <c r="I7894" s="8">
        <f t="shared" si="247"/>
        <v>34.199999999999996</v>
      </c>
      <c r="J7894" s="42">
        <f>VLOOKUP(B7894,Invoices!A:I,9,TRUE)</f>
        <v>2021</v>
      </c>
    </row>
    <row r="7895" spans="1:10" x14ac:dyDescent="0.15">
      <c r="A7895" t="s">
        <v>11255</v>
      </c>
      <c r="B7895" t="s">
        <v>1693</v>
      </c>
      <c r="C7895" t="s">
        <v>87</v>
      </c>
      <c r="D7895" t="s">
        <v>68</v>
      </c>
      <c r="E7895">
        <v>1</v>
      </c>
      <c r="F7895" s="8">
        <f>VLOOKUP(C7895,Products!$A$2:$E$20,5,TRUE)</f>
        <v>19.95</v>
      </c>
      <c r="G7895" s="8">
        <f t="shared" si="246"/>
        <v>19.95</v>
      </c>
      <c r="H7895" s="8">
        <f>VLOOKUP(C7895,Products!$A$2:$F$20,6,TRUE)</f>
        <v>7.4499999999999993</v>
      </c>
      <c r="I7895" s="8">
        <f t="shared" si="247"/>
        <v>7.4499999999999993</v>
      </c>
      <c r="J7895" s="42">
        <f>VLOOKUP(B7895,Invoices!A:I,9,TRUE)</f>
        <v>2021</v>
      </c>
    </row>
    <row r="7896" spans="1:10" x14ac:dyDescent="0.15">
      <c r="A7896" t="s">
        <v>11256</v>
      </c>
      <c r="B7896" t="s">
        <v>1693</v>
      </c>
      <c r="C7896" t="s">
        <v>90</v>
      </c>
      <c r="D7896" t="s">
        <v>72</v>
      </c>
      <c r="E7896">
        <v>10</v>
      </c>
      <c r="F7896" s="8">
        <f>VLOOKUP(C7896,Products!$A$2:$E$20,5,TRUE)</f>
        <v>8.9499999999999993</v>
      </c>
      <c r="G7896" s="8">
        <f t="shared" si="246"/>
        <v>89.5</v>
      </c>
      <c r="H7896" s="8">
        <f>VLOOKUP(C7896,Products!$A$2:$F$20,6,TRUE)</f>
        <v>5.6999999999999993</v>
      </c>
      <c r="I7896" s="8">
        <f t="shared" si="247"/>
        <v>56.999999999999993</v>
      </c>
      <c r="J7896" s="42">
        <f>VLOOKUP(B7896,Invoices!A:I,9,TRUE)</f>
        <v>2021</v>
      </c>
    </row>
    <row r="7897" spans="1:10" x14ac:dyDescent="0.15">
      <c r="A7897" t="s">
        <v>11257</v>
      </c>
      <c r="B7897" t="s">
        <v>1694</v>
      </c>
      <c r="C7897" t="s">
        <v>100</v>
      </c>
      <c r="D7897" t="s">
        <v>78</v>
      </c>
      <c r="E7897">
        <v>3</v>
      </c>
      <c r="F7897" s="8">
        <f>VLOOKUP(C7897,Products!$A$2:$E$20,5,TRUE)</f>
        <v>49.95</v>
      </c>
      <c r="G7897" s="8">
        <f t="shared" si="246"/>
        <v>149.85000000000002</v>
      </c>
      <c r="H7897" s="8">
        <f>VLOOKUP(C7897,Products!$A$2:$F$20,6,TRUE)</f>
        <v>19.950000000000003</v>
      </c>
      <c r="I7897" s="8">
        <f t="shared" si="247"/>
        <v>59.850000000000009</v>
      </c>
      <c r="J7897" s="42">
        <f>VLOOKUP(B7897,Invoices!A:I,9,TRUE)</f>
        <v>2021</v>
      </c>
    </row>
    <row r="7898" spans="1:10" x14ac:dyDescent="0.15">
      <c r="A7898" t="s">
        <v>11258</v>
      </c>
      <c r="B7898" t="s">
        <v>1695</v>
      </c>
      <c r="C7898" t="s">
        <v>103</v>
      </c>
      <c r="D7898" t="s">
        <v>77</v>
      </c>
      <c r="E7898">
        <v>3</v>
      </c>
      <c r="F7898" s="8">
        <f>VLOOKUP(C7898,Products!$A$2:$E$20,5,TRUE)</f>
        <v>8.9499999999999993</v>
      </c>
      <c r="G7898" s="8">
        <f t="shared" si="246"/>
        <v>26.849999999999998</v>
      </c>
      <c r="H7898" s="8">
        <f>VLOOKUP(C7898,Products!$A$2:$F$20,6,TRUE)</f>
        <v>3.1999999999999993</v>
      </c>
      <c r="I7898" s="8">
        <f t="shared" si="247"/>
        <v>9.5999999999999979</v>
      </c>
      <c r="J7898" s="42">
        <f>VLOOKUP(B7898,Invoices!A:I,9,TRUE)</f>
        <v>2021</v>
      </c>
    </row>
    <row r="7899" spans="1:10" x14ac:dyDescent="0.15">
      <c r="A7899" t="s">
        <v>11259</v>
      </c>
      <c r="B7899" t="s">
        <v>1695</v>
      </c>
      <c r="C7899" t="s">
        <v>88</v>
      </c>
      <c r="D7899" t="s">
        <v>85</v>
      </c>
      <c r="E7899">
        <v>5</v>
      </c>
      <c r="F7899" s="8">
        <f>VLOOKUP(C7899,Products!$A$2:$E$20,5,TRUE)</f>
        <v>8.9499999999999993</v>
      </c>
      <c r="G7899" s="8">
        <f t="shared" si="246"/>
        <v>44.75</v>
      </c>
      <c r="H7899" s="8">
        <f>VLOOKUP(C7899,Products!$A$2:$F$20,6,TRUE)</f>
        <v>5.6999999999999993</v>
      </c>
      <c r="I7899" s="8">
        <f t="shared" si="247"/>
        <v>28.499999999999996</v>
      </c>
      <c r="J7899" s="42">
        <f>VLOOKUP(B7899,Invoices!A:I,9,TRUE)</f>
        <v>2021</v>
      </c>
    </row>
    <row r="7900" spans="1:10" x14ac:dyDescent="0.15">
      <c r="A7900" t="s">
        <v>11260</v>
      </c>
      <c r="B7900" t="s">
        <v>1695</v>
      </c>
      <c r="C7900" t="s">
        <v>102</v>
      </c>
      <c r="D7900" t="s">
        <v>83</v>
      </c>
      <c r="E7900">
        <v>1</v>
      </c>
      <c r="F7900" s="8">
        <f>VLOOKUP(C7900,Products!$A$2:$E$20,5,TRUE)</f>
        <v>29.95</v>
      </c>
      <c r="G7900" s="8">
        <f t="shared" si="246"/>
        <v>29.95</v>
      </c>
      <c r="H7900" s="8">
        <f>VLOOKUP(C7900,Products!$A$2:$F$20,6,TRUE)</f>
        <v>15</v>
      </c>
      <c r="I7900" s="8">
        <f t="shared" si="247"/>
        <v>15</v>
      </c>
      <c r="J7900" s="42">
        <f>VLOOKUP(B7900,Invoices!A:I,9,TRUE)</f>
        <v>2021</v>
      </c>
    </row>
    <row r="7901" spans="1:10" x14ac:dyDescent="0.15">
      <c r="A7901" t="s">
        <v>11261</v>
      </c>
      <c r="B7901" t="s">
        <v>1695</v>
      </c>
      <c r="C7901" t="s">
        <v>95</v>
      </c>
      <c r="D7901" t="s">
        <v>73</v>
      </c>
      <c r="E7901">
        <v>10</v>
      </c>
      <c r="F7901" s="8">
        <f>VLOOKUP(C7901,Products!$A$2:$E$20,5,TRUE)</f>
        <v>12.95</v>
      </c>
      <c r="G7901" s="8">
        <f t="shared" si="246"/>
        <v>129.5</v>
      </c>
      <c r="H7901" s="8">
        <f>VLOOKUP(C7901,Products!$A$2:$F$20,6,TRUE)</f>
        <v>4.1999999999999993</v>
      </c>
      <c r="I7901" s="8">
        <f t="shared" si="247"/>
        <v>41.999999999999993</v>
      </c>
      <c r="J7901" s="42">
        <f>VLOOKUP(B7901,Invoices!A:I,9,TRUE)</f>
        <v>2021</v>
      </c>
    </row>
    <row r="7902" spans="1:10" x14ac:dyDescent="0.15">
      <c r="A7902" t="s">
        <v>11262</v>
      </c>
      <c r="B7902" t="s">
        <v>1695</v>
      </c>
      <c r="C7902" t="s">
        <v>104</v>
      </c>
      <c r="D7902" t="s">
        <v>71</v>
      </c>
      <c r="E7902">
        <v>1</v>
      </c>
      <c r="F7902" s="8">
        <f>VLOOKUP(C7902,Products!$A$2:$E$20,5,TRUE)</f>
        <v>2.95</v>
      </c>
      <c r="G7902" s="8">
        <f t="shared" si="246"/>
        <v>2.95</v>
      </c>
      <c r="H7902" s="8">
        <f>VLOOKUP(C7902,Products!$A$2:$F$20,6,TRUE)</f>
        <v>1.1500000000000001</v>
      </c>
      <c r="I7902" s="8">
        <f t="shared" si="247"/>
        <v>1.1500000000000001</v>
      </c>
      <c r="J7902" s="42">
        <f>VLOOKUP(B7902,Invoices!A:I,9,TRUE)</f>
        <v>2021</v>
      </c>
    </row>
    <row r="7903" spans="1:10" x14ac:dyDescent="0.15">
      <c r="A7903" t="s">
        <v>11263</v>
      </c>
      <c r="B7903" t="s">
        <v>1695</v>
      </c>
      <c r="C7903" t="s">
        <v>92</v>
      </c>
      <c r="D7903" t="s">
        <v>82</v>
      </c>
      <c r="E7903">
        <v>4</v>
      </c>
      <c r="F7903" s="8">
        <f>VLOOKUP(C7903,Products!$A$2:$E$20,5,TRUE)</f>
        <v>19.95</v>
      </c>
      <c r="G7903" s="8">
        <f t="shared" si="246"/>
        <v>79.8</v>
      </c>
      <c r="H7903" s="8">
        <f>VLOOKUP(C7903,Products!$A$2:$F$20,6,TRUE)</f>
        <v>7.4499999999999993</v>
      </c>
      <c r="I7903" s="8">
        <f t="shared" si="247"/>
        <v>29.799999999999997</v>
      </c>
      <c r="J7903" s="42">
        <f>VLOOKUP(B7903,Invoices!A:I,9,TRUE)</f>
        <v>2021</v>
      </c>
    </row>
    <row r="7904" spans="1:10" x14ac:dyDescent="0.15">
      <c r="A7904" t="s">
        <v>11264</v>
      </c>
      <c r="B7904" t="s">
        <v>1695</v>
      </c>
      <c r="C7904" t="s">
        <v>96</v>
      </c>
      <c r="D7904" t="s">
        <v>75</v>
      </c>
      <c r="E7904">
        <v>1</v>
      </c>
      <c r="F7904" s="8">
        <f>VLOOKUP(C7904,Products!$A$2:$E$20,5,TRUE)</f>
        <v>79.95</v>
      </c>
      <c r="G7904" s="8">
        <f t="shared" si="246"/>
        <v>79.95</v>
      </c>
      <c r="H7904" s="8">
        <f>VLOOKUP(C7904,Products!$A$2:$F$20,6,TRUE)</f>
        <v>27.950000000000003</v>
      </c>
      <c r="I7904" s="8">
        <f t="shared" si="247"/>
        <v>27.950000000000003</v>
      </c>
      <c r="J7904" s="42">
        <f>VLOOKUP(B7904,Invoices!A:I,9,TRUE)</f>
        <v>2021</v>
      </c>
    </row>
    <row r="7905" spans="1:10" x14ac:dyDescent="0.15">
      <c r="A7905" t="s">
        <v>11265</v>
      </c>
      <c r="B7905" t="s">
        <v>1696</v>
      </c>
      <c r="C7905" t="s">
        <v>100</v>
      </c>
      <c r="D7905" t="s">
        <v>78</v>
      </c>
      <c r="E7905">
        <v>1</v>
      </c>
      <c r="F7905" s="8">
        <f>VLOOKUP(C7905,Products!$A$2:$E$20,5,TRUE)</f>
        <v>49.95</v>
      </c>
      <c r="G7905" s="8">
        <f t="shared" si="246"/>
        <v>49.95</v>
      </c>
      <c r="H7905" s="8">
        <f>VLOOKUP(C7905,Products!$A$2:$F$20,6,TRUE)</f>
        <v>19.950000000000003</v>
      </c>
      <c r="I7905" s="8">
        <f t="shared" si="247"/>
        <v>19.950000000000003</v>
      </c>
      <c r="J7905" s="42">
        <f>VLOOKUP(B7905,Invoices!A:I,9,TRUE)</f>
        <v>2021</v>
      </c>
    </row>
    <row r="7906" spans="1:10" x14ac:dyDescent="0.15">
      <c r="A7906" t="s">
        <v>11266</v>
      </c>
      <c r="B7906" t="s">
        <v>1696</v>
      </c>
      <c r="C7906" t="s">
        <v>93</v>
      </c>
      <c r="D7906" t="s">
        <v>76</v>
      </c>
      <c r="E7906">
        <v>1</v>
      </c>
      <c r="F7906" s="8">
        <f>VLOOKUP(C7906,Products!$A$2:$E$20,5,TRUE)</f>
        <v>9.9499999999999993</v>
      </c>
      <c r="G7906" s="8">
        <f t="shared" si="246"/>
        <v>9.9499999999999993</v>
      </c>
      <c r="H7906" s="8">
        <f>VLOOKUP(C7906,Products!$A$2:$F$20,6,TRUE)</f>
        <v>1.9499999999999993</v>
      </c>
      <c r="I7906" s="8">
        <f t="shared" si="247"/>
        <v>1.9499999999999993</v>
      </c>
      <c r="J7906" s="42">
        <f>VLOOKUP(B7906,Invoices!A:I,9,TRUE)</f>
        <v>2021</v>
      </c>
    </row>
    <row r="7907" spans="1:10" x14ac:dyDescent="0.15">
      <c r="A7907" t="s">
        <v>11267</v>
      </c>
      <c r="B7907" t="s">
        <v>1696</v>
      </c>
      <c r="C7907" t="s">
        <v>104</v>
      </c>
      <c r="D7907" t="s">
        <v>71</v>
      </c>
      <c r="E7907">
        <v>100</v>
      </c>
      <c r="F7907" s="8">
        <f>VLOOKUP(C7907,Products!$A$2:$E$20,5,TRUE)</f>
        <v>2.95</v>
      </c>
      <c r="G7907" s="8">
        <f t="shared" si="246"/>
        <v>295</v>
      </c>
      <c r="H7907" s="8">
        <f>VLOOKUP(C7907,Products!$A$2:$F$20,6,TRUE)</f>
        <v>1.1500000000000001</v>
      </c>
      <c r="I7907" s="8">
        <f t="shared" si="247"/>
        <v>115.00000000000001</v>
      </c>
      <c r="J7907" s="42">
        <f>VLOOKUP(B7907,Invoices!A:I,9,TRUE)</f>
        <v>2021</v>
      </c>
    </row>
    <row r="7908" spans="1:10" x14ac:dyDescent="0.15">
      <c r="A7908" t="s">
        <v>11268</v>
      </c>
      <c r="B7908" t="s">
        <v>1697</v>
      </c>
      <c r="C7908" t="s">
        <v>105</v>
      </c>
      <c r="D7908" t="s">
        <v>81</v>
      </c>
      <c r="E7908">
        <v>10</v>
      </c>
      <c r="F7908" s="8">
        <f>VLOOKUP(C7908,Products!$A$2:$E$20,5,TRUE)</f>
        <v>8.9499999999999993</v>
      </c>
      <c r="G7908" s="8">
        <f t="shared" si="246"/>
        <v>89.5</v>
      </c>
      <c r="H7908" s="8">
        <f>VLOOKUP(C7908,Products!$A$2:$F$20,6,TRUE)</f>
        <v>3.1999999999999993</v>
      </c>
      <c r="I7908" s="8">
        <f t="shared" si="247"/>
        <v>31.999999999999993</v>
      </c>
      <c r="J7908" s="42">
        <f>VLOOKUP(B7908,Invoices!A:I,9,TRUE)</f>
        <v>2021</v>
      </c>
    </row>
    <row r="7909" spans="1:10" x14ac:dyDescent="0.15">
      <c r="A7909" t="s">
        <v>11269</v>
      </c>
      <c r="B7909" t="s">
        <v>1697</v>
      </c>
      <c r="C7909" t="s">
        <v>99</v>
      </c>
      <c r="D7909" t="s">
        <v>84</v>
      </c>
      <c r="E7909">
        <v>1</v>
      </c>
      <c r="F7909" s="8">
        <f>VLOOKUP(C7909,Products!$A$2:$E$20,5,TRUE)</f>
        <v>3.5</v>
      </c>
      <c r="G7909" s="8">
        <f t="shared" si="246"/>
        <v>3.5</v>
      </c>
      <c r="H7909" s="8">
        <f>VLOOKUP(C7909,Products!$A$2:$F$20,6,TRUE)</f>
        <v>0.54999999999999982</v>
      </c>
      <c r="I7909" s="8">
        <f t="shared" si="247"/>
        <v>0.54999999999999982</v>
      </c>
      <c r="J7909" s="42">
        <f>VLOOKUP(B7909,Invoices!A:I,9,TRUE)</f>
        <v>2021</v>
      </c>
    </row>
    <row r="7910" spans="1:10" x14ac:dyDescent="0.15">
      <c r="A7910" t="s">
        <v>11270</v>
      </c>
      <c r="B7910" t="s">
        <v>1698</v>
      </c>
      <c r="C7910" t="s">
        <v>102</v>
      </c>
      <c r="D7910" t="s">
        <v>83</v>
      </c>
      <c r="E7910">
        <v>1</v>
      </c>
      <c r="F7910" s="8">
        <f>VLOOKUP(C7910,Products!$A$2:$E$20,5,TRUE)</f>
        <v>29.95</v>
      </c>
      <c r="G7910" s="8">
        <f t="shared" si="246"/>
        <v>29.95</v>
      </c>
      <c r="H7910" s="8">
        <f>VLOOKUP(C7910,Products!$A$2:$F$20,6,TRUE)</f>
        <v>15</v>
      </c>
      <c r="I7910" s="8">
        <f t="shared" si="247"/>
        <v>15</v>
      </c>
      <c r="J7910" s="42">
        <f>VLOOKUP(B7910,Invoices!A:I,9,TRUE)</f>
        <v>2021</v>
      </c>
    </row>
    <row r="7911" spans="1:10" x14ac:dyDescent="0.15">
      <c r="A7911" t="s">
        <v>11271</v>
      </c>
      <c r="B7911" t="s">
        <v>1698</v>
      </c>
      <c r="C7911" t="s">
        <v>99</v>
      </c>
      <c r="D7911" t="s">
        <v>84</v>
      </c>
      <c r="E7911">
        <v>50</v>
      </c>
      <c r="F7911" s="8">
        <f>VLOOKUP(C7911,Products!$A$2:$E$20,5,TRUE)</f>
        <v>3.5</v>
      </c>
      <c r="G7911" s="8">
        <f t="shared" si="246"/>
        <v>175</v>
      </c>
      <c r="H7911" s="8">
        <f>VLOOKUP(C7911,Products!$A$2:$F$20,6,TRUE)</f>
        <v>0.54999999999999982</v>
      </c>
      <c r="I7911" s="8">
        <f t="shared" si="247"/>
        <v>27.499999999999993</v>
      </c>
      <c r="J7911" s="42">
        <f>VLOOKUP(B7911,Invoices!A:I,9,TRUE)</f>
        <v>2021</v>
      </c>
    </row>
    <row r="7912" spans="1:10" x14ac:dyDescent="0.15">
      <c r="A7912" t="s">
        <v>11272</v>
      </c>
      <c r="B7912" t="s">
        <v>1699</v>
      </c>
      <c r="C7912" t="s">
        <v>89</v>
      </c>
      <c r="D7912" t="s">
        <v>80</v>
      </c>
      <c r="E7912">
        <v>10</v>
      </c>
      <c r="F7912" s="8">
        <f>VLOOKUP(C7912,Products!$A$2:$E$20,5,TRUE)</f>
        <v>15.95</v>
      </c>
      <c r="G7912" s="8">
        <f t="shared" si="246"/>
        <v>159.5</v>
      </c>
      <c r="H7912" s="8">
        <f>VLOOKUP(C7912,Products!$A$2:$F$20,6,TRUE)</f>
        <v>6</v>
      </c>
      <c r="I7912" s="8">
        <f t="shared" si="247"/>
        <v>60</v>
      </c>
      <c r="J7912" s="42">
        <f>VLOOKUP(B7912,Invoices!A:I,9,TRUE)</f>
        <v>2021</v>
      </c>
    </row>
    <row r="7913" spans="1:10" x14ac:dyDescent="0.15">
      <c r="A7913" t="s">
        <v>11273</v>
      </c>
      <c r="B7913" t="s">
        <v>1699</v>
      </c>
      <c r="C7913" t="s">
        <v>103</v>
      </c>
      <c r="D7913" t="s">
        <v>77</v>
      </c>
      <c r="E7913">
        <v>50</v>
      </c>
      <c r="F7913" s="8">
        <f>VLOOKUP(C7913,Products!$A$2:$E$20,5,TRUE)</f>
        <v>8.9499999999999993</v>
      </c>
      <c r="G7913" s="8">
        <f t="shared" si="246"/>
        <v>447.49999999999994</v>
      </c>
      <c r="H7913" s="8">
        <f>VLOOKUP(C7913,Products!$A$2:$F$20,6,TRUE)</f>
        <v>3.1999999999999993</v>
      </c>
      <c r="I7913" s="8">
        <f t="shared" si="247"/>
        <v>159.99999999999997</v>
      </c>
      <c r="J7913" s="42">
        <f>VLOOKUP(B7913,Invoices!A:I,9,TRUE)</f>
        <v>2021</v>
      </c>
    </row>
    <row r="7914" spans="1:10" x14ac:dyDescent="0.15">
      <c r="A7914" t="s">
        <v>11274</v>
      </c>
      <c r="B7914" t="s">
        <v>1699</v>
      </c>
      <c r="C7914" t="s">
        <v>88</v>
      </c>
      <c r="D7914" t="s">
        <v>85</v>
      </c>
      <c r="E7914">
        <v>4</v>
      </c>
      <c r="F7914" s="8">
        <f>VLOOKUP(C7914,Products!$A$2:$E$20,5,TRUE)</f>
        <v>8.9499999999999993</v>
      </c>
      <c r="G7914" s="8">
        <f t="shared" si="246"/>
        <v>35.799999999999997</v>
      </c>
      <c r="H7914" s="8">
        <f>VLOOKUP(C7914,Products!$A$2:$F$20,6,TRUE)</f>
        <v>5.6999999999999993</v>
      </c>
      <c r="I7914" s="8">
        <f t="shared" si="247"/>
        <v>22.799999999999997</v>
      </c>
      <c r="J7914" s="42">
        <f>VLOOKUP(B7914,Invoices!A:I,9,TRUE)</f>
        <v>2021</v>
      </c>
    </row>
    <row r="7915" spans="1:10" x14ac:dyDescent="0.15">
      <c r="A7915" t="s">
        <v>11275</v>
      </c>
      <c r="B7915" t="s">
        <v>1699</v>
      </c>
      <c r="C7915" t="s">
        <v>104</v>
      </c>
      <c r="D7915" t="s">
        <v>71</v>
      </c>
      <c r="E7915">
        <v>100</v>
      </c>
      <c r="F7915" s="8">
        <f>VLOOKUP(C7915,Products!$A$2:$E$20,5,TRUE)</f>
        <v>2.95</v>
      </c>
      <c r="G7915" s="8">
        <f t="shared" si="246"/>
        <v>295</v>
      </c>
      <c r="H7915" s="8">
        <f>VLOOKUP(C7915,Products!$A$2:$F$20,6,TRUE)</f>
        <v>1.1500000000000001</v>
      </c>
      <c r="I7915" s="8">
        <f t="shared" si="247"/>
        <v>115.00000000000001</v>
      </c>
      <c r="J7915" s="42">
        <f>VLOOKUP(B7915,Invoices!A:I,9,TRUE)</f>
        <v>2021</v>
      </c>
    </row>
    <row r="7916" spans="1:10" x14ac:dyDescent="0.15">
      <c r="A7916" t="s">
        <v>11276</v>
      </c>
      <c r="B7916" t="s">
        <v>1699</v>
      </c>
      <c r="C7916" t="s">
        <v>105</v>
      </c>
      <c r="D7916" t="s">
        <v>81</v>
      </c>
      <c r="E7916">
        <v>50</v>
      </c>
      <c r="F7916" s="8">
        <f>VLOOKUP(C7916,Products!$A$2:$E$20,5,TRUE)</f>
        <v>8.9499999999999993</v>
      </c>
      <c r="G7916" s="8">
        <f t="shared" si="246"/>
        <v>447.49999999999994</v>
      </c>
      <c r="H7916" s="8">
        <f>VLOOKUP(C7916,Products!$A$2:$F$20,6,TRUE)</f>
        <v>3.1999999999999993</v>
      </c>
      <c r="I7916" s="8">
        <f t="shared" si="247"/>
        <v>159.99999999999997</v>
      </c>
      <c r="J7916" s="42">
        <f>VLOOKUP(B7916,Invoices!A:I,9,TRUE)</f>
        <v>2021</v>
      </c>
    </row>
    <row r="7917" spans="1:10" x14ac:dyDescent="0.15">
      <c r="A7917" t="s">
        <v>11277</v>
      </c>
      <c r="B7917" t="s">
        <v>1700</v>
      </c>
      <c r="C7917" t="s">
        <v>105</v>
      </c>
      <c r="D7917" t="s">
        <v>81</v>
      </c>
      <c r="E7917">
        <v>1</v>
      </c>
      <c r="F7917" s="8">
        <f>VLOOKUP(C7917,Products!$A$2:$E$20,5,TRUE)</f>
        <v>8.9499999999999993</v>
      </c>
      <c r="G7917" s="8">
        <f t="shared" si="246"/>
        <v>8.9499999999999993</v>
      </c>
      <c r="H7917" s="8">
        <f>VLOOKUP(C7917,Products!$A$2:$F$20,6,TRUE)</f>
        <v>3.1999999999999993</v>
      </c>
      <c r="I7917" s="8">
        <f t="shared" si="247"/>
        <v>3.1999999999999993</v>
      </c>
      <c r="J7917" s="42">
        <f>VLOOKUP(B7917,Invoices!A:I,9,TRUE)</f>
        <v>2021</v>
      </c>
    </row>
    <row r="7918" spans="1:10" x14ac:dyDescent="0.15">
      <c r="A7918" t="s">
        <v>11278</v>
      </c>
      <c r="B7918" t="s">
        <v>1701</v>
      </c>
      <c r="C7918" t="s">
        <v>88</v>
      </c>
      <c r="D7918" t="s">
        <v>85</v>
      </c>
      <c r="E7918">
        <v>1</v>
      </c>
      <c r="F7918" s="8">
        <f>VLOOKUP(C7918,Products!$A$2:$E$20,5,TRUE)</f>
        <v>8.9499999999999993</v>
      </c>
      <c r="G7918" s="8">
        <f t="shared" si="246"/>
        <v>8.9499999999999993</v>
      </c>
      <c r="H7918" s="8">
        <f>VLOOKUP(C7918,Products!$A$2:$F$20,6,TRUE)</f>
        <v>5.6999999999999993</v>
      </c>
      <c r="I7918" s="8">
        <f t="shared" si="247"/>
        <v>5.6999999999999993</v>
      </c>
      <c r="J7918" s="42">
        <f>VLOOKUP(B7918,Invoices!A:I,9,TRUE)</f>
        <v>2021</v>
      </c>
    </row>
    <row r="7919" spans="1:10" x14ac:dyDescent="0.15">
      <c r="A7919" t="s">
        <v>11279</v>
      </c>
      <c r="B7919" t="s">
        <v>1701</v>
      </c>
      <c r="C7919" t="s">
        <v>96</v>
      </c>
      <c r="D7919" t="s">
        <v>75</v>
      </c>
      <c r="E7919">
        <v>1</v>
      </c>
      <c r="F7919" s="8">
        <f>VLOOKUP(C7919,Products!$A$2:$E$20,5,TRUE)</f>
        <v>79.95</v>
      </c>
      <c r="G7919" s="8">
        <f t="shared" si="246"/>
        <v>79.95</v>
      </c>
      <c r="H7919" s="8">
        <f>VLOOKUP(C7919,Products!$A$2:$F$20,6,TRUE)</f>
        <v>27.950000000000003</v>
      </c>
      <c r="I7919" s="8">
        <f t="shared" si="247"/>
        <v>27.950000000000003</v>
      </c>
      <c r="J7919" s="42">
        <f>VLOOKUP(B7919,Invoices!A:I,9,TRUE)</f>
        <v>2021</v>
      </c>
    </row>
    <row r="7920" spans="1:10" x14ac:dyDescent="0.15">
      <c r="A7920" t="s">
        <v>11280</v>
      </c>
      <c r="B7920" t="s">
        <v>1701</v>
      </c>
      <c r="C7920" t="s">
        <v>94</v>
      </c>
      <c r="D7920" t="s">
        <v>86</v>
      </c>
      <c r="E7920">
        <v>1</v>
      </c>
      <c r="F7920" s="8">
        <f>VLOOKUP(C7920,Products!$A$2:$E$20,5,TRUE)</f>
        <v>3.5</v>
      </c>
      <c r="G7920" s="8">
        <f t="shared" si="246"/>
        <v>3.5</v>
      </c>
      <c r="H7920" s="8">
        <f>VLOOKUP(C7920,Products!$A$2:$F$20,6,TRUE)</f>
        <v>0.54999999999999982</v>
      </c>
      <c r="I7920" s="8">
        <f t="shared" si="247"/>
        <v>0.54999999999999982</v>
      </c>
      <c r="J7920" s="42">
        <f>VLOOKUP(B7920,Invoices!A:I,9,TRUE)</f>
        <v>2021</v>
      </c>
    </row>
    <row r="7921" spans="1:10" x14ac:dyDescent="0.15">
      <c r="A7921" t="s">
        <v>11281</v>
      </c>
      <c r="B7921" t="s">
        <v>1701</v>
      </c>
      <c r="C7921" t="s">
        <v>104</v>
      </c>
      <c r="D7921" t="s">
        <v>71</v>
      </c>
      <c r="E7921">
        <v>3</v>
      </c>
      <c r="F7921" s="8">
        <f>VLOOKUP(C7921,Products!$A$2:$E$20,5,TRUE)</f>
        <v>2.95</v>
      </c>
      <c r="G7921" s="8">
        <f t="shared" si="246"/>
        <v>8.8500000000000014</v>
      </c>
      <c r="H7921" s="8">
        <f>VLOOKUP(C7921,Products!$A$2:$F$20,6,TRUE)</f>
        <v>1.1500000000000001</v>
      </c>
      <c r="I7921" s="8">
        <f t="shared" si="247"/>
        <v>3.45</v>
      </c>
      <c r="J7921" s="42">
        <f>VLOOKUP(B7921,Invoices!A:I,9,TRUE)</f>
        <v>2021</v>
      </c>
    </row>
    <row r="7922" spans="1:10" x14ac:dyDescent="0.15">
      <c r="A7922" t="s">
        <v>11282</v>
      </c>
      <c r="B7922" t="s">
        <v>1702</v>
      </c>
      <c r="C7922" t="s">
        <v>102</v>
      </c>
      <c r="D7922" t="s">
        <v>83</v>
      </c>
      <c r="E7922">
        <v>1</v>
      </c>
      <c r="F7922" s="8">
        <f>VLOOKUP(C7922,Products!$A$2:$E$20,5,TRUE)</f>
        <v>29.95</v>
      </c>
      <c r="G7922" s="8">
        <f t="shared" si="246"/>
        <v>29.95</v>
      </c>
      <c r="H7922" s="8">
        <f>VLOOKUP(C7922,Products!$A$2:$F$20,6,TRUE)</f>
        <v>15</v>
      </c>
      <c r="I7922" s="8">
        <f t="shared" si="247"/>
        <v>15</v>
      </c>
      <c r="J7922" s="42">
        <f>VLOOKUP(B7922,Invoices!A:I,9,TRUE)</f>
        <v>2021</v>
      </c>
    </row>
    <row r="7923" spans="1:10" x14ac:dyDescent="0.15">
      <c r="A7923" t="s">
        <v>11283</v>
      </c>
      <c r="B7923" t="s">
        <v>1703</v>
      </c>
      <c r="C7923" t="s">
        <v>89</v>
      </c>
      <c r="D7923" t="s">
        <v>80</v>
      </c>
      <c r="E7923">
        <v>6</v>
      </c>
      <c r="F7923" s="8">
        <f>VLOOKUP(C7923,Products!$A$2:$E$20,5,TRUE)</f>
        <v>15.95</v>
      </c>
      <c r="G7923" s="8">
        <f t="shared" si="246"/>
        <v>95.699999999999989</v>
      </c>
      <c r="H7923" s="8">
        <f>VLOOKUP(C7923,Products!$A$2:$F$20,6,TRUE)</f>
        <v>6</v>
      </c>
      <c r="I7923" s="8">
        <f t="shared" si="247"/>
        <v>36</v>
      </c>
      <c r="J7923" s="42">
        <f>VLOOKUP(B7923,Invoices!A:I,9,TRUE)</f>
        <v>2021</v>
      </c>
    </row>
    <row r="7924" spans="1:10" x14ac:dyDescent="0.15">
      <c r="A7924" t="s">
        <v>11284</v>
      </c>
      <c r="B7924" t="s">
        <v>1703</v>
      </c>
      <c r="C7924" t="s">
        <v>105</v>
      </c>
      <c r="D7924" t="s">
        <v>81</v>
      </c>
      <c r="E7924">
        <v>3</v>
      </c>
      <c r="F7924" s="8">
        <f>VLOOKUP(C7924,Products!$A$2:$E$20,5,TRUE)</f>
        <v>8.9499999999999993</v>
      </c>
      <c r="G7924" s="8">
        <f t="shared" si="246"/>
        <v>26.849999999999998</v>
      </c>
      <c r="H7924" s="8">
        <f>VLOOKUP(C7924,Products!$A$2:$F$20,6,TRUE)</f>
        <v>3.1999999999999993</v>
      </c>
      <c r="I7924" s="8">
        <f t="shared" si="247"/>
        <v>9.5999999999999979</v>
      </c>
      <c r="J7924" s="42">
        <f>VLOOKUP(B7924,Invoices!A:I,9,TRUE)</f>
        <v>2021</v>
      </c>
    </row>
    <row r="7925" spans="1:10" x14ac:dyDescent="0.15">
      <c r="A7925" t="s">
        <v>11285</v>
      </c>
      <c r="B7925" t="s">
        <v>1703</v>
      </c>
      <c r="C7925" t="s">
        <v>87</v>
      </c>
      <c r="D7925" t="s">
        <v>68</v>
      </c>
      <c r="E7925">
        <v>1</v>
      </c>
      <c r="F7925" s="8">
        <f>VLOOKUP(C7925,Products!$A$2:$E$20,5,TRUE)</f>
        <v>19.95</v>
      </c>
      <c r="G7925" s="8">
        <f t="shared" si="246"/>
        <v>19.95</v>
      </c>
      <c r="H7925" s="8">
        <f>VLOOKUP(C7925,Products!$A$2:$F$20,6,TRUE)</f>
        <v>7.4499999999999993</v>
      </c>
      <c r="I7925" s="8">
        <f t="shared" si="247"/>
        <v>7.4499999999999993</v>
      </c>
      <c r="J7925" s="42">
        <f>VLOOKUP(B7925,Invoices!A:I,9,TRUE)</f>
        <v>2021</v>
      </c>
    </row>
    <row r="7926" spans="1:10" x14ac:dyDescent="0.15">
      <c r="A7926" t="s">
        <v>11286</v>
      </c>
      <c r="B7926" t="s">
        <v>1703</v>
      </c>
      <c r="C7926" t="s">
        <v>90</v>
      </c>
      <c r="D7926" t="s">
        <v>72</v>
      </c>
      <c r="E7926">
        <v>1</v>
      </c>
      <c r="F7926" s="8">
        <f>VLOOKUP(C7926,Products!$A$2:$E$20,5,TRUE)</f>
        <v>8.9499999999999993</v>
      </c>
      <c r="G7926" s="8">
        <f t="shared" si="246"/>
        <v>8.9499999999999993</v>
      </c>
      <c r="H7926" s="8">
        <f>VLOOKUP(C7926,Products!$A$2:$F$20,6,TRUE)</f>
        <v>5.6999999999999993</v>
      </c>
      <c r="I7926" s="8">
        <f t="shared" si="247"/>
        <v>5.6999999999999993</v>
      </c>
      <c r="J7926" s="42">
        <f>VLOOKUP(B7926,Invoices!A:I,9,TRUE)</f>
        <v>2021</v>
      </c>
    </row>
    <row r="7927" spans="1:10" x14ac:dyDescent="0.15">
      <c r="A7927" t="s">
        <v>11287</v>
      </c>
      <c r="B7927" t="s">
        <v>1704</v>
      </c>
      <c r="C7927" t="s">
        <v>90</v>
      </c>
      <c r="D7927" t="s">
        <v>72</v>
      </c>
      <c r="E7927">
        <v>1</v>
      </c>
      <c r="F7927" s="8">
        <f>VLOOKUP(C7927,Products!$A$2:$E$20,5,TRUE)</f>
        <v>8.9499999999999993</v>
      </c>
      <c r="G7927" s="8">
        <f t="shared" si="246"/>
        <v>8.9499999999999993</v>
      </c>
      <c r="H7927" s="8">
        <f>VLOOKUP(C7927,Products!$A$2:$F$20,6,TRUE)</f>
        <v>5.6999999999999993</v>
      </c>
      <c r="I7927" s="8">
        <f t="shared" si="247"/>
        <v>5.6999999999999993</v>
      </c>
      <c r="J7927" s="42">
        <f>VLOOKUP(B7927,Invoices!A:I,9,TRUE)</f>
        <v>2021</v>
      </c>
    </row>
    <row r="7928" spans="1:10" x14ac:dyDescent="0.15">
      <c r="A7928" t="s">
        <v>11288</v>
      </c>
      <c r="B7928" t="s">
        <v>1705</v>
      </c>
      <c r="C7928" t="s">
        <v>88</v>
      </c>
      <c r="D7928" t="s">
        <v>85</v>
      </c>
      <c r="E7928">
        <v>2</v>
      </c>
      <c r="F7928" s="8">
        <f>VLOOKUP(C7928,Products!$A$2:$E$20,5,TRUE)</f>
        <v>8.9499999999999993</v>
      </c>
      <c r="G7928" s="8">
        <f t="shared" si="246"/>
        <v>17.899999999999999</v>
      </c>
      <c r="H7928" s="8">
        <f>VLOOKUP(C7928,Products!$A$2:$F$20,6,TRUE)</f>
        <v>5.6999999999999993</v>
      </c>
      <c r="I7928" s="8">
        <f t="shared" si="247"/>
        <v>11.399999999999999</v>
      </c>
      <c r="J7928" s="42">
        <f>VLOOKUP(B7928,Invoices!A:I,9,TRUE)</f>
        <v>2021</v>
      </c>
    </row>
    <row r="7929" spans="1:10" x14ac:dyDescent="0.15">
      <c r="A7929" t="s">
        <v>11289</v>
      </c>
      <c r="B7929" t="s">
        <v>1706</v>
      </c>
      <c r="C7929" t="s">
        <v>97</v>
      </c>
      <c r="D7929" t="s">
        <v>74</v>
      </c>
      <c r="E7929">
        <v>1</v>
      </c>
      <c r="F7929" s="8">
        <f>VLOOKUP(C7929,Products!$A$2:$E$20,5,TRUE)</f>
        <v>1.5</v>
      </c>
      <c r="G7929" s="8">
        <f t="shared" si="246"/>
        <v>1.5</v>
      </c>
      <c r="H7929" s="8">
        <f>VLOOKUP(C7929,Products!$A$2:$F$20,6,TRUE)</f>
        <v>0.5</v>
      </c>
      <c r="I7929" s="8">
        <f t="shared" si="247"/>
        <v>0.5</v>
      </c>
      <c r="J7929" s="42">
        <f>VLOOKUP(B7929,Invoices!A:I,9,TRUE)</f>
        <v>2021</v>
      </c>
    </row>
    <row r="7930" spans="1:10" x14ac:dyDescent="0.15">
      <c r="A7930" t="s">
        <v>11290</v>
      </c>
      <c r="B7930" t="s">
        <v>1706</v>
      </c>
      <c r="C7930" t="s">
        <v>99</v>
      </c>
      <c r="D7930" t="s">
        <v>84</v>
      </c>
      <c r="E7930">
        <v>1</v>
      </c>
      <c r="F7930" s="8">
        <f>VLOOKUP(C7930,Products!$A$2:$E$20,5,TRUE)</f>
        <v>3.5</v>
      </c>
      <c r="G7930" s="8">
        <f t="shared" si="246"/>
        <v>3.5</v>
      </c>
      <c r="H7930" s="8">
        <f>VLOOKUP(C7930,Products!$A$2:$F$20,6,TRUE)</f>
        <v>0.54999999999999982</v>
      </c>
      <c r="I7930" s="8">
        <f t="shared" si="247"/>
        <v>0.54999999999999982</v>
      </c>
      <c r="J7930" s="42">
        <f>VLOOKUP(B7930,Invoices!A:I,9,TRUE)</f>
        <v>2021</v>
      </c>
    </row>
    <row r="7931" spans="1:10" x14ac:dyDescent="0.15">
      <c r="A7931" t="s">
        <v>11291</v>
      </c>
      <c r="B7931" t="s">
        <v>1706</v>
      </c>
      <c r="C7931" t="s">
        <v>88</v>
      </c>
      <c r="D7931" t="s">
        <v>85</v>
      </c>
      <c r="E7931">
        <v>1</v>
      </c>
      <c r="F7931" s="8">
        <f>VLOOKUP(C7931,Products!$A$2:$E$20,5,TRUE)</f>
        <v>8.9499999999999993</v>
      </c>
      <c r="G7931" s="8">
        <f t="shared" si="246"/>
        <v>8.9499999999999993</v>
      </c>
      <c r="H7931" s="8">
        <f>VLOOKUP(C7931,Products!$A$2:$F$20,6,TRUE)</f>
        <v>5.6999999999999993</v>
      </c>
      <c r="I7931" s="8">
        <f t="shared" si="247"/>
        <v>5.6999999999999993</v>
      </c>
      <c r="J7931" s="42">
        <f>VLOOKUP(B7931,Invoices!A:I,9,TRUE)</f>
        <v>2021</v>
      </c>
    </row>
    <row r="7932" spans="1:10" x14ac:dyDescent="0.15">
      <c r="A7932" t="s">
        <v>11292</v>
      </c>
      <c r="B7932" t="s">
        <v>1707</v>
      </c>
      <c r="C7932" t="s">
        <v>95</v>
      </c>
      <c r="D7932" t="s">
        <v>73</v>
      </c>
      <c r="E7932">
        <v>1</v>
      </c>
      <c r="F7932" s="8">
        <f>VLOOKUP(C7932,Products!$A$2:$E$20,5,TRUE)</f>
        <v>12.95</v>
      </c>
      <c r="G7932" s="8">
        <f t="shared" si="246"/>
        <v>12.95</v>
      </c>
      <c r="H7932" s="8">
        <f>VLOOKUP(C7932,Products!$A$2:$F$20,6,TRUE)</f>
        <v>4.1999999999999993</v>
      </c>
      <c r="I7932" s="8">
        <f t="shared" si="247"/>
        <v>4.1999999999999993</v>
      </c>
      <c r="J7932" s="42">
        <f>VLOOKUP(B7932,Invoices!A:I,9,TRUE)</f>
        <v>2021</v>
      </c>
    </row>
    <row r="7933" spans="1:10" x14ac:dyDescent="0.15">
      <c r="A7933" t="s">
        <v>11293</v>
      </c>
      <c r="B7933" t="s">
        <v>1707</v>
      </c>
      <c r="C7933" t="s">
        <v>99</v>
      </c>
      <c r="D7933" t="s">
        <v>84</v>
      </c>
      <c r="E7933">
        <v>4</v>
      </c>
      <c r="F7933" s="8">
        <f>VLOOKUP(C7933,Products!$A$2:$E$20,5,TRUE)</f>
        <v>3.5</v>
      </c>
      <c r="G7933" s="8">
        <f t="shared" si="246"/>
        <v>14</v>
      </c>
      <c r="H7933" s="8">
        <f>VLOOKUP(C7933,Products!$A$2:$F$20,6,TRUE)</f>
        <v>0.54999999999999982</v>
      </c>
      <c r="I7933" s="8">
        <f t="shared" si="247"/>
        <v>2.1999999999999993</v>
      </c>
      <c r="J7933" s="42">
        <f>VLOOKUP(B7933,Invoices!A:I,9,TRUE)</f>
        <v>2021</v>
      </c>
    </row>
    <row r="7934" spans="1:10" x14ac:dyDescent="0.15">
      <c r="A7934" t="s">
        <v>11294</v>
      </c>
      <c r="B7934" t="s">
        <v>1707</v>
      </c>
      <c r="C7934" t="s">
        <v>90</v>
      </c>
      <c r="D7934" t="s">
        <v>72</v>
      </c>
      <c r="E7934">
        <v>100</v>
      </c>
      <c r="F7934" s="8">
        <f>VLOOKUP(C7934,Products!$A$2:$E$20,5,TRUE)</f>
        <v>8.9499999999999993</v>
      </c>
      <c r="G7934" s="8">
        <f t="shared" si="246"/>
        <v>894.99999999999989</v>
      </c>
      <c r="H7934" s="8">
        <f>VLOOKUP(C7934,Products!$A$2:$F$20,6,TRUE)</f>
        <v>5.6999999999999993</v>
      </c>
      <c r="I7934" s="8">
        <f t="shared" si="247"/>
        <v>569.99999999999989</v>
      </c>
      <c r="J7934" s="42">
        <f>VLOOKUP(B7934,Invoices!A:I,9,TRUE)</f>
        <v>2021</v>
      </c>
    </row>
    <row r="7935" spans="1:10" x14ac:dyDescent="0.15">
      <c r="A7935" t="s">
        <v>11295</v>
      </c>
      <c r="B7935" t="s">
        <v>1707</v>
      </c>
      <c r="C7935" t="s">
        <v>105</v>
      </c>
      <c r="D7935" t="s">
        <v>81</v>
      </c>
      <c r="E7935">
        <v>2</v>
      </c>
      <c r="F7935" s="8">
        <f>VLOOKUP(C7935,Products!$A$2:$E$20,5,TRUE)</f>
        <v>8.9499999999999993</v>
      </c>
      <c r="G7935" s="8">
        <f t="shared" si="246"/>
        <v>17.899999999999999</v>
      </c>
      <c r="H7935" s="8">
        <f>VLOOKUP(C7935,Products!$A$2:$F$20,6,TRUE)</f>
        <v>3.1999999999999993</v>
      </c>
      <c r="I7935" s="8">
        <f t="shared" si="247"/>
        <v>6.3999999999999986</v>
      </c>
      <c r="J7935" s="42">
        <f>VLOOKUP(B7935,Invoices!A:I,9,TRUE)</f>
        <v>2021</v>
      </c>
    </row>
    <row r="7936" spans="1:10" x14ac:dyDescent="0.15">
      <c r="A7936" t="s">
        <v>11296</v>
      </c>
      <c r="B7936" t="s">
        <v>1707</v>
      </c>
      <c r="C7936" t="s">
        <v>89</v>
      </c>
      <c r="D7936" t="s">
        <v>80</v>
      </c>
      <c r="E7936">
        <v>1</v>
      </c>
      <c r="F7936" s="8">
        <f>VLOOKUP(C7936,Products!$A$2:$E$20,5,TRUE)</f>
        <v>15.95</v>
      </c>
      <c r="G7936" s="8">
        <f t="shared" si="246"/>
        <v>15.95</v>
      </c>
      <c r="H7936" s="8">
        <f>VLOOKUP(C7936,Products!$A$2:$F$20,6,TRUE)</f>
        <v>6</v>
      </c>
      <c r="I7936" s="8">
        <f t="shared" si="247"/>
        <v>6</v>
      </c>
      <c r="J7936" s="42">
        <f>VLOOKUP(B7936,Invoices!A:I,9,TRUE)</f>
        <v>2021</v>
      </c>
    </row>
    <row r="7937" spans="1:10" x14ac:dyDescent="0.15">
      <c r="A7937" t="s">
        <v>11297</v>
      </c>
      <c r="B7937" t="s">
        <v>1708</v>
      </c>
      <c r="C7937" t="s">
        <v>89</v>
      </c>
      <c r="D7937" t="s">
        <v>80</v>
      </c>
      <c r="E7937">
        <v>1</v>
      </c>
      <c r="F7937" s="8">
        <f>VLOOKUP(C7937,Products!$A$2:$E$20,5,TRUE)</f>
        <v>15.95</v>
      </c>
      <c r="G7937" s="8">
        <f t="shared" si="246"/>
        <v>15.95</v>
      </c>
      <c r="H7937" s="8">
        <f>VLOOKUP(C7937,Products!$A$2:$F$20,6,TRUE)</f>
        <v>6</v>
      </c>
      <c r="I7937" s="8">
        <f t="shared" si="247"/>
        <v>6</v>
      </c>
      <c r="J7937" s="42">
        <f>VLOOKUP(B7937,Invoices!A:I,9,TRUE)</f>
        <v>2021</v>
      </c>
    </row>
    <row r="7938" spans="1:10" x14ac:dyDescent="0.15">
      <c r="A7938" t="s">
        <v>11298</v>
      </c>
      <c r="B7938" t="s">
        <v>1708</v>
      </c>
      <c r="C7938" t="s">
        <v>105</v>
      </c>
      <c r="D7938" t="s">
        <v>81</v>
      </c>
      <c r="E7938">
        <v>20</v>
      </c>
      <c r="F7938" s="8">
        <f>VLOOKUP(C7938,Products!$A$2:$E$20,5,TRUE)</f>
        <v>8.9499999999999993</v>
      </c>
      <c r="G7938" s="8">
        <f t="shared" si="246"/>
        <v>179</v>
      </c>
      <c r="H7938" s="8">
        <f>VLOOKUP(C7938,Products!$A$2:$F$20,6,TRUE)</f>
        <v>3.1999999999999993</v>
      </c>
      <c r="I7938" s="8">
        <f t="shared" si="247"/>
        <v>63.999999999999986</v>
      </c>
      <c r="J7938" s="42">
        <f>VLOOKUP(B7938,Invoices!A:I,9,TRUE)</f>
        <v>2021</v>
      </c>
    </row>
    <row r="7939" spans="1:10" x14ac:dyDescent="0.15">
      <c r="A7939" t="s">
        <v>11299</v>
      </c>
      <c r="B7939" t="s">
        <v>1708</v>
      </c>
      <c r="C7939" t="s">
        <v>102</v>
      </c>
      <c r="D7939" t="s">
        <v>83</v>
      </c>
      <c r="E7939">
        <v>1</v>
      </c>
      <c r="F7939" s="8">
        <f>VLOOKUP(C7939,Products!$A$2:$E$20,5,TRUE)</f>
        <v>29.95</v>
      </c>
      <c r="G7939" s="8">
        <f t="shared" ref="G7939:G8002" si="248">F7939*E7939</f>
        <v>29.95</v>
      </c>
      <c r="H7939" s="8">
        <f>VLOOKUP(C7939,Products!$A$2:$F$20,6,TRUE)</f>
        <v>15</v>
      </c>
      <c r="I7939" s="8">
        <f t="shared" ref="I7939:I8002" si="249">H7939*E7939</f>
        <v>15</v>
      </c>
      <c r="J7939" s="42">
        <f>VLOOKUP(B7939,Invoices!A:I,9,TRUE)</f>
        <v>2021</v>
      </c>
    </row>
    <row r="7940" spans="1:10" x14ac:dyDescent="0.15">
      <c r="A7940" t="s">
        <v>11300</v>
      </c>
      <c r="B7940" t="s">
        <v>1708</v>
      </c>
      <c r="C7940" t="s">
        <v>96</v>
      </c>
      <c r="D7940" t="s">
        <v>75</v>
      </c>
      <c r="E7940">
        <v>3</v>
      </c>
      <c r="F7940" s="8">
        <f>VLOOKUP(C7940,Products!$A$2:$E$20,5,TRUE)</f>
        <v>79.95</v>
      </c>
      <c r="G7940" s="8">
        <f t="shared" si="248"/>
        <v>239.85000000000002</v>
      </c>
      <c r="H7940" s="8">
        <f>VLOOKUP(C7940,Products!$A$2:$F$20,6,TRUE)</f>
        <v>27.950000000000003</v>
      </c>
      <c r="I7940" s="8">
        <f t="shared" si="249"/>
        <v>83.850000000000009</v>
      </c>
      <c r="J7940" s="42">
        <f>VLOOKUP(B7940,Invoices!A:I,9,TRUE)</f>
        <v>2021</v>
      </c>
    </row>
    <row r="7941" spans="1:10" x14ac:dyDescent="0.15">
      <c r="A7941" t="s">
        <v>11301</v>
      </c>
      <c r="B7941" t="s">
        <v>1708</v>
      </c>
      <c r="C7941" t="s">
        <v>101</v>
      </c>
      <c r="D7941" t="s">
        <v>69</v>
      </c>
      <c r="E7941">
        <v>15</v>
      </c>
      <c r="F7941" s="8">
        <f>VLOOKUP(C7941,Products!$A$2:$E$20,5,TRUE)</f>
        <v>129.94999999999999</v>
      </c>
      <c r="G7941" s="8">
        <f t="shared" si="248"/>
        <v>1949.2499999999998</v>
      </c>
      <c r="H7941" s="8">
        <f>VLOOKUP(C7941,Products!$A$2:$F$20,6,TRUE)</f>
        <v>40.449999999999989</v>
      </c>
      <c r="I7941" s="8">
        <f t="shared" si="249"/>
        <v>606.74999999999977</v>
      </c>
      <c r="J7941" s="42">
        <f>VLOOKUP(B7941,Invoices!A:I,9,TRUE)</f>
        <v>2021</v>
      </c>
    </row>
    <row r="7942" spans="1:10" x14ac:dyDescent="0.15">
      <c r="A7942" t="s">
        <v>11302</v>
      </c>
      <c r="B7942" t="s">
        <v>1708</v>
      </c>
      <c r="C7942" t="s">
        <v>90</v>
      </c>
      <c r="D7942" t="s">
        <v>72</v>
      </c>
      <c r="E7942">
        <v>2</v>
      </c>
      <c r="F7942" s="8">
        <f>VLOOKUP(C7942,Products!$A$2:$E$20,5,TRUE)</f>
        <v>8.9499999999999993</v>
      </c>
      <c r="G7942" s="8">
        <f t="shared" si="248"/>
        <v>17.899999999999999</v>
      </c>
      <c r="H7942" s="8">
        <f>VLOOKUP(C7942,Products!$A$2:$F$20,6,TRUE)</f>
        <v>5.6999999999999993</v>
      </c>
      <c r="I7942" s="8">
        <f t="shared" si="249"/>
        <v>11.399999999999999</v>
      </c>
      <c r="J7942" s="42">
        <f>VLOOKUP(B7942,Invoices!A:I,9,TRUE)</f>
        <v>2021</v>
      </c>
    </row>
    <row r="7943" spans="1:10" x14ac:dyDescent="0.15">
      <c r="A7943" t="s">
        <v>11303</v>
      </c>
      <c r="B7943" t="s">
        <v>1708</v>
      </c>
      <c r="C7943" t="s">
        <v>87</v>
      </c>
      <c r="D7943" t="s">
        <v>68</v>
      </c>
      <c r="E7943">
        <v>1</v>
      </c>
      <c r="F7943" s="8">
        <f>VLOOKUP(C7943,Products!$A$2:$E$20,5,TRUE)</f>
        <v>19.95</v>
      </c>
      <c r="G7943" s="8">
        <f t="shared" si="248"/>
        <v>19.95</v>
      </c>
      <c r="H7943" s="8">
        <f>VLOOKUP(C7943,Products!$A$2:$F$20,6,TRUE)</f>
        <v>7.4499999999999993</v>
      </c>
      <c r="I7943" s="8">
        <f t="shared" si="249"/>
        <v>7.4499999999999993</v>
      </c>
      <c r="J7943" s="42">
        <f>VLOOKUP(B7943,Invoices!A:I,9,TRUE)</f>
        <v>2021</v>
      </c>
    </row>
    <row r="7944" spans="1:10" x14ac:dyDescent="0.15">
      <c r="A7944" t="s">
        <v>11304</v>
      </c>
      <c r="B7944" t="s">
        <v>1708</v>
      </c>
      <c r="C7944" t="s">
        <v>92</v>
      </c>
      <c r="D7944" t="s">
        <v>82</v>
      </c>
      <c r="E7944">
        <v>3</v>
      </c>
      <c r="F7944" s="8">
        <f>VLOOKUP(C7944,Products!$A$2:$E$20,5,TRUE)</f>
        <v>19.95</v>
      </c>
      <c r="G7944" s="8">
        <f t="shared" si="248"/>
        <v>59.849999999999994</v>
      </c>
      <c r="H7944" s="8">
        <f>VLOOKUP(C7944,Products!$A$2:$F$20,6,TRUE)</f>
        <v>7.4499999999999993</v>
      </c>
      <c r="I7944" s="8">
        <f t="shared" si="249"/>
        <v>22.349999999999998</v>
      </c>
      <c r="J7944" s="42">
        <f>VLOOKUP(B7944,Invoices!A:I,9,TRUE)</f>
        <v>2021</v>
      </c>
    </row>
    <row r="7945" spans="1:10" x14ac:dyDescent="0.15">
      <c r="A7945" t="s">
        <v>11305</v>
      </c>
      <c r="B7945" t="s">
        <v>1709</v>
      </c>
      <c r="C7945" t="s">
        <v>105</v>
      </c>
      <c r="D7945" t="s">
        <v>81</v>
      </c>
      <c r="E7945">
        <v>10</v>
      </c>
      <c r="F7945" s="8">
        <f>VLOOKUP(C7945,Products!$A$2:$E$20,5,TRUE)</f>
        <v>8.9499999999999993</v>
      </c>
      <c r="G7945" s="8">
        <f t="shared" si="248"/>
        <v>89.5</v>
      </c>
      <c r="H7945" s="8">
        <f>VLOOKUP(C7945,Products!$A$2:$F$20,6,TRUE)</f>
        <v>3.1999999999999993</v>
      </c>
      <c r="I7945" s="8">
        <f t="shared" si="249"/>
        <v>31.999999999999993</v>
      </c>
      <c r="J7945" s="42">
        <f>VLOOKUP(B7945,Invoices!A:I,9,TRUE)</f>
        <v>2021</v>
      </c>
    </row>
    <row r="7946" spans="1:10" x14ac:dyDescent="0.15">
      <c r="A7946" t="s">
        <v>11306</v>
      </c>
      <c r="B7946" t="s">
        <v>1709</v>
      </c>
      <c r="C7946" t="s">
        <v>90</v>
      </c>
      <c r="D7946" t="s">
        <v>72</v>
      </c>
      <c r="E7946">
        <v>1</v>
      </c>
      <c r="F7946" s="8">
        <f>VLOOKUP(C7946,Products!$A$2:$E$20,5,TRUE)</f>
        <v>8.9499999999999993</v>
      </c>
      <c r="G7946" s="8">
        <f t="shared" si="248"/>
        <v>8.9499999999999993</v>
      </c>
      <c r="H7946" s="8">
        <f>VLOOKUP(C7946,Products!$A$2:$F$20,6,TRUE)</f>
        <v>5.6999999999999993</v>
      </c>
      <c r="I7946" s="8">
        <f t="shared" si="249"/>
        <v>5.6999999999999993</v>
      </c>
      <c r="J7946" s="42">
        <f>VLOOKUP(B7946,Invoices!A:I,9,TRUE)</f>
        <v>2021</v>
      </c>
    </row>
    <row r="7947" spans="1:10" x14ac:dyDescent="0.15">
      <c r="A7947" t="s">
        <v>11307</v>
      </c>
      <c r="B7947" t="s">
        <v>1710</v>
      </c>
      <c r="C7947" t="s">
        <v>104</v>
      </c>
      <c r="D7947" t="s">
        <v>71</v>
      </c>
      <c r="E7947">
        <v>1</v>
      </c>
      <c r="F7947" s="8">
        <f>VLOOKUP(C7947,Products!$A$2:$E$20,5,TRUE)</f>
        <v>2.95</v>
      </c>
      <c r="G7947" s="8">
        <f t="shared" si="248"/>
        <v>2.95</v>
      </c>
      <c r="H7947" s="8">
        <f>VLOOKUP(C7947,Products!$A$2:$F$20,6,TRUE)</f>
        <v>1.1500000000000001</v>
      </c>
      <c r="I7947" s="8">
        <f t="shared" si="249"/>
        <v>1.1500000000000001</v>
      </c>
      <c r="J7947" s="42">
        <f>VLOOKUP(B7947,Invoices!A:I,9,TRUE)</f>
        <v>2021</v>
      </c>
    </row>
    <row r="7948" spans="1:10" x14ac:dyDescent="0.15">
      <c r="A7948" t="s">
        <v>11308</v>
      </c>
      <c r="B7948" t="s">
        <v>1710</v>
      </c>
      <c r="C7948" t="s">
        <v>103</v>
      </c>
      <c r="D7948" t="s">
        <v>77</v>
      </c>
      <c r="E7948">
        <v>3</v>
      </c>
      <c r="F7948" s="8">
        <f>VLOOKUP(C7948,Products!$A$2:$E$20,5,TRUE)</f>
        <v>8.9499999999999993</v>
      </c>
      <c r="G7948" s="8">
        <f t="shared" si="248"/>
        <v>26.849999999999998</v>
      </c>
      <c r="H7948" s="8">
        <f>VLOOKUP(C7948,Products!$A$2:$F$20,6,TRUE)</f>
        <v>3.1999999999999993</v>
      </c>
      <c r="I7948" s="8">
        <f t="shared" si="249"/>
        <v>9.5999999999999979</v>
      </c>
      <c r="J7948" s="42">
        <f>VLOOKUP(B7948,Invoices!A:I,9,TRUE)</f>
        <v>2021</v>
      </c>
    </row>
    <row r="7949" spans="1:10" x14ac:dyDescent="0.15">
      <c r="A7949" t="s">
        <v>11309</v>
      </c>
      <c r="B7949" t="s">
        <v>1710</v>
      </c>
      <c r="C7949" t="s">
        <v>101</v>
      </c>
      <c r="D7949" t="s">
        <v>69</v>
      </c>
      <c r="E7949">
        <v>3</v>
      </c>
      <c r="F7949" s="8">
        <f>VLOOKUP(C7949,Products!$A$2:$E$20,5,TRUE)</f>
        <v>129.94999999999999</v>
      </c>
      <c r="G7949" s="8">
        <f t="shared" si="248"/>
        <v>389.84999999999997</v>
      </c>
      <c r="H7949" s="8">
        <f>VLOOKUP(C7949,Products!$A$2:$F$20,6,TRUE)</f>
        <v>40.449999999999989</v>
      </c>
      <c r="I7949" s="8">
        <f t="shared" si="249"/>
        <v>121.34999999999997</v>
      </c>
      <c r="J7949" s="42">
        <f>VLOOKUP(B7949,Invoices!A:I,9,TRUE)</f>
        <v>2021</v>
      </c>
    </row>
    <row r="7950" spans="1:10" x14ac:dyDescent="0.15">
      <c r="A7950" t="s">
        <v>11310</v>
      </c>
      <c r="B7950" t="s">
        <v>1710</v>
      </c>
      <c r="C7950" t="s">
        <v>99</v>
      </c>
      <c r="D7950" t="s">
        <v>84</v>
      </c>
      <c r="E7950">
        <v>1</v>
      </c>
      <c r="F7950" s="8">
        <f>VLOOKUP(C7950,Products!$A$2:$E$20,5,TRUE)</f>
        <v>3.5</v>
      </c>
      <c r="G7950" s="8">
        <f t="shared" si="248"/>
        <v>3.5</v>
      </c>
      <c r="H7950" s="8">
        <f>VLOOKUP(C7950,Products!$A$2:$F$20,6,TRUE)</f>
        <v>0.54999999999999982</v>
      </c>
      <c r="I7950" s="8">
        <f t="shared" si="249"/>
        <v>0.54999999999999982</v>
      </c>
      <c r="J7950" s="42">
        <f>VLOOKUP(B7950,Invoices!A:I,9,TRUE)</f>
        <v>2021</v>
      </c>
    </row>
    <row r="7951" spans="1:10" x14ac:dyDescent="0.15">
      <c r="A7951" t="s">
        <v>11311</v>
      </c>
      <c r="B7951" t="s">
        <v>1710</v>
      </c>
      <c r="C7951" t="s">
        <v>92</v>
      </c>
      <c r="D7951" t="s">
        <v>82</v>
      </c>
      <c r="E7951">
        <v>6</v>
      </c>
      <c r="F7951" s="8">
        <f>VLOOKUP(C7951,Products!$A$2:$E$20,5,TRUE)</f>
        <v>19.95</v>
      </c>
      <c r="G7951" s="8">
        <f t="shared" si="248"/>
        <v>119.69999999999999</v>
      </c>
      <c r="H7951" s="8">
        <f>VLOOKUP(C7951,Products!$A$2:$F$20,6,TRUE)</f>
        <v>7.4499999999999993</v>
      </c>
      <c r="I7951" s="8">
        <f t="shared" si="249"/>
        <v>44.699999999999996</v>
      </c>
      <c r="J7951" s="42">
        <f>VLOOKUP(B7951,Invoices!A:I,9,TRUE)</f>
        <v>2021</v>
      </c>
    </row>
    <row r="7952" spans="1:10" x14ac:dyDescent="0.15">
      <c r="A7952" t="s">
        <v>11312</v>
      </c>
      <c r="B7952" t="s">
        <v>1710</v>
      </c>
      <c r="C7952" t="s">
        <v>105</v>
      </c>
      <c r="D7952" t="s">
        <v>81</v>
      </c>
      <c r="E7952">
        <v>10</v>
      </c>
      <c r="F7952" s="8">
        <f>VLOOKUP(C7952,Products!$A$2:$E$20,5,TRUE)</f>
        <v>8.9499999999999993</v>
      </c>
      <c r="G7952" s="8">
        <f t="shared" si="248"/>
        <v>89.5</v>
      </c>
      <c r="H7952" s="8">
        <f>VLOOKUP(C7952,Products!$A$2:$F$20,6,TRUE)</f>
        <v>3.1999999999999993</v>
      </c>
      <c r="I7952" s="8">
        <f t="shared" si="249"/>
        <v>31.999999999999993</v>
      </c>
      <c r="J7952" s="42">
        <f>VLOOKUP(B7952,Invoices!A:I,9,TRUE)</f>
        <v>2021</v>
      </c>
    </row>
    <row r="7953" spans="1:10" x14ac:dyDescent="0.15">
      <c r="A7953" t="s">
        <v>11313</v>
      </c>
      <c r="B7953" t="s">
        <v>1710</v>
      </c>
      <c r="C7953" t="s">
        <v>90</v>
      </c>
      <c r="D7953" t="s">
        <v>72</v>
      </c>
      <c r="E7953">
        <v>9</v>
      </c>
      <c r="F7953" s="8">
        <f>VLOOKUP(C7953,Products!$A$2:$E$20,5,TRUE)</f>
        <v>8.9499999999999993</v>
      </c>
      <c r="G7953" s="8">
        <f t="shared" si="248"/>
        <v>80.55</v>
      </c>
      <c r="H7953" s="8">
        <f>VLOOKUP(C7953,Products!$A$2:$F$20,6,TRUE)</f>
        <v>5.6999999999999993</v>
      </c>
      <c r="I7953" s="8">
        <f t="shared" si="249"/>
        <v>51.3</v>
      </c>
      <c r="J7953" s="42">
        <f>VLOOKUP(B7953,Invoices!A:I,9,TRUE)</f>
        <v>2021</v>
      </c>
    </row>
    <row r="7954" spans="1:10" x14ac:dyDescent="0.15">
      <c r="A7954" t="s">
        <v>11314</v>
      </c>
      <c r="B7954" t="s">
        <v>1711</v>
      </c>
      <c r="C7954" t="s">
        <v>89</v>
      </c>
      <c r="D7954" t="s">
        <v>80</v>
      </c>
      <c r="E7954">
        <v>1</v>
      </c>
      <c r="F7954" s="8">
        <f>VLOOKUP(C7954,Products!$A$2:$E$20,5,TRUE)</f>
        <v>15.95</v>
      </c>
      <c r="G7954" s="8">
        <f t="shared" si="248"/>
        <v>15.95</v>
      </c>
      <c r="H7954" s="8">
        <f>VLOOKUP(C7954,Products!$A$2:$F$20,6,TRUE)</f>
        <v>6</v>
      </c>
      <c r="I7954" s="8">
        <f t="shared" si="249"/>
        <v>6</v>
      </c>
      <c r="J7954" s="42">
        <f>VLOOKUP(B7954,Invoices!A:I,9,TRUE)</f>
        <v>2021</v>
      </c>
    </row>
    <row r="7955" spans="1:10" x14ac:dyDescent="0.15">
      <c r="A7955" t="s">
        <v>11315</v>
      </c>
      <c r="B7955" t="s">
        <v>1711</v>
      </c>
      <c r="C7955" t="s">
        <v>87</v>
      </c>
      <c r="D7955" t="s">
        <v>68</v>
      </c>
      <c r="E7955">
        <v>10</v>
      </c>
      <c r="F7955" s="8">
        <f>VLOOKUP(C7955,Products!$A$2:$E$20,5,TRUE)</f>
        <v>19.95</v>
      </c>
      <c r="G7955" s="8">
        <f t="shared" si="248"/>
        <v>199.5</v>
      </c>
      <c r="H7955" s="8">
        <f>VLOOKUP(C7955,Products!$A$2:$F$20,6,TRUE)</f>
        <v>7.4499999999999993</v>
      </c>
      <c r="I7955" s="8">
        <f t="shared" si="249"/>
        <v>74.5</v>
      </c>
      <c r="J7955" s="42">
        <f>VLOOKUP(B7955,Invoices!A:I,9,TRUE)</f>
        <v>2021</v>
      </c>
    </row>
    <row r="7956" spans="1:10" x14ac:dyDescent="0.15">
      <c r="A7956" t="s">
        <v>11316</v>
      </c>
      <c r="B7956" t="s">
        <v>1711</v>
      </c>
      <c r="C7956" t="s">
        <v>95</v>
      </c>
      <c r="D7956" t="s">
        <v>73</v>
      </c>
      <c r="E7956">
        <v>10</v>
      </c>
      <c r="F7956" s="8">
        <f>VLOOKUP(C7956,Products!$A$2:$E$20,5,TRUE)</f>
        <v>12.95</v>
      </c>
      <c r="G7956" s="8">
        <f t="shared" si="248"/>
        <v>129.5</v>
      </c>
      <c r="H7956" s="8">
        <f>VLOOKUP(C7956,Products!$A$2:$F$20,6,TRUE)</f>
        <v>4.1999999999999993</v>
      </c>
      <c r="I7956" s="8">
        <f t="shared" si="249"/>
        <v>41.999999999999993</v>
      </c>
      <c r="J7956" s="42">
        <f>VLOOKUP(B7956,Invoices!A:I,9,TRUE)</f>
        <v>2021</v>
      </c>
    </row>
    <row r="7957" spans="1:10" x14ac:dyDescent="0.15">
      <c r="A7957" t="s">
        <v>11317</v>
      </c>
      <c r="B7957" t="s">
        <v>1711</v>
      </c>
      <c r="C7957" t="s">
        <v>98</v>
      </c>
      <c r="D7957" t="s">
        <v>79</v>
      </c>
      <c r="E7957">
        <v>2</v>
      </c>
      <c r="F7957" s="8">
        <f>VLOOKUP(C7957,Products!$A$2:$E$20,5,TRUE)</f>
        <v>14.95</v>
      </c>
      <c r="G7957" s="8">
        <f t="shared" si="248"/>
        <v>29.9</v>
      </c>
      <c r="H7957" s="8">
        <f>VLOOKUP(C7957,Products!$A$2:$F$20,6,TRUE)</f>
        <v>3.0499999999999989</v>
      </c>
      <c r="I7957" s="8">
        <f t="shared" si="249"/>
        <v>6.0999999999999979</v>
      </c>
      <c r="J7957" s="42">
        <f>VLOOKUP(B7957,Invoices!A:I,9,TRUE)</f>
        <v>2021</v>
      </c>
    </row>
    <row r="7958" spans="1:10" x14ac:dyDescent="0.15">
      <c r="A7958" t="s">
        <v>11318</v>
      </c>
      <c r="B7958" t="s">
        <v>1711</v>
      </c>
      <c r="C7958" t="s">
        <v>102</v>
      </c>
      <c r="D7958" t="s">
        <v>83</v>
      </c>
      <c r="E7958">
        <v>1</v>
      </c>
      <c r="F7958" s="8">
        <f>VLOOKUP(C7958,Products!$A$2:$E$20,5,TRUE)</f>
        <v>29.95</v>
      </c>
      <c r="G7958" s="8">
        <f t="shared" si="248"/>
        <v>29.95</v>
      </c>
      <c r="H7958" s="8">
        <f>VLOOKUP(C7958,Products!$A$2:$F$20,6,TRUE)</f>
        <v>15</v>
      </c>
      <c r="I7958" s="8">
        <f t="shared" si="249"/>
        <v>15</v>
      </c>
      <c r="J7958" s="42">
        <f>VLOOKUP(B7958,Invoices!A:I,9,TRUE)</f>
        <v>2021</v>
      </c>
    </row>
    <row r="7959" spans="1:10" x14ac:dyDescent="0.15">
      <c r="A7959" t="s">
        <v>11319</v>
      </c>
      <c r="B7959" t="s">
        <v>1711</v>
      </c>
      <c r="C7959" t="s">
        <v>101</v>
      </c>
      <c r="D7959" t="s">
        <v>69</v>
      </c>
      <c r="E7959">
        <v>12</v>
      </c>
      <c r="F7959" s="8">
        <f>VLOOKUP(C7959,Products!$A$2:$E$20,5,TRUE)</f>
        <v>129.94999999999999</v>
      </c>
      <c r="G7959" s="8">
        <f t="shared" si="248"/>
        <v>1559.3999999999999</v>
      </c>
      <c r="H7959" s="8">
        <f>VLOOKUP(C7959,Products!$A$2:$F$20,6,TRUE)</f>
        <v>40.449999999999989</v>
      </c>
      <c r="I7959" s="8">
        <f t="shared" si="249"/>
        <v>485.39999999999986</v>
      </c>
      <c r="J7959" s="42">
        <f>VLOOKUP(B7959,Invoices!A:I,9,TRUE)</f>
        <v>2021</v>
      </c>
    </row>
    <row r="7960" spans="1:10" x14ac:dyDescent="0.15">
      <c r="A7960" t="s">
        <v>11320</v>
      </c>
      <c r="B7960" t="s">
        <v>1711</v>
      </c>
      <c r="C7960" t="s">
        <v>97</v>
      </c>
      <c r="D7960" t="s">
        <v>74</v>
      </c>
      <c r="E7960">
        <v>6</v>
      </c>
      <c r="F7960" s="8">
        <f>VLOOKUP(C7960,Products!$A$2:$E$20,5,TRUE)</f>
        <v>1.5</v>
      </c>
      <c r="G7960" s="8">
        <f t="shared" si="248"/>
        <v>9</v>
      </c>
      <c r="H7960" s="8">
        <f>VLOOKUP(C7960,Products!$A$2:$F$20,6,TRUE)</f>
        <v>0.5</v>
      </c>
      <c r="I7960" s="8">
        <f t="shared" si="249"/>
        <v>3</v>
      </c>
      <c r="J7960" s="42">
        <f>VLOOKUP(B7960,Invoices!A:I,9,TRUE)</f>
        <v>2021</v>
      </c>
    </row>
    <row r="7961" spans="1:10" x14ac:dyDescent="0.15">
      <c r="A7961" t="s">
        <v>11321</v>
      </c>
      <c r="B7961" t="s">
        <v>1711</v>
      </c>
      <c r="C7961" t="s">
        <v>103</v>
      </c>
      <c r="D7961" t="s">
        <v>77</v>
      </c>
      <c r="E7961">
        <v>1</v>
      </c>
      <c r="F7961" s="8">
        <f>VLOOKUP(C7961,Products!$A$2:$E$20,5,TRUE)</f>
        <v>8.9499999999999993</v>
      </c>
      <c r="G7961" s="8">
        <f t="shared" si="248"/>
        <v>8.9499999999999993</v>
      </c>
      <c r="H7961" s="8">
        <f>VLOOKUP(C7961,Products!$A$2:$F$20,6,TRUE)</f>
        <v>3.1999999999999993</v>
      </c>
      <c r="I7961" s="8">
        <f t="shared" si="249"/>
        <v>3.1999999999999993</v>
      </c>
      <c r="J7961" s="42">
        <f>VLOOKUP(B7961,Invoices!A:I,9,TRUE)</f>
        <v>2021</v>
      </c>
    </row>
    <row r="7962" spans="1:10" x14ac:dyDescent="0.15">
      <c r="A7962" t="s">
        <v>11322</v>
      </c>
      <c r="B7962" t="s">
        <v>1711</v>
      </c>
      <c r="C7962" t="s">
        <v>94</v>
      </c>
      <c r="D7962" t="s">
        <v>86</v>
      </c>
      <c r="E7962">
        <v>12</v>
      </c>
      <c r="F7962" s="8">
        <f>VLOOKUP(C7962,Products!$A$2:$E$20,5,TRUE)</f>
        <v>3.5</v>
      </c>
      <c r="G7962" s="8">
        <f t="shared" si="248"/>
        <v>42</v>
      </c>
      <c r="H7962" s="8">
        <f>VLOOKUP(C7962,Products!$A$2:$F$20,6,TRUE)</f>
        <v>0.54999999999999982</v>
      </c>
      <c r="I7962" s="8">
        <f t="shared" si="249"/>
        <v>6.5999999999999979</v>
      </c>
      <c r="J7962" s="42">
        <f>VLOOKUP(B7962,Invoices!A:I,9,TRUE)</f>
        <v>2021</v>
      </c>
    </row>
    <row r="7963" spans="1:10" x14ac:dyDescent="0.15">
      <c r="A7963" t="s">
        <v>11323</v>
      </c>
      <c r="B7963" t="s">
        <v>1711</v>
      </c>
      <c r="C7963" t="s">
        <v>94</v>
      </c>
      <c r="D7963" t="s">
        <v>86</v>
      </c>
      <c r="E7963">
        <v>20</v>
      </c>
      <c r="F7963" s="8">
        <f>VLOOKUP(C7963,Products!$A$2:$E$20,5,TRUE)</f>
        <v>3.5</v>
      </c>
      <c r="G7963" s="8">
        <f t="shared" si="248"/>
        <v>70</v>
      </c>
      <c r="H7963" s="8">
        <f>VLOOKUP(C7963,Products!$A$2:$F$20,6,TRUE)</f>
        <v>0.54999999999999982</v>
      </c>
      <c r="I7963" s="8">
        <f t="shared" si="249"/>
        <v>10.999999999999996</v>
      </c>
      <c r="J7963" s="42">
        <f>VLOOKUP(B7963,Invoices!A:I,9,TRUE)</f>
        <v>2021</v>
      </c>
    </row>
    <row r="7964" spans="1:10" x14ac:dyDescent="0.15">
      <c r="A7964" t="s">
        <v>11324</v>
      </c>
      <c r="B7964" t="s">
        <v>1711</v>
      </c>
      <c r="C7964" t="s">
        <v>99</v>
      </c>
      <c r="D7964" t="s">
        <v>84</v>
      </c>
      <c r="E7964">
        <v>2</v>
      </c>
      <c r="F7964" s="8">
        <f>VLOOKUP(C7964,Products!$A$2:$E$20,5,TRUE)</f>
        <v>3.5</v>
      </c>
      <c r="G7964" s="8">
        <f t="shared" si="248"/>
        <v>7</v>
      </c>
      <c r="H7964" s="8">
        <f>VLOOKUP(C7964,Products!$A$2:$F$20,6,TRUE)</f>
        <v>0.54999999999999982</v>
      </c>
      <c r="I7964" s="8">
        <f t="shared" si="249"/>
        <v>1.0999999999999996</v>
      </c>
      <c r="J7964" s="42">
        <f>VLOOKUP(B7964,Invoices!A:I,9,TRUE)</f>
        <v>2021</v>
      </c>
    </row>
    <row r="7965" spans="1:10" x14ac:dyDescent="0.15">
      <c r="A7965" t="s">
        <v>11325</v>
      </c>
      <c r="B7965" t="s">
        <v>1711</v>
      </c>
      <c r="C7965" t="s">
        <v>90</v>
      </c>
      <c r="D7965" t="s">
        <v>72</v>
      </c>
      <c r="E7965">
        <v>50</v>
      </c>
      <c r="F7965" s="8">
        <f>VLOOKUP(C7965,Products!$A$2:$E$20,5,TRUE)</f>
        <v>8.9499999999999993</v>
      </c>
      <c r="G7965" s="8">
        <f t="shared" si="248"/>
        <v>447.49999999999994</v>
      </c>
      <c r="H7965" s="8">
        <f>VLOOKUP(C7965,Products!$A$2:$F$20,6,TRUE)</f>
        <v>5.6999999999999993</v>
      </c>
      <c r="I7965" s="8">
        <f t="shared" si="249"/>
        <v>284.99999999999994</v>
      </c>
      <c r="J7965" s="42">
        <f>VLOOKUP(B7965,Invoices!A:I,9,TRUE)</f>
        <v>2021</v>
      </c>
    </row>
    <row r="7966" spans="1:10" x14ac:dyDescent="0.15">
      <c r="A7966" t="s">
        <v>11326</v>
      </c>
      <c r="B7966" t="s">
        <v>1711</v>
      </c>
      <c r="C7966" t="s">
        <v>94</v>
      </c>
      <c r="D7966" t="s">
        <v>86</v>
      </c>
      <c r="E7966">
        <v>1</v>
      </c>
      <c r="F7966" s="8">
        <f>VLOOKUP(C7966,Products!$A$2:$E$20,5,TRUE)</f>
        <v>3.5</v>
      </c>
      <c r="G7966" s="8">
        <f t="shared" si="248"/>
        <v>3.5</v>
      </c>
      <c r="H7966" s="8">
        <f>VLOOKUP(C7966,Products!$A$2:$F$20,6,TRUE)</f>
        <v>0.54999999999999982</v>
      </c>
      <c r="I7966" s="8">
        <f t="shared" si="249"/>
        <v>0.54999999999999982</v>
      </c>
      <c r="J7966" s="42">
        <f>VLOOKUP(B7966,Invoices!A:I,9,TRUE)</f>
        <v>2021</v>
      </c>
    </row>
    <row r="7967" spans="1:10" x14ac:dyDescent="0.15">
      <c r="A7967" t="s">
        <v>11327</v>
      </c>
      <c r="B7967" t="s">
        <v>1711</v>
      </c>
      <c r="C7967" t="s">
        <v>105</v>
      </c>
      <c r="D7967" t="s">
        <v>81</v>
      </c>
      <c r="E7967">
        <v>3</v>
      </c>
      <c r="F7967" s="8">
        <f>VLOOKUP(C7967,Products!$A$2:$E$20,5,TRUE)</f>
        <v>8.9499999999999993</v>
      </c>
      <c r="G7967" s="8">
        <f t="shared" si="248"/>
        <v>26.849999999999998</v>
      </c>
      <c r="H7967" s="8">
        <f>VLOOKUP(C7967,Products!$A$2:$F$20,6,TRUE)</f>
        <v>3.1999999999999993</v>
      </c>
      <c r="I7967" s="8">
        <f t="shared" si="249"/>
        <v>9.5999999999999979</v>
      </c>
      <c r="J7967" s="42">
        <f>VLOOKUP(B7967,Invoices!A:I,9,TRUE)</f>
        <v>2021</v>
      </c>
    </row>
    <row r="7968" spans="1:10" x14ac:dyDescent="0.15">
      <c r="A7968" t="s">
        <v>11328</v>
      </c>
      <c r="B7968" t="s">
        <v>1711</v>
      </c>
      <c r="C7968" t="s">
        <v>91</v>
      </c>
      <c r="D7968" t="s">
        <v>70</v>
      </c>
      <c r="E7968">
        <v>2</v>
      </c>
      <c r="F7968" s="8">
        <f>VLOOKUP(C7968,Products!$A$2:$E$20,5,TRUE)</f>
        <v>49.95</v>
      </c>
      <c r="G7968" s="8">
        <f t="shared" si="248"/>
        <v>99.9</v>
      </c>
      <c r="H7968" s="8">
        <f>VLOOKUP(C7968,Products!$A$2:$F$20,6,TRUE)</f>
        <v>21.200000000000003</v>
      </c>
      <c r="I7968" s="8">
        <f t="shared" si="249"/>
        <v>42.400000000000006</v>
      </c>
      <c r="J7968" s="42">
        <f>VLOOKUP(B7968,Invoices!A:I,9,TRUE)</f>
        <v>2021</v>
      </c>
    </row>
    <row r="7969" spans="1:10" x14ac:dyDescent="0.15">
      <c r="A7969" t="s">
        <v>11329</v>
      </c>
      <c r="B7969" t="s">
        <v>1711</v>
      </c>
      <c r="C7969" t="s">
        <v>105</v>
      </c>
      <c r="D7969" t="s">
        <v>81</v>
      </c>
      <c r="E7969">
        <v>20</v>
      </c>
      <c r="F7969" s="8">
        <f>VLOOKUP(C7969,Products!$A$2:$E$20,5,TRUE)</f>
        <v>8.9499999999999993</v>
      </c>
      <c r="G7969" s="8">
        <f t="shared" si="248"/>
        <v>179</v>
      </c>
      <c r="H7969" s="8">
        <f>VLOOKUP(C7969,Products!$A$2:$F$20,6,TRUE)</f>
        <v>3.1999999999999993</v>
      </c>
      <c r="I7969" s="8">
        <f t="shared" si="249"/>
        <v>63.999999999999986</v>
      </c>
      <c r="J7969" s="42">
        <f>VLOOKUP(B7969,Invoices!A:I,9,TRUE)</f>
        <v>2021</v>
      </c>
    </row>
    <row r="7970" spans="1:10" x14ac:dyDescent="0.15">
      <c r="A7970" t="s">
        <v>11330</v>
      </c>
      <c r="B7970" t="s">
        <v>1711</v>
      </c>
      <c r="C7970" t="s">
        <v>94</v>
      </c>
      <c r="D7970" t="s">
        <v>86</v>
      </c>
      <c r="E7970">
        <v>1</v>
      </c>
      <c r="F7970" s="8">
        <f>VLOOKUP(C7970,Products!$A$2:$E$20,5,TRUE)</f>
        <v>3.5</v>
      </c>
      <c r="G7970" s="8">
        <f t="shared" si="248"/>
        <v>3.5</v>
      </c>
      <c r="H7970" s="8">
        <f>VLOOKUP(C7970,Products!$A$2:$F$20,6,TRUE)</f>
        <v>0.54999999999999982</v>
      </c>
      <c r="I7970" s="8">
        <f t="shared" si="249"/>
        <v>0.54999999999999982</v>
      </c>
      <c r="J7970" s="42">
        <f>VLOOKUP(B7970,Invoices!A:I,9,TRUE)</f>
        <v>2021</v>
      </c>
    </row>
    <row r="7971" spans="1:10" x14ac:dyDescent="0.15">
      <c r="A7971" t="s">
        <v>11331</v>
      </c>
      <c r="B7971" t="s">
        <v>1711</v>
      </c>
      <c r="C7971" t="s">
        <v>104</v>
      </c>
      <c r="D7971" t="s">
        <v>71</v>
      </c>
      <c r="E7971">
        <v>4</v>
      </c>
      <c r="F7971" s="8">
        <f>VLOOKUP(C7971,Products!$A$2:$E$20,5,TRUE)</f>
        <v>2.95</v>
      </c>
      <c r="G7971" s="8">
        <f t="shared" si="248"/>
        <v>11.8</v>
      </c>
      <c r="H7971" s="8">
        <f>VLOOKUP(C7971,Products!$A$2:$F$20,6,TRUE)</f>
        <v>1.1500000000000001</v>
      </c>
      <c r="I7971" s="8">
        <f t="shared" si="249"/>
        <v>4.6000000000000005</v>
      </c>
      <c r="J7971" s="42">
        <f>VLOOKUP(B7971,Invoices!A:I,9,TRUE)</f>
        <v>2021</v>
      </c>
    </row>
    <row r="7972" spans="1:10" x14ac:dyDescent="0.15">
      <c r="A7972" t="s">
        <v>11332</v>
      </c>
      <c r="B7972" t="s">
        <v>1711</v>
      </c>
      <c r="C7972" t="s">
        <v>88</v>
      </c>
      <c r="D7972" t="s">
        <v>85</v>
      </c>
      <c r="E7972">
        <v>3</v>
      </c>
      <c r="F7972" s="8">
        <f>VLOOKUP(C7972,Products!$A$2:$E$20,5,TRUE)</f>
        <v>8.9499999999999993</v>
      </c>
      <c r="G7972" s="8">
        <f t="shared" si="248"/>
        <v>26.849999999999998</v>
      </c>
      <c r="H7972" s="8">
        <f>VLOOKUP(C7972,Products!$A$2:$F$20,6,TRUE)</f>
        <v>5.6999999999999993</v>
      </c>
      <c r="I7972" s="8">
        <f t="shared" si="249"/>
        <v>17.099999999999998</v>
      </c>
      <c r="J7972" s="42">
        <f>VLOOKUP(B7972,Invoices!A:I,9,TRUE)</f>
        <v>2021</v>
      </c>
    </row>
    <row r="7973" spans="1:10" x14ac:dyDescent="0.15">
      <c r="A7973" t="s">
        <v>11333</v>
      </c>
      <c r="B7973" t="s">
        <v>1711</v>
      </c>
      <c r="C7973" t="s">
        <v>96</v>
      </c>
      <c r="D7973" t="s">
        <v>75</v>
      </c>
      <c r="E7973">
        <v>5</v>
      </c>
      <c r="F7973" s="8">
        <f>VLOOKUP(C7973,Products!$A$2:$E$20,5,TRUE)</f>
        <v>79.95</v>
      </c>
      <c r="G7973" s="8">
        <f t="shared" si="248"/>
        <v>399.75</v>
      </c>
      <c r="H7973" s="8">
        <f>VLOOKUP(C7973,Products!$A$2:$F$20,6,TRUE)</f>
        <v>27.950000000000003</v>
      </c>
      <c r="I7973" s="8">
        <f t="shared" si="249"/>
        <v>139.75</v>
      </c>
      <c r="J7973" s="42">
        <f>VLOOKUP(B7973,Invoices!A:I,9,TRUE)</f>
        <v>2021</v>
      </c>
    </row>
    <row r="7974" spans="1:10" x14ac:dyDescent="0.15">
      <c r="A7974" t="s">
        <v>11334</v>
      </c>
      <c r="B7974" t="s">
        <v>1711</v>
      </c>
      <c r="C7974" t="s">
        <v>102</v>
      </c>
      <c r="D7974" t="s">
        <v>83</v>
      </c>
      <c r="E7974">
        <v>9</v>
      </c>
      <c r="F7974" s="8">
        <f>VLOOKUP(C7974,Products!$A$2:$E$20,5,TRUE)</f>
        <v>29.95</v>
      </c>
      <c r="G7974" s="8">
        <f t="shared" si="248"/>
        <v>269.55</v>
      </c>
      <c r="H7974" s="8">
        <f>VLOOKUP(C7974,Products!$A$2:$F$20,6,TRUE)</f>
        <v>15</v>
      </c>
      <c r="I7974" s="8">
        <f t="shared" si="249"/>
        <v>135</v>
      </c>
      <c r="J7974" s="42">
        <f>VLOOKUP(B7974,Invoices!A:I,9,TRUE)</f>
        <v>2021</v>
      </c>
    </row>
    <row r="7975" spans="1:10" x14ac:dyDescent="0.15">
      <c r="A7975" t="s">
        <v>11335</v>
      </c>
      <c r="B7975" t="s">
        <v>1711</v>
      </c>
      <c r="C7975" t="s">
        <v>92</v>
      </c>
      <c r="D7975" t="s">
        <v>82</v>
      </c>
      <c r="E7975">
        <v>2</v>
      </c>
      <c r="F7975" s="8">
        <f>VLOOKUP(C7975,Products!$A$2:$E$20,5,TRUE)</f>
        <v>19.95</v>
      </c>
      <c r="G7975" s="8">
        <f t="shared" si="248"/>
        <v>39.9</v>
      </c>
      <c r="H7975" s="8">
        <f>VLOOKUP(C7975,Products!$A$2:$F$20,6,TRUE)</f>
        <v>7.4499999999999993</v>
      </c>
      <c r="I7975" s="8">
        <f t="shared" si="249"/>
        <v>14.899999999999999</v>
      </c>
      <c r="J7975" s="42">
        <f>VLOOKUP(B7975,Invoices!A:I,9,TRUE)</f>
        <v>2021</v>
      </c>
    </row>
    <row r="7976" spans="1:10" x14ac:dyDescent="0.15">
      <c r="A7976" t="s">
        <v>11336</v>
      </c>
      <c r="B7976" t="s">
        <v>1711</v>
      </c>
      <c r="C7976" t="s">
        <v>100</v>
      </c>
      <c r="D7976" t="s">
        <v>78</v>
      </c>
      <c r="E7976">
        <v>6</v>
      </c>
      <c r="F7976" s="8">
        <f>VLOOKUP(C7976,Products!$A$2:$E$20,5,TRUE)</f>
        <v>49.95</v>
      </c>
      <c r="G7976" s="8">
        <f t="shared" si="248"/>
        <v>299.70000000000005</v>
      </c>
      <c r="H7976" s="8">
        <f>VLOOKUP(C7976,Products!$A$2:$F$20,6,TRUE)</f>
        <v>19.950000000000003</v>
      </c>
      <c r="I7976" s="8">
        <f t="shared" si="249"/>
        <v>119.70000000000002</v>
      </c>
      <c r="J7976" s="42">
        <f>VLOOKUP(B7976,Invoices!A:I,9,TRUE)</f>
        <v>2021</v>
      </c>
    </row>
    <row r="7977" spans="1:10" x14ac:dyDescent="0.15">
      <c r="A7977" t="s">
        <v>11337</v>
      </c>
      <c r="B7977" t="s">
        <v>1711</v>
      </c>
      <c r="C7977" t="s">
        <v>105</v>
      </c>
      <c r="D7977" t="s">
        <v>81</v>
      </c>
      <c r="E7977">
        <v>1</v>
      </c>
      <c r="F7977" s="8">
        <f>VLOOKUP(C7977,Products!$A$2:$E$20,5,TRUE)</f>
        <v>8.9499999999999993</v>
      </c>
      <c r="G7977" s="8">
        <f t="shared" si="248"/>
        <v>8.9499999999999993</v>
      </c>
      <c r="H7977" s="8">
        <f>VLOOKUP(C7977,Products!$A$2:$F$20,6,TRUE)</f>
        <v>3.1999999999999993</v>
      </c>
      <c r="I7977" s="8">
        <f t="shared" si="249"/>
        <v>3.1999999999999993</v>
      </c>
      <c r="J7977" s="42">
        <f>VLOOKUP(B7977,Invoices!A:I,9,TRUE)</f>
        <v>2021</v>
      </c>
    </row>
    <row r="7978" spans="1:10" x14ac:dyDescent="0.15">
      <c r="A7978" t="s">
        <v>11338</v>
      </c>
      <c r="B7978" t="s">
        <v>1711</v>
      </c>
      <c r="C7978" t="s">
        <v>93</v>
      </c>
      <c r="D7978" t="s">
        <v>76</v>
      </c>
      <c r="E7978">
        <v>5</v>
      </c>
      <c r="F7978" s="8">
        <f>VLOOKUP(C7978,Products!$A$2:$E$20,5,TRUE)</f>
        <v>9.9499999999999993</v>
      </c>
      <c r="G7978" s="8">
        <f t="shared" si="248"/>
        <v>49.75</v>
      </c>
      <c r="H7978" s="8">
        <f>VLOOKUP(C7978,Products!$A$2:$F$20,6,TRUE)</f>
        <v>1.9499999999999993</v>
      </c>
      <c r="I7978" s="8">
        <f t="shared" si="249"/>
        <v>9.7499999999999964</v>
      </c>
      <c r="J7978" s="42">
        <f>VLOOKUP(B7978,Invoices!A:I,9,TRUE)</f>
        <v>2021</v>
      </c>
    </row>
    <row r="7979" spans="1:10" x14ac:dyDescent="0.15">
      <c r="A7979" t="s">
        <v>11339</v>
      </c>
      <c r="B7979" t="s">
        <v>1712</v>
      </c>
      <c r="C7979" t="s">
        <v>100</v>
      </c>
      <c r="D7979" t="s">
        <v>78</v>
      </c>
      <c r="E7979">
        <v>1</v>
      </c>
      <c r="F7979" s="8">
        <f>VLOOKUP(C7979,Products!$A$2:$E$20,5,TRUE)</f>
        <v>49.95</v>
      </c>
      <c r="G7979" s="8">
        <f t="shared" si="248"/>
        <v>49.95</v>
      </c>
      <c r="H7979" s="8">
        <f>VLOOKUP(C7979,Products!$A$2:$F$20,6,TRUE)</f>
        <v>19.950000000000003</v>
      </c>
      <c r="I7979" s="8">
        <f t="shared" si="249"/>
        <v>19.950000000000003</v>
      </c>
      <c r="J7979" s="42">
        <f>VLOOKUP(B7979,Invoices!A:I,9,TRUE)</f>
        <v>2021</v>
      </c>
    </row>
    <row r="7980" spans="1:10" x14ac:dyDescent="0.15">
      <c r="A7980" t="s">
        <v>11340</v>
      </c>
      <c r="B7980" t="s">
        <v>1712</v>
      </c>
      <c r="C7980" t="s">
        <v>90</v>
      </c>
      <c r="D7980" t="s">
        <v>72</v>
      </c>
      <c r="E7980">
        <v>1</v>
      </c>
      <c r="F7980" s="8">
        <f>VLOOKUP(C7980,Products!$A$2:$E$20,5,TRUE)</f>
        <v>8.9499999999999993</v>
      </c>
      <c r="G7980" s="8">
        <f t="shared" si="248"/>
        <v>8.9499999999999993</v>
      </c>
      <c r="H7980" s="8">
        <f>VLOOKUP(C7980,Products!$A$2:$F$20,6,TRUE)</f>
        <v>5.6999999999999993</v>
      </c>
      <c r="I7980" s="8">
        <f t="shared" si="249"/>
        <v>5.6999999999999993</v>
      </c>
      <c r="J7980" s="42">
        <f>VLOOKUP(B7980,Invoices!A:I,9,TRUE)</f>
        <v>2021</v>
      </c>
    </row>
    <row r="7981" spans="1:10" x14ac:dyDescent="0.15">
      <c r="A7981" t="s">
        <v>11341</v>
      </c>
      <c r="B7981" t="s">
        <v>1712</v>
      </c>
      <c r="C7981" t="s">
        <v>99</v>
      </c>
      <c r="D7981" t="s">
        <v>84</v>
      </c>
      <c r="E7981">
        <v>1</v>
      </c>
      <c r="F7981" s="8">
        <f>VLOOKUP(C7981,Products!$A$2:$E$20,5,TRUE)</f>
        <v>3.5</v>
      </c>
      <c r="G7981" s="8">
        <f t="shared" si="248"/>
        <v>3.5</v>
      </c>
      <c r="H7981" s="8">
        <f>VLOOKUP(C7981,Products!$A$2:$F$20,6,TRUE)</f>
        <v>0.54999999999999982</v>
      </c>
      <c r="I7981" s="8">
        <f t="shared" si="249"/>
        <v>0.54999999999999982</v>
      </c>
      <c r="J7981" s="42">
        <f>VLOOKUP(B7981,Invoices!A:I,9,TRUE)</f>
        <v>2021</v>
      </c>
    </row>
    <row r="7982" spans="1:10" x14ac:dyDescent="0.15">
      <c r="A7982" t="s">
        <v>11342</v>
      </c>
      <c r="B7982" t="s">
        <v>1712</v>
      </c>
      <c r="C7982" t="s">
        <v>105</v>
      </c>
      <c r="D7982" t="s">
        <v>81</v>
      </c>
      <c r="E7982">
        <v>5</v>
      </c>
      <c r="F7982" s="8">
        <f>VLOOKUP(C7982,Products!$A$2:$E$20,5,TRUE)</f>
        <v>8.9499999999999993</v>
      </c>
      <c r="G7982" s="8">
        <f t="shared" si="248"/>
        <v>44.75</v>
      </c>
      <c r="H7982" s="8">
        <f>VLOOKUP(C7982,Products!$A$2:$F$20,6,TRUE)</f>
        <v>3.1999999999999993</v>
      </c>
      <c r="I7982" s="8">
        <f t="shared" si="249"/>
        <v>15.999999999999996</v>
      </c>
      <c r="J7982" s="42">
        <f>VLOOKUP(B7982,Invoices!A:I,9,TRUE)</f>
        <v>2021</v>
      </c>
    </row>
    <row r="7983" spans="1:10" x14ac:dyDescent="0.15">
      <c r="A7983" t="s">
        <v>11343</v>
      </c>
      <c r="B7983" t="s">
        <v>1712</v>
      </c>
      <c r="C7983" t="s">
        <v>96</v>
      </c>
      <c r="D7983" t="s">
        <v>75</v>
      </c>
      <c r="E7983">
        <v>2</v>
      </c>
      <c r="F7983" s="8">
        <f>VLOOKUP(C7983,Products!$A$2:$E$20,5,TRUE)</f>
        <v>79.95</v>
      </c>
      <c r="G7983" s="8">
        <f t="shared" si="248"/>
        <v>159.9</v>
      </c>
      <c r="H7983" s="8">
        <f>VLOOKUP(C7983,Products!$A$2:$F$20,6,TRUE)</f>
        <v>27.950000000000003</v>
      </c>
      <c r="I7983" s="8">
        <f t="shared" si="249"/>
        <v>55.900000000000006</v>
      </c>
      <c r="J7983" s="42">
        <f>VLOOKUP(B7983,Invoices!A:I,9,TRUE)</f>
        <v>2021</v>
      </c>
    </row>
    <row r="7984" spans="1:10" x14ac:dyDescent="0.15">
      <c r="A7984" t="s">
        <v>11344</v>
      </c>
      <c r="B7984" t="s">
        <v>1712</v>
      </c>
      <c r="C7984" t="s">
        <v>104</v>
      </c>
      <c r="D7984" t="s">
        <v>71</v>
      </c>
      <c r="E7984">
        <v>1</v>
      </c>
      <c r="F7984" s="8">
        <f>VLOOKUP(C7984,Products!$A$2:$E$20,5,TRUE)</f>
        <v>2.95</v>
      </c>
      <c r="G7984" s="8">
        <f t="shared" si="248"/>
        <v>2.95</v>
      </c>
      <c r="H7984" s="8">
        <f>VLOOKUP(C7984,Products!$A$2:$F$20,6,TRUE)</f>
        <v>1.1500000000000001</v>
      </c>
      <c r="I7984" s="8">
        <f t="shared" si="249"/>
        <v>1.1500000000000001</v>
      </c>
      <c r="J7984" s="42">
        <f>VLOOKUP(B7984,Invoices!A:I,9,TRUE)</f>
        <v>2021</v>
      </c>
    </row>
    <row r="7985" spans="1:10" x14ac:dyDescent="0.15">
      <c r="A7985" t="s">
        <v>11345</v>
      </c>
      <c r="B7985" t="s">
        <v>1713</v>
      </c>
      <c r="C7985" t="s">
        <v>88</v>
      </c>
      <c r="D7985" t="s">
        <v>85</v>
      </c>
      <c r="E7985">
        <v>12</v>
      </c>
      <c r="F7985" s="8">
        <f>VLOOKUP(C7985,Products!$A$2:$E$20,5,TRUE)</f>
        <v>8.9499999999999993</v>
      </c>
      <c r="G7985" s="8">
        <f t="shared" si="248"/>
        <v>107.39999999999999</v>
      </c>
      <c r="H7985" s="8">
        <f>VLOOKUP(C7985,Products!$A$2:$F$20,6,TRUE)</f>
        <v>5.6999999999999993</v>
      </c>
      <c r="I7985" s="8">
        <f t="shared" si="249"/>
        <v>68.399999999999991</v>
      </c>
      <c r="J7985" s="42">
        <f>VLOOKUP(B7985,Invoices!A:I,9,TRUE)</f>
        <v>2021</v>
      </c>
    </row>
    <row r="7986" spans="1:10" x14ac:dyDescent="0.15">
      <c r="A7986" t="s">
        <v>11346</v>
      </c>
      <c r="B7986" t="s">
        <v>1713</v>
      </c>
      <c r="C7986" t="s">
        <v>96</v>
      </c>
      <c r="D7986" t="s">
        <v>75</v>
      </c>
      <c r="E7986">
        <v>1</v>
      </c>
      <c r="F7986" s="8">
        <f>VLOOKUP(C7986,Products!$A$2:$E$20,5,TRUE)</f>
        <v>79.95</v>
      </c>
      <c r="G7986" s="8">
        <f t="shared" si="248"/>
        <v>79.95</v>
      </c>
      <c r="H7986" s="8">
        <f>VLOOKUP(C7986,Products!$A$2:$F$20,6,TRUE)</f>
        <v>27.950000000000003</v>
      </c>
      <c r="I7986" s="8">
        <f t="shared" si="249"/>
        <v>27.950000000000003</v>
      </c>
      <c r="J7986" s="42">
        <f>VLOOKUP(B7986,Invoices!A:I,9,TRUE)</f>
        <v>2021</v>
      </c>
    </row>
    <row r="7987" spans="1:10" x14ac:dyDescent="0.15">
      <c r="A7987" t="s">
        <v>11347</v>
      </c>
      <c r="B7987" t="s">
        <v>1713</v>
      </c>
      <c r="C7987" t="s">
        <v>104</v>
      </c>
      <c r="D7987" t="s">
        <v>71</v>
      </c>
      <c r="E7987">
        <v>10</v>
      </c>
      <c r="F7987" s="8">
        <f>VLOOKUP(C7987,Products!$A$2:$E$20,5,TRUE)</f>
        <v>2.95</v>
      </c>
      <c r="G7987" s="8">
        <f t="shared" si="248"/>
        <v>29.5</v>
      </c>
      <c r="H7987" s="8">
        <f>VLOOKUP(C7987,Products!$A$2:$F$20,6,TRUE)</f>
        <v>1.1500000000000001</v>
      </c>
      <c r="I7987" s="8">
        <f t="shared" si="249"/>
        <v>11.500000000000002</v>
      </c>
      <c r="J7987" s="42">
        <f>VLOOKUP(B7987,Invoices!A:I,9,TRUE)</f>
        <v>2021</v>
      </c>
    </row>
    <row r="7988" spans="1:10" x14ac:dyDescent="0.15">
      <c r="A7988" t="s">
        <v>11348</v>
      </c>
      <c r="B7988" t="s">
        <v>1713</v>
      </c>
      <c r="C7988" t="s">
        <v>99</v>
      </c>
      <c r="D7988" t="s">
        <v>84</v>
      </c>
      <c r="E7988">
        <v>1</v>
      </c>
      <c r="F7988" s="8">
        <f>VLOOKUP(C7988,Products!$A$2:$E$20,5,TRUE)</f>
        <v>3.5</v>
      </c>
      <c r="G7988" s="8">
        <f t="shared" si="248"/>
        <v>3.5</v>
      </c>
      <c r="H7988" s="8">
        <f>VLOOKUP(C7988,Products!$A$2:$F$20,6,TRUE)</f>
        <v>0.54999999999999982</v>
      </c>
      <c r="I7988" s="8">
        <f t="shared" si="249"/>
        <v>0.54999999999999982</v>
      </c>
      <c r="J7988" s="42">
        <f>VLOOKUP(B7988,Invoices!A:I,9,TRUE)</f>
        <v>2021</v>
      </c>
    </row>
    <row r="7989" spans="1:10" x14ac:dyDescent="0.15">
      <c r="A7989" t="s">
        <v>11349</v>
      </c>
      <c r="B7989" t="s">
        <v>1714</v>
      </c>
      <c r="C7989" t="s">
        <v>92</v>
      </c>
      <c r="D7989" t="s">
        <v>82</v>
      </c>
      <c r="E7989">
        <v>4</v>
      </c>
      <c r="F7989" s="8">
        <f>VLOOKUP(C7989,Products!$A$2:$E$20,5,TRUE)</f>
        <v>19.95</v>
      </c>
      <c r="G7989" s="8">
        <f t="shared" si="248"/>
        <v>79.8</v>
      </c>
      <c r="H7989" s="8">
        <f>VLOOKUP(C7989,Products!$A$2:$F$20,6,TRUE)</f>
        <v>7.4499999999999993</v>
      </c>
      <c r="I7989" s="8">
        <f t="shared" si="249"/>
        <v>29.799999999999997</v>
      </c>
      <c r="J7989" s="42">
        <f>VLOOKUP(B7989,Invoices!A:I,9,TRUE)</f>
        <v>2021</v>
      </c>
    </row>
    <row r="7990" spans="1:10" x14ac:dyDescent="0.15">
      <c r="A7990" t="s">
        <v>11350</v>
      </c>
      <c r="B7990" t="s">
        <v>1714</v>
      </c>
      <c r="C7990" t="s">
        <v>88</v>
      </c>
      <c r="D7990" t="s">
        <v>85</v>
      </c>
      <c r="E7990">
        <v>100</v>
      </c>
      <c r="F7990" s="8">
        <f>VLOOKUP(C7990,Products!$A$2:$E$20,5,TRUE)</f>
        <v>8.9499999999999993</v>
      </c>
      <c r="G7990" s="8">
        <f t="shared" si="248"/>
        <v>894.99999999999989</v>
      </c>
      <c r="H7990" s="8">
        <f>VLOOKUP(C7990,Products!$A$2:$F$20,6,TRUE)</f>
        <v>5.6999999999999993</v>
      </c>
      <c r="I7990" s="8">
        <f t="shared" si="249"/>
        <v>569.99999999999989</v>
      </c>
      <c r="J7990" s="42">
        <f>VLOOKUP(B7990,Invoices!A:I,9,TRUE)</f>
        <v>2021</v>
      </c>
    </row>
    <row r="7991" spans="1:10" x14ac:dyDescent="0.15">
      <c r="A7991" t="s">
        <v>11351</v>
      </c>
      <c r="B7991" t="s">
        <v>1715</v>
      </c>
      <c r="C7991" t="s">
        <v>90</v>
      </c>
      <c r="D7991" t="s">
        <v>72</v>
      </c>
      <c r="E7991">
        <v>10</v>
      </c>
      <c r="F7991" s="8">
        <f>VLOOKUP(C7991,Products!$A$2:$E$20,5,TRUE)</f>
        <v>8.9499999999999993</v>
      </c>
      <c r="G7991" s="8">
        <f t="shared" si="248"/>
        <v>89.5</v>
      </c>
      <c r="H7991" s="8">
        <f>VLOOKUP(C7991,Products!$A$2:$F$20,6,TRUE)</f>
        <v>5.6999999999999993</v>
      </c>
      <c r="I7991" s="8">
        <f t="shared" si="249"/>
        <v>56.999999999999993</v>
      </c>
      <c r="J7991" s="42">
        <f>VLOOKUP(B7991,Invoices!A:I,9,TRUE)</f>
        <v>2021</v>
      </c>
    </row>
    <row r="7992" spans="1:10" x14ac:dyDescent="0.15">
      <c r="A7992" t="s">
        <v>11352</v>
      </c>
      <c r="B7992" t="s">
        <v>1715</v>
      </c>
      <c r="C7992" t="s">
        <v>95</v>
      </c>
      <c r="D7992" t="s">
        <v>73</v>
      </c>
      <c r="E7992">
        <v>7</v>
      </c>
      <c r="F7992" s="8">
        <f>VLOOKUP(C7992,Products!$A$2:$E$20,5,TRUE)</f>
        <v>12.95</v>
      </c>
      <c r="G7992" s="8">
        <f t="shared" si="248"/>
        <v>90.649999999999991</v>
      </c>
      <c r="H7992" s="8">
        <f>VLOOKUP(C7992,Products!$A$2:$F$20,6,TRUE)</f>
        <v>4.1999999999999993</v>
      </c>
      <c r="I7992" s="8">
        <f t="shared" si="249"/>
        <v>29.399999999999995</v>
      </c>
      <c r="J7992" s="42">
        <f>VLOOKUP(B7992,Invoices!A:I,9,TRUE)</f>
        <v>2021</v>
      </c>
    </row>
    <row r="7993" spans="1:10" x14ac:dyDescent="0.15">
      <c r="A7993" t="s">
        <v>11353</v>
      </c>
      <c r="B7993" t="s">
        <v>1715</v>
      </c>
      <c r="C7993" t="s">
        <v>96</v>
      </c>
      <c r="D7993" t="s">
        <v>75</v>
      </c>
      <c r="E7993">
        <v>25</v>
      </c>
      <c r="F7993" s="8">
        <f>VLOOKUP(C7993,Products!$A$2:$E$20,5,TRUE)</f>
        <v>79.95</v>
      </c>
      <c r="G7993" s="8">
        <f t="shared" si="248"/>
        <v>1998.75</v>
      </c>
      <c r="H7993" s="8">
        <f>VLOOKUP(C7993,Products!$A$2:$F$20,6,TRUE)</f>
        <v>27.950000000000003</v>
      </c>
      <c r="I7993" s="8">
        <f t="shared" si="249"/>
        <v>698.75000000000011</v>
      </c>
      <c r="J7993" s="42">
        <f>VLOOKUP(B7993,Invoices!A:I,9,TRUE)</f>
        <v>2021</v>
      </c>
    </row>
    <row r="7994" spans="1:10" x14ac:dyDescent="0.15">
      <c r="A7994" t="s">
        <v>11354</v>
      </c>
      <c r="B7994" t="s">
        <v>1715</v>
      </c>
      <c r="C7994" t="s">
        <v>94</v>
      </c>
      <c r="D7994" t="s">
        <v>86</v>
      </c>
      <c r="E7994">
        <v>5</v>
      </c>
      <c r="F7994" s="8">
        <f>VLOOKUP(C7994,Products!$A$2:$E$20,5,TRUE)</f>
        <v>3.5</v>
      </c>
      <c r="G7994" s="8">
        <f t="shared" si="248"/>
        <v>17.5</v>
      </c>
      <c r="H7994" s="8">
        <f>VLOOKUP(C7994,Products!$A$2:$F$20,6,TRUE)</f>
        <v>0.54999999999999982</v>
      </c>
      <c r="I7994" s="8">
        <f t="shared" si="249"/>
        <v>2.7499999999999991</v>
      </c>
      <c r="J7994" s="42">
        <f>VLOOKUP(B7994,Invoices!A:I,9,TRUE)</f>
        <v>2021</v>
      </c>
    </row>
    <row r="7995" spans="1:10" x14ac:dyDescent="0.15">
      <c r="A7995" t="s">
        <v>11355</v>
      </c>
      <c r="B7995" t="s">
        <v>1715</v>
      </c>
      <c r="C7995" t="s">
        <v>88</v>
      </c>
      <c r="D7995" t="s">
        <v>85</v>
      </c>
      <c r="E7995">
        <v>1</v>
      </c>
      <c r="F7995" s="8">
        <f>VLOOKUP(C7995,Products!$A$2:$E$20,5,TRUE)</f>
        <v>8.9499999999999993</v>
      </c>
      <c r="G7995" s="8">
        <f t="shared" si="248"/>
        <v>8.9499999999999993</v>
      </c>
      <c r="H7995" s="8">
        <f>VLOOKUP(C7995,Products!$A$2:$F$20,6,TRUE)</f>
        <v>5.6999999999999993</v>
      </c>
      <c r="I7995" s="8">
        <f t="shared" si="249"/>
        <v>5.6999999999999993</v>
      </c>
      <c r="J7995" s="42">
        <f>VLOOKUP(B7995,Invoices!A:I,9,TRUE)</f>
        <v>2021</v>
      </c>
    </row>
    <row r="7996" spans="1:10" x14ac:dyDescent="0.15">
      <c r="A7996" t="s">
        <v>11356</v>
      </c>
      <c r="B7996" t="s">
        <v>1715</v>
      </c>
      <c r="C7996" t="s">
        <v>89</v>
      </c>
      <c r="D7996" t="s">
        <v>80</v>
      </c>
      <c r="E7996">
        <v>1</v>
      </c>
      <c r="F7996" s="8">
        <f>VLOOKUP(C7996,Products!$A$2:$E$20,5,TRUE)</f>
        <v>15.95</v>
      </c>
      <c r="G7996" s="8">
        <f t="shared" si="248"/>
        <v>15.95</v>
      </c>
      <c r="H7996" s="8">
        <f>VLOOKUP(C7996,Products!$A$2:$F$20,6,TRUE)</f>
        <v>6</v>
      </c>
      <c r="I7996" s="8">
        <f t="shared" si="249"/>
        <v>6</v>
      </c>
      <c r="J7996" s="42">
        <f>VLOOKUP(B7996,Invoices!A:I,9,TRUE)</f>
        <v>2021</v>
      </c>
    </row>
    <row r="7997" spans="1:10" x14ac:dyDescent="0.15">
      <c r="A7997" t="s">
        <v>11357</v>
      </c>
      <c r="B7997" t="s">
        <v>1716</v>
      </c>
      <c r="C7997" t="s">
        <v>103</v>
      </c>
      <c r="D7997" t="s">
        <v>77</v>
      </c>
      <c r="E7997">
        <v>4</v>
      </c>
      <c r="F7997" s="8">
        <f>VLOOKUP(C7997,Products!$A$2:$E$20,5,TRUE)</f>
        <v>8.9499999999999993</v>
      </c>
      <c r="G7997" s="8">
        <f t="shared" si="248"/>
        <v>35.799999999999997</v>
      </c>
      <c r="H7997" s="8">
        <f>VLOOKUP(C7997,Products!$A$2:$F$20,6,TRUE)</f>
        <v>3.1999999999999993</v>
      </c>
      <c r="I7997" s="8">
        <f t="shared" si="249"/>
        <v>12.799999999999997</v>
      </c>
      <c r="J7997" s="42">
        <f>VLOOKUP(B7997,Invoices!A:I,9,TRUE)</f>
        <v>2021</v>
      </c>
    </row>
    <row r="7998" spans="1:10" x14ac:dyDescent="0.15">
      <c r="A7998" t="s">
        <v>11358</v>
      </c>
      <c r="B7998" t="s">
        <v>1716</v>
      </c>
      <c r="C7998" t="s">
        <v>90</v>
      </c>
      <c r="D7998" t="s">
        <v>72</v>
      </c>
      <c r="E7998">
        <v>1</v>
      </c>
      <c r="F7998" s="8">
        <f>VLOOKUP(C7998,Products!$A$2:$E$20,5,TRUE)</f>
        <v>8.9499999999999993</v>
      </c>
      <c r="G7998" s="8">
        <f t="shared" si="248"/>
        <v>8.9499999999999993</v>
      </c>
      <c r="H7998" s="8">
        <f>VLOOKUP(C7998,Products!$A$2:$F$20,6,TRUE)</f>
        <v>5.6999999999999993</v>
      </c>
      <c r="I7998" s="8">
        <f t="shared" si="249"/>
        <v>5.6999999999999993</v>
      </c>
      <c r="J7998" s="42">
        <f>VLOOKUP(B7998,Invoices!A:I,9,TRUE)</f>
        <v>2021</v>
      </c>
    </row>
    <row r="7999" spans="1:10" x14ac:dyDescent="0.15">
      <c r="A7999" t="s">
        <v>11359</v>
      </c>
      <c r="B7999" t="s">
        <v>1717</v>
      </c>
      <c r="C7999" t="s">
        <v>104</v>
      </c>
      <c r="D7999" t="s">
        <v>71</v>
      </c>
      <c r="E7999">
        <v>30</v>
      </c>
      <c r="F7999" s="8">
        <f>VLOOKUP(C7999,Products!$A$2:$E$20,5,TRUE)</f>
        <v>2.95</v>
      </c>
      <c r="G7999" s="8">
        <f t="shared" si="248"/>
        <v>88.5</v>
      </c>
      <c r="H7999" s="8">
        <f>VLOOKUP(C7999,Products!$A$2:$F$20,6,TRUE)</f>
        <v>1.1500000000000001</v>
      </c>
      <c r="I7999" s="8">
        <f t="shared" si="249"/>
        <v>34.500000000000007</v>
      </c>
      <c r="J7999" s="42">
        <f>VLOOKUP(B7999,Invoices!A:I,9,TRUE)</f>
        <v>2021</v>
      </c>
    </row>
    <row r="8000" spans="1:10" x14ac:dyDescent="0.15">
      <c r="A8000" t="s">
        <v>11360</v>
      </c>
      <c r="B8000" t="s">
        <v>1717</v>
      </c>
      <c r="C8000" t="s">
        <v>87</v>
      </c>
      <c r="D8000" t="s">
        <v>68</v>
      </c>
      <c r="E8000">
        <v>5</v>
      </c>
      <c r="F8000" s="8">
        <f>VLOOKUP(C8000,Products!$A$2:$E$20,5,TRUE)</f>
        <v>19.95</v>
      </c>
      <c r="G8000" s="8">
        <f t="shared" si="248"/>
        <v>99.75</v>
      </c>
      <c r="H8000" s="8">
        <f>VLOOKUP(C8000,Products!$A$2:$F$20,6,TRUE)</f>
        <v>7.4499999999999993</v>
      </c>
      <c r="I8000" s="8">
        <f t="shared" si="249"/>
        <v>37.25</v>
      </c>
      <c r="J8000" s="42">
        <f>VLOOKUP(B8000,Invoices!A:I,9,TRUE)</f>
        <v>2021</v>
      </c>
    </row>
    <row r="8001" spans="1:10" x14ac:dyDescent="0.15">
      <c r="A8001" t="s">
        <v>11361</v>
      </c>
      <c r="B8001" t="s">
        <v>1718</v>
      </c>
      <c r="C8001" t="s">
        <v>92</v>
      </c>
      <c r="D8001" t="s">
        <v>82</v>
      </c>
      <c r="E8001">
        <v>3</v>
      </c>
      <c r="F8001" s="8">
        <f>VLOOKUP(C8001,Products!$A$2:$E$20,5,TRUE)</f>
        <v>19.95</v>
      </c>
      <c r="G8001" s="8">
        <f t="shared" si="248"/>
        <v>59.849999999999994</v>
      </c>
      <c r="H8001" s="8">
        <f>VLOOKUP(C8001,Products!$A$2:$F$20,6,TRUE)</f>
        <v>7.4499999999999993</v>
      </c>
      <c r="I8001" s="8">
        <f t="shared" si="249"/>
        <v>22.349999999999998</v>
      </c>
      <c r="J8001" s="42">
        <f>VLOOKUP(B8001,Invoices!A:I,9,TRUE)</f>
        <v>2021</v>
      </c>
    </row>
    <row r="8002" spans="1:10" x14ac:dyDescent="0.15">
      <c r="A8002" t="s">
        <v>11362</v>
      </c>
      <c r="B8002" t="s">
        <v>1718</v>
      </c>
      <c r="C8002" t="s">
        <v>95</v>
      </c>
      <c r="D8002" t="s">
        <v>73</v>
      </c>
      <c r="E8002">
        <v>3</v>
      </c>
      <c r="F8002" s="8">
        <f>VLOOKUP(C8002,Products!$A$2:$E$20,5,TRUE)</f>
        <v>12.95</v>
      </c>
      <c r="G8002" s="8">
        <f t="shared" si="248"/>
        <v>38.849999999999994</v>
      </c>
      <c r="H8002" s="8">
        <f>VLOOKUP(C8002,Products!$A$2:$F$20,6,TRUE)</f>
        <v>4.1999999999999993</v>
      </c>
      <c r="I8002" s="8">
        <f t="shared" si="249"/>
        <v>12.599999999999998</v>
      </c>
      <c r="J8002" s="42">
        <f>VLOOKUP(B8002,Invoices!A:I,9,TRUE)</f>
        <v>2021</v>
      </c>
    </row>
    <row r="8003" spans="1:10" x14ac:dyDescent="0.15">
      <c r="A8003" t="s">
        <v>11363</v>
      </c>
      <c r="B8003" t="s">
        <v>1718</v>
      </c>
      <c r="C8003" t="s">
        <v>104</v>
      </c>
      <c r="D8003" t="s">
        <v>71</v>
      </c>
      <c r="E8003">
        <v>1</v>
      </c>
      <c r="F8003" s="8">
        <f>VLOOKUP(C8003,Products!$A$2:$E$20,5,TRUE)</f>
        <v>2.95</v>
      </c>
      <c r="G8003" s="8">
        <f t="shared" ref="G8003:G8066" si="250">F8003*E8003</f>
        <v>2.95</v>
      </c>
      <c r="H8003" s="8">
        <f>VLOOKUP(C8003,Products!$A$2:$F$20,6,TRUE)</f>
        <v>1.1500000000000001</v>
      </c>
      <c r="I8003" s="8">
        <f t="shared" ref="I8003:I8066" si="251">H8003*E8003</f>
        <v>1.1500000000000001</v>
      </c>
      <c r="J8003" s="42">
        <f>VLOOKUP(B8003,Invoices!A:I,9,TRUE)</f>
        <v>2021</v>
      </c>
    </row>
    <row r="8004" spans="1:10" x14ac:dyDescent="0.15">
      <c r="A8004" t="s">
        <v>11364</v>
      </c>
      <c r="B8004" t="s">
        <v>1719</v>
      </c>
      <c r="C8004" t="s">
        <v>95</v>
      </c>
      <c r="D8004" t="s">
        <v>73</v>
      </c>
      <c r="E8004">
        <v>3</v>
      </c>
      <c r="F8004" s="8">
        <f>VLOOKUP(C8004,Products!$A$2:$E$20,5,TRUE)</f>
        <v>12.95</v>
      </c>
      <c r="G8004" s="8">
        <f t="shared" si="250"/>
        <v>38.849999999999994</v>
      </c>
      <c r="H8004" s="8">
        <f>VLOOKUP(C8004,Products!$A$2:$F$20,6,TRUE)</f>
        <v>4.1999999999999993</v>
      </c>
      <c r="I8004" s="8">
        <f t="shared" si="251"/>
        <v>12.599999999999998</v>
      </c>
      <c r="J8004" s="42">
        <f>VLOOKUP(B8004,Invoices!A:I,9,TRUE)</f>
        <v>2021</v>
      </c>
    </row>
    <row r="8005" spans="1:10" x14ac:dyDescent="0.15">
      <c r="A8005" t="s">
        <v>11365</v>
      </c>
      <c r="B8005" t="s">
        <v>1720</v>
      </c>
      <c r="C8005" t="s">
        <v>104</v>
      </c>
      <c r="D8005" t="s">
        <v>71</v>
      </c>
      <c r="E8005">
        <v>1</v>
      </c>
      <c r="F8005" s="8">
        <f>VLOOKUP(C8005,Products!$A$2:$E$20,5,TRUE)</f>
        <v>2.95</v>
      </c>
      <c r="G8005" s="8">
        <f t="shared" si="250"/>
        <v>2.95</v>
      </c>
      <c r="H8005" s="8">
        <f>VLOOKUP(C8005,Products!$A$2:$F$20,6,TRUE)</f>
        <v>1.1500000000000001</v>
      </c>
      <c r="I8005" s="8">
        <f t="shared" si="251"/>
        <v>1.1500000000000001</v>
      </c>
      <c r="J8005" s="42">
        <f>VLOOKUP(B8005,Invoices!A:I,9,TRUE)</f>
        <v>2021</v>
      </c>
    </row>
    <row r="8006" spans="1:10" x14ac:dyDescent="0.15">
      <c r="A8006" t="s">
        <v>11366</v>
      </c>
      <c r="B8006" t="s">
        <v>1721</v>
      </c>
      <c r="C8006" t="s">
        <v>89</v>
      </c>
      <c r="D8006" t="s">
        <v>80</v>
      </c>
      <c r="E8006">
        <v>1</v>
      </c>
      <c r="F8006" s="8">
        <f>VLOOKUP(C8006,Products!$A$2:$E$20,5,TRUE)</f>
        <v>15.95</v>
      </c>
      <c r="G8006" s="8">
        <f t="shared" si="250"/>
        <v>15.95</v>
      </c>
      <c r="H8006" s="8">
        <f>VLOOKUP(C8006,Products!$A$2:$F$20,6,TRUE)</f>
        <v>6</v>
      </c>
      <c r="I8006" s="8">
        <f t="shared" si="251"/>
        <v>6</v>
      </c>
      <c r="J8006" s="42">
        <f>VLOOKUP(B8006,Invoices!A:I,9,TRUE)</f>
        <v>2021</v>
      </c>
    </row>
    <row r="8007" spans="1:10" x14ac:dyDescent="0.15">
      <c r="A8007" t="s">
        <v>11367</v>
      </c>
      <c r="B8007" t="s">
        <v>1721</v>
      </c>
      <c r="C8007" t="s">
        <v>104</v>
      </c>
      <c r="D8007" t="s">
        <v>71</v>
      </c>
      <c r="E8007">
        <v>1</v>
      </c>
      <c r="F8007" s="8">
        <f>VLOOKUP(C8007,Products!$A$2:$E$20,5,TRUE)</f>
        <v>2.95</v>
      </c>
      <c r="G8007" s="8">
        <f t="shared" si="250"/>
        <v>2.95</v>
      </c>
      <c r="H8007" s="8">
        <f>VLOOKUP(C8007,Products!$A$2:$F$20,6,TRUE)</f>
        <v>1.1500000000000001</v>
      </c>
      <c r="I8007" s="8">
        <f t="shared" si="251"/>
        <v>1.1500000000000001</v>
      </c>
      <c r="J8007" s="42">
        <f>VLOOKUP(B8007,Invoices!A:I,9,TRUE)</f>
        <v>2021</v>
      </c>
    </row>
    <row r="8008" spans="1:10" x14ac:dyDescent="0.15">
      <c r="A8008" t="s">
        <v>11368</v>
      </c>
      <c r="B8008" t="s">
        <v>1721</v>
      </c>
      <c r="C8008" t="s">
        <v>92</v>
      </c>
      <c r="D8008" t="s">
        <v>82</v>
      </c>
      <c r="E8008">
        <v>1</v>
      </c>
      <c r="F8008" s="8">
        <f>VLOOKUP(C8008,Products!$A$2:$E$20,5,TRUE)</f>
        <v>19.95</v>
      </c>
      <c r="G8008" s="8">
        <f t="shared" si="250"/>
        <v>19.95</v>
      </c>
      <c r="H8008" s="8">
        <f>VLOOKUP(C8008,Products!$A$2:$F$20,6,TRUE)</f>
        <v>7.4499999999999993</v>
      </c>
      <c r="I8008" s="8">
        <f t="shared" si="251"/>
        <v>7.4499999999999993</v>
      </c>
      <c r="J8008" s="42">
        <f>VLOOKUP(B8008,Invoices!A:I,9,TRUE)</f>
        <v>2021</v>
      </c>
    </row>
    <row r="8009" spans="1:10" x14ac:dyDescent="0.15">
      <c r="A8009" t="s">
        <v>11369</v>
      </c>
      <c r="B8009" t="s">
        <v>1721</v>
      </c>
      <c r="C8009" t="s">
        <v>90</v>
      </c>
      <c r="D8009" t="s">
        <v>72</v>
      </c>
      <c r="E8009">
        <v>4</v>
      </c>
      <c r="F8009" s="8">
        <f>VLOOKUP(C8009,Products!$A$2:$E$20,5,TRUE)</f>
        <v>8.9499999999999993</v>
      </c>
      <c r="G8009" s="8">
        <f t="shared" si="250"/>
        <v>35.799999999999997</v>
      </c>
      <c r="H8009" s="8">
        <f>VLOOKUP(C8009,Products!$A$2:$F$20,6,TRUE)</f>
        <v>5.6999999999999993</v>
      </c>
      <c r="I8009" s="8">
        <f t="shared" si="251"/>
        <v>22.799999999999997</v>
      </c>
      <c r="J8009" s="42">
        <f>VLOOKUP(B8009,Invoices!A:I,9,TRUE)</f>
        <v>2021</v>
      </c>
    </row>
    <row r="8010" spans="1:10" x14ac:dyDescent="0.15">
      <c r="A8010" t="s">
        <v>11370</v>
      </c>
      <c r="B8010" t="s">
        <v>1721</v>
      </c>
      <c r="C8010" t="s">
        <v>95</v>
      </c>
      <c r="D8010" t="s">
        <v>73</v>
      </c>
      <c r="E8010">
        <v>10</v>
      </c>
      <c r="F8010" s="8">
        <f>VLOOKUP(C8010,Products!$A$2:$E$20,5,TRUE)</f>
        <v>12.95</v>
      </c>
      <c r="G8010" s="8">
        <f t="shared" si="250"/>
        <v>129.5</v>
      </c>
      <c r="H8010" s="8">
        <f>VLOOKUP(C8010,Products!$A$2:$F$20,6,TRUE)</f>
        <v>4.1999999999999993</v>
      </c>
      <c r="I8010" s="8">
        <f t="shared" si="251"/>
        <v>41.999999999999993</v>
      </c>
      <c r="J8010" s="42">
        <f>VLOOKUP(B8010,Invoices!A:I,9,TRUE)</f>
        <v>2021</v>
      </c>
    </row>
    <row r="8011" spans="1:10" x14ac:dyDescent="0.15">
      <c r="A8011" t="s">
        <v>11371</v>
      </c>
      <c r="B8011" t="s">
        <v>1722</v>
      </c>
      <c r="C8011" t="s">
        <v>90</v>
      </c>
      <c r="D8011" t="s">
        <v>72</v>
      </c>
      <c r="E8011">
        <v>10</v>
      </c>
      <c r="F8011" s="8">
        <f>VLOOKUP(C8011,Products!$A$2:$E$20,5,TRUE)</f>
        <v>8.9499999999999993</v>
      </c>
      <c r="G8011" s="8">
        <f t="shared" si="250"/>
        <v>89.5</v>
      </c>
      <c r="H8011" s="8">
        <f>VLOOKUP(C8011,Products!$A$2:$F$20,6,TRUE)</f>
        <v>5.6999999999999993</v>
      </c>
      <c r="I8011" s="8">
        <f t="shared" si="251"/>
        <v>56.999999999999993</v>
      </c>
      <c r="J8011" s="42">
        <f>VLOOKUP(B8011,Invoices!A:I,9,TRUE)</f>
        <v>2021</v>
      </c>
    </row>
    <row r="8012" spans="1:10" x14ac:dyDescent="0.15">
      <c r="A8012" t="s">
        <v>11372</v>
      </c>
      <c r="B8012" t="s">
        <v>1723</v>
      </c>
      <c r="C8012" t="s">
        <v>101</v>
      </c>
      <c r="D8012" t="s">
        <v>69</v>
      </c>
      <c r="E8012">
        <v>10</v>
      </c>
      <c r="F8012" s="8">
        <f>VLOOKUP(C8012,Products!$A$2:$E$20,5,TRUE)</f>
        <v>129.94999999999999</v>
      </c>
      <c r="G8012" s="8">
        <f t="shared" si="250"/>
        <v>1299.5</v>
      </c>
      <c r="H8012" s="8">
        <f>VLOOKUP(C8012,Products!$A$2:$F$20,6,TRUE)</f>
        <v>40.449999999999989</v>
      </c>
      <c r="I8012" s="8">
        <f t="shared" si="251"/>
        <v>404.49999999999989</v>
      </c>
      <c r="J8012" s="42">
        <f>VLOOKUP(B8012,Invoices!A:I,9,TRUE)</f>
        <v>2021</v>
      </c>
    </row>
    <row r="8013" spans="1:10" x14ac:dyDescent="0.15">
      <c r="A8013" t="s">
        <v>11373</v>
      </c>
      <c r="B8013" t="s">
        <v>1723</v>
      </c>
      <c r="C8013" t="s">
        <v>90</v>
      </c>
      <c r="D8013" t="s">
        <v>72</v>
      </c>
      <c r="E8013">
        <v>3</v>
      </c>
      <c r="F8013" s="8">
        <f>VLOOKUP(C8013,Products!$A$2:$E$20,5,TRUE)</f>
        <v>8.9499999999999993</v>
      </c>
      <c r="G8013" s="8">
        <f t="shared" si="250"/>
        <v>26.849999999999998</v>
      </c>
      <c r="H8013" s="8">
        <f>VLOOKUP(C8013,Products!$A$2:$F$20,6,TRUE)</f>
        <v>5.6999999999999993</v>
      </c>
      <c r="I8013" s="8">
        <f t="shared" si="251"/>
        <v>17.099999999999998</v>
      </c>
      <c r="J8013" s="42">
        <f>VLOOKUP(B8013,Invoices!A:I,9,TRUE)</f>
        <v>2021</v>
      </c>
    </row>
    <row r="8014" spans="1:10" x14ac:dyDescent="0.15">
      <c r="A8014" t="s">
        <v>11374</v>
      </c>
      <c r="B8014" t="s">
        <v>1723</v>
      </c>
      <c r="C8014" t="s">
        <v>104</v>
      </c>
      <c r="D8014" t="s">
        <v>71</v>
      </c>
      <c r="E8014">
        <v>1</v>
      </c>
      <c r="F8014" s="8">
        <f>VLOOKUP(C8014,Products!$A$2:$E$20,5,TRUE)</f>
        <v>2.95</v>
      </c>
      <c r="G8014" s="8">
        <f t="shared" si="250"/>
        <v>2.95</v>
      </c>
      <c r="H8014" s="8">
        <f>VLOOKUP(C8014,Products!$A$2:$F$20,6,TRUE)</f>
        <v>1.1500000000000001</v>
      </c>
      <c r="I8014" s="8">
        <f t="shared" si="251"/>
        <v>1.1500000000000001</v>
      </c>
      <c r="J8014" s="42">
        <f>VLOOKUP(B8014,Invoices!A:I,9,TRUE)</f>
        <v>2021</v>
      </c>
    </row>
    <row r="8015" spans="1:10" x14ac:dyDescent="0.15">
      <c r="A8015" t="s">
        <v>11375</v>
      </c>
      <c r="B8015" t="s">
        <v>1723</v>
      </c>
      <c r="C8015" t="s">
        <v>105</v>
      </c>
      <c r="D8015" t="s">
        <v>81</v>
      </c>
      <c r="E8015">
        <v>25</v>
      </c>
      <c r="F8015" s="8">
        <f>VLOOKUP(C8015,Products!$A$2:$E$20,5,TRUE)</f>
        <v>8.9499999999999993</v>
      </c>
      <c r="G8015" s="8">
        <f t="shared" si="250"/>
        <v>223.74999999999997</v>
      </c>
      <c r="H8015" s="8">
        <f>VLOOKUP(C8015,Products!$A$2:$F$20,6,TRUE)</f>
        <v>3.1999999999999993</v>
      </c>
      <c r="I8015" s="8">
        <f t="shared" si="251"/>
        <v>79.999999999999986</v>
      </c>
      <c r="J8015" s="42">
        <f>VLOOKUP(B8015,Invoices!A:I,9,TRUE)</f>
        <v>2021</v>
      </c>
    </row>
    <row r="8016" spans="1:10" x14ac:dyDescent="0.15">
      <c r="A8016" t="s">
        <v>11376</v>
      </c>
      <c r="B8016" t="s">
        <v>1723</v>
      </c>
      <c r="C8016" t="s">
        <v>87</v>
      </c>
      <c r="D8016" t="s">
        <v>68</v>
      </c>
      <c r="E8016">
        <v>2</v>
      </c>
      <c r="F8016" s="8">
        <f>VLOOKUP(C8016,Products!$A$2:$E$20,5,TRUE)</f>
        <v>19.95</v>
      </c>
      <c r="G8016" s="8">
        <f t="shared" si="250"/>
        <v>39.9</v>
      </c>
      <c r="H8016" s="8">
        <f>VLOOKUP(C8016,Products!$A$2:$F$20,6,TRUE)</f>
        <v>7.4499999999999993</v>
      </c>
      <c r="I8016" s="8">
        <f t="shared" si="251"/>
        <v>14.899999999999999</v>
      </c>
      <c r="J8016" s="42">
        <f>VLOOKUP(B8016,Invoices!A:I,9,TRUE)</f>
        <v>2021</v>
      </c>
    </row>
    <row r="8017" spans="1:10" x14ac:dyDescent="0.15">
      <c r="A8017" t="s">
        <v>11377</v>
      </c>
      <c r="B8017" t="s">
        <v>1723</v>
      </c>
      <c r="C8017" t="s">
        <v>102</v>
      </c>
      <c r="D8017" t="s">
        <v>83</v>
      </c>
      <c r="E8017">
        <v>25</v>
      </c>
      <c r="F8017" s="8">
        <f>VLOOKUP(C8017,Products!$A$2:$E$20,5,TRUE)</f>
        <v>29.95</v>
      </c>
      <c r="G8017" s="8">
        <f t="shared" si="250"/>
        <v>748.75</v>
      </c>
      <c r="H8017" s="8">
        <f>VLOOKUP(C8017,Products!$A$2:$F$20,6,TRUE)</f>
        <v>15</v>
      </c>
      <c r="I8017" s="8">
        <f t="shared" si="251"/>
        <v>375</v>
      </c>
      <c r="J8017" s="42">
        <f>VLOOKUP(B8017,Invoices!A:I,9,TRUE)</f>
        <v>2021</v>
      </c>
    </row>
    <row r="8018" spans="1:10" x14ac:dyDescent="0.15">
      <c r="A8018" t="s">
        <v>11378</v>
      </c>
      <c r="B8018" t="s">
        <v>1724</v>
      </c>
      <c r="C8018" t="s">
        <v>94</v>
      </c>
      <c r="D8018" t="s">
        <v>86</v>
      </c>
      <c r="E8018">
        <v>5</v>
      </c>
      <c r="F8018" s="8">
        <f>VLOOKUP(C8018,Products!$A$2:$E$20,5,TRUE)</f>
        <v>3.5</v>
      </c>
      <c r="G8018" s="8">
        <f t="shared" si="250"/>
        <v>17.5</v>
      </c>
      <c r="H8018" s="8">
        <f>VLOOKUP(C8018,Products!$A$2:$F$20,6,TRUE)</f>
        <v>0.54999999999999982</v>
      </c>
      <c r="I8018" s="8">
        <f t="shared" si="251"/>
        <v>2.7499999999999991</v>
      </c>
      <c r="J8018" s="42">
        <f>VLOOKUP(B8018,Invoices!A:I,9,TRUE)</f>
        <v>2021</v>
      </c>
    </row>
    <row r="8019" spans="1:10" x14ac:dyDescent="0.15">
      <c r="A8019" t="s">
        <v>11379</v>
      </c>
      <c r="B8019" t="s">
        <v>1725</v>
      </c>
      <c r="C8019" t="s">
        <v>87</v>
      </c>
      <c r="D8019" t="s">
        <v>68</v>
      </c>
      <c r="E8019">
        <v>1</v>
      </c>
      <c r="F8019" s="8">
        <f>VLOOKUP(C8019,Products!$A$2:$E$20,5,TRUE)</f>
        <v>19.95</v>
      </c>
      <c r="G8019" s="8">
        <f t="shared" si="250"/>
        <v>19.95</v>
      </c>
      <c r="H8019" s="8">
        <f>VLOOKUP(C8019,Products!$A$2:$F$20,6,TRUE)</f>
        <v>7.4499999999999993</v>
      </c>
      <c r="I8019" s="8">
        <f t="shared" si="251"/>
        <v>7.4499999999999993</v>
      </c>
      <c r="J8019" s="42">
        <f>VLOOKUP(B8019,Invoices!A:I,9,TRUE)</f>
        <v>2021</v>
      </c>
    </row>
    <row r="8020" spans="1:10" x14ac:dyDescent="0.15">
      <c r="A8020" t="s">
        <v>11380</v>
      </c>
      <c r="B8020" t="s">
        <v>1725</v>
      </c>
      <c r="C8020" t="s">
        <v>93</v>
      </c>
      <c r="D8020" t="s">
        <v>76</v>
      </c>
      <c r="E8020">
        <v>24</v>
      </c>
      <c r="F8020" s="8">
        <f>VLOOKUP(C8020,Products!$A$2:$E$20,5,TRUE)</f>
        <v>9.9499999999999993</v>
      </c>
      <c r="G8020" s="8">
        <f t="shared" si="250"/>
        <v>238.79999999999998</v>
      </c>
      <c r="H8020" s="8">
        <f>VLOOKUP(C8020,Products!$A$2:$F$20,6,TRUE)</f>
        <v>1.9499999999999993</v>
      </c>
      <c r="I8020" s="8">
        <f t="shared" si="251"/>
        <v>46.799999999999983</v>
      </c>
      <c r="J8020" s="42">
        <f>VLOOKUP(B8020,Invoices!A:I,9,TRUE)</f>
        <v>2021</v>
      </c>
    </row>
    <row r="8021" spans="1:10" x14ac:dyDescent="0.15">
      <c r="A8021" t="s">
        <v>11381</v>
      </c>
      <c r="B8021" t="s">
        <v>1725</v>
      </c>
      <c r="C8021" t="s">
        <v>96</v>
      </c>
      <c r="D8021" t="s">
        <v>75</v>
      </c>
      <c r="E8021">
        <v>4</v>
      </c>
      <c r="F8021" s="8">
        <f>VLOOKUP(C8021,Products!$A$2:$E$20,5,TRUE)</f>
        <v>79.95</v>
      </c>
      <c r="G8021" s="8">
        <f t="shared" si="250"/>
        <v>319.8</v>
      </c>
      <c r="H8021" s="8">
        <f>VLOOKUP(C8021,Products!$A$2:$F$20,6,TRUE)</f>
        <v>27.950000000000003</v>
      </c>
      <c r="I8021" s="8">
        <f t="shared" si="251"/>
        <v>111.80000000000001</v>
      </c>
      <c r="J8021" s="42">
        <f>VLOOKUP(B8021,Invoices!A:I,9,TRUE)</f>
        <v>2021</v>
      </c>
    </row>
    <row r="8022" spans="1:10" x14ac:dyDescent="0.15">
      <c r="A8022" t="s">
        <v>11382</v>
      </c>
      <c r="B8022" t="s">
        <v>1725</v>
      </c>
      <c r="C8022" t="s">
        <v>90</v>
      </c>
      <c r="D8022" t="s">
        <v>72</v>
      </c>
      <c r="E8022">
        <v>30</v>
      </c>
      <c r="F8022" s="8">
        <f>VLOOKUP(C8022,Products!$A$2:$E$20,5,TRUE)</f>
        <v>8.9499999999999993</v>
      </c>
      <c r="G8022" s="8">
        <f t="shared" si="250"/>
        <v>268.5</v>
      </c>
      <c r="H8022" s="8">
        <f>VLOOKUP(C8022,Products!$A$2:$F$20,6,TRUE)</f>
        <v>5.6999999999999993</v>
      </c>
      <c r="I8022" s="8">
        <f t="shared" si="251"/>
        <v>170.99999999999997</v>
      </c>
      <c r="J8022" s="42">
        <f>VLOOKUP(B8022,Invoices!A:I,9,TRUE)</f>
        <v>2021</v>
      </c>
    </row>
    <row r="8023" spans="1:10" x14ac:dyDescent="0.15">
      <c r="A8023" t="s">
        <v>11383</v>
      </c>
      <c r="B8023" t="s">
        <v>1726</v>
      </c>
      <c r="C8023" t="s">
        <v>90</v>
      </c>
      <c r="D8023" t="s">
        <v>72</v>
      </c>
      <c r="E8023">
        <v>8</v>
      </c>
      <c r="F8023" s="8">
        <f>VLOOKUP(C8023,Products!$A$2:$E$20,5,TRUE)</f>
        <v>8.9499999999999993</v>
      </c>
      <c r="G8023" s="8">
        <f t="shared" si="250"/>
        <v>71.599999999999994</v>
      </c>
      <c r="H8023" s="8">
        <f>VLOOKUP(C8023,Products!$A$2:$F$20,6,TRUE)</f>
        <v>5.6999999999999993</v>
      </c>
      <c r="I8023" s="8">
        <f t="shared" si="251"/>
        <v>45.599999999999994</v>
      </c>
      <c r="J8023" s="42">
        <f>VLOOKUP(B8023,Invoices!A:I,9,TRUE)</f>
        <v>2021</v>
      </c>
    </row>
    <row r="8024" spans="1:10" x14ac:dyDescent="0.15">
      <c r="A8024" t="s">
        <v>11384</v>
      </c>
      <c r="B8024" t="s">
        <v>1726</v>
      </c>
      <c r="C8024" t="s">
        <v>89</v>
      </c>
      <c r="D8024" t="s">
        <v>80</v>
      </c>
      <c r="E8024">
        <v>1</v>
      </c>
      <c r="F8024" s="8">
        <f>VLOOKUP(C8024,Products!$A$2:$E$20,5,TRUE)</f>
        <v>15.95</v>
      </c>
      <c r="G8024" s="8">
        <f t="shared" si="250"/>
        <v>15.95</v>
      </c>
      <c r="H8024" s="8">
        <f>VLOOKUP(C8024,Products!$A$2:$F$20,6,TRUE)</f>
        <v>6</v>
      </c>
      <c r="I8024" s="8">
        <f t="shared" si="251"/>
        <v>6</v>
      </c>
      <c r="J8024" s="42">
        <f>VLOOKUP(B8024,Invoices!A:I,9,TRUE)</f>
        <v>2021</v>
      </c>
    </row>
    <row r="8025" spans="1:10" x14ac:dyDescent="0.15">
      <c r="A8025" t="s">
        <v>11385</v>
      </c>
      <c r="B8025" t="s">
        <v>1727</v>
      </c>
      <c r="C8025" t="s">
        <v>91</v>
      </c>
      <c r="D8025" t="s">
        <v>70</v>
      </c>
      <c r="E8025">
        <v>1</v>
      </c>
      <c r="F8025" s="8">
        <f>VLOOKUP(C8025,Products!$A$2:$E$20,5,TRUE)</f>
        <v>49.95</v>
      </c>
      <c r="G8025" s="8">
        <f t="shared" si="250"/>
        <v>49.95</v>
      </c>
      <c r="H8025" s="8">
        <f>VLOOKUP(C8025,Products!$A$2:$F$20,6,TRUE)</f>
        <v>21.200000000000003</v>
      </c>
      <c r="I8025" s="8">
        <f t="shared" si="251"/>
        <v>21.200000000000003</v>
      </c>
      <c r="J8025" s="42">
        <f>VLOOKUP(B8025,Invoices!A:I,9,TRUE)</f>
        <v>2021</v>
      </c>
    </row>
    <row r="8026" spans="1:10" x14ac:dyDescent="0.15">
      <c r="A8026" t="s">
        <v>11386</v>
      </c>
      <c r="B8026" t="s">
        <v>1727</v>
      </c>
      <c r="C8026" t="s">
        <v>102</v>
      </c>
      <c r="D8026" t="s">
        <v>83</v>
      </c>
      <c r="E8026">
        <v>2</v>
      </c>
      <c r="F8026" s="8">
        <f>VLOOKUP(C8026,Products!$A$2:$E$20,5,TRUE)</f>
        <v>29.95</v>
      </c>
      <c r="G8026" s="8">
        <f t="shared" si="250"/>
        <v>59.9</v>
      </c>
      <c r="H8026" s="8">
        <f>VLOOKUP(C8026,Products!$A$2:$F$20,6,TRUE)</f>
        <v>15</v>
      </c>
      <c r="I8026" s="8">
        <f t="shared" si="251"/>
        <v>30</v>
      </c>
      <c r="J8026" s="42">
        <f>VLOOKUP(B8026,Invoices!A:I,9,TRUE)</f>
        <v>2021</v>
      </c>
    </row>
    <row r="8027" spans="1:10" x14ac:dyDescent="0.15">
      <c r="A8027" t="s">
        <v>11387</v>
      </c>
      <c r="B8027" t="s">
        <v>1727</v>
      </c>
      <c r="C8027" t="s">
        <v>104</v>
      </c>
      <c r="D8027" t="s">
        <v>71</v>
      </c>
      <c r="E8027">
        <v>2</v>
      </c>
      <c r="F8027" s="8">
        <f>VLOOKUP(C8027,Products!$A$2:$E$20,5,TRUE)</f>
        <v>2.95</v>
      </c>
      <c r="G8027" s="8">
        <f t="shared" si="250"/>
        <v>5.9</v>
      </c>
      <c r="H8027" s="8">
        <f>VLOOKUP(C8027,Products!$A$2:$F$20,6,TRUE)</f>
        <v>1.1500000000000001</v>
      </c>
      <c r="I8027" s="8">
        <f t="shared" si="251"/>
        <v>2.3000000000000003</v>
      </c>
      <c r="J8027" s="42">
        <f>VLOOKUP(B8027,Invoices!A:I,9,TRUE)</f>
        <v>2021</v>
      </c>
    </row>
    <row r="8028" spans="1:10" x14ac:dyDescent="0.15">
      <c r="A8028" t="s">
        <v>11388</v>
      </c>
      <c r="B8028" t="s">
        <v>1727</v>
      </c>
      <c r="C8028" t="s">
        <v>94</v>
      </c>
      <c r="D8028" t="s">
        <v>86</v>
      </c>
      <c r="E8028">
        <v>1</v>
      </c>
      <c r="F8028" s="8">
        <f>VLOOKUP(C8028,Products!$A$2:$E$20,5,TRUE)</f>
        <v>3.5</v>
      </c>
      <c r="G8028" s="8">
        <f t="shared" si="250"/>
        <v>3.5</v>
      </c>
      <c r="H8028" s="8">
        <f>VLOOKUP(C8028,Products!$A$2:$F$20,6,TRUE)</f>
        <v>0.54999999999999982</v>
      </c>
      <c r="I8028" s="8">
        <f t="shared" si="251"/>
        <v>0.54999999999999982</v>
      </c>
      <c r="J8028" s="42">
        <f>VLOOKUP(B8028,Invoices!A:I,9,TRUE)</f>
        <v>2021</v>
      </c>
    </row>
    <row r="8029" spans="1:10" x14ac:dyDescent="0.15">
      <c r="A8029" t="s">
        <v>11389</v>
      </c>
      <c r="B8029" t="s">
        <v>1727</v>
      </c>
      <c r="C8029" t="s">
        <v>99</v>
      </c>
      <c r="D8029" t="s">
        <v>84</v>
      </c>
      <c r="E8029">
        <v>10</v>
      </c>
      <c r="F8029" s="8">
        <f>VLOOKUP(C8029,Products!$A$2:$E$20,5,TRUE)</f>
        <v>3.5</v>
      </c>
      <c r="G8029" s="8">
        <f t="shared" si="250"/>
        <v>35</v>
      </c>
      <c r="H8029" s="8">
        <f>VLOOKUP(C8029,Products!$A$2:$F$20,6,TRUE)</f>
        <v>0.54999999999999982</v>
      </c>
      <c r="I8029" s="8">
        <f t="shared" si="251"/>
        <v>5.4999999999999982</v>
      </c>
      <c r="J8029" s="42">
        <f>VLOOKUP(B8029,Invoices!A:I,9,TRUE)</f>
        <v>2021</v>
      </c>
    </row>
    <row r="8030" spans="1:10" x14ac:dyDescent="0.15">
      <c r="A8030" t="s">
        <v>11390</v>
      </c>
      <c r="B8030" t="s">
        <v>1727</v>
      </c>
      <c r="C8030" t="s">
        <v>90</v>
      </c>
      <c r="D8030" t="s">
        <v>72</v>
      </c>
      <c r="E8030">
        <v>1</v>
      </c>
      <c r="F8030" s="8">
        <f>VLOOKUP(C8030,Products!$A$2:$E$20,5,TRUE)</f>
        <v>8.9499999999999993</v>
      </c>
      <c r="G8030" s="8">
        <f t="shared" si="250"/>
        <v>8.9499999999999993</v>
      </c>
      <c r="H8030" s="8">
        <f>VLOOKUP(C8030,Products!$A$2:$F$20,6,TRUE)</f>
        <v>5.6999999999999993</v>
      </c>
      <c r="I8030" s="8">
        <f t="shared" si="251"/>
        <v>5.6999999999999993</v>
      </c>
      <c r="J8030" s="42">
        <f>VLOOKUP(B8030,Invoices!A:I,9,TRUE)</f>
        <v>2021</v>
      </c>
    </row>
    <row r="8031" spans="1:10" x14ac:dyDescent="0.15">
      <c r="A8031" t="s">
        <v>11391</v>
      </c>
      <c r="B8031" t="s">
        <v>1727</v>
      </c>
      <c r="C8031" t="s">
        <v>105</v>
      </c>
      <c r="D8031" t="s">
        <v>81</v>
      </c>
      <c r="E8031">
        <v>8</v>
      </c>
      <c r="F8031" s="8">
        <f>VLOOKUP(C8031,Products!$A$2:$E$20,5,TRUE)</f>
        <v>8.9499999999999993</v>
      </c>
      <c r="G8031" s="8">
        <f t="shared" si="250"/>
        <v>71.599999999999994</v>
      </c>
      <c r="H8031" s="8">
        <f>VLOOKUP(C8031,Products!$A$2:$F$20,6,TRUE)</f>
        <v>3.1999999999999993</v>
      </c>
      <c r="I8031" s="8">
        <f t="shared" si="251"/>
        <v>25.599999999999994</v>
      </c>
      <c r="J8031" s="42">
        <f>VLOOKUP(B8031,Invoices!A:I,9,TRUE)</f>
        <v>2021</v>
      </c>
    </row>
    <row r="8032" spans="1:10" x14ac:dyDescent="0.15">
      <c r="A8032" t="s">
        <v>11392</v>
      </c>
      <c r="B8032" t="s">
        <v>1727</v>
      </c>
      <c r="C8032" t="s">
        <v>87</v>
      </c>
      <c r="D8032" t="s">
        <v>68</v>
      </c>
      <c r="E8032">
        <v>9</v>
      </c>
      <c r="F8032" s="8">
        <f>VLOOKUP(C8032,Products!$A$2:$E$20,5,TRUE)</f>
        <v>19.95</v>
      </c>
      <c r="G8032" s="8">
        <f t="shared" si="250"/>
        <v>179.54999999999998</v>
      </c>
      <c r="H8032" s="8">
        <f>VLOOKUP(C8032,Products!$A$2:$F$20,6,TRUE)</f>
        <v>7.4499999999999993</v>
      </c>
      <c r="I8032" s="8">
        <f t="shared" si="251"/>
        <v>67.05</v>
      </c>
      <c r="J8032" s="42">
        <f>VLOOKUP(B8032,Invoices!A:I,9,TRUE)</f>
        <v>2021</v>
      </c>
    </row>
    <row r="8033" spans="1:10" x14ac:dyDescent="0.15">
      <c r="A8033" t="s">
        <v>11393</v>
      </c>
      <c r="B8033" t="s">
        <v>1727</v>
      </c>
      <c r="C8033" t="s">
        <v>100</v>
      </c>
      <c r="D8033" t="s">
        <v>78</v>
      </c>
      <c r="E8033">
        <v>100</v>
      </c>
      <c r="F8033" s="8">
        <f>VLOOKUP(C8033,Products!$A$2:$E$20,5,TRUE)</f>
        <v>49.95</v>
      </c>
      <c r="G8033" s="8">
        <f t="shared" si="250"/>
        <v>4995</v>
      </c>
      <c r="H8033" s="8">
        <f>VLOOKUP(C8033,Products!$A$2:$F$20,6,TRUE)</f>
        <v>19.950000000000003</v>
      </c>
      <c r="I8033" s="8">
        <f t="shared" si="251"/>
        <v>1995.0000000000002</v>
      </c>
      <c r="J8033" s="42">
        <f>VLOOKUP(B8033,Invoices!A:I,9,TRUE)</f>
        <v>2021</v>
      </c>
    </row>
    <row r="8034" spans="1:10" x14ac:dyDescent="0.15">
      <c r="A8034" t="s">
        <v>11394</v>
      </c>
      <c r="B8034" t="s">
        <v>1727</v>
      </c>
      <c r="C8034" t="s">
        <v>92</v>
      </c>
      <c r="D8034" t="s">
        <v>82</v>
      </c>
      <c r="E8034">
        <v>2</v>
      </c>
      <c r="F8034" s="8">
        <f>VLOOKUP(C8034,Products!$A$2:$E$20,5,TRUE)</f>
        <v>19.95</v>
      </c>
      <c r="G8034" s="8">
        <f t="shared" si="250"/>
        <v>39.9</v>
      </c>
      <c r="H8034" s="8">
        <f>VLOOKUP(C8034,Products!$A$2:$F$20,6,TRUE)</f>
        <v>7.4499999999999993</v>
      </c>
      <c r="I8034" s="8">
        <f t="shared" si="251"/>
        <v>14.899999999999999</v>
      </c>
      <c r="J8034" s="42">
        <f>VLOOKUP(B8034,Invoices!A:I,9,TRUE)</f>
        <v>2021</v>
      </c>
    </row>
    <row r="8035" spans="1:10" x14ac:dyDescent="0.15">
      <c r="A8035" t="s">
        <v>11395</v>
      </c>
      <c r="B8035" t="s">
        <v>1727</v>
      </c>
      <c r="C8035" t="s">
        <v>89</v>
      </c>
      <c r="D8035" t="s">
        <v>80</v>
      </c>
      <c r="E8035">
        <v>1</v>
      </c>
      <c r="F8035" s="8">
        <f>VLOOKUP(C8035,Products!$A$2:$E$20,5,TRUE)</f>
        <v>15.95</v>
      </c>
      <c r="G8035" s="8">
        <f t="shared" si="250"/>
        <v>15.95</v>
      </c>
      <c r="H8035" s="8">
        <f>VLOOKUP(C8035,Products!$A$2:$F$20,6,TRUE)</f>
        <v>6</v>
      </c>
      <c r="I8035" s="8">
        <f t="shared" si="251"/>
        <v>6</v>
      </c>
      <c r="J8035" s="42">
        <f>VLOOKUP(B8035,Invoices!A:I,9,TRUE)</f>
        <v>2021</v>
      </c>
    </row>
    <row r="8036" spans="1:10" x14ac:dyDescent="0.15">
      <c r="A8036" t="s">
        <v>11396</v>
      </c>
      <c r="B8036" t="s">
        <v>1727</v>
      </c>
      <c r="C8036" t="s">
        <v>97</v>
      </c>
      <c r="D8036" t="s">
        <v>74</v>
      </c>
      <c r="E8036">
        <v>20</v>
      </c>
      <c r="F8036" s="8">
        <f>VLOOKUP(C8036,Products!$A$2:$E$20,5,TRUE)</f>
        <v>1.5</v>
      </c>
      <c r="G8036" s="8">
        <f t="shared" si="250"/>
        <v>30</v>
      </c>
      <c r="H8036" s="8">
        <f>VLOOKUP(C8036,Products!$A$2:$F$20,6,TRUE)</f>
        <v>0.5</v>
      </c>
      <c r="I8036" s="8">
        <f t="shared" si="251"/>
        <v>10</v>
      </c>
      <c r="J8036" s="42">
        <f>VLOOKUP(B8036,Invoices!A:I,9,TRUE)</f>
        <v>2021</v>
      </c>
    </row>
    <row r="8037" spans="1:10" x14ac:dyDescent="0.15">
      <c r="A8037" t="s">
        <v>11397</v>
      </c>
      <c r="B8037" t="s">
        <v>1728</v>
      </c>
      <c r="C8037" t="s">
        <v>96</v>
      </c>
      <c r="D8037" t="s">
        <v>75</v>
      </c>
      <c r="E8037">
        <v>1</v>
      </c>
      <c r="F8037" s="8">
        <f>VLOOKUP(C8037,Products!$A$2:$E$20,5,TRUE)</f>
        <v>79.95</v>
      </c>
      <c r="G8037" s="8">
        <f t="shared" si="250"/>
        <v>79.95</v>
      </c>
      <c r="H8037" s="8">
        <f>VLOOKUP(C8037,Products!$A$2:$F$20,6,TRUE)</f>
        <v>27.950000000000003</v>
      </c>
      <c r="I8037" s="8">
        <f t="shared" si="251"/>
        <v>27.950000000000003</v>
      </c>
      <c r="J8037" s="42">
        <f>VLOOKUP(B8037,Invoices!A:I,9,TRUE)</f>
        <v>2021</v>
      </c>
    </row>
    <row r="8038" spans="1:10" x14ac:dyDescent="0.15">
      <c r="A8038" t="s">
        <v>11398</v>
      </c>
      <c r="B8038" t="s">
        <v>1728</v>
      </c>
      <c r="C8038" t="s">
        <v>93</v>
      </c>
      <c r="D8038" t="s">
        <v>76</v>
      </c>
      <c r="E8038">
        <v>25</v>
      </c>
      <c r="F8038" s="8">
        <f>VLOOKUP(C8038,Products!$A$2:$E$20,5,TRUE)</f>
        <v>9.9499999999999993</v>
      </c>
      <c r="G8038" s="8">
        <f t="shared" si="250"/>
        <v>248.74999999999997</v>
      </c>
      <c r="H8038" s="8">
        <f>VLOOKUP(C8038,Products!$A$2:$F$20,6,TRUE)</f>
        <v>1.9499999999999993</v>
      </c>
      <c r="I8038" s="8">
        <f t="shared" si="251"/>
        <v>48.749999999999986</v>
      </c>
      <c r="J8038" s="42">
        <f>VLOOKUP(B8038,Invoices!A:I,9,TRUE)</f>
        <v>2021</v>
      </c>
    </row>
    <row r="8039" spans="1:10" x14ac:dyDescent="0.15">
      <c r="A8039" t="s">
        <v>11399</v>
      </c>
      <c r="B8039" t="s">
        <v>1728</v>
      </c>
      <c r="C8039" t="s">
        <v>91</v>
      </c>
      <c r="D8039" t="s">
        <v>70</v>
      </c>
      <c r="E8039">
        <v>9</v>
      </c>
      <c r="F8039" s="8">
        <f>VLOOKUP(C8039,Products!$A$2:$E$20,5,TRUE)</f>
        <v>49.95</v>
      </c>
      <c r="G8039" s="8">
        <f t="shared" si="250"/>
        <v>449.55</v>
      </c>
      <c r="H8039" s="8">
        <f>VLOOKUP(C8039,Products!$A$2:$F$20,6,TRUE)</f>
        <v>21.200000000000003</v>
      </c>
      <c r="I8039" s="8">
        <f t="shared" si="251"/>
        <v>190.8</v>
      </c>
      <c r="J8039" s="42">
        <f>VLOOKUP(B8039,Invoices!A:I,9,TRUE)</f>
        <v>2021</v>
      </c>
    </row>
    <row r="8040" spans="1:10" x14ac:dyDescent="0.15">
      <c r="A8040" t="s">
        <v>11400</v>
      </c>
      <c r="B8040" t="s">
        <v>1729</v>
      </c>
      <c r="C8040" t="s">
        <v>103</v>
      </c>
      <c r="D8040" t="s">
        <v>77</v>
      </c>
      <c r="E8040">
        <v>7</v>
      </c>
      <c r="F8040" s="8">
        <f>VLOOKUP(C8040,Products!$A$2:$E$20,5,TRUE)</f>
        <v>8.9499999999999993</v>
      </c>
      <c r="G8040" s="8">
        <f t="shared" si="250"/>
        <v>62.649999999999991</v>
      </c>
      <c r="H8040" s="8">
        <f>VLOOKUP(C8040,Products!$A$2:$F$20,6,TRUE)</f>
        <v>3.1999999999999993</v>
      </c>
      <c r="I8040" s="8">
        <f t="shared" si="251"/>
        <v>22.399999999999995</v>
      </c>
      <c r="J8040" s="42">
        <f>VLOOKUP(B8040,Invoices!A:I,9,TRUE)</f>
        <v>2021</v>
      </c>
    </row>
    <row r="8041" spans="1:10" x14ac:dyDescent="0.15">
      <c r="A8041" t="s">
        <v>11401</v>
      </c>
      <c r="B8041" t="s">
        <v>1729</v>
      </c>
      <c r="C8041" t="s">
        <v>92</v>
      </c>
      <c r="D8041" t="s">
        <v>82</v>
      </c>
      <c r="E8041">
        <v>1</v>
      </c>
      <c r="F8041" s="8">
        <f>VLOOKUP(C8041,Products!$A$2:$E$20,5,TRUE)</f>
        <v>19.95</v>
      </c>
      <c r="G8041" s="8">
        <f t="shared" si="250"/>
        <v>19.95</v>
      </c>
      <c r="H8041" s="8">
        <f>VLOOKUP(C8041,Products!$A$2:$F$20,6,TRUE)</f>
        <v>7.4499999999999993</v>
      </c>
      <c r="I8041" s="8">
        <f t="shared" si="251"/>
        <v>7.4499999999999993</v>
      </c>
      <c r="J8041" s="42">
        <f>VLOOKUP(B8041,Invoices!A:I,9,TRUE)</f>
        <v>2021</v>
      </c>
    </row>
    <row r="8042" spans="1:10" x14ac:dyDescent="0.15">
      <c r="A8042" t="s">
        <v>11402</v>
      </c>
      <c r="B8042" t="s">
        <v>1729</v>
      </c>
      <c r="C8042" t="s">
        <v>89</v>
      </c>
      <c r="D8042" t="s">
        <v>80</v>
      </c>
      <c r="E8042">
        <v>1</v>
      </c>
      <c r="F8042" s="8">
        <f>VLOOKUP(C8042,Products!$A$2:$E$20,5,TRUE)</f>
        <v>15.95</v>
      </c>
      <c r="G8042" s="8">
        <f t="shared" si="250"/>
        <v>15.95</v>
      </c>
      <c r="H8042" s="8">
        <f>VLOOKUP(C8042,Products!$A$2:$F$20,6,TRUE)</f>
        <v>6</v>
      </c>
      <c r="I8042" s="8">
        <f t="shared" si="251"/>
        <v>6</v>
      </c>
      <c r="J8042" s="42">
        <f>VLOOKUP(B8042,Invoices!A:I,9,TRUE)</f>
        <v>2021</v>
      </c>
    </row>
    <row r="8043" spans="1:10" x14ac:dyDescent="0.15">
      <c r="A8043" t="s">
        <v>11403</v>
      </c>
      <c r="B8043" t="s">
        <v>1729</v>
      </c>
      <c r="C8043" t="s">
        <v>90</v>
      </c>
      <c r="D8043" t="s">
        <v>72</v>
      </c>
      <c r="E8043">
        <v>50</v>
      </c>
      <c r="F8043" s="8">
        <f>VLOOKUP(C8043,Products!$A$2:$E$20,5,TRUE)</f>
        <v>8.9499999999999993</v>
      </c>
      <c r="G8043" s="8">
        <f t="shared" si="250"/>
        <v>447.49999999999994</v>
      </c>
      <c r="H8043" s="8">
        <f>VLOOKUP(C8043,Products!$A$2:$F$20,6,TRUE)</f>
        <v>5.6999999999999993</v>
      </c>
      <c r="I8043" s="8">
        <f t="shared" si="251"/>
        <v>284.99999999999994</v>
      </c>
      <c r="J8043" s="42">
        <f>VLOOKUP(B8043,Invoices!A:I,9,TRUE)</f>
        <v>2021</v>
      </c>
    </row>
    <row r="8044" spans="1:10" x14ac:dyDescent="0.15">
      <c r="A8044" t="s">
        <v>11404</v>
      </c>
      <c r="B8044" t="s">
        <v>1729</v>
      </c>
      <c r="C8044" t="s">
        <v>105</v>
      </c>
      <c r="D8044" t="s">
        <v>81</v>
      </c>
      <c r="E8044">
        <v>2</v>
      </c>
      <c r="F8044" s="8">
        <f>VLOOKUP(C8044,Products!$A$2:$E$20,5,TRUE)</f>
        <v>8.9499999999999993</v>
      </c>
      <c r="G8044" s="8">
        <f t="shared" si="250"/>
        <v>17.899999999999999</v>
      </c>
      <c r="H8044" s="8">
        <f>VLOOKUP(C8044,Products!$A$2:$F$20,6,TRUE)</f>
        <v>3.1999999999999993</v>
      </c>
      <c r="I8044" s="8">
        <f t="shared" si="251"/>
        <v>6.3999999999999986</v>
      </c>
      <c r="J8044" s="42">
        <f>VLOOKUP(B8044,Invoices!A:I,9,TRUE)</f>
        <v>2021</v>
      </c>
    </row>
    <row r="8045" spans="1:10" x14ac:dyDescent="0.15">
      <c r="A8045" t="s">
        <v>11405</v>
      </c>
      <c r="B8045" t="s">
        <v>1729</v>
      </c>
      <c r="C8045" t="s">
        <v>100</v>
      </c>
      <c r="D8045" t="s">
        <v>78</v>
      </c>
      <c r="E8045">
        <v>1</v>
      </c>
      <c r="F8045" s="8">
        <f>VLOOKUP(C8045,Products!$A$2:$E$20,5,TRUE)</f>
        <v>49.95</v>
      </c>
      <c r="G8045" s="8">
        <f t="shared" si="250"/>
        <v>49.95</v>
      </c>
      <c r="H8045" s="8">
        <f>VLOOKUP(C8045,Products!$A$2:$F$20,6,TRUE)</f>
        <v>19.950000000000003</v>
      </c>
      <c r="I8045" s="8">
        <f t="shared" si="251"/>
        <v>19.950000000000003</v>
      </c>
      <c r="J8045" s="42">
        <f>VLOOKUP(B8045,Invoices!A:I,9,TRUE)</f>
        <v>2021</v>
      </c>
    </row>
    <row r="8046" spans="1:10" x14ac:dyDescent="0.15">
      <c r="A8046" t="s">
        <v>11406</v>
      </c>
      <c r="B8046" t="s">
        <v>1730</v>
      </c>
      <c r="C8046" t="s">
        <v>89</v>
      </c>
      <c r="D8046" t="s">
        <v>80</v>
      </c>
      <c r="E8046">
        <v>20</v>
      </c>
      <c r="F8046" s="8">
        <f>VLOOKUP(C8046,Products!$A$2:$E$20,5,TRUE)</f>
        <v>15.95</v>
      </c>
      <c r="G8046" s="8">
        <f t="shared" si="250"/>
        <v>319</v>
      </c>
      <c r="H8046" s="8">
        <f>VLOOKUP(C8046,Products!$A$2:$F$20,6,TRUE)</f>
        <v>6</v>
      </c>
      <c r="I8046" s="8">
        <f t="shared" si="251"/>
        <v>120</v>
      </c>
      <c r="J8046" s="42">
        <f>VLOOKUP(B8046,Invoices!A:I,9,TRUE)</f>
        <v>2021</v>
      </c>
    </row>
    <row r="8047" spans="1:10" x14ac:dyDescent="0.15">
      <c r="A8047" t="s">
        <v>11407</v>
      </c>
      <c r="B8047" t="s">
        <v>1731</v>
      </c>
      <c r="C8047" t="s">
        <v>90</v>
      </c>
      <c r="D8047" t="s">
        <v>72</v>
      </c>
      <c r="E8047">
        <v>2</v>
      </c>
      <c r="F8047" s="8">
        <f>VLOOKUP(C8047,Products!$A$2:$E$20,5,TRUE)</f>
        <v>8.9499999999999993</v>
      </c>
      <c r="G8047" s="8">
        <f t="shared" si="250"/>
        <v>17.899999999999999</v>
      </c>
      <c r="H8047" s="8">
        <f>VLOOKUP(C8047,Products!$A$2:$F$20,6,TRUE)</f>
        <v>5.6999999999999993</v>
      </c>
      <c r="I8047" s="8">
        <f t="shared" si="251"/>
        <v>11.399999999999999</v>
      </c>
      <c r="J8047" s="42">
        <f>VLOOKUP(B8047,Invoices!A:I,9,TRUE)</f>
        <v>2021</v>
      </c>
    </row>
    <row r="8048" spans="1:10" x14ac:dyDescent="0.15">
      <c r="A8048" t="s">
        <v>11408</v>
      </c>
      <c r="B8048" t="s">
        <v>1731</v>
      </c>
      <c r="C8048" t="s">
        <v>103</v>
      </c>
      <c r="D8048" t="s">
        <v>77</v>
      </c>
      <c r="E8048">
        <v>10</v>
      </c>
      <c r="F8048" s="8">
        <f>VLOOKUP(C8048,Products!$A$2:$E$20,5,TRUE)</f>
        <v>8.9499999999999993</v>
      </c>
      <c r="G8048" s="8">
        <f t="shared" si="250"/>
        <v>89.5</v>
      </c>
      <c r="H8048" s="8">
        <f>VLOOKUP(C8048,Products!$A$2:$F$20,6,TRUE)</f>
        <v>3.1999999999999993</v>
      </c>
      <c r="I8048" s="8">
        <f t="shared" si="251"/>
        <v>31.999999999999993</v>
      </c>
      <c r="J8048" s="42">
        <f>VLOOKUP(B8048,Invoices!A:I,9,TRUE)</f>
        <v>2021</v>
      </c>
    </row>
    <row r="8049" spans="1:10" x14ac:dyDescent="0.15">
      <c r="A8049" t="s">
        <v>11409</v>
      </c>
      <c r="B8049" t="s">
        <v>1731</v>
      </c>
      <c r="C8049" t="s">
        <v>94</v>
      </c>
      <c r="D8049" t="s">
        <v>86</v>
      </c>
      <c r="E8049">
        <v>2</v>
      </c>
      <c r="F8049" s="8">
        <f>VLOOKUP(C8049,Products!$A$2:$E$20,5,TRUE)</f>
        <v>3.5</v>
      </c>
      <c r="G8049" s="8">
        <f t="shared" si="250"/>
        <v>7</v>
      </c>
      <c r="H8049" s="8">
        <f>VLOOKUP(C8049,Products!$A$2:$F$20,6,TRUE)</f>
        <v>0.54999999999999982</v>
      </c>
      <c r="I8049" s="8">
        <f t="shared" si="251"/>
        <v>1.0999999999999996</v>
      </c>
      <c r="J8049" s="42">
        <f>VLOOKUP(B8049,Invoices!A:I,9,TRUE)</f>
        <v>2021</v>
      </c>
    </row>
    <row r="8050" spans="1:10" x14ac:dyDescent="0.15">
      <c r="A8050" t="s">
        <v>11410</v>
      </c>
      <c r="B8050" t="s">
        <v>1731</v>
      </c>
      <c r="C8050" t="s">
        <v>105</v>
      </c>
      <c r="D8050" t="s">
        <v>81</v>
      </c>
      <c r="E8050">
        <v>6</v>
      </c>
      <c r="F8050" s="8">
        <f>VLOOKUP(C8050,Products!$A$2:$E$20,5,TRUE)</f>
        <v>8.9499999999999993</v>
      </c>
      <c r="G8050" s="8">
        <f t="shared" si="250"/>
        <v>53.699999999999996</v>
      </c>
      <c r="H8050" s="8">
        <f>VLOOKUP(C8050,Products!$A$2:$F$20,6,TRUE)</f>
        <v>3.1999999999999993</v>
      </c>
      <c r="I8050" s="8">
        <f t="shared" si="251"/>
        <v>19.199999999999996</v>
      </c>
      <c r="J8050" s="42">
        <f>VLOOKUP(B8050,Invoices!A:I,9,TRUE)</f>
        <v>2021</v>
      </c>
    </row>
    <row r="8051" spans="1:10" x14ac:dyDescent="0.15">
      <c r="A8051" t="s">
        <v>11411</v>
      </c>
      <c r="B8051" t="s">
        <v>1731</v>
      </c>
      <c r="C8051" t="s">
        <v>96</v>
      </c>
      <c r="D8051" t="s">
        <v>75</v>
      </c>
      <c r="E8051">
        <v>10</v>
      </c>
      <c r="F8051" s="8">
        <f>VLOOKUP(C8051,Products!$A$2:$E$20,5,TRUE)</f>
        <v>79.95</v>
      </c>
      <c r="G8051" s="8">
        <f t="shared" si="250"/>
        <v>799.5</v>
      </c>
      <c r="H8051" s="8">
        <f>VLOOKUP(C8051,Products!$A$2:$F$20,6,TRUE)</f>
        <v>27.950000000000003</v>
      </c>
      <c r="I8051" s="8">
        <f t="shared" si="251"/>
        <v>279.5</v>
      </c>
      <c r="J8051" s="42">
        <f>VLOOKUP(B8051,Invoices!A:I,9,TRUE)</f>
        <v>2021</v>
      </c>
    </row>
    <row r="8052" spans="1:10" x14ac:dyDescent="0.15">
      <c r="A8052" t="s">
        <v>11412</v>
      </c>
      <c r="B8052" t="s">
        <v>1732</v>
      </c>
      <c r="C8052" t="s">
        <v>100</v>
      </c>
      <c r="D8052" t="s">
        <v>78</v>
      </c>
      <c r="E8052">
        <v>10</v>
      </c>
      <c r="F8052" s="8">
        <f>VLOOKUP(C8052,Products!$A$2:$E$20,5,TRUE)</f>
        <v>49.95</v>
      </c>
      <c r="G8052" s="8">
        <f t="shared" si="250"/>
        <v>499.5</v>
      </c>
      <c r="H8052" s="8">
        <f>VLOOKUP(C8052,Products!$A$2:$F$20,6,TRUE)</f>
        <v>19.950000000000003</v>
      </c>
      <c r="I8052" s="8">
        <f t="shared" si="251"/>
        <v>199.50000000000003</v>
      </c>
      <c r="J8052" s="42">
        <f>VLOOKUP(B8052,Invoices!A:I,9,TRUE)</f>
        <v>2021</v>
      </c>
    </row>
    <row r="8053" spans="1:10" x14ac:dyDescent="0.15">
      <c r="A8053" t="s">
        <v>11413</v>
      </c>
      <c r="B8053" t="s">
        <v>1732</v>
      </c>
      <c r="C8053" t="s">
        <v>101</v>
      </c>
      <c r="D8053" t="s">
        <v>69</v>
      </c>
      <c r="E8053">
        <v>100</v>
      </c>
      <c r="F8053" s="8">
        <f>VLOOKUP(C8053,Products!$A$2:$E$20,5,TRUE)</f>
        <v>129.94999999999999</v>
      </c>
      <c r="G8053" s="8">
        <f t="shared" si="250"/>
        <v>12994.999999999998</v>
      </c>
      <c r="H8053" s="8">
        <f>VLOOKUP(C8053,Products!$A$2:$F$20,6,TRUE)</f>
        <v>40.449999999999989</v>
      </c>
      <c r="I8053" s="8">
        <f t="shared" si="251"/>
        <v>4044.9999999999991</v>
      </c>
      <c r="J8053" s="42">
        <f>VLOOKUP(B8053,Invoices!A:I,9,TRUE)</f>
        <v>2021</v>
      </c>
    </row>
    <row r="8054" spans="1:10" x14ac:dyDescent="0.15">
      <c r="A8054" t="s">
        <v>11414</v>
      </c>
      <c r="B8054" t="s">
        <v>1732</v>
      </c>
      <c r="C8054" t="s">
        <v>102</v>
      </c>
      <c r="D8054" t="s">
        <v>83</v>
      </c>
      <c r="E8054">
        <v>5</v>
      </c>
      <c r="F8054" s="8">
        <f>VLOOKUP(C8054,Products!$A$2:$E$20,5,TRUE)</f>
        <v>29.95</v>
      </c>
      <c r="G8054" s="8">
        <f t="shared" si="250"/>
        <v>149.75</v>
      </c>
      <c r="H8054" s="8">
        <f>VLOOKUP(C8054,Products!$A$2:$F$20,6,TRUE)</f>
        <v>15</v>
      </c>
      <c r="I8054" s="8">
        <f t="shared" si="251"/>
        <v>75</v>
      </c>
      <c r="J8054" s="42">
        <f>VLOOKUP(B8054,Invoices!A:I,9,TRUE)</f>
        <v>2021</v>
      </c>
    </row>
    <row r="8055" spans="1:10" x14ac:dyDescent="0.15">
      <c r="A8055" t="s">
        <v>11415</v>
      </c>
      <c r="B8055" t="s">
        <v>1732</v>
      </c>
      <c r="C8055" t="s">
        <v>89</v>
      </c>
      <c r="D8055" t="s">
        <v>80</v>
      </c>
      <c r="E8055">
        <v>1</v>
      </c>
      <c r="F8055" s="8">
        <f>VLOOKUP(C8055,Products!$A$2:$E$20,5,TRUE)</f>
        <v>15.95</v>
      </c>
      <c r="G8055" s="8">
        <f t="shared" si="250"/>
        <v>15.95</v>
      </c>
      <c r="H8055" s="8">
        <f>VLOOKUP(C8055,Products!$A$2:$F$20,6,TRUE)</f>
        <v>6</v>
      </c>
      <c r="I8055" s="8">
        <f t="shared" si="251"/>
        <v>6</v>
      </c>
      <c r="J8055" s="42">
        <f>VLOOKUP(B8055,Invoices!A:I,9,TRUE)</f>
        <v>2021</v>
      </c>
    </row>
    <row r="8056" spans="1:10" x14ac:dyDescent="0.15">
      <c r="A8056" t="s">
        <v>11416</v>
      </c>
      <c r="B8056" t="s">
        <v>1732</v>
      </c>
      <c r="C8056" t="s">
        <v>94</v>
      </c>
      <c r="D8056" t="s">
        <v>86</v>
      </c>
      <c r="E8056">
        <v>1</v>
      </c>
      <c r="F8056" s="8">
        <f>VLOOKUP(C8056,Products!$A$2:$E$20,5,TRUE)</f>
        <v>3.5</v>
      </c>
      <c r="G8056" s="8">
        <f t="shared" si="250"/>
        <v>3.5</v>
      </c>
      <c r="H8056" s="8">
        <f>VLOOKUP(C8056,Products!$A$2:$F$20,6,TRUE)</f>
        <v>0.54999999999999982</v>
      </c>
      <c r="I8056" s="8">
        <f t="shared" si="251"/>
        <v>0.54999999999999982</v>
      </c>
      <c r="J8056" s="42">
        <f>VLOOKUP(B8056,Invoices!A:I,9,TRUE)</f>
        <v>2021</v>
      </c>
    </row>
    <row r="8057" spans="1:10" x14ac:dyDescent="0.15">
      <c r="A8057" t="s">
        <v>11417</v>
      </c>
      <c r="B8057" t="s">
        <v>1732</v>
      </c>
      <c r="C8057" t="s">
        <v>90</v>
      </c>
      <c r="D8057" t="s">
        <v>72</v>
      </c>
      <c r="E8057">
        <v>7</v>
      </c>
      <c r="F8057" s="8">
        <f>VLOOKUP(C8057,Products!$A$2:$E$20,5,TRUE)</f>
        <v>8.9499999999999993</v>
      </c>
      <c r="G8057" s="8">
        <f t="shared" si="250"/>
        <v>62.649999999999991</v>
      </c>
      <c r="H8057" s="8">
        <f>VLOOKUP(C8057,Products!$A$2:$F$20,6,TRUE)</f>
        <v>5.6999999999999993</v>
      </c>
      <c r="I8057" s="8">
        <f t="shared" si="251"/>
        <v>39.899999999999991</v>
      </c>
      <c r="J8057" s="42">
        <f>VLOOKUP(B8057,Invoices!A:I,9,TRUE)</f>
        <v>2021</v>
      </c>
    </row>
    <row r="8058" spans="1:10" x14ac:dyDescent="0.15">
      <c r="A8058" t="s">
        <v>11418</v>
      </c>
      <c r="B8058" t="s">
        <v>1732</v>
      </c>
      <c r="C8058" t="s">
        <v>104</v>
      </c>
      <c r="D8058" t="s">
        <v>71</v>
      </c>
      <c r="E8058">
        <v>10</v>
      </c>
      <c r="F8058" s="8">
        <f>VLOOKUP(C8058,Products!$A$2:$E$20,5,TRUE)</f>
        <v>2.95</v>
      </c>
      <c r="G8058" s="8">
        <f t="shared" si="250"/>
        <v>29.5</v>
      </c>
      <c r="H8058" s="8">
        <f>VLOOKUP(C8058,Products!$A$2:$F$20,6,TRUE)</f>
        <v>1.1500000000000001</v>
      </c>
      <c r="I8058" s="8">
        <f t="shared" si="251"/>
        <v>11.500000000000002</v>
      </c>
      <c r="J8058" s="42">
        <f>VLOOKUP(B8058,Invoices!A:I,9,TRUE)</f>
        <v>2021</v>
      </c>
    </row>
    <row r="8059" spans="1:10" x14ac:dyDescent="0.15">
      <c r="A8059" t="s">
        <v>11419</v>
      </c>
      <c r="B8059" t="s">
        <v>1733</v>
      </c>
      <c r="C8059" t="s">
        <v>99</v>
      </c>
      <c r="D8059" t="s">
        <v>84</v>
      </c>
      <c r="E8059">
        <v>1</v>
      </c>
      <c r="F8059" s="8">
        <f>VLOOKUP(C8059,Products!$A$2:$E$20,5,TRUE)</f>
        <v>3.5</v>
      </c>
      <c r="G8059" s="8">
        <f t="shared" si="250"/>
        <v>3.5</v>
      </c>
      <c r="H8059" s="8">
        <f>VLOOKUP(C8059,Products!$A$2:$F$20,6,TRUE)</f>
        <v>0.54999999999999982</v>
      </c>
      <c r="I8059" s="8">
        <f t="shared" si="251"/>
        <v>0.54999999999999982</v>
      </c>
      <c r="J8059" s="42">
        <f>VLOOKUP(B8059,Invoices!A:I,9,TRUE)</f>
        <v>2021</v>
      </c>
    </row>
    <row r="8060" spans="1:10" x14ac:dyDescent="0.15">
      <c r="A8060" t="s">
        <v>11420</v>
      </c>
      <c r="B8060" t="s">
        <v>1733</v>
      </c>
      <c r="C8060" t="s">
        <v>105</v>
      </c>
      <c r="D8060" t="s">
        <v>81</v>
      </c>
      <c r="E8060">
        <v>24</v>
      </c>
      <c r="F8060" s="8">
        <f>VLOOKUP(C8060,Products!$A$2:$E$20,5,TRUE)</f>
        <v>8.9499999999999993</v>
      </c>
      <c r="G8060" s="8">
        <f t="shared" si="250"/>
        <v>214.79999999999998</v>
      </c>
      <c r="H8060" s="8">
        <f>VLOOKUP(C8060,Products!$A$2:$F$20,6,TRUE)</f>
        <v>3.1999999999999993</v>
      </c>
      <c r="I8060" s="8">
        <f t="shared" si="251"/>
        <v>76.799999999999983</v>
      </c>
      <c r="J8060" s="42">
        <f>VLOOKUP(B8060,Invoices!A:I,9,TRUE)</f>
        <v>2021</v>
      </c>
    </row>
    <row r="8061" spans="1:10" x14ac:dyDescent="0.15">
      <c r="A8061" t="s">
        <v>11421</v>
      </c>
      <c r="B8061" t="s">
        <v>1733</v>
      </c>
      <c r="C8061" t="s">
        <v>89</v>
      </c>
      <c r="D8061" t="s">
        <v>80</v>
      </c>
      <c r="E8061">
        <v>9</v>
      </c>
      <c r="F8061" s="8">
        <f>VLOOKUP(C8061,Products!$A$2:$E$20,5,TRUE)</f>
        <v>15.95</v>
      </c>
      <c r="G8061" s="8">
        <f t="shared" si="250"/>
        <v>143.54999999999998</v>
      </c>
      <c r="H8061" s="8">
        <f>VLOOKUP(C8061,Products!$A$2:$F$20,6,TRUE)</f>
        <v>6</v>
      </c>
      <c r="I8061" s="8">
        <f t="shared" si="251"/>
        <v>54</v>
      </c>
      <c r="J8061" s="42">
        <f>VLOOKUP(B8061,Invoices!A:I,9,TRUE)</f>
        <v>2021</v>
      </c>
    </row>
    <row r="8062" spans="1:10" x14ac:dyDescent="0.15">
      <c r="A8062" t="s">
        <v>11422</v>
      </c>
      <c r="B8062" t="s">
        <v>1733</v>
      </c>
      <c r="C8062" t="s">
        <v>87</v>
      </c>
      <c r="D8062" t="s">
        <v>68</v>
      </c>
      <c r="E8062">
        <v>1</v>
      </c>
      <c r="F8062" s="8">
        <f>VLOOKUP(C8062,Products!$A$2:$E$20,5,TRUE)</f>
        <v>19.95</v>
      </c>
      <c r="G8062" s="8">
        <f t="shared" si="250"/>
        <v>19.95</v>
      </c>
      <c r="H8062" s="8">
        <f>VLOOKUP(C8062,Products!$A$2:$F$20,6,TRUE)</f>
        <v>7.4499999999999993</v>
      </c>
      <c r="I8062" s="8">
        <f t="shared" si="251"/>
        <v>7.4499999999999993</v>
      </c>
      <c r="J8062" s="42">
        <f>VLOOKUP(B8062,Invoices!A:I,9,TRUE)</f>
        <v>2021</v>
      </c>
    </row>
    <row r="8063" spans="1:10" x14ac:dyDescent="0.15">
      <c r="A8063" t="s">
        <v>11423</v>
      </c>
      <c r="B8063" t="s">
        <v>1733</v>
      </c>
      <c r="C8063" t="s">
        <v>97</v>
      </c>
      <c r="D8063" t="s">
        <v>74</v>
      </c>
      <c r="E8063">
        <v>100</v>
      </c>
      <c r="F8063" s="8">
        <f>VLOOKUP(C8063,Products!$A$2:$E$20,5,TRUE)</f>
        <v>1.5</v>
      </c>
      <c r="G8063" s="8">
        <f t="shared" si="250"/>
        <v>150</v>
      </c>
      <c r="H8063" s="8">
        <f>VLOOKUP(C8063,Products!$A$2:$F$20,6,TRUE)</f>
        <v>0.5</v>
      </c>
      <c r="I8063" s="8">
        <f t="shared" si="251"/>
        <v>50</v>
      </c>
      <c r="J8063" s="42">
        <f>VLOOKUP(B8063,Invoices!A:I,9,TRUE)</f>
        <v>2021</v>
      </c>
    </row>
    <row r="8064" spans="1:10" x14ac:dyDescent="0.15">
      <c r="A8064" t="s">
        <v>11424</v>
      </c>
      <c r="B8064" t="s">
        <v>1734</v>
      </c>
      <c r="C8064" t="s">
        <v>90</v>
      </c>
      <c r="D8064" t="s">
        <v>72</v>
      </c>
      <c r="E8064">
        <v>30</v>
      </c>
      <c r="F8064" s="8">
        <f>VLOOKUP(C8064,Products!$A$2:$E$20,5,TRUE)</f>
        <v>8.9499999999999993</v>
      </c>
      <c r="G8064" s="8">
        <f t="shared" si="250"/>
        <v>268.5</v>
      </c>
      <c r="H8064" s="8">
        <f>VLOOKUP(C8064,Products!$A$2:$F$20,6,TRUE)</f>
        <v>5.6999999999999993</v>
      </c>
      <c r="I8064" s="8">
        <f t="shared" si="251"/>
        <v>170.99999999999997</v>
      </c>
      <c r="J8064" s="42">
        <f>VLOOKUP(B8064,Invoices!A:I,9,TRUE)</f>
        <v>2021</v>
      </c>
    </row>
    <row r="8065" spans="1:10" x14ac:dyDescent="0.15">
      <c r="A8065" t="s">
        <v>11425</v>
      </c>
      <c r="B8065" t="s">
        <v>1734</v>
      </c>
      <c r="C8065" t="s">
        <v>93</v>
      </c>
      <c r="D8065" t="s">
        <v>76</v>
      </c>
      <c r="E8065">
        <v>3</v>
      </c>
      <c r="F8065" s="8">
        <f>VLOOKUP(C8065,Products!$A$2:$E$20,5,TRUE)</f>
        <v>9.9499999999999993</v>
      </c>
      <c r="G8065" s="8">
        <f t="shared" si="250"/>
        <v>29.849999999999998</v>
      </c>
      <c r="H8065" s="8">
        <f>VLOOKUP(C8065,Products!$A$2:$F$20,6,TRUE)</f>
        <v>1.9499999999999993</v>
      </c>
      <c r="I8065" s="8">
        <f t="shared" si="251"/>
        <v>5.8499999999999979</v>
      </c>
      <c r="J8065" s="42">
        <f>VLOOKUP(B8065,Invoices!A:I,9,TRUE)</f>
        <v>2021</v>
      </c>
    </row>
    <row r="8066" spans="1:10" x14ac:dyDescent="0.15">
      <c r="A8066" t="s">
        <v>11426</v>
      </c>
      <c r="B8066" t="s">
        <v>1735</v>
      </c>
      <c r="C8066" t="s">
        <v>88</v>
      </c>
      <c r="D8066" t="s">
        <v>85</v>
      </c>
      <c r="E8066">
        <v>1</v>
      </c>
      <c r="F8066" s="8">
        <f>VLOOKUP(C8066,Products!$A$2:$E$20,5,TRUE)</f>
        <v>8.9499999999999993</v>
      </c>
      <c r="G8066" s="8">
        <f t="shared" si="250"/>
        <v>8.9499999999999993</v>
      </c>
      <c r="H8066" s="8">
        <f>VLOOKUP(C8066,Products!$A$2:$F$20,6,TRUE)</f>
        <v>5.6999999999999993</v>
      </c>
      <c r="I8066" s="8">
        <f t="shared" si="251"/>
        <v>5.6999999999999993</v>
      </c>
      <c r="J8066" s="42">
        <f>VLOOKUP(B8066,Invoices!A:I,9,TRUE)</f>
        <v>2021</v>
      </c>
    </row>
    <row r="8067" spans="1:10" x14ac:dyDescent="0.15">
      <c r="A8067" t="s">
        <v>11427</v>
      </c>
      <c r="B8067" t="s">
        <v>1735</v>
      </c>
      <c r="C8067" t="s">
        <v>101</v>
      </c>
      <c r="D8067" t="s">
        <v>69</v>
      </c>
      <c r="E8067">
        <v>5</v>
      </c>
      <c r="F8067" s="8">
        <f>VLOOKUP(C8067,Products!$A$2:$E$20,5,TRUE)</f>
        <v>129.94999999999999</v>
      </c>
      <c r="G8067" s="8">
        <f t="shared" ref="G8067:G8130" si="252">F8067*E8067</f>
        <v>649.75</v>
      </c>
      <c r="H8067" s="8">
        <f>VLOOKUP(C8067,Products!$A$2:$F$20,6,TRUE)</f>
        <v>40.449999999999989</v>
      </c>
      <c r="I8067" s="8">
        <f t="shared" ref="I8067:I8130" si="253">H8067*E8067</f>
        <v>202.24999999999994</v>
      </c>
      <c r="J8067" s="42">
        <f>VLOOKUP(B8067,Invoices!A:I,9,TRUE)</f>
        <v>2021</v>
      </c>
    </row>
    <row r="8068" spans="1:10" x14ac:dyDescent="0.15">
      <c r="A8068" t="s">
        <v>11428</v>
      </c>
      <c r="B8068" t="s">
        <v>1736</v>
      </c>
      <c r="C8068" t="s">
        <v>104</v>
      </c>
      <c r="D8068" t="s">
        <v>71</v>
      </c>
      <c r="E8068">
        <v>1</v>
      </c>
      <c r="F8068" s="8">
        <f>VLOOKUP(C8068,Products!$A$2:$E$20,5,TRUE)</f>
        <v>2.95</v>
      </c>
      <c r="G8068" s="8">
        <f t="shared" si="252"/>
        <v>2.95</v>
      </c>
      <c r="H8068" s="8">
        <f>VLOOKUP(C8068,Products!$A$2:$F$20,6,TRUE)</f>
        <v>1.1500000000000001</v>
      </c>
      <c r="I8068" s="8">
        <f t="shared" si="253"/>
        <v>1.1500000000000001</v>
      </c>
      <c r="J8068" s="42">
        <f>VLOOKUP(B8068,Invoices!A:I,9,TRUE)</f>
        <v>2021</v>
      </c>
    </row>
    <row r="8069" spans="1:10" x14ac:dyDescent="0.15">
      <c r="A8069" t="s">
        <v>11429</v>
      </c>
      <c r="B8069" t="s">
        <v>1736</v>
      </c>
      <c r="C8069" t="s">
        <v>103</v>
      </c>
      <c r="D8069" t="s">
        <v>77</v>
      </c>
      <c r="E8069">
        <v>6</v>
      </c>
      <c r="F8069" s="8">
        <f>VLOOKUP(C8069,Products!$A$2:$E$20,5,TRUE)</f>
        <v>8.9499999999999993</v>
      </c>
      <c r="G8069" s="8">
        <f t="shared" si="252"/>
        <v>53.699999999999996</v>
      </c>
      <c r="H8069" s="8">
        <f>VLOOKUP(C8069,Products!$A$2:$F$20,6,TRUE)</f>
        <v>3.1999999999999993</v>
      </c>
      <c r="I8069" s="8">
        <f t="shared" si="253"/>
        <v>19.199999999999996</v>
      </c>
      <c r="J8069" s="42">
        <f>VLOOKUP(B8069,Invoices!A:I,9,TRUE)</f>
        <v>2021</v>
      </c>
    </row>
    <row r="8070" spans="1:10" x14ac:dyDescent="0.15">
      <c r="A8070" t="s">
        <v>11430</v>
      </c>
      <c r="B8070" t="s">
        <v>1737</v>
      </c>
      <c r="C8070" t="s">
        <v>90</v>
      </c>
      <c r="D8070" t="s">
        <v>72</v>
      </c>
      <c r="E8070">
        <v>12</v>
      </c>
      <c r="F8070" s="8">
        <f>VLOOKUP(C8070,Products!$A$2:$E$20,5,TRUE)</f>
        <v>8.9499999999999993</v>
      </c>
      <c r="G8070" s="8">
        <f t="shared" si="252"/>
        <v>107.39999999999999</v>
      </c>
      <c r="H8070" s="8">
        <f>VLOOKUP(C8070,Products!$A$2:$F$20,6,TRUE)</f>
        <v>5.6999999999999993</v>
      </c>
      <c r="I8070" s="8">
        <f t="shared" si="253"/>
        <v>68.399999999999991</v>
      </c>
      <c r="J8070" s="42">
        <f>VLOOKUP(B8070,Invoices!A:I,9,TRUE)</f>
        <v>2021</v>
      </c>
    </row>
    <row r="8071" spans="1:10" x14ac:dyDescent="0.15">
      <c r="A8071" t="s">
        <v>11431</v>
      </c>
      <c r="B8071" t="s">
        <v>1737</v>
      </c>
      <c r="C8071" t="s">
        <v>89</v>
      </c>
      <c r="D8071" t="s">
        <v>80</v>
      </c>
      <c r="E8071">
        <v>3</v>
      </c>
      <c r="F8071" s="8">
        <f>VLOOKUP(C8071,Products!$A$2:$E$20,5,TRUE)</f>
        <v>15.95</v>
      </c>
      <c r="G8071" s="8">
        <f t="shared" si="252"/>
        <v>47.849999999999994</v>
      </c>
      <c r="H8071" s="8">
        <f>VLOOKUP(C8071,Products!$A$2:$F$20,6,TRUE)</f>
        <v>6</v>
      </c>
      <c r="I8071" s="8">
        <f t="shared" si="253"/>
        <v>18</v>
      </c>
      <c r="J8071" s="42">
        <f>VLOOKUP(B8071,Invoices!A:I,9,TRUE)</f>
        <v>2021</v>
      </c>
    </row>
    <row r="8072" spans="1:10" x14ac:dyDescent="0.15">
      <c r="A8072" t="s">
        <v>11432</v>
      </c>
      <c r="B8072" t="s">
        <v>1737</v>
      </c>
      <c r="C8072" t="s">
        <v>92</v>
      </c>
      <c r="D8072" t="s">
        <v>82</v>
      </c>
      <c r="E8072">
        <v>1</v>
      </c>
      <c r="F8072" s="8">
        <f>VLOOKUP(C8072,Products!$A$2:$E$20,5,TRUE)</f>
        <v>19.95</v>
      </c>
      <c r="G8072" s="8">
        <f t="shared" si="252"/>
        <v>19.95</v>
      </c>
      <c r="H8072" s="8">
        <f>VLOOKUP(C8072,Products!$A$2:$F$20,6,TRUE)</f>
        <v>7.4499999999999993</v>
      </c>
      <c r="I8072" s="8">
        <f t="shared" si="253"/>
        <v>7.4499999999999993</v>
      </c>
      <c r="J8072" s="42">
        <f>VLOOKUP(B8072,Invoices!A:I,9,TRUE)</f>
        <v>2021</v>
      </c>
    </row>
    <row r="8073" spans="1:10" x14ac:dyDescent="0.15">
      <c r="A8073" t="s">
        <v>11433</v>
      </c>
      <c r="B8073" t="s">
        <v>1737</v>
      </c>
      <c r="C8073" t="s">
        <v>96</v>
      </c>
      <c r="D8073" t="s">
        <v>75</v>
      </c>
      <c r="E8073">
        <v>2</v>
      </c>
      <c r="F8073" s="8">
        <f>VLOOKUP(C8073,Products!$A$2:$E$20,5,TRUE)</f>
        <v>79.95</v>
      </c>
      <c r="G8073" s="8">
        <f t="shared" si="252"/>
        <v>159.9</v>
      </c>
      <c r="H8073" s="8">
        <f>VLOOKUP(C8073,Products!$A$2:$F$20,6,TRUE)</f>
        <v>27.950000000000003</v>
      </c>
      <c r="I8073" s="8">
        <f t="shared" si="253"/>
        <v>55.900000000000006</v>
      </c>
      <c r="J8073" s="42">
        <f>VLOOKUP(B8073,Invoices!A:I,9,TRUE)</f>
        <v>2021</v>
      </c>
    </row>
    <row r="8074" spans="1:10" x14ac:dyDescent="0.15">
      <c r="A8074" t="s">
        <v>11434</v>
      </c>
      <c r="B8074" t="s">
        <v>1737</v>
      </c>
      <c r="C8074" t="s">
        <v>105</v>
      </c>
      <c r="D8074" t="s">
        <v>81</v>
      </c>
      <c r="E8074">
        <v>1</v>
      </c>
      <c r="F8074" s="8">
        <f>VLOOKUP(C8074,Products!$A$2:$E$20,5,TRUE)</f>
        <v>8.9499999999999993</v>
      </c>
      <c r="G8074" s="8">
        <f t="shared" si="252"/>
        <v>8.9499999999999993</v>
      </c>
      <c r="H8074" s="8">
        <f>VLOOKUP(C8074,Products!$A$2:$F$20,6,TRUE)</f>
        <v>3.1999999999999993</v>
      </c>
      <c r="I8074" s="8">
        <f t="shared" si="253"/>
        <v>3.1999999999999993</v>
      </c>
      <c r="J8074" s="42">
        <f>VLOOKUP(B8074,Invoices!A:I,9,TRUE)</f>
        <v>2021</v>
      </c>
    </row>
    <row r="8075" spans="1:10" x14ac:dyDescent="0.15">
      <c r="A8075" t="s">
        <v>11435</v>
      </c>
      <c r="B8075" t="s">
        <v>1737</v>
      </c>
      <c r="C8075" t="s">
        <v>88</v>
      </c>
      <c r="D8075" t="s">
        <v>85</v>
      </c>
      <c r="E8075">
        <v>1</v>
      </c>
      <c r="F8075" s="8">
        <f>VLOOKUP(C8075,Products!$A$2:$E$20,5,TRUE)</f>
        <v>8.9499999999999993</v>
      </c>
      <c r="G8075" s="8">
        <f t="shared" si="252"/>
        <v>8.9499999999999993</v>
      </c>
      <c r="H8075" s="8">
        <f>VLOOKUP(C8075,Products!$A$2:$F$20,6,TRUE)</f>
        <v>5.6999999999999993</v>
      </c>
      <c r="I8075" s="8">
        <f t="shared" si="253"/>
        <v>5.6999999999999993</v>
      </c>
      <c r="J8075" s="42">
        <f>VLOOKUP(B8075,Invoices!A:I,9,TRUE)</f>
        <v>2021</v>
      </c>
    </row>
    <row r="8076" spans="1:10" x14ac:dyDescent="0.15">
      <c r="A8076" t="s">
        <v>11436</v>
      </c>
      <c r="B8076" t="s">
        <v>1738</v>
      </c>
      <c r="C8076" t="s">
        <v>104</v>
      </c>
      <c r="D8076" t="s">
        <v>71</v>
      </c>
      <c r="E8076">
        <v>50</v>
      </c>
      <c r="F8076" s="8">
        <f>VLOOKUP(C8076,Products!$A$2:$E$20,5,TRUE)</f>
        <v>2.95</v>
      </c>
      <c r="G8076" s="8">
        <f t="shared" si="252"/>
        <v>147.5</v>
      </c>
      <c r="H8076" s="8">
        <f>VLOOKUP(C8076,Products!$A$2:$F$20,6,TRUE)</f>
        <v>1.1500000000000001</v>
      </c>
      <c r="I8076" s="8">
        <f t="shared" si="253"/>
        <v>57.500000000000007</v>
      </c>
      <c r="J8076" s="42">
        <f>VLOOKUP(B8076,Invoices!A:I,9,TRUE)</f>
        <v>2021</v>
      </c>
    </row>
    <row r="8077" spans="1:10" x14ac:dyDescent="0.15">
      <c r="A8077" t="s">
        <v>11437</v>
      </c>
      <c r="B8077" t="s">
        <v>1739</v>
      </c>
      <c r="C8077" t="s">
        <v>92</v>
      </c>
      <c r="D8077" t="s">
        <v>82</v>
      </c>
      <c r="E8077">
        <v>3</v>
      </c>
      <c r="F8077" s="8">
        <f>VLOOKUP(C8077,Products!$A$2:$E$20,5,TRUE)</f>
        <v>19.95</v>
      </c>
      <c r="G8077" s="8">
        <f t="shared" si="252"/>
        <v>59.849999999999994</v>
      </c>
      <c r="H8077" s="8">
        <f>VLOOKUP(C8077,Products!$A$2:$F$20,6,TRUE)</f>
        <v>7.4499999999999993</v>
      </c>
      <c r="I8077" s="8">
        <f t="shared" si="253"/>
        <v>22.349999999999998</v>
      </c>
      <c r="J8077" s="42">
        <f>VLOOKUP(B8077,Invoices!A:I,9,TRUE)</f>
        <v>2021</v>
      </c>
    </row>
    <row r="8078" spans="1:10" x14ac:dyDescent="0.15">
      <c r="A8078" t="s">
        <v>11438</v>
      </c>
      <c r="B8078" t="s">
        <v>1740</v>
      </c>
      <c r="C8078" t="s">
        <v>104</v>
      </c>
      <c r="D8078" t="s">
        <v>71</v>
      </c>
      <c r="E8078">
        <v>1</v>
      </c>
      <c r="F8078" s="8">
        <f>VLOOKUP(C8078,Products!$A$2:$E$20,5,TRUE)</f>
        <v>2.95</v>
      </c>
      <c r="G8078" s="8">
        <f t="shared" si="252"/>
        <v>2.95</v>
      </c>
      <c r="H8078" s="8">
        <f>VLOOKUP(C8078,Products!$A$2:$F$20,6,TRUE)</f>
        <v>1.1500000000000001</v>
      </c>
      <c r="I8078" s="8">
        <f t="shared" si="253"/>
        <v>1.1500000000000001</v>
      </c>
      <c r="J8078" s="42">
        <f>VLOOKUP(B8078,Invoices!A:I,9,TRUE)</f>
        <v>2021</v>
      </c>
    </row>
    <row r="8079" spans="1:10" x14ac:dyDescent="0.15">
      <c r="A8079" t="s">
        <v>11439</v>
      </c>
      <c r="B8079" t="s">
        <v>1740</v>
      </c>
      <c r="C8079" t="s">
        <v>96</v>
      </c>
      <c r="D8079" t="s">
        <v>75</v>
      </c>
      <c r="E8079">
        <v>1</v>
      </c>
      <c r="F8079" s="8">
        <f>VLOOKUP(C8079,Products!$A$2:$E$20,5,TRUE)</f>
        <v>79.95</v>
      </c>
      <c r="G8079" s="8">
        <f t="shared" si="252"/>
        <v>79.95</v>
      </c>
      <c r="H8079" s="8">
        <f>VLOOKUP(C8079,Products!$A$2:$F$20,6,TRUE)</f>
        <v>27.950000000000003</v>
      </c>
      <c r="I8079" s="8">
        <f t="shared" si="253"/>
        <v>27.950000000000003</v>
      </c>
      <c r="J8079" s="42">
        <f>VLOOKUP(B8079,Invoices!A:I,9,TRUE)</f>
        <v>2021</v>
      </c>
    </row>
    <row r="8080" spans="1:10" x14ac:dyDescent="0.15">
      <c r="A8080" t="s">
        <v>11440</v>
      </c>
      <c r="B8080" t="s">
        <v>1741</v>
      </c>
      <c r="C8080" t="s">
        <v>94</v>
      </c>
      <c r="D8080" t="s">
        <v>86</v>
      </c>
      <c r="E8080">
        <v>3</v>
      </c>
      <c r="F8080" s="8">
        <f>VLOOKUP(C8080,Products!$A$2:$E$20,5,TRUE)</f>
        <v>3.5</v>
      </c>
      <c r="G8080" s="8">
        <f t="shared" si="252"/>
        <v>10.5</v>
      </c>
      <c r="H8080" s="8">
        <f>VLOOKUP(C8080,Products!$A$2:$F$20,6,TRUE)</f>
        <v>0.54999999999999982</v>
      </c>
      <c r="I8080" s="8">
        <f t="shared" si="253"/>
        <v>1.6499999999999995</v>
      </c>
      <c r="J8080" s="42">
        <f>VLOOKUP(B8080,Invoices!A:I,9,TRUE)</f>
        <v>2021</v>
      </c>
    </row>
    <row r="8081" spans="1:10" x14ac:dyDescent="0.15">
      <c r="A8081" t="s">
        <v>11441</v>
      </c>
      <c r="B8081" t="s">
        <v>1741</v>
      </c>
      <c r="C8081" t="s">
        <v>105</v>
      </c>
      <c r="D8081" t="s">
        <v>81</v>
      </c>
      <c r="E8081">
        <v>12</v>
      </c>
      <c r="F8081" s="8">
        <f>VLOOKUP(C8081,Products!$A$2:$E$20,5,TRUE)</f>
        <v>8.9499999999999993</v>
      </c>
      <c r="G8081" s="8">
        <f t="shared" si="252"/>
        <v>107.39999999999999</v>
      </c>
      <c r="H8081" s="8">
        <f>VLOOKUP(C8081,Products!$A$2:$F$20,6,TRUE)</f>
        <v>3.1999999999999993</v>
      </c>
      <c r="I8081" s="8">
        <f t="shared" si="253"/>
        <v>38.399999999999991</v>
      </c>
      <c r="J8081" s="42">
        <f>VLOOKUP(B8081,Invoices!A:I,9,TRUE)</f>
        <v>2021</v>
      </c>
    </row>
    <row r="8082" spans="1:10" x14ac:dyDescent="0.15">
      <c r="A8082" t="s">
        <v>11442</v>
      </c>
      <c r="B8082" t="s">
        <v>1741</v>
      </c>
      <c r="C8082" t="s">
        <v>103</v>
      </c>
      <c r="D8082" t="s">
        <v>77</v>
      </c>
      <c r="E8082">
        <v>6</v>
      </c>
      <c r="F8082" s="8">
        <f>VLOOKUP(C8082,Products!$A$2:$E$20,5,TRUE)</f>
        <v>8.9499999999999993</v>
      </c>
      <c r="G8082" s="8">
        <f t="shared" si="252"/>
        <v>53.699999999999996</v>
      </c>
      <c r="H8082" s="8">
        <f>VLOOKUP(C8082,Products!$A$2:$F$20,6,TRUE)</f>
        <v>3.1999999999999993</v>
      </c>
      <c r="I8082" s="8">
        <f t="shared" si="253"/>
        <v>19.199999999999996</v>
      </c>
      <c r="J8082" s="42">
        <f>VLOOKUP(B8082,Invoices!A:I,9,TRUE)</f>
        <v>2021</v>
      </c>
    </row>
    <row r="8083" spans="1:10" x14ac:dyDescent="0.15">
      <c r="A8083" t="s">
        <v>11443</v>
      </c>
      <c r="B8083" t="s">
        <v>1741</v>
      </c>
      <c r="C8083" t="s">
        <v>90</v>
      </c>
      <c r="D8083" t="s">
        <v>72</v>
      </c>
      <c r="E8083">
        <v>1</v>
      </c>
      <c r="F8083" s="8">
        <f>VLOOKUP(C8083,Products!$A$2:$E$20,5,TRUE)</f>
        <v>8.9499999999999993</v>
      </c>
      <c r="G8083" s="8">
        <f t="shared" si="252"/>
        <v>8.9499999999999993</v>
      </c>
      <c r="H8083" s="8">
        <f>VLOOKUP(C8083,Products!$A$2:$F$20,6,TRUE)</f>
        <v>5.6999999999999993</v>
      </c>
      <c r="I8083" s="8">
        <f t="shared" si="253"/>
        <v>5.6999999999999993</v>
      </c>
      <c r="J8083" s="42">
        <f>VLOOKUP(B8083,Invoices!A:I,9,TRUE)</f>
        <v>2021</v>
      </c>
    </row>
    <row r="8084" spans="1:10" x14ac:dyDescent="0.15">
      <c r="A8084" t="s">
        <v>11444</v>
      </c>
      <c r="B8084" t="s">
        <v>1742</v>
      </c>
      <c r="C8084" t="s">
        <v>93</v>
      </c>
      <c r="D8084" t="s">
        <v>76</v>
      </c>
      <c r="E8084">
        <v>2</v>
      </c>
      <c r="F8084" s="8">
        <f>VLOOKUP(C8084,Products!$A$2:$E$20,5,TRUE)</f>
        <v>9.9499999999999993</v>
      </c>
      <c r="G8084" s="8">
        <f t="shared" si="252"/>
        <v>19.899999999999999</v>
      </c>
      <c r="H8084" s="8">
        <f>VLOOKUP(C8084,Products!$A$2:$F$20,6,TRUE)</f>
        <v>1.9499999999999993</v>
      </c>
      <c r="I8084" s="8">
        <f t="shared" si="253"/>
        <v>3.8999999999999986</v>
      </c>
      <c r="J8084" s="42">
        <f>VLOOKUP(B8084,Invoices!A:I,9,TRUE)</f>
        <v>2021</v>
      </c>
    </row>
    <row r="8085" spans="1:10" x14ac:dyDescent="0.15">
      <c r="A8085" t="s">
        <v>11445</v>
      </c>
      <c r="B8085" t="s">
        <v>1742</v>
      </c>
      <c r="C8085" t="s">
        <v>90</v>
      </c>
      <c r="D8085" t="s">
        <v>72</v>
      </c>
      <c r="E8085">
        <v>24</v>
      </c>
      <c r="F8085" s="8">
        <f>VLOOKUP(C8085,Products!$A$2:$E$20,5,TRUE)</f>
        <v>8.9499999999999993</v>
      </c>
      <c r="G8085" s="8">
        <f t="shared" si="252"/>
        <v>214.79999999999998</v>
      </c>
      <c r="H8085" s="8">
        <f>VLOOKUP(C8085,Products!$A$2:$F$20,6,TRUE)</f>
        <v>5.6999999999999993</v>
      </c>
      <c r="I8085" s="8">
        <f t="shared" si="253"/>
        <v>136.79999999999998</v>
      </c>
      <c r="J8085" s="42">
        <f>VLOOKUP(B8085,Invoices!A:I,9,TRUE)</f>
        <v>2021</v>
      </c>
    </row>
    <row r="8086" spans="1:10" x14ac:dyDescent="0.15">
      <c r="A8086" t="s">
        <v>11446</v>
      </c>
      <c r="B8086" t="s">
        <v>1743</v>
      </c>
      <c r="C8086" t="s">
        <v>94</v>
      </c>
      <c r="D8086" t="s">
        <v>86</v>
      </c>
      <c r="E8086">
        <v>2</v>
      </c>
      <c r="F8086" s="8">
        <f>VLOOKUP(C8086,Products!$A$2:$E$20,5,TRUE)</f>
        <v>3.5</v>
      </c>
      <c r="G8086" s="8">
        <f t="shared" si="252"/>
        <v>7</v>
      </c>
      <c r="H8086" s="8">
        <f>VLOOKUP(C8086,Products!$A$2:$F$20,6,TRUE)</f>
        <v>0.54999999999999982</v>
      </c>
      <c r="I8086" s="8">
        <f t="shared" si="253"/>
        <v>1.0999999999999996</v>
      </c>
      <c r="J8086" s="42">
        <f>VLOOKUP(B8086,Invoices!A:I,9,TRUE)</f>
        <v>2021</v>
      </c>
    </row>
    <row r="8087" spans="1:10" x14ac:dyDescent="0.15">
      <c r="A8087" t="s">
        <v>11447</v>
      </c>
      <c r="B8087" t="s">
        <v>1743</v>
      </c>
      <c r="C8087" t="s">
        <v>98</v>
      </c>
      <c r="D8087" t="s">
        <v>79</v>
      </c>
      <c r="E8087">
        <v>50</v>
      </c>
      <c r="F8087" s="8">
        <f>VLOOKUP(C8087,Products!$A$2:$E$20,5,TRUE)</f>
        <v>14.95</v>
      </c>
      <c r="G8087" s="8">
        <f t="shared" si="252"/>
        <v>747.5</v>
      </c>
      <c r="H8087" s="8">
        <f>VLOOKUP(C8087,Products!$A$2:$F$20,6,TRUE)</f>
        <v>3.0499999999999989</v>
      </c>
      <c r="I8087" s="8">
        <f t="shared" si="253"/>
        <v>152.49999999999994</v>
      </c>
      <c r="J8087" s="42">
        <f>VLOOKUP(B8087,Invoices!A:I,9,TRUE)</f>
        <v>2021</v>
      </c>
    </row>
    <row r="8088" spans="1:10" x14ac:dyDescent="0.15">
      <c r="A8088" t="s">
        <v>11448</v>
      </c>
      <c r="B8088" t="s">
        <v>1743</v>
      </c>
      <c r="C8088" t="s">
        <v>88</v>
      </c>
      <c r="D8088" t="s">
        <v>85</v>
      </c>
      <c r="E8088">
        <v>15</v>
      </c>
      <c r="F8088" s="8">
        <f>VLOOKUP(C8088,Products!$A$2:$E$20,5,TRUE)</f>
        <v>8.9499999999999993</v>
      </c>
      <c r="G8088" s="8">
        <f t="shared" si="252"/>
        <v>134.25</v>
      </c>
      <c r="H8088" s="8">
        <f>VLOOKUP(C8088,Products!$A$2:$F$20,6,TRUE)</f>
        <v>5.6999999999999993</v>
      </c>
      <c r="I8088" s="8">
        <f t="shared" si="253"/>
        <v>85.499999999999986</v>
      </c>
      <c r="J8088" s="42">
        <f>VLOOKUP(B8088,Invoices!A:I,9,TRUE)</f>
        <v>2021</v>
      </c>
    </row>
    <row r="8089" spans="1:10" x14ac:dyDescent="0.15">
      <c r="A8089" t="s">
        <v>11449</v>
      </c>
      <c r="B8089" t="s">
        <v>1743</v>
      </c>
      <c r="C8089" t="s">
        <v>100</v>
      </c>
      <c r="D8089" t="s">
        <v>78</v>
      </c>
      <c r="E8089">
        <v>2</v>
      </c>
      <c r="F8089" s="8">
        <f>VLOOKUP(C8089,Products!$A$2:$E$20,5,TRUE)</f>
        <v>49.95</v>
      </c>
      <c r="G8089" s="8">
        <f t="shared" si="252"/>
        <v>99.9</v>
      </c>
      <c r="H8089" s="8">
        <f>VLOOKUP(C8089,Products!$A$2:$F$20,6,TRUE)</f>
        <v>19.950000000000003</v>
      </c>
      <c r="I8089" s="8">
        <f t="shared" si="253"/>
        <v>39.900000000000006</v>
      </c>
      <c r="J8089" s="42">
        <f>VLOOKUP(B8089,Invoices!A:I,9,TRUE)</f>
        <v>2021</v>
      </c>
    </row>
    <row r="8090" spans="1:10" x14ac:dyDescent="0.15">
      <c r="A8090" t="s">
        <v>11450</v>
      </c>
      <c r="B8090" t="s">
        <v>1743</v>
      </c>
      <c r="C8090" t="s">
        <v>90</v>
      </c>
      <c r="D8090" t="s">
        <v>72</v>
      </c>
      <c r="E8090">
        <v>12</v>
      </c>
      <c r="F8090" s="8">
        <f>VLOOKUP(C8090,Products!$A$2:$E$20,5,TRUE)</f>
        <v>8.9499999999999993</v>
      </c>
      <c r="G8090" s="8">
        <f t="shared" si="252"/>
        <v>107.39999999999999</v>
      </c>
      <c r="H8090" s="8">
        <f>VLOOKUP(C8090,Products!$A$2:$F$20,6,TRUE)</f>
        <v>5.6999999999999993</v>
      </c>
      <c r="I8090" s="8">
        <f t="shared" si="253"/>
        <v>68.399999999999991</v>
      </c>
      <c r="J8090" s="42">
        <f>VLOOKUP(B8090,Invoices!A:I,9,TRUE)</f>
        <v>2021</v>
      </c>
    </row>
    <row r="8091" spans="1:10" x14ac:dyDescent="0.15">
      <c r="A8091" t="s">
        <v>11451</v>
      </c>
      <c r="B8091" t="s">
        <v>1744</v>
      </c>
      <c r="C8091" t="s">
        <v>91</v>
      </c>
      <c r="D8091" t="s">
        <v>70</v>
      </c>
      <c r="E8091">
        <v>30</v>
      </c>
      <c r="F8091" s="8">
        <f>VLOOKUP(C8091,Products!$A$2:$E$20,5,TRUE)</f>
        <v>49.95</v>
      </c>
      <c r="G8091" s="8">
        <f t="shared" si="252"/>
        <v>1498.5</v>
      </c>
      <c r="H8091" s="8">
        <f>VLOOKUP(C8091,Products!$A$2:$F$20,6,TRUE)</f>
        <v>21.200000000000003</v>
      </c>
      <c r="I8091" s="8">
        <f t="shared" si="253"/>
        <v>636.00000000000011</v>
      </c>
      <c r="J8091" s="42">
        <f>VLOOKUP(B8091,Invoices!A:I,9,TRUE)</f>
        <v>2021</v>
      </c>
    </row>
    <row r="8092" spans="1:10" x14ac:dyDescent="0.15">
      <c r="A8092" t="s">
        <v>11452</v>
      </c>
      <c r="B8092" t="s">
        <v>1744</v>
      </c>
      <c r="C8092" t="s">
        <v>105</v>
      </c>
      <c r="D8092" t="s">
        <v>81</v>
      </c>
      <c r="E8092">
        <v>1</v>
      </c>
      <c r="F8092" s="8">
        <f>VLOOKUP(C8092,Products!$A$2:$E$20,5,TRUE)</f>
        <v>8.9499999999999993</v>
      </c>
      <c r="G8092" s="8">
        <f t="shared" si="252"/>
        <v>8.9499999999999993</v>
      </c>
      <c r="H8092" s="8">
        <f>VLOOKUP(C8092,Products!$A$2:$F$20,6,TRUE)</f>
        <v>3.1999999999999993</v>
      </c>
      <c r="I8092" s="8">
        <f t="shared" si="253"/>
        <v>3.1999999999999993</v>
      </c>
      <c r="J8092" s="42">
        <f>VLOOKUP(B8092,Invoices!A:I,9,TRUE)</f>
        <v>2021</v>
      </c>
    </row>
    <row r="8093" spans="1:10" x14ac:dyDescent="0.15">
      <c r="A8093" t="s">
        <v>11453</v>
      </c>
      <c r="B8093" t="s">
        <v>1745</v>
      </c>
      <c r="C8093" t="s">
        <v>91</v>
      </c>
      <c r="D8093" t="s">
        <v>70</v>
      </c>
      <c r="E8093">
        <v>8</v>
      </c>
      <c r="F8093" s="8">
        <f>VLOOKUP(C8093,Products!$A$2:$E$20,5,TRUE)</f>
        <v>49.95</v>
      </c>
      <c r="G8093" s="8">
        <f t="shared" si="252"/>
        <v>399.6</v>
      </c>
      <c r="H8093" s="8">
        <f>VLOOKUP(C8093,Products!$A$2:$F$20,6,TRUE)</f>
        <v>21.200000000000003</v>
      </c>
      <c r="I8093" s="8">
        <f t="shared" si="253"/>
        <v>169.60000000000002</v>
      </c>
      <c r="J8093" s="42">
        <f>VLOOKUP(B8093,Invoices!A:I,9,TRUE)</f>
        <v>2021</v>
      </c>
    </row>
    <row r="8094" spans="1:10" x14ac:dyDescent="0.15">
      <c r="A8094" t="s">
        <v>11454</v>
      </c>
      <c r="B8094" t="s">
        <v>1745</v>
      </c>
      <c r="C8094" t="s">
        <v>93</v>
      </c>
      <c r="D8094" t="s">
        <v>76</v>
      </c>
      <c r="E8094">
        <v>1</v>
      </c>
      <c r="F8094" s="8">
        <f>VLOOKUP(C8094,Products!$A$2:$E$20,5,TRUE)</f>
        <v>9.9499999999999993</v>
      </c>
      <c r="G8094" s="8">
        <f t="shared" si="252"/>
        <v>9.9499999999999993</v>
      </c>
      <c r="H8094" s="8">
        <f>VLOOKUP(C8094,Products!$A$2:$F$20,6,TRUE)</f>
        <v>1.9499999999999993</v>
      </c>
      <c r="I8094" s="8">
        <f t="shared" si="253"/>
        <v>1.9499999999999993</v>
      </c>
      <c r="J8094" s="42">
        <f>VLOOKUP(B8094,Invoices!A:I,9,TRUE)</f>
        <v>2021</v>
      </c>
    </row>
    <row r="8095" spans="1:10" x14ac:dyDescent="0.15">
      <c r="A8095" t="s">
        <v>11455</v>
      </c>
      <c r="B8095" t="s">
        <v>1745</v>
      </c>
      <c r="C8095" t="s">
        <v>102</v>
      </c>
      <c r="D8095" t="s">
        <v>83</v>
      </c>
      <c r="E8095">
        <v>3</v>
      </c>
      <c r="F8095" s="8">
        <f>VLOOKUP(C8095,Products!$A$2:$E$20,5,TRUE)</f>
        <v>29.95</v>
      </c>
      <c r="G8095" s="8">
        <f t="shared" si="252"/>
        <v>89.85</v>
      </c>
      <c r="H8095" s="8">
        <f>VLOOKUP(C8095,Products!$A$2:$F$20,6,TRUE)</f>
        <v>15</v>
      </c>
      <c r="I8095" s="8">
        <f t="shared" si="253"/>
        <v>45</v>
      </c>
      <c r="J8095" s="42">
        <f>VLOOKUP(B8095,Invoices!A:I,9,TRUE)</f>
        <v>2021</v>
      </c>
    </row>
    <row r="8096" spans="1:10" x14ac:dyDescent="0.15">
      <c r="A8096" t="s">
        <v>11456</v>
      </c>
      <c r="B8096" t="s">
        <v>1745</v>
      </c>
      <c r="C8096" t="s">
        <v>97</v>
      </c>
      <c r="D8096" t="s">
        <v>74</v>
      </c>
      <c r="E8096">
        <v>6</v>
      </c>
      <c r="F8096" s="8">
        <f>VLOOKUP(C8096,Products!$A$2:$E$20,5,TRUE)</f>
        <v>1.5</v>
      </c>
      <c r="G8096" s="8">
        <f t="shared" si="252"/>
        <v>9</v>
      </c>
      <c r="H8096" s="8">
        <f>VLOOKUP(C8096,Products!$A$2:$F$20,6,TRUE)</f>
        <v>0.5</v>
      </c>
      <c r="I8096" s="8">
        <f t="shared" si="253"/>
        <v>3</v>
      </c>
      <c r="J8096" s="42">
        <f>VLOOKUP(B8096,Invoices!A:I,9,TRUE)</f>
        <v>2021</v>
      </c>
    </row>
    <row r="8097" spans="1:10" x14ac:dyDescent="0.15">
      <c r="A8097" t="s">
        <v>11457</v>
      </c>
      <c r="B8097" t="s">
        <v>1745</v>
      </c>
      <c r="C8097" t="s">
        <v>96</v>
      </c>
      <c r="D8097" t="s">
        <v>75</v>
      </c>
      <c r="E8097">
        <v>25</v>
      </c>
      <c r="F8097" s="8">
        <f>VLOOKUP(C8097,Products!$A$2:$E$20,5,TRUE)</f>
        <v>79.95</v>
      </c>
      <c r="G8097" s="8">
        <f t="shared" si="252"/>
        <v>1998.75</v>
      </c>
      <c r="H8097" s="8">
        <f>VLOOKUP(C8097,Products!$A$2:$F$20,6,TRUE)</f>
        <v>27.950000000000003</v>
      </c>
      <c r="I8097" s="8">
        <f t="shared" si="253"/>
        <v>698.75000000000011</v>
      </c>
      <c r="J8097" s="42">
        <f>VLOOKUP(B8097,Invoices!A:I,9,TRUE)</f>
        <v>2021</v>
      </c>
    </row>
    <row r="8098" spans="1:10" x14ac:dyDescent="0.15">
      <c r="A8098" t="s">
        <v>11458</v>
      </c>
      <c r="B8098" t="s">
        <v>1745</v>
      </c>
      <c r="C8098" t="s">
        <v>99</v>
      </c>
      <c r="D8098" t="s">
        <v>84</v>
      </c>
      <c r="E8098">
        <v>2</v>
      </c>
      <c r="F8098" s="8">
        <f>VLOOKUP(C8098,Products!$A$2:$E$20,5,TRUE)</f>
        <v>3.5</v>
      </c>
      <c r="G8098" s="8">
        <f t="shared" si="252"/>
        <v>7</v>
      </c>
      <c r="H8098" s="8">
        <f>VLOOKUP(C8098,Products!$A$2:$F$20,6,TRUE)</f>
        <v>0.54999999999999982</v>
      </c>
      <c r="I8098" s="8">
        <f t="shared" si="253"/>
        <v>1.0999999999999996</v>
      </c>
      <c r="J8098" s="42">
        <f>VLOOKUP(B8098,Invoices!A:I,9,TRUE)</f>
        <v>2021</v>
      </c>
    </row>
    <row r="8099" spans="1:10" x14ac:dyDescent="0.15">
      <c r="A8099" t="s">
        <v>11459</v>
      </c>
      <c r="B8099" t="s">
        <v>1745</v>
      </c>
      <c r="C8099" t="s">
        <v>104</v>
      </c>
      <c r="D8099" t="s">
        <v>71</v>
      </c>
      <c r="E8099">
        <v>3</v>
      </c>
      <c r="F8099" s="8">
        <f>VLOOKUP(C8099,Products!$A$2:$E$20,5,TRUE)</f>
        <v>2.95</v>
      </c>
      <c r="G8099" s="8">
        <f t="shared" si="252"/>
        <v>8.8500000000000014</v>
      </c>
      <c r="H8099" s="8">
        <f>VLOOKUP(C8099,Products!$A$2:$F$20,6,TRUE)</f>
        <v>1.1500000000000001</v>
      </c>
      <c r="I8099" s="8">
        <f t="shared" si="253"/>
        <v>3.45</v>
      </c>
      <c r="J8099" s="42">
        <f>VLOOKUP(B8099,Invoices!A:I,9,TRUE)</f>
        <v>2021</v>
      </c>
    </row>
    <row r="8100" spans="1:10" x14ac:dyDescent="0.15">
      <c r="A8100" t="s">
        <v>11460</v>
      </c>
      <c r="B8100" t="s">
        <v>1745</v>
      </c>
      <c r="C8100" t="s">
        <v>87</v>
      </c>
      <c r="D8100" t="s">
        <v>68</v>
      </c>
      <c r="E8100">
        <v>1</v>
      </c>
      <c r="F8100" s="8">
        <f>VLOOKUP(C8100,Products!$A$2:$E$20,5,TRUE)</f>
        <v>19.95</v>
      </c>
      <c r="G8100" s="8">
        <f t="shared" si="252"/>
        <v>19.95</v>
      </c>
      <c r="H8100" s="8">
        <f>VLOOKUP(C8100,Products!$A$2:$F$20,6,TRUE)</f>
        <v>7.4499999999999993</v>
      </c>
      <c r="I8100" s="8">
        <f t="shared" si="253"/>
        <v>7.4499999999999993</v>
      </c>
      <c r="J8100" s="42">
        <f>VLOOKUP(B8100,Invoices!A:I,9,TRUE)</f>
        <v>2021</v>
      </c>
    </row>
    <row r="8101" spans="1:10" x14ac:dyDescent="0.15">
      <c r="A8101" t="s">
        <v>11461</v>
      </c>
      <c r="B8101" t="s">
        <v>1746</v>
      </c>
      <c r="C8101" t="s">
        <v>93</v>
      </c>
      <c r="D8101" t="s">
        <v>76</v>
      </c>
      <c r="E8101">
        <v>1</v>
      </c>
      <c r="F8101" s="8">
        <f>VLOOKUP(C8101,Products!$A$2:$E$20,5,TRUE)</f>
        <v>9.9499999999999993</v>
      </c>
      <c r="G8101" s="8">
        <f t="shared" si="252"/>
        <v>9.9499999999999993</v>
      </c>
      <c r="H8101" s="8">
        <f>VLOOKUP(C8101,Products!$A$2:$F$20,6,TRUE)</f>
        <v>1.9499999999999993</v>
      </c>
      <c r="I8101" s="8">
        <f t="shared" si="253"/>
        <v>1.9499999999999993</v>
      </c>
      <c r="J8101" s="42">
        <f>VLOOKUP(B8101,Invoices!A:I,9,TRUE)</f>
        <v>2021</v>
      </c>
    </row>
    <row r="8102" spans="1:10" x14ac:dyDescent="0.15">
      <c r="A8102" t="s">
        <v>11462</v>
      </c>
      <c r="B8102" t="s">
        <v>1746</v>
      </c>
      <c r="C8102" t="s">
        <v>104</v>
      </c>
      <c r="D8102" t="s">
        <v>71</v>
      </c>
      <c r="E8102">
        <v>1</v>
      </c>
      <c r="F8102" s="8">
        <f>VLOOKUP(C8102,Products!$A$2:$E$20,5,TRUE)</f>
        <v>2.95</v>
      </c>
      <c r="G8102" s="8">
        <f t="shared" si="252"/>
        <v>2.95</v>
      </c>
      <c r="H8102" s="8">
        <f>VLOOKUP(C8102,Products!$A$2:$F$20,6,TRUE)</f>
        <v>1.1500000000000001</v>
      </c>
      <c r="I8102" s="8">
        <f t="shared" si="253"/>
        <v>1.1500000000000001</v>
      </c>
      <c r="J8102" s="42">
        <f>VLOOKUP(B8102,Invoices!A:I,9,TRUE)</f>
        <v>2021</v>
      </c>
    </row>
    <row r="8103" spans="1:10" x14ac:dyDescent="0.15">
      <c r="A8103" t="s">
        <v>11463</v>
      </c>
      <c r="B8103" t="s">
        <v>1746</v>
      </c>
      <c r="C8103" t="s">
        <v>105</v>
      </c>
      <c r="D8103" t="s">
        <v>81</v>
      </c>
      <c r="E8103">
        <v>50</v>
      </c>
      <c r="F8103" s="8">
        <f>VLOOKUP(C8103,Products!$A$2:$E$20,5,TRUE)</f>
        <v>8.9499999999999993</v>
      </c>
      <c r="G8103" s="8">
        <f t="shared" si="252"/>
        <v>447.49999999999994</v>
      </c>
      <c r="H8103" s="8">
        <f>VLOOKUP(C8103,Products!$A$2:$F$20,6,TRUE)</f>
        <v>3.1999999999999993</v>
      </c>
      <c r="I8103" s="8">
        <f t="shared" si="253"/>
        <v>159.99999999999997</v>
      </c>
      <c r="J8103" s="42">
        <f>VLOOKUP(B8103,Invoices!A:I,9,TRUE)</f>
        <v>2021</v>
      </c>
    </row>
    <row r="8104" spans="1:10" x14ac:dyDescent="0.15">
      <c r="A8104" t="s">
        <v>11464</v>
      </c>
      <c r="B8104" t="s">
        <v>1746</v>
      </c>
      <c r="C8104" t="s">
        <v>103</v>
      </c>
      <c r="D8104" t="s">
        <v>77</v>
      </c>
      <c r="E8104">
        <v>6</v>
      </c>
      <c r="F8104" s="8">
        <f>VLOOKUP(C8104,Products!$A$2:$E$20,5,TRUE)</f>
        <v>8.9499999999999993</v>
      </c>
      <c r="G8104" s="8">
        <f t="shared" si="252"/>
        <v>53.699999999999996</v>
      </c>
      <c r="H8104" s="8">
        <f>VLOOKUP(C8104,Products!$A$2:$F$20,6,TRUE)</f>
        <v>3.1999999999999993</v>
      </c>
      <c r="I8104" s="8">
        <f t="shared" si="253"/>
        <v>19.199999999999996</v>
      </c>
      <c r="J8104" s="42">
        <f>VLOOKUP(B8104,Invoices!A:I,9,TRUE)</f>
        <v>2021</v>
      </c>
    </row>
    <row r="8105" spans="1:10" x14ac:dyDescent="0.15">
      <c r="A8105" t="s">
        <v>11465</v>
      </c>
      <c r="B8105" t="s">
        <v>1746</v>
      </c>
      <c r="C8105" t="s">
        <v>102</v>
      </c>
      <c r="D8105" t="s">
        <v>83</v>
      </c>
      <c r="E8105">
        <v>3</v>
      </c>
      <c r="F8105" s="8">
        <f>VLOOKUP(C8105,Products!$A$2:$E$20,5,TRUE)</f>
        <v>29.95</v>
      </c>
      <c r="G8105" s="8">
        <f t="shared" si="252"/>
        <v>89.85</v>
      </c>
      <c r="H8105" s="8">
        <f>VLOOKUP(C8105,Products!$A$2:$F$20,6,TRUE)</f>
        <v>15</v>
      </c>
      <c r="I8105" s="8">
        <f t="shared" si="253"/>
        <v>45</v>
      </c>
      <c r="J8105" s="42">
        <f>VLOOKUP(B8105,Invoices!A:I,9,TRUE)</f>
        <v>2021</v>
      </c>
    </row>
    <row r="8106" spans="1:10" x14ac:dyDescent="0.15">
      <c r="A8106" t="s">
        <v>11466</v>
      </c>
      <c r="B8106" t="s">
        <v>1747</v>
      </c>
      <c r="C8106" t="s">
        <v>95</v>
      </c>
      <c r="D8106" t="s">
        <v>73</v>
      </c>
      <c r="E8106">
        <v>2</v>
      </c>
      <c r="F8106" s="8">
        <f>VLOOKUP(C8106,Products!$A$2:$E$20,5,TRUE)</f>
        <v>12.95</v>
      </c>
      <c r="G8106" s="8">
        <f t="shared" si="252"/>
        <v>25.9</v>
      </c>
      <c r="H8106" s="8">
        <f>VLOOKUP(C8106,Products!$A$2:$F$20,6,TRUE)</f>
        <v>4.1999999999999993</v>
      </c>
      <c r="I8106" s="8">
        <f t="shared" si="253"/>
        <v>8.3999999999999986</v>
      </c>
      <c r="J8106" s="42">
        <f>VLOOKUP(B8106,Invoices!A:I,9,TRUE)</f>
        <v>2021</v>
      </c>
    </row>
    <row r="8107" spans="1:10" x14ac:dyDescent="0.15">
      <c r="A8107" t="s">
        <v>11467</v>
      </c>
      <c r="B8107" t="s">
        <v>1747</v>
      </c>
      <c r="C8107" t="s">
        <v>100</v>
      </c>
      <c r="D8107" t="s">
        <v>78</v>
      </c>
      <c r="E8107">
        <v>1</v>
      </c>
      <c r="F8107" s="8">
        <f>VLOOKUP(C8107,Products!$A$2:$E$20,5,TRUE)</f>
        <v>49.95</v>
      </c>
      <c r="G8107" s="8">
        <f t="shared" si="252"/>
        <v>49.95</v>
      </c>
      <c r="H8107" s="8">
        <f>VLOOKUP(C8107,Products!$A$2:$F$20,6,TRUE)</f>
        <v>19.950000000000003</v>
      </c>
      <c r="I8107" s="8">
        <f t="shared" si="253"/>
        <v>19.950000000000003</v>
      </c>
      <c r="J8107" s="42">
        <f>VLOOKUP(B8107,Invoices!A:I,9,TRUE)</f>
        <v>2021</v>
      </c>
    </row>
    <row r="8108" spans="1:10" x14ac:dyDescent="0.15">
      <c r="A8108" t="s">
        <v>11468</v>
      </c>
      <c r="B8108" t="s">
        <v>1747</v>
      </c>
      <c r="C8108" t="s">
        <v>90</v>
      </c>
      <c r="D8108" t="s">
        <v>72</v>
      </c>
      <c r="E8108">
        <v>5</v>
      </c>
      <c r="F8108" s="8">
        <f>VLOOKUP(C8108,Products!$A$2:$E$20,5,TRUE)</f>
        <v>8.9499999999999993</v>
      </c>
      <c r="G8108" s="8">
        <f t="shared" si="252"/>
        <v>44.75</v>
      </c>
      <c r="H8108" s="8">
        <f>VLOOKUP(C8108,Products!$A$2:$F$20,6,TRUE)</f>
        <v>5.6999999999999993</v>
      </c>
      <c r="I8108" s="8">
        <f t="shared" si="253"/>
        <v>28.499999999999996</v>
      </c>
      <c r="J8108" s="42">
        <f>VLOOKUP(B8108,Invoices!A:I,9,TRUE)</f>
        <v>2021</v>
      </c>
    </row>
    <row r="8109" spans="1:10" x14ac:dyDescent="0.15">
      <c r="A8109" t="s">
        <v>11469</v>
      </c>
      <c r="B8109" t="s">
        <v>1748</v>
      </c>
      <c r="C8109" t="s">
        <v>103</v>
      </c>
      <c r="D8109" t="s">
        <v>77</v>
      </c>
      <c r="E8109">
        <v>5</v>
      </c>
      <c r="F8109" s="8">
        <f>VLOOKUP(C8109,Products!$A$2:$E$20,5,TRUE)</f>
        <v>8.9499999999999993</v>
      </c>
      <c r="G8109" s="8">
        <f t="shared" si="252"/>
        <v>44.75</v>
      </c>
      <c r="H8109" s="8">
        <f>VLOOKUP(C8109,Products!$A$2:$F$20,6,TRUE)</f>
        <v>3.1999999999999993</v>
      </c>
      <c r="I8109" s="8">
        <f t="shared" si="253"/>
        <v>15.999999999999996</v>
      </c>
      <c r="J8109" s="42">
        <f>VLOOKUP(B8109,Invoices!A:I,9,TRUE)</f>
        <v>2021</v>
      </c>
    </row>
    <row r="8110" spans="1:10" x14ac:dyDescent="0.15">
      <c r="A8110" t="s">
        <v>11470</v>
      </c>
      <c r="B8110" t="s">
        <v>1748</v>
      </c>
      <c r="C8110" t="s">
        <v>105</v>
      </c>
      <c r="D8110" t="s">
        <v>81</v>
      </c>
      <c r="E8110">
        <v>30</v>
      </c>
      <c r="F8110" s="8">
        <f>VLOOKUP(C8110,Products!$A$2:$E$20,5,TRUE)</f>
        <v>8.9499999999999993</v>
      </c>
      <c r="G8110" s="8">
        <f t="shared" si="252"/>
        <v>268.5</v>
      </c>
      <c r="H8110" s="8">
        <f>VLOOKUP(C8110,Products!$A$2:$F$20,6,TRUE)</f>
        <v>3.1999999999999993</v>
      </c>
      <c r="I8110" s="8">
        <f t="shared" si="253"/>
        <v>95.999999999999972</v>
      </c>
      <c r="J8110" s="42">
        <f>VLOOKUP(B8110,Invoices!A:I,9,TRUE)</f>
        <v>2021</v>
      </c>
    </row>
    <row r="8111" spans="1:10" x14ac:dyDescent="0.15">
      <c r="A8111" t="s">
        <v>11471</v>
      </c>
      <c r="B8111" t="s">
        <v>1748</v>
      </c>
      <c r="C8111" t="s">
        <v>100</v>
      </c>
      <c r="D8111" t="s">
        <v>78</v>
      </c>
      <c r="E8111">
        <v>10</v>
      </c>
      <c r="F8111" s="8">
        <f>VLOOKUP(C8111,Products!$A$2:$E$20,5,TRUE)</f>
        <v>49.95</v>
      </c>
      <c r="G8111" s="8">
        <f t="shared" si="252"/>
        <v>499.5</v>
      </c>
      <c r="H8111" s="8">
        <f>VLOOKUP(C8111,Products!$A$2:$F$20,6,TRUE)</f>
        <v>19.950000000000003</v>
      </c>
      <c r="I8111" s="8">
        <f t="shared" si="253"/>
        <v>199.50000000000003</v>
      </c>
      <c r="J8111" s="42">
        <f>VLOOKUP(B8111,Invoices!A:I,9,TRUE)</f>
        <v>2021</v>
      </c>
    </row>
    <row r="8112" spans="1:10" x14ac:dyDescent="0.15">
      <c r="A8112" t="s">
        <v>11472</v>
      </c>
      <c r="B8112" t="s">
        <v>1748</v>
      </c>
      <c r="C8112" t="s">
        <v>94</v>
      </c>
      <c r="D8112" t="s">
        <v>86</v>
      </c>
      <c r="E8112">
        <v>15</v>
      </c>
      <c r="F8112" s="8">
        <f>VLOOKUP(C8112,Products!$A$2:$E$20,5,TRUE)</f>
        <v>3.5</v>
      </c>
      <c r="G8112" s="8">
        <f t="shared" si="252"/>
        <v>52.5</v>
      </c>
      <c r="H8112" s="8">
        <f>VLOOKUP(C8112,Products!$A$2:$F$20,6,TRUE)</f>
        <v>0.54999999999999982</v>
      </c>
      <c r="I8112" s="8">
        <f t="shared" si="253"/>
        <v>8.2499999999999964</v>
      </c>
      <c r="J8112" s="42">
        <f>VLOOKUP(B8112,Invoices!A:I,9,TRUE)</f>
        <v>2021</v>
      </c>
    </row>
    <row r="8113" spans="1:10" x14ac:dyDescent="0.15">
      <c r="A8113" t="s">
        <v>11473</v>
      </c>
      <c r="B8113" t="s">
        <v>1748</v>
      </c>
      <c r="C8113" t="s">
        <v>96</v>
      </c>
      <c r="D8113" t="s">
        <v>75</v>
      </c>
      <c r="E8113">
        <v>1</v>
      </c>
      <c r="F8113" s="8">
        <f>VLOOKUP(C8113,Products!$A$2:$E$20,5,TRUE)</f>
        <v>79.95</v>
      </c>
      <c r="G8113" s="8">
        <f t="shared" si="252"/>
        <v>79.95</v>
      </c>
      <c r="H8113" s="8">
        <f>VLOOKUP(C8113,Products!$A$2:$F$20,6,TRUE)</f>
        <v>27.950000000000003</v>
      </c>
      <c r="I8113" s="8">
        <f t="shared" si="253"/>
        <v>27.950000000000003</v>
      </c>
      <c r="J8113" s="42">
        <f>VLOOKUP(B8113,Invoices!A:I,9,TRUE)</f>
        <v>2021</v>
      </c>
    </row>
    <row r="8114" spans="1:10" x14ac:dyDescent="0.15">
      <c r="A8114" t="s">
        <v>11474</v>
      </c>
      <c r="B8114" t="s">
        <v>1748</v>
      </c>
      <c r="C8114" t="s">
        <v>104</v>
      </c>
      <c r="D8114" t="s">
        <v>71</v>
      </c>
      <c r="E8114">
        <v>1</v>
      </c>
      <c r="F8114" s="8">
        <f>VLOOKUP(C8114,Products!$A$2:$E$20,5,TRUE)</f>
        <v>2.95</v>
      </c>
      <c r="G8114" s="8">
        <f t="shared" si="252"/>
        <v>2.95</v>
      </c>
      <c r="H8114" s="8">
        <f>VLOOKUP(C8114,Products!$A$2:$F$20,6,TRUE)</f>
        <v>1.1500000000000001</v>
      </c>
      <c r="I8114" s="8">
        <f t="shared" si="253"/>
        <v>1.1500000000000001</v>
      </c>
      <c r="J8114" s="42">
        <f>VLOOKUP(B8114,Invoices!A:I,9,TRUE)</f>
        <v>2021</v>
      </c>
    </row>
    <row r="8115" spans="1:10" x14ac:dyDescent="0.15">
      <c r="A8115" t="s">
        <v>11475</v>
      </c>
      <c r="B8115" t="s">
        <v>1748</v>
      </c>
      <c r="C8115" t="s">
        <v>95</v>
      </c>
      <c r="D8115" t="s">
        <v>73</v>
      </c>
      <c r="E8115">
        <v>1</v>
      </c>
      <c r="F8115" s="8">
        <f>VLOOKUP(C8115,Products!$A$2:$E$20,5,TRUE)</f>
        <v>12.95</v>
      </c>
      <c r="G8115" s="8">
        <f t="shared" si="252"/>
        <v>12.95</v>
      </c>
      <c r="H8115" s="8">
        <f>VLOOKUP(C8115,Products!$A$2:$F$20,6,TRUE)</f>
        <v>4.1999999999999993</v>
      </c>
      <c r="I8115" s="8">
        <f t="shared" si="253"/>
        <v>4.1999999999999993</v>
      </c>
      <c r="J8115" s="42">
        <f>VLOOKUP(B8115,Invoices!A:I,9,TRUE)</f>
        <v>2021</v>
      </c>
    </row>
    <row r="8116" spans="1:10" x14ac:dyDescent="0.15">
      <c r="A8116" t="s">
        <v>11476</v>
      </c>
      <c r="B8116" t="s">
        <v>1749</v>
      </c>
      <c r="C8116" t="s">
        <v>103</v>
      </c>
      <c r="D8116" t="s">
        <v>77</v>
      </c>
      <c r="E8116">
        <v>10</v>
      </c>
      <c r="F8116" s="8">
        <f>VLOOKUP(C8116,Products!$A$2:$E$20,5,TRUE)</f>
        <v>8.9499999999999993</v>
      </c>
      <c r="G8116" s="8">
        <f t="shared" si="252"/>
        <v>89.5</v>
      </c>
      <c r="H8116" s="8">
        <f>VLOOKUP(C8116,Products!$A$2:$F$20,6,TRUE)</f>
        <v>3.1999999999999993</v>
      </c>
      <c r="I8116" s="8">
        <f t="shared" si="253"/>
        <v>31.999999999999993</v>
      </c>
      <c r="J8116" s="42">
        <f>VLOOKUP(B8116,Invoices!A:I,9,TRUE)</f>
        <v>2021</v>
      </c>
    </row>
    <row r="8117" spans="1:10" x14ac:dyDescent="0.15">
      <c r="A8117" t="s">
        <v>11477</v>
      </c>
      <c r="B8117" t="s">
        <v>1749</v>
      </c>
      <c r="C8117" t="s">
        <v>104</v>
      </c>
      <c r="D8117" t="s">
        <v>71</v>
      </c>
      <c r="E8117">
        <v>2</v>
      </c>
      <c r="F8117" s="8">
        <f>VLOOKUP(C8117,Products!$A$2:$E$20,5,TRUE)</f>
        <v>2.95</v>
      </c>
      <c r="G8117" s="8">
        <f t="shared" si="252"/>
        <v>5.9</v>
      </c>
      <c r="H8117" s="8">
        <f>VLOOKUP(C8117,Products!$A$2:$F$20,6,TRUE)</f>
        <v>1.1500000000000001</v>
      </c>
      <c r="I8117" s="8">
        <f t="shared" si="253"/>
        <v>2.3000000000000003</v>
      </c>
      <c r="J8117" s="42">
        <f>VLOOKUP(B8117,Invoices!A:I,9,TRUE)</f>
        <v>2021</v>
      </c>
    </row>
    <row r="8118" spans="1:10" x14ac:dyDescent="0.15">
      <c r="A8118" t="s">
        <v>11478</v>
      </c>
      <c r="B8118" t="s">
        <v>1749</v>
      </c>
      <c r="C8118" t="s">
        <v>96</v>
      </c>
      <c r="D8118" t="s">
        <v>75</v>
      </c>
      <c r="E8118">
        <v>1</v>
      </c>
      <c r="F8118" s="8">
        <f>VLOOKUP(C8118,Products!$A$2:$E$20,5,TRUE)</f>
        <v>79.95</v>
      </c>
      <c r="G8118" s="8">
        <f t="shared" si="252"/>
        <v>79.95</v>
      </c>
      <c r="H8118" s="8">
        <f>VLOOKUP(C8118,Products!$A$2:$F$20,6,TRUE)</f>
        <v>27.950000000000003</v>
      </c>
      <c r="I8118" s="8">
        <f t="shared" si="253"/>
        <v>27.950000000000003</v>
      </c>
      <c r="J8118" s="42">
        <f>VLOOKUP(B8118,Invoices!A:I,9,TRUE)</f>
        <v>2021</v>
      </c>
    </row>
    <row r="8119" spans="1:10" x14ac:dyDescent="0.15">
      <c r="A8119" t="s">
        <v>11479</v>
      </c>
      <c r="B8119" t="s">
        <v>1749</v>
      </c>
      <c r="C8119" t="s">
        <v>88</v>
      </c>
      <c r="D8119" t="s">
        <v>85</v>
      </c>
      <c r="E8119">
        <v>10</v>
      </c>
      <c r="F8119" s="8">
        <f>VLOOKUP(C8119,Products!$A$2:$E$20,5,TRUE)</f>
        <v>8.9499999999999993</v>
      </c>
      <c r="G8119" s="8">
        <f t="shared" si="252"/>
        <v>89.5</v>
      </c>
      <c r="H8119" s="8">
        <f>VLOOKUP(C8119,Products!$A$2:$F$20,6,TRUE)</f>
        <v>5.6999999999999993</v>
      </c>
      <c r="I8119" s="8">
        <f t="shared" si="253"/>
        <v>56.999999999999993</v>
      </c>
      <c r="J8119" s="42">
        <f>VLOOKUP(B8119,Invoices!A:I,9,TRUE)</f>
        <v>2021</v>
      </c>
    </row>
    <row r="8120" spans="1:10" x14ac:dyDescent="0.15">
      <c r="A8120" t="s">
        <v>11480</v>
      </c>
      <c r="B8120" t="s">
        <v>1749</v>
      </c>
      <c r="C8120" t="s">
        <v>102</v>
      </c>
      <c r="D8120" t="s">
        <v>83</v>
      </c>
      <c r="E8120">
        <v>6</v>
      </c>
      <c r="F8120" s="8">
        <f>VLOOKUP(C8120,Products!$A$2:$E$20,5,TRUE)</f>
        <v>29.95</v>
      </c>
      <c r="G8120" s="8">
        <f t="shared" si="252"/>
        <v>179.7</v>
      </c>
      <c r="H8120" s="8">
        <f>VLOOKUP(C8120,Products!$A$2:$F$20,6,TRUE)</f>
        <v>15</v>
      </c>
      <c r="I8120" s="8">
        <f t="shared" si="253"/>
        <v>90</v>
      </c>
      <c r="J8120" s="42">
        <f>VLOOKUP(B8120,Invoices!A:I,9,TRUE)</f>
        <v>2021</v>
      </c>
    </row>
    <row r="8121" spans="1:10" x14ac:dyDescent="0.15">
      <c r="A8121" t="s">
        <v>11481</v>
      </c>
      <c r="B8121" t="s">
        <v>1749</v>
      </c>
      <c r="C8121" t="s">
        <v>87</v>
      </c>
      <c r="D8121" t="s">
        <v>68</v>
      </c>
      <c r="E8121">
        <v>12</v>
      </c>
      <c r="F8121" s="8">
        <f>VLOOKUP(C8121,Products!$A$2:$E$20,5,TRUE)</f>
        <v>19.95</v>
      </c>
      <c r="G8121" s="8">
        <f t="shared" si="252"/>
        <v>239.39999999999998</v>
      </c>
      <c r="H8121" s="8">
        <f>VLOOKUP(C8121,Products!$A$2:$F$20,6,TRUE)</f>
        <v>7.4499999999999993</v>
      </c>
      <c r="I8121" s="8">
        <f t="shared" si="253"/>
        <v>89.399999999999991</v>
      </c>
      <c r="J8121" s="42">
        <f>VLOOKUP(B8121,Invoices!A:I,9,TRUE)</f>
        <v>2021</v>
      </c>
    </row>
    <row r="8122" spans="1:10" x14ac:dyDescent="0.15">
      <c r="A8122" t="s">
        <v>11482</v>
      </c>
      <c r="B8122" t="s">
        <v>1749</v>
      </c>
      <c r="C8122" t="s">
        <v>101</v>
      </c>
      <c r="D8122" t="s">
        <v>69</v>
      </c>
      <c r="E8122">
        <v>5</v>
      </c>
      <c r="F8122" s="8">
        <f>VLOOKUP(C8122,Products!$A$2:$E$20,5,TRUE)</f>
        <v>129.94999999999999</v>
      </c>
      <c r="G8122" s="8">
        <f t="shared" si="252"/>
        <v>649.75</v>
      </c>
      <c r="H8122" s="8">
        <f>VLOOKUP(C8122,Products!$A$2:$F$20,6,TRUE)</f>
        <v>40.449999999999989</v>
      </c>
      <c r="I8122" s="8">
        <f t="shared" si="253"/>
        <v>202.24999999999994</v>
      </c>
      <c r="J8122" s="42">
        <f>VLOOKUP(B8122,Invoices!A:I,9,TRUE)</f>
        <v>2021</v>
      </c>
    </row>
    <row r="8123" spans="1:10" x14ac:dyDescent="0.15">
      <c r="A8123" t="s">
        <v>11483</v>
      </c>
      <c r="B8123" t="s">
        <v>1750</v>
      </c>
      <c r="C8123" t="s">
        <v>96</v>
      </c>
      <c r="D8123" t="s">
        <v>75</v>
      </c>
      <c r="E8123">
        <v>2</v>
      </c>
      <c r="F8123" s="8">
        <f>VLOOKUP(C8123,Products!$A$2:$E$20,5,TRUE)</f>
        <v>79.95</v>
      </c>
      <c r="G8123" s="8">
        <f t="shared" si="252"/>
        <v>159.9</v>
      </c>
      <c r="H8123" s="8">
        <f>VLOOKUP(C8123,Products!$A$2:$F$20,6,TRUE)</f>
        <v>27.950000000000003</v>
      </c>
      <c r="I8123" s="8">
        <f t="shared" si="253"/>
        <v>55.900000000000006</v>
      </c>
      <c r="J8123" s="42">
        <f>VLOOKUP(B8123,Invoices!A:I,9,TRUE)</f>
        <v>2021</v>
      </c>
    </row>
    <row r="8124" spans="1:10" x14ac:dyDescent="0.15">
      <c r="A8124" t="s">
        <v>11484</v>
      </c>
      <c r="B8124" t="s">
        <v>1750</v>
      </c>
      <c r="C8124" t="s">
        <v>105</v>
      </c>
      <c r="D8124" t="s">
        <v>81</v>
      </c>
      <c r="E8124">
        <v>12</v>
      </c>
      <c r="F8124" s="8">
        <f>VLOOKUP(C8124,Products!$A$2:$E$20,5,TRUE)</f>
        <v>8.9499999999999993</v>
      </c>
      <c r="G8124" s="8">
        <f t="shared" si="252"/>
        <v>107.39999999999999</v>
      </c>
      <c r="H8124" s="8">
        <f>VLOOKUP(C8124,Products!$A$2:$F$20,6,TRUE)</f>
        <v>3.1999999999999993</v>
      </c>
      <c r="I8124" s="8">
        <f t="shared" si="253"/>
        <v>38.399999999999991</v>
      </c>
      <c r="J8124" s="42">
        <f>VLOOKUP(B8124,Invoices!A:I,9,TRUE)</f>
        <v>2021</v>
      </c>
    </row>
    <row r="8125" spans="1:10" x14ac:dyDescent="0.15">
      <c r="A8125" t="s">
        <v>11485</v>
      </c>
      <c r="B8125" t="s">
        <v>1751</v>
      </c>
      <c r="C8125" t="s">
        <v>104</v>
      </c>
      <c r="D8125" t="s">
        <v>71</v>
      </c>
      <c r="E8125">
        <v>10</v>
      </c>
      <c r="F8125" s="8">
        <f>VLOOKUP(C8125,Products!$A$2:$E$20,5,TRUE)</f>
        <v>2.95</v>
      </c>
      <c r="G8125" s="8">
        <f t="shared" si="252"/>
        <v>29.5</v>
      </c>
      <c r="H8125" s="8">
        <f>VLOOKUP(C8125,Products!$A$2:$F$20,6,TRUE)</f>
        <v>1.1500000000000001</v>
      </c>
      <c r="I8125" s="8">
        <f t="shared" si="253"/>
        <v>11.500000000000002</v>
      </c>
      <c r="J8125" s="42">
        <f>VLOOKUP(B8125,Invoices!A:I,9,TRUE)</f>
        <v>2021</v>
      </c>
    </row>
    <row r="8126" spans="1:10" x14ac:dyDescent="0.15">
      <c r="A8126" t="s">
        <v>11486</v>
      </c>
      <c r="B8126" t="s">
        <v>1751</v>
      </c>
      <c r="C8126" t="s">
        <v>98</v>
      </c>
      <c r="D8126" t="s">
        <v>79</v>
      </c>
      <c r="E8126">
        <v>2</v>
      </c>
      <c r="F8126" s="8">
        <f>VLOOKUP(C8126,Products!$A$2:$E$20,5,TRUE)</f>
        <v>14.95</v>
      </c>
      <c r="G8126" s="8">
        <f t="shared" si="252"/>
        <v>29.9</v>
      </c>
      <c r="H8126" s="8">
        <f>VLOOKUP(C8126,Products!$A$2:$F$20,6,TRUE)</f>
        <v>3.0499999999999989</v>
      </c>
      <c r="I8126" s="8">
        <f t="shared" si="253"/>
        <v>6.0999999999999979</v>
      </c>
      <c r="J8126" s="42">
        <f>VLOOKUP(B8126,Invoices!A:I,9,TRUE)</f>
        <v>2021</v>
      </c>
    </row>
    <row r="8127" spans="1:10" x14ac:dyDescent="0.15">
      <c r="A8127" t="s">
        <v>11487</v>
      </c>
      <c r="B8127" t="s">
        <v>1752</v>
      </c>
      <c r="C8127" t="s">
        <v>89</v>
      </c>
      <c r="D8127" t="s">
        <v>80</v>
      </c>
      <c r="E8127">
        <v>3</v>
      </c>
      <c r="F8127" s="8">
        <f>VLOOKUP(C8127,Products!$A$2:$E$20,5,TRUE)</f>
        <v>15.95</v>
      </c>
      <c r="G8127" s="8">
        <f t="shared" si="252"/>
        <v>47.849999999999994</v>
      </c>
      <c r="H8127" s="8">
        <f>VLOOKUP(C8127,Products!$A$2:$F$20,6,TRUE)</f>
        <v>6</v>
      </c>
      <c r="I8127" s="8">
        <f t="shared" si="253"/>
        <v>18</v>
      </c>
      <c r="J8127" s="42">
        <f>VLOOKUP(B8127,Invoices!A:I,9,TRUE)</f>
        <v>2021</v>
      </c>
    </row>
    <row r="8128" spans="1:10" x14ac:dyDescent="0.15">
      <c r="A8128" t="s">
        <v>11488</v>
      </c>
      <c r="B8128" t="s">
        <v>1752</v>
      </c>
      <c r="C8128" t="s">
        <v>99</v>
      </c>
      <c r="D8128" t="s">
        <v>84</v>
      </c>
      <c r="E8128">
        <v>3</v>
      </c>
      <c r="F8128" s="8">
        <f>VLOOKUP(C8128,Products!$A$2:$E$20,5,TRUE)</f>
        <v>3.5</v>
      </c>
      <c r="G8128" s="8">
        <f t="shared" si="252"/>
        <v>10.5</v>
      </c>
      <c r="H8128" s="8">
        <f>VLOOKUP(C8128,Products!$A$2:$F$20,6,TRUE)</f>
        <v>0.54999999999999982</v>
      </c>
      <c r="I8128" s="8">
        <f t="shared" si="253"/>
        <v>1.6499999999999995</v>
      </c>
      <c r="J8128" s="42">
        <f>VLOOKUP(B8128,Invoices!A:I,9,TRUE)</f>
        <v>2021</v>
      </c>
    </row>
    <row r="8129" spans="1:10" x14ac:dyDescent="0.15">
      <c r="A8129" t="s">
        <v>11489</v>
      </c>
      <c r="B8129" t="s">
        <v>1752</v>
      </c>
      <c r="C8129" t="s">
        <v>104</v>
      </c>
      <c r="D8129" t="s">
        <v>71</v>
      </c>
      <c r="E8129">
        <v>1</v>
      </c>
      <c r="F8129" s="8">
        <f>VLOOKUP(C8129,Products!$A$2:$E$20,5,TRUE)</f>
        <v>2.95</v>
      </c>
      <c r="G8129" s="8">
        <f t="shared" si="252"/>
        <v>2.95</v>
      </c>
      <c r="H8129" s="8">
        <f>VLOOKUP(C8129,Products!$A$2:$F$20,6,TRUE)</f>
        <v>1.1500000000000001</v>
      </c>
      <c r="I8129" s="8">
        <f t="shared" si="253"/>
        <v>1.1500000000000001</v>
      </c>
      <c r="J8129" s="42">
        <f>VLOOKUP(B8129,Invoices!A:I,9,TRUE)</f>
        <v>2021</v>
      </c>
    </row>
    <row r="8130" spans="1:10" x14ac:dyDescent="0.15">
      <c r="A8130" t="s">
        <v>11490</v>
      </c>
      <c r="B8130" t="s">
        <v>1752</v>
      </c>
      <c r="C8130" t="s">
        <v>101</v>
      </c>
      <c r="D8130" t="s">
        <v>69</v>
      </c>
      <c r="E8130">
        <v>2</v>
      </c>
      <c r="F8130" s="8">
        <f>VLOOKUP(C8130,Products!$A$2:$E$20,5,TRUE)</f>
        <v>129.94999999999999</v>
      </c>
      <c r="G8130" s="8">
        <f t="shared" si="252"/>
        <v>259.89999999999998</v>
      </c>
      <c r="H8130" s="8">
        <f>VLOOKUP(C8130,Products!$A$2:$F$20,6,TRUE)</f>
        <v>40.449999999999989</v>
      </c>
      <c r="I8130" s="8">
        <f t="shared" si="253"/>
        <v>80.899999999999977</v>
      </c>
      <c r="J8130" s="42">
        <f>VLOOKUP(B8130,Invoices!A:I,9,TRUE)</f>
        <v>2021</v>
      </c>
    </row>
    <row r="8131" spans="1:10" x14ac:dyDescent="0.15">
      <c r="A8131" t="s">
        <v>11491</v>
      </c>
      <c r="B8131" t="s">
        <v>1752</v>
      </c>
      <c r="C8131" t="s">
        <v>90</v>
      </c>
      <c r="D8131" t="s">
        <v>72</v>
      </c>
      <c r="E8131">
        <v>10</v>
      </c>
      <c r="F8131" s="8">
        <f>VLOOKUP(C8131,Products!$A$2:$E$20,5,TRUE)</f>
        <v>8.9499999999999993</v>
      </c>
      <c r="G8131" s="8">
        <f t="shared" ref="G8131:G8194" si="254">F8131*E8131</f>
        <v>89.5</v>
      </c>
      <c r="H8131" s="8">
        <f>VLOOKUP(C8131,Products!$A$2:$F$20,6,TRUE)</f>
        <v>5.6999999999999993</v>
      </c>
      <c r="I8131" s="8">
        <f t="shared" ref="I8131:I8194" si="255">H8131*E8131</f>
        <v>56.999999999999993</v>
      </c>
      <c r="J8131" s="42">
        <f>VLOOKUP(B8131,Invoices!A:I,9,TRUE)</f>
        <v>2021</v>
      </c>
    </row>
    <row r="8132" spans="1:10" x14ac:dyDescent="0.15">
      <c r="A8132" t="s">
        <v>11492</v>
      </c>
      <c r="B8132" t="s">
        <v>1752</v>
      </c>
      <c r="C8132" t="s">
        <v>87</v>
      </c>
      <c r="D8132" t="s">
        <v>68</v>
      </c>
      <c r="E8132">
        <v>3</v>
      </c>
      <c r="F8132" s="8">
        <f>VLOOKUP(C8132,Products!$A$2:$E$20,5,TRUE)</f>
        <v>19.95</v>
      </c>
      <c r="G8132" s="8">
        <f t="shared" si="254"/>
        <v>59.849999999999994</v>
      </c>
      <c r="H8132" s="8">
        <f>VLOOKUP(C8132,Products!$A$2:$F$20,6,TRUE)</f>
        <v>7.4499999999999993</v>
      </c>
      <c r="I8132" s="8">
        <f t="shared" si="255"/>
        <v>22.349999999999998</v>
      </c>
      <c r="J8132" s="42">
        <f>VLOOKUP(B8132,Invoices!A:I,9,TRUE)</f>
        <v>2021</v>
      </c>
    </row>
    <row r="8133" spans="1:10" x14ac:dyDescent="0.15">
      <c r="A8133" t="s">
        <v>11493</v>
      </c>
      <c r="B8133" t="s">
        <v>1752</v>
      </c>
      <c r="C8133" t="s">
        <v>92</v>
      </c>
      <c r="D8133" t="s">
        <v>82</v>
      </c>
      <c r="E8133">
        <v>10</v>
      </c>
      <c r="F8133" s="8">
        <f>VLOOKUP(C8133,Products!$A$2:$E$20,5,TRUE)</f>
        <v>19.95</v>
      </c>
      <c r="G8133" s="8">
        <f t="shared" si="254"/>
        <v>199.5</v>
      </c>
      <c r="H8133" s="8">
        <f>VLOOKUP(C8133,Products!$A$2:$F$20,6,TRUE)</f>
        <v>7.4499999999999993</v>
      </c>
      <c r="I8133" s="8">
        <f t="shared" si="255"/>
        <v>74.5</v>
      </c>
      <c r="J8133" s="42">
        <f>VLOOKUP(B8133,Invoices!A:I,9,TRUE)</f>
        <v>2021</v>
      </c>
    </row>
    <row r="8134" spans="1:10" x14ac:dyDescent="0.15">
      <c r="A8134" t="s">
        <v>11494</v>
      </c>
      <c r="B8134" t="s">
        <v>1752</v>
      </c>
      <c r="C8134" t="s">
        <v>103</v>
      </c>
      <c r="D8134" t="s">
        <v>77</v>
      </c>
      <c r="E8134">
        <v>5</v>
      </c>
      <c r="F8134" s="8">
        <f>VLOOKUP(C8134,Products!$A$2:$E$20,5,TRUE)</f>
        <v>8.9499999999999993</v>
      </c>
      <c r="G8134" s="8">
        <f t="shared" si="254"/>
        <v>44.75</v>
      </c>
      <c r="H8134" s="8">
        <f>VLOOKUP(C8134,Products!$A$2:$F$20,6,TRUE)</f>
        <v>3.1999999999999993</v>
      </c>
      <c r="I8134" s="8">
        <f t="shared" si="255"/>
        <v>15.999999999999996</v>
      </c>
      <c r="J8134" s="42">
        <f>VLOOKUP(B8134,Invoices!A:I,9,TRUE)</f>
        <v>2021</v>
      </c>
    </row>
    <row r="8135" spans="1:10" x14ac:dyDescent="0.15">
      <c r="A8135" t="s">
        <v>11495</v>
      </c>
      <c r="B8135" t="s">
        <v>1753</v>
      </c>
      <c r="C8135" t="s">
        <v>104</v>
      </c>
      <c r="D8135" t="s">
        <v>71</v>
      </c>
      <c r="E8135">
        <v>1</v>
      </c>
      <c r="F8135" s="8">
        <f>VLOOKUP(C8135,Products!$A$2:$E$20,5,TRUE)</f>
        <v>2.95</v>
      </c>
      <c r="G8135" s="8">
        <f t="shared" si="254"/>
        <v>2.95</v>
      </c>
      <c r="H8135" s="8">
        <f>VLOOKUP(C8135,Products!$A$2:$F$20,6,TRUE)</f>
        <v>1.1500000000000001</v>
      </c>
      <c r="I8135" s="8">
        <f t="shared" si="255"/>
        <v>1.1500000000000001</v>
      </c>
      <c r="J8135" s="42">
        <f>VLOOKUP(B8135,Invoices!A:I,9,TRUE)</f>
        <v>2021</v>
      </c>
    </row>
    <row r="8136" spans="1:10" x14ac:dyDescent="0.15">
      <c r="A8136" t="s">
        <v>11496</v>
      </c>
      <c r="B8136" t="s">
        <v>1754</v>
      </c>
      <c r="C8136" t="s">
        <v>89</v>
      </c>
      <c r="D8136" t="s">
        <v>80</v>
      </c>
      <c r="E8136">
        <v>7</v>
      </c>
      <c r="F8136" s="8">
        <f>VLOOKUP(C8136,Products!$A$2:$E$20,5,TRUE)</f>
        <v>15.95</v>
      </c>
      <c r="G8136" s="8">
        <f t="shared" si="254"/>
        <v>111.64999999999999</v>
      </c>
      <c r="H8136" s="8">
        <f>VLOOKUP(C8136,Products!$A$2:$F$20,6,TRUE)</f>
        <v>6</v>
      </c>
      <c r="I8136" s="8">
        <f t="shared" si="255"/>
        <v>42</v>
      </c>
      <c r="J8136" s="42">
        <f>VLOOKUP(B8136,Invoices!A:I,9,TRUE)</f>
        <v>2021</v>
      </c>
    </row>
    <row r="8137" spans="1:10" x14ac:dyDescent="0.15">
      <c r="A8137" t="s">
        <v>11497</v>
      </c>
      <c r="B8137" t="s">
        <v>1754</v>
      </c>
      <c r="C8137" t="s">
        <v>104</v>
      </c>
      <c r="D8137" t="s">
        <v>71</v>
      </c>
      <c r="E8137">
        <v>100</v>
      </c>
      <c r="F8137" s="8">
        <f>VLOOKUP(C8137,Products!$A$2:$E$20,5,TRUE)</f>
        <v>2.95</v>
      </c>
      <c r="G8137" s="8">
        <f t="shared" si="254"/>
        <v>295</v>
      </c>
      <c r="H8137" s="8">
        <f>VLOOKUP(C8137,Products!$A$2:$F$20,6,TRUE)</f>
        <v>1.1500000000000001</v>
      </c>
      <c r="I8137" s="8">
        <f t="shared" si="255"/>
        <v>115.00000000000001</v>
      </c>
      <c r="J8137" s="42">
        <f>VLOOKUP(B8137,Invoices!A:I,9,TRUE)</f>
        <v>2021</v>
      </c>
    </row>
    <row r="8138" spans="1:10" x14ac:dyDescent="0.15">
      <c r="A8138" t="s">
        <v>11498</v>
      </c>
      <c r="B8138" t="s">
        <v>1754</v>
      </c>
      <c r="C8138" t="s">
        <v>89</v>
      </c>
      <c r="D8138" t="s">
        <v>80</v>
      </c>
      <c r="E8138">
        <v>1</v>
      </c>
      <c r="F8138" s="8">
        <f>VLOOKUP(C8138,Products!$A$2:$E$20,5,TRUE)</f>
        <v>15.95</v>
      </c>
      <c r="G8138" s="8">
        <f t="shared" si="254"/>
        <v>15.95</v>
      </c>
      <c r="H8138" s="8">
        <f>VLOOKUP(C8138,Products!$A$2:$F$20,6,TRUE)</f>
        <v>6</v>
      </c>
      <c r="I8138" s="8">
        <f t="shared" si="255"/>
        <v>6</v>
      </c>
      <c r="J8138" s="42">
        <f>VLOOKUP(B8138,Invoices!A:I,9,TRUE)</f>
        <v>2021</v>
      </c>
    </row>
    <row r="8139" spans="1:10" x14ac:dyDescent="0.15">
      <c r="A8139" t="s">
        <v>11499</v>
      </c>
      <c r="B8139" t="s">
        <v>1754</v>
      </c>
      <c r="C8139" t="s">
        <v>87</v>
      </c>
      <c r="D8139" t="s">
        <v>68</v>
      </c>
      <c r="E8139">
        <v>1</v>
      </c>
      <c r="F8139" s="8">
        <f>VLOOKUP(C8139,Products!$A$2:$E$20,5,TRUE)</f>
        <v>19.95</v>
      </c>
      <c r="G8139" s="8">
        <f t="shared" si="254"/>
        <v>19.95</v>
      </c>
      <c r="H8139" s="8">
        <f>VLOOKUP(C8139,Products!$A$2:$F$20,6,TRUE)</f>
        <v>7.4499999999999993</v>
      </c>
      <c r="I8139" s="8">
        <f t="shared" si="255"/>
        <v>7.4499999999999993</v>
      </c>
      <c r="J8139" s="42">
        <f>VLOOKUP(B8139,Invoices!A:I,9,TRUE)</f>
        <v>2021</v>
      </c>
    </row>
    <row r="8140" spans="1:10" x14ac:dyDescent="0.15">
      <c r="A8140" t="s">
        <v>11500</v>
      </c>
      <c r="B8140" t="s">
        <v>1754</v>
      </c>
      <c r="C8140" t="s">
        <v>104</v>
      </c>
      <c r="D8140" t="s">
        <v>71</v>
      </c>
      <c r="E8140">
        <v>1</v>
      </c>
      <c r="F8140" s="8">
        <f>VLOOKUP(C8140,Products!$A$2:$E$20,5,TRUE)</f>
        <v>2.95</v>
      </c>
      <c r="G8140" s="8">
        <f t="shared" si="254"/>
        <v>2.95</v>
      </c>
      <c r="H8140" s="8">
        <f>VLOOKUP(C8140,Products!$A$2:$F$20,6,TRUE)</f>
        <v>1.1500000000000001</v>
      </c>
      <c r="I8140" s="8">
        <f t="shared" si="255"/>
        <v>1.1500000000000001</v>
      </c>
      <c r="J8140" s="42">
        <f>VLOOKUP(B8140,Invoices!A:I,9,TRUE)</f>
        <v>2021</v>
      </c>
    </row>
    <row r="8141" spans="1:10" x14ac:dyDescent="0.15">
      <c r="A8141" t="s">
        <v>11501</v>
      </c>
      <c r="B8141" t="s">
        <v>1754</v>
      </c>
      <c r="C8141" t="s">
        <v>96</v>
      </c>
      <c r="D8141" t="s">
        <v>75</v>
      </c>
      <c r="E8141">
        <v>2</v>
      </c>
      <c r="F8141" s="8">
        <f>VLOOKUP(C8141,Products!$A$2:$E$20,5,TRUE)</f>
        <v>79.95</v>
      </c>
      <c r="G8141" s="8">
        <f t="shared" si="254"/>
        <v>159.9</v>
      </c>
      <c r="H8141" s="8">
        <f>VLOOKUP(C8141,Products!$A$2:$F$20,6,TRUE)</f>
        <v>27.950000000000003</v>
      </c>
      <c r="I8141" s="8">
        <f t="shared" si="255"/>
        <v>55.900000000000006</v>
      </c>
      <c r="J8141" s="42">
        <f>VLOOKUP(B8141,Invoices!A:I,9,TRUE)</f>
        <v>2021</v>
      </c>
    </row>
    <row r="8142" spans="1:10" x14ac:dyDescent="0.15">
      <c r="A8142" t="s">
        <v>11502</v>
      </c>
      <c r="B8142" t="s">
        <v>1754</v>
      </c>
      <c r="C8142" t="s">
        <v>101</v>
      </c>
      <c r="D8142" t="s">
        <v>69</v>
      </c>
      <c r="E8142">
        <v>1</v>
      </c>
      <c r="F8142" s="8">
        <f>VLOOKUP(C8142,Products!$A$2:$E$20,5,TRUE)</f>
        <v>129.94999999999999</v>
      </c>
      <c r="G8142" s="8">
        <f t="shared" si="254"/>
        <v>129.94999999999999</v>
      </c>
      <c r="H8142" s="8">
        <f>VLOOKUP(C8142,Products!$A$2:$F$20,6,TRUE)</f>
        <v>40.449999999999989</v>
      </c>
      <c r="I8142" s="8">
        <f t="shared" si="255"/>
        <v>40.449999999999989</v>
      </c>
      <c r="J8142" s="42">
        <f>VLOOKUP(B8142,Invoices!A:I,9,TRUE)</f>
        <v>2021</v>
      </c>
    </row>
    <row r="8143" spans="1:10" x14ac:dyDescent="0.15">
      <c r="A8143" t="s">
        <v>11503</v>
      </c>
      <c r="B8143" t="s">
        <v>1754</v>
      </c>
      <c r="C8143" t="s">
        <v>88</v>
      </c>
      <c r="D8143" t="s">
        <v>85</v>
      </c>
      <c r="E8143">
        <v>1</v>
      </c>
      <c r="F8143" s="8">
        <f>VLOOKUP(C8143,Products!$A$2:$E$20,5,TRUE)</f>
        <v>8.9499999999999993</v>
      </c>
      <c r="G8143" s="8">
        <f t="shared" si="254"/>
        <v>8.9499999999999993</v>
      </c>
      <c r="H8143" s="8">
        <f>VLOOKUP(C8143,Products!$A$2:$F$20,6,TRUE)</f>
        <v>5.6999999999999993</v>
      </c>
      <c r="I8143" s="8">
        <f t="shared" si="255"/>
        <v>5.6999999999999993</v>
      </c>
      <c r="J8143" s="42">
        <f>VLOOKUP(B8143,Invoices!A:I,9,TRUE)</f>
        <v>2021</v>
      </c>
    </row>
    <row r="8144" spans="1:10" x14ac:dyDescent="0.15">
      <c r="A8144" t="s">
        <v>11504</v>
      </c>
      <c r="B8144" t="s">
        <v>1754</v>
      </c>
      <c r="C8144" t="s">
        <v>95</v>
      </c>
      <c r="D8144" t="s">
        <v>73</v>
      </c>
      <c r="E8144">
        <v>2</v>
      </c>
      <c r="F8144" s="8">
        <f>VLOOKUP(C8144,Products!$A$2:$E$20,5,TRUE)</f>
        <v>12.95</v>
      </c>
      <c r="G8144" s="8">
        <f t="shared" si="254"/>
        <v>25.9</v>
      </c>
      <c r="H8144" s="8">
        <f>VLOOKUP(C8144,Products!$A$2:$F$20,6,TRUE)</f>
        <v>4.1999999999999993</v>
      </c>
      <c r="I8144" s="8">
        <f t="shared" si="255"/>
        <v>8.3999999999999986</v>
      </c>
      <c r="J8144" s="42">
        <f>VLOOKUP(B8144,Invoices!A:I,9,TRUE)</f>
        <v>2021</v>
      </c>
    </row>
    <row r="8145" spans="1:10" x14ac:dyDescent="0.15">
      <c r="A8145" t="s">
        <v>11505</v>
      </c>
      <c r="B8145" t="s">
        <v>1754</v>
      </c>
      <c r="C8145" t="s">
        <v>105</v>
      </c>
      <c r="D8145" t="s">
        <v>81</v>
      </c>
      <c r="E8145">
        <v>10</v>
      </c>
      <c r="F8145" s="8">
        <f>VLOOKUP(C8145,Products!$A$2:$E$20,5,TRUE)</f>
        <v>8.9499999999999993</v>
      </c>
      <c r="G8145" s="8">
        <f t="shared" si="254"/>
        <v>89.5</v>
      </c>
      <c r="H8145" s="8">
        <f>VLOOKUP(C8145,Products!$A$2:$F$20,6,TRUE)</f>
        <v>3.1999999999999993</v>
      </c>
      <c r="I8145" s="8">
        <f t="shared" si="255"/>
        <v>31.999999999999993</v>
      </c>
      <c r="J8145" s="42">
        <f>VLOOKUP(B8145,Invoices!A:I,9,TRUE)</f>
        <v>2021</v>
      </c>
    </row>
    <row r="8146" spans="1:10" x14ac:dyDescent="0.15">
      <c r="A8146" t="s">
        <v>11506</v>
      </c>
      <c r="B8146" t="s">
        <v>1754</v>
      </c>
      <c r="C8146" t="s">
        <v>100</v>
      </c>
      <c r="D8146" t="s">
        <v>78</v>
      </c>
      <c r="E8146">
        <v>1</v>
      </c>
      <c r="F8146" s="8">
        <f>VLOOKUP(C8146,Products!$A$2:$E$20,5,TRUE)</f>
        <v>49.95</v>
      </c>
      <c r="G8146" s="8">
        <f t="shared" si="254"/>
        <v>49.95</v>
      </c>
      <c r="H8146" s="8">
        <f>VLOOKUP(C8146,Products!$A$2:$F$20,6,TRUE)</f>
        <v>19.950000000000003</v>
      </c>
      <c r="I8146" s="8">
        <f t="shared" si="255"/>
        <v>19.950000000000003</v>
      </c>
      <c r="J8146" s="42">
        <f>VLOOKUP(B8146,Invoices!A:I,9,TRUE)</f>
        <v>2021</v>
      </c>
    </row>
    <row r="8147" spans="1:10" x14ac:dyDescent="0.15">
      <c r="A8147" t="s">
        <v>11507</v>
      </c>
      <c r="B8147" t="s">
        <v>1754</v>
      </c>
      <c r="C8147" t="s">
        <v>104</v>
      </c>
      <c r="D8147" t="s">
        <v>71</v>
      </c>
      <c r="E8147">
        <v>1</v>
      </c>
      <c r="F8147" s="8">
        <f>VLOOKUP(C8147,Products!$A$2:$E$20,5,TRUE)</f>
        <v>2.95</v>
      </c>
      <c r="G8147" s="8">
        <f t="shared" si="254"/>
        <v>2.95</v>
      </c>
      <c r="H8147" s="8">
        <f>VLOOKUP(C8147,Products!$A$2:$F$20,6,TRUE)</f>
        <v>1.1500000000000001</v>
      </c>
      <c r="I8147" s="8">
        <f t="shared" si="255"/>
        <v>1.1500000000000001</v>
      </c>
      <c r="J8147" s="42">
        <f>VLOOKUP(B8147,Invoices!A:I,9,TRUE)</f>
        <v>2021</v>
      </c>
    </row>
    <row r="8148" spans="1:10" x14ac:dyDescent="0.15">
      <c r="A8148" t="s">
        <v>11508</v>
      </c>
      <c r="B8148" t="s">
        <v>1754</v>
      </c>
      <c r="C8148" t="s">
        <v>105</v>
      </c>
      <c r="D8148" t="s">
        <v>81</v>
      </c>
      <c r="E8148">
        <v>5</v>
      </c>
      <c r="F8148" s="8">
        <f>VLOOKUP(C8148,Products!$A$2:$E$20,5,TRUE)</f>
        <v>8.9499999999999993</v>
      </c>
      <c r="G8148" s="8">
        <f t="shared" si="254"/>
        <v>44.75</v>
      </c>
      <c r="H8148" s="8">
        <f>VLOOKUP(C8148,Products!$A$2:$F$20,6,TRUE)</f>
        <v>3.1999999999999993</v>
      </c>
      <c r="I8148" s="8">
        <f t="shared" si="255"/>
        <v>15.999999999999996</v>
      </c>
      <c r="J8148" s="42">
        <f>VLOOKUP(B8148,Invoices!A:I,9,TRUE)</f>
        <v>2021</v>
      </c>
    </row>
    <row r="8149" spans="1:10" x14ac:dyDescent="0.15">
      <c r="A8149" t="s">
        <v>11509</v>
      </c>
      <c r="B8149" t="s">
        <v>1754</v>
      </c>
      <c r="C8149" t="s">
        <v>92</v>
      </c>
      <c r="D8149" t="s">
        <v>82</v>
      </c>
      <c r="E8149">
        <v>2</v>
      </c>
      <c r="F8149" s="8">
        <f>VLOOKUP(C8149,Products!$A$2:$E$20,5,TRUE)</f>
        <v>19.95</v>
      </c>
      <c r="G8149" s="8">
        <f t="shared" si="254"/>
        <v>39.9</v>
      </c>
      <c r="H8149" s="8">
        <f>VLOOKUP(C8149,Products!$A$2:$F$20,6,TRUE)</f>
        <v>7.4499999999999993</v>
      </c>
      <c r="I8149" s="8">
        <f t="shared" si="255"/>
        <v>14.899999999999999</v>
      </c>
      <c r="J8149" s="42">
        <f>VLOOKUP(B8149,Invoices!A:I,9,TRUE)</f>
        <v>2021</v>
      </c>
    </row>
    <row r="8150" spans="1:10" x14ac:dyDescent="0.15">
      <c r="A8150" t="s">
        <v>11510</v>
      </c>
      <c r="B8150" t="s">
        <v>1754</v>
      </c>
      <c r="C8150" t="s">
        <v>104</v>
      </c>
      <c r="D8150" t="s">
        <v>71</v>
      </c>
      <c r="E8150">
        <v>5</v>
      </c>
      <c r="F8150" s="8">
        <f>VLOOKUP(C8150,Products!$A$2:$E$20,5,TRUE)</f>
        <v>2.95</v>
      </c>
      <c r="G8150" s="8">
        <f t="shared" si="254"/>
        <v>14.75</v>
      </c>
      <c r="H8150" s="8">
        <f>VLOOKUP(C8150,Products!$A$2:$F$20,6,TRUE)</f>
        <v>1.1500000000000001</v>
      </c>
      <c r="I8150" s="8">
        <f t="shared" si="255"/>
        <v>5.7500000000000009</v>
      </c>
      <c r="J8150" s="42">
        <f>VLOOKUP(B8150,Invoices!A:I,9,TRUE)</f>
        <v>2021</v>
      </c>
    </row>
    <row r="8151" spans="1:10" x14ac:dyDescent="0.15">
      <c r="A8151" t="s">
        <v>11511</v>
      </c>
      <c r="B8151" t="s">
        <v>1754</v>
      </c>
      <c r="C8151" t="s">
        <v>92</v>
      </c>
      <c r="D8151" t="s">
        <v>82</v>
      </c>
      <c r="E8151">
        <v>4</v>
      </c>
      <c r="F8151" s="8">
        <f>VLOOKUP(C8151,Products!$A$2:$E$20,5,TRUE)</f>
        <v>19.95</v>
      </c>
      <c r="G8151" s="8">
        <f t="shared" si="254"/>
        <v>79.8</v>
      </c>
      <c r="H8151" s="8">
        <f>VLOOKUP(C8151,Products!$A$2:$F$20,6,TRUE)</f>
        <v>7.4499999999999993</v>
      </c>
      <c r="I8151" s="8">
        <f t="shared" si="255"/>
        <v>29.799999999999997</v>
      </c>
      <c r="J8151" s="42">
        <f>VLOOKUP(B8151,Invoices!A:I,9,TRUE)</f>
        <v>2021</v>
      </c>
    </row>
    <row r="8152" spans="1:10" x14ac:dyDescent="0.15">
      <c r="A8152" t="s">
        <v>11512</v>
      </c>
      <c r="B8152" t="s">
        <v>1754</v>
      </c>
      <c r="C8152" t="s">
        <v>103</v>
      </c>
      <c r="D8152" t="s">
        <v>77</v>
      </c>
      <c r="E8152">
        <v>6</v>
      </c>
      <c r="F8152" s="8">
        <f>VLOOKUP(C8152,Products!$A$2:$E$20,5,TRUE)</f>
        <v>8.9499999999999993</v>
      </c>
      <c r="G8152" s="8">
        <f t="shared" si="254"/>
        <v>53.699999999999996</v>
      </c>
      <c r="H8152" s="8">
        <f>VLOOKUP(C8152,Products!$A$2:$F$20,6,TRUE)</f>
        <v>3.1999999999999993</v>
      </c>
      <c r="I8152" s="8">
        <f t="shared" si="255"/>
        <v>19.199999999999996</v>
      </c>
      <c r="J8152" s="42">
        <f>VLOOKUP(B8152,Invoices!A:I,9,TRUE)</f>
        <v>2021</v>
      </c>
    </row>
    <row r="8153" spans="1:10" x14ac:dyDescent="0.15">
      <c r="A8153" t="s">
        <v>11513</v>
      </c>
      <c r="B8153" t="s">
        <v>1754</v>
      </c>
      <c r="C8153" t="s">
        <v>93</v>
      </c>
      <c r="D8153" t="s">
        <v>76</v>
      </c>
      <c r="E8153">
        <v>5</v>
      </c>
      <c r="F8153" s="8">
        <f>VLOOKUP(C8153,Products!$A$2:$E$20,5,TRUE)</f>
        <v>9.9499999999999993</v>
      </c>
      <c r="G8153" s="8">
        <f t="shared" si="254"/>
        <v>49.75</v>
      </c>
      <c r="H8153" s="8">
        <f>VLOOKUP(C8153,Products!$A$2:$F$20,6,TRUE)</f>
        <v>1.9499999999999993</v>
      </c>
      <c r="I8153" s="8">
        <f t="shared" si="255"/>
        <v>9.7499999999999964</v>
      </c>
      <c r="J8153" s="42">
        <f>VLOOKUP(B8153,Invoices!A:I,9,TRUE)</f>
        <v>2021</v>
      </c>
    </row>
    <row r="8154" spans="1:10" x14ac:dyDescent="0.15">
      <c r="A8154" t="s">
        <v>11514</v>
      </c>
      <c r="B8154" t="s">
        <v>1754</v>
      </c>
      <c r="C8154" t="s">
        <v>102</v>
      </c>
      <c r="D8154" t="s">
        <v>83</v>
      </c>
      <c r="E8154">
        <v>12</v>
      </c>
      <c r="F8154" s="8">
        <f>VLOOKUP(C8154,Products!$A$2:$E$20,5,TRUE)</f>
        <v>29.95</v>
      </c>
      <c r="G8154" s="8">
        <f t="shared" si="254"/>
        <v>359.4</v>
      </c>
      <c r="H8154" s="8">
        <f>VLOOKUP(C8154,Products!$A$2:$F$20,6,TRUE)</f>
        <v>15</v>
      </c>
      <c r="I8154" s="8">
        <f t="shared" si="255"/>
        <v>180</v>
      </c>
      <c r="J8154" s="42">
        <f>VLOOKUP(B8154,Invoices!A:I,9,TRUE)</f>
        <v>2021</v>
      </c>
    </row>
    <row r="8155" spans="1:10" x14ac:dyDescent="0.15">
      <c r="A8155" t="s">
        <v>11515</v>
      </c>
      <c r="B8155" t="s">
        <v>1754</v>
      </c>
      <c r="C8155" t="s">
        <v>97</v>
      </c>
      <c r="D8155" t="s">
        <v>74</v>
      </c>
      <c r="E8155">
        <v>50</v>
      </c>
      <c r="F8155" s="8">
        <f>VLOOKUP(C8155,Products!$A$2:$E$20,5,TRUE)</f>
        <v>1.5</v>
      </c>
      <c r="G8155" s="8">
        <f t="shared" si="254"/>
        <v>75</v>
      </c>
      <c r="H8155" s="8">
        <f>VLOOKUP(C8155,Products!$A$2:$F$20,6,TRUE)</f>
        <v>0.5</v>
      </c>
      <c r="I8155" s="8">
        <f t="shared" si="255"/>
        <v>25</v>
      </c>
      <c r="J8155" s="42">
        <f>VLOOKUP(B8155,Invoices!A:I,9,TRUE)</f>
        <v>2021</v>
      </c>
    </row>
    <row r="8156" spans="1:10" x14ac:dyDescent="0.15">
      <c r="A8156" t="s">
        <v>11516</v>
      </c>
      <c r="B8156" t="s">
        <v>1754</v>
      </c>
      <c r="C8156" t="s">
        <v>98</v>
      </c>
      <c r="D8156" t="s">
        <v>79</v>
      </c>
      <c r="E8156">
        <v>2</v>
      </c>
      <c r="F8156" s="8">
        <f>VLOOKUP(C8156,Products!$A$2:$E$20,5,TRUE)</f>
        <v>14.95</v>
      </c>
      <c r="G8156" s="8">
        <f t="shared" si="254"/>
        <v>29.9</v>
      </c>
      <c r="H8156" s="8">
        <f>VLOOKUP(C8156,Products!$A$2:$F$20,6,TRUE)</f>
        <v>3.0499999999999989</v>
      </c>
      <c r="I8156" s="8">
        <f t="shared" si="255"/>
        <v>6.0999999999999979</v>
      </c>
      <c r="J8156" s="42">
        <f>VLOOKUP(B8156,Invoices!A:I,9,TRUE)</f>
        <v>2021</v>
      </c>
    </row>
    <row r="8157" spans="1:10" x14ac:dyDescent="0.15">
      <c r="A8157" t="s">
        <v>11517</v>
      </c>
      <c r="B8157" t="s">
        <v>1754</v>
      </c>
      <c r="C8157" t="s">
        <v>94</v>
      </c>
      <c r="D8157" t="s">
        <v>86</v>
      </c>
      <c r="E8157">
        <v>2</v>
      </c>
      <c r="F8157" s="8">
        <f>VLOOKUP(C8157,Products!$A$2:$E$20,5,TRUE)</f>
        <v>3.5</v>
      </c>
      <c r="G8157" s="8">
        <f t="shared" si="254"/>
        <v>7</v>
      </c>
      <c r="H8157" s="8">
        <f>VLOOKUP(C8157,Products!$A$2:$F$20,6,TRUE)</f>
        <v>0.54999999999999982</v>
      </c>
      <c r="I8157" s="8">
        <f t="shared" si="255"/>
        <v>1.0999999999999996</v>
      </c>
      <c r="J8157" s="42">
        <f>VLOOKUP(B8157,Invoices!A:I,9,TRUE)</f>
        <v>2021</v>
      </c>
    </row>
    <row r="8158" spans="1:10" x14ac:dyDescent="0.15">
      <c r="A8158" t="s">
        <v>11518</v>
      </c>
      <c r="B8158" t="s">
        <v>1754</v>
      </c>
      <c r="C8158" t="s">
        <v>91</v>
      </c>
      <c r="D8158" t="s">
        <v>70</v>
      </c>
      <c r="E8158">
        <v>1</v>
      </c>
      <c r="F8158" s="8">
        <f>VLOOKUP(C8158,Products!$A$2:$E$20,5,TRUE)</f>
        <v>49.95</v>
      </c>
      <c r="G8158" s="8">
        <f t="shared" si="254"/>
        <v>49.95</v>
      </c>
      <c r="H8158" s="8">
        <f>VLOOKUP(C8158,Products!$A$2:$F$20,6,TRUE)</f>
        <v>21.200000000000003</v>
      </c>
      <c r="I8158" s="8">
        <f t="shared" si="255"/>
        <v>21.200000000000003</v>
      </c>
      <c r="J8158" s="42">
        <f>VLOOKUP(B8158,Invoices!A:I,9,TRUE)</f>
        <v>2021</v>
      </c>
    </row>
    <row r="8159" spans="1:10" x14ac:dyDescent="0.15">
      <c r="A8159" t="s">
        <v>11519</v>
      </c>
      <c r="B8159" t="s">
        <v>1754</v>
      </c>
      <c r="C8159" t="s">
        <v>99</v>
      </c>
      <c r="D8159" t="s">
        <v>84</v>
      </c>
      <c r="E8159">
        <v>20</v>
      </c>
      <c r="F8159" s="8">
        <f>VLOOKUP(C8159,Products!$A$2:$E$20,5,TRUE)</f>
        <v>3.5</v>
      </c>
      <c r="G8159" s="8">
        <f t="shared" si="254"/>
        <v>70</v>
      </c>
      <c r="H8159" s="8">
        <f>VLOOKUP(C8159,Products!$A$2:$F$20,6,TRUE)</f>
        <v>0.54999999999999982</v>
      </c>
      <c r="I8159" s="8">
        <f t="shared" si="255"/>
        <v>10.999999999999996</v>
      </c>
      <c r="J8159" s="42">
        <f>VLOOKUP(B8159,Invoices!A:I,9,TRUE)</f>
        <v>2021</v>
      </c>
    </row>
    <row r="8160" spans="1:10" x14ac:dyDescent="0.15">
      <c r="A8160" t="s">
        <v>11520</v>
      </c>
      <c r="B8160" t="s">
        <v>1754</v>
      </c>
      <c r="C8160" t="s">
        <v>90</v>
      </c>
      <c r="D8160" t="s">
        <v>72</v>
      </c>
      <c r="E8160">
        <v>6</v>
      </c>
      <c r="F8160" s="8">
        <f>VLOOKUP(C8160,Products!$A$2:$E$20,5,TRUE)</f>
        <v>8.9499999999999993</v>
      </c>
      <c r="G8160" s="8">
        <f t="shared" si="254"/>
        <v>53.699999999999996</v>
      </c>
      <c r="H8160" s="8">
        <f>VLOOKUP(C8160,Products!$A$2:$F$20,6,TRUE)</f>
        <v>5.6999999999999993</v>
      </c>
      <c r="I8160" s="8">
        <f t="shared" si="255"/>
        <v>34.199999999999996</v>
      </c>
      <c r="J8160" s="42">
        <f>VLOOKUP(B8160,Invoices!A:I,9,TRUE)</f>
        <v>2021</v>
      </c>
    </row>
    <row r="8161" spans="1:10" x14ac:dyDescent="0.15">
      <c r="A8161" t="s">
        <v>11521</v>
      </c>
      <c r="B8161" t="s">
        <v>1754</v>
      </c>
      <c r="C8161" t="s">
        <v>88</v>
      </c>
      <c r="D8161" t="s">
        <v>85</v>
      </c>
      <c r="E8161">
        <v>2</v>
      </c>
      <c r="F8161" s="8">
        <f>VLOOKUP(C8161,Products!$A$2:$E$20,5,TRUE)</f>
        <v>8.9499999999999993</v>
      </c>
      <c r="G8161" s="8">
        <f t="shared" si="254"/>
        <v>17.899999999999999</v>
      </c>
      <c r="H8161" s="8">
        <f>VLOOKUP(C8161,Products!$A$2:$F$20,6,TRUE)</f>
        <v>5.6999999999999993</v>
      </c>
      <c r="I8161" s="8">
        <f t="shared" si="255"/>
        <v>11.399999999999999</v>
      </c>
      <c r="J8161" s="42">
        <f>VLOOKUP(B8161,Invoices!A:I,9,TRUE)</f>
        <v>2021</v>
      </c>
    </row>
    <row r="8162" spans="1:10" x14ac:dyDescent="0.15">
      <c r="A8162" t="s">
        <v>11522</v>
      </c>
      <c r="B8162" t="s">
        <v>1754</v>
      </c>
      <c r="C8162" t="s">
        <v>96</v>
      </c>
      <c r="D8162" t="s">
        <v>75</v>
      </c>
      <c r="E8162">
        <v>25</v>
      </c>
      <c r="F8162" s="8">
        <f>VLOOKUP(C8162,Products!$A$2:$E$20,5,TRUE)</f>
        <v>79.95</v>
      </c>
      <c r="G8162" s="8">
        <f t="shared" si="254"/>
        <v>1998.75</v>
      </c>
      <c r="H8162" s="8">
        <f>VLOOKUP(C8162,Products!$A$2:$F$20,6,TRUE)</f>
        <v>27.950000000000003</v>
      </c>
      <c r="I8162" s="8">
        <f t="shared" si="255"/>
        <v>698.75000000000011</v>
      </c>
      <c r="J8162" s="42">
        <f>VLOOKUP(B8162,Invoices!A:I,9,TRUE)</f>
        <v>2021</v>
      </c>
    </row>
    <row r="8163" spans="1:10" x14ac:dyDescent="0.15">
      <c r="A8163" t="s">
        <v>11523</v>
      </c>
      <c r="B8163" t="s">
        <v>1755</v>
      </c>
      <c r="C8163" t="s">
        <v>89</v>
      </c>
      <c r="D8163" t="s">
        <v>80</v>
      </c>
      <c r="E8163">
        <v>1</v>
      </c>
      <c r="F8163" s="8">
        <f>VLOOKUP(C8163,Products!$A$2:$E$20,5,TRUE)</f>
        <v>15.95</v>
      </c>
      <c r="G8163" s="8">
        <f t="shared" si="254"/>
        <v>15.95</v>
      </c>
      <c r="H8163" s="8">
        <f>VLOOKUP(C8163,Products!$A$2:$F$20,6,TRUE)</f>
        <v>6</v>
      </c>
      <c r="I8163" s="8">
        <f t="shared" si="255"/>
        <v>6</v>
      </c>
      <c r="J8163" s="42">
        <f>VLOOKUP(B8163,Invoices!A:I,9,TRUE)</f>
        <v>2021</v>
      </c>
    </row>
    <row r="8164" spans="1:10" x14ac:dyDescent="0.15">
      <c r="A8164" t="s">
        <v>11524</v>
      </c>
      <c r="B8164" t="s">
        <v>1755</v>
      </c>
      <c r="C8164" t="s">
        <v>101</v>
      </c>
      <c r="D8164" t="s">
        <v>69</v>
      </c>
      <c r="E8164">
        <v>1</v>
      </c>
      <c r="F8164" s="8">
        <f>VLOOKUP(C8164,Products!$A$2:$E$20,5,TRUE)</f>
        <v>129.94999999999999</v>
      </c>
      <c r="G8164" s="8">
        <f t="shared" si="254"/>
        <v>129.94999999999999</v>
      </c>
      <c r="H8164" s="8">
        <f>VLOOKUP(C8164,Products!$A$2:$F$20,6,TRUE)</f>
        <v>40.449999999999989</v>
      </c>
      <c r="I8164" s="8">
        <f t="shared" si="255"/>
        <v>40.449999999999989</v>
      </c>
      <c r="J8164" s="42">
        <f>VLOOKUP(B8164,Invoices!A:I,9,TRUE)</f>
        <v>2021</v>
      </c>
    </row>
    <row r="8165" spans="1:10" x14ac:dyDescent="0.15">
      <c r="A8165" t="s">
        <v>11525</v>
      </c>
      <c r="B8165" t="s">
        <v>1755</v>
      </c>
      <c r="C8165" t="s">
        <v>88</v>
      </c>
      <c r="D8165" t="s">
        <v>85</v>
      </c>
      <c r="E8165">
        <v>1</v>
      </c>
      <c r="F8165" s="8">
        <f>VLOOKUP(C8165,Products!$A$2:$E$20,5,TRUE)</f>
        <v>8.9499999999999993</v>
      </c>
      <c r="G8165" s="8">
        <f t="shared" si="254"/>
        <v>8.9499999999999993</v>
      </c>
      <c r="H8165" s="8">
        <f>VLOOKUP(C8165,Products!$A$2:$F$20,6,TRUE)</f>
        <v>5.6999999999999993</v>
      </c>
      <c r="I8165" s="8">
        <f t="shared" si="255"/>
        <v>5.6999999999999993</v>
      </c>
      <c r="J8165" s="42">
        <f>VLOOKUP(B8165,Invoices!A:I,9,TRUE)</f>
        <v>2021</v>
      </c>
    </row>
    <row r="8166" spans="1:10" x14ac:dyDescent="0.15">
      <c r="A8166" t="s">
        <v>11526</v>
      </c>
      <c r="B8166" t="s">
        <v>1755</v>
      </c>
      <c r="C8166" t="s">
        <v>87</v>
      </c>
      <c r="D8166" t="s">
        <v>68</v>
      </c>
      <c r="E8166">
        <v>1</v>
      </c>
      <c r="F8166" s="8">
        <f>VLOOKUP(C8166,Products!$A$2:$E$20,5,TRUE)</f>
        <v>19.95</v>
      </c>
      <c r="G8166" s="8">
        <f t="shared" si="254"/>
        <v>19.95</v>
      </c>
      <c r="H8166" s="8">
        <f>VLOOKUP(C8166,Products!$A$2:$F$20,6,TRUE)</f>
        <v>7.4499999999999993</v>
      </c>
      <c r="I8166" s="8">
        <f t="shared" si="255"/>
        <v>7.4499999999999993</v>
      </c>
      <c r="J8166" s="42">
        <f>VLOOKUP(B8166,Invoices!A:I,9,TRUE)</f>
        <v>2021</v>
      </c>
    </row>
    <row r="8167" spans="1:10" x14ac:dyDescent="0.15">
      <c r="A8167" t="s">
        <v>11527</v>
      </c>
      <c r="B8167" t="s">
        <v>1755</v>
      </c>
      <c r="C8167" t="s">
        <v>96</v>
      </c>
      <c r="D8167" t="s">
        <v>75</v>
      </c>
      <c r="E8167">
        <v>8</v>
      </c>
      <c r="F8167" s="8">
        <f>VLOOKUP(C8167,Products!$A$2:$E$20,5,TRUE)</f>
        <v>79.95</v>
      </c>
      <c r="G8167" s="8">
        <f t="shared" si="254"/>
        <v>639.6</v>
      </c>
      <c r="H8167" s="8">
        <f>VLOOKUP(C8167,Products!$A$2:$F$20,6,TRUE)</f>
        <v>27.950000000000003</v>
      </c>
      <c r="I8167" s="8">
        <f t="shared" si="255"/>
        <v>223.60000000000002</v>
      </c>
      <c r="J8167" s="42">
        <f>VLOOKUP(B8167,Invoices!A:I,9,TRUE)</f>
        <v>2021</v>
      </c>
    </row>
    <row r="8168" spans="1:10" x14ac:dyDescent="0.15">
      <c r="A8168" t="s">
        <v>11528</v>
      </c>
      <c r="B8168" t="s">
        <v>1755</v>
      </c>
      <c r="C8168" t="s">
        <v>104</v>
      </c>
      <c r="D8168" t="s">
        <v>71</v>
      </c>
      <c r="E8168">
        <v>1</v>
      </c>
      <c r="F8168" s="8">
        <f>VLOOKUP(C8168,Products!$A$2:$E$20,5,TRUE)</f>
        <v>2.95</v>
      </c>
      <c r="G8168" s="8">
        <f t="shared" si="254"/>
        <v>2.95</v>
      </c>
      <c r="H8168" s="8">
        <f>VLOOKUP(C8168,Products!$A$2:$F$20,6,TRUE)</f>
        <v>1.1500000000000001</v>
      </c>
      <c r="I8168" s="8">
        <f t="shared" si="255"/>
        <v>1.1500000000000001</v>
      </c>
      <c r="J8168" s="42">
        <f>VLOOKUP(B8168,Invoices!A:I,9,TRUE)</f>
        <v>2021</v>
      </c>
    </row>
    <row r="8169" spans="1:10" x14ac:dyDescent="0.15">
      <c r="A8169" t="s">
        <v>11529</v>
      </c>
      <c r="B8169" t="s">
        <v>1756</v>
      </c>
      <c r="C8169" t="s">
        <v>96</v>
      </c>
      <c r="D8169" t="s">
        <v>75</v>
      </c>
      <c r="E8169">
        <v>10</v>
      </c>
      <c r="F8169" s="8">
        <f>VLOOKUP(C8169,Products!$A$2:$E$20,5,TRUE)</f>
        <v>79.95</v>
      </c>
      <c r="G8169" s="8">
        <f t="shared" si="254"/>
        <v>799.5</v>
      </c>
      <c r="H8169" s="8">
        <f>VLOOKUP(C8169,Products!$A$2:$F$20,6,TRUE)</f>
        <v>27.950000000000003</v>
      </c>
      <c r="I8169" s="8">
        <f t="shared" si="255"/>
        <v>279.5</v>
      </c>
      <c r="J8169" s="42">
        <f>VLOOKUP(B8169,Invoices!A:I,9,TRUE)</f>
        <v>2021</v>
      </c>
    </row>
    <row r="8170" spans="1:10" x14ac:dyDescent="0.15">
      <c r="A8170" t="s">
        <v>11530</v>
      </c>
      <c r="B8170" t="s">
        <v>1756</v>
      </c>
      <c r="C8170" t="s">
        <v>95</v>
      </c>
      <c r="D8170" t="s">
        <v>73</v>
      </c>
      <c r="E8170">
        <v>24</v>
      </c>
      <c r="F8170" s="8">
        <f>VLOOKUP(C8170,Products!$A$2:$E$20,5,TRUE)</f>
        <v>12.95</v>
      </c>
      <c r="G8170" s="8">
        <f t="shared" si="254"/>
        <v>310.79999999999995</v>
      </c>
      <c r="H8170" s="8">
        <f>VLOOKUP(C8170,Products!$A$2:$F$20,6,TRUE)</f>
        <v>4.1999999999999993</v>
      </c>
      <c r="I8170" s="8">
        <f t="shared" si="255"/>
        <v>100.79999999999998</v>
      </c>
      <c r="J8170" s="42">
        <f>VLOOKUP(B8170,Invoices!A:I,9,TRUE)</f>
        <v>2021</v>
      </c>
    </row>
    <row r="8171" spans="1:10" x14ac:dyDescent="0.15">
      <c r="A8171" t="s">
        <v>11531</v>
      </c>
      <c r="B8171" t="s">
        <v>1756</v>
      </c>
      <c r="C8171" t="s">
        <v>88</v>
      </c>
      <c r="D8171" t="s">
        <v>85</v>
      </c>
      <c r="E8171">
        <v>12</v>
      </c>
      <c r="F8171" s="8">
        <f>VLOOKUP(C8171,Products!$A$2:$E$20,5,TRUE)</f>
        <v>8.9499999999999993</v>
      </c>
      <c r="G8171" s="8">
        <f t="shared" si="254"/>
        <v>107.39999999999999</v>
      </c>
      <c r="H8171" s="8">
        <f>VLOOKUP(C8171,Products!$A$2:$F$20,6,TRUE)</f>
        <v>5.6999999999999993</v>
      </c>
      <c r="I8171" s="8">
        <f t="shared" si="255"/>
        <v>68.399999999999991</v>
      </c>
      <c r="J8171" s="42">
        <f>VLOOKUP(B8171,Invoices!A:I,9,TRUE)</f>
        <v>2021</v>
      </c>
    </row>
    <row r="8172" spans="1:10" x14ac:dyDescent="0.15">
      <c r="A8172" t="s">
        <v>11532</v>
      </c>
      <c r="B8172" t="s">
        <v>1756</v>
      </c>
      <c r="C8172" t="s">
        <v>103</v>
      </c>
      <c r="D8172" t="s">
        <v>77</v>
      </c>
      <c r="E8172">
        <v>7</v>
      </c>
      <c r="F8172" s="8">
        <f>VLOOKUP(C8172,Products!$A$2:$E$20,5,TRUE)</f>
        <v>8.9499999999999993</v>
      </c>
      <c r="G8172" s="8">
        <f t="shared" si="254"/>
        <v>62.649999999999991</v>
      </c>
      <c r="H8172" s="8">
        <f>VLOOKUP(C8172,Products!$A$2:$F$20,6,TRUE)</f>
        <v>3.1999999999999993</v>
      </c>
      <c r="I8172" s="8">
        <f t="shared" si="255"/>
        <v>22.399999999999995</v>
      </c>
      <c r="J8172" s="42">
        <f>VLOOKUP(B8172,Invoices!A:I,9,TRUE)</f>
        <v>2021</v>
      </c>
    </row>
    <row r="8173" spans="1:10" x14ac:dyDescent="0.15">
      <c r="A8173" t="s">
        <v>11533</v>
      </c>
      <c r="B8173" t="s">
        <v>1756</v>
      </c>
      <c r="C8173" t="s">
        <v>94</v>
      </c>
      <c r="D8173" t="s">
        <v>86</v>
      </c>
      <c r="E8173">
        <v>9</v>
      </c>
      <c r="F8173" s="8">
        <f>VLOOKUP(C8173,Products!$A$2:$E$20,5,TRUE)</f>
        <v>3.5</v>
      </c>
      <c r="G8173" s="8">
        <f t="shared" si="254"/>
        <v>31.5</v>
      </c>
      <c r="H8173" s="8">
        <f>VLOOKUP(C8173,Products!$A$2:$F$20,6,TRUE)</f>
        <v>0.54999999999999982</v>
      </c>
      <c r="I8173" s="8">
        <f t="shared" si="255"/>
        <v>4.9499999999999984</v>
      </c>
      <c r="J8173" s="42">
        <f>VLOOKUP(B8173,Invoices!A:I,9,TRUE)</f>
        <v>2021</v>
      </c>
    </row>
    <row r="8174" spans="1:10" x14ac:dyDescent="0.15">
      <c r="A8174" t="s">
        <v>11534</v>
      </c>
      <c r="B8174" t="s">
        <v>1756</v>
      </c>
      <c r="C8174" t="s">
        <v>87</v>
      </c>
      <c r="D8174" t="s">
        <v>68</v>
      </c>
      <c r="E8174">
        <v>1</v>
      </c>
      <c r="F8174" s="8">
        <f>VLOOKUP(C8174,Products!$A$2:$E$20,5,TRUE)</f>
        <v>19.95</v>
      </c>
      <c r="G8174" s="8">
        <f t="shared" si="254"/>
        <v>19.95</v>
      </c>
      <c r="H8174" s="8">
        <f>VLOOKUP(C8174,Products!$A$2:$F$20,6,TRUE)</f>
        <v>7.4499999999999993</v>
      </c>
      <c r="I8174" s="8">
        <f t="shared" si="255"/>
        <v>7.4499999999999993</v>
      </c>
      <c r="J8174" s="42">
        <f>VLOOKUP(B8174,Invoices!A:I,9,TRUE)</f>
        <v>2021</v>
      </c>
    </row>
    <row r="8175" spans="1:10" x14ac:dyDescent="0.15">
      <c r="A8175" t="s">
        <v>11535</v>
      </c>
      <c r="B8175" t="s">
        <v>1756</v>
      </c>
      <c r="C8175" t="s">
        <v>100</v>
      </c>
      <c r="D8175" t="s">
        <v>78</v>
      </c>
      <c r="E8175">
        <v>2</v>
      </c>
      <c r="F8175" s="8">
        <f>VLOOKUP(C8175,Products!$A$2:$E$20,5,TRUE)</f>
        <v>49.95</v>
      </c>
      <c r="G8175" s="8">
        <f t="shared" si="254"/>
        <v>99.9</v>
      </c>
      <c r="H8175" s="8">
        <f>VLOOKUP(C8175,Products!$A$2:$F$20,6,TRUE)</f>
        <v>19.950000000000003</v>
      </c>
      <c r="I8175" s="8">
        <f t="shared" si="255"/>
        <v>39.900000000000006</v>
      </c>
      <c r="J8175" s="42">
        <f>VLOOKUP(B8175,Invoices!A:I,9,TRUE)</f>
        <v>2021</v>
      </c>
    </row>
    <row r="8176" spans="1:10" x14ac:dyDescent="0.15">
      <c r="A8176" t="s">
        <v>11536</v>
      </c>
      <c r="B8176" t="s">
        <v>1757</v>
      </c>
      <c r="C8176" t="s">
        <v>95</v>
      </c>
      <c r="D8176" t="s">
        <v>73</v>
      </c>
      <c r="E8176">
        <v>5</v>
      </c>
      <c r="F8176" s="8">
        <f>VLOOKUP(C8176,Products!$A$2:$E$20,5,TRUE)</f>
        <v>12.95</v>
      </c>
      <c r="G8176" s="8">
        <f t="shared" si="254"/>
        <v>64.75</v>
      </c>
      <c r="H8176" s="8">
        <f>VLOOKUP(C8176,Products!$A$2:$F$20,6,TRUE)</f>
        <v>4.1999999999999993</v>
      </c>
      <c r="I8176" s="8">
        <f t="shared" si="255"/>
        <v>20.999999999999996</v>
      </c>
      <c r="J8176" s="42">
        <f>VLOOKUP(B8176,Invoices!A:I,9,TRUE)</f>
        <v>2021</v>
      </c>
    </row>
    <row r="8177" spans="1:10" x14ac:dyDescent="0.15">
      <c r="A8177" t="s">
        <v>11537</v>
      </c>
      <c r="B8177" t="s">
        <v>1757</v>
      </c>
      <c r="C8177" t="s">
        <v>96</v>
      </c>
      <c r="D8177" t="s">
        <v>75</v>
      </c>
      <c r="E8177">
        <v>1</v>
      </c>
      <c r="F8177" s="8">
        <f>VLOOKUP(C8177,Products!$A$2:$E$20,5,TRUE)</f>
        <v>79.95</v>
      </c>
      <c r="G8177" s="8">
        <f t="shared" si="254"/>
        <v>79.95</v>
      </c>
      <c r="H8177" s="8">
        <f>VLOOKUP(C8177,Products!$A$2:$F$20,6,TRUE)</f>
        <v>27.950000000000003</v>
      </c>
      <c r="I8177" s="8">
        <f t="shared" si="255"/>
        <v>27.950000000000003</v>
      </c>
      <c r="J8177" s="42">
        <f>VLOOKUP(B8177,Invoices!A:I,9,TRUE)</f>
        <v>2021</v>
      </c>
    </row>
    <row r="8178" spans="1:10" x14ac:dyDescent="0.15">
      <c r="A8178" t="s">
        <v>11538</v>
      </c>
      <c r="B8178" t="s">
        <v>1757</v>
      </c>
      <c r="C8178" t="s">
        <v>104</v>
      </c>
      <c r="D8178" t="s">
        <v>71</v>
      </c>
      <c r="E8178">
        <v>10</v>
      </c>
      <c r="F8178" s="8">
        <f>VLOOKUP(C8178,Products!$A$2:$E$20,5,TRUE)</f>
        <v>2.95</v>
      </c>
      <c r="G8178" s="8">
        <f t="shared" si="254"/>
        <v>29.5</v>
      </c>
      <c r="H8178" s="8">
        <f>VLOOKUP(C8178,Products!$A$2:$F$20,6,TRUE)</f>
        <v>1.1500000000000001</v>
      </c>
      <c r="I8178" s="8">
        <f t="shared" si="255"/>
        <v>11.500000000000002</v>
      </c>
      <c r="J8178" s="42">
        <f>VLOOKUP(B8178,Invoices!A:I,9,TRUE)</f>
        <v>2021</v>
      </c>
    </row>
    <row r="8179" spans="1:10" x14ac:dyDescent="0.15">
      <c r="A8179" t="s">
        <v>11539</v>
      </c>
      <c r="B8179" t="s">
        <v>1757</v>
      </c>
      <c r="C8179" t="s">
        <v>101</v>
      </c>
      <c r="D8179" t="s">
        <v>69</v>
      </c>
      <c r="E8179">
        <v>8</v>
      </c>
      <c r="F8179" s="8">
        <f>VLOOKUP(C8179,Products!$A$2:$E$20,5,TRUE)</f>
        <v>129.94999999999999</v>
      </c>
      <c r="G8179" s="8">
        <f t="shared" si="254"/>
        <v>1039.5999999999999</v>
      </c>
      <c r="H8179" s="8">
        <f>VLOOKUP(C8179,Products!$A$2:$F$20,6,TRUE)</f>
        <v>40.449999999999989</v>
      </c>
      <c r="I8179" s="8">
        <f t="shared" si="255"/>
        <v>323.59999999999991</v>
      </c>
      <c r="J8179" s="42">
        <f>VLOOKUP(B8179,Invoices!A:I,9,TRUE)</f>
        <v>2021</v>
      </c>
    </row>
    <row r="8180" spans="1:10" x14ac:dyDescent="0.15">
      <c r="A8180" t="s">
        <v>11540</v>
      </c>
      <c r="B8180" t="s">
        <v>1757</v>
      </c>
      <c r="C8180" t="s">
        <v>103</v>
      </c>
      <c r="D8180" t="s">
        <v>77</v>
      </c>
      <c r="E8180">
        <v>1</v>
      </c>
      <c r="F8180" s="8">
        <f>VLOOKUP(C8180,Products!$A$2:$E$20,5,TRUE)</f>
        <v>8.9499999999999993</v>
      </c>
      <c r="G8180" s="8">
        <f t="shared" si="254"/>
        <v>8.9499999999999993</v>
      </c>
      <c r="H8180" s="8">
        <f>VLOOKUP(C8180,Products!$A$2:$F$20,6,TRUE)</f>
        <v>3.1999999999999993</v>
      </c>
      <c r="I8180" s="8">
        <f t="shared" si="255"/>
        <v>3.1999999999999993</v>
      </c>
      <c r="J8180" s="42">
        <f>VLOOKUP(B8180,Invoices!A:I,9,TRUE)</f>
        <v>2021</v>
      </c>
    </row>
    <row r="8181" spans="1:10" x14ac:dyDescent="0.15">
      <c r="A8181" t="s">
        <v>11541</v>
      </c>
      <c r="B8181" t="s">
        <v>1758</v>
      </c>
      <c r="C8181" t="s">
        <v>95</v>
      </c>
      <c r="D8181" t="s">
        <v>73</v>
      </c>
      <c r="E8181">
        <v>3</v>
      </c>
      <c r="F8181" s="8">
        <f>VLOOKUP(C8181,Products!$A$2:$E$20,5,TRUE)</f>
        <v>12.95</v>
      </c>
      <c r="G8181" s="8">
        <f t="shared" si="254"/>
        <v>38.849999999999994</v>
      </c>
      <c r="H8181" s="8">
        <f>VLOOKUP(C8181,Products!$A$2:$F$20,6,TRUE)</f>
        <v>4.1999999999999993</v>
      </c>
      <c r="I8181" s="8">
        <f t="shared" si="255"/>
        <v>12.599999999999998</v>
      </c>
      <c r="J8181" s="42">
        <f>VLOOKUP(B8181,Invoices!A:I,9,TRUE)</f>
        <v>2021</v>
      </c>
    </row>
    <row r="8182" spans="1:10" x14ac:dyDescent="0.15">
      <c r="A8182" t="s">
        <v>11542</v>
      </c>
      <c r="B8182" t="s">
        <v>1758</v>
      </c>
      <c r="C8182" t="s">
        <v>99</v>
      </c>
      <c r="D8182" t="s">
        <v>84</v>
      </c>
      <c r="E8182">
        <v>12</v>
      </c>
      <c r="F8182" s="8">
        <f>VLOOKUP(C8182,Products!$A$2:$E$20,5,TRUE)</f>
        <v>3.5</v>
      </c>
      <c r="G8182" s="8">
        <f t="shared" si="254"/>
        <v>42</v>
      </c>
      <c r="H8182" s="8">
        <f>VLOOKUP(C8182,Products!$A$2:$F$20,6,TRUE)</f>
        <v>0.54999999999999982</v>
      </c>
      <c r="I8182" s="8">
        <f t="shared" si="255"/>
        <v>6.5999999999999979</v>
      </c>
      <c r="J8182" s="42">
        <f>VLOOKUP(B8182,Invoices!A:I,9,TRUE)</f>
        <v>2021</v>
      </c>
    </row>
    <row r="8183" spans="1:10" x14ac:dyDescent="0.15">
      <c r="A8183" t="s">
        <v>11543</v>
      </c>
      <c r="B8183" t="s">
        <v>1758</v>
      </c>
      <c r="C8183" t="s">
        <v>104</v>
      </c>
      <c r="D8183" t="s">
        <v>71</v>
      </c>
      <c r="E8183">
        <v>3</v>
      </c>
      <c r="F8183" s="8">
        <f>VLOOKUP(C8183,Products!$A$2:$E$20,5,TRUE)</f>
        <v>2.95</v>
      </c>
      <c r="G8183" s="8">
        <f t="shared" si="254"/>
        <v>8.8500000000000014</v>
      </c>
      <c r="H8183" s="8">
        <f>VLOOKUP(C8183,Products!$A$2:$F$20,6,TRUE)</f>
        <v>1.1500000000000001</v>
      </c>
      <c r="I8183" s="8">
        <f t="shared" si="255"/>
        <v>3.45</v>
      </c>
      <c r="J8183" s="42">
        <f>VLOOKUP(B8183,Invoices!A:I,9,TRUE)</f>
        <v>2021</v>
      </c>
    </row>
    <row r="8184" spans="1:10" x14ac:dyDescent="0.15">
      <c r="A8184" t="s">
        <v>11544</v>
      </c>
      <c r="B8184" t="s">
        <v>1759</v>
      </c>
      <c r="C8184" t="s">
        <v>96</v>
      </c>
      <c r="D8184" t="s">
        <v>75</v>
      </c>
      <c r="E8184">
        <v>3</v>
      </c>
      <c r="F8184" s="8">
        <f>VLOOKUP(C8184,Products!$A$2:$E$20,5,TRUE)</f>
        <v>79.95</v>
      </c>
      <c r="G8184" s="8">
        <f t="shared" si="254"/>
        <v>239.85000000000002</v>
      </c>
      <c r="H8184" s="8">
        <f>VLOOKUP(C8184,Products!$A$2:$F$20,6,TRUE)</f>
        <v>27.950000000000003</v>
      </c>
      <c r="I8184" s="8">
        <f t="shared" si="255"/>
        <v>83.850000000000009</v>
      </c>
      <c r="J8184" s="42">
        <f>VLOOKUP(B8184,Invoices!A:I,9,TRUE)</f>
        <v>2021</v>
      </c>
    </row>
    <row r="8185" spans="1:10" x14ac:dyDescent="0.15">
      <c r="A8185" t="s">
        <v>11545</v>
      </c>
      <c r="B8185" t="s">
        <v>1759</v>
      </c>
      <c r="C8185" t="s">
        <v>105</v>
      </c>
      <c r="D8185" t="s">
        <v>81</v>
      </c>
      <c r="E8185">
        <v>1</v>
      </c>
      <c r="F8185" s="8">
        <f>VLOOKUP(C8185,Products!$A$2:$E$20,5,TRUE)</f>
        <v>8.9499999999999993</v>
      </c>
      <c r="G8185" s="8">
        <f t="shared" si="254"/>
        <v>8.9499999999999993</v>
      </c>
      <c r="H8185" s="8">
        <f>VLOOKUP(C8185,Products!$A$2:$F$20,6,TRUE)</f>
        <v>3.1999999999999993</v>
      </c>
      <c r="I8185" s="8">
        <f t="shared" si="255"/>
        <v>3.1999999999999993</v>
      </c>
      <c r="J8185" s="42">
        <f>VLOOKUP(B8185,Invoices!A:I,9,TRUE)</f>
        <v>2021</v>
      </c>
    </row>
    <row r="8186" spans="1:10" x14ac:dyDescent="0.15">
      <c r="A8186" t="s">
        <v>11546</v>
      </c>
      <c r="B8186" t="s">
        <v>1760</v>
      </c>
      <c r="C8186" t="s">
        <v>95</v>
      </c>
      <c r="D8186" t="s">
        <v>73</v>
      </c>
      <c r="E8186">
        <v>10</v>
      </c>
      <c r="F8186" s="8">
        <f>VLOOKUP(C8186,Products!$A$2:$E$20,5,TRUE)</f>
        <v>12.95</v>
      </c>
      <c r="G8186" s="8">
        <f t="shared" si="254"/>
        <v>129.5</v>
      </c>
      <c r="H8186" s="8">
        <f>VLOOKUP(C8186,Products!$A$2:$F$20,6,TRUE)</f>
        <v>4.1999999999999993</v>
      </c>
      <c r="I8186" s="8">
        <f t="shared" si="255"/>
        <v>41.999999999999993</v>
      </c>
      <c r="J8186" s="42">
        <f>VLOOKUP(B8186,Invoices!A:I,9,TRUE)</f>
        <v>2021</v>
      </c>
    </row>
    <row r="8187" spans="1:10" x14ac:dyDescent="0.15">
      <c r="A8187" t="s">
        <v>11547</v>
      </c>
      <c r="B8187" t="s">
        <v>1760</v>
      </c>
      <c r="C8187" t="s">
        <v>105</v>
      </c>
      <c r="D8187" t="s">
        <v>81</v>
      </c>
      <c r="E8187">
        <v>5</v>
      </c>
      <c r="F8187" s="8">
        <f>VLOOKUP(C8187,Products!$A$2:$E$20,5,TRUE)</f>
        <v>8.9499999999999993</v>
      </c>
      <c r="G8187" s="8">
        <f t="shared" si="254"/>
        <v>44.75</v>
      </c>
      <c r="H8187" s="8">
        <f>VLOOKUP(C8187,Products!$A$2:$F$20,6,TRUE)</f>
        <v>3.1999999999999993</v>
      </c>
      <c r="I8187" s="8">
        <f t="shared" si="255"/>
        <v>15.999999999999996</v>
      </c>
      <c r="J8187" s="42">
        <f>VLOOKUP(B8187,Invoices!A:I,9,TRUE)</f>
        <v>2021</v>
      </c>
    </row>
    <row r="8188" spans="1:10" x14ac:dyDescent="0.15">
      <c r="A8188" t="s">
        <v>11548</v>
      </c>
      <c r="B8188" t="s">
        <v>1760</v>
      </c>
      <c r="C8188" t="s">
        <v>92</v>
      </c>
      <c r="D8188" t="s">
        <v>82</v>
      </c>
      <c r="E8188">
        <v>20</v>
      </c>
      <c r="F8188" s="8">
        <f>VLOOKUP(C8188,Products!$A$2:$E$20,5,TRUE)</f>
        <v>19.95</v>
      </c>
      <c r="G8188" s="8">
        <f t="shared" si="254"/>
        <v>399</v>
      </c>
      <c r="H8188" s="8">
        <f>VLOOKUP(C8188,Products!$A$2:$F$20,6,TRUE)</f>
        <v>7.4499999999999993</v>
      </c>
      <c r="I8188" s="8">
        <f t="shared" si="255"/>
        <v>149</v>
      </c>
      <c r="J8188" s="42">
        <f>VLOOKUP(B8188,Invoices!A:I,9,TRUE)</f>
        <v>2021</v>
      </c>
    </row>
    <row r="8189" spans="1:10" x14ac:dyDescent="0.15">
      <c r="A8189" t="s">
        <v>11549</v>
      </c>
      <c r="B8189" t="s">
        <v>1760</v>
      </c>
      <c r="C8189" t="s">
        <v>104</v>
      </c>
      <c r="D8189" t="s">
        <v>71</v>
      </c>
      <c r="E8189">
        <v>10</v>
      </c>
      <c r="F8189" s="8">
        <f>VLOOKUP(C8189,Products!$A$2:$E$20,5,TRUE)</f>
        <v>2.95</v>
      </c>
      <c r="G8189" s="8">
        <f t="shared" si="254"/>
        <v>29.5</v>
      </c>
      <c r="H8189" s="8">
        <f>VLOOKUP(C8189,Products!$A$2:$F$20,6,TRUE)</f>
        <v>1.1500000000000001</v>
      </c>
      <c r="I8189" s="8">
        <f t="shared" si="255"/>
        <v>11.500000000000002</v>
      </c>
      <c r="J8189" s="42">
        <f>VLOOKUP(B8189,Invoices!A:I,9,TRUE)</f>
        <v>2021</v>
      </c>
    </row>
    <row r="8190" spans="1:10" x14ac:dyDescent="0.15">
      <c r="A8190" t="s">
        <v>11550</v>
      </c>
      <c r="B8190" t="s">
        <v>1760</v>
      </c>
      <c r="C8190" t="s">
        <v>94</v>
      </c>
      <c r="D8190" t="s">
        <v>86</v>
      </c>
      <c r="E8190">
        <v>1</v>
      </c>
      <c r="F8190" s="8">
        <f>VLOOKUP(C8190,Products!$A$2:$E$20,5,TRUE)</f>
        <v>3.5</v>
      </c>
      <c r="G8190" s="8">
        <f t="shared" si="254"/>
        <v>3.5</v>
      </c>
      <c r="H8190" s="8">
        <f>VLOOKUP(C8190,Products!$A$2:$F$20,6,TRUE)</f>
        <v>0.54999999999999982</v>
      </c>
      <c r="I8190" s="8">
        <f t="shared" si="255"/>
        <v>0.54999999999999982</v>
      </c>
      <c r="J8190" s="42">
        <f>VLOOKUP(B8190,Invoices!A:I,9,TRUE)</f>
        <v>2021</v>
      </c>
    </row>
    <row r="8191" spans="1:10" x14ac:dyDescent="0.15">
      <c r="A8191" t="s">
        <v>11551</v>
      </c>
      <c r="B8191" t="s">
        <v>1760</v>
      </c>
      <c r="C8191" t="s">
        <v>102</v>
      </c>
      <c r="D8191" t="s">
        <v>83</v>
      </c>
      <c r="E8191">
        <v>4</v>
      </c>
      <c r="F8191" s="8">
        <f>VLOOKUP(C8191,Products!$A$2:$E$20,5,TRUE)</f>
        <v>29.95</v>
      </c>
      <c r="G8191" s="8">
        <f t="shared" si="254"/>
        <v>119.8</v>
      </c>
      <c r="H8191" s="8">
        <f>VLOOKUP(C8191,Products!$A$2:$F$20,6,TRUE)</f>
        <v>15</v>
      </c>
      <c r="I8191" s="8">
        <f t="shared" si="255"/>
        <v>60</v>
      </c>
      <c r="J8191" s="42">
        <f>VLOOKUP(B8191,Invoices!A:I,9,TRUE)</f>
        <v>2021</v>
      </c>
    </row>
    <row r="8192" spans="1:10" x14ac:dyDescent="0.15">
      <c r="A8192" t="s">
        <v>11552</v>
      </c>
      <c r="B8192" t="s">
        <v>1760</v>
      </c>
      <c r="C8192" t="s">
        <v>97</v>
      </c>
      <c r="D8192" t="s">
        <v>74</v>
      </c>
      <c r="E8192">
        <v>100</v>
      </c>
      <c r="F8192" s="8">
        <f>VLOOKUP(C8192,Products!$A$2:$E$20,5,TRUE)</f>
        <v>1.5</v>
      </c>
      <c r="G8192" s="8">
        <f t="shared" si="254"/>
        <v>150</v>
      </c>
      <c r="H8192" s="8">
        <f>VLOOKUP(C8192,Products!$A$2:$F$20,6,TRUE)</f>
        <v>0.5</v>
      </c>
      <c r="I8192" s="8">
        <f t="shared" si="255"/>
        <v>50</v>
      </c>
      <c r="J8192" s="42">
        <f>VLOOKUP(B8192,Invoices!A:I,9,TRUE)</f>
        <v>2021</v>
      </c>
    </row>
    <row r="8193" spans="1:10" x14ac:dyDescent="0.15">
      <c r="A8193" t="s">
        <v>11553</v>
      </c>
      <c r="B8193" t="s">
        <v>1760</v>
      </c>
      <c r="C8193" t="s">
        <v>93</v>
      </c>
      <c r="D8193" t="s">
        <v>76</v>
      </c>
      <c r="E8193">
        <v>4</v>
      </c>
      <c r="F8193" s="8">
        <f>VLOOKUP(C8193,Products!$A$2:$E$20,5,TRUE)</f>
        <v>9.9499999999999993</v>
      </c>
      <c r="G8193" s="8">
        <f t="shared" si="254"/>
        <v>39.799999999999997</v>
      </c>
      <c r="H8193" s="8">
        <f>VLOOKUP(C8193,Products!$A$2:$F$20,6,TRUE)</f>
        <v>1.9499999999999993</v>
      </c>
      <c r="I8193" s="8">
        <f t="shared" si="255"/>
        <v>7.7999999999999972</v>
      </c>
      <c r="J8193" s="42">
        <f>VLOOKUP(B8193,Invoices!A:I,9,TRUE)</f>
        <v>2021</v>
      </c>
    </row>
    <row r="8194" spans="1:10" x14ac:dyDescent="0.15">
      <c r="A8194" t="s">
        <v>11554</v>
      </c>
      <c r="B8194" t="s">
        <v>1761</v>
      </c>
      <c r="C8194" t="s">
        <v>87</v>
      </c>
      <c r="D8194" t="s">
        <v>68</v>
      </c>
      <c r="E8194">
        <v>3</v>
      </c>
      <c r="F8194" s="8">
        <f>VLOOKUP(C8194,Products!$A$2:$E$20,5,TRUE)</f>
        <v>19.95</v>
      </c>
      <c r="G8194" s="8">
        <f t="shared" si="254"/>
        <v>59.849999999999994</v>
      </c>
      <c r="H8194" s="8">
        <f>VLOOKUP(C8194,Products!$A$2:$F$20,6,TRUE)</f>
        <v>7.4499999999999993</v>
      </c>
      <c r="I8194" s="8">
        <f t="shared" si="255"/>
        <v>22.349999999999998</v>
      </c>
      <c r="J8194" s="42">
        <f>VLOOKUP(B8194,Invoices!A:I,9,TRUE)</f>
        <v>2021</v>
      </c>
    </row>
    <row r="8195" spans="1:10" x14ac:dyDescent="0.15">
      <c r="A8195" t="s">
        <v>11555</v>
      </c>
      <c r="B8195" t="s">
        <v>1761</v>
      </c>
      <c r="C8195" t="s">
        <v>100</v>
      </c>
      <c r="D8195" t="s">
        <v>78</v>
      </c>
      <c r="E8195">
        <v>100</v>
      </c>
      <c r="F8195" s="8">
        <f>VLOOKUP(C8195,Products!$A$2:$E$20,5,TRUE)</f>
        <v>49.95</v>
      </c>
      <c r="G8195" s="8">
        <f t="shared" ref="G8195:G8258" si="256">F8195*E8195</f>
        <v>4995</v>
      </c>
      <c r="H8195" s="8">
        <f>VLOOKUP(C8195,Products!$A$2:$F$20,6,TRUE)</f>
        <v>19.950000000000003</v>
      </c>
      <c r="I8195" s="8">
        <f t="shared" ref="I8195:I8258" si="257">H8195*E8195</f>
        <v>1995.0000000000002</v>
      </c>
      <c r="J8195" s="42">
        <f>VLOOKUP(B8195,Invoices!A:I,9,TRUE)</f>
        <v>2021</v>
      </c>
    </row>
    <row r="8196" spans="1:10" x14ac:dyDescent="0.15">
      <c r="A8196" t="s">
        <v>11556</v>
      </c>
      <c r="B8196" t="s">
        <v>1761</v>
      </c>
      <c r="C8196" t="s">
        <v>88</v>
      </c>
      <c r="D8196" t="s">
        <v>85</v>
      </c>
      <c r="E8196">
        <v>4</v>
      </c>
      <c r="F8196" s="8">
        <f>VLOOKUP(C8196,Products!$A$2:$E$20,5,TRUE)</f>
        <v>8.9499999999999993</v>
      </c>
      <c r="G8196" s="8">
        <f t="shared" si="256"/>
        <v>35.799999999999997</v>
      </c>
      <c r="H8196" s="8">
        <f>VLOOKUP(C8196,Products!$A$2:$F$20,6,TRUE)</f>
        <v>5.6999999999999993</v>
      </c>
      <c r="I8196" s="8">
        <f t="shared" si="257"/>
        <v>22.799999999999997</v>
      </c>
      <c r="J8196" s="42">
        <f>VLOOKUP(B8196,Invoices!A:I,9,TRUE)</f>
        <v>2021</v>
      </c>
    </row>
    <row r="8197" spans="1:10" x14ac:dyDescent="0.15">
      <c r="A8197" t="s">
        <v>11557</v>
      </c>
      <c r="B8197" t="s">
        <v>1761</v>
      </c>
      <c r="C8197" t="s">
        <v>90</v>
      </c>
      <c r="D8197" t="s">
        <v>72</v>
      </c>
      <c r="E8197">
        <v>1</v>
      </c>
      <c r="F8197" s="8">
        <f>VLOOKUP(C8197,Products!$A$2:$E$20,5,TRUE)</f>
        <v>8.9499999999999993</v>
      </c>
      <c r="G8197" s="8">
        <f t="shared" si="256"/>
        <v>8.9499999999999993</v>
      </c>
      <c r="H8197" s="8">
        <f>VLOOKUP(C8197,Products!$A$2:$F$20,6,TRUE)</f>
        <v>5.6999999999999993</v>
      </c>
      <c r="I8197" s="8">
        <f t="shared" si="257"/>
        <v>5.6999999999999993</v>
      </c>
      <c r="J8197" s="42">
        <f>VLOOKUP(B8197,Invoices!A:I,9,TRUE)</f>
        <v>2021</v>
      </c>
    </row>
    <row r="8198" spans="1:10" x14ac:dyDescent="0.15">
      <c r="A8198" t="s">
        <v>11558</v>
      </c>
      <c r="B8198" t="s">
        <v>1761</v>
      </c>
      <c r="C8198" t="s">
        <v>92</v>
      </c>
      <c r="D8198" t="s">
        <v>82</v>
      </c>
      <c r="E8198">
        <v>1</v>
      </c>
      <c r="F8198" s="8">
        <f>VLOOKUP(C8198,Products!$A$2:$E$20,5,TRUE)</f>
        <v>19.95</v>
      </c>
      <c r="G8198" s="8">
        <f t="shared" si="256"/>
        <v>19.95</v>
      </c>
      <c r="H8198" s="8">
        <f>VLOOKUP(C8198,Products!$A$2:$F$20,6,TRUE)</f>
        <v>7.4499999999999993</v>
      </c>
      <c r="I8198" s="8">
        <f t="shared" si="257"/>
        <v>7.4499999999999993</v>
      </c>
      <c r="J8198" s="42">
        <f>VLOOKUP(B8198,Invoices!A:I,9,TRUE)</f>
        <v>2021</v>
      </c>
    </row>
    <row r="8199" spans="1:10" x14ac:dyDescent="0.15">
      <c r="A8199" t="s">
        <v>11559</v>
      </c>
      <c r="B8199" t="s">
        <v>1761</v>
      </c>
      <c r="C8199" t="s">
        <v>97</v>
      </c>
      <c r="D8199" t="s">
        <v>74</v>
      </c>
      <c r="E8199">
        <v>1</v>
      </c>
      <c r="F8199" s="8">
        <f>VLOOKUP(C8199,Products!$A$2:$E$20,5,TRUE)</f>
        <v>1.5</v>
      </c>
      <c r="G8199" s="8">
        <f t="shared" si="256"/>
        <v>1.5</v>
      </c>
      <c r="H8199" s="8">
        <f>VLOOKUP(C8199,Products!$A$2:$F$20,6,TRUE)</f>
        <v>0.5</v>
      </c>
      <c r="I8199" s="8">
        <f t="shared" si="257"/>
        <v>0.5</v>
      </c>
      <c r="J8199" s="42">
        <f>VLOOKUP(B8199,Invoices!A:I,9,TRUE)</f>
        <v>2021</v>
      </c>
    </row>
    <row r="8200" spans="1:10" x14ac:dyDescent="0.15">
      <c r="A8200" t="s">
        <v>11560</v>
      </c>
      <c r="B8200" t="s">
        <v>1761</v>
      </c>
      <c r="C8200" t="s">
        <v>102</v>
      </c>
      <c r="D8200" t="s">
        <v>83</v>
      </c>
      <c r="E8200">
        <v>6</v>
      </c>
      <c r="F8200" s="8">
        <f>VLOOKUP(C8200,Products!$A$2:$E$20,5,TRUE)</f>
        <v>29.95</v>
      </c>
      <c r="G8200" s="8">
        <f t="shared" si="256"/>
        <v>179.7</v>
      </c>
      <c r="H8200" s="8">
        <f>VLOOKUP(C8200,Products!$A$2:$F$20,6,TRUE)</f>
        <v>15</v>
      </c>
      <c r="I8200" s="8">
        <f t="shared" si="257"/>
        <v>90</v>
      </c>
      <c r="J8200" s="42">
        <f>VLOOKUP(B8200,Invoices!A:I,9,TRUE)</f>
        <v>2021</v>
      </c>
    </row>
    <row r="8201" spans="1:10" x14ac:dyDescent="0.15">
      <c r="A8201" t="s">
        <v>11561</v>
      </c>
      <c r="B8201" t="s">
        <v>1762</v>
      </c>
      <c r="C8201" t="s">
        <v>90</v>
      </c>
      <c r="D8201" t="s">
        <v>72</v>
      </c>
      <c r="E8201">
        <v>1</v>
      </c>
      <c r="F8201" s="8">
        <f>VLOOKUP(C8201,Products!$A$2:$E$20,5,TRUE)</f>
        <v>8.9499999999999993</v>
      </c>
      <c r="G8201" s="8">
        <f t="shared" si="256"/>
        <v>8.9499999999999993</v>
      </c>
      <c r="H8201" s="8">
        <f>VLOOKUP(C8201,Products!$A$2:$F$20,6,TRUE)</f>
        <v>5.6999999999999993</v>
      </c>
      <c r="I8201" s="8">
        <f t="shared" si="257"/>
        <v>5.6999999999999993</v>
      </c>
      <c r="J8201" s="42">
        <f>VLOOKUP(B8201,Invoices!A:I,9,TRUE)</f>
        <v>2021</v>
      </c>
    </row>
    <row r="8202" spans="1:10" x14ac:dyDescent="0.15">
      <c r="A8202" t="s">
        <v>11562</v>
      </c>
      <c r="B8202" t="s">
        <v>1762</v>
      </c>
      <c r="C8202" t="s">
        <v>105</v>
      </c>
      <c r="D8202" t="s">
        <v>81</v>
      </c>
      <c r="E8202">
        <v>25</v>
      </c>
      <c r="F8202" s="8">
        <f>VLOOKUP(C8202,Products!$A$2:$E$20,5,TRUE)</f>
        <v>8.9499999999999993</v>
      </c>
      <c r="G8202" s="8">
        <f t="shared" si="256"/>
        <v>223.74999999999997</v>
      </c>
      <c r="H8202" s="8">
        <f>VLOOKUP(C8202,Products!$A$2:$F$20,6,TRUE)</f>
        <v>3.1999999999999993</v>
      </c>
      <c r="I8202" s="8">
        <f t="shared" si="257"/>
        <v>79.999999999999986</v>
      </c>
      <c r="J8202" s="42">
        <f>VLOOKUP(B8202,Invoices!A:I,9,TRUE)</f>
        <v>2021</v>
      </c>
    </row>
    <row r="8203" spans="1:10" x14ac:dyDescent="0.15">
      <c r="A8203" t="s">
        <v>11563</v>
      </c>
      <c r="B8203" t="s">
        <v>1763</v>
      </c>
      <c r="C8203" t="s">
        <v>94</v>
      </c>
      <c r="D8203" t="s">
        <v>86</v>
      </c>
      <c r="E8203">
        <v>5</v>
      </c>
      <c r="F8203" s="8">
        <f>VLOOKUP(C8203,Products!$A$2:$E$20,5,TRUE)</f>
        <v>3.5</v>
      </c>
      <c r="G8203" s="8">
        <f t="shared" si="256"/>
        <v>17.5</v>
      </c>
      <c r="H8203" s="8">
        <f>VLOOKUP(C8203,Products!$A$2:$F$20,6,TRUE)</f>
        <v>0.54999999999999982</v>
      </c>
      <c r="I8203" s="8">
        <f t="shared" si="257"/>
        <v>2.7499999999999991</v>
      </c>
      <c r="J8203" s="42">
        <f>VLOOKUP(B8203,Invoices!A:I,9,TRUE)</f>
        <v>2021</v>
      </c>
    </row>
    <row r="8204" spans="1:10" x14ac:dyDescent="0.15">
      <c r="A8204" t="s">
        <v>11564</v>
      </c>
      <c r="B8204" t="s">
        <v>1763</v>
      </c>
      <c r="C8204" t="s">
        <v>105</v>
      </c>
      <c r="D8204" t="s">
        <v>81</v>
      </c>
      <c r="E8204">
        <v>1</v>
      </c>
      <c r="F8204" s="8">
        <f>VLOOKUP(C8204,Products!$A$2:$E$20,5,TRUE)</f>
        <v>8.9499999999999993</v>
      </c>
      <c r="G8204" s="8">
        <f t="shared" si="256"/>
        <v>8.9499999999999993</v>
      </c>
      <c r="H8204" s="8">
        <f>VLOOKUP(C8204,Products!$A$2:$F$20,6,TRUE)</f>
        <v>3.1999999999999993</v>
      </c>
      <c r="I8204" s="8">
        <f t="shared" si="257"/>
        <v>3.1999999999999993</v>
      </c>
      <c r="J8204" s="42">
        <f>VLOOKUP(B8204,Invoices!A:I,9,TRUE)</f>
        <v>2021</v>
      </c>
    </row>
    <row r="8205" spans="1:10" x14ac:dyDescent="0.15">
      <c r="A8205" t="s">
        <v>11565</v>
      </c>
      <c r="B8205" t="s">
        <v>1763</v>
      </c>
      <c r="C8205" t="s">
        <v>96</v>
      </c>
      <c r="D8205" t="s">
        <v>75</v>
      </c>
      <c r="E8205">
        <v>4</v>
      </c>
      <c r="F8205" s="8">
        <f>VLOOKUP(C8205,Products!$A$2:$E$20,5,TRUE)</f>
        <v>79.95</v>
      </c>
      <c r="G8205" s="8">
        <f t="shared" si="256"/>
        <v>319.8</v>
      </c>
      <c r="H8205" s="8">
        <f>VLOOKUP(C8205,Products!$A$2:$F$20,6,TRUE)</f>
        <v>27.950000000000003</v>
      </c>
      <c r="I8205" s="8">
        <f t="shared" si="257"/>
        <v>111.80000000000001</v>
      </c>
      <c r="J8205" s="42">
        <f>VLOOKUP(B8205,Invoices!A:I,9,TRUE)</f>
        <v>2021</v>
      </c>
    </row>
    <row r="8206" spans="1:10" x14ac:dyDescent="0.15">
      <c r="A8206" t="s">
        <v>11566</v>
      </c>
      <c r="B8206" t="s">
        <v>1763</v>
      </c>
      <c r="C8206" t="s">
        <v>101</v>
      </c>
      <c r="D8206" t="s">
        <v>69</v>
      </c>
      <c r="E8206">
        <v>1</v>
      </c>
      <c r="F8206" s="8">
        <f>VLOOKUP(C8206,Products!$A$2:$E$20,5,TRUE)</f>
        <v>129.94999999999999</v>
      </c>
      <c r="G8206" s="8">
        <f t="shared" si="256"/>
        <v>129.94999999999999</v>
      </c>
      <c r="H8206" s="8">
        <f>VLOOKUP(C8206,Products!$A$2:$F$20,6,TRUE)</f>
        <v>40.449999999999989</v>
      </c>
      <c r="I8206" s="8">
        <f t="shared" si="257"/>
        <v>40.449999999999989</v>
      </c>
      <c r="J8206" s="42">
        <f>VLOOKUP(B8206,Invoices!A:I,9,TRUE)</f>
        <v>2021</v>
      </c>
    </row>
    <row r="8207" spans="1:10" x14ac:dyDescent="0.15">
      <c r="A8207" t="s">
        <v>11567</v>
      </c>
      <c r="B8207" t="s">
        <v>1763</v>
      </c>
      <c r="C8207" t="s">
        <v>102</v>
      </c>
      <c r="D8207" t="s">
        <v>83</v>
      </c>
      <c r="E8207">
        <v>1</v>
      </c>
      <c r="F8207" s="8">
        <f>VLOOKUP(C8207,Products!$A$2:$E$20,5,TRUE)</f>
        <v>29.95</v>
      </c>
      <c r="G8207" s="8">
        <f t="shared" si="256"/>
        <v>29.95</v>
      </c>
      <c r="H8207" s="8">
        <f>VLOOKUP(C8207,Products!$A$2:$F$20,6,TRUE)</f>
        <v>15</v>
      </c>
      <c r="I8207" s="8">
        <f t="shared" si="257"/>
        <v>15</v>
      </c>
      <c r="J8207" s="42">
        <f>VLOOKUP(B8207,Invoices!A:I,9,TRUE)</f>
        <v>2021</v>
      </c>
    </row>
    <row r="8208" spans="1:10" x14ac:dyDescent="0.15">
      <c r="A8208" t="s">
        <v>11568</v>
      </c>
      <c r="B8208" t="s">
        <v>1763</v>
      </c>
      <c r="C8208" t="s">
        <v>87</v>
      </c>
      <c r="D8208" t="s">
        <v>68</v>
      </c>
      <c r="E8208">
        <v>3</v>
      </c>
      <c r="F8208" s="8">
        <f>VLOOKUP(C8208,Products!$A$2:$E$20,5,TRUE)</f>
        <v>19.95</v>
      </c>
      <c r="G8208" s="8">
        <f t="shared" si="256"/>
        <v>59.849999999999994</v>
      </c>
      <c r="H8208" s="8">
        <f>VLOOKUP(C8208,Products!$A$2:$F$20,6,TRUE)</f>
        <v>7.4499999999999993</v>
      </c>
      <c r="I8208" s="8">
        <f t="shared" si="257"/>
        <v>22.349999999999998</v>
      </c>
      <c r="J8208" s="42">
        <f>VLOOKUP(B8208,Invoices!A:I,9,TRUE)</f>
        <v>2021</v>
      </c>
    </row>
    <row r="8209" spans="1:10" x14ac:dyDescent="0.15">
      <c r="A8209" t="s">
        <v>11569</v>
      </c>
      <c r="B8209" t="s">
        <v>1764</v>
      </c>
      <c r="C8209" t="s">
        <v>100</v>
      </c>
      <c r="D8209" t="s">
        <v>78</v>
      </c>
      <c r="E8209">
        <v>24</v>
      </c>
      <c r="F8209" s="8">
        <f>VLOOKUP(C8209,Products!$A$2:$E$20,5,TRUE)</f>
        <v>49.95</v>
      </c>
      <c r="G8209" s="8">
        <f t="shared" si="256"/>
        <v>1198.8000000000002</v>
      </c>
      <c r="H8209" s="8">
        <f>VLOOKUP(C8209,Products!$A$2:$F$20,6,TRUE)</f>
        <v>19.950000000000003</v>
      </c>
      <c r="I8209" s="8">
        <f t="shared" si="257"/>
        <v>478.80000000000007</v>
      </c>
      <c r="J8209" s="42">
        <f>VLOOKUP(B8209,Invoices!A:I,9,TRUE)</f>
        <v>2021</v>
      </c>
    </row>
    <row r="8210" spans="1:10" x14ac:dyDescent="0.15">
      <c r="A8210" t="s">
        <v>11570</v>
      </c>
      <c r="B8210" t="s">
        <v>1764</v>
      </c>
      <c r="C8210" t="s">
        <v>93</v>
      </c>
      <c r="D8210" t="s">
        <v>76</v>
      </c>
      <c r="E8210">
        <v>1</v>
      </c>
      <c r="F8210" s="8">
        <f>VLOOKUP(C8210,Products!$A$2:$E$20,5,TRUE)</f>
        <v>9.9499999999999993</v>
      </c>
      <c r="G8210" s="8">
        <f t="shared" si="256"/>
        <v>9.9499999999999993</v>
      </c>
      <c r="H8210" s="8">
        <f>VLOOKUP(C8210,Products!$A$2:$F$20,6,TRUE)</f>
        <v>1.9499999999999993</v>
      </c>
      <c r="I8210" s="8">
        <f t="shared" si="257"/>
        <v>1.9499999999999993</v>
      </c>
      <c r="J8210" s="42">
        <f>VLOOKUP(B8210,Invoices!A:I,9,TRUE)</f>
        <v>2021</v>
      </c>
    </row>
    <row r="8211" spans="1:10" x14ac:dyDescent="0.15">
      <c r="A8211" t="s">
        <v>11571</v>
      </c>
      <c r="B8211" t="s">
        <v>1764</v>
      </c>
      <c r="C8211" t="s">
        <v>105</v>
      </c>
      <c r="D8211" t="s">
        <v>81</v>
      </c>
      <c r="E8211">
        <v>8</v>
      </c>
      <c r="F8211" s="8">
        <f>VLOOKUP(C8211,Products!$A$2:$E$20,5,TRUE)</f>
        <v>8.9499999999999993</v>
      </c>
      <c r="G8211" s="8">
        <f t="shared" si="256"/>
        <v>71.599999999999994</v>
      </c>
      <c r="H8211" s="8">
        <f>VLOOKUP(C8211,Products!$A$2:$F$20,6,TRUE)</f>
        <v>3.1999999999999993</v>
      </c>
      <c r="I8211" s="8">
        <f t="shared" si="257"/>
        <v>25.599999999999994</v>
      </c>
      <c r="J8211" s="42">
        <f>VLOOKUP(B8211,Invoices!A:I,9,TRUE)</f>
        <v>2021</v>
      </c>
    </row>
    <row r="8212" spans="1:10" x14ac:dyDescent="0.15">
      <c r="A8212" t="s">
        <v>11572</v>
      </c>
      <c r="B8212" t="s">
        <v>1764</v>
      </c>
      <c r="C8212" t="s">
        <v>90</v>
      </c>
      <c r="D8212" t="s">
        <v>72</v>
      </c>
      <c r="E8212">
        <v>20</v>
      </c>
      <c r="F8212" s="8">
        <f>VLOOKUP(C8212,Products!$A$2:$E$20,5,TRUE)</f>
        <v>8.9499999999999993</v>
      </c>
      <c r="G8212" s="8">
        <f t="shared" si="256"/>
        <v>179</v>
      </c>
      <c r="H8212" s="8">
        <f>VLOOKUP(C8212,Products!$A$2:$F$20,6,TRUE)</f>
        <v>5.6999999999999993</v>
      </c>
      <c r="I8212" s="8">
        <f t="shared" si="257"/>
        <v>113.99999999999999</v>
      </c>
      <c r="J8212" s="42">
        <f>VLOOKUP(B8212,Invoices!A:I,9,TRUE)</f>
        <v>2021</v>
      </c>
    </row>
    <row r="8213" spans="1:10" x14ac:dyDescent="0.15">
      <c r="A8213" t="s">
        <v>11573</v>
      </c>
      <c r="B8213" t="s">
        <v>1764</v>
      </c>
      <c r="C8213" t="s">
        <v>103</v>
      </c>
      <c r="D8213" t="s">
        <v>77</v>
      </c>
      <c r="E8213">
        <v>2</v>
      </c>
      <c r="F8213" s="8">
        <f>VLOOKUP(C8213,Products!$A$2:$E$20,5,TRUE)</f>
        <v>8.9499999999999993</v>
      </c>
      <c r="G8213" s="8">
        <f t="shared" si="256"/>
        <v>17.899999999999999</v>
      </c>
      <c r="H8213" s="8">
        <f>VLOOKUP(C8213,Products!$A$2:$F$20,6,TRUE)</f>
        <v>3.1999999999999993</v>
      </c>
      <c r="I8213" s="8">
        <f t="shared" si="257"/>
        <v>6.3999999999999986</v>
      </c>
      <c r="J8213" s="42">
        <f>VLOOKUP(B8213,Invoices!A:I,9,TRUE)</f>
        <v>2021</v>
      </c>
    </row>
    <row r="8214" spans="1:10" x14ac:dyDescent="0.15">
      <c r="A8214" t="s">
        <v>11574</v>
      </c>
      <c r="B8214" t="s">
        <v>1764</v>
      </c>
      <c r="C8214" t="s">
        <v>88</v>
      </c>
      <c r="D8214" t="s">
        <v>85</v>
      </c>
      <c r="E8214">
        <v>1</v>
      </c>
      <c r="F8214" s="8">
        <f>VLOOKUP(C8214,Products!$A$2:$E$20,5,TRUE)</f>
        <v>8.9499999999999993</v>
      </c>
      <c r="G8214" s="8">
        <f t="shared" si="256"/>
        <v>8.9499999999999993</v>
      </c>
      <c r="H8214" s="8">
        <f>VLOOKUP(C8214,Products!$A$2:$F$20,6,TRUE)</f>
        <v>5.6999999999999993</v>
      </c>
      <c r="I8214" s="8">
        <f t="shared" si="257"/>
        <v>5.6999999999999993</v>
      </c>
      <c r="J8214" s="42">
        <f>VLOOKUP(B8214,Invoices!A:I,9,TRUE)</f>
        <v>2021</v>
      </c>
    </row>
    <row r="8215" spans="1:10" x14ac:dyDescent="0.15">
      <c r="A8215" t="s">
        <v>11575</v>
      </c>
      <c r="B8215" t="s">
        <v>1764</v>
      </c>
      <c r="C8215" t="s">
        <v>89</v>
      </c>
      <c r="D8215" t="s">
        <v>80</v>
      </c>
      <c r="E8215">
        <v>1</v>
      </c>
      <c r="F8215" s="8">
        <f>VLOOKUP(C8215,Products!$A$2:$E$20,5,TRUE)</f>
        <v>15.95</v>
      </c>
      <c r="G8215" s="8">
        <f t="shared" si="256"/>
        <v>15.95</v>
      </c>
      <c r="H8215" s="8">
        <f>VLOOKUP(C8215,Products!$A$2:$F$20,6,TRUE)</f>
        <v>6</v>
      </c>
      <c r="I8215" s="8">
        <f t="shared" si="257"/>
        <v>6</v>
      </c>
      <c r="J8215" s="42">
        <f>VLOOKUP(B8215,Invoices!A:I,9,TRUE)</f>
        <v>2021</v>
      </c>
    </row>
    <row r="8216" spans="1:10" x14ac:dyDescent="0.15">
      <c r="A8216" t="s">
        <v>11576</v>
      </c>
      <c r="B8216" t="s">
        <v>1764</v>
      </c>
      <c r="C8216" t="s">
        <v>87</v>
      </c>
      <c r="D8216" t="s">
        <v>68</v>
      </c>
      <c r="E8216">
        <v>1</v>
      </c>
      <c r="F8216" s="8">
        <f>VLOOKUP(C8216,Products!$A$2:$E$20,5,TRUE)</f>
        <v>19.95</v>
      </c>
      <c r="G8216" s="8">
        <f t="shared" si="256"/>
        <v>19.95</v>
      </c>
      <c r="H8216" s="8">
        <f>VLOOKUP(C8216,Products!$A$2:$F$20,6,TRUE)</f>
        <v>7.4499999999999993</v>
      </c>
      <c r="I8216" s="8">
        <f t="shared" si="257"/>
        <v>7.4499999999999993</v>
      </c>
      <c r="J8216" s="42">
        <f>VLOOKUP(B8216,Invoices!A:I,9,TRUE)</f>
        <v>2021</v>
      </c>
    </row>
    <row r="8217" spans="1:10" x14ac:dyDescent="0.15">
      <c r="A8217" t="s">
        <v>11577</v>
      </c>
      <c r="B8217" t="s">
        <v>1764</v>
      </c>
      <c r="C8217" t="s">
        <v>96</v>
      </c>
      <c r="D8217" t="s">
        <v>75</v>
      </c>
      <c r="E8217">
        <v>1</v>
      </c>
      <c r="F8217" s="8">
        <f>VLOOKUP(C8217,Products!$A$2:$E$20,5,TRUE)</f>
        <v>79.95</v>
      </c>
      <c r="G8217" s="8">
        <f t="shared" si="256"/>
        <v>79.95</v>
      </c>
      <c r="H8217" s="8">
        <f>VLOOKUP(C8217,Products!$A$2:$F$20,6,TRUE)</f>
        <v>27.950000000000003</v>
      </c>
      <c r="I8217" s="8">
        <f t="shared" si="257"/>
        <v>27.950000000000003</v>
      </c>
      <c r="J8217" s="42">
        <f>VLOOKUP(B8217,Invoices!A:I,9,TRUE)</f>
        <v>2021</v>
      </c>
    </row>
    <row r="8218" spans="1:10" x14ac:dyDescent="0.15">
      <c r="A8218" t="s">
        <v>11578</v>
      </c>
      <c r="B8218" t="s">
        <v>1764</v>
      </c>
      <c r="C8218" t="s">
        <v>92</v>
      </c>
      <c r="D8218" t="s">
        <v>82</v>
      </c>
      <c r="E8218">
        <v>6</v>
      </c>
      <c r="F8218" s="8">
        <f>VLOOKUP(C8218,Products!$A$2:$E$20,5,TRUE)</f>
        <v>19.95</v>
      </c>
      <c r="G8218" s="8">
        <f t="shared" si="256"/>
        <v>119.69999999999999</v>
      </c>
      <c r="H8218" s="8">
        <f>VLOOKUP(C8218,Products!$A$2:$F$20,6,TRUE)</f>
        <v>7.4499999999999993</v>
      </c>
      <c r="I8218" s="8">
        <f t="shared" si="257"/>
        <v>44.699999999999996</v>
      </c>
      <c r="J8218" s="42">
        <f>VLOOKUP(B8218,Invoices!A:I,9,TRUE)</f>
        <v>2021</v>
      </c>
    </row>
    <row r="8219" spans="1:10" x14ac:dyDescent="0.15">
      <c r="A8219" t="s">
        <v>11579</v>
      </c>
      <c r="B8219" t="s">
        <v>1765</v>
      </c>
      <c r="C8219" t="s">
        <v>90</v>
      </c>
      <c r="D8219" t="s">
        <v>72</v>
      </c>
      <c r="E8219">
        <v>1</v>
      </c>
      <c r="F8219" s="8">
        <f>VLOOKUP(C8219,Products!$A$2:$E$20,5,TRUE)</f>
        <v>8.9499999999999993</v>
      </c>
      <c r="G8219" s="8">
        <f t="shared" si="256"/>
        <v>8.9499999999999993</v>
      </c>
      <c r="H8219" s="8">
        <f>VLOOKUP(C8219,Products!$A$2:$F$20,6,TRUE)</f>
        <v>5.6999999999999993</v>
      </c>
      <c r="I8219" s="8">
        <f t="shared" si="257"/>
        <v>5.6999999999999993</v>
      </c>
      <c r="J8219" s="42">
        <f>VLOOKUP(B8219,Invoices!A:I,9,TRUE)</f>
        <v>2021</v>
      </c>
    </row>
    <row r="8220" spans="1:10" x14ac:dyDescent="0.15">
      <c r="A8220" t="s">
        <v>11580</v>
      </c>
      <c r="B8220" t="s">
        <v>1765</v>
      </c>
      <c r="C8220" t="s">
        <v>94</v>
      </c>
      <c r="D8220" t="s">
        <v>86</v>
      </c>
      <c r="E8220">
        <v>5</v>
      </c>
      <c r="F8220" s="8">
        <f>VLOOKUP(C8220,Products!$A$2:$E$20,5,TRUE)</f>
        <v>3.5</v>
      </c>
      <c r="G8220" s="8">
        <f t="shared" si="256"/>
        <v>17.5</v>
      </c>
      <c r="H8220" s="8">
        <f>VLOOKUP(C8220,Products!$A$2:$F$20,6,TRUE)</f>
        <v>0.54999999999999982</v>
      </c>
      <c r="I8220" s="8">
        <f t="shared" si="257"/>
        <v>2.7499999999999991</v>
      </c>
      <c r="J8220" s="42">
        <f>VLOOKUP(B8220,Invoices!A:I,9,TRUE)</f>
        <v>2021</v>
      </c>
    </row>
    <row r="8221" spans="1:10" x14ac:dyDescent="0.15">
      <c r="A8221" t="s">
        <v>11581</v>
      </c>
      <c r="B8221" t="s">
        <v>1765</v>
      </c>
      <c r="C8221" t="s">
        <v>89</v>
      </c>
      <c r="D8221" t="s">
        <v>80</v>
      </c>
      <c r="E8221">
        <v>4</v>
      </c>
      <c r="F8221" s="8">
        <f>VLOOKUP(C8221,Products!$A$2:$E$20,5,TRUE)</f>
        <v>15.95</v>
      </c>
      <c r="G8221" s="8">
        <f t="shared" si="256"/>
        <v>63.8</v>
      </c>
      <c r="H8221" s="8">
        <f>VLOOKUP(C8221,Products!$A$2:$F$20,6,TRUE)</f>
        <v>6</v>
      </c>
      <c r="I8221" s="8">
        <f t="shared" si="257"/>
        <v>24</v>
      </c>
      <c r="J8221" s="42">
        <f>VLOOKUP(B8221,Invoices!A:I,9,TRUE)</f>
        <v>2021</v>
      </c>
    </row>
    <row r="8222" spans="1:10" x14ac:dyDescent="0.15">
      <c r="A8222" t="s">
        <v>11582</v>
      </c>
      <c r="B8222" t="s">
        <v>1766</v>
      </c>
      <c r="C8222" t="s">
        <v>105</v>
      </c>
      <c r="D8222" t="s">
        <v>81</v>
      </c>
      <c r="E8222">
        <v>6</v>
      </c>
      <c r="F8222" s="8">
        <f>VLOOKUP(C8222,Products!$A$2:$E$20,5,TRUE)</f>
        <v>8.9499999999999993</v>
      </c>
      <c r="G8222" s="8">
        <f t="shared" si="256"/>
        <v>53.699999999999996</v>
      </c>
      <c r="H8222" s="8">
        <f>VLOOKUP(C8222,Products!$A$2:$F$20,6,TRUE)</f>
        <v>3.1999999999999993</v>
      </c>
      <c r="I8222" s="8">
        <f t="shared" si="257"/>
        <v>19.199999999999996</v>
      </c>
      <c r="J8222" s="42">
        <f>VLOOKUP(B8222,Invoices!A:I,9,TRUE)</f>
        <v>2021</v>
      </c>
    </row>
    <row r="8223" spans="1:10" x14ac:dyDescent="0.15">
      <c r="A8223" t="s">
        <v>11583</v>
      </c>
      <c r="B8223" t="s">
        <v>1766</v>
      </c>
      <c r="C8223" t="s">
        <v>101</v>
      </c>
      <c r="D8223" t="s">
        <v>69</v>
      </c>
      <c r="E8223">
        <v>1</v>
      </c>
      <c r="F8223" s="8">
        <f>VLOOKUP(C8223,Products!$A$2:$E$20,5,TRUE)</f>
        <v>129.94999999999999</v>
      </c>
      <c r="G8223" s="8">
        <f t="shared" si="256"/>
        <v>129.94999999999999</v>
      </c>
      <c r="H8223" s="8">
        <f>VLOOKUP(C8223,Products!$A$2:$F$20,6,TRUE)</f>
        <v>40.449999999999989</v>
      </c>
      <c r="I8223" s="8">
        <f t="shared" si="257"/>
        <v>40.449999999999989</v>
      </c>
      <c r="J8223" s="42">
        <f>VLOOKUP(B8223,Invoices!A:I,9,TRUE)</f>
        <v>2021</v>
      </c>
    </row>
    <row r="8224" spans="1:10" x14ac:dyDescent="0.15">
      <c r="A8224" t="s">
        <v>11584</v>
      </c>
      <c r="B8224" t="s">
        <v>1766</v>
      </c>
      <c r="C8224" t="s">
        <v>87</v>
      </c>
      <c r="D8224" t="s">
        <v>68</v>
      </c>
      <c r="E8224">
        <v>1</v>
      </c>
      <c r="F8224" s="8">
        <f>VLOOKUP(C8224,Products!$A$2:$E$20,5,TRUE)</f>
        <v>19.95</v>
      </c>
      <c r="G8224" s="8">
        <f t="shared" si="256"/>
        <v>19.95</v>
      </c>
      <c r="H8224" s="8">
        <f>VLOOKUP(C8224,Products!$A$2:$F$20,6,TRUE)</f>
        <v>7.4499999999999993</v>
      </c>
      <c r="I8224" s="8">
        <f t="shared" si="257"/>
        <v>7.4499999999999993</v>
      </c>
      <c r="J8224" s="42">
        <f>VLOOKUP(B8224,Invoices!A:I,9,TRUE)</f>
        <v>2021</v>
      </c>
    </row>
    <row r="8225" spans="1:10" x14ac:dyDescent="0.15">
      <c r="A8225" t="s">
        <v>11585</v>
      </c>
      <c r="B8225" t="s">
        <v>1766</v>
      </c>
      <c r="C8225" t="s">
        <v>90</v>
      </c>
      <c r="D8225" t="s">
        <v>72</v>
      </c>
      <c r="E8225">
        <v>2</v>
      </c>
      <c r="F8225" s="8">
        <f>VLOOKUP(C8225,Products!$A$2:$E$20,5,TRUE)</f>
        <v>8.9499999999999993</v>
      </c>
      <c r="G8225" s="8">
        <f t="shared" si="256"/>
        <v>17.899999999999999</v>
      </c>
      <c r="H8225" s="8">
        <f>VLOOKUP(C8225,Products!$A$2:$F$20,6,TRUE)</f>
        <v>5.6999999999999993</v>
      </c>
      <c r="I8225" s="8">
        <f t="shared" si="257"/>
        <v>11.399999999999999</v>
      </c>
      <c r="J8225" s="42">
        <f>VLOOKUP(B8225,Invoices!A:I,9,TRUE)</f>
        <v>2021</v>
      </c>
    </row>
    <row r="8226" spans="1:10" x14ac:dyDescent="0.15">
      <c r="A8226" t="s">
        <v>11586</v>
      </c>
      <c r="B8226" t="s">
        <v>1766</v>
      </c>
      <c r="C8226" t="s">
        <v>95</v>
      </c>
      <c r="D8226" t="s">
        <v>73</v>
      </c>
      <c r="E8226">
        <v>5</v>
      </c>
      <c r="F8226" s="8">
        <f>VLOOKUP(C8226,Products!$A$2:$E$20,5,TRUE)</f>
        <v>12.95</v>
      </c>
      <c r="G8226" s="8">
        <f t="shared" si="256"/>
        <v>64.75</v>
      </c>
      <c r="H8226" s="8">
        <f>VLOOKUP(C8226,Products!$A$2:$F$20,6,TRUE)</f>
        <v>4.1999999999999993</v>
      </c>
      <c r="I8226" s="8">
        <f t="shared" si="257"/>
        <v>20.999999999999996</v>
      </c>
      <c r="J8226" s="42">
        <f>VLOOKUP(B8226,Invoices!A:I,9,TRUE)</f>
        <v>2021</v>
      </c>
    </row>
    <row r="8227" spans="1:10" x14ac:dyDescent="0.15">
      <c r="A8227" t="s">
        <v>11587</v>
      </c>
      <c r="B8227" t="s">
        <v>1766</v>
      </c>
      <c r="C8227" t="s">
        <v>89</v>
      </c>
      <c r="D8227" t="s">
        <v>80</v>
      </c>
      <c r="E8227">
        <v>10</v>
      </c>
      <c r="F8227" s="8">
        <f>VLOOKUP(C8227,Products!$A$2:$E$20,5,TRUE)</f>
        <v>15.95</v>
      </c>
      <c r="G8227" s="8">
        <f t="shared" si="256"/>
        <v>159.5</v>
      </c>
      <c r="H8227" s="8">
        <f>VLOOKUP(C8227,Products!$A$2:$F$20,6,TRUE)</f>
        <v>6</v>
      </c>
      <c r="I8227" s="8">
        <f t="shared" si="257"/>
        <v>60</v>
      </c>
      <c r="J8227" s="42">
        <f>VLOOKUP(B8227,Invoices!A:I,9,TRUE)</f>
        <v>2021</v>
      </c>
    </row>
    <row r="8228" spans="1:10" x14ac:dyDescent="0.15">
      <c r="A8228" t="s">
        <v>11588</v>
      </c>
      <c r="B8228" t="s">
        <v>1767</v>
      </c>
      <c r="C8228" t="s">
        <v>93</v>
      </c>
      <c r="D8228" t="s">
        <v>76</v>
      </c>
      <c r="E8228">
        <v>1</v>
      </c>
      <c r="F8228" s="8">
        <f>VLOOKUP(C8228,Products!$A$2:$E$20,5,TRUE)</f>
        <v>9.9499999999999993</v>
      </c>
      <c r="G8228" s="8">
        <f t="shared" si="256"/>
        <v>9.9499999999999993</v>
      </c>
      <c r="H8228" s="8">
        <f>VLOOKUP(C8228,Products!$A$2:$F$20,6,TRUE)</f>
        <v>1.9499999999999993</v>
      </c>
      <c r="I8228" s="8">
        <f t="shared" si="257"/>
        <v>1.9499999999999993</v>
      </c>
      <c r="J8228" s="42">
        <f>VLOOKUP(B8228,Invoices!A:I,9,TRUE)</f>
        <v>2021</v>
      </c>
    </row>
    <row r="8229" spans="1:10" x14ac:dyDescent="0.15">
      <c r="A8229" t="s">
        <v>11589</v>
      </c>
      <c r="B8229" t="s">
        <v>1767</v>
      </c>
      <c r="C8229" t="s">
        <v>90</v>
      </c>
      <c r="D8229" t="s">
        <v>72</v>
      </c>
      <c r="E8229">
        <v>1</v>
      </c>
      <c r="F8229" s="8">
        <f>VLOOKUP(C8229,Products!$A$2:$E$20,5,TRUE)</f>
        <v>8.9499999999999993</v>
      </c>
      <c r="G8229" s="8">
        <f t="shared" si="256"/>
        <v>8.9499999999999993</v>
      </c>
      <c r="H8229" s="8">
        <f>VLOOKUP(C8229,Products!$A$2:$F$20,6,TRUE)</f>
        <v>5.6999999999999993</v>
      </c>
      <c r="I8229" s="8">
        <f t="shared" si="257"/>
        <v>5.6999999999999993</v>
      </c>
      <c r="J8229" s="42">
        <f>VLOOKUP(B8229,Invoices!A:I,9,TRUE)</f>
        <v>2021</v>
      </c>
    </row>
    <row r="8230" spans="1:10" x14ac:dyDescent="0.15">
      <c r="A8230" t="s">
        <v>11590</v>
      </c>
      <c r="B8230" t="s">
        <v>1767</v>
      </c>
      <c r="C8230" t="s">
        <v>101</v>
      </c>
      <c r="D8230" t="s">
        <v>69</v>
      </c>
      <c r="E8230">
        <v>20</v>
      </c>
      <c r="F8230" s="8">
        <f>VLOOKUP(C8230,Products!$A$2:$E$20,5,TRUE)</f>
        <v>129.94999999999999</v>
      </c>
      <c r="G8230" s="8">
        <f t="shared" si="256"/>
        <v>2599</v>
      </c>
      <c r="H8230" s="8">
        <f>VLOOKUP(C8230,Products!$A$2:$F$20,6,TRUE)</f>
        <v>40.449999999999989</v>
      </c>
      <c r="I8230" s="8">
        <f t="shared" si="257"/>
        <v>808.99999999999977</v>
      </c>
      <c r="J8230" s="42">
        <f>VLOOKUP(B8230,Invoices!A:I,9,TRUE)</f>
        <v>2021</v>
      </c>
    </row>
    <row r="8231" spans="1:10" x14ac:dyDescent="0.15">
      <c r="A8231" t="s">
        <v>11591</v>
      </c>
      <c r="B8231" t="s">
        <v>1767</v>
      </c>
      <c r="C8231" t="s">
        <v>105</v>
      </c>
      <c r="D8231" t="s">
        <v>81</v>
      </c>
      <c r="E8231">
        <v>2</v>
      </c>
      <c r="F8231" s="8">
        <f>VLOOKUP(C8231,Products!$A$2:$E$20,5,TRUE)</f>
        <v>8.9499999999999993</v>
      </c>
      <c r="G8231" s="8">
        <f t="shared" si="256"/>
        <v>17.899999999999999</v>
      </c>
      <c r="H8231" s="8">
        <f>VLOOKUP(C8231,Products!$A$2:$F$20,6,TRUE)</f>
        <v>3.1999999999999993</v>
      </c>
      <c r="I8231" s="8">
        <f t="shared" si="257"/>
        <v>6.3999999999999986</v>
      </c>
      <c r="J8231" s="42">
        <f>VLOOKUP(B8231,Invoices!A:I,9,TRUE)</f>
        <v>2021</v>
      </c>
    </row>
    <row r="8232" spans="1:10" x14ac:dyDescent="0.15">
      <c r="A8232" t="s">
        <v>11592</v>
      </c>
      <c r="B8232" t="s">
        <v>1767</v>
      </c>
      <c r="C8232" t="s">
        <v>88</v>
      </c>
      <c r="D8232" t="s">
        <v>85</v>
      </c>
      <c r="E8232">
        <v>4</v>
      </c>
      <c r="F8232" s="8">
        <f>VLOOKUP(C8232,Products!$A$2:$E$20,5,TRUE)</f>
        <v>8.9499999999999993</v>
      </c>
      <c r="G8232" s="8">
        <f t="shared" si="256"/>
        <v>35.799999999999997</v>
      </c>
      <c r="H8232" s="8">
        <f>VLOOKUP(C8232,Products!$A$2:$F$20,6,TRUE)</f>
        <v>5.6999999999999993</v>
      </c>
      <c r="I8232" s="8">
        <f t="shared" si="257"/>
        <v>22.799999999999997</v>
      </c>
      <c r="J8232" s="42">
        <f>VLOOKUP(B8232,Invoices!A:I,9,TRUE)</f>
        <v>2021</v>
      </c>
    </row>
    <row r="8233" spans="1:10" x14ac:dyDescent="0.15">
      <c r="A8233" t="s">
        <v>11593</v>
      </c>
      <c r="B8233" t="s">
        <v>1767</v>
      </c>
      <c r="C8233" t="s">
        <v>87</v>
      </c>
      <c r="D8233" t="s">
        <v>68</v>
      </c>
      <c r="E8233">
        <v>2</v>
      </c>
      <c r="F8233" s="8">
        <f>VLOOKUP(C8233,Products!$A$2:$E$20,5,TRUE)</f>
        <v>19.95</v>
      </c>
      <c r="G8233" s="8">
        <f t="shared" si="256"/>
        <v>39.9</v>
      </c>
      <c r="H8233" s="8">
        <f>VLOOKUP(C8233,Products!$A$2:$F$20,6,TRUE)</f>
        <v>7.4499999999999993</v>
      </c>
      <c r="I8233" s="8">
        <f t="shared" si="257"/>
        <v>14.899999999999999</v>
      </c>
      <c r="J8233" s="42">
        <f>VLOOKUP(B8233,Invoices!A:I,9,TRUE)</f>
        <v>2021</v>
      </c>
    </row>
    <row r="8234" spans="1:10" x14ac:dyDescent="0.15">
      <c r="A8234" t="s">
        <v>11594</v>
      </c>
      <c r="B8234" t="s">
        <v>1767</v>
      </c>
      <c r="C8234" t="s">
        <v>98</v>
      </c>
      <c r="D8234" t="s">
        <v>79</v>
      </c>
      <c r="E8234">
        <v>1</v>
      </c>
      <c r="F8234" s="8">
        <f>VLOOKUP(C8234,Products!$A$2:$E$20,5,TRUE)</f>
        <v>14.95</v>
      </c>
      <c r="G8234" s="8">
        <f t="shared" si="256"/>
        <v>14.95</v>
      </c>
      <c r="H8234" s="8">
        <f>VLOOKUP(C8234,Products!$A$2:$F$20,6,TRUE)</f>
        <v>3.0499999999999989</v>
      </c>
      <c r="I8234" s="8">
        <f t="shared" si="257"/>
        <v>3.0499999999999989</v>
      </c>
      <c r="J8234" s="42">
        <f>VLOOKUP(B8234,Invoices!A:I,9,TRUE)</f>
        <v>2021</v>
      </c>
    </row>
    <row r="8235" spans="1:10" x14ac:dyDescent="0.15">
      <c r="A8235" t="s">
        <v>11595</v>
      </c>
      <c r="B8235" t="s">
        <v>1767</v>
      </c>
      <c r="C8235" t="s">
        <v>104</v>
      </c>
      <c r="D8235" t="s">
        <v>71</v>
      </c>
      <c r="E8235">
        <v>4</v>
      </c>
      <c r="F8235" s="8">
        <f>VLOOKUP(C8235,Products!$A$2:$E$20,5,TRUE)</f>
        <v>2.95</v>
      </c>
      <c r="G8235" s="8">
        <f t="shared" si="256"/>
        <v>11.8</v>
      </c>
      <c r="H8235" s="8">
        <f>VLOOKUP(C8235,Products!$A$2:$F$20,6,TRUE)</f>
        <v>1.1500000000000001</v>
      </c>
      <c r="I8235" s="8">
        <f t="shared" si="257"/>
        <v>4.6000000000000005</v>
      </c>
      <c r="J8235" s="42">
        <f>VLOOKUP(B8235,Invoices!A:I,9,TRUE)</f>
        <v>2021</v>
      </c>
    </row>
    <row r="8236" spans="1:10" x14ac:dyDescent="0.15">
      <c r="A8236" t="s">
        <v>11596</v>
      </c>
      <c r="B8236" t="s">
        <v>1768</v>
      </c>
      <c r="C8236" t="s">
        <v>90</v>
      </c>
      <c r="D8236" t="s">
        <v>72</v>
      </c>
      <c r="E8236">
        <v>6</v>
      </c>
      <c r="F8236" s="8">
        <f>VLOOKUP(C8236,Products!$A$2:$E$20,5,TRUE)</f>
        <v>8.9499999999999993</v>
      </c>
      <c r="G8236" s="8">
        <f t="shared" si="256"/>
        <v>53.699999999999996</v>
      </c>
      <c r="H8236" s="8">
        <f>VLOOKUP(C8236,Products!$A$2:$F$20,6,TRUE)</f>
        <v>5.6999999999999993</v>
      </c>
      <c r="I8236" s="8">
        <f t="shared" si="257"/>
        <v>34.199999999999996</v>
      </c>
      <c r="J8236" s="42">
        <f>VLOOKUP(B8236,Invoices!A:I,9,TRUE)</f>
        <v>2021</v>
      </c>
    </row>
    <row r="8237" spans="1:10" x14ac:dyDescent="0.15">
      <c r="A8237" t="s">
        <v>11597</v>
      </c>
      <c r="B8237" t="s">
        <v>1768</v>
      </c>
      <c r="C8237" t="s">
        <v>102</v>
      </c>
      <c r="D8237" t="s">
        <v>83</v>
      </c>
      <c r="E8237">
        <v>5</v>
      </c>
      <c r="F8237" s="8">
        <f>VLOOKUP(C8237,Products!$A$2:$E$20,5,TRUE)</f>
        <v>29.95</v>
      </c>
      <c r="G8237" s="8">
        <f t="shared" si="256"/>
        <v>149.75</v>
      </c>
      <c r="H8237" s="8">
        <f>VLOOKUP(C8237,Products!$A$2:$F$20,6,TRUE)</f>
        <v>15</v>
      </c>
      <c r="I8237" s="8">
        <f t="shared" si="257"/>
        <v>75</v>
      </c>
      <c r="J8237" s="42">
        <f>VLOOKUP(B8237,Invoices!A:I,9,TRUE)</f>
        <v>2021</v>
      </c>
    </row>
    <row r="8238" spans="1:10" x14ac:dyDescent="0.15">
      <c r="A8238" t="s">
        <v>11598</v>
      </c>
      <c r="B8238" t="s">
        <v>1769</v>
      </c>
      <c r="C8238" t="s">
        <v>98</v>
      </c>
      <c r="D8238" t="s">
        <v>79</v>
      </c>
      <c r="E8238">
        <v>20</v>
      </c>
      <c r="F8238" s="8">
        <f>VLOOKUP(C8238,Products!$A$2:$E$20,5,TRUE)</f>
        <v>14.95</v>
      </c>
      <c r="G8238" s="8">
        <f t="shared" si="256"/>
        <v>299</v>
      </c>
      <c r="H8238" s="8">
        <f>VLOOKUP(C8238,Products!$A$2:$F$20,6,TRUE)</f>
        <v>3.0499999999999989</v>
      </c>
      <c r="I8238" s="8">
        <f t="shared" si="257"/>
        <v>60.999999999999979</v>
      </c>
      <c r="J8238" s="42">
        <f>VLOOKUP(B8238,Invoices!A:I,9,TRUE)</f>
        <v>2021</v>
      </c>
    </row>
    <row r="8239" spans="1:10" x14ac:dyDescent="0.15">
      <c r="A8239" t="s">
        <v>11599</v>
      </c>
      <c r="B8239" t="s">
        <v>1769</v>
      </c>
      <c r="C8239" t="s">
        <v>105</v>
      </c>
      <c r="D8239" t="s">
        <v>81</v>
      </c>
      <c r="E8239">
        <v>1</v>
      </c>
      <c r="F8239" s="8">
        <f>VLOOKUP(C8239,Products!$A$2:$E$20,5,TRUE)</f>
        <v>8.9499999999999993</v>
      </c>
      <c r="G8239" s="8">
        <f t="shared" si="256"/>
        <v>8.9499999999999993</v>
      </c>
      <c r="H8239" s="8">
        <f>VLOOKUP(C8239,Products!$A$2:$F$20,6,TRUE)</f>
        <v>3.1999999999999993</v>
      </c>
      <c r="I8239" s="8">
        <f t="shared" si="257"/>
        <v>3.1999999999999993</v>
      </c>
      <c r="J8239" s="42">
        <f>VLOOKUP(B8239,Invoices!A:I,9,TRUE)</f>
        <v>2021</v>
      </c>
    </row>
    <row r="8240" spans="1:10" x14ac:dyDescent="0.15">
      <c r="A8240" t="s">
        <v>11600</v>
      </c>
      <c r="B8240" t="s">
        <v>1770</v>
      </c>
      <c r="C8240" t="s">
        <v>95</v>
      </c>
      <c r="D8240" t="s">
        <v>73</v>
      </c>
      <c r="E8240">
        <v>50</v>
      </c>
      <c r="F8240" s="8">
        <f>VLOOKUP(C8240,Products!$A$2:$E$20,5,TRUE)</f>
        <v>12.95</v>
      </c>
      <c r="G8240" s="8">
        <f t="shared" si="256"/>
        <v>647.5</v>
      </c>
      <c r="H8240" s="8">
        <f>VLOOKUP(C8240,Products!$A$2:$F$20,6,TRUE)</f>
        <v>4.1999999999999993</v>
      </c>
      <c r="I8240" s="8">
        <f t="shared" si="257"/>
        <v>209.99999999999997</v>
      </c>
      <c r="J8240" s="42">
        <f>VLOOKUP(B8240,Invoices!A:I,9,TRUE)</f>
        <v>2021</v>
      </c>
    </row>
    <row r="8241" spans="1:10" x14ac:dyDescent="0.15">
      <c r="A8241" t="s">
        <v>11601</v>
      </c>
      <c r="B8241" t="s">
        <v>1771</v>
      </c>
      <c r="C8241" t="s">
        <v>95</v>
      </c>
      <c r="D8241" t="s">
        <v>73</v>
      </c>
      <c r="E8241">
        <v>7</v>
      </c>
      <c r="F8241" s="8">
        <f>VLOOKUP(C8241,Products!$A$2:$E$20,5,TRUE)</f>
        <v>12.95</v>
      </c>
      <c r="G8241" s="8">
        <f t="shared" si="256"/>
        <v>90.649999999999991</v>
      </c>
      <c r="H8241" s="8">
        <f>VLOOKUP(C8241,Products!$A$2:$F$20,6,TRUE)</f>
        <v>4.1999999999999993</v>
      </c>
      <c r="I8241" s="8">
        <f t="shared" si="257"/>
        <v>29.399999999999995</v>
      </c>
      <c r="J8241" s="42">
        <f>VLOOKUP(B8241,Invoices!A:I,9,TRUE)</f>
        <v>2021</v>
      </c>
    </row>
    <row r="8242" spans="1:10" x14ac:dyDescent="0.15">
      <c r="A8242" t="s">
        <v>11602</v>
      </c>
      <c r="B8242" t="s">
        <v>1771</v>
      </c>
      <c r="C8242" t="s">
        <v>91</v>
      </c>
      <c r="D8242" t="s">
        <v>70</v>
      </c>
      <c r="E8242">
        <v>5</v>
      </c>
      <c r="F8242" s="8">
        <f>VLOOKUP(C8242,Products!$A$2:$E$20,5,TRUE)</f>
        <v>49.95</v>
      </c>
      <c r="G8242" s="8">
        <f t="shared" si="256"/>
        <v>249.75</v>
      </c>
      <c r="H8242" s="8">
        <f>VLOOKUP(C8242,Products!$A$2:$F$20,6,TRUE)</f>
        <v>21.200000000000003</v>
      </c>
      <c r="I8242" s="8">
        <f t="shared" si="257"/>
        <v>106.00000000000001</v>
      </c>
      <c r="J8242" s="42">
        <f>VLOOKUP(B8242,Invoices!A:I,9,TRUE)</f>
        <v>2021</v>
      </c>
    </row>
    <row r="8243" spans="1:10" x14ac:dyDescent="0.15">
      <c r="A8243" t="s">
        <v>11603</v>
      </c>
      <c r="B8243" t="s">
        <v>1771</v>
      </c>
      <c r="C8243" t="s">
        <v>98</v>
      </c>
      <c r="D8243" t="s">
        <v>79</v>
      </c>
      <c r="E8243">
        <v>8</v>
      </c>
      <c r="F8243" s="8">
        <f>VLOOKUP(C8243,Products!$A$2:$E$20,5,TRUE)</f>
        <v>14.95</v>
      </c>
      <c r="G8243" s="8">
        <f t="shared" si="256"/>
        <v>119.6</v>
      </c>
      <c r="H8243" s="8">
        <f>VLOOKUP(C8243,Products!$A$2:$F$20,6,TRUE)</f>
        <v>3.0499999999999989</v>
      </c>
      <c r="I8243" s="8">
        <f t="shared" si="257"/>
        <v>24.399999999999991</v>
      </c>
      <c r="J8243" s="42">
        <f>VLOOKUP(B8243,Invoices!A:I,9,TRUE)</f>
        <v>2021</v>
      </c>
    </row>
    <row r="8244" spans="1:10" x14ac:dyDescent="0.15">
      <c r="A8244" t="s">
        <v>11604</v>
      </c>
      <c r="B8244" t="s">
        <v>1771</v>
      </c>
      <c r="C8244" t="s">
        <v>103</v>
      </c>
      <c r="D8244" t="s">
        <v>77</v>
      </c>
      <c r="E8244">
        <v>1</v>
      </c>
      <c r="F8244" s="8">
        <f>VLOOKUP(C8244,Products!$A$2:$E$20,5,TRUE)</f>
        <v>8.9499999999999993</v>
      </c>
      <c r="G8244" s="8">
        <f t="shared" si="256"/>
        <v>8.9499999999999993</v>
      </c>
      <c r="H8244" s="8">
        <f>VLOOKUP(C8244,Products!$A$2:$F$20,6,TRUE)</f>
        <v>3.1999999999999993</v>
      </c>
      <c r="I8244" s="8">
        <f t="shared" si="257"/>
        <v>3.1999999999999993</v>
      </c>
      <c r="J8244" s="42">
        <f>VLOOKUP(B8244,Invoices!A:I,9,TRUE)</f>
        <v>2021</v>
      </c>
    </row>
    <row r="8245" spans="1:10" x14ac:dyDescent="0.15">
      <c r="A8245" t="s">
        <v>11605</v>
      </c>
      <c r="B8245" t="s">
        <v>1771</v>
      </c>
      <c r="C8245" t="s">
        <v>90</v>
      </c>
      <c r="D8245" t="s">
        <v>72</v>
      </c>
      <c r="E8245">
        <v>8</v>
      </c>
      <c r="F8245" s="8">
        <f>VLOOKUP(C8245,Products!$A$2:$E$20,5,TRUE)</f>
        <v>8.9499999999999993</v>
      </c>
      <c r="G8245" s="8">
        <f t="shared" si="256"/>
        <v>71.599999999999994</v>
      </c>
      <c r="H8245" s="8">
        <f>VLOOKUP(C8245,Products!$A$2:$F$20,6,TRUE)</f>
        <v>5.6999999999999993</v>
      </c>
      <c r="I8245" s="8">
        <f t="shared" si="257"/>
        <v>45.599999999999994</v>
      </c>
      <c r="J8245" s="42">
        <f>VLOOKUP(B8245,Invoices!A:I,9,TRUE)</f>
        <v>2021</v>
      </c>
    </row>
    <row r="8246" spans="1:10" x14ac:dyDescent="0.15">
      <c r="A8246" t="s">
        <v>11606</v>
      </c>
      <c r="B8246" t="s">
        <v>1771</v>
      </c>
      <c r="C8246" t="s">
        <v>93</v>
      </c>
      <c r="D8246" t="s">
        <v>76</v>
      </c>
      <c r="E8246">
        <v>3</v>
      </c>
      <c r="F8246" s="8">
        <f>VLOOKUP(C8246,Products!$A$2:$E$20,5,TRUE)</f>
        <v>9.9499999999999993</v>
      </c>
      <c r="G8246" s="8">
        <f t="shared" si="256"/>
        <v>29.849999999999998</v>
      </c>
      <c r="H8246" s="8">
        <f>VLOOKUP(C8246,Products!$A$2:$F$20,6,TRUE)</f>
        <v>1.9499999999999993</v>
      </c>
      <c r="I8246" s="8">
        <f t="shared" si="257"/>
        <v>5.8499999999999979</v>
      </c>
      <c r="J8246" s="42">
        <f>VLOOKUP(B8246,Invoices!A:I,9,TRUE)</f>
        <v>2021</v>
      </c>
    </row>
    <row r="8247" spans="1:10" x14ac:dyDescent="0.15">
      <c r="A8247" t="s">
        <v>11607</v>
      </c>
      <c r="B8247" t="s">
        <v>1771</v>
      </c>
      <c r="C8247" t="s">
        <v>105</v>
      </c>
      <c r="D8247" t="s">
        <v>81</v>
      </c>
      <c r="E8247">
        <v>3</v>
      </c>
      <c r="F8247" s="8">
        <f>VLOOKUP(C8247,Products!$A$2:$E$20,5,TRUE)</f>
        <v>8.9499999999999993</v>
      </c>
      <c r="G8247" s="8">
        <f t="shared" si="256"/>
        <v>26.849999999999998</v>
      </c>
      <c r="H8247" s="8">
        <f>VLOOKUP(C8247,Products!$A$2:$F$20,6,TRUE)</f>
        <v>3.1999999999999993</v>
      </c>
      <c r="I8247" s="8">
        <f t="shared" si="257"/>
        <v>9.5999999999999979</v>
      </c>
      <c r="J8247" s="42">
        <f>VLOOKUP(B8247,Invoices!A:I,9,TRUE)</f>
        <v>2021</v>
      </c>
    </row>
    <row r="8248" spans="1:10" x14ac:dyDescent="0.15">
      <c r="A8248" t="s">
        <v>11608</v>
      </c>
      <c r="B8248" t="s">
        <v>1771</v>
      </c>
      <c r="C8248" t="s">
        <v>92</v>
      </c>
      <c r="D8248" t="s">
        <v>82</v>
      </c>
      <c r="E8248">
        <v>4</v>
      </c>
      <c r="F8248" s="8">
        <f>VLOOKUP(C8248,Products!$A$2:$E$20,5,TRUE)</f>
        <v>19.95</v>
      </c>
      <c r="G8248" s="8">
        <f t="shared" si="256"/>
        <v>79.8</v>
      </c>
      <c r="H8248" s="8">
        <f>VLOOKUP(C8248,Products!$A$2:$F$20,6,TRUE)</f>
        <v>7.4499999999999993</v>
      </c>
      <c r="I8248" s="8">
        <f t="shared" si="257"/>
        <v>29.799999999999997</v>
      </c>
      <c r="J8248" s="42">
        <f>VLOOKUP(B8248,Invoices!A:I,9,TRUE)</f>
        <v>2021</v>
      </c>
    </row>
    <row r="8249" spans="1:10" x14ac:dyDescent="0.15">
      <c r="A8249" t="s">
        <v>11609</v>
      </c>
      <c r="B8249" t="s">
        <v>1771</v>
      </c>
      <c r="C8249" t="s">
        <v>87</v>
      </c>
      <c r="D8249" t="s">
        <v>68</v>
      </c>
      <c r="E8249">
        <v>1</v>
      </c>
      <c r="F8249" s="8">
        <f>VLOOKUP(C8249,Products!$A$2:$E$20,5,TRUE)</f>
        <v>19.95</v>
      </c>
      <c r="G8249" s="8">
        <f t="shared" si="256"/>
        <v>19.95</v>
      </c>
      <c r="H8249" s="8">
        <f>VLOOKUP(C8249,Products!$A$2:$F$20,6,TRUE)</f>
        <v>7.4499999999999993</v>
      </c>
      <c r="I8249" s="8">
        <f t="shared" si="257"/>
        <v>7.4499999999999993</v>
      </c>
      <c r="J8249" s="42">
        <f>VLOOKUP(B8249,Invoices!A:I,9,TRUE)</f>
        <v>2021</v>
      </c>
    </row>
    <row r="8250" spans="1:10" x14ac:dyDescent="0.15">
      <c r="A8250" t="s">
        <v>11610</v>
      </c>
      <c r="B8250" t="s">
        <v>1771</v>
      </c>
      <c r="C8250" t="s">
        <v>99</v>
      </c>
      <c r="D8250" t="s">
        <v>84</v>
      </c>
      <c r="E8250">
        <v>4</v>
      </c>
      <c r="F8250" s="8">
        <f>VLOOKUP(C8250,Products!$A$2:$E$20,5,TRUE)</f>
        <v>3.5</v>
      </c>
      <c r="G8250" s="8">
        <f t="shared" si="256"/>
        <v>14</v>
      </c>
      <c r="H8250" s="8">
        <f>VLOOKUP(C8250,Products!$A$2:$F$20,6,TRUE)</f>
        <v>0.54999999999999982</v>
      </c>
      <c r="I8250" s="8">
        <f t="shared" si="257"/>
        <v>2.1999999999999993</v>
      </c>
      <c r="J8250" s="42">
        <f>VLOOKUP(B8250,Invoices!A:I,9,TRUE)</f>
        <v>2021</v>
      </c>
    </row>
    <row r="8251" spans="1:10" x14ac:dyDescent="0.15">
      <c r="A8251" t="s">
        <v>11611</v>
      </c>
      <c r="B8251" t="s">
        <v>1771</v>
      </c>
      <c r="C8251" t="s">
        <v>104</v>
      </c>
      <c r="D8251" t="s">
        <v>71</v>
      </c>
      <c r="E8251">
        <v>2</v>
      </c>
      <c r="F8251" s="8">
        <f>VLOOKUP(C8251,Products!$A$2:$E$20,5,TRUE)</f>
        <v>2.95</v>
      </c>
      <c r="G8251" s="8">
        <f t="shared" si="256"/>
        <v>5.9</v>
      </c>
      <c r="H8251" s="8">
        <f>VLOOKUP(C8251,Products!$A$2:$F$20,6,TRUE)</f>
        <v>1.1500000000000001</v>
      </c>
      <c r="I8251" s="8">
        <f t="shared" si="257"/>
        <v>2.3000000000000003</v>
      </c>
      <c r="J8251" s="42">
        <f>VLOOKUP(B8251,Invoices!A:I,9,TRUE)</f>
        <v>2021</v>
      </c>
    </row>
    <row r="8252" spans="1:10" x14ac:dyDescent="0.15">
      <c r="A8252" t="s">
        <v>11612</v>
      </c>
      <c r="B8252" t="s">
        <v>1771</v>
      </c>
      <c r="C8252" t="s">
        <v>96</v>
      </c>
      <c r="D8252" t="s">
        <v>75</v>
      </c>
      <c r="E8252">
        <v>2</v>
      </c>
      <c r="F8252" s="8">
        <f>VLOOKUP(C8252,Products!$A$2:$E$20,5,TRUE)</f>
        <v>79.95</v>
      </c>
      <c r="G8252" s="8">
        <f t="shared" si="256"/>
        <v>159.9</v>
      </c>
      <c r="H8252" s="8">
        <f>VLOOKUP(C8252,Products!$A$2:$F$20,6,TRUE)</f>
        <v>27.950000000000003</v>
      </c>
      <c r="I8252" s="8">
        <f t="shared" si="257"/>
        <v>55.900000000000006</v>
      </c>
      <c r="J8252" s="42">
        <f>VLOOKUP(B8252,Invoices!A:I,9,TRUE)</f>
        <v>2021</v>
      </c>
    </row>
    <row r="8253" spans="1:10" x14ac:dyDescent="0.15">
      <c r="A8253" t="s">
        <v>11613</v>
      </c>
      <c r="B8253" t="s">
        <v>1771</v>
      </c>
      <c r="C8253" t="s">
        <v>94</v>
      </c>
      <c r="D8253" t="s">
        <v>86</v>
      </c>
      <c r="E8253">
        <v>100</v>
      </c>
      <c r="F8253" s="8">
        <f>VLOOKUP(C8253,Products!$A$2:$E$20,5,TRUE)</f>
        <v>3.5</v>
      </c>
      <c r="G8253" s="8">
        <f t="shared" si="256"/>
        <v>350</v>
      </c>
      <c r="H8253" s="8">
        <f>VLOOKUP(C8253,Products!$A$2:$F$20,6,TRUE)</f>
        <v>0.54999999999999982</v>
      </c>
      <c r="I8253" s="8">
        <f t="shared" si="257"/>
        <v>54.999999999999986</v>
      </c>
      <c r="J8253" s="42">
        <f>VLOOKUP(B8253,Invoices!A:I,9,TRUE)</f>
        <v>2021</v>
      </c>
    </row>
    <row r="8254" spans="1:10" x14ac:dyDescent="0.15">
      <c r="A8254" t="s">
        <v>11614</v>
      </c>
      <c r="B8254" t="s">
        <v>1771</v>
      </c>
      <c r="C8254" t="s">
        <v>102</v>
      </c>
      <c r="D8254" t="s">
        <v>83</v>
      </c>
      <c r="E8254">
        <v>3</v>
      </c>
      <c r="F8254" s="8">
        <f>VLOOKUP(C8254,Products!$A$2:$E$20,5,TRUE)</f>
        <v>29.95</v>
      </c>
      <c r="G8254" s="8">
        <f t="shared" si="256"/>
        <v>89.85</v>
      </c>
      <c r="H8254" s="8">
        <f>VLOOKUP(C8254,Products!$A$2:$F$20,6,TRUE)</f>
        <v>15</v>
      </c>
      <c r="I8254" s="8">
        <f t="shared" si="257"/>
        <v>45</v>
      </c>
      <c r="J8254" s="42">
        <f>VLOOKUP(B8254,Invoices!A:I,9,TRUE)</f>
        <v>2021</v>
      </c>
    </row>
    <row r="8255" spans="1:10" x14ac:dyDescent="0.15">
      <c r="A8255" t="s">
        <v>11615</v>
      </c>
      <c r="B8255" t="s">
        <v>1771</v>
      </c>
      <c r="C8255" t="s">
        <v>101</v>
      </c>
      <c r="D8255" t="s">
        <v>69</v>
      </c>
      <c r="E8255">
        <v>1</v>
      </c>
      <c r="F8255" s="8">
        <f>VLOOKUP(C8255,Products!$A$2:$E$20,5,TRUE)</f>
        <v>129.94999999999999</v>
      </c>
      <c r="G8255" s="8">
        <f t="shared" si="256"/>
        <v>129.94999999999999</v>
      </c>
      <c r="H8255" s="8">
        <f>VLOOKUP(C8255,Products!$A$2:$F$20,6,TRUE)</f>
        <v>40.449999999999989</v>
      </c>
      <c r="I8255" s="8">
        <f t="shared" si="257"/>
        <v>40.449999999999989</v>
      </c>
      <c r="J8255" s="42">
        <f>VLOOKUP(B8255,Invoices!A:I,9,TRUE)</f>
        <v>2021</v>
      </c>
    </row>
    <row r="8256" spans="1:10" x14ac:dyDescent="0.15">
      <c r="A8256" t="s">
        <v>11616</v>
      </c>
      <c r="B8256" t="s">
        <v>1771</v>
      </c>
      <c r="C8256" t="s">
        <v>89</v>
      </c>
      <c r="D8256" t="s">
        <v>80</v>
      </c>
      <c r="E8256">
        <v>3</v>
      </c>
      <c r="F8256" s="8">
        <f>VLOOKUP(C8256,Products!$A$2:$E$20,5,TRUE)</f>
        <v>15.95</v>
      </c>
      <c r="G8256" s="8">
        <f t="shared" si="256"/>
        <v>47.849999999999994</v>
      </c>
      <c r="H8256" s="8">
        <f>VLOOKUP(C8256,Products!$A$2:$F$20,6,TRUE)</f>
        <v>6</v>
      </c>
      <c r="I8256" s="8">
        <f t="shared" si="257"/>
        <v>18</v>
      </c>
      <c r="J8256" s="42">
        <f>VLOOKUP(B8256,Invoices!A:I,9,TRUE)</f>
        <v>2021</v>
      </c>
    </row>
    <row r="8257" spans="1:10" x14ac:dyDescent="0.15">
      <c r="A8257" t="s">
        <v>11617</v>
      </c>
      <c r="B8257" t="s">
        <v>1771</v>
      </c>
      <c r="C8257" t="s">
        <v>97</v>
      </c>
      <c r="D8257" t="s">
        <v>74</v>
      </c>
      <c r="E8257">
        <v>1</v>
      </c>
      <c r="F8257" s="8">
        <f>VLOOKUP(C8257,Products!$A$2:$E$20,5,TRUE)</f>
        <v>1.5</v>
      </c>
      <c r="G8257" s="8">
        <f t="shared" si="256"/>
        <v>1.5</v>
      </c>
      <c r="H8257" s="8">
        <f>VLOOKUP(C8257,Products!$A$2:$F$20,6,TRUE)</f>
        <v>0.5</v>
      </c>
      <c r="I8257" s="8">
        <f t="shared" si="257"/>
        <v>0.5</v>
      </c>
      <c r="J8257" s="42">
        <f>VLOOKUP(B8257,Invoices!A:I,9,TRUE)</f>
        <v>2021</v>
      </c>
    </row>
    <row r="8258" spans="1:10" x14ac:dyDescent="0.15">
      <c r="A8258" t="s">
        <v>11618</v>
      </c>
      <c r="B8258" t="s">
        <v>1772</v>
      </c>
      <c r="C8258" t="s">
        <v>95</v>
      </c>
      <c r="D8258" t="s">
        <v>73</v>
      </c>
      <c r="E8258">
        <v>1</v>
      </c>
      <c r="F8258" s="8">
        <f>VLOOKUP(C8258,Products!$A$2:$E$20,5,TRUE)</f>
        <v>12.95</v>
      </c>
      <c r="G8258" s="8">
        <f t="shared" si="256"/>
        <v>12.95</v>
      </c>
      <c r="H8258" s="8">
        <f>VLOOKUP(C8258,Products!$A$2:$F$20,6,TRUE)</f>
        <v>4.1999999999999993</v>
      </c>
      <c r="I8258" s="8">
        <f t="shared" si="257"/>
        <v>4.1999999999999993</v>
      </c>
      <c r="J8258" s="42">
        <f>VLOOKUP(B8258,Invoices!A:I,9,TRUE)</f>
        <v>2021</v>
      </c>
    </row>
    <row r="8259" spans="1:10" x14ac:dyDescent="0.15">
      <c r="A8259" t="s">
        <v>11619</v>
      </c>
      <c r="B8259" t="s">
        <v>1772</v>
      </c>
      <c r="C8259" t="s">
        <v>88</v>
      </c>
      <c r="D8259" t="s">
        <v>85</v>
      </c>
      <c r="E8259">
        <v>4</v>
      </c>
      <c r="F8259" s="8">
        <f>VLOOKUP(C8259,Products!$A$2:$E$20,5,TRUE)</f>
        <v>8.9499999999999993</v>
      </c>
      <c r="G8259" s="8">
        <f t="shared" ref="G8259:G8322" si="258">F8259*E8259</f>
        <v>35.799999999999997</v>
      </c>
      <c r="H8259" s="8">
        <f>VLOOKUP(C8259,Products!$A$2:$F$20,6,TRUE)</f>
        <v>5.6999999999999993</v>
      </c>
      <c r="I8259" s="8">
        <f t="shared" ref="I8259:I8322" si="259">H8259*E8259</f>
        <v>22.799999999999997</v>
      </c>
      <c r="J8259" s="42">
        <f>VLOOKUP(B8259,Invoices!A:I,9,TRUE)</f>
        <v>2021</v>
      </c>
    </row>
    <row r="8260" spans="1:10" x14ac:dyDescent="0.15">
      <c r="A8260" t="s">
        <v>11620</v>
      </c>
      <c r="B8260" t="s">
        <v>1772</v>
      </c>
      <c r="C8260" t="s">
        <v>89</v>
      </c>
      <c r="D8260" t="s">
        <v>80</v>
      </c>
      <c r="E8260">
        <v>10</v>
      </c>
      <c r="F8260" s="8">
        <f>VLOOKUP(C8260,Products!$A$2:$E$20,5,TRUE)</f>
        <v>15.95</v>
      </c>
      <c r="G8260" s="8">
        <f t="shared" si="258"/>
        <v>159.5</v>
      </c>
      <c r="H8260" s="8">
        <f>VLOOKUP(C8260,Products!$A$2:$F$20,6,TRUE)</f>
        <v>6</v>
      </c>
      <c r="I8260" s="8">
        <f t="shared" si="259"/>
        <v>60</v>
      </c>
      <c r="J8260" s="42">
        <f>VLOOKUP(B8260,Invoices!A:I,9,TRUE)</f>
        <v>2021</v>
      </c>
    </row>
    <row r="8261" spans="1:10" x14ac:dyDescent="0.15">
      <c r="A8261" t="s">
        <v>11621</v>
      </c>
      <c r="B8261" t="s">
        <v>1772</v>
      </c>
      <c r="C8261" t="s">
        <v>93</v>
      </c>
      <c r="D8261" t="s">
        <v>76</v>
      </c>
      <c r="E8261">
        <v>2</v>
      </c>
      <c r="F8261" s="8">
        <f>VLOOKUP(C8261,Products!$A$2:$E$20,5,TRUE)</f>
        <v>9.9499999999999993</v>
      </c>
      <c r="G8261" s="8">
        <f t="shared" si="258"/>
        <v>19.899999999999999</v>
      </c>
      <c r="H8261" s="8">
        <f>VLOOKUP(C8261,Products!$A$2:$F$20,6,TRUE)</f>
        <v>1.9499999999999993</v>
      </c>
      <c r="I8261" s="8">
        <f t="shared" si="259"/>
        <v>3.8999999999999986</v>
      </c>
      <c r="J8261" s="42">
        <f>VLOOKUP(B8261,Invoices!A:I,9,TRUE)</f>
        <v>2021</v>
      </c>
    </row>
    <row r="8262" spans="1:10" x14ac:dyDescent="0.15">
      <c r="A8262" t="s">
        <v>11622</v>
      </c>
      <c r="B8262" t="s">
        <v>1772</v>
      </c>
      <c r="C8262" t="s">
        <v>102</v>
      </c>
      <c r="D8262" t="s">
        <v>83</v>
      </c>
      <c r="E8262">
        <v>12</v>
      </c>
      <c r="F8262" s="8">
        <f>VLOOKUP(C8262,Products!$A$2:$E$20,5,TRUE)</f>
        <v>29.95</v>
      </c>
      <c r="G8262" s="8">
        <f t="shared" si="258"/>
        <v>359.4</v>
      </c>
      <c r="H8262" s="8">
        <f>VLOOKUP(C8262,Products!$A$2:$F$20,6,TRUE)</f>
        <v>15</v>
      </c>
      <c r="I8262" s="8">
        <f t="shared" si="259"/>
        <v>180</v>
      </c>
      <c r="J8262" s="42">
        <f>VLOOKUP(B8262,Invoices!A:I,9,TRUE)</f>
        <v>2021</v>
      </c>
    </row>
    <row r="8263" spans="1:10" x14ac:dyDescent="0.15">
      <c r="A8263" t="s">
        <v>11623</v>
      </c>
      <c r="B8263" t="s">
        <v>1773</v>
      </c>
      <c r="C8263" t="s">
        <v>88</v>
      </c>
      <c r="D8263" t="s">
        <v>85</v>
      </c>
      <c r="E8263">
        <v>1</v>
      </c>
      <c r="F8263" s="8">
        <f>VLOOKUP(C8263,Products!$A$2:$E$20,5,TRUE)</f>
        <v>8.9499999999999993</v>
      </c>
      <c r="G8263" s="8">
        <f t="shared" si="258"/>
        <v>8.9499999999999993</v>
      </c>
      <c r="H8263" s="8">
        <f>VLOOKUP(C8263,Products!$A$2:$F$20,6,TRUE)</f>
        <v>5.6999999999999993</v>
      </c>
      <c r="I8263" s="8">
        <f t="shared" si="259"/>
        <v>5.6999999999999993</v>
      </c>
      <c r="J8263" s="42">
        <f>VLOOKUP(B8263,Invoices!A:I,9,TRUE)</f>
        <v>2021</v>
      </c>
    </row>
    <row r="8264" spans="1:10" x14ac:dyDescent="0.15">
      <c r="A8264" t="s">
        <v>11624</v>
      </c>
      <c r="B8264" t="s">
        <v>1773</v>
      </c>
      <c r="C8264" t="s">
        <v>90</v>
      </c>
      <c r="D8264" t="s">
        <v>72</v>
      </c>
      <c r="E8264">
        <v>2</v>
      </c>
      <c r="F8264" s="8">
        <f>VLOOKUP(C8264,Products!$A$2:$E$20,5,TRUE)</f>
        <v>8.9499999999999993</v>
      </c>
      <c r="G8264" s="8">
        <f t="shared" si="258"/>
        <v>17.899999999999999</v>
      </c>
      <c r="H8264" s="8">
        <f>VLOOKUP(C8264,Products!$A$2:$F$20,6,TRUE)</f>
        <v>5.6999999999999993</v>
      </c>
      <c r="I8264" s="8">
        <f t="shared" si="259"/>
        <v>11.399999999999999</v>
      </c>
      <c r="J8264" s="42">
        <f>VLOOKUP(B8264,Invoices!A:I,9,TRUE)</f>
        <v>2021</v>
      </c>
    </row>
    <row r="8265" spans="1:10" x14ac:dyDescent="0.15">
      <c r="A8265" t="s">
        <v>11625</v>
      </c>
      <c r="B8265" t="s">
        <v>1773</v>
      </c>
      <c r="C8265" t="s">
        <v>94</v>
      </c>
      <c r="D8265" t="s">
        <v>86</v>
      </c>
      <c r="E8265">
        <v>1</v>
      </c>
      <c r="F8265" s="8">
        <f>VLOOKUP(C8265,Products!$A$2:$E$20,5,TRUE)</f>
        <v>3.5</v>
      </c>
      <c r="G8265" s="8">
        <f t="shared" si="258"/>
        <v>3.5</v>
      </c>
      <c r="H8265" s="8">
        <f>VLOOKUP(C8265,Products!$A$2:$F$20,6,TRUE)</f>
        <v>0.54999999999999982</v>
      </c>
      <c r="I8265" s="8">
        <f t="shared" si="259"/>
        <v>0.54999999999999982</v>
      </c>
      <c r="J8265" s="42">
        <f>VLOOKUP(B8265,Invoices!A:I,9,TRUE)</f>
        <v>2021</v>
      </c>
    </row>
    <row r="8266" spans="1:10" x14ac:dyDescent="0.15">
      <c r="A8266" t="s">
        <v>11626</v>
      </c>
      <c r="B8266" t="s">
        <v>1773</v>
      </c>
      <c r="C8266" t="s">
        <v>100</v>
      </c>
      <c r="D8266" t="s">
        <v>78</v>
      </c>
      <c r="E8266">
        <v>8</v>
      </c>
      <c r="F8266" s="8">
        <f>VLOOKUP(C8266,Products!$A$2:$E$20,5,TRUE)</f>
        <v>49.95</v>
      </c>
      <c r="G8266" s="8">
        <f t="shared" si="258"/>
        <v>399.6</v>
      </c>
      <c r="H8266" s="8">
        <f>VLOOKUP(C8266,Products!$A$2:$F$20,6,TRUE)</f>
        <v>19.950000000000003</v>
      </c>
      <c r="I8266" s="8">
        <f t="shared" si="259"/>
        <v>159.60000000000002</v>
      </c>
      <c r="J8266" s="42">
        <f>VLOOKUP(B8266,Invoices!A:I,9,TRUE)</f>
        <v>2021</v>
      </c>
    </row>
    <row r="8267" spans="1:10" x14ac:dyDescent="0.15">
      <c r="A8267" t="s">
        <v>11627</v>
      </c>
      <c r="B8267" t="s">
        <v>1773</v>
      </c>
      <c r="C8267" t="s">
        <v>93</v>
      </c>
      <c r="D8267" t="s">
        <v>76</v>
      </c>
      <c r="E8267">
        <v>1</v>
      </c>
      <c r="F8267" s="8">
        <f>VLOOKUP(C8267,Products!$A$2:$E$20,5,TRUE)</f>
        <v>9.9499999999999993</v>
      </c>
      <c r="G8267" s="8">
        <f t="shared" si="258"/>
        <v>9.9499999999999993</v>
      </c>
      <c r="H8267" s="8">
        <f>VLOOKUP(C8267,Products!$A$2:$F$20,6,TRUE)</f>
        <v>1.9499999999999993</v>
      </c>
      <c r="I8267" s="8">
        <f t="shared" si="259"/>
        <v>1.9499999999999993</v>
      </c>
      <c r="J8267" s="42">
        <f>VLOOKUP(B8267,Invoices!A:I,9,TRUE)</f>
        <v>2021</v>
      </c>
    </row>
    <row r="8268" spans="1:10" x14ac:dyDescent="0.15">
      <c r="A8268" t="s">
        <v>11628</v>
      </c>
      <c r="B8268" t="s">
        <v>1773</v>
      </c>
      <c r="C8268" t="s">
        <v>95</v>
      </c>
      <c r="D8268" t="s">
        <v>73</v>
      </c>
      <c r="E8268">
        <v>1</v>
      </c>
      <c r="F8268" s="8">
        <f>VLOOKUP(C8268,Products!$A$2:$E$20,5,TRUE)</f>
        <v>12.95</v>
      </c>
      <c r="G8268" s="8">
        <f t="shared" si="258"/>
        <v>12.95</v>
      </c>
      <c r="H8268" s="8">
        <f>VLOOKUP(C8268,Products!$A$2:$F$20,6,TRUE)</f>
        <v>4.1999999999999993</v>
      </c>
      <c r="I8268" s="8">
        <f t="shared" si="259"/>
        <v>4.1999999999999993</v>
      </c>
      <c r="J8268" s="42">
        <f>VLOOKUP(B8268,Invoices!A:I,9,TRUE)</f>
        <v>2021</v>
      </c>
    </row>
    <row r="8269" spans="1:10" x14ac:dyDescent="0.15">
      <c r="A8269" t="s">
        <v>11629</v>
      </c>
      <c r="B8269" t="s">
        <v>1773</v>
      </c>
      <c r="C8269" t="s">
        <v>99</v>
      </c>
      <c r="D8269" t="s">
        <v>84</v>
      </c>
      <c r="E8269">
        <v>3</v>
      </c>
      <c r="F8269" s="8">
        <f>VLOOKUP(C8269,Products!$A$2:$E$20,5,TRUE)</f>
        <v>3.5</v>
      </c>
      <c r="G8269" s="8">
        <f t="shared" si="258"/>
        <v>10.5</v>
      </c>
      <c r="H8269" s="8">
        <f>VLOOKUP(C8269,Products!$A$2:$F$20,6,TRUE)</f>
        <v>0.54999999999999982</v>
      </c>
      <c r="I8269" s="8">
        <f t="shared" si="259"/>
        <v>1.6499999999999995</v>
      </c>
      <c r="J8269" s="42">
        <f>VLOOKUP(B8269,Invoices!A:I,9,TRUE)</f>
        <v>2021</v>
      </c>
    </row>
    <row r="8270" spans="1:10" x14ac:dyDescent="0.15">
      <c r="A8270" t="s">
        <v>11630</v>
      </c>
      <c r="B8270" t="s">
        <v>1773</v>
      </c>
      <c r="C8270" t="s">
        <v>104</v>
      </c>
      <c r="D8270" t="s">
        <v>71</v>
      </c>
      <c r="E8270">
        <v>1</v>
      </c>
      <c r="F8270" s="8">
        <f>VLOOKUP(C8270,Products!$A$2:$E$20,5,TRUE)</f>
        <v>2.95</v>
      </c>
      <c r="G8270" s="8">
        <f t="shared" si="258"/>
        <v>2.95</v>
      </c>
      <c r="H8270" s="8">
        <f>VLOOKUP(C8270,Products!$A$2:$F$20,6,TRUE)</f>
        <v>1.1500000000000001</v>
      </c>
      <c r="I8270" s="8">
        <f t="shared" si="259"/>
        <v>1.1500000000000001</v>
      </c>
      <c r="J8270" s="42">
        <f>VLOOKUP(B8270,Invoices!A:I,9,TRUE)</f>
        <v>2021</v>
      </c>
    </row>
    <row r="8271" spans="1:10" x14ac:dyDescent="0.15">
      <c r="A8271" t="s">
        <v>11631</v>
      </c>
      <c r="B8271" t="s">
        <v>1773</v>
      </c>
      <c r="C8271" t="s">
        <v>105</v>
      </c>
      <c r="D8271" t="s">
        <v>81</v>
      </c>
      <c r="E8271">
        <v>1</v>
      </c>
      <c r="F8271" s="8">
        <f>VLOOKUP(C8271,Products!$A$2:$E$20,5,TRUE)</f>
        <v>8.9499999999999993</v>
      </c>
      <c r="G8271" s="8">
        <f t="shared" si="258"/>
        <v>8.9499999999999993</v>
      </c>
      <c r="H8271" s="8">
        <f>VLOOKUP(C8271,Products!$A$2:$F$20,6,TRUE)</f>
        <v>3.1999999999999993</v>
      </c>
      <c r="I8271" s="8">
        <f t="shared" si="259"/>
        <v>3.1999999999999993</v>
      </c>
      <c r="J8271" s="42">
        <f>VLOOKUP(B8271,Invoices!A:I,9,TRUE)</f>
        <v>2021</v>
      </c>
    </row>
    <row r="8272" spans="1:10" x14ac:dyDescent="0.15">
      <c r="A8272" t="s">
        <v>11632</v>
      </c>
      <c r="B8272" t="s">
        <v>1774</v>
      </c>
      <c r="C8272" t="s">
        <v>105</v>
      </c>
      <c r="D8272" t="s">
        <v>81</v>
      </c>
      <c r="E8272">
        <v>4</v>
      </c>
      <c r="F8272" s="8">
        <f>VLOOKUP(C8272,Products!$A$2:$E$20,5,TRUE)</f>
        <v>8.9499999999999993</v>
      </c>
      <c r="G8272" s="8">
        <f t="shared" si="258"/>
        <v>35.799999999999997</v>
      </c>
      <c r="H8272" s="8">
        <f>VLOOKUP(C8272,Products!$A$2:$F$20,6,TRUE)</f>
        <v>3.1999999999999993</v>
      </c>
      <c r="I8272" s="8">
        <f t="shared" si="259"/>
        <v>12.799999999999997</v>
      </c>
      <c r="J8272" s="42">
        <f>VLOOKUP(B8272,Invoices!A:I,9,TRUE)</f>
        <v>2021</v>
      </c>
    </row>
    <row r="8273" spans="1:10" x14ac:dyDescent="0.15">
      <c r="A8273" t="s">
        <v>11633</v>
      </c>
      <c r="B8273" t="s">
        <v>1774</v>
      </c>
      <c r="C8273" t="s">
        <v>101</v>
      </c>
      <c r="D8273" t="s">
        <v>69</v>
      </c>
      <c r="E8273">
        <v>1</v>
      </c>
      <c r="F8273" s="8">
        <f>VLOOKUP(C8273,Products!$A$2:$E$20,5,TRUE)</f>
        <v>129.94999999999999</v>
      </c>
      <c r="G8273" s="8">
        <f t="shared" si="258"/>
        <v>129.94999999999999</v>
      </c>
      <c r="H8273" s="8">
        <f>VLOOKUP(C8273,Products!$A$2:$F$20,6,TRUE)</f>
        <v>40.449999999999989</v>
      </c>
      <c r="I8273" s="8">
        <f t="shared" si="259"/>
        <v>40.449999999999989</v>
      </c>
      <c r="J8273" s="42">
        <f>VLOOKUP(B8273,Invoices!A:I,9,TRUE)</f>
        <v>2021</v>
      </c>
    </row>
    <row r="8274" spans="1:10" x14ac:dyDescent="0.15">
      <c r="A8274" t="s">
        <v>11634</v>
      </c>
      <c r="B8274" t="s">
        <v>1774</v>
      </c>
      <c r="C8274" t="s">
        <v>98</v>
      </c>
      <c r="D8274" t="s">
        <v>79</v>
      </c>
      <c r="E8274">
        <v>3</v>
      </c>
      <c r="F8274" s="8">
        <f>VLOOKUP(C8274,Products!$A$2:$E$20,5,TRUE)</f>
        <v>14.95</v>
      </c>
      <c r="G8274" s="8">
        <f t="shared" si="258"/>
        <v>44.849999999999994</v>
      </c>
      <c r="H8274" s="8">
        <f>VLOOKUP(C8274,Products!$A$2:$F$20,6,TRUE)</f>
        <v>3.0499999999999989</v>
      </c>
      <c r="I8274" s="8">
        <f t="shared" si="259"/>
        <v>9.1499999999999968</v>
      </c>
      <c r="J8274" s="42">
        <f>VLOOKUP(B8274,Invoices!A:I,9,TRUE)</f>
        <v>2021</v>
      </c>
    </row>
    <row r="8275" spans="1:10" x14ac:dyDescent="0.15">
      <c r="A8275" t="s">
        <v>11635</v>
      </c>
      <c r="B8275" t="s">
        <v>1774</v>
      </c>
      <c r="C8275" t="s">
        <v>90</v>
      </c>
      <c r="D8275" t="s">
        <v>72</v>
      </c>
      <c r="E8275">
        <v>5</v>
      </c>
      <c r="F8275" s="8">
        <f>VLOOKUP(C8275,Products!$A$2:$E$20,5,TRUE)</f>
        <v>8.9499999999999993</v>
      </c>
      <c r="G8275" s="8">
        <f t="shared" si="258"/>
        <v>44.75</v>
      </c>
      <c r="H8275" s="8">
        <f>VLOOKUP(C8275,Products!$A$2:$F$20,6,TRUE)</f>
        <v>5.6999999999999993</v>
      </c>
      <c r="I8275" s="8">
        <f t="shared" si="259"/>
        <v>28.499999999999996</v>
      </c>
      <c r="J8275" s="42">
        <f>VLOOKUP(B8275,Invoices!A:I,9,TRUE)</f>
        <v>2021</v>
      </c>
    </row>
    <row r="8276" spans="1:10" x14ac:dyDescent="0.15">
      <c r="A8276" t="s">
        <v>11636</v>
      </c>
      <c r="B8276" t="s">
        <v>1774</v>
      </c>
      <c r="C8276" t="s">
        <v>102</v>
      </c>
      <c r="D8276" t="s">
        <v>83</v>
      </c>
      <c r="E8276">
        <v>3</v>
      </c>
      <c r="F8276" s="8">
        <f>VLOOKUP(C8276,Products!$A$2:$E$20,5,TRUE)</f>
        <v>29.95</v>
      </c>
      <c r="G8276" s="8">
        <f t="shared" si="258"/>
        <v>89.85</v>
      </c>
      <c r="H8276" s="8">
        <f>VLOOKUP(C8276,Products!$A$2:$F$20,6,TRUE)</f>
        <v>15</v>
      </c>
      <c r="I8276" s="8">
        <f t="shared" si="259"/>
        <v>45</v>
      </c>
      <c r="J8276" s="42">
        <f>VLOOKUP(B8276,Invoices!A:I,9,TRUE)</f>
        <v>2021</v>
      </c>
    </row>
    <row r="8277" spans="1:10" x14ac:dyDescent="0.15">
      <c r="A8277" t="s">
        <v>11637</v>
      </c>
      <c r="B8277" t="s">
        <v>1774</v>
      </c>
      <c r="C8277" t="s">
        <v>103</v>
      </c>
      <c r="D8277" t="s">
        <v>77</v>
      </c>
      <c r="E8277">
        <v>15</v>
      </c>
      <c r="F8277" s="8">
        <f>VLOOKUP(C8277,Products!$A$2:$E$20,5,TRUE)</f>
        <v>8.9499999999999993</v>
      </c>
      <c r="G8277" s="8">
        <f t="shared" si="258"/>
        <v>134.25</v>
      </c>
      <c r="H8277" s="8">
        <f>VLOOKUP(C8277,Products!$A$2:$F$20,6,TRUE)</f>
        <v>3.1999999999999993</v>
      </c>
      <c r="I8277" s="8">
        <f t="shared" si="259"/>
        <v>47.999999999999986</v>
      </c>
      <c r="J8277" s="42">
        <f>VLOOKUP(B8277,Invoices!A:I,9,TRUE)</f>
        <v>2021</v>
      </c>
    </row>
    <row r="8278" spans="1:10" x14ac:dyDescent="0.15">
      <c r="A8278" t="s">
        <v>11638</v>
      </c>
      <c r="B8278" t="s">
        <v>1775</v>
      </c>
      <c r="C8278" t="s">
        <v>94</v>
      </c>
      <c r="D8278" t="s">
        <v>86</v>
      </c>
      <c r="E8278">
        <v>2</v>
      </c>
      <c r="F8278" s="8">
        <f>VLOOKUP(C8278,Products!$A$2:$E$20,5,TRUE)</f>
        <v>3.5</v>
      </c>
      <c r="G8278" s="8">
        <f t="shared" si="258"/>
        <v>7</v>
      </c>
      <c r="H8278" s="8">
        <f>VLOOKUP(C8278,Products!$A$2:$F$20,6,TRUE)</f>
        <v>0.54999999999999982</v>
      </c>
      <c r="I8278" s="8">
        <f t="shared" si="259"/>
        <v>1.0999999999999996</v>
      </c>
      <c r="J8278" s="42">
        <f>VLOOKUP(B8278,Invoices!A:I,9,TRUE)</f>
        <v>2021</v>
      </c>
    </row>
    <row r="8279" spans="1:10" x14ac:dyDescent="0.15">
      <c r="A8279" t="s">
        <v>11639</v>
      </c>
      <c r="B8279" t="s">
        <v>1775</v>
      </c>
      <c r="C8279" t="s">
        <v>101</v>
      </c>
      <c r="D8279" t="s">
        <v>69</v>
      </c>
      <c r="E8279">
        <v>10</v>
      </c>
      <c r="F8279" s="8">
        <f>VLOOKUP(C8279,Products!$A$2:$E$20,5,TRUE)</f>
        <v>129.94999999999999</v>
      </c>
      <c r="G8279" s="8">
        <f t="shared" si="258"/>
        <v>1299.5</v>
      </c>
      <c r="H8279" s="8">
        <f>VLOOKUP(C8279,Products!$A$2:$F$20,6,TRUE)</f>
        <v>40.449999999999989</v>
      </c>
      <c r="I8279" s="8">
        <f t="shared" si="259"/>
        <v>404.49999999999989</v>
      </c>
      <c r="J8279" s="42">
        <f>VLOOKUP(B8279,Invoices!A:I,9,TRUE)</f>
        <v>2021</v>
      </c>
    </row>
    <row r="8280" spans="1:10" x14ac:dyDescent="0.15">
      <c r="A8280" t="s">
        <v>11640</v>
      </c>
      <c r="B8280" t="s">
        <v>1775</v>
      </c>
      <c r="C8280" t="s">
        <v>103</v>
      </c>
      <c r="D8280" t="s">
        <v>77</v>
      </c>
      <c r="E8280">
        <v>2</v>
      </c>
      <c r="F8280" s="8">
        <f>VLOOKUP(C8280,Products!$A$2:$E$20,5,TRUE)</f>
        <v>8.9499999999999993</v>
      </c>
      <c r="G8280" s="8">
        <f t="shared" si="258"/>
        <v>17.899999999999999</v>
      </c>
      <c r="H8280" s="8">
        <f>VLOOKUP(C8280,Products!$A$2:$F$20,6,TRUE)</f>
        <v>3.1999999999999993</v>
      </c>
      <c r="I8280" s="8">
        <f t="shared" si="259"/>
        <v>6.3999999999999986</v>
      </c>
      <c r="J8280" s="42">
        <f>VLOOKUP(B8280,Invoices!A:I,9,TRUE)</f>
        <v>2021</v>
      </c>
    </row>
    <row r="8281" spans="1:10" x14ac:dyDescent="0.15">
      <c r="A8281" t="s">
        <v>11641</v>
      </c>
      <c r="B8281" t="s">
        <v>1775</v>
      </c>
      <c r="C8281" t="s">
        <v>90</v>
      </c>
      <c r="D8281" t="s">
        <v>72</v>
      </c>
      <c r="E8281">
        <v>3</v>
      </c>
      <c r="F8281" s="8">
        <f>VLOOKUP(C8281,Products!$A$2:$E$20,5,TRUE)</f>
        <v>8.9499999999999993</v>
      </c>
      <c r="G8281" s="8">
        <f t="shared" si="258"/>
        <v>26.849999999999998</v>
      </c>
      <c r="H8281" s="8">
        <f>VLOOKUP(C8281,Products!$A$2:$F$20,6,TRUE)</f>
        <v>5.6999999999999993</v>
      </c>
      <c r="I8281" s="8">
        <f t="shared" si="259"/>
        <v>17.099999999999998</v>
      </c>
      <c r="J8281" s="42">
        <f>VLOOKUP(B8281,Invoices!A:I,9,TRUE)</f>
        <v>2021</v>
      </c>
    </row>
    <row r="8282" spans="1:10" x14ac:dyDescent="0.15">
      <c r="A8282" t="s">
        <v>11642</v>
      </c>
      <c r="B8282" t="s">
        <v>1775</v>
      </c>
      <c r="C8282" t="s">
        <v>99</v>
      </c>
      <c r="D8282" t="s">
        <v>84</v>
      </c>
      <c r="E8282">
        <v>1</v>
      </c>
      <c r="F8282" s="8">
        <f>VLOOKUP(C8282,Products!$A$2:$E$20,5,TRUE)</f>
        <v>3.5</v>
      </c>
      <c r="G8282" s="8">
        <f t="shared" si="258"/>
        <v>3.5</v>
      </c>
      <c r="H8282" s="8">
        <f>VLOOKUP(C8282,Products!$A$2:$F$20,6,TRUE)</f>
        <v>0.54999999999999982</v>
      </c>
      <c r="I8282" s="8">
        <f t="shared" si="259"/>
        <v>0.54999999999999982</v>
      </c>
      <c r="J8282" s="42">
        <f>VLOOKUP(B8282,Invoices!A:I,9,TRUE)</f>
        <v>2021</v>
      </c>
    </row>
    <row r="8283" spans="1:10" x14ac:dyDescent="0.15">
      <c r="A8283" t="s">
        <v>11643</v>
      </c>
      <c r="B8283" t="s">
        <v>1775</v>
      </c>
      <c r="C8283" t="s">
        <v>104</v>
      </c>
      <c r="D8283" t="s">
        <v>71</v>
      </c>
      <c r="E8283">
        <v>2</v>
      </c>
      <c r="F8283" s="8">
        <f>VLOOKUP(C8283,Products!$A$2:$E$20,5,TRUE)</f>
        <v>2.95</v>
      </c>
      <c r="G8283" s="8">
        <f t="shared" si="258"/>
        <v>5.9</v>
      </c>
      <c r="H8283" s="8">
        <f>VLOOKUP(C8283,Products!$A$2:$F$20,6,TRUE)</f>
        <v>1.1500000000000001</v>
      </c>
      <c r="I8283" s="8">
        <f t="shared" si="259"/>
        <v>2.3000000000000003</v>
      </c>
      <c r="J8283" s="42">
        <f>VLOOKUP(B8283,Invoices!A:I,9,TRUE)</f>
        <v>2021</v>
      </c>
    </row>
    <row r="8284" spans="1:10" x14ac:dyDescent="0.15">
      <c r="A8284" t="s">
        <v>11644</v>
      </c>
      <c r="B8284" t="s">
        <v>1775</v>
      </c>
      <c r="C8284" t="s">
        <v>93</v>
      </c>
      <c r="D8284" t="s">
        <v>76</v>
      </c>
      <c r="E8284">
        <v>3</v>
      </c>
      <c r="F8284" s="8">
        <f>VLOOKUP(C8284,Products!$A$2:$E$20,5,TRUE)</f>
        <v>9.9499999999999993</v>
      </c>
      <c r="G8284" s="8">
        <f t="shared" si="258"/>
        <v>29.849999999999998</v>
      </c>
      <c r="H8284" s="8">
        <f>VLOOKUP(C8284,Products!$A$2:$F$20,6,TRUE)</f>
        <v>1.9499999999999993</v>
      </c>
      <c r="I8284" s="8">
        <f t="shared" si="259"/>
        <v>5.8499999999999979</v>
      </c>
      <c r="J8284" s="42">
        <f>VLOOKUP(B8284,Invoices!A:I,9,TRUE)</f>
        <v>2021</v>
      </c>
    </row>
    <row r="8285" spans="1:10" x14ac:dyDescent="0.15">
      <c r="A8285" t="s">
        <v>11645</v>
      </c>
      <c r="B8285" t="s">
        <v>1775</v>
      </c>
      <c r="C8285" t="s">
        <v>98</v>
      </c>
      <c r="D8285" t="s">
        <v>79</v>
      </c>
      <c r="E8285">
        <v>1</v>
      </c>
      <c r="F8285" s="8">
        <f>VLOOKUP(C8285,Products!$A$2:$E$20,5,TRUE)</f>
        <v>14.95</v>
      </c>
      <c r="G8285" s="8">
        <f t="shared" si="258"/>
        <v>14.95</v>
      </c>
      <c r="H8285" s="8">
        <f>VLOOKUP(C8285,Products!$A$2:$F$20,6,TRUE)</f>
        <v>3.0499999999999989</v>
      </c>
      <c r="I8285" s="8">
        <f t="shared" si="259"/>
        <v>3.0499999999999989</v>
      </c>
      <c r="J8285" s="42">
        <f>VLOOKUP(B8285,Invoices!A:I,9,TRUE)</f>
        <v>2021</v>
      </c>
    </row>
    <row r="8286" spans="1:10" x14ac:dyDescent="0.15">
      <c r="A8286" t="s">
        <v>11646</v>
      </c>
      <c r="B8286" t="s">
        <v>1775</v>
      </c>
      <c r="C8286" t="s">
        <v>88</v>
      </c>
      <c r="D8286" t="s">
        <v>85</v>
      </c>
      <c r="E8286">
        <v>5</v>
      </c>
      <c r="F8286" s="8">
        <f>VLOOKUP(C8286,Products!$A$2:$E$20,5,TRUE)</f>
        <v>8.9499999999999993</v>
      </c>
      <c r="G8286" s="8">
        <f t="shared" si="258"/>
        <v>44.75</v>
      </c>
      <c r="H8286" s="8">
        <f>VLOOKUP(C8286,Products!$A$2:$F$20,6,TRUE)</f>
        <v>5.6999999999999993</v>
      </c>
      <c r="I8286" s="8">
        <f t="shared" si="259"/>
        <v>28.499999999999996</v>
      </c>
      <c r="J8286" s="42">
        <f>VLOOKUP(B8286,Invoices!A:I,9,TRUE)</f>
        <v>2021</v>
      </c>
    </row>
    <row r="8287" spans="1:10" x14ac:dyDescent="0.15">
      <c r="A8287" t="s">
        <v>11647</v>
      </c>
      <c r="B8287" t="s">
        <v>1775</v>
      </c>
      <c r="C8287" t="s">
        <v>102</v>
      </c>
      <c r="D8287" t="s">
        <v>83</v>
      </c>
      <c r="E8287">
        <v>1</v>
      </c>
      <c r="F8287" s="8">
        <f>VLOOKUP(C8287,Products!$A$2:$E$20,5,TRUE)</f>
        <v>29.95</v>
      </c>
      <c r="G8287" s="8">
        <f t="shared" si="258"/>
        <v>29.95</v>
      </c>
      <c r="H8287" s="8">
        <f>VLOOKUP(C8287,Products!$A$2:$F$20,6,TRUE)</f>
        <v>15</v>
      </c>
      <c r="I8287" s="8">
        <f t="shared" si="259"/>
        <v>15</v>
      </c>
      <c r="J8287" s="42">
        <f>VLOOKUP(B8287,Invoices!A:I,9,TRUE)</f>
        <v>2021</v>
      </c>
    </row>
    <row r="8288" spans="1:10" x14ac:dyDescent="0.15">
      <c r="A8288" t="s">
        <v>11648</v>
      </c>
      <c r="B8288" t="s">
        <v>1776</v>
      </c>
      <c r="C8288" t="s">
        <v>88</v>
      </c>
      <c r="D8288" t="s">
        <v>85</v>
      </c>
      <c r="E8288">
        <v>50</v>
      </c>
      <c r="F8288" s="8">
        <f>VLOOKUP(C8288,Products!$A$2:$E$20,5,TRUE)</f>
        <v>8.9499999999999993</v>
      </c>
      <c r="G8288" s="8">
        <f t="shared" si="258"/>
        <v>447.49999999999994</v>
      </c>
      <c r="H8288" s="8">
        <f>VLOOKUP(C8288,Products!$A$2:$F$20,6,TRUE)</f>
        <v>5.6999999999999993</v>
      </c>
      <c r="I8288" s="8">
        <f t="shared" si="259"/>
        <v>284.99999999999994</v>
      </c>
      <c r="J8288" s="42">
        <f>VLOOKUP(B8288,Invoices!A:I,9,TRUE)</f>
        <v>2021</v>
      </c>
    </row>
    <row r="8289" spans="1:10" x14ac:dyDescent="0.15">
      <c r="A8289" t="s">
        <v>11649</v>
      </c>
      <c r="B8289" t="s">
        <v>1776</v>
      </c>
      <c r="C8289" t="s">
        <v>101</v>
      </c>
      <c r="D8289" t="s">
        <v>69</v>
      </c>
      <c r="E8289">
        <v>1</v>
      </c>
      <c r="F8289" s="8">
        <f>VLOOKUP(C8289,Products!$A$2:$E$20,5,TRUE)</f>
        <v>129.94999999999999</v>
      </c>
      <c r="G8289" s="8">
        <f t="shared" si="258"/>
        <v>129.94999999999999</v>
      </c>
      <c r="H8289" s="8">
        <f>VLOOKUP(C8289,Products!$A$2:$F$20,6,TRUE)</f>
        <v>40.449999999999989</v>
      </c>
      <c r="I8289" s="8">
        <f t="shared" si="259"/>
        <v>40.449999999999989</v>
      </c>
      <c r="J8289" s="42">
        <f>VLOOKUP(B8289,Invoices!A:I,9,TRUE)</f>
        <v>2021</v>
      </c>
    </row>
    <row r="8290" spans="1:10" x14ac:dyDescent="0.15">
      <c r="A8290" t="s">
        <v>11650</v>
      </c>
      <c r="B8290" t="s">
        <v>1776</v>
      </c>
      <c r="C8290" t="s">
        <v>99</v>
      </c>
      <c r="D8290" t="s">
        <v>84</v>
      </c>
      <c r="E8290">
        <v>15</v>
      </c>
      <c r="F8290" s="8">
        <f>VLOOKUP(C8290,Products!$A$2:$E$20,5,TRUE)</f>
        <v>3.5</v>
      </c>
      <c r="G8290" s="8">
        <f t="shared" si="258"/>
        <v>52.5</v>
      </c>
      <c r="H8290" s="8">
        <f>VLOOKUP(C8290,Products!$A$2:$F$20,6,TRUE)</f>
        <v>0.54999999999999982</v>
      </c>
      <c r="I8290" s="8">
        <f t="shared" si="259"/>
        <v>8.2499999999999964</v>
      </c>
      <c r="J8290" s="42">
        <f>VLOOKUP(B8290,Invoices!A:I,9,TRUE)</f>
        <v>2021</v>
      </c>
    </row>
    <row r="8291" spans="1:10" x14ac:dyDescent="0.15">
      <c r="A8291" t="s">
        <v>11651</v>
      </c>
      <c r="B8291" t="s">
        <v>1776</v>
      </c>
      <c r="C8291" t="s">
        <v>96</v>
      </c>
      <c r="D8291" t="s">
        <v>75</v>
      </c>
      <c r="E8291">
        <v>4</v>
      </c>
      <c r="F8291" s="8">
        <f>VLOOKUP(C8291,Products!$A$2:$E$20,5,TRUE)</f>
        <v>79.95</v>
      </c>
      <c r="G8291" s="8">
        <f t="shared" si="258"/>
        <v>319.8</v>
      </c>
      <c r="H8291" s="8">
        <f>VLOOKUP(C8291,Products!$A$2:$F$20,6,TRUE)</f>
        <v>27.950000000000003</v>
      </c>
      <c r="I8291" s="8">
        <f t="shared" si="259"/>
        <v>111.80000000000001</v>
      </c>
      <c r="J8291" s="42">
        <f>VLOOKUP(B8291,Invoices!A:I,9,TRUE)</f>
        <v>2021</v>
      </c>
    </row>
    <row r="8292" spans="1:10" x14ac:dyDescent="0.15">
      <c r="A8292" t="s">
        <v>11652</v>
      </c>
      <c r="B8292" t="s">
        <v>1777</v>
      </c>
      <c r="C8292" t="s">
        <v>87</v>
      </c>
      <c r="D8292" t="s">
        <v>68</v>
      </c>
      <c r="E8292">
        <v>5</v>
      </c>
      <c r="F8292" s="8">
        <f>VLOOKUP(C8292,Products!$A$2:$E$20,5,TRUE)</f>
        <v>19.95</v>
      </c>
      <c r="G8292" s="8">
        <f t="shared" si="258"/>
        <v>99.75</v>
      </c>
      <c r="H8292" s="8">
        <f>VLOOKUP(C8292,Products!$A$2:$F$20,6,TRUE)</f>
        <v>7.4499999999999993</v>
      </c>
      <c r="I8292" s="8">
        <f t="shared" si="259"/>
        <v>37.25</v>
      </c>
      <c r="J8292" s="42">
        <f>VLOOKUP(B8292,Invoices!A:I,9,TRUE)</f>
        <v>2021</v>
      </c>
    </row>
    <row r="8293" spans="1:10" x14ac:dyDescent="0.15">
      <c r="A8293" t="s">
        <v>11653</v>
      </c>
      <c r="B8293" t="s">
        <v>1778</v>
      </c>
      <c r="C8293" t="s">
        <v>105</v>
      </c>
      <c r="D8293" t="s">
        <v>81</v>
      </c>
      <c r="E8293">
        <v>4</v>
      </c>
      <c r="F8293" s="8">
        <f>VLOOKUP(C8293,Products!$A$2:$E$20,5,TRUE)</f>
        <v>8.9499999999999993</v>
      </c>
      <c r="G8293" s="8">
        <f t="shared" si="258"/>
        <v>35.799999999999997</v>
      </c>
      <c r="H8293" s="8">
        <f>VLOOKUP(C8293,Products!$A$2:$F$20,6,TRUE)</f>
        <v>3.1999999999999993</v>
      </c>
      <c r="I8293" s="8">
        <f t="shared" si="259"/>
        <v>12.799999999999997</v>
      </c>
      <c r="J8293" s="42">
        <f>VLOOKUP(B8293,Invoices!A:I,9,TRUE)</f>
        <v>2021</v>
      </c>
    </row>
    <row r="8294" spans="1:10" x14ac:dyDescent="0.15">
      <c r="A8294" t="s">
        <v>11654</v>
      </c>
      <c r="B8294" t="s">
        <v>1778</v>
      </c>
      <c r="C8294" t="s">
        <v>87</v>
      </c>
      <c r="D8294" t="s">
        <v>68</v>
      </c>
      <c r="E8294">
        <v>4</v>
      </c>
      <c r="F8294" s="8">
        <f>VLOOKUP(C8294,Products!$A$2:$E$20,5,TRUE)</f>
        <v>19.95</v>
      </c>
      <c r="G8294" s="8">
        <f t="shared" si="258"/>
        <v>79.8</v>
      </c>
      <c r="H8294" s="8">
        <f>VLOOKUP(C8294,Products!$A$2:$F$20,6,TRUE)</f>
        <v>7.4499999999999993</v>
      </c>
      <c r="I8294" s="8">
        <f t="shared" si="259"/>
        <v>29.799999999999997</v>
      </c>
      <c r="J8294" s="42">
        <f>VLOOKUP(B8294,Invoices!A:I,9,TRUE)</f>
        <v>2021</v>
      </c>
    </row>
    <row r="8295" spans="1:10" x14ac:dyDescent="0.15">
      <c r="A8295" t="s">
        <v>11655</v>
      </c>
      <c r="B8295" t="s">
        <v>1779</v>
      </c>
      <c r="C8295" t="s">
        <v>91</v>
      </c>
      <c r="D8295" t="s">
        <v>70</v>
      </c>
      <c r="E8295">
        <v>1</v>
      </c>
      <c r="F8295" s="8">
        <f>VLOOKUP(C8295,Products!$A$2:$E$20,5,TRUE)</f>
        <v>49.95</v>
      </c>
      <c r="G8295" s="8">
        <f t="shared" si="258"/>
        <v>49.95</v>
      </c>
      <c r="H8295" s="8">
        <f>VLOOKUP(C8295,Products!$A$2:$F$20,6,TRUE)</f>
        <v>21.200000000000003</v>
      </c>
      <c r="I8295" s="8">
        <f t="shared" si="259"/>
        <v>21.200000000000003</v>
      </c>
      <c r="J8295" s="42">
        <f>VLOOKUP(B8295,Invoices!A:I,9,TRUE)</f>
        <v>2021</v>
      </c>
    </row>
    <row r="8296" spans="1:10" x14ac:dyDescent="0.15">
      <c r="A8296" t="s">
        <v>11656</v>
      </c>
      <c r="B8296" t="s">
        <v>1780</v>
      </c>
      <c r="C8296" t="s">
        <v>104</v>
      </c>
      <c r="D8296" t="s">
        <v>71</v>
      </c>
      <c r="E8296">
        <v>1</v>
      </c>
      <c r="F8296" s="8">
        <f>VLOOKUP(C8296,Products!$A$2:$E$20,5,TRUE)</f>
        <v>2.95</v>
      </c>
      <c r="G8296" s="8">
        <f t="shared" si="258"/>
        <v>2.95</v>
      </c>
      <c r="H8296" s="8">
        <f>VLOOKUP(C8296,Products!$A$2:$F$20,6,TRUE)</f>
        <v>1.1500000000000001</v>
      </c>
      <c r="I8296" s="8">
        <f t="shared" si="259"/>
        <v>1.1500000000000001</v>
      </c>
      <c r="J8296" s="42">
        <f>VLOOKUP(B8296,Invoices!A:I,9,TRUE)</f>
        <v>2021</v>
      </c>
    </row>
    <row r="8297" spans="1:10" x14ac:dyDescent="0.15">
      <c r="A8297" t="s">
        <v>11657</v>
      </c>
      <c r="B8297" t="s">
        <v>1781</v>
      </c>
      <c r="C8297" t="s">
        <v>96</v>
      </c>
      <c r="D8297" t="s">
        <v>75</v>
      </c>
      <c r="E8297">
        <v>2</v>
      </c>
      <c r="F8297" s="8">
        <f>VLOOKUP(C8297,Products!$A$2:$E$20,5,TRUE)</f>
        <v>79.95</v>
      </c>
      <c r="G8297" s="8">
        <f t="shared" si="258"/>
        <v>159.9</v>
      </c>
      <c r="H8297" s="8">
        <f>VLOOKUP(C8297,Products!$A$2:$F$20,6,TRUE)</f>
        <v>27.950000000000003</v>
      </c>
      <c r="I8297" s="8">
        <f t="shared" si="259"/>
        <v>55.900000000000006</v>
      </c>
      <c r="J8297" s="42">
        <f>VLOOKUP(B8297,Invoices!A:I,9,TRUE)</f>
        <v>2021</v>
      </c>
    </row>
    <row r="8298" spans="1:10" x14ac:dyDescent="0.15">
      <c r="A8298" t="s">
        <v>11658</v>
      </c>
      <c r="B8298" t="s">
        <v>1781</v>
      </c>
      <c r="C8298" t="s">
        <v>104</v>
      </c>
      <c r="D8298" t="s">
        <v>71</v>
      </c>
      <c r="E8298">
        <v>50</v>
      </c>
      <c r="F8298" s="8">
        <f>VLOOKUP(C8298,Products!$A$2:$E$20,5,TRUE)</f>
        <v>2.95</v>
      </c>
      <c r="G8298" s="8">
        <f t="shared" si="258"/>
        <v>147.5</v>
      </c>
      <c r="H8298" s="8">
        <f>VLOOKUP(C8298,Products!$A$2:$F$20,6,TRUE)</f>
        <v>1.1500000000000001</v>
      </c>
      <c r="I8298" s="8">
        <f t="shared" si="259"/>
        <v>57.500000000000007</v>
      </c>
      <c r="J8298" s="42">
        <f>VLOOKUP(B8298,Invoices!A:I,9,TRUE)</f>
        <v>2021</v>
      </c>
    </row>
    <row r="8299" spans="1:10" x14ac:dyDescent="0.15">
      <c r="A8299" t="s">
        <v>11659</v>
      </c>
      <c r="B8299" t="s">
        <v>1781</v>
      </c>
      <c r="C8299" t="s">
        <v>94</v>
      </c>
      <c r="D8299" t="s">
        <v>86</v>
      </c>
      <c r="E8299">
        <v>10</v>
      </c>
      <c r="F8299" s="8">
        <f>VLOOKUP(C8299,Products!$A$2:$E$20,5,TRUE)</f>
        <v>3.5</v>
      </c>
      <c r="G8299" s="8">
        <f t="shared" si="258"/>
        <v>35</v>
      </c>
      <c r="H8299" s="8">
        <f>VLOOKUP(C8299,Products!$A$2:$F$20,6,TRUE)</f>
        <v>0.54999999999999982</v>
      </c>
      <c r="I8299" s="8">
        <f t="shared" si="259"/>
        <v>5.4999999999999982</v>
      </c>
      <c r="J8299" s="42">
        <f>VLOOKUP(B8299,Invoices!A:I,9,TRUE)</f>
        <v>2021</v>
      </c>
    </row>
    <row r="8300" spans="1:10" x14ac:dyDescent="0.15">
      <c r="A8300" t="s">
        <v>11660</v>
      </c>
      <c r="B8300" t="s">
        <v>1782</v>
      </c>
      <c r="C8300" t="s">
        <v>102</v>
      </c>
      <c r="D8300" t="s">
        <v>83</v>
      </c>
      <c r="E8300">
        <v>10</v>
      </c>
      <c r="F8300" s="8">
        <f>VLOOKUP(C8300,Products!$A$2:$E$20,5,TRUE)</f>
        <v>29.95</v>
      </c>
      <c r="G8300" s="8">
        <f t="shared" si="258"/>
        <v>299.5</v>
      </c>
      <c r="H8300" s="8">
        <f>VLOOKUP(C8300,Products!$A$2:$F$20,6,TRUE)</f>
        <v>15</v>
      </c>
      <c r="I8300" s="8">
        <f t="shared" si="259"/>
        <v>150</v>
      </c>
      <c r="J8300" s="42">
        <f>VLOOKUP(B8300,Invoices!A:I,9,TRUE)</f>
        <v>2021</v>
      </c>
    </row>
    <row r="8301" spans="1:10" x14ac:dyDescent="0.15">
      <c r="A8301" t="s">
        <v>11661</v>
      </c>
      <c r="B8301" t="s">
        <v>1782</v>
      </c>
      <c r="C8301" t="s">
        <v>105</v>
      </c>
      <c r="D8301" t="s">
        <v>81</v>
      </c>
      <c r="E8301">
        <v>10</v>
      </c>
      <c r="F8301" s="8">
        <f>VLOOKUP(C8301,Products!$A$2:$E$20,5,TRUE)</f>
        <v>8.9499999999999993</v>
      </c>
      <c r="G8301" s="8">
        <f t="shared" si="258"/>
        <v>89.5</v>
      </c>
      <c r="H8301" s="8">
        <f>VLOOKUP(C8301,Products!$A$2:$F$20,6,TRUE)</f>
        <v>3.1999999999999993</v>
      </c>
      <c r="I8301" s="8">
        <f t="shared" si="259"/>
        <v>31.999999999999993</v>
      </c>
      <c r="J8301" s="42">
        <f>VLOOKUP(B8301,Invoices!A:I,9,TRUE)</f>
        <v>2021</v>
      </c>
    </row>
    <row r="8302" spans="1:10" x14ac:dyDescent="0.15">
      <c r="A8302" t="s">
        <v>11662</v>
      </c>
      <c r="B8302" t="s">
        <v>1782</v>
      </c>
      <c r="C8302" t="s">
        <v>87</v>
      </c>
      <c r="D8302" t="s">
        <v>68</v>
      </c>
      <c r="E8302">
        <v>4</v>
      </c>
      <c r="F8302" s="8">
        <f>VLOOKUP(C8302,Products!$A$2:$E$20,5,TRUE)</f>
        <v>19.95</v>
      </c>
      <c r="G8302" s="8">
        <f t="shared" si="258"/>
        <v>79.8</v>
      </c>
      <c r="H8302" s="8">
        <f>VLOOKUP(C8302,Products!$A$2:$F$20,6,TRUE)</f>
        <v>7.4499999999999993</v>
      </c>
      <c r="I8302" s="8">
        <f t="shared" si="259"/>
        <v>29.799999999999997</v>
      </c>
      <c r="J8302" s="42">
        <f>VLOOKUP(B8302,Invoices!A:I,9,TRUE)</f>
        <v>2021</v>
      </c>
    </row>
    <row r="8303" spans="1:10" x14ac:dyDescent="0.15">
      <c r="A8303" t="s">
        <v>11663</v>
      </c>
      <c r="B8303" t="s">
        <v>1782</v>
      </c>
      <c r="C8303" t="s">
        <v>94</v>
      </c>
      <c r="D8303" t="s">
        <v>86</v>
      </c>
      <c r="E8303">
        <v>8</v>
      </c>
      <c r="F8303" s="8">
        <f>VLOOKUP(C8303,Products!$A$2:$E$20,5,TRUE)</f>
        <v>3.5</v>
      </c>
      <c r="G8303" s="8">
        <f t="shared" si="258"/>
        <v>28</v>
      </c>
      <c r="H8303" s="8">
        <f>VLOOKUP(C8303,Products!$A$2:$F$20,6,TRUE)</f>
        <v>0.54999999999999982</v>
      </c>
      <c r="I8303" s="8">
        <f t="shared" si="259"/>
        <v>4.3999999999999986</v>
      </c>
      <c r="J8303" s="42">
        <f>VLOOKUP(B8303,Invoices!A:I,9,TRUE)</f>
        <v>2021</v>
      </c>
    </row>
    <row r="8304" spans="1:10" x14ac:dyDescent="0.15">
      <c r="A8304" t="s">
        <v>11664</v>
      </c>
      <c r="B8304" t="s">
        <v>1782</v>
      </c>
      <c r="C8304" t="s">
        <v>90</v>
      </c>
      <c r="D8304" t="s">
        <v>72</v>
      </c>
      <c r="E8304">
        <v>1</v>
      </c>
      <c r="F8304" s="8">
        <f>VLOOKUP(C8304,Products!$A$2:$E$20,5,TRUE)</f>
        <v>8.9499999999999993</v>
      </c>
      <c r="G8304" s="8">
        <f t="shared" si="258"/>
        <v>8.9499999999999993</v>
      </c>
      <c r="H8304" s="8">
        <f>VLOOKUP(C8304,Products!$A$2:$F$20,6,TRUE)</f>
        <v>5.6999999999999993</v>
      </c>
      <c r="I8304" s="8">
        <f t="shared" si="259"/>
        <v>5.6999999999999993</v>
      </c>
      <c r="J8304" s="42">
        <f>VLOOKUP(B8304,Invoices!A:I,9,TRUE)</f>
        <v>2021</v>
      </c>
    </row>
    <row r="8305" spans="1:10" x14ac:dyDescent="0.15">
      <c r="A8305" t="s">
        <v>11665</v>
      </c>
      <c r="B8305" t="s">
        <v>1782</v>
      </c>
      <c r="C8305" t="s">
        <v>92</v>
      </c>
      <c r="D8305" t="s">
        <v>82</v>
      </c>
      <c r="E8305">
        <v>7</v>
      </c>
      <c r="F8305" s="8">
        <f>VLOOKUP(C8305,Products!$A$2:$E$20,5,TRUE)</f>
        <v>19.95</v>
      </c>
      <c r="G8305" s="8">
        <f t="shared" si="258"/>
        <v>139.65</v>
      </c>
      <c r="H8305" s="8">
        <f>VLOOKUP(C8305,Products!$A$2:$F$20,6,TRUE)</f>
        <v>7.4499999999999993</v>
      </c>
      <c r="I8305" s="8">
        <f t="shared" si="259"/>
        <v>52.149999999999991</v>
      </c>
      <c r="J8305" s="42">
        <f>VLOOKUP(B8305,Invoices!A:I,9,TRUE)</f>
        <v>2021</v>
      </c>
    </row>
    <row r="8306" spans="1:10" x14ac:dyDescent="0.15">
      <c r="A8306" t="s">
        <v>11666</v>
      </c>
      <c r="B8306" t="s">
        <v>1782</v>
      </c>
      <c r="C8306" t="s">
        <v>101</v>
      </c>
      <c r="D8306" t="s">
        <v>69</v>
      </c>
      <c r="E8306">
        <v>50</v>
      </c>
      <c r="F8306" s="8">
        <f>VLOOKUP(C8306,Products!$A$2:$E$20,5,TRUE)</f>
        <v>129.94999999999999</v>
      </c>
      <c r="G8306" s="8">
        <f t="shared" si="258"/>
        <v>6497.4999999999991</v>
      </c>
      <c r="H8306" s="8">
        <f>VLOOKUP(C8306,Products!$A$2:$F$20,6,TRUE)</f>
        <v>40.449999999999989</v>
      </c>
      <c r="I8306" s="8">
        <f t="shared" si="259"/>
        <v>2022.4999999999995</v>
      </c>
      <c r="J8306" s="42">
        <f>VLOOKUP(B8306,Invoices!A:I,9,TRUE)</f>
        <v>2021</v>
      </c>
    </row>
    <row r="8307" spans="1:10" x14ac:dyDescent="0.15">
      <c r="A8307" t="s">
        <v>11667</v>
      </c>
      <c r="B8307" t="s">
        <v>1782</v>
      </c>
      <c r="C8307" t="s">
        <v>103</v>
      </c>
      <c r="D8307" t="s">
        <v>77</v>
      </c>
      <c r="E8307">
        <v>2</v>
      </c>
      <c r="F8307" s="8">
        <f>VLOOKUP(C8307,Products!$A$2:$E$20,5,TRUE)</f>
        <v>8.9499999999999993</v>
      </c>
      <c r="G8307" s="8">
        <f t="shared" si="258"/>
        <v>17.899999999999999</v>
      </c>
      <c r="H8307" s="8">
        <f>VLOOKUP(C8307,Products!$A$2:$F$20,6,TRUE)</f>
        <v>3.1999999999999993</v>
      </c>
      <c r="I8307" s="8">
        <f t="shared" si="259"/>
        <v>6.3999999999999986</v>
      </c>
      <c r="J8307" s="42">
        <f>VLOOKUP(B8307,Invoices!A:I,9,TRUE)</f>
        <v>2021</v>
      </c>
    </row>
    <row r="8308" spans="1:10" x14ac:dyDescent="0.15">
      <c r="A8308" t="s">
        <v>11668</v>
      </c>
      <c r="B8308" t="s">
        <v>1782</v>
      </c>
      <c r="C8308" t="s">
        <v>104</v>
      </c>
      <c r="D8308" t="s">
        <v>71</v>
      </c>
      <c r="E8308">
        <v>1</v>
      </c>
      <c r="F8308" s="8">
        <f>VLOOKUP(C8308,Products!$A$2:$E$20,5,TRUE)</f>
        <v>2.95</v>
      </c>
      <c r="G8308" s="8">
        <f t="shared" si="258"/>
        <v>2.95</v>
      </c>
      <c r="H8308" s="8">
        <f>VLOOKUP(C8308,Products!$A$2:$F$20,6,TRUE)</f>
        <v>1.1500000000000001</v>
      </c>
      <c r="I8308" s="8">
        <f t="shared" si="259"/>
        <v>1.1500000000000001</v>
      </c>
      <c r="J8308" s="42">
        <f>VLOOKUP(B8308,Invoices!A:I,9,TRUE)</f>
        <v>2021</v>
      </c>
    </row>
    <row r="8309" spans="1:10" x14ac:dyDescent="0.15">
      <c r="A8309" t="s">
        <v>11669</v>
      </c>
      <c r="B8309" t="s">
        <v>1782</v>
      </c>
      <c r="C8309" t="s">
        <v>88</v>
      </c>
      <c r="D8309" t="s">
        <v>85</v>
      </c>
      <c r="E8309">
        <v>1</v>
      </c>
      <c r="F8309" s="8">
        <f>VLOOKUP(C8309,Products!$A$2:$E$20,5,TRUE)</f>
        <v>8.9499999999999993</v>
      </c>
      <c r="G8309" s="8">
        <f t="shared" si="258"/>
        <v>8.9499999999999993</v>
      </c>
      <c r="H8309" s="8">
        <f>VLOOKUP(C8309,Products!$A$2:$F$20,6,TRUE)</f>
        <v>5.6999999999999993</v>
      </c>
      <c r="I8309" s="8">
        <f t="shared" si="259"/>
        <v>5.6999999999999993</v>
      </c>
      <c r="J8309" s="42">
        <f>VLOOKUP(B8309,Invoices!A:I,9,TRUE)</f>
        <v>2021</v>
      </c>
    </row>
    <row r="8310" spans="1:10" x14ac:dyDescent="0.15">
      <c r="A8310" t="s">
        <v>11670</v>
      </c>
      <c r="B8310" t="s">
        <v>1782</v>
      </c>
      <c r="C8310" t="s">
        <v>95</v>
      </c>
      <c r="D8310" t="s">
        <v>73</v>
      </c>
      <c r="E8310">
        <v>1</v>
      </c>
      <c r="F8310" s="8">
        <f>VLOOKUP(C8310,Products!$A$2:$E$20,5,TRUE)</f>
        <v>12.95</v>
      </c>
      <c r="G8310" s="8">
        <f t="shared" si="258"/>
        <v>12.95</v>
      </c>
      <c r="H8310" s="8">
        <f>VLOOKUP(C8310,Products!$A$2:$F$20,6,TRUE)</f>
        <v>4.1999999999999993</v>
      </c>
      <c r="I8310" s="8">
        <f t="shared" si="259"/>
        <v>4.1999999999999993</v>
      </c>
      <c r="J8310" s="42">
        <f>VLOOKUP(B8310,Invoices!A:I,9,TRUE)</f>
        <v>2021</v>
      </c>
    </row>
    <row r="8311" spans="1:10" x14ac:dyDescent="0.15">
      <c r="A8311" t="s">
        <v>11671</v>
      </c>
      <c r="B8311" t="s">
        <v>1782</v>
      </c>
      <c r="C8311" t="s">
        <v>99</v>
      </c>
      <c r="D8311" t="s">
        <v>84</v>
      </c>
      <c r="E8311">
        <v>10</v>
      </c>
      <c r="F8311" s="8">
        <f>VLOOKUP(C8311,Products!$A$2:$E$20,5,TRUE)</f>
        <v>3.5</v>
      </c>
      <c r="G8311" s="8">
        <f t="shared" si="258"/>
        <v>35</v>
      </c>
      <c r="H8311" s="8">
        <f>VLOOKUP(C8311,Products!$A$2:$F$20,6,TRUE)</f>
        <v>0.54999999999999982</v>
      </c>
      <c r="I8311" s="8">
        <f t="shared" si="259"/>
        <v>5.4999999999999982</v>
      </c>
      <c r="J8311" s="42">
        <f>VLOOKUP(B8311,Invoices!A:I,9,TRUE)</f>
        <v>2021</v>
      </c>
    </row>
    <row r="8312" spans="1:10" x14ac:dyDescent="0.15">
      <c r="A8312" t="s">
        <v>11672</v>
      </c>
      <c r="B8312" t="s">
        <v>1783</v>
      </c>
      <c r="C8312" t="s">
        <v>90</v>
      </c>
      <c r="D8312" t="s">
        <v>72</v>
      </c>
      <c r="E8312">
        <v>6</v>
      </c>
      <c r="F8312" s="8">
        <f>VLOOKUP(C8312,Products!$A$2:$E$20,5,TRUE)</f>
        <v>8.9499999999999993</v>
      </c>
      <c r="G8312" s="8">
        <f t="shared" si="258"/>
        <v>53.699999999999996</v>
      </c>
      <c r="H8312" s="8">
        <f>VLOOKUP(C8312,Products!$A$2:$F$20,6,TRUE)</f>
        <v>5.6999999999999993</v>
      </c>
      <c r="I8312" s="8">
        <f t="shared" si="259"/>
        <v>34.199999999999996</v>
      </c>
      <c r="J8312" s="42">
        <f>VLOOKUP(B8312,Invoices!A:I,9,TRUE)</f>
        <v>2021</v>
      </c>
    </row>
    <row r="8313" spans="1:10" x14ac:dyDescent="0.15">
      <c r="A8313" t="s">
        <v>11673</v>
      </c>
      <c r="B8313" t="s">
        <v>1783</v>
      </c>
      <c r="C8313" t="s">
        <v>96</v>
      </c>
      <c r="D8313" t="s">
        <v>75</v>
      </c>
      <c r="E8313">
        <v>12</v>
      </c>
      <c r="F8313" s="8">
        <f>VLOOKUP(C8313,Products!$A$2:$E$20,5,TRUE)</f>
        <v>79.95</v>
      </c>
      <c r="G8313" s="8">
        <f t="shared" si="258"/>
        <v>959.40000000000009</v>
      </c>
      <c r="H8313" s="8">
        <f>VLOOKUP(C8313,Products!$A$2:$F$20,6,TRUE)</f>
        <v>27.950000000000003</v>
      </c>
      <c r="I8313" s="8">
        <f t="shared" si="259"/>
        <v>335.40000000000003</v>
      </c>
      <c r="J8313" s="42">
        <f>VLOOKUP(B8313,Invoices!A:I,9,TRUE)</f>
        <v>2021</v>
      </c>
    </row>
    <row r="8314" spans="1:10" x14ac:dyDescent="0.15">
      <c r="A8314" t="s">
        <v>11674</v>
      </c>
      <c r="B8314" t="s">
        <v>1783</v>
      </c>
      <c r="C8314" t="s">
        <v>94</v>
      </c>
      <c r="D8314" t="s">
        <v>86</v>
      </c>
      <c r="E8314">
        <v>20</v>
      </c>
      <c r="F8314" s="8">
        <f>VLOOKUP(C8314,Products!$A$2:$E$20,5,TRUE)</f>
        <v>3.5</v>
      </c>
      <c r="G8314" s="8">
        <f t="shared" si="258"/>
        <v>70</v>
      </c>
      <c r="H8314" s="8">
        <f>VLOOKUP(C8314,Products!$A$2:$F$20,6,TRUE)</f>
        <v>0.54999999999999982</v>
      </c>
      <c r="I8314" s="8">
        <f t="shared" si="259"/>
        <v>10.999999999999996</v>
      </c>
      <c r="J8314" s="42">
        <f>VLOOKUP(B8314,Invoices!A:I,9,TRUE)</f>
        <v>2021</v>
      </c>
    </row>
    <row r="8315" spans="1:10" x14ac:dyDescent="0.15">
      <c r="A8315" t="s">
        <v>11675</v>
      </c>
      <c r="B8315" t="s">
        <v>1783</v>
      </c>
      <c r="C8315" t="s">
        <v>103</v>
      </c>
      <c r="D8315" t="s">
        <v>77</v>
      </c>
      <c r="E8315">
        <v>1</v>
      </c>
      <c r="F8315" s="8">
        <f>VLOOKUP(C8315,Products!$A$2:$E$20,5,TRUE)</f>
        <v>8.9499999999999993</v>
      </c>
      <c r="G8315" s="8">
        <f t="shared" si="258"/>
        <v>8.9499999999999993</v>
      </c>
      <c r="H8315" s="8">
        <f>VLOOKUP(C8315,Products!$A$2:$F$20,6,TRUE)</f>
        <v>3.1999999999999993</v>
      </c>
      <c r="I8315" s="8">
        <f t="shared" si="259"/>
        <v>3.1999999999999993</v>
      </c>
      <c r="J8315" s="42">
        <f>VLOOKUP(B8315,Invoices!A:I,9,TRUE)</f>
        <v>2021</v>
      </c>
    </row>
    <row r="8316" spans="1:10" x14ac:dyDescent="0.15">
      <c r="A8316" t="s">
        <v>11676</v>
      </c>
      <c r="B8316" t="s">
        <v>1783</v>
      </c>
      <c r="C8316" t="s">
        <v>101</v>
      </c>
      <c r="D8316" t="s">
        <v>69</v>
      </c>
      <c r="E8316">
        <v>1</v>
      </c>
      <c r="F8316" s="8">
        <f>VLOOKUP(C8316,Products!$A$2:$E$20,5,TRUE)</f>
        <v>129.94999999999999</v>
      </c>
      <c r="G8316" s="8">
        <f t="shared" si="258"/>
        <v>129.94999999999999</v>
      </c>
      <c r="H8316" s="8">
        <f>VLOOKUP(C8316,Products!$A$2:$F$20,6,TRUE)</f>
        <v>40.449999999999989</v>
      </c>
      <c r="I8316" s="8">
        <f t="shared" si="259"/>
        <v>40.449999999999989</v>
      </c>
      <c r="J8316" s="42">
        <f>VLOOKUP(B8316,Invoices!A:I,9,TRUE)</f>
        <v>2021</v>
      </c>
    </row>
    <row r="8317" spans="1:10" x14ac:dyDescent="0.15">
      <c r="A8317" t="s">
        <v>11677</v>
      </c>
      <c r="B8317" t="s">
        <v>1784</v>
      </c>
      <c r="C8317" t="s">
        <v>92</v>
      </c>
      <c r="D8317" t="s">
        <v>82</v>
      </c>
      <c r="E8317">
        <v>3</v>
      </c>
      <c r="F8317" s="8">
        <f>VLOOKUP(C8317,Products!$A$2:$E$20,5,TRUE)</f>
        <v>19.95</v>
      </c>
      <c r="G8317" s="8">
        <f t="shared" si="258"/>
        <v>59.849999999999994</v>
      </c>
      <c r="H8317" s="8">
        <f>VLOOKUP(C8317,Products!$A$2:$F$20,6,TRUE)</f>
        <v>7.4499999999999993</v>
      </c>
      <c r="I8317" s="8">
        <f t="shared" si="259"/>
        <v>22.349999999999998</v>
      </c>
      <c r="J8317" s="42">
        <f>VLOOKUP(B8317,Invoices!A:I,9,TRUE)</f>
        <v>2021</v>
      </c>
    </row>
    <row r="8318" spans="1:10" x14ac:dyDescent="0.15">
      <c r="A8318" t="s">
        <v>11678</v>
      </c>
      <c r="B8318" t="s">
        <v>1785</v>
      </c>
      <c r="C8318" t="s">
        <v>102</v>
      </c>
      <c r="D8318" t="s">
        <v>83</v>
      </c>
      <c r="E8318">
        <v>1</v>
      </c>
      <c r="F8318" s="8">
        <f>VLOOKUP(C8318,Products!$A$2:$E$20,5,TRUE)</f>
        <v>29.95</v>
      </c>
      <c r="G8318" s="8">
        <f t="shared" si="258"/>
        <v>29.95</v>
      </c>
      <c r="H8318" s="8">
        <f>VLOOKUP(C8318,Products!$A$2:$F$20,6,TRUE)</f>
        <v>15</v>
      </c>
      <c r="I8318" s="8">
        <f t="shared" si="259"/>
        <v>15</v>
      </c>
      <c r="J8318" s="42">
        <f>VLOOKUP(B8318,Invoices!A:I,9,TRUE)</f>
        <v>2021</v>
      </c>
    </row>
    <row r="8319" spans="1:10" x14ac:dyDescent="0.15">
      <c r="A8319" t="s">
        <v>11679</v>
      </c>
      <c r="B8319" t="s">
        <v>1785</v>
      </c>
      <c r="C8319" t="s">
        <v>95</v>
      </c>
      <c r="D8319" t="s">
        <v>73</v>
      </c>
      <c r="E8319">
        <v>20</v>
      </c>
      <c r="F8319" s="8">
        <f>VLOOKUP(C8319,Products!$A$2:$E$20,5,TRUE)</f>
        <v>12.95</v>
      </c>
      <c r="G8319" s="8">
        <f t="shared" si="258"/>
        <v>259</v>
      </c>
      <c r="H8319" s="8">
        <f>VLOOKUP(C8319,Products!$A$2:$F$20,6,TRUE)</f>
        <v>4.1999999999999993</v>
      </c>
      <c r="I8319" s="8">
        <f t="shared" si="259"/>
        <v>83.999999999999986</v>
      </c>
      <c r="J8319" s="42">
        <f>VLOOKUP(B8319,Invoices!A:I,9,TRUE)</f>
        <v>2021</v>
      </c>
    </row>
    <row r="8320" spans="1:10" x14ac:dyDescent="0.15">
      <c r="A8320" t="s">
        <v>11680</v>
      </c>
      <c r="B8320" t="s">
        <v>1785</v>
      </c>
      <c r="C8320" t="s">
        <v>100</v>
      </c>
      <c r="D8320" t="s">
        <v>78</v>
      </c>
      <c r="E8320">
        <v>1</v>
      </c>
      <c r="F8320" s="8">
        <f>VLOOKUP(C8320,Products!$A$2:$E$20,5,TRUE)</f>
        <v>49.95</v>
      </c>
      <c r="G8320" s="8">
        <f t="shared" si="258"/>
        <v>49.95</v>
      </c>
      <c r="H8320" s="8">
        <f>VLOOKUP(C8320,Products!$A$2:$F$20,6,TRUE)</f>
        <v>19.950000000000003</v>
      </c>
      <c r="I8320" s="8">
        <f t="shared" si="259"/>
        <v>19.950000000000003</v>
      </c>
      <c r="J8320" s="42">
        <f>VLOOKUP(B8320,Invoices!A:I,9,TRUE)</f>
        <v>2021</v>
      </c>
    </row>
    <row r="8321" spans="1:10" x14ac:dyDescent="0.15">
      <c r="A8321" t="s">
        <v>11681</v>
      </c>
      <c r="B8321" t="s">
        <v>1785</v>
      </c>
      <c r="C8321" t="s">
        <v>104</v>
      </c>
      <c r="D8321" t="s">
        <v>71</v>
      </c>
      <c r="E8321">
        <v>2</v>
      </c>
      <c r="F8321" s="8">
        <f>VLOOKUP(C8321,Products!$A$2:$E$20,5,TRUE)</f>
        <v>2.95</v>
      </c>
      <c r="G8321" s="8">
        <f t="shared" si="258"/>
        <v>5.9</v>
      </c>
      <c r="H8321" s="8">
        <f>VLOOKUP(C8321,Products!$A$2:$F$20,6,TRUE)</f>
        <v>1.1500000000000001</v>
      </c>
      <c r="I8321" s="8">
        <f t="shared" si="259"/>
        <v>2.3000000000000003</v>
      </c>
      <c r="J8321" s="42">
        <f>VLOOKUP(B8321,Invoices!A:I,9,TRUE)</f>
        <v>2021</v>
      </c>
    </row>
    <row r="8322" spans="1:10" x14ac:dyDescent="0.15">
      <c r="A8322" t="s">
        <v>11682</v>
      </c>
      <c r="B8322" t="s">
        <v>1785</v>
      </c>
      <c r="C8322" t="s">
        <v>105</v>
      </c>
      <c r="D8322" t="s">
        <v>81</v>
      </c>
      <c r="E8322">
        <v>1</v>
      </c>
      <c r="F8322" s="8">
        <f>VLOOKUP(C8322,Products!$A$2:$E$20,5,TRUE)</f>
        <v>8.9499999999999993</v>
      </c>
      <c r="G8322" s="8">
        <f t="shared" si="258"/>
        <v>8.9499999999999993</v>
      </c>
      <c r="H8322" s="8">
        <f>VLOOKUP(C8322,Products!$A$2:$F$20,6,TRUE)</f>
        <v>3.1999999999999993</v>
      </c>
      <c r="I8322" s="8">
        <f t="shared" si="259"/>
        <v>3.1999999999999993</v>
      </c>
      <c r="J8322" s="42">
        <f>VLOOKUP(B8322,Invoices!A:I,9,TRUE)</f>
        <v>2021</v>
      </c>
    </row>
    <row r="8323" spans="1:10" x14ac:dyDescent="0.15">
      <c r="A8323" t="s">
        <v>11683</v>
      </c>
      <c r="B8323" t="s">
        <v>1785</v>
      </c>
      <c r="C8323" t="s">
        <v>101</v>
      </c>
      <c r="D8323" t="s">
        <v>69</v>
      </c>
      <c r="E8323">
        <v>8</v>
      </c>
      <c r="F8323" s="8">
        <f>VLOOKUP(C8323,Products!$A$2:$E$20,5,TRUE)</f>
        <v>129.94999999999999</v>
      </c>
      <c r="G8323" s="8">
        <f t="shared" ref="G8323:G8386" si="260">F8323*E8323</f>
        <v>1039.5999999999999</v>
      </c>
      <c r="H8323" s="8">
        <f>VLOOKUP(C8323,Products!$A$2:$F$20,6,TRUE)</f>
        <v>40.449999999999989</v>
      </c>
      <c r="I8323" s="8">
        <f t="shared" ref="I8323:I8386" si="261">H8323*E8323</f>
        <v>323.59999999999991</v>
      </c>
      <c r="J8323" s="42">
        <f>VLOOKUP(B8323,Invoices!A:I,9,TRUE)</f>
        <v>2021</v>
      </c>
    </row>
    <row r="8324" spans="1:10" x14ac:dyDescent="0.15">
      <c r="A8324" t="s">
        <v>11684</v>
      </c>
      <c r="B8324" t="s">
        <v>1785</v>
      </c>
      <c r="C8324" t="s">
        <v>96</v>
      </c>
      <c r="D8324" t="s">
        <v>75</v>
      </c>
      <c r="E8324">
        <v>8</v>
      </c>
      <c r="F8324" s="8">
        <f>VLOOKUP(C8324,Products!$A$2:$E$20,5,TRUE)</f>
        <v>79.95</v>
      </c>
      <c r="G8324" s="8">
        <f t="shared" si="260"/>
        <v>639.6</v>
      </c>
      <c r="H8324" s="8">
        <f>VLOOKUP(C8324,Products!$A$2:$F$20,6,TRUE)</f>
        <v>27.950000000000003</v>
      </c>
      <c r="I8324" s="8">
        <f t="shared" si="261"/>
        <v>223.60000000000002</v>
      </c>
      <c r="J8324" s="42">
        <f>VLOOKUP(B8324,Invoices!A:I,9,TRUE)</f>
        <v>2021</v>
      </c>
    </row>
    <row r="8325" spans="1:10" x14ac:dyDescent="0.15">
      <c r="A8325" t="s">
        <v>11685</v>
      </c>
      <c r="B8325" t="s">
        <v>1786</v>
      </c>
      <c r="C8325" t="s">
        <v>90</v>
      </c>
      <c r="D8325" t="s">
        <v>72</v>
      </c>
      <c r="E8325">
        <v>1</v>
      </c>
      <c r="F8325" s="8">
        <f>VLOOKUP(C8325,Products!$A$2:$E$20,5,TRUE)</f>
        <v>8.9499999999999993</v>
      </c>
      <c r="G8325" s="8">
        <f t="shared" si="260"/>
        <v>8.9499999999999993</v>
      </c>
      <c r="H8325" s="8">
        <f>VLOOKUP(C8325,Products!$A$2:$F$20,6,TRUE)</f>
        <v>5.6999999999999993</v>
      </c>
      <c r="I8325" s="8">
        <f t="shared" si="261"/>
        <v>5.6999999999999993</v>
      </c>
      <c r="J8325" s="42">
        <f>VLOOKUP(B8325,Invoices!A:I,9,TRUE)</f>
        <v>2021</v>
      </c>
    </row>
    <row r="8326" spans="1:10" x14ac:dyDescent="0.15">
      <c r="A8326" t="s">
        <v>11686</v>
      </c>
      <c r="B8326" t="s">
        <v>1786</v>
      </c>
      <c r="C8326" t="s">
        <v>88</v>
      </c>
      <c r="D8326" t="s">
        <v>85</v>
      </c>
      <c r="E8326">
        <v>5</v>
      </c>
      <c r="F8326" s="8">
        <f>VLOOKUP(C8326,Products!$A$2:$E$20,5,TRUE)</f>
        <v>8.9499999999999993</v>
      </c>
      <c r="G8326" s="8">
        <f t="shared" si="260"/>
        <v>44.75</v>
      </c>
      <c r="H8326" s="8">
        <f>VLOOKUP(C8326,Products!$A$2:$F$20,6,TRUE)</f>
        <v>5.6999999999999993</v>
      </c>
      <c r="I8326" s="8">
        <f t="shared" si="261"/>
        <v>28.499999999999996</v>
      </c>
      <c r="J8326" s="42">
        <f>VLOOKUP(B8326,Invoices!A:I,9,TRUE)</f>
        <v>2021</v>
      </c>
    </row>
    <row r="8327" spans="1:10" x14ac:dyDescent="0.15">
      <c r="A8327" t="s">
        <v>11687</v>
      </c>
      <c r="B8327" t="s">
        <v>1786</v>
      </c>
      <c r="C8327" t="s">
        <v>91</v>
      </c>
      <c r="D8327" t="s">
        <v>70</v>
      </c>
      <c r="E8327">
        <v>1</v>
      </c>
      <c r="F8327" s="8">
        <f>VLOOKUP(C8327,Products!$A$2:$E$20,5,TRUE)</f>
        <v>49.95</v>
      </c>
      <c r="G8327" s="8">
        <f t="shared" si="260"/>
        <v>49.95</v>
      </c>
      <c r="H8327" s="8">
        <f>VLOOKUP(C8327,Products!$A$2:$F$20,6,TRUE)</f>
        <v>21.200000000000003</v>
      </c>
      <c r="I8327" s="8">
        <f t="shared" si="261"/>
        <v>21.200000000000003</v>
      </c>
      <c r="J8327" s="42">
        <f>VLOOKUP(B8327,Invoices!A:I,9,TRUE)</f>
        <v>2021</v>
      </c>
    </row>
    <row r="8328" spans="1:10" x14ac:dyDescent="0.15">
      <c r="A8328" t="s">
        <v>11688</v>
      </c>
      <c r="B8328" t="s">
        <v>1787</v>
      </c>
      <c r="C8328" t="s">
        <v>94</v>
      </c>
      <c r="D8328" t="s">
        <v>86</v>
      </c>
      <c r="E8328">
        <v>2</v>
      </c>
      <c r="F8328" s="8">
        <f>VLOOKUP(C8328,Products!$A$2:$E$20,5,TRUE)</f>
        <v>3.5</v>
      </c>
      <c r="G8328" s="8">
        <f t="shared" si="260"/>
        <v>7</v>
      </c>
      <c r="H8328" s="8">
        <f>VLOOKUP(C8328,Products!$A$2:$F$20,6,TRUE)</f>
        <v>0.54999999999999982</v>
      </c>
      <c r="I8328" s="8">
        <f t="shared" si="261"/>
        <v>1.0999999999999996</v>
      </c>
      <c r="J8328" s="42">
        <f>VLOOKUP(B8328,Invoices!A:I,9,TRUE)</f>
        <v>2021</v>
      </c>
    </row>
    <row r="8329" spans="1:10" x14ac:dyDescent="0.15">
      <c r="A8329" t="s">
        <v>11689</v>
      </c>
      <c r="B8329" t="s">
        <v>1787</v>
      </c>
      <c r="C8329" t="s">
        <v>87</v>
      </c>
      <c r="D8329" t="s">
        <v>68</v>
      </c>
      <c r="E8329">
        <v>1</v>
      </c>
      <c r="F8329" s="8">
        <f>VLOOKUP(C8329,Products!$A$2:$E$20,5,TRUE)</f>
        <v>19.95</v>
      </c>
      <c r="G8329" s="8">
        <f t="shared" si="260"/>
        <v>19.95</v>
      </c>
      <c r="H8329" s="8">
        <f>VLOOKUP(C8329,Products!$A$2:$F$20,6,TRUE)</f>
        <v>7.4499999999999993</v>
      </c>
      <c r="I8329" s="8">
        <f t="shared" si="261"/>
        <v>7.4499999999999993</v>
      </c>
      <c r="J8329" s="42">
        <f>VLOOKUP(B8329,Invoices!A:I,9,TRUE)</f>
        <v>2021</v>
      </c>
    </row>
    <row r="8330" spans="1:10" x14ac:dyDescent="0.15">
      <c r="A8330" t="s">
        <v>11690</v>
      </c>
      <c r="B8330" t="s">
        <v>1787</v>
      </c>
      <c r="C8330" t="s">
        <v>95</v>
      </c>
      <c r="D8330" t="s">
        <v>73</v>
      </c>
      <c r="E8330">
        <v>1</v>
      </c>
      <c r="F8330" s="8">
        <f>VLOOKUP(C8330,Products!$A$2:$E$20,5,TRUE)</f>
        <v>12.95</v>
      </c>
      <c r="G8330" s="8">
        <f t="shared" si="260"/>
        <v>12.95</v>
      </c>
      <c r="H8330" s="8">
        <f>VLOOKUP(C8330,Products!$A$2:$F$20,6,TRUE)</f>
        <v>4.1999999999999993</v>
      </c>
      <c r="I8330" s="8">
        <f t="shared" si="261"/>
        <v>4.1999999999999993</v>
      </c>
      <c r="J8330" s="42">
        <f>VLOOKUP(B8330,Invoices!A:I,9,TRUE)</f>
        <v>2021</v>
      </c>
    </row>
    <row r="8331" spans="1:10" x14ac:dyDescent="0.15">
      <c r="A8331" t="s">
        <v>11691</v>
      </c>
      <c r="B8331" t="s">
        <v>1787</v>
      </c>
      <c r="C8331" t="s">
        <v>88</v>
      </c>
      <c r="D8331" t="s">
        <v>85</v>
      </c>
      <c r="E8331">
        <v>1</v>
      </c>
      <c r="F8331" s="8">
        <f>VLOOKUP(C8331,Products!$A$2:$E$20,5,TRUE)</f>
        <v>8.9499999999999993</v>
      </c>
      <c r="G8331" s="8">
        <f t="shared" si="260"/>
        <v>8.9499999999999993</v>
      </c>
      <c r="H8331" s="8">
        <f>VLOOKUP(C8331,Products!$A$2:$F$20,6,TRUE)</f>
        <v>5.6999999999999993</v>
      </c>
      <c r="I8331" s="8">
        <f t="shared" si="261"/>
        <v>5.6999999999999993</v>
      </c>
      <c r="J8331" s="42">
        <f>VLOOKUP(B8331,Invoices!A:I,9,TRUE)</f>
        <v>2021</v>
      </c>
    </row>
    <row r="8332" spans="1:10" x14ac:dyDescent="0.15">
      <c r="A8332" t="s">
        <v>11692</v>
      </c>
      <c r="B8332" t="s">
        <v>1788</v>
      </c>
      <c r="C8332" t="s">
        <v>102</v>
      </c>
      <c r="D8332" t="s">
        <v>83</v>
      </c>
      <c r="E8332">
        <v>5</v>
      </c>
      <c r="F8332" s="8">
        <f>VLOOKUP(C8332,Products!$A$2:$E$20,5,TRUE)</f>
        <v>29.95</v>
      </c>
      <c r="G8332" s="8">
        <f t="shared" si="260"/>
        <v>149.75</v>
      </c>
      <c r="H8332" s="8">
        <f>VLOOKUP(C8332,Products!$A$2:$F$20,6,TRUE)</f>
        <v>15</v>
      </c>
      <c r="I8332" s="8">
        <f t="shared" si="261"/>
        <v>75</v>
      </c>
      <c r="J8332" s="42">
        <f>VLOOKUP(B8332,Invoices!A:I,9,TRUE)</f>
        <v>2021</v>
      </c>
    </row>
    <row r="8333" spans="1:10" x14ac:dyDescent="0.15">
      <c r="A8333" t="s">
        <v>11693</v>
      </c>
      <c r="B8333" t="s">
        <v>1788</v>
      </c>
      <c r="C8333" t="s">
        <v>87</v>
      </c>
      <c r="D8333" t="s">
        <v>68</v>
      </c>
      <c r="E8333">
        <v>1</v>
      </c>
      <c r="F8333" s="8">
        <f>VLOOKUP(C8333,Products!$A$2:$E$20,5,TRUE)</f>
        <v>19.95</v>
      </c>
      <c r="G8333" s="8">
        <f t="shared" si="260"/>
        <v>19.95</v>
      </c>
      <c r="H8333" s="8">
        <f>VLOOKUP(C8333,Products!$A$2:$F$20,6,TRUE)</f>
        <v>7.4499999999999993</v>
      </c>
      <c r="I8333" s="8">
        <f t="shared" si="261"/>
        <v>7.4499999999999993</v>
      </c>
      <c r="J8333" s="42">
        <f>VLOOKUP(B8333,Invoices!A:I,9,TRUE)</f>
        <v>2021</v>
      </c>
    </row>
    <row r="8334" spans="1:10" x14ac:dyDescent="0.15">
      <c r="A8334" t="s">
        <v>11694</v>
      </c>
      <c r="B8334" t="s">
        <v>1788</v>
      </c>
      <c r="C8334" t="s">
        <v>90</v>
      </c>
      <c r="D8334" t="s">
        <v>72</v>
      </c>
      <c r="E8334">
        <v>5</v>
      </c>
      <c r="F8334" s="8">
        <f>VLOOKUP(C8334,Products!$A$2:$E$20,5,TRUE)</f>
        <v>8.9499999999999993</v>
      </c>
      <c r="G8334" s="8">
        <f t="shared" si="260"/>
        <v>44.75</v>
      </c>
      <c r="H8334" s="8">
        <f>VLOOKUP(C8334,Products!$A$2:$F$20,6,TRUE)</f>
        <v>5.6999999999999993</v>
      </c>
      <c r="I8334" s="8">
        <f t="shared" si="261"/>
        <v>28.499999999999996</v>
      </c>
      <c r="J8334" s="42">
        <f>VLOOKUP(B8334,Invoices!A:I,9,TRUE)</f>
        <v>2021</v>
      </c>
    </row>
    <row r="8335" spans="1:10" x14ac:dyDescent="0.15">
      <c r="A8335" t="s">
        <v>11695</v>
      </c>
      <c r="B8335" t="s">
        <v>1789</v>
      </c>
      <c r="C8335" t="s">
        <v>95</v>
      </c>
      <c r="D8335" t="s">
        <v>73</v>
      </c>
      <c r="E8335">
        <v>1</v>
      </c>
      <c r="F8335" s="8">
        <f>VLOOKUP(C8335,Products!$A$2:$E$20,5,TRUE)</f>
        <v>12.95</v>
      </c>
      <c r="G8335" s="8">
        <f t="shared" si="260"/>
        <v>12.95</v>
      </c>
      <c r="H8335" s="8">
        <f>VLOOKUP(C8335,Products!$A$2:$F$20,6,TRUE)</f>
        <v>4.1999999999999993</v>
      </c>
      <c r="I8335" s="8">
        <f t="shared" si="261"/>
        <v>4.1999999999999993</v>
      </c>
      <c r="J8335" s="42">
        <f>VLOOKUP(B8335,Invoices!A:I,9,TRUE)</f>
        <v>2021</v>
      </c>
    </row>
    <row r="8336" spans="1:10" x14ac:dyDescent="0.15">
      <c r="A8336" t="s">
        <v>11696</v>
      </c>
      <c r="B8336" t="s">
        <v>1790</v>
      </c>
      <c r="C8336" t="s">
        <v>96</v>
      </c>
      <c r="D8336" t="s">
        <v>75</v>
      </c>
      <c r="E8336">
        <v>1</v>
      </c>
      <c r="F8336" s="8">
        <f>VLOOKUP(C8336,Products!$A$2:$E$20,5,TRUE)</f>
        <v>79.95</v>
      </c>
      <c r="G8336" s="8">
        <f t="shared" si="260"/>
        <v>79.95</v>
      </c>
      <c r="H8336" s="8">
        <f>VLOOKUP(C8336,Products!$A$2:$F$20,6,TRUE)</f>
        <v>27.950000000000003</v>
      </c>
      <c r="I8336" s="8">
        <f t="shared" si="261"/>
        <v>27.950000000000003</v>
      </c>
      <c r="J8336" s="42">
        <f>VLOOKUP(B8336,Invoices!A:I,9,TRUE)</f>
        <v>2021</v>
      </c>
    </row>
    <row r="8337" spans="1:10" x14ac:dyDescent="0.15">
      <c r="A8337" t="s">
        <v>11697</v>
      </c>
      <c r="B8337" t="s">
        <v>1790</v>
      </c>
      <c r="C8337" t="s">
        <v>94</v>
      </c>
      <c r="D8337" t="s">
        <v>86</v>
      </c>
      <c r="E8337">
        <v>1</v>
      </c>
      <c r="F8337" s="8">
        <f>VLOOKUP(C8337,Products!$A$2:$E$20,5,TRUE)</f>
        <v>3.5</v>
      </c>
      <c r="G8337" s="8">
        <f t="shared" si="260"/>
        <v>3.5</v>
      </c>
      <c r="H8337" s="8">
        <f>VLOOKUP(C8337,Products!$A$2:$F$20,6,TRUE)</f>
        <v>0.54999999999999982</v>
      </c>
      <c r="I8337" s="8">
        <f t="shared" si="261"/>
        <v>0.54999999999999982</v>
      </c>
      <c r="J8337" s="42">
        <f>VLOOKUP(B8337,Invoices!A:I,9,TRUE)</f>
        <v>2021</v>
      </c>
    </row>
    <row r="8338" spans="1:10" x14ac:dyDescent="0.15">
      <c r="A8338" t="s">
        <v>11698</v>
      </c>
      <c r="B8338" t="s">
        <v>1790</v>
      </c>
      <c r="C8338" t="s">
        <v>87</v>
      </c>
      <c r="D8338" t="s">
        <v>68</v>
      </c>
      <c r="E8338">
        <v>50</v>
      </c>
      <c r="F8338" s="8">
        <f>VLOOKUP(C8338,Products!$A$2:$E$20,5,TRUE)</f>
        <v>19.95</v>
      </c>
      <c r="G8338" s="8">
        <f t="shared" si="260"/>
        <v>997.5</v>
      </c>
      <c r="H8338" s="8">
        <f>VLOOKUP(C8338,Products!$A$2:$F$20,6,TRUE)</f>
        <v>7.4499999999999993</v>
      </c>
      <c r="I8338" s="8">
        <f t="shared" si="261"/>
        <v>372.49999999999994</v>
      </c>
      <c r="J8338" s="42">
        <f>VLOOKUP(B8338,Invoices!A:I,9,TRUE)</f>
        <v>2021</v>
      </c>
    </row>
    <row r="8339" spans="1:10" x14ac:dyDescent="0.15">
      <c r="A8339" t="s">
        <v>11699</v>
      </c>
      <c r="B8339" t="s">
        <v>1790</v>
      </c>
      <c r="C8339" t="s">
        <v>95</v>
      </c>
      <c r="D8339" t="s">
        <v>73</v>
      </c>
      <c r="E8339">
        <v>6</v>
      </c>
      <c r="F8339" s="8">
        <f>VLOOKUP(C8339,Products!$A$2:$E$20,5,TRUE)</f>
        <v>12.95</v>
      </c>
      <c r="G8339" s="8">
        <f t="shared" si="260"/>
        <v>77.699999999999989</v>
      </c>
      <c r="H8339" s="8">
        <f>VLOOKUP(C8339,Products!$A$2:$F$20,6,TRUE)</f>
        <v>4.1999999999999993</v>
      </c>
      <c r="I8339" s="8">
        <f t="shared" si="261"/>
        <v>25.199999999999996</v>
      </c>
      <c r="J8339" s="42">
        <f>VLOOKUP(B8339,Invoices!A:I,9,TRUE)</f>
        <v>2021</v>
      </c>
    </row>
    <row r="8340" spans="1:10" x14ac:dyDescent="0.15">
      <c r="A8340" t="s">
        <v>11700</v>
      </c>
      <c r="B8340" t="s">
        <v>1790</v>
      </c>
      <c r="C8340" t="s">
        <v>104</v>
      </c>
      <c r="D8340" t="s">
        <v>71</v>
      </c>
      <c r="E8340">
        <v>1</v>
      </c>
      <c r="F8340" s="8">
        <f>VLOOKUP(C8340,Products!$A$2:$E$20,5,TRUE)</f>
        <v>2.95</v>
      </c>
      <c r="G8340" s="8">
        <f t="shared" si="260"/>
        <v>2.95</v>
      </c>
      <c r="H8340" s="8">
        <f>VLOOKUP(C8340,Products!$A$2:$F$20,6,TRUE)</f>
        <v>1.1500000000000001</v>
      </c>
      <c r="I8340" s="8">
        <f t="shared" si="261"/>
        <v>1.1500000000000001</v>
      </c>
      <c r="J8340" s="42">
        <f>VLOOKUP(B8340,Invoices!A:I,9,TRUE)</f>
        <v>2021</v>
      </c>
    </row>
    <row r="8341" spans="1:10" x14ac:dyDescent="0.15">
      <c r="A8341" t="s">
        <v>11701</v>
      </c>
      <c r="B8341" t="s">
        <v>1791</v>
      </c>
      <c r="C8341" t="s">
        <v>94</v>
      </c>
      <c r="D8341" t="s">
        <v>86</v>
      </c>
      <c r="E8341">
        <v>12</v>
      </c>
      <c r="F8341" s="8">
        <f>VLOOKUP(C8341,Products!$A$2:$E$20,5,TRUE)</f>
        <v>3.5</v>
      </c>
      <c r="G8341" s="8">
        <f t="shared" si="260"/>
        <v>42</v>
      </c>
      <c r="H8341" s="8">
        <f>VLOOKUP(C8341,Products!$A$2:$F$20,6,TRUE)</f>
        <v>0.54999999999999982</v>
      </c>
      <c r="I8341" s="8">
        <f t="shared" si="261"/>
        <v>6.5999999999999979</v>
      </c>
      <c r="J8341" s="42">
        <f>VLOOKUP(B8341,Invoices!A:I,9,TRUE)</f>
        <v>2021</v>
      </c>
    </row>
    <row r="8342" spans="1:10" x14ac:dyDescent="0.15">
      <c r="A8342" t="s">
        <v>11702</v>
      </c>
      <c r="B8342" t="s">
        <v>1791</v>
      </c>
      <c r="C8342" t="s">
        <v>90</v>
      </c>
      <c r="D8342" t="s">
        <v>72</v>
      </c>
      <c r="E8342">
        <v>1</v>
      </c>
      <c r="F8342" s="8">
        <f>VLOOKUP(C8342,Products!$A$2:$E$20,5,TRUE)</f>
        <v>8.9499999999999993</v>
      </c>
      <c r="G8342" s="8">
        <f t="shared" si="260"/>
        <v>8.9499999999999993</v>
      </c>
      <c r="H8342" s="8">
        <f>VLOOKUP(C8342,Products!$A$2:$F$20,6,TRUE)</f>
        <v>5.6999999999999993</v>
      </c>
      <c r="I8342" s="8">
        <f t="shared" si="261"/>
        <v>5.6999999999999993</v>
      </c>
      <c r="J8342" s="42">
        <f>VLOOKUP(B8342,Invoices!A:I,9,TRUE)</f>
        <v>2021</v>
      </c>
    </row>
    <row r="8343" spans="1:10" x14ac:dyDescent="0.15">
      <c r="A8343" t="s">
        <v>11703</v>
      </c>
      <c r="B8343" t="s">
        <v>1791</v>
      </c>
      <c r="C8343" t="s">
        <v>87</v>
      </c>
      <c r="D8343" t="s">
        <v>68</v>
      </c>
      <c r="E8343">
        <v>1</v>
      </c>
      <c r="F8343" s="8">
        <f>VLOOKUP(C8343,Products!$A$2:$E$20,5,TRUE)</f>
        <v>19.95</v>
      </c>
      <c r="G8343" s="8">
        <f t="shared" si="260"/>
        <v>19.95</v>
      </c>
      <c r="H8343" s="8">
        <f>VLOOKUP(C8343,Products!$A$2:$F$20,6,TRUE)</f>
        <v>7.4499999999999993</v>
      </c>
      <c r="I8343" s="8">
        <f t="shared" si="261"/>
        <v>7.4499999999999993</v>
      </c>
      <c r="J8343" s="42">
        <f>VLOOKUP(B8343,Invoices!A:I,9,TRUE)</f>
        <v>2021</v>
      </c>
    </row>
    <row r="8344" spans="1:10" x14ac:dyDescent="0.15">
      <c r="A8344" t="s">
        <v>11704</v>
      </c>
      <c r="B8344" t="s">
        <v>1791</v>
      </c>
      <c r="C8344" t="s">
        <v>102</v>
      </c>
      <c r="D8344" t="s">
        <v>83</v>
      </c>
      <c r="E8344">
        <v>3</v>
      </c>
      <c r="F8344" s="8">
        <f>VLOOKUP(C8344,Products!$A$2:$E$20,5,TRUE)</f>
        <v>29.95</v>
      </c>
      <c r="G8344" s="8">
        <f t="shared" si="260"/>
        <v>89.85</v>
      </c>
      <c r="H8344" s="8">
        <f>VLOOKUP(C8344,Products!$A$2:$F$20,6,TRUE)</f>
        <v>15</v>
      </c>
      <c r="I8344" s="8">
        <f t="shared" si="261"/>
        <v>45</v>
      </c>
      <c r="J8344" s="42">
        <f>VLOOKUP(B8344,Invoices!A:I,9,TRUE)</f>
        <v>2021</v>
      </c>
    </row>
    <row r="8345" spans="1:10" x14ac:dyDescent="0.15">
      <c r="A8345" t="s">
        <v>11705</v>
      </c>
      <c r="B8345" t="s">
        <v>1791</v>
      </c>
      <c r="C8345" t="s">
        <v>95</v>
      </c>
      <c r="D8345" t="s">
        <v>73</v>
      </c>
      <c r="E8345">
        <v>50</v>
      </c>
      <c r="F8345" s="8">
        <f>VLOOKUP(C8345,Products!$A$2:$E$20,5,TRUE)</f>
        <v>12.95</v>
      </c>
      <c r="G8345" s="8">
        <f t="shared" si="260"/>
        <v>647.5</v>
      </c>
      <c r="H8345" s="8">
        <f>VLOOKUP(C8345,Products!$A$2:$F$20,6,TRUE)</f>
        <v>4.1999999999999993</v>
      </c>
      <c r="I8345" s="8">
        <f t="shared" si="261"/>
        <v>209.99999999999997</v>
      </c>
      <c r="J8345" s="42">
        <f>VLOOKUP(B8345,Invoices!A:I,9,TRUE)</f>
        <v>2021</v>
      </c>
    </row>
    <row r="8346" spans="1:10" x14ac:dyDescent="0.15">
      <c r="A8346" t="s">
        <v>11706</v>
      </c>
      <c r="B8346" t="s">
        <v>1791</v>
      </c>
      <c r="C8346" t="s">
        <v>105</v>
      </c>
      <c r="D8346" t="s">
        <v>81</v>
      </c>
      <c r="E8346">
        <v>1</v>
      </c>
      <c r="F8346" s="8">
        <f>VLOOKUP(C8346,Products!$A$2:$E$20,5,TRUE)</f>
        <v>8.9499999999999993</v>
      </c>
      <c r="G8346" s="8">
        <f t="shared" si="260"/>
        <v>8.9499999999999993</v>
      </c>
      <c r="H8346" s="8">
        <f>VLOOKUP(C8346,Products!$A$2:$F$20,6,TRUE)</f>
        <v>3.1999999999999993</v>
      </c>
      <c r="I8346" s="8">
        <f t="shared" si="261"/>
        <v>3.1999999999999993</v>
      </c>
      <c r="J8346" s="42">
        <f>VLOOKUP(B8346,Invoices!A:I,9,TRUE)</f>
        <v>2021</v>
      </c>
    </row>
    <row r="8347" spans="1:10" x14ac:dyDescent="0.15">
      <c r="A8347" t="s">
        <v>11707</v>
      </c>
      <c r="B8347" t="s">
        <v>1791</v>
      </c>
      <c r="C8347" t="s">
        <v>89</v>
      </c>
      <c r="D8347" t="s">
        <v>80</v>
      </c>
      <c r="E8347">
        <v>3</v>
      </c>
      <c r="F8347" s="8">
        <f>VLOOKUP(C8347,Products!$A$2:$E$20,5,TRUE)</f>
        <v>15.95</v>
      </c>
      <c r="G8347" s="8">
        <f t="shared" si="260"/>
        <v>47.849999999999994</v>
      </c>
      <c r="H8347" s="8">
        <f>VLOOKUP(C8347,Products!$A$2:$F$20,6,TRUE)</f>
        <v>6</v>
      </c>
      <c r="I8347" s="8">
        <f t="shared" si="261"/>
        <v>18</v>
      </c>
      <c r="J8347" s="42">
        <f>VLOOKUP(B8347,Invoices!A:I,9,TRUE)</f>
        <v>2021</v>
      </c>
    </row>
    <row r="8348" spans="1:10" x14ac:dyDescent="0.15">
      <c r="A8348" t="s">
        <v>11708</v>
      </c>
      <c r="B8348" t="s">
        <v>1791</v>
      </c>
      <c r="C8348" t="s">
        <v>93</v>
      </c>
      <c r="D8348" t="s">
        <v>76</v>
      </c>
      <c r="E8348">
        <v>1</v>
      </c>
      <c r="F8348" s="8">
        <f>VLOOKUP(C8348,Products!$A$2:$E$20,5,TRUE)</f>
        <v>9.9499999999999993</v>
      </c>
      <c r="G8348" s="8">
        <f t="shared" si="260"/>
        <v>9.9499999999999993</v>
      </c>
      <c r="H8348" s="8">
        <f>VLOOKUP(C8348,Products!$A$2:$F$20,6,TRUE)</f>
        <v>1.9499999999999993</v>
      </c>
      <c r="I8348" s="8">
        <f t="shared" si="261"/>
        <v>1.9499999999999993</v>
      </c>
      <c r="J8348" s="42">
        <f>VLOOKUP(B8348,Invoices!A:I,9,TRUE)</f>
        <v>2021</v>
      </c>
    </row>
    <row r="8349" spans="1:10" x14ac:dyDescent="0.15">
      <c r="A8349" t="s">
        <v>11709</v>
      </c>
      <c r="B8349" t="s">
        <v>1791</v>
      </c>
      <c r="C8349" t="s">
        <v>103</v>
      </c>
      <c r="D8349" t="s">
        <v>77</v>
      </c>
      <c r="E8349">
        <v>2</v>
      </c>
      <c r="F8349" s="8">
        <f>VLOOKUP(C8349,Products!$A$2:$E$20,5,TRUE)</f>
        <v>8.9499999999999993</v>
      </c>
      <c r="G8349" s="8">
        <f t="shared" si="260"/>
        <v>17.899999999999999</v>
      </c>
      <c r="H8349" s="8">
        <f>VLOOKUP(C8349,Products!$A$2:$F$20,6,TRUE)</f>
        <v>3.1999999999999993</v>
      </c>
      <c r="I8349" s="8">
        <f t="shared" si="261"/>
        <v>6.3999999999999986</v>
      </c>
      <c r="J8349" s="42">
        <f>VLOOKUP(B8349,Invoices!A:I,9,TRUE)</f>
        <v>2021</v>
      </c>
    </row>
    <row r="8350" spans="1:10" x14ac:dyDescent="0.15">
      <c r="A8350" t="s">
        <v>11710</v>
      </c>
      <c r="B8350" t="s">
        <v>1791</v>
      </c>
      <c r="C8350" t="s">
        <v>100</v>
      </c>
      <c r="D8350" t="s">
        <v>78</v>
      </c>
      <c r="E8350">
        <v>1</v>
      </c>
      <c r="F8350" s="8">
        <f>VLOOKUP(C8350,Products!$A$2:$E$20,5,TRUE)</f>
        <v>49.95</v>
      </c>
      <c r="G8350" s="8">
        <f t="shared" si="260"/>
        <v>49.95</v>
      </c>
      <c r="H8350" s="8">
        <f>VLOOKUP(C8350,Products!$A$2:$F$20,6,TRUE)</f>
        <v>19.950000000000003</v>
      </c>
      <c r="I8350" s="8">
        <f t="shared" si="261"/>
        <v>19.950000000000003</v>
      </c>
      <c r="J8350" s="42">
        <f>VLOOKUP(B8350,Invoices!A:I,9,TRUE)</f>
        <v>2021</v>
      </c>
    </row>
    <row r="8351" spans="1:10" x14ac:dyDescent="0.15">
      <c r="A8351" t="s">
        <v>11711</v>
      </c>
      <c r="B8351" t="s">
        <v>1791</v>
      </c>
      <c r="C8351" t="s">
        <v>97</v>
      </c>
      <c r="D8351" t="s">
        <v>74</v>
      </c>
      <c r="E8351">
        <v>1</v>
      </c>
      <c r="F8351" s="8">
        <f>VLOOKUP(C8351,Products!$A$2:$E$20,5,TRUE)</f>
        <v>1.5</v>
      </c>
      <c r="G8351" s="8">
        <f t="shared" si="260"/>
        <v>1.5</v>
      </c>
      <c r="H8351" s="8">
        <f>VLOOKUP(C8351,Products!$A$2:$F$20,6,TRUE)</f>
        <v>0.5</v>
      </c>
      <c r="I8351" s="8">
        <f t="shared" si="261"/>
        <v>0.5</v>
      </c>
      <c r="J8351" s="42">
        <f>VLOOKUP(B8351,Invoices!A:I,9,TRUE)</f>
        <v>2021</v>
      </c>
    </row>
    <row r="8352" spans="1:10" x14ac:dyDescent="0.15">
      <c r="A8352" t="s">
        <v>11712</v>
      </c>
      <c r="B8352" t="s">
        <v>1791</v>
      </c>
      <c r="C8352" t="s">
        <v>98</v>
      </c>
      <c r="D8352" t="s">
        <v>79</v>
      </c>
      <c r="E8352">
        <v>6</v>
      </c>
      <c r="F8352" s="8">
        <f>VLOOKUP(C8352,Products!$A$2:$E$20,5,TRUE)</f>
        <v>14.95</v>
      </c>
      <c r="G8352" s="8">
        <f t="shared" si="260"/>
        <v>89.699999999999989</v>
      </c>
      <c r="H8352" s="8">
        <f>VLOOKUP(C8352,Products!$A$2:$F$20,6,TRUE)</f>
        <v>3.0499999999999989</v>
      </c>
      <c r="I8352" s="8">
        <f t="shared" si="261"/>
        <v>18.299999999999994</v>
      </c>
      <c r="J8352" s="42">
        <f>VLOOKUP(B8352,Invoices!A:I,9,TRUE)</f>
        <v>2021</v>
      </c>
    </row>
    <row r="8353" spans="1:10" x14ac:dyDescent="0.15">
      <c r="A8353" t="s">
        <v>11713</v>
      </c>
      <c r="B8353" t="s">
        <v>1792</v>
      </c>
      <c r="C8353" t="s">
        <v>93</v>
      </c>
      <c r="D8353" t="s">
        <v>76</v>
      </c>
      <c r="E8353">
        <v>5</v>
      </c>
      <c r="F8353" s="8">
        <f>VLOOKUP(C8353,Products!$A$2:$E$20,5,TRUE)</f>
        <v>9.9499999999999993</v>
      </c>
      <c r="G8353" s="8">
        <f t="shared" si="260"/>
        <v>49.75</v>
      </c>
      <c r="H8353" s="8">
        <f>VLOOKUP(C8353,Products!$A$2:$F$20,6,TRUE)</f>
        <v>1.9499999999999993</v>
      </c>
      <c r="I8353" s="8">
        <f t="shared" si="261"/>
        <v>9.7499999999999964</v>
      </c>
      <c r="J8353" s="42">
        <f>VLOOKUP(B8353,Invoices!A:I,9,TRUE)</f>
        <v>2021</v>
      </c>
    </row>
    <row r="8354" spans="1:10" x14ac:dyDescent="0.15">
      <c r="A8354" t="s">
        <v>11714</v>
      </c>
      <c r="B8354" t="s">
        <v>1792</v>
      </c>
      <c r="C8354" t="s">
        <v>101</v>
      </c>
      <c r="D8354" t="s">
        <v>69</v>
      </c>
      <c r="E8354">
        <v>1</v>
      </c>
      <c r="F8354" s="8">
        <f>VLOOKUP(C8354,Products!$A$2:$E$20,5,TRUE)</f>
        <v>129.94999999999999</v>
      </c>
      <c r="G8354" s="8">
        <f t="shared" si="260"/>
        <v>129.94999999999999</v>
      </c>
      <c r="H8354" s="8">
        <f>VLOOKUP(C8354,Products!$A$2:$F$20,6,TRUE)</f>
        <v>40.449999999999989</v>
      </c>
      <c r="I8354" s="8">
        <f t="shared" si="261"/>
        <v>40.449999999999989</v>
      </c>
      <c r="J8354" s="42">
        <f>VLOOKUP(B8354,Invoices!A:I,9,TRUE)</f>
        <v>2021</v>
      </c>
    </row>
    <row r="8355" spans="1:10" x14ac:dyDescent="0.15">
      <c r="A8355" t="s">
        <v>11715</v>
      </c>
      <c r="B8355" t="s">
        <v>1792</v>
      </c>
      <c r="C8355" t="s">
        <v>105</v>
      </c>
      <c r="D8355" t="s">
        <v>81</v>
      </c>
      <c r="E8355">
        <v>50</v>
      </c>
      <c r="F8355" s="8">
        <f>VLOOKUP(C8355,Products!$A$2:$E$20,5,TRUE)</f>
        <v>8.9499999999999993</v>
      </c>
      <c r="G8355" s="8">
        <f t="shared" si="260"/>
        <v>447.49999999999994</v>
      </c>
      <c r="H8355" s="8">
        <f>VLOOKUP(C8355,Products!$A$2:$F$20,6,TRUE)</f>
        <v>3.1999999999999993</v>
      </c>
      <c r="I8355" s="8">
        <f t="shared" si="261"/>
        <v>159.99999999999997</v>
      </c>
      <c r="J8355" s="42">
        <f>VLOOKUP(B8355,Invoices!A:I,9,TRUE)</f>
        <v>2021</v>
      </c>
    </row>
    <row r="8356" spans="1:10" x14ac:dyDescent="0.15">
      <c r="A8356" t="s">
        <v>11716</v>
      </c>
      <c r="B8356" t="s">
        <v>1792</v>
      </c>
      <c r="C8356" t="s">
        <v>102</v>
      </c>
      <c r="D8356" t="s">
        <v>83</v>
      </c>
      <c r="E8356">
        <v>1</v>
      </c>
      <c r="F8356" s="8">
        <f>VLOOKUP(C8356,Products!$A$2:$E$20,5,TRUE)</f>
        <v>29.95</v>
      </c>
      <c r="G8356" s="8">
        <f t="shared" si="260"/>
        <v>29.95</v>
      </c>
      <c r="H8356" s="8">
        <f>VLOOKUP(C8356,Products!$A$2:$F$20,6,TRUE)</f>
        <v>15</v>
      </c>
      <c r="I8356" s="8">
        <f t="shared" si="261"/>
        <v>15</v>
      </c>
      <c r="J8356" s="42">
        <f>VLOOKUP(B8356,Invoices!A:I,9,TRUE)</f>
        <v>2021</v>
      </c>
    </row>
    <row r="8357" spans="1:10" x14ac:dyDescent="0.15">
      <c r="A8357" t="s">
        <v>11717</v>
      </c>
      <c r="B8357" t="s">
        <v>1793</v>
      </c>
      <c r="C8357" t="s">
        <v>91</v>
      </c>
      <c r="D8357" t="s">
        <v>70</v>
      </c>
      <c r="E8357">
        <v>3</v>
      </c>
      <c r="F8357" s="8">
        <f>VLOOKUP(C8357,Products!$A$2:$E$20,5,TRUE)</f>
        <v>49.95</v>
      </c>
      <c r="G8357" s="8">
        <f t="shared" si="260"/>
        <v>149.85000000000002</v>
      </c>
      <c r="H8357" s="8">
        <f>VLOOKUP(C8357,Products!$A$2:$F$20,6,TRUE)</f>
        <v>21.200000000000003</v>
      </c>
      <c r="I8357" s="8">
        <f t="shared" si="261"/>
        <v>63.600000000000009</v>
      </c>
      <c r="J8357" s="42">
        <f>VLOOKUP(B8357,Invoices!A:I,9,TRUE)</f>
        <v>2021</v>
      </c>
    </row>
    <row r="8358" spans="1:10" x14ac:dyDescent="0.15">
      <c r="A8358" t="s">
        <v>11718</v>
      </c>
      <c r="B8358" t="s">
        <v>1793</v>
      </c>
      <c r="C8358" t="s">
        <v>93</v>
      </c>
      <c r="D8358" t="s">
        <v>76</v>
      </c>
      <c r="E8358">
        <v>1</v>
      </c>
      <c r="F8358" s="8">
        <f>VLOOKUP(C8358,Products!$A$2:$E$20,5,TRUE)</f>
        <v>9.9499999999999993</v>
      </c>
      <c r="G8358" s="8">
        <f t="shared" si="260"/>
        <v>9.9499999999999993</v>
      </c>
      <c r="H8358" s="8">
        <f>VLOOKUP(C8358,Products!$A$2:$F$20,6,TRUE)</f>
        <v>1.9499999999999993</v>
      </c>
      <c r="I8358" s="8">
        <f t="shared" si="261"/>
        <v>1.9499999999999993</v>
      </c>
      <c r="J8358" s="42">
        <f>VLOOKUP(B8358,Invoices!A:I,9,TRUE)</f>
        <v>2021</v>
      </c>
    </row>
    <row r="8359" spans="1:10" x14ac:dyDescent="0.15">
      <c r="A8359" t="s">
        <v>11719</v>
      </c>
      <c r="B8359" t="s">
        <v>1793</v>
      </c>
      <c r="C8359" t="s">
        <v>99</v>
      </c>
      <c r="D8359" t="s">
        <v>84</v>
      </c>
      <c r="E8359">
        <v>4</v>
      </c>
      <c r="F8359" s="8">
        <f>VLOOKUP(C8359,Products!$A$2:$E$20,5,TRUE)</f>
        <v>3.5</v>
      </c>
      <c r="G8359" s="8">
        <f t="shared" si="260"/>
        <v>14</v>
      </c>
      <c r="H8359" s="8">
        <f>VLOOKUP(C8359,Products!$A$2:$F$20,6,TRUE)</f>
        <v>0.54999999999999982</v>
      </c>
      <c r="I8359" s="8">
        <f t="shared" si="261"/>
        <v>2.1999999999999993</v>
      </c>
      <c r="J8359" s="42">
        <f>VLOOKUP(B8359,Invoices!A:I,9,TRUE)</f>
        <v>2021</v>
      </c>
    </row>
    <row r="8360" spans="1:10" x14ac:dyDescent="0.15">
      <c r="A8360" t="s">
        <v>11720</v>
      </c>
      <c r="B8360" t="s">
        <v>1793</v>
      </c>
      <c r="C8360" t="s">
        <v>88</v>
      </c>
      <c r="D8360" t="s">
        <v>85</v>
      </c>
      <c r="E8360">
        <v>12</v>
      </c>
      <c r="F8360" s="8">
        <f>VLOOKUP(C8360,Products!$A$2:$E$20,5,TRUE)</f>
        <v>8.9499999999999993</v>
      </c>
      <c r="G8360" s="8">
        <f t="shared" si="260"/>
        <v>107.39999999999999</v>
      </c>
      <c r="H8360" s="8">
        <f>VLOOKUP(C8360,Products!$A$2:$F$20,6,TRUE)</f>
        <v>5.6999999999999993</v>
      </c>
      <c r="I8360" s="8">
        <f t="shared" si="261"/>
        <v>68.399999999999991</v>
      </c>
      <c r="J8360" s="42">
        <f>VLOOKUP(B8360,Invoices!A:I,9,TRUE)</f>
        <v>2021</v>
      </c>
    </row>
    <row r="8361" spans="1:10" x14ac:dyDescent="0.15">
      <c r="A8361" t="s">
        <v>11721</v>
      </c>
      <c r="B8361" t="s">
        <v>1793</v>
      </c>
      <c r="C8361" t="s">
        <v>89</v>
      </c>
      <c r="D8361" t="s">
        <v>80</v>
      </c>
      <c r="E8361">
        <v>2</v>
      </c>
      <c r="F8361" s="8">
        <f>VLOOKUP(C8361,Products!$A$2:$E$20,5,TRUE)</f>
        <v>15.95</v>
      </c>
      <c r="G8361" s="8">
        <f t="shared" si="260"/>
        <v>31.9</v>
      </c>
      <c r="H8361" s="8">
        <f>VLOOKUP(C8361,Products!$A$2:$F$20,6,TRUE)</f>
        <v>6</v>
      </c>
      <c r="I8361" s="8">
        <f t="shared" si="261"/>
        <v>12</v>
      </c>
      <c r="J8361" s="42">
        <f>VLOOKUP(B8361,Invoices!A:I,9,TRUE)</f>
        <v>2021</v>
      </c>
    </row>
    <row r="8362" spans="1:10" x14ac:dyDescent="0.15">
      <c r="A8362" t="s">
        <v>11722</v>
      </c>
      <c r="B8362" t="s">
        <v>1793</v>
      </c>
      <c r="C8362" t="s">
        <v>87</v>
      </c>
      <c r="D8362" t="s">
        <v>68</v>
      </c>
      <c r="E8362">
        <v>1</v>
      </c>
      <c r="F8362" s="8">
        <f>VLOOKUP(C8362,Products!$A$2:$E$20,5,TRUE)</f>
        <v>19.95</v>
      </c>
      <c r="G8362" s="8">
        <f t="shared" si="260"/>
        <v>19.95</v>
      </c>
      <c r="H8362" s="8">
        <f>VLOOKUP(C8362,Products!$A$2:$F$20,6,TRUE)</f>
        <v>7.4499999999999993</v>
      </c>
      <c r="I8362" s="8">
        <f t="shared" si="261"/>
        <v>7.4499999999999993</v>
      </c>
      <c r="J8362" s="42">
        <f>VLOOKUP(B8362,Invoices!A:I,9,TRUE)</f>
        <v>2021</v>
      </c>
    </row>
    <row r="8363" spans="1:10" x14ac:dyDescent="0.15">
      <c r="A8363" t="s">
        <v>11723</v>
      </c>
      <c r="B8363" t="s">
        <v>1793</v>
      </c>
      <c r="C8363" t="s">
        <v>98</v>
      </c>
      <c r="D8363" t="s">
        <v>79</v>
      </c>
      <c r="E8363">
        <v>10</v>
      </c>
      <c r="F8363" s="8">
        <f>VLOOKUP(C8363,Products!$A$2:$E$20,5,TRUE)</f>
        <v>14.95</v>
      </c>
      <c r="G8363" s="8">
        <f t="shared" si="260"/>
        <v>149.5</v>
      </c>
      <c r="H8363" s="8">
        <f>VLOOKUP(C8363,Products!$A$2:$F$20,6,TRUE)</f>
        <v>3.0499999999999989</v>
      </c>
      <c r="I8363" s="8">
        <f t="shared" si="261"/>
        <v>30.499999999999989</v>
      </c>
      <c r="J8363" s="42">
        <f>VLOOKUP(B8363,Invoices!A:I,9,TRUE)</f>
        <v>2021</v>
      </c>
    </row>
    <row r="8364" spans="1:10" x14ac:dyDescent="0.15">
      <c r="A8364" t="s">
        <v>11724</v>
      </c>
      <c r="B8364" t="s">
        <v>1793</v>
      </c>
      <c r="C8364" t="s">
        <v>97</v>
      </c>
      <c r="D8364" t="s">
        <v>74</v>
      </c>
      <c r="E8364">
        <v>4</v>
      </c>
      <c r="F8364" s="8">
        <f>VLOOKUP(C8364,Products!$A$2:$E$20,5,TRUE)</f>
        <v>1.5</v>
      </c>
      <c r="G8364" s="8">
        <f t="shared" si="260"/>
        <v>6</v>
      </c>
      <c r="H8364" s="8">
        <f>VLOOKUP(C8364,Products!$A$2:$F$20,6,TRUE)</f>
        <v>0.5</v>
      </c>
      <c r="I8364" s="8">
        <f t="shared" si="261"/>
        <v>2</v>
      </c>
      <c r="J8364" s="42">
        <f>VLOOKUP(B8364,Invoices!A:I,9,TRUE)</f>
        <v>2021</v>
      </c>
    </row>
    <row r="8365" spans="1:10" x14ac:dyDescent="0.15">
      <c r="A8365" t="s">
        <v>11725</v>
      </c>
      <c r="B8365" t="s">
        <v>1793</v>
      </c>
      <c r="C8365" t="s">
        <v>90</v>
      </c>
      <c r="D8365" t="s">
        <v>72</v>
      </c>
      <c r="E8365">
        <v>50</v>
      </c>
      <c r="F8365" s="8">
        <f>VLOOKUP(C8365,Products!$A$2:$E$20,5,TRUE)</f>
        <v>8.9499999999999993</v>
      </c>
      <c r="G8365" s="8">
        <f t="shared" si="260"/>
        <v>447.49999999999994</v>
      </c>
      <c r="H8365" s="8">
        <f>VLOOKUP(C8365,Products!$A$2:$F$20,6,TRUE)</f>
        <v>5.6999999999999993</v>
      </c>
      <c r="I8365" s="8">
        <f t="shared" si="261"/>
        <v>284.99999999999994</v>
      </c>
      <c r="J8365" s="42">
        <f>VLOOKUP(B8365,Invoices!A:I,9,TRUE)</f>
        <v>2021</v>
      </c>
    </row>
    <row r="8366" spans="1:10" x14ac:dyDescent="0.15">
      <c r="A8366" t="s">
        <v>11726</v>
      </c>
      <c r="B8366" t="s">
        <v>1793</v>
      </c>
      <c r="C8366" t="s">
        <v>96</v>
      </c>
      <c r="D8366" t="s">
        <v>75</v>
      </c>
      <c r="E8366">
        <v>5</v>
      </c>
      <c r="F8366" s="8">
        <f>VLOOKUP(C8366,Products!$A$2:$E$20,5,TRUE)</f>
        <v>79.95</v>
      </c>
      <c r="G8366" s="8">
        <f t="shared" si="260"/>
        <v>399.75</v>
      </c>
      <c r="H8366" s="8">
        <f>VLOOKUP(C8366,Products!$A$2:$F$20,6,TRUE)</f>
        <v>27.950000000000003</v>
      </c>
      <c r="I8366" s="8">
        <f t="shared" si="261"/>
        <v>139.75</v>
      </c>
      <c r="J8366" s="42">
        <f>VLOOKUP(B8366,Invoices!A:I,9,TRUE)</f>
        <v>2021</v>
      </c>
    </row>
    <row r="8367" spans="1:10" x14ac:dyDescent="0.15">
      <c r="A8367" t="s">
        <v>11727</v>
      </c>
      <c r="B8367" t="s">
        <v>1793</v>
      </c>
      <c r="C8367" t="s">
        <v>102</v>
      </c>
      <c r="D8367" t="s">
        <v>83</v>
      </c>
      <c r="E8367">
        <v>1</v>
      </c>
      <c r="F8367" s="8">
        <f>VLOOKUP(C8367,Products!$A$2:$E$20,5,TRUE)</f>
        <v>29.95</v>
      </c>
      <c r="G8367" s="8">
        <f t="shared" si="260"/>
        <v>29.95</v>
      </c>
      <c r="H8367" s="8">
        <f>VLOOKUP(C8367,Products!$A$2:$F$20,6,TRUE)</f>
        <v>15</v>
      </c>
      <c r="I8367" s="8">
        <f t="shared" si="261"/>
        <v>15</v>
      </c>
      <c r="J8367" s="42">
        <f>VLOOKUP(B8367,Invoices!A:I,9,TRUE)</f>
        <v>2021</v>
      </c>
    </row>
    <row r="8368" spans="1:10" x14ac:dyDescent="0.15">
      <c r="A8368" t="s">
        <v>11728</v>
      </c>
      <c r="B8368" t="s">
        <v>1793</v>
      </c>
      <c r="C8368" t="s">
        <v>92</v>
      </c>
      <c r="D8368" t="s">
        <v>82</v>
      </c>
      <c r="E8368">
        <v>3</v>
      </c>
      <c r="F8368" s="8">
        <f>VLOOKUP(C8368,Products!$A$2:$E$20,5,TRUE)</f>
        <v>19.95</v>
      </c>
      <c r="G8368" s="8">
        <f t="shared" si="260"/>
        <v>59.849999999999994</v>
      </c>
      <c r="H8368" s="8">
        <f>VLOOKUP(C8368,Products!$A$2:$F$20,6,TRUE)</f>
        <v>7.4499999999999993</v>
      </c>
      <c r="I8368" s="8">
        <f t="shared" si="261"/>
        <v>22.349999999999998</v>
      </c>
      <c r="J8368" s="42">
        <f>VLOOKUP(B8368,Invoices!A:I,9,TRUE)</f>
        <v>2021</v>
      </c>
    </row>
    <row r="8369" spans="1:10" x14ac:dyDescent="0.15">
      <c r="A8369" t="s">
        <v>11729</v>
      </c>
      <c r="B8369" t="s">
        <v>1793</v>
      </c>
      <c r="C8369" t="s">
        <v>95</v>
      </c>
      <c r="D8369" t="s">
        <v>73</v>
      </c>
      <c r="E8369">
        <v>1</v>
      </c>
      <c r="F8369" s="8">
        <f>VLOOKUP(C8369,Products!$A$2:$E$20,5,TRUE)</f>
        <v>12.95</v>
      </c>
      <c r="G8369" s="8">
        <f t="shared" si="260"/>
        <v>12.95</v>
      </c>
      <c r="H8369" s="8">
        <f>VLOOKUP(C8369,Products!$A$2:$F$20,6,TRUE)</f>
        <v>4.1999999999999993</v>
      </c>
      <c r="I8369" s="8">
        <f t="shared" si="261"/>
        <v>4.1999999999999993</v>
      </c>
      <c r="J8369" s="42">
        <f>VLOOKUP(B8369,Invoices!A:I,9,TRUE)</f>
        <v>2021</v>
      </c>
    </row>
    <row r="8370" spans="1:10" x14ac:dyDescent="0.15">
      <c r="A8370" t="s">
        <v>11730</v>
      </c>
      <c r="B8370" t="s">
        <v>1793</v>
      </c>
      <c r="C8370" t="s">
        <v>103</v>
      </c>
      <c r="D8370" t="s">
        <v>77</v>
      </c>
      <c r="E8370">
        <v>3</v>
      </c>
      <c r="F8370" s="8">
        <f>VLOOKUP(C8370,Products!$A$2:$E$20,5,TRUE)</f>
        <v>8.9499999999999993</v>
      </c>
      <c r="G8370" s="8">
        <f t="shared" si="260"/>
        <v>26.849999999999998</v>
      </c>
      <c r="H8370" s="8">
        <f>VLOOKUP(C8370,Products!$A$2:$F$20,6,TRUE)</f>
        <v>3.1999999999999993</v>
      </c>
      <c r="I8370" s="8">
        <f t="shared" si="261"/>
        <v>9.5999999999999979</v>
      </c>
      <c r="J8370" s="42">
        <f>VLOOKUP(B8370,Invoices!A:I,9,TRUE)</f>
        <v>2021</v>
      </c>
    </row>
    <row r="8371" spans="1:10" x14ac:dyDescent="0.15">
      <c r="A8371" t="s">
        <v>11731</v>
      </c>
      <c r="B8371" t="s">
        <v>1793</v>
      </c>
      <c r="C8371" t="s">
        <v>105</v>
      </c>
      <c r="D8371" t="s">
        <v>81</v>
      </c>
      <c r="E8371">
        <v>2</v>
      </c>
      <c r="F8371" s="8">
        <f>VLOOKUP(C8371,Products!$A$2:$E$20,5,TRUE)</f>
        <v>8.9499999999999993</v>
      </c>
      <c r="G8371" s="8">
        <f t="shared" si="260"/>
        <v>17.899999999999999</v>
      </c>
      <c r="H8371" s="8">
        <f>VLOOKUP(C8371,Products!$A$2:$F$20,6,TRUE)</f>
        <v>3.1999999999999993</v>
      </c>
      <c r="I8371" s="8">
        <f t="shared" si="261"/>
        <v>6.3999999999999986</v>
      </c>
      <c r="J8371" s="42">
        <f>VLOOKUP(B8371,Invoices!A:I,9,TRUE)</f>
        <v>2021</v>
      </c>
    </row>
    <row r="8372" spans="1:10" x14ac:dyDescent="0.15">
      <c r="A8372" t="s">
        <v>11732</v>
      </c>
      <c r="B8372" t="s">
        <v>1794</v>
      </c>
      <c r="C8372" t="s">
        <v>94</v>
      </c>
      <c r="D8372" t="s">
        <v>86</v>
      </c>
      <c r="E8372">
        <v>1</v>
      </c>
      <c r="F8372" s="8">
        <f>VLOOKUP(C8372,Products!$A$2:$E$20,5,TRUE)</f>
        <v>3.5</v>
      </c>
      <c r="G8372" s="8">
        <f t="shared" si="260"/>
        <v>3.5</v>
      </c>
      <c r="H8372" s="8">
        <f>VLOOKUP(C8372,Products!$A$2:$F$20,6,TRUE)</f>
        <v>0.54999999999999982</v>
      </c>
      <c r="I8372" s="8">
        <f t="shared" si="261"/>
        <v>0.54999999999999982</v>
      </c>
      <c r="J8372" s="42">
        <f>VLOOKUP(B8372,Invoices!A:I,9,TRUE)</f>
        <v>2021</v>
      </c>
    </row>
    <row r="8373" spans="1:10" x14ac:dyDescent="0.15">
      <c r="A8373" t="s">
        <v>11733</v>
      </c>
      <c r="B8373" t="s">
        <v>1794</v>
      </c>
      <c r="C8373" t="s">
        <v>103</v>
      </c>
      <c r="D8373" t="s">
        <v>77</v>
      </c>
      <c r="E8373">
        <v>30</v>
      </c>
      <c r="F8373" s="8">
        <f>VLOOKUP(C8373,Products!$A$2:$E$20,5,TRUE)</f>
        <v>8.9499999999999993</v>
      </c>
      <c r="G8373" s="8">
        <f t="shared" si="260"/>
        <v>268.5</v>
      </c>
      <c r="H8373" s="8">
        <f>VLOOKUP(C8373,Products!$A$2:$F$20,6,TRUE)</f>
        <v>3.1999999999999993</v>
      </c>
      <c r="I8373" s="8">
        <f t="shared" si="261"/>
        <v>95.999999999999972</v>
      </c>
      <c r="J8373" s="42">
        <f>VLOOKUP(B8373,Invoices!A:I,9,TRUE)</f>
        <v>2021</v>
      </c>
    </row>
    <row r="8374" spans="1:10" x14ac:dyDescent="0.15">
      <c r="A8374" t="s">
        <v>11734</v>
      </c>
      <c r="B8374" t="s">
        <v>1794</v>
      </c>
      <c r="C8374" t="s">
        <v>87</v>
      </c>
      <c r="D8374" t="s">
        <v>68</v>
      </c>
      <c r="E8374">
        <v>2</v>
      </c>
      <c r="F8374" s="8">
        <f>VLOOKUP(C8374,Products!$A$2:$E$20,5,TRUE)</f>
        <v>19.95</v>
      </c>
      <c r="G8374" s="8">
        <f t="shared" si="260"/>
        <v>39.9</v>
      </c>
      <c r="H8374" s="8">
        <f>VLOOKUP(C8374,Products!$A$2:$F$20,6,TRUE)</f>
        <v>7.4499999999999993</v>
      </c>
      <c r="I8374" s="8">
        <f t="shared" si="261"/>
        <v>14.899999999999999</v>
      </c>
      <c r="J8374" s="42">
        <f>VLOOKUP(B8374,Invoices!A:I,9,TRUE)</f>
        <v>2021</v>
      </c>
    </row>
    <row r="8375" spans="1:10" x14ac:dyDescent="0.15">
      <c r="A8375" t="s">
        <v>11735</v>
      </c>
      <c r="B8375" t="s">
        <v>1794</v>
      </c>
      <c r="C8375" t="s">
        <v>105</v>
      </c>
      <c r="D8375" t="s">
        <v>81</v>
      </c>
      <c r="E8375">
        <v>20</v>
      </c>
      <c r="F8375" s="8">
        <f>VLOOKUP(C8375,Products!$A$2:$E$20,5,TRUE)</f>
        <v>8.9499999999999993</v>
      </c>
      <c r="G8375" s="8">
        <f t="shared" si="260"/>
        <v>179</v>
      </c>
      <c r="H8375" s="8">
        <f>VLOOKUP(C8375,Products!$A$2:$F$20,6,TRUE)</f>
        <v>3.1999999999999993</v>
      </c>
      <c r="I8375" s="8">
        <f t="shared" si="261"/>
        <v>63.999999999999986</v>
      </c>
      <c r="J8375" s="42">
        <f>VLOOKUP(B8375,Invoices!A:I,9,TRUE)</f>
        <v>2021</v>
      </c>
    </row>
    <row r="8376" spans="1:10" x14ac:dyDescent="0.15">
      <c r="A8376" t="s">
        <v>11736</v>
      </c>
      <c r="B8376" t="s">
        <v>1795</v>
      </c>
      <c r="C8376" t="s">
        <v>105</v>
      </c>
      <c r="D8376" t="s">
        <v>81</v>
      </c>
      <c r="E8376">
        <v>50</v>
      </c>
      <c r="F8376" s="8">
        <f>VLOOKUP(C8376,Products!$A$2:$E$20,5,TRUE)</f>
        <v>8.9499999999999993</v>
      </c>
      <c r="G8376" s="8">
        <f t="shared" si="260"/>
        <v>447.49999999999994</v>
      </c>
      <c r="H8376" s="8">
        <f>VLOOKUP(C8376,Products!$A$2:$F$20,6,TRUE)</f>
        <v>3.1999999999999993</v>
      </c>
      <c r="I8376" s="8">
        <f t="shared" si="261"/>
        <v>159.99999999999997</v>
      </c>
      <c r="J8376" s="42">
        <f>VLOOKUP(B8376,Invoices!A:I,9,TRUE)</f>
        <v>2021</v>
      </c>
    </row>
    <row r="8377" spans="1:10" x14ac:dyDescent="0.15">
      <c r="A8377" t="s">
        <v>11737</v>
      </c>
      <c r="B8377" t="s">
        <v>1796</v>
      </c>
      <c r="C8377" t="s">
        <v>94</v>
      </c>
      <c r="D8377" t="s">
        <v>86</v>
      </c>
      <c r="E8377">
        <v>10</v>
      </c>
      <c r="F8377" s="8">
        <f>VLOOKUP(C8377,Products!$A$2:$E$20,5,TRUE)</f>
        <v>3.5</v>
      </c>
      <c r="G8377" s="8">
        <f t="shared" si="260"/>
        <v>35</v>
      </c>
      <c r="H8377" s="8">
        <f>VLOOKUP(C8377,Products!$A$2:$F$20,6,TRUE)</f>
        <v>0.54999999999999982</v>
      </c>
      <c r="I8377" s="8">
        <f t="shared" si="261"/>
        <v>5.4999999999999982</v>
      </c>
      <c r="J8377" s="42">
        <f>VLOOKUP(B8377,Invoices!A:I,9,TRUE)</f>
        <v>2021</v>
      </c>
    </row>
    <row r="8378" spans="1:10" x14ac:dyDescent="0.15">
      <c r="A8378" t="s">
        <v>11738</v>
      </c>
      <c r="B8378" t="s">
        <v>1797</v>
      </c>
      <c r="C8378" t="s">
        <v>104</v>
      </c>
      <c r="D8378" t="s">
        <v>71</v>
      </c>
      <c r="E8378">
        <v>1</v>
      </c>
      <c r="F8378" s="8">
        <f>VLOOKUP(C8378,Products!$A$2:$E$20,5,TRUE)</f>
        <v>2.95</v>
      </c>
      <c r="G8378" s="8">
        <f t="shared" si="260"/>
        <v>2.95</v>
      </c>
      <c r="H8378" s="8">
        <f>VLOOKUP(C8378,Products!$A$2:$F$20,6,TRUE)</f>
        <v>1.1500000000000001</v>
      </c>
      <c r="I8378" s="8">
        <f t="shared" si="261"/>
        <v>1.1500000000000001</v>
      </c>
      <c r="J8378" s="42">
        <f>VLOOKUP(B8378,Invoices!A:I,9,TRUE)</f>
        <v>2021</v>
      </c>
    </row>
    <row r="8379" spans="1:10" x14ac:dyDescent="0.15">
      <c r="A8379" t="s">
        <v>11739</v>
      </c>
      <c r="B8379" t="s">
        <v>1797</v>
      </c>
      <c r="C8379" t="s">
        <v>92</v>
      </c>
      <c r="D8379" t="s">
        <v>82</v>
      </c>
      <c r="E8379">
        <v>6</v>
      </c>
      <c r="F8379" s="8">
        <f>VLOOKUP(C8379,Products!$A$2:$E$20,5,TRUE)</f>
        <v>19.95</v>
      </c>
      <c r="G8379" s="8">
        <f t="shared" si="260"/>
        <v>119.69999999999999</v>
      </c>
      <c r="H8379" s="8">
        <f>VLOOKUP(C8379,Products!$A$2:$F$20,6,TRUE)</f>
        <v>7.4499999999999993</v>
      </c>
      <c r="I8379" s="8">
        <f t="shared" si="261"/>
        <v>44.699999999999996</v>
      </c>
      <c r="J8379" s="42">
        <f>VLOOKUP(B8379,Invoices!A:I,9,TRUE)</f>
        <v>2021</v>
      </c>
    </row>
    <row r="8380" spans="1:10" x14ac:dyDescent="0.15">
      <c r="A8380" t="s">
        <v>11740</v>
      </c>
      <c r="B8380" t="s">
        <v>1798</v>
      </c>
      <c r="C8380" t="s">
        <v>96</v>
      </c>
      <c r="D8380" t="s">
        <v>75</v>
      </c>
      <c r="E8380">
        <v>10</v>
      </c>
      <c r="F8380" s="8">
        <f>VLOOKUP(C8380,Products!$A$2:$E$20,5,TRUE)</f>
        <v>79.95</v>
      </c>
      <c r="G8380" s="8">
        <f t="shared" si="260"/>
        <v>799.5</v>
      </c>
      <c r="H8380" s="8">
        <f>VLOOKUP(C8380,Products!$A$2:$F$20,6,TRUE)</f>
        <v>27.950000000000003</v>
      </c>
      <c r="I8380" s="8">
        <f t="shared" si="261"/>
        <v>279.5</v>
      </c>
      <c r="J8380" s="42">
        <f>VLOOKUP(B8380,Invoices!A:I,9,TRUE)</f>
        <v>2021</v>
      </c>
    </row>
    <row r="8381" spans="1:10" x14ac:dyDescent="0.15">
      <c r="A8381" t="s">
        <v>11741</v>
      </c>
      <c r="B8381" t="s">
        <v>1799</v>
      </c>
      <c r="C8381" t="s">
        <v>87</v>
      </c>
      <c r="D8381" t="s">
        <v>68</v>
      </c>
      <c r="E8381">
        <v>4</v>
      </c>
      <c r="F8381" s="8">
        <f>VLOOKUP(C8381,Products!$A$2:$E$20,5,TRUE)</f>
        <v>19.95</v>
      </c>
      <c r="G8381" s="8">
        <f t="shared" si="260"/>
        <v>79.8</v>
      </c>
      <c r="H8381" s="8">
        <f>VLOOKUP(C8381,Products!$A$2:$F$20,6,TRUE)</f>
        <v>7.4499999999999993</v>
      </c>
      <c r="I8381" s="8">
        <f t="shared" si="261"/>
        <v>29.799999999999997</v>
      </c>
      <c r="J8381" s="42">
        <f>VLOOKUP(B8381,Invoices!A:I,9,TRUE)</f>
        <v>2021</v>
      </c>
    </row>
    <row r="8382" spans="1:10" x14ac:dyDescent="0.15">
      <c r="A8382" t="s">
        <v>11742</v>
      </c>
      <c r="B8382" t="s">
        <v>1799</v>
      </c>
      <c r="C8382" t="s">
        <v>100</v>
      </c>
      <c r="D8382" t="s">
        <v>78</v>
      </c>
      <c r="E8382">
        <v>1</v>
      </c>
      <c r="F8382" s="8">
        <f>VLOOKUP(C8382,Products!$A$2:$E$20,5,TRUE)</f>
        <v>49.95</v>
      </c>
      <c r="G8382" s="8">
        <f t="shared" si="260"/>
        <v>49.95</v>
      </c>
      <c r="H8382" s="8">
        <f>VLOOKUP(C8382,Products!$A$2:$F$20,6,TRUE)</f>
        <v>19.950000000000003</v>
      </c>
      <c r="I8382" s="8">
        <f t="shared" si="261"/>
        <v>19.950000000000003</v>
      </c>
      <c r="J8382" s="42">
        <f>VLOOKUP(B8382,Invoices!A:I,9,TRUE)</f>
        <v>2021</v>
      </c>
    </row>
    <row r="8383" spans="1:10" x14ac:dyDescent="0.15">
      <c r="A8383" t="s">
        <v>11743</v>
      </c>
      <c r="B8383" t="s">
        <v>1800</v>
      </c>
      <c r="C8383" t="s">
        <v>87</v>
      </c>
      <c r="D8383" t="s">
        <v>68</v>
      </c>
      <c r="E8383">
        <v>20</v>
      </c>
      <c r="F8383" s="8">
        <f>VLOOKUP(C8383,Products!$A$2:$E$20,5,TRUE)</f>
        <v>19.95</v>
      </c>
      <c r="G8383" s="8">
        <f t="shared" si="260"/>
        <v>399</v>
      </c>
      <c r="H8383" s="8">
        <f>VLOOKUP(C8383,Products!$A$2:$F$20,6,TRUE)</f>
        <v>7.4499999999999993</v>
      </c>
      <c r="I8383" s="8">
        <f t="shared" si="261"/>
        <v>149</v>
      </c>
      <c r="J8383" s="42">
        <f>VLOOKUP(B8383,Invoices!A:I,9,TRUE)</f>
        <v>2021</v>
      </c>
    </row>
    <row r="8384" spans="1:10" x14ac:dyDescent="0.15">
      <c r="A8384" t="s">
        <v>11744</v>
      </c>
      <c r="B8384" t="s">
        <v>1801</v>
      </c>
      <c r="C8384" t="s">
        <v>94</v>
      </c>
      <c r="D8384" t="s">
        <v>86</v>
      </c>
      <c r="E8384">
        <v>8</v>
      </c>
      <c r="F8384" s="8">
        <f>VLOOKUP(C8384,Products!$A$2:$E$20,5,TRUE)</f>
        <v>3.5</v>
      </c>
      <c r="G8384" s="8">
        <f t="shared" si="260"/>
        <v>28</v>
      </c>
      <c r="H8384" s="8">
        <f>VLOOKUP(C8384,Products!$A$2:$F$20,6,TRUE)</f>
        <v>0.54999999999999982</v>
      </c>
      <c r="I8384" s="8">
        <f t="shared" si="261"/>
        <v>4.3999999999999986</v>
      </c>
      <c r="J8384" s="42">
        <f>VLOOKUP(B8384,Invoices!A:I,9,TRUE)</f>
        <v>2021</v>
      </c>
    </row>
    <row r="8385" spans="1:10" x14ac:dyDescent="0.15">
      <c r="A8385" t="s">
        <v>11745</v>
      </c>
      <c r="B8385" t="s">
        <v>1801</v>
      </c>
      <c r="C8385" t="s">
        <v>99</v>
      </c>
      <c r="D8385" t="s">
        <v>84</v>
      </c>
      <c r="E8385">
        <v>100</v>
      </c>
      <c r="F8385" s="8">
        <f>VLOOKUP(C8385,Products!$A$2:$E$20,5,TRUE)</f>
        <v>3.5</v>
      </c>
      <c r="G8385" s="8">
        <f t="shared" si="260"/>
        <v>350</v>
      </c>
      <c r="H8385" s="8">
        <f>VLOOKUP(C8385,Products!$A$2:$F$20,6,TRUE)</f>
        <v>0.54999999999999982</v>
      </c>
      <c r="I8385" s="8">
        <f t="shared" si="261"/>
        <v>54.999999999999986</v>
      </c>
      <c r="J8385" s="42">
        <f>VLOOKUP(B8385,Invoices!A:I,9,TRUE)</f>
        <v>2021</v>
      </c>
    </row>
    <row r="8386" spans="1:10" x14ac:dyDescent="0.15">
      <c r="A8386" t="s">
        <v>11746</v>
      </c>
      <c r="B8386" t="s">
        <v>1801</v>
      </c>
      <c r="C8386" t="s">
        <v>95</v>
      </c>
      <c r="D8386" t="s">
        <v>73</v>
      </c>
      <c r="E8386">
        <v>1</v>
      </c>
      <c r="F8386" s="8">
        <f>VLOOKUP(C8386,Products!$A$2:$E$20,5,TRUE)</f>
        <v>12.95</v>
      </c>
      <c r="G8386" s="8">
        <f t="shared" si="260"/>
        <v>12.95</v>
      </c>
      <c r="H8386" s="8">
        <f>VLOOKUP(C8386,Products!$A$2:$F$20,6,TRUE)</f>
        <v>4.1999999999999993</v>
      </c>
      <c r="I8386" s="8">
        <f t="shared" si="261"/>
        <v>4.1999999999999993</v>
      </c>
      <c r="J8386" s="42">
        <f>VLOOKUP(B8386,Invoices!A:I,9,TRUE)</f>
        <v>2021</v>
      </c>
    </row>
    <row r="8387" spans="1:10" x14ac:dyDescent="0.15">
      <c r="A8387" t="s">
        <v>11747</v>
      </c>
      <c r="B8387" t="s">
        <v>1801</v>
      </c>
      <c r="C8387" t="s">
        <v>92</v>
      </c>
      <c r="D8387" t="s">
        <v>82</v>
      </c>
      <c r="E8387">
        <v>1</v>
      </c>
      <c r="F8387" s="8">
        <f>VLOOKUP(C8387,Products!$A$2:$E$20,5,TRUE)</f>
        <v>19.95</v>
      </c>
      <c r="G8387" s="8">
        <f t="shared" ref="G8387:G8450" si="262">F8387*E8387</f>
        <v>19.95</v>
      </c>
      <c r="H8387" s="8">
        <f>VLOOKUP(C8387,Products!$A$2:$F$20,6,TRUE)</f>
        <v>7.4499999999999993</v>
      </c>
      <c r="I8387" s="8">
        <f t="shared" ref="I8387:I8450" si="263">H8387*E8387</f>
        <v>7.4499999999999993</v>
      </c>
      <c r="J8387" s="42">
        <f>VLOOKUP(B8387,Invoices!A:I,9,TRUE)</f>
        <v>2021</v>
      </c>
    </row>
    <row r="8388" spans="1:10" x14ac:dyDescent="0.15">
      <c r="A8388" t="s">
        <v>11748</v>
      </c>
      <c r="B8388" t="s">
        <v>1801</v>
      </c>
      <c r="C8388" t="s">
        <v>88</v>
      </c>
      <c r="D8388" t="s">
        <v>85</v>
      </c>
      <c r="E8388">
        <v>5</v>
      </c>
      <c r="F8388" s="8">
        <f>VLOOKUP(C8388,Products!$A$2:$E$20,5,TRUE)</f>
        <v>8.9499999999999993</v>
      </c>
      <c r="G8388" s="8">
        <f t="shared" si="262"/>
        <v>44.75</v>
      </c>
      <c r="H8388" s="8">
        <f>VLOOKUP(C8388,Products!$A$2:$F$20,6,TRUE)</f>
        <v>5.6999999999999993</v>
      </c>
      <c r="I8388" s="8">
        <f t="shared" si="263"/>
        <v>28.499999999999996</v>
      </c>
      <c r="J8388" s="42">
        <f>VLOOKUP(B8388,Invoices!A:I,9,TRUE)</f>
        <v>2021</v>
      </c>
    </row>
    <row r="8389" spans="1:10" x14ac:dyDescent="0.15">
      <c r="A8389" t="s">
        <v>11749</v>
      </c>
      <c r="B8389" t="s">
        <v>1801</v>
      </c>
      <c r="C8389" t="s">
        <v>89</v>
      </c>
      <c r="D8389" t="s">
        <v>80</v>
      </c>
      <c r="E8389">
        <v>1</v>
      </c>
      <c r="F8389" s="8">
        <f>VLOOKUP(C8389,Products!$A$2:$E$20,5,TRUE)</f>
        <v>15.95</v>
      </c>
      <c r="G8389" s="8">
        <f t="shared" si="262"/>
        <v>15.95</v>
      </c>
      <c r="H8389" s="8">
        <f>VLOOKUP(C8389,Products!$A$2:$F$20,6,TRUE)</f>
        <v>6</v>
      </c>
      <c r="I8389" s="8">
        <f t="shared" si="263"/>
        <v>6</v>
      </c>
      <c r="J8389" s="42">
        <f>VLOOKUP(B8389,Invoices!A:I,9,TRUE)</f>
        <v>2021</v>
      </c>
    </row>
    <row r="8390" spans="1:10" x14ac:dyDescent="0.15">
      <c r="A8390" t="s">
        <v>11750</v>
      </c>
      <c r="B8390" t="s">
        <v>1801</v>
      </c>
      <c r="C8390" t="s">
        <v>104</v>
      </c>
      <c r="D8390" t="s">
        <v>71</v>
      </c>
      <c r="E8390">
        <v>2</v>
      </c>
      <c r="F8390" s="8">
        <f>VLOOKUP(C8390,Products!$A$2:$E$20,5,TRUE)</f>
        <v>2.95</v>
      </c>
      <c r="G8390" s="8">
        <f t="shared" si="262"/>
        <v>5.9</v>
      </c>
      <c r="H8390" s="8">
        <f>VLOOKUP(C8390,Products!$A$2:$F$20,6,TRUE)</f>
        <v>1.1500000000000001</v>
      </c>
      <c r="I8390" s="8">
        <f t="shared" si="263"/>
        <v>2.3000000000000003</v>
      </c>
      <c r="J8390" s="42">
        <f>VLOOKUP(B8390,Invoices!A:I,9,TRUE)</f>
        <v>2021</v>
      </c>
    </row>
    <row r="8391" spans="1:10" x14ac:dyDescent="0.15">
      <c r="A8391" t="s">
        <v>11751</v>
      </c>
      <c r="B8391" t="s">
        <v>1802</v>
      </c>
      <c r="C8391" t="s">
        <v>101</v>
      </c>
      <c r="D8391" t="s">
        <v>69</v>
      </c>
      <c r="E8391">
        <v>6</v>
      </c>
      <c r="F8391" s="8">
        <f>VLOOKUP(C8391,Products!$A$2:$E$20,5,TRUE)</f>
        <v>129.94999999999999</v>
      </c>
      <c r="G8391" s="8">
        <f t="shared" si="262"/>
        <v>779.69999999999993</v>
      </c>
      <c r="H8391" s="8">
        <f>VLOOKUP(C8391,Products!$A$2:$F$20,6,TRUE)</f>
        <v>40.449999999999989</v>
      </c>
      <c r="I8391" s="8">
        <f t="shared" si="263"/>
        <v>242.69999999999993</v>
      </c>
      <c r="J8391" s="42">
        <f>VLOOKUP(B8391,Invoices!A:I,9,TRUE)</f>
        <v>2021</v>
      </c>
    </row>
    <row r="8392" spans="1:10" x14ac:dyDescent="0.15">
      <c r="A8392" t="s">
        <v>11752</v>
      </c>
      <c r="B8392" t="s">
        <v>1802</v>
      </c>
      <c r="C8392" t="s">
        <v>96</v>
      </c>
      <c r="D8392" t="s">
        <v>75</v>
      </c>
      <c r="E8392">
        <v>1</v>
      </c>
      <c r="F8392" s="8">
        <f>VLOOKUP(C8392,Products!$A$2:$E$20,5,TRUE)</f>
        <v>79.95</v>
      </c>
      <c r="G8392" s="8">
        <f t="shared" si="262"/>
        <v>79.95</v>
      </c>
      <c r="H8392" s="8">
        <f>VLOOKUP(C8392,Products!$A$2:$F$20,6,TRUE)</f>
        <v>27.950000000000003</v>
      </c>
      <c r="I8392" s="8">
        <f t="shared" si="263"/>
        <v>27.950000000000003</v>
      </c>
      <c r="J8392" s="42">
        <f>VLOOKUP(B8392,Invoices!A:I,9,TRUE)</f>
        <v>2021</v>
      </c>
    </row>
    <row r="8393" spans="1:10" x14ac:dyDescent="0.15">
      <c r="A8393" t="s">
        <v>11753</v>
      </c>
      <c r="B8393" t="s">
        <v>1802</v>
      </c>
      <c r="C8393" t="s">
        <v>89</v>
      </c>
      <c r="D8393" t="s">
        <v>80</v>
      </c>
      <c r="E8393">
        <v>3</v>
      </c>
      <c r="F8393" s="8">
        <f>VLOOKUP(C8393,Products!$A$2:$E$20,5,TRUE)</f>
        <v>15.95</v>
      </c>
      <c r="G8393" s="8">
        <f t="shared" si="262"/>
        <v>47.849999999999994</v>
      </c>
      <c r="H8393" s="8">
        <f>VLOOKUP(C8393,Products!$A$2:$F$20,6,TRUE)</f>
        <v>6</v>
      </c>
      <c r="I8393" s="8">
        <f t="shared" si="263"/>
        <v>18</v>
      </c>
      <c r="J8393" s="42">
        <f>VLOOKUP(B8393,Invoices!A:I,9,TRUE)</f>
        <v>2021</v>
      </c>
    </row>
    <row r="8394" spans="1:10" x14ac:dyDescent="0.15">
      <c r="A8394" t="s">
        <v>11754</v>
      </c>
      <c r="B8394" t="s">
        <v>1803</v>
      </c>
      <c r="C8394" t="s">
        <v>92</v>
      </c>
      <c r="D8394" t="s">
        <v>82</v>
      </c>
      <c r="E8394">
        <v>6</v>
      </c>
      <c r="F8394" s="8">
        <f>VLOOKUP(C8394,Products!$A$2:$E$20,5,TRUE)</f>
        <v>19.95</v>
      </c>
      <c r="G8394" s="8">
        <f t="shared" si="262"/>
        <v>119.69999999999999</v>
      </c>
      <c r="H8394" s="8">
        <f>VLOOKUP(C8394,Products!$A$2:$F$20,6,TRUE)</f>
        <v>7.4499999999999993</v>
      </c>
      <c r="I8394" s="8">
        <f t="shared" si="263"/>
        <v>44.699999999999996</v>
      </c>
      <c r="J8394" s="42">
        <f>VLOOKUP(B8394,Invoices!A:I,9,TRUE)</f>
        <v>2021</v>
      </c>
    </row>
    <row r="8395" spans="1:10" x14ac:dyDescent="0.15">
      <c r="A8395" t="s">
        <v>11755</v>
      </c>
      <c r="B8395" t="s">
        <v>1803</v>
      </c>
      <c r="C8395" t="s">
        <v>90</v>
      </c>
      <c r="D8395" t="s">
        <v>72</v>
      </c>
      <c r="E8395">
        <v>4</v>
      </c>
      <c r="F8395" s="8">
        <f>VLOOKUP(C8395,Products!$A$2:$E$20,5,TRUE)</f>
        <v>8.9499999999999993</v>
      </c>
      <c r="G8395" s="8">
        <f t="shared" si="262"/>
        <v>35.799999999999997</v>
      </c>
      <c r="H8395" s="8">
        <f>VLOOKUP(C8395,Products!$A$2:$F$20,6,TRUE)</f>
        <v>5.6999999999999993</v>
      </c>
      <c r="I8395" s="8">
        <f t="shared" si="263"/>
        <v>22.799999999999997</v>
      </c>
      <c r="J8395" s="42">
        <f>VLOOKUP(B8395,Invoices!A:I,9,TRUE)</f>
        <v>2021</v>
      </c>
    </row>
    <row r="8396" spans="1:10" x14ac:dyDescent="0.15">
      <c r="A8396" t="s">
        <v>11756</v>
      </c>
      <c r="B8396" t="s">
        <v>1803</v>
      </c>
      <c r="C8396" t="s">
        <v>87</v>
      </c>
      <c r="D8396" t="s">
        <v>68</v>
      </c>
      <c r="E8396">
        <v>1</v>
      </c>
      <c r="F8396" s="8">
        <f>VLOOKUP(C8396,Products!$A$2:$E$20,5,TRUE)</f>
        <v>19.95</v>
      </c>
      <c r="G8396" s="8">
        <f t="shared" si="262"/>
        <v>19.95</v>
      </c>
      <c r="H8396" s="8">
        <f>VLOOKUP(C8396,Products!$A$2:$F$20,6,TRUE)</f>
        <v>7.4499999999999993</v>
      </c>
      <c r="I8396" s="8">
        <f t="shared" si="263"/>
        <v>7.4499999999999993</v>
      </c>
      <c r="J8396" s="42">
        <f>VLOOKUP(B8396,Invoices!A:I,9,TRUE)</f>
        <v>2021</v>
      </c>
    </row>
    <row r="8397" spans="1:10" x14ac:dyDescent="0.15">
      <c r="A8397" t="s">
        <v>11757</v>
      </c>
      <c r="B8397" t="s">
        <v>1803</v>
      </c>
      <c r="C8397" t="s">
        <v>96</v>
      </c>
      <c r="D8397" t="s">
        <v>75</v>
      </c>
      <c r="E8397">
        <v>1</v>
      </c>
      <c r="F8397" s="8">
        <f>VLOOKUP(C8397,Products!$A$2:$E$20,5,TRUE)</f>
        <v>79.95</v>
      </c>
      <c r="G8397" s="8">
        <f t="shared" si="262"/>
        <v>79.95</v>
      </c>
      <c r="H8397" s="8">
        <f>VLOOKUP(C8397,Products!$A$2:$F$20,6,TRUE)</f>
        <v>27.950000000000003</v>
      </c>
      <c r="I8397" s="8">
        <f t="shared" si="263"/>
        <v>27.950000000000003</v>
      </c>
      <c r="J8397" s="42">
        <f>VLOOKUP(B8397,Invoices!A:I,9,TRUE)</f>
        <v>2021</v>
      </c>
    </row>
    <row r="8398" spans="1:10" x14ac:dyDescent="0.15">
      <c r="A8398" t="s">
        <v>11758</v>
      </c>
      <c r="B8398" t="s">
        <v>1804</v>
      </c>
      <c r="C8398" t="s">
        <v>95</v>
      </c>
      <c r="D8398" t="s">
        <v>73</v>
      </c>
      <c r="E8398">
        <v>1</v>
      </c>
      <c r="F8398" s="8">
        <f>VLOOKUP(C8398,Products!$A$2:$E$20,5,TRUE)</f>
        <v>12.95</v>
      </c>
      <c r="G8398" s="8">
        <f t="shared" si="262"/>
        <v>12.95</v>
      </c>
      <c r="H8398" s="8">
        <f>VLOOKUP(C8398,Products!$A$2:$F$20,6,TRUE)</f>
        <v>4.1999999999999993</v>
      </c>
      <c r="I8398" s="8">
        <f t="shared" si="263"/>
        <v>4.1999999999999993</v>
      </c>
      <c r="J8398" s="42">
        <f>VLOOKUP(B8398,Invoices!A:I,9,TRUE)</f>
        <v>2021</v>
      </c>
    </row>
    <row r="8399" spans="1:10" x14ac:dyDescent="0.15">
      <c r="A8399" t="s">
        <v>11759</v>
      </c>
      <c r="B8399" t="s">
        <v>1804</v>
      </c>
      <c r="C8399" t="s">
        <v>90</v>
      </c>
      <c r="D8399" t="s">
        <v>72</v>
      </c>
      <c r="E8399">
        <v>4</v>
      </c>
      <c r="F8399" s="8">
        <f>VLOOKUP(C8399,Products!$A$2:$E$20,5,TRUE)</f>
        <v>8.9499999999999993</v>
      </c>
      <c r="G8399" s="8">
        <f t="shared" si="262"/>
        <v>35.799999999999997</v>
      </c>
      <c r="H8399" s="8">
        <f>VLOOKUP(C8399,Products!$A$2:$F$20,6,TRUE)</f>
        <v>5.6999999999999993</v>
      </c>
      <c r="I8399" s="8">
        <f t="shared" si="263"/>
        <v>22.799999999999997</v>
      </c>
      <c r="J8399" s="42">
        <f>VLOOKUP(B8399,Invoices!A:I,9,TRUE)</f>
        <v>2021</v>
      </c>
    </row>
    <row r="8400" spans="1:10" x14ac:dyDescent="0.15">
      <c r="A8400" t="s">
        <v>11760</v>
      </c>
      <c r="B8400" t="s">
        <v>1804</v>
      </c>
      <c r="C8400" t="s">
        <v>88</v>
      </c>
      <c r="D8400" t="s">
        <v>85</v>
      </c>
      <c r="E8400">
        <v>3</v>
      </c>
      <c r="F8400" s="8">
        <f>VLOOKUP(C8400,Products!$A$2:$E$20,5,TRUE)</f>
        <v>8.9499999999999993</v>
      </c>
      <c r="G8400" s="8">
        <f t="shared" si="262"/>
        <v>26.849999999999998</v>
      </c>
      <c r="H8400" s="8">
        <f>VLOOKUP(C8400,Products!$A$2:$F$20,6,TRUE)</f>
        <v>5.6999999999999993</v>
      </c>
      <c r="I8400" s="8">
        <f t="shared" si="263"/>
        <v>17.099999999999998</v>
      </c>
      <c r="J8400" s="42">
        <f>VLOOKUP(B8400,Invoices!A:I,9,TRUE)</f>
        <v>2021</v>
      </c>
    </row>
    <row r="8401" spans="1:10" x14ac:dyDescent="0.15">
      <c r="A8401" t="s">
        <v>11761</v>
      </c>
      <c r="B8401" t="s">
        <v>1804</v>
      </c>
      <c r="C8401" t="s">
        <v>100</v>
      </c>
      <c r="D8401" t="s">
        <v>78</v>
      </c>
      <c r="E8401">
        <v>30</v>
      </c>
      <c r="F8401" s="8">
        <f>VLOOKUP(C8401,Products!$A$2:$E$20,5,TRUE)</f>
        <v>49.95</v>
      </c>
      <c r="G8401" s="8">
        <f t="shared" si="262"/>
        <v>1498.5</v>
      </c>
      <c r="H8401" s="8">
        <f>VLOOKUP(C8401,Products!$A$2:$F$20,6,TRUE)</f>
        <v>19.950000000000003</v>
      </c>
      <c r="I8401" s="8">
        <f t="shared" si="263"/>
        <v>598.50000000000011</v>
      </c>
      <c r="J8401" s="42">
        <f>VLOOKUP(B8401,Invoices!A:I,9,TRUE)</f>
        <v>2021</v>
      </c>
    </row>
    <row r="8402" spans="1:10" x14ac:dyDescent="0.15">
      <c r="A8402" t="s">
        <v>11762</v>
      </c>
      <c r="B8402" t="s">
        <v>1804</v>
      </c>
      <c r="C8402" t="s">
        <v>96</v>
      </c>
      <c r="D8402" t="s">
        <v>75</v>
      </c>
      <c r="E8402">
        <v>15</v>
      </c>
      <c r="F8402" s="8">
        <f>VLOOKUP(C8402,Products!$A$2:$E$20,5,TRUE)</f>
        <v>79.95</v>
      </c>
      <c r="G8402" s="8">
        <f t="shared" si="262"/>
        <v>1199.25</v>
      </c>
      <c r="H8402" s="8">
        <f>VLOOKUP(C8402,Products!$A$2:$F$20,6,TRUE)</f>
        <v>27.950000000000003</v>
      </c>
      <c r="I8402" s="8">
        <f t="shared" si="263"/>
        <v>419.25000000000006</v>
      </c>
      <c r="J8402" s="42">
        <f>VLOOKUP(B8402,Invoices!A:I,9,TRUE)</f>
        <v>2021</v>
      </c>
    </row>
    <row r="8403" spans="1:10" x14ac:dyDescent="0.15">
      <c r="A8403" t="s">
        <v>11763</v>
      </c>
      <c r="B8403" t="s">
        <v>1804</v>
      </c>
      <c r="C8403" t="s">
        <v>102</v>
      </c>
      <c r="D8403" t="s">
        <v>83</v>
      </c>
      <c r="E8403">
        <v>10</v>
      </c>
      <c r="F8403" s="8">
        <f>VLOOKUP(C8403,Products!$A$2:$E$20,5,TRUE)</f>
        <v>29.95</v>
      </c>
      <c r="G8403" s="8">
        <f t="shared" si="262"/>
        <v>299.5</v>
      </c>
      <c r="H8403" s="8">
        <f>VLOOKUP(C8403,Products!$A$2:$F$20,6,TRUE)</f>
        <v>15</v>
      </c>
      <c r="I8403" s="8">
        <f t="shared" si="263"/>
        <v>150</v>
      </c>
      <c r="J8403" s="42">
        <f>VLOOKUP(B8403,Invoices!A:I,9,TRUE)</f>
        <v>2021</v>
      </c>
    </row>
    <row r="8404" spans="1:10" x14ac:dyDescent="0.15">
      <c r="A8404" t="s">
        <v>11764</v>
      </c>
      <c r="B8404" t="s">
        <v>1804</v>
      </c>
      <c r="C8404" t="s">
        <v>87</v>
      </c>
      <c r="D8404" t="s">
        <v>68</v>
      </c>
      <c r="E8404">
        <v>20</v>
      </c>
      <c r="F8404" s="8">
        <f>VLOOKUP(C8404,Products!$A$2:$E$20,5,TRUE)</f>
        <v>19.95</v>
      </c>
      <c r="G8404" s="8">
        <f t="shared" si="262"/>
        <v>399</v>
      </c>
      <c r="H8404" s="8">
        <f>VLOOKUP(C8404,Products!$A$2:$F$20,6,TRUE)</f>
        <v>7.4499999999999993</v>
      </c>
      <c r="I8404" s="8">
        <f t="shared" si="263"/>
        <v>149</v>
      </c>
      <c r="J8404" s="42">
        <f>VLOOKUP(B8404,Invoices!A:I,9,TRUE)</f>
        <v>2021</v>
      </c>
    </row>
    <row r="8405" spans="1:10" x14ac:dyDescent="0.15">
      <c r="A8405" t="s">
        <v>11765</v>
      </c>
      <c r="B8405" t="s">
        <v>1804</v>
      </c>
      <c r="C8405" t="s">
        <v>104</v>
      </c>
      <c r="D8405" t="s">
        <v>71</v>
      </c>
      <c r="E8405">
        <v>1</v>
      </c>
      <c r="F8405" s="8">
        <f>VLOOKUP(C8405,Products!$A$2:$E$20,5,TRUE)</f>
        <v>2.95</v>
      </c>
      <c r="G8405" s="8">
        <f t="shared" si="262"/>
        <v>2.95</v>
      </c>
      <c r="H8405" s="8">
        <f>VLOOKUP(C8405,Products!$A$2:$F$20,6,TRUE)</f>
        <v>1.1500000000000001</v>
      </c>
      <c r="I8405" s="8">
        <f t="shared" si="263"/>
        <v>1.1500000000000001</v>
      </c>
      <c r="J8405" s="42">
        <f>VLOOKUP(B8405,Invoices!A:I,9,TRUE)</f>
        <v>2021</v>
      </c>
    </row>
    <row r="8406" spans="1:10" x14ac:dyDescent="0.15">
      <c r="A8406" t="s">
        <v>11766</v>
      </c>
      <c r="B8406" t="s">
        <v>1805</v>
      </c>
      <c r="C8406" t="s">
        <v>97</v>
      </c>
      <c r="D8406" t="s">
        <v>74</v>
      </c>
      <c r="E8406">
        <v>1</v>
      </c>
      <c r="F8406" s="8">
        <f>VLOOKUP(C8406,Products!$A$2:$E$20,5,TRUE)</f>
        <v>1.5</v>
      </c>
      <c r="G8406" s="8">
        <f t="shared" si="262"/>
        <v>1.5</v>
      </c>
      <c r="H8406" s="8">
        <f>VLOOKUP(C8406,Products!$A$2:$F$20,6,TRUE)</f>
        <v>0.5</v>
      </c>
      <c r="I8406" s="8">
        <f t="shared" si="263"/>
        <v>0.5</v>
      </c>
      <c r="J8406" s="42">
        <f>VLOOKUP(B8406,Invoices!A:I,9,TRUE)</f>
        <v>2021</v>
      </c>
    </row>
    <row r="8407" spans="1:10" x14ac:dyDescent="0.15">
      <c r="A8407" t="s">
        <v>11767</v>
      </c>
      <c r="B8407" t="s">
        <v>1805</v>
      </c>
      <c r="C8407" t="s">
        <v>102</v>
      </c>
      <c r="D8407" t="s">
        <v>83</v>
      </c>
      <c r="E8407">
        <v>2</v>
      </c>
      <c r="F8407" s="8">
        <f>VLOOKUP(C8407,Products!$A$2:$E$20,5,TRUE)</f>
        <v>29.95</v>
      </c>
      <c r="G8407" s="8">
        <f t="shared" si="262"/>
        <v>59.9</v>
      </c>
      <c r="H8407" s="8">
        <f>VLOOKUP(C8407,Products!$A$2:$F$20,6,TRUE)</f>
        <v>15</v>
      </c>
      <c r="I8407" s="8">
        <f t="shared" si="263"/>
        <v>30</v>
      </c>
      <c r="J8407" s="42">
        <f>VLOOKUP(B8407,Invoices!A:I,9,TRUE)</f>
        <v>2021</v>
      </c>
    </row>
    <row r="8408" spans="1:10" x14ac:dyDescent="0.15">
      <c r="A8408" t="s">
        <v>11768</v>
      </c>
      <c r="B8408" t="s">
        <v>1805</v>
      </c>
      <c r="C8408" t="s">
        <v>88</v>
      </c>
      <c r="D8408" t="s">
        <v>85</v>
      </c>
      <c r="E8408">
        <v>3</v>
      </c>
      <c r="F8408" s="8">
        <f>VLOOKUP(C8408,Products!$A$2:$E$20,5,TRUE)</f>
        <v>8.9499999999999993</v>
      </c>
      <c r="G8408" s="8">
        <f t="shared" si="262"/>
        <v>26.849999999999998</v>
      </c>
      <c r="H8408" s="8">
        <f>VLOOKUP(C8408,Products!$A$2:$F$20,6,TRUE)</f>
        <v>5.6999999999999993</v>
      </c>
      <c r="I8408" s="8">
        <f t="shared" si="263"/>
        <v>17.099999999999998</v>
      </c>
      <c r="J8408" s="42">
        <f>VLOOKUP(B8408,Invoices!A:I,9,TRUE)</f>
        <v>2021</v>
      </c>
    </row>
    <row r="8409" spans="1:10" x14ac:dyDescent="0.15">
      <c r="A8409" t="s">
        <v>11769</v>
      </c>
      <c r="B8409" t="s">
        <v>1805</v>
      </c>
      <c r="C8409" t="s">
        <v>96</v>
      </c>
      <c r="D8409" t="s">
        <v>75</v>
      </c>
      <c r="E8409">
        <v>1</v>
      </c>
      <c r="F8409" s="8">
        <f>VLOOKUP(C8409,Products!$A$2:$E$20,5,TRUE)</f>
        <v>79.95</v>
      </c>
      <c r="G8409" s="8">
        <f t="shared" si="262"/>
        <v>79.95</v>
      </c>
      <c r="H8409" s="8">
        <f>VLOOKUP(C8409,Products!$A$2:$F$20,6,TRUE)</f>
        <v>27.950000000000003</v>
      </c>
      <c r="I8409" s="8">
        <f t="shared" si="263"/>
        <v>27.950000000000003</v>
      </c>
      <c r="J8409" s="42">
        <f>VLOOKUP(B8409,Invoices!A:I,9,TRUE)</f>
        <v>2021</v>
      </c>
    </row>
    <row r="8410" spans="1:10" x14ac:dyDescent="0.15">
      <c r="A8410" t="s">
        <v>11770</v>
      </c>
      <c r="B8410" t="s">
        <v>1805</v>
      </c>
      <c r="C8410" t="s">
        <v>89</v>
      </c>
      <c r="D8410" t="s">
        <v>80</v>
      </c>
      <c r="E8410">
        <v>2</v>
      </c>
      <c r="F8410" s="8">
        <f>VLOOKUP(C8410,Products!$A$2:$E$20,5,TRUE)</f>
        <v>15.95</v>
      </c>
      <c r="G8410" s="8">
        <f t="shared" si="262"/>
        <v>31.9</v>
      </c>
      <c r="H8410" s="8">
        <f>VLOOKUP(C8410,Products!$A$2:$F$20,6,TRUE)</f>
        <v>6</v>
      </c>
      <c r="I8410" s="8">
        <f t="shared" si="263"/>
        <v>12</v>
      </c>
      <c r="J8410" s="42">
        <f>VLOOKUP(B8410,Invoices!A:I,9,TRUE)</f>
        <v>2021</v>
      </c>
    </row>
    <row r="8411" spans="1:10" x14ac:dyDescent="0.15">
      <c r="A8411" t="s">
        <v>11771</v>
      </c>
      <c r="B8411" t="s">
        <v>1805</v>
      </c>
      <c r="C8411" t="s">
        <v>87</v>
      </c>
      <c r="D8411" t="s">
        <v>68</v>
      </c>
      <c r="E8411">
        <v>4</v>
      </c>
      <c r="F8411" s="8">
        <f>VLOOKUP(C8411,Products!$A$2:$E$20,5,TRUE)</f>
        <v>19.95</v>
      </c>
      <c r="G8411" s="8">
        <f t="shared" si="262"/>
        <v>79.8</v>
      </c>
      <c r="H8411" s="8">
        <f>VLOOKUP(C8411,Products!$A$2:$F$20,6,TRUE)</f>
        <v>7.4499999999999993</v>
      </c>
      <c r="I8411" s="8">
        <f t="shared" si="263"/>
        <v>29.799999999999997</v>
      </c>
      <c r="J8411" s="42">
        <f>VLOOKUP(B8411,Invoices!A:I,9,TRUE)</f>
        <v>2021</v>
      </c>
    </row>
    <row r="8412" spans="1:10" x14ac:dyDescent="0.15">
      <c r="A8412" t="s">
        <v>11772</v>
      </c>
      <c r="B8412" t="s">
        <v>1805</v>
      </c>
      <c r="C8412" t="s">
        <v>101</v>
      </c>
      <c r="D8412" t="s">
        <v>69</v>
      </c>
      <c r="E8412">
        <v>8</v>
      </c>
      <c r="F8412" s="8">
        <f>VLOOKUP(C8412,Products!$A$2:$E$20,5,TRUE)</f>
        <v>129.94999999999999</v>
      </c>
      <c r="G8412" s="8">
        <f t="shared" si="262"/>
        <v>1039.5999999999999</v>
      </c>
      <c r="H8412" s="8">
        <f>VLOOKUP(C8412,Products!$A$2:$F$20,6,TRUE)</f>
        <v>40.449999999999989</v>
      </c>
      <c r="I8412" s="8">
        <f t="shared" si="263"/>
        <v>323.59999999999991</v>
      </c>
      <c r="J8412" s="42">
        <f>VLOOKUP(B8412,Invoices!A:I,9,TRUE)</f>
        <v>2021</v>
      </c>
    </row>
    <row r="8413" spans="1:10" x14ac:dyDescent="0.15">
      <c r="A8413" t="s">
        <v>11773</v>
      </c>
      <c r="B8413" t="s">
        <v>1805</v>
      </c>
      <c r="C8413" t="s">
        <v>103</v>
      </c>
      <c r="D8413" t="s">
        <v>77</v>
      </c>
      <c r="E8413">
        <v>1</v>
      </c>
      <c r="F8413" s="8">
        <f>VLOOKUP(C8413,Products!$A$2:$E$20,5,TRUE)</f>
        <v>8.9499999999999993</v>
      </c>
      <c r="G8413" s="8">
        <f t="shared" si="262"/>
        <v>8.9499999999999993</v>
      </c>
      <c r="H8413" s="8">
        <f>VLOOKUP(C8413,Products!$A$2:$F$20,6,TRUE)</f>
        <v>3.1999999999999993</v>
      </c>
      <c r="I8413" s="8">
        <f t="shared" si="263"/>
        <v>3.1999999999999993</v>
      </c>
      <c r="J8413" s="42">
        <f>VLOOKUP(B8413,Invoices!A:I,9,TRUE)</f>
        <v>2021</v>
      </c>
    </row>
    <row r="8414" spans="1:10" x14ac:dyDescent="0.15">
      <c r="A8414" t="s">
        <v>11774</v>
      </c>
      <c r="B8414" t="s">
        <v>1805</v>
      </c>
      <c r="C8414" t="s">
        <v>100</v>
      </c>
      <c r="D8414" t="s">
        <v>78</v>
      </c>
      <c r="E8414">
        <v>25</v>
      </c>
      <c r="F8414" s="8">
        <f>VLOOKUP(C8414,Products!$A$2:$E$20,5,TRUE)</f>
        <v>49.95</v>
      </c>
      <c r="G8414" s="8">
        <f t="shared" si="262"/>
        <v>1248.75</v>
      </c>
      <c r="H8414" s="8">
        <f>VLOOKUP(C8414,Products!$A$2:$F$20,6,TRUE)</f>
        <v>19.950000000000003</v>
      </c>
      <c r="I8414" s="8">
        <f t="shared" si="263"/>
        <v>498.75000000000006</v>
      </c>
      <c r="J8414" s="42">
        <f>VLOOKUP(B8414,Invoices!A:I,9,TRUE)</f>
        <v>2021</v>
      </c>
    </row>
    <row r="8415" spans="1:10" x14ac:dyDescent="0.15">
      <c r="A8415" t="s">
        <v>11775</v>
      </c>
      <c r="B8415" t="s">
        <v>1805</v>
      </c>
      <c r="C8415" t="s">
        <v>105</v>
      </c>
      <c r="D8415" t="s">
        <v>81</v>
      </c>
      <c r="E8415">
        <v>10</v>
      </c>
      <c r="F8415" s="8">
        <f>VLOOKUP(C8415,Products!$A$2:$E$20,5,TRUE)</f>
        <v>8.9499999999999993</v>
      </c>
      <c r="G8415" s="8">
        <f t="shared" si="262"/>
        <v>89.5</v>
      </c>
      <c r="H8415" s="8">
        <f>VLOOKUP(C8415,Products!$A$2:$F$20,6,TRUE)</f>
        <v>3.1999999999999993</v>
      </c>
      <c r="I8415" s="8">
        <f t="shared" si="263"/>
        <v>31.999999999999993</v>
      </c>
      <c r="J8415" s="42">
        <f>VLOOKUP(B8415,Invoices!A:I,9,TRUE)</f>
        <v>2021</v>
      </c>
    </row>
    <row r="8416" spans="1:10" x14ac:dyDescent="0.15">
      <c r="A8416" t="s">
        <v>11776</v>
      </c>
      <c r="B8416" t="s">
        <v>1805</v>
      </c>
      <c r="C8416" t="s">
        <v>98</v>
      </c>
      <c r="D8416" t="s">
        <v>79</v>
      </c>
      <c r="E8416">
        <v>1</v>
      </c>
      <c r="F8416" s="8">
        <f>VLOOKUP(C8416,Products!$A$2:$E$20,5,TRUE)</f>
        <v>14.95</v>
      </c>
      <c r="G8416" s="8">
        <f t="shared" si="262"/>
        <v>14.95</v>
      </c>
      <c r="H8416" s="8">
        <f>VLOOKUP(C8416,Products!$A$2:$F$20,6,TRUE)</f>
        <v>3.0499999999999989</v>
      </c>
      <c r="I8416" s="8">
        <f t="shared" si="263"/>
        <v>3.0499999999999989</v>
      </c>
      <c r="J8416" s="42">
        <f>VLOOKUP(B8416,Invoices!A:I,9,TRUE)</f>
        <v>2021</v>
      </c>
    </row>
    <row r="8417" spans="1:10" x14ac:dyDescent="0.15">
      <c r="A8417" t="s">
        <v>11777</v>
      </c>
      <c r="B8417" t="s">
        <v>1805</v>
      </c>
      <c r="C8417" t="s">
        <v>93</v>
      </c>
      <c r="D8417" t="s">
        <v>76</v>
      </c>
      <c r="E8417">
        <v>5</v>
      </c>
      <c r="F8417" s="8">
        <f>VLOOKUP(C8417,Products!$A$2:$E$20,5,TRUE)</f>
        <v>9.9499999999999993</v>
      </c>
      <c r="G8417" s="8">
        <f t="shared" si="262"/>
        <v>49.75</v>
      </c>
      <c r="H8417" s="8">
        <f>VLOOKUP(C8417,Products!$A$2:$F$20,6,TRUE)</f>
        <v>1.9499999999999993</v>
      </c>
      <c r="I8417" s="8">
        <f t="shared" si="263"/>
        <v>9.7499999999999964</v>
      </c>
      <c r="J8417" s="42">
        <f>VLOOKUP(B8417,Invoices!A:I,9,TRUE)</f>
        <v>2021</v>
      </c>
    </row>
    <row r="8418" spans="1:10" x14ac:dyDescent="0.15">
      <c r="A8418" t="s">
        <v>11778</v>
      </c>
      <c r="B8418" t="s">
        <v>1805</v>
      </c>
      <c r="C8418" t="s">
        <v>92</v>
      </c>
      <c r="D8418" t="s">
        <v>82</v>
      </c>
      <c r="E8418">
        <v>1</v>
      </c>
      <c r="F8418" s="8">
        <f>VLOOKUP(C8418,Products!$A$2:$E$20,5,TRUE)</f>
        <v>19.95</v>
      </c>
      <c r="G8418" s="8">
        <f t="shared" si="262"/>
        <v>19.95</v>
      </c>
      <c r="H8418" s="8">
        <f>VLOOKUP(C8418,Products!$A$2:$F$20,6,TRUE)</f>
        <v>7.4499999999999993</v>
      </c>
      <c r="I8418" s="8">
        <f t="shared" si="263"/>
        <v>7.4499999999999993</v>
      </c>
      <c r="J8418" s="42">
        <f>VLOOKUP(B8418,Invoices!A:I,9,TRUE)</f>
        <v>2021</v>
      </c>
    </row>
    <row r="8419" spans="1:10" x14ac:dyDescent="0.15">
      <c r="A8419" t="s">
        <v>11779</v>
      </c>
      <c r="B8419" t="s">
        <v>1805</v>
      </c>
      <c r="C8419" t="s">
        <v>104</v>
      </c>
      <c r="D8419" t="s">
        <v>71</v>
      </c>
      <c r="E8419">
        <v>8</v>
      </c>
      <c r="F8419" s="8">
        <f>VLOOKUP(C8419,Products!$A$2:$E$20,5,TRUE)</f>
        <v>2.95</v>
      </c>
      <c r="G8419" s="8">
        <f t="shared" si="262"/>
        <v>23.6</v>
      </c>
      <c r="H8419" s="8">
        <f>VLOOKUP(C8419,Products!$A$2:$F$20,6,TRUE)</f>
        <v>1.1500000000000001</v>
      </c>
      <c r="I8419" s="8">
        <f t="shared" si="263"/>
        <v>9.2000000000000011</v>
      </c>
      <c r="J8419" s="42">
        <f>VLOOKUP(B8419,Invoices!A:I,9,TRUE)</f>
        <v>2021</v>
      </c>
    </row>
    <row r="8420" spans="1:10" x14ac:dyDescent="0.15">
      <c r="A8420" t="s">
        <v>11780</v>
      </c>
      <c r="B8420" t="s">
        <v>1806</v>
      </c>
      <c r="C8420" t="s">
        <v>98</v>
      </c>
      <c r="D8420" t="s">
        <v>79</v>
      </c>
      <c r="E8420">
        <v>1</v>
      </c>
      <c r="F8420" s="8">
        <f>VLOOKUP(C8420,Products!$A$2:$E$20,5,TRUE)</f>
        <v>14.95</v>
      </c>
      <c r="G8420" s="8">
        <f t="shared" si="262"/>
        <v>14.95</v>
      </c>
      <c r="H8420" s="8">
        <f>VLOOKUP(C8420,Products!$A$2:$F$20,6,TRUE)</f>
        <v>3.0499999999999989</v>
      </c>
      <c r="I8420" s="8">
        <f t="shared" si="263"/>
        <v>3.0499999999999989</v>
      </c>
      <c r="J8420" s="42">
        <f>VLOOKUP(B8420,Invoices!A:I,9,TRUE)</f>
        <v>2021</v>
      </c>
    </row>
    <row r="8421" spans="1:10" x14ac:dyDescent="0.15">
      <c r="A8421" t="s">
        <v>11781</v>
      </c>
      <c r="B8421" t="s">
        <v>1806</v>
      </c>
      <c r="C8421" t="s">
        <v>104</v>
      </c>
      <c r="D8421" t="s">
        <v>71</v>
      </c>
      <c r="E8421">
        <v>1</v>
      </c>
      <c r="F8421" s="8">
        <f>VLOOKUP(C8421,Products!$A$2:$E$20,5,TRUE)</f>
        <v>2.95</v>
      </c>
      <c r="G8421" s="8">
        <f t="shared" si="262"/>
        <v>2.95</v>
      </c>
      <c r="H8421" s="8">
        <f>VLOOKUP(C8421,Products!$A$2:$F$20,6,TRUE)</f>
        <v>1.1500000000000001</v>
      </c>
      <c r="I8421" s="8">
        <f t="shared" si="263"/>
        <v>1.1500000000000001</v>
      </c>
      <c r="J8421" s="42">
        <f>VLOOKUP(B8421,Invoices!A:I,9,TRUE)</f>
        <v>2021</v>
      </c>
    </row>
    <row r="8422" spans="1:10" x14ac:dyDescent="0.15">
      <c r="A8422" t="s">
        <v>11782</v>
      </c>
      <c r="B8422" t="s">
        <v>1807</v>
      </c>
      <c r="C8422" t="s">
        <v>88</v>
      </c>
      <c r="D8422" t="s">
        <v>85</v>
      </c>
      <c r="E8422">
        <v>5</v>
      </c>
      <c r="F8422" s="8">
        <f>VLOOKUP(C8422,Products!$A$2:$E$20,5,TRUE)</f>
        <v>8.9499999999999993</v>
      </c>
      <c r="G8422" s="8">
        <f t="shared" si="262"/>
        <v>44.75</v>
      </c>
      <c r="H8422" s="8">
        <f>VLOOKUP(C8422,Products!$A$2:$F$20,6,TRUE)</f>
        <v>5.6999999999999993</v>
      </c>
      <c r="I8422" s="8">
        <f t="shared" si="263"/>
        <v>28.499999999999996</v>
      </c>
      <c r="J8422" s="42">
        <f>VLOOKUP(B8422,Invoices!A:I,9,TRUE)</f>
        <v>2021</v>
      </c>
    </row>
    <row r="8423" spans="1:10" x14ac:dyDescent="0.15">
      <c r="A8423" t="s">
        <v>11783</v>
      </c>
      <c r="B8423" t="s">
        <v>1807</v>
      </c>
      <c r="C8423" t="s">
        <v>87</v>
      </c>
      <c r="D8423" t="s">
        <v>68</v>
      </c>
      <c r="E8423">
        <v>1</v>
      </c>
      <c r="F8423" s="8">
        <f>VLOOKUP(C8423,Products!$A$2:$E$20,5,TRUE)</f>
        <v>19.95</v>
      </c>
      <c r="G8423" s="8">
        <f t="shared" si="262"/>
        <v>19.95</v>
      </c>
      <c r="H8423" s="8">
        <f>VLOOKUP(C8423,Products!$A$2:$F$20,6,TRUE)</f>
        <v>7.4499999999999993</v>
      </c>
      <c r="I8423" s="8">
        <f t="shared" si="263"/>
        <v>7.4499999999999993</v>
      </c>
      <c r="J8423" s="42">
        <f>VLOOKUP(B8423,Invoices!A:I,9,TRUE)</f>
        <v>2021</v>
      </c>
    </row>
    <row r="8424" spans="1:10" x14ac:dyDescent="0.15">
      <c r="A8424" t="s">
        <v>11784</v>
      </c>
      <c r="B8424" t="s">
        <v>1807</v>
      </c>
      <c r="C8424" t="s">
        <v>89</v>
      </c>
      <c r="D8424" t="s">
        <v>80</v>
      </c>
      <c r="E8424">
        <v>10</v>
      </c>
      <c r="F8424" s="8">
        <f>VLOOKUP(C8424,Products!$A$2:$E$20,5,TRUE)</f>
        <v>15.95</v>
      </c>
      <c r="G8424" s="8">
        <f t="shared" si="262"/>
        <v>159.5</v>
      </c>
      <c r="H8424" s="8">
        <f>VLOOKUP(C8424,Products!$A$2:$F$20,6,TRUE)</f>
        <v>6</v>
      </c>
      <c r="I8424" s="8">
        <f t="shared" si="263"/>
        <v>60</v>
      </c>
      <c r="J8424" s="42">
        <f>VLOOKUP(B8424,Invoices!A:I,9,TRUE)</f>
        <v>2021</v>
      </c>
    </row>
    <row r="8425" spans="1:10" x14ac:dyDescent="0.15">
      <c r="A8425" t="s">
        <v>11785</v>
      </c>
      <c r="B8425" t="s">
        <v>1807</v>
      </c>
      <c r="C8425" t="s">
        <v>102</v>
      </c>
      <c r="D8425" t="s">
        <v>83</v>
      </c>
      <c r="E8425">
        <v>24</v>
      </c>
      <c r="F8425" s="8">
        <f>VLOOKUP(C8425,Products!$A$2:$E$20,5,TRUE)</f>
        <v>29.95</v>
      </c>
      <c r="G8425" s="8">
        <f t="shared" si="262"/>
        <v>718.8</v>
      </c>
      <c r="H8425" s="8">
        <f>VLOOKUP(C8425,Products!$A$2:$F$20,6,TRUE)</f>
        <v>15</v>
      </c>
      <c r="I8425" s="8">
        <f t="shared" si="263"/>
        <v>360</v>
      </c>
      <c r="J8425" s="42">
        <f>VLOOKUP(B8425,Invoices!A:I,9,TRUE)</f>
        <v>2021</v>
      </c>
    </row>
    <row r="8426" spans="1:10" x14ac:dyDescent="0.15">
      <c r="A8426" t="s">
        <v>11786</v>
      </c>
      <c r="B8426" t="s">
        <v>1807</v>
      </c>
      <c r="C8426" t="s">
        <v>104</v>
      </c>
      <c r="D8426" t="s">
        <v>71</v>
      </c>
      <c r="E8426">
        <v>1</v>
      </c>
      <c r="F8426" s="8">
        <f>VLOOKUP(C8426,Products!$A$2:$E$20,5,TRUE)</f>
        <v>2.95</v>
      </c>
      <c r="G8426" s="8">
        <f t="shared" si="262"/>
        <v>2.95</v>
      </c>
      <c r="H8426" s="8">
        <f>VLOOKUP(C8426,Products!$A$2:$F$20,6,TRUE)</f>
        <v>1.1500000000000001</v>
      </c>
      <c r="I8426" s="8">
        <f t="shared" si="263"/>
        <v>1.1500000000000001</v>
      </c>
      <c r="J8426" s="42">
        <f>VLOOKUP(B8426,Invoices!A:I,9,TRUE)</f>
        <v>2021</v>
      </c>
    </row>
    <row r="8427" spans="1:10" x14ac:dyDescent="0.15">
      <c r="A8427" t="s">
        <v>11787</v>
      </c>
      <c r="B8427" t="s">
        <v>1807</v>
      </c>
      <c r="C8427" t="s">
        <v>105</v>
      </c>
      <c r="D8427" t="s">
        <v>81</v>
      </c>
      <c r="E8427">
        <v>2</v>
      </c>
      <c r="F8427" s="8">
        <f>VLOOKUP(C8427,Products!$A$2:$E$20,5,TRUE)</f>
        <v>8.9499999999999993</v>
      </c>
      <c r="G8427" s="8">
        <f t="shared" si="262"/>
        <v>17.899999999999999</v>
      </c>
      <c r="H8427" s="8">
        <f>VLOOKUP(C8427,Products!$A$2:$F$20,6,TRUE)</f>
        <v>3.1999999999999993</v>
      </c>
      <c r="I8427" s="8">
        <f t="shared" si="263"/>
        <v>6.3999999999999986</v>
      </c>
      <c r="J8427" s="42">
        <f>VLOOKUP(B8427,Invoices!A:I,9,TRUE)</f>
        <v>2021</v>
      </c>
    </row>
    <row r="8428" spans="1:10" x14ac:dyDescent="0.15">
      <c r="A8428" t="s">
        <v>11788</v>
      </c>
      <c r="B8428" t="s">
        <v>1807</v>
      </c>
      <c r="C8428" t="s">
        <v>95</v>
      </c>
      <c r="D8428" t="s">
        <v>73</v>
      </c>
      <c r="E8428">
        <v>1</v>
      </c>
      <c r="F8428" s="8">
        <f>VLOOKUP(C8428,Products!$A$2:$E$20,5,TRUE)</f>
        <v>12.95</v>
      </c>
      <c r="G8428" s="8">
        <f t="shared" si="262"/>
        <v>12.95</v>
      </c>
      <c r="H8428" s="8">
        <f>VLOOKUP(C8428,Products!$A$2:$F$20,6,TRUE)</f>
        <v>4.1999999999999993</v>
      </c>
      <c r="I8428" s="8">
        <f t="shared" si="263"/>
        <v>4.1999999999999993</v>
      </c>
      <c r="J8428" s="42">
        <f>VLOOKUP(B8428,Invoices!A:I,9,TRUE)</f>
        <v>2021</v>
      </c>
    </row>
    <row r="8429" spans="1:10" x14ac:dyDescent="0.15">
      <c r="A8429" t="s">
        <v>11789</v>
      </c>
      <c r="B8429" t="s">
        <v>1808</v>
      </c>
      <c r="C8429" t="s">
        <v>90</v>
      </c>
      <c r="D8429" t="s">
        <v>72</v>
      </c>
      <c r="E8429">
        <v>1</v>
      </c>
      <c r="F8429" s="8">
        <f>VLOOKUP(C8429,Products!$A$2:$E$20,5,TRUE)</f>
        <v>8.9499999999999993</v>
      </c>
      <c r="G8429" s="8">
        <f t="shared" si="262"/>
        <v>8.9499999999999993</v>
      </c>
      <c r="H8429" s="8">
        <f>VLOOKUP(C8429,Products!$A$2:$F$20,6,TRUE)</f>
        <v>5.6999999999999993</v>
      </c>
      <c r="I8429" s="8">
        <f t="shared" si="263"/>
        <v>5.6999999999999993</v>
      </c>
      <c r="J8429" s="42">
        <f>VLOOKUP(B8429,Invoices!A:I,9,TRUE)</f>
        <v>2021</v>
      </c>
    </row>
    <row r="8430" spans="1:10" x14ac:dyDescent="0.15">
      <c r="A8430" t="s">
        <v>11790</v>
      </c>
      <c r="B8430" t="s">
        <v>1808</v>
      </c>
      <c r="C8430" t="s">
        <v>97</v>
      </c>
      <c r="D8430" t="s">
        <v>74</v>
      </c>
      <c r="E8430">
        <v>10</v>
      </c>
      <c r="F8430" s="8">
        <f>VLOOKUP(C8430,Products!$A$2:$E$20,5,TRUE)</f>
        <v>1.5</v>
      </c>
      <c r="G8430" s="8">
        <f t="shared" si="262"/>
        <v>15</v>
      </c>
      <c r="H8430" s="8">
        <f>VLOOKUP(C8430,Products!$A$2:$F$20,6,TRUE)</f>
        <v>0.5</v>
      </c>
      <c r="I8430" s="8">
        <f t="shared" si="263"/>
        <v>5</v>
      </c>
      <c r="J8430" s="42">
        <f>VLOOKUP(B8430,Invoices!A:I,9,TRUE)</f>
        <v>2021</v>
      </c>
    </row>
    <row r="8431" spans="1:10" x14ac:dyDescent="0.15">
      <c r="A8431" t="s">
        <v>11791</v>
      </c>
      <c r="B8431" t="s">
        <v>1809</v>
      </c>
      <c r="C8431" t="s">
        <v>96</v>
      </c>
      <c r="D8431" t="s">
        <v>75</v>
      </c>
      <c r="E8431">
        <v>5</v>
      </c>
      <c r="F8431" s="8">
        <f>VLOOKUP(C8431,Products!$A$2:$E$20,5,TRUE)</f>
        <v>79.95</v>
      </c>
      <c r="G8431" s="8">
        <f t="shared" si="262"/>
        <v>399.75</v>
      </c>
      <c r="H8431" s="8">
        <f>VLOOKUP(C8431,Products!$A$2:$F$20,6,TRUE)</f>
        <v>27.950000000000003</v>
      </c>
      <c r="I8431" s="8">
        <f t="shared" si="263"/>
        <v>139.75</v>
      </c>
      <c r="J8431" s="42">
        <f>VLOOKUP(B8431,Invoices!A:I,9,TRUE)</f>
        <v>2021</v>
      </c>
    </row>
    <row r="8432" spans="1:10" x14ac:dyDescent="0.15">
      <c r="A8432" t="s">
        <v>11792</v>
      </c>
      <c r="B8432" t="s">
        <v>1810</v>
      </c>
      <c r="C8432" t="s">
        <v>105</v>
      </c>
      <c r="D8432" t="s">
        <v>81</v>
      </c>
      <c r="E8432">
        <v>6</v>
      </c>
      <c r="F8432" s="8">
        <f>VLOOKUP(C8432,Products!$A$2:$E$20,5,TRUE)</f>
        <v>8.9499999999999993</v>
      </c>
      <c r="G8432" s="8">
        <f t="shared" si="262"/>
        <v>53.699999999999996</v>
      </c>
      <c r="H8432" s="8">
        <f>VLOOKUP(C8432,Products!$A$2:$F$20,6,TRUE)</f>
        <v>3.1999999999999993</v>
      </c>
      <c r="I8432" s="8">
        <f t="shared" si="263"/>
        <v>19.199999999999996</v>
      </c>
      <c r="J8432" s="42">
        <f>VLOOKUP(B8432,Invoices!A:I,9,TRUE)</f>
        <v>2021</v>
      </c>
    </row>
    <row r="8433" spans="1:10" x14ac:dyDescent="0.15">
      <c r="A8433" t="s">
        <v>11793</v>
      </c>
      <c r="B8433" t="s">
        <v>1810</v>
      </c>
      <c r="C8433" t="s">
        <v>92</v>
      </c>
      <c r="D8433" t="s">
        <v>82</v>
      </c>
      <c r="E8433">
        <v>5</v>
      </c>
      <c r="F8433" s="8">
        <f>VLOOKUP(C8433,Products!$A$2:$E$20,5,TRUE)</f>
        <v>19.95</v>
      </c>
      <c r="G8433" s="8">
        <f t="shared" si="262"/>
        <v>99.75</v>
      </c>
      <c r="H8433" s="8">
        <f>VLOOKUP(C8433,Products!$A$2:$F$20,6,TRUE)</f>
        <v>7.4499999999999993</v>
      </c>
      <c r="I8433" s="8">
        <f t="shared" si="263"/>
        <v>37.25</v>
      </c>
      <c r="J8433" s="42">
        <f>VLOOKUP(B8433,Invoices!A:I,9,TRUE)</f>
        <v>2021</v>
      </c>
    </row>
    <row r="8434" spans="1:10" x14ac:dyDescent="0.15">
      <c r="A8434" t="s">
        <v>11794</v>
      </c>
      <c r="B8434" t="s">
        <v>1810</v>
      </c>
      <c r="C8434" t="s">
        <v>99</v>
      </c>
      <c r="D8434" t="s">
        <v>84</v>
      </c>
      <c r="E8434">
        <v>2</v>
      </c>
      <c r="F8434" s="8">
        <f>VLOOKUP(C8434,Products!$A$2:$E$20,5,TRUE)</f>
        <v>3.5</v>
      </c>
      <c r="G8434" s="8">
        <f t="shared" si="262"/>
        <v>7</v>
      </c>
      <c r="H8434" s="8">
        <f>VLOOKUP(C8434,Products!$A$2:$F$20,6,TRUE)</f>
        <v>0.54999999999999982</v>
      </c>
      <c r="I8434" s="8">
        <f t="shared" si="263"/>
        <v>1.0999999999999996</v>
      </c>
      <c r="J8434" s="42">
        <f>VLOOKUP(B8434,Invoices!A:I,9,TRUE)</f>
        <v>2021</v>
      </c>
    </row>
    <row r="8435" spans="1:10" x14ac:dyDescent="0.15">
      <c r="A8435" t="s">
        <v>11795</v>
      </c>
      <c r="B8435" t="s">
        <v>1810</v>
      </c>
      <c r="C8435" t="s">
        <v>96</v>
      </c>
      <c r="D8435" t="s">
        <v>75</v>
      </c>
      <c r="E8435">
        <v>3</v>
      </c>
      <c r="F8435" s="8">
        <f>VLOOKUP(C8435,Products!$A$2:$E$20,5,TRUE)</f>
        <v>79.95</v>
      </c>
      <c r="G8435" s="8">
        <f t="shared" si="262"/>
        <v>239.85000000000002</v>
      </c>
      <c r="H8435" s="8">
        <f>VLOOKUP(C8435,Products!$A$2:$F$20,6,TRUE)</f>
        <v>27.950000000000003</v>
      </c>
      <c r="I8435" s="8">
        <f t="shared" si="263"/>
        <v>83.850000000000009</v>
      </c>
      <c r="J8435" s="42">
        <f>VLOOKUP(B8435,Invoices!A:I,9,TRUE)</f>
        <v>2021</v>
      </c>
    </row>
    <row r="8436" spans="1:10" x14ac:dyDescent="0.15">
      <c r="A8436" t="s">
        <v>11796</v>
      </c>
      <c r="B8436" t="s">
        <v>1810</v>
      </c>
      <c r="C8436" t="s">
        <v>97</v>
      </c>
      <c r="D8436" t="s">
        <v>74</v>
      </c>
      <c r="E8436">
        <v>4</v>
      </c>
      <c r="F8436" s="8">
        <f>VLOOKUP(C8436,Products!$A$2:$E$20,5,TRUE)</f>
        <v>1.5</v>
      </c>
      <c r="G8436" s="8">
        <f t="shared" si="262"/>
        <v>6</v>
      </c>
      <c r="H8436" s="8">
        <f>VLOOKUP(C8436,Products!$A$2:$F$20,6,TRUE)</f>
        <v>0.5</v>
      </c>
      <c r="I8436" s="8">
        <f t="shared" si="263"/>
        <v>2</v>
      </c>
      <c r="J8436" s="42">
        <f>VLOOKUP(B8436,Invoices!A:I,9,TRUE)</f>
        <v>2021</v>
      </c>
    </row>
    <row r="8437" spans="1:10" x14ac:dyDescent="0.15">
      <c r="A8437" t="s">
        <v>11797</v>
      </c>
      <c r="B8437" t="s">
        <v>1810</v>
      </c>
      <c r="C8437" t="s">
        <v>104</v>
      </c>
      <c r="D8437" t="s">
        <v>71</v>
      </c>
      <c r="E8437">
        <v>100</v>
      </c>
      <c r="F8437" s="8">
        <f>VLOOKUP(C8437,Products!$A$2:$E$20,5,TRUE)</f>
        <v>2.95</v>
      </c>
      <c r="G8437" s="8">
        <f t="shared" si="262"/>
        <v>295</v>
      </c>
      <c r="H8437" s="8">
        <f>VLOOKUP(C8437,Products!$A$2:$F$20,6,TRUE)</f>
        <v>1.1500000000000001</v>
      </c>
      <c r="I8437" s="8">
        <f t="shared" si="263"/>
        <v>115.00000000000001</v>
      </c>
      <c r="J8437" s="42">
        <f>VLOOKUP(B8437,Invoices!A:I,9,TRUE)</f>
        <v>2021</v>
      </c>
    </row>
    <row r="8438" spans="1:10" x14ac:dyDescent="0.15">
      <c r="A8438" t="s">
        <v>11798</v>
      </c>
      <c r="B8438" t="s">
        <v>1810</v>
      </c>
      <c r="C8438" t="s">
        <v>98</v>
      </c>
      <c r="D8438" t="s">
        <v>79</v>
      </c>
      <c r="E8438">
        <v>3</v>
      </c>
      <c r="F8438" s="8">
        <f>VLOOKUP(C8438,Products!$A$2:$E$20,5,TRUE)</f>
        <v>14.95</v>
      </c>
      <c r="G8438" s="8">
        <f t="shared" si="262"/>
        <v>44.849999999999994</v>
      </c>
      <c r="H8438" s="8">
        <f>VLOOKUP(C8438,Products!$A$2:$F$20,6,TRUE)</f>
        <v>3.0499999999999989</v>
      </c>
      <c r="I8438" s="8">
        <f t="shared" si="263"/>
        <v>9.1499999999999968</v>
      </c>
      <c r="J8438" s="42">
        <f>VLOOKUP(B8438,Invoices!A:I,9,TRUE)</f>
        <v>2021</v>
      </c>
    </row>
    <row r="8439" spans="1:10" x14ac:dyDescent="0.15">
      <c r="A8439" t="s">
        <v>11799</v>
      </c>
      <c r="B8439" t="s">
        <v>1811</v>
      </c>
      <c r="C8439" t="s">
        <v>105</v>
      </c>
      <c r="D8439" t="s">
        <v>81</v>
      </c>
      <c r="E8439">
        <v>2</v>
      </c>
      <c r="F8439" s="8">
        <f>VLOOKUP(C8439,Products!$A$2:$E$20,5,TRUE)</f>
        <v>8.9499999999999993</v>
      </c>
      <c r="G8439" s="8">
        <f t="shared" si="262"/>
        <v>17.899999999999999</v>
      </c>
      <c r="H8439" s="8">
        <f>VLOOKUP(C8439,Products!$A$2:$F$20,6,TRUE)</f>
        <v>3.1999999999999993</v>
      </c>
      <c r="I8439" s="8">
        <f t="shared" si="263"/>
        <v>6.3999999999999986</v>
      </c>
      <c r="J8439" s="42">
        <f>VLOOKUP(B8439,Invoices!A:I,9,TRUE)</f>
        <v>2021</v>
      </c>
    </row>
    <row r="8440" spans="1:10" x14ac:dyDescent="0.15">
      <c r="A8440" t="s">
        <v>11800</v>
      </c>
      <c r="B8440" t="s">
        <v>1812</v>
      </c>
      <c r="C8440" t="s">
        <v>104</v>
      </c>
      <c r="D8440" t="s">
        <v>71</v>
      </c>
      <c r="E8440">
        <v>4</v>
      </c>
      <c r="F8440" s="8">
        <f>VLOOKUP(C8440,Products!$A$2:$E$20,5,TRUE)</f>
        <v>2.95</v>
      </c>
      <c r="G8440" s="8">
        <f t="shared" si="262"/>
        <v>11.8</v>
      </c>
      <c r="H8440" s="8">
        <f>VLOOKUP(C8440,Products!$A$2:$F$20,6,TRUE)</f>
        <v>1.1500000000000001</v>
      </c>
      <c r="I8440" s="8">
        <f t="shared" si="263"/>
        <v>4.6000000000000005</v>
      </c>
      <c r="J8440" s="42">
        <f>VLOOKUP(B8440,Invoices!A:I,9,TRUE)</f>
        <v>2021</v>
      </c>
    </row>
    <row r="8441" spans="1:10" x14ac:dyDescent="0.15">
      <c r="A8441" t="s">
        <v>11801</v>
      </c>
      <c r="B8441" t="s">
        <v>1812</v>
      </c>
      <c r="C8441" t="s">
        <v>87</v>
      </c>
      <c r="D8441" t="s">
        <v>68</v>
      </c>
      <c r="E8441">
        <v>12</v>
      </c>
      <c r="F8441" s="8">
        <f>VLOOKUP(C8441,Products!$A$2:$E$20,5,TRUE)</f>
        <v>19.95</v>
      </c>
      <c r="G8441" s="8">
        <f t="shared" si="262"/>
        <v>239.39999999999998</v>
      </c>
      <c r="H8441" s="8">
        <f>VLOOKUP(C8441,Products!$A$2:$F$20,6,TRUE)</f>
        <v>7.4499999999999993</v>
      </c>
      <c r="I8441" s="8">
        <f t="shared" si="263"/>
        <v>89.399999999999991</v>
      </c>
      <c r="J8441" s="42">
        <f>VLOOKUP(B8441,Invoices!A:I,9,TRUE)</f>
        <v>2021</v>
      </c>
    </row>
    <row r="8442" spans="1:10" x14ac:dyDescent="0.15">
      <c r="A8442" t="s">
        <v>11802</v>
      </c>
      <c r="B8442" t="s">
        <v>1812</v>
      </c>
      <c r="C8442" t="s">
        <v>99</v>
      </c>
      <c r="D8442" t="s">
        <v>84</v>
      </c>
      <c r="E8442">
        <v>10</v>
      </c>
      <c r="F8442" s="8">
        <f>VLOOKUP(C8442,Products!$A$2:$E$20,5,TRUE)</f>
        <v>3.5</v>
      </c>
      <c r="G8442" s="8">
        <f t="shared" si="262"/>
        <v>35</v>
      </c>
      <c r="H8442" s="8">
        <f>VLOOKUP(C8442,Products!$A$2:$F$20,6,TRUE)</f>
        <v>0.54999999999999982</v>
      </c>
      <c r="I8442" s="8">
        <f t="shared" si="263"/>
        <v>5.4999999999999982</v>
      </c>
      <c r="J8442" s="42">
        <f>VLOOKUP(B8442,Invoices!A:I,9,TRUE)</f>
        <v>2021</v>
      </c>
    </row>
    <row r="8443" spans="1:10" x14ac:dyDescent="0.15">
      <c r="A8443" t="s">
        <v>11803</v>
      </c>
      <c r="B8443" t="s">
        <v>1813</v>
      </c>
      <c r="C8443" t="s">
        <v>87</v>
      </c>
      <c r="D8443" t="s">
        <v>68</v>
      </c>
      <c r="E8443">
        <v>10</v>
      </c>
      <c r="F8443" s="8">
        <f>VLOOKUP(C8443,Products!$A$2:$E$20,5,TRUE)</f>
        <v>19.95</v>
      </c>
      <c r="G8443" s="8">
        <f t="shared" si="262"/>
        <v>199.5</v>
      </c>
      <c r="H8443" s="8">
        <f>VLOOKUP(C8443,Products!$A$2:$F$20,6,TRUE)</f>
        <v>7.4499999999999993</v>
      </c>
      <c r="I8443" s="8">
        <f t="shared" si="263"/>
        <v>74.5</v>
      </c>
      <c r="J8443" s="42">
        <f>VLOOKUP(B8443,Invoices!A:I,9,TRUE)</f>
        <v>2021</v>
      </c>
    </row>
    <row r="8444" spans="1:10" x14ac:dyDescent="0.15">
      <c r="A8444" t="s">
        <v>11804</v>
      </c>
      <c r="B8444" t="s">
        <v>1813</v>
      </c>
      <c r="C8444" t="s">
        <v>101</v>
      </c>
      <c r="D8444" t="s">
        <v>69</v>
      </c>
      <c r="E8444">
        <v>1</v>
      </c>
      <c r="F8444" s="8">
        <f>VLOOKUP(C8444,Products!$A$2:$E$20,5,TRUE)</f>
        <v>129.94999999999999</v>
      </c>
      <c r="G8444" s="8">
        <f t="shared" si="262"/>
        <v>129.94999999999999</v>
      </c>
      <c r="H8444" s="8">
        <f>VLOOKUP(C8444,Products!$A$2:$F$20,6,TRUE)</f>
        <v>40.449999999999989</v>
      </c>
      <c r="I8444" s="8">
        <f t="shared" si="263"/>
        <v>40.449999999999989</v>
      </c>
      <c r="J8444" s="42">
        <f>VLOOKUP(B8444,Invoices!A:I,9,TRUE)</f>
        <v>2021</v>
      </c>
    </row>
    <row r="8445" spans="1:10" x14ac:dyDescent="0.15">
      <c r="A8445" t="s">
        <v>11805</v>
      </c>
      <c r="B8445" t="s">
        <v>1813</v>
      </c>
      <c r="C8445" t="s">
        <v>89</v>
      </c>
      <c r="D8445" t="s">
        <v>80</v>
      </c>
      <c r="E8445">
        <v>8</v>
      </c>
      <c r="F8445" s="8">
        <f>VLOOKUP(C8445,Products!$A$2:$E$20,5,TRUE)</f>
        <v>15.95</v>
      </c>
      <c r="G8445" s="8">
        <f t="shared" si="262"/>
        <v>127.6</v>
      </c>
      <c r="H8445" s="8">
        <f>VLOOKUP(C8445,Products!$A$2:$F$20,6,TRUE)</f>
        <v>6</v>
      </c>
      <c r="I8445" s="8">
        <f t="shared" si="263"/>
        <v>48</v>
      </c>
      <c r="J8445" s="42">
        <f>VLOOKUP(B8445,Invoices!A:I,9,TRUE)</f>
        <v>2021</v>
      </c>
    </row>
    <row r="8446" spans="1:10" x14ac:dyDescent="0.15">
      <c r="A8446" t="s">
        <v>11806</v>
      </c>
      <c r="B8446" t="s">
        <v>1813</v>
      </c>
      <c r="C8446" t="s">
        <v>95</v>
      </c>
      <c r="D8446" t="s">
        <v>73</v>
      </c>
      <c r="E8446">
        <v>1</v>
      </c>
      <c r="F8446" s="8">
        <f>VLOOKUP(C8446,Products!$A$2:$E$20,5,TRUE)</f>
        <v>12.95</v>
      </c>
      <c r="G8446" s="8">
        <f t="shared" si="262"/>
        <v>12.95</v>
      </c>
      <c r="H8446" s="8">
        <f>VLOOKUP(C8446,Products!$A$2:$F$20,6,TRUE)</f>
        <v>4.1999999999999993</v>
      </c>
      <c r="I8446" s="8">
        <f t="shared" si="263"/>
        <v>4.1999999999999993</v>
      </c>
      <c r="J8446" s="42">
        <f>VLOOKUP(B8446,Invoices!A:I,9,TRUE)</f>
        <v>2021</v>
      </c>
    </row>
    <row r="8447" spans="1:10" x14ac:dyDescent="0.15">
      <c r="A8447" t="s">
        <v>11807</v>
      </c>
      <c r="B8447" t="s">
        <v>1813</v>
      </c>
      <c r="C8447" t="s">
        <v>94</v>
      </c>
      <c r="D8447" t="s">
        <v>86</v>
      </c>
      <c r="E8447">
        <v>4</v>
      </c>
      <c r="F8447" s="8">
        <f>VLOOKUP(C8447,Products!$A$2:$E$20,5,TRUE)</f>
        <v>3.5</v>
      </c>
      <c r="G8447" s="8">
        <f t="shared" si="262"/>
        <v>14</v>
      </c>
      <c r="H8447" s="8">
        <f>VLOOKUP(C8447,Products!$A$2:$F$20,6,TRUE)</f>
        <v>0.54999999999999982</v>
      </c>
      <c r="I8447" s="8">
        <f t="shared" si="263"/>
        <v>2.1999999999999993</v>
      </c>
      <c r="J8447" s="42">
        <f>VLOOKUP(B8447,Invoices!A:I,9,TRUE)</f>
        <v>2021</v>
      </c>
    </row>
    <row r="8448" spans="1:10" x14ac:dyDescent="0.15">
      <c r="A8448" t="s">
        <v>11808</v>
      </c>
      <c r="B8448" t="s">
        <v>1813</v>
      </c>
      <c r="C8448" t="s">
        <v>93</v>
      </c>
      <c r="D8448" t="s">
        <v>76</v>
      </c>
      <c r="E8448">
        <v>1</v>
      </c>
      <c r="F8448" s="8">
        <f>VLOOKUP(C8448,Products!$A$2:$E$20,5,TRUE)</f>
        <v>9.9499999999999993</v>
      </c>
      <c r="G8448" s="8">
        <f t="shared" si="262"/>
        <v>9.9499999999999993</v>
      </c>
      <c r="H8448" s="8">
        <f>VLOOKUP(C8448,Products!$A$2:$F$20,6,TRUE)</f>
        <v>1.9499999999999993</v>
      </c>
      <c r="I8448" s="8">
        <f t="shared" si="263"/>
        <v>1.9499999999999993</v>
      </c>
      <c r="J8448" s="42">
        <f>VLOOKUP(B8448,Invoices!A:I,9,TRUE)</f>
        <v>2021</v>
      </c>
    </row>
    <row r="8449" spans="1:10" x14ac:dyDescent="0.15">
      <c r="A8449" t="s">
        <v>11809</v>
      </c>
      <c r="B8449" t="s">
        <v>1813</v>
      </c>
      <c r="C8449" t="s">
        <v>96</v>
      </c>
      <c r="D8449" t="s">
        <v>75</v>
      </c>
      <c r="E8449">
        <v>24</v>
      </c>
      <c r="F8449" s="8">
        <f>VLOOKUP(C8449,Products!$A$2:$E$20,5,TRUE)</f>
        <v>79.95</v>
      </c>
      <c r="G8449" s="8">
        <f t="shared" si="262"/>
        <v>1918.8000000000002</v>
      </c>
      <c r="H8449" s="8">
        <f>VLOOKUP(C8449,Products!$A$2:$F$20,6,TRUE)</f>
        <v>27.950000000000003</v>
      </c>
      <c r="I8449" s="8">
        <f t="shared" si="263"/>
        <v>670.80000000000007</v>
      </c>
      <c r="J8449" s="42">
        <f>VLOOKUP(B8449,Invoices!A:I,9,TRUE)</f>
        <v>2021</v>
      </c>
    </row>
    <row r="8450" spans="1:10" x14ac:dyDescent="0.15">
      <c r="A8450" t="s">
        <v>11810</v>
      </c>
      <c r="B8450" t="s">
        <v>1814</v>
      </c>
      <c r="C8450" t="s">
        <v>99</v>
      </c>
      <c r="D8450" t="s">
        <v>84</v>
      </c>
      <c r="E8450">
        <v>5</v>
      </c>
      <c r="F8450" s="8">
        <f>VLOOKUP(C8450,Products!$A$2:$E$20,5,TRUE)</f>
        <v>3.5</v>
      </c>
      <c r="G8450" s="8">
        <f t="shared" si="262"/>
        <v>17.5</v>
      </c>
      <c r="H8450" s="8">
        <f>VLOOKUP(C8450,Products!$A$2:$F$20,6,TRUE)</f>
        <v>0.54999999999999982</v>
      </c>
      <c r="I8450" s="8">
        <f t="shared" si="263"/>
        <v>2.7499999999999991</v>
      </c>
      <c r="J8450" s="42">
        <f>VLOOKUP(B8450,Invoices!A:I,9,TRUE)</f>
        <v>2021</v>
      </c>
    </row>
    <row r="8451" spans="1:10" x14ac:dyDescent="0.15">
      <c r="A8451" t="s">
        <v>11811</v>
      </c>
      <c r="B8451" t="s">
        <v>1814</v>
      </c>
      <c r="C8451" t="s">
        <v>96</v>
      </c>
      <c r="D8451" t="s">
        <v>75</v>
      </c>
      <c r="E8451">
        <v>3</v>
      </c>
      <c r="F8451" s="8">
        <f>VLOOKUP(C8451,Products!$A$2:$E$20,5,TRUE)</f>
        <v>79.95</v>
      </c>
      <c r="G8451" s="8">
        <f t="shared" ref="G8451:G8514" si="264">F8451*E8451</f>
        <v>239.85000000000002</v>
      </c>
      <c r="H8451" s="8">
        <f>VLOOKUP(C8451,Products!$A$2:$F$20,6,TRUE)</f>
        <v>27.950000000000003</v>
      </c>
      <c r="I8451" s="8">
        <f t="shared" ref="I8451:I8514" si="265">H8451*E8451</f>
        <v>83.850000000000009</v>
      </c>
      <c r="J8451" s="42">
        <f>VLOOKUP(B8451,Invoices!A:I,9,TRUE)</f>
        <v>2021</v>
      </c>
    </row>
    <row r="8452" spans="1:10" x14ac:dyDescent="0.15">
      <c r="A8452" t="s">
        <v>11812</v>
      </c>
      <c r="B8452" t="s">
        <v>1814</v>
      </c>
      <c r="C8452" t="s">
        <v>105</v>
      </c>
      <c r="D8452" t="s">
        <v>81</v>
      </c>
      <c r="E8452">
        <v>1</v>
      </c>
      <c r="F8452" s="8">
        <f>VLOOKUP(C8452,Products!$A$2:$E$20,5,TRUE)</f>
        <v>8.9499999999999993</v>
      </c>
      <c r="G8452" s="8">
        <f t="shared" si="264"/>
        <v>8.9499999999999993</v>
      </c>
      <c r="H8452" s="8">
        <f>VLOOKUP(C8452,Products!$A$2:$F$20,6,TRUE)</f>
        <v>3.1999999999999993</v>
      </c>
      <c r="I8452" s="8">
        <f t="shared" si="265"/>
        <v>3.1999999999999993</v>
      </c>
      <c r="J8452" s="42">
        <f>VLOOKUP(B8452,Invoices!A:I,9,TRUE)</f>
        <v>2021</v>
      </c>
    </row>
    <row r="8453" spans="1:10" x14ac:dyDescent="0.15">
      <c r="A8453" t="s">
        <v>11813</v>
      </c>
      <c r="B8453" t="s">
        <v>1814</v>
      </c>
      <c r="C8453" t="s">
        <v>101</v>
      </c>
      <c r="D8453" t="s">
        <v>69</v>
      </c>
      <c r="E8453">
        <v>2</v>
      </c>
      <c r="F8453" s="8">
        <f>VLOOKUP(C8453,Products!$A$2:$E$20,5,TRUE)</f>
        <v>129.94999999999999</v>
      </c>
      <c r="G8453" s="8">
        <f t="shared" si="264"/>
        <v>259.89999999999998</v>
      </c>
      <c r="H8453" s="8">
        <f>VLOOKUP(C8453,Products!$A$2:$F$20,6,TRUE)</f>
        <v>40.449999999999989</v>
      </c>
      <c r="I8453" s="8">
        <f t="shared" si="265"/>
        <v>80.899999999999977</v>
      </c>
      <c r="J8453" s="42">
        <f>VLOOKUP(B8453,Invoices!A:I,9,TRUE)</f>
        <v>2021</v>
      </c>
    </row>
    <row r="8454" spans="1:10" x14ac:dyDescent="0.15">
      <c r="A8454" t="s">
        <v>11814</v>
      </c>
      <c r="B8454" t="s">
        <v>1814</v>
      </c>
      <c r="C8454" t="s">
        <v>88</v>
      </c>
      <c r="D8454" t="s">
        <v>85</v>
      </c>
      <c r="E8454">
        <v>9</v>
      </c>
      <c r="F8454" s="8">
        <f>VLOOKUP(C8454,Products!$A$2:$E$20,5,TRUE)</f>
        <v>8.9499999999999993</v>
      </c>
      <c r="G8454" s="8">
        <f t="shared" si="264"/>
        <v>80.55</v>
      </c>
      <c r="H8454" s="8">
        <f>VLOOKUP(C8454,Products!$A$2:$F$20,6,TRUE)</f>
        <v>5.6999999999999993</v>
      </c>
      <c r="I8454" s="8">
        <f t="shared" si="265"/>
        <v>51.3</v>
      </c>
      <c r="J8454" s="42">
        <f>VLOOKUP(B8454,Invoices!A:I,9,TRUE)</f>
        <v>2021</v>
      </c>
    </row>
    <row r="8455" spans="1:10" x14ac:dyDescent="0.15">
      <c r="A8455" t="s">
        <v>11815</v>
      </c>
      <c r="B8455" t="s">
        <v>1814</v>
      </c>
      <c r="C8455" t="s">
        <v>104</v>
      </c>
      <c r="D8455" t="s">
        <v>71</v>
      </c>
      <c r="E8455">
        <v>2</v>
      </c>
      <c r="F8455" s="8">
        <f>VLOOKUP(C8455,Products!$A$2:$E$20,5,TRUE)</f>
        <v>2.95</v>
      </c>
      <c r="G8455" s="8">
        <f t="shared" si="264"/>
        <v>5.9</v>
      </c>
      <c r="H8455" s="8">
        <f>VLOOKUP(C8455,Products!$A$2:$F$20,6,TRUE)</f>
        <v>1.1500000000000001</v>
      </c>
      <c r="I8455" s="8">
        <f t="shared" si="265"/>
        <v>2.3000000000000003</v>
      </c>
      <c r="J8455" s="42">
        <f>VLOOKUP(B8455,Invoices!A:I,9,TRUE)</f>
        <v>2021</v>
      </c>
    </row>
    <row r="8456" spans="1:10" x14ac:dyDescent="0.15">
      <c r="A8456" t="s">
        <v>11816</v>
      </c>
      <c r="B8456" t="s">
        <v>1814</v>
      </c>
      <c r="C8456" t="s">
        <v>97</v>
      </c>
      <c r="D8456" t="s">
        <v>74</v>
      </c>
      <c r="E8456">
        <v>3</v>
      </c>
      <c r="F8456" s="8">
        <f>VLOOKUP(C8456,Products!$A$2:$E$20,5,TRUE)</f>
        <v>1.5</v>
      </c>
      <c r="G8456" s="8">
        <f t="shared" si="264"/>
        <v>4.5</v>
      </c>
      <c r="H8456" s="8">
        <f>VLOOKUP(C8456,Products!$A$2:$F$20,6,TRUE)</f>
        <v>0.5</v>
      </c>
      <c r="I8456" s="8">
        <f t="shared" si="265"/>
        <v>1.5</v>
      </c>
      <c r="J8456" s="42">
        <f>VLOOKUP(B8456,Invoices!A:I,9,TRUE)</f>
        <v>2021</v>
      </c>
    </row>
    <row r="8457" spans="1:10" x14ac:dyDescent="0.15">
      <c r="A8457" t="s">
        <v>11817</v>
      </c>
      <c r="B8457" t="s">
        <v>1815</v>
      </c>
      <c r="C8457" t="s">
        <v>94</v>
      </c>
      <c r="D8457" t="s">
        <v>86</v>
      </c>
      <c r="E8457">
        <v>12</v>
      </c>
      <c r="F8457" s="8">
        <f>VLOOKUP(C8457,Products!$A$2:$E$20,5,TRUE)</f>
        <v>3.5</v>
      </c>
      <c r="G8457" s="8">
        <f t="shared" si="264"/>
        <v>42</v>
      </c>
      <c r="H8457" s="8">
        <f>VLOOKUP(C8457,Products!$A$2:$F$20,6,TRUE)</f>
        <v>0.54999999999999982</v>
      </c>
      <c r="I8457" s="8">
        <f t="shared" si="265"/>
        <v>6.5999999999999979</v>
      </c>
      <c r="J8457" s="42">
        <f>VLOOKUP(B8457,Invoices!A:I,9,TRUE)</f>
        <v>2021</v>
      </c>
    </row>
    <row r="8458" spans="1:10" x14ac:dyDescent="0.15">
      <c r="A8458" t="s">
        <v>11818</v>
      </c>
      <c r="B8458" t="s">
        <v>1815</v>
      </c>
      <c r="C8458" t="s">
        <v>103</v>
      </c>
      <c r="D8458" t="s">
        <v>77</v>
      </c>
      <c r="E8458">
        <v>4</v>
      </c>
      <c r="F8458" s="8">
        <f>VLOOKUP(C8458,Products!$A$2:$E$20,5,TRUE)</f>
        <v>8.9499999999999993</v>
      </c>
      <c r="G8458" s="8">
        <f t="shared" si="264"/>
        <v>35.799999999999997</v>
      </c>
      <c r="H8458" s="8">
        <f>VLOOKUP(C8458,Products!$A$2:$F$20,6,TRUE)</f>
        <v>3.1999999999999993</v>
      </c>
      <c r="I8458" s="8">
        <f t="shared" si="265"/>
        <v>12.799999999999997</v>
      </c>
      <c r="J8458" s="42">
        <f>VLOOKUP(B8458,Invoices!A:I,9,TRUE)</f>
        <v>2021</v>
      </c>
    </row>
    <row r="8459" spans="1:10" x14ac:dyDescent="0.15">
      <c r="A8459" t="s">
        <v>11819</v>
      </c>
      <c r="B8459" t="s">
        <v>1815</v>
      </c>
      <c r="C8459" t="s">
        <v>87</v>
      </c>
      <c r="D8459" t="s">
        <v>68</v>
      </c>
      <c r="E8459">
        <v>30</v>
      </c>
      <c r="F8459" s="8">
        <f>VLOOKUP(C8459,Products!$A$2:$E$20,5,TRUE)</f>
        <v>19.95</v>
      </c>
      <c r="G8459" s="8">
        <f t="shared" si="264"/>
        <v>598.5</v>
      </c>
      <c r="H8459" s="8">
        <f>VLOOKUP(C8459,Products!$A$2:$F$20,6,TRUE)</f>
        <v>7.4499999999999993</v>
      </c>
      <c r="I8459" s="8">
        <f t="shared" si="265"/>
        <v>223.49999999999997</v>
      </c>
      <c r="J8459" s="42">
        <f>VLOOKUP(B8459,Invoices!A:I,9,TRUE)</f>
        <v>2021</v>
      </c>
    </row>
    <row r="8460" spans="1:10" x14ac:dyDescent="0.15">
      <c r="A8460" t="s">
        <v>11820</v>
      </c>
      <c r="B8460" t="s">
        <v>1815</v>
      </c>
      <c r="C8460" t="s">
        <v>104</v>
      </c>
      <c r="D8460" t="s">
        <v>71</v>
      </c>
      <c r="E8460">
        <v>5</v>
      </c>
      <c r="F8460" s="8">
        <f>VLOOKUP(C8460,Products!$A$2:$E$20,5,TRUE)</f>
        <v>2.95</v>
      </c>
      <c r="G8460" s="8">
        <f t="shared" si="264"/>
        <v>14.75</v>
      </c>
      <c r="H8460" s="8">
        <f>VLOOKUP(C8460,Products!$A$2:$F$20,6,TRUE)</f>
        <v>1.1500000000000001</v>
      </c>
      <c r="I8460" s="8">
        <f t="shared" si="265"/>
        <v>5.7500000000000009</v>
      </c>
      <c r="J8460" s="42">
        <f>VLOOKUP(B8460,Invoices!A:I,9,TRUE)</f>
        <v>2021</v>
      </c>
    </row>
    <row r="8461" spans="1:10" x14ac:dyDescent="0.15">
      <c r="A8461" t="s">
        <v>11821</v>
      </c>
      <c r="B8461" t="s">
        <v>1815</v>
      </c>
      <c r="C8461" t="s">
        <v>100</v>
      </c>
      <c r="D8461" t="s">
        <v>78</v>
      </c>
      <c r="E8461">
        <v>5</v>
      </c>
      <c r="F8461" s="8">
        <f>VLOOKUP(C8461,Products!$A$2:$E$20,5,TRUE)</f>
        <v>49.95</v>
      </c>
      <c r="G8461" s="8">
        <f t="shared" si="264"/>
        <v>249.75</v>
      </c>
      <c r="H8461" s="8">
        <f>VLOOKUP(C8461,Products!$A$2:$F$20,6,TRUE)</f>
        <v>19.950000000000003</v>
      </c>
      <c r="I8461" s="8">
        <f t="shared" si="265"/>
        <v>99.750000000000014</v>
      </c>
      <c r="J8461" s="42">
        <f>VLOOKUP(B8461,Invoices!A:I,9,TRUE)</f>
        <v>2021</v>
      </c>
    </row>
    <row r="8462" spans="1:10" x14ac:dyDescent="0.15">
      <c r="A8462" t="s">
        <v>11822</v>
      </c>
      <c r="B8462" t="s">
        <v>1815</v>
      </c>
      <c r="C8462" t="s">
        <v>91</v>
      </c>
      <c r="D8462" t="s">
        <v>70</v>
      </c>
      <c r="E8462">
        <v>20</v>
      </c>
      <c r="F8462" s="8">
        <f>VLOOKUP(C8462,Products!$A$2:$E$20,5,TRUE)</f>
        <v>49.95</v>
      </c>
      <c r="G8462" s="8">
        <f t="shared" si="264"/>
        <v>999</v>
      </c>
      <c r="H8462" s="8">
        <f>VLOOKUP(C8462,Products!$A$2:$F$20,6,TRUE)</f>
        <v>21.200000000000003</v>
      </c>
      <c r="I8462" s="8">
        <f t="shared" si="265"/>
        <v>424.00000000000006</v>
      </c>
      <c r="J8462" s="42">
        <f>VLOOKUP(B8462,Invoices!A:I,9,TRUE)</f>
        <v>2021</v>
      </c>
    </row>
    <row r="8463" spans="1:10" x14ac:dyDescent="0.15">
      <c r="A8463" t="s">
        <v>11823</v>
      </c>
      <c r="B8463" t="s">
        <v>1815</v>
      </c>
      <c r="C8463" t="s">
        <v>98</v>
      </c>
      <c r="D8463" t="s">
        <v>79</v>
      </c>
      <c r="E8463">
        <v>1</v>
      </c>
      <c r="F8463" s="8">
        <f>VLOOKUP(C8463,Products!$A$2:$E$20,5,TRUE)</f>
        <v>14.95</v>
      </c>
      <c r="G8463" s="8">
        <f t="shared" si="264"/>
        <v>14.95</v>
      </c>
      <c r="H8463" s="8">
        <f>VLOOKUP(C8463,Products!$A$2:$F$20,6,TRUE)</f>
        <v>3.0499999999999989</v>
      </c>
      <c r="I8463" s="8">
        <f t="shared" si="265"/>
        <v>3.0499999999999989</v>
      </c>
      <c r="J8463" s="42">
        <f>VLOOKUP(B8463,Invoices!A:I,9,TRUE)</f>
        <v>2021</v>
      </c>
    </row>
    <row r="8464" spans="1:10" x14ac:dyDescent="0.15">
      <c r="A8464" t="s">
        <v>11824</v>
      </c>
      <c r="B8464" t="s">
        <v>1815</v>
      </c>
      <c r="C8464" t="s">
        <v>101</v>
      </c>
      <c r="D8464" t="s">
        <v>69</v>
      </c>
      <c r="E8464">
        <v>2</v>
      </c>
      <c r="F8464" s="8">
        <f>VLOOKUP(C8464,Products!$A$2:$E$20,5,TRUE)</f>
        <v>129.94999999999999</v>
      </c>
      <c r="G8464" s="8">
        <f t="shared" si="264"/>
        <v>259.89999999999998</v>
      </c>
      <c r="H8464" s="8">
        <f>VLOOKUP(C8464,Products!$A$2:$F$20,6,TRUE)</f>
        <v>40.449999999999989</v>
      </c>
      <c r="I8464" s="8">
        <f t="shared" si="265"/>
        <v>80.899999999999977</v>
      </c>
      <c r="J8464" s="42">
        <f>VLOOKUP(B8464,Invoices!A:I,9,TRUE)</f>
        <v>2021</v>
      </c>
    </row>
    <row r="8465" spans="1:10" x14ac:dyDescent="0.15">
      <c r="A8465" t="s">
        <v>11825</v>
      </c>
      <c r="B8465" t="s">
        <v>1815</v>
      </c>
      <c r="C8465" t="s">
        <v>90</v>
      </c>
      <c r="D8465" t="s">
        <v>72</v>
      </c>
      <c r="E8465">
        <v>3</v>
      </c>
      <c r="F8465" s="8">
        <f>VLOOKUP(C8465,Products!$A$2:$E$20,5,TRUE)</f>
        <v>8.9499999999999993</v>
      </c>
      <c r="G8465" s="8">
        <f t="shared" si="264"/>
        <v>26.849999999999998</v>
      </c>
      <c r="H8465" s="8">
        <f>VLOOKUP(C8465,Products!$A$2:$F$20,6,TRUE)</f>
        <v>5.6999999999999993</v>
      </c>
      <c r="I8465" s="8">
        <f t="shared" si="265"/>
        <v>17.099999999999998</v>
      </c>
      <c r="J8465" s="42">
        <f>VLOOKUP(B8465,Invoices!A:I,9,TRUE)</f>
        <v>2021</v>
      </c>
    </row>
    <row r="8466" spans="1:10" x14ac:dyDescent="0.15">
      <c r="A8466" t="s">
        <v>11826</v>
      </c>
      <c r="B8466" t="s">
        <v>1815</v>
      </c>
      <c r="C8466" t="s">
        <v>105</v>
      </c>
      <c r="D8466" t="s">
        <v>81</v>
      </c>
      <c r="E8466">
        <v>2</v>
      </c>
      <c r="F8466" s="8">
        <f>VLOOKUP(C8466,Products!$A$2:$E$20,5,TRUE)</f>
        <v>8.9499999999999993</v>
      </c>
      <c r="G8466" s="8">
        <f t="shared" si="264"/>
        <v>17.899999999999999</v>
      </c>
      <c r="H8466" s="8">
        <f>VLOOKUP(C8466,Products!$A$2:$F$20,6,TRUE)</f>
        <v>3.1999999999999993</v>
      </c>
      <c r="I8466" s="8">
        <f t="shared" si="265"/>
        <v>6.3999999999999986</v>
      </c>
      <c r="J8466" s="42">
        <f>VLOOKUP(B8466,Invoices!A:I,9,TRUE)</f>
        <v>2021</v>
      </c>
    </row>
    <row r="8467" spans="1:10" x14ac:dyDescent="0.15">
      <c r="A8467" t="s">
        <v>11827</v>
      </c>
      <c r="B8467" t="s">
        <v>1816</v>
      </c>
      <c r="C8467" t="s">
        <v>90</v>
      </c>
      <c r="D8467" t="s">
        <v>72</v>
      </c>
      <c r="E8467">
        <v>12</v>
      </c>
      <c r="F8467" s="8">
        <f>VLOOKUP(C8467,Products!$A$2:$E$20,5,TRUE)</f>
        <v>8.9499999999999993</v>
      </c>
      <c r="G8467" s="8">
        <f t="shared" si="264"/>
        <v>107.39999999999999</v>
      </c>
      <c r="H8467" s="8">
        <f>VLOOKUP(C8467,Products!$A$2:$F$20,6,TRUE)</f>
        <v>5.6999999999999993</v>
      </c>
      <c r="I8467" s="8">
        <f t="shared" si="265"/>
        <v>68.399999999999991</v>
      </c>
      <c r="J8467" s="42">
        <f>VLOOKUP(B8467,Invoices!A:I,9,TRUE)</f>
        <v>2021</v>
      </c>
    </row>
    <row r="8468" spans="1:10" x14ac:dyDescent="0.15">
      <c r="A8468" t="s">
        <v>11828</v>
      </c>
      <c r="B8468" t="s">
        <v>1816</v>
      </c>
      <c r="C8468" t="s">
        <v>91</v>
      </c>
      <c r="D8468" t="s">
        <v>70</v>
      </c>
      <c r="E8468">
        <v>12</v>
      </c>
      <c r="F8468" s="8">
        <f>VLOOKUP(C8468,Products!$A$2:$E$20,5,TRUE)</f>
        <v>49.95</v>
      </c>
      <c r="G8468" s="8">
        <f t="shared" si="264"/>
        <v>599.40000000000009</v>
      </c>
      <c r="H8468" s="8">
        <f>VLOOKUP(C8468,Products!$A$2:$F$20,6,TRUE)</f>
        <v>21.200000000000003</v>
      </c>
      <c r="I8468" s="8">
        <f t="shared" si="265"/>
        <v>254.40000000000003</v>
      </c>
      <c r="J8468" s="42">
        <f>VLOOKUP(B8468,Invoices!A:I,9,TRUE)</f>
        <v>2021</v>
      </c>
    </row>
    <row r="8469" spans="1:10" x14ac:dyDescent="0.15">
      <c r="A8469" t="s">
        <v>11829</v>
      </c>
      <c r="B8469" t="s">
        <v>1816</v>
      </c>
      <c r="C8469" t="s">
        <v>105</v>
      </c>
      <c r="D8469" t="s">
        <v>81</v>
      </c>
      <c r="E8469">
        <v>1</v>
      </c>
      <c r="F8469" s="8">
        <f>VLOOKUP(C8469,Products!$A$2:$E$20,5,TRUE)</f>
        <v>8.9499999999999993</v>
      </c>
      <c r="G8469" s="8">
        <f t="shared" si="264"/>
        <v>8.9499999999999993</v>
      </c>
      <c r="H8469" s="8">
        <f>VLOOKUP(C8469,Products!$A$2:$F$20,6,TRUE)</f>
        <v>3.1999999999999993</v>
      </c>
      <c r="I8469" s="8">
        <f t="shared" si="265"/>
        <v>3.1999999999999993</v>
      </c>
      <c r="J8469" s="42">
        <f>VLOOKUP(B8469,Invoices!A:I,9,TRUE)</f>
        <v>2021</v>
      </c>
    </row>
    <row r="8470" spans="1:10" x14ac:dyDescent="0.15">
      <c r="A8470" t="s">
        <v>11830</v>
      </c>
      <c r="B8470" t="s">
        <v>1816</v>
      </c>
      <c r="C8470" t="s">
        <v>98</v>
      </c>
      <c r="D8470" t="s">
        <v>79</v>
      </c>
      <c r="E8470">
        <v>12</v>
      </c>
      <c r="F8470" s="8">
        <f>VLOOKUP(C8470,Products!$A$2:$E$20,5,TRUE)</f>
        <v>14.95</v>
      </c>
      <c r="G8470" s="8">
        <f t="shared" si="264"/>
        <v>179.39999999999998</v>
      </c>
      <c r="H8470" s="8">
        <f>VLOOKUP(C8470,Products!$A$2:$F$20,6,TRUE)</f>
        <v>3.0499999999999989</v>
      </c>
      <c r="I8470" s="8">
        <f t="shared" si="265"/>
        <v>36.599999999999987</v>
      </c>
      <c r="J8470" s="42">
        <f>VLOOKUP(B8470,Invoices!A:I,9,TRUE)</f>
        <v>2021</v>
      </c>
    </row>
    <row r="8471" spans="1:10" x14ac:dyDescent="0.15">
      <c r="A8471" t="s">
        <v>11831</v>
      </c>
      <c r="B8471" t="s">
        <v>1816</v>
      </c>
      <c r="C8471" t="s">
        <v>93</v>
      </c>
      <c r="D8471" t="s">
        <v>76</v>
      </c>
      <c r="E8471">
        <v>1</v>
      </c>
      <c r="F8471" s="8">
        <f>VLOOKUP(C8471,Products!$A$2:$E$20,5,TRUE)</f>
        <v>9.9499999999999993</v>
      </c>
      <c r="G8471" s="8">
        <f t="shared" si="264"/>
        <v>9.9499999999999993</v>
      </c>
      <c r="H8471" s="8">
        <f>VLOOKUP(C8471,Products!$A$2:$F$20,6,TRUE)</f>
        <v>1.9499999999999993</v>
      </c>
      <c r="I8471" s="8">
        <f t="shared" si="265"/>
        <v>1.9499999999999993</v>
      </c>
      <c r="J8471" s="42">
        <f>VLOOKUP(B8471,Invoices!A:I,9,TRUE)</f>
        <v>2021</v>
      </c>
    </row>
    <row r="8472" spans="1:10" x14ac:dyDescent="0.15">
      <c r="A8472" t="s">
        <v>11832</v>
      </c>
      <c r="B8472" t="s">
        <v>1817</v>
      </c>
      <c r="C8472" t="s">
        <v>99</v>
      </c>
      <c r="D8472" t="s">
        <v>84</v>
      </c>
      <c r="E8472">
        <v>10</v>
      </c>
      <c r="F8472" s="8">
        <f>VLOOKUP(C8472,Products!$A$2:$E$20,5,TRUE)</f>
        <v>3.5</v>
      </c>
      <c r="G8472" s="8">
        <f t="shared" si="264"/>
        <v>35</v>
      </c>
      <c r="H8472" s="8">
        <f>VLOOKUP(C8472,Products!$A$2:$F$20,6,TRUE)</f>
        <v>0.54999999999999982</v>
      </c>
      <c r="I8472" s="8">
        <f t="shared" si="265"/>
        <v>5.4999999999999982</v>
      </c>
      <c r="J8472" s="42">
        <f>VLOOKUP(B8472,Invoices!A:I,9,TRUE)</f>
        <v>2021</v>
      </c>
    </row>
    <row r="8473" spans="1:10" x14ac:dyDescent="0.15">
      <c r="A8473" t="s">
        <v>11833</v>
      </c>
      <c r="B8473" t="s">
        <v>1817</v>
      </c>
      <c r="C8473" t="s">
        <v>104</v>
      </c>
      <c r="D8473" t="s">
        <v>71</v>
      </c>
      <c r="E8473">
        <v>5</v>
      </c>
      <c r="F8473" s="8">
        <f>VLOOKUP(C8473,Products!$A$2:$E$20,5,TRUE)</f>
        <v>2.95</v>
      </c>
      <c r="G8473" s="8">
        <f t="shared" si="264"/>
        <v>14.75</v>
      </c>
      <c r="H8473" s="8">
        <f>VLOOKUP(C8473,Products!$A$2:$F$20,6,TRUE)</f>
        <v>1.1500000000000001</v>
      </c>
      <c r="I8473" s="8">
        <f t="shared" si="265"/>
        <v>5.7500000000000009</v>
      </c>
      <c r="J8473" s="42">
        <f>VLOOKUP(B8473,Invoices!A:I,9,TRUE)</f>
        <v>2021</v>
      </c>
    </row>
    <row r="8474" spans="1:10" x14ac:dyDescent="0.15">
      <c r="A8474" t="s">
        <v>11834</v>
      </c>
      <c r="B8474" t="s">
        <v>1817</v>
      </c>
      <c r="C8474" t="s">
        <v>90</v>
      </c>
      <c r="D8474" t="s">
        <v>72</v>
      </c>
      <c r="E8474">
        <v>1</v>
      </c>
      <c r="F8474" s="8">
        <f>VLOOKUP(C8474,Products!$A$2:$E$20,5,TRUE)</f>
        <v>8.9499999999999993</v>
      </c>
      <c r="G8474" s="8">
        <f t="shared" si="264"/>
        <v>8.9499999999999993</v>
      </c>
      <c r="H8474" s="8">
        <f>VLOOKUP(C8474,Products!$A$2:$F$20,6,TRUE)</f>
        <v>5.6999999999999993</v>
      </c>
      <c r="I8474" s="8">
        <f t="shared" si="265"/>
        <v>5.6999999999999993</v>
      </c>
      <c r="J8474" s="42">
        <f>VLOOKUP(B8474,Invoices!A:I,9,TRUE)</f>
        <v>2021</v>
      </c>
    </row>
    <row r="8475" spans="1:10" x14ac:dyDescent="0.15">
      <c r="A8475" t="s">
        <v>11835</v>
      </c>
      <c r="B8475" t="s">
        <v>1817</v>
      </c>
      <c r="C8475" t="s">
        <v>89</v>
      </c>
      <c r="D8475" t="s">
        <v>80</v>
      </c>
      <c r="E8475">
        <v>7</v>
      </c>
      <c r="F8475" s="8">
        <f>VLOOKUP(C8475,Products!$A$2:$E$20,5,TRUE)</f>
        <v>15.95</v>
      </c>
      <c r="G8475" s="8">
        <f t="shared" si="264"/>
        <v>111.64999999999999</v>
      </c>
      <c r="H8475" s="8">
        <f>VLOOKUP(C8475,Products!$A$2:$F$20,6,TRUE)</f>
        <v>6</v>
      </c>
      <c r="I8475" s="8">
        <f t="shared" si="265"/>
        <v>42</v>
      </c>
      <c r="J8475" s="42">
        <f>VLOOKUP(B8475,Invoices!A:I,9,TRUE)</f>
        <v>2021</v>
      </c>
    </row>
    <row r="8476" spans="1:10" x14ac:dyDescent="0.15">
      <c r="A8476" t="s">
        <v>11836</v>
      </c>
      <c r="B8476" t="s">
        <v>1818</v>
      </c>
      <c r="C8476" t="s">
        <v>102</v>
      </c>
      <c r="D8476" t="s">
        <v>83</v>
      </c>
      <c r="E8476">
        <v>1</v>
      </c>
      <c r="F8476" s="8">
        <f>VLOOKUP(C8476,Products!$A$2:$E$20,5,TRUE)</f>
        <v>29.95</v>
      </c>
      <c r="G8476" s="8">
        <f t="shared" si="264"/>
        <v>29.95</v>
      </c>
      <c r="H8476" s="8">
        <f>VLOOKUP(C8476,Products!$A$2:$F$20,6,TRUE)</f>
        <v>15</v>
      </c>
      <c r="I8476" s="8">
        <f t="shared" si="265"/>
        <v>15</v>
      </c>
      <c r="J8476" s="42">
        <f>VLOOKUP(B8476,Invoices!A:I,9,TRUE)</f>
        <v>2021</v>
      </c>
    </row>
    <row r="8477" spans="1:10" x14ac:dyDescent="0.15">
      <c r="A8477" t="s">
        <v>11837</v>
      </c>
      <c r="B8477" t="s">
        <v>1818</v>
      </c>
      <c r="C8477" t="s">
        <v>101</v>
      </c>
      <c r="D8477" t="s">
        <v>69</v>
      </c>
      <c r="E8477">
        <v>10</v>
      </c>
      <c r="F8477" s="8">
        <f>VLOOKUP(C8477,Products!$A$2:$E$20,5,TRUE)</f>
        <v>129.94999999999999</v>
      </c>
      <c r="G8477" s="8">
        <f t="shared" si="264"/>
        <v>1299.5</v>
      </c>
      <c r="H8477" s="8">
        <f>VLOOKUP(C8477,Products!$A$2:$F$20,6,TRUE)</f>
        <v>40.449999999999989</v>
      </c>
      <c r="I8477" s="8">
        <f t="shared" si="265"/>
        <v>404.49999999999989</v>
      </c>
      <c r="J8477" s="42">
        <f>VLOOKUP(B8477,Invoices!A:I,9,TRUE)</f>
        <v>2021</v>
      </c>
    </row>
    <row r="8478" spans="1:10" x14ac:dyDescent="0.15">
      <c r="A8478" t="s">
        <v>11838</v>
      </c>
      <c r="B8478" t="s">
        <v>1818</v>
      </c>
      <c r="C8478" t="s">
        <v>94</v>
      </c>
      <c r="D8478" t="s">
        <v>86</v>
      </c>
      <c r="E8478">
        <v>12</v>
      </c>
      <c r="F8478" s="8">
        <f>VLOOKUP(C8478,Products!$A$2:$E$20,5,TRUE)</f>
        <v>3.5</v>
      </c>
      <c r="G8478" s="8">
        <f t="shared" si="264"/>
        <v>42</v>
      </c>
      <c r="H8478" s="8">
        <f>VLOOKUP(C8478,Products!$A$2:$F$20,6,TRUE)</f>
        <v>0.54999999999999982</v>
      </c>
      <c r="I8478" s="8">
        <f t="shared" si="265"/>
        <v>6.5999999999999979</v>
      </c>
      <c r="J8478" s="42">
        <f>VLOOKUP(B8478,Invoices!A:I,9,TRUE)</f>
        <v>2021</v>
      </c>
    </row>
    <row r="8479" spans="1:10" x14ac:dyDescent="0.15">
      <c r="A8479" t="s">
        <v>11839</v>
      </c>
      <c r="B8479" t="s">
        <v>1819</v>
      </c>
      <c r="C8479" t="s">
        <v>92</v>
      </c>
      <c r="D8479" t="s">
        <v>82</v>
      </c>
      <c r="E8479">
        <v>6</v>
      </c>
      <c r="F8479" s="8">
        <f>VLOOKUP(C8479,Products!$A$2:$E$20,5,TRUE)</f>
        <v>19.95</v>
      </c>
      <c r="G8479" s="8">
        <f t="shared" si="264"/>
        <v>119.69999999999999</v>
      </c>
      <c r="H8479" s="8">
        <f>VLOOKUP(C8479,Products!$A$2:$F$20,6,TRUE)</f>
        <v>7.4499999999999993</v>
      </c>
      <c r="I8479" s="8">
        <f t="shared" si="265"/>
        <v>44.699999999999996</v>
      </c>
      <c r="J8479" s="42">
        <f>VLOOKUP(B8479,Invoices!A:I,9,TRUE)</f>
        <v>2021</v>
      </c>
    </row>
    <row r="8480" spans="1:10" x14ac:dyDescent="0.15">
      <c r="A8480" t="s">
        <v>11840</v>
      </c>
      <c r="B8480" t="s">
        <v>1819</v>
      </c>
      <c r="C8480" t="s">
        <v>103</v>
      </c>
      <c r="D8480" t="s">
        <v>77</v>
      </c>
      <c r="E8480">
        <v>1</v>
      </c>
      <c r="F8480" s="8">
        <f>VLOOKUP(C8480,Products!$A$2:$E$20,5,TRUE)</f>
        <v>8.9499999999999993</v>
      </c>
      <c r="G8480" s="8">
        <f t="shared" si="264"/>
        <v>8.9499999999999993</v>
      </c>
      <c r="H8480" s="8">
        <f>VLOOKUP(C8480,Products!$A$2:$F$20,6,TRUE)</f>
        <v>3.1999999999999993</v>
      </c>
      <c r="I8480" s="8">
        <f t="shared" si="265"/>
        <v>3.1999999999999993</v>
      </c>
      <c r="J8480" s="42">
        <f>VLOOKUP(B8480,Invoices!A:I,9,TRUE)</f>
        <v>2021</v>
      </c>
    </row>
    <row r="8481" spans="1:10" x14ac:dyDescent="0.15">
      <c r="A8481" t="s">
        <v>11841</v>
      </c>
      <c r="B8481" t="s">
        <v>1819</v>
      </c>
      <c r="C8481" t="s">
        <v>93</v>
      </c>
      <c r="D8481" t="s">
        <v>76</v>
      </c>
      <c r="E8481">
        <v>50</v>
      </c>
      <c r="F8481" s="8">
        <f>VLOOKUP(C8481,Products!$A$2:$E$20,5,TRUE)</f>
        <v>9.9499999999999993</v>
      </c>
      <c r="G8481" s="8">
        <f t="shared" si="264"/>
        <v>497.49999999999994</v>
      </c>
      <c r="H8481" s="8">
        <f>VLOOKUP(C8481,Products!$A$2:$F$20,6,TRUE)</f>
        <v>1.9499999999999993</v>
      </c>
      <c r="I8481" s="8">
        <f t="shared" si="265"/>
        <v>97.499999999999972</v>
      </c>
      <c r="J8481" s="42">
        <f>VLOOKUP(B8481,Invoices!A:I,9,TRUE)</f>
        <v>2021</v>
      </c>
    </row>
    <row r="8482" spans="1:10" x14ac:dyDescent="0.15">
      <c r="A8482" t="s">
        <v>11842</v>
      </c>
      <c r="B8482" t="s">
        <v>1819</v>
      </c>
      <c r="C8482" t="s">
        <v>88</v>
      </c>
      <c r="D8482" t="s">
        <v>85</v>
      </c>
      <c r="E8482">
        <v>1</v>
      </c>
      <c r="F8482" s="8">
        <f>VLOOKUP(C8482,Products!$A$2:$E$20,5,TRUE)</f>
        <v>8.9499999999999993</v>
      </c>
      <c r="G8482" s="8">
        <f t="shared" si="264"/>
        <v>8.9499999999999993</v>
      </c>
      <c r="H8482" s="8">
        <f>VLOOKUP(C8482,Products!$A$2:$F$20,6,TRUE)</f>
        <v>5.6999999999999993</v>
      </c>
      <c r="I8482" s="8">
        <f t="shared" si="265"/>
        <v>5.6999999999999993</v>
      </c>
      <c r="J8482" s="42">
        <f>VLOOKUP(B8482,Invoices!A:I,9,TRUE)</f>
        <v>2021</v>
      </c>
    </row>
    <row r="8483" spans="1:10" x14ac:dyDescent="0.15">
      <c r="A8483" t="s">
        <v>11843</v>
      </c>
      <c r="B8483" t="s">
        <v>1819</v>
      </c>
      <c r="C8483" t="s">
        <v>90</v>
      </c>
      <c r="D8483" t="s">
        <v>72</v>
      </c>
      <c r="E8483">
        <v>1</v>
      </c>
      <c r="F8483" s="8">
        <f>VLOOKUP(C8483,Products!$A$2:$E$20,5,TRUE)</f>
        <v>8.9499999999999993</v>
      </c>
      <c r="G8483" s="8">
        <f t="shared" si="264"/>
        <v>8.9499999999999993</v>
      </c>
      <c r="H8483" s="8">
        <f>VLOOKUP(C8483,Products!$A$2:$F$20,6,TRUE)</f>
        <v>5.6999999999999993</v>
      </c>
      <c r="I8483" s="8">
        <f t="shared" si="265"/>
        <v>5.6999999999999993</v>
      </c>
      <c r="J8483" s="42">
        <f>VLOOKUP(B8483,Invoices!A:I,9,TRUE)</f>
        <v>2021</v>
      </c>
    </row>
    <row r="8484" spans="1:10" x14ac:dyDescent="0.15">
      <c r="A8484" t="s">
        <v>11844</v>
      </c>
      <c r="B8484" t="s">
        <v>1819</v>
      </c>
      <c r="C8484" t="s">
        <v>89</v>
      </c>
      <c r="D8484" t="s">
        <v>80</v>
      </c>
      <c r="E8484">
        <v>1</v>
      </c>
      <c r="F8484" s="8">
        <f>VLOOKUP(C8484,Products!$A$2:$E$20,5,TRUE)</f>
        <v>15.95</v>
      </c>
      <c r="G8484" s="8">
        <f t="shared" si="264"/>
        <v>15.95</v>
      </c>
      <c r="H8484" s="8">
        <f>VLOOKUP(C8484,Products!$A$2:$F$20,6,TRUE)</f>
        <v>6</v>
      </c>
      <c r="I8484" s="8">
        <f t="shared" si="265"/>
        <v>6</v>
      </c>
      <c r="J8484" s="42">
        <f>VLOOKUP(B8484,Invoices!A:I,9,TRUE)</f>
        <v>2021</v>
      </c>
    </row>
    <row r="8485" spans="1:10" x14ac:dyDescent="0.15">
      <c r="A8485" t="s">
        <v>11845</v>
      </c>
      <c r="B8485" t="s">
        <v>1819</v>
      </c>
      <c r="C8485" t="s">
        <v>104</v>
      </c>
      <c r="D8485" t="s">
        <v>71</v>
      </c>
      <c r="E8485">
        <v>4</v>
      </c>
      <c r="F8485" s="8">
        <f>VLOOKUP(C8485,Products!$A$2:$E$20,5,TRUE)</f>
        <v>2.95</v>
      </c>
      <c r="G8485" s="8">
        <f t="shared" si="264"/>
        <v>11.8</v>
      </c>
      <c r="H8485" s="8">
        <f>VLOOKUP(C8485,Products!$A$2:$F$20,6,TRUE)</f>
        <v>1.1500000000000001</v>
      </c>
      <c r="I8485" s="8">
        <f t="shared" si="265"/>
        <v>4.6000000000000005</v>
      </c>
      <c r="J8485" s="42">
        <f>VLOOKUP(B8485,Invoices!A:I,9,TRUE)</f>
        <v>2021</v>
      </c>
    </row>
    <row r="8486" spans="1:10" x14ac:dyDescent="0.15">
      <c r="A8486" t="s">
        <v>11846</v>
      </c>
      <c r="B8486" t="s">
        <v>1819</v>
      </c>
      <c r="C8486" t="s">
        <v>87</v>
      </c>
      <c r="D8486" t="s">
        <v>68</v>
      </c>
      <c r="E8486">
        <v>1</v>
      </c>
      <c r="F8486" s="8">
        <f>VLOOKUP(C8486,Products!$A$2:$E$20,5,TRUE)</f>
        <v>19.95</v>
      </c>
      <c r="G8486" s="8">
        <f t="shared" si="264"/>
        <v>19.95</v>
      </c>
      <c r="H8486" s="8">
        <f>VLOOKUP(C8486,Products!$A$2:$F$20,6,TRUE)</f>
        <v>7.4499999999999993</v>
      </c>
      <c r="I8486" s="8">
        <f t="shared" si="265"/>
        <v>7.4499999999999993</v>
      </c>
      <c r="J8486" s="42">
        <f>VLOOKUP(B8486,Invoices!A:I,9,TRUE)</f>
        <v>2021</v>
      </c>
    </row>
    <row r="8487" spans="1:10" x14ac:dyDescent="0.15">
      <c r="A8487" t="s">
        <v>11847</v>
      </c>
      <c r="B8487" t="s">
        <v>1819</v>
      </c>
      <c r="C8487" t="s">
        <v>94</v>
      </c>
      <c r="D8487" t="s">
        <v>86</v>
      </c>
      <c r="E8487">
        <v>25</v>
      </c>
      <c r="F8487" s="8">
        <f>VLOOKUP(C8487,Products!$A$2:$E$20,5,TRUE)</f>
        <v>3.5</v>
      </c>
      <c r="G8487" s="8">
        <f t="shared" si="264"/>
        <v>87.5</v>
      </c>
      <c r="H8487" s="8">
        <f>VLOOKUP(C8487,Products!$A$2:$F$20,6,TRUE)</f>
        <v>0.54999999999999982</v>
      </c>
      <c r="I8487" s="8">
        <f t="shared" si="265"/>
        <v>13.749999999999996</v>
      </c>
      <c r="J8487" s="42">
        <f>VLOOKUP(B8487,Invoices!A:I,9,TRUE)</f>
        <v>2021</v>
      </c>
    </row>
    <row r="8488" spans="1:10" x14ac:dyDescent="0.15">
      <c r="A8488" t="s">
        <v>11848</v>
      </c>
      <c r="B8488" t="s">
        <v>1819</v>
      </c>
      <c r="C8488" t="s">
        <v>102</v>
      </c>
      <c r="D8488" t="s">
        <v>83</v>
      </c>
      <c r="E8488">
        <v>1</v>
      </c>
      <c r="F8488" s="8">
        <f>VLOOKUP(C8488,Products!$A$2:$E$20,5,TRUE)</f>
        <v>29.95</v>
      </c>
      <c r="G8488" s="8">
        <f t="shared" si="264"/>
        <v>29.95</v>
      </c>
      <c r="H8488" s="8">
        <f>VLOOKUP(C8488,Products!$A$2:$F$20,6,TRUE)</f>
        <v>15</v>
      </c>
      <c r="I8488" s="8">
        <f t="shared" si="265"/>
        <v>15</v>
      </c>
      <c r="J8488" s="42">
        <f>VLOOKUP(B8488,Invoices!A:I,9,TRUE)</f>
        <v>2021</v>
      </c>
    </row>
    <row r="8489" spans="1:10" x14ac:dyDescent="0.15">
      <c r="A8489" t="s">
        <v>11849</v>
      </c>
      <c r="B8489" t="s">
        <v>1819</v>
      </c>
      <c r="C8489" t="s">
        <v>96</v>
      </c>
      <c r="D8489" t="s">
        <v>75</v>
      </c>
      <c r="E8489">
        <v>9</v>
      </c>
      <c r="F8489" s="8">
        <f>VLOOKUP(C8489,Products!$A$2:$E$20,5,TRUE)</f>
        <v>79.95</v>
      </c>
      <c r="G8489" s="8">
        <f t="shared" si="264"/>
        <v>719.55000000000007</v>
      </c>
      <c r="H8489" s="8">
        <f>VLOOKUP(C8489,Products!$A$2:$F$20,6,TRUE)</f>
        <v>27.950000000000003</v>
      </c>
      <c r="I8489" s="8">
        <f t="shared" si="265"/>
        <v>251.55</v>
      </c>
      <c r="J8489" s="42">
        <f>VLOOKUP(B8489,Invoices!A:I,9,TRUE)</f>
        <v>2021</v>
      </c>
    </row>
    <row r="8490" spans="1:10" x14ac:dyDescent="0.15">
      <c r="A8490" t="s">
        <v>11850</v>
      </c>
      <c r="B8490" t="s">
        <v>1819</v>
      </c>
      <c r="C8490" t="s">
        <v>100</v>
      </c>
      <c r="D8490" t="s">
        <v>78</v>
      </c>
      <c r="E8490">
        <v>3</v>
      </c>
      <c r="F8490" s="8">
        <f>VLOOKUP(C8490,Products!$A$2:$E$20,5,TRUE)</f>
        <v>49.95</v>
      </c>
      <c r="G8490" s="8">
        <f t="shared" si="264"/>
        <v>149.85000000000002</v>
      </c>
      <c r="H8490" s="8">
        <f>VLOOKUP(C8490,Products!$A$2:$F$20,6,TRUE)</f>
        <v>19.950000000000003</v>
      </c>
      <c r="I8490" s="8">
        <f t="shared" si="265"/>
        <v>59.850000000000009</v>
      </c>
      <c r="J8490" s="42">
        <f>VLOOKUP(B8490,Invoices!A:I,9,TRUE)</f>
        <v>2021</v>
      </c>
    </row>
    <row r="8491" spans="1:10" x14ac:dyDescent="0.15">
      <c r="A8491" t="s">
        <v>11851</v>
      </c>
      <c r="B8491" t="s">
        <v>1819</v>
      </c>
      <c r="C8491" t="s">
        <v>97</v>
      </c>
      <c r="D8491" t="s">
        <v>74</v>
      </c>
      <c r="E8491">
        <v>100</v>
      </c>
      <c r="F8491" s="8">
        <f>VLOOKUP(C8491,Products!$A$2:$E$20,5,TRUE)</f>
        <v>1.5</v>
      </c>
      <c r="G8491" s="8">
        <f t="shared" si="264"/>
        <v>150</v>
      </c>
      <c r="H8491" s="8">
        <f>VLOOKUP(C8491,Products!$A$2:$F$20,6,TRUE)</f>
        <v>0.5</v>
      </c>
      <c r="I8491" s="8">
        <f t="shared" si="265"/>
        <v>50</v>
      </c>
      <c r="J8491" s="42">
        <f>VLOOKUP(B8491,Invoices!A:I,9,TRUE)</f>
        <v>2021</v>
      </c>
    </row>
    <row r="8492" spans="1:10" x14ac:dyDescent="0.15">
      <c r="A8492" t="s">
        <v>11852</v>
      </c>
      <c r="B8492" t="s">
        <v>1820</v>
      </c>
      <c r="C8492" t="s">
        <v>104</v>
      </c>
      <c r="D8492" t="s">
        <v>71</v>
      </c>
      <c r="E8492">
        <v>1</v>
      </c>
      <c r="F8492" s="8">
        <f>VLOOKUP(C8492,Products!$A$2:$E$20,5,TRUE)</f>
        <v>2.95</v>
      </c>
      <c r="G8492" s="8">
        <f t="shared" si="264"/>
        <v>2.95</v>
      </c>
      <c r="H8492" s="8">
        <f>VLOOKUP(C8492,Products!$A$2:$F$20,6,TRUE)</f>
        <v>1.1500000000000001</v>
      </c>
      <c r="I8492" s="8">
        <f t="shared" si="265"/>
        <v>1.1500000000000001</v>
      </c>
      <c r="J8492" s="42">
        <f>VLOOKUP(B8492,Invoices!A:I,9,TRUE)</f>
        <v>2021</v>
      </c>
    </row>
    <row r="8493" spans="1:10" x14ac:dyDescent="0.15">
      <c r="A8493" t="s">
        <v>11853</v>
      </c>
      <c r="B8493" t="s">
        <v>1820</v>
      </c>
      <c r="C8493" t="s">
        <v>87</v>
      </c>
      <c r="D8493" t="s">
        <v>68</v>
      </c>
      <c r="E8493">
        <v>10</v>
      </c>
      <c r="F8493" s="8">
        <f>VLOOKUP(C8493,Products!$A$2:$E$20,5,TRUE)</f>
        <v>19.95</v>
      </c>
      <c r="G8493" s="8">
        <f t="shared" si="264"/>
        <v>199.5</v>
      </c>
      <c r="H8493" s="8">
        <f>VLOOKUP(C8493,Products!$A$2:$F$20,6,TRUE)</f>
        <v>7.4499999999999993</v>
      </c>
      <c r="I8493" s="8">
        <f t="shared" si="265"/>
        <v>74.5</v>
      </c>
      <c r="J8493" s="42">
        <f>VLOOKUP(B8493,Invoices!A:I,9,TRUE)</f>
        <v>2021</v>
      </c>
    </row>
    <row r="8494" spans="1:10" x14ac:dyDescent="0.15">
      <c r="A8494" t="s">
        <v>11854</v>
      </c>
      <c r="B8494" t="s">
        <v>1820</v>
      </c>
      <c r="C8494" t="s">
        <v>88</v>
      </c>
      <c r="D8494" t="s">
        <v>85</v>
      </c>
      <c r="E8494">
        <v>2</v>
      </c>
      <c r="F8494" s="8">
        <f>VLOOKUP(C8494,Products!$A$2:$E$20,5,TRUE)</f>
        <v>8.9499999999999993</v>
      </c>
      <c r="G8494" s="8">
        <f t="shared" si="264"/>
        <v>17.899999999999999</v>
      </c>
      <c r="H8494" s="8">
        <f>VLOOKUP(C8494,Products!$A$2:$F$20,6,TRUE)</f>
        <v>5.6999999999999993</v>
      </c>
      <c r="I8494" s="8">
        <f t="shared" si="265"/>
        <v>11.399999999999999</v>
      </c>
      <c r="J8494" s="42">
        <f>VLOOKUP(B8494,Invoices!A:I,9,TRUE)</f>
        <v>2021</v>
      </c>
    </row>
    <row r="8495" spans="1:10" x14ac:dyDescent="0.15">
      <c r="A8495" t="s">
        <v>11855</v>
      </c>
      <c r="B8495" t="s">
        <v>1820</v>
      </c>
      <c r="C8495" t="s">
        <v>105</v>
      </c>
      <c r="D8495" t="s">
        <v>81</v>
      </c>
      <c r="E8495">
        <v>10</v>
      </c>
      <c r="F8495" s="8">
        <f>VLOOKUP(C8495,Products!$A$2:$E$20,5,TRUE)</f>
        <v>8.9499999999999993</v>
      </c>
      <c r="G8495" s="8">
        <f t="shared" si="264"/>
        <v>89.5</v>
      </c>
      <c r="H8495" s="8">
        <f>VLOOKUP(C8495,Products!$A$2:$F$20,6,TRUE)</f>
        <v>3.1999999999999993</v>
      </c>
      <c r="I8495" s="8">
        <f t="shared" si="265"/>
        <v>31.999999999999993</v>
      </c>
      <c r="J8495" s="42">
        <f>VLOOKUP(B8495,Invoices!A:I,9,TRUE)</f>
        <v>2021</v>
      </c>
    </row>
    <row r="8496" spans="1:10" x14ac:dyDescent="0.15">
      <c r="A8496" t="s">
        <v>11856</v>
      </c>
      <c r="B8496" t="s">
        <v>1821</v>
      </c>
      <c r="C8496" t="s">
        <v>103</v>
      </c>
      <c r="D8496" t="s">
        <v>77</v>
      </c>
      <c r="E8496">
        <v>6</v>
      </c>
      <c r="F8496" s="8">
        <f>VLOOKUP(C8496,Products!$A$2:$E$20,5,TRUE)</f>
        <v>8.9499999999999993</v>
      </c>
      <c r="G8496" s="8">
        <f t="shared" si="264"/>
        <v>53.699999999999996</v>
      </c>
      <c r="H8496" s="8">
        <f>VLOOKUP(C8496,Products!$A$2:$F$20,6,TRUE)</f>
        <v>3.1999999999999993</v>
      </c>
      <c r="I8496" s="8">
        <f t="shared" si="265"/>
        <v>19.199999999999996</v>
      </c>
      <c r="J8496" s="42">
        <f>VLOOKUP(B8496,Invoices!A:I,9,TRUE)</f>
        <v>2021</v>
      </c>
    </row>
    <row r="8497" spans="1:10" x14ac:dyDescent="0.15">
      <c r="A8497" t="s">
        <v>11857</v>
      </c>
      <c r="B8497" t="s">
        <v>1821</v>
      </c>
      <c r="C8497" t="s">
        <v>98</v>
      </c>
      <c r="D8497" t="s">
        <v>79</v>
      </c>
      <c r="E8497">
        <v>1</v>
      </c>
      <c r="F8497" s="8">
        <f>VLOOKUP(C8497,Products!$A$2:$E$20,5,TRUE)</f>
        <v>14.95</v>
      </c>
      <c r="G8497" s="8">
        <f t="shared" si="264"/>
        <v>14.95</v>
      </c>
      <c r="H8497" s="8">
        <f>VLOOKUP(C8497,Products!$A$2:$F$20,6,TRUE)</f>
        <v>3.0499999999999989</v>
      </c>
      <c r="I8497" s="8">
        <f t="shared" si="265"/>
        <v>3.0499999999999989</v>
      </c>
      <c r="J8497" s="42">
        <f>VLOOKUP(B8497,Invoices!A:I,9,TRUE)</f>
        <v>2021</v>
      </c>
    </row>
    <row r="8498" spans="1:10" x14ac:dyDescent="0.15">
      <c r="A8498" t="s">
        <v>11858</v>
      </c>
      <c r="B8498" t="s">
        <v>1821</v>
      </c>
      <c r="C8498" t="s">
        <v>88</v>
      </c>
      <c r="D8498" t="s">
        <v>85</v>
      </c>
      <c r="E8498">
        <v>2</v>
      </c>
      <c r="F8498" s="8">
        <f>VLOOKUP(C8498,Products!$A$2:$E$20,5,TRUE)</f>
        <v>8.9499999999999993</v>
      </c>
      <c r="G8498" s="8">
        <f t="shared" si="264"/>
        <v>17.899999999999999</v>
      </c>
      <c r="H8498" s="8">
        <f>VLOOKUP(C8498,Products!$A$2:$F$20,6,TRUE)</f>
        <v>5.6999999999999993</v>
      </c>
      <c r="I8498" s="8">
        <f t="shared" si="265"/>
        <v>11.399999999999999</v>
      </c>
      <c r="J8498" s="42">
        <f>VLOOKUP(B8498,Invoices!A:I,9,TRUE)</f>
        <v>2021</v>
      </c>
    </row>
    <row r="8499" spans="1:10" x14ac:dyDescent="0.15">
      <c r="A8499" t="s">
        <v>11859</v>
      </c>
      <c r="B8499" t="s">
        <v>1821</v>
      </c>
      <c r="C8499" t="s">
        <v>87</v>
      </c>
      <c r="D8499" t="s">
        <v>68</v>
      </c>
      <c r="E8499">
        <v>20</v>
      </c>
      <c r="F8499" s="8">
        <f>VLOOKUP(C8499,Products!$A$2:$E$20,5,TRUE)</f>
        <v>19.95</v>
      </c>
      <c r="G8499" s="8">
        <f t="shared" si="264"/>
        <v>399</v>
      </c>
      <c r="H8499" s="8">
        <f>VLOOKUP(C8499,Products!$A$2:$F$20,6,TRUE)</f>
        <v>7.4499999999999993</v>
      </c>
      <c r="I8499" s="8">
        <f t="shared" si="265"/>
        <v>149</v>
      </c>
      <c r="J8499" s="42">
        <f>VLOOKUP(B8499,Invoices!A:I,9,TRUE)</f>
        <v>2021</v>
      </c>
    </row>
    <row r="8500" spans="1:10" x14ac:dyDescent="0.15">
      <c r="A8500" t="s">
        <v>11860</v>
      </c>
      <c r="B8500" t="s">
        <v>1821</v>
      </c>
      <c r="C8500" t="s">
        <v>90</v>
      </c>
      <c r="D8500" t="s">
        <v>72</v>
      </c>
      <c r="E8500">
        <v>1</v>
      </c>
      <c r="F8500" s="8">
        <f>VLOOKUP(C8500,Products!$A$2:$E$20,5,TRUE)</f>
        <v>8.9499999999999993</v>
      </c>
      <c r="G8500" s="8">
        <f t="shared" si="264"/>
        <v>8.9499999999999993</v>
      </c>
      <c r="H8500" s="8">
        <f>VLOOKUP(C8500,Products!$A$2:$F$20,6,TRUE)</f>
        <v>5.6999999999999993</v>
      </c>
      <c r="I8500" s="8">
        <f t="shared" si="265"/>
        <v>5.6999999999999993</v>
      </c>
      <c r="J8500" s="42">
        <f>VLOOKUP(B8500,Invoices!A:I,9,TRUE)</f>
        <v>2021</v>
      </c>
    </row>
    <row r="8501" spans="1:10" x14ac:dyDescent="0.15">
      <c r="A8501" t="s">
        <v>11861</v>
      </c>
      <c r="B8501" t="s">
        <v>1821</v>
      </c>
      <c r="C8501" t="s">
        <v>93</v>
      </c>
      <c r="D8501" t="s">
        <v>76</v>
      </c>
      <c r="E8501">
        <v>3</v>
      </c>
      <c r="F8501" s="8">
        <f>VLOOKUP(C8501,Products!$A$2:$E$20,5,TRUE)</f>
        <v>9.9499999999999993</v>
      </c>
      <c r="G8501" s="8">
        <f t="shared" si="264"/>
        <v>29.849999999999998</v>
      </c>
      <c r="H8501" s="8">
        <f>VLOOKUP(C8501,Products!$A$2:$F$20,6,TRUE)</f>
        <v>1.9499999999999993</v>
      </c>
      <c r="I8501" s="8">
        <f t="shared" si="265"/>
        <v>5.8499999999999979</v>
      </c>
      <c r="J8501" s="42">
        <f>VLOOKUP(B8501,Invoices!A:I,9,TRUE)</f>
        <v>2021</v>
      </c>
    </row>
    <row r="8502" spans="1:10" x14ac:dyDescent="0.15">
      <c r="A8502" t="s">
        <v>11862</v>
      </c>
      <c r="B8502" t="s">
        <v>1822</v>
      </c>
      <c r="C8502" t="s">
        <v>88</v>
      </c>
      <c r="D8502" t="s">
        <v>85</v>
      </c>
      <c r="E8502">
        <v>1</v>
      </c>
      <c r="F8502" s="8">
        <f>VLOOKUP(C8502,Products!$A$2:$E$20,5,TRUE)</f>
        <v>8.9499999999999993</v>
      </c>
      <c r="G8502" s="8">
        <f t="shared" si="264"/>
        <v>8.9499999999999993</v>
      </c>
      <c r="H8502" s="8">
        <f>VLOOKUP(C8502,Products!$A$2:$F$20,6,TRUE)</f>
        <v>5.6999999999999993</v>
      </c>
      <c r="I8502" s="8">
        <f t="shared" si="265"/>
        <v>5.6999999999999993</v>
      </c>
      <c r="J8502" s="42">
        <f>VLOOKUP(B8502,Invoices!A:I,9,TRUE)</f>
        <v>2021</v>
      </c>
    </row>
    <row r="8503" spans="1:10" x14ac:dyDescent="0.15">
      <c r="A8503" t="s">
        <v>11863</v>
      </c>
      <c r="B8503" t="s">
        <v>1822</v>
      </c>
      <c r="C8503" t="s">
        <v>101</v>
      </c>
      <c r="D8503" t="s">
        <v>69</v>
      </c>
      <c r="E8503">
        <v>1</v>
      </c>
      <c r="F8503" s="8">
        <f>VLOOKUP(C8503,Products!$A$2:$E$20,5,TRUE)</f>
        <v>129.94999999999999</v>
      </c>
      <c r="G8503" s="8">
        <f t="shared" si="264"/>
        <v>129.94999999999999</v>
      </c>
      <c r="H8503" s="8">
        <f>VLOOKUP(C8503,Products!$A$2:$F$20,6,TRUE)</f>
        <v>40.449999999999989</v>
      </c>
      <c r="I8503" s="8">
        <f t="shared" si="265"/>
        <v>40.449999999999989</v>
      </c>
      <c r="J8503" s="42">
        <f>VLOOKUP(B8503,Invoices!A:I,9,TRUE)</f>
        <v>2021</v>
      </c>
    </row>
    <row r="8504" spans="1:10" x14ac:dyDescent="0.15">
      <c r="A8504" t="s">
        <v>11864</v>
      </c>
      <c r="B8504" t="s">
        <v>1823</v>
      </c>
      <c r="C8504" t="s">
        <v>94</v>
      </c>
      <c r="D8504" t="s">
        <v>86</v>
      </c>
      <c r="E8504">
        <v>3</v>
      </c>
      <c r="F8504" s="8">
        <f>VLOOKUP(C8504,Products!$A$2:$E$20,5,TRUE)</f>
        <v>3.5</v>
      </c>
      <c r="G8504" s="8">
        <f t="shared" si="264"/>
        <v>10.5</v>
      </c>
      <c r="H8504" s="8">
        <f>VLOOKUP(C8504,Products!$A$2:$F$20,6,TRUE)</f>
        <v>0.54999999999999982</v>
      </c>
      <c r="I8504" s="8">
        <f t="shared" si="265"/>
        <v>1.6499999999999995</v>
      </c>
      <c r="J8504" s="42">
        <f>VLOOKUP(B8504,Invoices!A:I,9,TRUE)</f>
        <v>2021</v>
      </c>
    </row>
    <row r="8505" spans="1:10" x14ac:dyDescent="0.15">
      <c r="A8505" t="s">
        <v>11865</v>
      </c>
      <c r="B8505" t="s">
        <v>1824</v>
      </c>
      <c r="C8505" t="s">
        <v>99</v>
      </c>
      <c r="D8505" t="s">
        <v>84</v>
      </c>
      <c r="E8505">
        <v>4</v>
      </c>
      <c r="F8505" s="8">
        <f>VLOOKUP(C8505,Products!$A$2:$E$20,5,TRUE)</f>
        <v>3.5</v>
      </c>
      <c r="G8505" s="8">
        <f t="shared" si="264"/>
        <v>14</v>
      </c>
      <c r="H8505" s="8">
        <f>VLOOKUP(C8505,Products!$A$2:$F$20,6,TRUE)</f>
        <v>0.54999999999999982</v>
      </c>
      <c r="I8505" s="8">
        <f t="shared" si="265"/>
        <v>2.1999999999999993</v>
      </c>
      <c r="J8505" s="42">
        <f>VLOOKUP(B8505,Invoices!A:I,9,TRUE)</f>
        <v>2021</v>
      </c>
    </row>
    <row r="8506" spans="1:10" x14ac:dyDescent="0.15">
      <c r="A8506" t="s">
        <v>11866</v>
      </c>
      <c r="B8506" t="s">
        <v>1824</v>
      </c>
      <c r="C8506" t="s">
        <v>90</v>
      </c>
      <c r="D8506" t="s">
        <v>72</v>
      </c>
      <c r="E8506">
        <v>10</v>
      </c>
      <c r="F8506" s="8">
        <f>VLOOKUP(C8506,Products!$A$2:$E$20,5,TRUE)</f>
        <v>8.9499999999999993</v>
      </c>
      <c r="G8506" s="8">
        <f t="shared" si="264"/>
        <v>89.5</v>
      </c>
      <c r="H8506" s="8">
        <f>VLOOKUP(C8506,Products!$A$2:$F$20,6,TRUE)</f>
        <v>5.6999999999999993</v>
      </c>
      <c r="I8506" s="8">
        <f t="shared" si="265"/>
        <v>56.999999999999993</v>
      </c>
      <c r="J8506" s="42">
        <f>VLOOKUP(B8506,Invoices!A:I,9,TRUE)</f>
        <v>2021</v>
      </c>
    </row>
    <row r="8507" spans="1:10" x14ac:dyDescent="0.15">
      <c r="A8507" t="s">
        <v>11867</v>
      </c>
      <c r="B8507" t="s">
        <v>1824</v>
      </c>
      <c r="C8507" t="s">
        <v>104</v>
      </c>
      <c r="D8507" t="s">
        <v>71</v>
      </c>
      <c r="E8507">
        <v>2</v>
      </c>
      <c r="F8507" s="8">
        <f>VLOOKUP(C8507,Products!$A$2:$E$20,5,TRUE)</f>
        <v>2.95</v>
      </c>
      <c r="G8507" s="8">
        <f t="shared" si="264"/>
        <v>5.9</v>
      </c>
      <c r="H8507" s="8">
        <f>VLOOKUP(C8507,Products!$A$2:$F$20,6,TRUE)</f>
        <v>1.1500000000000001</v>
      </c>
      <c r="I8507" s="8">
        <f t="shared" si="265"/>
        <v>2.3000000000000003</v>
      </c>
      <c r="J8507" s="42">
        <f>VLOOKUP(B8507,Invoices!A:I,9,TRUE)</f>
        <v>2021</v>
      </c>
    </row>
    <row r="8508" spans="1:10" x14ac:dyDescent="0.15">
      <c r="A8508" t="s">
        <v>11868</v>
      </c>
      <c r="B8508" t="s">
        <v>1824</v>
      </c>
      <c r="C8508" t="s">
        <v>88</v>
      </c>
      <c r="D8508" t="s">
        <v>85</v>
      </c>
      <c r="E8508">
        <v>1</v>
      </c>
      <c r="F8508" s="8">
        <f>VLOOKUP(C8508,Products!$A$2:$E$20,5,TRUE)</f>
        <v>8.9499999999999993</v>
      </c>
      <c r="G8508" s="8">
        <f t="shared" si="264"/>
        <v>8.9499999999999993</v>
      </c>
      <c r="H8508" s="8">
        <f>VLOOKUP(C8508,Products!$A$2:$F$20,6,TRUE)</f>
        <v>5.6999999999999993</v>
      </c>
      <c r="I8508" s="8">
        <f t="shared" si="265"/>
        <v>5.6999999999999993</v>
      </c>
      <c r="J8508" s="42">
        <f>VLOOKUP(B8508,Invoices!A:I,9,TRUE)</f>
        <v>2021</v>
      </c>
    </row>
    <row r="8509" spans="1:10" x14ac:dyDescent="0.15">
      <c r="A8509" t="s">
        <v>11869</v>
      </c>
      <c r="B8509" t="s">
        <v>1824</v>
      </c>
      <c r="C8509" t="s">
        <v>89</v>
      </c>
      <c r="D8509" t="s">
        <v>80</v>
      </c>
      <c r="E8509">
        <v>25</v>
      </c>
      <c r="F8509" s="8">
        <f>VLOOKUP(C8509,Products!$A$2:$E$20,5,TRUE)</f>
        <v>15.95</v>
      </c>
      <c r="G8509" s="8">
        <f t="shared" si="264"/>
        <v>398.75</v>
      </c>
      <c r="H8509" s="8">
        <f>VLOOKUP(C8509,Products!$A$2:$F$20,6,TRUE)</f>
        <v>6</v>
      </c>
      <c r="I8509" s="8">
        <f t="shared" si="265"/>
        <v>150</v>
      </c>
      <c r="J8509" s="42">
        <f>VLOOKUP(B8509,Invoices!A:I,9,TRUE)</f>
        <v>2021</v>
      </c>
    </row>
    <row r="8510" spans="1:10" x14ac:dyDescent="0.15">
      <c r="A8510" t="s">
        <v>11870</v>
      </c>
      <c r="B8510" t="s">
        <v>1824</v>
      </c>
      <c r="C8510" t="s">
        <v>98</v>
      </c>
      <c r="D8510" t="s">
        <v>79</v>
      </c>
      <c r="E8510">
        <v>1</v>
      </c>
      <c r="F8510" s="8">
        <f>VLOOKUP(C8510,Products!$A$2:$E$20,5,TRUE)</f>
        <v>14.95</v>
      </c>
      <c r="G8510" s="8">
        <f t="shared" si="264"/>
        <v>14.95</v>
      </c>
      <c r="H8510" s="8">
        <f>VLOOKUP(C8510,Products!$A$2:$F$20,6,TRUE)</f>
        <v>3.0499999999999989</v>
      </c>
      <c r="I8510" s="8">
        <f t="shared" si="265"/>
        <v>3.0499999999999989</v>
      </c>
      <c r="J8510" s="42">
        <f>VLOOKUP(B8510,Invoices!A:I,9,TRUE)</f>
        <v>2021</v>
      </c>
    </row>
    <row r="8511" spans="1:10" x14ac:dyDescent="0.15">
      <c r="A8511" t="s">
        <v>11871</v>
      </c>
      <c r="B8511" t="s">
        <v>1824</v>
      </c>
      <c r="C8511" t="s">
        <v>93</v>
      </c>
      <c r="D8511" t="s">
        <v>76</v>
      </c>
      <c r="E8511">
        <v>2</v>
      </c>
      <c r="F8511" s="8">
        <f>VLOOKUP(C8511,Products!$A$2:$E$20,5,TRUE)</f>
        <v>9.9499999999999993</v>
      </c>
      <c r="G8511" s="8">
        <f t="shared" si="264"/>
        <v>19.899999999999999</v>
      </c>
      <c r="H8511" s="8">
        <f>VLOOKUP(C8511,Products!$A$2:$F$20,6,TRUE)</f>
        <v>1.9499999999999993</v>
      </c>
      <c r="I8511" s="8">
        <f t="shared" si="265"/>
        <v>3.8999999999999986</v>
      </c>
      <c r="J8511" s="42">
        <f>VLOOKUP(B8511,Invoices!A:I,9,TRUE)</f>
        <v>2021</v>
      </c>
    </row>
    <row r="8512" spans="1:10" x14ac:dyDescent="0.15">
      <c r="A8512" t="s">
        <v>11872</v>
      </c>
      <c r="B8512" t="s">
        <v>1824</v>
      </c>
      <c r="C8512" t="s">
        <v>101</v>
      </c>
      <c r="D8512" t="s">
        <v>69</v>
      </c>
      <c r="E8512">
        <v>25</v>
      </c>
      <c r="F8512" s="8">
        <f>VLOOKUP(C8512,Products!$A$2:$E$20,5,TRUE)</f>
        <v>129.94999999999999</v>
      </c>
      <c r="G8512" s="8">
        <f t="shared" si="264"/>
        <v>3248.7499999999995</v>
      </c>
      <c r="H8512" s="8">
        <f>VLOOKUP(C8512,Products!$A$2:$F$20,6,TRUE)</f>
        <v>40.449999999999989</v>
      </c>
      <c r="I8512" s="8">
        <f t="shared" si="265"/>
        <v>1011.2499999999998</v>
      </c>
      <c r="J8512" s="42">
        <f>VLOOKUP(B8512,Invoices!A:I,9,TRUE)</f>
        <v>2021</v>
      </c>
    </row>
    <row r="8513" spans="1:10" x14ac:dyDescent="0.15">
      <c r="A8513" t="s">
        <v>11873</v>
      </c>
      <c r="B8513" t="s">
        <v>1825</v>
      </c>
      <c r="C8513" t="s">
        <v>104</v>
      </c>
      <c r="D8513" t="s">
        <v>71</v>
      </c>
      <c r="E8513">
        <v>3</v>
      </c>
      <c r="F8513" s="8">
        <f>VLOOKUP(C8513,Products!$A$2:$E$20,5,TRUE)</f>
        <v>2.95</v>
      </c>
      <c r="G8513" s="8">
        <f t="shared" si="264"/>
        <v>8.8500000000000014</v>
      </c>
      <c r="H8513" s="8">
        <f>VLOOKUP(C8513,Products!$A$2:$F$20,6,TRUE)</f>
        <v>1.1500000000000001</v>
      </c>
      <c r="I8513" s="8">
        <f t="shared" si="265"/>
        <v>3.45</v>
      </c>
      <c r="J8513" s="42">
        <f>VLOOKUP(B8513,Invoices!A:I,9,TRUE)</f>
        <v>2021</v>
      </c>
    </row>
    <row r="8514" spans="1:10" x14ac:dyDescent="0.15">
      <c r="A8514" t="s">
        <v>11874</v>
      </c>
      <c r="B8514" t="s">
        <v>1826</v>
      </c>
      <c r="C8514" t="s">
        <v>93</v>
      </c>
      <c r="D8514" t="s">
        <v>76</v>
      </c>
      <c r="E8514">
        <v>1</v>
      </c>
      <c r="F8514" s="8">
        <f>VLOOKUP(C8514,Products!$A$2:$E$20,5,TRUE)</f>
        <v>9.9499999999999993</v>
      </c>
      <c r="G8514" s="8">
        <f t="shared" si="264"/>
        <v>9.9499999999999993</v>
      </c>
      <c r="H8514" s="8">
        <f>VLOOKUP(C8514,Products!$A$2:$F$20,6,TRUE)</f>
        <v>1.9499999999999993</v>
      </c>
      <c r="I8514" s="8">
        <f t="shared" si="265"/>
        <v>1.9499999999999993</v>
      </c>
      <c r="J8514" s="42">
        <f>VLOOKUP(B8514,Invoices!A:I,9,TRUE)</f>
        <v>2021</v>
      </c>
    </row>
    <row r="8515" spans="1:10" x14ac:dyDescent="0.15">
      <c r="A8515" t="s">
        <v>11875</v>
      </c>
      <c r="B8515" t="s">
        <v>1826</v>
      </c>
      <c r="C8515" t="s">
        <v>96</v>
      </c>
      <c r="D8515" t="s">
        <v>75</v>
      </c>
      <c r="E8515">
        <v>12</v>
      </c>
      <c r="F8515" s="8">
        <f>VLOOKUP(C8515,Products!$A$2:$E$20,5,TRUE)</f>
        <v>79.95</v>
      </c>
      <c r="G8515" s="8">
        <f t="shared" ref="G8515:G8578" si="266">F8515*E8515</f>
        <v>959.40000000000009</v>
      </c>
      <c r="H8515" s="8">
        <f>VLOOKUP(C8515,Products!$A$2:$F$20,6,TRUE)</f>
        <v>27.950000000000003</v>
      </c>
      <c r="I8515" s="8">
        <f t="shared" ref="I8515:I8578" si="267">H8515*E8515</f>
        <v>335.40000000000003</v>
      </c>
      <c r="J8515" s="42">
        <f>VLOOKUP(B8515,Invoices!A:I,9,TRUE)</f>
        <v>2021</v>
      </c>
    </row>
    <row r="8516" spans="1:10" x14ac:dyDescent="0.15">
      <c r="A8516" t="s">
        <v>11876</v>
      </c>
      <c r="B8516" t="s">
        <v>1827</v>
      </c>
      <c r="C8516" t="s">
        <v>104</v>
      </c>
      <c r="D8516" t="s">
        <v>71</v>
      </c>
      <c r="E8516">
        <v>1</v>
      </c>
      <c r="F8516" s="8">
        <f>VLOOKUP(C8516,Products!$A$2:$E$20,5,TRUE)</f>
        <v>2.95</v>
      </c>
      <c r="G8516" s="8">
        <f t="shared" si="266"/>
        <v>2.95</v>
      </c>
      <c r="H8516" s="8">
        <f>VLOOKUP(C8516,Products!$A$2:$F$20,6,TRUE)</f>
        <v>1.1500000000000001</v>
      </c>
      <c r="I8516" s="8">
        <f t="shared" si="267"/>
        <v>1.1500000000000001</v>
      </c>
      <c r="J8516" s="42">
        <f>VLOOKUP(B8516,Invoices!A:I,9,TRUE)</f>
        <v>2021</v>
      </c>
    </row>
    <row r="8517" spans="1:10" x14ac:dyDescent="0.15">
      <c r="A8517" t="s">
        <v>11877</v>
      </c>
      <c r="B8517" t="s">
        <v>1827</v>
      </c>
      <c r="C8517" t="s">
        <v>100</v>
      </c>
      <c r="D8517" t="s">
        <v>78</v>
      </c>
      <c r="E8517">
        <v>8</v>
      </c>
      <c r="F8517" s="8">
        <f>VLOOKUP(C8517,Products!$A$2:$E$20,5,TRUE)</f>
        <v>49.95</v>
      </c>
      <c r="G8517" s="8">
        <f t="shared" si="266"/>
        <v>399.6</v>
      </c>
      <c r="H8517" s="8">
        <f>VLOOKUP(C8517,Products!$A$2:$F$20,6,TRUE)</f>
        <v>19.950000000000003</v>
      </c>
      <c r="I8517" s="8">
        <f t="shared" si="267"/>
        <v>159.60000000000002</v>
      </c>
      <c r="J8517" s="42">
        <f>VLOOKUP(B8517,Invoices!A:I,9,TRUE)</f>
        <v>2021</v>
      </c>
    </row>
    <row r="8518" spans="1:10" x14ac:dyDescent="0.15">
      <c r="A8518" t="s">
        <v>11878</v>
      </c>
      <c r="B8518" t="s">
        <v>1827</v>
      </c>
      <c r="C8518" t="s">
        <v>87</v>
      </c>
      <c r="D8518" t="s">
        <v>68</v>
      </c>
      <c r="E8518">
        <v>4</v>
      </c>
      <c r="F8518" s="8">
        <f>VLOOKUP(C8518,Products!$A$2:$E$20,5,TRUE)</f>
        <v>19.95</v>
      </c>
      <c r="G8518" s="8">
        <f t="shared" si="266"/>
        <v>79.8</v>
      </c>
      <c r="H8518" s="8">
        <f>VLOOKUP(C8518,Products!$A$2:$F$20,6,TRUE)</f>
        <v>7.4499999999999993</v>
      </c>
      <c r="I8518" s="8">
        <f t="shared" si="267"/>
        <v>29.799999999999997</v>
      </c>
      <c r="J8518" s="42">
        <f>VLOOKUP(B8518,Invoices!A:I,9,TRUE)</f>
        <v>2021</v>
      </c>
    </row>
    <row r="8519" spans="1:10" x14ac:dyDescent="0.15">
      <c r="A8519" t="s">
        <v>11879</v>
      </c>
      <c r="B8519" t="s">
        <v>1827</v>
      </c>
      <c r="C8519" t="s">
        <v>96</v>
      </c>
      <c r="D8519" t="s">
        <v>75</v>
      </c>
      <c r="E8519">
        <v>2</v>
      </c>
      <c r="F8519" s="8">
        <f>VLOOKUP(C8519,Products!$A$2:$E$20,5,TRUE)</f>
        <v>79.95</v>
      </c>
      <c r="G8519" s="8">
        <f t="shared" si="266"/>
        <v>159.9</v>
      </c>
      <c r="H8519" s="8">
        <f>VLOOKUP(C8519,Products!$A$2:$F$20,6,TRUE)</f>
        <v>27.950000000000003</v>
      </c>
      <c r="I8519" s="8">
        <f t="shared" si="267"/>
        <v>55.900000000000006</v>
      </c>
      <c r="J8519" s="42">
        <f>VLOOKUP(B8519,Invoices!A:I,9,TRUE)</f>
        <v>2021</v>
      </c>
    </row>
    <row r="8520" spans="1:10" x14ac:dyDescent="0.15">
      <c r="A8520" t="s">
        <v>11880</v>
      </c>
      <c r="B8520" t="s">
        <v>1828</v>
      </c>
      <c r="C8520" t="s">
        <v>90</v>
      </c>
      <c r="D8520" t="s">
        <v>72</v>
      </c>
      <c r="E8520">
        <v>50</v>
      </c>
      <c r="F8520" s="8">
        <f>VLOOKUP(C8520,Products!$A$2:$E$20,5,TRUE)</f>
        <v>8.9499999999999993</v>
      </c>
      <c r="G8520" s="8">
        <f t="shared" si="266"/>
        <v>447.49999999999994</v>
      </c>
      <c r="H8520" s="8">
        <f>VLOOKUP(C8520,Products!$A$2:$F$20,6,TRUE)</f>
        <v>5.6999999999999993</v>
      </c>
      <c r="I8520" s="8">
        <f t="shared" si="267"/>
        <v>284.99999999999994</v>
      </c>
      <c r="J8520" s="42">
        <f>VLOOKUP(B8520,Invoices!A:I,9,TRUE)</f>
        <v>2021</v>
      </c>
    </row>
    <row r="8521" spans="1:10" x14ac:dyDescent="0.15">
      <c r="A8521" t="s">
        <v>11881</v>
      </c>
      <c r="B8521" t="s">
        <v>1828</v>
      </c>
      <c r="C8521" t="s">
        <v>97</v>
      </c>
      <c r="D8521" t="s">
        <v>74</v>
      </c>
      <c r="E8521">
        <v>1</v>
      </c>
      <c r="F8521" s="8">
        <f>VLOOKUP(C8521,Products!$A$2:$E$20,5,TRUE)</f>
        <v>1.5</v>
      </c>
      <c r="G8521" s="8">
        <f t="shared" si="266"/>
        <v>1.5</v>
      </c>
      <c r="H8521" s="8">
        <f>VLOOKUP(C8521,Products!$A$2:$F$20,6,TRUE)</f>
        <v>0.5</v>
      </c>
      <c r="I8521" s="8">
        <f t="shared" si="267"/>
        <v>0.5</v>
      </c>
      <c r="J8521" s="42">
        <f>VLOOKUP(B8521,Invoices!A:I,9,TRUE)</f>
        <v>2021</v>
      </c>
    </row>
    <row r="8522" spans="1:10" x14ac:dyDescent="0.15">
      <c r="A8522" t="s">
        <v>11882</v>
      </c>
      <c r="B8522" t="s">
        <v>1828</v>
      </c>
      <c r="C8522" t="s">
        <v>102</v>
      </c>
      <c r="D8522" t="s">
        <v>83</v>
      </c>
      <c r="E8522">
        <v>30</v>
      </c>
      <c r="F8522" s="8">
        <f>VLOOKUP(C8522,Products!$A$2:$E$20,5,TRUE)</f>
        <v>29.95</v>
      </c>
      <c r="G8522" s="8">
        <f t="shared" si="266"/>
        <v>898.5</v>
      </c>
      <c r="H8522" s="8">
        <f>VLOOKUP(C8522,Products!$A$2:$F$20,6,TRUE)</f>
        <v>15</v>
      </c>
      <c r="I8522" s="8">
        <f t="shared" si="267"/>
        <v>450</v>
      </c>
      <c r="J8522" s="42">
        <f>VLOOKUP(B8522,Invoices!A:I,9,TRUE)</f>
        <v>2021</v>
      </c>
    </row>
    <row r="8523" spans="1:10" x14ac:dyDescent="0.15">
      <c r="A8523" t="s">
        <v>11883</v>
      </c>
      <c r="B8523" t="s">
        <v>1828</v>
      </c>
      <c r="C8523" t="s">
        <v>87</v>
      </c>
      <c r="D8523" t="s">
        <v>68</v>
      </c>
      <c r="E8523">
        <v>1</v>
      </c>
      <c r="F8523" s="8">
        <f>VLOOKUP(C8523,Products!$A$2:$E$20,5,TRUE)</f>
        <v>19.95</v>
      </c>
      <c r="G8523" s="8">
        <f t="shared" si="266"/>
        <v>19.95</v>
      </c>
      <c r="H8523" s="8">
        <f>VLOOKUP(C8523,Products!$A$2:$F$20,6,TRUE)</f>
        <v>7.4499999999999993</v>
      </c>
      <c r="I8523" s="8">
        <f t="shared" si="267"/>
        <v>7.4499999999999993</v>
      </c>
      <c r="J8523" s="42">
        <f>VLOOKUP(B8523,Invoices!A:I,9,TRUE)</f>
        <v>2021</v>
      </c>
    </row>
    <row r="8524" spans="1:10" x14ac:dyDescent="0.15">
      <c r="A8524" t="s">
        <v>11884</v>
      </c>
      <c r="B8524" t="s">
        <v>1828</v>
      </c>
      <c r="C8524" t="s">
        <v>96</v>
      </c>
      <c r="D8524" t="s">
        <v>75</v>
      </c>
      <c r="E8524">
        <v>5</v>
      </c>
      <c r="F8524" s="8">
        <f>VLOOKUP(C8524,Products!$A$2:$E$20,5,TRUE)</f>
        <v>79.95</v>
      </c>
      <c r="G8524" s="8">
        <f t="shared" si="266"/>
        <v>399.75</v>
      </c>
      <c r="H8524" s="8">
        <f>VLOOKUP(C8524,Products!$A$2:$F$20,6,TRUE)</f>
        <v>27.950000000000003</v>
      </c>
      <c r="I8524" s="8">
        <f t="shared" si="267"/>
        <v>139.75</v>
      </c>
      <c r="J8524" s="42">
        <f>VLOOKUP(B8524,Invoices!A:I,9,TRUE)</f>
        <v>2021</v>
      </c>
    </row>
    <row r="8525" spans="1:10" x14ac:dyDescent="0.15">
      <c r="A8525" t="s">
        <v>11885</v>
      </c>
      <c r="B8525" t="s">
        <v>1828</v>
      </c>
      <c r="C8525" t="s">
        <v>88</v>
      </c>
      <c r="D8525" t="s">
        <v>85</v>
      </c>
      <c r="E8525">
        <v>1</v>
      </c>
      <c r="F8525" s="8">
        <f>VLOOKUP(C8525,Products!$A$2:$E$20,5,TRUE)</f>
        <v>8.9499999999999993</v>
      </c>
      <c r="G8525" s="8">
        <f t="shared" si="266"/>
        <v>8.9499999999999993</v>
      </c>
      <c r="H8525" s="8">
        <f>VLOOKUP(C8525,Products!$A$2:$F$20,6,TRUE)</f>
        <v>5.6999999999999993</v>
      </c>
      <c r="I8525" s="8">
        <f t="shared" si="267"/>
        <v>5.6999999999999993</v>
      </c>
      <c r="J8525" s="42">
        <f>VLOOKUP(B8525,Invoices!A:I,9,TRUE)</f>
        <v>2021</v>
      </c>
    </row>
    <row r="8526" spans="1:10" x14ac:dyDescent="0.15">
      <c r="A8526" t="s">
        <v>11886</v>
      </c>
      <c r="B8526" t="s">
        <v>1828</v>
      </c>
      <c r="C8526" t="s">
        <v>104</v>
      </c>
      <c r="D8526" t="s">
        <v>71</v>
      </c>
      <c r="E8526">
        <v>4</v>
      </c>
      <c r="F8526" s="8">
        <f>VLOOKUP(C8526,Products!$A$2:$E$20,5,TRUE)</f>
        <v>2.95</v>
      </c>
      <c r="G8526" s="8">
        <f t="shared" si="266"/>
        <v>11.8</v>
      </c>
      <c r="H8526" s="8">
        <f>VLOOKUP(C8526,Products!$A$2:$F$20,6,TRUE)</f>
        <v>1.1500000000000001</v>
      </c>
      <c r="I8526" s="8">
        <f t="shared" si="267"/>
        <v>4.6000000000000005</v>
      </c>
      <c r="J8526" s="42">
        <f>VLOOKUP(B8526,Invoices!A:I,9,TRUE)</f>
        <v>2021</v>
      </c>
    </row>
    <row r="8527" spans="1:10" x14ac:dyDescent="0.15">
      <c r="A8527" t="s">
        <v>11887</v>
      </c>
      <c r="B8527" t="s">
        <v>1829</v>
      </c>
      <c r="C8527" t="s">
        <v>105</v>
      </c>
      <c r="D8527" t="s">
        <v>81</v>
      </c>
      <c r="E8527">
        <v>6</v>
      </c>
      <c r="F8527" s="8">
        <f>VLOOKUP(C8527,Products!$A$2:$E$20,5,TRUE)</f>
        <v>8.9499999999999993</v>
      </c>
      <c r="G8527" s="8">
        <f t="shared" si="266"/>
        <v>53.699999999999996</v>
      </c>
      <c r="H8527" s="8">
        <f>VLOOKUP(C8527,Products!$A$2:$F$20,6,TRUE)</f>
        <v>3.1999999999999993</v>
      </c>
      <c r="I8527" s="8">
        <f t="shared" si="267"/>
        <v>19.199999999999996</v>
      </c>
      <c r="J8527" s="42">
        <f>VLOOKUP(B8527,Invoices!A:I,9,TRUE)</f>
        <v>2021</v>
      </c>
    </row>
    <row r="8528" spans="1:10" x14ac:dyDescent="0.15">
      <c r="A8528" t="s">
        <v>11888</v>
      </c>
      <c r="B8528" t="s">
        <v>1830</v>
      </c>
      <c r="C8528" t="s">
        <v>90</v>
      </c>
      <c r="D8528" t="s">
        <v>72</v>
      </c>
      <c r="E8528">
        <v>1</v>
      </c>
      <c r="F8528" s="8">
        <f>VLOOKUP(C8528,Products!$A$2:$E$20,5,TRUE)</f>
        <v>8.9499999999999993</v>
      </c>
      <c r="G8528" s="8">
        <f t="shared" si="266"/>
        <v>8.9499999999999993</v>
      </c>
      <c r="H8528" s="8">
        <f>VLOOKUP(C8528,Products!$A$2:$F$20,6,TRUE)</f>
        <v>5.6999999999999993</v>
      </c>
      <c r="I8528" s="8">
        <f t="shared" si="267"/>
        <v>5.6999999999999993</v>
      </c>
      <c r="J8528" s="42">
        <f>VLOOKUP(B8528,Invoices!A:I,9,TRUE)</f>
        <v>2021</v>
      </c>
    </row>
    <row r="8529" spans="1:10" x14ac:dyDescent="0.15">
      <c r="A8529" t="s">
        <v>11889</v>
      </c>
      <c r="B8529" t="s">
        <v>1831</v>
      </c>
      <c r="C8529" t="s">
        <v>94</v>
      </c>
      <c r="D8529" t="s">
        <v>86</v>
      </c>
      <c r="E8529">
        <v>4</v>
      </c>
      <c r="F8529" s="8">
        <f>VLOOKUP(C8529,Products!$A$2:$E$20,5,TRUE)</f>
        <v>3.5</v>
      </c>
      <c r="G8529" s="8">
        <f t="shared" si="266"/>
        <v>14</v>
      </c>
      <c r="H8529" s="8">
        <f>VLOOKUP(C8529,Products!$A$2:$F$20,6,TRUE)</f>
        <v>0.54999999999999982</v>
      </c>
      <c r="I8529" s="8">
        <f t="shared" si="267"/>
        <v>2.1999999999999993</v>
      </c>
      <c r="J8529" s="42">
        <f>VLOOKUP(B8529,Invoices!A:I,9,TRUE)</f>
        <v>2021</v>
      </c>
    </row>
    <row r="8530" spans="1:10" x14ac:dyDescent="0.15">
      <c r="A8530" t="s">
        <v>11890</v>
      </c>
      <c r="B8530" t="s">
        <v>1831</v>
      </c>
      <c r="C8530" t="s">
        <v>101</v>
      </c>
      <c r="D8530" t="s">
        <v>69</v>
      </c>
      <c r="E8530">
        <v>8</v>
      </c>
      <c r="F8530" s="8">
        <f>VLOOKUP(C8530,Products!$A$2:$E$20,5,TRUE)</f>
        <v>129.94999999999999</v>
      </c>
      <c r="G8530" s="8">
        <f t="shared" si="266"/>
        <v>1039.5999999999999</v>
      </c>
      <c r="H8530" s="8">
        <f>VLOOKUP(C8530,Products!$A$2:$F$20,6,TRUE)</f>
        <v>40.449999999999989</v>
      </c>
      <c r="I8530" s="8">
        <f t="shared" si="267"/>
        <v>323.59999999999991</v>
      </c>
      <c r="J8530" s="42">
        <f>VLOOKUP(B8530,Invoices!A:I,9,TRUE)</f>
        <v>2021</v>
      </c>
    </row>
    <row r="8531" spans="1:10" x14ac:dyDescent="0.15">
      <c r="A8531" t="s">
        <v>11891</v>
      </c>
      <c r="B8531" t="s">
        <v>1831</v>
      </c>
      <c r="C8531" t="s">
        <v>102</v>
      </c>
      <c r="D8531" t="s">
        <v>83</v>
      </c>
      <c r="E8531">
        <v>1</v>
      </c>
      <c r="F8531" s="8">
        <f>VLOOKUP(C8531,Products!$A$2:$E$20,5,TRUE)</f>
        <v>29.95</v>
      </c>
      <c r="G8531" s="8">
        <f t="shared" si="266"/>
        <v>29.95</v>
      </c>
      <c r="H8531" s="8">
        <f>VLOOKUP(C8531,Products!$A$2:$F$20,6,TRUE)</f>
        <v>15</v>
      </c>
      <c r="I8531" s="8">
        <f t="shared" si="267"/>
        <v>15</v>
      </c>
      <c r="J8531" s="42">
        <f>VLOOKUP(B8531,Invoices!A:I,9,TRUE)</f>
        <v>2021</v>
      </c>
    </row>
    <row r="8532" spans="1:10" x14ac:dyDescent="0.15">
      <c r="A8532" t="s">
        <v>11892</v>
      </c>
      <c r="B8532" t="s">
        <v>1832</v>
      </c>
      <c r="C8532" t="s">
        <v>94</v>
      </c>
      <c r="D8532" t="s">
        <v>86</v>
      </c>
      <c r="E8532">
        <v>7</v>
      </c>
      <c r="F8532" s="8">
        <f>VLOOKUP(C8532,Products!$A$2:$E$20,5,TRUE)</f>
        <v>3.5</v>
      </c>
      <c r="G8532" s="8">
        <f t="shared" si="266"/>
        <v>24.5</v>
      </c>
      <c r="H8532" s="8">
        <f>VLOOKUP(C8532,Products!$A$2:$F$20,6,TRUE)</f>
        <v>0.54999999999999982</v>
      </c>
      <c r="I8532" s="8">
        <f t="shared" si="267"/>
        <v>3.8499999999999988</v>
      </c>
      <c r="J8532" s="42">
        <f>VLOOKUP(B8532,Invoices!A:I,9,TRUE)</f>
        <v>2021</v>
      </c>
    </row>
    <row r="8533" spans="1:10" x14ac:dyDescent="0.15">
      <c r="A8533" t="s">
        <v>11893</v>
      </c>
      <c r="B8533" t="s">
        <v>1832</v>
      </c>
      <c r="C8533" t="s">
        <v>104</v>
      </c>
      <c r="D8533" t="s">
        <v>71</v>
      </c>
      <c r="E8533">
        <v>1</v>
      </c>
      <c r="F8533" s="8">
        <f>VLOOKUP(C8533,Products!$A$2:$E$20,5,TRUE)</f>
        <v>2.95</v>
      </c>
      <c r="G8533" s="8">
        <f t="shared" si="266"/>
        <v>2.95</v>
      </c>
      <c r="H8533" s="8">
        <f>VLOOKUP(C8533,Products!$A$2:$F$20,6,TRUE)</f>
        <v>1.1500000000000001</v>
      </c>
      <c r="I8533" s="8">
        <f t="shared" si="267"/>
        <v>1.1500000000000001</v>
      </c>
      <c r="J8533" s="42">
        <f>VLOOKUP(B8533,Invoices!A:I,9,TRUE)</f>
        <v>2021</v>
      </c>
    </row>
    <row r="8534" spans="1:10" x14ac:dyDescent="0.15">
      <c r="A8534" t="s">
        <v>11894</v>
      </c>
      <c r="B8534" t="s">
        <v>1832</v>
      </c>
      <c r="C8534" t="s">
        <v>105</v>
      </c>
      <c r="D8534" t="s">
        <v>81</v>
      </c>
      <c r="E8534">
        <v>25</v>
      </c>
      <c r="F8534" s="8">
        <f>VLOOKUP(C8534,Products!$A$2:$E$20,5,TRUE)</f>
        <v>8.9499999999999993</v>
      </c>
      <c r="G8534" s="8">
        <f t="shared" si="266"/>
        <v>223.74999999999997</v>
      </c>
      <c r="H8534" s="8">
        <f>VLOOKUP(C8534,Products!$A$2:$F$20,6,TRUE)</f>
        <v>3.1999999999999993</v>
      </c>
      <c r="I8534" s="8">
        <f t="shared" si="267"/>
        <v>79.999999999999986</v>
      </c>
      <c r="J8534" s="42">
        <f>VLOOKUP(B8534,Invoices!A:I,9,TRUE)</f>
        <v>2021</v>
      </c>
    </row>
    <row r="8535" spans="1:10" x14ac:dyDescent="0.15">
      <c r="A8535" t="s">
        <v>11895</v>
      </c>
      <c r="B8535" t="s">
        <v>1832</v>
      </c>
      <c r="C8535" t="s">
        <v>90</v>
      </c>
      <c r="D8535" t="s">
        <v>72</v>
      </c>
      <c r="E8535">
        <v>12</v>
      </c>
      <c r="F8535" s="8">
        <f>VLOOKUP(C8535,Products!$A$2:$E$20,5,TRUE)</f>
        <v>8.9499999999999993</v>
      </c>
      <c r="G8535" s="8">
        <f t="shared" si="266"/>
        <v>107.39999999999999</v>
      </c>
      <c r="H8535" s="8">
        <f>VLOOKUP(C8535,Products!$A$2:$F$20,6,TRUE)</f>
        <v>5.6999999999999993</v>
      </c>
      <c r="I8535" s="8">
        <f t="shared" si="267"/>
        <v>68.399999999999991</v>
      </c>
      <c r="J8535" s="42">
        <f>VLOOKUP(B8535,Invoices!A:I,9,TRUE)</f>
        <v>2021</v>
      </c>
    </row>
    <row r="8536" spans="1:10" x14ac:dyDescent="0.15">
      <c r="A8536" t="s">
        <v>11896</v>
      </c>
      <c r="B8536" t="s">
        <v>1832</v>
      </c>
      <c r="C8536" t="s">
        <v>89</v>
      </c>
      <c r="D8536" t="s">
        <v>80</v>
      </c>
      <c r="E8536">
        <v>1</v>
      </c>
      <c r="F8536" s="8">
        <f>VLOOKUP(C8536,Products!$A$2:$E$20,5,TRUE)</f>
        <v>15.95</v>
      </c>
      <c r="G8536" s="8">
        <f t="shared" si="266"/>
        <v>15.95</v>
      </c>
      <c r="H8536" s="8">
        <f>VLOOKUP(C8536,Products!$A$2:$F$20,6,TRUE)</f>
        <v>6</v>
      </c>
      <c r="I8536" s="8">
        <f t="shared" si="267"/>
        <v>6</v>
      </c>
      <c r="J8536" s="42">
        <f>VLOOKUP(B8536,Invoices!A:I,9,TRUE)</f>
        <v>2021</v>
      </c>
    </row>
    <row r="8537" spans="1:10" x14ac:dyDescent="0.15">
      <c r="A8537" t="s">
        <v>11897</v>
      </c>
      <c r="B8537" t="s">
        <v>1832</v>
      </c>
      <c r="C8537" t="s">
        <v>100</v>
      </c>
      <c r="D8537" t="s">
        <v>78</v>
      </c>
      <c r="E8537">
        <v>1</v>
      </c>
      <c r="F8537" s="8">
        <f>VLOOKUP(C8537,Products!$A$2:$E$20,5,TRUE)</f>
        <v>49.95</v>
      </c>
      <c r="G8537" s="8">
        <f t="shared" si="266"/>
        <v>49.95</v>
      </c>
      <c r="H8537" s="8">
        <f>VLOOKUP(C8537,Products!$A$2:$F$20,6,TRUE)</f>
        <v>19.950000000000003</v>
      </c>
      <c r="I8537" s="8">
        <f t="shared" si="267"/>
        <v>19.950000000000003</v>
      </c>
      <c r="J8537" s="42">
        <f>VLOOKUP(B8537,Invoices!A:I,9,TRUE)</f>
        <v>2021</v>
      </c>
    </row>
    <row r="8538" spans="1:10" x14ac:dyDescent="0.15">
      <c r="A8538" t="s">
        <v>11898</v>
      </c>
      <c r="B8538" t="s">
        <v>1833</v>
      </c>
      <c r="C8538" t="s">
        <v>104</v>
      </c>
      <c r="D8538" t="s">
        <v>71</v>
      </c>
      <c r="E8538">
        <v>6</v>
      </c>
      <c r="F8538" s="8">
        <f>VLOOKUP(C8538,Products!$A$2:$E$20,5,TRUE)</f>
        <v>2.95</v>
      </c>
      <c r="G8538" s="8">
        <f t="shared" si="266"/>
        <v>17.700000000000003</v>
      </c>
      <c r="H8538" s="8">
        <f>VLOOKUP(C8538,Products!$A$2:$F$20,6,TRUE)</f>
        <v>1.1500000000000001</v>
      </c>
      <c r="I8538" s="8">
        <f t="shared" si="267"/>
        <v>6.9</v>
      </c>
      <c r="J8538" s="42">
        <f>VLOOKUP(B8538,Invoices!A:I,9,TRUE)</f>
        <v>2021</v>
      </c>
    </row>
    <row r="8539" spans="1:10" x14ac:dyDescent="0.15">
      <c r="A8539" t="s">
        <v>11899</v>
      </c>
      <c r="B8539" t="s">
        <v>1833</v>
      </c>
      <c r="C8539" t="s">
        <v>105</v>
      </c>
      <c r="D8539" t="s">
        <v>81</v>
      </c>
      <c r="E8539">
        <v>2</v>
      </c>
      <c r="F8539" s="8">
        <f>VLOOKUP(C8539,Products!$A$2:$E$20,5,TRUE)</f>
        <v>8.9499999999999993</v>
      </c>
      <c r="G8539" s="8">
        <f t="shared" si="266"/>
        <v>17.899999999999999</v>
      </c>
      <c r="H8539" s="8">
        <f>VLOOKUP(C8539,Products!$A$2:$F$20,6,TRUE)</f>
        <v>3.1999999999999993</v>
      </c>
      <c r="I8539" s="8">
        <f t="shared" si="267"/>
        <v>6.3999999999999986</v>
      </c>
      <c r="J8539" s="42">
        <f>VLOOKUP(B8539,Invoices!A:I,9,TRUE)</f>
        <v>2021</v>
      </c>
    </row>
    <row r="8540" spans="1:10" x14ac:dyDescent="0.15">
      <c r="A8540" t="s">
        <v>11900</v>
      </c>
      <c r="B8540" t="s">
        <v>1834</v>
      </c>
      <c r="C8540" t="s">
        <v>87</v>
      </c>
      <c r="D8540" t="s">
        <v>68</v>
      </c>
      <c r="E8540">
        <v>100</v>
      </c>
      <c r="F8540" s="8">
        <f>VLOOKUP(C8540,Products!$A$2:$E$20,5,TRUE)</f>
        <v>19.95</v>
      </c>
      <c r="G8540" s="8">
        <f t="shared" si="266"/>
        <v>1995</v>
      </c>
      <c r="H8540" s="8">
        <f>VLOOKUP(C8540,Products!$A$2:$F$20,6,TRUE)</f>
        <v>7.4499999999999993</v>
      </c>
      <c r="I8540" s="8">
        <f t="shared" si="267"/>
        <v>744.99999999999989</v>
      </c>
      <c r="J8540" s="42">
        <f>VLOOKUP(B8540,Invoices!A:I,9,TRUE)</f>
        <v>2021</v>
      </c>
    </row>
    <row r="8541" spans="1:10" x14ac:dyDescent="0.15">
      <c r="A8541" t="s">
        <v>11901</v>
      </c>
      <c r="B8541" t="s">
        <v>1834</v>
      </c>
      <c r="C8541" t="s">
        <v>104</v>
      </c>
      <c r="D8541" t="s">
        <v>71</v>
      </c>
      <c r="E8541">
        <v>10</v>
      </c>
      <c r="F8541" s="8">
        <f>VLOOKUP(C8541,Products!$A$2:$E$20,5,TRUE)</f>
        <v>2.95</v>
      </c>
      <c r="G8541" s="8">
        <f t="shared" si="266"/>
        <v>29.5</v>
      </c>
      <c r="H8541" s="8">
        <f>VLOOKUP(C8541,Products!$A$2:$F$20,6,TRUE)</f>
        <v>1.1500000000000001</v>
      </c>
      <c r="I8541" s="8">
        <f t="shared" si="267"/>
        <v>11.500000000000002</v>
      </c>
      <c r="J8541" s="42">
        <f>VLOOKUP(B8541,Invoices!A:I,9,TRUE)</f>
        <v>2021</v>
      </c>
    </row>
    <row r="8542" spans="1:10" x14ac:dyDescent="0.15">
      <c r="A8542" t="s">
        <v>11902</v>
      </c>
      <c r="B8542" t="s">
        <v>1834</v>
      </c>
      <c r="C8542" t="s">
        <v>96</v>
      </c>
      <c r="D8542" t="s">
        <v>75</v>
      </c>
      <c r="E8542">
        <v>1</v>
      </c>
      <c r="F8542" s="8">
        <f>VLOOKUP(C8542,Products!$A$2:$E$20,5,TRUE)</f>
        <v>79.95</v>
      </c>
      <c r="G8542" s="8">
        <f t="shared" si="266"/>
        <v>79.95</v>
      </c>
      <c r="H8542" s="8">
        <f>VLOOKUP(C8542,Products!$A$2:$F$20,6,TRUE)</f>
        <v>27.950000000000003</v>
      </c>
      <c r="I8542" s="8">
        <f t="shared" si="267"/>
        <v>27.950000000000003</v>
      </c>
      <c r="J8542" s="42">
        <f>VLOOKUP(B8542,Invoices!A:I,9,TRUE)</f>
        <v>2021</v>
      </c>
    </row>
    <row r="8543" spans="1:10" x14ac:dyDescent="0.15">
      <c r="A8543" t="s">
        <v>11903</v>
      </c>
      <c r="B8543" t="s">
        <v>1834</v>
      </c>
      <c r="C8543" t="s">
        <v>88</v>
      </c>
      <c r="D8543" t="s">
        <v>85</v>
      </c>
      <c r="E8543">
        <v>20</v>
      </c>
      <c r="F8543" s="8">
        <f>VLOOKUP(C8543,Products!$A$2:$E$20,5,TRUE)</f>
        <v>8.9499999999999993</v>
      </c>
      <c r="G8543" s="8">
        <f t="shared" si="266"/>
        <v>179</v>
      </c>
      <c r="H8543" s="8">
        <f>VLOOKUP(C8543,Products!$A$2:$F$20,6,TRUE)</f>
        <v>5.6999999999999993</v>
      </c>
      <c r="I8543" s="8">
        <f t="shared" si="267"/>
        <v>113.99999999999999</v>
      </c>
      <c r="J8543" s="42">
        <f>VLOOKUP(B8543,Invoices!A:I,9,TRUE)</f>
        <v>2021</v>
      </c>
    </row>
    <row r="8544" spans="1:10" x14ac:dyDescent="0.15">
      <c r="A8544" t="s">
        <v>11904</v>
      </c>
      <c r="B8544" t="s">
        <v>1835</v>
      </c>
      <c r="C8544" t="s">
        <v>103</v>
      </c>
      <c r="D8544" t="s">
        <v>77</v>
      </c>
      <c r="E8544">
        <v>10</v>
      </c>
      <c r="F8544" s="8">
        <f>VLOOKUP(C8544,Products!$A$2:$E$20,5,TRUE)</f>
        <v>8.9499999999999993</v>
      </c>
      <c r="G8544" s="8">
        <f t="shared" si="266"/>
        <v>89.5</v>
      </c>
      <c r="H8544" s="8">
        <f>VLOOKUP(C8544,Products!$A$2:$F$20,6,TRUE)</f>
        <v>3.1999999999999993</v>
      </c>
      <c r="I8544" s="8">
        <f t="shared" si="267"/>
        <v>31.999999999999993</v>
      </c>
      <c r="J8544" s="42">
        <f>VLOOKUP(B8544,Invoices!A:I,9,TRUE)</f>
        <v>2021</v>
      </c>
    </row>
    <row r="8545" spans="1:10" x14ac:dyDescent="0.15">
      <c r="A8545" t="s">
        <v>11905</v>
      </c>
      <c r="B8545" t="s">
        <v>1835</v>
      </c>
      <c r="C8545" t="s">
        <v>96</v>
      </c>
      <c r="D8545" t="s">
        <v>75</v>
      </c>
      <c r="E8545">
        <v>1</v>
      </c>
      <c r="F8545" s="8">
        <f>VLOOKUP(C8545,Products!$A$2:$E$20,5,TRUE)</f>
        <v>79.95</v>
      </c>
      <c r="G8545" s="8">
        <f t="shared" si="266"/>
        <v>79.95</v>
      </c>
      <c r="H8545" s="8">
        <f>VLOOKUP(C8545,Products!$A$2:$F$20,6,TRUE)</f>
        <v>27.950000000000003</v>
      </c>
      <c r="I8545" s="8">
        <f t="shared" si="267"/>
        <v>27.950000000000003</v>
      </c>
      <c r="J8545" s="42">
        <f>VLOOKUP(B8545,Invoices!A:I,9,TRUE)</f>
        <v>2021</v>
      </c>
    </row>
    <row r="8546" spans="1:10" x14ac:dyDescent="0.15">
      <c r="A8546" t="s">
        <v>11906</v>
      </c>
      <c r="B8546" t="s">
        <v>1835</v>
      </c>
      <c r="C8546" t="s">
        <v>89</v>
      </c>
      <c r="D8546" t="s">
        <v>80</v>
      </c>
      <c r="E8546">
        <v>2</v>
      </c>
      <c r="F8546" s="8">
        <f>VLOOKUP(C8546,Products!$A$2:$E$20,5,TRUE)</f>
        <v>15.95</v>
      </c>
      <c r="G8546" s="8">
        <f t="shared" si="266"/>
        <v>31.9</v>
      </c>
      <c r="H8546" s="8">
        <f>VLOOKUP(C8546,Products!$A$2:$F$20,6,TRUE)</f>
        <v>6</v>
      </c>
      <c r="I8546" s="8">
        <f t="shared" si="267"/>
        <v>12</v>
      </c>
      <c r="J8546" s="42">
        <f>VLOOKUP(B8546,Invoices!A:I,9,TRUE)</f>
        <v>2021</v>
      </c>
    </row>
    <row r="8547" spans="1:10" x14ac:dyDescent="0.15">
      <c r="A8547" t="s">
        <v>11907</v>
      </c>
      <c r="B8547" t="s">
        <v>1835</v>
      </c>
      <c r="C8547" t="s">
        <v>87</v>
      </c>
      <c r="D8547" t="s">
        <v>68</v>
      </c>
      <c r="E8547">
        <v>1</v>
      </c>
      <c r="F8547" s="8">
        <f>VLOOKUP(C8547,Products!$A$2:$E$20,5,TRUE)</f>
        <v>19.95</v>
      </c>
      <c r="G8547" s="8">
        <f t="shared" si="266"/>
        <v>19.95</v>
      </c>
      <c r="H8547" s="8">
        <f>VLOOKUP(C8547,Products!$A$2:$F$20,6,TRUE)</f>
        <v>7.4499999999999993</v>
      </c>
      <c r="I8547" s="8">
        <f t="shared" si="267"/>
        <v>7.4499999999999993</v>
      </c>
      <c r="J8547" s="42">
        <f>VLOOKUP(B8547,Invoices!A:I,9,TRUE)</f>
        <v>2021</v>
      </c>
    </row>
    <row r="8548" spans="1:10" x14ac:dyDescent="0.15">
      <c r="A8548" t="s">
        <v>11908</v>
      </c>
      <c r="B8548" t="s">
        <v>1835</v>
      </c>
      <c r="C8548" t="s">
        <v>104</v>
      </c>
      <c r="D8548" t="s">
        <v>71</v>
      </c>
      <c r="E8548">
        <v>1</v>
      </c>
      <c r="F8548" s="8">
        <f>VLOOKUP(C8548,Products!$A$2:$E$20,5,TRUE)</f>
        <v>2.95</v>
      </c>
      <c r="G8548" s="8">
        <f t="shared" si="266"/>
        <v>2.95</v>
      </c>
      <c r="H8548" s="8">
        <f>VLOOKUP(C8548,Products!$A$2:$F$20,6,TRUE)</f>
        <v>1.1500000000000001</v>
      </c>
      <c r="I8548" s="8">
        <f t="shared" si="267"/>
        <v>1.1500000000000001</v>
      </c>
      <c r="J8548" s="42">
        <f>VLOOKUP(B8548,Invoices!A:I,9,TRUE)</f>
        <v>2021</v>
      </c>
    </row>
    <row r="8549" spans="1:10" x14ac:dyDescent="0.15">
      <c r="A8549" t="s">
        <v>11909</v>
      </c>
      <c r="B8549" t="s">
        <v>1835</v>
      </c>
      <c r="C8549" t="s">
        <v>95</v>
      </c>
      <c r="D8549" t="s">
        <v>73</v>
      </c>
      <c r="E8549">
        <v>15</v>
      </c>
      <c r="F8549" s="8">
        <f>VLOOKUP(C8549,Products!$A$2:$E$20,5,TRUE)</f>
        <v>12.95</v>
      </c>
      <c r="G8549" s="8">
        <f t="shared" si="266"/>
        <v>194.25</v>
      </c>
      <c r="H8549" s="8">
        <f>VLOOKUP(C8549,Products!$A$2:$F$20,6,TRUE)</f>
        <v>4.1999999999999993</v>
      </c>
      <c r="I8549" s="8">
        <f t="shared" si="267"/>
        <v>62.999999999999986</v>
      </c>
      <c r="J8549" s="42">
        <f>VLOOKUP(B8549,Invoices!A:I,9,TRUE)</f>
        <v>2021</v>
      </c>
    </row>
    <row r="8550" spans="1:10" x14ac:dyDescent="0.15">
      <c r="A8550" t="s">
        <v>11910</v>
      </c>
      <c r="B8550" t="s">
        <v>1835</v>
      </c>
      <c r="C8550" t="s">
        <v>94</v>
      </c>
      <c r="D8550" t="s">
        <v>86</v>
      </c>
      <c r="E8550">
        <v>1</v>
      </c>
      <c r="F8550" s="8">
        <f>VLOOKUP(C8550,Products!$A$2:$E$20,5,TRUE)</f>
        <v>3.5</v>
      </c>
      <c r="G8550" s="8">
        <f t="shared" si="266"/>
        <v>3.5</v>
      </c>
      <c r="H8550" s="8">
        <f>VLOOKUP(C8550,Products!$A$2:$F$20,6,TRUE)</f>
        <v>0.54999999999999982</v>
      </c>
      <c r="I8550" s="8">
        <f t="shared" si="267"/>
        <v>0.54999999999999982</v>
      </c>
      <c r="J8550" s="42">
        <f>VLOOKUP(B8550,Invoices!A:I,9,TRUE)</f>
        <v>2021</v>
      </c>
    </row>
    <row r="8551" spans="1:10" x14ac:dyDescent="0.15">
      <c r="A8551" t="s">
        <v>11911</v>
      </c>
      <c r="B8551" t="s">
        <v>1835</v>
      </c>
      <c r="C8551" t="s">
        <v>100</v>
      </c>
      <c r="D8551" t="s">
        <v>78</v>
      </c>
      <c r="E8551">
        <v>1</v>
      </c>
      <c r="F8551" s="8">
        <f>VLOOKUP(C8551,Products!$A$2:$E$20,5,TRUE)</f>
        <v>49.95</v>
      </c>
      <c r="G8551" s="8">
        <f t="shared" si="266"/>
        <v>49.95</v>
      </c>
      <c r="H8551" s="8">
        <f>VLOOKUP(C8551,Products!$A$2:$F$20,6,TRUE)</f>
        <v>19.950000000000003</v>
      </c>
      <c r="I8551" s="8">
        <f t="shared" si="267"/>
        <v>19.950000000000003</v>
      </c>
      <c r="J8551" s="42">
        <f>VLOOKUP(B8551,Invoices!A:I,9,TRUE)</f>
        <v>2021</v>
      </c>
    </row>
    <row r="8552" spans="1:10" x14ac:dyDescent="0.15">
      <c r="A8552" t="s">
        <v>11912</v>
      </c>
      <c r="B8552" t="s">
        <v>1835</v>
      </c>
      <c r="C8552" t="s">
        <v>92</v>
      </c>
      <c r="D8552" t="s">
        <v>82</v>
      </c>
      <c r="E8552">
        <v>5</v>
      </c>
      <c r="F8552" s="8">
        <f>VLOOKUP(C8552,Products!$A$2:$E$20,5,TRUE)</f>
        <v>19.95</v>
      </c>
      <c r="G8552" s="8">
        <f t="shared" si="266"/>
        <v>99.75</v>
      </c>
      <c r="H8552" s="8">
        <f>VLOOKUP(C8552,Products!$A$2:$F$20,6,TRUE)</f>
        <v>7.4499999999999993</v>
      </c>
      <c r="I8552" s="8">
        <f t="shared" si="267"/>
        <v>37.25</v>
      </c>
      <c r="J8552" s="42">
        <f>VLOOKUP(B8552,Invoices!A:I,9,TRUE)</f>
        <v>2021</v>
      </c>
    </row>
    <row r="8553" spans="1:10" x14ac:dyDescent="0.15">
      <c r="A8553" t="s">
        <v>11913</v>
      </c>
      <c r="B8553" t="s">
        <v>1835</v>
      </c>
      <c r="C8553" t="s">
        <v>93</v>
      </c>
      <c r="D8553" t="s">
        <v>76</v>
      </c>
      <c r="E8553">
        <v>1</v>
      </c>
      <c r="F8553" s="8">
        <f>VLOOKUP(C8553,Products!$A$2:$E$20,5,TRUE)</f>
        <v>9.9499999999999993</v>
      </c>
      <c r="G8553" s="8">
        <f t="shared" si="266"/>
        <v>9.9499999999999993</v>
      </c>
      <c r="H8553" s="8">
        <f>VLOOKUP(C8553,Products!$A$2:$F$20,6,TRUE)</f>
        <v>1.9499999999999993</v>
      </c>
      <c r="I8553" s="8">
        <f t="shared" si="267"/>
        <v>1.9499999999999993</v>
      </c>
      <c r="J8553" s="42">
        <f>VLOOKUP(B8553,Invoices!A:I,9,TRUE)</f>
        <v>2021</v>
      </c>
    </row>
    <row r="8554" spans="1:10" x14ac:dyDescent="0.15">
      <c r="A8554" t="s">
        <v>11914</v>
      </c>
      <c r="B8554" t="s">
        <v>1835</v>
      </c>
      <c r="C8554" t="s">
        <v>105</v>
      </c>
      <c r="D8554" t="s">
        <v>81</v>
      </c>
      <c r="E8554">
        <v>2</v>
      </c>
      <c r="F8554" s="8">
        <f>VLOOKUP(C8554,Products!$A$2:$E$20,5,TRUE)</f>
        <v>8.9499999999999993</v>
      </c>
      <c r="G8554" s="8">
        <f t="shared" si="266"/>
        <v>17.899999999999999</v>
      </c>
      <c r="H8554" s="8">
        <f>VLOOKUP(C8554,Products!$A$2:$F$20,6,TRUE)</f>
        <v>3.1999999999999993</v>
      </c>
      <c r="I8554" s="8">
        <f t="shared" si="267"/>
        <v>6.3999999999999986</v>
      </c>
      <c r="J8554" s="42">
        <f>VLOOKUP(B8554,Invoices!A:I,9,TRUE)</f>
        <v>2021</v>
      </c>
    </row>
    <row r="8555" spans="1:10" x14ac:dyDescent="0.15">
      <c r="A8555" t="s">
        <v>11915</v>
      </c>
      <c r="B8555" t="s">
        <v>1835</v>
      </c>
      <c r="C8555" t="s">
        <v>101</v>
      </c>
      <c r="D8555" t="s">
        <v>69</v>
      </c>
      <c r="E8555">
        <v>2</v>
      </c>
      <c r="F8555" s="8">
        <f>VLOOKUP(C8555,Products!$A$2:$E$20,5,TRUE)</f>
        <v>129.94999999999999</v>
      </c>
      <c r="G8555" s="8">
        <f t="shared" si="266"/>
        <v>259.89999999999998</v>
      </c>
      <c r="H8555" s="8">
        <f>VLOOKUP(C8555,Products!$A$2:$F$20,6,TRUE)</f>
        <v>40.449999999999989</v>
      </c>
      <c r="I8555" s="8">
        <f t="shared" si="267"/>
        <v>80.899999999999977</v>
      </c>
      <c r="J8555" s="42">
        <f>VLOOKUP(B8555,Invoices!A:I,9,TRUE)</f>
        <v>2021</v>
      </c>
    </row>
    <row r="8556" spans="1:10" x14ac:dyDescent="0.15">
      <c r="A8556" t="s">
        <v>11916</v>
      </c>
      <c r="B8556" t="s">
        <v>1835</v>
      </c>
      <c r="C8556" t="s">
        <v>90</v>
      </c>
      <c r="D8556" t="s">
        <v>72</v>
      </c>
      <c r="E8556">
        <v>1</v>
      </c>
      <c r="F8556" s="8">
        <f>VLOOKUP(C8556,Products!$A$2:$E$20,5,TRUE)</f>
        <v>8.9499999999999993</v>
      </c>
      <c r="G8556" s="8">
        <f t="shared" si="266"/>
        <v>8.9499999999999993</v>
      </c>
      <c r="H8556" s="8">
        <f>VLOOKUP(C8556,Products!$A$2:$F$20,6,TRUE)</f>
        <v>5.6999999999999993</v>
      </c>
      <c r="I8556" s="8">
        <f t="shared" si="267"/>
        <v>5.6999999999999993</v>
      </c>
      <c r="J8556" s="42">
        <f>VLOOKUP(B8556,Invoices!A:I,9,TRUE)</f>
        <v>2021</v>
      </c>
    </row>
    <row r="8557" spans="1:10" x14ac:dyDescent="0.15">
      <c r="A8557" t="s">
        <v>11917</v>
      </c>
      <c r="B8557" t="s">
        <v>1836</v>
      </c>
      <c r="C8557" t="s">
        <v>95</v>
      </c>
      <c r="D8557" t="s">
        <v>73</v>
      </c>
      <c r="E8557">
        <v>3</v>
      </c>
      <c r="F8557" s="8">
        <f>VLOOKUP(C8557,Products!$A$2:$E$20,5,TRUE)</f>
        <v>12.95</v>
      </c>
      <c r="G8557" s="8">
        <f t="shared" si="266"/>
        <v>38.849999999999994</v>
      </c>
      <c r="H8557" s="8">
        <f>VLOOKUP(C8557,Products!$A$2:$F$20,6,TRUE)</f>
        <v>4.1999999999999993</v>
      </c>
      <c r="I8557" s="8">
        <f t="shared" si="267"/>
        <v>12.599999999999998</v>
      </c>
      <c r="J8557" s="42">
        <f>VLOOKUP(B8557,Invoices!A:I,9,TRUE)</f>
        <v>2021</v>
      </c>
    </row>
    <row r="8558" spans="1:10" x14ac:dyDescent="0.15">
      <c r="A8558" t="s">
        <v>11918</v>
      </c>
      <c r="B8558" t="s">
        <v>1836</v>
      </c>
      <c r="C8558" t="s">
        <v>96</v>
      </c>
      <c r="D8558" t="s">
        <v>75</v>
      </c>
      <c r="E8558">
        <v>50</v>
      </c>
      <c r="F8558" s="8">
        <f>VLOOKUP(C8558,Products!$A$2:$E$20,5,TRUE)</f>
        <v>79.95</v>
      </c>
      <c r="G8558" s="8">
        <f t="shared" si="266"/>
        <v>3997.5</v>
      </c>
      <c r="H8558" s="8">
        <f>VLOOKUP(C8558,Products!$A$2:$F$20,6,TRUE)</f>
        <v>27.950000000000003</v>
      </c>
      <c r="I8558" s="8">
        <f t="shared" si="267"/>
        <v>1397.5000000000002</v>
      </c>
      <c r="J8558" s="42">
        <f>VLOOKUP(B8558,Invoices!A:I,9,TRUE)</f>
        <v>2021</v>
      </c>
    </row>
    <row r="8559" spans="1:10" x14ac:dyDescent="0.15">
      <c r="A8559" t="s">
        <v>11919</v>
      </c>
      <c r="B8559" t="s">
        <v>1836</v>
      </c>
      <c r="C8559" t="s">
        <v>99</v>
      </c>
      <c r="D8559" t="s">
        <v>84</v>
      </c>
      <c r="E8559">
        <v>20</v>
      </c>
      <c r="F8559" s="8">
        <f>VLOOKUP(C8559,Products!$A$2:$E$20,5,TRUE)</f>
        <v>3.5</v>
      </c>
      <c r="G8559" s="8">
        <f t="shared" si="266"/>
        <v>70</v>
      </c>
      <c r="H8559" s="8">
        <f>VLOOKUP(C8559,Products!$A$2:$F$20,6,TRUE)</f>
        <v>0.54999999999999982</v>
      </c>
      <c r="I8559" s="8">
        <f t="shared" si="267"/>
        <v>10.999999999999996</v>
      </c>
      <c r="J8559" s="42">
        <f>VLOOKUP(B8559,Invoices!A:I,9,TRUE)</f>
        <v>2021</v>
      </c>
    </row>
    <row r="8560" spans="1:10" x14ac:dyDescent="0.15">
      <c r="A8560" t="s">
        <v>11920</v>
      </c>
      <c r="B8560" t="s">
        <v>1836</v>
      </c>
      <c r="C8560" t="s">
        <v>105</v>
      </c>
      <c r="D8560" t="s">
        <v>81</v>
      </c>
      <c r="E8560">
        <v>2</v>
      </c>
      <c r="F8560" s="8">
        <f>VLOOKUP(C8560,Products!$A$2:$E$20,5,TRUE)</f>
        <v>8.9499999999999993</v>
      </c>
      <c r="G8560" s="8">
        <f t="shared" si="266"/>
        <v>17.899999999999999</v>
      </c>
      <c r="H8560" s="8">
        <f>VLOOKUP(C8560,Products!$A$2:$F$20,6,TRUE)</f>
        <v>3.1999999999999993</v>
      </c>
      <c r="I8560" s="8">
        <f t="shared" si="267"/>
        <v>6.3999999999999986</v>
      </c>
      <c r="J8560" s="42">
        <f>VLOOKUP(B8560,Invoices!A:I,9,TRUE)</f>
        <v>2021</v>
      </c>
    </row>
    <row r="8561" spans="1:10" x14ac:dyDescent="0.15">
      <c r="A8561" t="s">
        <v>11921</v>
      </c>
      <c r="B8561" t="s">
        <v>1836</v>
      </c>
      <c r="C8561" t="s">
        <v>87</v>
      </c>
      <c r="D8561" t="s">
        <v>68</v>
      </c>
      <c r="E8561">
        <v>50</v>
      </c>
      <c r="F8561" s="8">
        <f>VLOOKUP(C8561,Products!$A$2:$E$20,5,TRUE)</f>
        <v>19.95</v>
      </c>
      <c r="G8561" s="8">
        <f t="shared" si="266"/>
        <v>997.5</v>
      </c>
      <c r="H8561" s="8">
        <f>VLOOKUP(C8561,Products!$A$2:$F$20,6,TRUE)</f>
        <v>7.4499999999999993</v>
      </c>
      <c r="I8561" s="8">
        <f t="shared" si="267"/>
        <v>372.49999999999994</v>
      </c>
      <c r="J8561" s="42">
        <f>VLOOKUP(B8561,Invoices!A:I,9,TRUE)</f>
        <v>2021</v>
      </c>
    </row>
    <row r="8562" spans="1:10" x14ac:dyDescent="0.15">
      <c r="A8562" t="s">
        <v>11922</v>
      </c>
      <c r="B8562" t="s">
        <v>1836</v>
      </c>
      <c r="C8562" t="s">
        <v>103</v>
      </c>
      <c r="D8562" t="s">
        <v>77</v>
      </c>
      <c r="E8562">
        <v>50</v>
      </c>
      <c r="F8562" s="8">
        <f>VLOOKUP(C8562,Products!$A$2:$E$20,5,TRUE)</f>
        <v>8.9499999999999993</v>
      </c>
      <c r="G8562" s="8">
        <f t="shared" si="266"/>
        <v>447.49999999999994</v>
      </c>
      <c r="H8562" s="8">
        <f>VLOOKUP(C8562,Products!$A$2:$F$20,6,TRUE)</f>
        <v>3.1999999999999993</v>
      </c>
      <c r="I8562" s="8">
        <f t="shared" si="267"/>
        <v>159.99999999999997</v>
      </c>
      <c r="J8562" s="42">
        <f>VLOOKUP(B8562,Invoices!A:I,9,TRUE)</f>
        <v>2021</v>
      </c>
    </row>
    <row r="8563" spans="1:10" x14ac:dyDescent="0.15">
      <c r="A8563" t="s">
        <v>11923</v>
      </c>
      <c r="B8563" t="s">
        <v>1837</v>
      </c>
      <c r="C8563" t="s">
        <v>103</v>
      </c>
      <c r="D8563" t="s">
        <v>77</v>
      </c>
      <c r="E8563">
        <v>1</v>
      </c>
      <c r="F8563" s="8">
        <f>VLOOKUP(C8563,Products!$A$2:$E$20,5,TRUE)</f>
        <v>8.9499999999999993</v>
      </c>
      <c r="G8563" s="8">
        <f t="shared" si="266"/>
        <v>8.9499999999999993</v>
      </c>
      <c r="H8563" s="8">
        <f>VLOOKUP(C8563,Products!$A$2:$F$20,6,TRUE)</f>
        <v>3.1999999999999993</v>
      </c>
      <c r="I8563" s="8">
        <f t="shared" si="267"/>
        <v>3.1999999999999993</v>
      </c>
      <c r="J8563" s="42">
        <f>VLOOKUP(B8563,Invoices!A:I,9,TRUE)</f>
        <v>2021</v>
      </c>
    </row>
    <row r="8564" spans="1:10" x14ac:dyDescent="0.15">
      <c r="A8564" t="s">
        <v>11924</v>
      </c>
      <c r="B8564" t="s">
        <v>1837</v>
      </c>
      <c r="C8564" t="s">
        <v>99</v>
      </c>
      <c r="D8564" t="s">
        <v>84</v>
      </c>
      <c r="E8564">
        <v>1</v>
      </c>
      <c r="F8564" s="8">
        <f>VLOOKUP(C8564,Products!$A$2:$E$20,5,TRUE)</f>
        <v>3.5</v>
      </c>
      <c r="G8564" s="8">
        <f t="shared" si="266"/>
        <v>3.5</v>
      </c>
      <c r="H8564" s="8">
        <f>VLOOKUP(C8564,Products!$A$2:$F$20,6,TRUE)</f>
        <v>0.54999999999999982</v>
      </c>
      <c r="I8564" s="8">
        <f t="shared" si="267"/>
        <v>0.54999999999999982</v>
      </c>
      <c r="J8564" s="42">
        <f>VLOOKUP(B8564,Invoices!A:I,9,TRUE)</f>
        <v>2021</v>
      </c>
    </row>
    <row r="8565" spans="1:10" x14ac:dyDescent="0.15">
      <c r="A8565" t="s">
        <v>11925</v>
      </c>
      <c r="B8565" t="s">
        <v>1837</v>
      </c>
      <c r="C8565" t="s">
        <v>104</v>
      </c>
      <c r="D8565" t="s">
        <v>71</v>
      </c>
      <c r="E8565">
        <v>12</v>
      </c>
      <c r="F8565" s="8">
        <f>VLOOKUP(C8565,Products!$A$2:$E$20,5,TRUE)</f>
        <v>2.95</v>
      </c>
      <c r="G8565" s="8">
        <f t="shared" si="266"/>
        <v>35.400000000000006</v>
      </c>
      <c r="H8565" s="8">
        <f>VLOOKUP(C8565,Products!$A$2:$F$20,6,TRUE)</f>
        <v>1.1500000000000001</v>
      </c>
      <c r="I8565" s="8">
        <f t="shared" si="267"/>
        <v>13.8</v>
      </c>
      <c r="J8565" s="42">
        <f>VLOOKUP(B8565,Invoices!A:I,9,TRUE)</f>
        <v>2021</v>
      </c>
    </row>
    <row r="8566" spans="1:10" x14ac:dyDescent="0.15">
      <c r="A8566" t="s">
        <v>11926</v>
      </c>
      <c r="B8566" t="s">
        <v>1837</v>
      </c>
      <c r="C8566" t="s">
        <v>101</v>
      </c>
      <c r="D8566" t="s">
        <v>69</v>
      </c>
      <c r="E8566">
        <v>6</v>
      </c>
      <c r="F8566" s="8">
        <f>VLOOKUP(C8566,Products!$A$2:$E$20,5,TRUE)</f>
        <v>129.94999999999999</v>
      </c>
      <c r="G8566" s="8">
        <f t="shared" si="266"/>
        <v>779.69999999999993</v>
      </c>
      <c r="H8566" s="8">
        <f>VLOOKUP(C8566,Products!$A$2:$F$20,6,TRUE)</f>
        <v>40.449999999999989</v>
      </c>
      <c r="I8566" s="8">
        <f t="shared" si="267"/>
        <v>242.69999999999993</v>
      </c>
      <c r="J8566" s="42">
        <f>VLOOKUP(B8566,Invoices!A:I,9,TRUE)</f>
        <v>2021</v>
      </c>
    </row>
    <row r="8567" spans="1:10" x14ac:dyDescent="0.15">
      <c r="A8567" t="s">
        <v>11927</v>
      </c>
      <c r="B8567" t="s">
        <v>1837</v>
      </c>
      <c r="C8567" t="s">
        <v>90</v>
      </c>
      <c r="D8567" t="s">
        <v>72</v>
      </c>
      <c r="E8567">
        <v>1</v>
      </c>
      <c r="F8567" s="8">
        <f>VLOOKUP(C8567,Products!$A$2:$E$20,5,TRUE)</f>
        <v>8.9499999999999993</v>
      </c>
      <c r="G8567" s="8">
        <f t="shared" si="266"/>
        <v>8.9499999999999993</v>
      </c>
      <c r="H8567" s="8">
        <f>VLOOKUP(C8567,Products!$A$2:$F$20,6,TRUE)</f>
        <v>5.6999999999999993</v>
      </c>
      <c r="I8567" s="8">
        <f t="shared" si="267"/>
        <v>5.6999999999999993</v>
      </c>
      <c r="J8567" s="42">
        <f>VLOOKUP(B8567,Invoices!A:I,9,TRUE)</f>
        <v>2021</v>
      </c>
    </row>
    <row r="8568" spans="1:10" x14ac:dyDescent="0.15">
      <c r="A8568" t="s">
        <v>11928</v>
      </c>
      <c r="B8568" t="s">
        <v>1838</v>
      </c>
      <c r="C8568" t="s">
        <v>90</v>
      </c>
      <c r="D8568" t="s">
        <v>72</v>
      </c>
      <c r="E8568">
        <v>15</v>
      </c>
      <c r="F8568" s="8">
        <f>VLOOKUP(C8568,Products!$A$2:$E$20,5,TRUE)</f>
        <v>8.9499999999999993</v>
      </c>
      <c r="G8568" s="8">
        <f t="shared" si="266"/>
        <v>134.25</v>
      </c>
      <c r="H8568" s="8">
        <f>VLOOKUP(C8568,Products!$A$2:$F$20,6,TRUE)</f>
        <v>5.6999999999999993</v>
      </c>
      <c r="I8568" s="8">
        <f t="shared" si="267"/>
        <v>85.499999999999986</v>
      </c>
      <c r="J8568" s="42">
        <f>VLOOKUP(B8568,Invoices!A:I,9,TRUE)</f>
        <v>2021</v>
      </c>
    </row>
    <row r="8569" spans="1:10" x14ac:dyDescent="0.15">
      <c r="A8569" t="s">
        <v>11929</v>
      </c>
      <c r="B8569" t="s">
        <v>1838</v>
      </c>
      <c r="C8569" t="s">
        <v>102</v>
      </c>
      <c r="D8569" t="s">
        <v>83</v>
      </c>
      <c r="E8569">
        <v>7</v>
      </c>
      <c r="F8569" s="8">
        <f>VLOOKUP(C8569,Products!$A$2:$E$20,5,TRUE)</f>
        <v>29.95</v>
      </c>
      <c r="G8569" s="8">
        <f t="shared" si="266"/>
        <v>209.65</v>
      </c>
      <c r="H8569" s="8">
        <f>VLOOKUP(C8569,Products!$A$2:$F$20,6,TRUE)</f>
        <v>15</v>
      </c>
      <c r="I8569" s="8">
        <f t="shared" si="267"/>
        <v>105</v>
      </c>
      <c r="J8569" s="42">
        <f>VLOOKUP(B8569,Invoices!A:I,9,TRUE)</f>
        <v>2021</v>
      </c>
    </row>
    <row r="8570" spans="1:10" x14ac:dyDescent="0.15">
      <c r="A8570" t="s">
        <v>11930</v>
      </c>
      <c r="B8570" t="s">
        <v>1839</v>
      </c>
      <c r="C8570" t="s">
        <v>96</v>
      </c>
      <c r="D8570" t="s">
        <v>75</v>
      </c>
      <c r="E8570">
        <v>1</v>
      </c>
      <c r="F8570" s="8">
        <f>VLOOKUP(C8570,Products!$A$2:$E$20,5,TRUE)</f>
        <v>79.95</v>
      </c>
      <c r="G8570" s="8">
        <f t="shared" si="266"/>
        <v>79.95</v>
      </c>
      <c r="H8570" s="8">
        <f>VLOOKUP(C8570,Products!$A$2:$F$20,6,TRUE)</f>
        <v>27.950000000000003</v>
      </c>
      <c r="I8570" s="8">
        <f t="shared" si="267"/>
        <v>27.950000000000003</v>
      </c>
      <c r="J8570" s="42">
        <f>VLOOKUP(B8570,Invoices!A:I,9,TRUE)</f>
        <v>2021</v>
      </c>
    </row>
    <row r="8571" spans="1:10" x14ac:dyDescent="0.15">
      <c r="A8571" t="s">
        <v>11931</v>
      </c>
      <c r="B8571" t="s">
        <v>1839</v>
      </c>
      <c r="C8571" t="s">
        <v>89</v>
      </c>
      <c r="D8571" t="s">
        <v>80</v>
      </c>
      <c r="E8571">
        <v>1</v>
      </c>
      <c r="F8571" s="8">
        <f>VLOOKUP(C8571,Products!$A$2:$E$20,5,TRUE)</f>
        <v>15.95</v>
      </c>
      <c r="G8571" s="8">
        <f t="shared" si="266"/>
        <v>15.95</v>
      </c>
      <c r="H8571" s="8">
        <f>VLOOKUP(C8571,Products!$A$2:$F$20,6,TRUE)</f>
        <v>6</v>
      </c>
      <c r="I8571" s="8">
        <f t="shared" si="267"/>
        <v>6</v>
      </c>
      <c r="J8571" s="42">
        <f>VLOOKUP(B8571,Invoices!A:I,9,TRUE)</f>
        <v>2021</v>
      </c>
    </row>
    <row r="8572" spans="1:10" x14ac:dyDescent="0.15">
      <c r="A8572" t="s">
        <v>11932</v>
      </c>
      <c r="B8572" t="s">
        <v>1839</v>
      </c>
      <c r="C8572" t="s">
        <v>95</v>
      </c>
      <c r="D8572" t="s">
        <v>73</v>
      </c>
      <c r="E8572">
        <v>5</v>
      </c>
      <c r="F8572" s="8">
        <f>VLOOKUP(C8572,Products!$A$2:$E$20,5,TRUE)</f>
        <v>12.95</v>
      </c>
      <c r="G8572" s="8">
        <f t="shared" si="266"/>
        <v>64.75</v>
      </c>
      <c r="H8572" s="8">
        <f>VLOOKUP(C8572,Products!$A$2:$F$20,6,TRUE)</f>
        <v>4.1999999999999993</v>
      </c>
      <c r="I8572" s="8">
        <f t="shared" si="267"/>
        <v>20.999999999999996</v>
      </c>
      <c r="J8572" s="42">
        <f>VLOOKUP(B8572,Invoices!A:I,9,TRUE)</f>
        <v>2021</v>
      </c>
    </row>
    <row r="8573" spans="1:10" x14ac:dyDescent="0.15">
      <c r="A8573" t="s">
        <v>11933</v>
      </c>
      <c r="B8573" t="s">
        <v>1839</v>
      </c>
      <c r="C8573" t="s">
        <v>88</v>
      </c>
      <c r="D8573" t="s">
        <v>85</v>
      </c>
      <c r="E8573">
        <v>1</v>
      </c>
      <c r="F8573" s="8">
        <f>VLOOKUP(C8573,Products!$A$2:$E$20,5,TRUE)</f>
        <v>8.9499999999999993</v>
      </c>
      <c r="G8573" s="8">
        <f t="shared" si="266"/>
        <v>8.9499999999999993</v>
      </c>
      <c r="H8573" s="8">
        <f>VLOOKUP(C8573,Products!$A$2:$F$20,6,TRUE)</f>
        <v>5.6999999999999993</v>
      </c>
      <c r="I8573" s="8">
        <f t="shared" si="267"/>
        <v>5.6999999999999993</v>
      </c>
      <c r="J8573" s="42">
        <f>VLOOKUP(B8573,Invoices!A:I,9,TRUE)</f>
        <v>2021</v>
      </c>
    </row>
    <row r="8574" spans="1:10" x14ac:dyDescent="0.15">
      <c r="A8574" t="s">
        <v>11934</v>
      </c>
      <c r="B8574" t="s">
        <v>1839</v>
      </c>
      <c r="C8574" t="s">
        <v>87</v>
      </c>
      <c r="D8574" t="s">
        <v>68</v>
      </c>
      <c r="E8574">
        <v>1</v>
      </c>
      <c r="F8574" s="8">
        <f>VLOOKUP(C8574,Products!$A$2:$E$20,5,TRUE)</f>
        <v>19.95</v>
      </c>
      <c r="G8574" s="8">
        <f t="shared" si="266"/>
        <v>19.95</v>
      </c>
      <c r="H8574" s="8">
        <f>VLOOKUP(C8574,Products!$A$2:$F$20,6,TRUE)</f>
        <v>7.4499999999999993</v>
      </c>
      <c r="I8574" s="8">
        <f t="shared" si="267"/>
        <v>7.4499999999999993</v>
      </c>
      <c r="J8574" s="42">
        <f>VLOOKUP(B8574,Invoices!A:I,9,TRUE)</f>
        <v>2021</v>
      </c>
    </row>
    <row r="8575" spans="1:10" x14ac:dyDescent="0.15">
      <c r="A8575" t="s">
        <v>11935</v>
      </c>
      <c r="B8575" t="s">
        <v>1839</v>
      </c>
      <c r="C8575" t="s">
        <v>102</v>
      </c>
      <c r="D8575" t="s">
        <v>83</v>
      </c>
      <c r="E8575">
        <v>24</v>
      </c>
      <c r="F8575" s="8">
        <f>VLOOKUP(C8575,Products!$A$2:$E$20,5,TRUE)</f>
        <v>29.95</v>
      </c>
      <c r="G8575" s="8">
        <f t="shared" si="266"/>
        <v>718.8</v>
      </c>
      <c r="H8575" s="8">
        <f>VLOOKUP(C8575,Products!$A$2:$F$20,6,TRUE)</f>
        <v>15</v>
      </c>
      <c r="I8575" s="8">
        <f t="shared" si="267"/>
        <v>360</v>
      </c>
      <c r="J8575" s="42">
        <f>VLOOKUP(B8575,Invoices!A:I,9,TRUE)</f>
        <v>2021</v>
      </c>
    </row>
    <row r="8576" spans="1:10" x14ac:dyDescent="0.15">
      <c r="A8576" t="s">
        <v>11936</v>
      </c>
      <c r="B8576" t="s">
        <v>1839</v>
      </c>
      <c r="C8576" t="s">
        <v>94</v>
      </c>
      <c r="D8576" t="s">
        <v>86</v>
      </c>
      <c r="E8576">
        <v>5</v>
      </c>
      <c r="F8576" s="8">
        <f>VLOOKUP(C8576,Products!$A$2:$E$20,5,TRUE)</f>
        <v>3.5</v>
      </c>
      <c r="G8576" s="8">
        <f t="shared" si="266"/>
        <v>17.5</v>
      </c>
      <c r="H8576" s="8">
        <f>VLOOKUP(C8576,Products!$A$2:$F$20,6,TRUE)</f>
        <v>0.54999999999999982</v>
      </c>
      <c r="I8576" s="8">
        <f t="shared" si="267"/>
        <v>2.7499999999999991</v>
      </c>
      <c r="J8576" s="42">
        <f>VLOOKUP(B8576,Invoices!A:I,9,TRUE)</f>
        <v>2021</v>
      </c>
    </row>
    <row r="8577" spans="1:10" x14ac:dyDescent="0.15">
      <c r="A8577" t="s">
        <v>11937</v>
      </c>
      <c r="B8577" t="s">
        <v>1839</v>
      </c>
      <c r="C8577" t="s">
        <v>90</v>
      </c>
      <c r="D8577" t="s">
        <v>72</v>
      </c>
      <c r="E8577">
        <v>50</v>
      </c>
      <c r="F8577" s="8">
        <f>VLOOKUP(C8577,Products!$A$2:$E$20,5,TRUE)</f>
        <v>8.9499999999999993</v>
      </c>
      <c r="G8577" s="8">
        <f t="shared" si="266"/>
        <v>447.49999999999994</v>
      </c>
      <c r="H8577" s="8">
        <f>VLOOKUP(C8577,Products!$A$2:$F$20,6,TRUE)</f>
        <v>5.6999999999999993</v>
      </c>
      <c r="I8577" s="8">
        <f t="shared" si="267"/>
        <v>284.99999999999994</v>
      </c>
      <c r="J8577" s="42">
        <f>VLOOKUP(B8577,Invoices!A:I,9,TRUE)</f>
        <v>2021</v>
      </c>
    </row>
    <row r="8578" spans="1:10" x14ac:dyDescent="0.15">
      <c r="A8578" t="s">
        <v>11938</v>
      </c>
      <c r="B8578" t="s">
        <v>1839</v>
      </c>
      <c r="C8578" t="s">
        <v>103</v>
      </c>
      <c r="D8578" t="s">
        <v>77</v>
      </c>
      <c r="E8578">
        <v>15</v>
      </c>
      <c r="F8578" s="8">
        <f>VLOOKUP(C8578,Products!$A$2:$E$20,5,TRUE)</f>
        <v>8.9499999999999993</v>
      </c>
      <c r="G8578" s="8">
        <f t="shared" si="266"/>
        <v>134.25</v>
      </c>
      <c r="H8578" s="8">
        <f>VLOOKUP(C8578,Products!$A$2:$F$20,6,TRUE)</f>
        <v>3.1999999999999993</v>
      </c>
      <c r="I8578" s="8">
        <f t="shared" si="267"/>
        <v>47.999999999999986</v>
      </c>
      <c r="J8578" s="42">
        <f>VLOOKUP(B8578,Invoices!A:I,9,TRUE)</f>
        <v>2021</v>
      </c>
    </row>
    <row r="8579" spans="1:10" x14ac:dyDescent="0.15">
      <c r="A8579" t="s">
        <v>11939</v>
      </c>
      <c r="B8579" t="s">
        <v>1839</v>
      </c>
      <c r="C8579" t="s">
        <v>105</v>
      </c>
      <c r="D8579" t="s">
        <v>81</v>
      </c>
      <c r="E8579">
        <v>2</v>
      </c>
      <c r="F8579" s="8">
        <f>VLOOKUP(C8579,Products!$A$2:$E$20,5,TRUE)</f>
        <v>8.9499999999999993</v>
      </c>
      <c r="G8579" s="8">
        <f t="shared" ref="G8579:G8642" si="268">F8579*E8579</f>
        <v>17.899999999999999</v>
      </c>
      <c r="H8579" s="8">
        <f>VLOOKUP(C8579,Products!$A$2:$F$20,6,TRUE)</f>
        <v>3.1999999999999993</v>
      </c>
      <c r="I8579" s="8">
        <f t="shared" ref="I8579:I8642" si="269">H8579*E8579</f>
        <v>6.3999999999999986</v>
      </c>
      <c r="J8579" s="42">
        <f>VLOOKUP(B8579,Invoices!A:I,9,TRUE)</f>
        <v>2021</v>
      </c>
    </row>
    <row r="8580" spans="1:10" x14ac:dyDescent="0.15">
      <c r="A8580" t="s">
        <v>11940</v>
      </c>
      <c r="B8580" t="s">
        <v>1840</v>
      </c>
      <c r="C8580" t="s">
        <v>87</v>
      </c>
      <c r="D8580" t="s">
        <v>68</v>
      </c>
      <c r="E8580">
        <v>2</v>
      </c>
      <c r="F8580" s="8">
        <f>VLOOKUP(C8580,Products!$A$2:$E$20,5,TRUE)</f>
        <v>19.95</v>
      </c>
      <c r="G8580" s="8">
        <f t="shared" si="268"/>
        <v>39.9</v>
      </c>
      <c r="H8580" s="8">
        <f>VLOOKUP(C8580,Products!$A$2:$F$20,6,TRUE)</f>
        <v>7.4499999999999993</v>
      </c>
      <c r="I8580" s="8">
        <f t="shared" si="269"/>
        <v>14.899999999999999</v>
      </c>
      <c r="J8580" s="42">
        <f>VLOOKUP(B8580,Invoices!A:I,9,TRUE)</f>
        <v>2021</v>
      </c>
    </row>
    <row r="8581" spans="1:10" x14ac:dyDescent="0.15">
      <c r="A8581" t="s">
        <v>11941</v>
      </c>
      <c r="B8581" t="s">
        <v>1841</v>
      </c>
      <c r="C8581" t="s">
        <v>101</v>
      </c>
      <c r="D8581" t="s">
        <v>69</v>
      </c>
      <c r="E8581">
        <v>3</v>
      </c>
      <c r="F8581" s="8">
        <f>VLOOKUP(C8581,Products!$A$2:$E$20,5,TRUE)</f>
        <v>129.94999999999999</v>
      </c>
      <c r="G8581" s="8">
        <f t="shared" si="268"/>
        <v>389.84999999999997</v>
      </c>
      <c r="H8581" s="8">
        <f>VLOOKUP(C8581,Products!$A$2:$F$20,6,TRUE)</f>
        <v>40.449999999999989</v>
      </c>
      <c r="I8581" s="8">
        <f t="shared" si="269"/>
        <v>121.34999999999997</v>
      </c>
      <c r="J8581" s="42">
        <f>VLOOKUP(B8581,Invoices!A:I,9,TRUE)</f>
        <v>2021</v>
      </c>
    </row>
    <row r="8582" spans="1:10" x14ac:dyDescent="0.15">
      <c r="A8582" t="s">
        <v>11942</v>
      </c>
      <c r="B8582" t="s">
        <v>1841</v>
      </c>
      <c r="C8582" t="s">
        <v>97</v>
      </c>
      <c r="D8582" t="s">
        <v>74</v>
      </c>
      <c r="E8582">
        <v>8</v>
      </c>
      <c r="F8582" s="8">
        <f>VLOOKUP(C8582,Products!$A$2:$E$20,5,TRUE)</f>
        <v>1.5</v>
      </c>
      <c r="G8582" s="8">
        <f t="shared" si="268"/>
        <v>12</v>
      </c>
      <c r="H8582" s="8">
        <f>VLOOKUP(C8582,Products!$A$2:$F$20,6,TRUE)</f>
        <v>0.5</v>
      </c>
      <c r="I8582" s="8">
        <f t="shared" si="269"/>
        <v>4</v>
      </c>
      <c r="J8582" s="42">
        <f>VLOOKUP(B8582,Invoices!A:I,9,TRUE)</f>
        <v>2021</v>
      </c>
    </row>
    <row r="8583" spans="1:10" x14ac:dyDescent="0.15">
      <c r="A8583" t="s">
        <v>11943</v>
      </c>
      <c r="B8583" t="s">
        <v>1841</v>
      </c>
      <c r="C8583" t="s">
        <v>103</v>
      </c>
      <c r="D8583" t="s">
        <v>77</v>
      </c>
      <c r="E8583">
        <v>24</v>
      </c>
      <c r="F8583" s="8">
        <f>VLOOKUP(C8583,Products!$A$2:$E$20,5,TRUE)</f>
        <v>8.9499999999999993</v>
      </c>
      <c r="G8583" s="8">
        <f t="shared" si="268"/>
        <v>214.79999999999998</v>
      </c>
      <c r="H8583" s="8">
        <f>VLOOKUP(C8583,Products!$A$2:$F$20,6,TRUE)</f>
        <v>3.1999999999999993</v>
      </c>
      <c r="I8583" s="8">
        <f t="shared" si="269"/>
        <v>76.799999999999983</v>
      </c>
      <c r="J8583" s="42">
        <f>VLOOKUP(B8583,Invoices!A:I,9,TRUE)</f>
        <v>2021</v>
      </c>
    </row>
    <row r="8584" spans="1:10" x14ac:dyDescent="0.15">
      <c r="A8584" t="s">
        <v>11944</v>
      </c>
      <c r="B8584" t="s">
        <v>1841</v>
      </c>
      <c r="C8584" t="s">
        <v>105</v>
      </c>
      <c r="D8584" t="s">
        <v>81</v>
      </c>
      <c r="E8584">
        <v>1</v>
      </c>
      <c r="F8584" s="8">
        <f>VLOOKUP(C8584,Products!$A$2:$E$20,5,TRUE)</f>
        <v>8.9499999999999993</v>
      </c>
      <c r="G8584" s="8">
        <f t="shared" si="268"/>
        <v>8.9499999999999993</v>
      </c>
      <c r="H8584" s="8">
        <f>VLOOKUP(C8584,Products!$A$2:$F$20,6,TRUE)</f>
        <v>3.1999999999999993</v>
      </c>
      <c r="I8584" s="8">
        <f t="shared" si="269"/>
        <v>3.1999999999999993</v>
      </c>
      <c r="J8584" s="42">
        <f>VLOOKUP(B8584,Invoices!A:I,9,TRUE)</f>
        <v>2021</v>
      </c>
    </row>
    <row r="8585" spans="1:10" x14ac:dyDescent="0.15">
      <c r="A8585" t="s">
        <v>11945</v>
      </c>
      <c r="B8585" t="s">
        <v>1841</v>
      </c>
      <c r="C8585" t="s">
        <v>99</v>
      </c>
      <c r="D8585" t="s">
        <v>84</v>
      </c>
      <c r="E8585">
        <v>1</v>
      </c>
      <c r="F8585" s="8">
        <f>VLOOKUP(C8585,Products!$A$2:$E$20,5,TRUE)</f>
        <v>3.5</v>
      </c>
      <c r="G8585" s="8">
        <f t="shared" si="268"/>
        <v>3.5</v>
      </c>
      <c r="H8585" s="8">
        <f>VLOOKUP(C8585,Products!$A$2:$F$20,6,TRUE)</f>
        <v>0.54999999999999982</v>
      </c>
      <c r="I8585" s="8">
        <f t="shared" si="269"/>
        <v>0.54999999999999982</v>
      </c>
      <c r="J8585" s="42">
        <f>VLOOKUP(B8585,Invoices!A:I,9,TRUE)</f>
        <v>2021</v>
      </c>
    </row>
    <row r="8586" spans="1:10" x14ac:dyDescent="0.15">
      <c r="A8586" t="s">
        <v>11946</v>
      </c>
      <c r="B8586" t="s">
        <v>1841</v>
      </c>
      <c r="C8586" t="s">
        <v>95</v>
      </c>
      <c r="D8586" t="s">
        <v>73</v>
      </c>
      <c r="E8586">
        <v>12</v>
      </c>
      <c r="F8586" s="8">
        <f>VLOOKUP(C8586,Products!$A$2:$E$20,5,TRUE)</f>
        <v>12.95</v>
      </c>
      <c r="G8586" s="8">
        <f t="shared" si="268"/>
        <v>155.39999999999998</v>
      </c>
      <c r="H8586" s="8">
        <f>VLOOKUP(C8586,Products!$A$2:$F$20,6,TRUE)</f>
        <v>4.1999999999999993</v>
      </c>
      <c r="I8586" s="8">
        <f t="shared" si="269"/>
        <v>50.399999999999991</v>
      </c>
      <c r="J8586" s="42">
        <f>VLOOKUP(B8586,Invoices!A:I,9,TRUE)</f>
        <v>2021</v>
      </c>
    </row>
    <row r="8587" spans="1:10" x14ac:dyDescent="0.15">
      <c r="A8587" t="s">
        <v>11947</v>
      </c>
      <c r="B8587" t="s">
        <v>1841</v>
      </c>
      <c r="C8587" t="s">
        <v>96</v>
      </c>
      <c r="D8587" t="s">
        <v>75</v>
      </c>
      <c r="E8587">
        <v>2</v>
      </c>
      <c r="F8587" s="8">
        <f>VLOOKUP(C8587,Products!$A$2:$E$20,5,TRUE)</f>
        <v>79.95</v>
      </c>
      <c r="G8587" s="8">
        <f t="shared" si="268"/>
        <v>159.9</v>
      </c>
      <c r="H8587" s="8">
        <f>VLOOKUP(C8587,Products!$A$2:$F$20,6,TRUE)</f>
        <v>27.950000000000003</v>
      </c>
      <c r="I8587" s="8">
        <f t="shared" si="269"/>
        <v>55.900000000000006</v>
      </c>
      <c r="J8587" s="42">
        <f>VLOOKUP(B8587,Invoices!A:I,9,TRUE)</f>
        <v>2021</v>
      </c>
    </row>
    <row r="8588" spans="1:10" x14ac:dyDescent="0.15">
      <c r="A8588" t="s">
        <v>11948</v>
      </c>
      <c r="B8588" t="s">
        <v>1841</v>
      </c>
      <c r="C8588" t="s">
        <v>93</v>
      </c>
      <c r="D8588" t="s">
        <v>76</v>
      </c>
      <c r="E8588">
        <v>1</v>
      </c>
      <c r="F8588" s="8">
        <f>VLOOKUP(C8588,Products!$A$2:$E$20,5,TRUE)</f>
        <v>9.9499999999999993</v>
      </c>
      <c r="G8588" s="8">
        <f t="shared" si="268"/>
        <v>9.9499999999999993</v>
      </c>
      <c r="H8588" s="8">
        <f>VLOOKUP(C8588,Products!$A$2:$F$20,6,TRUE)</f>
        <v>1.9499999999999993</v>
      </c>
      <c r="I8588" s="8">
        <f t="shared" si="269"/>
        <v>1.9499999999999993</v>
      </c>
      <c r="J8588" s="42">
        <f>VLOOKUP(B8588,Invoices!A:I,9,TRUE)</f>
        <v>2021</v>
      </c>
    </row>
    <row r="8589" spans="1:10" x14ac:dyDescent="0.15">
      <c r="A8589" t="s">
        <v>11949</v>
      </c>
      <c r="B8589" t="s">
        <v>1842</v>
      </c>
      <c r="C8589" t="s">
        <v>104</v>
      </c>
      <c r="D8589" t="s">
        <v>71</v>
      </c>
      <c r="E8589">
        <v>2</v>
      </c>
      <c r="F8589" s="8">
        <f>VLOOKUP(C8589,Products!$A$2:$E$20,5,TRUE)</f>
        <v>2.95</v>
      </c>
      <c r="G8589" s="8">
        <f t="shared" si="268"/>
        <v>5.9</v>
      </c>
      <c r="H8589" s="8">
        <f>VLOOKUP(C8589,Products!$A$2:$F$20,6,TRUE)</f>
        <v>1.1500000000000001</v>
      </c>
      <c r="I8589" s="8">
        <f t="shared" si="269"/>
        <v>2.3000000000000003</v>
      </c>
      <c r="J8589" s="42">
        <f>VLOOKUP(B8589,Invoices!A:I,9,TRUE)</f>
        <v>2021</v>
      </c>
    </row>
    <row r="8590" spans="1:10" x14ac:dyDescent="0.15">
      <c r="A8590" t="s">
        <v>11950</v>
      </c>
      <c r="B8590" t="s">
        <v>1842</v>
      </c>
      <c r="C8590" t="s">
        <v>93</v>
      </c>
      <c r="D8590" t="s">
        <v>76</v>
      </c>
      <c r="E8590">
        <v>3</v>
      </c>
      <c r="F8590" s="8">
        <f>VLOOKUP(C8590,Products!$A$2:$E$20,5,TRUE)</f>
        <v>9.9499999999999993</v>
      </c>
      <c r="G8590" s="8">
        <f t="shared" si="268"/>
        <v>29.849999999999998</v>
      </c>
      <c r="H8590" s="8">
        <f>VLOOKUP(C8590,Products!$A$2:$F$20,6,TRUE)</f>
        <v>1.9499999999999993</v>
      </c>
      <c r="I8590" s="8">
        <f t="shared" si="269"/>
        <v>5.8499999999999979</v>
      </c>
      <c r="J8590" s="42">
        <f>VLOOKUP(B8590,Invoices!A:I,9,TRUE)</f>
        <v>2021</v>
      </c>
    </row>
    <row r="8591" spans="1:10" x14ac:dyDescent="0.15">
      <c r="A8591" t="s">
        <v>11951</v>
      </c>
      <c r="B8591" t="s">
        <v>1843</v>
      </c>
      <c r="C8591" t="s">
        <v>90</v>
      </c>
      <c r="D8591" t="s">
        <v>72</v>
      </c>
      <c r="E8591">
        <v>1</v>
      </c>
      <c r="F8591" s="8">
        <f>VLOOKUP(C8591,Products!$A$2:$E$20,5,TRUE)</f>
        <v>8.9499999999999993</v>
      </c>
      <c r="G8591" s="8">
        <f t="shared" si="268"/>
        <v>8.9499999999999993</v>
      </c>
      <c r="H8591" s="8">
        <f>VLOOKUP(C8591,Products!$A$2:$F$20,6,TRUE)</f>
        <v>5.6999999999999993</v>
      </c>
      <c r="I8591" s="8">
        <f t="shared" si="269"/>
        <v>5.6999999999999993</v>
      </c>
      <c r="J8591" s="42">
        <f>VLOOKUP(B8591,Invoices!A:I,9,TRUE)</f>
        <v>2021</v>
      </c>
    </row>
    <row r="8592" spans="1:10" x14ac:dyDescent="0.15">
      <c r="A8592" t="s">
        <v>11952</v>
      </c>
      <c r="B8592" t="s">
        <v>1844</v>
      </c>
      <c r="C8592" t="s">
        <v>101</v>
      </c>
      <c r="D8592" t="s">
        <v>69</v>
      </c>
      <c r="E8592">
        <v>1</v>
      </c>
      <c r="F8592" s="8">
        <f>VLOOKUP(C8592,Products!$A$2:$E$20,5,TRUE)</f>
        <v>129.94999999999999</v>
      </c>
      <c r="G8592" s="8">
        <f t="shared" si="268"/>
        <v>129.94999999999999</v>
      </c>
      <c r="H8592" s="8">
        <f>VLOOKUP(C8592,Products!$A$2:$F$20,6,TRUE)</f>
        <v>40.449999999999989</v>
      </c>
      <c r="I8592" s="8">
        <f t="shared" si="269"/>
        <v>40.449999999999989</v>
      </c>
      <c r="J8592" s="42">
        <f>VLOOKUP(B8592,Invoices!A:I,9,TRUE)</f>
        <v>2021</v>
      </c>
    </row>
    <row r="8593" spans="1:10" x14ac:dyDescent="0.15">
      <c r="A8593" t="s">
        <v>11953</v>
      </c>
      <c r="B8593" t="s">
        <v>1844</v>
      </c>
      <c r="C8593" t="s">
        <v>103</v>
      </c>
      <c r="D8593" t="s">
        <v>77</v>
      </c>
      <c r="E8593">
        <v>3</v>
      </c>
      <c r="F8593" s="8">
        <f>VLOOKUP(C8593,Products!$A$2:$E$20,5,TRUE)</f>
        <v>8.9499999999999993</v>
      </c>
      <c r="G8593" s="8">
        <f t="shared" si="268"/>
        <v>26.849999999999998</v>
      </c>
      <c r="H8593" s="8">
        <f>VLOOKUP(C8593,Products!$A$2:$F$20,6,TRUE)</f>
        <v>3.1999999999999993</v>
      </c>
      <c r="I8593" s="8">
        <f t="shared" si="269"/>
        <v>9.5999999999999979</v>
      </c>
      <c r="J8593" s="42">
        <f>VLOOKUP(B8593,Invoices!A:I,9,TRUE)</f>
        <v>2021</v>
      </c>
    </row>
    <row r="8594" spans="1:10" x14ac:dyDescent="0.15">
      <c r="A8594" t="s">
        <v>11954</v>
      </c>
      <c r="B8594" t="s">
        <v>1844</v>
      </c>
      <c r="C8594" t="s">
        <v>89</v>
      </c>
      <c r="D8594" t="s">
        <v>80</v>
      </c>
      <c r="E8594">
        <v>20</v>
      </c>
      <c r="F8594" s="8">
        <f>VLOOKUP(C8594,Products!$A$2:$E$20,5,TRUE)</f>
        <v>15.95</v>
      </c>
      <c r="G8594" s="8">
        <f t="shared" si="268"/>
        <v>319</v>
      </c>
      <c r="H8594" s="8">
        <f>VLOOKUP(C8594,Products!$A$2:$F$20,6,TRUE)</f>
        <v>6</v>
      </c>
      <c r="I8594" s="8">
        <f t="shared" si="269"/>
        <v>120</v>
      </c>
      <c r="J8594" s="42">
        <f>VLOOKUP(B8594,Invoices!A:I,9,TRUE)</f>
        <v>2021</v>
      </c>
    </row>
    <row r="8595" spans="1:10" x14ac:dyDescent="0.15">
      <c r="A8595" t="s">
        <v>11955</v>
      </c>
      <c r="B8595" t="s">
        <v>1845</v>
      </c>
      <c r="C8595" t="s">
        <v>89</v>
      </c>
      <c r="D8595" t="s">
        <v>80</v>
      </c>
      <c r="E8595">
        <v>3</v>
      </c>
      <c r="F8595" s="8">
        <f>VLOOKUP(C8595,Products!$A$2:$E$20,5,TRUE)</f>
        <v>15.95</v>
      </c>
      <c r="G8595" s="8">
        <f t="shared" si="268"/>
        <v>47.849999999999994</v>
      </c>
      <c r="H8595" s="8">
        <f>VLOOKUP(C8595,Products!$A$2:$F$20,6,TRUE)</f>
        <v>6</v>
      </c>
      <c r="I8595" s="8">
        <f t="shared" si="269"/>
        <v>18</v>
      </c>
      <c r="J8595" s="42">
        <f>VLOOKUP(B8595,Invoices!A:I,9,TRUE)</f>
        <v>2021</v>
      </c>
    </row>
    <row r="8596" spans="1:10" x14ac:dyDescent="0.15">
      <c r="A8596" t="s">
        <v>11956</v>
      </c>
      <c r="B8596" t="s">
        <v>1845</v>
      </c>
      <c r="C8596" t="s">
        <v>91</v>
      </c>
      <c r="D8596" t="s">
        <v>70</v>
      </c>
      <c r="E8596">
        <v>1</v>
      </c>
      <c r="F8596" s="8">
        <f>VLOOKUP(C8596,Products!$A$2:$E$20,5,TRUE)</f>
        <v>49.95</v>
      </c>
      <c r="G8596" s="8">
        <f t="shared" si="268"/>
        <v>49.95</v>
      </c>
      <c r="H8596" s="8">
        <f>VLOOKUP(C8596,Products!$A$2:$F$20,6,TRUE)</f>
        <v>21.200000000000003</v>
      </c>
      <c r="I8596" s="8">
        <f t="shared" si="269"/>
        <v>21.200000000000003</v>
      </c>
      <c r="J8596" s="42">
        <f>VLOOKUP(B8596,Invoices!A:I,9,TRUE)</f>
        <v>2021</v>
      </c>
    </row>
    <row r="8597" spans="1:10" x14ac:dyDescent="0.15">
      <c r="A8597" t="s">
        <v>11957</v>
      </c>
      <c r="B8597" t="s">
        <v>1845</v>
      </c>
      <c r="C8597" t="s">
        <v>92</v>
      </c>
      <c r="D8597" t="s">
        <v>82</v>
      </c>
      <c r="E8597">
        <v>25</v>
      </c>
      <c r="F8597" s="8">
        <f>VLOOKUP(C8597,Products!$A$2:$E$20,5,TRUE)</f>
        <v>19.95</v>
      </c>
      <c r="G8597" s="8">
        <f t="shared" si="268"/>
        <v>498.75</v>
      </c>
      <c r="H8597" s="8">
        <f>VLOOKUP(C8597,Products!$A$2:$F$20,6,TRUE)</f>
        <v>7.4499999999999993</v>
      </c>
      <c r="I8597" s="8">
        <f t="shared" si="269"/>
        <v>186.24999999999997</v>
      </c>
      <c r="J8597" s="42">
        <f>VLOOKUP(B8597,Invoices!A:I,9,TRUE)</f>
        <v>2021</v>
      </c>
    </row>
    <row r="8598" spans="1:10" x14ac:dyDescent="0.15">
      <c r="A8598" t="s">
        <v>11958</v>
      </c>
      <c r="B8598" t="s">
        <v>1845</v>
      </c>
      <c r="C8598" t="s">
        <v>101</v>
      </c>
      <c r="D8598" t="s">
        <v>69</v>
      </c>
      <c r="E8598">
        <v>1</v>
      </c>
      <c r="F8598" s="8">
        <f>VLOOKUP(C8598,Products!$A$2:$E$20,5,TRUE)</f>
        <v>129.94999999999999</v>
      </c>
      <c r="G8598" s="8">
        <f t="shared" si="268"/>
        <v>129.94999999999999</v>
      </c>
      <c r="H8598" s="8">
        <f>VLOOKUP(C8598,Products!$A$2:$F$20,6,TRUE)</f>
        <v>40.449999999999989</v>
      </c>
      <c r="I8598" s="8">
        <f t="shared" si="269"/>
        <v>40.449999999999989</v>
      </c>
      <c r="J8598" s="42">
        <f>VLOOKUP(B8598,Invoices!A:I,9,TRUE)</f>
        <v>2021</v>
      </c>
    </row>
    <row r="8599" spans="1:10" x14ac:dyDescent="0.15">
      <c r="A8599" t="s">
        <v>11959</v>
      </c>
      <c r="B8599" t="s">
        <v>1845</v>
      </c>
      <c r="C8599" t="s">
        <v>100</v>
      </c>
      <c r="D8599" t="s">
        <v>78</v>
      </c>
      <c r="E8599">
        <v>4</v>
      </c>
      <c r="F8599" s="8">
        <f>VLOOKUP(C8599,Products!$A$2:$E$20,5,TRUE)</f>
        <v>49.95</v>
      </c>
      <c r="G8599" s="8">
        <f t="shared" si="268"/>
        <v>199.8</v>
      </c>
      <c r="H8599" s="8">
        <f>VLOOKUP(C8599,Products!$A$2:$F$20,6,TRUE)</f>
        <v>19.950000000000003</v>
      </c>
      <c r="I8599" s="8">
        <f t="shared" si="269"/>
        <v>79.800000000000011</v>
      </c>
      <c r="J8599" s="42">
        <f>VLOOKUP(B8599,Invoices!A:I,9,TRUE)</f>
        <v>2021</v>
      </c>
    </row>
    <row r="8600" spans="1:10" x14ac:dyDescent="0.15">
      <c r="A8600" t="s">
        <v>11960</v>
      </c>
      <c r="B8600" t="s">
        <v>1845</v>
      </c>
      <c r="C8600" t="s">
        <v>105</v>
      </c>
      <c r="D8600" t="s">
        <v>81</v>
      </c>
      <c r="E8600">
        <v>3</v>
      </c>
      <c r="F8600" s="8">
        <f>VLOOKUP(C8600,Products!$A$2:$E$20,5,TRUE)</f>
        <v>8.9499999999999993</v>
      </c>
      <c r="G8600" s="8">
        <f t="shared" si="268"/>
        <v>26.849999999999998</v>
      </c>
      <c r="H8600" s="8">
        <f>VLOOKUP(C8600,Products!$A$2:$F$20,6,TRUE)</f>
        <v>3.1999999999999993</v>
      </c>
      <c r="I8600" s="8">
        <f t="shared" si="269"/>
        <v>9.5999999999999979</v>
      </c>
      <c r="J8600" s="42">
        <f>VLOOKUP(B8600,Invoices!A:I,9,TRUE)</f>
        <v>2021</v>
      </c>
    </row>
    <row r="8601" spans="1:10" x14ac:dyDescent="0.15">
      <c r="A8601" t="s">
        <v>11961</v>
      </c>
      <c r="B8601" t="s">
        <v>1845</v>
      </c>
      <c r="C8601" t="s">
        <v>90</v>
      </c>
      <c r="D8601" t="s">
        <v>72</v>
      </c>
      <c r="E8601">
        <v>12</v>
      </c>
      <c r="F8601" s="8">
        <f>VLOOKUP(C8601,Products!$A$2:$E$20,5,TRUE)</f>
        <v>8.9499999999999993</v>
      </c>
      <c r="G8601" s="8">
        <f t="shared" si="268"/>
        <v>107.39999999999999</v>
      </c>
      <c r="H8601" s="8">
        <f>VLOOKUP(C8601,Products!$A$2:$F$20,6,TRUE)</f>
        <v>5.6999999999999993</v>
      </c>
      <c r="I8601" s="8">
        <f t="shared" si="269"/>
        <v>68.399999999999991</v>
      </c>
      <c r="J8601" s="42">
        <f>VLOOKUP(B8601,Invoices!A:I,9,TRUE)</f>
        <v>2021</v>
      </c>
    </row>
    <row r="8602" spans="1:10" x14ac:dyDescent="0.15">
      <c r="A8602" t="s">
        <v>11962</v>
      </c>
      <c r="B8602" t="s">
        <v>1845</v>
      </c>
      <c r="C8602" t="s">
        <v>96</v>
      </c>
      <c r="D8602" t="s">
        <v>75</v>
      </c>
      <c r="E8602">
        <v>20</v>
      </c>
      <c r="F8602" s="8">
        <f>VLOOKUP(C8602,Products!$A$2:$E$20,5,TRUE)</f>
        <v>79.95</v>
      </c>
      <c r="G8602" s="8">
        <f t="shared" si="268"/>
        <v>1599</v>
      </c>
      <c r="H8602" s="8">
        <f>VLOOKUP(C8602,Products!$A$2:$F$20,6,TRUE)</f>
        <v>27.950000000000003</v>
      </c>
      <c r="I8602" s="8">
        <f t="shared" si="269"/>
        <v>559</v>
      </c>
      <c r="J8602" s="42">
        <f>VLOOKUP(B8602,Invoices!A:I,9,TRUE)</f>
        <v>2021</v>
      </c>
    </row>
    <row r="8603" spans="1:10" x14ac:dyDescent="0.15">
      <c r="A8603" t="s">
        <v>11963</v>
      </c>
      <c r="B8603" t="s">
        <v>1845</v>
      </c>
      <c r="C8603" t="s">
        <v>102</v>
      </c>
      <c r="D8603" t="s">
        <v>83</v>
      </c>
      <c r="E8603">
        <v>3</v>
      </c>
      <c r="F8603" s="8">
        <f>VLOOKUP(C8603,Products!$A$2:$E$20,5,TRUE)</f>
        <v>29.95</v>
      </c>
      <c r="G8603" s="8">
        <f t="shared" si="268"/>
        <v>89.85</v>
      </c>
      <c r="H8603" s="8">
        <f>VLOOKUP(C8603,Products!$A$2:$F$20,6,TRUE)</f>
        <v>15</v>
      </c>
      <c r="I8603" s="8">
        <f t="shared" si="269"/>
        <v>45</v>
      </c>
      <c r="J8603" s="42">
        <f>VLOOKUP(B8603,Invoices!A:I,9,TRUE)</f>
        <v>2021</v>
      </c>
    </row>
    <row r="8604" spans="1:10" x14ac:dyDescent="0.15">
      <c r="A8604" t="s">
        <v>11964</v>
      </c>
      <c r="B8604" t="s">
        <v>1845</v>
      </c>
      <c r="C8604" t="s">
        <v>103</v>
      </c>
      <c r="D8604" t="s">
        <v>77</v>
      </c>
      <c r="E8604">
        <v>5</v>
      </c>
      <c r="F8604" s="8">
        <f>VLOOKUP(C8604,Products!$A$2:$E$20,5,TRUE)</f>
        <v>8.9499999999999993</v>
      </c>
      <c r="G8604" s="8">
        <f t="shared" si="268"/>
        <v>44.75</v>
      </c>
      <c r="H8604" s="8">
        <f>VLOOKUP(C8604,Products!$A$2:$F$20,6,TRUE)</f>
        <v>3.1999999999999993</v>
      </c>
      <c r="I8604" s="8">
        <f t="shared" si="269"/>
        <v>15.999999999999996</v>
      </c>
      <c r="J8604" s="42">
        <f>VLOOKUP(B8604,Invoices!A:I,9,TRUE)</f>
        <v>2021</v>
      </c>
    </row>
    <row r="8605" spans="1:10" x14ac:dyDescent="0.15">
      <c r="A8605" t="s">
        <v>11965</v>
      </c>
      <c r="B8605" t="s">
        <v>1845</v>
      </c>
      <c r="C8605" t="s">
        <v>87</v>
      </c>
      <c r="D8605" t="s">
        <v>68</v>
      </c>
      <c r="E8605">
        <v>1</v>
      </c>
      <c r="F8605" s="8">
        <f>VLOOKUP(C8605,Products!$A$2:$E$20,5,TRUE)</f>
        <v>19.95</v>
      </c>
      <c r="G8605" s="8">
        <f t="shared" si="268"/>
        <v>19.95</v>
      </c>
      <c r="H8605" s="8">
        <f>VLOOKUP(C8605,Products!$A$2:$F$20,6,TRUE)</f>
        <v>7.4499999999999993</v>
      </c>
      <c r="I8605" s="8">
        <f t="shared" si="269"/>
        <v>7.4499999999999993</v>
      </c>
      <c r="J8605" s="42">
        <f>VLOOKUP(B8605,Invoices!A:I,9,TRUE)</f>
        <v>2021</v>
      </c>
    </row>
    <row r="8606" spans="1:10" x14ac:dyDescent="0.15">
      <c r="A8606" t="s">
        <v>11966</v>
      </c>
      <c r="B8606" t="s">
        <v>1846</v>
      </c>
      <c r="C8606" t="s">
        <v>99</v>
      </c>
      <c r="D8606" t="s">
        <v>84</v>
      </c>
      <c r="E8606">
        <v>20</v>
      </c>
      <c r="F8606" s="8">
        <f>VLOOKUP(C8606,Products!$A$2:$E$20,5,TRUE)</f>
        <v>3.5</v>
      </c>
      <c r="G8606" s="8">
        <f t="shared" si="268"/>
        <v>70</v>
      </c>
      <c r="H8606" s="8">
        <f>VLOOKUP(C8606,Products!$A$2:$F$20,6,TRUE)</f>
        <v>0.54999999999999982</v>
      </c>
      <c r="I8606" s="8">
        <f t="shared" si="269"/>
        <v>10.999999999999996</v>
      </c>
      <c r="J8606" s="42">
        <f>VLOOKUP(B8606,Invoices!A:I,9,TRUE)</f>
        <v>2021</v>
      </c>
    </row>
    <row r="8607" spans="1:10" x14ac:dyDescent="0.15">
      <c r="A8607" t="s">
        <v>11967</v>
      </c>
      <c r="B8607" t="s">
        <v>1847</v>
      </c>
      <c r="C8607" t="s">
        <v>90</v>
      </c>
      <c r="D8607" t="s">
        <v>72</v>
      </c>
      <c r="E8607">
        <v>20</v>
      </c>
      <c r="F8607" s="8">
        <f>VLOOKUP(C8607,Products!$A$2:$E$20,5,TRUE)</f>
        <v>8.9499999999999993</v>
      </c>
      <c r="G8607" s="8">
        <f t="shared" si="268"/>
        <v>179</v>
      </c>
      <c r="H8607" s="8">
        <f>VLOOKUP(C8607,Products!$A$2:$F$20,6,TRUE)</f>
        <v>5.6999999999999993</v>
      </c>
      <c r="I8607" s="8">
        <f t="shared" si="269"/>
        <v>113.99999999999999</v>
      </c>
      <c r="J8607" s="42">
        <f>VLOOKUP(B8607,Invoices!A:I,9,TRUE)</f>
        <v>2021</v>
      </c>
    </row>
    <row r="8608" spans="1:10" x14ac:dyDescent="0.15">
      <c r="A8608" t="s">
        <v>11968</v>
      </c>
      <c r="B8608" t="s">
        <v>1848</v>
      </c>
      <c r="C8608" t="s">
        <v>105</v>
      </c>
      <c r="D8608" t="s">
        <v>81</v>
      </c>
      <c r="E8608">
        <v>5</v>
      </c>
      <c r="F8608" s="8">
        <f>VLOOKUP(C8608,Products!$A$2:$E$20,5,TRUE)</f>
        <v>8.9499999999999993</v>
      </c>
      <c r="G8608" s="8">
        <f t="shared" si="268"/>
        <v>44.75</v>
      </c>
      <c r="H8608" s="8">
        <f>VLOOKUP(C8608,Products!$A$2:$F$20,6,TRUE)</f>
        <v>3.1999999999999993</v>
      </c>
      <c r="I8608" s="8">
        <f t="shared" si="269"/>
        <v>15.999999999999996</v>
      </c>
      <c r="J8608" s="42">
        <f>VLOOKUP(B8608,Invoices!A:I,9,TRUE)</f>
        <v>2021</v>
      </c>
    </row>
    <row r="8609" spans="1:10" x14ac:dyDescent="0.15">
      <c r="A8609" t="s">
        <v>11969</v>
      </c>
      <c r="B8609" t="s">
        <v>1848</v>
      </c>
      <c r="C8609" t="s">
        <v>90</v>
      </c>
      <c r="D8609" t="s">
        <v>72</v>
      </c>
      <c r="E8609">
        <v>1</v>
      </c>
      <c r="F8609" s="8">
        <f>VLOOKUP(C8609,Products!$A$2:$E$20,5,TRUE)</f>
        <v>8.9499999999999993</v>
      </c>
      <c r="G8609" s="8">
        <f t="shared" si="268"/>
        <v>8.9499999999999993</v>
      </c>
      <c r="H8609" s="8">
        <f>VLOOKUP(C8609,Products!$A$2:$F$20,6,TRUE)</f>
        <v>5.6999999999999993</v>
      </c>
      <c r="I8609" s="8">
        <f t="shared" si="269"/>
        <v>5.6999999999999993</v>
      </c>
      <c r="J8609" s="42">
        <f>VLOOKUP(B8609,Invoices!A:I,9,TRUE)</f>
        <v>2021</v>
      </c>
    </row>
    <row r="8610" spans="1:10" x14ac:dyDescent="0.15">
      <c r="A8610" t="s">
        <v>11970</v>
      </c>
      <c r="B8610" t="s">
        <v>1848</v>
      </c>
      <c r="C8610" t="s">
        <v>102</v>
      </c>
      <c r="D8610" t="s">
        <v>83</v>
      </c>
      <c r="E8610">
        <v>1</v>
      </c>
      <c r="F8610" s="8">
        <f>VLOOKUP(C8610,Products!$A$2:$E$20,5,TRUE)</f>
        <v>29.95</v>
      </c>
      <c r="G8610" s="8">
        <f t="shared" si="268"/>
        <v>29.95</v>
      </c>
      <c r="H8610" s="8">
        <f>VLOOKUP(C8610,Products!$A$2:$F$20,6,TRUE)</f>
        <v>15</v>
      </c>
      <c r="I8610" s="8">
        <f t="shared" si="269"/>
        <v>15</v>
      </c>
      <c r="J8610" s="42">
        <f>VLOOKUP(B8610,Invoices!A:I,9,TRUE)</f>
        <v>2021</v>
      </c>
    </row>
    <row r="8611" spans="1:10" x14ac:dyDescent="0.15">
      <c r="A8611" t="s">
        <v>11971</v>
      </c>
      <c r="B8611" t="s">
        <v>1849</v>
      </c>
      <c r="C8611" t="s">
        <v>104</v>
      </c>
      <c r="D8611" t="s">
        <v>71</v>
      </c>
      <c r="E8611">
        <v>8</v>
      </c>
      <c r="F8611" s="8">
        <f>VLOOKUP(C8611,Products!$A$2:$E$20,5,TRUE)</f>
        <v>2.95</v>
      </c>
      <c r="G8611" s="8">
        <f t="shared" si="268"/>
        <v>23.6</v>
      </c>
      <c r="H8611" s="8">
        <f>VLOOKUP(C8611,Products!$A$2:$F$20,6,TRUE)</f>
        <v>1.1500000000000001</v>
      </c>
      <c r="I8611" s="8">
        <f t="shared" si="269"/>
        <v>9.2000000000000011</v>
      </c>
      <c r="J8611" s="42">
        <f>VLOOKUP(B8611,Invoices!A:I,9,TRUE)</f>
        <v>2021</v>
      </c>
    </row>
    <row r="8612" spans="1:10" x14ac:dyDescent="0.15">
      <c r="A8612" t="s">
        <v>11972</v>
      </c>
      <c r="B8612" t="s">
        <v>1849</v>
      </c>
      <c r="C8612" t="s">
        <v>93</v>
      </c>
      <c r="D8612" t="s">
        <v>76</v>
      </c>
      <c r="E8612">
        <v>20</v>
      </c>
      <c r="F8612" s="8">
        <f>VLOOKUP(C8612,Products!$A$2:$E$20,5,TRUE)</f>
        <v>9.9499999999999993</v>
      </c>
      <c r="G8612" s="8">
        <f t="shared" si="268"/>
        <v>199</v>
      </c>
      <c r="H8612" s="8">
        <f>VLOOKUP(C8612,Products!$A$2:$F$20,6,TRUE)</f>
        <v>1.9499999999999993</v>
      </c>
      <c r="I8612" s="8">
        <f t="shared" si="269"/>
        <v>38.999999999999986</v>
      </c>
      <c r="J8612" s="42">
        <f>VLOOKUP(B8612,Invoices!A:I,9,TRUE)</f>
        <v>2021</v>
      </c>
    </row>
    <row r="8613" spans="1:10" x14ac:dyDescent="0.15">
      <c r="A8613" t="s">
        <v>11973</v>
      </c>
      <c r="B8613" t="s">
        <v>1849</v>
      </c>
      <c r="C8613" t="s">
        <v>92</v>
      </c>
      <c r="D8613" t="s">
        <v>82</v>
      </c>
      <c r="E8613">
        <v>4</v>
      </c>
      <c r="F8613" s="8">
        <f>VLOOKUP(C8613,Products!$A$2:$E$20,5,TRUE)</f>
        <v>19.95</v>
      </c>
      <c r="G8613" s="8">
        <f t="shared" si="268"/>
        <v>79.8</v>
      </c>
      <c r="H8613" s="8">
        <f>VLOOKUP(C8613,Products!$A$2:$F$20,6,TRUE)</f>
        <v>7.4499999999999993</v>
      </c>
      <c r="I8613" s="8">
        <f t="shared" si="269"/>
        <v>29.799999999999997</v>
      </c>
      <c r="J8613" s="42">
        <f>VLOOKUP(B8613,Invoices!A:I,9,TRUE)</f>
        <v>2021</v>
      </c>
    </row>
    <row r="8614" spans="1:10" x14ac:dyDescent="0.15">
      <c r="A8614" t="s">
        <v>11974</v>
      </c>
      <c r="B8614" t="s">
        <v>1850</v>
      </c>
      <c r="C8614" t="s">
        <v>87</v>
      </c>
      <c r="D8614" t="s">
        <v>68</v>
      </c>
      <c r="E8614">
        <v>7</v>
      </c>
      <c r="F8614" s="8">
        <f>VLOOKUP(C8614,Products!$A$2:$E$20,5,TRUE)</f>
        <v>19.95</v>
      </c>
      <c r="G8614" s="8">
        <f t="shared" si="268"/>
        <v>139.65</v>
      </c>
      <c r="H8614" s="8">
        <f>VLOOKUP(C8614,Products!$A$2:$F$20,6,TRUE)</f>
        <v>7.4499999999999993</v>
      </c>
      <c r="I8614" s="8">
        <f t="shared" si="269"/>
        <v>52.149999999999991</v>
      </c>
      <c r="J8614" s="42">
        <f>VLOOKUP(B8614,Invoices!A:I,9,TRUE)</f>
        <v>2021</v>
      </c>
    </row>
    <row r="8615" spans="1:10" x14ac:dyDescent="0.15">
      <c r="A8615" t="s">
        <v>11975</v>
      </c>
      <c r="B8615" t="s">
        <v>1850</v>
      </c>
      <c r="C8615" t="s">
        <v>99</v>
      </c>
      <c r="D8615" t="s">
        <v>84</v>
      </c>
      <c r="E8615">
        <v>1</v>
      </c>
      <c r="F8615" s="8">
        <f>VLOOKUP(C8615,Products!$A$2:$E$20,5,TRUE)</f>
        <v>3.5</v>
      </c>
      <c r="G8615" s="8">
        <f t="shared" si="268"/>
        <v>3.5</v>
      </c>
      <c r="H8615" s="8">
        <f>VLOOKUP(C8615,Products!$A$2:$F$20,6,TRUE)</f>
        <v>0.54999999999999982</v>
      </c>
      <c r="I8615" s="8">
        <f t="shared" si="269"/>
        <v>0.54999999999999982</v>
      </c>
      <c r="J8615" s="42">
        <f>VLOOKUP(B8615,Invoices!A:I,9,TRUE)</f>
        <v>2021</v>
      </c>
    </row>
    <row r="8616" spans="1:10" x14ac:dyDescent="0.15">
      <c r="A8616" t="s">
        <v>11976</v>
      </c>
      <c r="B8616" t="s">
        <v>1850</v>
      </c>
      <c r="C8616" t="s">
        <v>105</v>
      </c>
      <c r="D8616" t="s">
        <v>81</v>
      </c>
      <c r="E8616">
        <v>4</v>
      </c>
      <c r="F8616" s="8">
        <f>VLOOKUP(C8616,Products!$A$2:$E$20,5,TRUE)</f>
        <v>8.9499999999999993</v>
      </c>
      <c r="G8616" s="8">
        <f t="shared" si="268"/>
        <v>35.799999999999997</v>
      </c>
      <c r="H8616" s="8">
        <f>VLOOKUP(C8616,Products!$A$2:$F$20,6,TRUE)</f>
        <v>3.1999999999999993</v>
      </c>
      <c r="I8616" s="8">
        <f t="shared" si="269"/>
        <v>12.799999999999997</v>
      </c>
      <c r="J8616" s="42">
        <f>VLOOKUP(B8616,Invoices!A:I,9,TRUE)</f>
        <v>2021</v>
      </c>
    </row>
    <row r="8617" spans="1:10" x14ac:dyDescent="0.15">
      <c r="A8617" t="s">
        <v>11977</v>
      </c>
      <c r="B8617" t="s">
        <v>1850</v>
      </c>
      <c r="C8617" t="s">
        <v>95</v>
      </c>
      <c r="D8617" t="s">
        <v>73</v>
      </c>
      <c r="E8617">
        <v>4</v>
      </c>
      <c r="F8617" s="8">
        <f>VLOOKUP(C8617,Products!$A$2:$E$20,5,TRUE)</f>
        <v>12.95</v>
      </c>
      <c r="G8617" s="8">
        <f t="shared" si="268"/>
        <v>51.8</v>
      </c>
      <c r="H8617" s="8">
        <f>VLOOKUP(C8617,Products!$A$2:$F$20,6,TRUE)</f>
        <v>4.1999999999999993</v>
      </c>
      <c r="I8617" s="8">
        <f t="shared" si="269"/>
        <v>16.799999999999997</v>
      </c>
      <c r="J8617" s="42">
        <f>VLOOKUP(B8617,Invoices!A:I,9,TRUE)</f>
        <v>2021</v>
      </c>
    </row>
    <row r="8618" spans="1:10" x14ac:dyDescent="0.15">
      <c r="A8618" t="s">
        <v>11978</v>
      </c>
      <c r="B8618" t="s">
        <v>1850</v>
      </c>
      <c r="C8618" t="s">
        <v>100</v>
      </c>
      <c r="D8618" t="s">
        <v>78</v>
      </c>
      <c r="E8618">
        <v>1</v>
      </c>
      <c r="F8618" s="8">
        <f>VLOOKUP(C8618,Products!$A$2:$E$20,5,TRUE)</f>
        <v>49.95</v>
      </c>
      <c r="G8618" s="8">
        <f t="shared" si="268"/>
        <v>49.95</v>
      </c>
      <c r="H8618" s="8">
        <f>VLOOKUP(C8618,Products!$A$2:$F$20,6,TRUE)</f>
        <v>19.950000000000003</v>
      </c>
      <c r="I8618" s="8">
        <f t="shared" si="269"/>
        <v>19.950000000000003</v>
      </c>
      <c r="J8618" s="42">
        <f>VLOOKUP(B8618,Invoices!A:I,9,TRUE)</f>
        <v>2021</v>
      </c>
    </row>
    <row r="8619" spans="1:10" x14ac:dyDescent="0.15">
      <c r="A8619" t="s">
        <v>11979</v>
      </c>
      <c r="B8619" t="s">
        <v>1850</v>
      </c>
      <c r="C8619" t="s">
        <v>92</v>
      </c>
      <c r="D8619" t="s">
        <v>82</v>
      </c>
      <c r="E8619">
        <v>5</v>
      </c>
      <c r="F8619" s="8">
        <f>VLOOKUP(C8619,Products!$A$2:$E$20,5,TRUE)</f>
        <v>19.95</v>
      </c>
      <c r="G8619" s="8">
        <f t="shared" si="268"/>
        <v>99.75</v>
      </c>
      <c r="H8619" s="8">
        <f>VLOOKUP(C8619,Products!$A$2:$F$20,6,TRUE)</f>
        <v>7.4499999999999993</v>
      </c>
      <c r="I8619" s="8">
        <f t="shared" si="269"/>
        <v>37.25</v>
      </c>
      <c r="J8619" s="42">
        <f>VLOOKUP(B8619,Invoices!A:I,9,TRUE)</f>
        <v>2021</v>
      </c>
    </row>
    <row r="8620" spans="1:10" x14ac:dyDescent="0.15">
      <c r="A8620" t="s">
        <v>11980</v>
      </c>
      <c r="B8620" t="s">
        <v>1850</v>
      </c>
      <c r="C8620" t="s">
        <v>94</v>
      </c>
      <c r="D8620" t="s">
        <v>86</v>
      </c>
      <c r="E8620">
        <v>10</v>
      </c>
      <c r="F8620" s="8">
        <f>VLOOKUP(C8620,Products!$A$2:$E$20,5,TRUE)</f>
        <v>3.5</v>
      </c>
      <c r="G8620" s="8">
        <f t="shared" si="268"/>
        <v>35</v>
      </c>
      <c r="H8620" s="8">
        <f>VLOOKUP(C8620,Products!$A$2:$F$20,6,TRUE)</f>
        <v>0.54999999999999982</v>
      </c>
      <c r="I8620" s="8">
        <f t="shared" si="269"/>
        <v>5.4999999999999982</v>
      </c>
      <c r="J8620" s="42">
        <f>VLOOKUP(B8620,Invoices!A:I,9,TRUE)</f>
        <v>2021</v>
      </c>
    </row>
    <row r="8621" spans="1:10" x14ac:dyDescent="0.15">
      <c r="A8621" t="s">
        <v>11981</v>
      </c>
      <c r="B8621" t="s">
        <v>1850</v>
      </c>
      <c r="C8621" t="s">
        <v>97</v>
      </c>
      <c r="D8621" t="s">
        <v>74</v>
      </c>
      <c r="E8621">
        <v>4</v>
      </c>
      <c r="F8621" s="8">
        <f>VLOOKUP(C8621,Products!$A$2:$E$20,5,TRUE)</f>
        <v>1.5</v>
      </c>
      <c r="G8621" s="8">
        <f t="shared" si="268"/>
        <v>6</v>
      </c>
      <c r="H8621" s="8">
        <f>VLOOKUP(C8621,Products!$A$2:$F$20,6,TRUE)</f>
        <v>0.5</v>
      </c>
      <c r="I8621" s="8">
        <f t="shared" si="269"/>
        <v>2</v>
      </c>
      <c r="J8621" s="42">
        <f>VLOOKUP(B8621,Invoices!A:I,9,TRUE)</f>
        <v>2021</v>
      </c>
    </row>
    <row r="8622" spans="1:10" x14ac:dyDescent="0.15">
      <c r="A8622" t="s">
        <v>11982</v>
      </c>
      <c r="B8622" t="s">
        <v>1850</v>
      </c>
      <c r="C8622" t="s">
        <v>102</v>
      </c>
      <c r="D8622" t="s">
        <v>83</v>
      </c>
      <c r="E8622">
        <v>50</v>
      </c>
      <c r="F8622" s="8">
        <f>VLOOKUP(C8622,Products!$A$2:$E$20,5,TRUE)</f>
        <v>29.95</v>
      </c>
      <c r="G8622" s="8">
        <f t="shared" si="268"/>
        <v>1497.5</v>
      </c>
      <c r="H8622" s="8">
        <f>VLOOKUP(C8622,Products!$A$2:$F$20,6,TRUE)</f>
        <v>15</v>
      </c>
      <c r="I8622" s="8">
        <f t="shared" si="269"/>
        <v>750</v>
      </c>
      <c r="J8622" s="42">
        <f>VLOOKUP(B8622,Invoices!A:I,9,TRUE)</f>
        <v>2021</v>
      </c>
    </row>
    <row r="8623" spans="1:10" x14ac:dyDescent="0.15">
      <c r="A8623" t="s">
        <v>11983</v>
      </c>
      <c r="B8623" t="s">
        <v>1850</v>
      </c>
      <c r="C8623" t="s">
        <v>88</v>
      </c>
      <c r="D8623" t="s">
        <v>85</v>
      </c>
      <c r="E8623">
        <v>20</v>
      </c>
      <c r="F8623" s="8">
        <f>VLOOKUP(C8623,Products!$A$2:$E$20,5,TRUE)</f>
        <v>8.9499999999999993</v>
      </c>
      <c r="G8623" s="8">
        <f t="shared" si="268"/>
        <v>179</v>
      </c>
      <c r="H8623" s="8">
        <f>VLOOKUP(C8623,Products!$A$2:$F$20,6,TRUE)</f>
        <v>5.6999999999999993</v>
      </c>
      <c r="I8623" s="8">
        <f t="shared" si="269"/>
        <v>113.99999999999999</v>
      </c>
      <c r="J8623" s="42">
        <f>VLOOKUP(B8623,Invoices!A:I,9,TRUE)</f>
        <v>2021</v>
      </c>
    </row>
    <row r="8624" spans="1:10" x14ac:dyDescent="0.15">
      <c r="A8624" t="s">
        <v>11984</v>
      </c>
      <c r="B8624" t="s">
        <v>1850</v>
      </c>
      <c r="C8624" t="s">
        <v>90</v>
      </c>
      <c r="D8624" t="s">
        <v>72</v>
      </c>
      <c r="E8624">
        <v>1</v>
      </c>
      <c r="F8624" s="8">
        <f>VLOOKUP(C8624,Products!$A$2:$E$20,5,TRUE)</f>
        <v>8.9499999999999993</v>
      </c>
      <c r="G8624" s="8">
        <f t="shared" si="268"/>
        <v>8.9499999999999993</v>
      </c>
      <c r="H8624" s="8">
        <f>VLOOKUP(C8624,Products!$A$2:$F$20,6,TRUE)</f>
        <v>5.6999999999999993</v>
      </c>
      <c r="I8624" s="8">
        <f t="shared" si="269"/>
        <v>5.6999999999999993</v>
      </c>
      <c r="J8624" s="42">
        <f>VLOOKUP(B8624,Invoices!A:I,9,TRUE)</f>
        <v>2021</v>
      </c>
    </row>
    <row r="8625" spans="1:10" x14ac:dyDescent="0.15">
      <c r="A8625" t="s">
        <v>11985</v>
      </c>
      <c r="B8625" t="s">
        <v>1850</v>
      </c>
      <c r="C8625" t="s">
        <v>98</v>
      </c>
      <c r="D8625" t="s">
        <v>79</v>
      </c>
      <c r="E8625">
        <v>1</v>
      </c>
      <c r="F8625" s="8">
        <f>VLOOKUP(C8625,Products!$A$2:$E$20,5,TRUE)</f>
        <v>14.95</v>
      </c>
      <c r="G8625" s="8">
        <f t="shared" si="268"/>
        <v>14.95</v>
      </c>
      <c r="H8625" s="8">
        <f>VLOOKUP(C8625,Products!$A$2:$F$20,6,TRUE)</f>
        <v>3.0499999999999989</v>
      </c>
      <c r="I8625" s="8">
        <f t="shared" si="269"/>
        <v>3.0499999999999989</v>
      </c>
      <c r="J8625" s="42">
        <f>VLOOKUP(B8625,Invoices!A:I,9,TRUE)</f>
        <v>2021</v>
      </c>
    </row>
    <row r="8626" spans="1:10" x14ac:dyDescent="0.15">
      <c r="A8626" t="s">
        <v>11986</v>
      </c>
      <c r="B8626" t="s">
        <v>1850</v>
      </c>
      <c r="C8626" t="s">
        <v>104</v>
      </c>
      <c r="D8626" t="s">
        <v>71</v>
      </c>
      <c r="E8626">
        <v>9</v>
      </c>
      <c r="F8626" s="8">
        <f>VLOOKUP(C8626,Products!$A$2:$E$20,5,TRUE)</f>
        <v>2.95</v>
      </c>
      <c r="G8626" s="8">
        <f t="shared" si="268"/>
        <v>26.55</v>
      </c>
      <c r="H8626" s="8">
        <f>VLOOKUP(C8626,Products!$A$2:$F$20,6,TRUE)</f>
        <v>1.1500000000000001</v>
      </c>
      <c r="I8626" s="8">
        <f t="shared" si="269"/>
        <v>10.350000000000001</v>
      </c>
      <c r="J8626" s="42">
        <f>VLOOKUP(B8626,Invoices!A:I,9,TRUE)</f>
        <v>2021</v>
      </c>
    </row>
    <row r="8627" spans="1:10" x14ac:dyDescent="0.15">
      <c r="A8627" t="s">
        <v>11987</v>
      </c>
      <c r="B8627" t="s">
        <v>1851</v>
      </c>
      <c r="C8627" t="s">
        <v>102</v>
      </c>
      <c r="D8627" t="s">
        <v>83</v>
      </c>
      <c r="E8627">
        <v>3</v>
      </c>
      <c r="F8627" s="8">
        <f>VLOOKUP(C8627,Products!$A$2:$E$20,5,TRUE)</f>
        <v>29.95</v>
      </c>
      <c r="G8627" s="8">
        <f t="shared" si="268"/>
        <v>89.85</v>
      </c>
      <c r="H8627" s="8">
        <f>VLOOKUP(C8627,Products!$A$2:$F$20,6,TRUE)</f>
        <v>15</v>
      </c>
      <c r="I8627" s="8">
        <f t="shared" si="269"/>
        <v>45</v>
      </c>
      <c r="J8627" s="42">
        <f>VLOOKUP(B8627,Invoices!A:I,9,TRUE)</f>
        <v>2021</v>
      </c>
    </row>
    <row r="8628" spans="1:10" x14ac:dyDescent="0.15">
      <c r="A8628" t="s">
        <v>11988</v>
      </c>
      <c r="B8628" t="s">
        <v>1851</v>
      </c>
      <c r="C8628" t="s">
        <v>88</v>
      </c>
      <c r="D8628" t="s">
        <v>85</v>
      </c>
      <c r="E8628">
        <v>7</v>
      </c>
      <c r="F8628" s="8">
        <f>VLOOKUP(C8628,Products!$A$2:$E$20,5,TRUE)</f>
        <v>8.9499999999999993</v>
      </c>
      <c r="G8628" s="8">
        <f t="shared" si="268"/>
        <v>62.649999999999991</v>
      </c>
      <c r="H8628" s="8">
        <f>VLOOKUP(C8628,Products!$A$2:$F$20,6,TRUE)</f>
        <v>5.6999999999999993</v>
      </c>
      <c r="I8628" s="8">
        <f t="shared" si="269"/>
        <v>39.899999999999991</v>
      </c>
      <c r="J8628" s="42">
        <f>VLOOKUP(B8628,Invoices!A:I,9,TRUE)</f>
        <v>2021</v>
      </c>
    </row>
    <row r="8629" spans="1:10" x14ac:dyDescent="0.15">
      <c r="A8629" t="s">
        <v>11989</v>
      </c>
      <c r="B8629" t="s">
        <v>1851</v>
      </c>
      <c r="C8629" t="s">
        <v>100</v>
      </c>
      <c r="D8629" t="s">
        <v>78</v>
      </c>
      <c r="E8629">
        <v>1</v>
      </c>
      <c r="F8629" s="8">
        <f>VLOOKUP(C8629,Products!$A$2:$E$20,5,TRUE)</f>
        <v>49.95</v>
      </c>
      <c r="G8629" s="8">
        <f t="shared" si="268"/>
        <v>49.95</v>
      </c>
      <c r="H8629" s="8">
        <f>VLOOKUP(C8629,Products!$A$2:$F$20,6,TRUE)</f>
        <v>19.950000000000003</v>
      </c>
      <c r="I8629" s="8">
        <f t="shared" si="269"/>
        <v>19.950000000000003</v>
      </c>
      <c r="J8629" s="42">
        <f>VLOOKUP(B8629,Invoices!A:I,9,TRUE)</f>
        <v>2021</v>
      </c>
    </row>
    <row r="8630" spans="1:10" x14ac:dyDescent="0.15">
      <c r="A8630" t="s">
        <v>11990</v>
      </c>
      <c r="B8630" t="s">
        <v>1852</v>
      </c>
      <c r="C8630" t="s">
        <v>89</v>
      </c>
      <c r="D8630" t="s">
        <v>80</v>
      </c>
      <c r="E8630">
        <v>2</v>
      </c>
      <c r="F8630" s="8">
        <f>VLOOKUP(C8630,Products!$A$2:$E$20,5,TRUE)</f>
        <v>15.95</v>
      </c>
      <c r="G8630" s="8">
        <f t="shared" si="268"/>
        <v>31.9</v>
      </c>
      <c r="H8630" s="8">
        <f>VLOOKUP(C8630,Products!$A$2:$F$20,6,TRUE)</f>
        <v>6</v>
      </c>
      <c r="I8630" s="8">
        <f t="shared" si="269"/>
        <v>12</v>
      </c>
      <c r="J8630" s="42">
        <f>VLOOKUP(B8630,Invoices!A:I,9,TRUE)</f>
        <v>2021</v>
      </c>
    </row>
    <row r="8631" spans="1:10" x14ac:dyDescent="0.15">
      <c r="A8631" t="s">
        <v>11991</v>
      </c>
      <c r="B8631" t="s">
        <v>1852</v>
      </c>
      <c r="C8631" t="s">
        <v>94</v>
      </c>
      <c r="D8631" t="s">
        <v>86</v>
      </c>
      <c r="E8631">
        <v>5</v>
      </c>
      <c r="F8631" s="8">
        <f>VLOOKUP(C8631,Products!$A$2:$E$20,5,TRUE)</f>
        <v>3.5</v>
      </c>
      <c r="G8631" s="8">
        <f t="shared" si="268"/>
        <v>17.5</v>
      </c>
      <c r="H8631" s="8">
        <f>VLOOKUP(C8631,Products!$A$2:$F$20,6,TRUE)</f>
        <v>0.54999999999999982</v>
      </c>
      <c r="I8631" s="8">
        <f t="shared" si="269"/>
        <v>2.7499999999999991</v>
      </c>
      <c r="J8631" s="42">
        <f>VLOOKUP(B8631,Invoices!A:I,9,TRUE)</f>
        <v>2021</v>
      </c>
    </row>
    <row r="8632" spans="1:10" x14ac:dyDescent="0.15">
      <c r="A8632" t="s">
        <v>11992</v>
      </c>
      <c r="B8632" t="s">
        <v>1852</v>
      </c>
      <c r="C8632" t="s">
        <v>96</v>
      </c>
      <c r="D8632" t="s">
        <v>75</v>
      </c>
      <c r="E8632">
        <v>4</v>
      </c>
      <c r="F8632" s="8">
        <f>VLOOKUP(C8632,Products!$A$2:$E$20,5,TRUE)</f>
        <v>79.95</v>
      </c>
      <c r="G8632" s="8">
        <f t="shared" si="268"/>
        <v>319.8</v>
      </c>
      <c r="H8632" s="8">
        <f>VLOOKUP(C8632,Products!$A$2:$F$20,6,TRUE)</f>
        <v>27.950000000000003</v>
      </c>
      <c r="I8632" s="8">
        <f t="shared" si="269"/>
        <v>111.80000000000001</v>
      </c>
      <c r="J8632" s="42">
        <f>VLOOKUP(B8632,Invoices!A:I,9,TRUE)</f>
        <v>2021</v>
      </c>
    </row>
    <row r="8633" spans="1:10" x14ac:dyDescent="0.15">
      <c r="A8633" t="s">
        <v>11993</v>
      </c>
      <c r="B8633" t="s">
        <v>1853</v>
      </c>
      <c r="C8633" t="s">
        <v>96</v>
      </c>
      <c r="D8633" t="s">
        <v>75</v>
      </c>
      <c r="E8633">
        <v>5</v>
      </c>
      <c r="F8633" s="8">
        <f>VLOOKUP(C8633,Products!$A$2:$E$20,5,TRUE)</f>
        <v>79.95</v>
      </c>
      <c r="G8633" s="8">
        <f t="shared" si="268"/>
        <v>399.75</v>
      </c>
      <c r="H8633" s="8">
        <f>VLOOKUP(C8633,Products!$A$2:$F$20,6,TRUE)</f>
        <v>27.950000000000003</v>
      </c>
      <c r="I8633" s="8">
        <f t="shared" si="269"/>
        <v>139.75</v>
      </c>
      <c r="J8633" s="42">
        <f>VLOOKUP(B8633,Invoices!A:I,9,TRUE)</f>
        <v>2021</v>
      </c>
    </row>
    <row r="8634" spans="1:10" x14ac:dyDescent="0.15">
      <c r="A8634" t="s">
        <v>11994</v>
      </c>
      <c r="B8634" t="s">
        <v>1853</v>
      </c>
      <c r="C8634" t="s">
        <v>104</v>
      </c>
      <c r="D8634" t="s">
        <v>71</v>
      </c>
      <c r="E8634">
        <v>1</v>
      </c>
      <c r="F8634" s="8">
        <f>VLOOKUP(C8634,Products!$A$2:$E$20,5,TRUE)</f>
        <v>2.95</v>
      </c>
      <c r="G8634" s="8">
        <f t="shared" si="268"/>
        <v>2.95</v>
      </c>
      <c r="H8634" s="8">
        <f>VLOOKUP(C8634,Products!$A$2:$F$20,6,TRUE)</f>
        <v>1.1500000000000001</v>
      </c>
      <c r="I8634" s="8">
        <f t="shared" si="269"/>
        <v>1.1500000000000001</v>
      </c>
      <c r="J8634" s="42">
        <f>VLOOKUP(B8634,Invoices!A:I,9,TRUE)</f>
        <v>2021</v>
      </c>
    </row>
    <row r="8635" spans="1:10" x14ac:dyDescent="0.15">
      <c r="A8635" t="s">
        <v>11995</v>
      </c>
      <c r="B8635" t="s">
        <v>1853</v>
      </c>
      <c r="C8635" t="s">
        <v>92</v>
      </c>
      <c r="D8635" t="s">
        <v>82</v>
      </c>
      <c r="E8635">
        <v>1</v>
      </c>
      <c r="F8635" s="8">
        <f>VLOOKUP(C8635,Products!$A$2:$E$20,5,TRUE)</f>
        <v>19.95</v>
      </c>
      <c r="G8635" s="8">
        <f t="shared" si="268"/>
        <v>19.95</v>
      </c>
      <c r="H8635" s="8">
        <f>VLOOKUP(C8635,Products!$A$2:$F$20,6,TRUE)</f>
        <v>7.4499999999999993</v>
      </c>
      <c r="I8635" s="8">
        <f t="shared" si="269"/>
        <v>7.4499999999999993</v>
      </c>
      <c r="J8635" s="42">
        <f>VLOOKUP(B8635,Invoices!A:I,9,TRUE)</f>
        <v>2021</v>
      </c>
    </row>
    <row r="8636" spans="1:10" x14ac:dyDescent="0.15">
      <c r="A8636" t="s">
        <v>11996</v>
      </c>
      <c r="B8636" t="s">
        <v>1854</v>
      </c>
      <c r="C8636" t="s">
        <v>88</v>
      </c>
      <c r="D8636" t="s">
        <v>85</v>
      </c>
      <c r="E8636">
        <v>10</v>
      </c>
      <c r="F8636" s="8">
        <f>VLOOKUP(C8636,Products!$A$2:$E$20,5,TRUE)</f>
        <v>8.9499999999999993</v>
      </c>
      <c r="G8636" s="8">
        <f t="shared" si="268"/>
        <v>89.5</v>
      </c>
      <c r="H8636" s="8">
        <f>VLOOKUP(C8636,Products!$A$2:$F$20,6,TRUE)</f>
        <v>5.6999999999999993</v>
      </c>
      <c r="I8636" s="8">
        <f t="shared" si="269"/>
        <v>56.999999999999993</v>
      </c>
      <c r="J8636" s="42">
        <f>VLOOKUP(B8636,Invoices!A:I,9,TRUE)</f>
        <v>2021</v>
      </c>
    </row>
    <row r="8637" spans="1:10" x14ac:dyDescent="0.15">
      <c r="A8637" t="s">
        <v>11997</v>
      </c>
      <c r="B8637" t="s">
        <v>1855</v>
      </c>
      <c r="C8637" t="s">
        <v>99</v>
      </c>
      <c r="D8637" t="s">
        <v>84</v>
      </c>
      <c r="E8637">
        <v>20</v>
      </c>
      <c r="F8637" s="8">
        <f>VLOOKUP(C8637,Products!$A$2:$E$20,5,TRUE)</f>
        <v>3.5</v>
      </c>
      <c r="G8637" s="8">
        <f t="shared" si="268"/>
        <v>70</v>
      </c>
      <c r="H8637" s="8">
        <f>VLOOKUP(C8637,Products!$A$2:$F$20,6,TRUE)</f>
        <v>0.54999999999999982</v>
      </c>
      <c r="I8637" s="8">
        <f t="shared" si="269"/>
        <v>10.999999999999996</v>
      </c>
      <c r="J8637" s="42">
        <f>VLOOKUP(B8637,Invoices!A:I,9,TRUE)</f>
        <v>2021</v>
      </c>
    </row>
    <row r="8638" spans="1:10" x14ac:dyDescent="0.15">
      <c r="A8638" t="s">
        <v>11998</v>
      </c>
      <c r="B8638" t="s">
        <v>1855</v>
      </c>
      <c r="C8638" t="s">
        <v>105</v>
      </c>
      <c r="D8638" t="s">
        <v>81</v>
      </c>
      <c r="E8638">
        <v>30</v>
      </c>
      <c r="F8638" s="8">
        <f>VLOOKUP(C8638,Products!$A$2:$E$20,5,TRUE)</f>
        <v>8.9499999999999993</v>
      </c>
      <c r="G8638" s="8">
        <f t="shared" si="268"/>
        <v>268.5</v>
      </c>
      <c r="H8638" s="8">
        <f>VLOOKUP(C8638,Products!$A$2:$F$20,6,TRUE)</f>
        <v>3.1999999999999993</v>
      </c>
      <c r="I8638" s="8">
        <f t="shared" si="269"/>
        <v>95.999999999999972</v>
      </c>
      <c r="J8638" s="42">
        <f>VLOOKUP(B8638,Invoices!A:I,9,TRUE)</f>
        <v>2021</v>
      </c>
    </row>
    <row r="8639" spans="1:10" x14ac:dyDescent="0.15">
      <c r="A8639" t="s">
        <v>11999</v>
      </c>
      <c r="B8639" t="s">
        <v>1855</v>
      </c>
      <c r="C8639" t="s">
        <v>90</v>
      </c>
      <c r="D8639" t="s">
        <v>72</v>
      </c>
      <c r="E8639">
        <v>1</v>
      </c>
      <c r="F8639" s="8">
        <f>VLOOKUP(C8639,Products!$A$2:$E$20,5,TRUE)</f>
        <v>8.9499999999999993</v>
      </c>
      <c r="G8639" s="8">
        <f t="shared" si="268"/>
        <v>8.9499999999999993</v>
      </c>
      <c r="H8639" s="8">
        <f>VLOOKUP(C8639,Products!$A$2:$F$20,6,TRUE)</f>
        <v>5.6999999999999993</v>
      </c>
      <c r="I8639" s="8">
        <f t="shared" si="269"/>
        <v>5.6999999999999993</v>
      </c>
      <c r="J8639" s="42">
        <f>VLOOKUP(B8639,Invoices!A:I,9,TRUE)</f>
        <v>2021</v>
      </c>
    </row>
    <row r="8640" spans="1:10" x14ac:dyDescent="0.15">
      <c r="A8640" t="s">
        <v>12000</v>
      </c>
      <c r="B8640" t="s">
        <v>1855</v>
      </c>
      <c r="C8640" t="s">
        <v>93</v>
      </c>
      <c r="D8640" t="s">
        <v>76</v>
      </c>
      <c r="E8640">
        <v>25</v>
      </c>
      <c r="F8640" s="8">
        <f>VLOOKUP(C8640,Products!$A$2:$E$20,5,TRUE)</f>
        <v>9.9499999999999993</v>
      </c>
      <c r="G8640" s="8">
        <f t="shared" si="268"/>
        <v>248.74999999999997</v>
      </c>
      <c r="H8640" s="8">
        <f>VLOOKUP(C8640,Products!$A$2:$F$20,6,TRUE)</f>
        <v>1.9499999999999993</v>
      </c>
      <c r="I8640" s="8">
        <f t="shared" si="269"/>
        <v>48.749999999999986</v>
      </c>
      <c r="J8640" s="42">
        <f>VLOOKUP(B8640,Invoices!A:I,9,TRUE)</f>
        <v>2021</v>
      </c>
    </row>
    <row r="8641" spans="1:10" x14ac:dyDescent="0.15">
      <c r="A8641" t="s">
        <v>12001</v>
      </c>
      <c r="B8641" t="s">
        <v>1855</v>
      </c>
      <c r="C8641" t="s">
        <v>89</v>
      </c>
      <c r="D8641" t="s">
        <v>80</v>
      </c>
      <c r="E8641">
        <v>50</v>
      </c>
      <c r="F8641" s="8">
        <f>VLOOKUP(C8641,Products!$A$2:$E$20,5,TRUE)</f>
        <v>15.95</v>
      </c>
      <c r="G8641" s="8">
        <f t="shared" si="268"/>
        <v>797.5</v>
      </c>
      <c r="H8641" s="8">
        <f>VLOOKUP(C8641,Products!$A$2:$F$20,6,TRUE)</f>
        <v>6</v>
      </c>
      <c r="I8641" s="8">
        <f t="shared" si="269"/>
        <v>300</v>
      </c>
      <c r="J8641" s="42">
        <f>VLOOKUP(B8641,Invoices!A:I,9,TRUE)</f>
        <v>2021</v>
      </c>
    </row>
    <row r="8642" spans="1:10" x14ac:dyDescent="0.15">
      <c r="A8642" t="s">
        <v>12002</v>
      </c>
      <c r="B8642" t="s">
        <v>1855</v>
      </c>
      <c r="C8642" t="s">
        <v>102</v>
      </c>
      <c r="D8642" t="s">
        <v>83</v>
      </c>
      <c r="E8642">
        <v>6</v>
      </c>
      <c r="F8642" s="8">
        <f>VLOOKUP(C8642,Products!$A$2:$E$20,5,TRUE)</f>
        <v>29.95</v>
      </c>
      <c r="G8642" s="8">
        <f t="shared" si="268"/>
        <v>179.7</v>
      </c>
      <c r="H8642" s="8">
        <f>VLOOKUP(C8642,Products!$A$2:$F$20,6,TRUE)</f>
        <v>15</v>
      </c>
      <c r="I8642" s="8">
        <f t="shared" si="269"/>
        <v>90</v>
      </c>
      <c r="J8642" s="42">
        <f>VLOOKUP(B8642,Invoices!A:I,9,TRUE)</f>
        <v>2021</v>
      </c>
    </row>
    <row r="8643" spans="1:10" x14ac:dyDescent="0.15">
      <c r="A8643" t="s">
        <v>12003</v>
      </c>
      <c r="B8643" t="s">
        <v>1855</v>
      </c>
      <c r="C8643" t="s">
        <v>88</v>
      </c>
      <c r="D8643" t="s">
        <v>85</v>
      </c>
      <c r="E8643">
        <v>10</v>
      </c>
      <c r="F8643" s="8">
        <f>VLOOKUP(C8643,Products!$A$2:$E$20,5,TRUE)</f>
        <v>8.9499999999999993</v>
      </c>
      <c r="G8643" s="8">
        <f t="shared" ref="G8643:G8706" si="270">F8643*E8643</f>
        <v>89.5</v>
      </c>
      <c r="H8643" s="8">
        <f>VLOOKUP(C8643,Products!$A$2:$F$20,6,TRUE)</f>
        <v>5.6999999999999993</v>
      </c>
      <c r="I8643" s="8">
        <f t="shared" ref="I8643:I8706" si="271">H8643*E8643</f>
        <v>56.999999999999993</v>
      </c>
      <c r="J8643" s="42">
        <f>VLOOKUP(B8643,Invoices!A:I,9,TRUE)</f>
        <v>2021</v>
      </c>
    </row>
    <row r="8644" spans="1:10" x14ac:dyDescent="0.15">
      <c r="A8644" t="s">
        <v>12004</v>
      </c>
      <c r="B8644" t="s">
        <v>1855</v>
      </c>
      <c r="C8644" t="s">
        <v>94</v>
      </c>
      <c r="D8644" t="s">
        <v>86</v>
      </c>
      <c r="E8644">
        <v>1</v>
      </c>
      <c r="F8644" s="8">
        <f>VLOOKUP(C8644,Products!$A$2:$E$20,5,TRUE)</f>
        <v>3.5</v>
      </c>
      <c r="G8644" s="8">
        <f t="shared" si="270"/>
        <v>3.5</v>
      </c>
      <c r="H8644" s="8">
        <f>VLOOKUP(C8644,Products!$A$2:$F$20,6,TRUE)</f>
        <v>0.54999999999999982</v>
      </c>
      <c r="I8644" s="8">
        <f t="shared" si="271"/>
        <v>0.54999999999999982</v>
      </c>
      <c r="J8644" s="42">
        <f>VLOOKUP(B8644,Invoices!A:I,9,TRUE)</f>
        <v>2021</v>
      </c>
    </row>
    <row r="8645" spans="1:10" x14ac:dyDescent="0.15">
      <c r="A8645" t="s">
        <v>12005</v>
      </c>
      <c r="B8645" t="s">
        <v>1856</v>
      </c>
      <c r="C8645" t="s">
        <v>103</v>
      </c>
      <c r="D8645" t="s">
        <v>77</v>
      </c>
      <c r="E8645">
        <v>4</v>
      </c>
      <c r="F8645" s="8">
        <f>VLOOKUP(C8645,Products!$A$2:$E$20,5,TRUE)</f>
        <v>8.9499999999999993</v>
      </c>
      <c r="G8645" s="8">
        <f t="shared" si="270"/>
        <v>35.799999999999997</v>
      </c>
      <c r="H8645" s="8">
        <f>VLOOKUP(C8645,Products!$A$2:$F$20,6,TRUE)</f>
        <v>3.1999999999999993</v>
      </c>
      <c r="I8645" s="8">
        <f t="shared" si="271"/>
        <v>12.799999999999997</v>
      </c>
      <c r="J8645" s="42">
        <f>VLOOKUP(B8645,Invoices!A:I,9,TRUE)</f>
        <v>2021</v>
      </c>
    </row>
    <row r="8646" spans="1:10" x14ac:dyDescent="0.15">
      <c r="A8646" t="s">
        <v>12006</v>
      </c>
      <c r="B8646" t="s">
        <v>1856</v>
      </c>
      <c r="C8646" t="s">
        <v>91</v>
      </c>
      <c r="D8646" t="s">
        <v>70</v>
      </c>
      <c r="E8646">
        <v>50</v>
      </c>
      <c r="F8646" s="8">
        <f>VLOOKUP(C8646,Products!$A$2:$E$20,5,TRUE)</f>
        <v>49.95</v>
      </c>
      <c r="G8646" s="8">
        <f t="shared" si="270"/>
        <v>2497.5</v>
      </c>
      <c r="H8646" s="8">
        <f>VLOOKUP(C8646,Products!$A$2:$F$20,6,TRUE)</f>
        <v>21.200000000000003</v>
      </c>
      <c r="I8646" s="8">
        <f t="shared" si="271"/>
        <v>1060.0000000000002</v>
      </c>
      <c r="J8646" s="42">
        <f>VLOOKUP(B8646,Invoices!A:I,9,TRUE)</f>
        <v>2021</v>
      </c>
    </row>
    <row r="8647" spans="1:10" x14ac:dyDescent="0.15">
      <c r="A8647" t="s">
        <v>12007</v>
      </c>
      <c r="B8647" t="s">
        <v>1856</v>
      </c>
      <c r="C8647" t="s">
        <v>104</v>
      </c>
      <c r="D8647" t="s">
        <v>71</v>
      </c>
      <c r="E8647">
        <v>1</v>
      </c>
      <c r="F8647" s="8">
        <f>VLOOKUP(C8647,Products!$A$2:$E$20,5,TRUE)</f>
        <v>2.95</v>
      </c>
      <c r="G8647" s="8">
        <f t="shared" si="270"/>
        <v>2.95</v>
      </c>
      <c r="H8647" s="8">
        <f>VLOOKUP(C8647,Products!$A$2:$F$20,6,TRUE)</f>
        <v>1.1500000000000001</v>
      </c>
      <c r="I8647" s="8">
        <f t="shared" si="271"/>
        <v>1.1500000000000001</v>
      </c>
      <c r="J8647" s="42">
        <f>VLOOKUP(B8647,Invoices!A:I,9,TRUE)</f>
        <v>2021</v>
      </c>
    </row>
    <row r="8648" spans="1:10" x14ac:dyDescent="0.15">
      <c r="A8648" t="s">
        <v>12008</v>
      </c>
      <c r="B8648" t="s">
        <v>1856</v>
      </c>
      <c r="C8648" t="s">
        <v>98</v>
      </c>
      <c r="D8648" t="s">
        <v>79</v>
      </c>
      <c r="E8648">
        <v>2</v>
      </c>
      <c r="F8648" s="8">
        <f>VLOOKUP(C8648,Products!$A$2:$E$20,5,TRUE)</f>
        <v>14.95</v>
      </c>
      <c r="G8648" s="8">
        <f t="shared" si="270"/>
        <v>29.9</v>
      </c>
      <c r="H8648" s="8">
        <f>VLOOKUP(C8648,Products!$A$2:$F$20,6,TRUE)</f>
        <v>3.0499999999999989</v>
      </c>
      <c r="I8648" s="8">
        <f t="shared" si="271"/>
        <v>6.0999999999999979</v>
      </c>
      <c r="J8648" s="42">
        <f>VLOOKUP(B8648,Invoices!A:I,9,TRUE)</f>
        <v>2021</v>
      </c>
    </row>
    <row r="8649" spans="1:10" x14ac:dyDescent="0.15">
      <c r="A8649" t="s">
        <v>12009</v>
      </c>
      <c r="B8649" t="s">
        <v>1856</v>
      </c>
      <c r="C8649" t="s">
        <v>102</v>
      </c>
      <c r="D8649" t="s">
        <v>83</v>
      </c>
      <c r="E8649">
        <v>1</v>
      </c>
      <c r="F8649" s="8">
        <f>VLOOKUP(C8649,Products!$A$2:$E$20,5,TRUE)</f>
        <v>29.95</v>
      </c>
      <c r="G8649" s="8">
        <f t="shared" si="270"/>
        <v>29.95</v>
      </c>
      <c r="H8649" s="8">
        <f>VLOOKUP(C8649,Products!$A$2:$F$20,6,TRUE)</f>
        <v>15</v>
      </c>
      <c r="I8649" s="8">
        <f t="shared" si="271"/>
        <v>15</v>
      </c>
      <c r="J8649" s="42">
        <f>VLOOKUP(B8649,Invoices!A:I,9,TRUE)</f>
        <v>2021</v>
      </c>
    </row>
    <row r="8650" spans="1:10" x14ac:dyDescent="0.15">
      <c r="A8650" t="s">
        <v>12010</v>
      </c>
      <c r="B8650" t="s">
        <v>1857</v>
      </c>
      <c r="C8650" t="s">
        <v>92</v>
      </c>
      <c r="D8650" t="s">
        <v>82</v>
      </c>
      <c r="E8650">
        <v>5</v>
      </c>
      <c r="F8650" s="8">
        <f>VLOOKUP(C8650,Products!$A$2:$E$20,5,TRUE)</f>
        <v>19.95</v>
      </c>
      <c r="G8650" s="8">
        <f t="shared" si="270"/>
        <v>99.75</v>
      </c>
      <c r="H8650" s="8">
        <f>VLOOKUP(C8650,Products!$A$2:$F$20,6,TRUE)</f>
        <v>7.4499999999999993</v>
      </c>
      <c r="I8650" s="8">
        <f t="shared" si="271"/>
        <v>37.25</v>
      </c>
      <c r="J8650" s="42">
        <f>VLOOKUP(B8650,Invoices!A:I,9,TRUE)</f>
        <v>2021</v>
      </c>
    </row>
    <row r="8651" spans="1:10" x14ac:dyDescent="0.15">
      <c r="A8651" t="s">
        <v>12011</v>
      </c>
      <c r="B8651" t="s">
        <v>1857</v>
      </c>
      <c r="C8651" t="s">
        <v>102</v>
      </c>
      <c r="D8651" t="s">
        <v>83</v>
      </c>
      <c r="E8651">
        <v>2</v>
      </c>
      <c r="F8651" s="8">
        <f>VLOOKUP(C8651,Products!$A$2:$E$20,5,TRUE)</f>
        <v>29.95</v>
      </c>
      <c r="G8651" s="8">
        <f t="shared" si="270"/>
        <v>59.9</v>
      </c>
      <c r="H8651" s="8">
        <f>VLOOKUP(C8651,Products!$A$2:$F$20,6,TRUE)</f>
        <v>15</v>
      </c>
      <c r="I8651" s="8">
        <f t="shared" si="271"/>
        <v>30</v>
      </c>
      <c r="J8651" s="42">
        <f>VLOOKUP(B8651,Invoices!A:I,9,TRUE)</f>
        <v>2021</v>
      </c>
    </row>
    <row r="8652" spans="1:10" x14ac:dyDescent="0.15">
      <c r="A8652" t="s">
        <v>12012</v>
      </c>
      <c r="B8652" t="s">
        <v>1857</v>
      </c>
      <c r="C8652" t="s">
        <v>96</v>
      </c>
      <c r="D8652" t="s">
        <v>75</v>
      </c>
      <c r="E8652">
        <v>1</v>
      </c>
      <c r="F8652" s="8">
        <f>VLOOKUP(C8652,Products!$A$2:$E$20,5,TRUE)</f>
        <v>79.95</v>
      </c>
      <c r="G8652" s="8">
        <f t="shared" si="270"/>
        <v>79.95</v>
      </c>
      <c r="H8652" s="8">
        <f>VLOOKUP(C8652,Products!$A$2:$F$20,6,TRUE)</f>
        <v>27.950000000000003</v>
      </c>
      <c r="I8652" s="8">
        <f t="shared" si="271"/>
        <v>27.950000000000003</v>
      </c>
      <c r="J8652" s="42">
        <f>VLOOKUP(B8652,Invoices!A:I,9,TRUE)</f>
        <v>2021</v>
      </c>
    </row>
    <row r="8653" spans="1:10" x14ac:dyDescent="0.15">
      <c r="A8653" t="s">
        <v>12013</v>
      </c>
      <c r="B8653" t="s">
        <v>1858</v>
      </c>
      <c r="C8653" t="s">
        <v>90</v>
      </c>
      <c r="D8653" t="s">
        <v>72</v>
      </c>
      <c r="E8653">
        <v>1</v>
      </c>
      <c r="F8653" s="8">
        <f>VLOOKUP(C8653,Products!$A$2:$E$20,5,TRUE)</f>
        <v>8.9499999999999993</v>
      </c>
      <c r="G8653" s="8">
        <f t="shared" si="270"/>
        <v>8.9499999999999993</v>
      </c>
      <c r="H8653" s="8">
        <f>VLOOKUP(C8653,Products!$A$2:$F$20,6,TRUE)</f>
        <v>5.6999999999999993</v>
      </c>
      <c r="I8653" s="8">
        <f t="shared" si="271"/>
        <v>5.6999999999999993</v>
      </c>
      <c r="J8653" s="42">
        <f>VLOOKUP(B8653,Invoices!A:I,9,TRUE)</f>
        <v>2021</v>
      </c>
    </row>
    <row r="8654" spans="1:10" x14ac:dyDescent="0.15">
      <c r="A8654" t="s">
        <v>12014</v>
      </c>
      <c r="B8654" t="s">
        <v>1859</v>
      </c>
      <c r="C8654" t="s">
        <v>87</v>
      </c>
      <c r="D8654" t="s">
        <v>68</v>
      </c>
      <c r="E8654">
        <v>50</v>
      </c>
      <c r="F8654" s="8">
        <f>VLOOKUP(C8654,Products!$A$2:$E$20,5,TRUE)</f>
        <v>19.95</v>
      </c>
      <c r="G8654" s="8">
        <f t="shared" si="270"/>
        <v>997.5</v>
      </c>
      <c r="H8654" s="8">
        <f>VLOOKUP(C8654,Products!$A$2:$F$20,6,TRUE)</f>
        <v>7.4499999999999993</v>
      </c>
      <c r="I8654" s="8">
        <f t="shared" si="271"/>
        <v>372.49999999999994</v>
      </c>
      <c r="J8654" s="42">
        <f>VLOOKUP(B8654,Invoices!A:I,9,TRUE)</f>
        <v>2021</v>
      </c>
    </row>
    <row r="8655" spans="1:10" x14ac:dyDescent="0.15">
      <c r="A8655" t="s">
        <v>12015</v>
      </c>
      <c r="B8655" t="s">
        <v>1859</v>
      </c>
      <c r="C8655" t="s">
        <v>99</v>
      </c>
      <c r="D8655" t="s">
        <v>84</v>
      </c>
      <c r="E8655">
        <v>8</v>
      </c>
      <c r="F8655" s="8">
        <f>VLOOKUP(C8655,Products!$A$2:$E$20,5,TRUE)</f>
        <v>3.5</v>
      </c>
      <c r="G8655" s="8">
        <f t="shared" si="270"/>
        <v>28</v>
      </c>
      <c r="H8655" s="8">
        <f>VLOOKUP(C8655,Products!$A$2:$F$20,6,TRUE)</f>
        <v>0.54999999999999982</v>
      </c>
      <c r="I8655" s="8">
        <f t="shared" si="271"/>
        <v>4.3999999999999986</v>
      </c>
      <c r="J8655" s="42">
        <f>VLOOKUP(B8655,Invoices!A:I,9,TRUE)</f>
        <v>2021</v>
      </c>
    </row>
    <row r="8656" spans="1:10" x14ac:dyDescent="0.15">
      <c r="A8656" t="s">
        <v>12016</v>
      </c>
      <c r="B8656" t="s">
        <v>1859</v>
      </c>
      <c r="C8656" t="s">
        <v>96</v>
      </c>
      <c r="D8656" t="s">
        <v>75</v>
      </c>
      <c r="E8656">
        <v>3</v>
      </c>
      <c r="F8656" s="8">
        <f>VLOOKUP(C8656,Products!$A$2:$E$20,5,TRUE)</f>
        <v>79.95</v>
      </c>
      <c r="G8656" s="8">
        <f t="shared" si="270"/>
        <v>239.85000000000002</v>
      </c>
      <c r="H8656" s="8">
        <f>VLOOKUP(C8656,Products!$A$2:$F$20,6,TRUE)</f>
        <v>27.950000000000003</v>
      </c>
      <c r="I8656" s="8">
        <f t="shared" si="271"/>
        <v>83.850000000000009</v>
      </c>
      <c r="J8656" s="42">
        <f>VLOOKUP(B8656,Invoices!A:I,9,TRUE)</f>
        <v>2021</v>
      </c>
    </row>
    <row r="8657" spans="1:10" x14ac:dyDescent="0.15">
      <c r="A8657" t="s">
        <v>12017</v>
      </c>
      <c r="B8657" t="s">
        <v>1859</v>
      </c>
      <c r="C8657" t="s">
        <v>88</v>
      </c>
      <c r="D8657" t="s">
        <v>85</v>
      </c>
      <c r="E8657">
        <v>1</v>
      </c>
      <c r="F8657" s="8">
        <f>VLOOKUP(C8657,Products!$A$2:$E$20,5,TRUE)</f>
        <v>8.9499999999999993</v>
      </c>
      <c r="G8657" s="8">
        <f t="shared" si="270"/>
        <v>8.9499999999999993</v>
      </c>
      <c r="H8657" s="8">
        <f>VLOOKUP(C8657,Products!$A$2:$F$20,6,TRUE)</f>
        <v>5.6999999999999993</v>
      </c>
      <c r="I8657" s="8">
        <f t="shared" si="271"/>
        <v>5.6999999999999993</v>
      </c>
      <c r="J8657" s="42">
        <f>VLOOKUP(B8657,Invoices!A:I,9,TRUE)</f>
        <v>2021</v>
      </c>
    </row>
    <row r="8658" spans="1:10" x14ac:dyDescent="0.15">
      <c r="A8658" t="s">
        <v>12018</v>
      </c>
      <c r="B8658" t="s">
        <v>1859</v>
      </c>
      <c r="C8658" t="s">
        <v>92</v>
      </c>
      <c r="D8658" t="s">
        <v>82</v>
      </c>
      <c r="E8658">
        <v>1</v>
      </c>
      <c r="F8658" s="8">
        <f>VLOOKUP(C8658,Products!$A$2:$E$20,5,TRUE)</f>
        <v>19.95</v>
      </c>
      <c r="G8658" s="8">
        <f t="shared" si="270"/>
        <v>19.95</v>
      </c>
      <c r="H8658" s="8">
        <f>VLOOKUP(C8658,Products!$A$2:$F$20,6,TRUE)</f>
        <v>7.4499999999999993</v>
      </c>
      <c r="I8658" s="8">
        <f t="shared" si="271"/>
        <v>7.4499999999999993</v>
      </c>
      <c r="J8658" s="42">
        <f>VLOOKUP(B8658,Invoices!A:I,9,TRUE)</f>
        <v>2021</v>
      </c>
    </row>
    <row r="8659" spans="1:10" x14ac:dyDescent="0.15">
      <c r="A8659" t="s">
        <v>12019</v>
      </c>
      <c r="B8659" t="s">
        <v>1859</v>
      </c>
      <c r="C8659" t="s">
        <v>100</v>
      </c>
      <c r="D8659" t="s">
        <v>78</v>
      </c>
      <c r="E8659">
        <v>30</v>
      </c>
      <c r="F8659" s="8">
        <f>VLOOKUP(C8659,Products!$A$2:$E$20,5,TRUE)</f>
        <v>49.95</v>
      </c>
      <c r="G8659" s="8">
        <f t="shared" si="270"/>
        <v>1498.5</v>
      </c>
      <c r="H8659" s="8">
        <f>VLOOKUP(C8659,Products!$A$2:$F$20,6,TRUE)</f>
        <v>19.950000000000003</v>
      </c>
      <c r="I8659" s="8">
        <f t="shared" si="271"/>
        <v>598.50000000000011</v>
      </c>
      <c r="J8659" s="42">
        <f>VLOOKUP(B8659,Invoices!A:I,9,TRUE)</f>
        <v>2021</v>
      </c>
    </row>
    <row r="8660" spans="1:10" x14ac:dyDescent="0.15">
      <c r="A8660" t="s">
        <v>12020</v>
      </c>
      <c r="B8660" t="s">
        <v>1859</v>
      </c>
      <c r="C8660" t="s">
        <v>104</v>
      </c>
      <c r="D8660" t="s">
        <v>71</v>
      </c>
      <c r="E8660">
        <v>5</v>
      </c>
      <c r="F8660" s="8">
        <f>VLOOKUP(C8660,Products!$A$2:$E$20,5,TRUE)</f>
        <v>2.95</v>
      </c>
      <c r="G8660" s="8">
        <f t="shared" si="270"/>
        <v>14.75</v>
      </c>
      <c r="H8660" s="8">
        <f>VLOOKUP(C8660,Products!$A$2:$F$20,6,TRUE)</f>
        <v>1.1500000000000001</v>
      </c>
      <c r="I8660" s="8">
        <f t="shared" si="271"/>
        <v>5.7500000000000009</v>
      </c>
      <c r="J8660" s="42">
        <f>VLOOKUP(B8660,Invoices!A:I,9,TRUE)</f>
        <v>2021</v>
      </c>
    </row>
    <row r="8661" spans="1:10" x14ac:dyDescent="0.15">
      <c r="A8661" t="s">
        <v>12021</v>
      </c>
      <c r="B8661" t="s">
        <v>1859</v>
      </c>
      <c r="C8661" t="s">
        <v>94</v>
      </c>
      <c r="D8661" t="s">
        <v>86</v>
      </c>
      <c r="E8661">
        <v>30</v>
      </c>
      <c r="F8661" s="8">
        <f>VLOOKUP(C8661,Products!$A$2:$E$20,5,TRUE)</f>
        <v>3.5</v>
      </c>
      <c r="G8661" s="8">
        <f t="shared" si="270"/>
        <v>105</v>
      </c>
      <c r="H8661" s="8">
        <f>VLOOKUP(C8661,Products!$A$2:$F$20,6,TRUE)</f>
        <v>0.54999999999999982</v>
      </c>
      <c r="I8661" s="8">
        <f t="shared" si="271"/>
        <v>16.499999999999993</v>
      </c>
      <c r="J8661" s="42">
        <f>VLOOKUP(B8661,Invoices!A:I,9,TRUE)</f>
        <v>2021</v>
      </c>
    </row>
    <row r="8662" spans="1:10" x14ac:dyDescent="0.15">
      <c r="A8662" t="s">
        <v>12022</v>
      </c>
      <c r="B8662" t="s">
        <v>1860</v>
      </c>
      <c r="C8662" t="s">
        <v>100</v>
      </c>
      <c r="D8662" t="s">
        <v>78</v>
      </c>
      <c r="E8662">
        <v>1</v>
      </c>
      <c r="F8662" s="8">
        <f>VLOOKUP(C8662,Products!$A$2:$E$20,5,TRUE)</f>
        <v>49.95</v>
      </c>
      <c r="G8662" s="8">
        <f t="shared" si="270"/>
        <v>49.95</v>
      </c>
      <c r="H8662" s="8">
        <f>VLOOKUP(C8662,Products!$A$2:$F$20,6,TRUE)</f>
        <v>19.950000000000003</v>
      </c>
      <c r="I8662" s="8">
        <f t="shared" si="271"/>
        <v>19.950000000000003</v>
      </c>
      <c r="J8662" s="42">
        <f>VLOOKUP(B8662,Invoices!A:I,9,TRUE)</f>
        <v>2021</v>
      </c>
    </row>
    <row r="8663" spans="1:10" x14ac:dyDescent="0.15">
      <c r="A8663" t="s">
        <v>12023</v>
      </c>
      <c r="B8663" t="s">
        <v>1860</v>
      </c>
      <c r="C8663" t="s">
        <v>105</v>
      </c>
      <c r="D8663" t="s">
        <v>81</v>
      </c>
      <c r="E8663">
        <v>1</v>
      </c>
      <c r="F8663" s="8">
        <f>VLOOKUP(C8663,Products!$A$2:$E$20,5,TRUE)</f>
        <v>8.9499999999999993</v>
      </c>
      <c r="G8663" s="8">
        <f t="shared" si="270"/>
        <v>8.9499999999999993</v>
      </c>
      <c r="H8663" s="8">
        <f>VLOOKUP(C8663,Products!$A$2:$F$20,6,TRUE)</f>
        <v>3.1999999999999993</v>
      </c>
      <c r="I8663" s="8">
        <f t="shared" si="271"/>
        <v>3.1999999999999993</v>
      </c>
      <c r="J8663" s="42">
        <f>VLOOKUP(B8663,Invoices!A:I,9,TRUE)</f>
        <v>2021</v>
      </c>
    </row>
    <row r="8664" spans="1:10" x14ac:dyDescent="0.15">
      <c r="A8664" t="s">
        <v>12024</v>
      </c>
      <c r="B8664" t="s">
        <v>1860</v>
      </c>
      <c r="C8664" t="s">
        <v>101</v>
      </c>
      <c r="D8664" t="s">
        <v>69</v>
      </c>
      <c r="E8664">
        <v>4</v>
      </c>
      <c r="F8664" s="8">
        <f>VLOOKUP(C8664,Products!$A$2:$E$20,5,TRUE)</f>
        <v>129.94999999999999</v>
      </c>
      <c r="G8664" s="8">
        <f t="shared" si="270"/>
        <v>519.79999999999995</v>
      </c>
      <c r="H8664" s="8">
        <f>VLOOKUP(C8664,Products!$A$2:$F$20,6,TRUE)</f>
        <v>40.449999999999989</v>
      </c>
      <c r="I8664" s="8">
        <f t="shared" si="271"/>
        <v>161.79999999999995</v>
      </c>
      <c r="J8664" s="42">
        <f>VLOOKUP(B8664,Invoices!A:I,9,TRUE)</f>
        <v>2021</v>
      </c>
    </row>
    <row r="8665" spans="1:10" x14ac:dyDescent="0.15">
      <c r="A8665" t="s">
        <v>12025</v>
      </c>
      <c r="B8665" t="s">
        <v>1860</v>
      </c>
      <c r="C8665" t="s">
        <v>93</v>
      </c>
      <c r="D8665" t="s">
        <v>76</v>
      </c>
      <c r="E8665">
        <v>1</v>
      </c>
      <c r="F8665" s="8">
        <f>VLOOKUP(C8665,Products!$A$2:$E$20,5,TRUE)</f>
        <v>9.9499999999999993</v>
      </c>
      <c r="G8665" s="8">
        <f t="shared" si="270"/>
        <v>9.9499999999999993</v>
      </c>
      <c r="H8665" s="8">
        <f>VLOOKUP(C8665,Products!$A$2:$F$20,6,TRUE)</f>
        <v>1.9499999999999993</v>
      </c>
      <c r="I8665" s="8">
        <f t="shared" si="271"/>
        <v>1.9499999999999993</v>
      </c>
      <c r="J8665" s="42">
        <f>VLOOKUP(B8665,Invoices!A:I,9,TRUE)</f>
        <v>2021</v>
      </c>
    </row>
    <row r="8666" spans="1:10" x14ac:dyDescent="0.15">
      <c r="A8666" t="s">
        <v>12026</v>
      </c>
      <c r="B8666" t="s">
        <v>1860</v>
      </c>
      <c r="C8666" t="s">
        <v>95</v>
      </c>
      <c r="D8666" t="s">
        <v>73</v>
      </c>
      <c r="E8666">
        <v>4</v>
      </c>
      <c r="F8666" s="8">
        <f>VLOOKUP(C8666,Products!$A$2:$E$20,5,TRUE)</f>
        <v>12.95</v>
      </c>
      <c r="G8666" s="8">
        <f t="shared" si="270"/>
        <v>51.8</v>
      </c>
      <c r="H8666" s="8">
        <f>VLOOKUP(C8666,Products!$A$2:$F$20,6,TRUE)</f>
        <v>4.1999999999999993</v>
      </c>
      <c r="I8666" s="8">
        <f t="shared" si="271"/>
        <v>16.799999999999997</v>
      </c>
      <c r="J8666" s="42">
        <f>VLOOKUP(B8666,Invoices!A:I,9,TRUE)</f>
        <v>2021</v>
      </c>
    </row>
    <row r="8667" spans="1:10" x14ac:dyDescent="0.15">
      <c r="A8667" t="s">
        <v>12027</v>
      </c>
      <c r="B8667" t="s">
        <v>1860</v>
      </c>
      <c r="C8667" t="s">
        <v>96</v>
      </c>
      <c r="D8667" t="s">
        <v>75</v>
      </c>
      <c r="E8667">
        <v>2</v>
      </c>
      <c r="F8667" s="8">
        <f>VLOOKUP(C8667,Products!$A$2:$E$20,5,TRUE)</f>
        <v>79.95</v>
      </c>
      <c r="G8667" s="8">
        <f t="shared" si="270"/>
        <v>159.9</v>
      </c>
      <c r="H8667" s="8">
        <f>VLOOKUP(C8667,Products!$A$2:$F$20,6,TRUE)</f>
        <v>27.950000000000003</v>
      </c>
      <c r="I8667" s="8">
        <f t="shared" si="271"/>
        <v>55.900000000000006</v>
      </c>
      <c r="J8667" s="42">
        <f>VLOOKUP(B8667,Invoices!A:I,9,TRUE)</f>
        <v>2021</v>
      </c>
    </row>
    <row r="8668" spans="1:10" x14ac:dyDescent="0.15">
      <c r="A8668" t="s">
        <v>12028</v>
      </c>
      <c r="B8668" t="s">
        <v>1861</v>
      </c>
      <c r="C8668" t="s">
        <v>99</v>
      </c>
      <c r="D8668" t="s">
        <v>84</v>
      </c>
      <c r="E8668">
        <v>2</v>
      </c>
      <c r="F8668" s="8">
        <f>VLOOKUP(C8668,Products!$A$2:$E$20,5,TRUE)</f>
        <v>3.5</v>
      </c>
      <c r="G8668" s="8">
        <f t="shared" si="270"/>
        <v>7</v>
      </c>
      <c r="H8668" s="8">
        <f>VLOOKUP(C8668,Products!$A$2:$F$20,6,TRUE)</f>
        <v>0.54999999999999982</v>
      </c>
      <c r="I8668" s="8">
        <f t="shared" si="271"/>
        <v>1.0999999999999996</v>
      </c>
      <c r="J8668" s="42">
        <f>VLOOKUP(B8668,Invoices!A:I,9,TRUE)</f>
        <v>2021</v>
      </c>
    </row>
    <row r="8669" spans="1:10" x14ac:dyDescent="0.15">
      <c r="A8669" t="s">
        <v>12029</v>
      </c>
      <c r="B8669" t="s">
        <v>1861</v>
      </c>
      <c r="C8669" t="s">
        <v>100</v>
      </c>
      <c r="D8669" t="s">
        <v>78</v>
      </c>
      <c r="E8669">
        <v>10</v>
      </c>
      <c r="F8669" s="8">
        <f>VLOOKUP(C8669,Products!$A$2:$E$20,5,TRUE)</f>
        <v>49.95</v>
      </c>
      <c r="G8669" s="8">
        <f t="shared" si="270"/>
        <v>499.5</v>
      </c>
      <c r="H8669" s="8">
        <f>VLOOKUP(C8669,Products!$A$2:$F$20,6,TRUE)</f>
        <v>19.950000000000003</v>
      </c>
      <c r="I8669" s="8">
        <f t="shared" si="271"/>
        <v>199.50000000000003</v>
      </c>
      <c r="J8669" s="42">
        <f>VLOOKUP(B8669,Invoices!A:I,9,TRUE)</f>
        <v>2021</v>
      </c>
    </row>
    <row r="8670" spans="1:10" x14ac:dyDescent="0.15">
      <c r="A8670" t="s">
        <v>12030</v>
      </c>
      <c r="B8670" t="s">
        <v>1861</v>
      </c>
      <c r="C8670" t="s">
        <v>95</v>
      </c>
      <c r="D8670" t="s">
        <v>73</v>
      </c>
      <c r="E8670">
        <v>3</v>
      </c>
      <c r="F8670" s="8">
        <f>VLOOKUP(C8670,Products!$A$2:$E$20,5,TRUE)</f>
        <v>12.95</v>
      </c>
      <c r="G8670" s="8">
        <f t="shared" si="270"/>
        <v>38.849999999999994</v>
      </c>
      <c r="H8670" s="8">
        <f>VLOOKUP(C8670,Products!$A$2:$F$20,6,TRUE)</f>
        <v>4.1999999999999993</v>
      </c>
      <c r="I8670" s="8">
        <f t="shared" si="271"/>
        <v>12.599999999999998</v>
      </c>
      <c r="J8670" s="42">
        <f>VLOOKUP(B8670,Invoices!A:I,9,TRUE)</f>
        <v>2021</v>
      </c>
    </row>
    <row r="8671" spans="1:10" x14ac:dyDescent="0.15">
      <c r="A8671" t="s">
        <v>12031</v>
      </c>
      <c r="B8671" t="s">
        <v>1861</v>
      </c>
      <c r="C8671" t="s">
        <v>92</v>
      </c>
      <c r="D8671" t="s">
        <v>82</v>
      </c>
      <c r="E8671">
        <v>1</v>
      </c>
      <c r="F8671" s="8">
        <f>VLOOKUP(C8671,Products!$A$2:$E$20,5,TRUE)</f>
        <v>19.95</v>
      </c>
      <c r="G8671" s="8">
        <f t="shared" si="270"/>
        <v>19.95</v>
      </c>
      <c r="H8671" s="8">
        <f>VLOOKUP(C8671,Products!$A$2:$F$20,6,TRUE)</f>
        <v>7.4499999999999993</v>
      </c>
      <c r="I8671" s="8">
        <f t="shared" si="271"/>
        <v>7.4499999999999993</v>
      </c>
      <c r="J8671" s="42">
        <f>VLOOKUP(B8671,Invoices!A:I,9,TRUE)</f>
        <v>2021</v>
      </c>
    </row>
    <row r="8672" spans="1:10" x14ac:dyDescent="0.15">
      <c r="A8672" t="s">
        <v>12032</v>
      </c>
      <c r="B8672" t="s">
        <v>1861</v>
      </c>
      <c r="C8672" t="s">
        <v>87</v>
      </c>
      <c r="D8672" t="s">
        <v>68</v>
      </c>
      <c r="E8672">
        <v>1</v>
      </c>
      <c r="F8672" s="8">
        <f>VLOOKUP(C8672,Products!$A$2:$E$20,5,TRUE)</f>
        <v>19.95</v>
      </c>
      <c r="G8672" s="8">
        <f t="shared" si="270"/>
        <v>19.95</v>
      </c>
      <c r="H8672" s="8">
        <f>VLOOKUP(C8672,Products!$A$2:$F$20,6,TRUE)</f>
        <v>7.4499999999999993</v>
      </c>
      <c r="I8672" s="8">
        <f t="shared" si="271"/>
        <v>7.4499999999999993</v>
      </c>
      <c r="J8672" s="42">
        <f>VLOOKUP(B8672,Invoices!A:I,9,TRUE)</f>
        <v>2021</v>
      </c>
    </row>
    <row r="8673" spans="1:10" x14ac:dyDescent="0.15">
      <c r="A8673" t="s">
        <v>12033</v>
      </c>
      <c r="B8673" t="s">
        <v>1861</v>
      </c>
      <c r="C8673" t="s">
        <v>91</v>
      </c>
      <c r="D8673" t="s">
        <v>70</v>
      </c>
      <c r="E8673">
        <v>3</v>
      </c>
      <c r="F8673" s="8">
        <f>VLOOKUP(C8673,Products!$A$2:$E$20,5,TRUE)</f>
        <v>49.95</v>
      </c>
      <c r="G8673" s="8">
        <f t="shared" si="270"/>
        <v>149.85000000000002</v>
      </c>
      <c r="H8673" s="8">
        <f>VLOOKUP(C8673,Products!$A$2:$F$20,6,TRUE)</f>
        <v>21.200000000000003</v>
      </c>
      <c r="I8673" s="8">
        <f t="shared" si="271"/>
        <v>63.600000000000009</v>
      </c>
      <c r="J8673" s="42">
        <f>VLOOKUP(B8673,Invoices!A:I,9,TRUE)</f>
        <v>2021</v>
      </c>
    </row>
    <row r="8674" spans="1:10" x14ac:dyDescent="0.15">
      <c r="A8674" t="s">
        <v>12034</v>
      </c>
      <c r="B8674" t="s">
        <v>1862</v>
      </c>
      <c r="C8674" t="s">
        <v>96</v>
      </c>
      <c r="D8674" t="s">
        <v>75</v>
      </c>
      <c r="E8674">
        <v>3</v>
      </c>
      <c r="F8674" s="8">
        <f>VLOOKUP(C8674,Products!$A$2:$E$20,5,TRUE)</f>
        <v>79.95</v>
      </c>
      <c r="G8674" s="8">
        <f t="shared" si="270"/>
        <v>239.85000000000002</v>
      </c>
      <c r="H8674" s="8">
        <f>VLOOKUP(C8674,Products!$A$2:$F$20,6,TRUE)</f>
        <v>27.950000000000003</v>
      </c>
      <c r="I8674" s="8">
        <f t="shared" si="271"/>
        <v>83.850000000000009</v>
      </c>
      <c r="J8674" s="42">
        <f>VLOOKUP(B8674,Invoices!A:I,9,TRUE)</f>
        <v>2021</v>
      </c>
    </row>
    <row r="8675" spans="1:10" x14ac:dyDescent="0.15">
      <c r="A8675" t="s">
        <v>12035</v>
      </c>
      <c r="B8675" t="s">
        <v>1862</v>
      </c>
      <c r="C8675" t="s">
        <v>89</v>
      </c>
      <c r="D8675" t="s">
        <v>80</v>
      </c>
      <c r="E8675">
        <v>1</v>
      </c>
      <c r="F8675" s="8">
        <f>VLOOKUP(C8675,Products!$A$2:$E$20,5,TRUE)</f>
        <v>15.95</v>
      </c>
      <c r="G8675" s="8">
        <f t="shared" si="270"/>
        <v>15.95</v>
      </c>
      <c r="H8675" s="8">
        <f>VLOOKUP(C8675,Products!$A$2:$F$20,6,TRUE)</f>
        <v>6</v>
      </c>
      <c r="I8675" s="8">
        <f t="shared" si="271"/>
        <v>6</v>
      </c>
      <c r="J8675" s="42">
        <f>VLOOKUP(B8675,Invoices!A:I,9,TRUE)</f>
        <v>2021</v>
      </c>
    </row>
    <row r="8676" spans="1:10" x14ac:dyDescent="0.15">
      <c r="A8676" t="s">
        <v>12036</v>
      </c>
      <c r="B8676" t="s">
        <v>1862</v>
      </c>
      <c r="C8676" t="s">
        <v>102</v>
      </c>
      <c r="D8676" t="s">
        <v>83</v>
      </c>
      <c r="E8676">
        <v>1</v>
      </c>
      <c r="F8676" s="8">
        <f>VLOOKUP(C8676,Products!$A$2:$E$20,5,TRUE)</f>
        <v>29.95</v>
      </c>
      <c r="G8676" s="8">
        <f t="shared" si="270"/>
        <v>29.95</v>
      </c>
      <c r="H8676" s="8">
        <f>VLOOKUP(C8676,Products!$A$2:$F$20,6,TRUE)</f>
        <v>15</v>
      </c>
      <c r="I8676" s="8">
        <f t="shared" si="271"/>
        <v>15</v>
      </c>
      <c r="J8676" s="42">
        <f>VLOOKUP(B8676,Invoices!A:I,9,TRUE)</f>
        <v>2021</v>
      </c>
    </row>
    <row r="8677" spans="1:10" x14ac:dyDescent="0.15">
      <c r="A8677" t="s">
        <v>12037</v>
      </c>
      <c r="B8677" t="s">
        <v>1863</v>
      </c>
      <c r="C8677" t="s">
        <v>87</v>
      </c>
      <c r="D8677" t="s">
        <v>68</v>
      </c>
      <c r="E8677">
        <v>3</v>
      </c>
      <c r="F8677" s="8">
        <f>VLOOKUP(C8677,Products!$A$2:$E$20,5,TRUE)</f>
        <v>19.95</v>
      </c>
      <c r="G8677" s="8">
        <f t="shared" si="270"/>
        <v>59.849999999999994</v>
      </c>
      <c r="H8677" s="8">
        <f>VLOOKUP(C8677,Products!$A$2:$F$20,6,TRUE)</f>
        <v>7.4499999999999993</v>
      </c>
      <c r="I8677" s="8">
        <f t="shared" si="271"/>
        <v>22.349999999999998</v>
      </c>
      <c r="J8677" s="42">
        <f>VLOOKUP(B8677,Invoices!A:I,9,TRUE)</f>
        <v>2021</v>
      </c>
    </row>
    <row r="8678" spans="1:10" x14ac:dyDescent="0.15">
      <c r="A8678" t="s">
        <v>12038</v>
      </c>
      <c r="B8678" t="s">
        <v>1863</v>
      </c>
      <c r="C8678" t="s">
        <v>96</v>
      </c>
      <c r="D8678" t="s">
        <v>75</v>
      </c>
      <c r="E8678">
        <v>6</v>
      </c>
      <c r="F8678" s="8">
        <f>VLOOKUP(C8678,Products!$A$2:$E$20,5,TRUE)</f>
        <v>79.95</v>
      </c>
      <c r="G8678" s="8">
        <f t="shared" si="270"/>
        <v>479.70000000000005</v>
      </c>
      <c r="H8678" s="8">
        <f>VLOOKUP(C8678,Products!$A$2:$F$20,6,TRUE)</f>
        <v>27.950000000000003</v>
      </c>
      <c r="I8678" s="8">
        <f t="shared" si="271"/>
        <v>167.70000000000002</v>
      </c>
      <c r="J8678" s="42">
        <f>VLOOKUP(B8678,Invoices!A:I,9,TRUE)</f>
        <v>2021</v>
      </c>
    </row>
    <row r="8679" spans="1:10" x14ac:dyDescent="0.15">
      <c r="A8679" t="s">
        <v>12039</v>
      </c>
      <c r="B8679" t="s">
        <v>1864</v>
      </c>
      <c r="C8679" t="s">
        <v>90</v>
      </c>
      <c r="D8679" t="s">
        <v>72</v>
      </c>
      <c r="E8679">
        <v>1</v>
      </c>
      <c r="F8679" s="8">
        <f>VLOOKUP(C8679,Products!$A$2:$E$20,5,TRUE)</f>
        <v>8.9499999999999993</v>
      </c>
      <c r="G8679" s="8">
        <f t="shared" si="270"/>
        <v>8.9499999999999993</v>
      </c>
      <c r="H8679" s="8">
        <f>VLOOKUP(C8679,Products!$A$2:$F$20,6,TRUE)</f>
        <v>5.6999999999999993</v>
      </c>
      <c r="I8679" s="8">
        <f t="shared" si="271"/>
        <v>5.6999999999999993</v>
      </c>
      <c r="J8679" s="42">
        <f>VLOOKUP(B8679,Invoices!A:I,9,TRUE)</f>
        <v>2021</v>
      </c>
    </row>
    <row r="8680" spans="1:10" x14ac:dyDescent="0.15">
      <c r="A8680" t="s">
        <v>12040</v>
      </c>
      <c r="B8680" t="s">
        <v>1864</v>
      </c>
      <c r="C8680" t="s">
        <v>104</v>
      </c>
      <c r="D8680" t="s">
        <v>71</v>
      </c>
      <c r="E8680">
        <v>30</v>
      </c>
      <c r="F8680" s="8">
        <f>VLOOKUP(C8680,Products!$A$2:$E$20,5,TRUE)</f>
        <v>2.95</v>
      </c>
      <c r="G8680" s="8">
        <f t="shared" si="270"/>
        <v>88.5</v>
      </c>
      <c r="H8680" s="8">
        <f>VLOOKUP(C8680,Products!$A$2:$F$20,6,TRUE)</f>
        <v>1.1500000000000001</v>
      </c>
      <c r="I8680" s="8">
        <f t="shared" si="271"/>
        <v>34.500000000000007</v>
      </c>
      <c r="J8680" s="42">
        <f>VLOOKUP(B8680,Invoices!A:I,9,TRUE)</f>
        <v>2021</v>
      </c>
    </row>
    <row r="8681" spans="1:10" x14ac:dyDescent="0.15">
      <c r="A8681" t="s">
        <v>12041</v>
      </c>
      <c r="B8681" t="s">
        <v>1864</v>
      </c>
      <c r="C8681" t="s">
        <v>92</v>
      </c>
      <c r="D8681" t="s">
        <v>82</v>
      </c>
      <c r="E8681">
        <v>1</v>
      </c>
      <c r="F8681" s="8">
        <f>VLOOKUP(C8681,Products!$A$2:$E$20,5,TRUE)</f>
        <v>19.95</v>
      </c>
      <c r="G8681" s="8">
        <f t="shared" si="270"/>
        <v>19.95</v>
      </c>
      <c r="H8681" s="8">
        <f>VLOOKUP(C8681,Products!$A$2:$F$20,6,TRUE)</f>
        <v>7.4499999999999993</v>
      </c>
      <c r="I8681" s="8">
        <f t="shared" si="271"/>
        <v>7.4499999999999993</v>
      </c>
      <c r="J8681" s="42">
        <f>VLOOKUP(B8681,Invoices!A:I,9,TRUE)</f>
        <v>2021</v>
      </c>
    </row>
    <row r="8682" spans="1:10" x14ac:dyDescent="0.15">
      <c r="A8682" t="s">
        <v>12042</v>
      </c>
      <c r="B8682" t="s">
        <v>1864</v>
      </c>
      <c r="C8682" t="s">
        <v>95</v>
      </c>
      <c r="D8682" t="s">
        <v>73</v>
      </c>
      <c r="E8682">
        <v>2</v>
      </c>
      <c r="F8682" s="8">
        <f>VLOOKUP(C8682,Products!$A$2:$E$20,5,TRUE)</f>
        <v>12.95</v>
      </c>
      <c r="G8682" s="8">
        <f t="shared" si="270"/>
        <v>25.9</v>
      </c>
      <c r="H8682" s="8">
        <f>VLOOKUP(C8682,Products!$A$2:$F$20,6,TRUE)</f>
        <v>4.1999999999999993</v>
      </c>
      <c r="I8682" s="8">
        <f t="shared" si="271"/>
        <v>8.3999999999999986</v>
      </c>
      <c r="J8682" s="42">
        <f>VLOOKUP(B8682,Invoices!A:I,9,TRUE)</f>
        <v>2021</v>
      </c>
    </row>
    <row r="8683" spans="1:10" x14ac:dyDescent="0.15">
      <c r="A8683" t="s">
        <v>12043</v>
      </c>
      <c r="B8683" t="s">
        <v>1865</v>
      </c>
      <c r="C8683" t="s">
        <v>90</v>
      </c>
      <c r="D8683" t="s">
        <v>72</v>
      </c>
      <c r="E8683">
        <v>1</v>
      </c>
      <c r="F8683" s="8">
        <f>VLOOKUP(C8683,Products!$A$2:$E$20,5,TRUE)</f>
        <v>8.9499999999999993</v>
      </c>
      <c r="G8683" s="8">
        <f t="shared" si="270"/>
        <v>8.9499999999999993</v>
      </c>
      <c r="H8683" s="8">
        <f>VLOOKUP(C8683,Products!$A$2:$F$20,6,TRUE)</f>
        <v>5.6999999999999993</v>
      </c>
      <c r="I8683" s="8">
        <f t="shared" si="271"/>
        <v>5.6999999999999993</v>
      </c>
      <c r="J8683" s="42">
        <f>VLOOKUP(B8683,Invoices!A:I,9,TRUE)</f>
        <v>2021</v>
      </c>
    </row>
    <row r="8684" spans="1:10" x14ac:dyDescent="0.15">
      <c r="A8684" t="s">
        <v>12044</v>
      </c>
      <c r="B8684" t="s">
        <v>1865</v>
      </c>
      <c r="C8684" t="s">
        <v>103</v>
      </c>
      <c r="D8684" t="s">
        <v>77</v>
      </c>
      <c r="E8684">
        <v>1</v>
      </c>
      <c r="F8684" s="8">
        <f>VLOOKUP(C8684,Products!$A$2:$E$20,5,TRUE)</f>
        <v>8.9499999999999993</v>
      </c>
      <c r="G8684" s="8">
        <f t="shared" si="270"/>
        <v>8.9499999999999993</v>
      </c>
      <c r="H8684" s="8">
        <f>VLOOKUP(C8684,Products!$A$2:$F$20,6,TRUE)</f>
        <v>3.1999999999999993</v>
      </c>
      <c r="I8684" s="8">
        <f t="shared" si="271"/>
        <v>3.1999999999999993</v>
      </c>
      <c r="J8684" s="42">
        <f>VLOOKUP(B8684,Invoices!A:I,9,TRUE)</f>
        <v>2021</v>
      </c>
    </row>
    <row r="8685" spans="1:10" x14ac:dyDescent="0.15">
      <c r="A8685" t="s">
        <v>12045</v>
      </c>
      <c r="B8685" t="s">
        <v>1865</v>
      </c>
      <c r="C8685" t="s">
        <v>95</v>
      </c>
      <c r="D8685" t="s">
        <v>73</v>
      </c>
      <c r="E8685">
        <v>4</v>
      </c>
      <c r="F8685" s="8">
        <f>VLOOKUP(C8685,Products!$A$2:$E$20,5,TRUE)</f>
        <v>12.95</v>
      </c>
      <c r="G8685" s="8">
        <f t="shared" si="270"/>
        <v>51.8</v>
      </c>
      <c r="H8685" s="8">
        <f>VLOOKUP(C8685,Products!$A$2:$F$20,6,TRUE)</f>
        <v>4.1999999999999993</v>
      </c>
      <c r="I8685" s="8">
        <f t="shared" si="271"/>
        <v>16.799999999999997</v>
      </c>
      <c r="J8685" s="42">
        <f>VLOOKUP(B8685,Invoices!A:I,9,TRUE)</f>
        <v>2021</v>
      </c>
    </row>
    <row r="8686" spans="1:10" x14ac:dyDescent="0.15">
      <c r="A8686" t="s">
        <v>12046</v>
      </c>
      <c r="B8686" t="s">
        <v>1865</v>
      </c>
      <c r="C8686" t="s">
        <v>104</v>
      </c>
      <c r="D8686" t="s">
        <v>71</v>
      </c>
      <c r="E8686">
        <v>9</v>
      </c>
      <c r="F8686" s="8">
        <f>VLOOKUP(C8686,Products!$A$2:$E$20,5,TRUE)</f>
        <v>2.95</v>
      </c>
      <c r="G8686" s="8">
        <f t="shared" si="270"/>
        <v>26.55</v>
      </c>
      <c r="H8686" s="8">
        <f>VLOOKUP(C8686,Products!$A$2:$F$20,6,TRUE)</f>
        <v>1.1500000000000001</v>
      </c>
      <c r="I8686" s="8">
        <f t="shared" si="271"/>
        <v>10.350000000000001</v>
      </c>
      <c r="J8686" s="42">
        <f>VLOOKUP(B8686,Invoices!A:I,9,TRUE)</f>
        <v>2021</v>
      </c>
    </row>
    <row r="8687" spans="1:10" x14ac:dyDescent="0.15">
      <c r="A8687" t="s">
        <v>12047</v>
      </c>
      <c r="B8687" t="s">
        <v>1865</v>
      </c>
      <c r="C8687" t="s">
        <v>96</v>
      </c>
      <c r="D8687" t="s">
        <v>75</v>
      </c>
      <c r="E8687">
        <v>100</v>
      </c>
      <c r="F8687" s="8">
        <f>VLOOKUP(C8687,Products!$A$2:$E$20,5,TRUE)</f>
        <v>79.95</v>
      </c>
      <c r="G8687" s="8">
        <f t="shared" si="270"/>
        <v>7995</v>
      </c>
      <c r="H8687" s="8">
        <f>VLOOKUP(C8687,Products!$A$2:$F$20,6,TRUE)</f>
        <v>27.950000000000003</v>
      </c>
      <c r="I8687" s="8">
        <f t="shared" si="271"/>
        <v>2795.0000000000005</v>
      </c>
      <c r="J8687" s="42">
        <f>VLOOKUP(B8687,Invoices!A:I,9,TRUE)</f>
        <v>2021</v>
      </c>
    </row>
    <row r="8688" spans="1:10" x14ac:dyDescent="0.15">
      <c r="A8688" t="s">
        <v>12048</v>
      </c>
      <c r="B8688" t="s">
        <v>1866</v>
      </c>
      <c r="C8688" t="s">
        <v>90</v>
      </c>
      <c r="D8688" t="s">
        <v>72</v>
      </c>
      <c r="E8688">
        <v>6</v>
      </c>
      <c r="F8688" s="8">
        <f>VLOOKUP(C8688,Products!$A$2:$E$20,5,TRUE)</f>
        <v>8.9499999999999993</v>
      </c>
      <c r="G8688" s="8">
        <f t="shared" si="270"/>
        <v>53.699999999999996</v>
      </c>
      <c r="H8688" s="8">
        <f>VLOOKUP(C8688,Products!$A$2:$F$20,6,TRUE)</f>
        <v>5.6999999999999993</v>
      </c>
      <c r="I8688" s="8">
        <f t="shared" si="271"/>
        <v>34.199999999999996</v>
      </c>
      <c r="J8688" s="42">
        <f>VLOOKUP(B8688,Invoices!A:I,9,TRUE)</f>
        <v>2021</v>
      </c>
    </row>
    <row r="8689" spans="1:10" x14ac:dyDescent="0.15">
      <c r="A8689" t="s">
        <v>12049</v>
      </c>
      <c r="B8689" t="s">
        <v>1866</v>
      </c>
      <c r="C8689" t="s">
        <v>100</v>
      </c>
      <c r="D8689" t="s">
        <v>78</v>
      </c>
      <c r="E8689">
        <v>5</v>
      </c>
      <c r="F8689" s="8">
        <f>VLOOKUP(C8689,Products!$A$2:$E$20,5,TRUE)</f>
        <v>49.95</v>
      </c>
      <c r="G8689" s="8">
        <f t="shared" si="270"/>
        <v>249.75</v>
      </c>
      <c r="H8689" s="8">
        <f>VLOOKUP(C8689,Products!$A$2:$F$20,6,TRUE)</f>
        <v>19.950000000000003</v>
      </c>
      <c r="I8689" s="8">
        <f t="shared" si="271"/>
        <v>99.750000000000014</v>
      </c>
      <c r="J8689" s="42">
        <f>VLOOKUP(B8689,Invoices!A:I,9,TRUE)</f>
        <v>2021</v>
      </c>
    </row>
    <row r="8690" spans="1:10" x14ac:dyDescent="0.15">
      <c r="A8690" t="s">
        <v>12050</v>
      </c>
      <c r="B8690" t="s">
        <v>1866</v>
      </c>
      <c r="C8690" t="s">
        <v>92</v>
      </c>
      <c r="D8690" t="s">
        <v>82</v>
      </c>
      <c r="E8690">
        <v>1</v>
      </c>
      <c r="F8690" s="8">
        <f>VLOOKUP(C8690,Products!$A$2:$E$20,5,TRUE)</f>
        <v>19.95</v>
      </c>
      <c r="G8690" s="8">
        <f t="shared" si="270"/>
        <v>19.95</v>
      </c>
      <c r="H8690" s="8">
        <f>VLOOKUP(C8690,Products!$A$2:$F$20,6,TRUE)</f>
        <v>7.4499999999999993</v>
      </c>
      <c r="I8690" s="8">
        <f t="shared" si="271"/>
        <v>7.4499999999999993</v>
      </c>
      <c r="J8690" s="42">
        <f>VLOOKUP(B8690,Invoices!A:I,9,TRUE)</f>
        <v>2021</v>
      </c>
    </row>
    <row r="8691" spans="1:10" x14ac:dyDescent="0.15">
      <c r="A8691" t="s">
        <v>12051</v>
      </c>
      <c r="B8691" t="s">
        <v>1866</v>
      </c>
      <c r="C8691" t="s">
        <v>105</v>
      </c>
      <c r="D8691" t="s">
        <v>81</v>
      </c>
      <c r="E8691">
        <v>3</v>
      </c>
      <c r="F8691" s="8">
        <f>VLOOKUP(C8691,Products!$A$2:$E$20,5,TRUE)</f>
        <v>8.9499999999999993</v>
      </c>
      <c r="G8691" s="8">
        <f t="shared" si="270"/>
        <v>26.849999999999998</v>
      </c>
      <c r="H8691" s="8">
        <f>VLOOKUP(C8691,Products!$A$2:$F$20,6,TRUE)</f>
        <v>3.1999999999999993</v>
      </c>
      <c r="I8691" s="8">
        <f t="shared" si="271"/>
        <v>9.5999999999999979</v>
      </c>
      <c r="J8691" s="42">
        <f>VLOOKUP(B8691,Invoices!A:I,9,TRUE)</f>
        <v>2021</v>
      </c>
    </row>
    <row r="8692" spans="1:10" x14ac:dyDescent="0.15">
      <c r="A8692" t="s">
        <v>12052</v>
      </c>
      <c r="B8692" t="s">
        <v>1866</v>
      </c>
      <c r="C8692" t="s">
        <v>104</v>
      </c>
      <c r="D8692" t="s">
        <v>71</v>
      </c>
      <c r="E8692">
        <v>1</v>
      </c>
      <c r="F8692" s="8">
        <f>VLOOKUP(C8692,Products!$A$2:$E$20,5,TRUE)</f>
        <v>2.95</v>
      </c>
      <c r="G8692" s="8">
        <f t="shared" si="270"/>
        <v>2.95</v>
      </c>
      <c r="H8692" s="8">
        <f>VLOOKUP(C8692,Products!$A$2:$F$20,6,TRUE)</f>
        <v>1.1500000000000001</v>
      </c>
      <c r="I8692" s="8">
        <f t="shared" si="271"/>
        <v>1.1500000000000001</v>
      </c>
      <c r="J8692" s="42">
        <f>VLOOKUP(B8692,Invoices!A:I,9,TRUE)</f>
        <v>2021</v>
      </c>
    </row>
    <row r="8693" spans="1:10" x14ac:dyDescent="0.15">
      <c r="A8693" t="s">
        <v>12053</v>
      </c>
      <c r="B8693" t="s">
        <v>1866</v>
      </c>
      <c r="C8693" t="s">
        <v>89</v>
      </c>
      <c r="D8693" t="s">
        <v>80</v>
      </c>
      <c r="E8693">
        <v>3</v>
      </c>
      <c r="F8693" s="8">
        <f>VLOOKUP(C8693,Products!$A$2:$E$20,5,TRUE)</f>
        <v>15.95</v>
      </c>
      <c r="G8693" s="8">
        <f t="shared" si="270"/>
        <v>47.849999999999994</v>
      </c>
      <c r="H8693" s="8">
        <f>VLOOKUP(C8693,Products!$A$2:$F$20,6,TRUE)</f>
        <v>6</v>
      </c>
      <c r="I8693" s="8">
        <f t="shared" si="271"/>
        <v>18</v>
      </c>
      <c r="J8693" s="42">
        <f>VLOOKUP(B8693,Invoices!A:I,9,TRUE)</f>
        <v>2021</v>
      </c>
    </row>
    <row r="8694" spans="1:10" x14ac:dyDescent="0.15">
      <c r="A8694" t="s">
        <v>12054</v>
      </c>
      <c r="B8694" t="s">
        <v>1866</v>
      </c>
      <c r="C8694" t="s">
        <v>88</v>
      </c>
      <c r="D8694" t="s">
        <v>85</v>
      </c>
      <c r="E8694">
        <v>1</v>
      </c>
      <c r="F8694" s="8">
        <f>VLOOKUP(C8694,Products!$A$2:$E$20,5,TRUE)</f>
        <v>8.9499999999999993</v>
      </c>
      <c r="G8694" s="8">
        <f t="shared" si="270"/>
        <v>8.9499999999999993</v>
      </c>
      <c r="H8694" s="8">
        <f>VLOOKUP(C8694,Products!$A$2:$F$20,6,TRUE)</f>
        <v>5.6999999999999993</v>
      </c>
      <c r="I8694" s="8">
        <f t="shared" si="271"/>
        <v>5.6999999999999993</v>
      </c>
      <c r="J8694" s="42">
        <f>VLOOKUP(B8694,Invoices!A:I,9,TRUE)</f>
        <v>2021</v>
      </c>
    </row>
    <row r="8695" spans="1:10" x14ac:dyDescent="0.15">
      <c r="A8695" t="s">
        <v>12055</v>
      </c>
      <c r="B8695" t="s">
        <v>1867</v>
      </c>
      <c r="C8695" t="s">
        <v>100</v>
      </c>
      <c r="D8695" t="s">
        <v>78</v>
      </c>
      <c r="E8695">
        <v>25</v>
      </c>
      <c r="F8695" s="8">
        <f>VLOOKUP(C8695,Products!$A$2:$E$20,5,TRUE)</f>
        <v>49.95</v>
      </c>
      <c r="G8695" s="8">
        <f t="shared" si="270"/>
        <v>1248.75</v>
      </c>
      <c r="H8695" s="8">
        <f>VLOOKUP(C8695,Products!$A$2:$F$20,6,TRUE)</f>
        <v>19.950000000000003</v>
      </c>
      <c r="I8695" s="8">
        <f t="shared" si="271"/>
        <v>498.75000000000006</v>
      </c>
      <c r="J8695" s="42">
        <f>VLOOKUP(B8695,Invoices!A:I,9,TRUE)</f>
        <v>2021</v>
      </c>
    </row>
    <row r="8696" spans="1:10" x14ac:dyDescent="0.15">
      <c r="A8696" t="s">
        <v>12056</v>
      </c>
      <c r="B8696" t="s">
        <v>1867</v>
      </c>
      <c r="C8696" t="s">
        <v>105</v>
      </c>
      <c r="D8696" t="s">
        <v>81</v>
      </c>
      <c r="E8696">
        <v>1</v>
      </c>
      <c r="F8696" s="8">
        <f>VLOOKUP(C8696,Products!$A$2:$E$20,5,TRUE)</f>
        <v>8.9499999999999993</v>
      </c>
      <c r="G8696" s="8">
        <f t="shared" si="270"/>
        <v>8.9499999999999993</v>
      </c>
      <c r="H8696" s="8">
        <f>VLOOKUP(C8696,Products!$A$2:$F$20,6,TRUE)</f>
        <v>3.1999999999999993</v>
      </c>
      <c r="I8696" s="8">
        <f t="shared" si="271"/>
        <v>3.1999999999999993</v>
      </c>
      <c r="J8696" s="42">
        <f>VLOOKUP(B8696,Invoices!A:I,9,TRUE)</f>
        <v>2021</v>
      </c>
    </row>
    <row r="8697" spans="1:10" x14ac:dyDescent="0.15">
      <c r="A8697" t="s">
        <v>12057</v>
      </c>
      <c r="B8697" t="s">
        <v>1868</v>
      </c>
      <c r="C8697" t="s">
        <v>87</v>
      </c>
      <c r="D8697" t="s">
        <v>68</v>
      </c>
      <c r="E8697">
        <v>1</v>
      </c>
      <c r="F8697" s="8">
        <f>VLOOKUP(C8697,Products!$A$2:$E$20,5,TRUE)</f>
        <v>19.95</v>
      </c>
      <c r="G8697" s="8">
        <f t="shared" si="270"/>
        <v>19.95</v>
      </c>
      <c r="H8697" s="8">
        <f>VLOOKUP(C8697,Products!$A$2:$F$20,6,TRUE)</f>
        <v>7.4499999999999993</v>
      </c>
      <c r="I8697" s="8">
        <f t="shared" si="271"/>
        <v>7.4499999999999993</v>
      </c>
      <c r="J8697" s="42">
        <f>VLOOKUP(B8697,Invoices!A:I,9,TRUE)</f>
        <v>2021</v>
      </c>
    </row>
    <row r="8698" spans="1:10" x14ac:dyDescent="0.15">
      <c r="A8698" t="s">
        <v>12058</v>
      </c>
      <c r="B8698" t="s">
        <v>1868</v>
      </c>
      <c r="C8698" t="s">
        <v>88</v>
      </c>
      <c r="D8698" t="s">
        <v>85</v>
      </c>
      <c r="E8698">
        <v>1</v>
      </c>
      <c r="F8698" s="8">
        <f>VLOOKUP(C8698,Products!$A$2:$E$20,5,TRUE)</f>
        <v>8.9499999999999993</v>
      </c>
      <c r="G8698" s="8">
        <f t="shared" si="270"/>
        <v>8.9499999999999993</v>
      </c>
      <c r="H8698" s="8">
        <f>VLOOKUP(C8698,Products!$A$2:$F$20,6,TRUE)</f>
        <v>5.6999999999999993</v>
      </c>
      <c r="I8698" s="8">
        <f t="shared" si="271"/>
        <v>5.6999999999999993</v>
      </c>
      <c r="J8698" s="42">
        <f>VLOOKUP(B8698,Invoices!A:I,9,TRUE)</f>
        <v>2021</v>
      </c>
    </row>
    <row r="8699" spans="1:10" x14ac:dyDescent="0.15">
      <c r="A8699" t="s">
        <v>12059</v>
      </c>
      <c r="B8699" t="s">
        <v>1868</v>
      </c>
      <c r="C8699" t="s">
        <v>90</v>
      </c>
      <c r="D8699" t="s">
        <v>72</v>
      </c>
      <c r="E8699">
        <v>12</v>
      </c>
      <c r="F8699" s="8">
        <f>VLOOKUP(C8699,Products!$A$2:$E$20,5,TRUE)</f>
        <v>8.9499999999999993</v>
      </c>
      <c r="G8699" s="8">
        <f t="shared" si="270"/>
        <v>107.39999999999999</v>
      </c>
      <c r="H8699" s="8">
        <f>VLOOKUP(C8699,Products!$A$2:$F$20,6,TRUE)</f>
        <v>5.6999999999999993</v>
      </c>
      <c r="I8699" s="8">
        <f t="shared" si="271"/>
        <v>68.399999999999991</v>
      </c>
      <c r="J8699" s="42">
        <f>VLOOKUP(B8699,Invoices!A:I,9,TRUE)</f>
        <v>2021</v>
      </c>
    </row>
    <row r="8700" spans="1:10" x14ac:dyDescent="0.15">
      <c r="A8700" t="s">
        <v>12060</v>
      </c>
      <c r="B8700" t="s">
        <v>1868</v>
      </c>
      <c r="C8700" t="s">
        <v>101</v>
      </c>
      <c r="D8700" t="s">
        <v>69</v>
      </c>
      <c r="E8700">
        <v>1</v>
      </c>
      <c r="F8700" s="8">
        <f>VLOOKUP(C8700,Products!$A$2:$E$20,5,TRUE)</f>
        <v>129.94999999999999</v>
      </c>
      <c r="G8700" s="8">
        <f t="shared" si="270"/>
        <v>129.94999999999999</v>
      </c>
      <c r="H8700" s="8">
        <f>VLOOKUP(C8700,Products!$A$2:$F$20,6,TRUE)</f>
        <v>40.449999999999989</v>
      </c>
      <c r="I8700" s="8">
        <f t="shared" si="271"/>
        <v>40.449999999999989</v>
      </c>
      <c r="J8700" s="42">
        <f>VLOOKUP(B8700,Invoices!A:I,9,TRUE)</f>
        <v>2021</v>
      </c>
    </row>
    <row r="8701" spans="1:10" x14ac:dyDescent="0.15">
      <c r="A8701" t="s">
        <v>12061</v>
      </c>
      <c r="B8701" t="s">
        <v>1868</v>
      </c>
      <c r="C8701" t="s">
        <v>94</v>
      </c>
      <c r="D8701" t="s">
        <v>86</v>
      </c>
      <c r="E8701">
        <v>10</v>
      </c>
      <c r="F8701" s="8">
        <f>VLOOKUP(C8701,Products!$A$2:$E$20,5,TRUE)</f>
        <v>3.5</v>
      </c>
      <c r="G8701" s="8">
        <f t="shared" si="270"/>
        <v>35</v>
      </c>
      <c r="H8701" s="8">
        <f>VLOOKUP(C8701,Products!$A$2:$F$20,6,TRUE)</f>
        <v>0.54999999999999982</v>
      </c>
      <c r="I8701" s="8">
        <f t="shared" si="271"/>
        <v>5.4999999999999982</v>
      </c>
      <c r="J8701" s="42">
        <f>VLOOKUP(B8701,Invoices!A:I,9,TRUE)</f>
        <v>2021</v>
      </c>
    </row>
    <row r="8702" spans="1:10" x14ac:dyDescent="0.15">
      <c r="A8702" t="s">
        <v>12062</v>
      </c>
      <c r="B8702" t="s">
        <v>1868</v>
      </c>
      <c r="C8702" t="s">
        <v>93</v>
      </c>
      <c r="D8702" t="s">
        <v>76</v>
      </c>
      <c r="E8702">
        <v>1</v>
      </c>
      <c r="F8702" s="8">
        <f>VLOOKUP(C8702,Products!$A$2:$E$20,5,TRUE)</f>
        <v>9.9499999999999993</v>
      </c>
      <c r="G8702" s="8">
        <f t="shared" si="270"/>
        <v>9.9499999999999993</v>
      </c>
      <c r="H8702" s="8">
        <f>VLOOKUP(C8702,Products!$A$2:$F$20,6,TRUE)</f>
        <v>1.9499999999999993</v>
      </c>
      <c r="I8702" s="8">
        <f t="shared" si="271"/>
        <v>1.9499999999999993</v>
      </c>
      <c r="J8702" s="42">
        <f>VLOOKUP(B8702,Invoices!A:I,9,TRUE)</f>
        <v>2021</v>
      </c>
    </row>
    <row r="8703" spans="1:10" x14ac:dyDescent="0.15">
      <c r="A8703" t="s">
        <v>12063</v>
      </c>
      <c r="B8703" t="s">
        <v>1868</v>
      </c>
      <c r="C8703" t="s">
        <v>104</v>
      </c>
      <c r="D8703" t="s">
        <v>71</v>
      </c>
      <c r="E8703">
        <v>24</v>
      </c>
      <c r="F8703" s="8">
        <f>VLOOKUP(C8703,Products!$A$2:$E$20,5,TRUE)</f>
        <v>2.95</v>
      </c>
      <c r="G8703" s="8">
        <f t="shared" si="270"/>
        <v>70.800000000000011</v>
      </c>
      <c r="H8703" s="8">
        <f>VLOOKUP(C8703,Products!$A$2:$F$20,6,TRUE)</f>
        <v>1.1500000000000001</v>
      </c>
      <c r="I8703" s="8">
        <f t="shared" si="271"/>
        <v>27.6</v>
      </c>
      <c r="J8703" s="42">
        <f>VLOOKUP(B8703,Invoices!A:I,9,TRUE)</f>
        <v>2021</v>
      </c>
    </row>
    <row r="8704" spans="1:10" x14ac:dyDescent="0.15">
      <c r="A8704" t="s">
        <v>12064</v>
      </c>
      <c r="B8704" t="s">
        <v>1868</v>
      </c>
      <c r="C8704" t="s">
        <v>103</v>
      </c>
      <c r="D8704" t="s">
        <v>77</v>
      </c>
      <c r="E8704">
        <v>1</v>
      </c>
      <c r="F8704" s="8">
        <f>VLOOKUP(C8704,Products!$A$2:$E$20,5,TRUE)</f>
        <v>8.9499999999999993</v>
      </c>
      <c r="G8704" s="8">
        <f t="shared" si="270"/>
        <v>8.9499999999999993</v>
      </c>
      <c r="H8704" s="8">
        <f>VLOOKUP(C8704,Products!$A$2:$F$20,6,TRUE)</f>
        <v>3.1999999999999993</v>
      </c>
      <c r="I8704" s="8">
        <f t="shared" si="271"/>
        <v>3.1999999999999993</v>
      </c>
      <c r="J8704" s="42">
        <f>VLOOKUP(B8704,Invoices!A:I,9,TRUE)</f>
        <v>2021</v>
      </c>
    </row>
    <row r="8705" spans="1:10" x14ac:dyDescent="0.15">
      <c r="A8705" t="s">
        <v>12065</v>
      </c>
      <c r="B8705" t="s">
        <v>1868</v>
      </c>
      <c r="C8705" t="s">
        <v>98</v>
      </c>
      <c r="D8705" t="s">
        <v>79</v>
      </c>
      <c r="E8705">
        <v>4</v>
      </c>
      <c r="F8705" s="8">
        <f>VLOOKUP(C8705,Products!$A$2:$E$20,5,TRUE)</f>
        <v>14.95</v>
      </c>
      <c r="G8705" s="8">
        <f t="shared" si="270"/>
        <v>59.8</v>
      </c>
      <c r="H8705" s="8">
        <f>VLOOKUP(C8705,Products!$A$2:$F$20,6,TRUE)</f>
        <v>3.0499999999999989</v>
      </c>
      <c r="I8705" s="8">
        <f t="shared" si="271"/>
        <v>12.199999999999996</v>
      </c>
      <c r="J8705" s="42">
        <f>VLOOKUP(B8705,Invoices!A:I,9,TRUE)</f>
        <v>2021</v>
      </c>
    </row>
    <row r="8706" spans="1:10" x14ac:dyDescent="0.15">
      <c r="A8706" t="s">
        <v>12066</v>
      </c>
      <c r="B8706" t="s">
        <v>1868</v>
      </c>
      <c r="C8706" t="s">
        <v>99</v>
      </c>
      <c r="D8706" t="s">
        <v>84</v>
      </c>
      <c r="E8706">
        <v>2</v>
      </c>
      <c r="F8706" s="8">
        <f>VLOOKUP(C8706,Products!$A$2:$E$20,5,TRUE)</f>
        <v>3.5</v>
      </c>
      <c r="G8706" s="8">
        <f t="shared" si="270"/>
        <v>7</v>
      </c>
      <c r="H8706" s="8">
        <f>VLOOKUP(C8706,Products!$A$2:$F$20,6,TRUE)</f>
        <v>0.54999999999999982</v>
      </c>
      <c r="I8706" s="8">
        <f t="shared" si="271"/>
        <v>1.0999999999999996</v>
      </c>
      <c r="J8706" s="42">
        <f>VLOOKUP(B8706,Invoices!A:I,9,TRUE)</f>
        <v>2021</v>
      </c>
    </row>
    <row r="8707" spans="1:10" x14ac:dyDescent="0.15">
      <c r="A8707" t="s">
        <v>12067</v>
      </c>
      <c r="B8707" t="s">
        <v>1868</v>
      </c>
      <c r="C8707" t="s">
        <v>105</v>
      </c>
      <c r="D8707" t="s">
        <v>81</v>
      </c>
      <c r="E8707">
        <v>4</v>
      </c>
      <c r="F8707" s="8">
        <f>VLOOKUP(C8707,Products!$A$2:$E$20,5,TRUE)</f>
        <v>8.9499999999999993</v>
      </c>
      <c r="G8707" s="8">
        <f t="shared" ref="G8707:G8770" si="272">F8707*E8707</f>
        <v>35.799999999999997</v>
      </c>
      <c r="H8707" s="8">
        <f>VLOOKUP(C8707,Products!$A$2:$F$20,6,TRUE)</f>
        <v>3.1999999999999993</v>
      </c>
      <c r="I8707" s="8">
        <f t="shared" ref="I8707:I8770" si="273">H8707*E8707</f>
        <v>12.799999999999997</v>
      </c>
      <c r="J8707" s="42">
        <f>VLOOKUP(B8707,Invoices!A:I,9,TRUE)</f>
        <v>2021</v>
      </c>
    </row>
    <row r="8708" spans="1:10" x14ac:dyDescent="0.15">
      <c r="A8708" t="s">
        <v>12068</v>
      </c>
      <c r="B8708" t="s">
        <v>1868</v>
      </c>
      <c r="C8708" t="s">
        <v>89</v>
      </c>
      <c r="D8708" t="s">
        <v>80</v>
      </c>
      <c r="E8708">
        <v>1</v>
      </c>
      <c r="F8708" s="8">
        <f>VLOOKUP(C8708,Products!$A$2:$E$20,5,TRUE)</f>
        <v>15.95</v>
      </c>
      <c r="G8708" s="8">
        <f t="shared" si="272"/>
        <v>15.95</v>
      </c>
      <c r="H8708" s="8">
        <f>VLOOKUP(C8708,Products!$A$2:$F$20,6,TRUE)</f>
        <v>6</v>
      </c>
      <c r="I8708" s="8">
        <f t="shared" si="273"/>
        <v>6</v>
      </c>
      <c r="J8708" s="42">
        <f>VLOOKUP(B8708,Invoices!A:I,9,TRUE)</f>
        <v>2021</v>
      </c>
    </row>
    <row r="8709" spans="1:10" x14ac:dyDescent="0.15">
      <c r="A8709" t="s">
        <v>12069</v>
      </c>
      <c r="B8709" t="s">
        <v>1868</v>
      </c>
      <c r="C8709" t="s">
        <v>92</v>
      </c>
      <c r="D8709" t="s">
        <v>82</v>
      </c>
      <c r="E8709">
        <v>1</v>
      </c>
      <c r="F8709" s="8">
        <f>VLOOKUP(C8709,Products!$A$2:$E$20,5,TRUE)</f>
        <v>19.95</v>
      </c>
      <c r="G8709" s="8">
        <f t="shared" si="272"/>
        <v>19.95</v>
      </c>
      <c r="H8709" s="8">
        <f>VLOOKUP(C8709,Products!$A$2:$F$20,6,TRUE)</f>
        <v>7.4499999999999993</v>
      </c>
      <c r="I8709" s="8">
        <f t="shared" si="273"/>
        <v>7.4499999999999993</v>
      </c>
      <c r="J8709" s="42">
        <f>VLOOKUP(B8709,Invoices!A:I,9,TRUE)</f>
        <v>2021</v>
      </c>
    </row>
    <row r="8710" spans="1:10" x14ac:dyDescent="0.15">
      <c r="A8710" t="s">
        <v>12070</v>
      </c>
      <c r="B8710" t="s">
        <v>1868</v>
      </c>
      <c r="C8710" t="s">
        <v>100</v>
      </c>
      <c r="D8710" t="s">
        <v>78</v>
      </c>
      <c r="E8710">
        <v>12</v>
      </c>
      <c r="F8710" s="8">
        <f>VLOOKUP(C8710,Products!$A$2:$E$20,5,TRUE)</f>
        <v>49.95</v>
      </c>
      <c r="G8710" s="8">
        <f t="shared" si="272"/>
        <v>599.40000000000009</v>
      </c>
      <c r="H8710" s="8">
        <f>VLOOKUP(C8710,Products!$A$2:$F$20,6,TRUE)</f>
        <v>19.950000000000003</v>
      </c>
      <c r="I8710" s="8">
        <f t="shared" si="273"/>
        <v>239.40000000000003</v>
      </c>
      <c r="J8710" s="42">
        <f>VLOOKUP(B8710,Invoices!A:I,9,TRUE)</f>
        <v>2021</v>
      </c>
    </row>
    <row r="8711" spans="1:10" x14ac:dyDescent="0.15">
      <c r="A8711" t="s">
        <v>12071</v>
      </c>
      <c r="B8711" t="s">
        <v>1869</v>
      </c>
      <c r="C8711" t="s">
        <v>90</v>
      </c>
      <c r="D8711" t="s">
        <v>72</v>
      </c>
      <c r="E8711">
        <v>2</v>
      </c>
      <c r="F8711" s="8">
        <f>VLOOKUP(C8711,Products!$A$2:$E$20,5,TRUE)</f>
        <v>8.9499999999999993</v>
      </c>
      <c r="G8711" s="8">
        <f t="shared" si="272"/>
        <v>17.899999999999999</v>
      </c>
      <c r="H8711" s="8">
        <f>VLOOKUP(C8711,Products!$A$2:$F$20,6,TRUE)</f>
        <v>5.6999999999999993</v>
      </c>
      <c r="I8711" s="8">
        <f t="shared" si="273"/>
        <v>11.399999999999999</v>
      </c>
      <c r="J8711" s="42">
        <f>VLOOKUP(B8711,Invoices!A:I,9,TRUE)</f>
        <v>2021</v>
      </c>
    </row>
    <row r="8712" spans="1:10" x14ac:dyDescent="0.15">
      <c r="A8712" t="s">
        <v>12072</v>
      </c>
      <c r="B8712" t="s">
        <v>1870</v>
      </c>
      <c r="C8712" t="s">
        <v>87</v>
      </c>
      <c r="D8712" t="s">
        <v>68</v>
      </c>
      <c r="E8712">
        <v>50</v>
      </c>
      <c r="F8712" s="8">
        <f>VLOOKUP(C8712,Products!$A$2:$E$20,5,TRUE)</f>
        <v>19.95</v>
      </c>
      <c r="G8712" s="8">
        <f t="shared" si="272"/>
        <v>997.5</v>
      </c>
      <c r="H8712" s="8">
        <f>VLOOKUP(C8712,Products!$A$2:$F$20,6,TRUE)</f>
        <v>7.4499999999999993</v>
      </c>
      <c r="I8712" s="8">
        <f t="shared" si="273"/>
        <v>372.49999999999994</v>
      </c>
      <c r="J8712" s="42">
        <f>VLOOKUP(B8712,Invoices!A:I,9,TRUE)</f>
        <v>2021</v>
      </c>
    </row>
    <row r="8713" spans="1:10" x14ac:dyDescent="0.15">
      <c r="A8713" t="s">
        <v>12073</v>
      </c>
      <c r="B8713" t="s">
        <v>1870</v>
      </c>
      <c r="C8713" t="s">
        <v>92</v>
      </c>
      <c r="D8713" t="s">
        <v>82</v>
      </c>
      <c r="E8713">
        <v>5</v>
      </c>
      <c r="F8713" s="8">
        <f>VLOOKUP(C8713,Products!$A$2:$E$20,5,TRUE)</f>
        <v>19.95</v>
      </c>
      <c r="G8713" s="8">
        <f t="shared" si="272"/>
        <v>99.75</v>
      </c>
      <c r="H8713" s="8">
        <f>VLOOKUP(C8713,Products!$A$2:$F$20,6,TRUE)</f>
        <v>7.4499999999999993</v>
      </c>
      <c r="I8713" s="8">
        <f t="shared" si="273"/>
        <v>37.25</v>
      </c>
      <c r="J8713" s="42">
        <f>VLOOKUP(B8713,Invoices!A:I,9,TRUE)</f>
        <v>2021</v>
      </c>
    </row>
    <row r="8714" spans="1:10" x14ac:dyDescent="0.15">
      <c r="A8714" t="s">
        <v>12074</v>
      </c>
      <c r="B8714" t="s">
        <v>1870</v>
      </c>
      <c r="C8714" t="s">
        <v>96</v>
      </c>
      <c r="D8714" t="s">
        <v>75</v>
      </c>
      <c r="E8714">
        <v>8</v>
      </c>
      <c r="F8714" s="8">
        <f>VLOOKUP(C8714,Products!$A$2:$E$20,5,TRUE)</f>
        <v>79.95</v>
      </c>
      <c r="G8714" s="8">
        <f t="shared" si="272"/>
        <v>639.6</v>
      </c>
      <c r="H8714" s="8">
        <f>VLOOKUP(C8714,Products!$A$2:$F$20,6,TRUE)</f>
        <v>27.950000000000003</v>
      </c>
      <c r="I8714" s="8">
        <f t="shared" si="273"/>
        <v>223.60000000000002</v>
      </c>
      <c r="J8714" s="42">
        <f>VLOOKUP(B8714,Invoices!A:I,9,TRUE)</f>
        <v>2021</v>
      </c>
    </row>
    <row r="8715" spans="1:10" x14ac:dyDescent="0.15">
      <c r="A8715" t="s">
        <v>12075</v>
      </c>
      <c r="B8715" t="s">
        <v>1871</v>
      </c>
      <c r="C8715" t="s">
        <v>103</v>
      </c>
      <c r="D8715" t="s">
        <v>77</v>
      </c>
      <c r="E8715">
        <v>1</v>
      </c>
      <c r="F8715" s="8">
        <f>VLOOKUP(C8715,Products!$A$2:$E$20,5,TRUE)</f>
        <v>8.9499999999999993</v>
      </c>
      <c r="G8715" s="8">
        <f t="shared" si="272"/>
        <v>8.9499999999999993</v>
      </c>
      <c r="H8715" s="8">
        <f>VLOOKUP(C8715,Products!$A$2:$F$20,6,TRUE)</f>
        <v>3.1999999999999993</v>
      </c>
      <c r="I8715" s="8">
        <f t="shared" si="273"/>
        <v>3.1999999999999993</v>
      </c>
      <c r="J8715" s="42">
        <f>VLOOKUP(B8715,Invoices!A:I,9,TRUE)</f>
        <v>2021</v>
      </c>
    </row>
    <row r="8716" spans="1:10" x14ac:dyDescent="0.15">
      <c r="A8716" t="s">
        <v>12076</v>
      </c>
      <c r="B8716" t="s">
        <v>1871</v>
      </c>
      <c r="C8716" t="s">
        <v>87</v>
      </c>
      <c r="D8716" t="s">
        <v>68</v>
      </c>
      <c r="E8716">
        <v>1</v>
      </c>
      <c r="F8716" s="8">
        <f>VLOOKUP(C8716,Products!$A$2:$E$20,5,TRUE)</f>
        <v>19.95</v>
      </c>
      <c r="G8716" s="8">
        <f t="shared" si="272"/>
        <v>19.95</v>
      </c>
      <c r="H8716" s="8">
        <f>VLOOKUP(C8716,Products!$A$2:$F$20,6,TRUE)</f>
        <v>7.4499999999999993</v>
      </c>
      <c r="I8716" s="8">
        <f t="shared" si="273"/>
        <v>7.4499999999999993</v>
      </c>
      <c r="J8716" s="42">
        <f>VLOOKUP(B8716,Invoices!A:I,9,TRUE)</f>
        <v>2021</v>
      </c>
    </row>
    <row r="8717" spans="1:10" x14ac:dyDescent="0.15">
      <c r="A8717" t="s">
        <v>12077</v>
      </c>
      <c r="B8717" t="s">
        <v>1872</v>
      </c>
      <c r="C8717" t="s">
        <v>92</v>
      </c>
      <c r="D8717" t="s">
        <v>82</v>
      </c>
      <c r="E8717">
        <v>3</v>
      </c>
      <c r="F8717" s="8">
        <f>VLOOKUP(C8717,Products!$A$2:$E$20,5,TRUE)</f>
        <v>19.95</v>
      </c>
      <c r="G8717" s="8">
        <f t="shared" si="272"/>
        <v>59.849999999999994</v>
      </c>
      <c r="H8717" s="8">
        <f>VLOOKUP(C8717,Products!$A$2:$F$20,6,TRUE)</f>
        <v>7.4499999999999993</v>
      </c>
      <c r="I8717" s="8">
        <f t="shared" si="273"/>
        <v>22.349999999999998</v>
      </c>
      <c r="J8717" s="42">
        <f>VLOOKUP(B8717,Invoices!A:I,9,TRUE)</f>
        <v>2021</v>
      </c>
    </row>
    <row r="8718" spans="1:10" x14ac:dyDescent="0.15">
      <c r="A8718" t="s">
        <v>12078</v>
      </c>
      <c r="B8718" t="s">
        <v>1873</v>
      </c>
      <c r="C8718" t="s">
        <v>102</v>
      </c>
      <c r="D8718" t="s">
        <v>83</v>
      </c>
      <c r="E8718">
        <v>4</v>
      </c>
      <c r="F8718" s="8">
        <f>VLOOKUP(C8718,Products!$A$2:$E$20,5,TRUE)</f>
        <v>29.95</v>
      </c>
      <c r="G8718" s="8">
        <f t="shared" si="272"/>
        <v>119.8</v>
      </c>
      <c r="H8718" s="8">
        <f>VLOOKUP(C8718,Products!$A$2:$F$20,6,TRUE)</f>
        <v>15</v>
      </c>
      <c r="I8718" s="8">
        <f t="shared" si="273"/>
        <v>60</v>
      </c>
      <c r="J8718" s="42">
        <f>VLOOKUP(B8718,Invoices!A:I,9,TRUE)</f>
        <v>2021</v>
      </c>
    </row>
    <row r="8719" spans="1:10" x14ac:dyDescent="0.15">
      <c r="A8719" t="s">
        <v>12079</v>
      </c>
      <c r="B8719" t="s">
        <v>1873</v>
      </c>
      <c r="C8719" t="s">
        <v>88</v>
      </c>
      <c r="D8719" t="s">
        <v>85</v>
      </c>
      <c r="E8719">
        <v>12</v>
      </c>
      <c r="F8719" s="8">
        <f>VLOOKUP(C8719,Products!$A$2:$E$20,5,TRUE)</f>
        <v>8.9499999999999993</v>
      </c>
      <c r="G8719" s="8">
        <f t="shared" si="272"/>
        <v>107.39999999999999</v>
      </c>
      <c r="H8719" s="8">
        <f>VLOOKUP(C8719,Products!$A$2:$F$20,6,TRUE)</f>
        <v>5.6999999999999993</v>
      </c>
      <c r="I8719" s="8">
        <f t="shared" si="273"/>
        <v>68.399999999999991</v>
      </c>
      <c r="J8719" s="42">
        <f>VLOOKUP(B8719,Invoices!A:I,9,TRUE)</f>
        <v>2021</v>
      </c>
    </row>
    <row r="8720" spans="1:10" x14ac:dyDescent="0.15">
      <c r="A8720" t="s">
        <v>12080</v>
      </c>
      <c r="B8720" t="s">
        <v>1873</v>
      </c>
      <c r="C8720" t="s">
        <v>92</v>
      </c>
      <c r="D8720" t="s">
        <v>82</v>
      </c>
      <c r="E8720">
        <v>8</v>
      </c>
      <c r="F8720" s="8">
        <f>VLOOKUP(C8720,Products!$A$2:$E$20,5,TRUE)</f>
        <v>19.95</v>
      </c>
      <c r="G8720" s="8">
        <f t="shared" si="272"/>
        <v>159.6</v>
      </c>
      <c r="H8720" s="8">
        <f>VLOOKUP(C8720,Products!$A$2:$F$20,6,TRUE)</f>
        <v>7.4499999999999993</v>
      </c>
      <c r="I8720" s="8">
        <f t="shared" si="273"/>
        <v>59.599999999999994</v>
      </c>
      <c r="J8720" s="42">
        <f>VLOOKUP(B8720,Invoices!A:I,9,TRUE)</f>
        <v>2021</v>
      </c>
    </row>
    <row r="8721" spans="1:10" x14ac:dyDescent="0.15">
      <c r="A8721" t="s">
        <v>12081</v>
      </c>
      <c r="B8721" t="s">
        <v>1873</v>
      </c>
      <c r="C8721" t="s">
        <v>89</v>
      </c>
      <c r="D8721" t="s">
        <v>80</v>
      </c>
      <c r="E8721">
        <v>10</v>
      </c>
      <c r="F8721" s="8">
        <f>VLOOKUP(C8721,Products!$A$2:$E$20,5,TRUE)</f>
        <v>15.95</v>
      </c>
      <c r="G8721" s="8">
        <f t="shared" si="272"/>
        <v>159.5</v>
      </c>
      <c r="H8721" s="8">
        <f>VLOOKUP(C8721,Products!$A$2:$F$20,6,TRUE)</f>
        <v>6</v>
      </c>
      <c r="I8721" s="8">
        <f t="shared" si="273"/>
        <v>60</v>
      </c>
      <c r="J8721" s="42">
        <f>VLOOKUP(B8721,Invoices!A:I,9,TRUE)</f>
        <v>2021</v>
      </c>
    </row>
    <row r="8722" spans="1:10" x14ac:dyDescent="0.15">
      <c r="A8722" t="s">
        <v>12082</v>
      </c>
      <c r="B8722" t="s">
        <v>1873</v>
      </c>
      <c r="C8722" t="s">
        <v>100</v>
      </c>
      <c r="D8722" t="s">
        <v>78</v>
      </c>
      <c r="E8722">
        <v>12</v>
      </c>
      <c r="F8722" s="8">
        <f>VLOOKUP(C8722,Products!$A$2:$E$20,5,TRUE)</f>
        <v>49.95</v>
      </c>
      <c r="G8722" s="8">
        <f t="shared" si="272"/>
        <v>599.40000000000009</v>
      </c>
      <c r="H8722" s="8">
        <f>VLOOKUP(C8722,Products!$A$2:$F$20,6,TRUE)</f>
        <v>19.950000000000003</v>
      </c>
      <c r="I8722" s="8">
        <f t="shared" si="273"/>
        <v>239.40000000000003</v>
      </c>
      <c r="J8722" s="42">
        <f>VLOOKUP(B8722,Invoices!A:I,9,TRUE)</f>
        <v>2021</v>
      </c>
    </row>
    <row r="8723" spans="1:10" x14ac:dyDescent="0.15">
      <c r="A8723" t="s">
        <v>12083</v>
      </c>
      <c r="B8723" t="s">
        <v>1873</v>
      </c>
      <c r="C8723" t="s">
        <v>99</v>
      </c>
      <c r="D8723" t="s">
        <v>84</v>
      </c>
      <c r="E8723">
        <v>1</v>
      </c>
      <c r="F8723" s="8">
        <f>VLOOKUP(C8723,Products!$A$2:$E$20,5,TRUE)</f>
        <v>3.5</v>
      </c>
      <c r="G8723" s="8">
        <f t="shared" si="272"/>
        <v>3.5</v>
      </c>
      <c r="H8723" s="8">
        <f>VLOOKUP(C8723,Products!$A$2:$F$20,6,TRUE)</f>
        <v>0.54999999999999982</v>
      </c>
      <c r="I8723" s="8">
        <f t="shared" si="273"/>
        <v>0.54999999999999982</v>
      </c>
      <c r="J8723" s="42">
        <f>VLOOKUP(B8723,Invoices!A:I,9,TRUE)</f>
        <v>2021</v>
      </c>
    </row>
    <row r="8724" spans="1:10" x14ac:dyDescent="0.15">
      <c r="A8724" t="s">
        <v>12084</v>
      </c>
      <c r="B8724" t="s">
        <v>1873</v>
      </c>
      <c r="C8724" t="s">
        <v>93</v>
      </c>
      <c r="D8724" t="s">
        <v>76</v>
      </c>
      <c r="E8724">
        <v>12</v>
      </c>
      <c r="F8724" s="8">
        <f>VLOOKUP(C8724,Products!$A$2:$E$20,5,TRUE)</f>
        <v>9.9499999999999993</v>
      </c>
      <c r="G8724" s="8">
        <f t="shared" si="272"/>
        <v>119.39999999999999</v>
      </c>
      <c r="H8724" s="8">
        <f>VLOOKUP(C8724,Products!$A$2:$F$20,6,TRUE)</f>
        <v>1.9499999999999993</v>
      </c>
      <c r="I8724" s="8">
        <f t="shared" si="273"/>
        <v>23.399999999999991</v>
      </c>
      <c r="J8724" s="42">
        <f>VLOOKUP(B8724,Invoices!A:I,9,TRUE)</f>
        <v>2021</v>
      </c>
    </row>
    <row r="8725" spans="1:10" x14ac:dyDescent="0.15">
      <c r="A8725" t="s">
        <v>12085</v>
      </c>
      <c r="B8725" t="s">
        <v>1873</v>
      </c>
      <c r="C8725" t="s">
        <v>104</v>
      </c>
      <c r="D8725" t="s">
        <v>71</v>
      </c>
      <c r="E8725">
        <v>1</v>
      </c>
      <c r="F8725" s="8">
        <f>VLOOKUP(C8725,Products!$A$2:$E$20,5,TRUE)</f>
        <v>2.95</v>
      </c>
      <c r="G8725" s="8">
        <f t="shared" si="272"/>
        <v>2.95</v>
      </c>
      <c r="H8725" s="8">
        <f>VLOOKUP(C8725,Products!$A$2:$F$20,6,TRUE)</f>
        <v>1.1500000000000001</v>
      </c>
      <c r="I8725" s="8">
        <f t="shared" si="273"/>
        <v>1.1500000000000001</v>
      </c>
      <c r="J8725" s="42">
        <f>VLOOKUP(B8725,Invoices!A:I,9,TRUE)</f>
        <v>2021</v>
      </c>
    </row>
    <row r="8726" spans="1:10" x14ac:dyDescent="0.15">
      <c r="A8726" t="s">
        <v>12086</v>
      </c>
      <c r="B8726" t="s">
        <v>1874</v>
      </c>
      <c r="C8726" t="s">
        <v>98</v>
      </c>
      <c r="D8726" t="s">
        <v>79</v>
      </c>
      <c r="E8726">
        <v>10</v>
      </c>
      <c r="F8726" s="8">
        <f>VLOOKUP(C8726,Products!$A$2:$E$20,5,TRUE)</f>
        <v>14.95</v>
      </c>
      <c r="G8726" s="8">
        <f t="shared" si="272"/>
        <v>149.5</v>
      </c>
      <c r="H8726" s="8">
        <f>VLOOKUP(C8726,Products!$A$2:$F$20,6,TRUE)</f>
        <v>3.0499999999999989</v>
      </c>
      <c r="I8726" s="8">
        <f t="shared" si="273"/>
        <v>30.499999999999989</v>
      </c>
      <c r="J8726" s="42">
        <f>VLOOKUP(B8726,Invoices!A:I,9,TRUE)</f>
        <v>2021</v>
      </c>
    </row>
    <row r="8727" spans="1:10" x14ac:dyDescent="0.15">
      <c r="A8727" t="s">
        <v>12087</v>
      </c>
      <c r="B8727" t="s">
        <v>1875</v>
      </c>
      <c r="C8727" t="s">
        <v>94</v>
      </c>
      <c r="D8727" t="s">
        <v>86</v>
      </c>
      <c r="E8727">
        <v>1</v>
      </c>
      <c r="F8727" s="8">
        <f>VLOOKUP(C8727,Products!$A$2:$E$20,5,TRUE)</f>
        <v>3.5</v>
      </c>
      <c r="G8727" s="8">
        <f t="shared" si="272"/>
        <v>3.5</v>
      </c>
      <c r="H8727" s="8">
        <f>VLOOKUP(C8727,Products!$A$2:$F$20,6,TRUE)</f>
        <v>0.54999999999999982</v>
      </c>
      <c r="I8727" s="8">
        <f t="shared" si="273"/>
        <v>0.54999999999999982</v>
      </c>
      <c r="J8727" s="42">
        <f>VLOOKUP(B8727,Invoices!A:I,9,TRUE)</f>
        <v>2021</v>
      </c>
    </row>
    <row r="8728" spans="1:10" x14ac:dyDescent="0.15">
      <c r="A8728" t="s">
        <v>12088</v>
      </c>
      <c r="B8728" t="s">
        <v>1875</v>
      </c>
      <c r="C8728" t="s">
        <v>93</v>
      </c>
      <c r="D8728" t="s">
        <v>76</v>
      </c>
      <c r="E8728">
        <v>3</v>
      </c>
      <c r="F8728" s="8">
        <f>VLOOKUP(C8728,Products!$A$2:$E$20,5,TRUE)</f>
        <v>9.9499999999999993</v>
      </c>
      <c r="G8728" s="8">
        <f t="shared" si="272"/>
        <v>29.849999999999998</v>
      </c>
      <c r="H8728" s="8">
        <f>VLOOKUP(C8728,Products!$A$2:$F$20,6,TRUE)</f>
        <v>1.9499999999999993</v>
      </c>
      <c r="I8728" s="8">
        <f t="shared" si="273"/>
        <v>5.8499999999999979</v>
      </c>
      <c r="J8728" s="42">
        <f>VLOOKUP(B8728,Invoices!A:I,9,TRUE)</f>
        <v>2021</v>
      </c>
    </row>
    <row r="8729" spans="1:10" x14ac:dyDescent="0.15">
      <c r="A8729" t="s">
        <v>12089</v>
      </c>
      <c r="B8729" t="s">
        <v>1875</v>
      </c>
      <c r="C8729" t="s">
        <v>90</v>
      </c>
      <c r="D8729" t="s">
        <v>72</v>
      </c>
      <c r="E8729">
        <v>6</v>
      </c>
      <c r="F8729" s="8">
        <f>VLOOKUP(C8729,Products!$A$2:$E$20,5,TRUE)</f>
        <v>8.9499999999999993</v>
      </c>
      <c r="G8729" s="8">
        <f t="shared" si="272"/>
        <v>53.699999999999996</v>
      </c>
      <c r="H8729" s="8">
        <f>VLOOKUP(C8729,Products!$A$2:$F$20,6,TRUE)</f>
        <v>5.6999999999999993</v>
      </c>
      <c r="I8729" s="8">
        <f t="shared" si="273"/>
        <v>34.199999999999996</v>
      </c>
      <c r="J8729" s="42">
        <f>VLOOKUP(B8729,Invoices!A:I,9,TRUE)</f>
        <v>2021</v>
      </c>
    </row>
    <row r="8730" spans="1:10" x14ac:dyDescent="0.15">
      <c r="A8730" t="s">
        <v>12090</v>
      </c>
      <c r="B8730" t="s">
        <v>1875</v>
      </c>
      <c r="C8730" t="s">
        <v>105</v>
      </c>
      <c r="D8730" t="s">
        <v>81</v>
      </c>
      <c r="E8730">
        <v>6</v>
      </c>
      <c r="F8730" s="8">
        <f>VLOOKUP(C8730,Products!$A$2:$E$20,5,TRUE)</f>
        <v>8.9499999999999993</v>
      </c>
      <c r="G8730" s="8">
        <f t="shared" si="272"/>
        <v>53.699999999999996</v>
      </c>
      <c r="H8730" s="8">
        <f>VLOOKUP(C8730,Products!$A$2:$F$20,6,TRUE)</f>
        <v>3.1999999999999993</v>
      </c>
      <c r="I8730" s="8">
        <f t="shared" si="273"/>
        <v>19.199999999999996</v>
      </c>
      <c r="J8730" s="42">
        <f>VLOOKUP(B8730,Invoices!A:I,9,TRUE)</f>
        <v>2021</v>
      </c>
    </row>
    <row r="8731" spans="1:10" x14ac:dyDescent="0.15">
      <c r="A8731" t="s">
        <v>12091</v>
      </c>
      <c r="B8731" t="s">
        <v>1875</v>
      </c>
      <c r="C8731" t="s">
        <v>92</v>
      </c>
      <c r="D8731" t="s">
        <v>82</v>
      </c>
      <c r="E8731">
        <v>6</v>
      </c>
      <c r="F8731" s="8">
        <f>VLOOKUP(C8731,Products!$A$2:$E$20,5,TRUE)</f>
        <v>19.95</v>
      </c>
      <c r="G8731" s="8">
        <f t="shared" si="272"/>
        <v>119.69999999999999</v>
      </c>
      <c r="H8731" s="8">
        <f>VLOOKUP(C8731,Products!$A$2:$F$20,6,TRUE)</f>
        <v>7.4499999999999993</v>
      </c>
      <c r="I8731" s="8">
        <f t="shared" si="273"/>
        <v>44.699999999999996</v>
      </c>
      <c r="J8731" s="42">
        <f>VLOOKUP(B8731,Invoices!A:I,9,TRUE)</f>
        <v>2021</v>
      </c>
    </row>
    <row r="8732" spans="1:10" x14ac:dyDescent="0.15">
      <c r="A8732" t="s">
        <v>12092</v>
      </c>
      <c r="B8732" t="s">
        <v>1875</v>
      </c>
      <c r="C8732" t="s">
        <v>104</v>
      </c>
      <c r="D8732" t="s">
        <v>71</v>
      </c>
      <c r="E8732">
        <v>12</v>
      </c>
      <c r="F8732" s="8">
        <f>VLOOKUP(C8732,Products!$A$2:$E$20,5,TRUE)</f>
        <v>2.95</v>
      </c>
      <c r="G8732" s="8">
        <f t="shared" si="272"/>
        <v>35.400000000000006</v>
      </c>
      <c r="H8732" s="8">
        <f>VLOOKUP(C8732,Products!$A$2:$F$20,6,TRUE)</f>
        <v>1.1500000000000001</v>
      </c>
      <c r="I8732" s="8">
        <f t="shared" si="273"/>
        <v>13.8</v>
      </c>
      <c r="J8732" s="42">
        <f>VLOOKUP(B8732,Invoices!A:I,9,TRUE)</f>
        <v>2021</v>
      </c>
    </row>
    <row r="8733" spans="1:10" x14ac:dyDescent="0.15">
      <c r="A8733" t="s">
        <v>12093</v>
      </c>
      <c r="B8733" t="s">
        <v>1875</v>
      </c>
      <c r="C8733" t="s">
        <v>95</v>
      </c>
      <c r="D8733" t="s">
        <v>73</v>
      </c>
      <c r="E8733">
        <v>1</v>
      </c>
      <c r="F8733" s="8">
        <f>VLOOKUP(C8733,Products!$A$2:$E$20,5,TRUE)</f>
        <v>12.95</v>
      </c>
      <c r="G8733" s="8">
        <f t="shared" si="272"/>
        <v>12.95</v>
      </c>
      <c r="H8733" s="8">
        <f>VLOOKUP(C8733,Products!$A$2:$F$20,6,TRUE)</f>
        <v>4.1999999999999993</v>
      </c>
      <c r="I8733" s="8">
        <f t="shared" si="273"/>
        <v>4.1999999999999993</v>
      </c>
      <c r="J8733" s="42">
        <f>VLOOKUP(B8733,Invoices!A:I,9,TRUE)</f>
        <v>2021</v>
      </c>
    </row>
    <row r="8734" spans="1:10" x14ac:dyDescent="0.15">
      <c r="A8734" t="s">
        <v>12094</v>
      </c>
      <c r="B8734" t="s">
        <v>1875</v>
      </c>
      <c r="C8734" t="s">
        <v>89</v>
      </c>
      <c r="D8734" t="s">
        <v>80</v>
      </c>
      <c r="E8734">
        <v>4</v>
      </c>
      <c r="F8734" s="8">
        <f>VLOOKUP(C8734,Products!$A$2:$E$20,5,TRUE)</f>
        <v>15.95</v>
      </c>
      <c r="G8734" s="8">
        <f t="shared" si="272"/>
        <v>63.8</v>
      </c>
      <c r="H8734" s="8">
        <f>VLOOKUP(C8734,Products!$A$2:$F$20,6,TRUE)</f>
        <v>6</v>
      </c>
      <c r="I8734" s="8">
        <f t="shared" si="273"/>
        <v>24</v>
      </c>
      <c r="J8734" s="42">
        <f>VLOOKUP(B8734,Invoices!A:I,9,TRUE)</f>
        <v>2021</v>
      </c>
    </row>
    <row r="8735" spans="1:10" x14ac:dyDescent="0.15">
      <c r="A8735" t="s">
        <v>12095</v>
      </c>
      <c r="B8735" t="s">
        <v>1875</v>
      </c>
      <c r="C8735" t="s">
        <v>88</v>
      </c>
      <c r="D8735" t="s">
        <v>85</v>
      </c>
      <c r="E8735">
        <v>24</v>
      </c>
      <c r="F8735" s="8">
        <f>VLOOKUP(C8735,Products!$A$2:$E$20,5,TRUE)</f>
        <v>8.9499999999999993</v>
      </c>
      <c r="G8735" s="8">
        <f t="shared" si="272"/>
        <v>214.79999999999998</v>
      </c>
      <c r="H8735" s="8">
        <f>VLOOKUP(C8735,Products!$A$2:$F$20,6,TRUE)</f>
        <v>5.6999999999999993</v>
      </c>
      <c r="I8735" s="8">
        <f t="shared" si="273"/>
        <v>136.79999999999998</v>
      </c>
      <c r="J8735" s="42">
        <f>VLOOKUP(B8735,Invoices!A:I,9,TRUE)</f>
        <v>2021</v>
      </c>
    </row>
    <row r="8736" spans="1:10" x14ac:dyDescent="0.15">
      <c r="A8736" t="s">
        <v>12096</v>
      </c>
      <c r="B8736" t="s">
        <v>1875</v>
      </c>
      <c r="C8736" t="s">
        <v>87</v>
      </c>
      <c r="D8736" t="s">
        <v>68</v>
      </c>
      <c r="E8736">
        <v>4</v>
      </c>
      <c r="F8736" s="8">
        <f>VLOOKUP(C8736,Products!$A$2:$E$20,5,TRUE)</f>
        <v>19.95</v>
      </c>
      <c r="G8736" s="8">
        <f t="shared" si="272"/>
        <v>79.8</v>
      </c>
      <c r="H8736" s="8">
        <f>VLOOKUP(C8736,Products!$A$2:$F$20,6,TRUE)</f>
        <v>7.4499999999999993</v>
      </c>
      <c r="I8736" s="8">
        <f t="shared" si="273"/>
        <v>29.799999999999997</v>
      </c>
      <c r="J8736" s="42">
        <f>VLOOKUP(B8736,Invoices!A:I,9,TRUE)</f>
        <v>2021</v>
      </c>
    </row>
    <row r="8737" spans="1:10" x14ac:dyDescent="0.15">
      <c r="A8737" t="s">
        <v>12097</v>
      </c>
      <c r="B8737" t="s">
        <v>1875</v>
      </c>
      <c r="C8737" t="s">
        <v>96</v>
      </c>
      <c r="D8737" t="s">
        <v>75</v>
      </c>
      <c r="E8737">
        <v>1</v>
      </c>
      <c r="F8737" s="8">
        <f>VLOOKUP(C8737,Products!$A$2:$E$20,5,TRUE)</f>
        <v>79.95</v>
      </c>
      <c r="G8737" s="8">
        <f t="shared" si="272"/>
        <v>79.95</v>
      </c>
      <c r="H8737" s="8">
        <f>VLOOKUP(C8737,Products!$A$2:$F$20,6,TRUE)</f>
        <v>27.950000000000003</v>
      </c>
      <c r="I8737" s="8">
        <f t="shared" si="273"/>
        <v>27.950000000000003</v>
      </c>
      <c r="J8737" s="42">
        <f>VLOOKUP(B8737,Invoices!A:I,9,TRUE)</f>
        <v>2021</v>
      </c>
    </row>
    <row r="8738" spans="1:10" x14ac:dyDescent="0.15">
      <c r="A8738" t="s">
        <v>12098</v>
      </c>
      <c r="B8738" t="s">
        <v>1875</v>
      </c>
      <c r="C8738" t="s">
        <v>99</v>
      </c>
      <c r="D8738" t="s">
        <v>84</v>
      </c>
      <c r="E8738">
        <v>25</v>
      </c>
      <c r="F8738" s="8">
        <f>VLOOKUP(C8738,Products!$A$2:$E$20,5,TRUE)</f>
        <v>3.5</v>
      </c>
      <c r="G8738" s="8">
        <f t="shared" si="272"/>
        <v>87.5</v>
      </c>
      <c r="H8738" s="8">
        <f>VLOOKUP(C8738,Products!$A$2:$F$20,6,TRUE)</f>
        <v>0.54999999999999982</v>
      </c>
      <c r="I8738" s="8">
        <f t="shared" si="273"/>
        <v>13.749999999999996</v>
      </c>
      <c r="J8738" s="42">
        <f>VLOOKUP(B8738,Invoices!A:I,9,TRUE)</f>
        <v>2021</v>
      </c>
    </row>
    <row r="8739" spans="1:10" x14ac:dyDescent="0.15">
      <c r="A8739" t="s">
        <v>12099</v>
      </c>
      <c r="B8739" t="s">
        <v>1876</v>
      </c>
      <c r="C8739" t="s">
        <v>88</v>
      </c>
      <c r="D8739" t="s">
        <v>85</v>
      </c>
      <c r="E8739">
        <v>6</v>
      </c>
      <c r="F8739" s="8">
        <f>VLOOKUP(C8739,Products!$A$2:$E$20,5,TRUE)</f>
        <v>8.9499999999999993</v>
      </c>
      <c r="G8739" s="8">
        <f t="shared" si="272"/>
        <v>53.699999999999996</v>
      </c>
      <c r="H8739" s="8">
        <f>VLOOKUP(C8739,Products!$A$2:$F$20,6,TRUE)</f>
        <v>5.6999999999999993</v>
      </c>
      <c r="I8739" s="8">
        <f t="shared" si="273"/>
        <v>34.199999999999996</v>
      </c>
      <c r="J8739" s="42">
        <f>VLOOKUP(B8739,Invoices!A:I,9,TRUE)</f>
        <v>2021</v>
      </c>
    </row>
    <row r="8740" spans="1:10" x14ac:dyDescent="0.15">
      <c r="A8740" t="s">
        <v>12100</v>
      </c>
      <c r="B8740" t="s">
        <v>1876</v>
      </c>
      <c r="C8740" t="s">
        <v>101</v>
      </c>
      <c r="D8740" t="s">
        <v>69</v>
      </c>
      <c r="E8740">
        <v>50</v>
      </c>
      <c r="F8740" s="8">
        <f>VLOOKUP(C8740,Products!$A$2:$E$20,5,TRUE)</f>
        <v>129.94999999999999</v>
      </c>
      <c r="G8740" s="8">
        <f t="shared" si="272"/>
        <v>6497.4999999999991</v>
      </c>
      <c r="H8740" s="8">
        <f>VLOOKUP(C8740,Products!$A$2:$F$20,6,TRUE)</f>
        <v>40.449999999999989</v>
      </c>
      <c r="I8740" s="8">
        <f t="shared" si="273"/>
        <v>2022.4999999999995</v>
      </c>
      <c r="J8740" s="42">
        <f>VLOOKUP(B8740,Invoices!A:I,9,TRUE)</f>
        <v>2021</v>
      </c>
    </row>
    <row r="8741" spans="1:10" x14ac:dyDescent="0.15">
      <c r="A8741" t="s">
        <v>12101</v>
      </c>
      <c r="B8741" t="s">
        <v>1876</v>
      </c>
      <c r="C8741" t="s">
        <v>92</v>
      </c>
      <c r="D8741" t="s">
        <v>82</v>
      </c>
      <c r="E8741">
        <v>1</v>
      </c>
      <c r="F8741" s="8">
        <f>VLOOKUP(C8741,Products!$A$2:$E$20,5,TRUE)</f>
        <v>19.95</v>
      </c>
      <c r="G8741" s="8">
        <f t="shared" si="272"/>
        <v>19.95</v>
      </c>
      <c r="H8741" s="8">
        <f>VLOOKUP(C8741,Products!$A$2:$F$20,6,TRUE)</f>
        <v>7.4499999999999993</v>
      </c>
      <c r="I8741" s="8">
        <f t="shared" si="273"/>
        <v>7.4499999999999993</v>
      </c>
      <c r="J8741" s="42">
        <f>VLOOKUP(B8741,Invoices!A:I,9,TRUE)</f>
        <v>2021</v>
      </c>
    </row>
    <row r="8742" spans="1:10" x14ac:dyDescent="0.15">
      <c r="A8742" t="s">
        <v>12102</v>
      </c>
      <c r="B8742" t="s">
        <v>1877</v>
      </c>
      <c r="C8742" t="s">
        <v>93</v>
      </c>
      <c r="D8742" t="s">
        <v>76</v>
      </c>
      <c r="E8742">
        <v>1</v>
      </c>
      <c r="F8742" s="8">
        <f>VLOOKUP(C8742,Products!$A$2:$E$20,5,TRUE)</f>
        <v>9.9499999999999993</v>
      </c>
      <c r="G8742" s="8">
        <f t="shared" si="272"/>
        <v>9.9499999999999993</v>
      </c>
      <c r="H8742" s="8">
        <f>VLOOKUP(C8742,Products!$A$2:$F$20,6,TRUE)</f>
        <v>1.9499999999999993</v>
      </c>
      <c r="I8742" s="8">
        <f t="shared" si="273"/>
        <v>1.9499999999999993</v>
      </c>
      <c r="J8742" s="42">
        <f>VLOOKUP(B8742,Invoices!A:I,9,TRUE)</f>
        <v>2021</v>
      </c>
    </row>
    <row r="8743" spans="1:10" x14ac:dyDescent="0.15">
      <c r="A8743" t="s">
        <v>12103</v>
      </c>
      <c r="B8743" t="s">
        <v>1877</v>
      </c>
      <c r="C8743" t="s">
        <v>95</v>
      </c>
      <c r="D8743" t="s">
        <v>73</v>
      </c>
      <c r="E8743">
        <v>1</v>
      </c>
      <c r="F8743" s="8">
        <f>VLOOKUP(C8743,Products!$A$2:$E$20,5,TRUE)</f>
        <v>12.95</v>
      </c>
      <c r="G8743" s="8">
        <f t="shared" si="272"/>
        <v>12.95</v>
      </c>
      <c r="H8743" s="8">
        <f>VLOOKUP(C8743,Products!$A$2:$F$20,6,TRUE)</f>
        <v>4.1999999999999993</v>
      </c>
      <c r="I8743" s="8">
        <f t="shared" si="273"/>
        <v>4.1999999999999993</v>
      </c>
      <c r="J8743" s="42">
        <f>VLOOKUP(B8743,Invoices!A:I,9,TRUE)</f>
        <v>2021</v>
      </c>
    </row>
    <row r="8744" spans="1:10" x14ac:dyDescent="0.15">
      <c r="A8744" t="s">
        <v>12104</v>
      </c>
      <c r="B8744" t="s">
        <v>1877</v>
      </c>
      <c r="C8744" t="s">
        <v>96</v>
      </c>
      <c r="D8744" t="s">
        <v>75</v>
      </c>
      <c r="E8744">
        <v>3</v>
      </c>
      <c r="F8744" s="8">
        <f>VLOOKUP(C8744,Products!$A$2:$E$20,5,TRUE)</f>
        <v>79.95</v>
      </c>
      <c r="G8744" s="8">
        <f t="shared" si="272"/>
        <v>239.85000000000002</v>
      </c>
      <c r="H8744" s="8">
        <f>VLOOKUP(C8744,Products!$A$2:$F$20,6,TRUE)</f>
        <v>27.950000000000003</v>
      </c>
      <c r="I8744" s="8">
        <f t="shared" si="273"/>
        <v>83.850000000000009</v>
      </c>
      <c r="J8744" s="42">
        <f>VLOOKUP(B8744,Invoices!A:I,9,TRUE)</f>
        <v>2021</v>
      </c>
    </row>
    <row r="8745" spans="1:10" x14ac:dyDescent="0.15">
      <c r="A8745" t="s">
        <v>12105</v>
      </c>
      <c r="B8745" t="s">
        <v>1878</v>
      </c>
      <c r="C8745" t="s">
        <v>103</v>
      </c>
      <c r="D8745" t="s">
        <v>77</v>
      </c>
      <c r="E8745">
        <v>10</v>
      </c>
      <c r="F8745" s="8">
        <f>VLOOKUP(C8745,Products!$A$2:$E$20,5,TRUE)</f>
        <v>8.9499999999999993</v>
      </c>
      <c r="G8745" s="8">
        <f t="shared" si="272"/>
        <v>89.5</v>
      </c>
      <c r="H8745" s="8">
        <f>VLOOKUP(C8745,Products!$A$2:$F$20,6,TRUE)</f>
        <v>3.1999999999999993</v>
      </c>
      <c r="I8745" s="8">
        <f t="shared" si="273"/>
        <v>31.999999999999993</v>
      </c>
      <c r="J8745" s="42">
        <f>VLOOKUP(B8745,Invoices!A:I,9,TRUE)</f>
        <v>2021</v>
      </c>
    </row>
    <row r="8746" spans="1:10" x14ac:dyDescent="0.15">
      <c r="A8746" t="s">
        <v>12106</v>
      </c>
      <c r="B8746" t="s">
        <v>1878</v>
      </c>
      <c r="C8746" t="s">
        <v>90</v>
      </c>
      <c r="D8746" t="s">
        <v>72</v>
      </c>
      <c r="E8746">
        <v>24</v>
      </c>
      <c r="F8746" s="8">
        <f>VLOOKUP(C8746,Products!$A$2:$E$20,5,TRUE)</f>
        <v>8.9499999999999993</v>
      </c>
      <c r="G8746" s="8">
        <f t="shared" si="272"/>
        <v>214.79999999999998</v>
      </c>
      <c r="H8746" s="8">
        <f>VLOOKUP(C8746,Products!$A$2:$F$20,6,TRUE)</f>
        <v>5.6999999999999993</v>
      </c>
      <c r="I8746" s="8">
        <f t="shared" si="273"/>
        <v>136.79999999999998</v>
      </c>
      <c r="J8746" s="42">
        <f>VLOOKUP(B8746,Invoices!A:I,9,TRUE)</f>
        <v>2021</v>
      </c>
    </row>
    <row r="8747" spans="1:10" x14ac:dyDescent="0.15">
      <c r="A8747" t="s">
        <v>12107</v>
      </c>
      <c r="B8747" t="s">
        <v>1878</v>
      </c>
      <c r="C8747" t="s">
        <v>92</v>
      </c>
      <c r="D8747" t="s">
        <v>82</v>
      </c>
      <c r="E8747">
        <v>2</v>
      </c>
      <c r="F8747" s="8">
        <f>VLOOKUP(C8747,Products!$A$2:$E$20,5,TRUE)</f>
        <v>19.95</v>
      </c>
      <c r="G8747" s="8">
        <f t="shared" si="272"/>
        <v>39.9</v>
      </c>
      <c r="H8747" s="8">
        <f>VLOOKUP(C8747,Products!$A$2:$F$20,6,TRUE)</f>
        <v>7.4499999999999993</v>
      </c>
      <c r="I8747" s="8">
        <f t="shared" si="273"/>
        <v>14.899999999999999</v>
      </c>
      <c r="J8747" s="42">
        <f>VLOOKUP(B8747,Invoices!A:I,9,TRUE)</f>
        <v>2021</v>
      </c>
    </row>
    <row r="8748" spans="1:10" x14ac:dyDescent="0.15">
      <c r="A8748" t="s">
        <v>12108</v>
      </c>
      <c r="B8748" t="s">
        <v>1878</v>
      </c>
      <c r="C8748" t="s">
        <v>104</v>
      </c>
      <c r="D8748" t="s">
        <v>71</v>
      </c>
      <c r="E8748">
        <v>50</v>
      </c>
      <c r="F8748" s="8">
        <f>VLOOKUP(C8748,Products!$A$2:$E$20,5,TRUE)</f>
        <v>2.95</v>
      </c>
      <c r="G8748" s="8">
        <f t="shared" si="272"/>
        <v>147.5</v>
      </c>
      <c r="H8748" s="8">
        <f>VLOOKUP(C8748,Products!$A$2:$F$20,6,TRUE)</f>
        <v>1.1500000000000001</v>
      </c>
      <c r="I8748" s="8">
        <f t="shared" si="273"/>
        <v>57.500000000000007</v>
      </c>
      <c r="J8748" s="42">
        <f>VLOOKUP(B8748,Invoices!A:I,9,TRUE)</f>
        <v>2021</v>
      </c>
    </row>
    <row r="8749" spans="1:10" x14ac:dyDescent="0.15">
      <c r="A8749" t="s">
        <v>12109</v>
      </c>
      <c r="B8749" t="s">
        <v>1878</v>
      </c>
      <c r="C8749" t="s">
        <v>105</v>
      </c>
      <c r="D8749" t="s">
        <v>81</v>
      </c>
      <c r="E8749">
        <v>10</v>
      </c>
      <c r="F8749" s="8">
        <f>VLOOKUP(C8749,Products!$A$2:$E$20,5,TRUE)</f>
        <v>8.9499999999999993</v>
      </c>
      <c r="G8749" s="8">
        <f t="shared" si="272"/>
        <v>89.5</v>
      </c>
      <c r="H8749" s="8">
        <f>VLOOKUP(C8749,Products!$A$2:$F$20,6,TRUE)</f>
        <v>3.1999999999999993</v>
      </c>
      <c r="I8749" s="8">
        <f t="shared" si="273"/>
        <v>31.999999999999993</v>
      </c>
      <c r="J8749" s="42">
        <f>VLOOKUP(B8749,Invoices!A:I,9,TRUE)</f>
        <v>2021</v>
      </c>
    </row>
    <row r="8750" spans="1:10" x14ac:dyDescent="0.15">
      <c r="A8750" t="s">
        <v>12110</v>
      </c>
      <c r="B8750" t="s">
        <v>1879</v>
      </c>
      <c r="C8750" t="s">
        <v>87</v>
      </c>
      <c r="D8750" t="s">
        <v>68</v>
      </c>
      <c r="E8750">
        <v>2</v>
      </c>
      <c r="F8750" s="8">
        <f>VLOOKUP(C8750,Products!$A$2:$E$20,5,TRUE)</f>
        <v>19.95</v>
      </c>
      <c r="G8750" s="8">
        <f t="shared" si="272"/>
        <v>39.9</v>
      </c>
      <c r="H8750" s="8">
        <f>VLOOKUP(C8750,Products!$A$2:$F$20,6,TRUE)</f>
        <v>7.4499999999999993</v>
      </c>
      <c r="I8750" s="8">
        <f t="shared" si="273"/>
        <v>14.899999999999999</v>
      </c>
      <c r="J8750" s="42">
        <f>VLOOKUP(B8750,Invoices!A:I,9,TRUE)</f>
        <v>2021</v>
      </c>
    </row>
    <row r="8751" spans="1:10" x14ac:dyDescent="0.15">
      <c r="A8751" t="s">
        <v>12111</v>
      </c>
      <c r="B8751" t="s">
        <v>1879</v>
      </c>
      <c r="C8751" t="s">
        <v>103</v>
      </c>
      <c r="D8751" t="s">
        <v>77</v>
      </c>
      <c r="E8751">
        <v>1</v>
      </c>
      <c r="F8751" s="8">
        <f>VLOOKUP(C8751,Products!$A$2:$E$20,5,TRUE)</f>
        <v>8.9499999999999993</v>
      </c>
      <c r="G8751" s="8">
        <f t="shared" si="272"/>
        <v>8.9499999999999993</v>
      </c>
      <c r="H8751" s="8">
        <f>VLOOKUP(C8751,Products!$A$2:$F$20,6,TRUE)</f>
        <v>3.1999999999999993</v>
      </c>
      <c r="I8751" s="8">
        <f t="shared" si="273"/>
        <v>3.1999999999999993</v>
      </c>
      <c r="J8751" s="42">
        <f>VLOOKUP(B8751,Invoices!A:I,9,TRUE)</f>
        <v>2021</v>
      </c>
    </row>
    <row r="8752" spans="1:10" x14ac:dyDescent="0.15">
      <c r="A8752" t="s">
        <v>12112</v>
      </c>
      <c r="B8752" t="s">
        <v>1879</v>
      </c>
      <c r="C8752" t="s">
        <v>105</v>
      </c>
      <c r="D8752" t="s">
        <v>81</v>
      </c>
      <c r="E8752">
        <v>1</v>
      </c>
      <c r="F8752" s="8">
        <f>VLOOKUP(C8752,Products!$A$2:$E$20,5,TRUE)</f>
        <v>8.9499999999999993</v>
      </c>
      <c r="G8752" s="8">
        <f t="shared" si="272"/>
        <v>8.9499999999999993</v>
      </c>
      <c r="H8752" s="8">
        <f>VLOOKUP(C8752,Products!$A$2:$F$20,6,TRUE)</f>
        <v>3.1999999999999993</v>
      </c>
      <c r="I8752" s="8">
        <f t="shared" si="273"/>
        <v>3.1999999999999993</v>
      </c>
      <c r="J8752" s="42">
        <f>VLOOKUP(B8752,Invoices!A:I,9,TRUE)</f>
        <v>2021</v>
      </c>
    </row>
    <row r="8753" spans="1:10" x14ac:dyDescent="0.15">
      <c r="A8753" t="s">
        <v>12113</v>
      </c>
      <c r="B8753" t="s">
        <v>1880</v>
      </c>
      <c r="C8753" t="s">
        <v>101</v>
      </c>
      <c r="D8753" t="s">
        <v>69</v>
      </c>
      <c r="E8753">
        <v>4</v>
      </c>
      <c r="F8753" s="8">
        <f>VLOOKUP(C8753,Products!$A$2:$E$20,5,TRUE)</f>
        <v>129.94999999999999</v>
      </c>
      <c r="G8753" s="8">
        <f t="shared" si="272"/>
        <v>519.79999999999995</v>
      </c>
      <c r="H8753" s="8">
        <f>VLOOKUP(C8753,Products!$A$2:$F$20,6,TRUE)</f>
        <v>40.449999999999989</v>
      </c>
      <c r="I8753" s="8">
        <f t="shared" si="273"/>
        <v>161.79999999999995</v>
      </c>
      <c r="J8753" s="42">
        <f>VLOOKUP(B8753,Invoices!A:I,9,TRUE)</f>
        <v>2021</v>
      </c>
    </row>
    <row r="8754" spans="1:10" x14ac:dyDescent="0.15">
      <c r="A8754" t="s">
        <v>12114</v>
      </c>
      <c r="B8754" t="s">
        <v>1880</v>
      </c>
      <c r="C8754" t="s">
        <v>90</v>
      </c>
      <c r="D8754" t="s">
        <v>72</v>
      </c>
      <c r="E8754">
        <v>1</v>
      </c>
      <c r="F8754" s="8">
        <f>VLOOKUP(C8754,Products!$A$2:$E$20,5,TRUE)</f>
        <v>8.9499999999999993</v>
      </c>
      <c r="G8754" s="8">
        <f t="shared" si="272"/>
        <v>8.9499999999999993</v>
      </c>
      <c r="H8754" s="8">
        <f>VLOOKUP(C8754,Products!$A$2:$F$20,6,TRUE)</f>
        <v>5.6999999999999993</v>
      </c>
      <c r="I8754" s="8">
        <f t="shared" si="273"/>
        <v>5.6999999999999993</v>
      </c>
      <c r="J8754" s="42">
        <f>VLOOKUP(B8754,Invoices!A:I,9,TRUE)</f>
        <v>2021</v>
      </c>
    </row>
    <row r="8755" spans="1:10" x14ac:dyDescent="0.15">
      <c r="A8755" t="s">
        <v>12115</v>
      </c>
      <c r="B8755" t="s">
        <v>1880</v>
      </c>
      <c r="C8755" t="s">
        <v>104</v>
      </c>
      <c r="D8755" t="s">
        <v>71</v>
      </c>
      <c r="E8755">
        <v>1</v>
      </c>
      <c r="F8755" s="8">
        <f>VLOOKUP(C8755,Products!$A$2:$E$20,5,TRUE)</f>
        <v>2.95</v>
      </c>
      <c r="G8755" s="8">
        <f t="shared" si="272"/>
        <v>2.95</v>
      </c>
      <c r="H8755" s="8">
        <f>VLOOKUP(C8755,Products!$A$2:$F$20,6,TRUE)</f>
        <v>1.1500000000000001</v>
      </c>
      <c r="I8755" s="8">
        <f t="shared" si="273"/>
        <v>1.1500000000000001</v>
      </c>
      <c r="J8755" s="42">
        <f>VLOOKUP(B8755,Invoices!A:I,9,TRUE)</f>
        <v>2021</v>
      </c>
    </row>
    <row r="8756" spans="1:10" x14ac:dyDescent="0.15">
      <c r="A8756" t="s">
        <v>12116</v>
      </c>
      <c r="B8756" t="s">
        <v>1880</v>
      </c>
      <c r="C8756" t="s">
        <v>96</v>
      </c>
      <c r="D8756" t="s">
        <v>75</v>
      </c>
      <c r="E8756">
        <v>5</v>
      </c>
      <c r="F8756" s="8">
        <f>VLOOKUP(C8756,Products!$A$2:$E$20,5,TRUE)</f>
        <v>79.95</v>
      </c>
      <c r="G8756" s="8">
        <f t="shared" si="272"/>
        <v>399.75</v>
      </c>
      <c r="H8756" s="8">
        <f>VLOOKUP(C8756,Products!$A$2:$F$20,6,TRUE)</f>
        <v>27.950000000000003</v>
      </c>
      <c r="I8756" s="8">
        <f t="shared" si="273"/>
        <v>139.75</v>
      </c>
      <c r="J8756" s="42">
        <f>VLOOKUP(B8756,Invoices!A:I,9,TRUE)</f>
        <v>2021</v>
      </c>
    </row>
    <row r="8757" spans="1:10" x14ac:dyDescent="0.15">
      <c r="A8757" t="s">
        <v>12117</v>
      </c>
      <c r="B8757" t="s">
        <v>1881</v>
      </c>
      <c r="C8757" t="s">
        <v>91</v>
      </c>
      <c r="D8757" t="s">
        <v>70</v>
      </c>
      <c r="E8757">
        <v>30</v>
      </c>
      <c r="F8757" s="8">
        <f>VLOOKUP(C8757,Products!$A$2:$E$20,5,TRUE)</f>
        <v>49.95</v>
      </c>
      <c r="G8757" s="8">
        <f t="shared" si="272"/>
        <v>1498.5</v>
      </c>
      <c r="H8757" s="8">
        <f>VLOOKUP(C8757,Products!$A$2:$F$20,6,TRUE)</f>
        <v>21.200000000000003</v>
      </c>
      <c r="I8757" s="8">
        <f t="shared" si="273"/>
        <v>636.00000000000011</v>
      </c>
      <c r="J8757" s="42">
        <f>VLOOKUP(B8757,Invoices!A:I,9,TRUE)</f>
        <v>2021</v>
      </c>
    </row>
    <row r="8758" spans="1:10" x14ac:dyDescent="0.15">
      <c r="A8758" t="s">
        <v>12118</v>
      </c>
      <c r="B8758" t="s">
        <v>1881</v>
      </c>
      <c r="C8758" t="s">
        <v>101</v>
      </c>
      <c r="D8758" t="s">
        <v>69</v>
      </c>
      <c r="E8758">
        <v>7</v>
      </c>
      <c r="F8758" s="8">
        <f>VLOOKUP(C8758,Products!$A$2:$E$20,5,TRUE)</f>
        <v>129.94999999999999</v>
      </c>
      <c r="G8758" s="8">
        <f t="shared" si="272"/>
        <v>909.64999999999986</v>
      </c>
      <c r="H8758" s="8">
        <f>VLOOKUP(C8758,Products!$A$2:$F$20,6,TRUE)</f>
        <v>40.449999999999989</v>
      </c>
      <c r="I8758" s="8">
        <f t="shared" si="273"/>
        <v>283.14999999999992</v>
      </c>
      <c r="J8758" s="42">
        <f>VLOOKUP(B8758,Invoices!A:I,9,TRUE)</f>
        <v>2021</v>
      </c>
    </row>
    <row r="8759" spans="1:10" x14ac:dyDescent="0.15">
      <c r="A8759" t="s">
        <v>12119</v>
      </c>
      <c r="B8759" t="s">
        <v>1881</v>
      </c>
      <c r="C8759" t="s">
        <v>94</v>
      </c>
      <c r="D8759" t="s">
        <v>86</v>
      </c>
      <c r="E8759">
        <v>12</v>
      </c>
      <c r="F8759" s="8">
        <f>VLOOKUP(C8759,Products!$A$2:$E$20,5,TRUE)</f>
        <v>3.5</v>
      </c>
      <c r="G8759" s="8">
        <f t="shared" si="272"/>
        <v>42</v>
      </c>
      <c r="H8759" s="8">
        <f>VLOOKUP(C8759,Products!$A$2:$F$20,6,TRUE)</f>
        <v>0.54999999999999982</v>
      </c>
      <c r="I8759" s="8">
        <f t="shared" si="273"/>
        <v>6.5999999999999979</v>
      </c>
      <c r="J8759" s="42">
        <f>VLOOKUP(B8759,Invoices!A:I,9,TRUE)</f>
        <v>2021</v>
      </c>
    </row>
    <row r="8760" spans="1:10" x14ac:dyDescent="0.15">
      <c r="A8760" t="s">
        <v>12120</v>
      </c>
      <c r="B8760" t="s">
        <v>1881</v>
      </c>
      <c r="C8760" t="s">
        <v>89</v>
      </c>
      <c r="D8760" t="s">
        <v>80</v>
      </c>
      <c r="E8760">
        <v>1</v>
      </c>
      <c r="F8760" s="8">
        <f>VLOOKUP(C8760,Products!$A$2:$E$20,5,TRUE)</f>
        <v>15.95</v>
      </c>
      <c r="G8760" s="8">
        <f t="shared" si="272"/>
        <v>15.95</v>
      </c>
      <c r="H8760" s="8">
        <f>VLOOKUP(C8760,Products!$A$2:$F$20,6,TRUE)</f>
        <v>6</v>
      </c>
      <c r="I8760" s="8">
        <f t="shared" si="273"/>
        <v>6</v>
      </c>
      <c r="J8760" s="42">
        <f>VLOOKUP(B8760,Invoices!A:I,9,TRUE)</f>
        <v>2021</v>
      </c>
    </row>
    <row r="8761" spans="1:10" x14ac:dyDescent="0.15">
      <c r="A8761" t="s">
        <v>12121</v>
      </c>
      <c r="B8761" t="s">
        <v>1881</v>
      </c>
      <c r="C8761" t="s">
        <v>88</v>
      </c>
      <c r="D8761" t="s">
        <v>85</v>
      </c>
      <c r="E8761">
        <v>1</v>
      </c>
      <c r="F8761" s="8">
        <f>VLOOKUP(C8761,Products!$A$2:$E$20,5,TRUE)</f>
        <v>8.9499999999999993</v>
      </c>
      <c r="G8761" s="8">
        <f t="shared" si="272"/>
        <v>8.9499999999999993</v>
      </c>
      <c r="H8761" s="8">
        <f>VLOOKUP(C8761,Products!$A$2:$F$20,6,TRUE)</f>
        <v>5.6999999999999993</v>
      </c>
      <c r="I8761" s="8">
        <f t="shared" si="273"/>
        <v>5.6999999999999993</v>
      </c>
      <c r="J8761" s="42">
        <f>VLOOKUP(B8761,Invoices!A:I,9,TRUE)</f>
        <v>2021</v>
      </c>
    </row>
    <row r="8762" spans="1:10" x14ac:dyDescent="0.15">
      <c r="A8762" t="s">
        <v>12122</v>
      </c>
      <c r="B8762" t="s">
        <v>1881</v>
      </c>
      <c r="C8762" t="s">
        <v>96</v>
      </c>
      <c r="D8762" t="s">
        <v>75</v>
      </c>
      <c r="E8762">
        <v>1</v>
      </c>
      <c r="F8762" s="8">
        <f>VLOOKUP(C8762,Products!$A$2:$E$20,5,TRUE)</f>
        <v>79.95</v>
      </c>
      <c r="G8762" s="8">
        <f t="shared" si="272"/>
        <v>79.95</v>
      </c>
      <c r="H8762" s="8">
        <f>VLOOKUP(C8762,Products!$A$2:$F$20,6,TRUE)</f>
        <v>27.950000000000003</v>
      </c>
      <c r="I8762" s="8">
        <f t="shared" si="273"/>
        <v>27.950000000000003</v>
      </c>
      <c r="J8762" s="42">
        <f>VLOOKUP(B8762,Invoices!A:I,9,TRUE)</f>
        <v>2021</v>
      </c>
    </row>
    <row r="8763" spans="1:10" x14ac:dyDescent="0.15">
      <c r="A8763" t="s">
        <v>12123</v>
      </c>
      <c r="B8763" t="s">
        <v>1881</v>
      </c>
      <c r="C8763" t="s">
        <v>87</v>
      </c>
      <c r="D8763" t="s">
        <v>68</v>
      </c>
      <c r="E8763">
        <v>30</v>
      </c>
      <c r="F8763" s="8">
        <f>VLOOKUP(C8763,Products!$A$2:$E$20,5,TRUE)</f>
        <v>19.95</v>
      </c>
      <c r="G8763" s="8">
        <f t="shared" si="272"/>
        <v>598.5</v>
      </c>
      <c r="H8763" s="8">
        <f>VLOOKUP(C8763,Products!$A$2:$F$20,6,TRUE)</f>
        <v>7.4499999999999993</v>
      </c>
      <c r="I8763" s="8">
        <f t="shared" si="273"/>
        <v>223.49999999999997</v>
      </c>
      <c r="J8763" s="42">
        <f>VLOOKUP(B8763,Invoices!A:I,9,TRUE)</f>
        <v>2021</v>
      </c>
    </row>
    <row r="8764" spans="1:10" x14ac:dyDescent="0.15">
      <c r="A8764" t="s">
        <v>12124</v>
      </c>
      <c r="B8764" t="s">
        <v>1881</v>
      </c>
      <c r="C8764" t="s">
        <v>104</v>
      </c>
      <c r="D8764" t="s">
        <v>71</v>
      </c>
      <c r="E8764">
        <v>8</v>
      </c>
      <c r="F8764" s="8">
        <f>VLOOKUP(C8764,Products!$A$2:$E$20,5,TRUE)</f>
        <v>2.95</v>
      </c>
      <c r="G8764" s="8">
        <f t="shared" si="272"/>
        <v>23.6</v>
      </c>
      <c r="H8764" s="8">
        <f>VLOOKUP(C8764,Products!$A$2:$F$20,6,TRUE)</f>
        <v>1.1500000000000001</v>
      </c>
      <c r="I8764" s="8">
        <f t="shared" si="273"/>
        <v>9.2000000000000011</v>
      </c>
      <c r="J8764" s="42">
        <f>VLOOKUP(B8764,Invoices!A:I,9,TRUE)</f>
        <v>2021</v>
      </c>
    </row>
    <row r="8765" spans="1:10" x14ac:dyDescent="0.15">
      <c r="A8765" t="s">
        <v>12125</v>
      </c>
      <c r="B8765" t="s">
        <v>1881</v>
      </c>
      <c r="C8765" t="s">
        <v>90</v>
      </c>
      <c r="D8765" t="s">
        <v>72</v>
      </c>
      <c r="E8765">
        <v>1</v>
      </c>
      <c r="F8765" s="8">
        <f>VLOOKUP(C8765,Products!$A$2:$E$20,5,TRUE)</f>
        <v>8.9499999999999993</v>
      </c>
      <c r="G8765" s="8">
        <f t="shared" si="272"/>
        <v>8.9499999999999993</v>
      </c>
      <c r="H8765" s="8">
        <f>VLOOKUP(C8765,Products!$A$2:$F$20,6,TRUE)</f>
        <v>5.6999999999999993</v>
      </c>
      <c r="I8765" s="8">
        <f t="shared" si="273"/>
        <v>5.6999999999999993</v>
      </c>
      <c r="J8765" s="42">
        <f>VLOOKUP(B8765,Invoices!A:I,9,TRUE)</f>
        <v>2021</v>
      </c>
    </row>
    <row r="8766" spans="1:10" x14ac:dyDescent="0.15">
      <c r="A8766" t="s">
        <v>12126</v>
      </c>
      <c r="B8766" t="s">
        <v>1881</v>
      </c>
      <c r="C8766" t="s">
        <v>102</v>
      </c>
      <c r="D8766" t="s">
        <v>83</v>
      </c>
      <c r="E8766">
        <v>50</v>
      </c>
      <c r="F8766" s="8">
        <f>VLOOKUP(C8766,Products!$A$2:$E$20,5,TRUE)</f>
        <v>29.95</v>
      </c>
      <c r="G8766" s="8">
        <f t="shared" si="272"/>
        <v>1497.5</v>
      </c>
      <c r="H8766" s="8">
        <f>VLOOKUP(C8766,Products!$A$2:$F$20,6,TRUE)</f>
        <v>15</v>
      </c>
      <c r="I8766" s="8">
        <f t="shared" si="273"/>
        <v>750</v>
      </c>
      <c r="J8766" s="42">
        <f>VLOOKUP(B8766,Invoices!A:I,9,TRUE)</f>
        <v>2021</v>
      </c>
    </row>
    <row r="8767" spans="1:10" x14ac:dyDescent="0.15">
      <c r="A8767" t="s">
        <v>12127</v>
      </c>
      <c r="B8767" t="s">
        <v>1881</v>
      </c>
      <c r="C8767" t="s">
        <v>103</v>
      </c>
      <c r="D8767" t="s">
        <v>77</v>
      </c>
      <c r="E8767">
        <v>3</v>
      </c>
      <c r="F8767" s="8">
        <f>VLOOKUP(C8767,Products!$A$2:$E$20,5,TRUE)</f>
        <v>8.9499999999999993</v>
      </c>
      <c r="G8767" s="8">
        <f t="shared" si="272"/>
        <v>26.849999999999998</v>
      </c>
      <c r="H8767" s="8">
        <f>VLOOKUP(C8767,Products!$A$2:$F$20,6,TRUE)</f>
        <v>3.1999999999999993</v>
      </c>
      <c r="I8767" s="8">
        <f t="shared" si="273"/>
        <v>9.5999999999999979</v>
      </c>
      <c r="J8767" s="42">
        <f>VLOOKUP(B8767,Invoices!A:I,9,TRUE)</f>
        <v>2021</v>
      </c>
    </row>
    <row r="8768" spans="1:10" x14ac:dyDescent="0.15">
      <c r="A8768" t="s">
        <v>12128</v>
      </c>
      <c r="B8768" t="s">
        <v>1881</v>
      </c>
      <c r="C8768" t="s">
        <v>99</v>
      </c>
      <c r="D8768" t="s">
        <v>84</v>
      </c>
      <c r="E8768">
        <v>6</v>
      </c>
      <c r="F8768" s="8">
        <f>VLOOKUP(C8768,Products!$A$2:$E$20,5,TRUE)</f>
        <v>3.5</v>
      </c>
      <c r="G8768" s="8">
        <f t="shared" si="272"/>
        <v>21</v>
      </c>
      <c r="H8768" s="8">
        <f>VLOOKUP(C8768,Products!$A$2:$F$20,6,TRUE)</f>
        <v>0.54999999999999982</v>
      </c>
      <c r="I8768" s="8">
        <f t="shared" si="273"/>
        <v>3.2999999999999989</v>
      </c>
      <c r="J8768" s="42">
        <f>VLOOKUP(B8768,Invoices!A:I,9,TRUE)</f>
        <v>2021</v>
      </c>
    </row>
    <row r="8769" spans="1:10" x14ac:dyDescent="0.15">
      <c r="A8769" t="s">
        <v>12129</v>
      </c>
      <c r="B8769" t="s">
        <v>1881</v>
      </c>
      <c r="C8769" t="s">
        <v>105</v>
      </c>
      <c r="D8769" t="s">
        <v>81</v>
      </c>
      <c r="E8769">
        <v>2</v>
      </c>
      <c r="F8769" s="8">
        <f>VLOOKUP(C8769,Products!$A$2:$E$20,5,TRUE)</f>
        <v>8.9499999999999993</v>
      </c>
      <c r="G8769" s="8">
        <f t="shared" si="272"/>
        <v>17.899999999999999</v>
      </c>
      <c r="H8769" s="8">
        <f>VLOOKUP(C8769,Products!$A$2:$F$20,6,TRUE)</f>
        <v>3.1999999999999993</v>
      </c>
      <c r="I8769" s="8">
        <f t="shared" si="273"/>
        <v>6.3999999999999986</v>
      </c>
      <c r="J8769" s="42">
        <f>VLOOKUP(B8769,Invoices!A:I,9,TRUE)</f>
        <v>2021</v>
      </c>
    </row>
    <row r="8770" spans="1:10" x14ac:dyDescent="0.15">
      <c r="A8770" t="s">
        <v>12130</v>
      </c>
      <c r="B8770" t="s">
        <v>1881</v>
      </c>
      <c r="C8770" t="s">
        <v>100</v>
      </c>
      <c r="D8770" t="s">
        <v>78</v>
      </c>
      <c r="E8770">
        <v>30</v>
      </c>
      <c r="F8770" s="8">
        <f>VLOOKUP(C8770,Products!$A$2:$E$20,5,TRUE)</f>
        <v>49.95</v>
      </c>
      <c r="G8770" s="8">
        <f t="shared" si="272"/>
        <v>1498.5</v>
      </c>
      <c r="H8770" s="8">
        <f>VLOOKUP(C8770,Products!$A$2:$F$20,6,TRUE)</f>
        <v>19.950000000000003</v>
      </c>
      <c r="I8770" s="8">
        <f t="shared" si="273"/>
        <v>598.50000000000011</v>
      </c>
      <c r="J8770" s="42">
        <f>VLOOKUP(B8770,Invoices!A:I,9,TRUE)</f>
        <v>2021</v>
      </c>
    </row>
    <row r="8771" spans="1:10" x14ac:dyDescent="0.15">
      <c r="A8771" t="s">
        <v>12131</v>
      </c>
      <c r="B8771" t="s">
        <v>1881</v>
      </c>
      <c r="C8771" t="s">
        <v>92</v>
      </c>
      <c r="D8771" t="s">
        <v>82</v>
      </c>
      <c r="E8771">
        <v>3</v>
      </c>
      <c r="F8771" s="8">
        <f>VLOOKUP(C8771,Products!$A$2:$E$20,5,TRUE)</f>
        <v>19.95</v>
      </c>
      <c r="G8771" s="8">
        <f t="shared" ref="G8771:G8834" si="274">F8771*E8771</f>
        <v>59.849999999999994</v>
      </c>
      <c r="H8771" s="8">
        <f>VLOOKUP(C8771,Products!$A$2:$F$20,6,TRUE)</f>
        <v>7.4499999999999993</v>
      </c>
      <c r="I8771" s="8">
        <f t="shared" ref="I8771:I8834" si="275">H8771*E8771</f>
        <v>22.349999999999998</v>
      </c>
      <c r="J8771" s="42">
        <f>VLOOKUP(B8771,Invoices!A:I,9,TRUE)</f>
        <v>2021</v>
      </c>
    </row>
    <row r="8772" spans="1:10" x14ac:dyDescent="0.15">
      <c r="A8772" t="s">
        <v>12132</v>
      </c>
      <c r="B8772" t="s">
        <v>1882</v>
      </c>
      <c r="C8772" t="s">
        <v>92</v>
      </c>
      <c r="D8772" t="s">
        <v>82</v>
      </c>
      <c r="E8772">
        <v>2</v>
      </c>
      <c r="F8772" s="8">
        <f>VLOOKUP(C8772,Products!$A$2:$E$20,5,TRUE)</f>
        <v>19.95</v>
      </c>
      <c r="G8772" s="8">
        <f t="shared" si="274"/>
        <v>39.9</v>
      </c>
      <c r="H8772" s="8">
        <f>VLOOKUP(C8772,Products!$A$2:$F$20,6,TRUE)</f>
        <v>7.4499999999999993</v>
      </c>
      <c r="I8772" s="8">
        <f t="shared" si="275"/>
        <v>14.899999999999999</v>
      </c>
      <c r="J8772" s="42">
        <f>VLOOKUP(B8772,Invoices!A:I,9,TRUE)</f>
        <v>2021</v>
      </c>
    </row>
    <row r="8773" spans="1:10" x14ac:dyDescent="0.15">
      <c r="A8773" t="s">
        <v>12133</v>
      </c>
      <c r="B8773" t="s">
        <v>1882</v>
      </c>
      <c r="C8773" t="s">
        <v>105</v>
      </c>
      <c r="D8773" t="s">
        <v>81</v>
      </c>
      <c r="E8773">
        <v>1</v>
      </c>
      <c r="F8773" s="8">
        <f>VLOOKUP(C8773,Products!$A$2:$E$20,5,TRUE)</f>
        <v>8.9499999999999993</v>
      </c>
      <c r="G8773" s="8">
        <f t="shared" si="274"/>
        <v>8.9499999999999993</v>
      </c>
      <c r="H8773" s="8">
        <f>VLOOKUP(C8773,Products!$A$2:$F$20,6,TRUE)</f>
        <v>3.1999999999999993</v>
      </c>
      <c r="I8773" s="8">
        <f t="shared" si="275"/>
        <v>3.1999999999999993</v>
      </c>
      <c r="J8773" s="42">
        <f>VLOOKUP(B8773,Invoices!A:I,9,TRUE)</f>
        <v>2021</v>
      </c>
    </row>
    <row r="8774" spans="1:10" x14ac:dyDescent="0.15">
      <c r="A8774" t="s">
        <v>12134</v>
      </c>
      <c r="B8774" t="s">
        <v>1882</v>
      </c>
      <c r="C8774" t="s">
        <v>104</v>
      </c>
      <c r="D8774" t="s">
        <v>71</v>
      </c>
      <c r="E8774">
        <v>10</v>
      </c>
      <c r="F8774" s="8">
        <f>VLOOKUP(C8774,Products!$A$2:$E$20,5,TRUE)</f>
        <v>2.95</v>
      </c>
      <c r="G8774" s="8">
        <f t="shared" si="274"/>
        <v>29.5</v>
      </c>
      <c r="H8774" s="8">
        <f>VLOOKUP(C8774,Products!$A$2:$F$20,6,TRUE)</f>
        <v>1.1500000000000001</v>
      </c>
      <c r="I8774" s="8">
        <f t="shared" si="275"/>
        <v>11.500000000000002</v>
      </c>
      <c r="J8774" s="42">
        <f>VLOOKUP(B8774,Invoices!A:I,9,TRUE)</f>
        <v>2021</v>
      </c>
    </row>
    <row r="8775" spans="1:10" x14ac:dyDescent="0.15">
      <c r="A8775" t="s">
        <v>12135</v>
      </c>
      <c r="B8775" t="s">
        <v>1882</v>
      </c>
      <c r="C8775" t="s">
        <v>103</v>
      </c>
      <c r="D8775" t="s">
        <v>77</v>
      </c>
      <c r="E8775">
        <v>7</v>
      </c>
      <c r="F8775" s="8">
        <f>VLOOKUP(C8775,Products!$A$2:$E$20,5,TRUE)</f>
        <v>8.9499999999999993</v>
      </c>
      <c r="G8775" s="8">
        <f t="shared" si="274"/>
        <v>62.649999999999991</v>
      </c>
      <c r="H8775" s="8">
        <f>VLOOKUP(C8775,Products!$A$2:$F$20,6,TRUE)</f>
        <v>3.1999999999999993</v>
      </c>
      <c r="I8775" s="8">
        <f t="shared" si="275"/>
        <v>22.399999999999995</v>
      </c>
      <c r="J8775" s="42">
        <f>VLOOKUP(B8775,Invoices!A:I,9,TRUE)</f>
        <v>2021</v>
      </c>
    </row>
    <row r="8776" spans="1:10" x14ac:dyDescent="0.15">
      <c r="A8776" t="s">
        <v>12136</v>
      </c>
      <c r="B8776" t="s">
        <v>1882</v>
      </c>
      <c r="C8776" t="s">
        <v>90</v>
      </c>
      <c r="D8776" t="s">
        <v>72</v>
      </c>
      <c r="E8776">
        <v>1</v>
      </c>
      <c r="F8776" s="8">
        <f>VLOOKUP(C8776,Products!$A$2:$E$20,5,TRUE)</f>
        <v>8.9499999999999993</v>
      </c>
      <c r="G8776" s="8">
        <f t="shared" si="274"/>
        <v>8.9499999999999993</v>
      </c>
      <c r="H8776" s="8">
        <f>VLOOKUP(C8776,Products!$A$2:$F$20,6,TRUE)</f>
        <v>5.6999999999999993</v>
      </c>
      <c r="I8776" s="8">
        <f t="shared" si="275"/>
        <v>5.6999999999999993</v>
      </c>
      <c r="J8776" s="42">
        <f>VLOOKUP(B8776,Invoices!A:I,9,TRUE)</f>
        <v>2021</v>
      </c>
    </row>
    <row r="8777" spans="1:10" x14ac:dyDescent="0.15">
      <c r="A8777" t="s">
        <v>12137</v>
      </c>
      <c r="B8777" t="s">
        <v>1882</v>
      </c>
      <c r="C8777" t="s">
        <v>102</v>
      </c>
      <c r="D8777" t="s">
        <v>83</v>
      </c>
      <c r="E8777">
        <v>3</v>
      </c>
      <c r="F8777" s="8">
        <f>VLOOKUP(C8777,Products!$A$2:$E$20,5,TRUE)</f>
        <v>29.95</v>
      </c>
      <c r="G8777" s="8">
        <f t="shared" si="274"/>
        <v>89.85</v>
      </c>
      <c r="H8777" s="8">
        <f>VLOOKUP(C8777,Products!$A$2:$F$20,6,TRUE)</f>
        <v>15</v>
      </c>
      <c r="I8777" s="8">
        <f t="shared" si="275"/>
        <v>45</v>
      </c>
      <c r="J8777" s="42">
        <f>VLOOKUP(B8777,Invoices!A:I,9,TRUE)</f>
        <v>2021</v>
      </c>
    </row>
    <row r="8778" spans="1:10" x14ac:dyDescent="0.15">
      <c r="A8778" t="s">
        <v>12138</v>
      </c>
      <c r="B8778" t="s">
        <v>1882</v>
      </c>
      <c r="C8778" t="s">
        <v>87</v>
      </c>
      <c r="D8778" t="s">
        <v>68</v>
      </c>
      <c r="E8778">
        <v>1</v>
      </c>
      <c r="F8778" s="8">
        <f>VLOOKUP(C8778,Products!$A$2:$E$20,5,TRUE)</f>
        <v>19.95</v>
      </c>
      <c r="G8778" s="8">
        <f t="shared" si="274"/>
        <v>19.95</v>
      </c>
      <c r="H8778" s="8">
        <f>VLOOKUP(C8778,Products!$A$2:$F$20,6,TRUE)</f>
        <v>7.4499999999999993</v>
      </c>
      <c r="I8778" s="8">
        <f t="shared" si="275"/>
        <v>7.4499999999999993</v>
      </c>
      <c r="J8778" s="42">
        <f>VLOOKUP(B8778,Invoices!A:I,9,TRUE)</f>
        <v>2021</v>
      </c>
    </row>
    <row r="8779" spans="1:10" x14ac:dyDescent="0.15">
      <c r="A8779" t="s">
        <v>12139</v>
      </c>
      <c r="B8779" t="s">
        <v>1882</v>
      </c>
      <c r="C8779" t="s">
        <v>89</v>
      </c>
      <c r="D8779" t="s">
        <v>80</v>
      </c>
      <c r="E8779">
        <v>1</v>
      </c>
      <c r="F8779" s="8">
        <f>VLOOKUP(C8779,Products!$A$2:$E$20,5,TRUE)</f>
        <v>15.95</v>
      </c>
      <c r="G8779" s="8">
        <f t="shared" si="274"/>
        <v>15.95</v>
      </c>
      <c r="H8779" s="8">
        <f>VLOOKUP(C8779,Products!$A$2:$F$20,6,TRUE)</f>
        <v>6</v>
      </c>
      <c r="I8779" s="8">
        <f t="shared" si="275"/>
        <v>6</v>
      </c>
      <c r="J8779" s="42">
        <f>VLOOKUP(B8779,Invoices!A:I,9,TRUE)</f>
        <v>2021</v>
      </c>
    </row>
    <row r="8780" spans="1:10" x14ac:dyDescent="0.15">
      <c r="A8780" t="s">
        <v>12140</v>
      </c>
      <c r="B8780" t="s">
        <v>1882</v>
      </c>
      <c r="C8780" t="s">
        <v>99</v>
      </c>
      <c r="D8780" t="s">
        <v>84</v>
      </c>
      <c r="E8780">
        <v>2</v>
      </c>
      <c r="F8780" s="8">
        <f>VLOOKUP(C8780,Products!$A$2:$E$20,5,TRUE)</f>
        <v>3.5</v>
      </c>
      <c r="G8780" s="8">
        <f t="shared" si="274"/>
        <v>7</v>
      </c>
      <c r="H8780" s="8">
        <f>VLOOKUP(C8780,Products!$A$2:$F$20,6,TRUE)</f>
        <v>0.54999999999999982</v>
      </c>
      <c r="I8780" s="8">
        <f t="shared" si="275"/>
        <v>1.0999999999999996</v>
      </c>
      <c r="J8780" s="42">
        <f>VLOOKUP(B8780,Invoices!A:I,9,TRUE)</f>
        <v>2021</v>
      </c>
    </row>
    <row r="8781" spans="1:10" x14ac:dyDescent="0.15">
      <c r="A8781" t="s">
        <v>12141</v>
      </c>
      <c r="B8781" t="s">
        <v>1882</v>
      </c>
      <c r="C8781" t="s">
        <v>100</v>
      </c>
      <c r="D8781" t="s">
        <v>78</v>
      </c>
      <c r="E8781">
        <v>2</v>
      </c>
      <c r="F8781" s="8">
        <f>VLOOKUP(C8781,Products!$A$2:$E$20,5,TRUE)</f>
        <v>49.95</v>
      </c>
      <c r="G8781" s="8">
        <f t="shared" si="274"/>
        <v>99.9</v>
      </c>
      <c r="H8781" s="8">
        <f>VLOOKUP(C8781,Products!$A$2:$F$20,6,TRUE)</f>
        <v>19.950000000000003</v>
      </c>
      <c r="I8781" s="8">
        <f t="shared" si="275"/>
        <v>39.900000000000006</v>
      </c>
      <c r="J8781" s="42">
        <f>VLOOKUP(B8781,Invoices!A:I,9,TRUE)</f>
        <v>2021</v>
      </c>
    </row>
    <row r="8782" spans="1:10" x14ac:dyDescent="0.15">
      <c r="A8782" t="s">
        <v>12142</v>
      </c>
      <c r="B8782" t="s">
        <v>1882</v>
      </c>
      <c r="C8782" t="s">
        <v>96</v>
      </c>
      <c r="D8782" t="s">
        <v>75</v>
      </c>
      <c r="E8782">
        <v>4</v>
      </c>
      <c r="F8782" s="8">
        <f>VLOOKUP(C8782,Products!$A$2:$E$20,5,TRUE)</f>
        <v>79.95</v>
      </c>
      <c r="G8782" s="8">
        <f t="shared" si="274"/>
        <v>319.8</v>
      </c>
      <c r="H8782" s="8">
        <f>VLOOKUP(C8782,Products!$A$2:$F$20,6,TRUE)</f>
        <v>27.950000000000003</v>
      </c>
      <c r="I8782" s="8">
        <f t="shared" si="275"/>
        <v>111.80000000000001</v>
      </c>
      <c r="J8782" s="42">
        <f>VLOOKUP(B8782,Invoices!A:I,9,TRUE)</f>
        <v>2021</v>
      </c>
    </row>
    <row r="8783" spans="1:10" x14ac:dyDescent="0.15">
      <c r="A8783" t="s">
        <v>12143</v>
      </c>
      <c r="B8783" t="s">
        <v>1882</v>
      </c>
      <c r="C8783" t="s">
        <v>93</v>
      </c>
      <c r="D8783" t="s">
        <v>76</v>
      </c>
      <c r="E8783">
        <v>100</v>
      </c>
      <c r="F8783" s="8">
        <f>VLOOKUP(C8783,Products!$A$2:$E$20,5,TRUE)</f>
        <v>9.9499999999999993</v>
      </c>
      <c r="G8783" s="8">
        <f t="shared" si="274"/>
        <v>994.99999999999989</v>
      </c>
      <c r="H8783" s="8">
        <f>VLOOKUP(C8783,Products!$A$2:$F$20,6,TRUE)</f>
        <v>1.9499999999999993</v>
      </c>
      <c r="I8783" s="8">
        <f t="shared" si="275"/>
        <v>194.99999999999994</v>
      </c>
      <c r="J8783" s="42">
        <f>VLOOKUP(B8783,Invoices!A:I,9,TRUE)</f>
        <v>2021</v>
      </c>
    </row>
    <row r="8784" spans="1:10" x14ac:dyDescent="0.15">
      <c r="A8784" t="s">
        <v>12144</v>
      </c>
      <c r="B8784" t="s">
        <v>1883</v>
      </c>
      <c r="C8784" t="s">
        <v>95</v>
      </c>
      <c r="D8784" t="s">
        <v>73</v>
      </c>
      <c r="E8784">
        <v>1</v>
      </c>
      <c r="F8784" s="8">
        <f>VLOOKUP(C8784,Products!$A$2:$E$20,5,TRUE)</f>
        <v>12.95</v>
      </c>
      <c r="G8784" s="8">
        <f t="shared" si="274"/>
        <v>12.95</v>
      </c>
      <c r="H8784" s="8">
        <f>VLOOKUP(C8784,Products!$A$2:$F$20,6,TRUE)</f>
        <v>4.1999999999999993</v>
      </c>
      <c r="I8784" s="8">
        <f t="shared" si="275"/>
        <v>4.1999999999999993</v>
      </c>
      <c r="J8784" s="42">
        <f>VLOOKUP(B8784,Invoices!A:I,9,TRUE)</f>
        <v>2021</v>
      </c>
    </row>
    <row r="8785" spans="1:10" x14ac:dyDescent="0.15">
      <c r="A8785" t="s">
        <v>12145</v>
      </c>
      <c r="B8785" t="s">
        <v>1883</v>
      </c>
      <c r="C8785" t="s">
        <v>87</v>
      </c>
      <c r="D8785" t="s">
        <v>68</v>
      </c>
      <c r="E8785">
        <v>5</v>
      </c>
      <c r="F8785" s="8">
        <f>VLOOKUP(C8785,Products!$A$2:$E$20,5,TRUE)</f>
        <v>19.95</v>
      </c>
      <c r="G8785" s="8">
        <f t="shared" si="274"/>
        <v>99.75</v>
      </c>
      <c r="H8785" s="8">
        <f>VLOOKUP(C8785,Products!$A$2:$F$20,6,TRUE)</f>
        <v>7.4499999999999993</v>
      </c>
      <c r="I8785" s="8">
        <f t="shared" si="275"/>
        <v>37.25</v>
      </c>
      <c r="J8785" s="42">
        <f>VLOOKUP(B8785,Invoices!A:I,9,TRUE)</f>
        <v>2021</v>
      </c>
    </row>
    <row r="8786" spans="1:10" x14ac:dyDescent="0.15">
      <c r="A8786" t="s">
        <v>12146</v>
      </c>
      <c r="B8786" t="s">
        <v>1883</v>
      </c>
      <c r="C8786" t="s">
        <v>90</v>
      </c>
      <c r="D8786" t="s">
        <v>72</v>
      </c>
      <c r="E8786">
        <v>2</v>
      </c>
      <c r="F8786" s="8">
        <f>VLOOKUP(C8786,Products!$A$2:$E$20,5,TRUE)</f>
        <v>8.9499999999999993</v>
      </c>
      <c r="G8786" s="8">
        <f t="shared" si="274"/>
        <v>17.899999999999999</v>
      </c>
      <c r="H8786" s="8">
        <f>VLOOKUP(C8786,Products!$A$2:$F$20,6,TRUE)</f>
        <v>5.6999999999999993</v>
      </c>
      <c r="I8786" s="8">
        <f t="shared" si="275"/>
        <v>11.399999999999999</v>
      </c>
      <c r="J8786" s="42">
        <f>VLOOKUP(B8786,Invoices!A:I,9,TRUE)</f>
        <v>2021</v>
      </c>
    </row>
    <row r="8787" spans="1:10" x14ac:dyDescent="0.15">
      <c r="A8787" t="s">
        <v>12147</v>
      </c>
      <c r="B8787" t="s">
        <v>1884</v>
      </c>
      <c r="C8787" t="s">
        <v>88</v>
      </c>
      <c r="D8787" t="s">
        <v>85</v>
      </c>
      <c r="E8787">
        <v>1</v>
      </c>
      <c r="F8787" s="8">
        <f>VLOOKUP(C8787,Products!$A$2:$E$20,5,TRUE)</f>
        <v>8.9499999999999993</v>
      </c>
      <c r="G8787" s="8">
        <f t="shared" si="274"/>
        <v>8.9499999999999993</v>
      </c>
      <c r="H8787" s="8">
        <f>VLOOKUP(C8787,Products!$A$2:$F$20,6,TRUE)</f>
        <v>5.6999999999999993</v>
      </c>
      <c r="I8787" s="8">
        <f t="shared" si="275"/>
        <v>5.6999999999999993</v>
      </c>
      <c r="J8787" s="42">
        <f>VLOOKUP(B8787,Invoices!A:I,9,TRUE)</f>
        <v>2021</v>
      </c>
    </row>
    <row r="8788" spans="1:10" x14ac:dyDescent="0.15">
      <c r="A8788" t="s">
        <v>12148</v>
      </c>
      <c r="B8788" t="s">
        <v>1884</v>
      </c>
      <c r="C8788" t="s">
        <v>103</v>
      </c>
      <c r="D8788" t="s">
        <v>77</v>
      </c>
      <c r="E8788">
        <v>1</v>
      </c>
      <c r="F8788" s="8">
        <f>VLOOKUP(C8788,Products!$A$2:$E$20,5,TRUE)</f>
        <v>8.9499999999999993</v>
      </c>
      <c r="G8788" s="8">
        <f t="shared" si="274"/>
        <v>8.9499999999999993</v>
      </c>
      <c r="H8788" s="8">
        <f>VLOOKUP(C8788,Products!$A$2:$F$20,6,TRUE)</f>
        <v>3.1999999999999993</v>
      </c>
      <c r="I8788" s="8">
        <f t="shared" si="275"/>
        <v>3.1999999999999993</v>
      </c>
      <c r="J8788" s="42">
        <f>VLOOKUP(B8788,Invoices!A:I,9,TRUE)</f>
        <v>2021</v>
      </c>
    </row>
    <row r="8789" spans="1:10" x14ac:dyDescent="0.15">
      <c r="A8789" t="s">
        <v>12149</v>
      </c>
      <c r="B8789" t="s">
        <v>1884</v>
      </c>
      <c r="C8789" t="s">
        <v>96</v>
      </c>
      <c r="D8789" t="s">
        <v>75</v>
      </c>
      <c r="E8789">
        <v>4</v>
      </c>
      <c r="F8789" s="8">
        <f>VLOOKUP(C8789,Products!$A$2:$E$20,5,TRUE)</f>
        <v>79.95</v>
      </c>
      <c r="G8789" s="8">
        <f t="shared" si="274"/>
        <v>319.8</v>
      </c>
      <c r="H8789" s="8">
        <f>VLOOKUP(C8789,Products!$A$2:$F$20,6,TRUE)</f>
        <v>27.950000000000003</v>
      </c>
      <c r="I8789" s="8">
        <f t="shared" si="275"/>
        <v>111.80000000000001</v>
      </c>
      <c r="J8789" s="42">
        <f>VLOOKUP(B8789,Invoices!A:I,9,TRUE)</f>
        <v>2021</v>
      </c>
    </row>
    <row r="8790" spans="1:10" x14ac:dyDescent="0.15">
      <c r="A8790" t="s">
        <v>12150</v>
      </c>
      <c r="B8790" t="s">
        <v>1885</v>
      </c>
      <c r="C8790" t="s">
        <v>100</v>
      </c>
      <c r="D8790" t="s">
        <v>78</v>
      </c>
      <c r="E8790">
        <v>25</v>
      </c>
      <c r="F8790" s="8">
        <f>VLOOKUP(C8790,Products!$A$2:$E$20,5,TRUE)</f>
        <v>49.95</v>
      </c>
      <c r="G8790" s="8">
        <f t="shared" si="274"/>
        <v>1248.75</v>
      </c>
      <c r="H8790" s="8">
        <f>VLOOKUP(C8790,Products!$A$2:$F$20,6,TRUE)</f>
        <v>19.950000000000003</v>
      </c>
      <c r="I8790" s="8">
        <f t="shared" si="275"/>
        <v>498.75000000000006</v>
      </c>
      <c r="J8790" s="42">
        <f>VLOOKUP(B8790,Invoices!A:I,9,TRUE)</f>
        <v>2021</v>
      </c>
    </row>
    <row r="8791" spans="1:10" x14ac:dyDescent="0.15">
      <c r="A8791" t="s">
        <v>12151</v>
      </c>
      <c r="B8791" t="s">
        <v>1885</v>
      </c>
      <c r="C8791" t="s">
        <v>89</v>
      </c>
      <c r="D8791" t="s">
        <v>80</v>
      </c>
      <c r="E8791">
        <v>1</v>
      </c>
      <c r="F8791" s="8">
        <f>VLOOKUP(C8791,Products!$A$2:$E$20,5,TRUE)</f>
        <v>15.95</v>
      </c>
      <c r="G8791" s="8">
        <f t="shared" si="274"/>
        <v>15.95</v>
      </c>
      <c r="H8791" s="8">
        <f>VLOOKUP(C8791,Products!$A$2:$F$20,6,TRUE)</f>
        <v>6</v>
      </c>
      <c r="I8791" s="8">
        <f t="shared" si="275"/>
        <v>6</v>
      </c>
      <c r="J8791" s="42">
        <f>VLOOKUP(B8791,Invoices!A:I,9,TRUE)</f>
        <v>2021</v>
      </c>
    </row>
    <row r="8792" spans="1:10" x14ac:dyDescent="0.15">
      <c r="A8792" t="s">
        <v>12152</v>
      </c>
      <c r="B8792" t="s">
        <v>1885</v>
      </c>
      <c r="C8792" t="s">
        <v>94</v>
      </c>
      <c r="D8792" t="s">
        <v>86</v>
      </c>
      <c r="E8792">
        <v>2</v>
      </c>
      <c r="F8792" s="8">
        <f>VLOOKUP(C8792,Products!$A$2:$E$20,5,TRUE)</f>
        <v>3.5</v>
      </c>
      <c r="G8792" s="8">
        <f t="shared" si="274"/>
        <v>7</v>
      </c>
      <c r="H8792" s="8">
        <f>VLOOKUP(C8792,Products!$A$2:$F$20,6,TRUE)</f>
        <v>0.54999999999999982</v>
      </c>
      <c r="I8792" s="8">
        <f t="shared" si="275"/>
        <v>1.0999999999999996</v>
      </c>
      <c r="J8792" s="42">
        <f>VLOOKUP(B8792,Invoices!A:I,9,TRUE)</f>
        <v>2021</v>
      </c>
    </row>
    <row r="8793" spans="1:10" x14ac:dyDescent="0.15">
      <c r="A8793" t="s">
        <v>12153</v>
      </c>
      <c r="B8793" t="s">
        <v>1885</v>
      </c>
      <c r="C8793" t="s">
        <v>90</v>
      </c>
      <c r="D8793" t="s">
        <v>72</v>
      </c>
      <c r="E8793">
        <v>4</v>
      </c>
      <c r="F8793" s="8">
        <f>VLOOKUP(C8793,Products!$A$2:$E$20,5,TRUE)</f>
        <v>8.9499999999999993</v>
      </c>
      <c r="G8793" s="8">
        <f t="shared" si="274"/>
        <v>35.799999999999997</v>
      </c>
      <c r="H8793" s="8">
        <f>VLOOKUP(C8793,Products!$A$2:$F$20,6,TRUE)</f>
        <v>5.6999999999999993</v>
      </c>
      <c r="I8793" s="8">
        <f t="shared" si="275"/>
        <v>22.799999999999997</v>
      </c>
      <c r="J8793" s="42">
        <f>VLOOKUP(B8793,Invoices!A:I,9,TRUE)</f>
        <v>2021</v>
      </c>
    </row>
    <row r="8794" spans="1:10" x14ac:dyDescent="0.15">
      <c r="A8794" t="s">
        <v>12154</v>
      </c>
      <c r="B8794" t="s">
        <v>1885</v>
      </c>
      <c r="C8794" t="s">
        <v>102</v>
      </c>
      <c r="D8794" t="s">
        <v>83</v>
      </c>
      <c r="E8794">
        <v>1</v>
      </c>
      <c r="F8794" s="8">
        <f>VLOOKUP(C8794,Products!$A$2:$E$20,5,TRUE)</f>
        <v>29.95</v>
      </c>
      <c r="G8794" s="8">
        <f t="shared" si="274"/>
        <v>29.95</v>
      </c>
      <c r="H8794" s="8">
        <f>VLOOKUP(C8794,Products!$A$2:$F$20,6,TRUE)</f>
        <v>15</v>
      </c>
      <c r="I8794" s="8">
        <f t="shared" si="275"/>
        <v>15</v>
      </c>
      <c r="J8794" s="42">
        <f>VLOOKUP(B8794,Invoices!A:I,9,TRUE)</f>
        <v>2021</v>
      </c>
    </row>
    <row r="8795" spans="1:10" x14ac:dyDescent="0.15">
      <c r="A8795" t="s">
        <v>12155</v>
      </c>
      <c r="B8795" t="s">
        <v>1885</v>
      </c>
      <c r="C8795" t="s">
        <v>104</v>
      </c>
      <c r="D8795" t="s">
        <v>71</v>
      </c>
      <c r="E8795">
        <v>1</v>
      </c>
      <c r="F8795" s="8">
        <f>VLOOKUP(C8795,Products!$A$2:$E$20,5,TRUE)</f>
        <v>2.95</v>
      </c>
      <c r="G8795" s="8">
        <f t="shared" si="274"/>
        <v>2.95</v>
      </c>
      <c r="H8795" s="8">
        <f>VLOOKUP(C8795,Products!$A$2:$F$20,6,TRUE)</f>
        <v>1.1500000000000001</v>
      </c>
      <c r="I8795" s="8">
        <f t="shared" si="275"/>
        <v>1.1500000000000001</v>
      </c>
      <c r="J8795" s="42">
        <f>VLOOKUP(B8795,Invoices!A:I,9,TRUE)</f>
        <v>2021</v>
      </c>
    </row>
    <row r="8796" spans="1:10" x14ac:dyDescent="0.15">
      <c r="A8796" t="s">
        <v>12156</v>
      </c>
      <c r="B8796" t="s">
        <v>1886</v>
      </c>
      <c r="C8796" t="s">
        <v>96</v>
      </c>
      <c r="D8796" t="s">
        <v>75</v>
      </c>
      <c r="E8796">
        <v>4</v>
      </c>
      <c r="F8796" s="8">
        <f>VLOOKUP(C8796,Products!$A$2:$E$20,5,TRUE)</f>
        <v>79.95</v>
      </c>
      <c r="G8796" s="8">
        <f t="shared" si="274"/>
        <v>319.8</v>
      </c>
      <c r="H8796" s="8">
        <f>VLOOKUP(C8796,Products!$A$2:$F$20,6,TRUE)</f>
        <v>27.950000000000003</v>
      </c>
      <c r="I8796" s="8">
        <f t="shared" si="275"/>
        <v>111.80000000000001</v>
      </c>
      <c r="J8796" s="42">
        <f>VLOOKUP(B8796,Invoices!A:I,9,TRUE)</f>
        <v>2021</v>
      </c>
    </row>
    <row r="8797" spans="1:10" x14ac:dyDescent="0.15">
      <c r="A8797" t="s">
        <v>12157</v>
      </c>
      <c r="B8797" t="s">
        <v>1886</v>
      </c>
      <c r="C8797" t="s">
        <v>91</v>
      </c>
      <c r="D8797" t="s">
        <v>70</v>
      </c>
      <c r="E8797">
        <v>5</v>
      </c>
      <c r="F8797" s="8">
        <f>VLOOKUP(C8797,Products!$A$2:$E$20,5,TRUE)</f>
        <v>49.95</v>
      </c>
      <c r="G8797" s="8">
        <f t="shared" si="274"/>
        <v>249.75</v>
      </c>
      <c r="H8797" s="8">
        <f>VLOOKUP(C8797,Products!$A$2:$F$20,6,TRUE)</f>
        <v>21.200000000000003</v>
      </c>
      <c r="I8797" s="8">
        <f t="shared" si="275"/>
        <v>106.00000000000001</v>
      </c>
      <c r="J8797" s="42">
        <f>VLOOKUP(B8797,Invoices!A:I,9,TRUE)</f>
        <v>2021</v>
      </c>
    </row>
    <row r="8798" spans="1:10" x14ac:dyDescent="0.15">
      <c r="A8798" t="s">
        <v>12158</v>
      </c>
      <c r="B8798" t="s">
        <v>1886</v>
      </c>
      <c r="C8798" t="s">
        <v>99</v>
      </c>
      <c r="D8798" t="s">
        <v>84</v>
      </c>
      <c r="E8798">
        <v>10</v>
      </c>
      <c r="F8798" s="8">
        <f>VLOOKUP(C8798,Products!$A$2:$E$20,5,TRUE)</f>
        <v>3.5</v>
      </c>
      <c r="G8798" s="8">
        <f t="shared" si="274"/>
        <v>35</v>
      </c>
      <c r="H8798" s="8">
        <f>VLOOKUP(C8798,Products!$A$2:$F$20,6,TRUE)</f>
        <v>0.54999999999999982</v>
      </c>
      <c r="I8798" s="8">
        <f t="shared" si="275"/>
        <v>5.4999999999999982</v>
      </c>
      <c r="J8798" s="42">
        <f>VLOOKUP(B8798,Invoices!A:I,9,TRUE)</f>
        <v>2021</v>
      </c>
    </row>
    <row r="8799" spans="1:10" x14ac:dyDescent="0.15">
      <c r="A8799" t="s">
        <v>12159</v>
      </c>
      <c r="B8799" t="s">
        <v>1887</v>
      </c>
      <c r="C8799" t="s">
        <v>96</v>
      </c>
      <c r="D8799" t="s">
        <v>75</v>
      </c>
      <c r="E8799">
        <v>10</v>
      </c>
      <c r="F8799" s="8">
        <f>VLOOKUP(C8799,Products!$A$2:$E$20,5,TRUE)</f>
        <v>79.95</v>
      </c>
      <c r="G8799" s="8">
        <f t="shared" si="274"/>
        <v>799.5</v>
      </c>
      <c r="H8799" s="8">
        <f>VLOOKUP(C8799,Products!$A$2:$F$20,6,TRUE)</f>
        <v>27.950000000000003</v>
      </c>
      <c r="I8799" s="8">
        <f t="shared" si="275"/>
        <v>279.5</v>
      </c>
      <c r="J8799" s="42">
        <f>VLOOKUP(B8799,Invoices!A:I,9,TRUE)</f>
        <v>2021</v>
      </c>
    </row>
    <row r="8800" spans="1:10" x14ac:dyDescent="0.15">
      <c r="A8800" t="s">
        <v>12160</v>
      </c>
      <c r="B8800" t="s">
        <v>1888</v>
      </c>
      <c r="C8800" t="s">
        <v>87</v>
      </c>
      <c r="D8800" t="s">
        <v>68</v>
      </c>
      <c r="E8800">
        <v>20</v>
      </c>
      <c r="F8800" s="8">
        <f>VLOOKUP(C8800,Products!$A$2:$E$20,5,TRUE)</f>
        <v>19.95</v>
      </c>
      <c r="G8800" s="8">
        <f t="shared" si="274"/>
        <v>399</v>
      </c>
      <c r="H8800" s="8">
        <f>VLOOKUP(C8800,Products!$A$2:$F$20,6,TRUE)</f>
        <v>7.4499999999999993</v>
      </c>
      <c r="I8800" s="8">
        <f t="shared" si="275"/>
        <v>149</v>
      </c>
      <c r="J8800" s="42">
        <f>VLOOKUP(B8800,Invoices!A:I,9,TRUE)</f>
        <v>2021</v>
      </c>
    </row>
    <row r="8801" spans="1:10" x14ac:dyDescent="0.15">
      <c r="A8801" t="s">
        <v>12161</v>
      </c>
      <c r="B8801" t="s">
        <v>1888</v>
      </c>
      <c r="C8801" t="s">
        <v>104</v>
      </c>
      <c r="D8801" t="s">
        <v>71</v>
      </c>
      <c r="E8801">
        <v>2</v>
      </c>
      <c r="F8801" s="8">
        <f>VLOOKUP(C8801,Products!$A$2:$E$20,5,TRUE)</f>
        <v>2.95</v>
      </c>
      <c r="G8801" s="8">
        <f t="shared" si="274"/>
        <v>5.9</v>
      </c>
      <c r="H8801" s="8">
        <f>VLOOKUP(C8801,Products!$A$2:$F$20,6,TRUE)</f>
        <v>1.1500000000000001</v>
      </c>
      <c r="I8801" s="8">
        <f t="shared" si="275"/>
        <v>2.3000000000000003</v>
      </c>
      <c r="J8801" s="42">
        <f>VLOOKUP(B8801,Invoices!A:I,9,TRUE)</f>
        <v>2021</v>
      </c>
    </row>
    <row r="8802" spans="1:10" x14ac:dyDescent="0.15">
      <c r="A8802" t="s">
        <v>12162</v>
      </c>
      <c r="B8802" t="s">
        <v>1889</v>
      </c>
      <c r="C8802" t="s">
        <v>96</v>
      </c>
      <c r="D8802" t="s">
        <v>75</v>
      </c>
      <c r="E8802">
        <v>8</v>
      </c>
      <c r="F8802" s="8">
        <f>VLOOKUP(C8802,Products!$A$2:$E$20,5,TRUE)</f>
        <v>79.95</v>
      </c>
      <c r="G8802" s="8">
        <f t="shared" si="274"/>
        <v>639.6</v>
      </c>
      <c r="H8802" s="8">
        <f>VLOOKUP(C8802,Products!$A$2:$F$20,6,TRUE)</f>
        <v>27.950000000000003</v>
      </c>
      <c r="I8802" s="8">
        <f t="shared" si="275"/>
        <v>223.60000000000002</v>
      </c>
      <c r="J8802" s="42">
        <f>VLOOKUP(B8802,Invoices!A:I,9,TRUE)</f>
        <v>2021</v>
      </c>
    </row>
    <row r="8803" spans="1:10" x14ac:dyDescent="0.15">
      <c r="A8803" t="s">
        <v>12163</v>
      </c>
      <c r="B8803" t="s">
        <v>1889</v>
      </c>
      <c r="C8803" t="s">
        <v>97</v>
      </c>
      <c r="D8803" t="s">
        <v>74</v>
      </c>
      <c r="E8803">
        <v>1</v>
      </c>
      <c r="F8803" s="8">
        <f>VLOOKUP(C8803,Products!$A$2:$E$20,5,TRUE)</f>
        <v>1.5</v>
      </c>
      <c r="G8803" s="8">
        <f t="shared" si="274"/>
        <v>1.5</v>
      </c>
      <c r="H8803" s="8">
        <f>VLOOKUP(C8803,Products!$A$2:$F$20,6,TRUE)</f>
        <v>0.5</v>
      </c>
      <c r="I8803" s="8">
        <f t="shared" si="275"/>
        <v>0.5</v>
      </c>
      <c r="J8803" s="42">
        <f>VLOOKUP(B8803,Invoices!A:I,9,TRUE)</f>
        <v>2021</v>
      </c>
    </row>
    <row r="8804" spans="1:10" x14ac:dyDescent="0.15">
      <c r="A8804" t="s">
        <v>12164</v>
      </c>
      <c r="B8804" t="s">
        <v>1889</v>
      </c>
      <c r="C8804" t="s">
        <v>104</v>
      </c>
      <c r="D8804" t="s">
        <v>71</v>
      </c>
      <c r="E8804">
        <v>10</v>
      </c>
      <c r="F8804" s="8">
        <f>VLOOKUP(C8804,Products!$A$2:$E$20,5,TRUE)</f>
        <v>2.95</v>
      </c>
      <c r="G8804" s="8">
        <f t="shared" si="274"/>
        <v>29.5</v>
      </c>
      <c r="H8804" s="8">
        <f>VLOOKUP(C8804,Products!$A$2:$F$20,6,TRUE)</f>
        <v>1.1500000000000001</v>
      </c>
      <c r="I8804" s="8">
        <f t="shared" si="275"/>
        <v>11.500000000000002</v>
      </c>
      <c r="J8804" s="42">
        <f>VLOOKUP(B8804,Invoices!A:I,9,TRUE)</f>
        <v>2021</v>
      </c>
    </row>
    <row r="8805" spans="1:10" x14ac:dyDescent="0.15">
      <c r="A8805" t="s">
        <v>12165</v>
      </c>
      <c r="B8805" t="s">
        <v>1889</v>
      </c>
      <c r="C8805" t="s">
        <v>100</v>
      </c>
      <c r="D8805" t="s">
        <v>78</v>
      </c>
      <c r="E8805">
        <v>9</v>
      </c>
      <c r="F8805" s="8">
        <f>VLOOKUP(C8805,Products!$A$2:$E$20,5,TRUE)</f>
        <v>49.95</v>
      </c>
      <c r="G8805" s="8">
        <f t="shared" si="274"/>
        <v>449.55</v>
      </c>
      <c r="H8805" s="8">
        <f>VLOOKUP(C8805,Products!$A$2:$F$20,6,TRUE)</f>
        <v>19.950000000000003</v>
      </c>
      <c r="I8805" s="8">
        <f t="shared" si="275"/>
        <v>179.55</v>
      </c>
      <c r="J8805" s="42">
        <f>VLOOKUP(B8805,Invoices!A:I,9,TRUE)</f>
        <v>2021</v>
      </c>
    </row>
    <row r="8806" spans="1:10" x14ac:dyDescent="0.15">
      <c r="A8806" t="s">
        <v>12166</v>
      </c>
      <c r="B8806" t="s">
        <v>1889</v>
      </c>
      <c r="C8806" t="s">
        <v>94</v>
      </c>
      <c r="D8806" t="s">
        <v>86</v>
      </c>
      <c r="E8806">
        <v>1</v>
      </c>
      <c r="F8806" s="8">
        <f>VLOOKUP(C8806,Products!$A$2:$E$20,5,TRUE)</f>
        <v>3.5</v>
      </c>
      <c r="G8806" s="8">
        <f t="shared" si="274"/>
        <v>3.5</v>
      </c>
      <c r="H8806" s="8">
        <f>VLOOKUP(C8806,Products!$A$2:$F$20,6,TRUE)</f>
        <v>0.54999999999999982</v>
      </c>
      <c r="I8806" s="8">
        <f t="shared" si="275"/>
        <v>0.54999999999999982</v>
      </c>
      <c r="J8806" s="42">
        <f>VLOOKUP(B8806,Invoices!A:I,9,TRUE)</f>
        <v>2021</v>
      </c>
    </row>
    <row r="8807" spans="1:10" x14ac:dyDescent="0.15">
      <c r="A8807" t="s">
        <v>12167</v>
      </c>
      <c r="B8807" t="s">
        <v>1889</v>
      </c>
      <c r="C8807" t="s">
        <v>90</v>
      </c>
      <c r="D8807" t="s">
        <v>72</v>
      </c>
      <c r="E8807">
        <v>3</v>
      </c>
      <c r="F8807" s="8">
        <f>VLOOKUP(C8807,Products!$A$2:$E$20,5,TRUE)</f>
        <v>8.9499999999999993</v>
      </c>
      <c r="G8807" s="8">
        <f t="shared" si="274"/>
        <v>26.849999999999998</v>
      </c>
      <c r="H8807" s="8">
        <f>VLOOKUP(C8807,Products!$A$2:$F$20,6,TRUE)</f>
        <v>5.6999999999999993</v>
      </c>
      <c r="I8807" s="8">
        <f t="shared" si="275"/>
        <v>17.099999999999998</v>
      </c>
      <c r="J8807" s="42">
        <f>VLOOKUP(B8807,Invoices!A:I,9,TRUE)</f>
        <v>2021</v>
      </c>
    </row>
    <row r="8808" spans="1:10" x14ac:dyDescent="0.15">
      <c r="A8808" t="s">
        <v>12168</v>
      </c>
      <c r="B8808" t="s">
        <v>1889</v>
      </c>
      <c r="C8808" t="s">
        <v>91</v>
      </c>
      <c r="D8808" t="s">
        <v>70</v>
      </c>
      <c r="E8808">
        <v>20</v>
      </c>
      <c r="F8808" s="8">
        <f>VLOOKUP(C8808,Products!$A$2:$E$20,5,TRUE)</f>
        <v>49.95</v>
      </c>
      <c r="G8808" s="8">
        <f t="shared" si="274"/>
        <v>999</v>
      </c>
      <c r="H8808" s="8">
        <f>VLOOKUP(C8808,Products!$A$2:$F$20,6,TRUE)</f>
        <v>21.200000000000003</v>
      </c>
      <c r="I8808" s="8">
        <f t="shared" si="275"/>
        <v>424.00000000000006</v>
      </c>
      <c r="J8808" s="42">
        <f>VLOOKUP(B8808,Invoices!A:I,9,TRUE)</f>
        <v>2021</v>
      </c>
    </row>
    <row r="8809" spans="1:10" x14ac:dyDescent="0.15">
      <c r="A8809" t="s">
        <v>12169</v>
      </c>
      <c r="B8809" t="s">
        <v>1889</v>
      </c>
      <c r="C8809" t="s">
        <v>88</v>
      </c>
      <c r="D8809" t="s">
        <v>85</v>
      </c>
      <c r="E8809">
        <v>7</v>
      </c>
      <c r="F8809" s="8">
        <f>VLOOKUP(C8809,Products!$A$2:$E$20,5,TRUE)</f>
        <v>8.9499999999999993</v>
      </c>
      <c r="G8809" s="8">
        <f t="shared" si="274"/>
        <v>62.649999999999991</v>
      </c>
      <c r="H8809" s="8">
        <f>VLOOKUP(C8809,Products!$A$2:$F$20,6,TRUE)</f>
        <v>5.6999999999999993</v>
      </c>
      <c r="I8809" s="8">
        <f t="shared" si="275"/>
        <v>39.899999999999991</v>
      </c>
      <c r="J8809" s="42">
        <f>VLOOKUP(B8809,Invoices!A:I,9,TRUE)</f>
        <v>2021</v>
      </c>
    </row>
    <row r="8810" spans="1:10" x14ac:dyDescent="0.15">
      <c r="A8810" t="s">
        <v>12170</v>
      </c>
      <c r="B8810" t="s">
        <v>1889</v>
      </c>
      <c r="C8810" t="s">
        <v>103</v>
      </c>
      <c r="D8810" t="s">
        <v>77</v>
      </c>
      <c r="E8810">
        <v>3</v>
      </c>
      <c r="F8810" s="8">
        <f>VLOOKUP(C8810,Products!$A$2:$E$20,5,TRUE)</f>
        <v>8.9499999999999993</v>
      </c>
      <c r="G8810" s="8">
        <f t="shared" si="274"/>
        <v>26.849999999999998</v>
      </c>
      <c r="H8810" s="8">
        <f>VLOOKUP(C8810,Products!$A$2:$F$20,6,TRUE)</f>
        <v>3.1999999999999993</v>
      </c>
      <c r="I8810" s="8">
        <f t="shared" si="275"/>
        <v>9.5999999999999979</v>
      </c>
      <c r="J8810" s="42">
        <f>VLOOKUP(B8810,Invoices!A:I,9,TRUE)</f>
        <v>2021</v>
      </c>
    </row>
    <row r="8811" spans="1:10" x14ac:dyDescent="0.15">
      <c r="A8811" t="s">
        <v>12171</v>
      </c>
      <c r="B8811" t="s">
        <v>1889</v>
      </c>
      <c r="C8811" t="s">
        <v>92</v>
      </c>
      <c r="D8811" t="s">
        <v>82</v>
      </c>
      <c r="E8811">
        <v>5</v>
      </c>
      <c r="F8811" s="8">
        <f>VLOOKUP(C8811,Products!$A$2:$E$20,5,TRUE)</f>
        <v>19.95</v>
      </c>
      <c r="G8811" s="8">
        <f t="shared" si="274"/>
        <v>99.75</v>
      </c>
      <c r="H8811" s="8">
        <f>VLOOKUP(C8811,Products!$A$2:$F$20,6,TRUE)</f>
        <v>7.4499999999999993</v>
      </c>
      <c r="I8811" s="8">
        <f t="shared" si="275"/>
        <v>37.25</v>
      </c>
      <c r="J8811" s="42">
        <f>VLOOKUP(B8811,Invoices!A:I,9,TRUE)</f>
        <v>2021</v>
      </c>
    </row>
    <row r="8812" spans="1:10" x14ac:dyDescent="0.15">
      <c r="A8812" t="s">
        <v>12172</v>
      </c>
      <c r="B8812" t="s">
        <v>1889</v>
      </c>
      <c r="C8812" t="s">
        <v>87</v>
      </c>
      <c r="D8812" t="s">
        <v>68</v>
      </c>
      <c r="E8812">
        <v>4</v>
      </c>
      <c r="F8812" s="8">
        <f>VLOOKUP(C8812,Products!$A$2:$E$20,5,TRUE)</f>
        <v>19.95</v>
      </c>
      <c r="G8812" s="8">
        <f t="shared" si="274"/>
        <v>79.8</v>
      </c>
      <c r="H8812" s="8">
        <f>VLOOKUP(C8812,Products!$A$2:$F$20,6,TRUE)</f>
        <v>7.4499999999999993</v>
      </c>
      <c r="I8812" s="8">
        <f t="shared" si="275"/>
        <v>29.799999999999997</v>
      </c>
      <c r="J8812" s="42">
        <f>VLOOKUP(B8812,Invoices!A:I,9,TRUE)</f>
        <v>2021</v>
      </c>
    </row>
    <row r="8813" spans="1:10" x14ac:dyDescent="0.15">
      <c r="A8813" t="s">
        <v>12173</v>
      </c>
      <c r="B8813" t="s">
        <v>1889</v>
      </c>
      <c r="C8813" t="s">
        <v>105</v>
      </c>
      <c r="D8813" t="s">
        <v>81</v>
      </c>
      <c r="E8813">
        <v>4</v>
      </c>
      <c r="F8813" s="8">
        <f>VLOOKUP(C8813,Products!$A$2:$E$20,5,TRUE)</f>
        <v>8.9499999999999993</v>
      </c>
      <c r="G8813" s="8">
        <f t="shared" si="274"/>
        <v>35.799999999999997</v>
      </c>
      <c r="H8813" s="8">
        <f>VLOOKUP(C8813,Products!$A$2:$F$20,6,TRUE)</f>
        <v>3.1999999999999993</v>
      </c>
      <c r="I8813" s="8">
        <f t="shared" si="275"/>
        <v>12.799999999999997</v>
      </c>
      <c r="J8813" s="42">
        <f>VLOOKUP(B8813,Invoices!A:I,9,TRUE)</f>
        <v>2021</v>
      </c>
    </row>
    <row r="8814" spans="1:10" x14ac:dyDescent="0.15">
      <c r="A8814" t="s">
        <v>12174</v>
      </c>
      <c r="B8814" t="s">
        <v>1889</v>
      </c>
      <c r="C8814" t="s">
        <v>101</v>
      </c>
      <c r="D8814" t="s">
        <v>69</v>
      </c>
      <c r="E8814">
        <v>1</v>
      </c>
      <c r="F8814" s="8">
        <f>VLOOKUP(C8814,Products!$A$2:$E$20,5,TRUE)</f>
        <v>129.94999999999999</v>
      </c>
      <c r="G8814" s="8">
        <f t="shared" si="274"/>
        <v>129.94999999999999</v>
      </c>
      <c r="H8814" s="8">
        <f>VLOOKUP(C8814,Products!$A$2:$F$20,6,TRUE)</f>
        <v>40.449999999999989</v>
      </c>
      <c r="I8814" s="8">
        <f t="shared" si="275"/>
        <v>40.449999999999989</v>
      </c>
      <c r="J8814" s="42">
        <f>VLOOKUP(B8814,Invoices!A:I,9,TRUE)</f>
        <v>2021</v>
      </c>
    </row>
    <row r="8815" spans="1:10" x14ac:dyDescent="0.15">
      <c r="A8815" t="s">
        <v>12175</v>
      </c>
      <c r="B8815" t="s">
        <v>1889</v>
      </c>
      <c r="C8815" t="s">
        <v>93</v>
      </c>
      <c r="D8815" t="s">
        <v>76</v>
      </c>
      <c r="E8815">
        <v>3</v>
      </c>
      <c r="F8815" s="8">
        <f>VLOOKUP(C8815,Products!$A$2:$E$20,5,TRUE)</f>
        <v>9.9499999999999993</v>
      </c>
      <c r="G8815" s="8">
        <f t="shared" si="274"/>
        <v>29.849999999999998</v>
      </c>
      <c r="H8815" s="8">
        <f>VLOOKUP(C8815,Products!$A$2:$F$20,6,TRUE)</f>
        <v>1.9499999999999993</v>
      </c>
      <c r="I8815" s="8">
        <f t="shared" si="275"/>
        <v>5.8499999999999979</v>
      </c>
      <c r="J8815" s="42">
        <f>VLOOKUP(B8815,Invoices!A:I,9,TRUE)</f>
        <v>2021</v>
      </c>
    </row>
    <row r="8816" spans="1:10" x14ac:dyDescent="0.15">
      <c r="A8816" t="s">
        <v>12176</v>
      </c>
      <c r="B8816" t="s">
        <v>1889</v>
      </c>
      <c r="C8816" t="s">
        <v>95</v>
      </c>
      <c r="D8816" t="s">
        <v>73</v>
      </c>
      <c r="E8816">
        <v>1</v>
      </c>
      <c r="F8816" s="8">
        <f>VLOOKUP(C8816,Products!$A$2:$E$20,5,TRUE)</f>
        <v>12.95</v>
      </c>
      <c r="G8816" s="8">
        <f t="shared" si="274"/>
        <v>12.95</v>
      </c>
      <c r="H8816" s="8">
        <f>VLOOKUP(C8816,Products!$A$2:$F$20,6,TRUE)</f>
        <v>4.1999999999999993</v>
      </c>
      <c r="I8816" s="8">
        <f t="shared" si="275"/>
        <v>4.1999999999999993</v>
      </c>
      <c r="J8816" s="42">
        <f>VLOOKUP(B8816,Invoices!A:I,9,TRUE)</f>
        <v>2021</v>
      </c>
    </row>
    <row r="8817" spans="1:10" x14ac:dyDescent="0.15">
      <c r="A8817" t="s">
        <v>12177</v>
      </c>
      <c r="B8817" t="s">
        <v>1890</v>
      </c>
      <c r="C8817" t="s">
        <v>88</v>
      </c>
      <c r="D8817" t="s">
        <v>85</v>
      </c>
      <c r="E8817">
        <v>8</v>
      </c>
      <c r="F8817" s="8">
        <f>VLOOKUP(C8817,Products!$A$2:$E$20,5,TRUE)</f>
        <v>8.9499999999999993</v>
      </c>
      <c r="G8817" s="8">
        <f t="shared" si="274"/>
        <v>71.599999999999994</v>
      </c>
      <c r="H8817" s="8">
        <f>VLOOKUP(C8817,Products!$A$2:$F$20,6,TRUE)</f>
        <v>5.6999999999999993</v>
      </c>
      <c r="I8817" s="8">
        <f t="shared" si="275"/>
        <v>45.599999999999994</v>
      </c>
      <c r="J8817" s="42">
        <f>VLOOKUP(B8817,Invoices!A:I,9,TRUE)</f>
        <v>2021</v>
      </c>
    </row>
    <row r="8818" spans="1:10" x14ac:dyDescent="0.15">
      <c r="A8818" t="s">
        <v>12178</v>
      </c>
      <c r="B8818" t="s">
        <v>1890</v>
      </c>
      <c r="C8818" t="s">
        <v>96</v>
      </c>
      <c r="D8818" t="s">
        <v>75</v>
      </c>
      <c r="E8818">
        <v>1</v>
      </c>
      <c r="F8818" s="8">
        <f>VLOOKUP(C8818,Products!$A$2:$E$20,5,TRUE)</f>
        <v>79.95</v>
      </c>
      <c r="G8818" s="8">
        <f t="shared" si="274"/>
        <v>79.95</v>
      </c>
      <c r="H8818" s="8">
        <f>VLOOKUP(C8818,Products!$A$2:$F$20,6,TRUE)</f>
        <v>27.950000000000003</v>
      </c>
      <c r="I8818" s="8">
        <f t="shared" si="275"/>
        <v>27.950000000000003</v>
      </c>
      <c r="J8818" s="42">
        <f>VLOOKUP(B8818,Invoices!A:I,9,TRUE)</f>
        <v>2021</v>
      </c>
    </row>
    <row r="8819" spans="1:10" x14ac:dyDescent="0.15">
      <c r="A8819" t="s">
        <v>12179</v>
      </c>
      <c r="B8819" t="s">
        <v>1890</v>
      </c>
      <c r="C8819" t="s">
        <v>90</v>
      </c>
      <c r="D8819" t="s">
        <v>72</v>
      </c>
      <c r="E8819">
        <v>1</v>
      </c>
      <c r="F8819" s="8">
        <f>VLOOKUP(C8819,Products!$A$2:$E$20,5,TRUE)</f>
        <v>8.9499999999999993</v>
      </c>
      <c r="G8819" s="8">
        <f t="shared" si="274"/>
        <v>8.9499999999999993</v>
      </c>
      <c r="H8819" s="8">
        <f>VLOOKUP(C8819,Products!$A$2:$F$20,6,TRUE)</f>
        <v>5.6999999999999993</v>
      </c>
      <c r="I8819" s="8">
        <f t="shared" si="275"/>
        <v>5.6999999999999993</v>
      </c>
      <c r="J8819" s="42">
        <f>VLOOKUP(B8819,Invoices!A:I,9,TRUE)</f>
        <v>2021</v>
      </c>
    </row>
    <row r="8820" spans="1:10" x14ac:dyDescent="0.15">
      <c r="A8820" t="s">
        <v>12180</v>
      </c>
      <c r="B8820" t="s">
        <v>1890</v>
      </c>
      <c r="C8820" t="s">
        <v>97</v>
      </c>
      <c r="D8820" t="s">
        <v>74</v>
      </c>
      <c r="E8820">
        <v>1</v>
      </c>
      <c r="F8820" s="8">
        <f>VLOOKUP(C8820,Products!$A$2:$E$20,5,TRUE)</f>
        <v>1.5</v>
      </c>
      <c r="G8820" s="8">
        <f t="shared" si="274"/>
        <v>1.5</v>
      </c>
      <c r="H8820" s="8">
        <f>VLOOKUP(C8820,Products!$A$2:$F$20,6,TRUE)</f>
        <v>0.5</v>
      </c>
      <c r="I8820" s="8">
        <f t="shared" si="275"/>
        <v>0.5</v>
      </c>
      <c r="J8820" s="42">
        <f>VLOOKUP(B8820,Invoices!A:I,9,TRUE)</f>
        <v>2021</v>
      </c>
    </row>
    <row r="8821" spans="1:10" x14ac:dyDescent="0.15">
      <c r="A8821" t="s">
        <v>12181</v>
      </c>
      <c r="B8821" t="s">
        <v>1890</v>
      </c>
      <c r="C8821" t="s">
        <v>104</v>
      </c>
      <c r="D8821" t="s">
        <v>71</v>
      </c>
      <c r="E8821">
        <v>1</v>
      </c>
      <c r="F8821" s="8">
        <f>VLOOKUP(C8821,Products!$A$2:$E$20,5,TRUE)</f>
        <v>2.95</v>
      </c>
      <c r="G8821" s="8">
        <f t="shared" si="274"/>
        <v>2.95</v>
      </c>
      <c r="H8821" s="8">
        <f>VLOOKUP(C8821,Products!$A$2:$F$20,6,TRUE)</f>
        <v>1.1500000000000001</v>
      </c>
      <c r="I8821" s="8">
        <f t="shared" si="275"/>
        <v>1.1500000000000001</v>
      </c>
      <c r="J8821" s="42">
        <f>VLOOKUP(B8821,Invoices!A:I,9,TRUE)</f>
        <v>2021</v>
      </c>
    </row>
    <row r="8822" spans="1:10" x14ac:dyDescent="0.15">
      <c r="A8822" t="s">
        <v>12182</v>
      </c>
      <c r="B8822" t="s">
        <v>1890</v>
      </c>
      <c r="C8822" t="s">
        <v>92</v>
      </c>
      <c r="D8822" t="s">
        <v>82</v>
      </c>
      <c r="E8822">
        <v>1</v>
      </c>
      <c r="F8822" s="8">
        <f>VLOOKUP(C8822,Products!$A$2:$E$20,5,TRUE)</f>
        <v>19.95</v>
      </c>
      <c r="G8822" s="8">
        <f t="shared" si="274"/>
        <v>19.95</v>
      </c>
      <c r="H8822" s="8">
        <f>VLOOKUP(C8822,Products!$A$2:$F$20,6,TRUE)</f>
        <v>7.4499999999999993</v>
      </c>
      <c r="I8822" s="8">
        <f t="shared" si="275"/>
        <v>7.4499999999999993</v>
      </c>
      <c r="J8822" s="42">
        <f>VLOOKUP(B8822,Invoices!A:I,9,TRUE)</f>
        <v>2021</v>
      </c>
    </row>
    <row r="8823" spans="1:10" x14ac:dyDescent="0.15">
      <c r="A8823" t="s">
        <v>12183</v>
      </c>
      <c r="B8823" t="s">
        <v>1890</v>
      </c>
      <c r="C8823" t="s">
        <v>102</v>
      </c>
      <c r="D8823" t="s">
        <v>83</v>
      </c>
      <c r="E8823">
        <v>2</v>
      </c>
      <c r="F8823" s="8">
        <f>VLOOKUP(C8823,Products!$A$2:$E$20,5,TRUE)</f>
        <v>29.95</v>
      </c>
      <c r="G8823" s="8">
        <f t="shared" si="274"/>
        <v>59.9</v>
      </c>
      <c r="H8823" s="8">
        <f>VLOOKUP(C8823,Products!$A$2:$F$20,6,TRUE)</f>
        <v>15</v>
      </c>
      <c r="I8823" s="8">
        <f t="shared" si="275"/>
        <v>30</v>
      </c>
      <c r="J8823" s="42">
        <f>VLOOKUP(B8823,Invoices!A:I,9,TRUE)</f>
        <v>2021</v>
      </c>
    </row>
    <row r="8824" spans="1:10" x14ac:dyDescent="0.15">
      <c r="A8824" t="s">
        <v>12184</v>
      </c>
      <c r="B8824" t="s">
        <v>1890</v>
      </c>
      <c r="C8824" t="s">
        <v>99</v>
      </c>
      <c r="D8824" t="s">
        <v>84</v>
      </c>
      <c r="E8824">
        <v>1</v>
      </c>
      <c r="F8824" s="8">
        <f>VLOOKUP(C8824,Products!$A$2:$E$20,5,TRUE)</f>
        <v>3.5</v>
      </c>
      <c r="G8824" s="8">
        <f t="shared" si="274"/>
        <v>3.5</v>
      </c>
      <c r="H8824" s="8">
        <f>VLOOKUP(C8824,Products!$A$2:$F$20,6,TRUE)</f>
        <v>0.54999999999999982</v>
      </c>
      <c r="I8824" s="8">
        <f t="shared" si="275"/>
        <v>0.54999999999999982</v>
      </c>
      <c r="J8824" s="42">
        <f>VLOOKUP(B8824,Invoices!A:I,9,TRUE)</f>
        <v>2021</v>
      </c>
    </row>
    <row r="8825" spans="1:10" x14ac:dyDescent="0.15">
      <c r="A8825" t="s">
        <v>12185</v>
      </c>
      <c r="B8825" t="s">
        <v>1891</v>
      </c>
      <c r="C8825" t="s">
        <v>105</v>
      </c>
      <c r="D8825" t="s">
        <v>81</v>
      </c>
      <c r="E8825">
        <v>1</v>
      </c>
      <c r="F8825" s="8">
        <f>VLOOKUP(C8825,Products!$A$2:$E$20,5,TRUE)</f>
        <v>8.9499999999999993</v>
      </c>
      <c r="G8825" s="8">
        <f t="shared" si="274"/>
        <v>8.9499999999999993</v>
      </c>
      <c r="H8825" s="8">
        <f>VLOOKUP(C8825,Products!$A$2:$F$20,6,TRUE)</f>
        <v>3.1999999999999993</v>
      </c>
      <c r="I8825" s="8">
        <f t="shared" si="275"/>
        <v>3.1999999999999993</v>
      </c>
      <c r="J8825" s="42">
        <f>VLOOKUP(B8825,Invoices!A:I,9,TRUE)</f>
        <v>2021</v>
      </c>
    </row>
    <row r="8826" spans="1:10" x14ac:dyDescent="0.15">
      <c r="A8826" t="s">
        <v>12186</v>
      </c>
      <c r="B8826" t="s">
        <v>1892</v>
      </c>
      <c r="C8826" t="s">
        <v>92</v>
      </c>
      <c r="D8826" t="s">
        <v>82</v>
      </c>
      <c r="E8826">
        <v>1</v>
      </c>
      <c r="F8826" s="8">
        <f>VLOOKUP(C8826,Products!$A$2:$E$20,5,TRUE)</f>
        <v>19.95</v>
      </c>
      <c r="G8826" s="8">
        <f t="shared" si="274"/>
        <v>19.95</v>
      </c>
      <c r="H8826" s="8">
        <f>VLOOKUP(C8826,Products!$A$2:$F$20,6,TRUE)</f>
        <v>7.4499999999999993</v>
      </c>
      <c r="I8826" s="8">
        <f t="shared" si="275"/>
        <v>7.4499999999999993</v>
      </c>
      <c r="J8826" s="42">
        <f>VLOOKUP(B8826,Invoices!A:I,9,TRUE)</f>
        <v>2021</v>
      </c>
    </row>
    <row r="8827" spans="1:10" x14ac:dyDescent="0.15">
      <c r="A8827" t="s">
        <v>12187</v>
      </c>
      <c r="B8827" t="s">
        <v>1892</v>
      </c>
      <c r="C8827" t="s">
        <v>100</v>
      </c>
      <c r="D8827" t="s">
        <v>78</v>
      </c>
      <c r="E8827">
        <v>2</v>
      </c>
      <c r="F8827" s="8">
        <f>VLOOKUP(C8827,Products!$A$2:$E$20,5,TRUE)</f>
        <v>49.95</v>
      </c>
      <c r="G8827" s="8">
        <f t="shared" si="274"/>
        <v>99.9</v>
      </c>
      <c r="H8827" s="8">
        <f>VLOOKUP(C8827,Products!$A$2:$F$20,6,TRUE)</f>
        <v>19.950000000000003</v>
      </c>
      <c r="I8827" s="8">
        <f t="shared" si="275"/>
        <v>39.900000000000006</v>
      </c>
      <c r="J8827" s="42">
        <f>VLOOKUP(B8827,Invoices!A:I,9,TRUE)</f>
        <v>2021</v>
      </c>
    </row>
    <row r="8828" spans="1:10" x14ac:dyDescent="0.15">
      <c r="A8828" t="s">
        <v>12188</v>
      </c>
      <c r="B8828" t="s">
        <v>1892</v>
      </c>
      <c r="C8828" t="s">
        <v>98</v>
      </c>
      <c r="D8828" t="s">
        <v>79</v>
      </c>
      <c r="E8828">
        <v>1</v>
      </c>
      <c r="F8828" s="8">
        <f>VLOOKUP(C8828,Products!$A$2:$E$20,5,TRUE)</f>
        <v>14.95</v>
      </c>
      <c r="G8828" s="8">
        <f t="shared" si="274"/>
        <v>14.95</v>
      </c>
      <c r="H8828" s="8">
        <f>VLOOKUP(C8828,Products!$A$2:$F$20,6,TRUE)</f>
        <v>3.0499999999999989</v>
      </c>
      <c r="I8828" s="8">
        <f t="shared" si="275"/>
        <v>3.0499999999999989</v>
      </c>
      <c r="J8828" s="42">
        <f>VLOOKUP(B8828,Invoices!A:I,9,TRUE)</f>
        <v>2021</v>
      </c>
    </row>
    <row r="8829" spans="1:10" x14ac:dyDescent="0.15">
      <c r="A8829" t="s">
        <v>12189</v>
      </c>
      <c r="B8829" t="s">
        <v>1892</v>
      </c>
      <c r="C8829" t="s">
        <v>94</v>
      </c>
      <c r="D8829" t="s">
        <v>86</v>
      </c>
      <c r="E8829">
        <v>2</v>
      </c>
      <c r="F8829" s="8">
        <f>VLOOKUP(C8829,Products!$A$2:$E$20,5,TRUE)</f>
        <v>3.5</v>
      </c>
      <c r="G8829" s="8">
        <f t="shared" si="274"/>
        <v>7</v>
      </c>
      <c r="H8829" s="8">
        <f>VLOOKUP(C8829,Products!$A$2:$F$20,6,TRUE)</f>
        <v>0.54999999999999982</v>
      </c>
      <c r="I8829" s="8">
        <f t="shared" si="275"/>
        <v>1.0999999999999996</v>
      </c>
      <c r="J8829" s="42">
        <f>VLOOKUP(B8829,Invoices!A:I,9,TRUE)</f>
        <v>2021</v>
      </c>
    </row>
    <row r="8830" spans="1:10" x14ac:dyDescent="0.15">
      <c r="A8830" t="s">
        <v>12190</v>
      </c>
      <c r="B8830" t="s">
        <v>1893</v>
      </c>
      <c r="C8830" t="s">
        <v>88</v>
      </c>
      <c r="D8830" t="s">
        <v>85</v>
      </c>
      <c r="E8830">
        <v>1</v>
      </c>
      <c r="F8830" s="8">
        <f>VLOOKUP(C8830,Products!$A$2:$E$20,5,TRUE)</f>
        <v>8.9499999999999993</v>
      </c>
      <c r="G8830" s="8">
        <f t="shared" si="274"/>
        <v>8.9499999999999993</v>
      </c>
      <c r="H8830" s="8">
        <f>VLOOKUP(C8830,Products!$A$2:$F$20,6,TRUE)</f>
        <v>5.6999999999999993</v>
      </c>
      <c r="I8830" s="8">
        <f t="shared" si="275"/>
        <v>5.6999999999999993</v>
      </c>
      <c r="J8830" s="42">
        <f>VLOOKUP(B8830,Invoices!A:I,9,TRUE)</f>
        <v>2021</v>
      </c>
    </row>
    <row r="8831" spans="1:10" x14ac:dyDescent="0.15">
      <c r="A8831" t="s">
        <v>12191</v>
      </c>
      <c r="B8831" t="s">
        <v>1893</v>
      </c>
      <c r="C8831" t="s">
        <v>103</v>
      </c>
      <c r="D8831" t="s">
        <v>77</v>
      </c>
      <c r="E8831">
        <v>1</v>
      </c>
      <c r="F8831" s="8">
        <f>VLOOKUP(C8831,Products!$A$2:$E$20,5,TRUE)</f>
        <v>8.9499999999999993</v>
      </c>
      <c r="G8831" s="8">
        <f t="shared" si="274"/>
        <v>8.9499999999999993</v>
      </c>
      <c r="H8831" s="8">
        <f>VLOOKUP(C8831,Products!$A$2:$F$20,6,TRUE)</f>
        <v>3.1999999999999993</v>
      </c>
      <c r="I8831" s="8">
        <f t="shared" si="275"/>
        <v>3.1999999999999993</v>
      </c>
      <c r="J8831" s="42">
        <f>VLOOKUP(B8831,Invoices!A:I,9,TRUE)</f>
        <v>2021</v>
      </c>
    </row>
    <row r="8832" spans="1:10" x14ac:dyDescent="0.15">
      <c r="A8832" t="s">
        <v>12192</v>
      </c>
      <c r="B8832" t="s">
        <v>1893</v>
      </c>
      <c r="C8832" t="s">
        <v>94</v>
      </c>
      <c r="D8832" t="s">
        <v>86</v>
      </c>
      <c r="E8832">
        <v>6</v>
      </c>
      <c r="F8832" s="8">
        <f>VLOOKUP(C8832,Products!$A$2:$E$20,5,TRUE)</f>
        <v>3.5</v>
      </c>
      <c r="G8832" s="8">
        <f t="shared" si="274"/>
        <v>21</v>
      </c>
      <c r="H8832" s="8">
        <f>VLOOKUP(C8832,Products!$A$2:$F$20,6,TRUE)</f>
        <v>0.54999999999999982</v>
      </c>
      <c r="I8832" s="8">
        <f t="shared" si="275"/>
        <v>3.2999999999999989</v>
      </c>
      <c r="J8832" s="42">
        <f>VLOOKUP(B8832,Invoices!A:I,9,TRUE)</f>
        <v>2021</v>
      </c>
    </row>
    <row r="8833" spans="1:10" x14ac:dyDescent="0.15">
      <c r="A8833" t="s">
        <v>12193</v>
      </c>
      <c r="B8833" t="s">
        <v>1893</v>
      </c>
      <c r="C8833" t="s">
        <v>104</v>
      </c>
      <c r="D8833" t="s">
        <v>71</v>
      </c>
      <c r="E8833">
        <v>1</v>
      </c>
      <c r="F8833" s="8">
        <f>VLOOKUP(C8833,Products!$A$2:$E$20,5,TRUE)</f>
        <v>2.95</v>
      </c>
      <c r="G8833" s="8">
        <f t="shared" si="274"/>
        <v>2.95</v>
      </c>
      <c r="H8833" s="8">
        <f>VLOOKUP(C8833,Products!$A$2:$F$20,6,TRUE)</f>
        <v>1.1500000000000001</v>
      </c>
      <c r="I8833" s="8">
        <f t="shared" si="275"/>
        <v>1.1500000000000001</v>
      </c>
      <c r="J8833" s="42">
        <f>VLOOKUP(B8833,Invoices!A:I,9,TRUE)</f>
        <v>2021</v>
      </c>
    </row>
    <row r="8834" spans="1:10" x14ac:dyDescent="0.15">
      <c r="A8834" t="s">
        <v>12194</v>
      </c>
      <c r="B8834" t="s">
        <v>1894</v>
      </c>
      <c r="C8834" t="s">
        <v>105</v>
      </c>
      <c r="D8834" t="s">
        <v>81</v>
      </c>
      <c r="E8834">
        <v>9</v>
      </c>
      <c r="F8834" s="8">
        <f>VLOOKUP(C8834,Products!$A$2:$E$20,5,TRUE)</f>
        <v>8.9499999999999993</v>
      </c>
      <c r="G8834" s="8">
        <f t="shared" si="274"/>
        <v>80.55</v>
      </c>
      <c r="H8834" s="8">
        <f>VLOOKUP(C8834,Products!$A$2:$F$20,6,TRUE)</f>
        <v>3.1999999999999993</v>
      </c>
      <c r="I8834" s="8">
        <f t="shared" si="275"/>
        <v>28.799999999999994</v>
      </c>
      <c r="J8834" s="42">
        <f>VLOOKUP(B8834,Invoices!A:I,9,TRUE)</f>
        <v>2021</v>
      </c>
    </row>
    <row r="8835" spans="1:10" x14ac:dyDescent="0.15">
      <c r="A8835" t="s">
        <v>12195</v>
      </c>
      <c r="B8835" t="s">
        <v>1894</v>
      </c>
      <c r="C8835" t="s">
        <v>104</v>
      </c>
      <c r="D8835" t="s">
        <v>71</v>
      </c>
      <c r="E8835">
        <v>6</v>
      </c>
      <c r="F8835" s="8">
        <f>VLOOKUP(C8835,Products!$A$2:$E$20,5,TRUE)</f>
        <v>2.95</v>
      </c>
      <c r="G8835" s="8">
        <f t="shared" ref="G8835:G8898" si="276">F8835*E8835</f>
        <v>17.700000000000003</v>
      </c>
      <c r="H8835" s="8">
        <f>VLOOKUP(C8835,Products!$A$2:$F$20,6,TRUE)</f>
        <v>1.1500000000000001</v>
      </c>
      <c r="I8835" s="8">
        <f t="shared" ref="I8835:I8898" si="277">H8835*E8835</f>
        <v>6.9</v>
      </c>
      <c r="J8835" s="42">
        <f>VLOOKUP(B8835,Invoices!A:I,9,TRUE)</f>
        <v>2021</v>
      </c>
    </row>
    <row r="8836" spans="1:10" x14ac:dyDescent="0.15">
      <c r="A8836" t="s">
        <v>12196</v>
      </c>
      <c r="B8836" t="s">
        <v>1894</v>
      </c>
      <c r="C8836" t="s">
        <v>90</v>
      </c>
      <c r="D8836" t="s">
        <v>72</v>
      </c>
      <c r="E8836">
        <v>12</v>
      </c>
      <c r="F8836" s="8">
        <f>VLOOKUP(C8836,Products!$A$2:$E$20,5,TRUE)</f>
        <v>8.9499999999999993</v>
      </c>
      <c r="G8836" s="8">
        <f t="shared" si="276"/>
        <v>107.39999999999999</v>
      </c>
      <c r="H8836" s="8">
        <f>VLOOKUP(C8836,Products!$A$2:$F$20,6,TRUE)</f>
        <v>5.6999999999999993</v>
      </c>
      <c r="I8836" s="8">
        <f t="shared" si="277"/>
        <v>68.399999999999991</v>
      </c>
      <c r="J8836" s="42">
        <f>VLOOKUP(B8836,Invoices!A:I,9,TRUE)</f>
        <v>2021</v>
      </c>
    </row>
    <row r="8837" spans="1:10" x14ac:dyDescent="0.15">
      <c r="A8837" t="s">
        <v>12197</v>
      </c>
      <c r="B8837" t="s">
        <v>1895</v>
      </c>
      <c r="C8837" t="s">
        <v>96</v>
      </c>
      <c r="D8837" t="s">
        <v>75</v>
      </c>
      <c r="E8837">
        <v>1</v>
      </c>
      <c r="F8837" s="8">
        <f>VLOOKUP(C8837,Products!$A$2:$E$20,5,TRUE)</f>
        <v>79.95</v>
      </c>
      <c r="G8837" s="8">
        <f t="shared" si="276"/>
        <v>79.95</v>
      </c>
      <c r="H8837" s="8">
        <f>VLOOKUP(C8837,Products!$A$2:$F$20,6,TRUE)</f>
        <v>27.950000000000003</v>
      </c>
      <c r="I8837" s="8">
        <f t="shared" si="277"/>
        <v>27.950000000000003</v>
      </c>
      <c r="J8837" s="42">
        <f>VLOOKUP(B8837,Invoices!A:I,9,TRUE)</f>
        <v>2021</v>
      </c>
    </row>
    <row r="8838" spans="1:10" x14ac:dyDescent="0.15">
      <c r="A8838" t="s">
        <v>12198</v>
      </c>
      <c r="B8838" t="s">
        <v>1895</v>
      </c>
      <c r="C8838" t="s">
        <v>87</v>
      </c>
      <c r="D8838" t="s">
        <v>68</v>
      </c>
      <c r="E8838">
        <v>1</v>
      </c>
      <c r="F8838" s="8">
        <f>VLOOKUP(C8838,Products!$A$2:$E$20,5,TRUE)</f>
        <v>19.95</v>
      </c>
      <c r="G8838" s="8">
        <f t="shared" si="276"/>
        <v>19.95</v>
      </c>
      <c r="H8838" s="8">
        <f>VLOOKUP(C8838,Products!$A$2:$F$20,6,TRUE)</f>
        <v>7.4499999999999993</v>
      </c>
      <c r="I8838" s="8">
        <f t="shared" si="277"/>
        <v>7.4499999999999993</v>
      </c>
      <c r="J8838" s="42">
        <f>VLOOKUP(B8838,Invoices!A:I,9,TRUE)</f>
        <v>2021</v>
      </c>
    </row>
    <row r="8839" spans="1:10" x14ac:dyDescent="0.15">
      <c r="A8839" t="s">
        <v>12199</v>
      </c>
      <c r="B8839" t="s">
        <v>1896</v>
      </c>
      <c r="C8839" t="s">
        <v>105</v>
      </c>
      <c r="D8839" t="s">
        <v>81</v>
      </c>
      <c r="E8839">
        <v>50</v>
      </c>
      <c r="F8839" s="8">
        <f>VLOOKUP(C8839,Products!$A$2:$E$20,5,TRUE)</f>
        <v>8.9499999999999993</v>
      </c>
      <c r="G8839" s="8">
        <f t="shared" si="276"/>
        <v>447.49999999999994</v>
      </c>
      <c r="H8839" s="8">
        <f>VLOOKUP(C8839,Products!$A$2:$F$20,6,TRUE)</f>
        <v>3.1999999999999993</v>
      </c>
      <c r="I8839" s="8">
        <f t="shared" si="277"/>
        <v>159.99999999999997</v>
      </c>
      <c r="J8839" s="42">
        <f>VLOOKUP(B8839,Invoices!A:I,9,TRUE)</f>
        <v>2021</v>
      </c>
    </row>
    <row r="8840" spans="1:10" x14ac:dyDescent="0.15">
      <c r="A8840" t="s">
        <v>12200</v>
      </c>
      <c r="B8840" t="s">
        <v>1896</v>
      </c>
      <c r="C8840" t="s">
        <v>89</v>
      </c>
      <c r="D8840" t="s">
        <v>80</v>
      </c>
      <c r="E8840">
        <v>24</v>
      </c>
      <c r="F8840" s="8">
        <f>VLOOKUP(C8840,Products!$A$2:$E$20,5,TRUE)</f>
        <v>15.95</v>
      </c>
      <c r="G8840" s="8">
        <f t="shared" si="276"/>
        <v>382.79999999999995</v>
      </c>
      <c r="H8840" s="8">
        <f>VLOOKUP(C8840,Products!$A$2:$F$20,6,TRUE)</f>
        <v>6</v>
      </c>
      <c r="I8840" s="8">
        <f t="shared" si="277"/>
        <v>144</v>
      </c>
      <c r="J8840" s="42">
        <f>VLOOKUP(B8840,Invoices!A:I,9,TRUE)</f>
        <v>2021</v>
      </c>
    </row>
    <row r="8841" spans="1:10" x14ac:dyDescent="0.15">
      <c r="A8841" t="s">
        <v>12201</v>
      </c>
      <c r="B8841" t="s">
        <v>1897</v>
      </c>
      <c r="C8841" t="s">
        <v>94</v>
      </c>
      <c r="D8841" t="s">
        <v>86</v>
      </c>
      <c r="E8841">
        <v>4</v>
      </c>
      <c r="F8841" s="8">
        <f>VLOOKUP(C8841,Products!$A$2:$E$20,5,TRUE)</f>
        <v>3.5</v>
      </c>
      <c r="G8841" s="8">
        <f t="shared" si="276"/>
        <v>14</v>
      </c>
      <c r="H8841" s="8">
        <f>VLOOKUP(C8841,Products!$A$2:$F$20,6,TRUE)</f>
        <v>0.54999999999999982</v>
      </c>
      <c r="I8841" s="8">
        <f t="shared" si="277"/>
        <v>2.1999999999999993</v>
      </c>
      <c r="J8841" s="42">
        <f>VLOOKUP(B8841,Invoices!A:I,9,TRUE)</f>
        <v>2021</v>
      </c>
    </row>
    <row r="8842" spans="1:10" x14ac:dyDescent="0.15">
      <c r="A8842" t="s">
        <v>12202</v>
      </c>
      <c r="B8842" t="s">
        <v>1897</v>
      </c>
      <c r="C8842" t="s">
        <v>104</v>
      </c>
      <c r="D8842" t="s">
        <v>71</v>
      </c>
      <c r="E8842">
        <v>1</v>
      </c>
      <c r="F8842" s="8">
        <f>VLOOKUP(C8842,Products!$A$2:$E$20,5,TRUE)</f>
        <v>2.95</v>
      </c>
      <c r="G8842" s="8">
        <f t="shared" si="276"/>
        <v>2.95</v>
      </c>
      <c r="H8842" s="8">
        <f>VLOOKUP(C8842,Products!$A$2:$F$20,6,TRUE)</f>
        <v>1.1500000000000001</v>
      </c>
      <c r="I8842" s="8">
        <f t="shared" si="277"/>
        <v>1.1500000000000001</v>
      </c>
      <c r="J8842" s="42">
        <f>VLOOKUP(B8842,Invoices!A:I,9,TRUE)</f>
        <v>2021</v>
      </c>
    </row>
    <row r="8843" spans="1:10" x14ac:dyDescent="0.15">
      <c r="A8843" t="s">
        <v>12203</v>
      </c>
      <c r="B8843" t="s">
        <v>1898</v>
      </c>
      <c r="C8843" t="s">
        <v>105</v>
      </c>
      <c r="D8843" t="s">
        <v>81</v>
      </c>
      <c r="E8843">
        <v>4</v>
      </c>
      <c r="F8843" s="8">
        <f>VLOOKUP(C8843,Products!$A$2:$E$20,5,TRUE)</f>
        <v>8.9499999999999993</v>
      </c>
      <c r="G8843" s="8">
        <f t="shared" si="276"/>
        <v>35.799999999999997</v>
      </c>
      <c r="H8843" s="8">
        <f>VLOOKUP(C8843,Products!$A$2:$F$20,6,TRUE)</f>
        <v>3.1999999999999993</v>
      </c>
      <c r="I8843" s="8">
        <f t="shared" si="277"/>
        <v>12.799999999999997</v>
      </c>
      <c r="J8843" s="42">
        <f>VLOOKUP(B8843,Invoices!A:I,9,TRUE)</f>
        <v>2021</v>
      </c>
    </row>
    <row r="8844" spans="1:10" x14ac:dyDescent="0.15">
      <c r="A8844" t="s">
        <v>12204</v>
      </c>
      <c r="B8844" t="s">
        <v>1899</v>
      </c>
      <c r="C8844" t="s">
        <v>100</v>
      </c>
      <c r="D8844" t="s">
        <v>78</v>
      </c>
      <c r="E8844">
        <v>12</v>
      </c>
      <c r="F8844" s="8">
        <f>VLOOKUP(C8844,Products!$A$2:$E$20,5,TRUE)</f>
        <v>49.95</v>
      </c>
      <c r="G8844" s="8">
        <f t="shared" si="276"/>
        <v>599.40000000000009</v>
      </c>
      <c r="H8844" s="8">
        <f>VLOOKUP(C8844,Products!$A$2:$F$20,6,TRUE)</f>
        <v>19.950000000000003</v>
      </c>
      <c r="I8844" s="8">
        <f t="shared" si="277"/>
        <v>239.40000000000003</v>
      </c>
      <c r="J8844" s="42">
        <f>VLOOKUP(B8844,Invoices!A:I,9,TRUE)</f>
        <v>2021</v>
      </c>
    </row>
    <row r="8845" spans="1:10" x14ac:dyDescent="0.15">
      <c r="A8845" t="s">
        <v>12205</v>
      </c>
      <c r="B8845" t="s">
        <v>1899</v>
      </c>
      <c r="C8845" t="s">
        <v>102</v>
      </c>
      <c r="D8845" t="s">
        <v>83</v>
      </c>
      <c r="E8845">
        <v>6</v>
      </c>
      <c r="F8845" s="8">
        <f>VLOOKUP(C8845,Products!$A$2:$E$20,5,TRUE)</f>
        <v>29.95</v>
      </c>
      <c r="G8845" s="8">
        <f t="shared" si="276"/>
        <v>179.7</v>
      </c>
      <c r="H8845" s="8">
        <f>VLOOKUP(C8845,Products!$A$2:$F$20,6,TRUE)</f>
        <v>15</v>
      </c>
      <c r="I8845" s="8">
        <f t="shared" si="277"/>
        <v>90</v>
      </c>
      <c r="J8845" s="42">
        <f>VLOOKUP(B8845,Invoices!A:I,9,TRUE)</f>
        <v>2021</v>
      </c>
    </row>
    <row r="8846" spans="1:10" x14ac:dyDescent="0.15">
      <c r="A8846" t="s">
        <v>12206</v>
      </c>
      <c r="B8846" t="s">
        <v>1899</v>
      </c>
      <c r="C8846" t="s">
        <v>88</v>
      </c>
      <c r="D8846" t="s">
        <v>85</v>
      </c>
      <c r="E8846">
        <v>1</v>
      </c>
      <c r="F8846" s="8">
        <f>VLOOKUP(C8846,Products!$A$2:$E$20,5,TRUE)</f>
        <v>8.9499999999999993</v>
      </c>
      <c r="G8846" s="8">
        <f t="shared" si="276"/>
        <v>8.9499999999999993</v>
      </c>
      <c r="H8846" s="8">
        <f>VLOOKUP(C8846,Products!$A$2:$F$20,6,TRUE)</f>
        <v>5.6999999999999993</v>
      </c>
      <c r="I8846" s="8">
        <f t="shared" si="277"/>
        <v>5.6999999999999993</v>
      </c>
      <c r="J8846" s="42">
        <f>VLOOKUP(B8846,Invoices!A:I,9,TRUE)</f>
        <v>2021</v>
      </c>
    </row>
    <row r="8847" spans="1:10" x14ac:dyDescent="0.15">
      <c r="A8847" t="s">
        <v>12207</v>
      </c>
      <c r="B8847" t="s">
        <v>1899</v>
      </c>
      <c r="C8847" t="s">
        <v>104</v>
      </c>
      <c r="D8847" t="s">
        <v>71</v>
      </c>
      <c r="E8847">
        <v>1</v>
      </c>
      <c r="F8847" s="8">
        <f>VLOOKUP(C8847,Products!$A$2:$E$20,5,TRUE)</f>
        <v>2.95</v>
      </c>
      <c r="G8847" s="8">
        <f t="shared" si="276"/>
        <v>2.95</v>
      </c>
      <c r="H8847" s="8">
        <f>VLOOKUP(C8847,Products!$A$2:$F$20,6,TRUE)</f>
        <v>1.1500000000000001</v>
      </c>
      <c r="I8847" s="8">
        <f t="shared" si="277"/>
        <v>1.1500000000000001</v>
      </c>
      <c r="J8847" s="42">
        <f>VLOOKUP(B8847,Invoices!A:I,9,TRUE)</f>
        <v>2021</v>
      </c>
    </row>
    <row r="8848" spans="1:10" x14ac:dyDescent="0.15">
      <c r="A8848" t="s">
        <v>12208</v>
      </c>
      <c r="B8848" t="s">
        <v>1899</v>
      </c>
      <c r="C8848" t="s">
        <v>90</v>
      </c>
      <c r="D8848" t="s">
        <v>72</v>
      </c>
      <c r="E8848">
        <v>6</v>
      </c>
      <c r="F8848" s="8">
        <f>VLOOKUP(C8848,Products!$A$2:$E$20,5,TRUE)</f>
        <v>8.9499999999999993</v>
      </c>
      <c r="G8848" s="8">
        <f t="shared" si="276"/>
        <v>53.699999999999996</v>
      </c>
      <c r="H8848" s="8">
        <f>VLOOKUP(C8848,Products!$A$2:$F$20,6,TRUE)</f>
        <v>5.6999999999999993</v>
      </c>
      <c r="I8848" s="8">
        <f t="shared" si="277"/>
        <v>34.199999999999996</v>
      </c>
      <c r="J8848" s="42">
        <f>VLOOKUP(B8848,Invoices!A:I,9,TRUE)</f>
        <v>2021</v>
      </c>
    </row>
    <row r="8849" spans="1:10" x14ac:dyDescent="0.15">
      <c r="A8849" t="s">
        <v>12209</v>
      </c>
      <c r="B8849" t="s">
        <v>1900</v>
      </c>
      <c r="C8849" t="s">
        <v>101</v>
      </c>
      <c r="D8849" t="s">
        <v>69</v>
      </c>
      <c r="E8849">
        <v>1</v>
      </c>
      <c r="F8849" s="8">
        <f>VLOOKUP(C8849,Products!$A$2:$E$20,5,TRUE)</f>
        <v>129.94999999999999</v>
      </c>
      <c r="G8849" s="8">
        <f t="shared" si="276"/>
        <v>129.94999999999999</v>
      </c>
      <c r="H8849" s="8">
        <f>VLOOKUP(C8849,Products!$A$2:$F$20,6,TRUE)</f>
        <v>40.449999999999989</v>
      </c>
      <c r="I8849" s="8">
        <f t="shared" si="277"/>
        <v>40.449999999999989</v>
      </c>
      <c r="J8849" s="42">
        <f>VLOOKUP(B8849,Invoices!A:I,9,TRUE)</f>
        <v>2021</v>
      </c>
    </row>
    <row r="8850" spans="1:10" x14ac:dyDescent="0.15">
      <c r="A8850" t="s">
        <v>12210</v>
      </c>
      <c r="B8850" t="s">
        <v>1900</v>
      </c>
      <c r="C8850" t="s">
        <v>87</v>
      </c>
      <c r="D8850" t="s">
        <v>68</v>
      </c>
      <c r="E8850">
        <v>6</v>
      </c>
      <c r="F8850" s="8">
        <f>VLOOKUP(C8850,Products!$A$2:$E$20,5,TRUE)</f>
        <v>19.95</v>
      </c>
      <c r="G8850" s="8">
        <f t="shared" si="276"/>
        <v>119.69999999999999</v>
      </c>
      <c r="H8850" s="8">
        <f>VLOOKUP(C8850,Products!$A$2:$F$20,6,TRUE)</f>
        <v>7.4499999999999993</v>
      </c>
      <c r="I8850" s="8">
        <f t="shared" si="277"/>
        <v>44.699999999999996</v>
      </c>
      <c r="J8850" s="42">
        <f>VLOOKUP(B8850,Invoices!A:I,9,TRUE)</f>
        <v>2021</v>
      </c>
    </row>
    <row r="8851" spans="1:10" x14ac:dyDescent="0.15">
      <c r="A8851" t="s">
        <v>12211</v>
      </c>
      <c r="B8851" t="s">
        <v>1900</v>
      </c>
      <c r="C8851" t="s">
        <v>89</v>
      </c>
      <c r="D8851" t="s">
        <v>80</v>
      </c>
      <c r="E8851">
        <v>10</v>
      </c>
      <c r="F8851" s="8">
        <f>VLOOKUP(C8851,Products!$A$2:$E$20,5,TRUE)</f>
        <v>15.95</v>
      </c>
      <c r="G8851" s="8">
        <f t="shared" si="276"/>
        <v>159.5</v>
      </c>
      <c r="H8851" s="8">
        <f>VLOOKUP(C8851,Products!$A$2:$F$20,6,TRUE)</f>
        <v>6</v>
      </c>
      <c r="I8851" s="8">
        <f t="shared" si="277"/>
        <v>60</v>
      </c>
      <c r="J8851" s="42">
        <f>VLOOKUP(B8851,Invoices!A:I,9,TRUE)</f>
        <v>2021</v>
      </c>
    </row>
    <row r="8852" spans="1:10" x14ac:dyDescent="0.15">
      <c r="A8852" t="s">
        <v>12212</v>
      </c>
      <c r="B8852" t="s">
        <v>1900</v>
      </c>
      <c r="C8852" t="s">
        <v>92</v>
      </c>
      <c r="D8852" t="s">
        <v>82</v>
      </c>
      <c r="E8852">
        <v>20</v>
      </c>
      <c r="F8852" s="8">
        <f>VLOOKUP(C8852,Products!$A$2:$E$20,5,TRUE)</f>
        <v>19.95</v>
      </c>
      <c r="G8852" s="8">
        <f t="shared" si="276"/>
        <v>399</v>
      </c>
      <c r="H8852" s="8">
        <f>VLOOKUP(C8852,Products!$A$2:$F$20,6,TRUE)</f>
        <v>7.4499999999999993</v>
      </c>
      <c r="I8852" s="8">
        <f t="shared" si="277"/>
        <v>149</v>
      </c>
      <c r="J8852" s="42">
        <f>VLOOKUP(B8852,Invoices!A:I,9,TRUE)</f>
        <v>2021</v>
      </c>
    </row>
    <row r="8853" spans="1:10" x14ac:dyDescent="0.15">
      <c r="A8853" t="s">
        <v>12213</v>
      </c>
      <c r="B8853" t="s">
        <v>1900</v>
      </c>
      <c r="C8853" t="s">
        <v>94</v>
      </c>
      <c r="D8853" t="s">
        <v>86</v>
      </c>
      <c r="E8853">
        <v>1</v>
      </c>
      <c r="F8853" s="8">
        <f>VLOOKUP(C8853,Products!$A$2:$E$20,5,TRUE)</f>
        <v>3.5</v>
      </c>
      <c r="G8853" s="8">
        <f t="shared" si="276"/>
        <v>3.5</v>
      </c>
      <c r="H8853" s="8">
        <f>VLOOKUP(C8853,Products!$A$2:$F$20,6,TRUE)</f>
        <v>0.54999999999999982</v>
      </c>
      <c r="I8853" s="8">
        <f t="shared" si="277"/>
        <v>0.54999999999999982</v>
      </c>
      <c r="J8853" s="42">
        <f>VLOOKUP(B8853,Invoices!A:I,9,TRUE)</f>
        <v>2021</v>
      </c>
    </row>
    <row r="8854" spans="1:10" x14ac:dyDescent="0.15">
      <c r="A8854" t="s">
        <v>12214</v>
      </c>
      <c r="B8854" t="s">
        <v>1901</v>
      </c>
      <c r="C8854" t="s">
        <v>104</v>
      </c>
      <c r="D8854" t="s">
        <v>71</v>
      </c>
      <c r="E8854">
        <v>1</v>
      </c>
      <c r="F8854" s="8">
        <f>VLOOKUP(C8854,Products!$A$2:$E$20,5,TRUE)</f>
        <v>2.95</v>
      </c>
      <c r="G8854" s="8">
        <f t="shared" si="276"/>
        <v>2.95</v>
      </c>
      <c r="H8854" s="8">
        <f>VLOOKUP(C8854,Products!$A$2:$F$20,6,TRUE)</f>
        <v>1.1500000000000001</v>
      </c>
      <c r="I8854" s="8">
        <f t="shared" si="277"/>
        <v>1.1500000000000001</v>
      </c>
      <c r="J8854" s="42">
        <f>VLOOKUP(B8854,Invoices!A:I,9,TRUE)</f>
        <v>2021</v>
      </c>
    </row>
    <row r="8855" spans="1:10" x14ac:dyDescent="0.15">
      <c r="A8855" t="s">
        <v>12215</v>
      </c>
      <c r="B8855" t="s">
        <v>1901</v>
      </c>
      <c r="C8855" t="s">
        <v>90</v>
      </c>
      <c r="D8855" t="s">
        <v>72</v>
      </c>
      <c r="E8855">
        <v>1</v>
      </c>
      <c r="F8855" s="8">
        <f>VLOOKUP(C8855,Products!$A$2:$E$20,5,TRUE)</f>
        <v>8.9499999999999993</v>
      </c>
      <c r="G8855" s="8">
        <f t="shared" si="276"/>
        <v>8.9499999999999993</v>
      </c>
      <c r="H8855" s="8">
        <f>VLOOKUP(C8855,Products!$A$2:$F$20,6,TRUE)</f>
        <v>5.6999999999999993</v>
      </c>
      <c r="I8855" s="8">
        <f t="shared" si="277"/>
        <v>5.6999999999999993</v>
      </c>
      <c r="J8855" s="42">
        <f>VLOOKUP(B8855,Invoices!A:I,9,TRUE)</f>
        <v>2021</v>
      </c>
    </row>
    <row r="8856" spans="1:10" x14ac:dyDescent="0.15">
      <c r="A8856" t="s">
        <v>12216</v>
      </c>
      <c r="B8856" t="s">
        <v>1901</v>
      </c>
      <c r="C8856" t="s">
        <v>99</v>
      </c>
      <c r="D8856" t="s">
        <v>84</v>
      </c>
      <c r="E8856">
        <v>2</v>
      </c>
      <c r="F8856" s="8">
        <f>VLOOKUP(C8856,Products!$A$2:$E$20,5,TRUE)</f>
        <v>3.5</v>
      </c>
      <c r="G8856" s="8">
        <f t="shared" si="276"/>
        <v>7</v>
      </c>
      <c r="H8856" s="8">
        <f>VLOOKUP(C8856,Products!$A$2:$F$20,6,TRUE)</f>
        <v>0.54999999999999982</v>
      </c>
      <c r="I8856" s="8">
        <f t="shared" si="277"/>
        <v>1.0999999999999996</v>
      </c>
      <c r="J8856" s="42">
        <f>VLOOKUP(B8856,Invoices!A:I,9,TRUE)</f>
        <v>2021</v>
      </c>
    </row>
    <row r="8857" spans="1:10" x14ac:dyDescent="0.15">
      <c r="A8857" t="s">
        <v>12217</v>
      </c>
      <c r="B8857" t="s">
        <v>1901</v>
      </c>
      <c r="C8857" t="s">
        <v>103</v>
      </c>
      <c r="D8857" t="s">
        <v>77</v>
      </c>
      <c r="E8857">
        <v>1</v>
      </c>
      <c r="F8857" s="8">
        <f>VLOOKUP(C8857,Products!$A$2:$E$20,5,TRUE)</f>
        <v>8.9499999999999993</v>
      </c>
      <c r="G8857" s="8">
        <f t="shared" si="276"/>
        <v>8.9499999999999993</v>
      </c>
      <c r="H8857" s="8">
        <f>VLOOKUP(C8857,Products!$A$2:$F$20,6,TRUE)</f>
        <v>3.1999999999999993</v>
      </c>
      <c r="I8857" s="8">
        <f t="shared" si="277"/>
        <v>3.1999999999999993</v>
      </c>
      <c r="J8857" s="42">
        <f>VLOOKUP(B8857,Invoices!A:I,9,TRUE)</f>
        <v>2021</v>
      </c>
    </row>
    <row r="8858" spans="1:10" x14ac:dyDescent="0.15">
      <c r="A8858" t="s">
        <v>12218</v>
      </c>
      <c r="B8858" t="s">
        <v>1902</v>
      </c>
      <c r="C8858" t="s">
        <v>100</v>
      </c>
      <c r="D8858" t="s">
        <v>78</v>
      </c>
      <c r="E8858">
        <v>3</v>
      </c>
      <c r="F8858" s="8">
        <f>VLOOKUP(C8858,Products!$A$2:$E$20,5,TRUE)</f>
        <v>49.95</v>
      </c>
      <c r="G8858" s="8">
        <f t="shared" si="276"/>
        <v>149.85000000000002</v>
      </c>
      <c r="H8858" s="8">
        <f>VLOOKUP(C8858,Products!$A$2:$F$20,6,TRUE)</f>
        <v>19.950000000000003</v>
      </c>
      <c r="I8858" s="8">
        <f t="shared" si="277"/>
        <v>59.850000000000009</v>
      </c>
      <c r="J8858" s="42">
        <f>VLOOKUP(B8858,Invoices!A:I,9,TRUE)</f>
        <v>2021</v>
      </c>
    </row>
    <row r="8859" spans="1:10" x14ac:dyDescent="0.15">
      <c r="A8859" t="s">
        <v>12219</v>
      </c>
      <c r="B8859" t="s">
        <v>1903</v>
      </c>
      <c r="C8859" t="s">
        <v>103</v>
      </c>
      <c r="D8859" t="s">
        <v>77</v>
      </c>
      <c r="E8859">
        <v>24</v>
      </c>
      <c r="F8859" s="8">
        <f>VLOOKUP(C8859,Products!$A$2:$E$20,5,TRUE)</f>
        <v>8.9499999999999993</v>
      </c>
      <c r="G8859" s="8">
        <f t="shared" si="276"/>
        <v>214.79999999999998</v>
      </c>
      <c r="H8859" s="8">
        <f>VLOOKUP(C8859,Products!$A$2:$F$20,6,TRUE)</f>
        <v>3.1999999999999993</v>
      </c>
      <c r="I8859" s="8">
        <f t="shared" si="277"/>
        <v>76.799999999999983</v>
      </c>
      <c r="J8859" s="42">
        <f>VLOOKUP(B8859,Invoices!A:I,9,TRUE)</f>
        <v>2021</v>
      </c>
    </row>
    <row r="8860" spans="1:10" x14ac:dyDescent="0.15">
      <c r="A8860" t="s">
        <v>12220</v>
      </c>
      <c r="B8860" t="s">
        <v>1903</v>
      </c>
      <c r="C8860" t="s">
        <v>93</v>
      </c>
      <c r="D8860" t="s">
        <v>76</v>
      </c>
      <c r="E8860">
        <v>1</v>
      </c>
      <c r="F8860" s="8">
        <f>VLOOKUP(C8860,Products!$A$2:$E$20,5,TRUE)</f>
        <v>9.9499999999999993</v>
      </c>
      <c r="G8860" s="8">
        <f t="shared" si="276"/>
        <v>9.9499999999999993</v>
      </c>
      <c r="H8860" s="8">
        <f>VLOOKUP(C8860,Products!$A$2:$F$20,6,TRUE)</f>
        <v>1.9499999999999993</v>
      </c>
      <c r="I8860" s="8">
        <f t="shared" si="277"/>
        <v>1.9499999999999993</v>
      </c>
      <c r="J8860" s="42">
        <f>VLOOKUP(B8860,Invoices!A:I,9,TRUE)</f>
        <v>2021</v>
      </c>
    </row>
    <row r="8861" spans="1:10" x14ac:dyDescent="0.15">
      <c r="A8861" t="s">
        <v>12221</v>
      </c>
      <c r="B8861" t="s">
        <v>1903</v>
      </c>
      <c r="C8861" t="s">
        <v>90</v>
      </c>
      <c r="D8861" t="s">
        <v>72</v>
      </c>
      <c r="E8861">
        <v>2</v>
      </c>
      <c r="F8861" s="8">
        <f>VLOOKUP(C8861,Products!$A$2:$E$20,5,TRUE)</f>
        <v>8.9499999999999993</v>
      </c>
      <c r="G8861" s="8">
        <f t="shared" si="276"/>
        <v>17.899999999999999</v>
      </c>
      <c r="H8861" s="8">
        <f>VLOOKUP(C8861,Products!$A$2:$F$20,6,TRUE)</f>
        <v>5.6999999999999993</v>
      </c>
      <c r="I8861" s="8">
        <f t="shared" si="277"/>
        <v>11.399999999999999</v>
      </c>
      <c r="J8861" s="42">
        <f>VLOOKUP(B8861,Invoices!A:I,9,TRUE)</f>
        <v>2021</v>
      </c>
    </row>
    <row r="8862" spans="1:10" x14ac:dyDescent="0.15">
      <c r="A8862" t="s">
        <v>12222</v>
      </c>
      <c r="B8862" t="s">
        <v>1903</v>
      </c>
      <c r="C8862" t="s">
        <v>102</v>
      </c>
      <c r="D8862" t="s">
        <v>83</v>
      </c>
      <c r="E8862">
        <v>2</v>
      </c>
      <c r="F8862" s="8">
        <f>VLOOKUP(C8862,Products!$A$2:$E$20,5,TRUE)</f>
        <v>29.95</v>
      </c>
      <c r="G8862" s="8">
        <f t="shared" si="276"/>
        <v>59.9</v>
      </c>
      <c r="H8862" s="8">
        <f>VLOOKUP(C8862,Products!$A$2:$F$20,6,TRUE)</f>
        <v>15</v>
      </c>
      <c r="I8862" s="8">
        <f t="shared" si="277"/>
        <v>30</v>
      </c>
      <c r="J8862" s="42">
        <f>VLOOKUP(B8862,Invoices!A:I,9,TRUE)</f>
        <v>2021</v>
      </c>
    </row>
    <row r="8863" spans="1:10" x14ac:dyDescent="0.15">
      <c r="A8863" t="s">
        <v>12223</v>
      </c>
      <c r="B8863" t="s">
        <v>1903</v>
      </c>
      <c r="C8863" t="s">
        <v>104</v>
      </c>
      <c r="D8863" t="s">
        <v>71</v>
      </c>
      <c r="E8863">
        <v>1</v>
      </c>
      <c r="F8863" s="8">
        <f>VLOOKUP(C8863,Products!$A$2:$E$20,5,TRUE)</f>
        <v>2.95</v>
      </c>
      <c r="G8863" s="8">
        <f t="shared" si="276"/>
        <v>2.95</v>
      </c>
      <c r="H8863" s="8">
        <f>VLOOKUP(C8863,Products!$A$2:$F$20,6,TRUE)</f>
        <v>1.1500000000000001</v>
      </c>
      <c r="I8863" s="8">
        <f t="shared" si="277"/>
        <v>1.1500000000000001</v>
      </c>
      <c r="J8863" s="42">
        <f>VLOOKUP(B8863,Invoices!A:I,9,TRUE)</f>
        <v>2021</v>
      </c>
    </row>
    <row r="8864" spans="1:10" x14ac:dyDescent="0.15">
      <c r="A8864" t="s">
        <v>12224</v>
      </c>
      <c r="B8864" t="s">
        <v>1903</v>
      </c>
      <c r="C8864" t="s">
        <v>101</v>
      </c>
      <c r="D8864" t="s">
        <v>69</v>
      </c>
      <c r="E8864">
        <v>5</v>
      </c>
      <c r="F8864" s="8">
        <f>VLOOKUP(C8864,Products!$A$2:$E$20,5,TRUE)</f>
        <v>129.94999999999999</v>
      </c>
      <c r="G8864" s="8">
        <f t="shared" si="276"/>
        <v>649.75</v>
      </c>
      <c r="H8864" s="8">
        <f>VLOOKUP(C8864,Products!$A$2:$F$20,6,TRUE)</f>
        <v>40.449999999999989</v>
      </c>
      <c r="I8864" s="8">
        <f t="shared" si="277"/>
        <v>202.24999999999994</v>
      </c>
      <c r="J8864" s="42">
        <f>VLOOKUP(B8864,Invoices!A:I,9,TRUE)</f>
        <v>2021</v>
      </c>
    </row>
    <row r="8865" spans="1:10" x14ac:dyDescent="0.15">
      <c r="A8865" t="s">
        <v>12225</v>
      </c>
      <c r="B8865" t="s">
        <v>1903</v>
      </c>
      <c r="C8865" t="s">
        <v>95</v>
      </c>
      <c r="D8865" t="s">
        <v>73</v>
      </c>
      <c r="E8865">
        <v>6</v>
      </c>
      <c r="F8865" s="8">
        <f>VLOOKUP(C8865,Products!$A$2:$E$20,5,TRUE)</f>
        <v>12.95</v>
      </c>
      <c r="G8865" s="8">
        <f t="shared" si="276"/>
        <v>77.699999999999989</v>
      </c>
      <c r="H8865" s="8">
        <f>VLOOKUP(C8865,Products!$A$2:$F$20,6,TRUE)</f>
        <v>4.1999999999999993</v>
      </c>
      <c r="I8865" s="8">
        <f t="shared" si="277"/>
        <v>25.199999999999996</v>
      </c>
      <c r="J8865" s="42">
        <f>VLOOKUP(B8865,Invoices!A:I,9,TRUE)</f>
        <v>2021</v>
      </c>
    </row>
    <row r="8866" spans="1:10" x14ac:dyDescent="0.15">
      <c r="A8866" t="s">
        <v>12226</v>
      </c>
      <c r="B8866" t="s">
        <v>1903</v>
      </c>
      <c r="C8866" t="s">
        <v>96</v>
      </c>
      <c r="D8866" t="s">
        <v>75</v>
      </c>
      <c r="E8866">
        <v>2</v>
      </c>
      <c r="F8866" s="8">
        <f>VLOOKUP(C8866,Products!$A$2:$E$20,5,TRUE)</f>
        <v>79.95</v>
      </c>
      <c r="G8866" s="8">
        <f t="shared" si="276"/>
        <v>159.9</v>
      </c>
      <c r="H8866" s="8">
        <f>VLOOKUP(C8866,Products!$A$2:$F$20,6,TRUE)</f>
        <v>27.950000000000003</v>
      </c>
      <c r="I8866" s="8">
        <f t="shared" si="277"/>
        <v>55.900000000000006</v>
      </c>
      <c r="J8866" s="42">
        <f>VLOOKUP(B8866,Invoices!A:I,9,TRUE)</f>
        <v>2021</v>
      </c>
    </row>
    <row r="8867" spans="1:10" x14ac:dyDescent="0.15">
      <c r="A8867" t="s">
        <v>12227</v>
      </c>
      <c r="B8867" t="s">
        <v>1903</v>
      </c>
      <c r="C8867" t="s">
        <v>94</v>
      </c>
      <c r="D8867" t="s">
        <v>86</v>
      </c>
      <c r="E8867">
        <v>4</v>
      </c>
      <c r="F8867" s="8">
        <f>VLOOKUP(C8867,Products!$A$2:$E$20,5,TRUE)</f>
        <v>3.5</v>
      </c>
      <c r="G8867" s="8">
        <f t="shared" si="276"/>
        <v>14</v>
      </c>
      <c r="H8867" s="8">
        <f>VLOOKUP(C8867,Products!$A$2:$F$20,6,TRUE)</f>
        <v>0.54999999999999982</v>
      </c>
      <c r="I8867" s="8">
        <f t="shared" si="277"/>
        <v>2.1999999999999993</v>
      </c>
      <c r="J8867" s="42">
        <f>VLOOKUP(B8867,Invoices!A:I,9,TRUE)</f>
        <v>2021</v>
      </c>
    </row>
    <row r="8868" spans="1:10" x14ac:dyDescent="0.15">
      <c r="A8868" t="s">
        <v>12228</v>
      </c>
      <c r="B8868" t="s">
        <v>1904</v>
      </c>
      <c r="C8868" t="s">
        <v>88</v>
      </c>
      <c r="D8868" t="s">
        <v>85</v>
      </c>
      <c r="E8868">
        <v>4</v>
      </c>
      <c r="F8868" s="8">
        <f>VLOOKUP(C8868,Products!$A$2:$E$20,5,TRUE)</f>
        <v>8.9499999999999993</v>
      </c>
      <c r="G8868" s="8">
        <f t="shared" si="276"/>
        <v>35.799999999999997</v>
      </c>
      <c r="H8868" s="8">
        <f>VLOOKUP(C8868,Products!$A$2:$F$20,6,TRUE)</f>
        <v>5.6999999999999993</v>
      </c>
      <c r="I8868" s="8">
        <f t="shared" si="277"/>
        <v>22.799999999999997</v>
      </c>
      <c r="J8868" s="42">
        <f>VLOOKUP(B8868,Invoices!A:I,9,TRUE)</f>
        <v>2021</v>
      </c>
    </row>
    <row r="8869" spans="1:10" x14ac:dyDescent="0.15">
      <c r="A8869" t="s">
        <v>12229</v>
      </c>
      <c r="B8869" t="s">
        <v>1904</v>
      </c>
      <c r="C8869" t="s">
        <v>91</v>
      </c>
      <c r="D8869" t="s">
        <v>70</v>
      </c>
      <c r="E8869">
        <v>4</v>
      </c>
      <c r="F8869" s="8">
        <f>VLOOKUP(C8869,Products!$A$2:$E$20,5,TRUE)</f>
        <v>49.95</v>
      </c>
      <c r="G8869" s="8">
        <f t="shared" si="276"/>
        <v>199.8</v>
      </c>
      <c r="H8869" s="8">
        <f>VLOOKUP(C8869,Products!$A$2:$F$20,6,TRUE)</f>
        <v>21.200000000000003</v>
      </c>
      <c r="I8869" s="8">
        <f t="shared" si="277"/>
        <v>84.800000000000011</v>
      </c>
      <c r="J8869" s="42">
        <f>VLOOKUP(B8869,Invoices!A:I,9,TRUE)</f>
        <v>2021</v>
      </c>
    </row>
    <row r="8870" spans="1:10" x14ac:dyDescent="0.15">
      <c r="A8870" t="s">
        <v>12230</v>
      </c>
      <c r="B8870" t="s">
        <v>1904</v>
      </c>
      <c r="C8870" t="s">
        <v>89</v>
      </c>
      <c r="D8870" t="s">
        <v>80</v>
      </c>
      <c r="E8870">
        <v>10</v>
      </c>
      <c r="F8870" s="8">
        <f>VLOOKUP(C8870,Products!$A$2:$E$20,5,TRUE)</f>
        <v>15.95</v>
      </c>
      <c r="G8870" s="8">
        <f t="shared" si="276"/>
        <v>159.5</v>
      </c>
      <c r="H8870" s="8">
        <f>VLOOKUP(C8870,Products!$A$2:$F$20,6,TRUE)</f>
        <v>6</v>
      </c>
      <c r="I8870" s="8">
        <f t="shared" si="277"/>
        <v>60</v>
      </c>
      <c r="J8870" s="42">
        <f>VLOOKUP(B8870,Invoices!A:I,9,TRUE)</f>
        <v>2021</v>
      </c>
    </row>
    <row r="8871" spans="1:10" x14ac:dyDescent="0.15">
      <c r="A8871" t="s">
        <v>12231</v>
      </c>
      <c r="B8871" t="s">
        <v>1905</v>
      </c>
      <c r="C8871" t="s">
        <v>88</v>
      </c>
      <c r="D8871" t="s">
        <v>85</v>
      </c>
      <c r="E8871">
        <v>24</v>
      </c>
      <c r="F8871" s="8">
        <f>VLOOKUP(C8871,Products!$A$2:$E$20,5,TRUE)</f>
        <v>8.9499999999999993</v>
      </c>
      <c r="G8871" s="8">
        <f t="shared" si="276"/>
        <v>214.79999999999998</v>
      </c>
      <c r="H8871" s="8">
        <f>VLOOKUP(C8871,Products!$A$2:$F$20,6,TRUE)</f>
        <v>5.6999999999999993</v>
      </c>
      <c r="I8871" s="8">
        <f t="shared" si="277"/>
        <v>136.79999999999998</v>
      </c>
      <c r="J8871" s="42">
        <f>VLOOKUP(B8871,Invoices!A:I,9,TRUE)</f>
        <v>2021</v>
      </c>
    </row>
    <row r="8872" spans="1:10" x14ac:dyDescent="0.15">
      <c r="A8872" t="s">
        <v>12232</v>
      </c>
      <c r="B8872" t="s">
        <v>1905</v>
      </c>
      <c r="C8872" t="s">
        <v>104</v>
      </c>
      <c r="D8872" t="s">
        <v>71</v>
      </c>
      <c r="E8872">
        <v>1</v>
      </c>
      <c r="F8872" s="8">
        <f>VLOOKUP(C8872,Products!$A$2:$E$20,5,TRUE)</f>
        <v>2.95</v>
      </c>
      <c r="G8872" s="8">
        <f t="shared" si="276"/>
        <v>2.95</v>
      </c>
      <c r="H8872" s="8">
        <f>VLOOKUP(C8872,Products!$A$2:$F$20,6,TRUE)</f>
        <v>1.1500000000000001</v>
      </c>
      <c r="I8872" s="8">
        <f t="shared" si="277"/>
        <v>1.1500000000000001</v>
      </c>
      <c r="J8872" s="42">
        <f>VLOOKUP(B8872,Invoices!A:I,9,TRUE)</f>
        <v>2021</v>
      </c>
    </row>
    <row r="8873" spans="1:10" x14ac:dyDescent="0.15">
      <c r="A8873" t="s">
        <v>12233</v>
      </c>
      <c r="B8873" t="s">
        <v>1905</v>
      </c>
      <c r="C8873" t="s">
        <v>105</v>
      </c>
      <c r="D8873" t="s">
        <v>81</v>
      </c>
      <c r="E8873">
        <v>1</v>
      </c>
      <c r="F8873" s="8">
        <f>VLOOKUP(C8873,Products!$A$2:$E$20,5,TRUE)</f>
        <v>8.9499999999999993</v>
      </c>
      <c r="G8873" s="8">
        <f t="shared" si="276"/>
        <v>8.9499999999999993</v>
      </c>
      <c r="H8873" s="8">
        <f>VLOOKUP(C8873,Products!$A$2:$F$20,6,TRUE)</f>
        <v>3.1999999999999993</v>
      </c>
      <c r="I8873" s="8">
        <f t="shared" si="277"/>
        <v>3.1999999999999993</v>
      </c>
      <c r="J8873" s="42">
        <f>VLOOKUP(B8873,Invoices!A:I,9,TRUE)</f>
        <v>2021</v>
      </c>
    </row>
    <row r="8874" spans="1:10" x14ac:dyDescent="0.15">
      <c r="A8874" t="s">
        <v>12234</v>
      </c>
      <c r="B8874" t="s">
        <v>1905</v>
      </c>
      <c r="C8874" t="s">
        <v>96</v>
      </c>
      <c r="D8874" t="s">
        <v>75</v>
      </c>
      <c r="E8874">
        <v>1</v>
      </c>
      <c r="F8874" s="8">
        <f>VLOOKUP(C8874,Products!$A$2:$E$20,5,TRUE)</f>
        <v>79.95</v>
      </c>
      <c r="G8874" s="8">
        <f t="shared" si="276"/>
        <v>79.95</v>
      </c>
      <c r="H8874" s="8">
        <f>VLOOKUP(C8874,Products!$A$2:$F$20,6,TRUE)</f>
        <v>27.950000000000003</v>
      </c>
      <c r="I8874" s="8">
        <f t="shared" si="277"/>
        <v>27.950000000000003</v>
      </c>
      <c r="J8874" s="42">
        <f>VLOOKUP(B8874,Invoices!A:I,9,TRUE)</f>
        <v>2021</v>
      </c>
    </row>
    <row r="8875" spans="1:10" x14ac:dyDescent="0.15">
      <c r="A8875" t="s">
        <v>12235</v>
      </c>
      <c r="B8875" t="s">
        <v>1906</v>
      </c>
      <c r="C8875" t="s">
        <v>93</v>
      </c>
      <c r="D8875" t="s">
        <v>76</v>
      </c>
      <c r="E8875">
        <v>1</v>
      </c>
      <c r="F8875" s="8">
        <f>VLOOKUP(C8875,Products!$A$2:$E$20,5,TRUE)</f>
        <v>9.9499999999999993</v>
      </c>
      <c r="G8875" s="8">
        <f t="shared" si="276"/>
        <v>9.9499999999999993</v>
      </c>
      <c r="H8875" s="8">
        <f>VLOOKUP(C8875,Products!$A$2:$F$20,6,TRUE)</f>
        <v>1.9499999999999993</v>
      </c>
      <c r="I8875" s="8">
        <f t="shared" si="277"/>
        <v>1.9499999999999993</v>
      </c>
      <c r="J8875" s="42">
        <f>VLOOKUP(B8875,Invoices!A:I,9,TRUE)</f>
        <v>2021</v>
      </c>
    </row>
    <row r="8876" spans="1:10" x14ac:dyDescent="0.15">
      <c r="A8876" t="s">
        <v>12236</v>
      </c>
      <c r="B8876" t="s">
        <v>1906</v>
      </c>
      <c r="C8876" t="s">
        <v>88</v>
      </c>
      <c r="D8876" t="s">
        <v>85</v>
      </c>
      <c r="E8876">
        <v>1</v>
      </c>
      <c r="F8876" s="8">
        <f>VLOOKUP(C8876,Products!$A$2:$E$20,5,TRUE)</f>
        <v>8.9499999999999993</v>
      </c>
      <c r="G8876" s="8">
        <f t="shared" si="276"/>
        <v>8.9499999999999993</v>
      </c>
      <c r="H8876" s="8">
        <f>VLOOKUP(C8876,Products!$A$2:$F$20,6,TRUE)</f>
        <v>5.6999999999999993</v>
      </c>
      <c r="I8876" s="8">
        <f t="shared" si="277"/>
        <v>5.6999999999999993</v>
      </c>
      <c r="J8876" s="42">
        <f>VLOOKUP(B8876,Invoices!A:I,9,TRUE)</f>
        <v>2021</v>
      </c>
    </row>
    <row r="8877" spans="1:10" x14ac:dyDescent="0.15">
      <c r="A8877" t="s">
        <v>12237</v>
      </c>
      <c r="B8877" t="s">
        <v>1907</v>
      </c>
      <c r="C8877" t="s">
        <v>90</v>
      </c>
      <c r="D8877" t="s">
        <v>72</v>
      </c>
      <c r="E8877">
        <v>1</v>
      </c>
      <c r="F8877" s="8">
        <f>VLOOKUP(C8877,Products!$A$2:$E$20,5,TRUE)</f>
        <v>8.9499999999999993</v>
      </c>
      <c r="G8877" s="8">
        <f t="shared" si="276"/>
        <v>8.9499999999999993</v>
      </c>
      <c r="H8877" s="8">
        <f>VLOOKUP(C8877,Products!$A$2:$F$20,6,TRUE)</f>
        <v>5.6999999999999993</v>
      </c>
      <c r="I8877" s="8">
        <f t="shared" si="277"/>
        <v>5.6999999999999993</v>
      </c>
      <c r="J8877" s="42">
        <f>VLOOKUP(B8877,Invoices!A:I,9,TRUE)</f>
        <v>2021</v>
      </c>
    </row>
    <row r="8878" spans="1:10" x14ac:dyDescent="0.15">
      <c r="A8878" t="s">
        <v>12238</v>
      </c>
      <c r="B8878" t="s">
        <v>1908</v>
      </c>
      <c r="C8878" t="s">
        <v>94</v>
      </c>
      <c r="D8878" t="s">
        <v>86</v>
      </c>
      <c r="E8878">
        <v>1</v>
      </c>
      <c r="F8878" s="8">
        <f>VLOOKUP(C8878,Products!$A$2:$E$20,5,TRUE)</f>
        <v>3.5</v>
      </c>
      <c r="G8878" s="8">
        <f t="shared" si="276"/>
        <v>3.5</v>
      </c>
      <c r="H8878" s="8">
        <f>VLOOKUP(C8878,Products!$A$2:$F$20,6,TRUE)</f>
        <v>0.54999999999999982</v>
      </c>
      <c r="I8878" s="8">
        <f t="shared" si="277"/>
        <v>0.54999999999999982</v>
      </c>
      <c r="J8878" s="42">
        <f>VLOOKUP(B8878,Invoices!A:I,9,TRUE)</f>
        <v>2021</v>
      </c>
    </row>
    <row r="8879" spans="1:10" x14ac:dyDescent="0.15">
      <c r="A8879" t="s">
        <v>12239</v>
      </c>
      <c r="B8879" t="s">
        <v>1909</v>
      </c>
      <c r="C8879" t="s">
        <v>103</v>
      </c>
      <c r="D8879" t="s">
        <v>77</v>
      </c>
      <c r="E8879">
        <v>5</v>
      </c>
      <c r="F8879" s="8">
        <f>VLOOKUP(C8879,Products!$A$2:$E$20,5,TRUE)</f>
        <v>8.9499999999999993</v>
      </c>
      <c r="G8879" s="8">
        <f t="shared" si="276"/>
        <v>44.75</v>
      </c>
      <c r="H8879" s="8">
        <f>VLOOKUP(C8879,Products!$A$2:$F$20,6,TRUE)</f>
        <v>3.1999999999999993</v>
      </c>
      <c r="I8879" s="8">
        <f t="shared" si="277"/>
        <v>15.999999999999996</v>
      </c>
      <c r="J8879" s="42">
        <f>VLOOKUP(B8879,Invoices!A:I,9,TRUE)</f>
        <v>2021</v>
      </c>
    </row>
    <row r="8880" spans="1:10" x14ac:dyDescent="0.15">
      <c r="A8880" t="s">
        <v>12240</v>
      </c>
      <c r="B8880" t="s">
        <v>1909</v>
      </c>
      <c r="C8880" t="s">
        <v>87</v>
      </c>
      <c r="D8880" t="s">
        <v>68</v>
      </c>
      <c r="E8880">
        <v>3</v>
      </c>
      <c r="F8880" s="8">
        <f>VLOOKUP(C8880,Products!$A$2:$E$20,5,TRUE)</f>
        <v>19.95</v>
      </c>
      <c r="G8880" s="8">
        <f t="shared" si="276"/>
        <v>59.849999999999994</v>
      </c>
      <c r="H8880" s="8">
        <f>VLOOKUP(C8880,Products!$A$2:$F$20,6,TRUE)</f>
        <v>7.4499999999999993</v>
      </c>
      <c r="I8880" s="8">
        <f t="shared" si="277"/>
        <v>22.349999999999998</v>
      </c>
      <c r="J8880" s="42">
        <f>VLOOKUP(B8880,Invoices!A:I,9,TRUE)</f>
        <v>2021</v>
      </c>
    </row>
    <row r="8881" spans="1:10" x14ac:dyDescent="0.15">
      <c r="A8881" t="s">
        <v>12241</v>
      </c>
      <c r="B8881" t="s">
        <v>1909</v>
      </c>
      <c r="C8881" t="s">
        <v>104</v>
      </c>
      <c r="D8881" t="s">
        <v>71</v>
      </c>
      <c r="E8881">
        <v>1</v>
      </c>
      <c r="F8881" s="8">
        <f>VLOOKUP(C8881,Products!$A$2:$E$20,5,TRUE)</f>
        <v>2.95</v>
      </c>
      <c r="G8881" s="8">
        <f t="shared" si="276"/>
        <v>2.95</v>
      </c>
      <c r="H8881" s="8">
        <f>VLOOKUP(C8881,Products!$A$2:$F$20,6,TRUE)</f>
        <v>1.1500000000000001</v>
      </c>
      <c r="I8881" s="8">
        <f t="shared" si="277"/>
        <v>1.1500000000000001</v>
      </c>
      <c r="J8881" s="42">
        <f>VLOOKUP(B8881,Invoices!A:I,9,TRUE)</f>
        <v>2021</v>
      </c>
    </row>
    <row r="8882" spans="1:10" x14ac:dyDescent="0.15">
      <c r="A8882" t="s">
        <v>12242</v>
      </c>
      <c r="B8882" t="s">
        <v>1909</v>
      </c>
      <c r="C8882" t="s">
        <v>90</v>
      </c>
      <c r="D8882" t="s">
        <v>72</v>
      </c>
      <c r="E8882">
        <v>10</v>
      </c>
      <c r="F8882" s="8">
        <f>VLOOKUP(C8882,Products!$A$2:$E$20,5,TRUE)</f>
        <v>8.9499999999999993</v>
      </c>
      <c r="G8882" s="8">
        <f t="shared" si="276"/>
        <v>89.5</v>
      </c>
      <c r="H8882" s="8">
        <f>VLOOKUP(C8882,Products!$A$2:$F$20,6,TRUE)</f>
        <v>5.6999999999999993</v>
      </c>
      <c r="I8882" s="8">
        <f t="shared" si="277"/>
        <v>56.999999999999993</v>
      </c>
      <c r="J8882" s="42">
        <f>VLOOKUP(B8882,Invoices!A:I,9,TRUE)</f>
        <v>2021</v>
      </c>
    </row>
    <row r="8883" spans="1:10" x14ac:dyDescent="0.15">
      <c r="A8883" t="s">
        <v>12243</v>
      </c>
      <c r="B8883" t="s">
        <v>1909</v>
      </c>
      <c r="C8883" t="s">
        <v>101</v>
      </c>
      <c r="D8883" t="s">
        <v>69</v>
      </c>
      <c r="E8883">
        <v>10</v>
      </c>
      <c r="F8883" s="8">
        <f>VLOOKUP(C8883,Products!$A$2:$E$20,5,TRUE)</f>
        <v>129.94999999999999</v>
      </c>
      <c r="G8883" s="8">
        <f t="shared" si="276"/>
        <v>1299.5</v>
      </c>
      <c r="H8883" s="8">
        <f>VLOOKUP(C8883,Products!$A$2:$F$20,6,TRUE)</f>
        <v>40.449999999999989</v>
      </c>
      <c r="I8883" s="8">
        <f t="shared" si="277"/>
        <v>404.49999999999989</v>
      </c>
      <c r="J8883" s="42">
        <f>VLOOKUP(B8883,Invoices!A:I,9,TRUE)</f>
        <v>2021</v>
      </c>
    </row>
    <row r="8884" spans="1:10" x14ac:dyDescent="0.15">
      <c r="A8884" t="s">
        <v>12244</v>
      </c>
      <c r="B8884" t="s">
        <v>1909</v>
      </c>
      <c r="C8884" t="s">
        <v>102</v>
      </c>
      <c r="D8884" t="s">
        <v>83</v>
      </c>
      <c r="E8884">
        <v>2</v>
      </c>
      <c r="F8884" s="8">
        <f>VLOOKUP(C8884,Products!$A$2:$E$20,5,TRUE)</f>
        <v>29.95</v>
      </c>
      <c r="G8884" s="8">
        <f t="shared" si="276"/>
        <v>59.9</v>
      </c>
      <c r="H8884" s="8">
        <f>VLOOKUP(C8884,Products!$A$2:$F$20,6,TRUE)</f>
        <v>15</v>
      </c>
      <c r="I8884" s="8">
        <f t="shared" si="277"/>
        <v>30</v>
      </c>
      <c r="J8884" s="42">
        <f>VLOOKUP(B8884,Invoices!A:I,9,TRUE)</f>
        <v>2021</v>
      </c>
    </row>
    <row r="8885" spans="1:10" x14ac:dyDescent="0.15">
      <c r="A8885" t="s">
        <v>12245</v>
      </c>
      <c r="B8885" t="s">
        <v>1909</v>
      </c>
      <c r="C8885" t="s">
        <v>98</v>
      </c>
      <c r="D8885" t="s">
        <v>79</v>
      </c>
      <c r="E8885">
        <v>9</v>
      </c>
      <c r="F8885" s="8">
        <f>VLOOKUP(C8885,Products!$A$2:$E$20,5,TRUE)</f>
        <v>14.95</v>
      </c>
      <c r="G8885" s="8">
        <f t="shared" si="276"/>
        <v>134.54999999999998</v>
      </c>
      <c r="H8885" s="8">
        <f>VLOOKUP(C8885,Products!$A$2:$F$20,6,TRUE)</f>
        <v>3.0499999999999989</v>
      </c>
      <c r="I8885" s="8">
        <f t="shared" si="277"/>
        <v>27.449999999999989</v>
      </c>
      <c r="J8885" s="42">
        <f>VLOOKUP(B8885,Invoices!A:I,9,TRUE)</f>
        <v>2021</v>
      </c>
    </row>
    <row r="8886" spans="1:10" x14ac:dyDescent="0.15">
      <c r="A8886" t="s">
        <v>12246</v>
      </c>
      <c r="B8886" t="s">
        <v>1909</v>
      </c>
      <c r="C8886" t="s">
        <v>93</v>
      </c>
      <c r="D8886" t="s">
        <v>76</v>
      </c>
      <c r="E8886">
        <v>50</v>
      </c>
      <c r="F8886" s="8">
        <f>VLOOKUP(C8886,Products!$A$2:$E$20,5,TRUE)</f>
        <v>9.9499999999999993</v>
      </c>
      <c r="G8886" s="8">
        <f t="shared" si="276"/>
        <v>497.49999999999994</v>
      </c>
      <c r="H8886" s="8">
        <f>VLOOKUP(C8886,Products!$A$2:$F$20,6,TRUE)</f>
        <v>1.9499999999999993</v>
      </c>
      <c r="I8886" s="8">
        <f t="shared" si="277"/>
        <v>97.499999999999972</v>
      </c>
      <c r="J8886" s="42">
        <f>VLOOKUP(B8886,Invoices!A:I,9,TRUE)</f>
        <v>2021</v>
      </c>
    </row>
    <row r="8887" spans="1:10" x14ac:dyDescent="0.15">
      <c r="A8887" t="s">
        <v>12247</v>
      </c>
      <c r="B8887" t="s">
        <v>1909</v>
      </c>
      <c r="C8887" t="s">
        <v>105</v>
      </c>
      <c r="D8887" t="s">
        <v>81</v>
      </c>
      <c r="E8887">
        <v>24</v>
      </c>
      <c r="F8887" s="8">
        <f>VLOOKUP(C8887,Products!$A$2:$E$20,5,TRUE)</f>
        <v>8.9499999999999993</v>
      </c>
      <c r="G8887" s="8">
        <f t="shared" si="276"/>
        <v>214.79999999999998</v>
      </c>
      <c r="H8887" s="8">
        <f>VLOOKUP(C8887,Products!$A$2:$F$20,6,TRUE)</f>
        <v>3.1999999999999993</v>
      </c>
      <c r="I8887" s="8">
        <f t="shared" si="277"/>
        <v>76.799999999999983</v>
      </c>
      <c r="J8887" s="42">
        <f>VLOOKUP(B8887,Invoices!A:I,9,TRUE)</f>
        <v>2021</v>
      </c>
    </row>
    <row r="8888" spans="1:10" x14ac:dyDescent="0.15">
      <c r="A8888" t="s">
        <v>12248</v>
      </c>
      <c r="B8888" t="s">
        <v>1909</v>
      </c>
      <c r="C8888" t="s">
        <v>96</v>
      </c>
      <c r="D8888" t="s">
        <v>75</v>
      </c>
      <c r="E8888">
        <v>1</v>
      </c>
      <c r="F8888" s="8">
        <f>VLOOKUP(C8888,Products!$A$2:$E$20,5,TRUE)</f>
        <v>79.95</v>
      </c>
      <c r="G8888" s="8">
        <f t="shared" si="276"/>
        <v>79.95</v>
      </c>
      <c r="H8888" s="8">
        <f>VLOOKUP(C8888,Products!$A$2:$F$20,6,TRUE)</f>
        <v>27.950000000000003</v>
      </c>
      <c r="I8888" s="8">
        <f t="shared" si="277"/>
        <v>27.950000000000003</v>
      </c>
      <c r="J8888" s="42">
        <f>VLOOKUP(B8888,Invoices!A:I,9,TRUE)</f>
        <v>2021</v>
      </c>
    </row>
    <row r="8889" spans="1:10" x14ac:dyDescent="0.15">
      <c r="A8889" t="s">
        <v>12249</v>
      </c>
      <c r="B8889" t="s">
        <v>1910</v>
      </c>
      <c r="C8889" t="s">
        <v>96</v>
      </c>
      <c r="D8889" t="s">
        <v>75</v>
      </c>
      <c r="E8889">
        <v>50</v>
      </c>
      <c r="F8889" s="8">
        <f>VLOOKUP(C8889,Products!$A$2:$E$20,5,TRUE)</f>
        <v>79.95</v>
      </c>
      <c r="G8889" s="8">
        <f t="shared" si="276"/>
        <v>3997.5</v>
      </c>
      <c r="H8889" s="8">
        <f>VLOOKUP(C8889,Products!$A$2:$F$20,6,TRUE)</f>
        <v>27.950000000000003</v>
      </c>
      <c r="I8889" s="8">
        <f t="shared" si="277"/>
        <v>1397.5000000000002</v>
      </c>
      <c r="J8889" s="42">
        <f>VLOOKUP(B8889,Invoices!A:I,9,TRUE)</f>
        <v>2021</v>
      </c>
    </row>
    <row r="8890" spans="1:10" x14ac:dyDescent="0.15">
      <c r="A8890" t="s">
        <v>12250</v>
      </c>
      <c r="B8890" t="s">
        <v>1910</v>
      </c>
      <c r="C8890" t="s">
        <v>105</v>
      </c>
      <c r="D8890" t="s">
        <v>81</v>
      </c>
      <c r="E8890">
        <v>24</v>
      </c>
      <c r="F8890" s="8">
        <f>VLOOKUP(C8890,Products!$A$2:$E$20,5,TRUE)</f>
        <v>8.9499999999999993</v>
      </c>
      <c r="G8890" s="8">
        <f t="shared" si="276"/>
        <v>214.79999999999998</v>
      </c>
      <c r="H8890" s="8">
        <f>VLOOKUP(C8890,Products!$A$2:$F$20,6,TRUE)</f>
        <v>3.1999999999999993</v>
      </c>
      <c r="I8890" s="8">
        <f t="shared" si="277"/>
        <v>76.799999999999983</v>
      </c>
      <c r="J8890" s="42">
        <f>VLOOKUP(B8890,Invoices!A:I,9,TRUE)</f>
        <v>2021</v>
      </c>
    </row>
    <row r="8891" spans="1:10" x14ac:dyDescent="0.15">
      <c r="A8891" t="s">
        <v>12251</v>
      </c>
      <c r="B8891" t="s">
        <v>1910</v>
      </c>
      <c r="C8891" t="s">
        <v>93</v>
      </c>
      <c r="D8891" t="s">
        <v>76</v>
      </c>
      <c r="E8891">
        <v>9</v>
      </c>
      <c r="F8891" s="8">
        <f>VLOOKUP(C8891,Products!$A$2:$E$20,5,TRUE)</f>
        <v>9.9499999999999993</v>
      </c>
      <c r="G8891" s="8">
        <f t="shared" si="276"/>
        <v>89.55</v>
      </c>
      <c r="H8891" s="8">
        <f>VLOOKUP(C8891,Products!$A$2:$F$20,6,TRUE)</f>
        <v>1.9499999999999993</v>
      </c>
      <c r="I8891" s="8">
        <f t="shared" si="277"/>
        <v>17.549999999999994</v>
      </c>
      <c r="J8891" s="42">
        <f>VLOOKUP(B8891,Invoices!A:I,9,TRUE)</f>
        <v>2021</v>
      </c>
    </row>
    <row r="8892" spans="1:10" x14ac:dyDescent="0.15">
      <c r="A8892" t="s">
        <v>12252</v>
      </c>
      <c r="B8892" t="s">
        <v>1910</v>
      </c>
      <c r="C8892" t="s">
        <v>88</v>
      </c>
      <c r="D8892" t="s">
        <v>85</v>
      </c>
      <c r="E8892">
        <v>2</v>
      </c>
      <c r="F8892" s="8">
        <f>VLOOKUP(C8892,Products!$A$2:$E$20,5,TRUE)</f>
        <v>8.9499999999999993</v>
      </c>
      <c r="G8892" s="8">
        <f t="shared" si="276"/>
        <v>17.899999999999999</v>
      </c>
      <c r="H8892" s="8">
        <f>VLOOKUP(C8892,Products!$A$2:$F$20,6,TRUE)</f>
        <v>5.6999999999999993</v>
      </c>
      <c r="I8892" s="8">
        <f t="shared" si="277"/>
        <v>11.399999999999999</v>
      </c>
      <c r="J8892" s="42">
        <f>VLOOKUP(B8892,Invoices!A:I,9,TRUE)</f>
        <v>2021</v>
      </c>
    </row>
    <row r="8893" spans="1:10" x14ac:dyDescent="0.15">
      <c r="A8893" t="s">
        <v>12253</v>
      </c>
      <c r="B8893" t="s">
        <v>1910</v>
      </c>
      <c r="C8893" t="s">
        <v>98</v>
      </c>
      <c r="D8893" t="s">
        <v>79</v>
      </c>
      <c r="E8893">
        <v>10</v>
      </c>
      <c r="F8893" s="8">
        <f>VLOOKUP(C8893,Products!$A$2:$E$20,5,TRUE)</f>
        <v>14.95</v>
      </c>
      <c r="G8893" s="8">
        <f t="shared" si="276"/>
        <v>149.5</v>
      </c>
      <c r="H8893" s="8">
        <f>VLOOKUP(C8893,Products!$A$2:$F$20,6,TRUE)</f>
        <v>3.0499999999999989</v>
      </c>
      <c r="I8893" s="8">
        <f t="shared" si="277"/>
        <v>30.499999999999989</v>
      </c>
      <c r="J8893" s="42">
        <f>VLOOKUP(B8893,Invoices!A:I,9,TRUE)</f>
        <v>2021</v>
      </c>
    </row>
    <row r="8894" spans="1:10" x14ac:dyDescent="0.15">
      <c r="A8894" t="s">
        <v>12254</v>
      </c>
      <c r="B8894" t="s">
        <v>1910</v>
      </c>
      <c r="C8894" t="s">
        <v>94</v>
      </c>
      <c r="D8894" t="s">
        <v>86</v>
      </c>
      <c r="E8894">
        <v>6</v>
      </c>
      <c r="F8894" s="8">
        <f>VLOOKUP(C8894,Products!$A$2:$E$20,5,TRUE)</f>
        <v>3.5</v>
      </c>
      <c r="G8894" s="8">
        <f t="shared" si="276"/>
        <v>21</v>
      </c>
      <c r="H8894" s="8">
        <f>VLOOKUP(C8894,Products!$A$2:$F$20,6,TRUE)</f>
        <v>0.54999999999999982</v>
      </c>
      <c r="I8894" s="8">
        <f t="shared" si="277"/>
        <v>3.2999999999999989</v>
      </c>
      <c r="J8894" s="42">
        <f>VLOOKUP(B8894,Invoices!A:I,9,TRUE)</f>
        <v>2021</v>
      </c>
    </row>
    <row r="8895" spans="1:10" x14ac:dyDescent="0.15">
      <c r="A8895" t="s">
        <v>12255</v>
      </c>
      <c r="B8895" t="s">
        <v>1910</v>
      </c>
      <c r="C8895" t="s">
        <v>103</v>
      </c>
      <c r="D8895" t="s">
        <v>77</v>
      </c>
      <c r="E8895">
        <v>1</v>
      </c>
      <c r="F8895" s="8">
        <f>VLOOKUP(C8895,Products!$A$2:$E$20,5,TRUE)</f>
        <v>8.9499999999999993</v>
      </c>
      <c r="G8895" s="8">
        <f t="shared" si="276"/>
        <v>8.9499999999999993</v>
      </c>
      <c r="H8895" s="8">
        <f>VLOOKUP(C8895,Products!$A$2:$F$20,6,TRUE)</f>
        <v>3.1999999999999993</v>
      </c>
      <c r="I8895" s="8">
        <f t="shared" si="277"/>
        <v>3.1999999999999993</v>
      </c>
      <c r="J8895" s="42">
        <f>VLOOKUP(B8895,Invoices!A:I,9,TRUE)</f>
        <v>2021</v>
      </c>
    </row>
    <row r="8896" spans="1:10" x14ac:dyDescent="0.15">
      <c r="A8896" t="s">
        <v>12256</v>
      </c>
      <c r="B8896" t="s">
        <v>1910</v>
      </c>
      <c r="C8896" t="s">
        <v>104</v>
      </c>
      <c r="D8896" t="s">
        <v>71</v>
      </c>
      <c r="E8896">
        <v>2</v>
      </c>
      <c r="F8896" s="8">
        <f>VLOOKUP(C8896,Products!$A$2:$E$20,5,TRUE)</f>
        <v>2.95</v>
      </c>
      <c r="G8896" s="8">
        <f t="shared" si="276"/>
        <v>5.9</v>
      </c>
      <c r="H8896" s="8">
        <f>VLOOKUP(C8896,Products!$A$2:$F$20,6,TRUE)</f>
        <v>1.1500000000000001</v>
      </c>
      <c r="I8896" s="8">
        <f t="shared" si="277"/>
        <v>2.3000000000000003</v>
      </c>
      <c r="J8896" s="42">
        <f>VLOOKUP(B8896,Invoices!A:I,9,TRUE)</f>
        <v>2021</v>
      </c>
    </row>
    <row r="8897" spans="1:10" x14ac:dyDescent="0.15">
      <c r="A8897" t="s">
        <v>12257</v>
      </c>
      <c r="B8897" t="s">
        <v>1910</v>
      </c>
      <c r="C8897" t="s">
        <v>102</v>
      </c>
      <c r="D8897" t="s">
        <v>83</v>
      </c>
      <c r="E8897">
        <v>1</v>
      </c>
      <c r="F8897" s="8">
        <f>VLOOKUP(C8897,Products!$A$2:$E$20,5,TRUE)</f>
        <v>29.95</v>
      </c>
      <c r="G8897" s="8">
        <f t="shared" si="276"/>
        <v>29.95</v>
      </c>
      <c r="H8897" s="8">
        <f>VLOOKUP(C8897,Products!$A$2:$F$20,6,TRUE)</f>
        <v>15</v>
      </c>
      <c r="I8897" s="8">
        <f t="shared" si="277"/>
        <v>15</v>
      </c>
      <c r="J8897" s="42">
        <f>VLOOKUP(B8897,Invoices!A:I,9,TRUE)</f>
        <v>2021</v>
      </c>
    </row>
    <row r="8898" spans="1:10" x14ac:dyDescent="0.15">
      <c r="A8898" t="s">
        <v>12258</v>
      </c>
      <c r="B8898" t="s">
        <v>1910</v>
      </c>
      <c r="C8898" t="s">
        <v>90</v>
      </c>
      <c r="D8898" t="s">
        <v>72</v>
      </c>
      <c r="E8898">
        <v>10</v>
      </c>
      <c r="F8898" s="8">
        <f>VLOOKUP(C8898,Products!$A$2:$E$20,5,TRUE)</f>
        <v>8.9499999999999993</v>
      </c>
      <c r="G8898" s="8">
        <f t="shared" si="276"/>
        <v>89.5</v>
      </c>
      <c r="H8898" s="8">
        <f>VLOOKUP(C8898,Products!$A$2:$F$20,6,TRUE)</f>
        <v>5.6999999999999993</v>
      </c>
      <c r="I8898" s="8">
        <f t="shared" si="277"/>
        <v>56.999999999999993</v>
      </c>
      <c r="J8898" s="42">
        <f>VLOOKUP(B8898,Invoices!A:I,9,TRUE)</f>
        <v>2021</v>
      </c>
    </row>
    <row r="8899" spans="1:10" x14ac:dyDescent="0.15">
      <c r="A8899" t="s">
        <v>12259</v>
      </c>
      <c r="B8899" t="s">
        <v>1910</v>
      </c>
      <c r="C8899" t="s">
        <v>95</v>
      </c>
      <c r="D8899" t="s">
        <v>73</v>
      </c>
      <c r="E8899">
        <v>1</v>
      </c>
      <c r="F8899" s="8">
        <f>VLOOKUP(C8899,Products!$A$2:$E$20,5,TRUE)</f>
        <v>12.95</v>
      </c>
      <c r="G8899" s="8">
        <f t="shared" ref="G8899:G8962" si="278">F8899*E8899</f>
        <v>12.95</v>
      </c>
      <c r="H8899" s="8">
        <f>VLOOKUP(C8899,Products!$A$2:$F$20,6,TRUE)</f>
        <v>4.1999999999999993</v>
      </c>
      <c r="I8899" s="8">
        <f t="shared" ref="I8899:I8962" si="279">H8899*E8899</f>
        <v>4.1999999999999993</v>
      </c>
      <c r="J8899" s="42">
        <f>VLOOKUP(B8899,Invoices!A:I,9,TRUE)</f>
        <v>2021</v>
      </c>
    </row>
    <row r="8900" spans="1:10" x14ac:dyDescent="0.15">
      <c r="A8900" t="s">
        <v>12260</v>
      </c>
      <c r="B8900" t="s">
        <v>1910</v>
      </c>
      <c r="C8900" t="s">
        <v>91</v>
      </c>
      <c r="D8900" t="s">
        <v>70</v>
      </c>
      <c r="E8900">
        <v>5</v>
      </c>
      <c r="F8900" s="8">
        <f>VLOOKUP(C8900,Products!$A$2:$E$20,5,TRUE)</f>
        <v>49.95</v>
      </c>
      <c r="G8900" s="8">
        <f t="shared" si="278"/>
        <v>249.75</v>
      </c>
      <c r="H8900" s="8">
        <f>VLOOKUP(C8900,Products!$A$2:$F$20,6,TRUE)</f>
        <v>21.200000000000003</v>
      </c>
      <c r="I8900" s="8">
        <f t="shared" si="279"/>
        <v>106.00000000000001</v>
      </c>
      <c r="J8900" s="42">
        <f>VLOOKUP(B8900,Invoices!A:I,9,TRUE)</f>
        <v>2021</v>
      </c>
    </row>
    <row r="8901" spans="1:10" x14ac:dyDescent="0.15">
      <c r="A8901" t="s">
        <v>12261</v>
      </c>
      <c r="B8901" t="s">
        <v>1910</v>
      </c>
      <c r="C8901" t="s">
        <v>92</v>
      </c>
      <c r="D8901" t="s">
        <v>82</v>
      </c>
      <c r="E8901">
        <v>50</v>
      </c>
      <c r="F8901" s="8">
        <f>VLOOKUP(C8901,Products!$A$2:$E$20,5,TRUE)</f>
        <v>19.95</v>
      </c>
      <c r="G8901" s="8">
        <f t="shared" si="278"/>
        <v>997.5</v>
      </c>
      <c r="H8901" s="8">
        <f>VLOOKUP(C8901,Products!$A$2:$F$20,6,TRUE)</f>
        <v>7.4499999999999993</v>
      </c>
      <c r="I8901" s="8">
        <f t="shared" si="279"/>
        <v>372.49999999999994</v>
      </c>
      <c r="J8901" s="42">
        <f>VLOOKUP(B8901,Invoices!A:I,9,TRUE)</f>
        <v>2021</v>
      </c>
    </row>
    <row r="8902" spans="1:10" x14ac:dyDescent="0.15">
      <c r="A8902" t="s">
        <v>12262</v>
      </c>
      <c r="B8902" t="s">
        <v>1910</v>
      </c>
      <c r="C8902" t="s">
        <v>87</v>
      </c>
      <c r="D8902" t="s">
        <v>68</v>
      </c>
      <c r="E8902">
        <v>3</v>
      </c>
      <c r="F8902" s="8">
        <f>VLOOKUP(C8902,Products!$A$2:$E$20,5,TRUE)</f>
        <v>19.95</v>
      </c>
      <c r="G8902" s="8">
        <f t="shared" si="278"/>
        <v>59.849999999999994</v>
      </c>
      <c r="H8902" s="8">
        <f>VLOOKUP(C8902,Products!$A$2:$F$20,6,TRUE)</f>
        <v>7.4499999999999993</v>
      </c>
      <c r="I8902" s="8">
        <f t="shared" si="279"/>
        <v>22.349999999999998</v>
      </c>
      <c r="J8902" s="42">
        <f>VLOOKUP(B8902,Invoices!A:I,9,TRUE)</f>
        <v>2021</v>
      </c>
    </row>
    <row r="8903" spans="1:10" x14ac:dyDescent="0.15">
      <c r="A8903" t="s">
        <v>12263</v>
      </c>
      <c r="B8903" t="s">
        <v>1911</v>
      </c>
      <c r="C8903" t="s">
        <v>90</v>
      </c>
      <c r="D8903" t="s">
        <v>72</v>
      </c>
      <c r="E8903">
        <v>2</v>
      </c>
      <c r="F8903" s="8">
        <f>VLOOKUP(C8903,Products!$A$2:$E$20,5,TRUE)</f>
        <v>8.9499999999999993</v>
      </c>
      <c r="G8903" s="8">
        <f t="shared" si="278"/>
        <v>17.899999999999999</v>
      </c>
      <c r="H8903" s="8">
        <f>VLOOKUP(C8903,Products!$A$2:$F$20,6,TRUE)</f>
        <v>5.6999999999999993</v>
      </c>
      <c r="I8903" s="8">
        <f t="shared" si="279"/>
        <v>11.399999999999999</v>
      </c>
      <c r="J8903" s="42">
        <f>VLOOKUP(B8903,Invoices!A:I,9,TRUE)</f>
        <v>2021</v>
      </c>
    </row>
    <row r="8904" spans="1:10" x14ac:dyDescent="0.15">
      <c r="A8904" t="s">
        <v>12264</v>
      </c>
      <c r="B8904" t="s">
        <v>1911</v>
      </c>
      <c r="C8904" t="s">
        <v>96</v>
      </c>
      <c r="D8904" t="s">
        <v>75</v>
      </c>
      <c r="E8904">
        <v>6</v>
      </c>
      <c r="F8904" s="8">
        <f>VLOOKUP(C8904,Products!$A$2:$E$20,5,TRUE)</f>
        <v>79.95</v>
      </c>
      <c r="G8904" s="8">
        <f t="shared" si="278"/>
        <v>479.70000000000005</v>
      </c>
      <c r="H8904" s="8">
        <f>VLOOKUP(C8904,Products!$A$2:$F$20,6,TRUE)</f>
        <v>27.950000000000003</v>
      </c>
      <c r="I8904" s="8">
        <f t="shared" si="279"/>
        <v>167.70000000000002</v>
      </c>
      <c r="J8904" s="42">
        <f>VLOOKUP(B8904,Invoices!A:I,9,TRUE)</f>
        <v>2021</v>
      </c>
    </row>
    <row r="8905" spans="1:10" x14ac:dyDescent="0.15">
      <c r="A8905" t="s">
        <v>12265</v>
      </c>
      <c r="B8905" t="s">
        <v>1911</v>
      </c>
      <c r="C8905" t="s">
        <v>95</v>
      </c>
      <c r="D8905" t="s">
        <v>73</v>
      </c>
      <c r="E8905">
        <v>9</v>
      </c>
      <c r="F8905" s="8">
        <f>VLOOKUP(C8905,Products!$A$2:$E$20,5,TRUE)</f>
        <v>12.95</v>
      </c>
      <c r="G8905" s="8">
        <f t="shared" si="278"/>
        <v>116.55</v>
      </c>
      <c r="H8905" s="8">
        <f>VLOOKUP(C8905,Products!$A$2:$F$20,6,TRUE)</f>
        <v>4.1999999999999993</v>
      </c>
      <c r="I8905" s="8">
        <f t="shared" si="279"/>
        <v>37.799999999999997</v>
      </c>
      <c r="J8905" s="42">
        <f>VLOOKUP(B8905,Invoices!A:I,9,TRUE)</f>
        <v>2021</v>
      </c>
    </row>
    <row r="8906" spans="1:10" x14ac:dyDescent="0.15">
      <c r="A8906" t="s">
        <v>12266</v>
      </c>
      <c r="B8906" t="s">
        <v>1911</v>
      </c>
      <c r="C8906" t="s">
        <v>89</v>
      </c>
      <c r="D8906" t="s">
        <v>80</v>
      </c>
      <c r="E8906">
        <v>1</v>
      </c>
      <c r="F8906" s="8">
        <f>VLOOKUP(C8906,Products!$A$2:$E$20,5,TRUE)</f>
        <v>15.95</v>
      </c>
      <c r="G8906" s="8">
        <f t="shared" si="278"/>
        <v>15.95</v>
      </c>
      <c r="H8906" s="8">
        <f>VLOOKUP(C8906,Products!$A$2:$F$20,6,TRUE)</f>
        <v>6</v>
      </c>
      <c r="I8906" s="8">
        <f t="shared" si="279"/>
        <v>6</v>
      </c>
      <c r="J8906" s="42">
        <f>VLOOKUP(B8906,Invoices!A:I,9,TRUE)</f>
        <v>2021</v>
      </c>
    </row>
    <row r="8907" spans="1:10" x14ac:dyDescent="0.15">
      <c r="A8907" t="s">
        <v>12267</v>
      </c>
      <c r="B8907" t="s">
        <v>1911</v>
      </c>
      <c r="C8907" t="s">
        <v>102</v>
      </c>
      <c r="D8907" t="s">
        <v>83</v>
      </c>
      <c r="E8907">
        <v>1</v>
      </c>
      <c r="F8907" s="8">
        <f>VLOOKUP(C8907,Products!$A$2:$E$20,5,TRUE)</f>
        <v>29.95</v>
      </c>
      <c r="G8907" s="8">
        <f t="shared" si="278"/>
        <v>29.95</v>
      </c>
      <c r="H8907" s="8">
        <f>VLOOKUP(C8907,Products!$A$2:$F$20,6,TRUE)</f>
        <v>15</v>
      </c>
      <c r="I8907" s="8">
        <f t="shared" si="279"/>
        <v>15</v>
      </c>
      <c r="J8907" s="42">
        <f>VLOOKUP(B8907,Invoices!A:I,9,TRUE)</f>
        <v>2021</v>
      </c>
    </row>
    <row r="8908" spans="1:10" x14ac:dyDescent="0.15">
      <c r="A8908" t="s">
        <v>12268</v>
      </c>
      <c r="B8908" t="s">
        <v>1911</v>
      </c>
      <c r="C8908" t="s">
        <v>104</v>
      </c>
      <c r="D8908" t="s">
        <v>71</v>
      </c>
      <c r="E8908">
        <v>1</v>
      </c>
      <c r="F8908" s="8">
        <f>VLOOKUP(C8908,Products!$A$2:$E$20,5,TRUE)</f>
        <v>2.95</v>
      </c>
      <c r="G8908" s="8">
        <f t="shared" si="278"/>
        <v>2.95</v>
      </c>
      <c r="H8908" s="8">
        <f>VLOOKUP(C8908,Products!$A$2:$F$20,6,TRUE)</f>
        <v>1.1500000000000001</v>
      </c>
      <c r="I8908" s="8">
        <f t="shared" si="279"/>
        <v>1.1500000000000001</v>
      </c>
      <c r="J8908" s="42">
        <f>VLOOKUP(B8908,Invoices!A:I,9,TRUE)</f>
        <v>2021</v>
      </c>
    </row>
    <row r="8909" spans="1:10" x14ac:dyDescent="0.15">
      <c r="A8909" t="s">
        <v>12269</v>
      </c>
      <c r="B8909" t="s">
        <v>1912</v>
      </c>
      <c r="C8909" t="s">
        <v>90</v>
      </c>
      <c r="D8909" t="s">
        <v>72</v>
      </c>
      <c r="E8909">
        <v>1</v>
      </c>
      <c r="F8909" s="8">
        <f>VLOOKUP(C8909,Products!$A$2:$E$20,5,TRUE)</f>
        <v>8.9499999999999993</v>
      </c>
      <c r="G8909" s="8">
        <f t="shared" si="278"/>
        <v>8.9499999999999993</v>
      </c>
      <c r="H8909" s="8">
        <f>VLOOKUP(C8909,Products!$A$2:$F$20,6,TRUE)</f>
        <v>5.6999999999999993</v>
      </c>
      <c r="I8909" s="8">
        <f t="shared" si="279"/>
        <v>5.6999999999999993</v>
      </c>
      <c r="J8909" s="42">
        <f>VLOOKUP(B8909,Invoices!A:I,9,TRUE)</f>
        <v>2021</v>
      </c>
    </row>
    <row r="8910" spans="1:10" x14ac:dyDescent="0.15">
      <c r="A8910" t="s">
        <v>12270</v>
      </c>
      <c r="B8910" t="s">
        <v>1912</v>
      </c>
      <c r="C8910" t="s">
        <v>104</v>
      </c>
      <c r="D8910" t="s">
        <v>71</v>
      </c>
      <c r="E8910">
        <v>5</v>
      </c>
      <c r="F8910" s="8">
        <f>VLOOKUP(C8910,Products!$A$2:$E$20,5,TRUE)</f>
        <v>2.95</v>
      </c>
      <c r="G8910" s="8">
        <f t="shared" si="278"/>
        <v>14.75</v>
      </c>
      <c r="H8910" s="8">
        <f>VLOOKUP(C8910,Products!$A$2:$F$20,6,TRUE)</f>
        <v>1.1500000000000001</v>
      </c>
      <c r="I8910" s="8">
        <f t="shared" si="279"/>
        <v>5.7500000000000009</v>
      </c>
      <c r="J8910" s="42">
        <f>VLOOKUP(B8910,Invoices!A:I,9,TRUE)</f>
        <v>2021</v>
      </c>
    </row>
    <row r="8911" spans="1:10" x14ac:dyDescent="0.15">
      <c r="A8911" t="s">
        <v>12271</v>
      </c>
      <c r="B8911" t="s">
        <v>1913</v>
      </c>
      <c r="C8911" t="s">
        <v>95</v>
      </c>
      <c r="D8911" t="s">
        <v>73</v>
      </c>
      <c r="E8911">
        <v>4</v>
      </c>
      <c r="F8911" s="8">
        <f>VLOOKUP(C8911,Products!$A$2:$E$20,5,TRUE)</f>
        <v>12.95</v>
      </c>
      <c r="G8911" s="8">
        <f t="shared" si="278"/>
        <v>51.8</v>
      </c>
      <c r="H8911" s="8">
        <f>VLOOKUP(C8911,Products!$A$2:$F$20,6,TRUE)</f>
        <v>4.1999999999999993</v>
      </c>
      <c r="I8911" s="8">
        <f t="shared" si="279"/>
        <v>16.799999999999997</v>
      </c>
      <c r="J8911" s="42">
        <f>VLOOKUP(B8911,Invoices!A:I,9,TRUE)</f>
        <v>2021</v>
      </c>
    </row>
    <row r="8912" spans="1:10" x14ac:dyDescent="0.15">
      <c r="A8912" t="s">
        <v>12272</v>
      </c>
      <c r="B8912" t="s">
        <v>1913</v>
      </c>
      <c r="C8912" t="s">
        <v>104</v>
      </c>
      <c r="D8912" t="s">
        <v>71</v>
      </c>
      <c r="E8912">
        <v>3</v>
      </c>
      <c r="F8912" s="8">
        <f>VLOOKUP(C8912,Products!$A$2:$E$20,5,TRUE)</f>
        <v>2.95</v>
      </c>
      <c r="G8912" s="8">
        <f t="shared" si="278"/>
        <v>8.8500000000000014</v>
      </c>
      <c r="H8912" s="8">
        <f>VLOOKUP(C8912,Products!$A$2:$F$20,6,TRUE)</f>
        <v>1.1500000000000001</v>
      </c>
      <c r="I8912" s="8">
        <f t="shared" si="279"/>
        <v>3.45</v>
      </c>
      <c r="J8912" s="42">
        <f>VLOOKUP(B8912,Invoices!A:I,9,TRUE)</f>
        <v>2021</v>
      </c>
    </row>
    <row r="8913" spans="1:10" x14ac:dyDescent="0.15">
      <c r="A8913" t="s">
        <v>12273</v>
      </c>
      <c r="B8913" t="s">
        <v>1913</v>
      </c>
      <c r="C8913" t="s">
        <v>100</v>
      </c>
      <c r="D8913" t="s">
        <v>78</v>
      </c>
      <c r="E8913">
        <v>4</v>
      </c>
      <c r="F8913" s="8">
        <f>VLOOKUP(C8913,Products!$A$2:$E$20,5,TRUE)</f>
        <v>49.95</v>
      </c>
      <c r="G8913" s="8">
        <f t="shared" si="278"/>
        <v>199.8</v>
      </c>
      <c r="H8913" s="8">
        <f>VLOOKUP(C8913,Products!$A$2:$F$20,6,TRUE)</f>
        <v>19.950000000000003</v>
      </c>
      <c r="I8913" s="8">
        <f t="shared" si="279"/>
        <v>79.800000000000011</v>
      </c>
      <c r="J8913" s="42">
        <f>VLOOKUP(B8913,Invoices!A:I,9,TRUE)</f>
        <v>2021</v>
      </c>
    </row>
    <row r="8914" spans="1:10" x14ac:dyDescent="0.15">
      <c r="A8914" t="s">
        <v>12274</v>
      </c>
      <c r="B8914" t="s">
        <v>1913</v>
      </c>
      <c r="C8914" t="s">
        <v>87</v>
      </c>
      <c r="D8914" t="s">
        <v>68</v>
      </c>
      <c r="E8914">
        <v>9</v>
      </c>
      <c r="F8914" s="8">
        <f>VLOOKUP(C8914,Products!$A$2:$E$20,5,TRUE)</f>
        <v>19.95</v>
      </c>
      <c r="G8914" s="8">
        <f t="shared" si="278"/>
        <v>179.54999999999998</v>
      </c>
      <c r="H8914" s="8">
        <f>VLOOKUP(C8914,Products!$A$2:$F$20,6,TRUE)</f>
        <v>7.4499999999999993</v>
      </c>
      <c r="I8914" s="8">
        <f t="shared" si="279"/>
        <v>67.05</v>
      </c>
      <c r="J8914" s="42">
        <f>VLOOKUP(B8914,Invoices!A:I,9,TRUE)</f>
        <v>2021</v>
      </c>
    </row>
    <row r="8915" spans="1:10" x14ac:dyDescent="0.15">
      <c r="A8915" t="s">
        <v>12275</v>
      </c>
      <c r="B8915" t="s">
        <v>1913</v>
      </c>
      <c r="C8915" t="s">
        <v>105</v>
      </c>
      <c r="D8915" t="s">
        <v>81</v>
      </c>
      <c r="E8915">
        <v>1</v>
      </c>
      <c r="F8915" s="8">
        <f>VLOOKUP(C8915,Products!$A$2:$E$20,5,TRUE)</f>
        <v>8.9499999999999993</v>
      </c>
      <c r="G8915" s="8">
        <f t="shared" si="278"/>
        <v>8.9499999999999993</v>
      </c>
      <c r="H8915" s="8">
        <f>VLOOKUP(C8915,Products!$A$2:$F$20,6,TRUE)</f>
        <v>3.1999999999999993</v>
      </c>
      <c r="I8915" s="8">
        <f t="shared" si="279"/>
        <v>3.1999999999999993</v>
      </c>
      <c r="J8915" s="42">
        <f>VLOOKUP(B8915,Invoices!A:I,9,TRUE)</f>
        <v>2021</v>
      </c>
    </row>
    <row r="8916" spans="1:10" x14ac:dyDescent="0.15">
      <c r="A8916" t="s">
        <v>12276</v>
      </c>
      <c r="B8916" t="s">
        <v>1913</v>
      </c>
      <c r="C8916" t="s">
        <v>93</v>
      </c>
      <c r="D8916" t="s">
        <v>76</v>
      </c>
      <c r="E8916">
        <v>2</v>
      </c>
      <c r="F8916" s="8">
        <f>VLOOKUP(C8916,Products!$A$2:$E$20,5,TRUE)</f>
        <v>9.9499999999999993</v>
      </c>
      <c r="G8916" s="8">
        <f t="shared" si="278"/>
        <v>19.899999999999999</v>
      </c>
      <c r="H8916" s="8">
        <f>VLOOKUP(C8916,Products!$A$2:$F$20,6,TRUE)</f>
        <v>1.9499999999999993</v>
      </c>
      <c r="I8916" s="8">
        <f t="shared" si="279"/>
        <v>3.8999999999999986</v>
      </c>
      <c r="J8916" s="42">
        <f>VLOOKUP(B8916,Invoices!A:I,9,TRUE)</f>
        <v>2021</v>
      </c>
    </row>
    <row r="8917" spans="1:10" x14ac:dyDescent="0.15">
      <c r="A8917" t="s">
        <v>12277</v>
      </c>
      <c r="B8917" t="s">
        <v>1913</v>
      </c>
      <c r="C8917" t="s">
        <v>89</v>
      </c>
      <c r="D8917" t="s">
        <v>80</v>
      </c>
      <c r="E8917">
        <v>1</v>
      </c>
      <c r="F8917" s="8">
        <f>VLOOKUP(C8917,Products!$A$2:$E$20,5,TRUE)</f>
        <v>15.95</v>
      </c>
      <c r="G8917" s="8">
        <f t="shared" si="278"/>
        <v>15.95</v>
      </c>
      <c r="H8917" s="8">
        <f>VLOOKUP(C8917,Products!$A$2:$F$20,6,TRUE)</f>
        <v>6</v>
      </c>
      <c r="I8917" s="8">
        <f t="shared" si="279"/>
        <v>6</v>
      </c>
      <c r="J8917" s="42">
        <f>VLOOKUP(B8917,Invoices!A:I,9,TRUE)</f>
        <v>2021</v>
      </c>
    </row>
    <row r="8918" spans="1:10" x14ac:dyDescent="0.15">
      <c r="A8918" t="s">
        <v>12278</v>
      </c>
      <c r="B8918" t="s">
        <v>1914</v>
      </c>
      <c r="C8918" t="s">
        <v>96</v>
      </c>
      <c r="D8918" t="s">
        <v>75</v>
      </c>
      <c r="E8918">
        <v>1</v>
      </c>
      <c r="F8918" s="8">
        <f>VLOOKUP(C8918,Products!$A$2:$E$20,5,TRUE)</f>
        <v>79.95</v>
      </c>
      <c r="G8918" s="8">
        <f t="shared" si="278"/>
        <v>79.95</v>
      </c>
      <c r="H8918" s="8">
        <f>VLOOKUP(C8918,Products!$A$2:$F$20,6,TRUE)</f>
        <v>27.950000000000003</v>
      </c>
      <c r="I8918" s="8">
        <f t="shared" si="279"/>
        <v>27.950000000000003</v>
      </c>
      <c r="J8918" s="42">
        <f>VLOOKUP(B8918,Invoices!A:I,9,TRUE)</f>
        <v>2021</v>
      </c>
    </row>
    <row r="8919" spans="1:10" x14ac:dyDescent="0.15">
      <c r="A8919" t="s">
        <v>12279</v>
      </c>
      <c r="B8919" t="s">
        <v>1914</v>
      </c>
      <c r="C8919" t="s">
        <v>88</v>
      </c>
      <c r="D8919" t="s">
        <v>85</v>
      </c>
      <c r="E8919">
        <v>4</v>
      </c>
      <c r="F8919" s="8">
        <f>VLOOKUP(C8919,Products!$A$2:$E$20,5,TRUE)</f>
        <v>8.9499999999999993</v>
      </c>
      <c r="G8919" s="8">
        <f t="shared" si="278"/>
        <v>35.799999999999997</v>
      </c>
      <c r="H8919" s="8">
        <f>VLOOKUP(C8919,Products!$A$2:$F$20,6,TRUE)</f>
        <v>5.6999999999999993</v>
      </c>
      <c r="I8919" s="8">
        <f t="shared" si="279"/>
        <v>22.799999999999997</v>
      </c>
      <c r="J8919" s="42">
        <f>VLOOKUP(B8919,Invoices!A:I,9,TRUE)</f>
        <v>2021</v>
      </c>
    </row>
    <row r="8920" spans="1:10" x14ac:dyDescent="0.15">
      <c r="A8920" t="s">
        <v>12280</v>
      </c>
      <c r="B8920" t="s">
        <v>1915</v>
      </c>
      <c r="C8920" t="s">
        <v>105</v>
      </c>
      <c r="D8920" t="s">
        <v>81</v>
      </c>
      <c r="E8920">
        <v>1</v>
      </c>
      <c r="F8920" s="8">
        <f>VLOOKUP(C8920,Products!$A$2:$E$20,5,TRUE)</f>
        <v>8.9499999999999993</v>
      </c>
      <c r="G8920" s="8">
        <f t="shared" si="278"/>
        <v>8.9499999999999993</v>
      </c>
      <c r="H8920" s="8">
        <f>VLOOKUP(C8920,Products!$A$2:$F$20,6,TRUE)</f>
        <v>3.1999999999999993</v>
      </c>
      <c r="I8920" s="8">
        <f t="shared" si="279"/>
        <v>3.1999999999999993</v>
      </c>
      <c r="J8920" s="42">
        <f>VLOOKUP(B8920,Invoices!A:I,9,TRUE)</f>
        <v>2021</v>
      </c>
    </row>
    <row r="8921" spans="1:10" x14ac:dyDescent="0.15">
      <c r="A8921" t="s">
        <v>12281</v>
      </c>
      <c r="B8921" t="s">
        <v>1916</v>
      </c>
      <c r="C8921" t="s">
        <v>104</v>
      </c>
      <c r="D8921" t="s">
        <v>71</v>
      </c>
      <c r="E8921">
        <v>8</v>
      </c>
      <c r="F8921" s="8">
        <f>VLOOKUP(C8921,Products!$A$2:$E$20,5,TRUE)</f>
        <v>2.95</v>
      </c>
      <c r="G8921" s="8">
        <f t="shared" si="278"/>
        <v>23.6</v>
      </c>
      <c r="H8921" s="8">
        <f>VLOOKUP(C8921,Products!$A$2:$F$20,6,TRUE)</f>
        <v>1.1500000000000001</v>
      </c>
      <c r="I8921" s="8">
        <f t="shared" si="279"/>
        <v>9.2000000000000011</v>
      </c>
      <c r="J8921" s="42">
        <f>VLOOKUP(B8921,Invoices!A:I,9,TRUE)</f>
        <v>2021</v>
      </c>
    </row>
    <row r="8922" spans="1:10" x14ac:dyDescent="0.15">
      <c r="A8922" t="s">
        <v>12282</v>
      </c>
      <c r="B8922" t="s">
        <v>1916</v>
      </c>
      <c r="C8922" t="s">
        <v>90</v>
      </c>
      <c r="D8922" t="s">
        <v>72</v>
      </c>
      <c r="E8922">
        <v>1</v>
      </c>
      <c r="F8922" s="8">
        <f>VLOOKUP(C8922,Products!$A$2:$E$20,5,TRUE)</f>
        <v>8.9499999999999993</v>
      </c>
      <c r="G8922" s="8">
        <f t="shared" si="278"/>
        <v>8.9499999999999993</v>
      </c>
      <c r="H8922" s="8">
        <f>VLOOKUP(C8922,Products!$A$2:$F$20,6,TRUE)</f>
        <v>5.6999999999999993</v>
      </c>
      <c r="I8922" s="8">
        <f t="shared" si="279"/>
        <v>5.6999999999999993</v>
      </c>
      <c r="J8922" s="42">
        <f>VLOOKUP(B8922,Invoices!A:I,9,TRUE)</f>
        <v>2021</v>
      </c>
    </row>
    <row r="8923" spans="1:10" x14ac:dyDescent="0.15">
      <c r="A8923" t="s">
        <v>12283</v>
      </c>
      <c r="B8923" t="s">
        <v>1916</v>
      </c>
      <c r="C8923" t="s">
        <v>99</v>
      </c>
      <c r="D8923" t="s">
        <v>84</v>
      </c>
      <c r="E8923">
        <v>1</v>
      </c>
      <c r="F8923" s="8">
        <f>VLOOKUP(C8923,Products!$A$2:$E$20,5,TRUE)</f>
        <v>3.5</v>
      </c>
      <c r="G8923" s="8">
        <f t="shared" si="278"/>
        <v>3.5</v>
      </c>
      <c r="H8923" s="8">
        <f>VLOOKUP(C8923,Products!$A$2:$F$20,6,TRUE)</f>
        <v>0.54999999999999982</v>
      </c>
      <c r="I8923" s="8">
        <f t="shared" si="279"/>
        <v>0.54999999999999982</v>
      </c>
      <c r="J8923" s="42">
        <f>VLOOKUP(B8923,Invoices!A:I,9,TRUE)</f>
        <v>2021</v>
      </c>
    </row>
    <row r="8924" spans="1:10" x14ac:dyDescent="0.15">
      <c r="A8924" t="s">
        <v>12284</v>
      </c>
      <c r="B8924" t="s">
        <v>1916</v>
      </c>
      <c r="C8924" t="s">
        <v>96</v>
      </c>
      <c r="D8924" t="s">
        <v>75</v>
      </c>
      <c r="E8924">
        <v>10</v>
      </c>
      <c r="F8924" s="8">
        <f>VLOOKUP(C8924,Products!$A$2:$E$20,5,TRUE)</f>
        <v>79.95</v>
      </c>
      <c r="G8924" s="8">
        <f t="shared" si="278"/>
        <v>799.5</v>
      </c>
      <c r="H8924" s="8">
        <f>VLOOKUP(C8924,Products!$A$2:$F$20,6,TRUE)</f>
        <v>27.950000000000003</v>
      </c>
      <c r="I8924" s="8">
        <f t="shared" si="279"/>
        <v>279.5</v>
      </c>
      <c r="J8924" s="42">
        <f>VLOOKUP(B8924,Invoices!A:I,9,TRUE)</f>
        <v>2021</v>
      </c>
    </row>
    <row r="8925" spans="1:10" x14ac:dyDescent="0.15">
      <c r="A8925" t="s">
        <v>12285</v>
      </c>
      <c r="B8925" t="s">
        <v>1916</v>
      </c>
      <c r="C8925" t="s">
        <v>102</v>
      </c>
      <c r="D8925" t="s">
        <v>83</v>
      </c>
      <c r="E8925">
        <v>5</v>
      </c>
      <c r="F8925" s="8">
        <f>VLOOKUP(C8925,Products!$A$2:$E$20,5,TRUE)</f>
        <v>29.95</v>
      </c>
      <c r="G8925" s="8">
        <f t="shared" si="278"/>
        <v>149.75</v>
      </c>
      <c r="H8925" s="8">
        <f>VLOOKUP(C8925,Products!$A$2:$F$20,6,TRUE)</f>
        <v>15</v>
      </c>
      <c r="I8925" s="8">
        <f t="shared" si="279"/>
        <v>75</v>
      </c>
      <c r="J8925" s="42">
        <f>VLOOKUP(B8925,Invoices!A:I,9,TRUE)</f>
        <v>2021</v>
      </c>
    </row>
    <row r="8926" spans="1:10" x14ac:dyDescent="0.15">
      <c r="A8926" t="s">
        <v>12286</v>
      </c>
      <c r="B8926" t="s">
        <v>1916</v>
      </c>
      <c r="C8926" t="s">
        <v>91</v>
      </c>
      <c r="D8926" t="s">
        <v>70</v>
      </c>
      <c r="E8926">
        <v>2</v>
      </c>
      <c r="F8926" s="8">
        <f>VLOOKUP(C8926,Products!$A$2:$E$20,5,TRUE)</f>
        <v>49.95</v>
      </c>
      <c r="G8926" s="8">
        <f t="shared" si="278"/>
        <v>99.9</v>
      </c>
      <c r="H8926" s="8">
        <f>VLOOKUP(C8926,Products!$A$2:$F$20,6,TRUE)</f>
        <v>21.200000000000003</v>
      </c>
      <c r="I8926" s="8">
        <f t="shared" si="279"/>
        <v>42.400000000000006</v>
      </c>
      <c r="J8926" s="42">
        <f>VLOOKUP(B8926,Invoices!A:I,9,TRUE)</f>
        <v>2021</v>
      </c>
    </row>
    <row r="8927" spans="1:10" x14ac:dyDescent="0.15">
      <c r="A8927" t="s">
        <v>12287</v>
      </c>
      <c r="B8927" t="s">
        <v>1916</v>
      </c>
      <c r="C8927" t="s">
        <v>92</v>
      </c>
      <c r="D8927" t="s">
        <v>82</v>
      </c>
      <c r="E8927">
        <v>2</v>
      </c>
      <c r="F8927" s="8">
        <f>VLOOKUP(C8927,Products!$A$2:$E$20,5,TRUE)</f>
        <v>19.95</v>
      </c>
      <c r="G8927" s="8">
        <f t="shared" si="278"/>
        <v>39.9</v>
      </c>
      <c r="H8927" s="8">
        <f>VLOOKUP(C8927,Products!$A$2:$F$20,6,TRUE)</f>
        <v>7.4499999999999993</v>
      </c>
      <c r="I8927" s="8">
        <f t="shared" si="279"/>
        <v>14.899999999999999</v>
      </c>
      <c r="J8927" s="42">
        <f>VLOOKUP(B8927,Invoices!A:I,9,TRUE)</f>
        <v>2021</v>
      </c>
    </row>
    <row r="8928" spans="1:10" x14ac:dyDescent="0.15">
      <c r="A8928" t="s">
        <v>12288</v>
      </c>
      <c r="B8928" t="s">
        <v>1916</v>
      </c>
      <c r="C8928" t="s">
        <v>101</v>
      </c>
      <c r="D8928" t="s">
        <v>69</v>
      </c>
      <c r="E8928">
        <v>20</v>
      </c>
      <c r="F8928" s="8">
        <f>VLOOKUP(C8928,Products!$A$2:$E$20,5,TRUE)</f>
        <v>129.94999999999999</v>
      </c>
      <c r="G8928" s="8">
        <f t="shared" si="278"/>
        <v>2599</v>
      </c>
      <c r="H8928" s="8">
        <f>VLOOKUP(C8928,Products!$A$2:$F$20,6,TRUE)</f>
        <v>40.449999999999989</v>
      </c>
      <c r="I8928" s="8">
        <f t="shared" si="279"/>
        <v>808.99999999999977</v>
      </c>
      <c r="J8928" s="42">
        <f>VLOOKUP(B8928,Invoices!A:I,9,TRUE)</f>
        <v>2021</v>
      </c>
    </row>
    <row r="8929" spans="1:10" x14ac:dyDescent="0.15">
      <c r="A8929" t="s">
        <v>12289</v>
      </c>
      <c r="B8929" t="s">
        <v>1916</v>
      </c>
      <c r="C8929" t="s">
        <v>98</v>
      </c>
      <c r="D8929" t="s">
        <v>79</v>
      </c>
      <c r="E8929">
        <v>1</v>
      </c>
      <c r="F8929" s="8">
        <f>VLOOKUP(C8929,Products!$A$2:$E$20,5,TRUE)</f>
        <v>14.95</v>
      </c>
      <c r="G8929" s="8">
        <f t="shared" si="278"/>
        <v>14.95</v>
      </c>
      <c r="H8929" s="8">
        <f>VLOOKUP(C8929,Products!$A$2:$F$20,6,TRUE)</f>
        <v>3.0499999999999989</v>
      </c>
      <c r="I8929" s="8">
        <f t="shared" si="279"/>
        <v>3.0499999999999989</v>
      </c>
      <c r="J8929" s="42">
        <f>VLOOKUP(B8929,Invoices!A:I,9,TRUE)</f>
        <v>2021</v>
      </c>
    </row>
    <row r="8930" spans="1:10" x14ac:dyDescent="0.15">
      <c r="A8930" t="s">
        <v>12290</v>
      </c>
      <c r="B8930" t="s">
        <v>1916</v>
      </c>
      <c r="C8930" t="s">
        <v>89</v>
      </c>
      <c r="D8930" t="s">
        <v>80</v>
      </c>
      <c r="E8930">
        <v>1</v>
      </c>
      <c r="F8930" s="8">
        <f>VLOOKUP(C8930,Products!$A$2:$E$20,5,TRUE)</f>
        <v>15.95</v>
      </c>
      <c r="G8930" s="8">
        <f t="shared" si="278"/>
        <v>15.95</v>
      </c>
      <c r="H8930" s="8">
        <f>VLOOKUP(C8930,Products!$A$2:$F$20,6,TRUE)</f>
        <v>6</v>
      </c>
      <c r="I8930" s="8">
        <f t="shared" si="279"/>
        <v>6</v>
      </c>
      <c r="J8930" s="42">
        <f>VLOOKUP(B8930,Invoices!A:I,9,TRUE)</f>
        <v>2021</v>
      </c>
    </row>
    <row r="8931" spans="1:10" x14ac:dyDescent="0.15">
      <c r="A8931" t="s">
        <v>12291</v>
      </c>
      <c r="B8931" t="s">
        <v>1916</v>
      </c>
      <c r="C8931" t="s">
        <v>100</v>
      </c>
      <c r="D8931" t="s">
        <v>78</v>
      </c>
      <c r="E8931">
        <v>10</v>
      </c>
      <c r="F8931" s="8">
        <f>VLOOKUP(C8931,Products!$A$2:$E$20,5,TRUE)</f>
        <v>49.95</v>
      </c>
      <c r="G8931" s="8">
        <f t="shared" si="278"/>
        <v>499.5</v>
      </c>
      <c r="H8931" s="8">
        <f>VLOOKUP(C8931,Products!$A$2:$F$20,6,TRUE)</f>
        <v>19.950000000000003</v>
      </c>
      <c r="I8931" s="8">
        <f t="shared" si="279"/>
        <v>199.50000000000003</v>
      </c>
      <c r="J8931" s="42">
        <f>VLOOKUP(B8931,Invoices!A:I,9,TRUE)</f>
        <v>2021</v>
      </c>
    </row>
    <row r="8932" spans="1:10" x14ac:dyDescent="0.15">
      <c r="A8932" t="s">
        <v>12292</v>
      </c>
      <c r="B8932" t="s">
        <v>1916</v>
      </c>
      <c r="C8932" t="s">
        <v>93</v>
      </c>
      <c r="D8932" t="s">
        <v>76</v>
      </c>
      <c r="E8932">
        <v>1</v>
      </c>
      <c r="F8932" s="8">
        <f>VLOOKUP(C8932,Products!$A$2:$E$20,5,TRUE)</f>
        <v>9.9499999999999993</v>
      </c>
      <c r="G8932" s="8">
        <f t="shared" si="278"/>
        <v>9.9499999999999993</v>
      </c>
      <c r="H8932" s="8">
        <f>VLOOKUP(C8932,Products!$A$2:$F$20,6,TRUE)</f>
        <v>1.9499999999999993</v>
      </c>
      <c r="I8932" s="8">
        <f t="shared" si="279"/>
        <v>1.9499999999999993</v>
      </c>
      <c r="J8932" s="42">
        <f>VLOOKUP(B8932,Invoices!A:I,9,TRUE)</f>
        <v>2021</v>
      </c>
    </row>
    <row r="8933" spans="1:10" x14ac:dyDescent="0.15">
      <c r="A8933" t="s">
        <v>12293</v>
      </c>
      <c r="B8933" t="s">
        <v>1916</v>
      </c>
      <c r="C8933" t="s">
        <v>88</v>
      </c>
      <c r="D8933" t="s">
        <v>85</v>
      </c>
      <c r="E8933">
        <v>1</v>
      </c>
      <c r="F8933" s="8">
        <f>VLOOKUP(C8933,Products!$A$2:$E$20,5,TRUE)</f>
        <v>8.9499999999999993</v>
      </c>
      <c r="G8933" s="8">
        <f t="shared" si="278"/>
        <v>8.9499999999999993</v>
      </c>
      <c r="H8933" s="8">
        <f>VLOOKUP(C8933,Products!$A$2:$F$20,6,TRUE)</f>
        <v>5.6999999999999993</v>
      </c>
      <c r="I8933" s="8">
        <f t="shared" si="279"/>
        <v>5.6999999999999993</v>
      </c>
      <c r="J8933" s="42">
        <f>VLOOKUP(B8933,Invoices!A:I,9,TRUE)</f>
        <v>2021</v>
      </c>
    </row>
    <row r="8934" spans="1:10" x14ac:dyDescent="0.15">
      <c r="A8934" t="s">
        <v>12294</v>
      </c>
      <c r="B8934" t="s">
        <v>1916</v>
      </c>
      <c r="C8934" t="s">
        <v>95</v>
      </c>
      <c r="D8934" t="s">
        <v>73</v>
      </c>
      <c r="E8934">
        <v>1</v>
      </c>
      <c r="F8934" s="8">
        <f>VLOOKUP(C8934,Products!$A$2:$E$20,5,TRUE)</f>
        <v>12.95</v>
      </c>
      <c r="G8934" s="8">
        <f t="shared" si="278"/>
        <v>12.95</v>
      </c>
      <c r="H8934" s="8">
        <f>VLOOKUP(C8934,Products!$A$2:$F$20,6,TRUE)</f>
        <v>4.1999999999999993</v>
      </c>
      <c r="I8934" s="8">
        <f t="shared" si="279"/>
        <v>4.1999999999999993</v>
      </c>
      <c r="J8934" s="42">
        <f>VLOOKUP(B8934,Invoices!A:I,9,TRUE)</f>
        <v>2021</v>
      </c>
    </row>
    <row r="8935" spans="1:10" x14ac:dyDescent="0.15">
      <c r="A8935" t="s">
        <v>12295</v>
      </c>
      <c r="B8935" t="s">
        <v>1917</v>
      </c>
      <c r="C8935" t="s">
        <v>96</v>
      </c>
      <c r="D8935" t="s">
        <v>75</v>
      </c>
      <c r="E8935">
        <v>50</v>
      </c>
      <c r="F8935" s="8">
        <f>VLOOKUP(C8935,Products!$A$2:$E$20,5,TRUE)</f>
        <v>79.95</v>
      </c>
      <c r="G8935" s="8">
        <f t="shared" si="278"/>
        <v>3997.5</v>
      </c>
      <c r="H8935" s="8">
        <f>VLOOKUP(C8935,Products!$A$2:$F$20,6,TRUE)</f>
        <v>27.950000000000003</v>
      </c>
      <c r="I8935" s="8">
        <f t="shared" si="279"/>
        <v>1397.5000000000002</v>
      </c>
      <c r="J8935" s="42">
        <f>VLOOKUP(B8935,Invoices!A:I,9,TRUE)</f>
        <v>2021</v>
      </c>
    </row>
    <row r="8936" spans="1:10" x14ac:dyDescent="0.15">
      <c r="A8936" t="s">
        <v>12296</v>
      </c>
      <c r="B8936" t="s">
        <v>1917</v>
      </c>
      <c r="C8936" t="s">
        <v>104</v>
      </c>
      <c r="D8936" t="s">
        <v>71</v>
      </c>
      <c r="E8936">
        <v>1</v>
      </c>
      <c r="F8936" s="8">
        <f>VLOOKUP(C8936,Products!$A$2:$E$20,5,TRUE)</f>
        <v>2.95</v>
      </c>
      <c r="G8936" s="8">
        <f t="shared" si="278"/>
        <v>2.95</v>
      </c>
      <c r="H8936" s="8">
        <f>VLOOKUP(C8936,Products!$A$2:$F$20,6,TRUE)</f>
        <v>1.1500000000000001</v>
      </c>
      <c r="I8936" s="8">
        <f t="shared" si="279"/>
        <v>1.1500000000000001</v>
      </c>
      <c r="J8936" s="42">
        <f>VLOOKUP(B8936,Invoices!A:I,9,TRUE)</f>
        <v>2021</v>
      </c>
    </row>
    <row r="8937" spans="1:10" x14ac:dyDescent="0.15">
      <c r="A8937" t="s">
        <v>12297</v>
      </c>
      <c r="B8937" t="s">
        <v>1917</v>
      </c>
      <c r="C8937" t="s">
        <v>88</v>
      </c>
      <c r="D8937" t="s">
        <v>85</v>
      </c>
      <c r="E8937">
        <v>10</v>
      </c>
      <c r="F8937" s="8">
        <f>VLOOKUP(C8937,Products!$A$2:$E$20,5,TRUE)</f>
        <v>8.9499999999999993</v>
      </c>
      <c r="G8937" s="8">
        <f t="shared" si="278"/>
        <v>89.5</v>
      </c>
      <c r="H8937" s="8">
        <f>VLOOKUP(C8937,Products!$A$2:$F$20,6,TRUE)</f>
        <v>5.6999999999999993</v>
      </c>
      <c r="I8937" s="8">
        <f t="shared" si="279"/>
        <v>56.999999999999993</v>
      </c>
      <c r="J8937" s="42">
        <f>VLOOKUP(B8937,Invoices!A:I,9,TRUE)</f>
        <v>2021</v>
      </c>
    </row>
    <row r="8938" spans="1:10" x14ac:dyDescent="0.15">
      <c r="A8938" t="s">
        <v>12298</v>
      </c>
      <c r="B8938" t="s">
        <v>1917</v>
      </c>
      <c r="C8938" t="s">
        <v>92</v>
      </c>
      <c r="D8938" t="s">
        <v>82</v>
      </c>
      <c r="E8938">
        <v>1</v>
      </c>
      <c r="F8938" s="8">
        <f>VLOOKUP(C8938,Products!$A$2:$E$20,5,TRUE)</f>
        <v>19.95</v>
      </c>
      <c r="G8938" s="8">
        <f t="shared" si="278"/>
        <v>19.95</v>
      </c>
      <c r="H8938" s="8">
        <f>VLOOKUP(C8938,Products!$A$2:$F$20,6,TRUE)</f>
        <v>7.4499999999999993</v>
      </c>
      <c r="I8938" s="8">
        <f t="shared" si="279"/>
        <v>7.4499999999999993</v>
      </c>
      <c r="J8938" s="42">
        <f>VLOOKUP(B8938,Invoices!A:I,9,TRUE)</f>
        <v>2021</v>
      </c>
    </row>
    <row r="8939" spans="1:10" x14ac:dyDescent="0.15">
      <c r="A8939" t="s">
        <v>12299</v>
      </c>
      <c r="B8939" t="s">
        <v>1917</v>
      </c>
      <c r="C8939" t="s">
        <v>105</v>
      </c>
      <c r="D8939" t="s">
        <v>81</v>
      </c>
      <c r="E8939">
        <v>2</v>
      </c>
      <c r="F8939" s="8">
        <f>VLOOKUP(C8939,Products!$A$2:$E$20,5,TRUE)</f>
        <v>8.9499999999999993</v>
      </c>
      <c r="G8939" s="8">
        <f t="shared" si="278"/>
        <v>17.899999999999999</v>
      </c>
      <c r="H8939" s="8">
        <f>VLOOKUP(C8939,Products!$A$2:$F$20,6,TRUE)</f>
        <v>3.1999999999999993</v>
      </c>
      <c r="I8939" s="8">
        <f t="shared" si="279"/>
        <v>6.3999999999999986</v>
      </c>
      <c r="J8939" s="42">
        <f>VLOOKUP(B8939,Invoices!A:I,9,TRUE)</f>
        <v>2021</v>
      </c>
    </row>
    <row r="8940" spans="1:10" x14ac:dyDescent="0.15">
      <c r="A8940" t="s">
        <v>12300</v>
      </c>
      <c r="B8940" t="s">
        <v>1917</v>
      </c>
      <c r="C8940" t="s">
        <v>91</v>
      </c>
      <c r="D8940" t="s">
        <v>70</v>
      </c>
      <c r="E8940">
        <v>4</v>
      </c>
      <c r="F8940" s="8">
        <f>VLOOKUP(C8940,Products!$A$2:$E$20,5,TRUE)</f>
        <v>49.95</v>
      </c>
      <c r="G8940" s="8">
        <f t="shared" si="278"/>
        <v>199.8</v>
      </c>
      <c r="H8940" s="8">
        <f>VLOOKUP(C8940,Products!$A$2:$F$20,6,TRUE)</f>
        <v>21.200000000000003</v>
      </c>
      <c r="I8940" s="8">
        <f t="shared" si="279"/>
        <v>84.800000000000011</v>
      </c>
      <c r="J8940" s="42">
        <f>VLOOKUP(B8940,Invoices!A:I,9,TRUE)</f>
        <v>2021</v>
      </c>
    </row>
    <row r="8941" spans="1:10" x14ac:dyDescent="0.15">
      <c r="A8941" t="s">
        <v>12301</v>
      </c>
      <c r="B8941" t="s">
        <v>1917</v>
      </c>
      <c r="C8941" t="s">
        <v>100</v>
      </c>
      <c r="D8941" t="s">
        <v>78</v>
      </c>
      <c r="E8941">
        <v>6</v>
      </c>
      <c r="F8941" s="8">
        <f>VLOOKUP(C8941,Products!$A$2:$E$20,5,TRUE)</f>
        <v>49.95</v>
      </c>
      <c r="G8941" s="8">
        <f t="shared" si="278"/>
        <v>299.70000000000005</v>
      </c>
      <c r="H8941" s="8">
        <f>VLOOKUP(C8941,Products!$A$2:$F$20,6,TRUE)</f>
        <v>19.950000000000003</v>
      </c>
      <c r="I8941" s="8">
        <f t="shared" si="279"/>
        <v>119.70000000000002</v>
      </c>
      <c r="J8941" s="42">
        <f>VLOOKUP(B8941,Invoices!A:I,9,TRUE)</f>
        <v>2021</v>
      </c>
    </row>
    <row r="8942" spans="1:10" x14ac:dyDescent="0.15">
      <c r="A8942" t="s">
        <v>12302</v>
      </c>
      <c r="B8942" t="s">
        <v>1917</v>
      </c>
      <c r="C8942" t="s">
        <v>102</v>
      </c>
      <c r="D8942" t="s">
        <v>83</v>
      </c>
      <c r="E8942">
        <v>1</v>
      </c>
      <c r="F8942" s="8">
        <f>VLOOKUP(C8942,Products!$A$2:$E$20,5,TRUE)</f>
        <v>29.95</v>
      </c>
      <c r="G8942" s="8">
        <f t="shared" si="278"/>
        <v>29.95</v>
      </c>
      <c r="H8942" s="8">
        <f>VLOOKUP(C8942,Products!$A$2:$F$20,6,TRUE)</f>
        <v>15</v>
      </c>
      <c r="I8942" s="8">
        <f t="shared" si="279"/>
        <v>15</v>
      </c>
      <c r="J8942" s="42">
        <f>VLOOKUP(B8942,Invoices!A:I,9,TRUE)</f>
        <v>2021</v>
      </c>
    </row>
    <row r="8943" spans="1:10" x14ac:dyDescent="0.15">
      <c r="A8943" t="s">
        <v>12303</v>
      </c>
      <c r="B8943" t="s">
        <v>1917</v>
      </c>
      <c r="C8943" t="s">
        <v>93</v>
      </c>
      <c r="D8943" t="s">
        <v>76</v>
      </c>
      <c r="E8943">
        <v>1</v>
      </c>
      <c r="F8943" s="8">
        <f>VLOOKUP(C8943,Products!$A$2:$E$20,5,TRUE)</f>
        <v>9.9499999999999993</v>
      </c>
      <c r="G8943" s="8">
        <f t="shared" si="278"/>
        <v>9.9499999999999993</v>
      </c>
      <c r="H8943" s="8">
        <f>VLOOKUP(C8943,Products!$A$2:$F$20,6,TRUE)</f>
        <v>1.9499999999999993</v>
      </c>
      <c r="I8943" s="8">
        <f t="shared" si="279"/>
        <v>1.9499999999999993</v>
      </c>
      <c r="J8943" s="42">
        <f>VLOOKUP(B8943,Invoices!A:I,9,TRUE)</f>
        <v>2021</v>
      </c>
    </row>
    <row r="8944" spans="1:10" x14ac:dyDescent="0.15">
      <c r="A8944" t="s">
        <v>12304</v>
      </c>
      <c r="B8944" t="s">
        <v>1917</v>
      </c>
      <c r="C8944" t="s">
        <v>89</v>
      </c>
      <c r="D8944" t="s">
        <v>80</v>
      </c>
      <c r="E8944">
        <v>1</v>
      </c>
      <c r="F8944" s="8">
        <f>VLOOKUP(C8944,Products!$A$2:$E$20,5,TRUE)</f>
        <v>15.95</v>
      </c>
      <c r="G8944" s="8">
        <f t="shared" si="278"/>
        <v>15.95</v>
      </c>
      <c r="H8944" s="8">
        <f>VLOOKUP(C8944,Products!$A$2:$F$20,6,TRUE)</f>
        <v>6</v>
      </c>
      <c r="I8944" s="8">
        <f t="shared" si="279"/>
        <v>6</v>
      </c>
      <c r="J8944" s="42">
        <f>VLOOKUP(B8944,Invoices!A:I,9,TRUE)</f>
        <v>2021</v>
      </c>
    </row>
    <row r="8945" spans="1:10" x14ac:dyDescent="0.15">
      <c r="A8945" t="s">
        <v>12305</v>
      </c>
      <c r="B8945" t="s">
        <v>1917</v>
      </c>
      <c r="C8945" t="s">
        <v>87</v>
      </c>
      <c r="D8945" t="s">
        <v>68</v>
      </c>
      <c r="E8945">
        <v>15</v>
      </c>
      <c r="F8945" s="8">
        <f>VLOOKUP(C8945,Products!$A$2:$E$20,5,TRUE)</f>
        <v>19.95</v>
      </c>
      <c r="G8945" s="8">
        <f t="shared" si="278"/>
        <v>299.25</v>
      </c>
      <c r="H8945" s="8">
        <f>VLOOKUP(C8945,Products!$A$2:$F$20,6,TRUE)</f>
        <v>7.4499999999999993</v>
      </c>
      <c r="I8945" s="8">
        <f t="shared" si="279"/>
        <v>111.74999999999999</v>
      </c>
      <c r="J8945" s="42">
        <f>VLOOKUP(B8945,Invoices!A:I,9,TRUE)</f>
        <v>2021</v>
      </c>
    </row>
    <row r="8946" spans="1:10" x14ac:dyDescent="0.15">
      <c r="A8946" t="s">
        <v>12306</v>
      </c>
      <c r="B8946" t="s">
        <v>1917</v>
      </c>
      <c r="C8946" t="s">
        <v>94</v>
      </c>
      <c r="D8946" t="s">
        <v>86</v>
      </c>
      <c r="E8946">
        <v>4</v>
      </c>
      <c r="F8946" s="8">
        <f>VLOOKUP(C8946,Products!$A$2:$E$20,5,TRUE)</f>
        <v>3.5</v>
      </c>
      <c r="G8946" s="8">
        <f t="shared" si="278"/>
        <v>14</v>
      </c>
      <c r="H8946" s="8">
        <f>VLOOKUP(C8946,Products!$A$2:$F$20,6,TRUE)</f>
        <v>0.54999999999999982</v>
      </c>
      <c r="I8946" s="8">
        <f t="shared" si="279"/>
        <v>2.1999999999999993</v>
      </c>
      <c r="J8946" s="42">
        <f>VLOOKUP(B8946,Invoices!A:I,9,TRUE)</f>
        <v>2021</v>
      </c>
    </row>
    <row r="8947" spans="1:10" x14ac:dyDescent="0.15">
      <c r="A8947" t="s">
        <v>12307</v>
      </c>
      <c r="B8947" t="s">
        <v>1917</v>
      </c>
      <c r="C8947" t="s">
        <v>99</v>
      </c>
      <c r="D8947" t="s">
        <v>84</v>
      </c>
      <c r="E8947">
        <v>50</v>
      </c>
      <c r="F8947" s="8">
        <f>VLOOKUP(C8947,Products!$A$2:$E$20,5,TRUE)</f>
        <v>3.5</v>
      </c>
      <c r="G8947" s="8">
        <f t="shared" si="278"/>
        <v>175</v>
      </c>
      <c r="H8947" s="8">
        <f>VLOOKUP(C8947,Products!$A$2:$F$20,6,TRUE)</f>
        <v>0.54999999999999982</v>
      </c>
      <c r="I8947" s="8">
        <f t="shared" si="279"/>
        <v>27.499999999999993</v>
      </c>
      <c r="J8947" s="42">
        <f>VLOOKUP(B8947,Invoices!A:I,9,TRUE)</f>
        <v>2021</v>
      </c>
    </row>
    <row r="8948" spans="1:10" x14ac:dyDescent="0.15">
      <c r="A8948" t="s">
        <v>12308</v>
      </c>
      <c r="B8948" t="s">
        <v>1918</v>
      </c>
      <c r="C8948" t="s">
        <v>104</v>
      </c>
      <c r="D8948" t="s">
        <v>71</v>
      </c>
      <c r="E8948">
        <v>2</v>
      </c>
      <c r="F8948" s="8">
        <f>VLOOKUP(C8948,Products!$A$2:$E$20,5,TRUE)</f>
        <v>2.95</v>
      </c>
      <c r="G8948" s="8">
        <f t="shared" si="278"/>
        <v>5.9</v>
      </c>
      <c r="H8948" s="8">
        <f>VLOOKUP(C8948,Products!$A$2:$F$20,6,TRUE)</f>
        <v>1.1500000000000001</v>
      </c>
      <c r="I8948" s="8">
        <f t="shared" si="279"/>
        <v>2.3000000000000003</v>
      </c>
      <c r="J8948" s="42">
        <f>VLOOKUP(B8948,Invoices!A:I,9,TRUE)</f>
        <v>2021</v>
      </c>
    </row>
    <row r="8949" spans="1:10" x14ac:dyDescent="0.15">
      <c r="A8949" t="s">
        <v>12309</v>
      </c>
      <c r="B8949" t="s">
        <v>1918</v>
      </c>
      <c r="C8949" t="s">
        <v>90</v>
      </c>
      <c r="D8949" t="s">
        <v>72</v>
      </c>
      <c r="E8949">
        <v>3</v>
      </c>
      <c r="F8949" s="8">
        <f>VLOOKUP(C8949,Products!$A$2:$E$20,5,TRUE)</f>
        <v>8.9499999999999993</v>
      </c>
      <c r="G8949" s="8">
        <f t="shared" si="278"/>
        <v>26.849999999999998</v>
      </c>
      <c r="H8949" s="8">
        <f>VLOOKUP(C8949,Products!$A$2:$F$20,6,TRUE)</f>
        <v>5.6999999999999993</v>
      </c>
      <c r="I8949" s="8">
        <f t="shared" si="279"/>
        <v>17.099999999999998</v>
      </c>
      <c r="J8949" s="42">
        <f>VLOOKUP(B8949,Invoices!A:I,9,TRUE)</f>
        <v>2021</v>
      </c>
    </row>
    <row r="8950" spans="1:10" x14ac:dyDescent="0.15">
      <c r="A8950" t="s">
        <v>12310</v>
      </c>
      <c r="B8950" t="s">
        <v>1919</v>
      </c>
      <c r="C8950" t="s">
        <v>104</v>
      </c>
      <c r="D8950" t="s">
        <v>71</v>
      </c>
      <c r="E8950">
        <v>2</v>
      </c>
      <c r="F8950" s="8">
        <f>VLOOKUP(C8950,Products!$A$2:$E$20,5,TRUE)</f>
        <v>2.95</v>
      </c>
      <c r="G8950" s="8">
        <f t="shared" si="278"/>
        <v>5.9</v>
      </c>
      <c r="H8950" s="8">
        <f>VLOOKUP(C8950,Products!$A$2:$F$20,6,TRUE)</f>
        <v>1.1500000000000001</v>
      </c>
      <c r="I8950" s="8">
        <f t="shared" si="279"/>
        <v>2.3000000000000003</v>
      </c>
      <c r="J8950" s="42">
        <f>VLOOKUP(B8950,Invoices!A:I,9,TRUE)</f>
        <v>2021</v>
      </c>
    </row>
    <row r="8951" spans="1:10" x14ac:dyDescent="0.15">
      <c r="A8951" t="s">
        <v>12311</v>
      </c>
      <c r="B8951" t="s">
        <v>1919</v>
      </c>
      <c r="C8951" t="s">
        <v>97</v>
      </c>
      <c r="D8951" t="s">
        <v>74</v>
      </c>
      <c r="E8951">
        <v>2</v>
      </c>
      <c r="F8951" s="8">
        <f>VLOOKUP(C8951,Products!$A$2:$E$20,5,TRUE)</f>
        <v>1.5</v>
      </c>
      <c r="G8951" s="8">
        <f t="shared" si="278"/>
        <v>3</v>
      </c>
      <c r="H8951" s="8">
        <f>VLOOKUP(C8951,Products!$A$2:$F$20,6,TRUE)</f>
        <v>0.5</v>
      </c>
      <c r="I8951" s="8">
        <f t="shared" si="279"/>
        <v>1</v>
      </c>
      <c r="J8951" s="42">
        <f>VLOOKUP(B8951,Invoices!A:I,9,TRUE)</f>
        <v>2021</v>
      </c>
    </row>
    <row r="8952" spans="1:10" x14ac:dyDescent="0.15">
      <c r="A8952" t="s">
        <v>12312</v>
      </c>
      <c r="B8952" t="s">
        <v>1919</v>
      </c>
      <c r="C8952" t="s">
        <v>102</v>
      </c>
      <c r="D8952" t="s">
        <v>83</v>
      </c>
      <c r="E8952">
        <v>2</v>
      </c>
      <c r="F8952" s="8">
        <f>VLOOKUP(C8952,Products!$A$2:$E$20,5,TRUE)</f>
        <v>29.95</v>
      </c>
      <c r="G8952" s="8">
        <f t="shared" si="278"/>
        <v>59.9</v>
      </c>
      <c r="H8952" s="8">
        <f>VLOOKUP(C8952,Products!$A$2:$F$20,6,TRUE)</f>
        <v>15</v>
      </c>
      <c r="I8952" s="8">
        <f t="shared" si="279"/>
        <v>30</v>
      </c>
      <c r="J8952" s="42">
        <f>VLOOKUP(B8952,Invoices!A:I,9,TRUE)</f>
        <v>2021</v>
      </c>
    </row>
    <row r="8953" spans="1:10" x14ac:dyDescent="0.15">
      <c r="A8953" t="s">
        <v>12313</v>
      </c>
      <c r="B8953" t="s">
        <v>1920</v>
      </c>
      <c r="C8953" t="s">
        <v>103</v>
      </c>
      <c r="D8953" t="s">
        <v>77</v>
      </c>
      <c r="E8953">
        <v>1</v>
      </c>
      <c r="F8953" s="8">
        <f>VLOOKUP(C8953,Products!$A$2:$E$20,5,TRUE)</f>
        <v>8.9499999999999993</v>
      </c>
      <c r="G8953" s="8">
        <f t="shared" si="278"/>
        <v>8.9499999999999993</v>
      </c>
      <c r="H8953" s="8">
        <f>VLOOKUP(C8953,Products!$A$2:$F$20,6,TRUE)</f>
        <v>3.1999999999999993</v>
      </c>
      <c r="I8953" s="8">
        <f t="shared" si="279"/>
        <v>3.1999999999999993</v>
      </c>
      <c r="J8953" s="42">
        <f>VLOOKUP(B8953,Invoices!A:I,9,TRUE)</f>
        <v>2021</v>
      </c>
    </row>
    <row r="8954" spans="1:10" x14ac:dyDescent="0.15">
      <c r="A8954" t="s">
        <v>12314</v>
      </c>
      <c r="B8954" t="s">
        <v>1920</v>
      </c>
      <c r="C8954" t="s">
        <v>104</v>
      </c>
      <c r="D8954" t="s">
        <v>71</v>
      </c>
      <c r="E8954">
        <v>50</v>
      </c>
      <c r="F8954" s="8">
        <f>VLOOKUP(C8954,Products!$A$2:$E$20,5,TRUE)</f>
        <v>2.95</v>
      </c>
      <c r="G8954" s="8">
        <f t="shared" si="278"/>
        <v>147.5</v>
      </c>
      <c r="H8954" s="8">
        <f>VLOOKUP(C8954,Products!$A$2:$F$20,6,TRUE)</f>
        <v>1.1500000000000001</v>
      </c>
      <c r="I8954" s="8">
        <f t="shared" si="279"/>
        <v>57.500000000000007</v>
      </c>
      <c r="J8954" s="42">
        <f>VLOOKUP(B8954,Invoices!A:I,9,TRUE)</f>
        <v>2021</v>
      </c>
    </row>
    <row r="8955" spans="1:10" x14ac:dyDescent="0.15">
      <c r="A8955" t="s">
        <v>12315</v>
      </c>
      <c r="B8955" t="s">
        <v>1920</v>
      </c>
      <c r="C8955" t="s">
        <v>88</v>
      </c>
      <c r="D8955" t="s">
        <v>85</v>
      </c>
      <c r="E8955">
        <v>1</v>
      </c>
      <c r="F8955" s="8">
        <f>VLOOKUP(C8955,Products!$A$2:$E$20,5,TRUE)</f>
        <v>8.9499999999999993</v>
      </c>
      <c r="G8955" s="8">
        <f t="shared" si="278"/>
        <v>8.9499999999999993</v>
      </c>
      <c r="H8955" s="8">
        <f>VLOOKUP(C8955,Products!$A$2:$F$20,6,TRUE)</f>
        <v>5.6999999999999993</v>
      </c>
      <c r="I8955" s="8">
        <f t="shared" si="279"/>
        <v>5.6999999999999993</v>
      </c>
      <c r="J8955" s="42">
        <f>VLOOKUP(B8955,Invoices!A:I,9,TRUE)</f>
        <v>2021</v>
      </c>
    </row>
    <row r="8956" spans="1:10" x14ac:dyDescent="0.15">
      <c r="A8956" t="s">
        <v>12316</v>
      </c>
      <c r="B8956" t="s">
        <v>1920</v>
      </c>
      <c r="C8956" t="s">
        <v>96</v>
      </c>
      <c r="D8956" t="s">
        <v>75</v>
      </c>
      <c r="E8956">
        <v>2</v>
      </c>
      <c r="F8956" s="8">
        <f>VLOOKUP(C8956,Products!$A$2:$E$20,5,TRUE)</f>
        <v>79.95</v>
      </c>
      <c r="G8956" s="8">
        <f t="shared" si="278"/>
        <v>159.9</v>
      </c>
      <c r="H8956" s="8">
        <f>VLOOKUP(C8956,Products!$A$2:$F$20,6,TRUE)</f>
        <v>27.950000000000003</v>
      </c>
      <c r="I8956" s="8">
        <f t="shared" si="279"/>
        <v>55.900000000000006</v>
      </c>
      <c r="J8956" s="42">
        <f>VLOOKUP(B8956,Invoices!A:I,9,TRUE)</f>
        <v>2021</v>
      </c>
    </row>
    <row r="8957" spans="1:10" x14ac:dyDescent="0.15">
      <c r="A8957" t="s">
        <v>12317</v>
      </c>
      <c r="B8957" t="s">
        <v>1920</v>
      </c>
      <c r="C8957" t="s">
        <v>101</v>
      </c>
      <c r="D8957" t="s">
        <v>69</v>
      </c>
      <c r="E8957">
        <v>4</v>
      </c>
      <c r="F8957" s="8">
        <f>VLOOKUP(C8957,Products!$A$2:$E$20,5,TRUE)</f>
        <v>129.94999999999999</v>
      </c>
      <c r="G8957" s="8">
        <f t="shared" si="278"/>
        <v>519.79999999999995</v>
      </c>
      <c r="H8957" s="8">
        <f>VLOOKUP(C8957,Products!$A$2:$F$20,6,TRUE)</f>
        <v>40.449999999999989</v>
      </c>
      <c r="I8957" s="8">
        <f t="shared" si="279"/>
        <v>161.79999999999995</v>
      </c>
      <c r="J8957" s="42">
        <f>VLOOKUP(B8957,Invoices!A:I,9,TRUE)</f>
        <v>2021</v>
      </c>
    </row>
    <row r="8958" spans="1:10" x14ac:dyDescent="0.15">
      <c r="A8958" t="s">
        <v>12318</v>
      </c>
      <c r="B8958" t="s">
        <v>1920</v>
      </c>
      <c r="C8958" t="s">
        <v>93</v>
      </c>
      <c r="D8958" t="s">
        <v>76</v>
      </c>
      <c r="E8958">
        <v>6</v>
      </c>
      <c r="F8958" s="8">
        <f>VLOOKUP(C8958,Products!$A$2:$E$20,5,TRUE)</f>
        <v>9.9499999999999993</v>
      </c>
      <c r="G8958" s="8">
        <f t="shared" si="278"/>
        <v>59.699999999999996</v>
      </c>
      <c r="H8958" s="8">
        <f>VLOOKUP(C8958,Products!$A$2:$F$20,6,TRUE)</f>
        <v>1.9499999999999993</v>
      </c>
      <c r="I8958" s="8">
        <f t="shared" si="279"/>
        <v>11.699999999999996</v>
      </c>
      <c r="J8958" s="42">
        <f>VLOOKUP(B8958,Invoices!A:I,9,TRUE)</f>
        <v>2021</v>
      </c>
    </row>
    <row r="8959" spans="1:10" x14ac:dyDescent="0.15">
      <c r="A8959" t="s">
        <v>12319</v>
      </c>
      <c r="B8959" t="s">
        <v>1920</v>
      </c>
      <c r="C8959" t="s">
        <v>95</v>
      </c>
      <c r="D8959" t="s">
        <v>73</v>
      </c>
      <c r="E8959">
        <v>7</v>
      </c>
      <c r="F8959" s="8">
        <f>VLOOKUP(C8959,Products!$A$2:$E$20,5,TRUE)</f>
        <v>12.95</v>
      </c>
      <c r="G8959" s="8">
        <f t="shared" si="278"/>
        <v>90.649999999999991</v>
      </c>
      <c r="H8959" s="8">
        <f>VLOOKUP(C8959,Products!$A$2:$F$20,6,TRUE)</f>
        <v>4.1999999999999993</v>
      </c>
      <c r="I8959" s="8">
        <f t="shared" si="279"/>
        <v>29.399999999999995</v>
      </c>
      <c r="J8959" s="42">
        <f>VLOOKUP(B8959,Invoices!A:I,9,TRUE)</f>
        <v>2021</v>
      </c>
    </row>
    <row r="8960" spans="1:10" x14ac:dyDescent="0.15">
      <c r="A8960" t="s">
        <v>12320</v>
      </c>
      <c r="B8960" t="s">
        <v>1921</v>
      </c>
      <c r="C8960" t="s">
        <v>95</v>
      </c>
      <c r="D8960" t="s">
        <v>73</v>
      </c>
      <c r="E8960">
        <v>7</v>
      </c>
      <c r="F8960" s="8">
        <f>VLOOKUP(C8960,Products!$A$2:$E$20,5,TRUE)</f>
        <v>12.95</v>
      </c>
      <c r="G8960" s="8">
        <f t="shared" si="278"/>
        <v>90.649999999999991</v>
      </c>
      <c r="H8960" s="8">
        <f>VLOOKUP(C8960,Products!$A$2:$F$20,6,TRUE)</f>
        <v>4.1999999999999993</v>
      </c>
      <c r="I8960" s="8">
        <f t="shared" si="279"/>
        <v>29.399999999999995</v>
      </c>
      <c r="J8960" s="42">
        <f>VLOOKUP(B8960,Invoices!A:I,9,TRUE)</f>
        <v>2021</v>
      </c>
    </row>
    <row r="8961" spans="1:10" x14ac:dyDescent="0.15">
      <c r="A8961" t="s">
        <v>12321</v>
      </c>
      <c r="B8961" t="s">
        <v>1921</v>
      </c>
      <c r="C8961" t="s">
        <v>89</v>
      </c>
      <c r="D8961" t="s">
        <v>80</v>
      </c>
      <c r="E8961">
        <v>3</v>
      </c>
      <c r="F8961" s="8">
        <f>VLOOKUP(C8961,Products!$A$2:$E$20,5,TRUE)</f>
        <v>15.95</v>
      </c>
      <c r="G8961" s="8">
        <f t="shared" si="278"/>
        <v>47.849999999999994</v>
      </c>
      <c r="H8961" s="8">
        <f>VLOOKUP(C8961,Products!$A$2:$F$20,6,TRUE)</f>
        <v>6</v>
      </c>
      <c r="I8961" s="8">
        <f t="shared" si="279"/>
        <v>18</v>
      </c>
      <c r="J8961" s="42">
        <f>VLOOKUP(B8961,Invoices!A:I,9,TRUE)</f>
        <v>2021</v>
      </c>
    </row>
    <row r="8962" spans="1:10" x14ac:dyDescent="0.15">
      <c r="A8962" t="s">
        <v>12322</v>
      </c>
      <c r="B8962" t="s">
        <v>1921</v>
      </c>
      <c r="C8962" t="s">
        <v>102</v>
      </c>
      <c r="D8962" t="s">
        <v>83</v>
      </c>
      <c r="E8962">
        <v>3</v>
      </c>
      <c r="F8962" s="8">
        <f>VLOOKUP(C8962,Products!$A$2:$E$20,5,TRUE)</f>
        <v>29.95</v>
      </c>
      <c r="G8962" s="8">
        <f t="shared" si="278"/>
        <v>89.85</v>
      </c>
      <c r="H8962" s="8">
        <f>VLOOKUP(C8962,Products!$A$2:$F$20,6,TRUE)</f>
        <v>15</v>
      </c>
      <c r="I8962" s="8">
        <f t="shared" si="279"/>
        <v>45</v>
      </c>
      <c r="J8962" s="42">
        <f>VLOOKUP(B8962,Invoices!A:I,9,TRUE)</f>
        <v>2021</v>
      </c>
    </row>
    <row r="8963" spans="1:10" x14ac:dyDescent="0.15">
      <c r="A8963" t="s">
        <v>12323</v>
      </c>
      <c r="B8963" t="s">
        <v>1921</v>
      </c>
      <c r="C8963" t="s">
        <v>97</v>
      </c>
      <c r="D8963" t="s">
        <v>74</v>
      </c>
      <c r="E8963">
        <v>1</v>
      </c>
      <c r="F8963" s="8">
        <f>VLOOKUP(C8963,Products!$A$2:$E$20,5,TRUE)</f>
        <v>1.5</v>
      </c>
      <c r="G8963" s="8">
        <f t="shared" ref="G8963:G9026" si="280">F8963*E8963</f>
        <v>1.5</v>
      </c>
      <c r="H8963" s="8">
        <f>VLOOKUP(C8963,Products!$A$2:$F$20,6,TRUE)</f>
        <v>0.5</v>
      </c>
      <c r="I8963" s="8">
        <f t="shared" ref="I8963:I9026" si="281">H8963*E8963</f>
        <v>0.5</v>
      </c>
      <c r="J8963" s="42">
        <f>VLOOKUP(B8963,Invoices!A:I,9,TRUE)</f>
        <v>2021</v>
      </c>
    </row>
    <row r="8964" spans="1:10" x14ac:dyDescent="0.15">
      <c r="A8964" t="s">
        <v>12324</v>
      </c>
      <c r="B8964" t="s">
        <v>1922</v>
      </c>
      <c r="C8964" t="s">
        <v>102</v>
      </c>
      <c r="D8964" t="s">
        <v>83</v>
      </c>
      <c r="E8964">
        <v>7</v>
      </c>
      <c r="F8964" s="8">
        <f>VLOOKUP(C8964,Products!$A$2:$E$20,5,TRUE)</f>
        <v>29.95</v>
      </c>
      <c r="G8964" s="8">
        <f t="shared" si="280"/>
        <v>209.65</v>
      </c>
      <c r="H8964" s="8">
        <f>VLOOKUP(C8964,Products!$A$2:$F$20,6,TRUE)</f>
        <v>15</v>
      </c>
      <c r="I8964" s="8">
        <f t="shared" si="281"/>
        <v>105</v>
      </c>
      <c r="J8964" s="42">
        <f>VLOOKUP(B8964,Invoices!A:I,9,TRUE)</f>
        <v>2021</v>
      </c>
    </row>
    <row r="8965" spans="1:10" x14ac:dyDescent="0.15">
      <c r="A8965" t="s">
        <v>12325</v>
      </c>
      <c r="B8965" t="s">
        <v>1922</v>
      </c>
      <c r="C8965" t="s">
        <v>100</v>
      </c>
      <c r="D8965" t="s">
        <v>78</v>
      </c>
      <c r="E8965">
        <v>1</v>
      </c>
      <c r="F8965" s="8">
        <f>VLOOKUP(C8965,Products!$A$2:$E$20,5,TRUE)</f>
        <v>49.95</v>
      </c>
      <c r="G8965" s="8">
        <f t="shared" si="280"/>
        <v>49.95</v>
      </c>
      <c r="H8965" s="8">
        <f>VLOOKUP(C8965,Products!$A$2:$F$20,6,TRUE)</f>
        <v>19.950000000000003</v>
      </c>
      <c r="I8965" s="8">
        <f t="shared" si="281"/>
        <v>19.950000000000003</v>
      </c>
      <c r="J8965" s="42">
        <f>VLOOKUP(B8965,Invoices!A:I,9,TRUE)</f>
        <v>2021</v>
      </c>
    </row>
    <row r="8966" spans="1:10" x14ac:dyDescent="0.15">
      <c r="A8966" t="s">
        <v>12326</v>
      </c>
      <c r="B8966" t="s">
        <v>1922</v>
      </c>
      <c r="C8966" t="s">
        <v>105</v>
      </c>
      <c r="D8966" t="s">
        <v>81</v>
      </c>
      <c r="E8966">
        <v>1</v>
      </c>
      <c r="F8966" s="8">
        <f>VLOOKUP(C8966,Products!$A$2:$E$20,5,TRUE)</f>
        <v>8.9499999999999993</v>
      </c>
      <c r="G8966" s="8">
        <f t="shared" si="280"/>
        <v>8.9499999999999993</v>
      </c>
      <c r="H8966" s="8">
        <f>VLOOKUP(C8966,Products!$A$2:$F$20,6,TRUE)</f>
        <v>3.1999999999999993</v>
      </c>
      <c r="I8966" s="8">
        <f t="shared" si="281"/>
        <v>3.1999999999999993</v>
      </c>
      <c r="J8966" s="42">
        <f>VLOOKUP(B8966,Invoices!A:I,9,TRUE)</f>
        <v>2021</v>
      </c>
    </row>
    <row r="8967" spans="1:10" x14ac:dyDescent="0.15">
      <c r="A8967" t="s">
        <v>12327</v>
      </c>
      <c r="B8967" t="s">
        <v>1922</v>
      </c>
      <c r="C8967" t="s">
        <v>104</v>
      </c>
      <c r="D8967" t="s">
        <v>71</v>
      </c>
      <c r="E8967">
        <v>20</v>
      </c>
      <c r="F8967" s="8">
        <f>VLOOKUP(C8967,Products!$A$2:$E$20,5,TRUE)</f>
        <v>2.95</v>
      </c>
      <c r="G8967" s="8">
        <f t="shared" si="280"/>
        <v>59</v>
      </c>
      <c r="H8967" s="8">
        <f>VLOOKUP(C8967,Products!$A$2:$F$20,6,TRUE)</f>
        <v>1.1500000000000001</v>
      </c>
      <c r="I8967" s="8">
        <f t="shared" si="281"/>
        <v>23.000000000000004</v>
      </c>
      <c r="J8967" s="42">
        <f>VLOOKUP(B8967,Invoices!A:I,9,TRUE)</f>
        <v>2021</v>
      </c>
    </row>
    <row r="8968" spans="1:10" x14ac:dyDescent="0.15">
      <c r="A8968" t="s">
        <v>12328</v>
      </c>
      <c r="B8968" t="s">
        <v>1922</v>
      </c>
      <c r="C8968" t="s">
        <v>88</v>
      </c>
      <c r="D8968" t="s">
        <v>85</v>
      </c>
      <c r="E8968">
        <v>1</v>
      </c>
      <c r="F8968" s="8">
        <f>VLOOKUP(C8968,Products!$A$2:$E$20,5,TRUE)</f>
        <v>8.9499999999999993</v>
      </c>
      <c r="G8968" s="8">
        <f t="shared" si="280"/>
        <v>8.9499999999999993</v>
      </c>
      <c r="H8968" s="8">
        <f>VLOOKUP(C8968,Products!$A$2:$F$20,6,TRUE)</f>
        <v>5.6999999999999993</v>
      </c>
      <c r="I8968" s="8">
        <f t="shared" si="281"/>
        <v>5.6999999999999993</v>
      </c>
      <c r="J8968" s="42">
        <f>VLOOKUP(B8968,Invoices!A:I,9,TRUE)</f>
        <v>2021</v>
      </c>
    </row>
    <row r="8969" spans="1:10" x14ac:dyDescent="0.15">
      <c r="A8969" t="s">
        <v>12329</v>
      </c>
      <c r="B8969" t="s">
        <v>1922</v>
      </c>
      <c r="C8969" t="s">
        <v>90</v>
      </c>
      <c r="D8969" t="s">
        <v>72</v>
      </c>
      <c r="E8969">
        <v>10</v>
      </c>
      <c r="F8969" s="8">
        <f>VLOOKUP(C8969,Products!$A$2:$E$20,5,TRUE)</f>
        <v>8.9499999999999993</v>
      </c>
      <c r="G8969" s="8">
        <f t="shared" si="280"/>
        <v>89.5</v>
      </c>
      <c r="H8969" s="8">
        <f>VLOOKUP(C8969,Products!$A$2:$F$20,6,TRUE)</f>
        <v>5.6999999999999993</v>
      </c>
      <c r="I8969" s="8">
        <f t="shared" si="281"/>
        <v>56.999999999999993</v>
      </c>
      <c r="J8969" s="42">
        <f>VLOOKUP(B8969,Invoices!A:I,9,TRUE)</f>
        <v>2021</v>
      </c>
    </row>
    <row r="8970" spans="1:10" x14ac:dyDescent="0.15">
      <c r="A8970" t="s">
        <v>12330</v>
      </c>
      <c r="B8970" t="s">
        <v>1923</v>
      </c>
      <c r="C8970" t="s">
        <v>93</v>
      </c>
      <c r="D8970" t="s">
        <v>76</v>
      </c>
      <c r="E8970">
        <v>4</v>
      </c>
      <c r="F8970" s="8">
        <f>VLOOKUP(C8970,Products!$A$2:$E$20,5,TRUE)</f>
        <v>9.9499999999999993</v>
      </c>
      <c r="G8970" s="8">
        <f t="shared" si="280"/>
        <v>39.799999999999997</v>
      </c>
      <c r="H8970" s="8">
        <f>VLOOKUP(C8970,Products!$A$2:$F$20,6,TRUE)</f>
        <v>1.9499999999999993</v>
      </c>
      <c r="I8970" s="8">
        <f t="shared" si="281"/>
        <v>7.7999999999999972</v>
      </c>
      <c r="J8970" s="42">
        <f>VLOOKUP(B8970,Invoices!A:I,9,TRUE)</f>
        <v>2021</v>
      </c>
    </row>
    <row r="8971" spans="1:10" x14ac:dyDescent="0.15">
      <c r="A8971" t="s">
        <v>12331</v>
      </c>
      <c r="B8971" t="s">
        <v>1923</v>
      </c>
      <c r="C8971" t="s">
        <v>104</v>
      </c>
      <c r="D8971" t="s">
        <v>71</v>
      </c>
      <c r="E8971">
        <v>1</v>
      </c>
      <c r="F8971" s="8">
        <f>VLOOKUP(C8971,Products!$A$2:$E$20,5,TRUE)</f>
        <v>2.95</v>
      </c>
      <c r="G8971" s="8">
        <f t="shared" si="280"/>
        <v>2.95</v>
      </c>
      <c r="H8971" s="8">
        <f>VLOOKUP(C8971,Products!$A$2:$F$20,6,TRUE)</f>
        <v>1.1500000000000001</v>
      </c>
      <c r="I8971" s="8">
        <f t="shared" si="281"/>
        <v>1.1500000000000001</v>
      </c>
      <c r="J8971" s="42">
        <f>VLOOKUP(B8971,Invoices!A:I,9,TRUE)</f>
        <v>2021</v>
      </c>
    </row>
    <row r="8972" spans="1:10" x14ac:dyDescent="0.15">
      <c r="A8972" t="s">
        <v>12332</v>
      </c>
      <c r="B8972" t="s">
        <v>1923</v>
      </c>
      <c r="C8972" t="s">
        <v>88</v>
      </c>
      <c r="D8972" t="s">
        <v>85</v>
      </c>
      <c r="E8972">
        <v>20</v>
      </c>
      <c r="F8972" s="8">
        <f>VLOOKUP(C8972,Products!$A$2:$E$20,5,TRUE)</f>
        <v>8.9499999999999993</v>
      </c>
      <c r="G8972" s="8">
        <f t="shared" si="280"/>
        <v>179</v>
      </c>
      <c r="H8972" s="8">
        <f>VLOOKUP(C8972,Products!$A$2:$F$20,6,TRUE)</f>
        <v>5.6999999999999993</v>
      </c>
      <c r="I8972" s="8">
        <f t="shared" si="281"/>
        <v>113.99999999999999</v>
      </c>
      <c r="J8972" s="42">
        <f>VLOOKUP(B8972,Invoices!A:I,9,TRUE)</f>
        <v>2021</v>
      </c>
    </row>
    <row r="8973" spans="1:10" x14ac:dyDescent="0.15">
      <c r="A8973" t="s">
        <v>12333</v>
      </c>
      <c r="B8973" t="s">
        <v>1923</v>
      </c>
      <c r="C8973" t="s">
        <v>97</v>
      </c>
      <c r="D8973" t="s">
        <v>74</v>
      </c>
      <c r="E8973">
        <v>1</v>
      </c>
      <c r="F8973" s="8">
        <f>VLOOKUP(C8973,Products!$A$2:$E$20,5,TRUE)</f>
        <v>1.5</v>
      </c>
      <c r="G8973" s="8">
        <f t="shared" si="280"/>
        <v>1.5</v>
      </c>
      <c r="H8973" s="8">
        <f>VLOOKUP(C8973,Products!$A$2:$F$20,6,TRUE)</f>
        <v>0.5</v>
      </c>
      <c r="I8973" s="8">
        <f t="shared" si="281"/>
        <v>0.5</v>
      </c>
      <c r="J8973" s="42">
        <f>VLOOKUP(B8973,Invoices!A:I,9,TRUE)</f>
        <v>2021</v>
      </c>
    </row>
    <row r="8974" spans="1:10" x14ac:dyDescent="0.15">
      <c r="A8974" t="s">
        <v>12334</v>
      </c>
      <c r="B8974" t="s">
        <v>1923</v>
      </c>
      <c r="C8974" t="s">
        <v>95</v>
      </c>
      <c r="D8974" t="s">
        <v>73</v>
      </c>
      <c r="E8974">
        <v>1</v>
      </c>
      <c r="F8974" s="8">
        <f>VLOOKUP(C8974,Products!$A$2:$E$20,5,TRUE)</f>
        <v>12.95</v>
      </c>
      <c r="G8974" s="8">
        <f t="shared" si="280"/>
        <v>12.95</v>
      </c>
      <c r="H8974" s="8">
        <f>VLOOKUP(C8974,Products!$A$2:$F$20,6,TRUE)</f>
        <v>4.1999999999999993</v>
      </c>
      <c r="I8974" s="8">
        <f t="shared" si="281"/>
        <v>4.1999999999999993</v>
      </c>
      <c r="J8974" s="42">
        <f>VLOOKUP(B8974,Invoices!A:I,9,TRUE)</f>
        <v>2021</v>
      </c>
    </row>
    <row r="8975" spans="1:10" x14ac:dyDescent="0.15">
      <c r="A8975" t="s">
        <v>12335</v>
      </c>
      <c r="B8975" t="s">
        <v>1923</v>
      </c>
      <c r="C8975" t="s">
        <v>98</v>
      </c>
      <c r="D8975" t="s">
        <v>79</v>
      </c>
      <c r="E8975">
        <v>8</v>
      </c>
      <c r="F8975" s="8">
        <f>VLOOKUP(C8975,Products!$A$2:$E$20,5,TRUE)</f>
        <v>14.95</v>
      </c>
      <c r="G8975" s="8">
        <f t="shared" si="280"/>
        <v>119.6</v>
      </c>
      <c r="H8975" s="8">
        <f>VLOOKUP(C8975,Products!$A$2:$F$20,6,TRUE)</f>
        <v>3.0499999999999989</v>
      </c>
      <c r="I8975" s="8">
        <f t="shared" si="281"/>
        <v>24.399999999999991</v>
      </c>
      <c r="J8975" s="42">
        <f>VLOOKUP(B8975,Invoices!A:I,9,TRUE)</f>
        <v>2021</v>
      </c>
    </row>
    <row r="8976" spans="1:10" x14ac:dyDescent="0.15">
      <c r="A8976" t="s">
        <v>12336</v>
      </c>
      <c r="B8976" t="s">
        <v>1923</v>
      </c>
      <c r="C8976" t="s">
        <v>102</v>
      </c>
      <c r="D8976" t="s">
        <v>83</v>
      </c>
      <c r="E8976">
        <v>2</v>
      </c>
      <c r="F8976" s="8">
        <f>VLOOKUP(C8976,Products!$A$2:$E$20,5,TRUE)</f>
        <v>29.95</v>
      </c>
      <c r="G8976" s="8">
        <f t="shared" si="280"/>
        <v>59.9</v>
      </c>
      <c r="H8976" s="8">
        <f>VLOOKUP(C8976,Products!$A$2:$F$20,6,TRUE)</f>
        <v>15</v>
      </c>
      <c r="I8976" s="8">
        <f t="shared" si="281"/>
        <v>30</v>
      </c>
      <c r="J8976" s="42">
        <f>VLOOKUP(B8976,Invoices!A:I,9,TRUE)</f>
        <v>2021</v>
      </c>
    </row>
    <row r="8977" spans="1:10" x14ac:dyDescent="0.15">
      <c r="A8977" t="s">
        <v>12337</v>
      </c>
      <c r="B8977" t="s">
        <v>1923</v>
      </c>
      <c r="C8977" t="s">
        <v>96</v>
      </c>
      <c r="D8977" t="s">
        <v>75</v>
      </c>
      <c r="E8977">
        <v>1</v>
      </c>
      <c r="F8977" s="8">
        <f>VLOOKUP(C8977,Products!$A$2:$E$20,5,TRUE)</f>
        <v>79.95</v>
      </c>
      <c r="G8977" s="8">
        <f t="shared" si="280"/>
        <v>79.95</v>
      </c>
      <c r="H8977" s="8">
        <f>VLOOKUP(C8977,Products!$A$2:$F$20,6,TRUE)</f>
        <v>27.950000000000003</v>
      </c>
      <c r="I8977" s="8">
        <f t="shared" si="281"/>
        <v>27.950000000000003</v>
      </c>
      <c r="J8977" s="42">
        <f>VLOOKUP(B8977,Invoices!A:I,9,TRUE)</f>
        <v>2021</v>
      </c>
    </row>
    <row r="8978" spans="1:10" x14ac:dyDescent="0.15">
      <c r="A8978" t="s">
        <v>12338</v>
      </c>
      <c r="B8978" t="s">
        <v>1923</v>
      </c>
      <c r="C8978" t="s">
        <v>87</v>
      </c>
      <c r="D8978" t="s">
        <v>68</v>
      </c>
      <c r="E8978">
        <v>6</v>
      </c>
      <c r="F8978" s="8">
        <f>VLOOKUP(C8978,Products!$A$2:$E$20,5,TRUE)</f>
        <v>19.95</v>
      </c>
      <c r="G8978" s="8">
        <f t="shared" si="280"/>
        <v>119.69999999999999</v>
      </c>
      <c r="H8978" s="8">
        <f>VLOOKUP(C8978,Products!$A$2:$F$20,6,TRUE)</f>
        <v>7.4499999999999993</v>
      </c>
      <c r="I8978" s="8">
        <f t="shared" si="281"/>
        <v>44.699999999999996</v>
      </c>
      <c r="J8978" s="42">
        <f>VLOOKUP(B8978,Invoices!A:I,9,TRUE)</f>
        <v>2021</v>
      </c>
    </row>
    <row r="8979" spans="1:10" x14ac:dyDescent="0.15">
      <c r="A8979" t="s">
        <v>12339</v>
      </c>
      <c r="B8979" t="s">
        <v>1923</v>
      </c>
      <c r="C8979" t="s">
        <v>94</v>
      </c>
      <c r="D8979" t="s">
        <v>86</v>
      </c>
      <c r="E8979">
        <v>1</v>
      </c>
      <c r="F8979" s="8">
        <f>VLOOKUP(C8979,Products!$A$2:$E$20,5,TRUE)</f>
        <v>3.5</v>
      </c>
      <c r="G8979" s="8">
        <f t="shared" si="280"/>
        <v>3.5</v>
      </c>
      <c r="H8979" s="8">
        <f>VLOOKUP(C8979,Products!$A$2:$F$20,6,TRUE)</f>
        <v>0.54999999999999982</v>
      </c>
      <c r="I8979" s="8">
        <f t="shared" si="281"/>
        <v>0.54999999999999982</v>
      </c>
      <c r="J8979" s="42">
        <f>VLOOKUP(B8979,Invoices!A:I,9,TRUE)</f>
        <v>2021</v>
      </c>
    </row>
    <row r="8980" spans="1:10" x14ac:dyDescent="0.15">
      <c r="A8980" t="s">
        <v>12340</v>
      </c>
      <c r="B8980" t="s">
        <v>1923</v>
      </c>
      <c r="C8980" t="s">
        <v>92</v>
      </c>
      <c r="D8980" t="s">
        <v>82</v>
      </c>
      <c r="E8980">
        <v>1</v>
      </c>
      <c r="F8980" s="8">
        <f>VLOOKUP(C8980,Products!$A$2:$E$20,5,TRUE)</f>
        <v>19.95</v>
      </c>
      <c r="G8980" s="8">
        <f t="shared" si="280"/>
        <v>19.95</v>
      </c>
      <c r="H8980" s="8">
        <f>VLOOKUP(C8980,Products!$A$2:$F$20,6,TRUE)</f>
        <v>7.4499999999999993</v>
      </c>
      <c r="I8980" s="8">
        <f t="shared" si="281"/>
        <v>7.4499999999999993</v>
      </c>
      <c r="J8980" s="42">
        <f>VLOOKUP(B8980,Invoices!A:I,9,TRUE)</f>
        <v>2021</v>
      </c>
    </row>
    <row r="8981" spans="1:10" x14ac:dyDescent="0.15">
      <c r="A8981" t="s">
        <v>12341</v>
      </c>
      <c r="B8981" t="s">
        <v>1923</v>
      </c>
      <c r="C8981" t="s">
        <v>99</v>
      </c>
      <c r="D8981" t="s">
        <v>84</v>
      </c>
      <c r="E8981">
        <v>10</v>
      </c>
      <c r="F8981" s="8">
        <f>VLOOKUP(C8981,Products!$A$2:$E$20,5,TRUE)</f>
        <v>3.5</v>
      </c>
      <c r="G8981" s="8">
        <f t="shared" si="280"/>
        <v>35</v>
      </c>
      <c r="H8981" s="8">
        <f>VLOOKUP(C8981,Products!$A$2:$F$20,6,TRUE)</f>
        <v>0.54999999999999982</v>
      </c>
      <c r="I8981" s="8">
        <f t="shared" si="281"/>
        <v>5.4999999999999982</v>
      </c>
      <c r="J8981" s="42">
        <f>VLOOKUP(B8981,Invoices!A:I,9,TRUE)</f>
        <v>2021</v>
      </c>
    </row>
    <row r="8982" spans="1:10" x14ac:dyDescent="0.15">
      <c r="A8982" t="s">
        <v>12342</v>
      </c>
      <c r="B8982" t="s">
        <v>1923</v>
      </c>
      <c r="C8982" t="s">
        <v>105</v>
      </c>
      <c r="D8982" t="s">
        <v>81</v>
      </c>
      <c r="E8982">
        <v>5</v>
      </c>
      <c r="F8982" s="8">
        <f>VLOOKUP(C8982,Products!$A$2:$E$20,5,TRUE)</f>
        <v>8.9499999999999993</v>
      </c>
      <c r="G8982" s="8">
        <f t="shared" si="280"/>
        <v>44.75</v>
      </c>
      <c r="H8982" s="8">
        <f>VLOOKUP(C8982,Products!$A$2:$F$20,6,TRUE)</f>
        <v>3.1999999999999993</v>
      </c>
      <c r="I8982" s="8">
        <f t="shared" si="281"/>
        <v>15.999999999999996</v>
      </c>
      <c r="J8982" s="42">
        <f>VLOOKUP(B8982,Invoices!A:I,9,TRUE)</f>
        <v>2021</v>
      </c>
    </row>
    <row r="8983" spans="1:10" x14ac:dyDescent="0.15">
      <c r="A8983" t="s">
        <v>12343</v>
      </c>
      <c r="B8983" t="s">
        <v>1923</v>
      </c>
      <c r="C8983" t="s">
        <v>100</v>
      </c>
      <c r="D8983" t="s">
        <v>78</v>
      </c>
      <c r="E8983">
        <v>1</v>
      </c>
      <c r="F8983" s="8">
        <f>VLOOKUP(C8983,Products!$A$2:$E$20,5,TRUE)</f>
        <v>49.95</v>
      </c>
      <c r="G8983" s="8">
        <f t="shared" si="280"/>
        <v>49.95</v>
      </c>
      <c r="H8983" s="8">
        <f>VLOOKUP(C8983,Products!$A$2:$F$20,6,TRUE)</f>
        <v>19.950000000000003</v>
      </c>
      <c r="I8983" s="8">
        <f t="shared" si="281"/>
        <v>19.950000000000003</v>
      </c>
      <c r="J8983" s="42">
        <f>VLOOKUP(B8983,Invoices!A:I,9,TRUE)</f>
        <v>2021</v>
      </c>
    </row>
    <row r="8984" spans="1:10" x14ac:dyDescent="0.15">
      <c r="A8984" t="s">
        <v>12344</v>
      </c>
      <c r="B8984" t="s">
        <v>1923</v>
      </c>
      <c r="C8984" t="s">
        <v>103</v>
      </c>
      <c r="D8984" t="s">
        <v>77</v>
      </c>
      <c r="E8984">
        <v>1</v>
      </c>
      <c r="F8984" s="8">
        <f>VLOOKUP(C8984,Products!$A$2:$E$20,5,TRUE)</f>
        <v>8.9499999999999993</v>
      </c>
      <c r="G8984" s="8">
        <f t="shared" si="280"/>
        <v>8.9499999999999993</v>
      </c>
      <c r="H8984" s="8">
        <f>VLOOKUP(C8984,Products!$A$2:$F$20,6,TRUE)</f>
        <v>3.1999999999999993</v>
      </c>
      <c r="I8984" s="8">
        <f t="shared" si="281"/>
        <v>3.1999999999999993</v>
      </c>
      <c r="J8984" s="42">
        <f>VLOOKUP(B8984,Invoices!A:I,9,TRUE)</f>
        <v>2021</v>
      </c>
    </row>
    <row r="8985" spans="1:10" x14ac:dyDescent="0.15">
      <c r="A8985" t="s">
        <v>12345</v>
      </c>
      <c r="B8985" t="s">
        <v>1924</v>
      </c>
      <c r="C8985" t="s">
        <v>89</v>
      </c>
      <c r="D8985" t="s">
        <v>80</v>
      </c>
      <c r="E8985">
        <v>30</v>
      </c>
      <c r="F8985" s="8">
        <f>VLOOKUP(C8985,Products!$A$2:$E$20,5,TRUE)</f>
        <v>15.95</v>
      </c>
      <c r="G8985" s="8">
        <f t="shared" si="280"/>
        <v>478.5</v>
      </c>
      <c r="H8985" s="8">
        <f>VLOOKUP(C8985,Products!$A$2:$F$20,6,TRUE)</f>
        <v>6</v>
      </c>
      <c r="I8985" s="8">
        <f t="shared" si="281"/>
        <v>180</v>
      </c>
      <c r="J8985" s="42">
        <f>VLOOKUP(B8985,Invoices!A:I,9,TRUE)</f>
        <v>2021</v>
      </c>
    </row>
    <row r="8986" spans="1:10" x14ac:dyDescent="0.15">
      <c r="A8986" t="s">
        <v>12346</v>
      </c>
      <c r="B8986" t="s">
        <v>1924</v>
      </c>
      <c r="C8986" t="s">
        <v>104</v>
      </c>
      <c r="D8986" t="s">
        <v>71</v>
      </c>
      <c r="E8986">
        <v>4</v>
      </c>
      <c r="F8986" s="8">
        <f>VLOOKUP(C8986,Products!$A$2:$E$20,5,TRUE)</f>
        <v>2.95</v>
      </c>
      <c r="G8986" s="8">
        <f t="shared" si="280"/>
        <v>11.8</v>
      </c>
      <c r="H8986" s="8">
        <f>VLOOKUP(C8986,Products!$A$2:$F$20,6,TRUE)</f>
        <v>1.1500000000000001</v>
      </c>
      <c r="I8986" s="8">
        <f t="shared" si="281"/>
        <v>4.6000000000000005</v>
      </c>
      <c r="J8986" s="42">
        <f>VLOOKUP(B8986,Invoices!A:I,9,TRUE)</f>
        <v>2021</v>
      </c>
    </row>
    <row r="8987" spans="1:10" x14ac:dyDescent="0.15">
      <c r="A8987" t="s">
        <v>12347</v>
      </c>
      <c r="B8987" t="s">
        <v>1924</v>
      </c>
      <c r="C8987" t="s">
        <v>93</v>
      </c>
      <c r="D8987" t="s">
        <v>76</v>
      </c>
      <c r="E8987">
        <v>5</v>
      </c>
      <c r="F8987" s="8">
        <f>VLOOKUP(C8987,Products!$A$2:$E$20,5,TRUE)</f>
        <v>9.9499999999999993</v>
      </c>
      <c r="G8987" s="8">
        <f t="shared" si="280"/>
        <v>49.75</v>
      </c>
      <c r="H8987" s="8">
        <f>VLOOKUP(C8987,Products!$A$2:$F$20,6,TRUE)</f>
        <v>1.9499999999999993</v>
      </c>
      <c r="I8987" s="8">
        <f t="shared" si="281"/>
        <v>9.7499999999999964</v>
      </c>
      <c r="J8987" s="42">
        <f>VLOOKUP(B8987,Invoices!A:I,9,TRUE)</f>
        <v>2021</v>
      </c>
    </row>
    <row r="8988" spans="1:10" x14ac:dyDescent="0.15">
      <c r="A8988" t="s">
        <v>12348</v>
      </c>
      <c r="B8988" t="s">
        <v>1925</v>
      </c>
      <c r="C8988" t="s">
        <v>92</v>
      </c>
      <c r="D8988" t="s">
        <v>82</v>
      </c>
      <c r="E8988">
        <v>30</v>
      </c>
      <c r="F8988" s="8">
        <f>VLOOKUP(C8988,Products!$A$2:$E$20,5,TRUE)</f>
        <v>19.95</v>
      </c>
      <c r="G8988" s="8">
        <f t="shared" si="280"/>
        <v>598.5</v>
      </c>
      <c r="H8988" s="8">
        <f>VLOOKUP(C8988,Products!$A$2:$F$20,6,TRUE)</f>
        <v>7.4499999999999993</v>
      </c>
      <c r="I8988" s="8">
        <f t="shared" si="281"/>
        <v>223.49999999999997</v>
      </c>
      <c r="J8988" s="42">
        <f>VLOOKUP(B8988,Invoices!A:I,9,TRUE)</f>
        <v>2021</v>
      </c>
    </row>
    <row r="8989" spans="1:10" x14ac:dyDescent="0.15">
      <c r="A8989" t="s">
        <v>12349</v>
      </c>
      <c r="B8989" t="s">
        <v>1925</v>
      </c>
      <c r="C8989" t="s">
        <v>96</v>
      </c>
      <c r="D8989" t="s">
        <v>75</v>
      </c>
      <c r="E8989">
        <v>100</v>
      </c>
      <c r="F8989" s="8">
        <f>VLOOKUP(C8989,Products!$A$2:$E$20,5,TRUE)</f>
        <v>79.95</v>
      </c>
      <c r="G8989" s="8">
        <f t="shared" si="280"/>
        <v>7995</v>
      </c>
      <c r="H8989" s="8">
        <f>VLOOKUP(C8989,Products!$A$2:$F$20,6,TRUE)</f>
        <v>27.950000000000003</v>
      </c>
      <c r="I8989" s="8">
        <f t="shared" si="281"/>
        <v>2795.0000000000005</v>
      </c>
      <c r="J8989" s="42">
        <f>VLOOKUP(B8989,Invoices!A:I,9,TRUE)</f>
        <v>2021</v>
      </c>
    </row>
    <row r="8990" spans="1:10" x14ac:dyDescent="0.15">
      <c r="A8990" t="s">
        <v>12350</v>
      </c>
      <c r="B8990" t="s">
        <v>1925</v>
      </c>
      <c r="C8990" t="s">
        <v>94</v>
      </c>
      <c r="D8990" t="s">
        <v>86</v>
      </c>
      <c r="E8990">
        <v>1</v>
      </c>
      <c r="F8990" s="8">
        <f>VLOOKUP(C8990,Products!$A$2:$E$20,5,TRUE)</f>
        <v>3.5</v>
      </c>
      <c r="G8990" s="8">
        <f t="shared" si="280"/>
        <v>3.5</v>
      </c>
      <c r="H8990" s="8">
        <f>VLOOKUP(C8990,Products!$A$2:$F$20,6,TRUE)</f>
        <v>0.54999999999999982</v>
      </c>
      <c r="I8990" s="8">
        <f t="shared" si="281"/>
        <v>0.54999999999999982</v>
      </c>
      <c r="J8990" s="42">
        <f>VLOOKUP(B8990,Invoices!A:I,9,TRUE)</f>
        <v>2021</v>
      </c>
    </row>
    <row r="8991" spans="1:10" x14ac:dyDescent="0.15">
      <c r="A8991" t="s">
        <v>12351</v>
      </c>
      <c r="B8991" t="s">
        <v>1925</v>
      </c>
      <c r="C8991" t="s">
        <v>104</v>
      </c>
      <c r="D8991" t="s">
        <v>71</v>
      </c>
      <c r="E8991">
        <v>2</v>
      </c>
      <c r="F8991" s="8">
        <f>VLOOKUP(C8991,Products!$A$2:$E$20,5,TRUE)</f>
        <v>2.95</v>
      </c>
      <c r="G8991" s="8">
        <f t="shared" si="280"/>
        <v>5.9</v>
      </c>
      <c r="H8991" s="8">
        <f>VLOOKUP(C8991,Products!$A$2:$F$20,6,TRUE)</f>
        <v>1.1500000000000001</v>
      </c>
      <c r="I8991" s="8">
        <f t="shared" si="281"/>
        <v>2.3000000000000003</v>
      </c>
      <c r="J8991" s="42">
        <f>VLOOKUP(B8991,Invoices!A:I,9,TRUE)</f>
        <v>2021</v>
      </c>
    </row>
    <row r="8992" spans="1:10" x14ac:dyDescent="0.15">
      <c r="A8992" t="s">
        <v>12352</v>
      </c>
      <c r="B8992" t="s">
        <v>1925</v>
      </c>
      <c r="C8992" t="s">
        <v>95</v>
      </c>
      <c r="D8992" t="s">
        <v>73</v>
      </c>
      <c r="E8992">
        <v>2</v>
      </c>
      <c r="F8992" s="8">
        <f>VLOOKUP(C8992,Products!$A$2:$E$20,5,TRUE)</f>
        <v>12.95</v>
      </c>
      <c r="G8992" s="8">
        <f t="shared" si="280"/>
        <v>25.9</v>
      </c>
      <c r="H8992" s="8">
        <f>VLOOKUP(C8992,Products!$A$2:$F$20,6,TRUE)</f>
        <v>4.1999999999999993</v>
      </c>
      <c r="I8992" s="8">
        <f t="shared" si="281"/>
        <v>8.3999999999999986</v>
      </c>
      <c r="J8992" s="42">
        <f>VLOOKUP(B8992,Invoices!A:I,9,TRUE)</f>
        <v>2021</v>
      </c>
    </row>
    <row r="8993" spans="1:10" x14ac:dyDescent="0.15">
      <c r="A8993" t="s">
        <v>12353</v>
      </c>
      <c r="B8993" t="s">
        <v>1925</v>
      </c>
      <c r="C8993" t="s">
        <v>103</v>
      </c>
      <c r="D8993" t="s">
        <v>77</v>
      </c>
      <c r="E8993">
        <v>3</v>
      </c>
      <c r="F8993" s="8">
        <f>VLOOKUP(C8993,Products!$A$2:$E$20,5,TRUE)</f>
        <v>8.9499999999999993</v>
      </c>
      <c r="G8993" s="8">
        <f t="shared" si="280"/>
        <v>26.849999999999998</v>
      </c>
      <c r="H8993" s="8">
        <f>VLOOKUP(C8993,Products!$A$2:$F$20,6,TRUE)</f>
        <v>3.1999999999999993</v>
      </c>
      <c r="I8993" s="8">
        <f t="shared" si="281"/>
        <v>9.5999999999999979</v>
      </c>
      <c r="J8993" s="42">
        <f>VLOOKUP(B8993,Invoices!A:I,9,TRUE)</f>
        <v>2021</v>
      </c>
    </row>
    <row r="8994" spans="1:10" x14ac:dyDescent="0.15">
      <c r="A8994" t="s">
        <v>12354</v>
      </c>
      <c r="B8994" t="s">
        <v>1925</v>
      </c>
      <c r="C8994" t="s">
        <v>90</v>
      </c>
      <c r="D8994" t="s">
        <v>72</v>
      </c>
      <c r="E8994">
        <v>1</v>
      </c>
      <c r="F8994" s="8">
        <f>VLOOKUP(C8994,Products!$A$2:$E$20,5,TRUE)</f>
        <v>8.9499999999999993</v>
      </c>
      <c r="G8994" s="8">
        <f t="shared" si="280"/>
        <v>8.9499999999999993</v>
      </c>
      <c r="H8994" s="8">
        <f>VLOOKUP(C8994,Products!$A$2:$F$20,6,TRUE)</f>
        <v>5.6999999999999993</v>
      </c>
      <c r="I8994" s="8">
        <f t="shared" si="281"/>
        <v>5.6999999999999993</v>
      </c>
      <c r="J8994" s="42">
        <f>VLOOKUP(B8994,Invoices!A:I,9,TRUE)</f>
        <v>2021</v>
      </c>
    </row>
    <row r="8995" spans="1:10" x14ac:dyDescent="0.15">
      <c r="A8995" t="s">
        <v>12355</v>
      </c>
      <c r="B8995" t="s">
        <v>1926</v>
      </c>
      <c r="C8995" t="s">
        <v>95</v>
      </c>
      <c r="D8995" t="s">
        <v>73</v>
      </c>
      <c r="E8995">
        <v>1</v>
      </c>
      <c r="F8995" s="8">
        <f>VLOOKUP(C8995,Products!$A$2:$E$20,5,TRUE)</f>
        <v>12.95</v>
      </c>
      <c r="G8995" s="8">
        <f t="shared" si="280"/>
        <v>12.95</v>
      </c>
      <c r="H8995" s="8">
        <f>VLOOKUP(C8995,Products!$A$2:$F$20,6,TRUE)</f>
        <v>4.1999999999999993</v>
      </c>
      <c r="I8995" s="8">
        <f t="shared" si="281"/>
        <v>4.1999999999999993</v>
      </c>
      <c r="J8995" s="42">
        <f>VLOOKUP(B8995,Invoices!A:I,9,TRUE)</f>
        <v>2021</v>
      </c>
    </row>
    <row r="8996" spans="1:10" x14ac:dyDescent="0.15">
      <c r="A8996" t="s">
        <v>12356</v>
      </c>
      <c r="B8996" t="s">
        <v>1926</v>
      </c>
      <c r="C8996" t="s">
        <v>88</v>
      </c>
      <c r="D8996" t="s">
        <v>85</v>
      </c>
      <c r="E8996">
        <v>3</v>
      </c>
      <c r="F8996" s="8">
        <f>VLOOKUP(C8996,Products!$A$2:$E$20,5,TRUE)</f>
        <v>8.9499999999999993</v>
      </c>
      <c r="G8996" s="8">
        <f t="shared" si="280"/>
        <v>26.849999999999998</v>
      </c>
      <c r="H8996" s="8">
        <f>VLOOKUP(C8996,Products!$A$2:$F$20,6,TRUE)</f>
        <v>5.6999999999999993</v>
      </c>
      <c r="I8996" s="8">
        <f t="shared" si="281"/>
        <v>17.099999999999998</v>
      </c>
      <c r="J8996" s="42">
        <f>VLOOKUP(B8996,Invoices!A:I,9,TRUE)</f>
        <v>2021</v>
      </c>
    </row>
    <row r="8997" spans="1:10" x14ac:dyDescent="0.15">
      <c r="A8997" t="s">
        <v>12357</v>
      </c>
      <c r="B8997" t="s">
        <v>1926</v>
      </c>
      <c r="C8997" t="s">
        <v>103</v>
      </c>
      <c r="D8997" t="s">
        <v>77</v>
      </c>
      <c r="E8997">
        <v>1</v>
      </c>
      <c r="F8997" s="8">
        <f>VLOOKUP(C8997,Products!$A$2:$E$20,5,TRUE)</f>
        <v>8.9499999999999993</v>
      </c>
      <c r="G8997" s="8">
        <f t="shared" si="280"/>
        <v>8.9499999999999993</v>
      </c>
      <c r="H8997" s="8">
        <f>VLOOKUP(C8997,Products!$A$2:$F$20,6,TRUE)</f>
        <v>3.1999999999999993</v>
      </c>
      <c r="I8997" s="8">
        <f t="shared" si="281"/>
        <v>3.1999999999999993</v>
      </c>
      <c r="J8997" s="42">
        <f>VLOOKUP(B8997,Invoices!A:I,9,TRUE)</f>
        <v>2021</v>
      </c>
    </row>
    <row r="8998" spans="1:10" x14ac:dyDescent="0.15">
      <c r="A8998" t="s">
        <v>12358</v>
      </c>
      <c r="B8998" t="s">
        <v>1926</v>
      </c>
      <c r="C8998" t="s">
        <v>89</v>
      </c>
      <c r="D8998" t="s">
        <v>80</v>
      </c>
      <c r="E8998">
        <v>3</v>
      </c>
      <c r="F8998" s="8">
        <f>VLOOKUP(C8998,Products!$A$2:$E$20,5,TRUE)</f>
        <v>15.95</v>
      </c>
      <c r="G8998" s="8">
        <f t="shared" si="280"/>
        <v>47.849999999999994</v>
      </c>
      <c r="H8998" s="8">
        <f>VLOOKUP(C8998,Products!$A$2:$F$20,6,TRUE)</f>
        <v>6</v>
      </c>
      <c r="I8998" s="8">
        <f t="shared" si="281"/>
        <v>18</v>
      </c>
      <c r="J8998" s="42">
        <f>VLOOKUP(B8998,Invoices!A:I,9,TRUE)</f>
        <v>2021</v>
      </c>
    </row>
    <row r="8999" spans="1:10" x14ac:dyDescent="0.15">
      <c r="A8999" t="s">
        <v>12359</v>
      </c>
      <c r="B8999" t="s">
        <v>1926</v>
      </c>
      <c r="C8999" t="s">
        <v>90</v>
      </c>
      <c r="D8999" t="s">
        <v>72</v>
      </c>
      <c r="E8999">
        <v>1</v>
      </c>
      <c r="F8999" s="8">
        <f>VLOOKUP(C8999,Products!$A$2:$E$20,5,TRUE)</f>
        <v>8.9499999999999993</v>
      </c>
      <c r="G8999" s="8">
        <f t="shared" si="280"/>
        <v>8.9499999999999993</v>
      </c>
      <c r="H8999" s="8">
        <f>VLOOKUP(C8999,Products!$A$2:$F$20,6,TRUE)</f>
        <v>5.6999999999999993</v>
      </c>
      <c r="I8999" s="8">
        <f t="shared" si="281"/>
        <v>5.6999999999999993</v>
      </c>
      <c r="J8999" s="42">
        <f>VLOOKUP(B8999,Invoices!A:I,9,TRUE)</f>
        <v>2021</v>
      </c>
    </row>
    <row r="9000" spans="1:10" x14ac:dyDescent="0.15">
      <c r="A9000" t="s">
        <v>12360</v>
      </c>
      <c r="B9000" t="s">
        <v>1927</v>
      </c>
      <c r="C9000" t="s">
        <v>93</v>
      </c>
      <c r="D9000" t="s">
        <v>76</v>
      </c>
      <c r="E9000">
        <v>10</v>
      </c>
      <c r="F9000" s="8">
        <f>VLOOKUP(C9000,Products!$A$2:$E$20,5,TRUE)</f>
        <v>9.9499999999999993</v>
      </c>
      <c r="G9000" s="8">
        <f t="shared" si="280"/>
        <v>99.5</v>
      </c>
      <c r="H9000" s="8">
        <f>VLOOKUP(C9000,Products!$A$2:$F$20,6,TRUE)</f>
        <v>1.9499999999999993</v>
      </c>
      <c r="I9000" s="8">
        <f t="shared" si="281"/>
        <v>19.499999999999993</v>
      </c>
      <c r="J9000" s="42">
        <f>VLOOKUP(B9000,Invoices!A:I,9,TRUE)</f>
        <v>2021</v>
      </c>
    </row>
    <row r="9001" spans="1:10" x14ac:dyDescent="0.15">
      <c r="A9001" t="s">
        <v>12361</v>
      </c>
      <c r="B9001" t="s">
        <v>1927</v>
      </c>
      <c r="C9001" t="s">
        <v>94</v>
      </c>
      <c r="D9001" t="s">
        <v>86</v>
      </c>
      <c r="E9001">
        <v>1</v>
      </c>
      <c r="F9001" s="8">
        <f>VLOOKUP(C9001,Products!$A$2:$E$20,5,TRUE)</f>
        <v>3.5</v>
      </c>
      <c r="G9001" s="8">
        <f t="shared" si="280"/>
        <v>3.5</v>
      </c>
      <c r="H9001" s="8">
        <f>VLOOKUP(C9001,Products!$A$2:$F$20,6,TRUE)</f>
        <v>0.54999999999999982</v>
      </c>
      <c r="I9001" s="8">
        <f t="shared" si="281"/>
        <v>0.54999999999999982</v>
      </c>
      <c r="J9001" s="42">
        <f>VLOOKUP(B9001,Invoices!A:I,9,TRUE)</f>
        <v>2021</v>
      </c>
    </row>
    <row r="9002" spans="1:10" x14ac:dyDescent="0.15">
      <c r="A9002" t="s">
        <v>12362</v>
      </c>
      <c r="B9002" t="s">
        <v>1927</v>
      </c>
      <c r="C9002" t="s">
        <v>89</v>
      </c>
      <c r="D9002" t="s">
        <v>80</v>
      </c>
      <c r="E9002">
        <v>25</v>
      </c>
      <c r="F9002" s="8">
        <f>VLOOKUP(C9002,Products!$A$2:$E$20,5,TRUE)</f>
        <v>15.95</v>
      </c>
      <c r="G9002" s="8">
        <f t="shared" si="280"/>
        <v>398.75</v>
      </c>
      <c r="H9002" s="8">
        <f>VLOOKUP(C9002,Products!$A$2:$F$20,6,TRUE)</f>
        <v>6</v>
      </c>
      <c r="I9002" s="8">
        <f t="shared" si="281"/>
        <v>150</v>
      </c>
      <c r="J9002" s="42">
        <f>VLOOKUP(B9002,Invoices!A:I,9,TRUE)</f>
        <v>2021</v>
      </c>
    </row>
    <row r="9003" spans="1:10" x14ac:dyDescent="0.15">
      <c r="A9003" t="s">
        <v>12363</v>
      </c>
      <c r="B9003" t="s">
        <v>1927</v>
      </c>
      <c r="C9003" t="s">
        <v>96</v>
      </c>
      <c r="D9003" t="s">
        <v>75</v>
      </c>
      <c r="E9003">
        <v>12</v>
      </c>
      <c r="F9003" s="8">
        <f>VLOOKUP(C9003,Products!$A$2:$E$20,5,TRUE)</f>
        <v>79.95</v>
      </c>
      <c r="G9003" s="8">
        <f t="shared" si="280"/>
        <v>959.40000000000009</v>
      </c>
      <c r="H9003" s="8">
        <f>VLOOKUP(C9003,Products!$A$2:$F$20,6,TRUE)</f>
        <v>27.950000000000003</v>
      </c>
      <c r="I9003" s="8">
        <f t="shared" si="281"/>
        <v>335.40000000000003</v>
      </c>
      <c r="J9003" s="42">
        <f>VLOOKUP(B9003,Invoices!A:I,9,TRUE)</f>
        <v>2021</v>
      </c>
    </row>
    <row r="9004" spans="1:10" x14ac:dyDescent="0.15">
      <c r="A9004" t="s">
        <v>12364</v>
      </c>
      <c r="B9004" t="s">
        <v>1927</v>
      </c>
      <c r="C9004" t="s">
        <v>95</v>
      </c>
      <c r="D9004" t="s">
        <v>73</v>
      </c>
      <c r="E9004">
        <v>30</v>
      </c>
      <c r="F9004" s="8">
        <f>VLOOKUP(C9004,Products!$A$2:$E$20,5,TRUE)</f>
        <v>12.95</v>
      </c>
      <c r="G9004" s="8">
        <f t="shared" si="280"/>
        <v>388.5</v>
      </c>
      <c r="H9004" s="8">
        <f>VLOOKUP(C9004,Products!$A$2:$F$20,6,TRUE)</f>
        <v>4.1999999999999993</v>
      </c>
      <c r="I9004" s="8">
        <f t="shared" si="281"/>
        <v>125.99999999999997</v>
      </c>
      <c r="J9004" s="42">
        <f>VLOOKUP(B9004,Invoices!A:I,9,TRUE)</f>
        <v>2021</v>
      </c>
    </row>
    <row r="9005" spans="1:10" x14ac:dyDescent="0.15">
      <c r="A9005" t="s">
        <v>12365</v>
      </c>
      <c r="B9005" t="s">
        <v>1927</v>
      </c>
      <c r="C9005" t="s">
        <v>90</v>
      </c>
      <c r="D9005" t="s">
        <v>72</v>
      </c>
      <c r="E9005">
        <v>7</v>
      </c>
      <c r="F9005" s="8">
        <f>VLOOKUP(C9005,Products!$A$2:$E$20,5,TRUE)</f>
        <v>8.9499999999999993</v>
      </c>
      <c r="G9005" s="8">
        <f t="shared" si="280"/>
        <v>62.649999999999991</v>
      </c>
      <c r="H9005" s="8">
        <f>VLOOKUP(C9005,Products!$A$2:$F$20,6,TRUE)</f>
        <v>5.6999999999999993</v>
      </c>
      <c r="I9005" s="8">
        <f t="shared" si="281"/>
        <v>39.899999999999991</v>
      </c>
      <c r="J9005" s="42">
        <f>VLOOKUP(B9005,Invoices!A:I,9,TRUE)</f>
        <v>2021</v>
      </c>
    </row>
    <row r="9006" spans="1:10" x14ac:dyDescent="0.15">
      <c r="A9006" t="s">
        <v>12366</v>
      </c>
      <c r="B9006" t="s">
        <v>1927</v>
      </c>
      <c r="C9006" t="s">
        <v>104</v>
      </c>
      <c r="D9006" t="s">
        <v>71</v>
      </c>
      <c r="E9006">
        <v>3</v>
      </c>
      <c r="F9006" s="8">
        <f>VLOOKUP(C9006,Products!$A$2:$E$20,5,TRUE)</f>
        <v>2.95</v>
      </c>
      <c r="G9006" s="8">
        <f t="shared" si="280"/>
        <v>8.8500000000000014</v>
      </c>
      <c r="H9006" s="8">
        <f>VLOOKUP(C9006,Products!$A$2:$F$20,6,TRUE)</f>
        <v>1.1500000000000001</v>
      </c>
      <c r="I9006" s="8">
        <f t="shared" si="281"/>
        <v>3.45</v>
      </c>
      <c r="J9006" s="42">
        <f>VLOOKUP(B9006,Invoices!A:I,9,TRUE)</f>
        <v>2021</v>
      </c>
    </row>
    <row r="9007" spans="1:10" x14ac:dyDescent="0.15">
      <c r="A9007" t="s">
        <v>12367</v>
      </c>
      <c r="B9007" t="s">
        <v>1927</v>
      </c>
      <c r="C9007" t="s">
        <v>99</v>
      </c>
      <c r="D9007" t="s">
        <v>84</v>
      </c>
      <c r="E9007">
        <v>12</v>
      </c>
      <c r="F9007" s="8">
        <f>VLOOKUP(C9007,Products!$A$2:$E$20,5,TRUE)</f>
        <v>3.5</v>
      </c>
      <c r="G9007" s="8">
        <f t="shared" si="280"/>
        <v>42</v>
      </c>
      <c r="H9007" s="8">
        <f>VLOOKUP(C9007,Products!$A$2:$F$20,6,TRUE)</f>
        <v>0.54999999999999982</v>
      </c>
      <c r="I9007" s="8">
        <f t="shared" si="281"/>
        <v>6.5999999999999979</v>
      </c>
      <c r="J9007" s="42">
        <f>VLOOKUP(B9007,Invoices!A:I,9,TRUE)</f>
        <v>2021</v>
      </c>
    </row>
    <row r="9008" spans="1:10" x14ac:dyDescent="0.15">
      <c r="A9008" t="s">
        <v>12368</v>
      </c>
      <c r="B9008" t="s">
        <v>1927</v>
      </c>
      <c r="C9008" t="s">
        <v>97</v>
      </c>
      <c r="D9008" t="s">
        <v>74</v>
      </c>
      <c r="E9008">
        <v>1</v>
      </c>
      <c r="F9008" s="8">
        <f>VLOOKUP(C9008,Products!$A$2:$E$20,5,TRUE)</f>
        <v>1.5</v>
      </c>
      <c r="G9008" s="8">
        <f t="shared" si="280"/>
        <v>1.5</v>
      </c>
      <c r="H9008" s="8">
        <f>VLOOKUP(C9008,Products!$A$2:$F$20,6,TRUE)</f>
        <v>0.5</v>
      </c>
      <c r="I9008" s="8">
        <f t="shared" si="281"/>
        <v>0.5</v>
      </c>
      <c r="J9008" s="42">
        <f>VLOOKUP(B9008,Invoices!A:I,9,TRUE)</f>
        <v>2021</v>
      </c>
    </row>
    <row r="9009" spans="1:10" x14ac:dyDescent="0.15">
      <c r="A9009" t="s">
        <v>12369</v>
      </c>
      <c r="B9009" t="s">
        <v>1927</v>
      </c>
      <c r="C9009" t="s">
        <v>88</v>
      </c>
      <c r="D9009" t="s">
        <v>85</v>
      </c>
      <c r="E9009">
        <v>24</v>
      </c>
      <c r="F9009" s="8">
        <f>VLOOKUP(C9009,Products!$A$2:$E$20,5,TRUE)</f>
        <v>8.9499999999999993</v>
      </c>
      <c r="G9009" s="8">
        <f t="shared" si="280"/>
        <v>214.79999999999998</v>
      </c>
      <c r="H9009" s="8">
        <f>VLOOKUP(C9009,Products!$A$2:$F$20,6,TRUE)</f>
        <v>5.6999999999999993</v>
      </c>
      <c r="I9009" s="8">
        <f t="shared" si="281"/>
        <v>136.79999999999998</v>
      </c>
      <c r="J9009" s="42">
        <f>VLOOKUP(B9009,Invoices!A:I,9,TRUE)</f>
        <v>2021</v>
      </c>
    </row>
    <row r="9010" spans="1:10" x14ac:dyDescent="0.15">
      <c r="A9010" t="s">
        <v>12370</v>
      </c>
      <c r="B9010" t="s">
        <v>1928</v>
      </c>
      <c r="C9010" t="s">
        <v>88</v>
      </c>
      <c r="D9010" t="s">
        <v>85</v>
      </c>
      <c r="E9010">
        <v>1</v>
      </c>
      <c r="F9010" s="8">
        <f>VLOOKUP(C9010,Products!$A$2:$E$20,5,TRUE)</f>
        <v>8.9499999999999993</v>
      </c>
      <c r="G9010" s="8">
        <f t="shared" si="280"/>
        <v>8.9499999999999993</v>
      </c>
      <c r="H9010" s="8">
        <f>VLOOKUP(C9010,Products!$A$2:$F$20,6,TRUE)</f>
        <v>5.6999999999999993</v>
      </c>
      <c r="I9010" s="8">
        <f t="shared" si="281"/>
        <v>5.6999999999999993</v>
      </c>
      <c r="J9010" s="42">
        <f>VLOOKUP(B9010,Invoices!A:I,9,TRUE)</f>
        <v>2021</v>
      </c>
    </row>
    <row r="9011" spans="1:10" x14ac:dyDescent="0.15">
      <c r="A9011" t="s">
        <v>12371</v>
      </c>
      <c r="B9011" t="s">
        <v>1928</v>
      </c>
      <c r="C9011" t="s">
        <v>96</v>
      </c>
      <c r="D9011" t="s">
        <v>75</v>
      </c>
      <c r="E9011">
        <v>2</v>
      </c>
      <c r="F9011" s="8">
        <f>VLOOKUP(C9011,Products!$A$2:$E$20,5,TRUE)</f>
        <v>79.95</v>
      </c>
      <c r="G9011" s="8">
        <f t="shared" si="280"/>
        <v>159.9</v>
      </c>
      <c r="H9011" s="8">
        <f>VLOOKUP(C9011,Products!$A$2:$F$20,6,TRUE)</f>
        <v>27.950000000000003</v>
      </c>
      <c r="I9011" s="8">
        <f t="shared" si="281"/>
        <v>55.900000000000006</v>
      </c>
      <c r="J9011" s="42">
        <f>VLOOKUP(B9011,Invoices!A:I,9,TRUE)</f>
        <v>2021</v>
      </c>
    </row>
    <row r="9012" spans="1:10" x14ac:dyDescent="0.15">
      <c r="A9012" t="s">
        <v>12372</v>
      </c>
      <c r="B9012" t="s">
        <v>1928</v>
      </c>
      <c r="C9012" t="s">
        <v>90</v>
      </c>
      <c r="D9012" t="s">
        <v>72</v>
      </c>
      <c r="E9012">
        <v>100</v>
      </c>
      <c r="F9012" s="8">
        <f>VLOOKUP(C9012,Products!$A$2:$E$20,5,TRUE)</f>
        <v>8.9499999999999993</v>
      </c>
      <c r="G9012" s="8">
        <f t="shared" si="280"/>
        <v>894.99999999999989</v>
      </c>
      <c r="H9012" s="8">
        <f>VLOOKUP(C9012,Products!$A$2:$F$20,6,TRUE)</f>
        <v>5.6999999999999993</v>
      </c>
      <c r="I9012" s="8">
        <f t="shared" si="281"/>
        <v>569.99999999999989</v>
      </c>
      <c r="J9012" s="42">
        <f>VLOOKUP(B9012,Invoices!A:I,9,TRUE)</f>
        <v>2021</v>
      </c>
    </row>
    <row r="9013" spans="1:10" x14ac:dyDescent="0.15">
      <c r="A9013" t="s">
        <v>12373</v>
      </c>
      <c r="B9013" t="s">
        <v>1928</v>
      </c>
      <c r="C9013" t="s">
        <v>93</v>
      </c>
      <c r="D9013" t="s">
        <v>76</v>
      </c>
      <c r="E9013">
        <v>1</v>
      </c>
      <c r="F9013" s="8">
        <f>VLOOKUP(C9013,Products!$A$2:$E$20,5,TRUE)</f>
        <v>9.9499999999999993</v>
      </c>
      <c r="G9013" s="8">
        <f t="shared" si="280"/>
        <v>9.9499999999999993</v>
      </c>
      <c r="H9013" s="8">
        <f>VLOOKUP(C9013,Products!$A$2:$F$20,6,TRUE)</f>
        <v>1.9499999999999993</v>
      </c>
      <c r="I9013" s="8">
        <f t="shared" si="281"/>
        <v>1.9499999999999993</v>
      </c>
      <c r="J9013" s="42">
        <f>VLOOKUP(B9013,Invoices!A:I,9,TRUE)</f>
        <v>2021</v>
      </c>
    </row>
    <row r="9014" spans="1:10" x14ac:dyDescent="0.15">
      <c r="A9014" t="s">
        <v>12374</v>
      </c>
      <c r="B9014" t="s">
        <v>1928</v>
      </c>
      <c r="C9014" t="s">
        <v>87</v>
      </c>
      <c r="D9014" t="s">
        <v>68</v>
      </c>
      <c r="E9014">
        <v>1</v>
      </c>
      <c r="F9014" s="8">
        <f>VLOOKUP(C9014,Products!$A$2:$E$20,5,TRUE)</f>
        <v>19.95</v>
      </c>
      <c r="G9014" s="8">
        <f t="shared" si="280"/>
        <v>19.95</v>
      </c>
      <c r="H9014" s="8">
        <f>VLOOKUP(C9014,Products!$A$2:$F$20,6,TRUE)</f>
        <v>7.4499999999999993</v>
      </c>
      <c r="I9014" s="8">
        <f t="shared" si="281"/>
        <v>7.4499999999999993</v>
      </c>
      <c r="J9014" s="42">
        <f>VLOOKUP(B9014,Invoices!A:I,9,TRUE)</f>
        <v>2021</v>
      </c>
    </row>
    <row r="9015" spans="1:10" x14ac:dyDescent="0.15">
      <c r="A9015" t="s">
        <v>12375</v>
      </c>
      <c r="B9015" t="s">
        <v>1929</v>
      </c>
      <c r="C9015" t="s">
        <v>104</v>
      </c>
      <c r="D9015" t="s">
        <v>71</v>
      </c>
      <c r="E9015">
        <v>4</v>
      </c>
      <c r="F9015" s="8">
        <f>VLOOKUP(C9015,Products!$A$2:$E$20,5,TRUE)</f>
        <v>2.95</v>
      </c>
      <c r="G9015" s="8">
        <f t="shared" si="280"/>
        <v>11.8</v>
      </c>
      <c r="H9015" s="8">
        <f>VLOOKUP(C9015,Products!$A$2:$F$20,6,TRUE)</f>
        <v>1.1500000000000001</v>
      </c>
      <c r="I9015" s="8">
        <f t="shared" si="281"/>
        <v>4.6000000000000005</v>
      </c>
      <c r="J9015" s="42">
        <f>VLOOKUP(B9015,Invoices!A:I,9,TRUE)</f>
        <v>2021</v>
      </c>
    </row>
    <row r="9016" spans="1:10" x14ac:dyDescent="0.15">
      <c r="A9016" t="s">
        <v>12376</v>
      </c>
      <c r="B9016" t="s">
        <v>1930</v>
      </c>
      <c r="C9016" t="s">
        <v>102</v>
      </c>
      <c r="D9016" t="s">
        <v>83</v>
      </c>
      <c r="E9016">
        <v>20</v>
      </c>
      <c r="F9016" s="8">
        <f>VLOOKUP(C9016,Products!$A$2:$E$20,5,TRUE)</f>
        <v>29.95</v>
      </c>
      <c r="G9016" s="8">
        <f t="shared" si="280"/>
        <v>599</v>
      </c>
      <c r="H9016" s="8">
        <f>VLOOKUP(C9016,Products!$A$2:$F$20,6,TRUE)</f>
        <v>15</v>
      </c>
      <c r="I9016" s="8">
        <f t="shared" si="281"/>
        <v>300</v>
      </c>
      <c r="J9016" s="42">
        <f>VLOOKUP(B9016,Invoices!A:I,9,TRUE)</f>
        <v>2021</v>
      </c>
    </row>
    <row r="9017" spans="1:10" x14ac:dyDescent="0.15">
      <c r="A9017" t="s">
        <v>12377</v>
      </c>
      <c r="B9017" t="s">
        <v>1930</v>
      </c>
      <c r="C9017" t="s">
        <v>90</v>
      </c>
      <c r="D9017" t="s">
        <v>72</v>
      </c>
      <c r="E9017">
        <v>2</v>
      </c>
      <c r="F9017" s="8">
        <f>VLOOKUP(C9017,Products!$A$2:$E$20,5,TRUE)</f>
        <v>8.9499999999999993</v>
      </c>
      <c r="G9017" s="8">
        <f t="shared" si="280"/>
        <v>17.899999999999999</v>
      </c>
      <c r="H9017" s="8">
        <f>VLOOKUP(C9017,Products!$A$2:$F$20,6,TRUE)</f>
        <v>5.6999999999999993</v>
      </c>
      <c r="I9017" s="8">
        <f t="shared" si="281"/>
        <v>11.399999999999999</v>
      </c>
      <c r="J9017" s="42">
        <f>VLOOKUP(B9017,Invoices!A:I,9,TRUE)</f>
        <v>2021</v>
      </c>
    </row>
    <row r="9018" spans="1:10" x14ac:dyDescent="0.15">
      <c r="A9018" t="s">
        <v>12378</v>
      </c>
      <c r="B9018" t="s">
        <v>1930</v>
      </c>
      <c r="C9018" t="s">
        <v>94</v>
      </c>
      <c r="D9018" t="s">
        <v>86</v>
      </c>
      <c r="E9018">
        <v>30</v>
      </c>
      <c r="F9018" s="8">
        <f>VLOOKUP(C9018,Products!$A$2:$E$20,5,TRUE)</f>
        <v>3.5</v>
      </c>
      <c r="G9018" s="8">
        <f t="shared" si="280"/>
        <v>105</v>
      </c>
      <c r="H9018" s="8">
        <f>VLOOKUP(C9018,Products!$A$2:$F$20,6,TRUE)</f>
        <v>0.54999999999999982</v>
      </c>
      <c r="I9018" s="8">
        <f t="shared" si="281"/>
        <v>16.499999999999993</v>
      </c>
      <c r="J9018" s="42">
        <f>VLOOKUP(B9018,Invoices!A:I,9,TRUE)</f>
        <v>2021</v>
      </c>
    </row>
    <row r="9019" spans="1:10" x14ac:dyDescent="0.15">
      <c r="A9019" t="s">
        <v>12379</v>
      </c>
      <c r="B9019" t="s">
        <v>1930</v>
      </c>
      <c r="C9019" t="s">
        <v>96</v>
      </c>
      <c r="D9019" t="s">
        <v>75</v>
      </c>
      <c r="E9019">
        <v>4</v>
      </c>
      <c r="F9019" s="8">
        <f>VLOOKUP(C9019,Products!$A$2:$E$20,5,TRUE)</f>
        <v>79.95</v>
      </c>
      <c r="G9019" s="8">
        <f t="shared" si="280"/>
        <v>319.8</v>
      </c>
      <c r="H9019" s="8">
        <f>VLOOKUP(C9019,Products!$A$2:$F$20,6,TRUE)</f>
        <v>27.950000000000003</v>
      </c>
      <c r="I9019" s="8">
        <f t="shared" si="281"/>
        <v>111.80000000000001</v>
      </c>
      <c r="J9019" s="42">
        <f>VLOOKUP(B9019,Invoices!A:I,9,TRUE)</f>
        <v>2021</v>
      </c>
    </row>
    <row r="9020" spans="1:10" x14ac:dyDescent="0.15">
      <c r="A9020" t="s">
        <v>12380</v>
      </c>
      <c r="B9020" t="s">
        <v>1930</v>
      </c>
      <c r="C9020" t="s">
        <v>88</v>
      </c>
      <c r="D9020" t="s">
        <v>85</v>
      </c>
      <c r="E9020">
        <v>1</v>
      </c>
      <c r="F9020" s="8">
        <f>VLOOKUP(C9020,Products!$A$2:$E$20,5,TRUE)</f>
        <v>8.9499999999999993</v>
      </c>
      <c r="G9020" s="8">
        <f t="shared" si="280"/>
        <v>8.9499999999999993</v>
      </c>
      <c r="H9020" s="8">
        <f>VLOOKUP(C9020,Products!$A$2:$F$20,6,TRUE)</f>
        <v>5.6999999999999993</v>
      </c>
      <c r="I9020" s="8">
        <f t="shared" si="281"/>
        <v>5.6999999999999993</v>
      </c>
      <c r="J9020" s="42">
        <f>VLOOKUP(B9020,Invoices!A:I,9,TRUE)</f>
        <v>2021</v>
      </c>
    </row>
    <row r="9021" spans="1:10" x14ac:dyDescent="0.15">
      <c r="A9021" t="s">
        <v>12381</v>
      </c>
      <c r="B9021" t="s">
        <v>1930</v>
      </c>
      <c r="C9021" t="s">
        <v>89</v>
      </c>
      <c r="D9021" t="s">
        <v>80</v>
      </c>
      <c r="E9021">
        <v>15</v>
      </c>
      <c r="F9021" s="8">
        <f>VLOOKUP(C9021,Products!$A$2:$E$20,5,TRUE)</f>
        <v>15.95</v>
      </c>
      <c r="G9021" s="8">
        <f t="shared" si="280"/>
        <v>239.25</v>
      </c>
      <c r="H9021" s="8">
        <f>VLOOKUP(C9021,Products!$A$2:$F$20,6,TRUE)</f>
        <v>6</v>
      </c>
      <c r="I9021" s="8">
        <f t="shared" si="281"/>
        <v>90</v>
      </c>
      <c r="J9021" s="42">
        <f>VLOOKUP(B9021,Invoices!A:I,9,TRUE)</f>
        <v>2021</v>
      </c>
    </row>
    <row r="9022" spans="1:10" x14ac:dyDescent="0.15">
      <c r="A9022" t="s">
        <v>12382</v>
      </c>
      <c r="B9022" t="s">
        <v>1930</v>
      </c>
      <c r="C9022" t="s">
        <v>101</v>
      </c>
      <c r="D9022" t="s">
        <v>69</v>
      </c>
      <c r="E9022">
        <v>20</v>
      </c>
      <c r="F9022" s="8">
        <f>VLOOKUP(C9022,Products!$A$2:$E$20,5,TRUE)</f>
        <v>129.94999999999999</v>
      </c>
      <c r="G9022" s="8">
        <f t="shared" si="280"/>
        <v>2599</v>
      </c>
      <c r="H9022" s="8">
        <f>VLOOKUP(C9022,Products!$A$2:$F$20,6,TRUE)</f>
        <v>40.449999999999989</v>
      </c>
      <c r="I9022" s="8">
        <f t="shared" si="281"/>
        <v>808.99999999999977</v>
      </c>
      <c r="J9022" s="42">
        <f>VLOOKUP(B9022,Invoices!A:I,9,TRUE)</f>
        <v>2021</v>
      </c>
    </row>
    <row r="9023" spans="1:10" x14ac:dyDescent="0.15">
      <c r="A9023" t="s">
        <v>12383</v>
      </c>
      <c r="B9023" t="s">
        <v>1930</v>
      </c>
      <c r="C9023" t="s">
        <v>91</v>
      </c>
      <c r="D9023" t="s">
        <v>70</v>
      </c>
      <c r="E9023">
        <v>12</v>
      </c>
      <c r="F9023" s="8">
        <f>VLOOKUP(C9023,Products!$A$2:$E$20,5,TRUE)</f>
        <v>49.95</v>
      </c>
      <c r="G9023" s="8">
        <f t="shared" si="280"/>
        <v>599.40000000000009</v>
      </c>
      <c r="H9023" s="8">
        <f>VLOOKUP(C9023,Products!$A$2:$F$20,6,TRUE)</f>
        <v>21.200000000000003</v>
      </c>
      <c r="I9023" s="8">
        <f t="shared" si="281"/>
        <v>254.40000000000003</v>
      </c>
      <c r="J9023" s="42">
        <f>VLOOKUP(B9023,Invoices!A:I,9,TRUE)</f>
        <v>2021</v>
      </c>
    </row>
    <row r="9024" spans="1:10" x14ac:dyDescent="0.15">
      <c r="A9024" t="s">
        <v>12384</v>
      </c>
      <c r="B9024" t="s">
        <v>1930</v>
      </c>
      <c r="C9024" t="s">
        <v>104</v>
      </c>
      <c r="D9024" t="s">
        <v>71</v>
      </c>
      <c r="E9024">
        <v>50</v>
      </c>
      <c r="F9024" s="8">
        <f>VLOOKUP(C9024,Products!$A$2:$E$20,5,TRUE)</f>
        <v>2.95</v>
      </c>
      <c r="G9024" s="8">
        <f t="shared" si="280"/>
        <v>147.5</v>
      </c>
      <c r="H9024" s="8">
        <f>VLOOKUP(C9024,Products!$A$2:$F$20,6,TRUE)</f>
        <v>1.1500000000000001</v>
      </c>
      <c r="I9024" s="8">
        <f t="shared" si="281"/>
        <v>57.500000000000007</v>
      </c>
      <c r="J9024" s="42">
        <f>VLOOKUP(B9024,Invoices!A:I,9,TRUE)</f>
        <v>2021</v>
      </c>
    </row>
    <row r="9025" spans="1:10" x14ac:dyDescent="0.15">
      <c r="A9025" t="s">
        <v>12385</v>
      </c>
      <c r="B9025" t="s">
        <v>1930</v>
      </c>
      <c r="C9025" t="s">
        <v>105</v>
      </c>
      <c r="D9025" t="s">
        <v>81</v>
      </c>
      <c r="E9025">
        <v>1</v>
      </c>
      <c r="F9025" s="8">
        <f>VLOOKUP(C9025,Products!$A$2:$E$20,5,TRUE)</f>
        <v>8.9499999999999993</v>
      </c>
      <c r="G9025" s="8">
        <f t="shared" si="280"/>
        <v>8.9499999999999993</v>
      </c>
      <c r="H9025" s="8">
        <f>VLOOKUP(C9025,Products!$A$2:$F$20,6,TRUE)</f>
        <v>3.1999999999999993</v>
      </c>
      <c r="I9025" s="8">
        <f t="shared" si="281"/>
        <v>3.1999999999999993</v>
      </c>
      <c r="J9025" s="42">
        <f>VLOOKUP(B9025,Invoices!A:I,9,TRUE)</f>
        <v>2021</v>
      </c>
    </row>
    <row r="9026" spans="1:10" x14ac:dyDescent="0.15">
      <c r="A9026" t="s">
        <v>12386</v>
      </c>
      <c r="B9026" t="s">
        <v>1931</v>
      </c>
      <c r="C9026" t="s">
        <v>101</v>
      </c>
      <c r="D9026" t="s">
        <v>69</v>
      </c>
      <c r="E9026">
        <v>6</v>
      </c>
      <c r="F9026" s="8">
        <f>VLOOKUP(C9026,Products!$A$2:$E$20,5,TRUE)</f>
        <v>129.94999999999999</v>
      </c>
      <c r="G9026" s="8">
        <f t="shared" si="280"/>
        <v>779.69999999999993</v>
      </c>
      <c r="H9026" s="8">
        <f>VLOOKUP(C9026,Products!$A$2:$F$20,6,TRUE)</f>
        <v>40.449999999999989</v>
      </c>
      <c r="I9026" s="8">
        <f t="shared" si="281"/>
        <v>242.69999999999993</v>
      </c>
      <c r="J9026" s="42">
        <f>VLOOKUP(B9026,Invoices!A:I,9,TRUE)</f>
        <v>2021</v>
      </c>
    </row>
    <row r="9027" spans="1:10" x14ac:dyDescent="0.15">
      <c r="A9027" t="s">
        <v>12387</v>
      </c>
      <c r="B9027" t="s">
        <v>1931</v>
      </c>
      <c r="C9027" t="s">
        <v>104</v>
      </c>
      <c r="D9027" t="s">
        <v>71</v>
      </c>
      <c r="E9027">
        <v>1</v>
      </c>
      <c r="F9027" s="8">
        <f>VLOOKUP(C9027,Products!$A$2:$E$20,5,TRUE)</f>
        <v>2.95</v>
      </c>
      <c r="G9027" s="8">
        <f t="shared" ref="G9027:G9090" si="282">F9027*E9027</f>
        <v>2.95</v>
      </c>
      <c r="H9027" s="8">
        <f>VLOOKUP(C9027,Products!$A$2:$F$20,6,TRUE)</f>
        <v>1.1500000000000001</v>
      </c>
      <c r="I9027" s="8">
        <f t="shared" ref="I9027:I9090" si="283">H9027*E9027</f>
        <v>1.1500000000000001</v>
      </c>
      <c r="J9027" s="42">
        <f>VLOOKUP(B9027,Invoices!A:I,9,TRUE)</f>
        <v>2021</v>
      </c>
    </row>
    <row r="9028" spans="1:10" x14ac:dyDescent="0.15">
      <c r="A9028" t="s">
        <v>12388</v>
      </c>
      <c r="B9028" t="s">
        <v>1931</v>
      </c>
      <c r="C9028" t="s">
        <v>103</v>
      </c>
      <c r="D9028" t="s">
        <v>77</v>
      </c>
      <c r="E9028">
        <v>2</v>
      </c>
      <c r="F9028" s="8">
        <f>VLOOKUP(C9028,Products!$A$2:$E$20,5,TRUE)</f>
        <v>8.9499999999999993</v>
      </c>
      <c r="G9028" s="8">
        <f t="shared" si="282"/>
        <v>17.899999999999999</v>
      </c>
      <c r="H9028" s="8">
        <f>VLOOKUP(C9028,Products!$A$2:$F$20,6,TRUE)</f>
        <v>3.1999999999999993</v>
      </c>
      <c r="I9028" s="8">
        <f t="shared" si="283"/>
        <v>6.3999999999999986</v>
      </c>
      <c r="J9028" s="42">
        <f>VLOOKUP(B9028,Invoices!A:I,9,TRUE)</f>
        <v>2021</v>
      </c>
    </row>
    <row r="9029" spans="1:10" x14ac:dyDescent="0.15">
      <c r="A9029" t="s">
        <v>12389</v>
      </c>
      <c r="B9029" t="s">
        <v>1931</v>
      </c>
      <c r="C9029" t="s">
        <v>95</v>
      </c>
      <c r="D9029" t="s">
        <v>73</v>
      </c>
      <c r="E9029">
        <v>50</v>
      </c>
      <c r="F9029" s="8">
        <f>VLOOKUP(C9029,Products!$A$2:$E$20,5,TRUE)</f>
        <v>12.95</v>
      </c>
      <c r="G9029" s="8">
        <f t="shared" si="282"/>
        <v>647.5</v>
      </c>
      <c r="H9029" s="8">
        <f>VLOOKUP(C9029,Products!$A$2:$F$20,6,TRUE)</f>
        <v>4.1999999999999993</v>
      </c>
      <c r="I9029" s="8">
        <f t="shared" si="283"/>
        <v>209.99999999999997</v>
      </c>
      <c r="J9029" s="42">
        <f>VLOOKUP(B9029,Invoices!A:I,9,TRUE)</f>
        <v>2021</v>
      </c>
    </row>
    <row r="9030" spans="1:10" x14ac:dyDescent="0.15">
      <c r="A9030" t="s">
        <v>12390</v>
      </c>
      <c r="B9030" t="s">
        <v>1931</v>
      </c>
      <c r="C9030" t="s">
        <v>93</v>
      </c>
      <c r="D9030" t="s">
        <v>76</v>
      </c>
      <c r="E9030">
        <v>3</v>
      </c>
      <c r="F9030" s="8">
        <f>VLOOKUP(C9030,Products!$A$2:$E$20,5,TRUE)</f>
        <v>9.9499999999999993</v>
      </c>
      <c r="G9030" s="8">
        <f t="shared" si="282"/>
        <v>29.849999999999998</v>
      </c>
      <c r="H9030" s="8">
        <f>VLOOKUP(C9030,Products!$A$2:$F$20,6,TRUE)</f>
        <v>1.9499999999999993</v>
      </c>
      <c r="I9030" s="8">
        <f t="shared" si="283"/>
        <v>5.8499999999999979</v>
      </c>
      <c r="J9030" s="42">
        <f>VLOOKUP(B9030,Invoices!A:I,9,TRUE)</f>
        <v>2021</v>
      </c>
    </row>
    <row r="9031" spans="1:10" x14ac:dyDescent="0.15">
      <c r="A9031" t="s">
        <v>12391</v>
      </c>
      <c r="B9031" t="s">
        <v>1931</v>
      </c>
      <c r="C9031" t="s">
        <v>91</v>
      </c>
      <c r="D9031" t="s">
        <v>70</v>
      </c>
      <c r="E9031">
        <v>1</v>
      </c>
      <c r="F9031" s="8">
        <f>VLOOKUP(C9031,Products!$A$2:$E$20,5,TRUE)</f>
        <v>49.95</v>
      </c>
      <c r="G9031" s="8">
        <f t="shared" si="282"/>
        <v>49.95</v>
      </c>
      <c r="H9031" s="8">
        <f>VLOOKUP(C9031,Products!$A$2:$F$20,6,TRUE)</f>
        <v>21.200000000000003</v>
      </c>
      <c r="I9031" s="8">
        <f t="shared" si="283"/>
        <v>21.200000000000003</v>
      </c>
      <c r="J9031" s="42">
        <f>VLOOKUP(B9031,Invoices!A:I,9,TRUE)</f>
        <v>2021</v>
      </c>
    </row>
    <row r="9032" spans="1:10" x14ac:dyDescent="0.15">
      <c r="A9032" t="s">
        <v>12392</v>
      </c>
      <c r="B9032" t="s">
        <v>1931</v>
      </c>
      <c r="C9032" t="s">
        <v>96</v>
      </c>
      <c r="D9032" t="s">
        <v>75</v>
      </c>
      <c r="E9032">
        <v>3</v>
      </c>
      <c r="F9032" s="8">
        <f>VLOOKUP(C9032,Products!$A$2:$E$20,5,TRUE)</f>
        <v>79.95</v>
      </c>
      <c r="G9032" s="8">
        <f t="shared" si="282"/>
        <v>239.85000000000002</v>
      </c>
      <c r="H9032" s="8">
        <f>VLOOKUP(C9032,Products!$A$2:$F$20,6,TRUE)</f>
        <v>27.950000000000003</v>
      </c>
      <c r="I9032" s="8">
        <f t="shared" si="283"/>
        <v>83.850000000000009</v>
      </c>
      <c r="J9032" s="42">
        <f>VLOOKUP(B9032,Invoices!A:I,9,TRUE)</f>
        <v>2021</v>
      </c>
    </row>
    <row r="9033" spans="1:10" x14ac:dyDescent="0.15">
      <c r="A9033" t="s">
        <v>12393</v>
      </c>
      <c r="B9033" t="s">
        <v>1931</v>
      </c>
      <c r="C9033" t="s">
        <v>105</v>
      </c>
      <c r="D9033" t="s">
        <v>81</v>
      </c>
      <c r="E9033">
        <v>2</v>
      </c>
      <c r="F9033" s="8">
        <f>VLOOKUP(C9033,Products!$A$2:$E$20,5,TRUE)</f>
        <v>8.9499999999999993</v>
      </c>
      <c r="G9033" s="8">
        <f t="shared" si="282"/>
        <v>17.899999999999999</v>
      </c>
      <c r="H9033" s="8">
        <f>VLOOKUP(C9033,Products!$A$2:$F$20,6,TRUE)</f>
        <v>3.1999999999999993</v>
      </c>
      <c r="I9033" s="8">
        <f t="shared" si="283"/>
        <v>6.3999999999999986</v>
      </c>
      <c r="J9033" s="42">
        <f>VLOOKUP(B9033,Invoices!A:I,9,TRUE)</f>
        <v>2021</v>
      </c>
    </row>
    <row r="9034" spans="1:10" x14ac:dyDescent="0.15">
      <c r="A9034" t="s">
        <v>12394</v>
      </c>
      <c r="B9034" t="s">
        <v>1931</v>
      </c>
      <c r="C9034" t="s">
        <v>89</v>
      </c>
      <c r="D9034" t="s">
        <v>80</v>
      </c>
      <c r="E9034">
        <v>1</v>
      </c>
      <c r="F9034" s="8">
        <f>VLOOKUP(C9034,Products!$A$2:$E$20,5,TRUE)</f>
        <v>15.95</v>
      </c>
      <c r="G9034" s="8">
        <f t="shared" si="282"/>
        <v>15.95</v>
      </c>
      <c r="H9034" s="8">
        <f>VLOOKUP(C9034,Products!$A$2:$F$20,6,TRUE)</f>
        <v>6</v>
      </c>
      <c r="I9034" s="8">
        <f t="shared" si="283"/>
        <v>6</v>
      </c>
      <c r="J9034" s="42">
        <f>VLOOKUP(B9034,Invoices!A:I,9,TRUE)</f>
        <v>2021</v>
      </c>
    </row>
    <row r="9035" spans="1:10" x14ac:dyDescent="0.15">
      <c r="A9035" t="s">
        <v>12395</v>
      </c>
      <c r="B9035" t="s">
        <v>1932</v>
      </c>
      <c r="C9035" t="s">
        <v>104</v>
      </c>
      <c r="D9035" t="s">
        <v>71</v>
      </c>
      <c r="E9035">
        <v>4</v>
      </c>
      <c r="F9035" s="8">
        <f>VLOOKUP(C9035,Products!$A$2:$E$20,5,TRUE)</f>
        <v>2.95</v>
      </c>
      <c r="G9035" s="8">
        <f t="shared" si="282"/>
        <v>11.8</v>
      </c>
      <c r="H9035" s="8">
        <f>VLOOKUP(C9035,Products!$A$2:$F$20,6,TRUE)</f>
        <v>1.1500000000000001</v>
      </c>
      <c r="I9035" s="8">
        <f t="shared" si="283"/>
        <v>4.6000000000000005</v>
      </c>
      <c r="J9035" s="42">
        <f>VLOOKUP(B9035,Invoices!A:I,9,TRUE)</f>
        <v>2021</v>
      </c>
    </row>
    <row r="9036" spans="1:10" x14ac:dyDescent="0.15">
      <c r="A9036" t="s">
        <v>12396</v>
      </c>
      <c r="B9036" t="s">
        <v>1932</v>
      </c>
      <c r="C9036" t="s">
        <v>98</v>
      </c>
      <c r="D9036" t="s">
        <v>79</v>
      </c>
      <c r="E9036">
        <v>9</v>
      </c>
      <c r="F9036" s="8">
        <f>VLOOKUP(C9036,Products!$A$2:$E$20,5,TRUE)</f>
        <v>14.95</v>
      </c>
      <c r="G9036" s="8">
        <f t="shared" si="282"/>
        <v>134.54999999999998</v>
      </c>
      <c r="H9036" s="8">
        <f>VLOOKUP(C9036,Products!$A$2:$F$20,6,TRUE)</f>
        <v>3.0499999999999989</v>
      </c>
      <c r="I9036" s="8">
        <f t="shared" si="283"/>
        <v>27.449999999999989</v>
      </c>
      <c r="J9036" s="42">
        <f>VLOOKUP(B9036,Invoices!A:I,9,TRUE)</f>
        <v>2021</v>
      </c>
    </row>
    <row r="9037" spans="1:10" x14ac:dyDescent="0.15">
      <c r="A9037" t="s">
        <v>12397</v>
      </c>
      <c r="B9037" t="s">
        <v>1932</v>
      </c>
      <c r="C9037" t="s">
        <v>96</v>
      </c>
      <c r="D9037" t="s">
        <v>75</v>
      </c>
      <c r="E9037">
        <v>1</v>
      </c>
      <c r="F9037" s="8">
        <f>VLOOKUP(C9037,Products!$A$2:$E$20,5,TRUE)</f>
        <v>79.95</v>
      </c>
      <c r="G9037" s="8">
        <f t="shared" si="282"/>
        <v>79.95</v>
      </c>
      <c r="H9037" s="8">
        <f>VLOOKUP(C9037,Products!$A$2:$F$20,6,TRUE)</f>
        <v>27.950000000000003</v>
      </c>
      <c r="I9037" s="8">
        <f t="shared" si="283"/>
        <v>27.950000000000003</v>
      </c>
      <c r="J9037" s="42">
        <f>VLOOKUP(B9037,Invoices!A:I,9,TRUE)</f>
        <v>2021</v>
      </c>
    </row>
    <row r="9038" spans="1:10" x14ac:dyDescent="0.15">
      <c r="A9038" t="s">
        <v>12398</v>
      </c>
      <c r="B9038" t="s">
        <v>1932</v>
      </c>
      <c r="C9038" t="s">
        <v>101</v>
      </c>
      <c r="D9038" t="s">
        <v>69</v>
      </c>
      <c r="E9038">
        <v>3</v>
      </c>
      <c r="F9038" s="8">
        <f>VLOOKUP(C9038,Products!$A$2:$E$20,5,TRUE)</f>
        <v>129.94999999999999</v>
      </c>
      <c r="G9038" s="8">
        <f t="shared" si="282"/>
        <v>389.84999999999997</v>
      </c>
      <c r="H9038" s="8">
        <f>VLOOKUP(C9038,Products!$A$2:$F$20,6,TRUE)</f>
        <v>40.449999999999989</v>
      </c>
      <c r="I9038" s="8">
        <f t="shared" si="283"/>
        <v>121.34999999999997</v>
      </c>
      <c r="J9038" s="42">
        <f>VLOOKUP(B9038,Invoices!A:I,9,TRUE)</f>
        <v>2021</v>
      </c>
    </row>
    <row r="9039" spans="1:10" x14ac:dyDescent="0.15">
      <c r="A9039" t="s">
        <v>12399</v>
      </c>
      <c r="B9039" t="s">
        <v>1932</v>
      </c>
      <c r="C9039" t="s">
        <v>89</v>
      </c>
      <c r="D9039" t="s">
        <v>80</v>
      </c>
      <c r="E9039">
        <v>12</v>
      </c>
      <c r="F9039" s="8">
        <f>VLOOKUP(C9039,Products!$A$2:$E$20,5,TRUE)</f>
        <v>15.95</v>
      </c>
      <c r="G9039" s="8">
        <f t="shared" si="282"/>
        <v>191.39999999999998</v>
      </c>
      <c r="H9039" s="8">
        <f>VLOOKUP(C9039,Products!$A$2:$F$20,6,TRUE)</f>
        <v>6</v>
      </c>
      <c r="I9039" s="8">
        <f t="shared" si="283"/>
        <v>72</v>
      </c>
      <c r="J9039" s="42">
        <f>VLOOKUP(B9039,Invoices!A:I,9,TRUE)</f>
        <v>2021</v>
      </c>
    </row>
    <row r="9040" spans="1:10" x14ac:dyDescent="0.15">
      <c r="A9040" t="s">
        <v>12400</v>
      </c>
      <c r="B9040" t="s">
        <v>1932</v>
      </c>
      <c r="C9040" t="s">
        <v>100</v>
      </c>
      <c r="D9040" t="s">
        <v>78</v>
      </c>
      <c r="E9040">
        <v>50</v>
      </c>
      <c r="F9040" s="8">
        <f>VLOOKUP(C9040,Products!$A$2:$E$20,5,TRUE)</f>
        <v>49.95</v>
      </c>
      <c r="G9040" s="8">
        <f t="shared" si="282"/>
        <v>2497.5</v>
      </c>
      <c r="H9040" s="8">
        <f>VLOOKUP(C9040,Products!$A$2:$F$20,6,TRUE)</f>
        <v>19.950000000000003</v>
      </c>
      <c r="I9040" s="8">
        <f t="shared" si="283"/>
        <v>997.50000000000011</v>
      </c>
      <c r="J9040" s="42">
        <f>VLOOKUP(B9040,Invoices!A:I,9,TRUE)</f>
        <v>2021</v>
      </c>
    </row>
    <row r="9041" spans="1:10" x14ac:dyDescent="0.15">
      <c r="A9041" t="s">
        <v>12401</v>
      </c>
      <c r="B9041" t="s">
        <v>1932</v>
      </c>
      <c r="C9041" t="s">
        <v>105</v>
      </c>
      <c r="D9041" t="s">
        <v>81</v>
      </c>
      <c r="E9041">
        <v>1</v>
      </c>
      <c r="F9041" s="8">
        <f>VLOOKUP(C9041,Products!$A$2:$E$20,5,TRUE)</f>
        <v>8.9499999999999993</v>
      </c>
      <c r="G9041" s="8">
        <f t="shared" si="282"/>
        <v>8.9499999999999993</v>
      </c>
      <c r="H9041" s="8">
        <f>VLOOKUP(C9041,Products!$A$2:$F$20,6,TRUE)</f>
        <v>3.1999999999999993</v>
      </c>
      <c r="I9041" s="8">
        <f t="shared" si="283"/>
        <v>3.1999999999999993</v>
      </c>
      <c r="J9041" s="42">
        <f>VLOOKUP(B9041,Invoices!A:I,9,TRUE)</f>
        <v>2021</v>
      </c>
    </row>
    <row r="9042" spans="1:10" x14ac:dyDescent="0.15">
      <c r="A9042" t="s">
        <v>12402</v>
      </c>
      <c r="B9042" t="s">
        <v>1932</v>
      </c>
      <c r="C9042" t="s">
        <v>94</v>
      </c>
      <c r="D9042" t="s">
        <v>86</v>
      </c>
      <c r="E9042">
        <v>10</v>
      </c>
      <c r="F9042" s="8">
        <f>VLOOKUP(C9042,Products!$A$2:$E$20,5,TRUE)</f>
        <v>3.5</v>
      </c>
      <c r="G9042" s="8">
        <f t="shared" si="282"/>
        <v>35</v>
      </c>
      <c r="H9042" s="8">
        <f>VLOOKUP(C9042,Products!$A$2:$F$20,6,TRUE)</f>
        <v>0.54999999999999982</v>
      </c>
      <c r="I9042" s="8">
        <f t="shared" si="283"/>
        <v>5.4999999999999982</v>
      </c>
      <c r="J9042" s="42">
        <f>VLOOKUP(B9042,Invoices!A:I,9,TRUE)</f>
        <v>2021</v>
      </c>
    </row>
    <row r="9043" spans="1:10" x14ac:dyDescent="0.15">
      <c r="A9043" t="s">
        <v>12403</v>
      </c>
      <c r="B9043" t="s">
        <v>1932</v>
      </c>
      <c r="C9043" t="s">
        <v>88</v>
      </c>
      <c r="D9043" t="s">
        <v>85</v>
      </c>
      <c r="E9043">
        <v>1</v>
      </c>
      <c r="F9043" s="8">
        <f>VLOOKUP(C9043,Products!$A$2:$E$20,5,TRUE)</f>
        <v>8.9499999999999993</v>
      </c>
      <c r="G9043" s="8">
        <f t="shared" si="282"/>
        <v>8.9499999999999993</v>
      </c>
      <c r="H9043" s="8">
        <f>VLOOKUP(C9043,Products!$A$2:$F$20,6,TRUE)</f>
        <v>5.6999999999999993</v>
      </c>
      <c r="I9043" s="8">
        <f t="shared" si="283"/>
        <v>5.6999999999999993</v>
      </c>
      <c r="J9043" s="42">
        <f>VLOOKUP(B9043,Invoices!A:I,9,TRUE)</f>
        <v>2021</v>
      </c>
    </row>
    <row r="9044" spans="1:10" x14ac:dyDescent="0.15">
      <c r="A9044" t="s">
        <v>12404</v>
      </c>
      <c r="B9044" t="s">
        <v>1932</v>
      </c>
      <c r="C9044" t="s">
        <v>99</v>
      </c>
      <c r="D9044" t="s">
        <v>84</v>
      </c>
      <c r="E9044">
        <v>1</v>
      </c>
      <c r="F9044" s="8">
        <f>VLOOKUP(C9044,Products!$A$2:$E$20,5,TRUE)</f>
        <v>3.5</v>
      </c>
      <c r="G9044" s="8">
        <f t="shared" si="282"/>
        <v>3.5</v>
      </c>
      <c r="H9044" s="8">
        <f>VLOOKUP(C9044,Products!$A$2:$F$20,6,TRUE)</f>
        <v>0.54999999999999982</v>
      </c>
      <c r="I9044" s="8">
        <f t="shared" si="283"/>
        <v>0.54999999999999982</v>
      </c>
      <c r="J9044" s="42">
        <f>VLOOKUP(B9044,Invoices!A:I,9,TRUE)</f>
        <v>2021</v>
      </c>
    </row>
    <row r="9045" spans="1:10" x14ac:dyDescent="0.15">
      <c r="A9045" t="s">
        <v>12405</v>
      </c>
      <c r="B9045" t="s">
        <v>1932</v>
      </c>
      <c r="C9045" t="s">
        <v>103</v>
      </c>
      <c r="D9045" t="s">
        <v>77</v>
      </c>
      <c r="E9045">
        <v>10</v>
      </c>
      <c r="F9045" s="8">
        <f>VLOOKUP(C9045,Products!$A$2:$E$20,5,TRUE)</f>
        <v>8.9499999999999993</v>
      </c>
      <c r="G9045" s="8">
        <f t="shared" si="282"/>
        <v>89.5</v>
      </c>
      <c r="H9045" s="8">
        <f>VLOOKUP(C9045,Products!$A$2:$F$20,6,TRUE)</f>
        <v>3.1999999999999993</v>
      </c>
      <c r="I9045" s="8">
        <f t="shared" si="283"/>
        <v>31.999999999999993</v>
      </c>
      <c r="J9045" s="42">
        <f>VLOOKUP(B9045,Invoices!A:I,9,TRUE)</f>
        <v>2021</v>
      </c>
    </row>
    <row r="9046" spans="1:10" x14ac:dyDescent="0.15">
      <c r="A9046" t="s">
        <v>12406</v>
      </c>
      <c r="B9046" t="s">
        <v>1932</v>
      </c>
      <c r="C9046" t="s">
        <v>95</v>
      </c>
      <c r="D9046" t="s">
        <v>73</v>
      </c>
      <c r="E9046">
        <v>5</v>
      </c>
      <c r="F9046" s="8">
        <f>VLOOKUP(C9046,Products!$A$2:$E$20,5,TRUE)</f>
        <v>12.95</v>
      </c>
      <c r="G9046" s="8">
        <f t="shared" si="282"/>
        <v>64.75</v>
      </c>
      <c r="H9046" s="8">
        <f>VLOOKUP(C9046,Products!$A$2:$F$20,6,TRUE)</f>
        <v>4.1999999999999993</v>
      </c>
      <c r="I9046" s="8">
        <f t="shared" si="283"/>
        <v>20.999999999999996</v>
      </c>
      <c r="J9046" s="42">
        <f>VLOOKUP(B9046,Invoices!A:I,9,TRUE)</f>
        <v>2021</v>
      </c>
    </row>
    <row r="9047" spans="1:10" x14ac:dyDescent="0.15">
      <c r="A9047" t="s">
        <v>12407</v>
      </c>
      <c r="B9047" t="s">
        <v>1932</v>
      </c>
      <c r="C9047" t="s">
        <v>93</v>
      </c>
      <c r="D9047" t="s">
        <v>76</v>
      </c>
      <c r="E9047">
        <v>1</v>
      </c>
      <c r="F9047" s="8">
        <f>VLOOKUP(C9047,Products!$A$2:$E$20,5,TRUE)</f>
        <v>9.9499999999999993</v>
      </c>
      <c r="G9047" s="8">
        <f t="shared" si="282"/>
        <v>9.9499999999999993</v>
      </c>
      <c r="H9047" s="8">
        <f>VLOOKUP(C9047,Products!$A$2:$F$20,6,TRUE)</f>
        <v>1.9499999999999993</v>
      </c>
      <c r="I9047" s="8">
        <f t="shared" si="283"/>
        <v>1.9499999999999993</v>
      </c>
      <c r="J9047" s="42">
        <f>VLOOKUP(B9047,Invoices!A:I,9,TRUE)</f>
        <v>2021</v>
      </c>
    </row>
    <row r="9048" spans="1:10" x14ac:dyDescent="0.15">
      <c r="A9048" t="s">
        <v>12408</v>
      </c>
      <c r="B9048" t="s">
        <v>1932</v>
      </c>
      <c r="C9048" t="s">
        <v>87</v>
      </c>
      <c r="D9048" t="s">
        <v>68</v>
      </c>
      <c r="E9048">
        <v>1</v>
      </c>
      <c r="F9048" s="8">
        <f>VLOOKUP(C9048,Products!$A$2:$E$20,5,TRUE)</f>
        <v>19.95</v>
      </c>
      <c r="G9048" s="8">
        <f t="shared" si="282"/>
        <v>19.95</v>
      </c>
      <c r="H9048" s="8">
        <f>VLOOKUP(C9048,Products!$A$2:$F$20,6,TRUE)</f>
        <v>7.4499999999999993</v>
      </c>
      <c r="I9048" s="8">
        <f t="shared" si="283"/>
        <v>7.4499999999999993</v>
      </c>
      <c r="J9048" s="42">
        <f>VLOOKUP(B9048,Invoices!A:I,9,TRUE)</f>
        <v>2021</v>
      </c>
    </row>
    <row r="9049" spans="1:10" x14ac:dyDescent="0.15">
      <c r="A9049" t="s">
        <v>12409</v>
      </c>
      <c r="B9049" t="s">
        <v>1933</v>
      </c>
      <c r="C9049" t="s">
        <v>99</v>
      </c>
      <c r="D9049" t="s">
        <v>84</v>
      </c>
      <c r="E9049">
        <v>10</v>
      </c>
      <c r="F9049" s="8">
        <f>VLOOKUP(C9049,Products!$A$2:$E$20,5,TRUE)</f>
        <v>3.5</v>
      </c>
      <c r="G9049" s="8">
        <f t="shared" si="282"/>
        <v>35</v>
      </c>
      <c r="H9049" s="8">
        <f>VLOOKUP(C9049,Products!$A$2:$F$20,6,TRUE)</f>
        <v>0.54999999999999982</v>
      </c>
      <c r="I9049" s="8">
        <f t="shared" si="283"/>
        <v>5.4999999999999982</v>
      </c>
      <c r="J9049" s="42">
        <f>VLOOKUP(B9049,Invoices!A:I,9,TRUE)</f>
        <v>2021</v>
      </c>
    </row>
    <row r="9050" spans="1:10" x14ac:dyDescent="0.15">
      <c r="A9050" t="s">
        <v>12410</v>
      </c>
      <c r="B9050" t="s">
        <v>1933</v>
      </c>
      <c r="C9050" t="s">
        <v>101</v>
      </c>
      <c r="D9050" t="s">
        <v>69</v>
      </c>
      <c r="E9050">
        <v>12</v>
      </c>
      <c r="F9050" s="8">
        <f>VLOOKUP(C9050,Products!$A$2:$E$20,5,TRUE)</f>
        <v>129.94999999999999</v>
      </c>
      <c r="G9050" s="8">
        <f t="shared" si="282"/>
        <v>1559.3999999999999</v>
      </c>
      <c r="H9050" s="8">
        <f>VLOOKUP(C9050,Products!$A$2:$F$20,6,TRUE)</f>
        <v>40.449999999999989</v>
      </c>
      <c r="I9050" s="8">
        <f t="shared" si="283"/>
        <v>485.39999999999986</v>
      </c>
      <c r="J9050" s="42">
        <f>VLOOKUP(B9050,Invoices!A:I,9,TRUE)</f>
        <v>2021</v>
      </c>
    </row>
    <row r="9051" spans="1:10" x14ac:dyDescent="0.15">
      <c r="A9051" t="s">
        <v>12411</v>
      </c>
      <c r="B9051" t="s">
        <v>1933</v>
      </c>
      <c r="C9051" t="s">
        <v>93</v>
      </c>
      <c r="D9051" t="s">
        <v>76</v>
      </c>
      <c r="E9051">
        <v>1</v>
      </c>
      <c r="F9051" s="8">
        <f>VLOOKUP(C9051,Products!$A$2:$E$20,5,TRUE)</f>
        <v>9.9499999999999993</v>
      </c>
      <c r="G9051" s="8">
        <f t="shared" si="282"/>
        <v>9.9499999999999993</v>
      </c>
      <c r="H9051" s="8">
        <f>VLOOKUP(C9051,Products!$A$2:$F$20,6,TRUE)</f>
        <v>1.9499999999999993</v>
      </c>
      <c r="I9051" s="8">
        <f t="shared" si="283"/>
        <v>1.9499999999999993</v>
      </c>
      <c r="J9051" s="42">
        <f>VLOOKUP(B9051,Invoices!A:I,9,TRUE)</f>
        <v>2021</v>
      </c>
    </row>
    <row r="9052" spans="1:10" x14ac:dyDescent="0.15">
      <c r="A9052" t="s">
        <v>12412</v>
      </c>
      <c r="B9052" t="s">
        <v>1933</v>
      </c>
      <c r="C9052" t="s">
        <v>88</v>
      </c>
      <c r="D9052" t="s">
        <v>85</v>
      </c>
      <c r="E9052">
        <v>50</v>
      </c>
      <c r="F9052" s="8">
        <f>VLOOKUP(C9052,Products!$A$2:$E$20,5,TRUE)</f>
        <v>8.9499999999999993</v>
      </c>
      <c r="G9052" s="8">
        <f t="shared" si="282"/>
        <v>447.49999999999994</v>
      </c>
      <c r="H9052" s="8">
        <f>VLOOKUP(C9052,Products!$A$2:$F$20,6,TRUE)</f>
        <v>5.6999999999999993</v>
      </c>
      <c r="I9052" s="8">
        <f t="shared" si="283"/>
        <v>284.99999999999994</v>
      </c>
      <c r="J9052" s="42">
        <f>VLOOKUP(B9052,Invoices!A:I,9,TRUE)</f>
        <v>2021</v>
      </c>
    </row>
    <row r="9053" spans="1:10" x14ac:dyDescent="0.15">
      <c r="A9053" t="s">
        <v>12413</v>
      </c>
      <c r="B9053" t="s">
        <v>1933</v>
      </c>
      <c r="C9053" t="s">
        <v>104</v>
      </c>
      <c r="D9053" t="s">
        <v>71</v>
      </c>
      <c r="E9053">
        <v>1</v>
      </c>
      <c r="F9053" s="8">
        <f>VLOOKUP(C9053,Products!$A$2:$E$20,5,TRUE)</f>
        <v>2.95</v>
      </c>
      <c r="G9053" s="8">
        <f t="shared" si="282"/>
        <v>2.95</v>
      </c>
      <c r="H9053" s="8">
        <f>VLOOKUP(C9053,Products!$A$2:$F$20,6,TRUE)</f>
        <v>1.1500000000000001</v>
      </c>
      <c r="I9053" s="8">
        <f t="shared" si="283"/>
        <v>1.1500000000000001</v>
      </c>
      <c r="J9053" s="42">
        <f>VLOOKUP(B9053,Invoices!A:I,9,TRUE)</f>
        <v>2021</v>
      </c>
    </row>
    <row r="9054" spans="1:10" x14ac:dyDescent="0.15">
      <c r="A9054" t="s">
        <v>12414</v>
      </c>
      <c r="B9054" t="s">
        <v>1933</v>
      </c>
      <c r="C9054" t="s">
        <v>102</v>
      </c>
      <c r="D9054" t="s">
        <v>83</v>
      </c>
      <c r="E9054">
        <v>1</v>
      </c>
      <c r="F9054" s="8">
        <f>VLOOKUP(C9054,Products!$A$2:$E$20,5,TRUE)</f>
        <v>29.95</v>
      </c>
      <c r="G9054" s="8">
        <f t="shared" si="282"/>
        <v>29.95</v>
      </c>
      <c r="H9054" s="8">
        <f>VLOOKUP(C9054,Products!$A$2:$F$20,6,TRUE)</f>
        <v>15</v>
      </c>
      <c r="I9054" s="8">
        <f t="shared" si="283"/>
        <v>15</v>
      </c>
      <c r="J9054" s="42">
        <f>VLOOKUP(B9054,Invoices!A:I,9,TRUE)</f>
        <v>2021</v>
      </c>
    </row>
    <row r="9055" spans="1:10" x14ac:dyDescent="0.15">
      <c r="A9055" t="s">
        <v>12415</v>
      </c>
      <c r="B9055" t="s">
        <v>1933</v>
      </c>
      <c r="C9055" t="s">
        <v>89</v>
      </c>
      <c r="D9055" t="s">
        <v>80</v>
      </c>
      <c r="E9055">
        <v>4</v>
      </c>
      <c r="F9055" s="8">
        <f>VLOOKUP(C9055,Products!$A$2:$E$20,5,TRUE)</f>
        <v>15.95</v>
      </c>
      <c r="G9055" s="8">
        <f t="shared" si="282"/>
        <v>63.8</v>
      </c>
      <c r="H9055" s="8">
        <f>VLOOKUP(C9055,Products!$A$2:$F$20,6,TRUE)</f>
        <v>6</v>
      </c>
      <c r="I9055" s="8">
        <f t="shared" si="283"/>
        <v>24</v>
      </c>
      <c r="J9055" s="42">
        <f>VLOOKUP(B9055,Invoices!A:I,9,TRUE)</f>
        <v>2021</v>
      </c>
    </row>
    <row r="9056" spans="1:10" x14ac:dyDescent="0.15">
      <c r="A9056" t="s">
        <v>12416</v>
      </c>
      <c r="B9056" t="s">
        <v>1933</v>
      </c>
      <c r="C9056" t="s">
        <v>100</v>
      </c>
      <c r="D9056" t="s">
        <v>78</v>
      </c>
      <c r="E9056">
        <v>2</v>
      </c>
      <c r="F9056" s="8">
        <f>VLOOKUP(C9056,Products!$A$2:$E$20,5,TRUE)</f>
        <v>49.95</v>
      </c>
      <c r="G9056" s="8">
        <f t="shared" si="282"/>
        <v>99.9</v>
      </c>
      <c r="H9056" s="8">
        <f>VLOOKUP(C9056,Products!$A$2:$F$20,6,TRUE)</f>
        <v>19.950000000000003</v>
      </c>
      <c r="I9056" s="8">
        <f t="shared" si="283"/>
        <v>39.900000000000006</v>
      </c>
      <c r="J9056" s="42">
        <f>VLOOKUP(B9056,Invoices!A:I,9,TRUE)</f>
        <v>2021</v>
      </c>
    </row>
    <row r="9057" spans="1:10" x14ac:dyDescent="0.15">
      <c r="A9057" t="s">
        <v>12417</v>
      </c>
      <c r="B9057" t="s">
        <v>1933</v>
      </c>
      <c r="C9057" t="s">
        <v>94</v>
      </c>
      <c r="D9057" t="s">
        <v>86</v>
      </c>
      <c r="E9057">
        <v>5</v>
      </c>
      <c r="F9057" s="8">
        <f>VLOOKUP(C9057,Products!$A$2:$E$20,5,TRUE)</f>
        <v>3.5</v>
      </c>
      <c r="G9057" s="8">
        <f t="shared" si="282"/>
        <v>17.5</v>
      </c>
      <c r="H9057" s="8">
        <f>VLOOKUP(C9057,Products!$A$2:$F$20,6,TRUE)</f>
        <v>0.54999999999999982</v>
      </c>
      <c r="I9057" s="8">
        <f t="shared" si="283"/>
        <v>2.7499999999999991</v>
      </c>
      <c r="J9057" s="42">
        <f>VLOOKUP(B9057,Invoices!A:I,9,TRUE)</f>
        <v>2021</v>
      </c>
    </row>
    <row r="9058" spans="1:10" x14ac:dyDescent="0.15">
      <c r="A9058" t="s">
        <v>12418</v>
      </c>
      <c r="B9058" t="s">
        <v>1933</v>
      </c>
      <c r="C9058" t="s">
        <v>87</v>
      </c>
      <c r="D9058" t="s">
        <v>68</v>
      </c>
      <c r="E9058">
        <v>1</v>
      </c>
      <c r="F9058" s="8">
        <f>VLOOKUP(C9058,Products!$A$2:$E$20,5,TRUE)</f>
        <v>19.95</v>
      </c>
      <c r="G9058" s="8">
        <f t="shared" si="282"/>
        <v>19.95</v>
      </c>
      <c r="H9058" s="8">
        <f>VLOOKUP(C9058,Products!$A$2:$F$20,6,TRUE)</f>
        <v>7.4499999999999993</v>
      </c>
      <c r="I9058" s="8">
        <f t="shared" si="283"/>
        <v>7.4499999999999993</v>
      </c>
      <c r="J9058" s="42">
        <f>VLOOKUP(B9058,Invoices!A:I,9,TRUE)</f>
        <v>2021</v>
      </c>
    </row>
    <row r="9059" spans="1:10" x14ac:dyDescent="0.15">
      <c r="A9059" t="s">
        <v>12419</v>
      </c>
      <c r="B9059" t="s">
        <v>1933</v>
      </c>
      <c r="C9059" t="s">
        <v>103</v>
      </c>
      <c r="D9059" t="s">
        <v>77</v>
      </c>
      <c r="E9059">
        <v>20</v>
      </c>
      <c r="F9059" s="8">
        <f>VLOOKUP(C9059,Products!$A$2:$E$20,5,TRUE)</f>
        <v>8.9499999999999993</v>
      </c>
      <c r="G9059" s="8">
        <f t="shared" si="282"/>
        <v>179</v>
      </c>
      <c r="H9059" s="8">
        <f>VLOOKUP(C9059,Products!$A$2:$F$20,6,TRUE)</f>
        <v>3.1999999999999993</v>
      </c>
      <c r="I9059" s="8">
        <f t="shared" si="283"/>
        <v>63.999999999999986</v>
      </c>
      <c r="J9059" s="42">
        <f>VLOOKUP(B9059,Invoices!A:I,9,TRUE)</f>
        <v>2021</v>
      </c>
    </row>
    <row r="9060" spans="1:10" x14ac:dyDescent="0.15">
      <c r="A9060" t="s">
        <v>12420</v>
      </c>
      <c r="B9060" t="s">
        <v>1933</v>
      </c>
      <c r="C9060" t="s">
        <v>96</v>
      </c>
      <c r="D9060" t="s">
        <v>75</v>
      </c>
      <c r="E9060">
        <v>1</v>
      </c>
      <c r="F9060" s="8">
        <f>VLOOKUP(C9060,Products!$A$2:$E$20,5,TRUE)</f>
        <v>79.95</v>
      </c>
      <c r="G9060" s="8">
        <f t="shared" si="282"/>
        <v>79.95</v>
      </c>
      <c r="H9060" s="8">
        <f>VLOOKUP(C9060,Products!$A$2:$F$20,6,TRUE)</f>
        <v>27.950000000000003</v>
      </c>
      <c r="I9060" s="8">
        <f t="shared" si="283"/>
        <v>27.950000000000003</v>
      </c>
      <c r="J9060" s="42">
        <f>VLOOKUP(B9060,Invoices!A:I,9,TRUE)</f>
        <v>2021</v>
      </c>
    </row>
    <row r="9061" spans="1:10" x14ac:dyDescent="0.15">
      <c r="A9061" t="s">
        <v>12421</v>
      </c>
      <c r="B9061" t="s">
        <v>1933</v>
      </c>
      <c r="C9061" t="s">
        <v>92</v>
      </c>
      <c r="D9061" t="s">
        <v>82</v>
      </c>
      <c r="E9061">
        <v>1</v>
      </c>
      <c r="F9061" s="8">
        <f>VLOOKUP(C9061,Products!$A$2:$E$20,5,TRUE)</f>
        <v>19.95</v>
      </c>
      <c r="G9061" s="8">
        <f t="shared" si="282"/>
        <v>19.95</v>
      </c>
      <c r="H9061" s="8">
        <f>VLOOKUP(C9061,Products!$A$2:$F$20,6,TRUE)</f>
        <v>7.4499999999999993</v>
      </c>
      <c r="I9061" s="8">
        <f t="shared" si="283"/>
        <v>7.4499999999999993</v>
      </c>
      <c r="J9061" s="42">
        <f>VLOOKUP(B9061,Invoices!A:I,9,TRUE)</f>
        <v>2021</v>
      </c>
    </row>
    <row r="9062" spans="1:10" x14ac:dyDescent="0.15">
      <c r="A9062" t="s">
        <v>12422</v>
      </c>
      <c r="B9062" t="s">
        <v>1933</v>
      </c>
      <c r="C9062" t="s">
        <v>105</v>
      </c>
      <c r="D9062" t="s">
        <v>81</v>
      </c>
      <c r="E9062">
        <v>1</v>
      </c>
      <c r="F9062" s="8">
        <f>VLOOKUP(C9062,Products!$A$2:$E$20,5,TRUE)</f>
        <v>8.9499999999999993</v>
      </c>
      <c r="G9062" s="8">
        <f t="shared" si="282"/>
        <v>8.9499999999999993</v>
      </c>
      <c r="H9062" s="8">
        <f>VLOOKUP(C9062,Products!$A$2:$F$20,6,TRUE)</f>
        <v>3.1999999999999993</v>
      </c>
      <c r="I9062" s="8">
        <f t="shared" si="283"/>
        <v>3.1999999999999993</v>
      </c>
      <c r="J9062" s="42">
        <f>VLOOKUP(B9062,Invoices!A:I,9,TRUE)</f>
        <v>2021</v>
      </c>
    </row>
    <row r="9063" spans="1:10" x14ac:dyDescent="0.15">
      <c r="A9063" t="s">
        <v>12423</v>
      </c>
      <c r="B9063" t="s">
        <v>1934</v>
      </c>
      <c r="C9063" t="s">
        <v>90</v>
      </c>
      <c r="D9063" t="s">
        <v>72</v>
      </c>
      <c r="E9063">
        <v>1</v>
      </c>
      <c r="F9063" s="8">
        <f>VLOOKUP(C9063,Products!$A$2:$E$20,5,TRUE)</f>
        <v>8.9499999999999993</v>
      </c>
      <c r="G9063" s="8">
        <f t="shared" si="282"/>
        <v>8.9499999999999993</v>
      </c>
      <c r="H9063" s="8">
        <f>VLOOKUP(C9063,Products!$A$2:$F$20,6,TRUE)</f>
        <v>5.6999999999999993</v>
      </c>
      <c r="I9063" s="8">
        <f t="shared" si="283"/>
        <v>5.6999999999999993</v>
      </c>
      <c r="J9063" s="42">
        <f>VLOOKUP(B9063,Invoices!A:I,9,TRUE)</f>
        <v>2021</v>
      </c>
    </row>
    <row r="9064" spans="1:10" x14ac:dyDescent="0.15">
      <c r="A9064" t="s">
        <v>12424</v>
      </c>
      <c r="B9064" t="s">
        <v>1934</v>
      </c>
      <c r="C9064" t="s">
        <v>92</v>
      </c>
      <c r="D9064" t="s">
        <v>82</v>
      </c>
      <c r="E9064">
        <v>1</v>
      </c>
      <c r="F9064" s="8">
        <f>VLOOKUP(C9064,Products!$A$2:$E$20,5,TRUE)</f>
        <v>19.95</v>
      </c>
      <c r="G9064" s="8">
        <f t="shared" si="282"/>
        <v>19.95</v>
      </c>
      <c r="H9064" s="8">
        <f>VLOOKUP(C9064,Products!$A$2:$F$20,6,TRUE)</f>
        <v>7.4499999999999993</v>
      </c>
      <c r="I9064" s="8">
        <f t="shared" si="283"/>
        <v>7.4499999999999993</v>
      </c>
      <c r="J9064" s="42">
        <f>VLOOKUP(B9064,Invoices!A:I,9,TRUE)</f>
        <v>2021</v>
      </c>
    </row>
    <row r="9065" spans="1:10" x14ac:dyDescent="0.15">
      <c r="A9065" t="s">
        <v>12425</v>
      </c>
      <c r="B9065" t="s">
        <v>1934</v>
      </c>
      <c r="C9065" t="s">
        <v>96</v>
      </c>
      <c r="D9065" t="s">
        <v>75</v>
      </c>
      <c r="E9065">
        <v>10</v>
      </c>
      <c r="F9065" s="8">
        <f>VLOOKUP(C9065,Products!$A$2:$E$20,5,TRUE)</f>
        <v>79.95</v>
      </c>
      <c r="G9065" s="8">
        <f t="shared" si="282"/>
        <v>799.5</v>
      </c>
      <c r="H9065" s="8">
        <f>VLOOKUP(C9065,Products!$A$2:$F$20,6,TRUE)</f>
        <v>27.950000000000003</v>
      </c>
      <c r="I9065" s="8">
        <f t="shared" si="283"/>
        <v>279.5</v>
      </c>
      <c r="J9065" s="42">
        <f>VLOOKUP(B9065,Invoices!A:I,9,TRUE)</f>
        <v>2021</v>
      </c>
    </row>
    <row r="9066" spans="1:10" x14ac:dyDescent="0.15">
      <c r="A9066" t="s">
        <v>12426</v>
      </c>
      <c r="B9066" t="s">
        <v>1934</v>
      </c>
      <c r="C9066" t="s">
        <v>98</v>
      </c>
      <c r="D9066" t="s">
        <v>79</v>
      </c>
      <c r="E9066">
        <v>1</v>
      </c>
      <c r="F9066" s="8">
        <f>VLOOKUP(C9066,Products!$A$2:$E$20,5,TRUE)</f>
        <v>14.95</v>
      </c>
      <c r="G9066" s="8">
        <f t="shared" si="282"/>
        <v>14.95</v>
      </c>
      <c r="H9066" s="8">
        <f>VLOOKUP(C9066,Products!$A$2:$F$20,6,TRUE)</f>
        <v>3.0499999999999989</v>
      </c>
      <c r="I9066" s="8">
        <f t="shared" si="283"/>
        <v>3.0499999999999989</v>
      </c>
      <c r="J9066" s="42">
        <f>VLOOKUP(B9066,Invoices!A:I,9,TRUE)</f>
        <v>2021</v>
      </c>
    </row>
    <row r="9067" spans="1:10" x14ac:dyDescent="0.15">
      <c r="A9067" t="s">
        <v>12427</v>
      </c>
      <c r="B9067" t="s">
        <v>1934</v>
      </c>
      <c r="C9067" t="s">
        <v>101</v>
      </c>
      <c r="D9067" t="s">
        <v>69</v>
      </c>
      <c r="E9067">
        <v>4</v>
      </c>
      <c r="F9067" s="8">
        <f>VLOOKUP(C9067,Products!$A$2:$E$20,5,TRUE)</f>
        <v>129.94999999999999</v>
      </c>
      <c r="G9067" s="8">
        <f t="shared" si="282"/>
        <v>519.79999999999995</v>
      </c>
      <c r="H9067" s="8">
        <f>VLOOKUP(C9067,Products!$A$2:$F$20,6,TRUE)</f>
        <v>40.449999999999989</v>
      </c>
      <c r="I9067" s="8">
        <f t="shared" si="283"/>
        <v>161.79999999999995</v>
      </c>
      <c r="J9067" s="42">
        <f>VLOOKUP(B9067,Invoices!A:I,9,TRUE)</f>
        <v>2021</v>
      </c>
    </row>
    <row r="9068" spans="1:10" x14ac:dyDescent="0.15">
      <c r="A9068" t="s">
        <v>12428</v>
      </c>
      <c r="B9068" t="s">
        <v>1935</v>
      </c>
      <c r="C9068" t="s">
        <v>90</v>
      </c>
      <c r="D9068" t="s">
        <v>72</v>
      </c>
      <c r="E9068">
        <v>30</v>
      </c>
      <c r="F9068" s="8">
        <f>VLOOKUP(C9068,Products!$A$2:$E$20,5,TRUE)</f>
        <v>8.9499999999999993</v>
      </c>
      <c r="G9068" s="8">
        <f t="shared" si="282"/>
        <v>268.5</v>
      </c>
      <c r="H9068" s="8">
        <f>VLOOKUP(C9068,Products!$A$2:$F$20,6,TRUE)</f>
        <v>5.6999999999999993</v>
      </c>
      <c r="I9068" s="8">
        <f t="shared" si="283"/>
        <v>170.99999999999997</v>
      </c>
      <c r="J9068" s="42">
        <f>VLOOKUP(B9068,Invoices!A:I,9,TRUE)</f>
        <v>2021</v>
      </c>
    </row>
    <row r="9069" spans="1:10" x14ac:dyDescent="0.15">
      <c r="A9069" t="s">
        <v>12429</v>
      </c>
      <c r="B9069" t="s">
        <v>1936</v>
      </c>
      <c r="C9069" t="s">
        <v>92</v>
      </c>
      <c r="D9069" t="s">
        <v>82</v>
      </c>
      <c r="E9069">
        <v>1</v>
      </c>
      <c r="F9069" s="8">
        <f>VLOOKUP(C9069,Products!$A$2:$E$20,5,TRUE)</f>
        <v>19.95</v>
      </c>
      <c r="G9069" s="8">
        <f t="shared" si="282"/>
        <v>19.95</v>
      </c>
      <c r="H9069" s="8">
        <f>VLOOKUP(C9069,Products!$A$2:$F$20,6,TRUE)</f>
        <v>7.4499999999999993</v>
      </c>
      <c r="I9069" s="8">
        <f t="shared" si="283"/>
        <v>7.4499999999999993</v>
      </c>
      <c r="J9069" s="42">
        <f>VLOOKUP(B9069,Invoices!A:I,9,TRUE)</f>
        <v>2021</v>
      </c>
    </row>
    <row r="9070" spans="1:10" x14ac:dyDescent="0.15">
      <c r="A9070" t="s">
        <v>12430</v>
      </c>
      <c r="B9070" t="s">
        <v>1936</v>
      </c>
      <c r="C9070" t="s">
        <v>97</v>
      </c>
      <c r="D9070" t="s">
        <v>74</v>
      </c>
      <c r="E9070">
        <v>1</v>
      </c>
      <c r="F9070" s="8">
        <f>VLOOKUP(C9070,Products!$A$2:$E$20,5,TRUE)</f>
        <v>1.5</v>
      </c>
      <c r="G9070" s="8">
        <f t="shared" si="282"/>
        <v>1.5</v>
      </c>
      <c r="H9070" s="8">
        <f>VLOOKUP(C9070,Products!$A$2:$F$20,6,TRUE)</f>
        <v>0.5</v>
      </c>
      <c r="I9070" s="8">
        <f t="shared" si="283"/>
        <v>0.5</v>
      </c>
      <c r="J9070" s="42">
        <f>VLOOKUP(B9070,Invoices!A:I,9,TRUE)</f>
        <v>2021</v>
      </c>
    </row>
    <row r="9071" spans="1:10" x14ac:dyDescent="0.15">
      <c r="A9071" t="s">
        <v>12431</v>
      </c>
      <c r="B9071" t="s">
        <v>1936</v>
      </c>
      <c r="C9071" t="s">
        <v>104</v>
      </c>
      <c r="D9071" t="s">
        <v>71</v>
      </c>
      <c r="E9071">
        <v>1</v>
      </c>
      <c r="F9071" s="8">
        <f>VLOOKUP(C9071,Products!$A$2:$E$20,5,TRUE)</f>
        <v>2.95</v>
      </c>
      <c r="G9071" s="8">
        <f t="shared" si="282"/>
        <v>2.95</v>
      </c>
      <c r="H9071" s="8">
        <f>VLOOKUP(C9071,Products!$A$2:$F$20,6,TRUE)</f>
        <v>1.1500000000000001</v>
      </c>
      <c r="I9071" s="8">
        <f t="shared" si="283"/>
        <v>1.1500000000000001</v>
      </c>
      <c r="J9071" s="42">
        <f>VLOOKUP(B9071,Invoices!A:I,9,TRUE)</f>
        <v>2021</v>
      </c>
    </row>
    <row r="9072" spans="1:10" x14ac:dyDescent="0.15">
      <c r="A9072" t="s">
        <v>12432</v>
      </c>
      <c r="B9072" t="s">
        <v>1936</v>
      </c>
      <c r="C9072" t="s">
        <v>90</v>
      </c>
      <c r="D9072" t="s">
        <v>72</v>
      </c>
      <c r="E9072">
        <v>10</v>
      </c>
      <c r="F9072" s="8">
        <f>VLOOKUP(C9072,Products!$A$2:$E$20,5,TRUE)</f>
        <v>8.9499999999999993</v>
      </c>
      <c r="G9072" s="8">
        <f t="shared" si="282"/>
        <v>89.5</v>
      </c>
      <c r="H9072" s="8">
        <f>VLOOKUP(C9072,Products!$A$2:$F$20,6,TRUE)</f>
        <v>5.6999999999999993</v>
      </c>
      <c r="I9072" s="8">
        <f t="shared" si="283"/>
        <v>56.999999999999993</v>
      </c>
      <c r="J9072" s="42">
        <f>VLOOKUP(B9072,Invoices!A:I,9,TRUE)</f>
        <v>2021</v>
      </c>
    </row>
    <row r="9073" spans="1:10" x14ac:dyDescent="0.15">
      <c r="A9073" t="s">
        <v>12433</v>
      </c>
      <c r="B9073" t="s">
        <v>1936</v>
      </c>
      <c r="C9073" t="s">
        <v>93</v>
      </c>
      <c r="D9073" t="s">
        <v>76</v>
      </c>
      <c r="E9073">
        <v>1</v>
      </c>
      <c r="F9073" s="8">
        <f>VLOOKUP(C9073,Products!$A$2:$E$20,5,TRUE)</f>
        <v>9.9499999999999993</v>
      </c>
      <c r="G9073" s="8">
        <f t="shared" si="282"/>
        <v>9.9499999999999993</v>
      </c>
      <c r="H9073" s="8">
        <f>VLOOKUP(C9073,Products!$A$2:$F$20,6,TRUE)</f>
        <v>1.9499999999999993</v>
      </c>
      <c r="I9073" s="8">
        <f t="shared" si="283"/>
        <v>1.9499999999999993</v>
      </c>
      <c r="J9073" s="42">
        <f>VLOOKUP(B9073,Invoices!A:I,9,TRUE)</f>
        <v>2021</v>
      </c>
    </row>
    <row r="9074" spans="1:10" x14ac:dyDescent="0.15">
      <c r="A9074" t="s">
        <v>12434</v>
      </c>
      <c r="B9074" t="s">
        <v>1936</v>
      </c>
      <c r="C9074" t="s">
        <v>96</v>
      </c>
      <c r="D9074" t="s">
        <v>75</v>
      </c>
      <c r="E9074">
        <v>1</v>
      </c>
      <c r="F9074" s="8">
        <f>VLOOKUP(C9074,Products!$A$2:$E$20,5,TRUE)</f>
        <v>79.95</v>
      </c>
      <c r="G9074" s="8">
        <f t="shared" si="282"/>
        <v>79.95</v>
      </c>
      <c r="H9074" s="8">
        <f>VLOOKUP(C9074,Products!$A$2:$F$20,6,TRUE)</f>
        <v>27.950000000000003</v>
      </c>
      <c r="I9074" s="8">
        <f t="shared" si="283"/>
        <v>27.950000000000003</v>
      </c>
      <c r="J9074" s="42">
        <f>VLOOKUP(B9074,Invoices!A:I,9,TRUE)</f>
        <v>2021</v>
      </c>
    </row>
    <row r="9075" spans="1:10" x14ac:dyDescent="0.15">
      <c r="A9075" t="s">
        <v>12435</v>
      </c>
      <c r="B9075" t="s">
        <v>1936</v>
      </c>
      <c r="C9075" t="s">
        <v>87</v>
      </c>
      <c r="D9075" t="s">
        <v>68</v>
      </c>
      <c r="E9075">
        <v>1</v>
      </c>
      <c r="F9075" s="8">
        <f>VLOOKUP(C9075,Products!$A$2:$E$20,5,TRUE)</f>
        <v>19.95</v>
      </c>
      <c r="G9075" s="8">
        <f t="shared" si="282"/>
        <v>19.95</v>
      </c>
      <c r="H9075" s="8">
        <f>VLOOKUP(C9075,Products!$A$2:$F$20,6,TRUE)</f>
        <v>7.4499999999999993</v>
      </c>
      <c r="I9075" s="8">
        <f t="shared" si="283"/>
        <v>7.4499999999999993</v>
      </c>
      <c r="J9075" s="42">
        <f>VLOOKUP(B9075,Invoices!A:I,9,TRUE)</f>
        <v>2021</v>
      </c>
    </row>
    <row r="9076" spans="1:10" x14ac:dyDescent="0.15">
      <c r="A9076" t="s">
        <v>12436</v>
      </c>
      <c r="B9076" t="s">
        <v>1936</v>
      </c>
      <c r="C9076" t="s">
        <v>89</v>
      </c>
      <c r="D9076" t="s">
        <v>80</v>
      </c>
      <c r="E9076">
        <v>5</v>
      </c>
      <c r="F9076" s="8">
        <f>VLOOKUP(C9076,Products!$A$2:$E$20,5,TRUE)</f>
        <v>15.95</v>
      </c>
      <c r="G9076" s="8">
        <f t="shared" si="282"/>
        <v>79.75</v>
      </c>
      <c r="H9076" s="8">
        <f>VLOOKUP(C9076,Products!$A$2:$F$20,6,TRUE)</f>
        <v>6</v>
      </c>
      <c r="I9076" s="8">
        <f t="shared" si="283"/>
        <v>30</v>
      </c>
      <c r="J9076" s="42">
        <f>VLOOKUP(B9076,Invoices!A:I,9,TRUE)</f>
        <v>2021</v>
      </c>
    </row>
    <row r="9077" spans="1:10" x14ac:dyDescent="0.15">
      <c r="A9077" t="s">
        <v>12437</v>
      </c>
      <c r="B9077" t="s">
        <v>1936</v>
      </c>
      <c r="C9077" t="s">
        <v>94</v>
      </c>
      <c r="D9077" t="s">
        <v>86</v>
      </c>
      <c r="E9077">
        <v>1</v>
      </c>
      <c r="F9077" s="8">
        <f>VLOOKUP(C9077,Products!$A$2:$E$20,5,TRUE)</f>
        <v>3.5</v>
      </c>
      <c r="G9077" s="8">
        <f t="shared" si="282"/>
        <v>3.5</v>
      </c>
      <c r="H9077" s="8">
        <f>VLOOKUP(C9077,Products!$A$2:$F$20,6,TRUE)</f>
        <v>0.54999999999999982</v>
      </c>
      <c r="I9077" s="8">
        <f t="shared" si="283"/>
        <v>0.54999999999999982</v>
      </c>
      <c r="J9077" s="42">
        <f>VLOOKUP(B9077,Invoices!A:I,9,TRUE)</f>
        <v>2021</v>
      </c>
    </row>
    <row r="9078" spans="1:10" x14ac:dyDescent="0.15">
      <c r="A9078" t="s">
        <v>12438</v>
      </c>
      <c r="B9078" t="s">
        <v>1937</v>
      </c>
      <c r="C9078" t="s">
        <v>103</v>
      </c>
      <c r="D9078" t="s">
        <v>77</v>
      </c>
      <c r="E9078">
        <v>50</v>
      </c>
      <c r="F9078" s="8">
        <f>VLOOKUP(C9078,Products!$A$2:$E$20,5,TRUE)</f>
        <v>8.9499999999999993</v>
      </c>
      <c r="G9078" s="8">
        <f t="shared" si="282"/>
        <v>447.49999999999994</v>
      </c>
      <c r="H9078" s="8">
        <f>VLOOKUP(C9078,Products!$A$2:$F$20,6,TRUE)</f>
        <v>3.1999999999999993</v>
      </c>
      <c r="I9078" s="8">
        <f t="shared" si="283"/>
        <v>159.99999999999997</v>
      </c>
      <c r="J9078" s="42">
        <f>VLOOKUP(B9078,Invoices!A:I,9,TRUE)</f>
        <v>2021</v>
      </c>
    </row>
    <row r="9079" spans="1:10" x14ac:dyDescent="0.15">
      <c r="A9079" t="s">
        <v>12439</v>
      </c>
      <c r="B9079" t="s">
        <v>1937</v>
      </c>
      <c r="C9079" t="s">
        <v>95</v>
      </c>
      <c r="D9079" t="s">
        <v>73</v>
      </c>
      <c r="E9079">
        <v>1</v>
      </c>
      <c r="F9079" s="8">
        <f>VLOOKUP(C9079,Products!$A$2:$E$20,5,TRUE)</f>
        <v>12.95</v>
      </c>
      <c r="G9079" s="8">
        <f t="shared" si="282"/>
        <v>12.95</v>
      </c>
      <c r="H9079" s="8">
        <f>VLOOKUP(C9079,Products!$A$2:$F$20,6,TRUE)</f>
        <v>4.1999999999999993</v>
      </c>
      <c r="I9079" s="8">
        <f t="shared" si="283"/>
        <v>4.1999999999999993</v>
      </c>
      <c r="J9079" s="42">
        <f>VLOOKUP(B9079,Invoices!A:I,9,TRUE)</f>
        <v>2021</v>
      </c>
    </row>
    <row r="9080" spans="1:10" x14ac:dyDescent="0.15">
      <c r="A9080" t="s">
        <v>12440</v>
      </c>
      <c r="B9080" t="s">
        <v>1938</v>
      </c>
      <c r="C9080" t="s">
        <v>98</v>
      </c>
      <c r="D9080" t="s">
        <v>79</v>
      </c>
      <c r="E9080">
        <v>3</v>
      </c>
      <c r="F9080" s="8">
        <f>VLOOKUP(C9080,Products!$A$2:$E$20,5,TRUE)</f>
        <v>14.95</v>
      </c>
      <c r="G9080" s="8">
        <f t="shared" si="282"/>
        <v>44.849999999999994</v>
      </c>
      <c r="H9080" s="8">
        <f>VLOOKUP(C9080,Products!$A$2:$F$20,6,TRUE)</f>
        <v>3.0499999999999989</v>
      </c>
      <c r="I9080" s="8">
        <f t="shared" si="283"/>
        <v>9.1499999999999968</v>
      </c>
      <c r="J9080" s="42">
        <f>VLOOKUP(B9080,Invoices!A:I,9,TRUE)</f>
        <v>2021</v>
      </c>
    </row>
    <row r="9081" spans="1:10" x14ac:dyDescent="0.15">
      <c r="A9081" t="s">
        <v>12441</v>
      </c>
      <c r="B9081" t="s">
        <v>1938</v>
      </c>
      <c r="C9081" t="s">
        <v>91</v>
      </c>
      <c r="D9081" t="s">
        <v>70</v>
      </c>
      <c r="E9081">
        <v>3</v>
      </c>
      <c r="F9081" s="8">
        <f>VLOOKUP(C9081,Products!$A$2:$E$20,5,TRUE)</f>
        <v>49.95</v>
      </c>
      <c r="G9081" s="8">
        <f t="shared" si="282"/>
        <v>149.85000000000002</v>
      </c>
      <c r="H9081" s="8">
        <f>VLOOKUP(C9081,Products!$A$2:$F$20,6,TRUE)</f>
        <v>21.200000000000003</v>
      </c>
      <c r="I9081" s="8">
        <f t="shared" si="283"/>
        <v>63.600000000000009</v>
      </c>
      <c r="J9081" s="42">
        <f>VLOOKUP(B9081,Invoices!A:I,9,TRUE)</f>
        <v>2021</v>
      </c>
    </row>
    <row r="9082" spans="1:10" x14ac:dyDescent="0.15">
      <c r="A9082" t="s">
        <v>12442</v>
      </c>
      <c r="B9082" t="s">
        <v>1938</v>
      </c>
      <c r="C9082" t="s">
        <v>96</v>
      </c>
      <c r="D9082" t="s">
        <v>75</v>
      </c>
      <c r="E9082">
        <v>20</v>
      </c>
      <c r="F9082" s="8">
        <f>VLOOKUP(C9082,Products!$A$2:$E$20,5,TRUE)</f>
        <v>79.95</v>
      </c>
      <c r="G9082" s="8">
        <f t="shared" si="282"/>
        <v>1599</v>
      </c>
      <c r="H9082" s="8">
        <f>VLOOKUP(C9082,Products!$A$2:$F$20,6,TRUE)</f>
        <v>27.950000000000003</v>
      </c>
      <c r="I9082" s="8">
        <f t="shared" si="283"/>
        <v>559</v>
      </c>
      <c r="J9082" s="42">
        <f>VLOOKUP(B9082,Invoices!A:I,9,TRUE)</f>
        <v>2021</v>
      </c>
    </row>
    <row r="9083" spans="1:10" x14ac:dyDescent="0.15">
      <c r="A9083" t="s">
        <v>12443</v>
      </c>
      <c r="B9083" t="s">
        <v>1938</v>
      </c>
      <c r="C9083" t="s">
        <v>90</v>
      </c>
      <c r="D9083" t="s">
        <v>72</v>
      </c>
      <c r="E9083">
        <v>3</v>
      </c>
      <c r="F9083" s="8">
        <f>VLOOKUP(C9083,Products!$A$2:$E$20,5,TRUE)</f>
        <v>8.9499999999999993</v>
      </c>
      <c r="G9083" s="8">
        <f t="shared" si="282"/>
        <v>26.849999999999998</v>
      </c>
      <c r="H9083" s="8">
        <f>VLOOKUP(C9083,Products!$A$2:$F$20,6,TRUE)</f>
        <v>5.6999999999999993</v>
      </c>
      <c r="I9083" s="8">
        <f t="shared" si="283"/>
        <v>17.099999999999998</v>
      </c>
      <c r="J9083" s="42">
        <f>VLOOKUP(B9083,Invoices!A:I,9,TRUE)</f>
        <v>2021</v>
      </c>
    </row>
    <row r="9084" spans="1:10" x14ac:dyDescent="0.15">
      <c r="A9084" t="s">
        <v>12444</v>
      </c>
      <c r="B9084" t="s">
        <v>1938</v>
      </c>
      <c r="C9084" t="s">
        <v>89</v>
      </c>
      <c r="D9084" t="s">
        <v>80</v>
      </c>
      <c r="E9084">
        <v>1</v>
      </c>
      <c r="F9084" s="8">
        <f>VLOOKUP(C9084,Products!$A$2:$E$20,5,TRUE)</f>
        <v>15.95</v>
      </c>
      <c r="G9084" s="8">
        <f t="shared" si="282"/>
        <v>15.95</v>
      </c>
      <c r="H9084" s="8">
        <f>VLOOKUP(C9084,Products!$A$2:$F$20,6,TRUE)</f>
        <v>6</v>
      </c>
      <c r="I9084" s="8">
        <f t="shared" si="283"/>
        <v>6</v>
      </c>
      <c r="J9084" s="42">
        <f>VLOOKUP(B9084,Invoices!A:I,9,TRUE)</f>
        <v>2021</v>
      </c>
    </row>
    <row r="9085" spans="1:10" x14ac:dyDescent="0.15">
      <c r="A9085" t="s">
        <v>12445</v>
      </c>
      <c r="B9085" t="s">
        <v>1938</v>
      </c>
      <c r="C9085" t="s">
        <v>102</v>
      </c>
      <c r="D9085" t="s">
        <v>83</v>
      </c>
      <c r="E9085">
        <v>1</v>
      </c>
      <c r="F9085" s="8">
        <f>VLOOKUP(C9085,Products!$A$2:$E$20,5,TRUE)</f>
        <v>29.95</v>
      </c>
      <c r="G9085" s="8">
        <f t="shared" si="282"/>
        <v>29.95</v>
      </c>
      <c r="H9085" s="8">
        <f>VLOOKUP(C9085,Products!$A$2:$F$20,6,TRUE)</f>
        <v>15</v>
      </c>
      <c r="I9085" s="8">
        <f t="shared" si="283"/>
        <v>15</v>
      </c>
      <c r="J9085" s="42">
        <f>VLOOKUP(B9085,Invoices!A:I,9,TRUE)</f>
        <v>2021</v>
      </c>
    </row>
    <row r="9086" spans="1:10" x14ac:dyDescent="0.15">
      <c r="A9086" t="s">
        <v>12446</v>
      </c>
      <c r="B9086" t="s">
        <v>1938</v>
      </c>
      <c r="C9086" t="s">
        <v>105</v>
      </c>
      <c r="D9086" t="s">
        <v>81</v>
      </c>
      <c r="E9086">
        <v>12</v>
      </c>
      <c r="F9086" s="8">
        <f>VLOOKUP(C9086,Products!$A$2:$E$20,5,TRUE)</f>
        <v>8.9499999999999993</v>
      </c>
      <c r="G9086" s="8">
        <f t="shared" si="282"/>
        <v>107.39999999999999</v>
      </c>
      <c r="H9086" s="8">
        <f>VLOOKUP(C9086,Products!$A$2:$F$20,6,TRUE)</f>
        <v>3.1999999999999993</v>
      </c>
      <c r="I9086" s="8">
        <f t="shared" si="283"/>
        <v>38.399999999999991</v>
      </c>
      <c r="J9086" s="42">
        <f>VLOOKUP(B9086,Invoices!A:I,9,TRUE)</f>
        <v>2021</v>
      </c>
    </row>
    <row r="9087" spans="1:10" x14ac:dyDescent="0.15">
      <c r="A9087" t="s">
        <v>12447</v>
      </c>
      <c r="B9087" t="s">
        <v>1938</v>
      </c>
      <c r="C9087" t="s">
        <v>92</v>
      </c>
      <c r="D9087" t="s">
        <v>82</v>
      </c>
      <c r="E9087">
        <v>3</v>
      </c>
      <c r="F9087" s="8">
        <f>VLOOKUP(C9087,Products!$A$2:$E$20,5,TRUE)</f>
        <v>19.95</v>
      </c>
      <c r="G9087" s="8">
        <f t="shared" si="282"/>
        <v>59.849999999999994</v>
      </c>
      <c r="H9087" s="8">
        <f>VLOOKUP(C9087,Products!$A$2:$F$20,6,TRUE)</f>
        <v>7.4499999999999993</v>
      </c>
      <c r="I9087" s="8">
        <f t="shared" si="283"/>
        <v>22.349999999999998</v>
      </c>
      <c r="J9087" s="42">
        <f>VLOOKUP(B9087,Invoices!A:I,9,TRUE)</f>
        <v>2021</v>
      </c>
    </row>
    <row r="9088" spans="1:10" x14ac:dyDescent="0.15">
      <c r="A9088" t="s">
        <v>12448</v>
      </c>
      <c r="B9088" t="s">
        <v>1939</v>
      </c>
      <c r="C9088" t="s">
        <v>89</v>
      </c>
      <c r="D9088" t="s">
        <v>80</v>
      </c>
      <c r="E9088">
        <v>50</v>
      </c>
      <c r="F9088" s="8">
        <f>VLOOKUP(C9088,Products!$A$2:$E$20,5,TRUE)</f>
        <v>15.95</v>
      </c>
      <c r="G9088" s="8">
        <f t="shared" si="282"/>
        <v>797.5</v>
      </c>
      <c r="H9088" s="8">
        <f>VLOOKUP(C9088,Products!$A$2:$F$20,6,TRUE)</f>
        <v>6</v>
      </c>
      <c r="I9088" s="8">
        <f t="shared" si="283"/>
        <v>300</v>
      </c>
      <c r="J9088" s="42">
        <f>VLOOKUP(B9088,Invoices!A:I,9,TRUE)</f>
        <v>2021</v>
      </c>
    </row>
    <row r="9089" spans="1:10" x14ac:dyDescent="0.15">
      <c r="A9089" t="s">
        <v>12449</v>
      </c>
      <c r="B9089" t="s">
        <v>1939</v>
      </c>
      <c r="C9089" t="s">
        <v>96</v>
      </c>
      <c r="D9089" t="s">
        <v>75</v>
      </c>
      <c r="E9089">
        <v>6</v>
      </c>
      <c r="F9089" s="8">
        <f>VLOOKUP(C9089,Products!$A$2:$E$20,5,TRUE)</f>
        <v>79.95</v>
      </c>
      <c r="G9089" s="8">
        <f t="shared" si="282"/>
        <v>479.70000000000005</v>
      </c>
      <c r="H9089" s="8">
        <f>VLOOKUP(C9089,Products!$A$2:$F$20,6,TRUE)</f>
        <v>27.950000000000003</v>
      </c>
      <c r="I9089" s="8">
        <f t="shared" si="283"/>
        <v>167.70000000000002</v>
      </c>
      <c r="J9089" s="42">
        <f>VLOOKUP(B9089,Invoices!A:I,9,TRUE)</f>
        <v>2021</v>
      </c>
    </row>
    <row r="9090" spans="1:10" x14ac:dyDescent="0.15">
      <c r="A9090" t="s">
        <v>12450</v>
      </c>
      <c r="B9090" t="s">
        <v>1939</v>
      </c>
      <c r="C9090" t="s">
        <v>94</v>
      </c>
      <c r="D9090" t="s">
        <v>86</v>
      </c>
      <c r="E9090">
        <v>4</v>
      </c>
      <c r="F9090" s="8">
        <f>VLOOKUP(C9090,Products!$A$2:$E$20,5,TRUE)</f>
        <v>3.5</v>
      </c>
      <c r="G9090" s="8">
        <f t="shared" si="282"/>
        <v>14</v>
      </c>
      <c r="H9090" s="8">
        <f>VLOOKUP(C9090,Products!$A$2:$F$20,6,TRUE)</f>
        <v>0.54999999999999982</v>
      </c>
      <c r="I9090" s="8">
        <f t="shared" si="283"/>
        <v>2.1999999999999993</v>
      </c>
      <c r="J9090" s="42">
        <f>VLOOKUP(B9090,Invoices!A:I,9,TRUE)</f>
        <v>2021</v>
      </c>
    </row>
    <row r="9091" spans="1:10" x14ac:dyDescent="0.15">
      <c r="A9091" t="s">
        <v>12451</v>
      </c>
      <c r="B9091" t="s">
        <v>1939</v>
      </c>
      <c r="C9091" t="s">
        <v>104</v>
      </c>
      <c r="D9091" t="s">
        <v>71</v>
      </c>
      <c r="E9091">
        <v>15</v>
      </c>
      <c r="F9091" s="8">
        <f>VLOOKUP(C9091,Products!$A$2:$E$20,5,TRUE)</f>
        <v>2.95</v>
      </c>
      <c r="G9091" s="8">
        <f t="shared" ref="G9091:G9154" si="284">F9091*E9091</f>
        <v>44.25</v>
      </c>
      <c r="H9091" s="8">
        <f>VLOOKUP(C9091,Products!$A$2:$F$20,6,TRUE)</f>
        <v>1.1500000000000001</v>
      </c>
      <c r="I9091" s="8">
        <f t="shared" ref="I9091:I9154" si="285">H9091*E9091</f>
        <v>17.250000000000004</v>
      </c>
      <c r="J9091" s="42">
        <f>VLOOKUP(B9091,Invoices!A:I,9,TRUE)</f>
        <v>2021</v>
      </c>
    </row>
    <row r="9092" spans="1:10" x14ac:dyDescent="0.15">
      <c r="A9092" t="s">
        <v>12452</v>
      </c>
      <c r="B9092" t="s">
        <v>1940</v>
      </c>
      <c r="C9092" t="s">
        <v>88</v>
      </c>
      <c r="D9092" t="s">
        <v>85</v>
      </c>
      <c r="E9092">
        <v>4</v>
      </c>
      <c r="F9092" s="8">
        <f>VLOOKUP(C9092,Products!$A$2:$E$20,5,TRUE)</f>
        <v>8.9499999999999993</v>
      </c>
      <c r="G9092" s="8">
        <f t="shared" si="284"/>
        <v>35.799999999999997</v>
      </c>
      <c r="H9092" s="8">
        <f>VLOOKUP(C9092,Products!$A$2:$F$20,6,TRUE)</f>
        <v>5.6999999999999993</v>
      </c>
      <c r="I9092" s="8">
        <f t="shared" si="285"/>
        <v>22.799999999999997</v>
      </c>
      <c r="J9092" s="42">
        <f>VLOOKUP(B9092,Invoices!A:I,9,TRUE)</f>
        <v>2021</v>
      </c>
    </row>
    <row r="9093" spans="1:10" x14ac:dyDescent="0.15">
      <c r="A9093" t="s">
        <v>12453</v>
      </c>
      <c r="B9093" t="s">
        <v>1941</v>
      </c>
      <c r="C9093" t="s">
        <v>92</v>
      </c>
      <c r="D9093" t="s">
        <v>82</v>
      </c>
      <c r="E9093">
        <v>1</v>
      </c>
      <c r="F9093" s="8">
        <f>VLOOKUP(C9093,Products!$A$2:$E$20,5,TRUE)</f>
        <v>19.95</v>
      </c>
      <c r="G9093" s="8">
        <f t="shared" si="284"/>
        <v>19.95</v>
      </c>
      <c r="H9093" s="8">
        <f>VLOOKUP(C9093,Products!$A$2:$F$20,6,TRUE)</f>
        <v>7.4499999999999993</v>
      </c>
      <c r="I9093" s="8">
        <f t="shared" si="285"/>
        <v>7.4499999999999993</v>
      </c>
      <c r="J9093" s="42">
        <f>VLOOKUP(B9093,Invoices!A:I,9,TRUE)</f>
        <v>2021</v>
      </c>
    </row>
    <row r="9094" spans="1:10" x14ac:dyDescent="0.15">
      <c r="A9094" t="s">
        <v>12454</v>
      </c>
      <c r="B9094" t="s">
        <v>1941</v>
      </c>
      <c r="C9094" t="s">
        <v>88</v>
      </c>
      <c r="D9094" t="s">
        <v>85</v>
      </c>
      <c r="E9094">
        <v>2</v>
      </c>
      <c r="F9094" s="8">
        <f>VLOOKUP(C9094,Products!$A$2:$E$20,5,TRUE)</f>
        <v>8.9499999999999993</v>
      </c>
      <c r="G9094" s="8">
        <f t="shared" si="284"/>
        <v>17.899999999999999</v>
      </c>
      <c r="H9094" s="8">
        <f>VLOOKUP(C9094,Products!$A$2:$F$20,6,TRUE)</f>
        <v>5.6999999999999993</v>
      </c>
      <c r="I9094" s="8">
        <f t="shared" si="285"/>
        <v>11.399999999999999</v>
      </c>
      <c r="J9094" s="42">
        <f>VLOOKUP(B9094,Invoices!A:I,9,TRUE)</f>
        <v>2021</v>
      </c>
    </row>
    <row r="9095" spans="1:10" x14ac:dyDescent="0.15">
      <c r="A9095" t="s">
        <v>12455</v>
      </c>
      <c r="B9095" t="s">
        <v>1941</v>
      </c>
      <c r="C9095" t="s">
        <v>90</v>
      </c>
      <c r="D9095" t="s">
        <v>72</v>
      </c>
      <c r="E9095">
        <v>9</v>
      </c>
      <c r="F9095" s="8">
        <f>VLOOKUP(C9095,Products!$A$2:$E$20,5,TRUE)</f>
        <v>8.9499999999999993</v>
      </c>
      <c r="G9095" s="8">
        <f t="shared" si="284"/>
        <v>80.55</v>
      </c>
      <c r="H9095" s="8">
        <f>VLOOKUP(C9095,Products!$A$2:$F$20,6,TRUE)</f>
        <v>5.6999999999999993</v>
      </c>
      <c r="I9095" s="8">
        <f t="shared" si="285"/>
        <v>51.3</v>
      </c>
      <c r="J9095" s="42">
        <f>VLOOKUP(B9095,Invoices!A:I,9,TRUE)</f>
        <v>2021</v>
      </c>
    </row>
    <row r="9096" spans="1:10" x14ac:dyDescent="0.15">
      <c r="A9096" t="s">
        <v>12456</v>
      </c>
      <c r="B9096" t="s">
        <v>1942</v>
      </c>
      <c r="C9096" t="s">
        <v>87</v>
      </c>
      <c r="D9096" t="s">
        <v>68</v>
      </c>
      <c r="E9096">
        <v>4</v>
      </c>
      <c r="F9096" s="8">
        <f>VLOOKUP(C9096,Products!$A$2:$E$20,5,TRUE)</f>
        <v>19.95</v>
      </c>
      <c r="G9096" s="8">
        <f t="shared" si="284"/>
        <v>79.8</v>
      </c>
      <c r="H9096" s="8">
        <f>VLOOKUP(C9096,Products!$A$2:$F$20,6,TRUE)</f>
        <v>7.4499999999999993</v>
      </c>
      <c r="I9096" s="8">
        <f t="shared" si="285"/>
        <v>29.799999999999997</v>
      </c>
      <c r="J9096" s="42">
        <f>VLOOKUP(B9096,Invoices!A:I,9,TRUE)</f>
        <v>2021</v>
      </c>
    </row>
    <row r="9097" spans="1:10" x14ac:dyDescent="0.15">
      <c r="A9097" t="s">
        <v>12457</v>
      </c>
      <c r="B9097" t="s">
        <v>1942</v>
      </c>
      <c r="C9097" t="s">
        <v>92</v>
      </c>
      <c r="D9097" t="s">
        <v>82</v>
      </c>
      <c r="E9097">
        <v>1</v>
      </c>
      <c r="F9097" s="8">
        <f>VLOOKUP(C9097,Products!$A$2:$E$20,5,TRUE)</f>
        <v>19.95</v>
      </c>
      <c r="G9097" s="8">
        <f t="shared" si="284"/>
        <v>19.95</v>
      </c>
      <c r="H9097" s="8">
        <f>VLOOKUP(C9097,Products!$A$2:$F$20,6,TRUE)</f>
        <v>7.4499999999999993</v>
      </c>
      <c r="I9097" s="8">
        <f t="shared" si="285"/>
        <v>7.4499999999999993</v>
      </c>
      <c r="J9097" s="42">
        <f>VLOOKUP(B9097,Invoices!A:I,9,TRUE)</f>
        <v>2021</v>
      </c>
    </row>
    <row r="9098" spans="1:10" x14ac:dyDescent="0.15">
      <c r="A9098" t="s">
        <v>12458</v>
      </c>
      <c r="B9098" t="s">
        <v>1942</v>
      </c>
      <c r="C9098" t="s">
        <v>90</v>
      </c>
      <c r="D9098" t="s">
        <v>72</v>
      </c>
      <c r="E9098">
        <v>1</v>
      </c>
      <c r="F9098" s="8">
        <f>VLOOKUP(C9098,Products!$A$2:$E$20,5,TRUE)</f>
        <v>8.9499999999999993</v>
      </c>
      <c r="G9098" s="8">
        <f t="shared" si="284"/>
        <v>8.9499999999999993</v>
      </c>
      <c r="H9098" s="8">
        <f>VLOOKUP(C9098,Products!$A$2:$F$20,6,TRUE)</f>
        <v>5.6999999999999993</v>
      </c>
      <c r="I9098" s="8">
        <f t="shared" si="285"/>
        <v>5.6999999999999993</v>
      </c>
      <c r="J9098" s="42">
        <f>VLOOKUP(B9098,Invoices!A:I,9,TRUE)</f>
        <v>2021</v>
      </c>
    </row>
    <row r="9099" spans="1:10" x14ac:dyDescent="0.15">
      <c r="A9099" t="s">
        <v>12459</v>
      </c>
      <c r="B9099" t="s">
        <v>1942</v>
      </c>
      <c r="C9099" t="s">
        <v>99</v>
      </c>
      <c r="D9099" t="s">
        <v>84</v>
      </c>
      <c r="E9099">
        <v>1</v>
      </c>
      <c r="F9099" s="8">
        <f>VLOOKUP(C9099,Products!$A$2:$E$20,5,TRUE)</f>
        <v>3.5</v>
      </c>
      <c r="G9099" s="8">
        <f t="shared" si="284"/>
        <v>3.5</v>
      </c>
      <c r="H9099" s="8">
        <f>VLOOKUP(C9099,Products!$A$2:$F$20,6,TRUE)</f>
        <v>0.54999999999999982</v>
      </c>
      <c r="I9099" s="8">
        <f t="shared" si="285"/>
        <v>0.54999999999999982</v>
      </c>
      <c r="J9099" s="42">
        <f>VLOOKUP(B9099,Invoices!A:I,9,TRUE)</f>
        <v>2021</v>
      </c>
    </row>
    <row r="9100" spans="1:10" x14ac:dyDescent="0.15">
      <c r="A9100" t="s">
        <v>12460</v>
      </c>
      <c r="B9100" t="s">
        <v>1942</v>
      </c>
      <c r="C9100" t="s">
        <v>93</v>
      </c>
      <c r="D9100" t="s">
        <v>76</v>
      </c>
      <c r="E9100">
        <v>1</v>
      </c>
      <c r="F9100" s="8">
        <f>VLOOKUP(C9100,Products!$A$2:$E$20,5,TRUE)</f>
        <v>9.9499999999999993</v>
      </c>
      <c r="G9100" s="8">
        <f t="shared" si="284"/>
        <v>9.9499999999999993</v>
      </c>
      <c r="H9100" s="8">
        <f>VLOOKUP(C9100,Products!$A$2:$F$20,6,TRUE)</f>
        <v>1.9499999999999993</v>
      </c>
      <c r="I9100" s="8">
        <f t="shared" si="285"/>
        <v>1.9499999999999993</v>
      </c>
      <c r="J9100" s="42">
        <f>VLOOKUP(B9100,Invoices!A:I,9,TRUE)</f>
        <v>2021</v>
      </c>
    </row>
    <row r="9101" spans="1:10" x14ac:dyDescent="0.15">
      <c r="A9101" t="s">
        <v>12461</v>
      </c>
      <c r="B9101" t="s">
        <v>1942</v>
      </c>
      <c r="C9101" t="s">
        <v>95</v>
      </c>
      <c r="D9101" t="s">
        <v>73</v>
      </c>
      <c r="E9101">
        <v>10</v>
      </c>
      <c r="F9101" s="8">
        <f>VLOOKUP(C9101,Products!$A$2:$E$20,5,TRUE)</f>
        <v>12.95</v>
      </c>
      <c r="G9101" s="8">
        <f t="shared" si="284"/>
        <v>129.5</v>
      </c>
      <c r="H9101" s="8">
        <f>VLOOKUP(C9101,Products!$A$2:$F$20,6,TRUE)</f>
        <v>4.1999999999999993</v>
      </c>
      <c r="I9101" s="8">
        <f t="shared" si="285"/>
        <v>41.999999999999993</v>
      </c>
      <c r="J9101" s="42">
        <f>VLOOKUP(B9101,Invoices!A:I,9,TRUE)</f>
        <v>2021</v>
      </c>
    </row>
    <row r="9102" spans="1:10" x14ac:dyDescent="0.15">
      <c r="A9102" t="s">
        <v>12462</v>
      </c>
      <c r="B9102" t="s">
        <v>1942</v>
      </c>
      <c r="C9102" t="s">
        <v>102</v>
      </c>
      <c r="D9102" t="s">
        <v>83</v>
      </c>
      <c r="E9102">
        <v>12</v>
      </c>
      <c r="F9102" s="8">
        <f>VLOOKUP(C9102,Products!$A$2:$E$20,5,TRUE)</f>
        <v>29.95</v>
      </c>
      <c r="G9102" s="8">
        <f t="shared" si="284"/>
        <v>359.4</v>
      </c>
      <c r="H9102" s="8">
        <f>VLOOKUP(C9102,Products!$A$2:$F$20,6,TRUE)</f>
        <v>15</v>
      </c>
      <c r="I9102" s="8">
        <f t="shared" si="285"/>
        <v>180</v>
      </c>
      <c r="J9102" s="42">
        <f>VLOOKUP(B9102,Invoices!A:I,9,TRUE)</f>
        <v>2021</v>
      </c>
    </row>
    <row r="9103" spans="1:10" x14ac:dyDescent="0.15">
      <c r="A9103" t="s">
        <v>12463</v>
      </c>
      <c r="B9103" t="s">
        <v>1942</v>
      </c>
      <c r="C9103" t="s">
        <v>103</v>
      </c>
      <c r="D9103" t="s">
        <v>77</v>
      </c>
      <c r="E9103">
        <v>4</v>
      </c>
      <c r="F9103" s="8">
        <f>VLOOKUP(C9103,Products!$A$2:$E$20,5,TRUE)</f>
        <v>8.9499999999999993</v>
      </c>
      <c r="G9103" s="8">
        <f t="shared" si="284"/>
        <v>35.799999999999997</v>
      </c>
      <c r="H9103" s="8">
        <f>VLOOKUP(C9103,Products!$A$2:$F$20,6,TRUE)</f>
        <v>3.1999999999999993</v>
      </c>
      <c r="I9103" s="8">
        <f t="shared" si="285"/>
        <v>12.799999999999997</v>
      </c>
      <c r="J9103" s="42">
        <f>VLOOKUP(B9103,Invoices!A:I,9,TRUE)</f>
        <v>2021</v>
      </c>
    </row>
    <row r="9104" spans="1:10" x14ac:dyDescent="0.15">
      <c r="A9104" t="s">
        <v>12464</v>
      </c>
      <c r="B9104" t="s">
        <v>1942</v>
      </c>
      <c r="C9104" t="s">
        <v>97</v>
      </c>
      <c r="D9104" t="s">
        <v>74</v>
      </c>
      <c r="E9104">
        <v>10</v>
      </c>
      <c r="F9104" s="8">
        <f>VLOOKUP(C9104,Products!$A$2:$E$20,5,TRUE)</f>
        <v>1.5</v>
      </c>
      <c r="G9104" s="8">
        <f t="shared" si="284"/>
        <v>15</v>
      </c>
      <c r="H9104" s="8">
        <f>VLOOKUP(C9104,Products!$A$2:$F$20,6,TRUE)</f>
        <v>0.5</v>
      </c>
      <c r="I9104" s="8">
        <f t="shared" si="285"/>
        <v>5</v>
      </c>
      <c r="J9104" s="42">
        <f>VLOOKUP(B9104,Invoices!A:I,9,TRUE)</f>
        <v>2021</v>
      </c>
    </row>
    <row r="9105" spans="1:10" x14ac:dyDescent="0.15">
      <c r="A9105" t="s">
        <v>12465</v>
      </c>
      <c r="B9105" t="s">
        <v>1942</v>
      </c>
      <c r="C9105" t="s">
        <v>94</v>
      </c>
      <c r="D9105" t="s">
        <v>86</v>
      </c>
      <c r="E9105">
        <v>4</v>
      </c>
      <c r="F9105" s="8">
        <f>VLOOKUP(C9105,Products!$A$2:$E$20,5,TRUE)</f>
        <v>3.5</v>
      </c>
      <c r="G9105" s="8">
        <f t="shared" si="284"/>
        <v>14</v>
      </c>
      <c r="H9105" s="8">
        <f>VLOOKUP(C9105,Products!$A$2:$F$20,6,TRUE)</f>
        <v>0.54999999999999982</v>
      </c>
      <c r="I9105" s="8">
        <f t="shared" si="285"/>
        <v>2.1999999999999993</v>
      </c>
      <c r="J9105" s="42">
        <f>VLOOKUP(B9105,Invoices!A:I,9,TRUE)</f>
        <v>2021</v>
      </c>
    </row>
    <row r="9106" spans="1:10" x14ac:dyDescent="0.15">
      <c r="A9106" t="s">
        <v>12466</v>
      </c>
      <c r="B9106" t="s">
        <v>1942</v>
      </c>
      <c r="C9106" t="s">
        <v>91</v>
      </c>
      <c r="D9106" t="s">
        <v>70</v>
      </c>
      <c r="E9106">
        <v>4</v>
      </c>
      <c r="F9106" s="8">
        <f>VLOOKUP(C9106,Products!$A$2:$E$20,5,TRUE)</f>
        <v>49.95</v>
      </c>
      <c r="G9106" s="8">
        <f t="shared" si="284"/>
        <v>199.8</v>
      </c>
      <c r="H9106" s="8">
        <f>VLOOKUP(C9106,Products!$A$2:$F$20,6,TRUE)</f>
        <v>21.200000000000003</v>
      </c>
      <c r="I9106" s="8">
        <f t="shared" si="285"/>
        <v>84.800000000000011</v>
      </c>
      <c r="J9106" s="42">
        <f>VLOOKUP(B9106,Invoices!A:I,9,TRUE)</f>
        <v>2021</v>
      </c>
    </row>
    <row r="9107" spans="1:10" x14ac:dyDescent="0.15">
      <c r="A9107" t="s">
        <v>12467</v>
      </c>
      <c r="B9107" t="s">
        <v>1942</v>
      </c>
      <c r="C9107" t="s">
        <v>88</v>
      </c>
      <c r="D9107" t="s">
        <v>85</v>
      </c>
      <c r="E9107">
        <v>7</v>
      </c>
      <c r="F9107" s="8">
        <f>VLOOKUP(C9107,Products!$A$2:$E$20,5,TRUE)</f>
        <v>8.9499999999999993</v>
      </c>
      <c r="G9107" s="8">
        <f t="shared" si="284"/>
        <v>62.649999999999991</v>
      </c>
      <c r="H9107" s="8">
        <f>VLOOKUP(C9107,Products!$A$2:$F$20,6,TRUE)</f>
        <v>5.6999999999999993</v>
      </c>
      <c r="I9107" s="8">
        <f t="shared" si="285"/>
        <v>39.899999999999991</v>
      </c>
      <c r="J9107" s="42">
        <f>VLOOKUP(B9107,Invoices!A:I,9,TRUE)</f>
        <v>2021</v>
      </c>
    </row>
    <row r="9108" spans="1:10" x14ac:dyDescent="0.15">
      <c r="A9108" t="s">
        <v>12468</v>
      </c>
      <c r="B9108" t="s">
        <v>1942</v>
      </c>
      <c r="C9108" t="s">
        <v>92</v>
      </c>
      <c r="D9108" t="s">
        <v>82</v>
      </c>
      <c r="E9108">
        <v>25</v>
      </c>
      <c r="F9108" s="8">
        <f>VLOOKUP(C9108,Products!$A$2:$E$20,5,TRUE)</f>
        <v>19.95</v>
      </c>
      <c r="G9108" s="8">
        <f t="shared" si="284"/>
        <v>498.75</v>
      </c>
      <c r="H9108" s="8">
        <f>VLOOKUP(C9108,Products!$A$2:$F$20,6,TRUE)</f>
        <v>7.4499999999999993</v>
      </c>
      <c r="I9108" s="8">
        <f t="shared" si="285"/>
        <v>186.24999999999997</v>
      </c>
      <c r="J9108" s="42">
        <f>VLOOKUP(B9108,Invoices!A:I,9,TRUE)</f>
        <v>2021</v>
      </c>
    </row>
    <row r="9109" spans="1:10" x14ac:dyDescent="0.15">
      <c r="A9109" t="s">
        <v>12469</v>
      </c>
      <c r="B9109" t="s">
        <v>1942</v>
      </c>
      <c r="C9109" t="s">
        <v>96</v>
      </c>
      <c r="D9109" t="s">
        <v>75</v>
      </c>
      <c r="E9109">
        <v>1</v>
      </c>
      <c r="F9109" s="8">
        <f>VLOOKUP(C9109,Products!$A$2:$E$20,5,TRUE)</f>
        <v>79.95</v>
      </c>
      <c r="G9109" s="8">
        <f t="shared" si="284"/>
        <v>79.95</v>
      </c>
      <c r="H9109" s="8">
        <f>VLOOKUP(C9109,Products!$A$2:$F$20,6,TRUE)</f>
        <v>27.950000000000003</v>
      </c>
      <c r="I9109" s="8">
        <f t="shared" si="285"/>
        <v>27.950000000000003</v>
      </c>
      <c r="J9109" s="42">
        <f>VLOOKUP(B9109,Invoices!A:I,9,TRUE)</f>
        <v>2021</v>
      </c>
    </row>
    <row r="9110" spans="1:10" x14ac:dyDescent="0.15">
      <c r="A9110" t="s">
        <v>12470</v>
      </c>
      <c r="B9110" t="s">
        <v>1942</v>
      </c>
      <c r="C9110" t="s">
        <v>100</v>
      </c>
      <c r="D9110" t="s">
        <v>78</v>
      </c>
      <c r="E9110">
        <v>8</v>
      </c>
      <c r="F9110" s="8">
        <f>VLOOKUP(C9110,Products!$A$2:$E$20,5,TRUE)</f>
        <v>49.95</v>
      </c>
      <c r="G9110" s="8">
        <f t="shared" si="284"/>
        <v>399.6</v>
      </c>
      <c r="H9110" s="8">
        <f>VLOOKUP(C9110,Products!$A$2:$F$20,6,TRUE)</f>
        <v>19.950000000000003</v>
      </c>
      <c r="I9110" s="8">
        <f t="shared" si="285"/>
        <v>159.60000000000002</v>
      </c>
      <c r="J9110" s="42">
        <f>VLOOKUP(B9110,Invoices!A:I,9,TRUE)</f>
        <v>2021</v>
      </c>
    </row>
    <row r="9111" spans="1:10" x14ac:dyDescent="0.15">
      <c r="A9111" t="s">
        <v>12471</v>
      </c>
      <c r="B9111" t="s">
        <v>1942</v>
      </c>
      <c r="C9111" t="s">
        <v>97</v>
      </c>
      <c r="D9111" t="s">
        <v>74</v>
      </c>
      <c r="E9111">
        <v>12</v>
      </c>
      <c r="F9111" s="8">
        <f>VLOOKUP(C9111,Products!$A$2:$E$20,5,TRUE)</f>
        <v>1.5</v>
      </c>
      <c r="G9111" s="8">
        <f t="shared" si="284"/>
        <v>18</v>
      </c>
      <c r="H9111" s="8">
        <f>VLOOKUP(C9111,Products!$A$2:$F$20,6,TRUE)</f>
        <v>0.5</v>
      </c>
      <c r="I9111" s="8">
        <f t="shared" si="285"/>
        <v>6</v>
      </c>
      <c r="J9111" s="42">
        <f>VLOOKUP(B9111,Invoices!A:I,9,TRUE)</f>
        <v>2021</v>
      </c>
    </row>
    <row r="9112" spans="1:10" x14ac:dyDescent="0.15">
      <c r="A9112" t="s">
        <v>12472</v>
      </c>
      <c r="B9112" t="s">
        <v>1942</v>
      </c>
      <c r="C9112" t="s">
        <v>101</v>
      </c>
      <c r="D9112" t="s">
        <v>69</v>
      </c>
      <c r="E9112">
        <v>4</v>
      </c>
      <c r="F9112" s="8">
        <f>VLOOKUP(C9112,Products!$A$2:$E$20,5,TRUE)</f>
        <v>129.94999999999999</v>
      </c>
      <c r="G9112" s="8">
        <f t="shared" si="284"/>
        <v>519.79999999999995</v>
      </c>
      <c r="H9112" s="8">
        <f>VLOOKUP(C9112,Products!$A$2:$F$20,6,TRUE)</f>
        <v>40.449999999999989</v>
      </c>
      <c r="I9112" s="8">
        <f t="shared" si="285"/>
        <v>161.79999999999995</v>
      </c>
      <c r="J9112" s="42">
        <f>VLOOKUP(B9112,Invoices!A:I,9,TRUE)</f>
        <v>2021</v>
      </c>
    </row>
    <row r="9113" spans="1:10" x14ac:dyDescent="0.15">
      <c r="A9113" t="s">
        <v>12473</v>
      </c>
      <c r="B9113" t="s">
        <v>1942</v>
      </c>
      <c r="C9113" t="s">
        <v>105</v>
      </c>
      <c r="D9113" t="s">
        <v>81</v>
      </c>
      <c r="E9113">
        <v>20</v>
      </c>
      <c r="F9113" s="8">
        <f>VLOOKUP(C9113,Products!$A$2:$E$20,5,TRUE)</f>
        <v>8.9499999999999993</v>
      </c>
      <c r="G9113" s="8">
        <f t="shared" si="284"/>
        <v>179</v>
      </c>
      <c r="H9113" s="8">
        <f>VLOOKUP(C9113,Products!$A$2:$F$20,6,TRUE)</f>
        <v>3.1999999999999993</v>
      </c>
      <c r="I9113" s="8">
        <f t="shared" si="285"/>
        <v>63.999999999999986</v>
      </c>
      <c r="J9113" s="42">
        <f>VLOOKUP(B9113,Invoices!A:I,9,TRUE)</f>
        <v>2021</v>
      </c>
    </row>
    <row r="9114" spans="1:10" x14ac:dyDescent="0.15">
      <c r="A9114" t="s">
        <v>12474</v>
      </c>
      <c r="B9114" t="s">
        <v>1942</v>
      </c>
      <c r="C9114" t="s">
        <v>89</v>
      </c>
      <c r="D9114" t="s">
        <v>80</v>
      </c>
      <c r="E9114">
        <v>1</v>
      </c>
      <c r="F9114" s="8">
        <f>VLOOKUP(C9114,Products!$A$2:$E$20,5,TRUE)</f>
        <v>15.95</v>
      </c>
      <c r="G9114" s="8">
        <f t="shared" si="284"/>
        <v>15.95</v>
      </c>
      <c r="H9114" s="8">
        <f>VLOOKUP(C9114,Products!$A$2:$F$20,6,TRUE)</f>
        <v>6</v>
      </c>
      <c r="I9114" s="8">
        <f t="shared" si="285"/>
        <v>6</v>
      </c>
      <c r="J9114" s="42">
        <f>VLOOKUP(B9114,Invoices!A:I,9,TRUE)</f>
        <v>2021</v>
      </c>
    </row>
    <row r="9115" spans="1:10" x14ac:dyDescent="0.15">
      <c r="A9115" t="s">
        <v>12475</v>
      </c>
      <c r="B9115" t="s">
        <v>1942</v>
      </c>
      <c r="C9115" t="s">
        <v>104</v>
      </c>
      <c r="D9115" t="s">
        <v>71</v>
      </c>
      <c r="E9115">
        <v>2</v>
      </c>
      <c r="F9115" s="8">
        <f>VLOOKUP(C9115,Products!$A$2:$E$20,5,TRUE)</f>
        <v>2.95</v>
      </c>
      <c r="G9115" s="8">
        <f t="shared" si="284"/>
        <v>5.9</v>
      </c>
      <c r="H9115" s="8">
        <f>VLOOKUP(C9115,Products!$A$2:$F$20,6,TRUE)</f>
        <v>1.1500000000000001</v>
      </c>
      <c r="I9115" s="8">
        <f t="shared" si="285"/>
        <v>2.3000000000000003</v>
      </c>
      <c r="J9115" s="42">
        <f>VLOOKUP(B9115,Invoices!A:I,9,TRUE)</f>
        <v>2021</v>
      </c>
    </row>
    <row r="9116" spans="1:10" x14ac:dyDescent="0.15">
      <c r="A9116" t="s">
        <v>12476</v>
      </c>
      <c r="B9116" t="s">
        <v>1943</v>
      </c>
      <c r="C9116" t="s">
        <v>90</v>
      </c>
      <c r="D9116" t="s">
        <v>72</v>
      </c>
      <c r="E9116">
        <v>3</v>
      </c>
      <c r="F9116" s="8">
        <f>VLOOKUP(C9116,Products!$A$2:$E$20,5,TRUE)</f>
        <v>8.9499999999999993</v>
      </c>
      <c r="G9116" s="8">
        <f t="shared" si="284"/>
        <v>26.849999999999998</v>
      </c>
      <c r="H9116" s="8">
        <f>VLOOKUP(C9116,Products!$A$2:$F$20,6,TRUE)</f>
        <v>5.6999999999999993</v>
      </c>
      <c r="I9116" s="8">
        <f t="shared" si="285"/>
        <v>17.099999999999998</v>
      </c>
      <c r="J9116" s="42">
        <f>VLOOKUP(B9116,Invoices!A:I,9,TRUE)</f>
        <v>2021</v>
      </c>
    </row>
    <row r="9117" spans="1:10" x14ac:dyDescent="0.15">
      <c r="A9117" t="s">
        <v>12477</v>
      </c>
      <c r="B9117" t="s">
        <v>1943</v>
      </c>
      <c r="C9117" t="s">
        <v>88</v>
      </c>
      <c r="D9117" t="s">
        <v>85</v>
      </c>
      <c r="E9117">
        <v>5</v>
      </c>
      <c r="F9117" s="8">
        <f>VLOOKUP(C9117,Products!$A$2:$E$20,5,TRUE)</f>
        <v>8.9499999999999993</v>
      </c>
      <c r="G9117" s="8">
        <f t="shared" si="284"/>
        <v>44.75</v>
      </c>
      <c r="H9117" s="8">
        <f>VLOOKUP(C9117,Products!$A$2:$F$20,6,TRUE)</f>
        <v>5.6999999999999993</v>
      </c>
      <c r="I9117" s="8">
        <f t="shared" si="285"/>
        <v>28.499999999999996</v>
      </c>
      <c r="J9117" s="42">
        <f>VLOOKUP(B9117,Invoices!A:I,9,TRUE)</f>
        <v>2021</v>
      </c>
    </row>
    <row r="9118" spans="1:10" x14ac:dyDescent="0.15">
      <c r="A9118" t="s">
        <v>12478</v>
      </c>
      <c r="B9118" t="s">
        <v>1943</v>
      </c>
      <c r="C9118" t="s">
        <v>99</v>
      </c>
      <c r="D9118" t="s">
        <v>84</v>
      </c>
      <c r="E9118">
        <v>30</v>
      </c>
      <c r="F9118" s="8">
        <f>VLOOKUP(C9118,Products!$A$2:$E$20,5,TRUE)</f>
        <v>3.5</v>
      </c>
      <c r="G9118" s="8">
        <f t="shared" si="284"/>
        <v>105</v>
      </c>
      <c r="H9118" s="8">
        <f>VLOOKUP(C9118,Products!$A$2:$F$20,6,TRUE)</f>
        <v>0.54999999999999982</v>
      </c>
      <c r="I9118" s="8">
        <f t="shared" si="285"/>
        <v>16.499999999999993</v>
      </c>
      <c r="J9118" s="42">
        <f>VLOOKUP(B9118,Invoices!A:I,9,TRUE)</f>
        <v>2021</v>
      </c>
    </row>
    <row r="9119" spans="1:10" x14ac:dyDescent="0.15">
      <c r="A9119" t="s">
        <v>12479</v>
      </c>
      <c r="B9119" t="s">
        <v>1943</v>
      </c>
      <c r="C9119" t="s">
        <v>95</v>
      </c>
      <c r="D9119" t="s">
        <v>73</v>
      </c>
      <c r="E9119">
        <v>6</v>
      </c>
      <c r="F9119" s="8">
        <f>VLOOKUP(C9119,Products!$A$2:$E$20,5,TRUE)</f>
        <v>12.95</v>
      </c>
      <c r="G9119" s="8">
        <f t="shared" si="284"/>
        <v>77.699999999999989</v>
      </c>
      <c r="H9119" s="8">
        <f>VLOOKUP(C9119,Products!$A$2:$F$20,6,TRUE)</f>
        <v>4.1999999999999993</v>
      </c>
      <c r="I9119" s="8">
        <f t="shared" si="285"/>
        <v>25.199999999999996</v>
      </c>
      <c r="J9119" s="42">
        <f>VLOOKUP(B9119,Invoices!A:I,9,TRUE)</f>
        <v>2021</v>
      </c>
    </row>
    <row r="9120" spans="1:10" x14ac:dyDescent="0.15">
      <c r="A9120" t="s">
        <v>12480</v>
      </c>
      <c r="B9120" t="s">
        <v>1944</v>
      </c>
      <c r="C9120" t="s">
        <v>102</v>
      </c>
      <c r="D9120" t="s">
        <v>83</v>
      </c>
      <c r="E9120">
        <v>1</v>
      </c>
      <c r="F9120" s="8">
        <f>VLOOKUP(C9120,Products!$A$2:$E$20,5,TRUE)</f>
        <v>29.95</v>
      </c>
      <c r="G9120" s="8">
        <f t="shared" si="284"/>
        <v>29.95</v>
      </c>
      <c r="H9120" s="8">
        <f>VLOOKUP(C9120,Products!$A$2:$F$20,6,TRUE)</f>
        <v>15</v>
      </c>
      <c r="I9120" s="8">
        <f t="shared" si="285"/>
        <v>15</v>
      </c>
      <c r="J9120" s="42">
        <f>VLOOKUP(B9120,Invoices!A:I,9,TRUE)</f>
        <v>2021</v>
      </c>
    </row>
    <row r="9121" spans="1:10" x14ac:dyDescent="0.15">
      <c r="A9121" t="s">
        <v>12481</v>
      </c>
      <c r="B9121" t="s">
        <v>1944</v>
      </c>
      <c r="C9121" t="s">
        <v>103</v>
      </c>
      <c r="D9121" t="s">
        <v>77</v>
      </c>
      <c r="E9121">
        <v>1</v>
      </c>
      <c r="F9121" s="8">
        <f>VLOOKUP(C9121,Products!$A$2:$E$20,5,TRUE)</f>
        <v>8.9499999999999993</v>
      </c>
      <c r="G9121" s="8">
        <f t="shared" si="284"/>
        <v>8.9499999999999993</v>
      </c>
      <c r="H9121" s="8">
        <f>VLOOKUP(C9121,Products!$A$2:$F$20,6,TRUE)</f>
        <v>3.1999999999999993</v>
      </c>
      <c r="I9121" s="8">
        <f t="shared" si="285"/>
        <v>3.1999999999999993</v>
      </c>
      <c r="J9121" s="42">
        <f>VLOOKUP(B9121,Invoices!A:I,9,TRUE)</f>
        <v>2021</v>
      </c>
    </row>
    <row r="9122" spans="1:10" x14ac:dyDescent="0.15">
      <c r="A9122" t="s">
        <v>12482</v>
      </c>
      <c r="B9122" t="s">
        <v>1944</v>
      </c>
      <c r="C9122" t="s">
        <v>92</v>
      </c>
      <c r="D9122" t="s">
        <v>82</v>
      </c>
      <c r="E9122">
        <v>1</v>
      </c>
      <c r="F9122" s="8">
        <f>VLOOKUP(C9122,Products!$A$2:$E$20,5,TRUE)</f>
        <v>19.95</v>
      </c>
      <c r="G9122" s="8">
        <f t="shared" si="284"/>
        <v>19.95</v>
      </c>
      <c r="H9122" s="8">
        <f>VLOOKUP(C9122,Products!$A$2:$F$20,6,TRUE)</f>
        <v>7.4499999999999993</v>
      </c>
      <c r="I9122" s="8">
        <f t="shared" si="285"/>
        <v>7.4499999999999993</v>
      </c>
      <c r="J9122" s="42">
        <f>VLOOKUP(B9122,Invoices!A:I,9,TRUE)</f>
        <v>2021</v>
      </c>
    </row>
    <row r="9123" spans="1:10" x14ac:dyDescent="0.15">
      <c r="A9123" t="s">
        <v>12483</v>
      </c>
      <c r="B9123" t="s">
        <v>1944</v>
      </c>
      <c r="C9123" t="s">
        <v>89</v>
      </c>
      <c r="D9123" t="s">
        <v>80</v>
      </c>
      <c r="E9123">
        <v>10</v>
      </c>
      <c r="F9123" s="8">
        <f>VLOOKUP(C9123,Products!$A$2:$E$20,5,TRUE)</f>
        <v>15.95</v>
      </c>
      <c r="G9123" s="8">
        <f t="shared" si="284"/>
        <v>159.5</v>
      </c>
      <c r="H9123" s="8">
        <f>VLOOKUP(C9123,Products!$A$2:$F$20,6,TRUE)</f>
        <v>6</v>
      </c>
      <c r="I9123" s="8">
        <f t="shared" si="285"/>
        <v>60</v>
      </c>
      <c r="J9123" s="42">
        <f>VLOOKUP(B9123,Invoices!A:I,9,TRUE)</f>
        <v>2021</v>
      </c>
    </row>
    <row r="9124" spans="1:10" x14ac:dyDescent="0.15">
      <c r="A9124" t="s">
        <v>12484</v>
      </c>
      <c r="B9124" t="s">
        <v>1944</v>
      </c>
      <c r="C9124" t="s">
        <v>90</v>
      </c>
      <c r="D9124" t="s">
        <v>72</v>
      </c>
      <c r="E9124">
        <v>2</v>
      </c>
      <c r="F9124" s="8">
        <f>VLOOKUP(C9124,Products!$A$2:$E$20,5,TRUE)</f>
        <v>8.9499999999999993</v>
      </c>
      <c r="G9124" s="8">
        <f t="shared" si="284"/>
        <v>17.899999999999999</v>
      </c>
      <c r="H9124" s="8">
        <f>VLOOKUP(C9124,Products!$A$2:$F$20,6,TRUE)</f>
        <v>5.6999999999999993</v>
      </c>
      <c r="I9124" s="8">
        <f t="shared" si="285"/>
        <v>11.399999999999999</v>
      </c>
      <c r="J9124" s="42">
        <f>VLOOKUP(B9124,Invoices!A:I,9,TRUE)</f>
        <v>2021</v>
      </c>
    </row>
    <row r="9125" spans="1:10" x14ac:dyDescent="0.15">
      <c r="A9125" t="s">
        <v>12485</v>
      </c>
      <c r="B9125" t="s">
        <v>1944</v>
      </c>
      <c r="C9125" t="s">
        <v>91</v>
      </c>
      <c r="D9125" t="s">
        <v>70</v>
      </c>
      <c r="E9125">
        <v>12</v>
      </c>
      <c r="F9125" s="8">
        <f>VLOOKUP(C9125,Products!$A$2:$E$20,5,TRUE)</f>
        <v>49.95</v>
      </c>
      <c r="G9125" s="8">
        <f t="shared" si="284"/>
        <v>599.40000000000009</v>
      </c>
      <c r="H9125" s="8">
        <f>VLOOKUP(C9125,Products!$A$2:$F$20,6,TRUE)</f>
        <v>21.200000000000003</v>
      </c>
      <c r="I9125" s="8">
        <f t="shared" si="285"/>
        <v>254.40000000000003</v>
      </c>
      <c r="J9125" s="42">
        <f>VLOOKUP(B9125,Invoices!A:I,9,TRUE)</f>
        <v>2021</v>
      </c>
    </row>
    <row r="9126" spans="1:10" x14ac:dyDescent="0.15">
      <c r="A9126" t="s">
        <v>12486</v>
      </c>
      <c r="B9126" t="s">
        <v>1944</v>
      </c>
      <c r="C9126" t="s">
        <v>94</v>
      </c>
      <c r="D9126" t="s">
        <v>86</v>
      </c>
      <c r="E9126">
        <v>1</v>
      </c>
      <c r="F9126" s="8">
        <f>VLOOKUP(C9126,Products!$A$2:$E$20,5,TRUE)</f>
        <v>3.5</v>
      </c>
      <c r="G9126" s="8">
        <f t="shared" si="284"/>
        <v>3.5</v>
      </c>
      <c r="H9126" s="8">
        <f>VLOOKUP(C9126,Products!$A$2:$F$20,6,TRUE)</f>
        <v>0.54999999999999982</v>
      </c>
      <c r="I9126" s="8">
        <f t="shared" si="285"/>
        <v>0.54999999999999982</v>
      </c>
      <c r="J9126" s="42">
        <f>VLOOKUP(B9126,Invoices!A:I,9,TRUE)</f>
        <v>2021</v>
      </c>
    </row>
    <row r="9127" spans="1:10" x14ac:dyDescent="0.15">
      <c r="A9127" t="s">
        <v>12487</v>
      </c>
      <c r="B9127" t="s">
        <v>1944</v>
      </c>
      <c r="C9127" t="s">
        <v>95</v>
      </c>
      <c r="D9127" t="s">
        <v>73</v>
      </c>
      <c r="E9127">
        <v>1</v>
      </c>
      <c r="F9127" s="8">
        <f>VLOOKUP(C9127,Products!$A$2:$E$20,5,TRUE)</f>
        <v>12.95</v>
      </c>
      <c r="G9127" s="8">
        <f t="shared" si="284"/>
        <v>12.95</v>
      </c>
      <c r="H9127" s="8">
        <f>VLOOKUP(C9127,Products!$A$2:$F$20,6,TRUE)</f>
        <v>4.1999999999999993</v>
      </c>
      <c r="I9127" s="8">
        <f t="shared" si="285"/>
        <v>4.1999999999999993</v>
      </c>
      <c r="J9127" s="42">
        <f>VLOOKUP(B9127,Invoices!A:I,9,TRUE)</f>
        <v>2021</v>
      </c>
    </row>
    <row r="9128" spans="1:10" x14ac:dyDescent="0.15">
      <c r="A9128" t="s">
        <v>12488</v>
      </c>
      <c r="B9128" t="s">
        <v>1944</v>
      </c>
      <c r="C9128" t="s">
        <v>87</v>
      </c>
      <c r="D9128" t="s">
        <v>68</v>
      </c>
      <c r="E9128">
        <v>20</v>
      </c>
      <c r="F9128" s="8">
        <f>VLOOKUP(C9128,Products!$A$2:$E$20,5,TRUE)</f>
        <v>19.95</v>
      </c>
      <c r="G9128" s="8">
        <f t="shared" si="284"/>
        <v>399</v>
      </c>
      <c r="H9128" s="8">
        <f>VLOOKUP(C9128,Products!$A$2:$F$20,6,TRUE)</f>
        <v>7.4499999999999993</v>
      </c>
      <c r="I9128" s="8">
        <f t="shared" si="285"/>
        <v>149</v>
      </c>
      <c r="J9128" s="42">
        <f>VLOOKUP(B9128,Invoices!A:I,9,TRUE)</f>
        <v>2021</v>
      </c>
    </row>
    <row r="9129" spans="1:10" x14ac:dyDescent="0.15">
      <c r="A9129" t="s">
        <v>12489</v>
      </c>
      <c r="B9129" t="s">
        <v>1944</v>
      </c>
      <c r="C9129" t="s">
        <v>93</v>
      </c>
      <c r="D9129" t="s">
        <v>76</v>
      </c>
      <c r="E9129">
        <v>4</v>
      </c>
      <c r="F9129" s="8">
        <f>VLOOKUP(C9129,Products!$A$2:$E$20,5,TRUE)</f>
        <v>9.9499999999999993</v>
      </c>
      <c r="G9129" s="8">
        <f t="shared" si="284"/>
        <v>39.799999999999997</v>
      </c>
      <c r="H9129" s="8">
        <f>VLOOKUP(C9129,Products!$A$2:$F$20,6,TRUE)</f>
        <v>1.9499999999999993</v>
      </c>
      <c r="I9129" s="8">
        <f t="shared" si="285"/>
        <v>7.7999999999999972</v>
      </c>
      <c r="J9129" s="42">
        <f>VLOOKUP(B9129,Invoices!A:I,9,TRUE)</f>
        <v>2021</v>
      </c>
    </row>
    <row r="9130" spans="1:10" x14ac:dyDescent="0.15">
      <c r="A9130" t="s">
        <v>12490</v>
      </c>
      <c r="B9130" t="s">
        <v>1944</v>
      </c>
      <c r="C9130" t="s">
        <v>96</v>
      </c>
      <c r="D9130" t="s">
        <v>75</v>
      </c>
      <c r="E9130">
        <v>50</v>
      </c>
      <c r="F9130" s="8">
        <f>VLOOKUP(C9130,Products!$A$2:$E$20,5,TRUE)</f>
        <v>79.95</v>
      </c>
      <c r="G9130" s="8">
        <f t="shared" si="284"/>
        <v>3997.5</v>
      </c>
      <c r="H9130" s="8">
        <f>VLOOKUP(C9130,Products!$A$2:$F$20,6,TRUE)</f>
        <v>27.950000000000003</v>
      </c>
      <c r="I9130" s="8">
        <f t="shared" si="285"/>
        <v>1397.5000000000002</v>
      </c>
      <c r="J9130" s="42">
        <f>VLOOKUP(B9130,Invoices!A:I,9,TRUE)</f>
        <v>2021</v>
      </c>
    </row>
    <row r="9131" spans="1:10" x14ac:dyDescent="0.15">
      <c r="A9131" t="s">
        <v>12491</v>
      </c>
      <c r="B9131" t="s">
        <v>1944</v>
      </c>
      <c r="C9131" t="s">
        <v>104</v>
      </c>
      <c r="D9131" t="s">
        <v>71</v>
      </c>
      <c r="E9131">
        <v>6</v>
      </c>
      <c r="F9131" s="8">
        <f>VLOOKUP(C9131,Products!$A$2:$E$20,5,TRUE)</f>
        <v>2.95</v>
      </c>
      <c r="G9131" s="8">
        <f t="shared" si="284"/>
        <v>17.700000000000003</v>
      </c>
      <c r="H9131" s="8">
        <f>VLOOKUP(C9131,Products!$A$2:$F$20,6,TRUE)</f>
        <v>1.1500000000000001</v>
      </c>
      <c r="I9131" s="8">
        <f t="shared" si="285"/>
        <v>6.9</v>
      </c>
      <c r="J9131" s="42">
        <f>VLOOKUP(B9131,Invoices!A:I,9,TRUE)</f>
        <v>2021</v>
      </c>
    </row>
    <row r="9132" spans="1:10" x14ac:dyDescent="0.15">
      <c r="A9132" t="s">
        <v>12492</v>
      </c>
      <c r="B9132" t="s">
        <v>1944</v>
      </c>
      <c r="C9132" t="s">
        <v>105</v>
      </c>
      <c r="D9132" t="s">
        <v>81</v>
      </c>
      <c r="E9132">
        <v>3</v>
      </c>
      <c r="F9132" s="8">
        <f>VLOOKUP(C9132,Products!$A$2:$E$20,5,TRUE)</f>
        <v>8.9499999999999993</v>
      </c>
      <c r="G9132" s="8">
        <f t="shared" si="284"/>
        <v>26.849999999999998</v>
      </c>
      <c r="H9132" s="8">
        <f>VLOOKUP(C9132,Products!$A$2:$F$20,6,TRUE)</f>
        <v>3.1999999999999993</v>
      </c>
      <c r="I9132" s="8">
        <f t="shared" si="285"/>
        <v>9.5999999999999979</v>
      </c>
      <c r="J9132" s="42">
        <f>VLOOKUP(B9132,Invoices!A:I,9,TRUE)</f>
        <v>2021</v>
      </c>
    </row>
    <row r="9133" spans="1:10" x14ac:dyDescent="0.15">
      <c r="A9133" t="s">
        <v>12493</v>
      </c>
      <c r="B9133" t="s">
        <v>1944</v>
      </c>
      <c r="C9133" t="s">
        <v>88</v>
      </c>
      <c r="D9133" t="s">
        <v>85</v>
      </c>
      <c r="E9133">
        <v>1</v>
      </c>
      <c r="F9133" s="8">
        <f>VLOOKUP(C9133,Products!$A$2:$E$20,5,TRUE)</f>
        <v>8.9499999999999993</v>
      </c>
      <c r="G9133" s="8">
        <f t="shared" si="284"/>
        <v>8.9499999999999993</v>
      </c>
      <c r="H9133" s="8">
        <f>VLOOKUP(C9133,Products!$A$2:$F$20,6,TRUE)</f>
        <v>5.6999999999999993</v>
      </c>
      <c r="I9133" s="8">
        <f t="shared" si="285"/>
        <v>5.6999999999999993</v>
      </c>
      <c r="J9133" s="42">
        <f>VLOOKUP(B9133,Invoices!A:I,9,TRUE)</f>
        <v>2021</v>
      </c>
    </row>
    <row r="9134" spans="1:10" x14ac:dyDescent="0.15">
      <c r="A9134" t="s">
        <v>12494</v>
      </c>
      <c r="B9134" t="s">
        <v>1944</v>
      </c>
      <c r="C9134" t="s">
        <v>101</v>
      </c>
      <c r="D9134" t="s">
        <v>69</v>
      </c>
      <c r="E9134">
        <v>100</v>
      </c>
      <c r="F9134" s="8">
        <f>VLOOKUP(C9134,Products!$A$2:$E$20,5,TRUE)</f>
        <v>129.94999999999999</v>
      </c>
      <c r="G9134" s="8">
        <f t="shared" si="284"/>
        <v>12994.999999999998</v>
      </c>
      <c r="H9134" s="8">
        <f>VLOOKUP(C9134,Products!$A$2:$F$20,6,TRUE)</f>
        <v>40.449999999999989</v>
      </c>
      <c r="I9134" s="8">
        <f t="shared" si="285"/>
        <v>4044.9999999999991</v>
      </c>
      <c r="J9134" s="42">
        <f>VLOOKUP(B9134,Invoices!A:I,9,TRUE)</f>
        <v>2021</v>
      </c>
    </row>
    <row r="9135" spans="1:10" x14ac:dyDescent="0.15">
      <c r="A9135" t="s">
        <v>12495</v>
      </c>
      <c r="B9135" t="s">
        <v>1945</v>
      </c>
      <c r="C9135" t="s">
        <v>104</v>
      </c>
      <c r="D9135" t="s">
        <v>71</v>
      </c>
      <c r="E9135">
        <v>24</v>
      </c>
      <c r="F9135" s="8">
        <f>VLOOKUP(C9135,Products!$A$2:$E$20,5,TRUE)</f>
        <v>2.95</v>
      </c>
      <c r="G9135" s="8">
        <f t="shared" si="284"/>
        <v>70.800000000000011</v>
      </c>
      <c r="H9135" s="8">
        <f>VLOOKUP(C9135,Products!$A$2:$F$20,6,TRUE)</f>
        <v>1.1500000000000001</v>
      </c>
      <c r="I9135" s="8">
        <f t="shared" si="285"/>
        <v>27.6</v>
      </c>
      <c r="J9135" s="42">
        <f>VLOOKUP(B9135,Invoices!A:I,9,TRUE)</f>
        <v>2021</v>
      </c>
    </row>
    <row r="9136" spans="1:10" x14ac:dyDescent="0.15">
      <c r="A9136" t="s">
        <v>12496</v>
      </c>
      <c r="B9136" t="s">
        <v>1945</v>
      </c>
      <c r="C9136" t="s">
        <v>90</v>
      </c>
      <c r="D9136" t="s">
        <v>72</v>
      </c>
      <c r="E9136">
        <v>3</v>
      </c>
      <c r="F9136" s="8">
        <f>VLOOKUP(C9136,Products!$A$2:$E$20,5,TRUE)</f>
        <v>8.9499999999999993</v>
      </c>
      <c r="G9136" s="8">
        <f t="shared" si="284"/>
        <v>26.849999999999998</v>
      </c>
      <c r="H9136" s="8">
        <f>VLOOKUP(C9136,Products!$A$2:$F$20,6,TRUE)</f>
        <v>5.6999999999999993</v>
      </c>
      <c r="I9136" s="8">
        <f t="shared" si="285"/>
        <v>17.099999999999998</v>
      </c>
      <c r="J9136" s="42">
        <f>VLOOKUP(B9136,Invoices!A:I,9,TRUE)</f>
        <v>2021</v>
      </c>
    </row>
    <row r="9137" spans="1:10" x14ac:dyDescent="0.15">
      <c r="A9137" t="s">
        <v>12497</v>
      </c>
      <c r="B9137" t="s">
        <v>1946</v>
      </c>
      <c r="C9137" t="s">
        <v>92</v>
      </c>
      <c r="D9137" t="s">
        <v>82</v>
      </c>
      <c r="E9137">
        <v>3</v>
      </c>
      <c r="F9137" s="8">
        <f>VLOOKUP(C9137,Products!$A$2:$E$20,5,TRUE)</f>
        <v>19.95</v>
      </c>
      <c r="G9137" s="8">
        <f t="shared" si="284"/>
        <v>59.849999999999994</v>
      </c>
      <c r="H9137" s="8">
        <f>VLOOKUP(C9137,Products!$A$2:$F$20,6,TRUE)</f>
        <v>7.4499999999999993</v>
      </c>
      <c r="I9137" s="8">
        <f t="shared" si="285"/>
        <v>22.349999999999998</v>
      </c>
      <c r="J9137" s="42">
        <f>VLOOKUP(B9137,Invoices!A:I,9,TRUE)</f>
        <v>2021</v>
      </c>
    </row>
    <row r="9138" spans="1:10" x14ac:dyDescent="0.15">
      <c r="A9138" t="s">
        <v>12498</v>
      </c>
      <c r="B9138" t="s">
        <v>1946</v>
      </c>
      <c r="C9138" t="s">
        <v>95</v>
      </c>
      <c r="D9138" t="s">
        <v>73</v>
      </c>
      <c r="E9138">
        <v>6</v>
      </c>
      <c r="F9138" s="8">
        <f>VLOOKUP(C9138,Products!$A$2:$E$20,5,TRUE)</f>
        <v>12.95</v>
      </c>
      <c r="G9138" s="8">
        <f t="shared" si="284"/>
        <v>77.699999999999989</v>
      </c>
      <c r="H9138" s="8">
        <f>VLOOKUP(C9138,Products!$A$2:$F$20,6,TRUE)</f>
        <v>4.1999999999999993</v>
      </c>
      <c r="I9138" s="8">
        <f t="shared" si="285"/>
        <v>25.199999999999996</v>
      </c>
      <c r="J9138" s="42">
        <f>VLOOKUP(B9138,Invoices!A:I,9,TRUE)</f>
        <v>2021</v>
      </c>
    </row>
    <row r="9139" spans="1:10" x14ac:dyDescent="0.15">
      <c r="A9139" t="s">
        <v>12499</v>
      </c>
      <c r="B9139" t="s">
        <v>1946</v>
      </c>
      <c r="C9139" t="s">
        <v>105</v>
      </c>
      <c r="D9139" t="s">
        <v>81</v>
      </c>
      <c r="E9139">
        <v>1</v>
      </c>
      <c r="F9139" s="8">
        <f>VLOOKUP(C9139,Products!$A$2:$E$20,5,TRUE)</f>
        <v>8.9499999999999993</v>
      </c>
      <c r="G9139" s="8">
        <f t="shared" si="284"/>
        <v>8.9499999999999993</v>
      </c>
      <c r="H9139" s="8">
        <f>VLOOKUP(C9139,Products!$A$2:$F$20,6,TRUE)</f>
        <v>3.1999999999999993</v>
      </c>
      <c r="I9139" s="8">
        <f t="shared" si="285"/>
        <v>3.1999999999999993</v>
      </c>
      <c r="J9139" s="42">
        <f>VLOOKUP(B9139,Invoices!A:I,9,TRUE)</f>
        <v>2021</v>
      </c>
    </row>
    <row r="9140" spans="1:10" x14ac:dyDescent="0.15">
      <c r="A9140" t="s">
        <v>12500</v>
      </c>
      <c r="B9140" t="s">
        <v>1946</v>
      </c>
      <c r="C9140" t="s">
        <v>103</v>
      </c>
      <c r="D9140" t="s">
        <v>77</v>
      </c>
      <c r="E9140">
        <v>2</v>
      </c>
      <c r="F9140" s="8">
        <f>VLOOKUP(C9140,Products!$A$2:$E$20,5,TRUE)</f>
        <v>8.9499999999999993</v>
      </c>
      <c r="G9140" s="8">
        <f t="shared" si="284"/>
        <v>17.899999999999999</v>
      </c>
      <c r="H9140" s="8">
        <f>VLOOKUP(C9140,Products!$A$2:$F$20,6,TRUE)</f>
        <v>3.1999999999999993</v>
      </c>
      <c r="I9140" s="8">
        <f t="shared" si="285"/>
        <v>6.3999999999999986</v>
      </c>
      <c r="J9140" s="42">
        <f>VLOOKUP(B9140,Invoices!A:I,9,TRUE)</f>
        <v>2021</v>
      </c>
    </row>
    <row r="9141" spans="1:10" x14ac:dyDescent="0.15">
      <c r="A9141" t="s">
        <v>12501</v>
      </c>
      <c r="B9141" t="s">
        <v>1946</v>
      </c>
      <c r="C9141" t="s">
        <v>87</v>
      </c>
      <c r="D9141" t="s">
        <v>68</v>
      </c>
      <c r="E9141">
        <v>10</v>
      </c>
      <c r="F9141" s="8">
        <f>VLOOKUP(C9141,Products!$A$2:$E$20,5,TRUE)</f>
        <v>19.95</v>
      </c>
      <c r="G9141" s="8">
        <f t="shared" si="284"/>
        <v>199.5</v>
      </c>
      <c r="H9141" s="8">
        <f>VLOOKUP(C9141,Products!$A$2:$F$20,6,TRUE)</f>
        <v>7.4499999999999993</v>
      </c>
      <c r="I9141" s="8">
        <f t="shared" si="285"/>
        <v>74.5</v>
      </c>
      <c r="J9141" s="42">
        <f>VLOOKUP(B9141,Invoices!A:I,9,TRUE)</f>
        <v>2021</v>
      </c>
    </row>
    <row r="9142" spans="1:10" x14ac:dyDescent="0.15">
      <c r="A9142" t="s">
        <v>12502</v>
      </c>
      <c r="B9142" t="s">
        <v>1946</v>
      </c>
      <c r="C9142" t="s">
        <v>101</v>
      </c>
      <c r="D9142" t="s">
        <v>69</v>
      </c>
      <c r="E9142">
        <v>3</v>
      </c>
      <c r="F9142" s="8">
        <f>VLOOKUP(C9142,Products!$A$2:$E$20,5,TRUE)</f>
        <v>129.94999999999999</v>
      </c>
      <c r="G9142" s="8">
        <f t="shared" si="284"/>
        <v>389.84999999999997</v>
      </c>
      <c r="H9142" s="8">
        <f>VLOOKUP(C9142,Products!$A$2:$F$20,6,TRUE)</f>
        <v>40.449999999999989</v>
      </c>
      <c r="I9142" s="8">
        <f t="shared" si="285"/>
        <v>121.34999999999997</v>
      </c>
      <c r="J9142" s="42">
        <f>VLOOKUP(B9142,Invoices!A:I,9,TRUE)</f>
        <v>2021</v>
      </c>
    </row>
    <row r="9143" spans="1:10" x14ac:dyDescent="0.15">
      <c r="A9143" t="s">
        <v>12503</v>
      </c>
      <c r="B9143" t="s">
        <v>1946</v>
      </c>
      <c r="C9143" t="s">
        <v>88</v>
      </c>
      <c r="D9143" t="s">
        <v>85</v>
      </c>
      <c r="E9143">
        <v>12</v>
      </c>
      <c r="F9143" s="8">
        <f>VLOOKUP(C9143,Products!$A$2:$E$20,5,TRUE)</f>
        <v>8.9499999999999993</v>
      </c>
      <c r="G9143" s="8">
        <f t="shared" si="284"/>
        <v>107.39999999999999</v>
      </c>
      <c r="H9143" s="8">
        <f>VLOOKUP(C9143,Products!$A$2:$F$20,6,TRUE)</f>
        <v>5.6999999999999993</v>
      </c>
      <c r="I9143" s="8">
        <f t="shared" si="285"/>
        <v>68.399999999999991</v>
      </c>
      <c r="J9143" s="42">
        <f>VLOOKUP(B9143,Invoices!A:I,9,TRUE)</f>
        <v>2021</v>
      </c>
    </row>
    <row r="9144" spans="1:10" x14ac:dyDescent="0.15">
      <c r="A9144" t="s">
        <v>12504</v>
      </c>
      <c r="B9144" t="s">
        <v>1947</v>
      </c>
      <c r="C9144" t="s">
        <v>88</v>
      </c>
      <c r="D9144" t="s">
        <v>85</v>
      </c>
      <c r="E9144">
        <v>10</v>
      </c>
      <c r="F9144" s="8">
        <f>VLOOKUP(C9144,Products!$A$2:$E$20,5,TRUE)</f>
        <v>8.9499999999999993</v>
      </c>
      <c r="G9144" s="8">
        <f t="shared" si="284"/>
        <v>89.5</v>
      </c>
      <c r="H9144" s="8">
        <f>VLOOKUP(C9144,Products!$A$2:$F$20,6,TRUE)</f>
        <v>5.6999999999999993</v>
      </c>
      <c r="I9144" s="8">
        <f t="shared" si="285"/>
        <v>56.999999999999993</v>
      </c>
      <c r="J9144" s="42">
        <f>VLOOKUP(B9144,Invoices!A:I,9,TRUE)</f>
        <v>2021</v>
      </c>
    </row>
    <row r="9145" spans="1:10" x14ac:dyDescent="0.15">
      <c r="A9145" t="s">
        <v>12505</v>
      </c>
      <c r="B9145" t="s">
        <v>1947</v>
      </c>
      <c r="C9145" t="s">
        <v>95</v>
      </c>
      <c r="D9145" t="s">
        <v>73</v>
      </c>
      <c r="E9145">
        <v>12</v>
      </c>
      <c r="F9145" s="8">
        <f>VLOOKUP(C9145,Products!$A$2:$E$20,5,TRUE)</f>
        <v>12.95</v>
      </c>
      <c r="G9145" s="8">
        <f t="shared" si="284"/>
        <v>155.39999999999998</v>
      </c>
      <c r="H9145" s="8">
        <f>VLOOKUP(C9145,Products!$A$2:$F$20,6,TRUE)</f>
        <v>4.1999999999999993</v>
      </c>
      <c r="I9145" s="8">
        <f t="shared" si="285"/>
        <v>50.399999999999991</v>
      </c>
      <c r="J9145" s="42">
        <f>VLOOKUP(B9145,Invoices!A:I,9,TRUE)</f>
        <v>2021</v>
      </c>
    </row>
    <row r="9146" spans="1:10" x14ac:dyDescent="0.15">
      <c r="A9146" t="s">
        <v>12506</v>
      </c>
      <c r="B9146" t="s">
        <v>1947</v>
      </c>
      <c r="C9146" t="s">
        <v>93</v>
      </c>
      <c r="D9146" t="s">
        <v>76</v>
      </c>
      <c r="E9146">
        <v>4</v>
      </c>
      <c r="F9146" s="8">
        <f>VLOOKUP(C9146,Products!$A$2:$E$20,5,TRUE)</f>
        <v>9.9499999999999993</v>
      </c>
      <c r="G9146" s="8">
        <f t="shared" si="284"/>
        <v>39.799999999999997</v>
      </c>
      <c r="H9146" s="8">
        <f>VLOOKUP(C9146,Products!$A$2:$F$20,6,TRUE)</f>
        <v>1.9499999999999993</v>
      </c>
      <c r="I9146" s="8">
        <f t="shared" si="285"/>
        <v>7.7999999999999972</v>
      </c>
      <c r="J9146" s="42">
        <f>VLOOKUP(B9146,Invoices!A:I,9,TRUE)</f>
        <v>2021</v>
      </c>
    </row>
    <row r="9147" spans="1:10" x14ac:dyDescent="0.15">
      <c r="A9147" t="s">
        <v>12507</v>
      </c>
      <c r="B9147" t="s">
        <v>1948</v>
      </c>
      <c r="C9147" t="s">
        <v>98</v>
      </c>
      <c r="D9147" t="s">
        <v>79</v>
      </c>
      <c r="E9147">
        <v>20</v>
      </c>
      <c r="F9147" s="8">
        <f>VLOOKUP(C9147,Products!$A$2:$E$20,5,TRUE)</f>
        <v>14.95</v>
      </c>
      <c r="G9147" s="8">
        <f t="shared" si="284"/>
        <v>299</v>
      </c>
      <c r="H9147" s="8">
        <f>VLOOKUP(C9147,Products!$A$2:$F$20,6,TRUE)</f>
        <v>3.0499999999999989</v>
      </c>
      <c r="I9147" s="8">
        <f t="shared" si="285"/>
        <v>60.999999999999979</v>
      </c>
      <c r="J9147" s="42">
        <f>VLOOKUP(B9147,Invoices!A:I,9,TRUE)</f>
        <v>2021</v>
      </c>
    </row>
    <row r="9148" spans="1:10" x14ac:dyDescent="0.15">
      <c r="A9148" t="s">
        <v>12508</v>
      </c>
      <c r="B9148" t="s">
        <v>1948</v>
      </c>
      <c r="C9148" t="s">
        <v>105</v>
      </c>
      <c r="D9148" t="s">
        <v>81</v>
      </c>
      <c r="E9148">
        <v>50</v>
      </c>
      <c r="F9148" s="8">
        <f>VLOOKUP(C9148,Products!$A$2:$E$20,5,TRUE)</f>
        <v>8.9499999999999993</v>
      </c>
      <c r="G9148" s="8">
        <f t="shared" si="284"/>
        <v>447.49999999999994</v>
      </c>
      <c r="H9148" s="8">
        <f>VLOOKUP(C9148,Products!$A$2:$F$20,6,TRUE)</f>
        <v>3.1999999999999993</v>
      </c>
      <c r="I9148" s="8">
        <f t="shared" si="285"/>
        <v>159.99999999999997</v>
      </c>
      <c r="J9148" s="42">
        <f>VLOOKUP(B9148,Invoices!A:I,9,TRUE)</f>
        <v>2021</v>
      </c>
    </row>
    <row r="9149" spans="1:10" x14ac:dyDescent="0.15">
      <c r="A9149" t="s">
        <v>12509</v>
      </c>
      <c r="B9149" t="s">
        <v>1948</v>
      </c>
      <c r="C9149" t="s">
        <v>89</v>
      </c>
      <c r="D9149" t="s">
        <v>80</v>
      </c>
      <c r="E9149">
        <v>2</v>
      </c>
      <c r="F9149" s="8">
        <f>VLOOKUP(C9149,Products!$A$2:$E$20,5,TRUE)</f>
        <v>15.95</v>
      </c>
      <c r="G9149" s="8">
        <f t="shared" si="284"/>
        <v>31.9</v>
      </c>
      <c r="H9149" s="8">
        <f>VLOOKUP(C9149,Products!$A$2:$F$20,6,TRUE)</f>
        <v>6</v>
      </c>
      <c r="I9149" s="8">
        <f t="shared" si="285"/>
        <v>12</v>
      </c>
      <c r="J9149" s="42">
        <f>VLOOKUP(B9149,Invoices!A:I,9,TRUE)</f>
        <v>2021</v>
      </c>
    </row>
    <row r="9150" spans="1:10" x14ac:dyDescent="0.15">
      <c r="A9150" t="s">
        <v>12510</v>
      </c>
      <c r="B9150" t="s">
        <v>1948</v>
      </c>
      <c r="C9150" t="s">
        <v>104</v>
      </c>
      <c r="D9150" t="s">
        <v>71</v>
      </c>
      <c r="E9150">
        <v>6</v>
      </c>
      <c r="F9150" s="8">
        <f>VLOOKUP(C9150,Products!$A$2:$E$20,5,TRUE)</f>
        <v>2.95</v>
      </c>
      <c r="G9150" s="8">
        <f t="shared" si="284"/>
        <v>17.700000000000003</v>
      </c>
      <c r="H9150" s="8">
        <f>VLOOKUP(C9150,Products!$A$2:$F$20,6,TRUE)</f>
        <v>1.1500000000000001</v>
      </c>
      <c r="I9150" s="8">
        <f t="shared" si="285"/>
        <v>6.9</v>
      </c>
      <c r="J9150" s="42">
        <f>VLOOKUP(B9150,Invoices!A:I,9,TRUE)</f>
        <v>2021</v>
      </c>
    </row>
    <row r="9151" spans="1:10" x14ac:dyDescent="0.15">
      <c r="A9151" t="s">
        <v>12511</v>
      </c>
      <c r="B9151" t="s">
        <v>1948</v>
      </c>
      <c r="C9151" t="s">
        <v>93</v>
      </c>
      <c r="D9151" t="s">
        <v>76</v>
      </c>
      <c r="E9151">
        <v>1</v>
      </c>
      <c r="F9151" s="8">
        <f>VLOOKUP(C9151,Products!$A$2:$E$20,5,TRUE)</f>
        <v>9.9499999999999993</v>
      </c>
      <c r="G9151" s="8">
        <f t="shared" si="284"/>
        <v>9.9499999999999993</v>
      </c>
      <c r="H9151" s="8">
        <f>VLOOKUP(C9151,Products!$A$2:$F$20,6,TRUE)</f>
        <v>1.9499999999999993</v>
      </c>
      <c r="I9151" s="8">
        <f t="shared" si="285"/>
        <v>1.9499999999999993</v>
      </c>
      <c r="J9151" s="42">
        <f>VLOOKUP(B9151,Invoices!A:I,9,TRUE)</f>
        <v>2021</v>
      </c>
    </row>
    <row r="9152" spans="1:10" x14ac:dyDescent="0.15">
      <c r="A9152" t="s">
        <v>12512</v>
      </c>
      <c r="B9152" t="s">
        <v>1948</v>
      </c>
      <c r="C9152" t="s">
        <v>102</v>
      </c>
      <c r="D9152" t="s">
        <v>83</v>
      </c>
      <c r="E9152">
        <v>5</v>
      </c>
      <c r="F9152" s="8">
        <f>VLOOKUP(C9152,Products!$A$2:$E$20,5,TRUE)</f>
        <v>29.95</v>
      </c>
      <c r="G9152" s="8">
        <f t="shared" si="284"/>
        <v>149.75</v>
      </c>
      <c r="H9152" s="8">
        <f>VLOOKUP(C9152,Products!$A$2:$F$20,6,TRUE)</f>
        <v>15</v>
      </c>
      <c r="I9152" s="8">
        <f t="shared" si="285"/>
        <v>75</v>
      </c>
      <c r="J9152" s="42">
        <f>VLOOKUP(B9152,Invoices!A:I,9,TRUE)</f>
        <v>2021</v>
      </c>
    </row>
    <row r="9153" spans="1:10" x14ac:dyDescent="0.15">
      <c r="A9153" t="s">
        <v>12513</v>
      </c>
      <c r="B9153" t="s">
        <v>1948</v>
      </c>
      <c r="C9153" t="s">
        <v>94</v>
      </c>
      <c r="D9153" t="s">
        <v>86</v>
      </c>
      <c r="E9153">
        <v>1</v>
      </c>
      <c r="F9153" s="8">
        <f>VLOOKUP(C9153,Products!$A$2:$E$20,5,TRUE)</f>
        <v>3.5</v>
      </c>
      <c r="G9153" s="8">
        <f t="shared" si="284"/>
        <v>3.5</v>
      </c>
      <c r="H9153" s="8">
        <f>VLOOKUP(C9153,Products!$A$2:$F$20,6,TRUE)</f>
        <v>0.54999999999999982</v>
      </c>
      <c r="I9153" s="8">
        <f t="shared" si="285"/>
        <v>0.54999999999999982</v>
      </c>
      <c r="J9153" s="42">
        <f>VLOOKUP(B9153,Invoices!A:I,9,TRUE)</f>
        <v>2021</v>
      </c>
    </row>
    <row r="9154" spans="1:10" x14ac:dyDescent="0.15">
      <c r="A9154" t="s">
        <v>12514</v>
      </c>
      <c r="B9154" t="s">
        <v>1948</v>
      </c>
      <c r="C9154" t="s">
        <v>96</v>
      </c>
      <c r="D9154" t="s">
        <v>75</v>
      </c>
      <c r="E9154">
        <v>10</v>
      </c>
      <c r="F9154" s="8">
        <f>VLOOKUP(C9154,Products!$A$2:$E$20,5,TRUE)</f>
        <v>79.95</v>
      </c>
      <c r="G9154" s="8">
        <f t="shared" si="284"/>
        <v>799.5</v>
      </c>
      <c r="H9154" s="8">
        <f>VLOOKUP(C9154,Products!$A$2:$F$20,6,TRUE)</f>
        <v>27.950000000000003</v>
      </c>
      <c r="I9154" s="8">
        <f t="shared" si="285"/>
        <v>279.5</v>
      </c>
      <c r="J9154" s="42">
        <f>VLOOKUP(B9154,Invoices!A:I,9,TRUE)</f>
        <v>2021</v>
      </c>
    </row>
    <row r="9155" spans="1:10" x14ac:dyDescent="0.15">
      <c r="A9155" t="s">
        <v>12515</v>
      </c>
      <c r="B9155" t="s">
        <v>1948</v>
      </c>
      <c r="C9155" t="s">
        <v>90</v>
      </c>
      <c r="D9155" t="s">
        <v>72</v>
      </c>
      <c r="E9155">
        <v>4</v>
      </c>
      <c r="F9155" s="8">
        <f>VLOOKUP(C9155,Products!$A$2:$E$20,5,TRUE)</f>
        <v>8.9499999999999993</v>
      </c>
      <c r="G9155" s="8">
        <f t="shared" ref="G9155:G9218" si="286">F9155*E9155</f>
        <v>35.799999999999997</v>
      </c>
      <c r="H9155" s="8">
        <f>VLOOKUP(C9155,Products!$A$2:$F$20,6,TRUE)</f>
        <v>5.6999999999999993</v>
      </c>
      <c r="I9155" s="8">
        <f t="shared" ref="I9155:I9218" si="287">H9155*E9155</f>
        <v>22.799999999999997</v>
      </c>
      <c r="J9155" s="42">
        <f>VLOOKUP(B9155,Invoices!A:I,9,TRUE)</f>
        <v>2021</v>
      </c>
    </row>
    <row r="9156" spans="1:10" x14ac:dyDescent="0.15">
      <c r="A9156" t="s">
        <v>12516</v>
      </c>
      <c r="B9156" t="s">
        <v>1949</v>
      </c>
      <c r="C9156" t="s">
        <v>104</v>
      </c>
      <c r="D9156" t="s">
        <v>71</v>
      </c>
      <c r="E9156">
        <v>10</v>
      </c>
      <c r="F9156" s="8">
        <f>VLOOKUP(C9156,Products!$A$2:$E$20,5,TRUE)</f>
        <v>2.95</v>
      </c>
      <c r="G9156" s="8">
        <f t="shared" si="286"/>
        <v>29.5</v>
      </c>
      <c r="H9156" s="8">
        <f>VLOOKUP(C9156,Products!$A$2:$F$20,6,TRUE)</f>
        <v>1.1500000000000001</v>
      </c>
      <c r="I9156" s="8">
        <f t="shared" si="287"/>
        <v>11.500000000000002</v>
      </c>
      <c r="J9156" s="42">
        <f>VLOOKUP(B9156,Invoices!A:I,9,TRUE)</f>
        <v>2021</v>
      </c>
    </row>
    <row r="9157" spans="1:10" x14ac:dyDescent="0.15">
      <c r="A9157" t="s">
        <v>12517</v>
      </c>
      <c r="B9157" t="s">
        <v>1950</v>
      </c>
      <c r="C9157" t="s">
        <v>96</v>
      </c>
      <c r="D9157" t="s">
        <v>75</v>
      </c>
      <c r="E9157">
        <v>1</v>
      </c>
      <c r="F9157" s="8">
        <f>VLOOKUP(C9157,Products!$A$2:$E$20,5,TRUE)</f>
        <v>79.95</v>
      </c>
      <c r="G9157" s="8">
        <f t="shared" si="286"/>
        <v>79.95</v>
      </c>
      <c r="H9157" s="8">
        <f>VLOOKUP(C9157,Products!$A$2:$F$20,6,TRUE)</f>
        <v>27.950000000000003</v>
      </c>
      <c r="I9157" s="8">
        <f t="shared" si="287"/>
        <v>27.950000000000003</v>
      </c>
      <c r="J9157" s="42">
        <f>VLOOKUP(B9157,Invoices!A:I,9,TRUE)</f>
        <v>2021</v>
      </c>
    </row>
    <row r="9158" spans="1:10" x14ac:dyDescent="0.15">
      <c r="A9158" t="s">
        <v>12518</v>
      </c>
      <c r="B9158" t="s">
        <v>1950</v>
      </c>
      <c r="C9158" t="s">
        <v>92</v>
      </c>
      <c r="D9158" t="s">
        <v>82</v>
      </c>
      <c r="E9158">
        <v>1</v>
      </c>
      <c r="F9158" s="8">
        <f>VLOOKUP(C9158,Products!$A$2:$E$20,5,TRUE)</f>
        <v>19.95</v>
      </c>
      <c r="G9158" s="8">
        <f t="shared" si="286"/>
        <v>19.95</v>
      </c>
      <c r="H9158" s="8">
        <f>VLOOKUP(C9158,Products!$A$2:$F$20,6,TRUE)</f>
        <v>7.4499999999999993</v>
      </c>
      <c r="I9158" s="8">
        <f t="shared" si="287"/>
        <v>7.4499999999999993</v>
      </c>
      <c r="J9158" s="42">
        <f>VLOOKUP(B9158,Invoices!A:I,9,TRUE)</f>
        <v>2021</v>
      </c>
    </row>
    <row r="9159" spans="1:10" x14ac:dyDescent="0.15">
      <c r="A9159" t="s">
        <v>12519</v>
      </c>
      <c r="B9159" t="s">
        <v>1950</v>
      </c>
      <c r="C9159" t="s">
        <v>105</v>
      </c>
      <c r="D9159" t="s">
        <v>81</v>
      </c>
      <c r="E9159">
        <v>7</v>
      </c>
      <c r="F9159" s="8">
        <f>VLOOKUP(C9159,Products!$A$2:$E$20,5,TRUE)</f>
        <v>8.9499999999999993</v>
      </c>
      <c r="G9159" s="8">
        <f t="shared" si="286"/>
        <v>62.649999999999991</v>
      </c>
      <c r="H9159" s="8">
        <f>VLOOKUP(C9159,Products!$A$2:$F$20,6,TRUE)</f>
        <v>3.1999999999999993</v>
      </c>
      <c r="I9159" s="8">
        <f t="shared" si="287"/>
        <v>22.399999999999995</v>
      </c>
      <c r="J9159" s="42">
        <f>VLOOKUP(B9159,Invoices!A:I,9,TRUE)</f>
        <v>2021</v>
      </c>
    </row>
    <row r="9160" spans="1:10" x14ac:dyDescent="0.15">
      <c r="A9160" t="s">
        <v>12520</v>
      </c>
      <c r="B9160" t="s">
        <v>1950</v>
      </c>
      <c r="C9160" t="s">
        <v>88</v>
      </c>
      <c r="D9160" t="s">
        <v>85</v>
      </c>
      <c r="E9160">
        <v>1</v>
      </c>
      <c r="F9160" s="8">
        <f>VLOOKUP(C9160,Products!$A$2:$E$20,5,TRUE)</f>
        <v>8.9499999999999993</v>
      </c>
      <c r="G9160" s="8">
        <f t="shared" si="286"/>
        <v>8.9499999999999993</v>
      </c>
      <c r="H9160" s="8">
        <f>VLOOKUP(C9160,Products!$A$2:$F$20,6,TRUE)</f>
        <v>5.6999999999999993</v>
      </c>
      <c r="I9160" s="8">
        <f t="shared" si="287"/>
        <v>5.6999999999999993</v>
      </c>
      <c r="J9160" s="42">
        <f>VLOOKUP(B9160,Invoices!A:I,9,TRUE)</f>
        <v>2021</v>
      </c>
    </row>
    <row r="9161" spans="1:10" x14ac:dyDescent="0.15">
      <c r="A9161" t="s">
        <v>12521</v>
      </c>
      <c r="B9161" t="s">
        <v>1950</v>
      </c>
      <c r="C9161" t="s">
        <v>104</v>
      </c>
      <c r="D9161" t="s">
        <v>71</v>
      </c>
      <c r="E9161">
        <v>10</v>
      </c>
      <c r="F9161" s="8">
        <f>VLOOKUP(C9161,Products!$A$2:$E$20,5,TRUE)</f>
        <v>2.95</v>
      </c>
      <c r="G9161" s="8">
        <f t="shared" si="286"/>
        <v>29.5</v>
      </c>
      <c r="H9161" s="8">
        <f>VLOOKUP(C9161,Products!$A$2:$F$20,6,TRUE)</f>
        <v>1.1500000000000001</v>
      </c>
      <c r="I9161" s="8">
        <f t="shared" si="287"/>
        <v>11.500000000000002</v>
      </c>
      <c r="J9161" s="42">
        <f>VLOOKUP(B9161,Invoices!A:I,9,TRUE)</f>
        <v>2021</v>
      </c>
    </row>
    <row r="9162" spans="1:10" x14ac:dyDescent="0.15">
      <c r="A9162" t="s">
        <v>12522</v>
      </c>
      <c r="B9162" t="s">
        <v>1951</v>
      </c>
      <c r="C9162" t="s">
        <v>100</v>
      </c>
      <c r="D9162" t="s">
        <v>78</v>
      </c>
      <c r="E9162">
        <v>1</v>
      </c>
      <c r="F9162" s="8">
        <f>VLOOKUP(C9162,Products!$A$2:$E$20,5,TRUE)</f>
        <v>49.95</v>
      </c>
      <c r="G9162" s="8">
        <f t="shared" si="286"/>
        <v>49.95</v>
      </c>
      <c r="H9162" s="8">
        <f>VLOOKUP(C9162,Products!$A$2:$F$20,6,TRUE)</f>
        <v>19.950000000000003</v>
      </c>
      <c r="I9162" s="8">
        <f t="shared" si="287"/>
        <v>19.950000000000003</v>
      </c>
      <c r="J9162" s="42">
        <f>VLOOKUP(B9162,Invoices!A:I,9,TRUE)</f>
        <v>2021</v>
      </c>
    </row>
    <row r="9163" spans="1:10" x14ac:dyDescent="0.15">
      <c r="A9163" t="s">
        <v>12523</v>
      </c>
      <c r="B9163" t="s">
        <v>1951</v>
      </c>
      <c r="C9163" t="s">
        <v>104</v>
      </c>
      <c r="D9163" t="s">
        <v>71</v>
      </c>
      <c r="E9163">
        <v>5</v>
      </c>
      <c r="F9163" s="8">
        <f>VLOOKUP(C9163,Products!$A$2:$E$20,5,TRUE)</f>
        <v>2.95</v>
      </c>
      <c r="G9163" s="8">
        <f t="shared" si="286"/>
        <v>14.75</v>
      </c>
      <c r="H9163" s="8">
        <f>VLOOKUP(C9163,Products!$A$2:$F$20,6,TRUE)</f>
        <v>1.1500000000000001</v>
      </c>
      <c r="I9163" s="8">
        <f t="shared" si="287"/>
        <v>5.7500000000000009</v>
      </c>
      <c r="J9163" s="42">
        <f>VLOOKUP(B9163,Invoices!A:I,9,TRUE)</f>
        <v>2021</v>
      </c>
    </row>
    <row r="9164" spans="1:10" x14ac:dyDescent="0.15">
      <c r="A9164" t="s">
        <v>12524</v>
      </c>
      <c r="B9164" t="s">
        <v>1951</v>
      </c>
      <c r="C9164" t="s">
        <v>105</v>
      </c>
      <c r="D9164" t="s">
        <v>81</v>
      </c>
      <c r="E9164">
        <v>15</v>
      </c>
      <c r="F9164" s="8">
        <f>VLOOKUP(C9164,Products!$A$2:$E$20,5,TRUE)</f>
        <v>8.9499999999999993</v>
      </c>
      <c r="G9164" s="8">
        <f t="shared" si="286"/>
        <v>134.25</v>
      </c>
      <c r="H9164" s="8">
        <f>VLOOKUP(C9164,Products!$A$2:$F$20,6,TRUE)</f>
        <v>3.1999999999999993</v>
      </c>
      <c r="I9164" s="8">
        <f t="shared" si="287"/>
        <v>47.999999999999986</v>
      </c>
      <c r="J9164" s="42">
        <f>VLOOKUP(B9164,Invoices!A:I,9,TRUE)</f>
        <v>2021</v>
      </c>
    </row>
    <row r="9165" spans="1:10" x14ac:dyDescent="0.15">
      <c r="A9165" t="s">
        <v>12525</v>
      </c>
      <c r="B9165" t="s">
        <v>1951</v>
      </c>
      <c r="C9165" t="s">
        <v>89</v>
      </c>
      <c r="D9165" t="s">
        <v>80</v>
      </c>
      <c r="E9165">
        <v>12</v>
      </c>
      <c r="F9165" s="8">
        <f>VLOOKUP(C9165,Products!$A$2:$E$20,5,TRUE)</f>
        <v>15.95</v>
      </c>
      <c r="G9165" s="8">
        <f t="shared" si="286"/>
        <v>191.39999999999998</v>
      </c>
      <c r="H9165" s="8">
        <f>VLOOKUP(C9165,Products!$A$2:$F$20,6,TRUE)</f>
        <v>6</v>
      </c>
      <c r="I9165" s="8">
        <f t="shared" si="287"/>
        <v>72</v>
      </c>
      <c r="J9165" s="42">
        <f>VLOOKUP(B9165,Invoices!A:I,9,TRUE)</f>
        <v>2021</v>
      </c>
    </row>
    <row r="9166" spans="1:10" x14ac:dyDescent="0.15">
      <c r="A9166" t="s">
        <v>12526</v>
      </c>
      <c r="B9166" t="s">
        <v>1951</v>
      </c>
      <c r="C9166" t="s">
        <v>96</v>
      </c>
      <c r="D9166" t="s">
        <v>75</v>
      </c>
      <c r="E9166">
        <v>1</v>
      </c>
      <c r="F9166" s="8">
        <f>VLOOKUP(C9166,Products!$A$2:$E$20,5,TRUE)</f>
        <v>79.95</v>
      </c>
      <c r="G9166" s="8">
        <f t="shared" si="286"/>
        <v>79.95</v>
      </c>
      <c r="H9166" s="8">
        <f>VLOOKUP(C9166,Products!$A$2:$F$20,6,TRUE)</f>
        <v>27.950000000000003</v>
      </c>
      <c r="I9166" s="8">
        <f t="shared" si="287"/>
        <v>27.950000000000003</v>
      </c>
      <c r="J9166" s="42">
        <f>VLOOKUP(B9166,Invoices!A:I,9,TRUE)</f>
        <v>2021</v>
      </c>
    </row>
    <row r="9167" spans="1:10" x14ac:dyDescent="0.15">
      <c r="A9167" t="s">
        <v>12527</v>
      </c>
      <c r="B9167" t="s">
        <v>1951</v>
      </c>
      <c r="C9167" t="s">
        <v>103</v>
      </c>
      <c r="D9167" t="s">
        <v>77</v>
      </c>
      <c r="E9167">
        <v>1</v>
      </c>
      <c r="F9167" s="8">
        <f>VLOOKUP(C9167,Products!$A$2:$E$20,5,TRUE)</f>
        <v>8.9499999999999993</v>
      </c>
      <c r="G9167" s="8">
        <f t="shared" si="286"/>
        <v>8.9499999999999993</v>
      </c>
      <c r="H9167" s="8">
        <f>VLOOKUP(C9167,Products!$A$2:$F$20,6,TRUE)</f>
        <v>3.1999999999999993</v>
      </c>
      <c r="I9167" s="8">
        <f t="shared" si="287"/>
        <v>3.1999999999999993</v>
      </c>
      <c r="J9167" s="42">
        <f>VLOOKUP(B9167,Invoices!A:I,9,TRUE)</f>
        <v>2021</v>
      </c>
    </row>
    <row r="9168" spans="1:10" x14ac:dyDescent="0.15">
      <c r="A9168" t="s">
        <v>12528</v>
      </c>
      <c r="B9168" t="s">
        <v>1951</v>
      </c>
      <c r="C9168" t="s">
        <v>91</v>
      </c>
      <c r="D9168" t="s">
        <v>70</v>
      </c>
      <c r="E9168">
        <v>1</v>
      </c>
      <c r="F9168" s="8">
        <f>VLOOKUP(C9168,Products!$A$2:$E$20,5,TRUE)</f>
        <v>49.95</v>
      </c>
      <c r="G9168" s="8">
        <f t="shared" si="286"/>
        <v>49.95</v>
      </c>
      <c r="H9168" s="8">
        <f>VLOOKUP(C9168,Products!$A$2:$F$20,6,TRUE)</f>
        <v>21.200000000000003</v>
      </c>
      <c r="I9168" s="8">
        <f t="shared" si="287"/>
        <v>21.200000000000003</v>
      </c>
      <c r="J9168" s="42">
        <f>VLOOKUP(B9168,Invoices!A:I,9,TRUE)</f>
        <v>2021</v>
      </c>
    </row>
    <row r="9169" spans="1:10" x14ac:dyDescent="0.15">
      <c r="A9169" t="s">
        <v>12529</v>
      </c>
      <c r="B9169" t="s">
        <v>1951</v>
      </c>
      <c r="C9169" t="s">
        <v>101</v>
      </c>
      <c r="D9169" t="s">
        <v>69</v>
      </c>
      <c r="E9169">
        <v>10</v>
      </c>
      <c r="F9169" s="8">
        <f>VLOOKUP(C9169,Products!$A$2:$E$20,5,TRUE)</f>
        <v>129.94999999999999</v>
      </c>
      <c r="G9169" s="8">
        <f t="shared" si="286"/>
        <v>1299.5</v>
      </c>
      <c r="H9169" s="8">
        <f>VLOOKUP(C9169,Products!$A$2:$F$20,6,TRUE)</f>
        <v>40.449999999999989</v>
      </c>
      <c r="I9169" s="8">
        <f t="shared" si="287"/>
        <v>404.49999999999989</v>
      </c>
      <c r="J9169" s="42">
        <f>VLOOKUP(B9169,Invoices!A:I,9,TRUE)</f>
        <v>2021</v>
      </c>
    </row>
    <row r="9170" spans="1:10" x14ac:dyDescent="0.15">
      <c r="A9170" t="s">
        <v>12530</v>
      </c>
      <c r="B9170" t="s">
        <v>1951</v>
      </c>
      <c r="C9170" t="s">
        <v>102</v>
      </c>
      <c r="D9170" t="s">
        <v>83</v>
      </c>
      <c r="E9170">
        <v>3</v>
      </c>
      <c r="F9170" s="8">
        <f>VLOOKUP(C9170,Products!$A$2:$E$20,5,TRUE)</f>
        <v>29.95</v>
      </c>
      <c r="G9170" s="8">
        <f t="shared" si="286"/>
        <v>89.85</v>
      </c>
      <c r="H9170" s="8">
        <f>VLOOKUP(C9170,Products!$A$2:$F$20,6,TRUE)</f>
        <v>15</v>
      </c>
      <c r="I9170" s="8">
        <f t="shared" si="287"/>
        <v>45</v>
      </c>
      <c r="J9170" s="42">
        <f>VLOOKUP(B9170,Invoices!A:I,9,TRUE)</f>
        <v>2021</v>
      </c>
    </row>
    <row r="9171" spans="1:10" x14ac:dyDescent="0.15">
      <c r="A9171" t="s">
        <v>12531</v>
      </c>
      <c r="B9171" t="s">
        <v>1951</v>
      </c>
      <c r="C9171" t="s">
        <v>97</v>
      </c>
      <c r="D9171" t="s">
        <v>74</v>
      </c>
      <c r="E9171">
        <v>50</v>
      </c>
      <c r="F9171" s="8">
        <f>VLOOKUP(C9171,Products!$A$2:$E$20,5,TRUE)</f>
        <v>1.5</v>
      </c>
      <c r="G9171" s="8">
        <f t="shared" si="286"/>
        <v>75</v>
      </c>
      <c r="H9171" s="8">
        <f>VLOOKUP(C9171,Products!$A$2:$F$20,6,TRUE)</f>
        <v>0.5</v>
      </c>
      <c r="I9171" s="8">
        <f t="shared" si="287"/>
        <v>25</v>
      </c>
      <c r="J9171" s="42">
        <f>VLOOKUP(B9171,Invoices!A:I,9,TRUE)</f>
        <v>2021</v>
      </c>
    </row>
    <row r="9172" spans="1:10" x14ac:dyDescent="0.15">
      <c r="A9172" t="s">
        <v>12532</v>
      </c>
      <c r="B9172" t="s">
        <v>1951</v>
      </c>
      <c r="C9172" t="s">
        <v>90</v>
      </c>
      <c r="D9172" t="s">
        <v>72</v>
      </c>
      <c r="E9172">
        <v>6</v>
      </c>
      <c r="F9172" s="8">
        <f>VLOOKUP(C9172,Products!$A$2:$E$20,5,TRUE)</f>
        <v>8.9499999999999993</v>
      </c>
      <c r="G9172" s="8">
        <f t="shared" si="286"/>
        <v>53.699999999999996</v>
      </c>
      <c r="H9172" s="8">
        <f>VLOOKUP(C9172,Products!$A$2:$F$20,6,TRUE)</f>
        <v>5.6999999999999993</v>
      </c>
      <c r="I9172" s="8">
        <f t="shared" si="287"/>
        <v>34.199999999999996</v>
      </c>
      <c r="J9172" s="42">
        <f>VLOOKUP(B9172,Invoices!A:I,9,TRUE)</f>
        <v>2021</v>
      </c>
    </row>
    <row r="9173" spans="1:10" x14ac:dyDescent="0.15">
      <c r="A9173" t="s">
        <v>12533</v>
      </c>
      <c r="B9173" t="s">
        <v>1951</v>
      </c>
      <c r="C9173" t="s">
        <v>88</v>
      </c>
      <c r="D9173" t="s">
        <v>85</v>
      </c>
      <c r="E9173">
        <v>1</v>
      </c>
      <c r="F9173" s="8">
        <f>VLOOKUP(C9173,Products!$A$2:$E$20,5,TRUE)</f>
        <v>8.9499999999999993</v>
      </c>
      <c r="G9173" s="8">
        <f t="shared" si="286"/>
        <v>8.9499999999999993</v>
      </c>
      <c r="H9173" s="8">
        <f>VLOOKUP(C9173,Products!$A$2:$F$20,6,TRUE)</f>
        <v>5.6999999999999993</v>
      </c>
      <c r="I9173" s="8">
        <f t="shared" si="287"/>
        <v>5.6999999999999993</v>
      </c>
      <c r="J9173" s="42">
        <f>VLOOKUP(B9173,Invoices!A:I,9,TRUE)</f>
        <v>2021</v>
      </c>
    </row>
    <row r="9174" spans="1:10" x14ac:dyDescent="0.15">
      <c r="A9174" t="s">
        <v>12534</v>
      </c>
      <c r="B9174" t="s">
        <v>1951</v>
      </c>
      <c r="C9174" t="s">
        <v>87</v>
      </c>
      <c r="D9174" t="s">
        <v>68</v>
      </c>
      <c r="E9174">
        <v>50</v>
      </c>
      <c r="F9174" s="8">
        <f>VLOOKUP(C9174,Products!$A$2:$E$20,5,TRUE)</f>
        <v>19.95</v>
      </c>
      <c r="G9174" s="8">
        <f t="shared" si="286"/>
        <v>997.5</v>
      </c>
      <c r="H9174" s="8">
        <f>VLOOKUP(C9174,Products!$A$2:$F$20,6,TRUE)</f>
        <v>7.4499999999999993</v>
      </c>
      <c r="I9174" s="8">
        <f t="shared" si="287"/>
        <v>372.49999999999994</v>
      </c>
      <c r="J9174" s="42">
        <f>VLOOKUP(B9174,Invoices!A:I,9,TRUE)</f>
        <v>2021</v>
      </c>
    </row>
    <row r="9175" spans="1:10" x14ac:dyDescent="0.15">
      <c r="A9175" t="s">
        <v>12535</v>
      </c>
      <c r="B9175" t="s">
        <v>1952</v>
      </c>
      <c r="C9175" t="s">
        <v>91</v>
      </c>
      <c r="D9175" t="s">
        <v>70</v>
      </c>
      <c r="E9175">
        <v>20</v>
      </c>
      <c r="F9175" s="8">
        <f>VLOOKUP(C9175,Products!$A$2:$E$20,5,TRUE)</f>
        <v>49.95</v>
      </c>
      <c r="G9175" s="8">
        <f t="shared" si="286"/>
        <v>999</v>
      </c>
      <c r="H9175" s="8">
        <f>VLOOKUP(C9175,Products!$A$2:$F$20,6,TRUE)</f>
        <v>21.200000000000003</v>
      </c>
      <c r="I9175" s="8">
        <f t="shared" si="287"/>
        <v>424.00000000000006</v>
      </c>
      <c r="J9175" s="42">
        <f>VLOOKUP(B9175,Invoices!A:I,9,TRUE)</f>
        <v>2021</v>
      </c>
    </row>
    <row r="9176" spans="1:10" x14ac:dyDescent="0.15">
      <c r="A9176" t="s">
        <v>12536</v>
      </c>
      <c r="B9176" t="s">
        <v>1952</v>
      </c>
      <c r="C9176" t="s">
        <v>88</v>
      </c>
      <c r="D9176" t="s">
        <v>85</v>
      </c>
      <c r="E9176">
        <v>2</v>
      </c>
      <c r="F9176" s="8">
        <f>VLOOKUP(C9176,Products!$A$2:$E$20,5,TRUE)</f>
        <v>8.9499999999999993</v>
      </c>
      <c r="G9176" s="8">
        <f t="shared" si="286"/>
        <v>17.899999999999999</v>
      </c>
      <c r="H9176" s="8">
        <f>VLOOKUP(C9176,Products!$A$2:$F$20,6,TRUE)</f>
        <v>5.6999999999999993</v>
      </c>
      <c r="I9176" s="8">
        <f t="shared" si="287"/>
        <v>11.399999999999999</v>
      </c>
      <c r="J9176" s="42">
        <f>VLOOKUP(B9176,Invoices!A:I,9,TRUE)</f>
        <v>2021</v>
      </c>
    </row>
    <row r="9177" spans="1:10" x14ac:dyDescent="0.15">
      <c r="A9177" t="s">
        <v>12537</v>
      </c>
      <c r="B9177" t="s">
        <v>1952</v>
      </c>
      <c r="C9177" t="s">
        <v>104</v>
      </c>
      <c r="D9177" t="s">
        <v>71</v>
      </c>
      <c r="E9177">
        <v>12</v>
      </c>
      <c r="F9177" s="8">
        <f>VLOOKUP(C9177,Products!$A$2:$E$20,5,TRUE)</f>
        <v>2.95</v>
      </c>
      <c r="G9177" s="8">
        <f t="shared" si="286"/>
        <v>35.400000000000006</v>
      </c>
      <c r="H9177" s="8">
        <f>VLOOKUP(C9177,Products!$A$2:$F$20,6,TRUE)</f>
        <v>1.1500000000000001</v>
      </c>
      <c r="I9177" s="8">
        <f t="shared" si="287"/>
        <v>13.8</v>
      </c>
      <c r="J9177" s="42">
        <f>VLOOKUP(B9177,Invoices!A:I,9,TRUE)</f>
        <v>2021</v>
      </c>
    </row>
    <row r="9178" spans="1:10" x14ac:dyDescent="0.15">
      <c r="A9178" t="s">
        <v>12538</v>
      </c>
      <c r="B9178" t="s">
        <v>1952</v>
      </c>
      <c r="C9178" t="s">
        <v>105</v>
      </c>
      <c r="D9178" t="s">
        <v>81</v>
      </c>
      <c r="E9178">
        <v>1</v>
      </c>
      <c r="F9178" s="8">
        <f>VLOOKUP(C9178,Products!$A$2:$E$20,5,TRUE)</f>
        <v>8.9499999999999993</v>
      </c>
      <c r="G9178" s="8">
        <f t="shared" si="286"/>
        <v>8.9499999999999993</v>
      </c>
      <c r="H9178" s="8">
        <f>VLOOKUP(C9178,Products!$A$2:$F$20,6,TRUE)</f>
        <v>3.1999999999999993</v>
      </c>
      <c r="I9178" s="8">
        <f t="shared" si="287"/>
        <v>3.1999999999999993</v>
      </c>
      <c r="J9178" s="42">
        <f>VLOOKUP(B9178,Invoices!A:I,9,TRUE)</f>
        <v>2021</v>
      </c>
    </row>
    <row r="9179" spans="1:10" x14ac:dyDescent="0.15">
      <c r="A9179" t="s">
        <v>12539</v>
      </c>
      <c r="B9179" t="s">
        <v>1952</v>
      </c>
      <c r="C9179" t="s">
        <v>102</v>
      </c>
      <c r="D9179" t="s">
        <v>83</v>
      </c>
      <c r="E9179">
        <v>5</v>
      </c>
      <c r="F9179" s="8">
        <f>VLOOKUP(C9179,Products!$A$2:$E$20,5,TRUE)</f>
        <v>29.95</v>
      </c>
      <c r="G9179" s="8">
        <f t="shared" si="286"/>
        <v>149.75</v>
      </c>
      <c r="H9179" s="8">
        <f>VLOOKUP(C9179,Products!$A$2:$F$20,6,TRUE)</f>
        <v>15</v>
      </c>
      <c r="I9179" s="8">
        <f t="shared" si="287"/>
        <v>75</v>
      </c>
      <c r="J9179" s="42">
        <f>VLOOKUP(B9179,Invoices!A:I,9,TRUE)</f>
        <v>2021</v>
      </c>
    </row>
    <row r="9180" spans="1:10" x14ac:dyDescent="0.15">
      <c r="A9180" t="s">
        <v>12540</v>
      </c>
      <c r="B9180" t="s">
        <v>1953</v>
      </c>
      <c r="C9180" t="s">
        <v>88</v>
      </c>
      <c r="D9180" t="s">
        <v>85</v>
      </c>
      <c r="E9180">
        <v>6</v>
      </c>
      <c r="F9180" s="8">
        <f>VLOOKUP(C9180,Products!$A$2:$E$20,5,TRUE)</f>
        <v>8.9499999999999993</v>
      </c>
      <c r="G9180" s="8">
        <f t="shared" si="286"/>
        <v>53.699999999999996</v>
      </c>
      <c r="H9180" s="8">
        <f>VLOOKUP(C9180,Products!$A$2:$F$20,6,TRUE)</f>
        <v>5.6999999999999993</v>
      </c>
      <c r="I9180" s="8">
        <f t="shared" si="287"/>
        <v>34.199999999999996</v>
      </c>
      <c r="J9180" s="42">
        <f>VLOOKUP(B9180,Invoices!A:I,9,TRUE)</f>
        <v>2021</v>
      </c>
    </row>
    <row r="9181" spans="1:10" x14ac:dyDescent="0.15">
      <c r="A9181" t="s">
        <v>12541</v>
      </c>
      <c r="B9181" t="s">
        <v>1953</v>
      </c>
      <c r="C9181" t="s">
        <v>87</v>
      </c>
      <c r="D9181" t="s">
        <v>68</v>
      </c>
      <c r="E9181">
        <v>1</v>
      </c>
      <c r="F9181" s="8">
        <f>VLOOKUP(C9181,Products!$A$2:$E$20,5,TRUE)</f>
        <v>19.95</v>
      </c>
      <c r="G9181" s="8">
        <f t="shared" si="286"/>
        <v>19.95</v>
      </c>
      <c r="H9181" s="8">
        <f>VLOOKUP(C9181,Products!$A$2:$F$20,6,TRUE)</f>
        <v>7.4499999999999993</v>
      </c>
      <c r="I9181" s="8">
        <f t="shared" si="287"/>
        <v>7.4499999999999993</v>
      </c>
      <c r="J9181" s="42">
        <f>VLOOKUP(B9181,Invoices!A:I,9,TRUE)</f>
        <v>2021</v>
      </c>
    </row>
    <row r="9182" spans="1:10" x14ac:dyDescent="0.15">
      <c r="A9182" t="s">
        <v>12542</v>
      </c>
      <c r="B9182" t="s">
        <v>1953</v>
      </c>
      <c r="C9182" t="s">
        <v>96</v>
      </c>
      <c r="D9182" t="s">
        <v>75</v>
      </c>
      <c r="E9182">
        <v>1</v>
      </c>
      <c r="F9182" s="8">
        <f>VLOOKUP(C9182,Products!$A$2:$E$20,5,TRUE)</f>
        <v>79.95</v>
      </c>
      <c r="G9182" s="8">
        <f t="shared" si="286"/>
        <v>79.95</v>
      </c>
      <c r="H9182" s="8">
        <f>VLOOKUP(C9182,Products!$A$2:$F$20,6,TRUE)</f>
        <v>27.950000000000003</v>
      </c>
      <c r="I9182" s="8">
        <f t="shared" si="287"/>
        <v>27.950000000000003</v>
      </c>
      <c r="J9182" s="42">
        <f>VLOOKUP(B9182,Invoices!A:I,9,TRUE)</f>
        <v>2021</v>
      </c>
    </row>
    <row r="9183" spans="1:10" x14ac:dyDescent="0.15">
      <c r="A9183" t="s">
        <v>12543</v>
      </c>
      <c r="B9183" t="s">
        <v>1954</v>
      </c>
      <c r="C9183" t="s">
        <v>91</v>
      </c>
      <c r="D9183" t="s">
        <v>70</v>
      </c>
      <c r="E9183">
        <v>100</v>
      </c>
      <c r="F9183" s="8">
        <f>VLOOKUP(C9183,Products!$A$2:$E$20,5,TRUE)</f>
        <v>49.95</v>
      </c>
      <c r="G9183" s="8">
        <f t="shared" si="286"/>
        <v>4995</v>
      </c>
      <c r="H9183" s="8">
        <f>VLOOKUP(C9183,Products!$A$2:$F$20,6,TRUE)</f>
        <v>21.200000000000003</v>
      </c>
      <c r="I9183" s="8">
        <f t="shared" si="287"/>
        <v>2120.0000000000005</v>
      </c>
      <c r="J9183" s="42">
        <f>VLOOKUP(B9183,Invoices!A:I,9,TRUE)</f>
        <v>2021</v>
      </c>
    </row>
    <row r="9184" spans="1:10" x14ac:dyDescent="0.15">
      <c r="A9184" t="s">
        <v>12544</v>
      </c>
      <c r="B9184" t="s">
        <v>1954</v>
      </c>
      <c r="C9184" t="s">
        <v>93</v>
      </c>
      <c r="D9184" t="s">
        <v>76</v>
      </c>
      <c r="E9184">
        <v>7</v>
      </c>
      <c r="F9184" s="8">
        <f>VLOOKUP(C9184,Products!$A$2:$E$20,5,TRUE)</f>
        <v>9.9499999999999993</v>
      </c>
      <c r="G9184" s="8">
        <f t="shared" si="286"/>
        <v>69.649999999999991</v>
      </c>
      <c r="H9184" s="8">
        <f>VLOOKUP(C9184,Products!$A$2:$F$20,6,TRUE)</f>
        <v>1.9499999999999993</v>
      </c>
      <c r="I9184" s="8">
        <f t="shared" si="287"/>
        <v>13.649999999999995</v>
      </c>
      <c r="J9184" s="42">
        <f>VLOOKUP(B9184,Invoices!A:I,9,TRUE)</f>
        <v>2021</v>
      </c>
    </row>
    <row r="9185" spans="1:10" x14ac:dyDescent="0.15">
      <c r="A9185" t="s">
        <v>12545</v>
      </c>
      <c r="B9185" t="s">
        <v>1954</v>
      </c>
      <c r="C9185" t="s">
        <v>90</v>
      </c>
      <c r="D9185" t="s">
        <v>72</v>
      </c>
      <c r="E9185">
        <v>25</v>
      </c>
      <c r="F9185" s="8">
        <f>VLOOKUP(C9185,Products!$A$2:$E$20,5,TRUE)</f>
        <v>8.9499999999999993</v>
      </c>
      <c r="G9185" s="8">
        <f t="shared" si="286"/>
        <v>223.74999999999997</v>
      </c>
      <c r="H9185" s="8">
        <f>VLOOKUP(C9185,Products!$A$2:$F$20,6,TRUE)</f>
        <v>5.6999999999999993</v>
      </c>
      <c r="I9185" s="8">
        <f t="shared" si="287"/>
        <v>142.49999999999997</v>
      </c>
      <c r="J9185" s="42">
        <f>VLOOKUP(B9185,Invoices!A:I,9,TRUE)</f>
        <v>2021</v>
      </c>
    </row>
    <row r="9186" spans="1:10" x14ac:dyDescent="0.15">
      <c r="A9186" t="s">
        <v>12546</v>
      </c>
      <c r="B9186" t="s">
        <v>1954</v>
      </c>
      <c r="C9186" t="s">
        <v>87</v>
      </c>
      <c r="D9186" t="s">
        <v>68</v>
      </c>
      <c r="E9186">
        <v>100</v>
      </c>
      <c r="F9186" s="8">
        <f>VLOOKUP(C9186,Products!$A$2:$E$20,5,TRUE)</f>
        <v>19.95</v>
      </c>
      <c r="G9186" s="8">
        <f t="shared" si="286"/>
        <v>1995</v>
      </c>
      <c r="H9186" s="8">
        <f>VLOOKUP(C9186,Products!$A$2:$F$20,6,TRUE)</f>
        <v>7.4499999999999993</v>
      </c>
      <c r="I9186" s="8">
        <f t="shared" si="287"/>
        <v>744.99999999999989</v>
      </c>
      <c r="J9186" s="42">
        <f>VLOOKUP(B9186,Invoices!A:I,9,TRUE)</f>
        <v>2021</v>
      </c>
    </row>
    <row r="9187" spans="1:10" x14ac:dyDescent="0.15">
      <c r="A9187" t="s">
        <v>12547</v>
      </c>
      <c r="B9187" t="s">
        <v>1955</v>
      </c>
      <c r="C9187" t="s">
        <v>103</v>
      </c>
      <c r="D9187" t="s">
        <v>77</v>
      </c>
      <c r="E9187">
        <v>1</v>
      </c>
      <c r="F9187" s="8">
        <f>VLOOKUP(C9187,Products!$A$2:$E$20,5,TRUE)</f>
        <v>8.9499999999999993</v>
      </c>
      <c r="G9187" s="8">
        <f t="shared" si="286"/>
        <v>8.9499999999999993</v>
      </c>
      <c r="H9187" s="8">
        <f>VLOOKUP(C9187,Products!$A$2:$F$20,6,TRUE)</f>
        <v>3.1999999999999993</v>
      </c>
      <c r="I9187" s="8">
        <f t="shared" si="287"/>
        <v>3.1999999999999993</v>
      </c>
      <c r="J9187" s="42">
        <f>VLOOKUP(B9187,Invoices!A:I,9,TRUE)</f>
        <v>2021</v>
      </c>
    </row>
    <row r="9188" spans="1:10" x14ac:dyDescent="0.15">
      <c r="A9188" t="s">
        <v>12548</v>
      </c>
      <c r="B9188" t="s">
        <v>1955</v>
      </c>
      <c r="C9188" t="s">
        <v>93</v>
      </c>
      <c r="D9188" t="s">
        <v>76</v>
      </c>
      <c r="E9188">
        <v>10</v>
      </c>
      <c r="F9188" s="8">
        <f>VLOOKUP(C9188,Products!$A$2:$E$20,5,TRUE)</f>
        <v>9.9499999999999993</v>
      </c>
      <c r="G9188" s="8">
        <f t="shared" si="286"/>
        <v>99.5</v>
      </c>
      <c r="H9188" s="8">
        <f>VLOOKUP(C9188,Products!$A$2:$F$20,6,TRUE)</f>
        <v>1.9499999999999993</v>
      </c>
      <c r="I9188" s="8">
        <f t="shared" si="287"/>
        <v>19.499999999999993</v>
      </c>
      <c r="J9188" s="42">
        <f>VLOOKUP(B9188,Invoices!A:I,9,TRUE)</f>
        <v>2021</v>
      </c>
    </row>
    <row r="9189" spans="1:10" x14ac:dyDescent="0.15">
      <c r="A9189" t="s">
        <v>12549</v>
      </c>
      <c r="B9189" t="s">
        <v>1955</v>
      </c>
      <c r="C9189" t="s">
        <v>104</v>
      </c>
      <c r="D9189" t="s">
        <v>71</v>
      </c>
      <c r="E9189">
        <v>5</v>
      </c>
      <c r="F9189" s="8">
        <f>VLOOKUP(C9189,Products!$A$2:$E$20,5,TRUE)</f>
        <v>2.95</v>
      </c>
      <c r="G9189" s="8">
        <f t="shared" si="286"/>
        <v>14.75</v>
      </c>
      <c r="H9189" s="8">
        <f>VLOOKUP(C9189,Products!$A$2:$F$20,6,TRUE)</f>
        <v>1.1500000000000001</v>
      </c>
      <c r="I9189" s="8">
        <f t="shared" si="287"/>
        <v>5.7500000000000009</v>
      </c>
      <c r="J9189" s="42">
        <f>VLOOKUP(B9189,Invoices!A:I,9,TRUE)</f>
        <v>2021</v>
      </c>
    </row>
    <row r="9190" spans="1:10" x14ac:dyDescent="0.15">
      <c r="A9190" t="s">
        <v>12550</v>
      </c>
      <c r="B9190" t="s">
        <v>1955</v>
      </c>
      <c r="C9190" t="s">
        <v>90</v>
      </c>
      <c r="D9190" t="s">
        <v>72</v>
      </c>
      <c r="E9190">
        <v>30</v>
      </c>
      <c r="F9190" s="8">
        <f>VLOOKUP(C9190,Products!$A$2:$E$20,5,TRUE)</f>
        <v>8.9499999999999993</v>
      </c>
      <c r="G9190" s="8">
        <f t="shared" si="286"/>
        <v>268.5</v>
      </c>
      <c r="H9190" s="8">
        <f>VLOOKUP(C9190,Products!$A$2:$F$20,6,TRUE)</f>
        <v>5.6999999999999993</v>
      </c>
      <c r="I9190" s="8">
        <f t="shared" si="287"/>
        <v>170.99999999999997</v>
      </c>
      <c r="J9190" s="42">
        <f>VLOOKUP(B9190,Invoices!A:I,9,TRUE)</f>
        <v>2021</v>
      </c>
    </row>
    <row r="9191" spans="1:10" x14ac:dyDescent="0.15">
      <c r="A9191" t="s">
        <v>12551</v>
      </c>
      <c r="B9191" t="s">
        <v>1955</v>
      </c>
      <c r="C9191" t="s">
        <v>88</v>
      </c>
      <c r="D9191" t="s">
        <v>85</v>
      </c>
      <c r="E9191">
        <v>6</v>
      </c>
      <c r="F9191" s="8">
        <f>VLOOKUP(C9191,Products!$A$2:$E$20,5,TRUE)</f>
        <v>8.9499999999999993</v>
      </c>
      <c r="G9191" s="8">
        <f t="shared" si="286"/>
        <v>53.699999999999996</v>
      </c>
      <c r="H9191" s="8">
        <f>VLOOKUP(C9191,Products!$A$2:$F$20,6,TRUE)</f>
        <v>5.6999999999999993</v>
      </c>
      <c r="I9191" s="8">
        <f t="shared" si="287"/>
        <v>34.199999999999996</v>
      </c>
      <c r="J9191" s="42">
        <f>VLOOKUP(B9191,Invoices!A:I,9,TRUE)</f>
        <v>2021</v>
      </c>
    </row>
    <row r="9192" spans="1:10" x14ac:dyDescent="0.15">
      <c r="A9192" t="s">
        <v>12552</v>
      </c>
      <c r="B9192" t="s">
        <v>1955</v>
      </c>
      <c r="C9192" t="s">
        <v>95</v>
      </c>
      <c r="D9192" t="s">
        <v>73</v>
      </c>
      <c r="E9192">
        <v>3</v>
      </c>
      <c r="F9192" s="8">
        <f>VLOOKUP(C9192,Products!$A$2:$E$20,5,TRUE)</f>
        <v>12.95</v>
      </c>
      <c r="G9192" s="8">
        <f t="shared" si="286"/>
        <v>38.849999999999994</v>
      </c>
      <c r="H9192" s="8">
        <f>VLOOKUP(C9192,Products!$A$2:$F$20,6,TRUE)</f>
        <v>4.1999999999999993</v>
      </c>
      <c r="I9192" s="8">
        <f t="shared" si="287"/>
        <v>12.599999999999998</v>
      </c>
      <c r="J9192" s="42">
        <f>VLOOKUP(B9192,Invoices!A:I,9,TRUE)</f>
        <v>2021</v>
      </c>
    </row>
    <row r="9193" spans="1:10" x14ac:dyDescent="0.15">
      <c r="A9193" t="s">
        <v>12553</v>
      </c>
      <c r="B9193" t="s">
        <v>1955</v>
      </c>
      <c r="C9193" t="s">
        <v>105</v>
      </c>
      <c r="D9193" t="s">
        <v>81</v>
      </c>
      <c r="E9193">
        <v>1</v>
      </c>
      <c r="F9193" s="8">
        <f>VLOOKUP(C9193,Products!$A$2:$E$20,5,TRUE)</f>
        <v>8.9499999999999993</v>
      </c>
      <c r="G9193" s="8">
        <f t="shared" si="286"/>
        <v>8.9499999999999993</v>
      </c>
      <c r="H9193" s="8">
        <f>VLOOKUP(C9193,Products!$A$2:$F$20,6,TRUE)</f>
        <v>3.1999999999999993</v>
      </c>
      <c r="I9193" s="8">
        <f t="shared" si="287"/>
        <v>3.1999999999999993</v>
      </c>
      <c r="J9193" s="42">
        <f>VLOOKUP(B9193,Invoices!A:I,9,TRUE)</f>
        <v>2021</v>
      </c>
    </row>
    <row r="9194" spans="1:10" x14ac:dyDescent="0.15">
      <c r="A9194" t="s">
        <v>12554</v>
      </c>
      <c r="B9194" t="s">
        <v>1956</v>
      </c>
      <c r="C9194" t="s">
        <v>105</v>
      </c>
      <c r="D9194" t="s">
        <v>81</v>
      </c>
      <c r="E9194">
        <v>1</v>
      </c>
      <c r="F9194" s="8">
        <f>VLOOKUP(C9194,Products!$A$2:$E$20,5,TRUE)</f>
        <v>8.9499999999999993</v>
      </c>
      <c r="G9194" s="8">
        <f t="shared" si="286"/>
        <v>8.9499999999999993</v>
      </c>
      <c r="H9194" s="8">
        <f>VLOOKUP(C9194,Products!$A$2:$F$20,6,TRUE)</f>
        <v>3.1999999999999993</v>
      </c>
      <c r="I9194" s="8">
        <f t="shared" si="287"/>
        <v>3.1999999999999993</v>
      </c>
      <c r="J9194" s="42">
        <f>VLOOKUP(B9194,Invoices!A:I,9,TRUE)</f>
        <v>2021</v>
      </c>
    </row>
    <row r="9195" spans="1:10" x14ac:dyDescent="0.15">
      <c r="A9195" t="s">
        <v>12555</v>
      </c>
      <c r="B9195" t="s">
        <v>1956</v>
      </c>
      <c r="C9195" t="s">
        <v>90</v>
      </c>
      <c r="D9195" t="s">
        <v>72</v>
      </c>
      <c r="E9195">
        <v>4</v>
      </c>
      <c r="F9195" s="8">
        <f>VLOOKUP(C9195,Products!$A$2:$E$20,5,TRUE)</f>
        <v>8.9499999999999993</v>
      </c>
      <c r="G9195" s="8">
        <f t="shared" si="286"/>
        <v>35.799999999999997</v>
      </c>
      <c r="H9195" s="8">
        <f>VLOOKUP(C9195,Products!$A$2:$F$20,6,TRUE)</f>
        <v>5.6999999999999993</v>
      </c>
      <c r="I9195" s="8">
        <f t="shared" si="287"/>
        <v>22.799999999999997</v>
      </c>
      <c r="J9195" s="42">
        <f>VLOOKUP(B9195,Invoices!A:I,9,TRUE)</f>
        <v>2021</v>
      </c>
    </row>
    <row r="9196" spans="1:10" x14ac:dyDescent="0.15">
      <c r="A9196" t="s">
        <v>12556</v>
      </c>
      <c r="B9196" t="s">
        <v>1956</v>
      </c>
      <c r="C9196" t="s">
        <v>102</v>
      </c>
      <c r="D9196" t="s">
        <v>83</v>
      </c>
      <c r="E9196">
        <v>5</v>
      </c>
      <c r="F9196" s="8">
        <f>VLOOKUP(C9196,Products!$A$2:$E$20,5,TRUE)</f>
        <v>29.95</v>
      </c>
      <c r="G9196" s="8">
        <f t="shared" si="286"/>
        <v>149.75</v>
      </c>
      <c r="H9196" s="8">
        <f>VLOOKUP(C9196,Products!$A$2:$F$20,6,TRUE)</f>
        <v>15</v>
      </c>
      <c r="I9196" s="8">
        <f t="shared" si="287"/>
        <v>75</v>
      </c>
      <c r="J9196" s="42">
        <f>VLOOKUP(B9196,Invoices!A:I,9,TRUE)</f>
        <v>2021</v>
      </c>
    </row>
    <row r="9197" spans="1:10" x14ac:dyDescent="0.15">
      <c r="A9197" t="s">
        <v>12557</v>
      </c>
      <c r="B9197" t="s">
        <v>1956</v>
      </c>
      <c r="C9197" t="s">
        <v>95</v>
      </c>
      <c r="D9197" t="s">
        <v>73</v>
      </c>
      <c r="E9197">
        <v>4</v>
      </c>
      <c r="F9197" s="8">
        <f>VLOOKUP(C9197,Products!$A$2:$E$20,5,TRUE)</f>
        <v>12.95</v>
      </c>
      <c r="G9197" s="8">
        <f t="shared" si="286"/>
        <v>51.8</v>
      </c>
      <c r="H9197" s="8">
        <f>VLOOKUP(C9197,Products!$A$2:$F$20,6,TRUE)</f>
        <v>4.1999999999999993</v>
      </c>
      <c r="I9197" s="8">
        <f t="shared" si="287"/>
        <v>16.799999999999997</v>
      </c>
      <c r="J9197" s="42">
        <f>VLOOKUP(B9197,Invoices!A:I,9,TRUE)</f>
        <v>2021</v>
      </c>
    </row>
    <row r="9198" spans="1:10" x14ac:dyDescent="0.15">
      <c r="A9198" t="s">
        <v>12558</v>
      </c>
      <c r="B9198" t="s">
        <v>1956</v>
      </c>
      <c r="C9198" t="s">
        <v>87</v>
      </c>
      <c r="D9198" t="s">
        <v>68</v>
      </c>
      <c r="E9198">
        <v>1</v>
      </c>
      <c r="F9198" s="8">
        <f>VLOOKUP(C9198,Products!$A$2:$E$20,5,TRUE)</f>
        <v>19.95</v>
      </c>
      <c r="G9198" s="8">
        <f t="shared" si="286"/>
        <v>19.95</v>
      </c>
      <c r="H9198" s="8">
        <f>VLOOKUP(C9198,Products!$A$2:$F$20,6,TRUE)</f>
        <v>7.4499999999999993</v>
      </c>
      <c r="I9198" s="8">
        <f t="shared" si="287"/>
        <v>7.4499999999999993</v>
      </c>
      <c r="J9198" s="42">
        <f>VLOOKUP(B9198,Invoices!A:I,9,TRUE)</f>
        <v>2021</v>
      </c>
    </row>
    <row r="9199" spans="1:10" x14ac:dyDescent="0.15">
      <c r="A9199" t="s">
        <v>12559</v>
      </c>
      <c r="B9199" t="s">
        <v>1956</v>
      </c>
      <c r="C9199" t="s">
        <v>92</v>
      </c>
      <c r="D9199" t="s">
        <v>82</v>
      </c>
      <c r="E9199">
        <v>1</v>
      </c>
      <c r="F9199" s="8">
        <f>VLOOKUP(C9199,Products!$A$2:$E$20,5,TRUE)</f>
        <v>19.95</v>
      </c>
      <c r="G9199" s="8">
        <f t="shared" si="286"/>
        <v>19.95</v>
      </c>
      <c r="H9199" s="8">
        <f>VLOOKUP(C9199,Products!$A$2:$F$20,6,TRUE)</f>
        <v>7.4499999999999993</v>
      </c>
      <c r="I9199" s="8">
        <f t="shared" si="287"/>
        <v>7.4499999999999993</v>
      </c>
      <c r="J9199" s="42">
        <f>VLOOKUP(B9199,Invoices!A:I,9,TRUE)</f>
        <v>2021</v>
      </c>
    </row>
    <row r="9200" spans="1:10" x14ac:dyDescent="0.15">
      <c r="A9200" t="s">
        <v>12560</v>
      </c>
      <c r="B9200" t="s">
        <v>1956</v>
      </c>
      <c r="C9200" t="s">
        <v>104</v>
      </c>
      <c r="D9200" t="s">
        <v>71</v>
      </c>
      <c r="E9200">
        <v>20</v>
      </c>
      <c r="F9200" s="8">
        <f>VLOOKUP(C9200,Products!$A$2:$E$20,5,TRUE)</f>
        <v>2.95</v>
      </c>
      <c r="G9200" s="8">
        <f t="shared" si="286"/>
        <v>59</v>
      </c>
      <c r="H9200" s="8">
        <f>VLOOKUP(C9200,Products!$A$2:$F$20,6,TRUE)</f>
        <v>1.1500000000000001</v>
      </c>
      <c r="I9200" s="8">
        <f t="shared" si="287"/>
        <v>23.000000000000004</v>
      </c>
      <c r="J9200" s="42">
        <f>VLOOKUP(B9200,Invoices!A:I,9,TRUE)</f>
        <v>2021</v>
      </c>
    </row>
    <row r="9201" spans="1:10" x14ac:dyDescent="0.15">
      <c r="A9201" t="s">
        <v>12561</v>
      </c>
      <c r="B9201" t="s">
        <v>1956</v>
      </c>
      <c r="C9201" t="s">
        <v>93</v>
      </c>
      <c r="D9201" t="s">
        <v>76</v>
      </c>
      <c r="E9201">
        <v>5</v>
      </c>
      <c r="F9201" s="8">
        <f>VLOOKUP(C9201,Products!$A$2:$E$20,5,TRUE)</f>
        <v>9.9499999999999993</v>
      </c>
      <c r="G9201" s="8">
        <f t="shared" si="286"/>
        <v>49.75</v>
      </c>
      <c r="H9201" s="8">
        <f>VLOOKUP(C9201,Products!$A$2:$F$20,6,TRUE)</f>
        <v>1.9499999999999993</v>
      </c>
      <c r="I9201" s="8">
        <f t="shared" si="287"/>
        <v>9.7499999999999964</v>
      </c>
      <c r="J9201" s="42">
        <f>VLOOKUP(B9201,Invoices!A:I,9,TRUE)</f>
        <v>2021</v>
      </c>
    </row>
    <row r="9202" spans="1:10" x14ac:dyDescent="0.15">
      <c r="A9202" t="s">
        <v>12562</v>
      </c>
      <c r="B9202" t="s">
        <v>1956</v>
      </c>
      <c r="C9202" t="s">
        <v>88</v>
      </c>
      <c r="D9202" t="s">
        <v>85</v>
      </c>
      <c r="E9202">
        <v>1</v>
      </c>
      <c r="F9202" s="8">
        <f>VLOOKUP(C9202,Products!$A$2:$E$20,5,TRUE)</f>
        <v>8.9499999999999993</v>
      </c>
      <c r="G9202" s="8">
        <f t="shared" si="286"/>
        <v>8.9499999999999993</v>
      </c>
      <c r="H9202" s="8">
        <f>VLOOKUP(C9202,Products!$A$2:$F$20,6,TRUE)</f>
        <v>5.6999999999999993</v>
      </c>
      <c r="I9202" s="8">
        <f t="shared" si="287"/>
        <v>5.6999999999999993</v>
      </c>
      <c r="J9202" s="42">
        <f>VLOOKUP(B9202,Invoices!A:I,9,TRUE)</f>
        <v>2021</v>
      </c>
    </row>
    <row r="9203" spans="1:10" x14ac:dyDescent="0.15">
      <c r="A9203" t="s">
        <v>12563</v>
      </c>
      <c r="B9203" t="s">
        <v>1956</v>
      </c>
      <c r="C9203" t="s">
        <v>96</v>
      </c>
      <c r="D9203" t="s">
        <v>75</v>
      </c>
      <c r="E9203">
        <v>1</v>
      </c>
      <c r="F9203" s="8">
        <f>VLOOKUP(C9203,Products!$A$2:$E$20,5,TRUE)</f>
        <v>79.95</v>
      </c>
      <c r="G9203" s="8">
        <f t="shared" si="286"/>
        <v>79.95</v>
      </c>
      <c r="H9203" s="8">
        <f>VLOOKUP(C9203,Products!$A$2:$F$20,6,TRUE)</f>
        <v>27.950000000000003</v>
      </c>
      <c r="I9203" s="8">
        <f t="shared" si="287"/>
        <v>27.950000000000003</v>
      </c>
      <c r="J9203" s="42">
        <f>VLOOKUP(B9203,Invoices!A:I,9,TRUE)</f>
        <v>2021</v>
      </c>
    </row>
    <row r="9204" spans="1:10" x14ac:dyDescent="0.15">
      <c r="A9204" t="s">
        <v>12564</v>
      </c>
      <c r="B9204" t="s">
        <v>1956</v>
      </c>
      <c r="C9204" t="s">
        <v>89</v>
      </c>
      <c r="D9204" t="s">
        <v>80</v>
      </c>
      <c r="E9204">
        <v>6</v>
      </c>
      <c r="F9204" s="8">
        <f>VLOOKUP(C9204,Products!$A$2:$E$20,5,TRUE)</f>
        <v>15.95</v>
      </c>
      <c r="G9204" s="8">
        <f t="shared" si="286"/>
        <v>95.699999999999989</v>
      </c>
      <c r="H9204" s="8">
        <f>VLOOKUP(C9204,Products!$A$2:$F$20,6,TRUE)</f>
        <v>6</v>
      </c>
      <c r="I9204" s="8">
        <f t="shared" si="287"/>
        <v>36</v>
      </c>
      <c r="J9204" s="42">
        <f>VLOOKUP(B9204,Invoices!A:I,9,TRUE)</f>
        <v>2021</v>
      </c>
    </row>
    <row r="9205" spans="1:10" x14ac:dyDescent="0.15">
      <c r="A9205" t="s">
        <v>12565</v>
      </c>
      <c r="B9205" t="s">
        <v>1957</v>
      </c>
      <c r="C9205" t="s">
        <v>90</v>
      </c>
      <c r="D9205" t="s">
        <v>72</v>
      </c>
      <c r="E9205">
        <v>5</v>
      </c>
      <c r="F9205" s="8">
        <f>VLOOKUP(C9205,Products!$A$2:$E$20,5,TRUE)</f>
        <v>8.9499999999999993</v>
      </c>
      <c r="G9205" s="8">
        <f t="shared" si="286"/>
        <v>44.75</v>
      </c>
      <c r="H9205" s="8">
        <f>VLOOKUP(C9205,Products!$A$2:$F$20,6,TRUE)</f>
        <v>5.6999999999999993</v>
      </c>
      <c r="I9205" s="8">
        <f t="shared" si="287"/>
        <v>28.499999999999996</v>
      </c>
      <c r="J9205" s="42">
        <f>VLOOKUP(B9205,Invoices!A:I,9,TRUE)</f>
        <v>2021</v>
      </c>
    </row>
    <row r="9206" spans="1:10" x14ac:dyDescent="0.15">
      <c r="A9206" t="s">
        <v>12566</v>
      </c>
      <c r="B9206" t="s">
        <v>1957</v>
      </c>
      <c r="C9206" t="s">
        <v>103</v>
      </c>
      <c r="D9206" t="s">
        <v>77</v>
      </c>
      <c r="E9206">
        <v>2</v>
      </c>
      <c r="F9206" s="8">
        <f>VLOOKUP(C9206,Products!$A$2:$E$20,5,TRUE)</f>
        <v>8.9499999999999993</v>
      </c>
      <c r="G9206" s="8">
        <f t="shared" si="286"/>
        <v>17.899999999999999</v>
      </c>
      <c r="H9206" s="8">
        <f>VLOOKUP(C9206,Products!$A$2:$F$20,6,TRUE)</f>
        <v>3.1999999999999993</v>
      </c>
      <c r="I9206" s="8">
        <f t="shared" si="287"/>
        <v>6.3999999999999986</v>
      </c>
      <c r="J9206" s="42">
        <f>VLOOKUP(B9206,Invoices!A:I,9,TRUE)</f>
        <v>2021</v>
      </c>
    </row>
    <row r="9207" spans="1:10" x14ac:dyDescent="0.15">
      <c r="A9207" t="s">
        <v>12567</v>
      </c>
      <c r="B9207" t="s">
        <v>1958</v>
      </c>
      <c r="C9207" t="s">
        <v>105</v>
      </c>
      <c r="D9207" t="s">
        <v>81</v>
      </c>
      <c r="E9207">
        <v>3</v>
      </c>
      <c r="F9207" s="8">
        <f>VLOOKUP(C9207,Products!$A$2:$E$20,5,TRUE)</f>
        <v>8.9499999999999993</v>
      </c>
      <c r="G9207" s="8">
        <f t="shared" si="286"/>
        <v>26.849999999999998</v>
      </c>
      <c r="H9207" s="8">
        <f>VLOOKUP(C9207,Products!$A$2:$F$20,6,TRUE)</f>
        <v>3.1999999999999993</v>
      </c>
      <c r="I9207" s="8">
        <f t="shared" si="287"/>
        <v>9.5999999999999979</v>
      </c>
      <c r="J9207" s="42">
        <f>VLOOKUP(B9207,Invoices!A:I,9,TRUE)</f>
        <v>2021</v>
      </c>
    </row>
    <row r="9208" spans="1:10" x14ac:dyDescent="0.15">
      <c r="A9208" t="s">
        <v>12568</v>
      </c>
      <c r="B9208" t="s">
        <v>1958</v>
      </c>
      <c r="C9208" t="s">
        <v>101</v>
      </c>
      <c r="D9208" t="s">
        <v>69</v>
      </c>
      <c r="E9208">
        <v>2</v>
      </c>
      <c r="F9208" s="8">
        <f>VLOOKUP(C9208,Products!$A$2:$E$20,5,TRUE)</f>
        <v>129.94999999999999</v>
      </c>
      <c r="G9208" s="8">
        <f t="shared" si="286"/>
        <v>259.89999999999998</v>
      </c>
      <c r="H9208" s="8">
        <f>VLOOKUP(C9208,Products!$A$2:$F$20,6,TRUE)</f>
        <v>40.449999999999989</v>
      </c>
      <c r="I9208" s="8">
        <f t="shared" si="287"/>
        <v>80.899999999999977</v>
      </c>
      <c r="J9208" s="42">
        <f>VLOOKUP(B9208,Invoices!A:I,9,TRUE)</f>
        <v>2021</v>
      </c>
    </row>
    <row r="9209" spans="1:10" x14ac:dyDescent="0.15">
      <c r="A9209" t="s">
        <v>12569</v>
      </c>
      <c r="B9209" t="s">
        <v>1958</v>
      </c>
      <c r="C9209" t="s">
        <v>89</v>
      </c>
      <c r="D9209" t="s">
        <v>80</v>
      </c>
      <c r="E9209">
        <v>10</v>
      </c>
      <c r="F9209" s="8">
        <f>VLOOKUP(C9209,Products!$A$2:$E$20,5,TRUE)</f>
        <v>15.95</v>
      </c>
      <c r="G9209" s="8">
        <f t="shared" si="286"/>
        <v>159.5</v>
      </c>
      <c r="H9209" s="8">
        <f>VLOOKUP(C9209,Products!$A$2:$F$20,6,TRUE)</f>
        <v>6</v>
      </c>
      <c r="I9209" s="8">
        <f t="shared" si="287"/>
        <v>60</v>
      </c>
      <c r="J9209" s="42">
        <f>VLOOKUP(B9209,Invoices!A:I,9,TRUE)</f>
        <v>2021</v>
      </c>
    </row>
    <row r="9210" spans="1:10" x14ac:dyDescent="0.15">
      <c r="A9210" t="s">
        <v>12570</v>
      </c>
      <c r="B9210" t="s">
        <v>1958</v>
      </c>
      <c r="C9210" t="s">
        <v>103</v>
      </c>
      <c r="D9210" t="s">
        <v>77</v>
      </c>
      <c r="E9210">
        <v>3</v>
      </c>
      <c r="F9210" s="8">
        <f>VLOOKUP(C9210,Products!$A$2:$E$20,5,TRUE)</f>
        <v>8.9499999999999993</v>
      </c>
      <c r="G9210" s="8">
        <f t="shared" si="286"/>
        <v>26.849999999999998</v>
      </c>
      <c r="H9210" s="8">
        <f>VLOOKUP(C9210,Products!$A$2:$F$20,6,TRUE)</f>
        <v>3.1999999999999993</v>
      </c>
      <c r="I9210" s="8">
        <f t="shared" si="287"/>
        <v>9.5999999999999979</v>
      </c>
      <c r="J9210" s="42">
        <f>VLOOKUP(B9210,Invoices!A:I,9,TRUE)</f>
        <v>2021</v>
      </c>
    </row>
    <row r="9211" spans="1:10" x14ac:dyDescent="0.15">
      <c r="A9211" t="s">
        <v>12571</v>
      </c>
      <c r="B9211" t="s">
        <v>1958</v>
      </c>
      <c r="C9211" t="s">
        <v>90</v>
      </c>
      <c r="D9211" t="s">
        <v>72</v>
      </c>
      <c r="E9211">
        <v>12</v>
      </c>
      <c r="F9211" s="8">
        <f>VLOOKUP(C9211,Products!$A$2:$E$20,5,TRUE)</f>
        <v>8.9499999999999993</v>
      </c>
      <c r="G9211" s="8">
        <f t="shared" si="286"/>
        <v>107.39999999999999</v>
      </c>
      <c r="H9211" s="8">
        <f>VLOOKUP(C9211,Products!$A$2:$F$20,6,TRUE)</f>
        <v>5.6999999999999993</v>
      </c>
      <c r="I9211" s="8">
        <f t="shared" si="287"/>
        <v>68.399999999999991</v>
      </c>
      <c r="J9211" s="42">
        <f>VLOOKUP(B9211,Invoices!A:I,9,TRUE)</f>
        <v>2021</v>
      </c>
    </row>
    <row r="9212" spans="1:10" x14ac:dyDescent="0.15">
      <c r="A9212" t="s">
        <v>12572</v>
      </c>
      <c r="B9212" t="s">
        <v>1958</v>
      </c>
      <c r="C9212" t="s">
        <v>95</v>
      </c>
      <c r="D9212" t="s">
        <v>73</v>
      </c>
      <c r="E9212">
        <v>1</v>
      </c>
      <c r="F9212" s="8">
        <f>VLOOKUP(C9212,Products!$A$2:$E$20,5,TRUE)</f>
        <v>12.95</v>
      </c>
      <c r="G9212" s="8">
        <f t="shared" si="286"/>
        <v>12.95</v>
      </c>
      <c r="H9212" s="8">
        <f>VLOOKUP(C9212,Products!$A$2:$F$20,6,TRUE)</f>
        <v>4.1999999999999993</v>
      </c>
      <c r="I9212" s="8">
        <f t="shared" si="287"/>
        <v>4.1999999999999993</v>
      </c>
      <c r="J9212" s="42">
        <f>VLOOKUP(B9212,Invoices!A:I,9,TRUE)</f>
        <v>2021</v>
      </c>
    </row>
    <row r="9213" spans="1:10" x14ac:dyDescent="0.15">
      <c r="A9213" t="s">
        <v>12573</v>
      </c>
      <c r="B9213" t="s">
        <v>1958</v>
      </c>
      <c r="C9213" t="s">
        <v>94</v>
      </c>
      <c r="D9213" t="s">
        <v>86</v>
      </c>
      <c r="E9213">
        <v>3</v>
      </c>
      <c r="F9213" s="8">
        <f>VLOOKUP(C9213,Products!$A$2:$E$20,5,TRUE)</f>
        <v>3.5</v>
      </c>
      <c r="G9213" s="8">
        <f t="shared" si="286"/>
        <v>10.5</v>
      </c>
      <c r="H9213" s="8">
        <f>VLOOKUP(C9213,Products!$A$2:$F$20,6,TRUE)</f>
        <v>0.54999999999999982</v>
      </c>
      <c r="I9213" s="8">
        <f t="shared" si="287"/>
        <v>1.6499999999999995</v>
      </c>
      <c r="J9213" s="42">
        <f>VLOOKUP(B9213,Invoices!A:I,9,TRUE)</f>
        <v>2021</v>
      </c>
    </row>
    <row r="9214" spans="1:10" x14ac:dyDescent="0.15">
      <c r="A9214" t="s">
        <v>12574</v>
      </c>
      <c r="B9214" t="s">
        <v>1959</v>
      </c>
      <c r="C9214" t="s">
        <v>92</v>
      </c>
      <c r="D9214" t="s">
        <v>82</v>
      </c>
      <c r="E9214">
        <v>1</v>
      </c>
      <c r="F9214" s="8">
        <f>VLOOKUP(C9214,Products!$A$2:$E$20,5,TRUE)</f>
        <v>19.95</v>
      </c>
      <c r="G9214" s="8">
        <f t="shared" si="286"/>
        <v>19.95</v>
      </c>
      <c r="H9214" s="8">
        <f>VLOOKUP(C9214,Products!$A$2:$F$20,6,TRUE)</f>
        <v>7.4499999999999993</v>
      </c>
      <c r="I9214" s="8">
        <f t="shared" si="287"/>
        <v>7.4499999999999993</v>
      </c>
      <c r="J9214" s="42">
        <f>VLOOKUP(B9214,Invoices!A:I,9,TRUE)</f>
        <v>2021</v>
      </c>
    </row>
    <row r="9215" spans="1:10" x14ac:dyDescent="0.15">
      <c r="A9215" t="s">
        <v>12575</v>
      </c>
      <c r="B9215" t="s">
        <v>1959</v>
      </c>
      <c r="C9215" t="s">
        <v>101</v>
      </c>
      <c r="D9215" t="s">
        <v>69</v>
      </c>
      <c r="E9215">
        <v>10</v>
      </c>
      <c r="F9215" s="8">
        <f>VLOOKUP(C9215,Products!$A$2:$E$20,5,TRUE)</f>
        <v>129.94999999999999</v>
      </c>
      <c r="G9215" s="8">
        <f t="shared" si="286"/>
        <v>1299.5</v>
      </c>
      <c r="H9215" s="8">
        <f>VLOOKUP(C9215,Products!$A$2:$F$20,6,TRUE)</f>
        <v>40.449999999999989</v>
      </c>
      <c r="I9215" s="8">
        <f t="shared" si="287"/>
        <v>404.49999999999989</v>
      </c>
      <c r="J9215" s="42">
        <f>VLOOKUP(B9215,Invoices!A:I,9,TRUE)</f>
        <v>2021</v>
      </c>
    </row>
    <row r="9216" spans="1:10" x14ac:dyDescent="0.15">
      <c r="A9216" t="s">
        <v>12576</v>
      </c>
      <c r="B9216" t="s">
        <v>1959</v>
      </c>
      <c r="C9216" t="s">
        <v>97</v>
      </c>
      <c r="D9216" t="s">
        <v>74</v>
      </c>
      <c r="E9216">
        <v>1</v>
      </c>
      <c r="F9216" s="8">
        <f>VLOOKUP(C9216,Products!$A$2:$E$20,5,TRUE)</f>
        <v>1.5</v>
      </c>
      <c r="G9216" s="8">
        <f t="shared" si="286"/>
        <v>1.5</v>
      </c>
      <c r="H9216" s="8">
        <f>VLOOKUP(C9216,Products!$A$2:$F$20,6,TRUE)</f>
        <v>0.5</v>
      </c>
      <c r="I9216" s="8">
        <f t="shared" si="287"/>
        <v>0.5</v>
      </c>
      <c r="J9216" s="42">
        <f>VLOOKUP(B9216,Invoices!A:I,9,TRUE)</f>
        <v>2021</v>
      </c>
    </row>
    <row r="9217" spans="1:10" x14ac:dyDescent="0.15">
      <c r="A9217" t="s">
        <v>12577</v>
      </c>
      <c r="B9217" t="s">
        <v>1959</v>
      </c>
      <c r="C9217" t="s">
        <v>90</v>
      </c>
      <c r="D9217" t="s">
        <v>72</v>
      </c>
      <c r="E9217">
        <v>2</v>
      </c>
      <c r="F9217" s="8">
        <f>VLOOKUP(C9217,Products!$A$2:$E$20,5,TRUE)</f>
        <v>8.9499999999999993</v>
      </c>
      <c r="G9217" s="8">
        <f t="shared" si="286"/>
        <v>17.899999999999999</v>
      </c>
      <c r="H9217" s="8">
        <f>VLOOKUP(C9217,Products!$A$2:$F$20,6,TRUE)</f>
        <v>5.6999999999999993</v>
      </c>
      <c r="I9217" s="8">
        <f t="shared" si="287"/>
        <v>11.399999999999999</v>
      </c>
      <c r="J9217" s="42">
        <f>VLOOKUP(B9217,Invoices!A:I,9,TRUE)</f>
        <v>2021</v>
      </c>
    </row>
    <row r="9218" spans="1:10" x14ac:dyDescent="0.15">
      <c r="A9218" t="s">
        <v>12578</v>
      </c>
      <c r="B9218" t="s">
        <v>1959</v>
      </c>
      <c r="C9218" t="s">
        <v>98</v>
      </c>
      <c r="D9218" t="s">
        <v>79</v>
      </c>
      <c r="E9218">
        <v>10</v>
      </c>
      <c r="F9218" s="8">
        <f>VLOOKUP(C9218,Products!$A$2:$E$20,5,TRUE)</f>
        <v>14.95</v>
      </c>
      <c r="G9218" s="8">
        <f t="shared" si="286"/>
        <v>149.5</v>
      </c>
      <c r="H9218" s="8">
        <f>VLOOKUP(C9218,Products!$A$2:$F$20,6,TRUE)</f>
        <v>3.0499999999999989</v>
      </c>
      <c r="I9218" s="8">
        <f t="shared" si="287"/>
        <v>30.499999999999989</v>
      </c>
      <c r="J9218" s="42">
        <f>VLOOKUP(B9218,Invoices!A:I,9,TRUE)</f>
        <v>2021</v>
      </c>
    </row>
    <row r="9219" spans="1:10" x14ac:dyDescent="0.15">
      <c r="A9219" t="s">
        <v>12579</v>
      </c>
      <c r="B9219" t="s">
        <v>1959</v>
      </c>
      <c r="C9219" t="s">
        <v>105</v>
      </c>
      <c r="D9219" t="s">
        <v>81</v>
      </c>
      <c r="E9219">
        <v>15</v>
      </c>
      <c r="F9219" s="8">
        <f>VLOOKUP(C9219,Products!$A$2:$E$20,5,TRUE)</f>
        <v>8.9499999999999993</v>
      </c>
      <c r="G9219" s="8">
        <f t="shared" ref="G9219:G9282" si="288">F9219*E9219</f>
        <v>134.25</v>
      </c>
      <c r="H9219" s="8">
        <f>VLOOKUP(C9219,Products!$A$2:$F$20,6,TRUE)</f>
        <v>3.1999999999999993</v>
      </c>
      <c r="I9219" s="8">
        <f t="shared" ref="I9219:I9282" si="289">H9219*E9219</f>
        <v>47.999999999999986</v>
      </c>
      <c r="J9219" s="42">
        <f>VLOOKUP(B9219,Invoices!A:I,9,TRUE)</f>
        <v>2021</v>
      </c>
    </row>
    <row r="9220" spans="1:10" x14ac:dyDescent="0.15">
      <c r="A9220" t="s">
        <v>12580</v>
      </c>
      <c r="B9220" t="s">
        <v>1960</v>
      </c>
      <c r="C9220" t="s">
        <v>105</v>
      </c>
      <c r="D9220" t="s">
        <v>81</v>
      </c>
      <c r="E9220">
        <v>100</v>
      </c>
      <c r="F9220" s="8">
        <f>VLOOKUP(C9220,Products!$A$2:$E$20,5,TRUE)</f>
        <v>8.9499999999999993</v>
      </c>
      <c r="G9220" s="8">
        <f t="shared" si="288"/>
        <v>894.99999999999989</v>
      </c>
      <c r="H9220" s="8">
        <f>VLOOKUP(C9220,Products!$A$2:$F$20,6,TRUE)</f>
        <v>3.1999999999999993</v>
      </c>
      <c r="I9220" s="8">
        <f t="shared" si="289"/>
        <v>319.99999999999994</v>
      </c>
      <c r="J9220" s="42">
        <f>VLOOKUP(B9220,Invoices!A:I,9,TRUE)</f>
        <v>2021</v>
      </c>
    </row>
    <row r="9221" spans="1:10" x14ac:dyDescent="0.15">
      <c r="A9221" t="s">
        <v>12581</v>
      </c>
      <c r="B9221" t="s">
        <v>1961</v>
      </c>
      <c r="C9221" t="s">
        <v>96</v>
      </c>
      <c r="D9221" t="s">
        <v>75</v>
      </c>
      <c r="E9221">
        <v>1</v>
      </c>
      <c r="F9221" s="8">
        <f>VLOOKUP(C9221,Products!$A$2:$E$20,5,TRUE)</f>
        <v>79.95</v>
      </c>
      <c r="G9221" s="8">
        <f t="shared" si="288"/>
        <v>79.95</v>
      </c>
      <c r="H9221" s="8">
        <f>VLOOKUP(C9221,Products!$A$2:$F$20,6,TRUE)</f>
        <v>27.950000000000003</v>
      </c>
      <c r="I9221" s="8">
        <f t="shared" si="289"/>
        <v>27.950000000000003</v>
      </c>
      <c r="J9221" s="42">
        <f>VLOOKUP(B9221,Invoices!A:I,9,TRUE)</f>
        <v>2021</v>
      </c>
    </row>
    <row r="9222" spans="1:10" x14ac:dyDescent="0.15">
      <c r="A9222" t="s">
        <v>12582</v>
      </c>
      <c r="B9222" t="s">
        <v>1962</v>
      </c>
      <c r="C9222" t="s">
        <v>96</v>
      </c>
      <c r="D9222" t="s">
        <v>75</v>
      </c>
      <c r="E9222">
        <v>1</v>
      </c>
      <c r="F9222" s="8">
        <f>VLOOKUP(C9222,Products!$A$2:$E$20,5,TRUE)</f>
        <v>79.95</v>
      </c>
      <c r="G9222" s="8">
        <f t="shared" si="288"/>
        <v>79.95</v>
      </c>
      <c r="H9222" s="8">
        <f>VLOOKUP(C9222,Products!$A$2:$F$20,6,TRUE)</f>
        <v>27.950000000000003</v>
      </c>
      <c r="I9222" s="8">
        <f t="shared" si="289"/>
        <v>27.950000000000003</v>
      </c>
      <c r="J9222" s="42">
        <f>VLOOKUP(B9222,Invoices!A:I,9,TRUE)</f>
        <v>2021</v>
      </c>
    </row>
    <row r="9223" spans="1:10" x14ac:dyDescent="0.15">
      <c r="A9223" t="s">
        <v>12583</v>
      </c>
      <c r="B9223" t="s">
        <v>1962</v>
      </c>
      <c r="C9223" t="s">
        <v>97</v>
      </c>
      <c r="D9223" t="s">
        <v>74</v>
      </c>
      <c r="E9223">
        <v>2</v>
      </c>
      <c r="F9223" s="8">
        <f>VLOOKUP(C9223,Products!$A$2:$E$20,5,TRUE)</f>
        <v>1.5</v>
      </c>
      <c r="G9223" s="8">
        <f t="shared" si="288"/>
        <v>3</v>
      </c>
      <c r="H9223" s="8">
        <f>VLOOKUP(C9223,Products!$A$2:$F$20,6,TRUE)</f>
        <v>0.5</v>
      </c>
      <c r="I9223" s="8">
        <f t="shared" si="289"/>
        <v>1</v>
      </c>
      <c r="J9223" s="42">
        <f>VLOOKUP(B9223,Invoices!A:I,9,TRUE)</f>
        <v>2021</v>
      </c>
    </row>
    <row r="9224" spans="1:10" x14ac:dyDescent="0.15">
      <c r="A9224" t="s">
        <v>12584</v>
      </c>
      <c r="B9224" t="s">
        <v>1962</v>
      </c>
      <c r="C9224" t="s">
        <v>89</v>
      </c>
      <c r="D9224" t="s">
        <v>80</v>
      </c>
      <c r="E9224">
        <v>4</v>
      </c>
      <c r="F9224" s="8">
        <f>VLOOKUP(C9224,Products!$A$2:$E$20,5,TRUE)</f>
        <v>15.95</v>
      </c>
      <c r="G9224" s="8">
        <f t="shared" si="288"/>
        <v>63.8</v>
      </c>
      <c r="H9224" s="8">
        <f>VLOOKUP(C9224,Products!$A$2:$F$20,6,TRUE)</f>
        <v>6</v>
      </c>
      <c r="I9224" s="8">
        <f t="shared" si="289"/>
        <v>24</v>
      </c>
      <c r="J9224" s="42">
        <f>VLOOKUP(B9224,Invoices!A:I,9,TRUE)</f>
        <v>2021</v>
      </c>
    </row>
    <row r="9225" spans="1:10" x14ac:dyDescent="0.15">
      <c r="A9225" t="s">
        <v>12585</v>
      </c>
      <c r="B9225" t="s">
        <v>1962</v>
      </c>
      <c r="C9225" t="s">
        <v>104</v>
      </c>
      <c r="D9225" t="s">
        <v>71</v>
      </c>
      <c r="E9225">
        <v>1</v>
      </c>
      <c r="F9225" s="8">
        <f>VLOOKUP(C9225,Products!$A$2:$E$20,5,TRUE)</f>
        <v>2.95</v>
      </c>
      <c r="G9225" s="8">
        <f t="shared" si="288"/>
        <v>2.95</v>
      </c>
      <c r="H9225" s="8">
        <f>VLOOKUP(C9225,Products!$A$2:$F$20,6,TRUE)</f>
        <v>1.1500000000000001</v>
      </c>
      <c r="I9225" s="8">
        <f t="shared" si="289"/>
        <v>1.1500000000000001</v>
      </c>
      <c r="J9225" s="42">
        <f>VLOOKUP(B9225,Invoices!A:I,9,TRUE)</f>
        <v>2021</v>
      </c>
    </row>
    <row r="9226" spans="1:10" x14ac:dyDescent="0.15">
      <c r="A9226" t="s">
        <v>12586</v>
      </c>
      <c r="B9226" t="s">
        <v>1962</v>
      </c>
      <c r="C9226" t="s">
        <v>100</v>
      </c>
      <c r="D9226" t="s">
        <v>78</v>
      </c>
      <c r="E9226">
        <v>3</v>
      </c>
      <c r="F9226" s="8">
        <f>VLOOKUP(C9226,Products!$A$2:$E$20,5,TRUE)</f>
        <v>49.95</v>
      </c>
      <c r="G9226" s="8">
        <f t="shared" si="288"/>
        <v>149.85000000000002</v>
      </c>
      <c r="H9226" s="8">
        <f>VLOOKUP(C9226,Products!$A$2:$F$20,6,TRUE)</f>
        <v>19.950000000000003</v>
      </c>
      <c r="I9226" s="8">
        <f t="shared" si="289"/>
        <v>59.850000000000009</v>
      </c>
      <c r="J9226" s="42">
        <f>VLOOKUP(B9226,Invoices!A:I,9,TRUE)</f>
        <v>2021</v>
      </c>
    </row>
    <row r="9227" spans="1:10" x14ac:dyDescent="0.15">
      <c r="A9227" t="s">
        <v>12587</v>
      </c>
      <c r="B9227" t="s">
        <v>1962</v>
      </c>
      <c r="C9227" t="s">
        <v>91</v>
      </c>
      <c r="D9227" t="s">
        <v>70</v>
      </c>
      <c r="E9227">
        <v>3</v>
      </c>
      <c r="F9227" s="8">
        <f>VLOOKUP(C9227,Products!$A$2:$E$20,5,TRUE)</f>
        <v>49.95</v>
      </c>
      <c r="G9227" s="8">
        <f t="shared" si="288"/>
        <v>149.85000000000002</v>
      </c>
      <c r="H9227" s="8">
        <f>VLOOKUP(C9227,Products!$A$2:$F$20,6,TRUE)</f>
        <v>21.200000000000003</v>
      </c>
      <c r="I9227" s="8">
        <f t="shared" si="289"/>
        <v>63.600000000000009</v>
      </c>
      <c r="J9227" s="42">
        <f>VLOOKUP(B9227,Invoices!A:I,9,TRUE)</f>
        <v>2021</v>
      </c>
    </row>
    <row r="9228" spans="1:10" x14ac:dyDescent="0.15">
      <c r="A9228" t="s">
        <v>12588</v>
      </c>
      <c r="B9228" t="s">
        <v>1962</v>
      </c>
      <c r="C9228" t="s">
        <v>92</v>
      </c>
      <c r="D9228" t="s">
        <v>82</v>
      </c>
      <c r="E9228">
        <v>3</v>
      </c>
      <c r="F9228" s="8">
        <f>VLOOKUP(C9228,Products!$A$2:$E$20,5,TRUE)</f>
        <v>19.95</v>
      </c>
      <c r="G9228" s="8">
        <f t="shared" si="288"/>
        <v>59.849999999999994</v>
      </c>
      <c r="H9228" s="8">
        <f>VLOOKUP(C9228,Products!$A$2:$F$20,6,TRUE)</f>
        <v>7.4499999999999993</v>
      </c>
      <c r="I9228" s="8">
        <f t="shared" si="289"/>
        <v>22.349999999999998</v>
      </c>
      <c r="J9228" s="42">
        <f>VLOOKUP(B9228,Invoices!A:I,9,TRUE)</f>
        <v>2021</v>
      </c>
    </row>
    <row r="9229" spans="1:10" x14ac:dyDescent="0.15">
      <c r="A9229" t="s">
        <v>12589</v>
      </c>
      <c r="B9229" t="s">
        <v>1962</v>
      </c>
      <c r="C9229" t="s">
        <v>94</v>
      </c>
      <c r="D9229" t="s">
        <v>86</v>
      </c>
      <c r="E9229">
        <v>1</v>
      </c>
      <c r="F9229" s="8">
        <f>VLOOKUP(C9229,Products!$A$2:$E$20,5,TRUE)</f>
        <v>3.5</v>
      </c>
      <c r="G9229" s="8">
        <f t="shared" si="288"/>
        <v>3.5</v>
      </c>
      <c r="H9229" s="8">
        <f>VLOOKUP(C9229,Products!$A$2:$F$20,6,TRUE)</f>
        <v>0.54999999999999982</v>
      </c>
      <c r="I9229" s="8">
        <f t="shared" si="289"/>
        <v>0.54999999999999982</v>
      </c>
      <c r="J9229" s="42">
        <f>VLOOKUP(B9229,Invoices!A:I,9,TRUE)</f>
        <v>2021</v>
      </c>
    </row>
    <row r="9230" spans="1:10" x14ac:dyDescent="0.15">
      <c r="A9230" t="s">
        <v>12590</v>
      </c>
      <c r="B9230" t="s">
        <v>1962</v>
      </c>
      <c r="C9230" t="s">
        <v>103</v>
      </c>
      <c r="D9230" t="s">
        <v>77</v>
      </c>
      <c r="E9230">
        <v>10</v>
      </c>
      <c r="F9230" s="8">
        <f>VLOOKUP(C9230,Products!$A$2:$E$20,5,TRUE)</f>
        <v>8.9499999999999993</v>
      </c>
      <c r="G9230" s="8">
        <f t="shared" si="288"/>
        <v>89.5</v>
      </c>
      <c r="H9230" s="8">
        <f>VLOOKUP(C9230,Products!$A$2:$F$20,6,TRUE)</f>
        <v>3.1999999999999993</v>
      </c>
      <c r="I9230" s="8">
        <f t="shared" si="289"/>
        <v>31.999999999999993</v>
      </c>
      <c r="J9230" s="42">
        <f>VLOOKUP(B9230,Invoices!A:I,9,TRUE)</f>
        <v>2021</v>
      </c>
    </row>
    <row r="9231" spans="1:10" x14ac:dyDescent="0.15">
      <c r="A9231" t="s">
        <v>12591</v>
      </c>
      <c r="B9231" t="s">
        <v>1962</v>
      </c>
      <c r="C9231" t="s">
        <v>101</v>
      </c>
      <c r="D9231" t="s">
        <v>69</v>
      </c>
      <c r="E9231">
        <v>1</v>
      </c>
      <c r="F9231" s="8">
        <f>VLOOKUP(C9231,Products!$A$2:$E$20,5,TRUE)</f>
        <v>129.94999999999999</v>
      </c>
      <c r="G9231" s="8">
        <f t="shared" si="288"/>
        <v>129.94999999999999</v>
      </c>
      <c r="H9231" s="8">
        <f>VLOOKUP(C9231,Products!$A$2:$F$20,6,TRUE)</f>
        <v>40.449999999999989</v>
      </c>
      <c r="I9231" s="8">
        <f t="shared" si="289"/>
        <v>40.449999999999989</v>
      </c>
      <c r="J9231" s="42">
        <f>VLOOKUP(B9231,Invoices!A:I,9,TRUE)</f>
        <v>2021</v>
      </c>
    </row>
    <row r="9232" spans="1:10" x14ac:dyDescent="0.15">
      <c r="A9232" t="s">
        <v>12592</v>
      </c>
      <c r="B9232" t="s">
        <v>1962</v>
      </c>
      <c r="C9232" t="s">
        <v>87</v>
      </c>
      <c r="D9232" t="s">
        <v>68</v>
      </c>
      <c r="E9232">
        <v>5</v>
      </c>
      <c r="F9232" s="8">
        <f>VLOOKUP(C9232,Products!$A$2:$E$20,5,TRUE)</f>
        <v>19.95</v>
      </c>
      <c r="G9232" s="8">
        <f t="shared" si="288"/>
        <v>99.75</v>
      </c>
      <c r="H9232" s="8">
        <f>VLOOKUP(C9232,Products!$A$2:$F$20,6,TRUE)</f>
        <v>7.4499999999999993</v>
      </c>
      <c r="I9232" s="8">
        <f t="shared" si="289"/>
        <v>37.25</v>
      </c>
      <c r="J9232" s="42">
        <f>VLOOKUP(B9232,Invoices!A:I,9,TRUE)</f>
        <v>2021</v>
      </c>
    </row>
    <row r="9233" spans="1:10" x14ac:dyDescent="0.15">
      <c r="A9233" t="s">
        <v>12593</v>
      </c>
      <c r="B9233" t="s">
        <v>1962</v>
      </c>
      <c r="C9233" t="s">
        <v>105</v>
      </c>
      <c r="D9233" t="s">
        <v>81</v>
      </c>
      <c r="E9233">
        <v>2</v>
      </c>
      <c r="F9233" s="8">
        <f>VLOOKUP(C9233,Products!$A$2:$E$20,5,TRUE)</f>
        <v>8.9499999999999993</v>
      </c>
      <c r="G9233" s="8">
        <f t="shared" si="288"/>
        <v>17.899999999999999</v>
      </c>
      <c r="H9233" s="8">
        <f>VLOOKUP(C9233,Products!$A$2:$F$20,6,TRUE)</f>
        <v>3.1999999999999993</v>
      </c>
      <c r="I9233" s="8">
        <f t="shared" si="289"/>
        <v>6.3999999999999986</v>
      </c>
      <c r="J9233" s="42">
        <f>VLOOKUP(B9233,Invoices!A:I,9,TRUE)</f>
        <v>2021</v>
      </c>
    </row>
    <row r="9234" spans="1:10" x14ac:dyDescent="0.15">
      <c r="A9234" t="s">
        <v>12594</v>
      </c>
      <c r="B9234" t="s">
        <v>1962</v>
      </c>
      <c r="C9234" t="s">
        <v>90</v>
      </c>
      <c r="D9234" t="s">
        <v>72</v>
      </c>
      <c r="E9234">
        <v>10</v>
      </c>
      <c r="F9234" s="8">
        <f>VLOOKUP(C9234,Products!$A$2:$E$20,5,TRUE)</f>
        <v>8.9499999999999993</v>
      </c>
      <c r="G9234" s="8">
        <f t="shared" si="288"/>
        <v>89.5</v>
      </c>
      <c r="H9234" s="8">
        <f>VLOOKUP(C9234,Products!$A$2:$F$20,6,TRUE)</f>
        <v>5.6999999999999993</v>
      </c>
      <c r="I9234" s="8">
        <f t="shared" si="289"/>
        <v>56.999999999999993</v>
      </c>
      <c r="J9234" s="42">
        <f>VLOOKUP(B9234,Invoices!A:I,9,TRUE)</f>
        <v>2021</v>
      </c>
    </row>
    <row r="9235" spans="1:10" x14ac:dyDescent="0.15">
      <c r="A9235" t="s">
        <v>12595</v>
      </c>
      <c r="B9235" t="s">
        <v>1962</v>
      </c>
      <c r="C9235" t="s">
        <v>102</v>
      </c>
      <c r="D9235" t="s">
        <v>83</v>
      </c>
      <c r="E9235">
        <v>1</v>
      </c>
      <c r="F9235" s="8">
        <f>VLOOKUP(C9235,Products!$A$2:$E$20,5,TRUE)</f>
        <v>29.95</v>
      </c>
      <c r="G9235" s="8">
        <f t="shared" si="288"/>
        <v>29.95</v>
      </c>
      <c r="H9235" s="8">
        <f>VLOOKUP(C9235,Products!$A$2:$F$20,6,TRUE)</f>
        <v>15</v>
      </c>
      <c r="I9235" s="8">
        <f t="shared" si="289"/>
        <v>15</v>
      </c>
      <c r="J9235" s="42">
        <f>VLOOKUP(B9235,Invoices!A:I,9,TRUE)</f>
        <v>2021</v>
      </c>
    </row>
    <row r="9236" spans="1:10" x14ac:dyDescent="0.15">
      <c r="A9236" t="s">
        <v>12596</v>
      </c>
      <c r="B9236" t="s">
        <v>1962</v>
      </c>
      <c r="C9236" t="s">
        <v>93</v>
      </c>
      <c r="D9236" t="s">
        <v>76</v>
      </c>
      <c r="E9236">
        <v>8</v>
      </c>
      <c r="F9236" s="8">
        <f>VLOOKUP(C9236,Products!$A$2:$E$20,5,TRUE)</f>
        <v>9.9499999999999993</v>
      </c>
      <c r="G9236" s="8">
        <f t="shared" si="288"/>
        <v>79.599999999999994</v>
      </c>
      <c r="H9236" s="8">
        <f>VLOOKUP(C9236,Products!$A$2:$F$20,6,TRUE)</f>
        <v>1.9499999999999993</v>
      </c>
      <c r="I9236" s="8">
        <f t="shared" si="289"/>
        <v>15.599999999999994</v>
      </c>
      <c r="J9236" s="42">
        <f>VLOOKUP(B9236,Invoices!A:I,9,TRUE)</f>
        <v>2021</v>
      </c>
    </row>
    <row r="9237" spans="1:10" x14ac:dyDescent="0.15">
      <c r="A9237" t="s">
        <v>12597</v>
      </c>
      <c r="B9237" t="s">
        <v>1962</v>
      </c>
      <c r="C9237" t="s">
        <v>95</v>
      </c>
      <c r="D9237" t="s">
        <v>73</v>
      </c>
      <c r="E9237">
        <v>1</v>
      </c>
      <c r="F9237" s="8">
        <f>VLOOKUP(C9237,Products!$A$2:$E$20,5,TRUE)</f>
        <v>12.95</v>
      </c>
      <c r="G9237" s="8">
        <f t="shared" si="288"/>
        <v>12.95</v>
      </c>
      <c r="H9237" s="8">
        <f>VLOOKUP(C9237,Products!$A$2:$F$20,6,TRUE)</f>
        <v>4.1999999999999993</v>
      </c>
      <c r="I9237" s="8">
        <f t="shared" si="289"/>
        <v>4.1999999999999993</v>
      </c>
      <c r="J9237" s="42">
        <f>VLOOKUP(B9237,Invoices!A:I,9,TRUE)</f>
        <v>2021</v>
      </c>
    </row>
    <row r="9238" spans="1:10" x14ac:dyDescent="0.15">
      <c r="A9238" t="s">
        <v>12598</v>
      </c>
      <c r="B9238" t="s">
        <v>1962</v>
      </c>
      <c r="C9238" t="s">
        <v>88</v>
      </c>
      <c r="D9238" t="s">
        <v>85</v>
      </c>
      <c r="E9238">
        <v>2</v>
      </c>
      <c r="F9238" s="8">
        <f>VLOOKUP(C9238,Products!$A$2:$E$20,5,TRUE)</f>
        <v>8.9499999999999993</v>
      </c>
      <c r="G9238" s="8">
        <f t="shared" si="288"/>
        <v>17.899999999999999</v>
      </c>
      <c r="H9238" s="8">
        <f>VLOOKUP(C9238,Products!$A$2:$F$20,6,TRUE)</f>
        <v>5.6999999999999993</v>
      </c>
      <c r="I9238" s="8">
        <f t="shared" si="289"/>
        <v>11.399999999999999</v>
      </c>
      <c r="J9238" s="42">
        <f>VLOOKUP(B9238,Invoices!A:I,9,TRUE)</f>
        <v>2021</v>
      </c>
    </row>
    <row r="9239" spans="1:10" x14ac:dyDescent="0.15">
      <c r="A9239" t="s">
        <v>12599</v>
      </c>
      <c r="B9239" t="s">
        <v>1963</v>
      </c>
      <c r="C9239" t="s">
        <v>96</v>
      </c>
      <c r="D9239" t="s">
        <v>75</v>
      </c>
      <c r="E9239">
        <v>5</v>
      </c>
      <c r="F9239" s="8">
        <f>VLOOKUP(C9239,Products!$A$2:$E$20,5,TRUE)</f>
        <v>79.95</v>
      </c>
      <c r="G9239" s="8">
        <f t="shared" si="288"/>
        <v>399.75</v>
      </c>
      <c r="H9239" s="8">
        <f>VLOOKUP(C9239,Products!$A$2:$F$20,6,TRUE)</f>
        <v>27.950000000000003</v>
      </c>
      <c r="I9239" s="8">
        <f t="shared" si="289"/>
        <v>139.75</v>
      </c>
      <c r="J9239" s="42">
        <f>VLOOKUP(B9239,Invoices!A:I,9,TRUE)</f>
        <v>2021</v>
      </c>
    </row>
    <row r="9240" spans="1:10" x14ac:dyDescent="0.15">
      <c r="A9240" t="s">
        <v>12600</v>
      </c>
      <c r="B9240" t="s">
        <v>1963</v>
      </c>
      <c r="C9240" t="s">
        <v>102</v>
      </c>
      <c r="D9240" t="s">
        <v>83</v>
      </c>
      <c r="E9240">
        <v>10</v>
      </c>
      <c r="F9240" s="8">
        <f>VLOOKUP(C9240,Products!$A$2:$E$20,5,TRUE)</f>
        <v>29.95</v>
      </c>
      <c r="G9240" s="8">
        <f t="shared" si="288"/>
        <v>299.5</v>
      </c>
      <c r="H9240" s="8">
        <f>VLOOKUP(C9240,Products!$A$2:$F$20,6,TRUE)</f>
        <v>15</v>
      </c>
      <c r="I9240" s="8">
        <f t="shared" si="289"/>
        <v>150</v>
      </c>
      <c r="J9240" s="42">
        <f>VLOOKUP(B9240,Invoices!A:I,9,TRUE)</f>
        <v>2021</v>
      </c>
    </row>
    <row r="9241" spans="1:10" x14ac:dyDescent="0.15">
      <c r="A9241" t="s">
        <v>12601</v>
      </c>
      <c r="B9241" t="s">
        <v>1963</v>
      </c>
      <c r="C9241" t="s">
        <v>101</v>
      </c>
      <c r="D9241" t="s">
        <v>69</v>
      </c>
      <c r="E9241">
        <v>2</v>
      </c>
      <c r="F9241" s="8">
        <f>VLOOKUP(C9241,Products!$A$2:$E$20,5,TRUE)</f>
        <v>129.94999999999999</v>
      </c>
      <c r="G9241" s="8">
        <f t="shared" si="288"/>
        <v>259.89999999999998</v>
      </c>
      <c r="H9241" s="8">
        <f>VLOOKUP(C9241,Products!$A$2:$F$20,6,TRUE)</f>
        <v>40.449999999999989</v>
      </c>
      <c r="I9241" s="8">
        <f t="shared" si="289"/>
        <v>80.899999999999977</v>
      </c>
      <c r="J9241" s="42">
        <f>VLOOKUP(B9241,Invoices!A:I,9,TRUE)</f>
        <v>2021</v>
      </c>
    </row>
    <row r="9242" spans="1:10" x14ac:dyDescent="0.15">
      <c r="A9242" t="s">
        <v>12602</v>
      </c>
      <c r="B9242" t="s">
        <v>1964</v>
      </c>
      <c r="C9242" t="s">
        <v>104</v>
      </c>
      <c r="D9242" t="s">
        <v>71</v>
      </c>
      <c r="E9242">
        <v>2</v>
      </c>
      <c r="F9242" s="8">
        <f>VLOOKUP(C9242,Products!$A$2:$E$20,5,TRUE)</f>
        <v>2.95</v>
      </c>
      <c r="G9242" s="8">
        <f t="shared" si="288"/>
        <v>5.9</v>
      </c>
      <c r="H9242" s="8">
        <f>VLOOKUP(C9242,Products!$A$2:$F$20,6,TRUE)</f>
        <v>1.1500000000000001</v>
      </c>
      <c r="I9242" s="8">
        <f t="shared" si="289"/>
        <v>2.3000000000000003</v>
      </c>
      <c r="J9242" s="42">
        <f>VLOOKUP(B9242,Invoices!A:I,9,TRUE)</f>
        <v>2021</v>
      </c>
    </row>
    <row r="9243" spans="1:10" x14ac:dyDescent="0.15">
      <c r="A9243" t="s">
        <v>12603</v>
      </c>
      <c r="B9243" t="s">
        <v>1964</v>
      </c>
      <c r="C9243" t="s">
        <v>105</v>
      </c>
      <c r="D9243" t="s">
        <v>81</v>
      </c>
      <c r="E9243">
        <v>50</v>
      </c>
      <c r="F9243" s="8">
        <f>VLOOKUP(C9243,Products!$A$2:$E$20,5,TRUE)</f>
        <v>8.9499999999999993</v>
      </c>
      <c r="G9243" s="8">
        <f t="shared" si="288"/>
        <v>447.49999999999994</v>
      </c>
      <c r="H9243" s="8">
        <f>VLOOKUP(C9243,Products!$A$2:$F$20,6,TRUE)</f>
        <v>3.1999999999999993</v>
      </c>
      <c r="I9243" s="8">
        <f t="shared" si="289"/>
        <v>159.99999999999997</v>
      </c>
      <c r="J9243" s="42">
        <f>VLOOKUP(B9243,Invoices!A:I,9,TRUE)</f>
        <v>2021</v>
      </c>
    </row>
    <row r="9244" spans="1:10" x14ac:dyDescent="0.15">
      <c r="A9244" t="s">
        <v>12604</v>
      </c>
      <c r="B9244" t="s">
        <v>1964</v>
      </c>
      <c r="C9244" t="s">
        <v>87</v>
      </c>
      <c r="D9244" t="s">
        <v>68</v>
      </c>
      <c r="E9244">
        <v>5</v>
      </c>
      <c r="F9244" s="8">
        <f>VLOOKUP(C9244,Products!$A$2:$E$20,5,TRUE)</f>
        <v>19.95</v>
      </c>
      <c r="G9244" s="8">
        <f t="shared" si="288"/>
        <v>99.75</v>
      </c>
      <c r="H9244" s="8">
        <f>VLOOKUP(C9244,Products!$A$2:$F$20,6,TRUE)</f>
        <v>7.4499999999999993</v>
      </c>
      <c r="I9244" s="8">
        <f t="shared" si="289"/>
        <v>37.25</v>
      </c>
      <c r="J9244" s="42">
        <f>VLOOKUP(B9244,Invoices!A:I,9,TRUE)</f>
        <v>2021</v>
      </c>
    </row>
    <row r="9245" spans="1:10" x14ac:dyDescent="0.15">
      <c r="A9245" t="s">
        <v>12605</v>
      </c>
      <c r="B9245" t="s">
        <v>1964</v>
      </c>
      <c r="C9245" t="s">
        <v>90</v>
      </c>
      <c r="D9245" t="s">
        <v>72</v>
      </c>
      <c r="E9245">
        <v>9</v>
      </c>
      <c r="F9245" s="8">
        <f>VLOOKUP(C9245,Products!$A$2:$E$20,5,TRUE)</f>
        <v>8.9499999999999993</v>
      </c>
      <c r="G9245" s="8">
        <f t="shared" si="288"/>
        <v>80.55</v>
      </c>
      <c r="H9245" s="8">
        <f>VLOOKUP(C9245,Products!$A$2:$F$20,6,TRUE)</f>
        <v>5.6999999999999993</v>
      </c>
      <c r="I9245" s="8">
        <f t="shared" si="289"/>
        <v>51.3</v>
      </c>
      <c r="J9245" s="42">
        <f>VLOOKUP(B9245,Invoices!A:I,9,TRUE)</f>
        <v>2021</v>
      </c>
    </row>
    <row r="9246" spans="1:10" x14ac:dyDescent="0.15">
      <c r="A9246" t="s">
        <v>12606</v>
      </c>
      <c r="B9246" t="s">
        <v>1964</v>
      </c>
      <c r="C9246" t="s">
        <v>96</v>
      </c>
      <c r="D9246" t="s">
        <v>75</v>
      </c>
      <c r="E9246">
        <v>5</v>
      </c>
      <c r="F9246" s="8">
        <f>VLOOKUP(C9246,Products!$A$2:$E$20,5,TRUE)</f>
        <v>79.95</v>
      </c>
      <c r="G9246" s="8">
        <f t="shared" si="288"/>
        <v>399.75</v>
      </c>
      <c r="H9246" s="8">
        <f>VLOOKUP(C9246,Products!$A$2:$F$20,6,TRUE)</f>
        <v>27.950000000000003</v>
      </c>
      <c r="I9246" s="8">
        <f t="shared" si="289"/>
        <v>139.75</v>
      </c>
      <c r="J9246" s="42">
        <f>VLOOKUP(B9246,Invoices!A:I,9,TRUE)</f>
        <v>2021</v>
      </c>
    </row>
    <row r="9247" spans="1:10" x14ac:dyDescent="0.15">
      <c r="A9247" t="s">
        <v>12607</v>
      </c>
      <c r="B9247" t="s">
        <v>1965</v>
      </c>
      <c r="C9247" t="s">
        <v>100</v>
      </c>
      <c r="D9247" t="s">
        <v>78</v>
      </c>
      <c r="E9247">
        <v>1</v>
      </c>
      <c r="F9247" s="8">
        <f>VLOOKUP(C9247,Products!$A$2:$E$20,5,TRUE)</f>
        <v>49.95</v>
      </c>
      <c r="G9247" s="8">
        <f t="shared" si="288"/>
        <v>49.95</v>
      </c>
      <c r="H9247" s="8">
        <f>VLOOKUP(C9247,Products!$A$2:$F$20,6,TRUE)</f>
        <v>19.950000000000003</v>
      </c>
      <c r="I9247" s="8">
        <f t="shared" si="289"/>
        <v>19.950000000000003</v>
      </c>
      <c r="J9247" s="42">
        <f>VLOOKUP(B9247,Invoices!A:I,9,TRUE)</f>
        <v>2021</v>
      </c>
    </row>
    <row r="9248" spans="1:10" x14ac:dyDescent="0.15">
      <c r="A9248" t="s">
        <v>12608</v>
      </c>
      <c r="B9248" t="s">
        <v>1965</v>
      </c>
      <c r="C9248" t="s">
        <v>89</v>
      </c>
      <c r="D9248" t="s">
        <v>80</v>
      </c>
      <c r="E9248">
        <v>50</v>
      </c>
      <c r="F9248" s="8">
        <f>VLOOKUP(C9248,Products!$A$2:$E$20,5,TRUE)</f>
        <v>15.95</v>
      </c>
      <c r="G9248" s="8">
        <f t="shared" si="288"/>
        <v>797.5</v>
      </c>
      <c r="H9248" s="8">
        <f>VLOOKUP(C9248,Products!$A$2:$F$20,6,TRUE)</f>
        <v>6</v>
      </c>
      <c r="I9248" s="8">
        <f t="shared" si="289"/>
        <v>300</v>
      </c>
      <c r="J9248" s="42">
        <f>VLOOKUP(B9248,Invoices!A:I,9,TRUE)</f>
        <v>2021</v>
      </c>
    </row>
    <row r="9249" spans="1:10" x14ac:dyDescent="0.15">
      <c r="A9249" t="s">
        <v>12609</v>
      </c>
      <c r="B9249" t="s">
        <v>1965</v>
      </c>
      <c r="C9249" t="s">
        <v>93</v>
      </c>
      <c r="D9249" t="s">
        <v>76</v>
      </c>
      <c r="E9249">
        <v>15</v>
      </c>
      <c r="F9249" s="8">
        <f>VLOOKUP(C9249,Products!$A$2:$E$20,5,TRUE)</f>
        <v>9.9499999999999993</v>
      </c>
      <c r="G9249" s="8">
        <f t="shared" si="288"/>
        <v>149.25</v>
      </c>
      <c r="H9249" s="8">
        <f>VLOOKUP(C9249,Products!$A$2:$F$20,6,TRUE)</f>
        <v>1.9499999999999993</v>
      </c>
      <c r="I9249" s="8">
        <f t="shared" si="289"/>
        <v>29.249999999999989</v>
      </c>
      <c r="J9249" s="42">
        <f>VLOOKUP(B9249,Invoices!A:I,9,TRUE)</f>
        <v>2021</v>
      </c>
    </row>
    <row r="9250" spans="1:10" x14ac:dyDescent="0.15">
      <c r="A9250" t="s">
        <v>12610</v>
      </c>
      <c r="B9250" t="s">
        <v>1966</v>
      </c>
      <c r="C9250" t="s">
        <v>87</v>
      </c>
      <c r="D9250" t="s">
        <v>68</v>
      </c>
      <c r="E9250">
        <v>3</v>
      </c>
      <c r="F9250" s="8">
        <f>VLOOKUP(C9250,Products!$A$2:$E$20,5,TRUE)</f>
        <v>19.95</v>
      </c>
      <c r="G9250" s="8">
        <f t="shared" si="288"/>
        <v>59.849999999999994</v>
      </c>
      <c r="H9250" s="8">
        <f>VLOOKUP(C9250,Products!$A$2:$F$20,6,TRUE)</f>
        <v>7.4499999999999993</v>
      </c>
      <c r="I9250" s="8">
        <f t="shared" si="289"/>
        <v>22.349999999999998</v>
      </c>
      <c r="J9250" s="42">
        <f>VLOOKUP(B9250,Invoices!A:I,9,TRUE)</f>
        <v>2021</v>
      </c>
    </row>
    <row r="9251" spans="1:10" x14ac:dyDescent="0.15">
      <c r="A9251" t="s">
        <v>12611</v>
      </c>
      <c r="B9251" t="s">
        <v>1966</v>
      </c>
      <c r="C9251" t="s">
        <v>92</v>
      </c>
      <c r="D9251" t="s">
        <v>82</v>
      </c>
      <c r="E9251">
        <v>6</v>
      </c>
      <c r="F9251" s="8">
        <f>VLOOKUP(C9251,Products!$A$2:$E$20,5,TRUE)</f>
        <v>19.95</v>
      </c>
      <c r="G9251" s="8">
        <f t="shared" si="288"/>
        <v>119.69999999999999</v>
      </c>
      <c r="H9251" s="8">
        <f>VLOOKUP(C9251,Products!$A$2:$F$20,6,TRUE)</f>
        <v>7.4499999999999993</v>
      </c>
      <c r="I9251" s="8">
        <f t="shared" si="289"/>
        <v>44.699999999999996</v>
      </c>
      <c r="J9251" s="42">
        <f>VLOOKUP(B9251,Invoices!A:I,9,TRUE)</f>
        <v>2021</v>
      </c>
    </row>
    <row r="9252" spans="1:10" x14ac:dyDescent="0.15">
      <c r="A9252" t="s">
        <v>12612</v>
      </c>
      <c r="B9252" t="s">
        <v>1966</v>
      </c>
      <c r="C9252" t="s">
        <v>104</v>
      </c>
      <c r="D9252" t="s">
        <v>71</v>
      </c>
      <c r="E9252">
        <v>1</v>
      </c>
      <c r="F9252" s="8">
        <f>VLOOKUP(C9252,Products!$A$2:$E$20,5,TRUE)</f>
        <v>2.95</v>
      </c>
      <c r="G9252" s="8">
        <f t="shared" si="288"/>
        <v>2.95</v>
      </c>
      <c r="H9252" s="8">
        <f>VLOOKUP(C9252,Products!$A$2:$F$20,6,TRUE)</f>
        <v>1.1500000000000001</v>
      </c>
      <c r="I9252" s="8">
        <f t="shared" si="289"/>
        <v>1.1500000000000001</v>
      </c>
      <c r="J9252" s="42">
        <f>VLOOKUP(B9252,Invoices!A:I,9,TRUE)</f>
        <v>2021</v>
      </c>
    </row>
    <row r="9253" spans="1:10" x14ac:dyDescent="0.15">
      <c r="A9253" t="s">
        <v>12613</v>
      </c>
      <c r="B9253" t="s">
        <v>1966</v>
      </c>
      <c r="C9253" t="s">
        <v>94</v>
      </c>
      <c r="D9253" t="s">
        <v>86</v>
      </c>
      <c r="E9253">
        <v>5</v>
      </c>
      <c r="F9253" s="8">
        <f>VLOOKUP(C9253,Products!$A$2:$E$20,5,TRUE)</f>
        <v>3.5</v>
      </c>
      <c r="G9253" s="8">
        <f t="shared" si="288"/>
        <v>17.5</v>
      </c>
      <c r="H9253" s="8">
        <f>VLOOKUP(C9253,Products!$A$2:$F$20,6,TRUE)</f>
        <v>0.54999999999999982</v>
      </c>
      <c r="I9253" s="8">
        <f t="shared" si="289"/>
        <v>2.7499999999999991</v>
      </c>
      <c r="J9253" s="42">
        <f>VLOOKUP(B9253,Invoices!A:I,9,TRUE)</f>
        <v>2021</v>
      </c>
    </row>
    <row r="9254" spans="1:10" x14ac:dyDescent="0.15">
      <c r="A9254" t="s">
        <v>12614</v>
      </c>
      <c r="B9254" t="s">
        <v>1966</v>
      </c>
      <c r="C9254" t="s">
        <v>90</v>
      </c>
      <c r="D9254" t="s">
        <v>72</v>
      </c>
      <c r="E9254">
        <v>2</v>
      </c>
      <c r="F9254" s="8">
        <f>VLOOKUP(C9254,Products!$A$2:$E$20,5,TRUE)</f>
        <v>8.9499999999999993</v>
      </c>
      <c r="G9254" s="8">
        <f t="shared" si="288"/>
        <v>17.899999999999999</v>
      </c>
      <c r="H9254" s="8">
        <f>VLOOKUP(C9254,Products!$A$2:$F$20,6,TRUE)</f>
        <v>5.6999999999999993</v>
      </c>
      <c r="I9254" s="8">
        <f t="shared" si="289"/>
        <v>11.399999999999999</v>
      </c>
      <c r="J9254" s="42">
        <f>VLOOKUP(B9254,Invoices!A:I,9,TRUE)</f>
        <v>2021</v>
      </c>
    </row>
    <row r="9255" spans="1:10" x14ac:dyDescent="0.15">
      <c r="A9255" t="s">
        <v>12615</v>
      </c>
      <c r="B9255" t="s">
        <v>1967</v>
      </c>
      <c r="C9255" t="s">
        <v>101</v>
      </c>
      <c r="D9255" t="s">
        <v>69</v>
      </c>
      <c r="E9255">
        <v>1</v>
      </c>
      <c r="F9255" s="8">
        <f>VLOOKUP(C9255,Products!$A$2:$E$20,5,TRUE)</f>
        <v>129.94999999999999</v>
      </c>
      <c r="G9255" s="8">
        <f t="shared" si="288"/>
        <v>129.94999999999999</v>
      </c>
      <c r="H9255" s="8">
        <f>VLOOKUP(C9255,Products!$A$2:$F$20,6,TRUE)</f>
        <v>40.449999999999989</v>
      </c>
      <c r="I9255" s="8">
        <f t="shared" si="289"/>
        <v>40.449999999999989</v>
      </c>
      <c r="J9255" s="42">
        <f>VLOOKUP(B9255,Invoices!A:I,9,TRUE)</f>
        <v>2021</v>
      </c>
    </row>
    <row r="9256" spans="1:10" x14ac:dyDescent="0.15">
      <c r="A9256" t="s">
        <v>12616</v>
      </c>
      <c r="B9256" t="s">
        <v>1967</v>
      </c>
      <c r="C9256" t="s">
        <v>100</v>
      </c>
      <c r="D9256" t="s">
        <v>78</v>
      </c>
      <c r="E9256">
        <v>8</v>
      </c>
      <c r="F9256" s="8">
        <f>VLOOKUP(C9256,Products!$A$2:$E$20,5,TRUE)</f>
        <v>49.95</v>
      </c>
      <c r="G9256" s="8">
        <f t="shared" si="288"/>
        <v>399.6</v>
      </c>
      <c r="H9256" s="8">
        <f>VLOOKUP(C9256,Products!$A$2:$F$20,6,TRUE)</f>
        <v>19.950000000000003</v>
      </c>
      <c r="I9256" s="8">
        <f t="shared" si="289"/>
        <v>159.60000000000002</v>
      </c>
      <c r="J9256" s="42">
        <f>VLOOKUP(B9256,Invoices!A:I,9,TRUE)</f>
        <v>2021</v>
      </c>
    </row>
    <row r="9257" spans="1:10" x14ac:dyDescent="0.15">
      <c r="A9257" t="s">
        <v>12617</v>
      </c>
      <c r="B9257" t="s">
        <v>1967</v>
      </c>
      <c r="C9257" t="s">
        <v>91</v>
      </c>
      <c r="D9257" t="s">
        <v>70</v>
      </c>
      <c r="E9257">
        <v>1</v>
      </c>
      <c r="F9257" s="8">
        <f>VLOOKUP(C9257,Products!$A$2:$E$20,5,TRUE)</f>
        <v>49.95</v>
      </c>
      <c r="G9257" s="8">
        <f t="shared" si="288"/>
        <v>49.95</v>
      </c>
      <c r="H9257" s="8">
        <f>VLOOKUP(C9257,Products!$A$2:$F$20,6,TRUE)</f>
        <v>21.200000000000003</v>
      </c>
      <c r="I9257" s="8">
        <f t="shared" si="289"/>
        <v>21.200000000000003</v>
      </c>
      <c r="J9257" s="42">
        <f>VLOOKUP(B9257,Invoices!A:I,9,TRUE)</f>
        <v>2021</v>
      </c>
    </row>
    <row r="9258" spans="1:10" x14ac:dyDescent="0.15">
      <c r="A9258" t="s">
        <v>12618</v>
      </c>
      <c r="B9258" t="s">
        <v>1967</v>
      </c>
      <c r="C9258" t="s">
        <v>89</v>
      </c>
      <c r="D9258" t="s">
        <v>80</v>
      </c>
      <c r="E9258">
        <v>1</v>
      </c>
      <c r="F9258" s="8">
        <f>VLOOKUP(C9258,Products!$A$2:$E$20,5,TRUE)</f>
        <v>15.95</v>
      </c>
      <c r="G9258" s="8">
        <f t="shared" si="288"/>
        <v>15.95</v>
      </c>
      <c r="H9258" s="8">
        <f>VLOOKUP(C9258,Products!$A$2:$F$20,6,TRUE)</f>
        <v>6</v>
      </c>
      <c r="I9258" s="8">
        <f t="shared" si="289"/>
        <v>6</v>
      </c>
      <c r="J9258" s="42">
        <f>VLOOKUP(B9258,Invoices!A:I,9,TRUE)</f>
        <v>2021</v>
      </c>
    </row>
    <row r="9259" spans="1:10" x14ac:dyDescent="0.15">
      <c r="A9259" t="s">
        <v>12619</v>
      </c>
      <c r="B9259" t="s">
        <v>1967</v>
      </c>
      <c r="C9259" t="s">
        <v>97</v>
      </c>
      <c r="D9259" t="s">
        <v>74</v>
      </c>
      <c r="E9259">
        <v>6</v>
      </c>
      <c r="F9259" s="8">
        <f>VLOOKUP(C9259,Products!$A$2:$E$20,5,TRUE)</f>
        <v>1.5</v>
      </c>
      <c r="G9259" s="8">
        <f t="shared" si="288"/>
        <v>9</v>
      </c>
      <c r="H9259" s="8">
        <f>VLOOKUP(C9259,Products!$A$2:$F$20,6,TRUE)</f>
        <v>0.5</v>
      </c>
      <c r="I9259" s="8">
        <f t="shared" si="289"/>
        <v>3</v>
      </c>
      <c r="J9259" s="42">
        <f>VLOOKUP(B9259,Invoices!A:I,9,TRUE)</f>
        <v>2021</v>
      </c>
    </row>
    <row r="9260" spans="1:10" x14ac:dyDescent="0.15">
      <c r="A9260" t="s">
        <v>12620</v>
      </c>
      <c r="B9260" t="s">
        <v>1967</v>
      </c>
      <c r="C9260" t="s">
        <v>92</v>
      </c>
      <c r="D9260" t="s">
        <v>82</v>
      </c>
      <c r="E9260">
        <v>5</v>
      </c>
      <c r="F9260" s="8">
        <f>VLOOKUP(C9260,Products!$A$2:$E$20,5,TRUE)</f>
        <v>19.95</v>
      </c>
      <c r="G9260" s="8">
        <f t="shared" si="288"/>
        <v>99.75</v>
      </c>
      <c r="H9260" s="8">
        <f>VLOOKUP(C9260,Products!$A$2:$F$20,6,TRUE)</f>
        <v>7.4499999999999993</v>
      </c>
      <c r="I9260" s="8">
        <f t="shared" si="289"/>
        <v>37.25</v>
      </c>
      <c r="J9260" s="42">
        <f>VLOOKUP(B9260,Invoices!A:I,9,TRUE)</f>
        <v>2021</v>
      </c>
    </row>
    <row r="9261" spans="1:10" x14ac:dyDescent="0.15">
      <c r="A9261" t="s">
        <v>12621</v>
      </c>
      <c r="B9261" t="s">
        <v>1968</v>
      </c>
      <c r="C9261" t="s">
        <v>105</v>
      </c>
      <c r="D9261" t="s">
        <v>81</v>
      </c>
      <c r="E9261">
        <v>30</v>
      </c>
      <c r="F9261" s="8">
        <f>VLOOKUP(C9261,Products!$A$2:$E$20,5,TRUE)</f>
        <v>8.9499999999999993</v>
      </c>
      <c r="G9261" s="8">
        <f t="shared" si="288"/>
        <v>268.5</v>
      </c>
      <c r="H9261" s="8">
        <f>VLOOKUP(C9261,Products!$A$2:$F$20,6,TRUE)</f>
        <v>3.1999999999999993</v>
      </c>
      <c r="I9261" s="8">
        <f t="shared" si="289"/>
        <v>95.999999999999972</v>
      </c>
      <c r="J9261" s="42">
        <f>VLOOKUP(B9261,Invoices!A:I,9,TRUE)</f>
        <v>2021</v>
      </c>
    </row>
    <row r="9262" spans="1:10" x14ac:dyDescent="0.15">
      <c r="A9262" t="s">
        <v>12622</v>
      </c>
      <c r="B9262" t="s">
        <v>1968</v>
      </c>
      <c r="C9262" t="s">
        <v>104</v>
      </c>
      <c r="D9262" t="s">
        <v>71</v>
      </c>
      <c r="E9262">
        <v>1</v>
      </c>
      <c r="F9262" s="8">
        <f>VLOOKUP(C9262,Products!$A$2:$E$20,5,TRUE)</f>
        <v>2.95</v>
      </c>
      <c r="G9262" s="8">
        <f t="shared" si="288"/>
        <v>2.95</v>
      </c>
      <c r="H9262" s="8">
        <f>VLOOKUP(C9262,Products!$A$2:$F$20,6,TRUE)</f>
        <v>1.1500000000000001</v>
      </c>
      <c r="I9262" s="8">
        <f t="shared" si="289"/>
        <v>1.1500000000000001</v>
      </c>
      <c r="J9262" s="42">
        <f>VLOOKUP(B9262,Invoices!A:I,9,TRUE)</f>
        <v>2021</v>
      </c>
    </row>
    <row r="9263" spans="1:10" x14ac:dyDescent="0.15">
      <c r="A9263" t="s">
        <v>12623</v>
      </c>
      <c r="B9263" t="s">
        <v>1969</v>
      </c>
      <c r="C9263" t="s">
        <v>101</v>
      </c>
      <c r="D9263" t="s">
        <v>69</v>
      </c>
      <c r="E9263">
        <v>2</v>
      </c>
      <c r="F9263" s="8">
        <f>VLOOKUP(C9263,Products!$A$2:$E$20,5,TRUE)</f>
        <v>129.94999999999999</v>
      </c>
      <c r="G9263" s="8">
        <f t="shared" si="288"/>
        <v>259.89999999999998</v>
      </c>
      <c r="H9263" s="8">
        <f>VLOOKUP(C9263,Products!$A$2:$F$20,6,TRUE)</f>
        <v>40.449999999999989</v>
      </c>
      <c r="I9263" s="8">
        <f t="shared" si="289"/>
        <v>80.899999999999977</v>
      </c>
      <c r="J9263" s="42">
        <f>VLOOKUP(B9263,Invoices!A:I,9,TRUE)</f>
        <v>2021</v>
      </c>
    </row>
    <row r="9264" spans="1:10" x14ac:dyDescent="0.15">
      <c r="A9264" t="s">
        <v>12624</v>
      </c>
      <c r="B9264" t="s">
        <v>1970</v>
      </c>
      <c r="C9264" t="s">
        <v>89</v>
      </c>
      <c r="D9264" t="s">
        <v>80</v>
      </c>
      <c r="E9264">
        <v>1</v>
      </c>
      <c r="F9264" s="8">
        <f>VLOOKUP(C9264,Products!$A$2:$E$20,5,TRUE)</f>
        <v>15.95</v>
      </c>
      <c r="G9264" s="8">
        <f t="shared" si="288"/>
        <v>15.95</v>
      </c>
      <c r="H9264" s="8">
        <f>VLOOKUP(C9264,Products!$A$2:$F$20,6,TRUE)</f>
        <v>6</v>
      </c>
      <c r="I9264" s="8">
        <f t="shared" si="289"/>
        <v>6</v>
      </c>
      <c r="J9264" s="42">
        <f>VLOOKUP(B9264,Invoices!A:I,9,TRUE)</f>
        <v>2021</v>
      </c>
    </row>
    <row r="9265" spans="1:10" x14ac:dyDescent="0.15">
      <c r="A9265" t="s">
        <v>12625</v>
      </c>
      <c r="B9265" t="s">
        <v>1970</v>
      </c>
      <c r="C9265" t="s">
        <v>104</v>
      </c>
      <c r="D9265" t="s">
        <v>71</v>
      </c>
      <c r="E9265">
        <v>1</v>
      </c>
      <c r="F9265" s="8">
        <f>VLOOKUP(C9265,Products!$A$2:$E$20,5,TRUE)</f>
        <v>2.95</v>
      </c>
      <c r="G9265" s="8">
        <f t="shared" si="288"/>
        <v>2.95</v>
      </c>
      <c r="H9265" s="8">
        <f>VLOOKUP(C9265,Products!$A$2:$F$20,6,TRUE)</f>
        <v>1.1500000000000001</v>
      </c>
      <c r="I9265" s="8">
        <f t="shared" si="289"/>
        <v>1.1500000000000001</v>
      </c>
      <c r="J9265" s="42">
        <f>VLOOKUP(B9265,Invoices!A:I,9,TRUE)</f>
        <v>2021</v>
      </c>
    </row>
    <row r="9266" spans="1:10" x14ac:dyDescent="0.15">
      <c r="A9266" t="s">
        <v>12626</v>
      </c>
      <c r="B9266" t="s">
        <v>1970</v>
      </c>
      <c r="C9266" t="s">
        <v>99</v>
      </c>
      <c r="D9266" t="s">
        <v>84</v>
      </c>
      <c r="E9266">
        <v>1</v>
      </c>
      <c r="F9266" s="8">
        <f>VLOOKUP(C9266,Products!$A$2:$E$20,5,TRUE)</f>
        <v>3.5</v>
      </c>
      <c r="G9266" s="8">
        <f t="shared" si="288"/>
        <v>3.5</v>
      </c>
      <c r="H9266" s="8">
        <f>VLOOKUP(C9266,Products!$A$2:$F$20,6,TRUE)</f>
        <v>0.54999999999999982</v>
      </c>
      <c r="I9266" s="8">
        <f t="shared" si="289"/>
        <v>0.54999999999999982</v>
      </c>
      <c r="J9266" s="42">
        <f>VLOOKUP(B9266,Invoices!A:I,9,TRUE)</f>
        <v>2021</v>
      </c>
    </row>
    <row r="9267" spans="1:10" x14ac:dyDescent="0.15">
      <c r="A9267" t="s">
        <v>12627</v>
      </c>
      <c r="B9267" t="s">
        <v>1970</v>
      </c>
      <c r="C9267" t="s">
        <v>102</v>
      </c>
      <c r="D9267" t="s">
        <v>83</v>
      </c>
      <c r="E9267">
        <v>1</v>
      </c>
      <c r="F9267" s="8">
        <f>VLOOKUP(C9267,Products!$A$2:$E$20,5,TRUE)</f>
        <v>29.95</v>
      </c>
      <c r="G9267" s="8">
        <f t="shared" si="288"/>
        <v>29.95</v>
      </c>
      <c r="H9267" s="8">
        <f>VLOOKUP(C9267,Products!$A$2:$F$20,6,TRUE)</f>
        <v>15</v>
      </c>
      <c r="I9267" s="8">
        <f t="shared" si="289"/>
        <v>15</v>
      </c>
      <c r="J9267" s="42">
        <f>VLOOKUP(B9267,Invoices!A:I,9,TRUE)</f>
        <v>2021</v>
      </c>
    </row>
    <row r="9268" spans="1:10" x14ac:dyDescent="0.15">
      <c r="A9268" t="s">
        <v>12628</v>
      </c>
      <c r="B9268" t="s">
        <v>1971</v>
      </c>
      <c r="C9268" t="s">
        <v>104</v>
      </c>
      <c r="D9268" t="s">
        <v>71</v>
      </c>
      <c r="E9268">
        <v>1</v>
      </c>
      <c r="F9268" s="8">
        <f>VLOOKUP(C9268,Products!$A$2:$E$20,5,TRUE)</f>
        <v>2.95</v>
      </c>
      <c r="G9268" s="8">
        <f t="shared" si="288"/>
        <v>2.95</v>
      </c>
      <c r="H9268" s="8">
        <f>VLOOKUP(C9268,Products!$A$2:$F$20,6,TRUE)</f>
        <v>1.1500000000000001</v>
      </c>
      <c r="I9268" s="8">
        <f t="shared" si="289"/>
        <v>1.1500000000000001</v>
      </c>
      <c r="J9268" s="42">
        <f>VLOOKUP(B9268,Invoices!A:I,9,TRUE)</f>
        <v>2021</v>
      </c>
    </row>
    <row r="9269" spans="1:10" x14ac:dyDescent="0.15">
      <c r="A9269" t="s">
        <v>12629</v>
      </c>
      <c r="B9269" t="s">
        <v>1971</v>
      </c>
      <c r="C9269" t="s">
        <v>90</v>
      </c>
      <c r="D9269" t="s">
        <v>72</v>
      </c>
      <c r="E9269">
        <v>3</v>
      </c>
      <c r="F9269" s="8">
        <f>VLOOKUP(C9269,Products!$A$2:$E$20,5,TRUE)</f>
        <v>8.9499999999999993</v>
      </c>
      <c r="G9269" s="8">
        <f t="shared" si="288"/>
        <v>26.849999999999998</v>
      </c>
      <c r="H9269" s="8">
        <f>VLOOKUP(C9269,Products!$A$2:$F$20,6,TRUE)</f>
        <v>5.6999999999999993</v>
      </c>
      <c r="I9269" s="8">
        <f t="shared" si="289"/>
        <v>17.099999999999998</v>
      </c>
      <c r="J9269" s="42">
        <f>VLOOKUP(B9269,Invoices!A:I,9,TRUE)</f>
        <v>2021</v>
      </c>
    </row>
    <row r="9270" spans="1:10" x14ac:dyDescent="0.15">
      <c r="A9270" t="s">
        <v>12630</v>
      </c>
      <c r="B9270" t="s">
        <v>1971</v>
      </c>
      <c r="C9270" t="s">
        <v>96</v>
      </c>
      <c r="D9270" t="s">
        <v>75</v>
      </c>
      <c r="E9270">
        <v>5</v>
      </c>
      <c r="F9270" s="8">
        <f>VLOOKUP(C9270,Products!$A$2:$E$20,5,TRUE)</f>
        <v>79.95</v>
      </c>
      <c r="G9270" s="8">
        <f t="shared" si="288"/>
        <v>399.75</v>
      </c>
      <c r="H9270" s="8">
        <f>VLOOKUP(C9270,Products!$A$2:$F$20,6,TRUE)</f>
        <v>27.950000000000003</v>
      </c>
      <c r="I9270" s="8">
        <f t="shared" si="289"/>
        <v>139.75</v>
      </c>
      <c r="J9270" s="42">
        <f>VLOOKUP(B9270,Invoices!A:I,9,TRUE)</f>
        <v>2021</v>
      </c>
    </row>
    <row r="9271" spans="1:10" x14ac:dyDescent="0.15">
      <c r="A9271" t="s">
        <v>12631</v>
      </c>
      <c r="B9271" t="s">
        <v>1971</v>
      </c>
      <c r="C9271" t="s">
        <v>95</v>
      </c>
      <c r="D9271" t="s">
        <v>73</v>
      </c>
      <c r="E9271">
        <v>20</v>
      </c>
      <c r="F9271" s="8">
        <f>VLOOKUP(C9271,Products!$A$2:$E$20,5,TRUE)</f>
        <v>12.95</v>
      </c>
      <c r="G9271" s="8">
        <f t="shared" si="288"/>
        <v>259</v>
      </c>
      <c r="H9271" s="8">
        <f>VLOOKUP(C9271,Products!$A$2:$F$20,6,TRUE)</f>
        <v>4.1999999999999993</v>
      </c>
      <c r="I9271" s="8">
        <f t="shared" si="289"/>
        <v>83.999999999999986</v>
      </c>
      <c r="J9271" s="42">
        <f>VLOOKUP(B9271,Invoices!A:I,9,TRUE)</f>
        <v>2021</v>
      </c>
    </row>
    <row r="9272" spans="1:10" x14ac:dyDescent="0.15">
      <c r="A9272" t="s">
        <v>12632</v>
      </c>
      <c r="B9272" t="s">
        <v>1972</v>
      </c>
      <c r="C9272" t="s">
        <v>104</v>
      </c>
      <c r="D9272" t="s">
        <v>71</v>
      </c>
      <c r="E9272">
        <v>3</v>
      </c>
      <c r="F9272" s="8">
        <f>VLOOKUP(C9272,Products!$A$2:$E$20,5,TRUE)</f>
        <v>2.95</v>
      </c>
      <c r="G9272" s="8">
        <f t="shared" si="288"/>
        <v>8.8500000000000014</v>
      </c>
      <c r="H9272" s="8">
        <f>VLOOKUP(C9272,Products!$A$2:$F$20,6,TRUE)</f>
        <v>1.1500000000000001</v>
      </c>
      <c r="I9272" s="8">
        <f t="shared" si="289"/>
        <v>3.45</v>
      </c>
      <c r="J9272" s="42">
        <f>VLOOKUP(B9272,Invoices!A:I,9,TRUE)</f>
        <v>2021</v>
      </c>
    </row>
    <row r="9273" spans="1:10" x14ac:dyDescent="0.15">
      <c r="A9273" t="s">
        <v>12633</v>
      </c>
      <c r="B9273" t="s">
        <v>1972</v>
      </c>
      <c r="C9273" t="s">
        <v>94</v>
      </c>
      <c r="D9273" t="s">
        <v>86</v>
      </c>
      <c r="E9273">
        <v>3</v>
      </c>
      <c r="F9273" s="8">
        <f>VLOOKUP(C9273,Products!$A$2:$E$20,5,TRUE)</f>
        <v>3.5</v>
      </c>
      <c r="G9273" s="8">
        <f t="shared" si="288"/>
        <v>10.5</v>
      </c>
      <c r="H9273" s="8">
        <f>VLOOKUP(C9273,Products!$A$2:$F$20,6,TRUE)</f>
        <v>0.54999999999999982</v>
      </c>
      <c r="I9273" s="8">
        <f t="shared" si="289"/>
        <v>1.6499999999999995</v>
      </c>
      <c r="J9273" s="42">
        <f>VLOOKUP(B9273,Invoices!A:I,9,TRUE)</f>
        <v>2021</v>
      </c>
    </row>
    <row r="9274" spans="1:10" x14ac:dyDescent="0.15">
      <c r="A9274" t="s">
        <v>12634</v>
      </c>
      <c r="B9274" t="s">
        <v>1972</v>
      </c>
      <c r="C9274" t="s">
        <v>88</v>
      </c>
      <c r="D9274" t="s">
        <v>85</v>
      </c>
      <c r="E9274">
        <v>2</v>
      </c>
      <c r="F9274" s="8">
        <f>VLOOKUP(C9274,Products!$A$2:$E$20,5,TRUE)</f>
        <v>8.9499999999999993</v>
      </c>
      <c r="G9274" s="8">
        <f t="shared" si="288"/>
        <v>17.899999999999999</v>
      </c>
      <c r="H9274" s="8">
        <f>VLOOKUP(C9274,Products!$A$2:$F$20,6,TRUE)</f>
        <v>5.6999999999999993</v>
      </c>
      <c r="I9274" s="8">
        <f t="shared" si="289"/>
        <v>11.399999999999999</v>
      </c>
      <c r="J9274" s="42">
        <f>VLOOKUP(B9274,Invoices!A:I,9,TRUE)</f>
        <v>2021</v>
      </c>
    </row>
    <row r="9275" spans="1:10" x14ac:dyDescent="0.15">
      <c r="A9275" t="s">
        <v>12635</v>
      </c>
      <c r="B9275" t="s">
        <v>1972</v>
      </c>
      <c r="C9275" t="s">
        <v>87</v>
      </c>
      <c r="D9275" t="s">
        <v>68</v>
      </c>
      <c r="E9275">
        <v>10</v>
      </c>
      <c r="F9275" s="8">
        <f>VLOOKUP(C9275,Products!$A$2:$E$20,5,TRUE)</f>
        <v>19.95</v>
      </c>
      <c r="G9275" s="8">
        <f t="shared" si="288"/>
        <v>199.5</v>
      </c>
      <c r="H9275" s="8">
        <f>VLOOKUP(C9275,Products!$A$2:$F$20,6,TRUE)</f>
        <v>7.4499999999999993</v>
      </c>
      <c r="I9275" s="8">
        <f t="shared" si="289"/>
        <v>74.5</v>
      </c>
      <c r="J9275" s="42">
        <f>VLOOKUP(B9275,Invoices!A:I,9,TRUE)</f>
        <v>2021</v>
      </c>
    </row>
    <row r="9276" spans="1:10" x14ac:dyDescent="0.15">
      <c r="A9276" t="s">
        <v>12636</v>
      </c>
      <c r="B9276" t="s">
        <v>1972</v>
      </c>
      <c r="C9276" t="s">
        <v>90</v>
      </c>
      <c r="D9276" t="s">
        <v>72</v>
      </c>
      <c r="E9276">
        <v>5</v>
      </c>
      <c r="F9276" s="8">
        <f>VLOOKUP(C9276,Products!$A$2:$E$20,5,TRUE)</f>
        <v>8.9499999999999993</v>
      </c>
      <c r="G9276" s="8">
        <f t="shared" si="288"/>
        <v>44.75</v>
      </c>
      <c r="H9276" s="8">
        <f>VLOOKUP(C9276,Products!$A$2:$F$20,6,TRUE)</f>
        <v>5.6999999999999993</v>
      </c>
      <c r="I9276" s="8">
        <f t="shared" si="289"/>
        <v>28.499999999999996</v>
      </c>
      <c r="J9276" s="42">
        <f>VLOOKUP(B9276,Invoices!A:I,9,TRUE)</f>
        <v>2021</v>
      </c>
    </row>
    <row r="9277" spans="1:10" x14ac:dyDescent="0.15">
      <c r="A9277" t="s">
        <v>12637</v>
      </c>
      <c r="B9277" t="s">
        <v>1972</v>
      </c>
      <c r="C9277" t="s">
        <v>99</v>
      </c>
      <c r="D9277" t="s">
        <v>84</v>
      </c>
      <c r="E9277">
        <v>4</v>
      </c>
      <c r="F9277" s="8">
        <f>VLOOKUP(C9277,Products!$A$2:$E$20,5,TRUE)</f>
        <v>3.5</v>
      </c>
      <c r="G9277" s="8">
        <f t="shared" si="288"/>
        <v>14</v>
      </c>
      <c r="H9277" s="8">
        <f>VLOOKUP(C9277,Products!$A$2:$F$20,6,TRUE)</f>
        <v>0.54999999999999982</v>
      </c>
      <c r="I9277" s="8">
        <f t="shared" si="289"/>
        <v>2.1999999999999993</v>
      </c>
      <c r="J9277" s="42">
        <f>VLOOKUP(B9277,Invoices!A:I,9,TRUE)</f>
        <v>2021</v>
      </c>
    </row>
    <row r="9278" spans="1:10" x14ac:dyDescent="0.15">
      <c r="A9278" t="s">
        <v>12638</v>
      </c>
      <c r="B9278" t="s">
        <v>1973</v>
      </c>
      <c r="C9278" t="s">
        <v>88</v>
      </c>
      <c r="D9278" t="s">
        <v>85</v>
      </c>
      <c r="E9278">
        <v>5</v>
      </c>
      <c r="F9278" s="8">
        <f>VLOOKUP(C9278,Products!$A$2:$E$20,5,TRUE)</f>
        <v>8.9499999999999993</v>
      </c>
      <c r="G9278" s="8">
        <f t="shared" si="288"/>
        <v>44.75</v>
      </c>
      <c r="H9278" s="8">
        <f>VLOOKUP(C9278,Products!$A$2:$F$20,6,TRUE)</f>
        <v>5.6999999999999993</v>
      </c>
      <c r="I9278" s="8">
        <f t="shared" si="289"/>
        <v>28.499999999999996</v>
      </c>
      <c r="J9278" s="42">
        <f>VLOOKUP(B9278,Invoices!A:I,9,TRUE)</f>
        <v>2021</v>
      </c>
    </row>
    <row r="9279" spans="1:10" x14ac:dyDescent="0.15">
      <c r="A9279" t="s">
        <v>12639</v>
      </c>
      <c r="B9279" t="s">
        <v>1973</v>
      </c>
      <c r="C9279" t="s">
        <v>93</v>
      </c>
      <c r="D9279" t="s">
        <v>76</v>
      </c>
      <c r="E9279">
        <v>1</v>
      </c>
      <c r="F9279" s="8">
        <f>VLOOKUP(C9279,Products!$A$2:$E$20,5,TRUE)</f>
        <v>9.9499999999999993</v>
      </c>
      <c r="G9279" s="8">
        <f t="shared" si="288"/>
        <v>9.9499999999999993</v>
      </c>
      <c r="H9279" s="8">
        <f>VLOOKUP(C9279,Products!$A$2:$F$20,6,TRUE)</f>
        <v>1.9499999999999993</v>
      </c>
      <c r="I9279" s="8">
        <f t="shared" si="289"/>
        <v>1.9499999999999993</v>
      </c>
      <c r="J9279" s="42">
        <f>VLOOKUP(B9279,Invoices!A:I,9,TRUE)</f>
        <v>2021</v>
      </c>
    </row>
    <row r="9280" spans="1:10" x14ac:dyDescent="0.15">
      <c r="A9280" t="s">
        <v>12640</v>
      </c>
      <c r="B9280" t="s">
        <v>1973</v>
      </c>
      <c r="C9280" t="s">
        <v>92</v>
      </c>
      <c r="D9280" t="s">
        <v>82</v>
      </c>
      <c r="E9280">
        <v>4</v>
      </c>
      <c r="F9280" s="8">
        <f>VLOOKUP(C9280,Products!$A$2:$E$20,5,TRUE)</f>
        <v>19.95</v>
      </c>
      <c r="G9280" s="8">
        <f t="shared" si="288"/>
        <v>79.8</v>
      </c>
      <c r="H9280" s="8">
        <f>VLOOKUP(C9280,Products!$A$2:$F$20,6,TRUE)</f>
        <v>7.4499999999999993</v>
      </c>
      <c r="I9280" s="8">
        <f t="shared" si="289"/>
        <v>29.799999999999997</v>
      </c>
      <c r="J9280" s="42">
        <f>VLOOKUP(B9280,Invoices!A:I,9,TRUE)</f>
        <v>2021</v>
      </c>
    </row>
    <row r="9281" spans="1:10" x14ac:dyDescent="0.15">
      <c r="A9281" t="s">
        <v>12641</v>
      </c>
      <c r="B9281" t="s">
        <v>1973</v>
      </c>
      <c r="C9281" t="s">
        <v>94</v>
      </c>
      <c r="D9281" t="s">
        <v>86</v>
      </c>
      <c r="E9281">
        <v>2</v>
      </c>
      <c r="F9281" s="8">
        <f>VLOOKUP(C9281,Products!$A$2:$E$20,5,TRUE)</f>
        <v>3.5</v>
      </c>
      <c r="G9281" s="8">
        <f t="shared" si="288"/>
        <v>7</v>
      </c>
      <c r="H9281" s="8">
        <f>VLOOKUP(C9281,Products!$A$2:$F$20,6,TRUE)</f>
        <v>0.54999999999999982</v>
      </c>
      <c r="I9281" s="8">
        <f t="shared" si="289"/>
        <v>1.0999999999999996</v>
      </c>
      <c r="J9281" s="42">
        <f>VLOOKUP(B9281,Invoices!A:I,9,TRUE)</f>
        <v>2021</v>
      </c>
    </row>
    <row r="9282" spans="1:10" x14ac:dyDescent="0.15">
      <c r="A9282" t="s">
        <v>12642</v>
      </c>
      <c r="B9282" t="s">
        <v>1973</v>
      </c>
      <c r="C9282" t="s">
        <v>95</v>
      </c>
      <c r="D9282" t="s">
        <v>73</v>
      </c>
      <c r="E9282">
        <v>10</v>
      </c>
      <c r="F9282" s="8">
        <f>VLOOKUP(C9282,Products!$A$2:$E$20,5,TRUE)</f>
        <v>12.95</v>
      </c>
      <c r="G9282" s="8">
        <f t="shared" si="288"/>
        <v>129.5</v>
      </c>
      <c r="H9282" s="8">
        <f>VLOOKUP(C9282,Products!$A$2:$F$20,6,TRUE)</f>
        <v>4.1999999999999993</v>
      </c>
      <c r="I9282" s="8">
        <f t="shared" si="289"/>
        <v>41.999999999999993</v>
      </c>
      <c r="J9282" s="42">
        <f>VLOOKUP(B9282,Invoices!A:I,9,TRUE)</f>
        <v>2021</v>
      </c>
    </row>
    <row r="9283" spans="1:10" x14ac:dyDescent="0.15">
      <c r="A9283" t="s">
        <v>12643</v>
      </c>
      <c r="B9283" t="s">
        <v>1973</v>
      </c>
      <c r="C9283" t="s">
        <v>92</v>
      </c>
      <c r="D9283" t="s">
        <v>82</v>
      </c>
      <c r="E9283">
        <v>12</v>
      </c>
      <c r="F9283" s="8">
        <f>VLOOKUP(C9283,Products!$A$2:$E$20,5,TRUE)</f>
        <v>19.95</v>
      </c>
      <c r="G9283" s="8">
        <f t="shared" ref="G9283:G9346" si="290">F9283*E9283</f>
        <v>239.39999999999998</v>
      </c>
      <c r="H9283" s="8">
        <f>VLOOKUP(C9283,Products!$A$2:$F$20,6,TRUE)</f>
        <v>7.4499999999999993</v>
      </c>
      <c r="I9283" s="8">
        <f t="shared" ref="I9283:I9346" si="291">H9283*E9283</f>
        <v>89.399999999999991</v>
      </c>
      <c r="J9283" s="42">
        <f>VLOOKUP(B9283,Invoices!A:I,9,TRUE)</f>
        <v>2021</v>
      </c>
    </row>
    <row r="9284" spans="1:10" x14ac:dyDescent="0.15">
      <c r="A9284" t="s">
        <v>12644</v>
      </c>
      <c r="B9284" t="s">
        <v>1973</v>
      </c>
      <c r="C9284" t="s">
        <v>89</v>
      </c>
      <c r="D9284" t="s">
        <v>80</v>
      </c>
      <c r="E9284">
        <v>12</v>
      </c>
      <c r="F9284" s="8">
        <f>VLOOKUP(C9284,Products!$A$2:$E$20,5,TRUE)</f>
        <v>15.95</v>
      </c>
      <c r="G9284" s="8">
        <f t="shared" si="290"/>
        <v>191.39999999999998</v>
      </c>
      <c r="H9284" s="8">
        <f>VLOOKUP(C9284,Products!$A$2:$F$20,6,TRUE)</f>
        <v>6</v>
      </c>
      <c r="I9284" s="8">
        <f t="shared" si="291"/>
        <v>72</v>
      </c>
      <c r="J9284" s="42">
        <f>VLOOKUP(B9284,Invoices!A:I,9,TRUE)</f>
        <v>2021</v>
      </c>
    </row>
    <row r="9285" spans="1:10" x14ac:dyDescent="0.15">
      <c r="A9285" t="s">
        <v>12645</v>
      </c>
      <c r="B9285" t="s">
        <v>1973</v>
      </c>
      <c r="C9285" t="s">
        <v>98</v>
      </c>
      <c r="D9285" t="s">
        <v>79</v>
      </c>
      <c r="E9285">
        <v>2</v>
      </c>
      <c r="F9285" s="8">
        <f>VLOOKUP(C9285,Products!$A$2:$E$20,5,TRUE)</f>
        <v>14.95</v>
      </c>
      <c r="G9285" s="8">
        <f t="shared" si="290"/>
        <v>29.9</v>
      </c>
      <c r="H9285" s="8">
        <f>VLOOKUP(C9285,Products!$A$2:$F$20,6,TRUE)</f>
        <v>3.0499999999999989</v>
      </c>
      <c r="I9285" s="8">
        <f t="shared" si="291"/>
        <v>6.0999999999999979</v>
      </c>
      <c r="J9285" s="42">
        <f>VLOOKUP(B9285,Invoices!A:I,9,TRUE)</f>
        <v>2021</v>
      </c>
    </row>
    <row r="9286" spans="1:10" x14ac:dyDescent="0.15">
      <c r="A9286" t="s">
        <v>12646</v>
      </c>
      <c r="B9286" t="s">
        <v>1973</v>
      </c>
      <c r="C9286" t="s">
        <v>104</v>
      </c>
      <c r="D9286" t="s">
        <v>71</v>
      </c>
      <c r="E9286">
        <v>5</v>
      </c>
      <c r="F9286" s="8">
        <f>VLOOKUP(C9286,Products!$A$2:$E$20,5,TRUE)</f>
        <v>2.95</v>
      </c>
      <c r="G9286" s="8">
        <f t="shared" si="290"/>
        <v>14.75</v>
      </c>
      <c r="H9286" s="8">
        <f>VLOOKUP(C9286,Products!$A$2:$F$20,6,TRUE)</f>
        <v>1.1500000000000001</v>
      </c>
      <c r="I9286" s="8">
        <f t="shared" si="291"/>
        <v>5.7500000000000009</v>
      </c>
      <c r="J9286" s="42">
        <f>VLOOKUP(B9286,Invoices!A:I,9,TRUE)</f>
        <v>2021</v>
      </c>
    </row>
    <row r="9287" spans="1:10" x14ac:dyDescent="0.15">
      <c r="A9287" t="s">
        <v>12647</v>
      </c>
      <c r="B9287" t="s">
        <v>1973</v>
      </c>
      <c r="C9287" t="s">
        <v>96</v>
      </c>
      <c r="D9287" t="s">
        <v>75</v>
      </c>
      <c r="E9287">
        <v>3</v>
      </c>
      <c r="F9287" s="8">
        <f>VLOOKUP(C9287,Products!$A$2:$E$20,5,TRUE)</f>
        <v>79.95</v>
      </c>
      <c r="G9287" s="8">
        <f t="shared" si="290"/>
        <v>239.85000000000002</v>
      </c>
      <c r="H9287" s="8">
        <f>VLOOKUP(C9287,Products!$A$2:$F$20,6,TRUE)</f>
        <v>27.950000000000003</v>
      </c>
      <c r="I9287" s="8">
        <f t="shared" si="291"/>
        <v>83.850000000000009</v>
      </c>
      <c r="J9287" s="42">
        <f>VLOOKUP(B9287,Invoices!A:I,9,TRUE)</f>
        <v>2021</v>
      </c>
    </row>
    <row r="9288" spans="1:10" x14ac:dyDescent="0.15">
      <c r="A9288" t="s">
        <v>12648</v>
      </c>
      <c r="B9288" t="s">
        <v>1973</v>
      </c>
      <c r="C9288" t="s">
        <v>88</v>
      </c>
      <c r="D9288" t="s">
        <v>85</v>
      </c>
      <c r="E9288">
        <v>2</v>
      </c>
      <c r="F9288" s="8">
        <f>VLOOKUP(C9288,Products!$A$2:$E$20,5,TRUE)</f>
        <v>8.9499999999999993</v>
      </c>
      <c r="G9288" s="8">
        <f t="shared" si="290"/>
        <v>17.899999999999999</v>
      </c>
      <c r="H9288" s="8">
        <f>VLOOKUP(C9288,Products!$A$2:$F$20,6,TRUE)</f>
        <v>5.6999999999999993</v>
      </c>
      <c r="I9288" s="8">
        <f t="shared" si="291"/>
        <v>11.399999999999999</v>
      </c>
      <c r="J9288" s="42">
        <f>VLOOKUP(B9288,Invoices!A:I,9,TRUE)</f>
        <v>2021</v>
      </c>
    </row>
    <row r="9289" spans="1:10" x14ac:dyDescent="0.15">
      <c r="A9289" t="s">
        <v>12649</v>
      </c>
      <c r="B9289" t="s">
        <v>1973</v>
      </c>
      <c r="C9289" t="s">
        <v>105</v>
      </c>
      <c r="D9289" t="s">
        <v>81</v>
      </c>
      <c r="E9289">
        <v>1</v>
      </c>
      <c r="F9289" s="8">
        <f>VLOOKUP(C9289,Products!$A$2:$E$20,5,TRUE)</f>
        <v>8.9499999999999993</v>
      </c>
      <c r="G9289" s="8">
        <f t="shared" si="290"/>
        <v>8.9499999999999993</v>
      </c>
      <c r="H9289" s="8">
        <f>VLOOKUP(C9289,Products!$A$2:$F$20,6,TRUE)</f>
        <v>3.1999999999999993</v>
      </c>
      <c r="I9289" s="8">
        <f t="shared" si="291"/>
        <v>3.1999999999999993</v>
      </c>
      <c r="J9289" s="42">
        <f>VLOOKUP(B9289,Invoices!A:I,9,TRUE)</f>
        <v>2021</v>
      </c>
    </row>
    <row r="9290" spans="1:10" x14ac:dyDescent="0.15">
      <c r="A9290" t="s">
        <v>12650</v>
      </c>
      <c r="B9290" t="s">
        <v>1973</v>
      </c>
      <c r="C9290" t="s">
        <v>97</v>
      </c>
      <c r="D9290" t="s">
        <v>74</v>
      </c>
      <c r="E9290">
        <v>5</v>
      </c>
      <c r="F9290" s="8">
        <f>VLOOKUP(C9290,Products!$A$2:$E$20,5,TRUE)</f>
        <v>1.5</v>
      </c>
      <c r="G9290" s="8">
        <f t="shared" si="290"/>
        <v>7.5</v>
      </c>
      <c r="H9290" s="8">
        <f>VLOOKUP(C9290,Products!$A$2:$F$20,6,TRUE)</f>
        <v>0.5</v>
      </c>
      <c r="I9290" s="8">
        <f t="shared" si="291"/>
        <v>2.5</v>
      </c>
      <c r="J9290" s="42">
        <f>VLOOKUP(B9290,Invoices!A:I,9,TRUE)</f>
        <v>2021</v>
      </c>
    </row>
    <row r="9291" spans="1:10" x14ac:dyDescent="0.15">
      <c r="A9291" t="s">
        <v>12651</v>
      </c>
      <c r="B9291" t="s">
        <v>1973</v>
      </c>
      <c r="C9291" t="s">
        <v>89</v>
      </c>
      <c r="D9291" t="s">
        <v>80</v>
      </c>
      <c r="E9291">
        <v>10</v>
      </c>
      <c r="F9291" s="8">
        <f>VLOOKUP(C9291,Products!$A$2:$E$20,5,TRUE)</f>
        <v>15.95</v>
      </c>
      <c r="G9291" s="8">
        <f t="shared" si="290"/>
        <v>159.5</v>
      </c>
      <c r="H9291" s="8">
        <f>VLOOKUP(C9291,Products!$A$2:$F$20,6,TRUE)</f>
        <v>6</v>
      </c>
      <c r="I9291" s="8">
        <f t="shared" si="291"/>
        <v>60</v>
      </c>
      <c r="J9291" s="42">
        <f>VLOOKUP(B9291,Invoices!A:I,9,TRUE)</f>
        <v>2021</v>
      </c>
    </row>
    <row r="9292" spans="1:10" x14ac:dyDescent="0.15">
      <c r="A9292" t="s">
        <v>12652</v>
      </c>
      <c r="B9292" t="s">
        <v>1973</v>
      </c>
      <c r="C9292" t="s">
        <v>87</v>
      </c>
      <c r="D9292" t="s">
        <v>68</v>
      </c>
      <c r="E9292">
        <v>24</v>
      </c>
      <c r="F9292" s="8">
        <f>VLOOKUP(C9292,Products!$A$2:$E$20,5,TRUE)</f>
        <v>19.95</v>
      </c>
      <c r="G9292" s="8">
        <f t="shared" si="290"/>
        <v>478.79999999999995</v>
      </c>
      <c r="H9292" s="8">
        <f>VLOOKUP(C9292,Products!$A$2:$F$20,6,TRUE)</f>
        <v>7.4499999999999993</v>
      </c>
      <c r="I9292" s="8">
        <f t="shared" si="291"/>
        <v>178.79999999999998</v>
      </c>
      <c r="J9292" s="42">
        <f>VLOOKUP(B9292,Invoices!A:I,9,TRUE)</f>
        <v>2021</v>
      </c>
    </row>
    <row r="9293" spans="1:10" x14ac:dyDescent="0.15">
      <c r="A9293" t="s">
        <v>12653</v>
      </c>
      <c r="B9293" t="s">
        <v>1973</v>
      </c>
      <c r="C9293" t="s">
        <v>90</v>
      </c>
      <c r="D9293" t="s">
        <v>72</v>
      </c>
      <c r="E9293">
        <v>12</v>
      </c>
      <c r="F9293" s="8">
        <f>VLOOKUP(C9293,Products!$A$2:$E$20,5,TRUE)</f>
        <v>8.9499999999999993</v>
      </c>
      <c r="G9293" s="8">
        <f t="shared" si="290"/>
        <v>107.39999999999999</v>
      </c>
      <c r="H9293" s="8">
        <f>VLOOKUP(C9293,Products!$A$2:$F$20,6,TRUE)</f>
        <v>5.6999999999999993</v>
      </c>
      <c r="I9293" s="8">
        <f t="shared" si="291"/>
        <v>68.399999999999991</v>
      </c>
      <c r="J9293" s="42">
        <f>VLOOKUP(B9293,Invoices!A:I,9,TRUE)</f>
        <v>2021</v>
      </c>
    </row>
    <row r="9294" spans="1:10" x14ac:dyDescent="0.15">
      <c r="A9294" t="s">
        <v>12654</v>
      </c>
      <c r="B9294" t="s">
        <v>1973</v>
      </c>
      <c r="C9294" t="s">
        <v>92</v>
      </c>
      <c r="D9294" t="s">
        <v>82</v>
      </c>
      <c r="E9294">
        <v>10</v>
      </c>
      <c r="F9294" s="8">
        <f>VLOOKUP(C9294,Products!$A$2:$E$20,5,TRUE)</f>
        <v>19.95</v>
      </c>
      <c r="G9294" s="8">
        <f t="shared" si="290"/>
        <v>199.5</v>
      </c>
      <c r="H9294" s="8">
        <f>VLOOKUP(C9294,Products!$A$2:$F$20,6,TRUE)</f>
        <v>7.4499999999999993</v>
      </c>
      <c r="I9294" s="8">
        <f t="shared" si="291"/>
        <v>74.5</v>
      </c>
      <c r="J9294" s="42">
        <f>VLOOKUP(B9294,Invoices!A:I,9,TRUE)</f>
        <v>2021</v>
      </c>
    </row>
    <row r="9295" spans="1:10" x14ac:dyDescent="0.15">
      <c r="A9295" t="s">
        <v>12655</v>
      </c>
      <c r="B9295" t="s">
        <v>1973</v>
      </c>
      <c r="C9295" t="s">
        <v>99</v>
      </c>
      <c r="D9295" t="s">
        <v>84</v>
      </c>
      <c r="E9295">
        <v>1</v>
      </c>
      <c r="F9295" s="8">
        <f>VLOOKUP(C9295,Products!$A$2:$E$20,5,TRUE)</f>
        <v>3.5</v>
      </c>
      <c r="G9295" s="8">
        <f t="shared" si="290"/>
        <v>3.5</v>
      </c>
      <c r="H9295" s="8">
        <f>VLOOKUP(C9295,Products!$A$2:$F$20,6,TRUE)</f>
        <v>0.54999999999999982</v>
      </c>
      <c r="I9295" s="8">
        <f t="shared" si="291"/>
        <v>0.54999999999999982</v>
      </c>
      <c r="J9295" s="42">
        <f>VLOOKUP(B9295,Invoices!A:I,9,TRUE)</f>
        <v>2021</v>
      </c>
    </row>
    <row r="9296" spans="1:10" x14ac:dyDescent="0.15">
      <c r="A9296" t="s">
        <v>12656</v>
      </c>
      <c r="B9296" t="s">
        <v>1973</v>
      </c>
      <c r="C9296" t="s">
        <v>101</v>
      </c>
      <c r="D9296" t="s">
        <v>69</v>
      </c>
      <c r="E9296">
        <v>20</v>
      </c>
      <c r="F9296" s="8">
        <f>VLOOKUP(C9296,Products!$A$2:$E$20,5,TRUE)</f>
        <v>129.94999999999999</v>
      </c>
      <c r="G9296" s="8">
        <f t="shared" si="290"/>
        <v>2599</v>
      </c>
      <c r="H9296" s="8">
        <f>VLOOKUP(C9296,Products!$A$2:$F$20,6,TRUE)</f>
        <v>40.449999999999989</v>
      </c>
      <c r="I9296" s="8">
        <f t="shared" si="291"/>
        <v>808.99999999999977</v>
      </c>
      <c r="J9296" s="42">
        <f>VLOOKUP(B9296,Invoices!A:I,9,TRUE)</f>
        <v>2021</v>
      </c>
    </row>
    <row r="9297" spans="1:10" x14ac:dyDescent="0.15">
      <c r="A9297" t="s">
        <v>12657</v>
      </c>
      <c r="B9297" t="s">
        <v>1973</v>
      </c>
      <c r="C9297" t="s">
        <v>104</v>
      </c>
      <c r="D9297" t="s">
        <v>71</v>
      </c>
      <c r="E9297">
        <v>5</v>
      </c>
      <c r="F9297" s="8">
        <f>VLOOKUP(C9297,Products!$A$2:$E$20,5,TRUE)</f>
        <v>2.95</v>
      </c>
      <c r="G9297" s="8">
        <f t="shared" si="290"/>
        <v>14.75</v>
      </c>
      <c r="H9297" s="8">
        <f>VLOOKUP(C9297,Products!$A$2:$F$20,6,TRUE)</f>
        <v>1.1500000000000001</v>
      </c>
      <c r="I9297" s="8">
        <f t="shared" si="291"/>
        <v>5.7500000000000009</v>
      </c>
      <c r="J9297" s="42">
        <f>VLOOKUP(B9297,Invoices!A:I,9,TRUE)</f>
        <v>2021</v>
      </c>
    </row>
    <row r="9298" spans="1:10" x14ac:dyDescent="0.15">
      <c r="A9298" t="s">
        <v>12658</v>
      </c>
      <c r="B9298" t="s">
        <v>1973</v>
      </c>
      <c r="C9298" t="s">
        <v>100</v>
      </c>
      <c r="D9298" t="s">
        <v>78</v>
      </c>
      <c r="E9298">
        <v>20</v>
      </c>
      <c r="F9298" s="8">
        <f>VLOOKUP(C9298,Products!$A$2:$E$20,5,TRUE)</f>
        <v>49.95</v>
      </c>
      <c r="G9298" s="8">
        <f t="shared" si="290"/>
        <v>999</v>
      </c>
      <c r="H9298" s="8">
        <f>VLOOKUP(C9298,Products!$A$2:$F$20,6,TRUE)</f>
        <v>19.950000000000003</v>
      </c>
      <c r="I9298" s="8">
        <f t="shared" si="291"/>
        <v>399.00000000000006</v>
      </c>
      <c r="J9298" s="42">
        <f>VLOOKUP(B9298,Invoices!A:I,9,TRUE)</f>
        <v>2021</v>
      </c>
    </row>
    <row r="9299" spans="1:10" x14ac:dyDescent="0.15">
      <c r="A9299" t="s">
        <v>12659</v>
      </c>
      <c r="B9299" t="s">
        <v>1973</v>
      </c>
      <c r="C9299" t="s">
        <v>103</v>
      </c>
      <c r="D9299" t="s">
        <v>77</v>
      </c>
      <c r="E9299">
        <v>3</v>
      </c>
      <c r="F9299" s="8">
        <f>VLOOKUP(C9299,Products!$A$2:$E$20,5,TRUE)</f>
        <v>8.9499999999999993</v>
      </c>
      <c r="G9299" s="8">
        <f t="shared" si="290"/>
        <v>26.849999999999998</v>
      </c>
      <c r="H9299" s="8">
        <f>VLOOKUP(C9299,Products!$A$2:$F$20,6,TRUE)</f>
        <v>3.1999999999999993</v>
      </c>
      <c r="I9299" s="8">
        <f t="shared" si="291"/>
        <v>9.5999999999999979</v>
      </c>
      <c r="J9299" s="42">
        <f>VLOOKUP(B9299,Invoices!A:I,9,TRUE)</f>
        <v>2021</v>
      </c>
    </row>
    <row r="9300" spans="1:10" x14ac:dyDescent="0.15">
      <c r="A9300" t="s">
        <v>12660</v>
      </c>
      <c r="B9300" t="s">
        <v>1973</v>
      </c>
      <c r="C9300" t="s">
        <v>91</v>
      </c>
      <c r="D9300" t="s">
        <v>70</v>
      </c>
      <c r="E9300">
        <v>5</v>
      </c>
      <c r="F9300" s="8">
        <f>VLOOKUP(C9300,Products!$A$2:$E$20,5,TRUE)</f>
        <v>49.95</v>
      </c>
      <c r="G9300" s="8">
        <f t="shared" si="290"/>
        <v>249.75</v>
      </c>
      <c r="H9300" s="8">
        <f>VLOOKUP(C9300,Products!$A$2:$F$20,6,TRUE)</f>
        <v>21.200000000000003</v>
      </c>
      <c r="I9300" s="8">
        <f t="shared" si="291"/>
        <v>106.00000000000001</v>
      </c>
      <c r="J9300" s="42">
        <f>VLOOKUP(B9300,Invoices!A:I,9,TRUE)</f>
        <v>2021</v>
      </c>
    </row>
    <row r="9301" spans="1:10" x14ac:dyDescent="0.15">
      <c r="A9301" t="s">
        <v>12661</v>
      </c>
      <c r="B9301" t="s">
        <v>1973</v>
      </c>
      <c r="C9301" t="s">
        <v>102</v>
      </c>
      <c r="D9301" t="s">
        <v>83</v>
      </c>
      <c r="E9301">
        <v>5</v>
      </c>
      <c r="F9301" s="8">
        <f>VLOOKUP(C9301,Products!$A$2:$E$20,5,TRUE)</f>
        <v>29.95</v>
      </c>
      <c r="G9301" s="8">
        <f t="shared" si="290"/>
        <v>149.75</v>
      </c>
      <c r="H9301" s="8">
        <f>VLOOKUP(C9301,Products!$A$2:$F$20,6,TRUE)</f>
        <v>15</v>
      </c>
      <c r="I9301" s="8">
        <f t="shared" si="291"/>
        <v>75</v>
      </c>
      <c r="J9301" s="42">
        <f>VLOOKUP(B9301,Invoices!A:I,9,TRUE)</f>
        <v>2021</v>
      </c>
    </row>
    <row r="9302" spans="1:10" x14ac:dyDescent="0.15">
      <c r="A9302" t="s">
        <v>12662</v>
      </c>
      <c r="B9302" t="s">
        <v>1974</v>
      </c>
      <c r="C9302" t="s">
        <v>98</v>
      </c>
      <c r="D9302" t="s">
        <v>79</v>
      </c>
      <c r="E9302">
        <v>1</v>
      </c>
      <c r="F9302" s="8">
        <f>VLOOKUP(C9302,Products!$A$2:$E$20,5,TRUE)</f>
        <v>14.95</v>
      </c>
      <c r="G9302" s="8">
        <f t="shared" si="290"/>
        <v>14.95</v>
      </c>
      <c r="H9302" s="8">
        <f>VLOOKUP(C9302,Products!$A$2:$F$20,6,TRUE)</f>
        <v>3.0499999999999989</v>
      </c>
      <c r="I9302" s="8">
        <f t="shared" si="291"/>
        <v>3.0499999999999989</v>
      </c>
      <c r="J9302" s="42">
        <f>VLOOKUP(B9302,Invoices!A:I,9,TRUE)</f>
        <v>2021</v>
      </c>
    </row>
    <row r="9303" spans="1:10" x14ac:dyDescent="0.15">
      <c r="A9303" t="s">
        <v>12663</v>
      </c>
      <c r="B9303" t="s">
        <v>1975</v>
      </c>
      <c r="C9303" t="s">
        <v>93</v>
      </c>
      <c r="D9303" t="s">
        <v>76</v>
      </c>
      <c r="E9303">
        <v>30</v>
      </c>
      <c r="F9303" s="8">
        <f>VLOOKUP(C9303,Products!$A$2:$E$20,5,TRUE)</f>
        <v>9.9499999999999993</v>
      </c>
      <c r="G9303" s="8">
        <f t="shared" si="290"/>
        <v>298.5</v>
      </c>
      <c r="H9303" s="8">
        <f>VLOOKUP(C9303,Products!$A$2:$F$20,6,TRUE)</f>
        <v>1.9499999999999993</v>
      </c>
      <c r="I9303" s="8">
        <f t="shared" si="291"/>
        <v>58.499999999999979</v>
      </c>
      <c r="J9303" s="42">
        <f>VLOOKUP(B9303,Invoices!A:I,9,TRUE)</f>
        <v>2021</v>
      </c>
    </row>
    <row r="9304" spans="1:10" x14ac:dyDescent="0.15">
      <c r="A9304" t="s">
        <v>12664</v>
      </c>
      <c r="B9304" t="s">
        <v>1976</v>
      </c>
      <c r="C9304" t="s">
        <v>96</v>
      </c>
      <c r="D9304" t="s">
        <v>75</v>
      </c>
      <c r="E9304">
        <v>2</v>
      </c>
      <c r="F9304" s="8">
        <f>VLOOKUP(C9304,Products!$A$2:$E$20,5,TRUE)</f>
        <v>79.95</v>
      </c>
      <c r="G9304" s="8">
        <f t="shared" si="290"/>
        <v>159.9</v>
      </c>
      <c r="H9304" s="8">
        <f>VLOOKUP(C9304,Products!$A$2:$F$20,6,TRUE)</f>
        <v>27.950000000000003</v>
      </c>
      <c r="I9304" s="8">
        <f t="shared" si="291"/>
        <v>55.900000000000006</v>
      </c>
      <c r="J9304" s="42">
        <f>VLOOKUP(B9304,Invoices!A:I,9,TRUE)</f>
        <v>2021</v>
      </c>
    </row>
    <row r="9305" spans="1:10" x14ac:dyDescent="0.15">
      <c r="A9305" t="s">
        <v>12665</v>
      </c>
      <c r="B9305" t="s">
        <v>1976</v>
      </c>
      <c r="C9305" t="s">
        <v>102</v>
      </c>
      <c r="D9305" t="s">
        <v>83</v>
      </c>
      <c r="E9305">
        <v>2</v>
      </c>
      <c r="F9305" s="8">
        <f>VLOOKUP(C9305,Products!$A$2:$E$20,5,TRUE)</f>
        <v>29.95</v>
      </c>
      <c r="G9305" s="8">
        <f t="shared" si="290"/>
        <v>59.9</v>
      </c>
      <c r="H9305" s="8">
        <f>VLOOKUP(C9305,Products!$A$2:$F$20,6,TRUE)</f>
        <v>15</v>
      </c>
      <c r="I9305" s="8">
        <f t="shared" si="291"/>
        <v>30</v>
      </c>
      <c r="J9305" s="42">
        <f>VLOOKUP(B9305,Invoices!A:I,9,TRUE)</f>
        <v>2021</v>
      </c>
    </row>
    <row r="9306" spans="1:10" x14ac:dyDescent="0.15">
      <c r="A9306" t="s">
        <v>12666</v>
      </c>
      <c r="B9306" t="s">
        <v>1976</v>
      </c>
      <c r="C9306" t="s">
        <v>88</v>
      </c>
      <c r="D9306" t="s">
        <v>85</v>
      </c>
      <c r="E9306">
        <v>1</v>
      </c>
      <c r="F9306" s="8">
        <f>VLOOKUP(C9306,Products!$A$2:$E$20,5,TRUE)</f>
        <v>8.9499999999999993</v>
      </c>
      <c r="G9306" s="8">
        <f t="shared" si="290"/>
        <v>8.9499999999999993</v>
      </c>
      <c r="H9306" s="8">
        <f>VLOOKUP(C9306,Products!$A$2:$F$20,6,TRUE)</f>
        <v>5.6999999999999993</v>
      </c>
      <c r="I9306" s="8">
        <f t="shared" si="291"/>
        <v>5.6999999999999993</v>
      </c>
      <c r="J9306" s="42">
        <f>VLOOKUP(B9306,Invoices!A:I,9,TRUE)</f>
        <v>2021</v>
      </c>
    </row>
    <row r="9307" spans="1:10" x14ac:dyDescent="0.15">
      <c r="A9307" t="s">
        <v>12667</v>
      </c>
      <c r="B9307" t="s">
        <v>1977</v>
      </c>
      <c r="C9307" t="s">
        <v>104</v>
      </c>
      <c r="D9307" t="s">
        <v>71</v>
      </c>
      <c r="E9307">
        <v>30</v>
      </c>
      <c r="F9307" s="8">
        <f>VLOOKUP(C9307,Products!$A$2:$E$20,5,TRUE)</f>
        <v>2.95</v>
      </c>
      <c r="G9307" s="8">
        <f t="shared" si="290"/>
        <v>88.5</v>
      </c>
      <c r="H9307" s="8">
        <f>VLOOKUP(C9307,Products!$A$2:$F$20,6,TRUE)</f>
        <v>1.1500000000000001</v>
      </c>
      <c r="I9307" s="8">
        <f t="shared" si="291"/>
        <v>34.500000000000007</v>
      </c>
      <c r="J9307" s="42">
        <f>VLOOKUP(B9307,Invoices!A:I,9,TRUE)</f>
        <v>2021</v>
      </c>
    </row>
    <row r="9308" spans="1:10" x14ac:dyDescent="0.15">
      <c r="A9308" t="s">
        <v>12668</v>
      </c>
      <c r="B9308" t="s">
        <v>1977</v>
      </c>
      <c r="C9308" t="s">
        <v>105</v>
      </c>
      <c r="D9308" t="s">
        <v>81</v>
      </c>
      <c r="E9308">
        <v>9</v>
      </c>
      <c r="F9308" s="8">
        <f>VLOOKUP(C9308,Products!$A$2:$E$20,5,TRUE)</f>
        <v>8.9499999999999993</v>
      </c>
      <c r="G9308" s="8">
        <f t="shared" si="290"/>
        <v>80.55</v>
      </c>
      <c r="H9308" s="8">
        <f>VLOOKUP(C9308,Products!$A$2:$F$20,6,TRUE)</f>
        <v>3.1999999999999993</v>
      </c>
      <c r="I9308" s="8">
        <f t="shared" si="291"/>
        <v>28.799999999999994</v>
      </c>
      <c r="J9308" s="42">
        <f>VLOOKUP(B9308,Invoices!A:I,9,TRUE)</f>
        <v>2021</v>
      </c>
    </row>
    <row r="9309" spans="1:10" x14ac:dyDescent="0.15">
      <c r="A9309" t="s">
        <v>12669</v>
      </c>
      <c r="B9309" t="s">
        <v>1977</v>
      </c>
      <c r="C9309" t="s">
        <v>101</v>
      </c>
      <c r="D9309" t="s">
        <v>69</v>
      </c>
      <c r="E9309">
        <v>5</v>
      </c>
      <c r="F9309" s="8">
        <f>VLOOKUP(C9309,Products!$A$2:$E$20,5,TRUE)</f>
        <v>129.94999999999999</v>
      </c>
      <c r="G9309" s="8">
        <f t="shared" si="290"/>
        <v>649.75</v>
      </c>
      <c r="H9309" s="8">
        <f>VLOOKUP(C9309,Products!$A$2:$F$20,6,TRUE)</f>
        <v>40.449999999999989</v>
      </c>
      <c r="I9309" s="8">
        <f t="shared" si="291"/>
        <v>202.24999999999994</v>
      </c>
      <c r="J9309" s="42">
        <f>VLOOKUP(B9309,Invoices!A:I,9,TRUE)</f>
        <v>2021</v>
      </c>
    </row>
    <row r="9310" spans="1:10" x14ac:dyDescent="0.15">
      <c r="A9310" t="s">
        <v>12670</v>
      </c>
      <c r="B9310" t="s">
        <v>1977</v>
      </c>
      <c r="C9310" t="s">
        <v>89</v>
      </c>
      <c r="D9310" t="s">
        <v>80</v>
      </c>
      <c r="E9310">
        <v>7</v>
      </c>
      <c r="F9310" s="8">
        <f>VLOOKUP(C9310,Products!$A$2:$E$20,5,TRUE)</f>
        <v>15.95</v>
      </c>
      <c r="G9310" s="8">
        <f t="shared" si="290"/>
        <v>111.64999999999999</v>
      </c>
      <c r="H9310" s="8">
        <f>VLOOKUP(C9310,Products!$A$2:$F$20,6,TRUE)</f>
        <v>6</v>
      </c>
      <c r="I9310" s="8">
        <f t="shared" si="291"/>
        <v>42</v>
      </c>
      <c r="J9310" s="42">
        <f>VLOOKUP(B9310,Invoices!A:I,9,TRUE)</f>
        <v>2021</v>
      </c>
    </row>
    <row r="9311" spans="1:10" x14ac:dyDescent="0.15">
      <c r="A9311" t="s">
        <v>12671</v>
      </c>
      <c r="B9311" t="s">
        <v>1977</v>
      </c>
      <c r="C9311" t="s">
        <v>91</v>
      </c>
      <c r="D9311" t="s">
        <v>70</v>
      </c>
      <c r="E9311">
        <v>5</v>
      </c>
      <c r="F9311" s="8">
        <f>VLOOKUP(C9311,Products!$A$2:$E$20,5,TRUE)</f>
        <v>49.95</v>
      </c>
      <c r="G9311" s="8">
        <f t="shared" si="290"/>
        <v>249.75</v>
      </c>
      <c r="H9311" s="8">
        <f>VLOOKUP(C9311,Products!$A$2:$F$20,6,TRUE)</f>
        <v>21.200000000000003</v>
      </c>
      <c r="I9311" s="8">
        <f t="shared" si="291"/>
        <v>106.00000000000001</v>
      </c>
      <c r="J9311" s="42">
        <f>VLOOKUP(B9311,Invoices!A:I,9,TRUE)</f>
        <v>2021</v>
      </c>
    </row>
    <row r="9312" spans="1:10" x14ac:dyDescent="0.15">
      <c r="A9312" t="s">
        <v>12672</v>
      </c>
      <c r="B9312" t="s">
        <v>1977</v>
      </c>
      <c r="C9312" t="s">
        <v>96</v>
      </c>
      <c r="D9312" t="s">
        <v>75</v>
      </c>
      <c r="E9312">
        <v>2</v>
      </c>
      <c r="F9312" s="8">
        <f>VLOOKUP(C9312,Products!$A$2:$E$20,5,TRUE)</f>
        <v>79.95</v>
      </c>
      <c r="G9312" s="8">
        <f t="shared" si="290"/>
        <v>159.9</v>
      </c>
      <c r="H9312" s="8">
        <f>VLOOKUP(C9312,Products!$A$2:$F$20,6,TRUE)</f>
        <v>27.950000000000003</v>
      </c>
      <c r="I9312" s="8">
        <f t="shared" si="291"/>
        <v>55.900000000000006</v>
      </c>
      <c r="J9312" s="42">
        <f>VLOOKUP(B9312,Invoices!A:I,9,TRUE)</f>
        <v>2021</v>
      </c>
    </row>
    <row r="9313" spans="1:10" x14ac:dyDescent="0.15">
      <c r="A9313" t="s">
        <v>12673</v>
      </c>
      <c r="B9313" t="s">
        <v>1977</v>
      </c>
      <c r="C9313" t="s">
        <v>87</v>
      </c>
      <c r="D9313" t="s">
        <v>68</v>
      </c>
      <c r="E9313">
        <v>4</v>
      </c>
      <c r="F9313" s="8">
        <f>VLOOKUP(C9313,Products!$A$2:$E$20,5,TRUE)</f>
        <v>19.95</v>
      </c>
      <c r="G9313" s="8">
        <f t="shared" si="290"/>
        <v>79.8</v>
      </c>
      <c r="H9313" s="8">
        <f>VLOOKUP(C9313,Products!$A$2:$F$20,6,TRUE)</f>
        <v>7.4499999999999993</v>
      </c>
      <c r="I9313" s="8">
        <f t="shared" si="291"/>
        <v>29.799999999999997</v>
      </c>
      <c r="J9313" s="42">
        <f>VLOOKUP(B9313,Invoices!A:I,9,TRUE)</f>
        <v>2021</v>
      </c>
    </row>
    <row r="9314" spans="1:10" x14ac:dyDescent="0.15">
      <c r="A9314" t="s">
        <v>12674</v>
      </c>
      <c r="B9314" t="s">
        <v>1977</v>
      </c>
      <c r="C9314" t="s">
        <v>92</v>
      </c>
      <c r="D9314" t="s">
        <v>82</v>
      </c>
      <c r="E9314">
        <v>1</v>
      </c>
      <c r="F9314" s="8">
        <f>VLOOKUP(C9314,Products!$A$2:$E$20,5,TRUE)</f>
        <v>19.95</v>
      </c>
      <c r="G9314" s="8">
        <f t="shared" si="290"/>
        <v>19.95</v>
      </c>
      <c r="H9314" s="8">
        <f>VLOOKUP(C9314,Products!$A$2:$F$20,6,TRUE)</f>
        <v>7.4499999999999993</v>
      </c>
      <c r="I9314" s="8">
        <f t="shared" si="291"/>
        <v>7.4499999999999993</v>
      </c>
      <c r="J9314" s="42">
        <f>VLOOKUP(B9314,Invoices!A:I,9,TRUE)</f>
        <v>2021</v>
      </c>
    </row>
    <row r="9315" spans="1:10" x14ac:dyDescent="0.15">
      <c r="A9315" t="s">
        <v>12675</v>
      </c>
      <c r="B9315" t="s">
        <v>1977</v>
      </c>
      <c r="C9315" t="s">
        <v>93</v>
      </c>
      <c r="D9315" t="s">
        <v>76</v>
      </c>
      <c r="E9315">
        <v>1</v>
      </c>
      <c r="F9315" s="8">
        <f>VLOOKUP(C9315,Products!$A$2:$E$20,5,TRUE)</f>
        <v>9.9499999999999993</v>
      </c>
      <c r="G9315" s="8">
        <f t="shared" si="290"/>
        <v>9.9499999999999993</v>
      </c>
      <c r="H9315" s="8">
        <f>VLOOKUP(C9315,Products!$A$2:$F$20,6,TRUE)</f>
        <v>1.9499999999999993</v>
      </c>
      <c r="I9315" s="8">
        <f t="shared" si="291"/>
        <v>1.9499999999999993</v>
      </c>
      <c r="J9315" s="42">
        <f>VLOOKUP(B9315,Invoices!A:I,9,TRUE)</f>
        <v>2021</v>
      </c>
    </row>
    <row r="9316" spans="1:10" x14ac:dyDescent="0.15">
      <c r="A9316" t="s">
        <v>12676</v>
      </c>
      <c r="B9316" t="s">
        <v>1977</v>
      </c>
      <c r="C9316" t="s">
        <v>94</v>
      </c>
      <c r="D9316" t="s">
        <v>86</v>
      </c>
      <c r="E9316">
        <v>3</v>
      </c>
      <c r="F9316" s="8">
        <f>VLOOKUP(C9316,Products!$A$2:$E$20,5,TRUE)</f>
        <v>3.5</v>
      </c>
      <c r="G9316" s="8">
        <f t="shared" si="290"/>
        <v>10.5</v>
      </c>
      <c r="H9316" s="8">
        <f>VLOOKUP(C9316,Products!$A$2:$F$20,6,TRUE)</f>
        <v>0.54999999999999982</v>
      </c>
      <c r="I9316" s="8">
        <f t="shared" si="291"/>
        <v>1.6499999999999995</v>
      </c>
      <c r="J9316" s="42">
        <f>VLOOKUP(B9316,Invoices!A:I,9,TRUE)</f>
        <v>2021</v>
      </c>
    </row>
    <row r="9317" spans="1:10" x14ac:dyDescent="0.15">
      <c r="A9317" t="s">
        <v>12677</v>
      </c>
      <c r="B9317" t="s">
        <v>1977</v>
      </c>
      <c r="C9317" t="s">
        <v>90</v>
      </c>
      <c r="D9317" t="s">
        <v>72</v>
      </c>
      <c r="E9317">
        <v>1</v>
      </c>
      <c r="F9317" s="8">
        <f>VLOOKUP(C9317,Products!$A$2:$E$20,5,TRUE)</f>
        <v>8.9499999999999993</v>
      </c>
      <c r="G9317" s="8">
        <f t="shared" si="290"/>
        <v>8.9499999999999993</v>
      </c>
      <c r="H9317" s="8">
        <f>VLOOKUP(C9317,Products!$A$2:$F$20,6,TRUE)</f>
        <v>5.6999999999999993</v>
      </c>
      <c r="I9317" s="8">
        <f t="shared" si="291"/>
        <v>5.6999999999999993</v>
      </c>
      <c r="J9317" s="42">
        <f>VLOOKUP(B9317,Invoices!A:I,9,TRUE)</f>
        <v>2021</v>
      </c>
    </row>
    <row r="9318" spans="1:10" x14ac:dyDescent="0.15">
      <c r="A9318" t="s">
        <v>12678</v>
      </c>
      <c r="B9318" t="s">
        <v>1977</v>
      </c>
      <c r="C9318" t="s">
        <v>88</v>
      </c>
      <c r="D9318" t="s">
        <v>85</v>
      </c>
      <c r="E9318">
        <v>10</v>
      </c>
      <c r="F9318" s="8">
        <f>VLOOKUP(C9318,Products!$A$2:$E$20,5,TRUE)</f>
        <v>8.9499999999999993</v>
      </c>
      <c r="G9318" s="8">
        <f t="shared" si="290"/>
        <v>89.5</v>
      </c>
      <c r="H9318" s="8">
        <f>VLOOKUP(C9318,Products!$A$2:$F$20,6,TRUE)</f>
        <v>5.6999999999999993</v>
      </c>
      <c r="I9318" s="8">
        <f t="shared" si="291"/>
        <v>56.999999999999993</v>
      </c>
      <c r="J9318" s="42">
        <f>VLOOKUP(B9318,Invoices!A:I,9,TRUE)</f>
        <v>2021</v>
      </c>
    </row>
    <row r="9319" spans="1:10" x14ac:dyDescent="0.15">
      <c r="A9319" t="s">
        <v>12679</v>
      </c>
      <c r="B9319" t="s">
        <v>1977</v>
      </c>
      <c r="C9319" t="s">
        <v>98</v>
      </c>
      <c r="D9319" t="s">
        <v>79</v>
      </c>
      <c r="E9319">
        <v>2</v>
      </c>
      <c r="F9319" s="8">
        <f>VLOOKUP(C9319,Products!$A$2:$E$20,5,TRUE)</f>
        <v>14.95</v>
      </c>
      <c r="G9319" s="8">
        <f t="shared" si="290"/>
        <v>29.9</v>
      </c>
      <c r="H9319" s="8">
        <f>VLOOKUP(C9319,Products!$A$2:$F$20,6,TRUE)</f>
        <v>3.0499999999999989</v>
      </c>
      <c r="I9319" s="8">
        <f t="shared" si="291"/>
        <v>6.0999999999999979</v>
      </c>
      <c r="J9319" s="42">
        <f>VLOOKUP(B9319,Invoices!A:I,9,TRUE)</f>
        <v>2021</v>
      </c>
    </row>
    <row r="9320" spans="1:10" x14ac:dyDescent="0.15">
      <c r="A9320" t="s">
        <v>12680</v>
      </c>
      <c r="B9320" t="s">
        <v>1977</v>
      </c>
      <c r="C9320" t="s">
        <v>103</v>
      </c>
      <c r="D9320" t="s">
        <v>77</v>
      </c>
      <c r="E9320">
        <v>1</v>
      </c>
      <c r="F9320" s="8">
        <f>VLOOKUP(C9320,Products!$A$2:$E$20,5,TRUE)</f>
        <v>8.9499999999999993</v>
      </c>
      <c r="G9320" s="8">
        <f t="shared" si="290"/>
        <v>8.9499999999999993</v>
      </c>
      <c r="H9320" s="8">
        <f>VLOOKUP(C9320,Products!$A$2:$F$20,6,TRUE)</f>
        <v>3.1999999999999993</v>
      </c>
      <c r="I9320" s="8">
        <f t="shared" si="291"/>
        <v>3.1999999999999993</v>
      </c>
      <c r="J9320" s="42">
        <f>VLOOKUP(B9320,Invoices!A:I,9,TRUE)</f>
        <v>2021</v>
      </c>
    </row>
    <row r="9321" spans="1:10" x14ac:dyDescent="0.15">
      <c r="A9321" t="s">
        <v>12681</v>
      </c>
      <c r="B9321" t="s">
        <v>1977</v>
      </c>
      <c r="C9321" t="s">
        <v>100</v>
      </c>
      <c r="D9321" t="s">
        <v>78</v>
      </c>
      <c r="E9321">
        <v>1</v>
      </c>
      <c r="F9321" s="8">
        <f>VLOOKUP(C9321,Products!$A$2:$E$20,5,TRUE)</f>
        <v>49.95</v>
      </c>
      <c r="G9321" s="8">
        <f t="shared" si="290"/>
        <v>49.95</v>
      </c>
      <c r="H9321" s="8">
        <f>VLOOKUP(C9321,Products!$A$2:$F$20,6,TRUE)</f>
        <v>19.950000000000003</v>
      </c>
      <c r="I9321" s="8">
        <f t="shared" si="291"/>
        <v>19.950000000000003</v>
      </c>
      <c r="J9321" s="42">
        <f>VLOOKUP(B9321,Invoices!A:I,9,TRUE)</f>
        <v>2021</v>
      </c>
    </row>
    <row r="9322" spans="1:10" x14ac:dyDescent="0.15">
      <c r="A9322" t="s">
        <v>12682</v>
      </c>
      <c r="B9322" t="s">
        <v>1977</v>
      </c>
      <c r="C9322" t="s">
        <v>95</v>
      </c>
      <c r="D9322" t="s">
        <v>73</v>
      </c>
      <c r="E9322">
        <v>10</v>
      </c>
      <c r="F9322" s="8">
        <f>VLOOKUP(C9322,Products!$A$2:$E$20,5,TRUE)</f>
        <v>12.95</v>
      </c>
      <c r="G9322" s="8">
        <f t="shared" si="290"/>
        <v>129.5</v>
      </c>
      <c r="H9322" s="8">
        <f>VLOOKUP(C9322,Products!$A$2:$F$20,6,TRUE)</f>
        <v>4.1999999999999993</v>
      </c>
      <c r="I9322" s="8">
        <f t="shared" si="291"/>
        <v>41.999999999999993</v>
      </c>
      <c r="J9322" s="42">
        <f>VLOOKUP(B9322,Invoices!A:I,9,TRUE)</f>
        <v>2021</v>
      </c>
    </row>
    <row r="9323" spans="1:10" x14ac:dyDescent="0.15">
      <c r="A9323" t="s">
        <v>12683</v>
      </c>
      <c r="B9323" t="s">
        <v>1978</v>
      </c>
      <c r="C9323" t="s">
        <v>104</v>
      </c>
      <c r="D9323" t="s">
        <v>71</v>
      </c>
      <c r="E9323">
        <v>3</v>
      </c>
      <c r="F9323" s="8">
        <f>VLOOKUP(C9323,Products!$A$2:$E$20,5,TRUE)</f>
        <v>2.95</v>
      </c>
      <c r="G9323" s="8">
        <f t="shared" si="290"/>
        <v>8.8500000000000014</v>
      </c>
      <c r="H9323" s="8">
        <f>VLOOKUP(C9323,Products!$A$2:$F$20,6,TRUE)</f>
        <v>1.1500000000000001</v>
      </c>
      <c r="I9323" s="8">
        <f t="shared" si="291"/>
        <v>3.45</v>
      </c>
      <c r="J9323" s="42">
        <f>VLOOKUP(B9323,Invoices!A:I,9,TRUE)</f>
        <v>2021</v>
      </c>
    </row>
    <row r="9324" spans="1:10" x14ac:dyDescent="0.15">
      <c r="A9324" t="s">
        <v>12684</v>
      </c>
      <c r="B9324" t="s">
        <v>1978</v>
      </c>
      <c r="C9324" t="s">
        <v>92</v>
      </c>
      <c r="D9324" t="s">
        <v>82</v>
      </c>
      <c r="E9324">
        <v>2</v>
      </c>
      <c r="F9324" s="8">
        <f>VLOOKUP(C9324,Products!$A$2:$E$20,5,TRUE)</f>
        <v>19.95</v>
      </c>
      <c r="G9324" s="8">
        <f t="shared" si="290"/>
        <v>39.9</v>
      </c>
      <c r="H9324" s="8">
        <f>VLOOKUP(C9324,Products!$A$2:$F$20,6,TRUE)</f>
        <v>7.4499999999999993</v>
      </c>
      <c r="I9324" s="8">
        <f t="shared" si="291"/>
        <v>14.899999999999999</v>
      </c>
      <c r="J9324" s="42">
        <f>VLOOKUP(B9324,Invoices!A:I,9,TRUE)</f>
        <v>2021</v>
      </c>
    </row>
    <row r="9325" spans="1:10" x14ac:dyDescent="0.15">
      <c r="A9325" t="s">
        <v>12685</v>
      </c>
      <c r="B9325" t="s">
        <v>1978</v>
      </c>
      <c r="C9325" t="s">
        <v>88</v>
      </c>
      <c r="D9325" t="s">
        <v>85</v>
      </c>
      <c r="E9325">
        <v>100</v>
      </c>
      <c r="F9325" s="8">
        <f>VLOOKUP(C9325,Products!$A$2:$E$20,5,TRUE)</f>
        <v>8.9499999999999993</v>
      </c>
      <c r="G9325" s="8">
        <f t="shared" si="290"/>
        <v>894.99999999999989</v>
      </c>
      <c r="H9325" s="8">
        <f>VLOOKUP(C9325,Products!$A$2:$F$20,6,TRUE)</f>
        <v>5.6999999999999993</v>
      </c>
      <c r="I9325" s="8">
        <f t="shared" si="291"/>
        <v>569.99999999999989</v>
      </c>
      <c r="J9325" s="42">
        <f>VLOOKUP(B9325,Invoices!A:I,9,TRUE)</f>
        <v>2021</v>
      </c>
    </row>
    <row r="9326" spans="1:10" x14ac:dyDescent="0.15">
      <c r="A9326" t="s">
        <v>12686</v>
      </c>
      <c r="B9326" t="s">
        <v>1978</v>
      </c>
      <c r="C9326" t="s">
        <v>100</v>
      </c>
      <c r="D9326" t="s">
        <v>78</v>
      </c>
      <c r="E9326">
        <v>1</v>
      </c>
      <c r="F9326" s="8">
        <f>VLOOKUP(C9326,Products!$A$2:$E$20,5,TRUE)</f>
        <v>49.95</v>
      </c>
      <c r="G9326" s="8">
        <f t="shared" si="290"/>
        <v>49.95</v>
      </c>
      <c r="H9326" s="8">
        <f>VLOOKUP(C9326,Products!$A$2:$F$20,6,TRUE)</f>
        <v>19.950000000000003</v>
      </c>
      <c r="I9326" s="8">
        <f t="shared" si="291"/>
        <v>19.950000000000003</v>
      </c>
      <c r="J9326" s="42">
        <f>VLOOKUP(B9326,Invoices!A:I,9,TRUE)</f>
        <v>2021</v>
      </c>
    </row>
    <row r="9327" spans="1:10" x14ac:dyDescent="0.15">
      <c r="A9327" t="s">
        <v>12687</v>
      </c>
      <c r="B9327" t="s">
        <v>1979</v>
      </c>
      <c r="C9327" t="s">
        <v>90</v>
      </c>
      <c r="D9327" t="s">
        <v>72</v>
      </c>
      <c r="E9327">
        <v>1</v>
      </c>
      <c r="F9327" s="8">
        <f>VLOOKUP(C9327,Products!$A$2:$E$20,5,TRUE)</f>
        <v>8.9499999999999993</v>
      </c>
      <c r="G9327" s="8">
        <f t="shared" si="290"/>
        <v>8.9499999999999993</v>
      </c>
      <c r="H9327" s="8">
        <f>VLOOKUP(C9327,Products!$A$2:$F$20,6,TRUE)</f>
        <v>5.6999999999999993</v>
      </c>
      <c r="I9327" s="8">
        <f t="shared" si="291"/>
        <v>5.6999999999999993</v>
      </c>
      <c r="J9327" s="42">
        <f>VLOOKUP(B9327,Invoices!A:I,9,TRUE)</f>
        <v>2021</v>
      </c>
    </row>
    <row r="9328" spans="1:10" x14ac:dyDescent="0.15">
      <c r="A9328" t="s">
        <v>12688</v>
      </c>
      <c r="B9328" t="s">
        <v>1979</v>
      </c>
      <c r="C9328" t="s">
        <v>101</v>
      </c>
      <c r="D9328" t="s">
        <v>69</v>
      </c>
      <c r="E9328">
        <v>8</v>
      </c>
      <c r="F9328" s="8">
        <f>VLOOKUP(C9328,Products!$A$2:$E$20,5,TRUE)</f>
        <v>129.94999999999999</v>
      </c>
      <c r="G9328" s="8">
        <f t="shared" si="290"/>
        <v>1039.5999999999999</v>
      </c>
      <c r="H9328" s="8">
        <f>VLOOKUP(C9328,Products!$A$2:$F$20,6,TRUE)</f>
        <v>40.449999999999989</v>
      </c>
      <c r="I9328" s="8">
        <f t="shared" si="291"/>
        <v>323.59999999999991</v>
      </c>
      <c r="J9328" s="42">
        <f>VLOOKUP(B9328,Invoices!A:I,9,TRUE)</f>
        <v>2021</v>
      </c>
    </row>
    <row r="9329" spans="1:10" x14ac:dyDescent="0.15">
      <c r="A9329" t="s">
        <v>12689</v>
      </c>
      <c r="B9329" t="s">
        <v>1979</v>
      </c>
      <c r="C9329" t="s">
        <v>98</v>
      </c>
      <c r="D9329" t="s">
        <v>79</v>
      </c>
      <c r="E9329">
        <v>10</v>
      </c>
      <c r="F9329" s="8">
        <f>VLOOKUP(C9329,Products!$A$2:$E$20,5,TRUE)</f>
        <v>14.95</v>
      </c>
      <c r="G9329" s="8">
        <f t="shared" si="290"/>
        <v>149.5</v>
      </c>
      <c r="H9329" s="8">
        <f>VLOOKUP(C9329,Products!$A$2:$F$20,6,TRUE)</f>
        <v>3.0499999999999989</v>
      </c>
      <c r="I9329" s="8">
        <f t="shared" si="291"/>
        <v>30.499999999999989</v>
      </c>
      <c r="J9329" s="42">
        <f>VLOOKUP(B9329,Invoices!A:I,9,TRUE)</f>
        <v>2021</v>
      </c>
    </row>
    <row r="9330" spans="1:10" x14ac:dyDescent="0.15">
      <c r="A9330" t="s">
        <v>12690</v>
      </c>
      <c r="B9330" t="s">
        <v>1980</v>
      </c>
      <c r="C9330" t="s">
        <v>102</v>
      </c>
      <c r="D9330" t="s">
        <v>83</v>
      </c>
      <c r="E9330">
        <v>1</v>
      </c>
      <c r="F9330" s="8">
        <f>VLOOKUP(C9330,Products!$A$2:$E$20,5,TRUE)</f>
        <v>29.95</v>
      </c>
      <c r="G9330" s="8">
        <f t="shared" si="290"/>
        <v>29.95</v>
      </c>
      <c r="H9330" s="8">
        <f>VLOOKUP(C9330,Products!$A$2:$F$20,6,TRUE)</f>
        <v>15</v>
      </c>
      <c r="I9330" s="8">
        <f t="shared" si="291"/>
        <v>15</v>
      </c>
      <c r="J9330" s="42">
        <f>VLOOKUP(B9330,Invoices!A:I,9,TRUE)</f>
        <v>2021</v>
      </c>
    </row>
    <row r="9331" spans="1:10" x14ac:dyDescent="0.15">
      <c r="A9331" t="s">
        <v>12691</v>
      </c>
      <c r="B9331" t="s">
        <v>1980</v>
      </c>
      <c r="C9331" t="s">
        <v>104</v>
      </c>
      <c r="D9331" t="s">
        <v>71</v>
      </c>
      <c r="E9331">
        <v>1</v>
      </c>
      <c r="F9331" s="8">
        <f>VLOOKUP(C9331,Products!$A$2:$E$20,5,TRUE)</f>
        <v>2.95</v>
      </c>
      <c r="G9331" s="8">
        <f t="shared" si="290"/>
        <v>2.95</v>
      </c>
      <c r="H9331" s="8">
        <f>VLOOKUP(C9331,Products!$A$2:$F$20,6,TRUE)</f>
        <v>1.1500000000000001</v>
      </c>
      <c r="I9331" s="8">
        <f t="shared" si="291"/>
        <v>1.1500000000000001</v>
      </c>
      <c r="J9331" s="42">
        <f>VLOOKUP(B9331,Invoices!A:I,9,TRUE)</f>
        <v>2021</v>
      </c>
    </row>
    <row r="9332" spans="1:10" x14ac:dyDescent="0.15">
      <c r="A9332" t="s">
        <v>12692</v>
      </c>
      <c r="B9332" t="s">
        <v>1980</v>
      </c>
      <c r="C9332" t="s">
        <v>89</v>
      </c>
      <c r="D9332" t="s">
        <v>80</v>
      </c>
      <c r="E9332">
        <v>2</v>
      </c>
      <c r="F9332" s="8">
        <f>VLOOKUP(C9332,Products!$A$2:$E$20,5,TRUE)</f>
        <v>15.95</v>
      </c>
      <c r="G9332" s="8">
        <f t="shared" si="290"/>
        <v>31.9</v>
      </c>
      <c r="H9332" s="8">
        <f>VLOOKUP(C9332,Products!$A$2:$F$20,6,TRUE)</f>
        <v>6</v>
      </c>
      <c r="I9332" s="8">
        <f t="shared" si="291"/>
        <v>12</v>
      </c>
      <c r="J9332" s="42">
        <f>VLOOKUP(B9332,Invoices!A:I,9,TRUE)</f>
        <v>2021</v>
      </c>
    </row>
    <row r="9333" spans="1:10" x14ac:dyDescent="0.15">
      <c r="A9333" t="s">
        <v>12693</v>
      </c>
      <c r="B9333" t="s">
        <v>1980</v>
      </c>
      <c r="C9333" t="s">
        <v>93</v>
      </c>
      <c r="D9333" t="s">
        <v>76</v>
      </c>
      <c r="E9333">
        <v>2</v>
      </c>
      <c r="F9333" s="8">
        <f>VLOOKUP(C9333,Products!$A$2:$E$20,5,TRUE)</f>
        <v>9.9499999999999993</v>
      </c>
      <c r="G9333" s="8">
        <f t="shared" si="290"/>
        <v>19.899999999999999</v>
      </c>
      <c r="H9333" s="8">
        <f>VLOOKUP(C9333,Products!$A$2:$F$20,6,TRUE)</f>
        <v>1.9499999999999993</v>
      </c>
      <c r="I9333" s="8">
        <f t="shared" si="291"/>
        <v>3.8999999999999986</v>
      </c>
      <c r="J9333" s="42">
        <f>VLOOKUP(B9333,Invoices!A:I,9,TRUE)</f>
        <v>2021</v>
      </c>
    </row>
    <row r="9334" spans="1:10" x14ac:dyDescent="0.15">
      <c r="A9334" t="s">
        <v>12694</v>
      </c>
      <c r="B9334" t="s">
        <v>1980</v>
      </c>
      <c r="C9334" t="s">
        <v>92</v>
      </c>
      <c r="D9334" t="s">
        <v>82</v>
      </c>
      <c r="E9334">
        <v>1</v>
      </c>
      <c r="F9334" s="8">
        <f>VLOOKUP(C9334,Products!$A$2:$E$20,5,TRUE)</f>
        <v>19.95</v>
      </c>
      <c r="G9334" s="8">
        <f t="shared" si="290"/>
        <v>19.95</v>
      </c>
      <c r="H9334" s="8">
        <f>VLOOKUP(C9334,Products!$A$2:$F$20,6,TRUE)</f>
        <v>7.4499999999999993</v>
      </c>
      <c r="I9334" s="8">
        <f t="shared" si="291"/>
        <v>7.4499999999999993</v>
      </c>
      <c r="J9334" s="42">
        <f>VLOOKUP(B9334,Invoices!A:I,9,TRUE)</f>
        <v>2021</v>
      </c>
    </row>
    <row r="9335" spans="1:10" x14ac:dyDescent="0.15">
      <c r="A9335" t="s">
        <v>12695</v>
      </c>
      <c r="B9335" t="s">
        <v>1980</v>
      </c>
      <c r="C9335" t="s">
        <v>88</v>
      </c>
      <c r="D9335" t="s">
        <v>85</v>
      </c>
      <c r="E9335">
        <v>5</v>
      </c>
      <c r="F9335" s="8">
        <f>VLOOKUP(C9335,Products!$A$2:$E$20,5,TRUE)</f>
        <v>8.9499999999999993</v>
      </c>
      <c r="G9335" s="8">
        <f t="shared" si="290"/>
        <v>44.75</v>
      </c>
      <c r="H9335" s="8">
        <f>VLOOKUP(C9335,Products!$A$2:$F$20,6,TRUE)</f>
        <v>5.6999999999999993</v>
      </c>
      <c r="I9335" s="8">
        <f t="shared" si="291"/>
        <v>28.499999999999996</v>
      </c>
      <c r="J9335" s="42">
        <f>VLOOKUP(B9335,Invoices!A:I,9,TRUE)</f>
        <v>2021</v>
      </c>
    </row>
    <row r="9336" spans="1:10" x14ac:dyDescent="0.15">
      <c r="A9336" t="s">
        <v>12696</v>
      </c>
      <c r="B9336" t="s">
        <v>1981</v>
      </c>
      <c r="C9336" t="s">
        <v>93</v>
      </c>
      <c r="D9336" t="s">
        <v>76</v>
      </c>
      <c r="E9336">
        <v>1</v>
      </c>
      <c r="F9336" s="8">
        <f>VLOOKUP(C9336,Products!$A$2:$E$20,5,TRUE)</f>
        <v>9.9499999999999993</v>
      </c>
      <c r="G9336" s="8">
        <f t="shared" si="290"/>
        <v>9.9499999999999993</v>
      </c>
      <c r="H9336" s="8">
        <f>VLOOKUP(C9336,Products!$A$2:$F$20,6,TRUE)</f>
        <v>1.9499999999999993</v>
      </c>
      <c r="I9336" s="8">
        <f t="shared" si="291"/>
        <v>1.9499999999999993</v>
      </c>
      <c r="J9336" s="42">
        <f>VLOOKUP(B9336,Invoices!A:I,9,TRUE)</f>
        <v>2021</v>
      </c>
    </row>
    <row r="9337" spans="1:10" x14ac:dyDescent="0.15">
      <c r="A9337" t="s">
        <v>12697</v>
      </c>
      <c r="B9337" t="s">
        <v>1981</v>
      </c>
      <c r="C9337" t="s">
        <v>90</v>
      </c>
      <c r="D9337" t="s">
        <v>72</v>
      </c>
      <c r="E9337">
        <v>20</v>
      </c>
      <c r="F9337" s="8">
        <f>VLOOKUP(C9337,Products!$A$2:$E$20,5,TRUE)</f>
        <v>8.9499999999999993</v>
      </c>
      <c r="G9337" s="8">
        <f t="shared" si="290"/>
        <v>179</v>
      </c>
      <c r="H9337" s="8">
        <f>VLOOKUP(C9337,Products!$A$2:$F$20,6,TRUE)</f>
        <v>5.6999999999999993</v>
      </c>
      <c r="I9337" s="8">
        <f t="shared" si="291"/>
        <v>113.99999999999999</v>
      </c>
      <c r="J9337" s="42">
        <f>VLOOKUP(B9337,Invoices!A:I,9,TRUE)</f>
        <v>2021</v>
      </c>
    </row>
    <row r="9338" spans="1:10" x14ac:dyDescent="0.15">
      <c r="A9338" t="s">
        <v>12698</v>
      </c>
      <c r="B9338" t="s">
        <v>1981</v>
      </c>
      <c r="C9338" t="s">
        <v>88</v>
      </c>
      <c r="D9338" t="s">
        <v>85</v>
      </c>
      <c r="E9338">
        <v>2</v>
      </c>
      <c r="F9338" s="8">
        <f>VLOOKUP(C9338,Products!$A$2:$E$20,5,TRUE)</f>
        <v>8.9499999999999993</v>
      </c>
      <c r="G9338" s="8">
        <f t="shared" si="290"/>
        <v>17.899999999999999</v>
      </c>
      <c r="H9338" s="8">
        <f>VLOOKUP(C9338,Products!$A$2:$F$20,6,TRUE)</f>
        <v>5.6999999999999993</v>
      </c>
      <c r="I9338" s="8">
        <f t="shared" si="291"/>
        <v>11.399999999999999</v>
      </c>
      <c r="J9338" s="42">
        <f>VLOOKUP(B9338,Invoices!A:I,9,TRUE)</f>
        <v>2021</v>
      </c>
    </row>
    <row r="9339" spans="1:10" x14ac:dyDescent="0.15">
      <c r="A9339" t="s">
        <v>12699</v>
      </c>
      <c r="B9339" t="s">
        <v>1981</v>
      </c>
      <c r="C9339" t="s">
        <v>94</v>
      </c>
      <c r="D9339" t="s">
        <v>86</v>
      </c>
      <c r="E9339">
        <v>6</v>
      </c>
      <c r="F9339" s="8">
        <f>VLOOKUP(C9339,Products!$A$2:$E$20,5,TRUE)</f>
        <v>3.5</v>
      </c>
      <c r="G9339" s="8">
        <f t="shared" si="290"/>
        <v>21</v>
      </c>
      <c r="H9339" s="8">
        <f>VLOOKUP(C9339,Products!$A$2:$F$20,6,TRUE)</f>
        <v>0.54999999999999982</v>
      </c>
      <c r="I9339" s="8">
        <f t="shared" si="291"/>
        <v>3.2999999999999989</v>
      </c>
      <c r="J9339" s="42">
        <f>VLOOKUP(B9339,Invoices!A:I,9,TRUE)</f>
        <v>2021</v>
      </c>
    </row>
    <row r="9340" spans="1:10" x14ac:dyDescent="0.15">
      <c r="A9340" t="s">
        <v>12700</v>
      </c>
      <c r="B9340" t="s">
        <v>1981</v>
      </c>
      <c r="C9340" t="s">
        <v>97</v>
      </c>
      <c r="D9340" t="s">
        <v>74</v>
      </c>
      <c r="E9340">
        <v>3</v>
      </c>
      <c r="F9340" s="8">
        <f>VLOOKUP(C9340,Products!$A$2:$E$20,5,TRUE)</f>
        <v>1.5</v>
      </c>
      <c r="G9340" s="8">
        <f t="shared" si="290"/>
        <v>4.5</v>
      </c>
      <c r="H9340" s="8">
        <f>VLOOKUP(C9340,Products!$A$2:$F$20,6,TRUE)</f>
        <v>0.5</v>
      </c>
      <c r="I9340" s="8">
        <f t="shared" si="291"/>
        <v>1.5</v>
      </c>
      <c r="J9340" s="42">
        <f>VLOOKUP(B9340,Invoices!A:I,9,TRUE)</f>
        <v>2021</v>
      </c>
    </row>
    <row r="9341" spans="1:10" x14ac:dyDescent="0.15">
      <c r="A9341" t="s">
        <v>12701</v>
      </c>
      <c r="B9341" t="s">
        <v>1981</v>
      </c>
      <c r="C9341" t="s">
        <v>101</v>
      </c>
      <c r="D9341" t="s">
        <v>69</v>
      </c>
      <c r="E9341">
        <v>20</v>
      </c>
      <c r="F9341" s="8">
        <f>VLOOKUP(C9341,Products!$A$2:$E$20,5,TRUE)</f>
        <v>129.94999999999999</v>
      </c>
      <c r="G9341" s="8">
        <f t="shared" si="290"/>
        <v>2599</v>
      </c>
      <c r="H9341" s="8">
        <f>VLOOKUP(C9341,Products!$A$2:$F$20,6,TRUE)</f>
        <v>40.449999999999989</v>
      </c>
      <c r="I9341" s="8">
        <f t="shared" si="291"/>
        <v>808.99999999999977</v>
      </c>
      <c r="J9341" s="42">
        <f>VLOOKUP(B9341,Invoices!A:I,9,TRUE)</f>
        <v>2021</v>
      </c>
    </row>
    <row r="9342" spans="1:10" x14ac:dyDescent="0.15">
      <c r="A9342" t="s">
        <v>12702</v>
      </c>
      <c r="B9342" t="s">
        <v>1981</v>
      </c>
      <c r="C9342" t="s">
        <v>92</v>
      </c>
      <c r="D9342" t="s">
        <v>82</v>
      </c>
      <c r="E9342">
        <v>12</v>
      </c>
      <c r="F9342" s="8">
        <f>VLOOKUP(C9342,Products!$A$2:$E$20,5,TRUE)</f>
        <v>19.95</v>
      </c>
      <c r="G9342" s="8">
        <f t="shared" si="290"/>
        <v>239.39999999999998</v>
      </c>
      <c r="H9342" s="8">
        <f>VLOOKUP(C9342,Products!$A$2:$F$20,6,TRUE)</f>
        <v>7.4499999999999993</v>
      </c>
      <c r="I9342" s="8">
        <f t="shared" si="291"/>
        <v>89.399999999999991</v>
      </c>
      <c r="J9342" s="42">
        <f>VLOOKUP(B9342,Invoices!A:I,9,TRUE)</f>
        <v>2021</v>
      </c>
    </row>
    <row r="9343" spans="1:10" x14ac:dyDescent="0.15">
      <c r="A9343" t="s">
        <v>12703</v>
      </c>
      <c r="B9343" t="s">
        <v>1981</v>
      </c>
      <c r="C9343" t="s">
        <v>105</v>
      </c>
      <c r="D9343" t="s">
        <v>81</v>
      </c>
      <c r="E9343">
        <v>1</v>
      </c>
      <c r="F9343" s="8">
        <f>VLOOKUP(C9343,Products!$A$2:$E$20,5,TRUE)</f>
        <v>8.9499999999999993</v>
      </c>
      <c r="G9343" s="8">
        <f t="shared" si="290"/>
        <v>8.9499999999999993</v>
      </c>
      <c r="H9343" s="8">
        <f>VLOOKUP(C9343,Products!$A$2:$F$20,6,TRUE)</f>
        <v>3.1999999999999993</v>
      </c>
      <c r="I9343" s="8">
        <f t="shared" si="291"/>
        <v>3.1999999999999993</v>
      </c>
      <c r="J9343" s="42">
        <f>VLOOKUP(B9343,Invoices!A:I,9,TRUE)</f>
        <v>2021</v>
      </c>
    </row>
    <row r="9344" spans="1:10" x14ac:dyDescent="0.15">
      <c r="A9344" t="s">
        <v>12704</v>
      </c>
      <c r="B9344" t="s">
        <v>1982</v>
      </c>
      <c r="C9344" t="s">
        <v>90</v>
      </c>
      <c r="D9344" t="s">
        <v>72</v>
      </c>
      <c r="E9344">
        <v>10</v>
      </c>
      <c r="F9344" s="8">
        <f>VLOOKUP(C9344,Products!$A$2:$E$20,5,TRUE)</f>
        <v>8.9499999999999993</v>
      </c>
      <c r="G9344" s="8">
        <f t="shared" si="290"/>
        <v>89.5</v>
      </c>
      <c r="H9344" s="8">
        <f>VLOOKUP(C9344,Products!$A$2:$F$20,6,TRUE)</f>
        <v>5.6999999999999993</v>
      </c>
      <c r="I9344" s="8">
        <f t="shared" si="291"/>
        <v>56.999999999999993</v>
      </c>
      <c r="J9344" s="42">
        <f>VLOOKUP(B9344,Invoices!A:I,9,TRUE)</f>
        <v>2021</v>
      </c>
    </row>
    <row r="9345" spans="1:10" x14ac:dyDescent="0.15">
      <c r="A9345" t="s">
        <v>12705</v>
      </c>
      <c r="B9345" t="s">
        <v>1982</v>
      </c>
      <c r="C9345" t="s">
        <v>100</v>
      </c>
      <c r="D9345" t="s">
        <v>78</v>
      </c>
      <c r="E9345">
        <v>1</v>
      </c>
      <c r="F9345" s="8">
        <f>VLOOKUP(C9345,Products!$A$2:$E$20,5,TRUE)</f>
        <v>49.95</v>
      </c>
      <c r="G9345" s="8">
        <f t="shared" si="290"/>
        <v>49.95</v>
      </c>
      <c r="H9345" s="8">
        <f>VLOOKUP(C9345,Products!$A$2:$F$20,6,TRUE)</f>
        <v>19.950000000000003</v>
      </c>
      <c r="I9345" s="8">
        <f t="shared" si="291"/>
        <v>19.950000000000003</v>
      </c>
      <c r="J9345" s="42">
        <f>VLOOKUP(B9345,Invoices!A:I,9,TRUE)</f>
        <v>2021</v>
      </c>
    </row>
    <row r="9346" spans="1:10" x14ac:dyDescent="0.15">
      <c r="A9346" t="s">
        <v>12706</v>
      </c>
      <c r="B9346" t="s">
        <v>1982</v>
      </c>
      <c r="C9346" t="s">
        <v>96</v>
      </c>
      <c r="D9346" t="s">
        <v>75</v>
      </c>
      <c r="E9346">
        <v>10</v>
      </c>
      <c r="F9346" s="8">
        <f>VLOOKUP(C9346,Products!$A$2:$E$20,5,TRUE)</f>
        <v>79.95</v>
      </c>
      <c r="G9346" s="8">
        <f t="shared" si="290"/>
        <v>799.5</v>
      </c>
      <c r="H9346" s="8">
        <f>VLOOKUP(C9346,Products!$A$2:$F$20,6,TRUE)</f>
        <v>27.950000000000003</v>
      </c>
      <c r="I9346" s="8">
        <f t="shared" si="291"/>
        <v>279.5</v>
      </c>
      <c r="J9346" s="42">
        <f>VLOOKUP(B9346,Invoices!A:I,9,TRUE)</f>
        <v>2021</v>
      </c>
    </row>
    <row r="9347" spans="1:10" x14ac:dyDescent="0.15">
      <c r="A9347" t="s">
        <v>12707</v>
      </c>
      <c r="B9347" t="s">
        <v>1982</v>
      </c>
      <c r="C9347" t="s">
        <v>101</v>
      </c>
      <c r="D9347" t="s">
        <v>69</v>
      </c>
      <c r="E9347">
        <v>1</v>
      </c>
      <c r="F9347" s="8">
        <f>VLOOKUP(C9347,Products!$A$2:$E$20,5,TRUE)</f>
        <v>129.94999999999999</v>
      </c>
      <c r="G9347" s="8">
        <f t="shared" ref="G9347:G9410" si="292">F9347*E9347</f>
        <v>129.94999999999999</v>
      </c>
      <c r="H9347" s="8">
        <f>VLOOKUP(C9347,Products!$A$2:$F$20,6,TRUE)</f>
        <v>40.449999999999989</v>
      </c>
      <c r="I9347" s="8">
        <f t="shared" ref="I9347:I9410" si="293">H9347*E9347</f>
        <v>40.449999999999989</v>
      </c>
      <c r="J9347" s="42">
        <f>VLOOKUP(B9347,Invoices!A:I,9,TRUE)</f>
        <v>2021</v>
      </c>
    </row>
    <row r="9348" spans="1:10" x14ac:dyDescent="0.15">
      <c r="A9348" t="s">
        <v>12708</v>
      </c>
      <c r="B9348" t="s">
        <v>1982</v>
      </c>
      <c r="C9348" t="s">
        <v>105</v>
      </c>
      <c r="D9348" t="s">
        <v>81</v>
      </c>
      <c r="E9348">
        <v>6</v>
      </c>
      <c r="F9348" s="8">
        <f>VLOOKUP(C9348,Products!$A$2:$E$20,5,TRUE)</f>
        <v>8.9499999999999993</v>
      </c>
      <c r="G9348" s="8">
        <f t="shared" si="292"/>
        <v>53.699999999999996</v>
      </c>
      <c r="H9348" s="8">
        <f>VLOOKUP(C9348,Products!$A$2:$F$20,6,TRUE)</f>
        <v>3.1999999999999993</v>
      </c>
      <c r="I9348" s="8">
        <f t="shared" si="293"/>
        <v>19.199999999999996</v>
      </c>
      <c r="J9348" s="42">
        <f>VLOOKUP(B9348,Invoices!A:I,9,TRUE)</f>
        <v>2021</v>
      </c>
    </row>
    <row r="9349" spans="1:10" x14ac:dyDescent="0.15">
      <c r="A9349" t="s">
        <v>12709</v>
      </c>
      <c r="B9349" t="s">
        <v>1982</v>
      </c>
      <c r="C9349" t="s">
        <v>94</v>
      </c>
      <c r="D9349" t="s">
        <v>86</v>
      </c>
      <c r="E9349">
        <v>3</v>
      </c>
      <c r="F9349" s="8">
        <f>VLOOKUP(C9349,Products!$A$2:$E$20,5,TRUE)</f>
        <v>3.5</v>
      </c>
      <c r="G9349" s="8">
        <f t="shared" si="292"/>
        <v>10.5</v>
      </c>
      <c r="H9349" s="8">
        <f>VLOOKUP(C9349,Products!$A$2:$F$20,6,TRUE)</f>
        <v>0.54999999999999982</v>
      </c>
      <c r="I9349" s="8">
        <f t="shared" si="293"/>
        <v>1.6499999999999995</v>
      </c>
      <c r="J9349" s="42">
        <f>VLOOKUP(B9349,Invoices!A:I,9,TRUE)</f>
        <v>2021</v>
      </c>
    </row>
    <row r="9350" spans="1:10" x14ac:dyDescent="0.15">
      <c r="A9350" t="s">
        <v>12710</v>
      </c>
      <c r="B9350" t="s">
        <v>1982</v>
      </c>
      <c r="C9350" t="s">
        <v>89</v>
      </c>
      <c r="D9350" t="s">
        <v>80</v>
      </c>
      <c r="E9350">
        <v>15</v>
      </c>
      <c r="F9350" s="8">
        <f>VLOOKUP(C9350,Products!$A$2:$E$20,5,TRUE)</f>
        <v>15.95</v>
      </c>
      <c r="G9350" s="8">
        <f t="shared" si="292"/>
        <v>239.25</v>
      </c>
      <c r="H9350" s="8">
        <f>VLOOKUP(C9350,Products!$A$2:$F$20,6,TRUE)</f>
        <v>6</v>
      </c>
      <c r="I9350" s="8">
        <f t="shared" si="293"/>
        <v>90</v>
      </c>
      <c r="J9350" s="42">
        <f>VLOOKUP(B9350,Invoices!A:I,9,TRUE)</f>
        <v>2021</v>
      </c>
    </row>
    <row r="9351" spans="1:10" x14ac:dyDescent="0.15">
      <c r="A9351" t="s">
        <v>12711</v>
      </c>
      <c r="B9351" t="s">
        <v>1982</v>
      </c>
      <c r="C9351" t="s">
        <v>92</v>
      </c>
      <c r="D9351" t="s">
        <v>82</v>
      </c>
      <c r="E9351">
        <v>3</v>
      </c>
      <c r="F9351" s="8">
        <f>VLOOKUP(C9351,Products!$A$2:$E$20,5,TRUE)</f>
        <v>19.95</v>
      </c>
      <c r="G9351" s="8">
        <f t="shared" si="292"/>
        <v>59.849999999999994</v>
      </c>
      <c r="H9351" s="8">
        <f>VLOOKUP(C9351,Products!$A$2:$F$20,6,TRUE)</f>
        <v>7.4499999999999993</v>
      </c>
      <c r="I9351" s="8">
        <f t="shared" si="293"/>
        <v>22.349999999999998</v>
      </c>
      <c r="J9351" s="42">
        <f>VLOOKUP(B9351,Invoices!A:I,9,TRUE)</f>
        <v>2021</v>
      </c>
    </row>
    <row r="9352" spans="1:10" x14ac:dyDescent="0.15">
      <c r="A9352" t="s">
        <v>12712</v>
      </c>
      <c r="B9352" t="s">
        <v>1982</v>
      </c>
      <c r="C9352" t="s">
        <v>104</v>
      </c>
      <c r="D9352" t="s">
        <v>71</v>
      </c>
      <c r="E9352">
        <v>1</v>
      </c>
      <c r="F9352" s="8">
        <f>VLOOKUP(C9352,Products!$A$2:$E$20,5,TRUE)</f>
        <v>2.95</v>
      </c>
      <c r="G9352" s="8">
        <f t="shared" si="292"/>
        <v>2.95</v>
      </c>
      <c r="H9352" s="8">
        <f>VLOOKUP(C9352,Products!$A$2:$F$20,6,TRUE)</f>
        <v>1.1500000000000001</v>
      </c>
      <c r="I9352" s="8">
        <f t="shared" si="293"/>
        <v>1.1500000000000001</v>
      </c>
      <c r="J9352" s="42">
        <f>VLOOKUP(B9352,Invoices!A:I,9,TRUE)</f>
        <v>2021</v>
      </c>
    </row>
    <row r="9353" spans="1:10" x14ac:dyDescent="0.15">
      <c r="A9353" t="s">
        <v>12713</v>
      </c>
      <c r="B9353" t="s">
        <v>1983</v>
      </c>
      <c r="C9353" t="s">
        <v>87</v>
      </c>
      <c r="D9353" t="s">
        <v>68</v>
      </c>
      <c r="E9353">
        <v>20</v>
      </c>
      <c r="F9353" s="8">
        <f>VLOOKUP(C9353,Products!$A$2:$E$20,5,TRUE)</f>
        <v>19.95</v>
      </c>
      <c r="G9353" s="8">
        <f t="shared" si="292"/>
        <v>399</v>
      </c>
      <c r="H9353" s="8">
        <f>VLOOKUP(C9353,Products!$A$2:$F$20,6,TRUE)</f>
        <v>7.4499999999999993</v>
      </c>
      <c r="I9353" s="8">
        <f t="shared" si="293"/>
        <v>149</v>
      </c>
      <c r="J9353" s="42">
        <f>VLOOKUP(B9353,Invoices!A:I,9,TRUE)</f>
        <v>2021</v>
      </c>
    </row>
    <row r="9354" spans="1:10" x14ac:dyDescent="0.15">
      <c r="A9354" t="s">
        <v>12714</v>
      </c>
      <c r="B9354" t="s">
        <v>1983</v>
      </c>
      <c r="C9354" t="s">
        <v>99</v>
      </c>
      <c r="D9354" t="s">
        <v>84</v>
      </c>
      <c r="E9354">
        <v>4</v>
      </c>
      <c r="F9354" s="8">
        <f>VLOOKUP(C9354,Products!$A$2:$E$20,5,TRUE)</f>
        <v>3.5</v>
      </c>
      <c r="G9354" s="8">
        <f t="shared" si="292"/>
        <v>14</v>
      </c>
      <c r="H9354" s="8">
        <f>VLOOKUP(C9354,Products!$A$2:$F$20,6,TRUE)</f>
        <v>0.54999999999999982</v>
      </c>
      <c r="I9354" s="8">
        <f t="shared" si="293"/>
        <v>2.1999999999999993</v>
      </c>
      <c r="J9354" s="42">
        <f>VLOOKUP(B9354,Invoices!A:I,9,TRUE)</f>
        <v>2021</v>
      </c>
    </row>
    <row r="9355" spans="1:10" x14ac:dyDescent="0.15">
      <c r="A9355" t="s">
        <v>12715</v>
      </c>
      <c r="B9355" t="s">
        <v>1983</v>
      </c>
      <c r="C9355" t="s">
        <v>101</v>
      </c>
      <c r="D9355" t="s">
        <v>69</v>
      </c>
      <c r="E9355">
        <v>6</v>
      </c>
      <c r="F9355" s="8">
        <f>VLOOKUP(C9355,Products!$A$2:$E$20,5,TRUE)</f>
        <v>129.94999999999999</v>
      </c>
      <c r="G9355" s="8">
        <f t="shared" si="292"/>
        <v>779.69999999999993</v>
      </c>
      <c r="H9355" s="8">
        <f>VLOOKUP(C9355,Products!$A$2:$F$20,6,TRUE)</f>
        <v>40.449999999999989</v>
      </c>
      <c r="I9355" s="8">
        <f t="shared" si="293"/>
        <v>242.69999999999993</v>
      </c>
      <c r="J9355" s="42">
        <f>VLOOKUP(B9355,Invoices!A:I,9,TRUE)</f>
        <v>2021</v>
      </c>
    </row>
    <row r="9356" spans="1:10" x14ac:dyDescent="0.15">
      <c r="A9356" t="s">
        <v>12716</v>
      </c>
      <c r="B9356" t="s">
        <v>1983</v>
      </c>
      <c r="C9356" t="s">
        <v>89</v>
      </c>
      <c r="D9356" t="s">
        <v>80</v>
      </c>
      <c r="E9356">
        <v>9</v>
      </c>
      <c r="F9356" s="8">
        <f>VLOOKUP(C9356,Products!$A$2:$E$20,5,TRUE)</f>
        <v>15.95</v>
      </c>
      <c r="G9356" s="8">
        <f t="shared" si="292"/>
        <v>143.54999999999998</v>
      </c>
      <c r="H9356" s="8">
        <f>VLOOKUP(C9356,Products!$A$2:$F$20,6,TRUE)</f>
        <v>6</v>
      </c>
      <c r="I9356" s="8">
        <f t="shared" si="293"/>
        <v>54</v>
      </c>
      <c r="J9356" s="42">
        <f>VLOOKUP(B9356,Invoices!A:I,9,TRUE)</f>
        <v>2021</v>
      </c>
    </row>
    <row r="9357" spans="1:10" x14ac:dyDescent="0.15">
      <c r="A9357" t="s">
        <v>12717</v>
      </c>
      <c r="B9357" t="s">
        <v>1983</v>
      </c>
      <c r="C9357" t="s">
        <v>90</v>
      </c>
      <c r="D9357" t="s">
        <v>72</v>
      </c>
      <c r="E9357">
        <v>10</v>
      </c>
      <c r="F9357" s="8">
        <f>VLOOKUP(C9357,Products!$A$2:$E$20,5,TRUE)</f>
        <v>8.9499999999999993</v>
      </c>
      <c r="G9357" s="8">
        <f t="shared" si="292"/>
        <v>89.5</v>
      </c>
      <c r="H9357" s="8">
        <f>VLOOKUP(C9357,Products!$A$2:$F$20,6,TRUE)</f>
        <v>5.6999999999999993</v>
      </c>
      <c r="I9357" s="8">
        <f t="shared" si="293"/>
        <v>56.999999999999993</v>
      </c>
      <c r="J9357" s="42">
        <f>VLOOKUP(B9357,Invoices!A:I,9,TRUE)</f>
        <v>2021</v>
      </c>
    </row>
    <row r="9358" spans="1:10" x14ac:dyDescent="0.15">
      <c r="A9358" t="s">
        <v>12718</v>
      </c>
      <c r="B9358" t="s">
        <v>1983</v>
      </c>
      <c r="C9358" t="s">
        <v>96</v>
      </c>
      <c r="D9358" t="s">
        <v>75</v>
      </c>
      <c r="E9358">
        <v>10</v>
      </c>
      <c r="F9358" s="8">
        <f>VLOOKUP(C9358,Products!$A$2:$E$20,5,TRUE)</f>
        <v>79.95</v>
      </c>
      <c r="G9358" s="8">
        <f t="shared" si="292"/>
        <v>799.5</v>
      </c>
      <c r="H9358" s="8">
        <f>VLOOKUP(C9358,Products!$A$2:$F$20,6,TRUE)</f>
        <v>27.950000000000003</v>
      </c>
      <c r="I9358" s="8">
        <f t="shared" si="293"/>
        <v>279.5</v>
      </c>
      <c r="J9358" s="42">
        <f>VLOOKUP(B9358,Invoices!A:I,9,TRUE)</f>
        <v>2021</v>
      </c>
    </row>
    <row r="9359" spans="1:10" x14ac:dyDescent="0.15">
      <c r="A9359" t="s">
        <v>12719</v>
      </c>
      <c r="B9359" t="s">
        <v>1984</v>
      </c>
      <c r="C9359" t="s">
        <v>87</v>
      </c>
      <c r="D9359" t="s">
        <v>68</v>
      </c>
      <c r="E9359">
        <v>100</v>
      </c>
      <c r="F9359" s="8">
        <f>VLOOKUP(C9359,Products!$A$2:$E$20,5,TRUE)</f>
        <v>19.95</v>
      </c>
      <c r="G9359" s="8">
        <f t="shared" si="292"/>
        <v>1995</v>
      </c>
      <c r="H9359" s="8">
        <f>VLOOKUP(C9359,Products!$A$2:$F$20,6,TRUE)</f>
        <v>7.4499999999999993</v>
      </c>
      <c r="I9359" s="8">
        <f t="shared" si="293"/>
        <v>744.99999999999989</v>
      </c>
      <c r="J9359" s="42">
        <f>VLOOKUP(B9359,Invoices!A:I,9,TRUE)</f>
        <v>2021</v>
      </c>
    </row>
    <row r="9360" spans="1:10" x14ac:dyDescent="0.15">
      <c r="A9360" t="s">
        <v>12720</v>
      </c>
      <c r="B9360" t="s">
        <v>1984</v>
      </c>
      <c r="C9360" t="s">
        <v>89</v>
      </c>
      <c r="D9360" t="s">
        <v>80</v>
      </c>
      <c r="E9360">
        <v>8</v>
      </c>
      <c r="F9360" s="8">
        <f>VLOOKUP(C9360,Products!$A$2:$E$20,5,TRUE)</f>
        <v>15.95</v>
      </c>
      <c r="G9360" s="8">
        <f t="shared" si="292"/>
        <v>127.6</v>
      </c>
      <c r="H9360" s="8">
        <f>VLOOKUP(C9360,Products!$A$2:$F$20,6,TRUE)</f>
        <v>6</v>
      </c>
      <c r="I9360" s="8">
        <f t="shared" si="293"/>
        <v>48</v>
      </c>
      <c r="J9360" s="42">
        <f>VLOOKUP(B9360,Invoices!A:I,9,TRUE)</f>
        <v>2021</v>
      </c>
    </row>
    <row r="9361" spans="1:10" x14ac:dyDescent="0.15">
      <c r="A9361" t="s">
        <v>12721</v>
      </c>
      <c r="B9361" t="s">
        <v>1984</v>
      </c>
      <c r="C9361" t="s">
        <v>104</v>
      </c>
      <c r="D9361" t="s">
        <v>71</v>
      </c>
      <c r="E9361">
        <v>1</v>
      </c>
      <c r="F9361" s="8">
        <f>VLOOKUP(C9361,Products!$A$2:$E$20,5,TRUE)</f>
        <v>2.95</v>
      </c>
      <c r="G9361" s="8">
        <f t="shared" si="292"/>
        <v>2.95</v>
      </c>
      <c r="H9361" s="8">
        <f>VLOOKUP(C9361,Products!$A$2:$F$20,6,TRUE)</f>
        <v>1.1500000000000001</v>
      </c>
      <c r="I9361" s="8">
        <f t="shared" si="293"/>
        <v>1.1500000000000001</v>
      </c>
      <c r="J9361" s="42">
        <f>VLOOKUP(B9361,Invoices!A:I,9,TRUE)</f>
        <v>2021</v>
      </c>
    </row>
    <row r="9362" spans="1:10" x14ac:dyDescent="0.15">
      <c r="A9362" t="s">
        <v>12722</v>
      </c>
      <c r="B9362" t="s">
        <v>1984</v>
      </c>
      <c r="C9362" t="s">
        <v>90</v>
      </c>
      <c r="D9362" t="s">
        <v>72</v>
      </c>
      <c r="E9362">
        <v>10</v>
      </c>
      <c r="F9362" s="8">
        <f>VLOOKUP(C9362,Products!$A$2:$E$20,5,TRUE)</f>
        <v>8.9499999999999993</v>
      </c>
      <c r="G9362" s="8">
        <f t="shared" si="292"/>
        <v>89.5</v>
      </c>
      <c r="H9362" s="8">
        <f>VLOOKUP(C9362,Products!$A$2:$F$20,6,TRUE)</f>
        <v>5.6999999999999993</v>
      </c>
      <c r="I9362" s="8">
        <f t="shared" si="293"/>
        <v>56.999999999999993</v>
      </c>
      <c r="J9362" s="42">
        <f>VLOOKUP(B9362,Invoices!A:I,9,TRUE)</f>
        <v>2021</v>
      </c>
    </row>
    <row r="9363" spans="1:10" x14ac:dyDescent="0.15">
      <c r="A9363" t="s">
        <v>12723</v>
      </c>
      <c r="B9363" t="s">
        <v>1984</v>
      </c>
      <c r="C9363" t="s">
        <v>92</v>
      </c>
      <c r="D9363" t="s">
        <v>82</v>
      </c>
      <c r="E9363">
        <v>1</v>
      </c>
      <c r="F9363" s="8">
        <f>VLOOKUP(C9363,Products!$A$2:$E$20,5,TRUE)</f>
        <v>19.95</v>
      </c>
      <c r="G9363" s="8">
        <f t="shared" si="292"/>
        <v>19.95</v>
      </c>
      <c r="H9363" s="8">
        <f>VLOOKUP(C9363,Products!$A$2:$F$20,6,TRUE)</f>
        <v>7.4499999999999993</v>
      </c>
      <c r="I9363" s="8">
        <f t="shared" si="293"/>
        <v>7.4499999999999993</v>
      </c>
      <c r="J9363" s="42">
        <f>VLOOKUP(B9363,Invoices!A:I,9,TRUE)</f>
        <v>2021</v>
      </c>
    </row>
    <row r="9364" spans="1:10" x14ac:dyDescent="0.15">
      <c r="A9364" t="s">
        <v>12724</v>
      </c>
      <c r="B9364" t="s">
        <v>1984</v>
      </c>
      <c r="C9364" t="s">
        <v>96</v>
      </c>
      <c r="D9364" t="s">
        <v>75</v>
      </c>
      <c r="E9364">
        <v>1</v>
      </c>
      <c r="F9364" s="8">
        <f>VLOOKUP(C9364,Products!$A$2:$E$20,5,TRUE)</f>
        <v>79.95</v>
      </c>
      <c r="G9364" s="8">
        <f t="shared" si="292"/>
        <v>79.95</v>
      </c>
      <c r="H9364" s="8">
        <f>VLOOKUP(C9364,Products!$A$2:$F$20,6,TRUE)</f>
        <v>27.950000000000003</v>
      </c>
      <c r="I9364" s="8">
        <f t="shared" si="293"/>
        <v>27.950000000000003</v>
      </c>
      <c r="J9364" s="42">
        <f>VLOOKUP(B9364,Invoices!A:I,9,TRUE)</f>
        <v>2021</v>
      </c>
    </row>
    <row r="9365" spans="1:10" x14ac:dyDescent="0.15">
      <c r="A9365" t="s">
        <v>12725</v>
      </c>
      <c r="B9365" t="s">
        <v>1984</v>
      </c>
      <c r="C9365" t="s">
        <v>102</v>
      </c>
      <c r="D9365" t="s">
        <v>83</v>
      </c>
      <c r="E9365">
        <v>5</v>
      </c>
      <c r="F9365" s="8">
        <f>VLOOKUP(C9365,Products!$A$2:$E$20,5,TRUE)</f>
        <v>29.95</v>
      </c>
      <c r="G9365" s="8">
        <f t="shared" si="292"/>
        <v>149.75</v>
      </c>
      <c r="H9365" s="8">
        <f>VLOOKUP(C9365,Products!$A$2:$F$20,6,TRUE)</f>
        <v>15</v>
      </c>
      <c r="I9365" s="8">
        <f t="shared" si="293"/>
        <v>75</v>
      </c>
      <c r="J9365" s="42">
        <f>VLOOKUP(B9365,Invoices!A:I,9,TRUE)</f>
        <v>2021</v>
      </c>
    </row>
    <row r="9366" spans="1:10" x14ac:dyDescent="0.15">
      <c r="A9366" t="s">
        <v>12726</v>
      </c>
      <c r="B9366" t="s">
        <v>1984</v>
      </c>
      <c r="C9366" t="s">
        <v>103</v>
      </c>
      <c r="D9366" t="s">
        <v>77</v>
      </c>
      <c r="E9366">
        <v>3</v>
      </c>
      <c r="F9366" s="8">
        <f>VLOOKUP(C9366,Products!$A$2:$E$20,5,TRUE)</f>
        <v>8.9499999999999993</v>
      </c>
      <c r="G9366" s="8">
        <f t="shared" si="292"/>
        <v>26.849999999999998</v>
      </c>
      <c r="H9366" s="8">
        <f>VLOOKUP(C9366,Products!$A$2:$F$20,6,TRUE)</f>
        <v>3.1999999999999993</v>
      </c>
      <c r="I9366" s="8">
        <f t="shared" si="293"/>
        <v>9.5999999999999979</v>
      </c>
      <c r="J9366" s="42">
        <f>VLOOKUP(B9366,Invoices!A:I,9,TRUE)</f>
        <v>2021</v>
      </c>
    </row>
    <row r="9367" spans="1:10" x14ac:dyDescent="0.15">
      <c r="A9367" t="s">
        <v>12727</v>
      </c>
      <c r="B9367" t="s">
        <v>1984</v>
      </c>
      <c r="C9367" t="s">
        <v>94</v>
      </c>
      <c r="D9367" t="s">
        <v>86</v>
      </c>
      <c r="E9367">
        <v>20</v>
      </c>
      <c r="F9367" s="8">
        <f>VLOOKUP(C9367,Products!$A$2:$E$20,5,TRUE)</f>
        <v>3.5</v>
      </c>
      <c r="G9367" s="8">
        <f t="shared" si="292"/>
        <v>70</v>
      </c>
      <c r="H9367" s="8">
        <f>VLOOKUP(C9367,Products!$A$2:$F$20,6,TRUE)</f>
        <v>0.54999999999999982</v>
      </c>
      <c r="I9367" s="8">
        <f t="shared" si="293"/>
        <v>10.999999999999996</v>
      </c>
      <c r="J9367" s="42">
        <f>VLOOKUP(B9367,Invoices!A:I,9,TRUE)</f>
        <v>2021</v>
      </c>
    </row>
    <row r="9368" spans="1:10" x14ac:dyDescent="0.15">
      <c r="A9368" t="s">
        <v>12728</v>
      </c>
      <c r="B9368" t="s">
        <v>1985</v>
      </c>
      <c r="C9368" t="s">
        <v>88</v>
      </c>
      <c r="D9368" t="s">
        <v>85</v>
      </c>
      <c r="E9368">
        <v>2</v>
      </c>
      <c r="F9368" s="8">
        <f>VLOOKUP(C9368,Products!$A$2:$E$20,5,TRUE)</f>
        <v>8.9499999999999993</v>
      </c>
      <c r="G9368" s="8">
        <f t="shared" si="292"/>
        <v>17.899999999999999</v>
      </c>
      <c r="H9368" s="8">
        <f>VLOOKUP(C9368,Products!$A$2:$F$20,6,TRUE)</f>
        <v>5.6999999999999993</v>
      </c>
      <c r="I9368" s="8">
        <f t="shared" si="293"/>
        <v>11.399999999999999</v>
      </c>
      <c r="J9368" s="42">
        <f>VLOOKUP(B9368,Invoices!A:I,9,TRUE)</f>
        <v>2021</v>
      </c>
    </row>
    <row r="9369" spans="1:10" x14ac:dyDescent="0.15">
      <c r="A9369" t="s">
        <v>12729</v>
      </c>
      <c r="B9369" t="s">
        <v>1985</v>
      </c>
      <c r="C9369" t="s">
        <v>99</v>
      </c>
      <c r="D9369" t="s">
        <v>84</v>
      </c>
      <c r="E9369">
        <v>50</v>
      </c>
      <c r="F9369" s="8">
        <f>VLOOKUP(C9369,Products!$A$2:$E$20,5,TRUE)</f>
        <v>3.5</v>
      </c>
      <c r="G9369" s="8">
        <f t="shared" si="292"/>
        <v>175</v>
      </c>
      <c r="H9369" s="8">
        <f>VLOOKUP(C9369,Products!$A$2:$F$20,6,TRUE)</f>
        <v>0.54999999999999982</v>
      </c>
      <c r="I9369" s="8">
        <f t="shared" si="293"/>
        <v>27.499999999999993</v>
      </c>
      <c r="J9369" s="42">
        <f>VLOOKUP(B9369,Invoices!A:I,9,TRUE)</f>
        <v>2021</v>
      </c>
    </row>
    <row r="9370" spans="1:10" x14ac:dyDescent="0.15">
      <c r="A9370" t="s">
        <v>12730</v>
      </c>
      <c r="B9370" t="s">
        <v>1985</v>
      </c>
      <c r="C9370" t="s">
        <v>90</v>
      </c>
      <c r="D9370" t="s">
        <v>72</v>
      </c>
      <c r="E9370">
        <v>1</v>
      </c>
      <c r="F9370" s="8">
        <f>VLOOKUP(C9370,Products!$A$2:$E$20,5,TRUE)</f>
        <v>8.9499999999999993</v>
      </c>
      <c r="G9370" s="8">
        <f t="shared" si="292"/>
        <v>8.9499999999999993</v>
      </c>
      <c r="H9370" s="8">
        <f>VLOOKUP(C9370,Products!$A$2:$F$20,6,TRUE)</f>
        <v>5.6999999999999993</v>
      </c>
      <c r="I9370" s="8">
        <f t="shared" si="293"/>
        <v>5.6999999999999993</v>
      </c>
      <c r="J9370" s="42">
        <f>VLOOKUP(B9370,Invoices!A:I,9,TRUE)</f>
        <v>2021</v>
      </c>
    </row>
    <row r="9371" spans="1:10" x14ac:dyDescent="0.15">
      <c r="A9371" t="s">
        <v>12731</v>
      </c>
      <c r="B9371" t="s">
        <v>1986</v>
      </c>
      <c r="C9371" t="s">
        <v>99</v>
      </c>
      <c r="D9371" t="s">
        <v>84</v>
      </c>
      <c r="E9371">
        <v>25</v>
      </c>
      <c r="F9371" s="8">
        <f>VLOOKUP(C9371,Products!$A$2:$E$20,5,TRUE)</f>
        <v>3.5</v>
      </c>
      <c r="G9371" s="8">
        <f t="shared" si="292"/>
        <v>87.5</v>
      </c>
      <c r="H9371" s="8">
        <f>VLOOKUP(C9371,Products!$A$2:$F$20,6,TRUE)</f>
        <v>0.54999999999999982</v>
      </c>
      <c r="I9371" s="8">
        <f t="shared" si="293"/>
        <v>13.749999999999996</v>
      </c>
      <c r="J9371" s="42">
        <f>VLOOKUP(B9371,Invoices!A:I,9,TRUE)</f>
        <v>2021</v>
      </c>
    </row>
    <row r="9372" spans="1:10" x14ac:dyDescent="0.15">
      <c r="A9372" t="s">
        <v>12732</v>
      </c>
      <c r="B9372" t="s">
        <v>1987</v>
      </c>
      <c r="C9372" t="s">
        <v>99</v>
      </c>
      <c r="D9372" t="s">
        <v>84</v>
      </c>
      <c r="E9372">
        <v>3</v>
      </c>
      <c r="F9372" s="8">
        <f>VLOOKUP(C9372,Products!$A$2:$E$20,5,TRUE)</f>
        <v>3.5</v>
      </c>
      <c r="G9372" s="8">
        <f t="shared" si="292"/>
        <v>10.5</v>
      </c>
      <c r="H9372" s="8">
        <f>VLOOKUP(C9372,Products!$A$2:$F$20,6,TRUE)</f>
        <v>0.54999999999999982</v>
      </c>
      <c r="I9372" s="8">
        <f t="shared" si="293"/>
        <v>1.6499999999999995</v>
      </c>
      <c r="J9372" s="42">
        <f>VLOOKUP(B9372,Invoices!A:I,9,TRUE)</f>
        <v>2021</v>
      </c>
    </row>
    <row r="9373" spans="1:10" x14ac:dyDescent="0.15">
      <c r="A9373" t="s">
        <v>12733</v>
      </c>
      <c r="B9373" t="s">
        <v>1987</v>
      </c>
      <c r="C9373" t="s">
        <v>104</v>
      </c>
      <c r="D9373" t="s">
        <v>71</v>
      </c>
      <c r="E9373">
        <v>7</v>
      </c>
      <c r="F9373" s="8">
        <f>VLOOKUP(C9373,Products!$A$2:$E$20,5,TRUE)</f>
        <v>2.95</v>
      </c>
      <c r="G9373" s="8">
        <f t="shared" si="292"/>
        <v>20.650000000000002</v>
      </c>
      <c r="H9373" s="8">
        <f>VLOOKUP(C9373,Products!$A$2:$F$20,6,TRUE)</f>
        <v>1.1500000000000001</v>
      </c>
      <c r="I9373" s="8">
        <f t="shared" si="293"/>
        <v>8.0500000000000007</v>
      </c>
      <c r="J9373" s="42">
        <f>VLOOKUP(B9373,Invoices!A:I,9,TRUE)</f>
        <v>2021</v>
      </c>
    </row>
    <row r="9374" spans="1:10" x14ac:dyDescent="0.15">
      <c r="A9374" t="s">
        <v>12734</v>
      </c>
      <c r="B9374" t="s">
        <v>1987</v>
      </c>
      <c r="C9374" t="s">
        <v>103</v>
      </c>
      <c r="D9374" t="s">
        <v>77</v>
      </c>
      <c r="E9374">
        <v>2</v>
      </c>
      <c r="F9374" s="8">
        <f>VLOOKUP(C9374,Products!$A$2:$E$20,5,TRUE)</f>
        <v>8.9499999999999993</v>
      </c>
      <c r="G9374" s="8">
        <f t="shared" si="292"/>
        <v>17.899999999999999</v>
      </c>
      <c r="H9374" s="8">
        <f>VLOOKUP(C9374,Products!$A$2:$F$20,6,TRUE)</f>
        <v>3.1999999999999993</v>
      </c>
      <c r="I9374" s="8">
        <f t="shared" si="293"/>
        <v>6.3999999999999986</v>
      </c>
      <c r="J9374" s="42">
        <f>VLOOKUP(B9374,Invoices!A:I,9,TRUE)</f>
        <v>2021</v>
      </c>
    </row>
    <row r="9375" spans="1:10" x14ac:dyDescent="0.15">
      <c r="A9375" t="s">
        <v>12735</v>
      </c>
      <c r="B9375" t="s">
        <v>1987</v>
      </c>
      <c r="C9375" t="s">
        <v>90</v>
      </c>
      <c r="D9375" t="s">
        <v>72</v>
      </c>
      <c r="E9375">
        <v>1</v>
      </c>
      <c r="F9375" s="8">
        <f>VLOOKUP(C9375,Products!$A$2:$E$20,5,TRUE)</f>
        <v>8.9499999999999993</v>
      </c>
      <c r="G9375" s="8">
        <f t="shared" si="292"/>
        <v>8.9499999999999993</v>
      </c>
      <c r="H9375" s="8">
        <f>VLOOKUP(C9375,Products!$A$2:$F$20,6,TRUE)</f>
        <v>5.6999999999999993</v>
      </c>
      <c r="I9375" s="8">
        <f t="shared" si="293"/>
        <v>5.6999999999999993</v>
      </c>
      <c r="J9375" s="42">
        <f>VLOOKUP(B9375,Invoices!A:I,9,TRUE)</f>
        <v>2021</v>
      </c>
    </row>
    <row r="9376" spans="1:10" x14ac:dyDescent="0.15">
      <c r="A9376" t="s">
        <v>12736</v>
      </c>
      <c r="B9376" t="s">
        <v>1988</v>
      </c>
      <c r="C9376" t="s">
        <v>93</v>
      </c>
      <c r="D9376" t="s">
        <v>76</v>
      </c>
      <c r="E9376">
        <v>2</v>
      </c>
      <c r="F9376" s="8">
        <f>VLOOKUP(C9376,Products!$A$2:$E$20,5,TRUE)</f>
        <v>9.9499999999999993</v>
      </c>
      <c r="G9376" s="8">
        <f t="shared" si="292"/>
        <v>19.899999999999999</v>
      </c>
      <c r="H9376" s="8">
        <f>VLOOKUP(C9376,Products!$A$2:$F$20,6,TRUE)</f>
        <v>1.9499999999999993</v>
      </c>
      <c r="I9376" s="8">
        <f t="shared" si="293"/>
        <v>3.8999999999999986</v>
      </c>
      <c r="J9376" s="42">
        <f>VLOOKUP(B9376,Invoices!A:I,9,TRUE)</f>
        <v>2021</v>
      </c>
    </row>
    <row r="9377" spans="1:10" x14ac:dyDescent="0.15">
      <c r="A9377" t="s">
        <v>12737</v>
      </c>
      <c r="B9377" t="s">
        <v>1989</v>
      </c>
      <c r="C9377" t="s">
        <v>97</v>
      </c>
      <c r="D9377" t="s">
        <v>74</v>
      </c>
      <c r="E9377">
        <v>4</v>
      </c>
      <c r="F9377" s="8">
        <f>VLOOKUP(C9377,Products!$A$2:$E$20,5,TRUE)</f>
        <v>1.5</v>
      </c>
      <c r="G9377" s="8">
        <f t="shared" si="292"/>
        <v>6</v>
      </c>
      <c r="H9377" s="8">
        <f>VLOOKUP(C9377,Products!$A$2:$F$20,6,TRUE)</f>
        <v>0.5</v>
      </c>
      <c r="I9377" s="8">
        <f t="shared" si="293"/>
        <v>2</v>
      </c>
      <c r="J9377" s="42">
        <f>VLOOKUP(B9377,Invoices!A:I,9,TRUE)</f>
        <v>2021</v>
      </c>
    </row>
    <row r="9378" spans="1:10" x14ac:dyDescent="0.15">
      <c r="A9378" t="s">
        <v>12738</v>
      </c>
      <c r="B9378" t="s">
        <v>1989</v>
      </c>
      <c r="C9378" t="s">
        <v>104</v>
      </c>
      <c r="D9378" t="s">
        <v>71</v>
      </c>
      <c r="E9378">
        <v>10</v>
      </c>
      <c r="F9378" s="8">
        <f>VLOOKUP(C9378,Products!$A$2:$E$20,5,TRUE)</f>
        <v>2.95</v>
      </c>
      <c r="G9378" s="8">
        <f t="shared" si="292"/>
        <v>29.5</v>
      </c>
      <c r="H9378" s="8">
        <f>VLOOKUP(C9378,Products!$A$2:$F$20,6,TRUE)</f>
        <v>1.1500000000000001</v>
      </c>
      <c r="I9378" s="8">
        <f t="shared" si="293"/>
        <v>11.500000000000002</v>
      </c>
      <c r="J9378" s="42">
        <f>VLOOKUP(B9378,Invoices!A:I,9,TRUE)</f>
        <v>2021</v>
      </c>
    </row>
    <row r="9379" spans="1:10" x14ac:dyDescent="0.15">
      <c r="A9379" t="s">
        <v>12739</v>
      </c>
      <c r="B9379" t="s">
        <v>1989</v>
      </c>
      <c r="C9379" t="s">
        <v>98</v>
      </c>
      <c r="D9379" t="s">
        <v>79</v>
      </c>
      <c r="E9379">
        <v>24</v>
      </c>
      <c r="F9379" s="8">
        <f>VLOOKUP(C9379,Products!$A$2:$E$20,5,TRUE)</f>
        <v>14.95</v>
      </c>
      <c r="G9379" s="8">
        <f t="shared" si="292"/>
        <v>358.79999999999995</v>
      </c>
      <c r="H9379" s="8">
        <f>VLOOKUP(C9379,Products!$A$2:$F$20,6,TRUE)</f>
        <v>3.0499999999999989</v>
      </c>
      <c r="I9379" s="8">
        <f t="shared" si="293"/>
        <v>73.199999999999974</v>
      </c>
      <c r="J9379" s="42">
        <f>VLOOKUP(B9379,Invoices!A:I,9,TRUE)</f>
        <v>2021</v>
      </c>
    </row>
    <row r="9380" spans="1:10" x14ac:dyDescent="0.15">
      <c r="A9380" t="s">
        <v>12740</v>
      </c>
      <c r="B9380" t="s">
        <v>1989</v>
      </c>
      <c r="C9380" t="s">
        <v>89</v>
      </c>
      <c r="D9380" t="s">
        <v>80</v>
      </c>
      <c r="E9380">
        <v>1</v>
      </c>
      <c r="F9380" s="8">
        <f>VLOOKUP(C9380,Products!$A$2:$E$20,5,TRUE)</f>
        <v>15.95</v>
      </c>
      <c r="G9380" s="8">
        <f t="shared" si="292"/>
        <v>15.95</v>
      </c>
      <c r="H9380" s="8">
        <f>VLOOKUP(C9380,Products!$A$2:$F$20,6,TRUE)</f>
        <v>6</v>
      </c>
      <c r="I9380" s="8">
        <f t="shared" si="293"/>
        <v>6</v>
      </c>
      <c r="J9380" s="42">
        <f>VLOOKUP(B9380,Invoices!A:I,9,TRUE)</f>
        <v>2021</v>
      </c>
    </row>
    <row r="9381" spans="1:10" x14ac:dyDescent="0.15">
      <c r="A9381" t="s">
        <v>12741</v>
      </c>
      <c r="B9381" t="s">
        <v>1989</v>
      </c>
      <c r="C9381" t="s">
        <v>90</v>
      </c>
      <c r="D9381" t="s">
        <v>72</v>
      </c>
      <c r="E9381">
        <v>8</v>
      </c>
      <c r="F9381" s="8">
        <f>VLOOKUP(C9381,Products!$A$2:$E$20,5,TRUE)</f>
        <v>8.9499999999999993</v>
      </c>
      <c r="G9381" s="8">
        <f t="shared" si="292"/>
        <v>71.599999999999994</v>
      </c>
      <c r="H9381" s="8">
        <f>VLOOKUP(C9381,Products!$A$2:$F$20,6,TRUE)</f>
        <v>5.6999999999999993</v>
      </c>
      <c r="I9381" s="8">
        <f t="shared" si="293"/>
        <v>45.599999999999994</v>
      </c>
      <c r="J9381" s="42">
        <f>VLOOKUP(B9381,Invoices!A:I,9,TRUE)</f>
        <v>2021</v>
      </c>
    </row>
    <row r="9382" spans="1:10" x14ac:dyDescent="0.15">
      <c r="A9382" t="s">
        <v>12742</v>
      </c>
      <c r="B9382" t="s">
        <v>1989</v>
      </c>
      <c r="C9382" t="s">
        <v>99</v>
      </c>
      <c r="D9382" t="s">
        <v>84</v>
      </c>
      <c r="E9382">
        <v>1</v>
      </c>
      <c r="F9382" s="8">
        <f>VLOOKUP(C9382,Products!$A$2:$E$20,5,TRUE)</f>
        <v>3.5</v>
      </c>
      <c r="G9382" s="8">
        <f t="shared" si="292"/>
        <v>3.5</v>
      </c>
      <c r="H9382" s="8">
        <f>VLOOKUP(C9382,Products!$A$2:$F$20,6,TRUE)</f>
        <v>0.54999999999999982</v>
      </c>
      <c r="I9382" s="8">
        <f t="shared" si="293"/>
        <v>0.54999999999999982</v>
      </c>
      <c r="J9382" s="42">
        <f>VLOOKUP(B9382,Invoices!A:I,9,TRUE)</f>
        <v>2021</v>
      </c>
    </row>
    <row r="9383" spans="1:10" x14ac:dyDescent="0.15">
      <c r="A9383" t="s">
        <v>12743</v>
      </c>
      <c r="B9383" t="s">
        <v>1989</v>
      </c>
      <c r="C9383" t="s">
        <v>87</v>
      </c>
      <c r="D9383" t="s">
        <v>68</v>
      </c>
      <c r="E9383">
        <v>2</v>
      </c>
      <c r="F9383" s="8">
        <f>VLOOKUP(C9383,Products!$A$2:$E$20,5,TRUE)</f>
        <v>19.95</v>
      </c>
      <c r="G9383" s="8">
        <f t="shared" si="292"/>
        <v>39.9</v>
      </c>
      <c r="H9383" s="8">
        <f>VLOOKUP(C9383,Products!$A$2:$F$20,6,TRUE)</f>
        <v>7.4499999999999993</v>
      </c>
      <c r="I9383" s="8">
        <f t="shared" si="293"/>
        <v>14.899999999999999</v>
      </c>
      <c r="J9383" s="42">
        <f>VLOOKUP(B9383,Invoices!A:I,9,TRUE)</f>
        <v>2021</v>
      </c>
    </row>
    <row r="9384" spans="1:10" x14ac:dyDescent="0.15">
      <c r="A9384" t="s">
        <v>12744</v>
      </c>
      <c r="B9384" t="s">
        <v>1989</v>
      </c>
      <c r="C9384" t="s">
        <v>92</v>
      </c>
      <c r="D9384" t="s">
        <v>82</v>
      </c>
      <c r="E9384">
        <v>1</v>
      </c>
      <c r="F9384" s="8">
        <f>VLOOKUP(C9384,Products!$A$2:$E$20,5,TRUE)</f>
        <v>19.95</v>
      </c>
      <c r="G9384" s="8">
        <f t="shared" si="292"/>
        <v>19.95</v>
      </c>
      <c r="H9384" s="8">
        <f>VLOOKUP(C9384,Products!$A$2:$F$20,6,TRUE)</f>
        <v>7.4499999999999993</v>
      </c>
      <c r="I9384" s="8">
        <f t="shared" si="293"/>
        <v>7.4499999999999993</v>
      </c>
      <c r="J9384" s="42">
        <f>VLOOKUP(B9384,Invoices!A:I,9,TRUE)</f>
        <v>2021</v>
      </c>
    </row>
    <row r="9385" spans="1:10" x14ac:dyDescent="0.15">
      <c r="A9385" t="s">
        <v>12745</v>
      </c>
      <c r="B9385" t="s">
        <v>1989</v>
      </c>
      <c r="C9385" t="s">
        <v>94</v>
      </c>
      <c r="D9385" t="s">
        <v>86</v>
      </c>
      <c r="E9385">
        <v>3</v>
      </c>
      <c r="F9385" s="8">
        <f>VLOOKUP(C9385,Products!$A$2:$E$20,5,TRUE)</f>
        <v>3.5</v>
      </c>
      <c r="G9385" s="8">
        <f t="shared" si="292"/>
        <v>10.5</v>
      </c>
      <c r="H9385" s="8">
        <f>VLOOKUP(C9385,Products!$A$2:$F$20,6,TRUE)</f>
        <v>0.54999999999999982</v>
      </c>
      <c r="I9385" s="8">
        <f t="shared" si="293"/>
        <v>1.6499999999999995</v>
      </c>
      <c r="J9385" s="42">
        <f>VLOOKUP(B9385,Invoices!A:I,9,TRUE)</f>
        <v>2021</v>
      </c>
    </row>
    <row r="9386" spans="1:10" x14ac:dyDescent="0.15">
      <c r="A9386" t="s">
        <v>12746</v>
      </c>
      <c r="B9386" t="s">
        <v>1989</v>
      </c>
      <c r="C9386" t="s">
        <v>101</v>
      </c>
      <c r="D9386" t="s">
        <v>69</v>
      </c>
      <c r="E9386">
        <v>4</v>
      </c>
      <c r="F9386" s="8">
        <f>VLOOKUP(C9386,Products!$A$2:$E$20,5,TRUE)</f>
        <v>129.94999999999999</v>
      </c>
      <c r="G9386" s="8">
        <f t="shared" si="292"/>
        <v>519.79999999999995</v>
      </c>
      <c r="H9386" s="8">
        <f>VLOOKUP(C9386,Products!$A$2:$F$20,6,TRUE)</f>
        <v>40.449999999999989</v>
      </c>
      <c r="I9386" s="8">
        <f t="shared" si="293"/>
        <v>161.79999999999995</v>
      </c>
      <c r="J9386" s="42">
        <f>VLOOKUP(B9386,Invoices!A:I,9,TRUE)</f>
        <v>2021</v>
      </c>
    </row>
    <row r="9387" spans="1:10" x14ac:dyDescent="0.15">
      <c r="A9387" t="s">
        <v>12747</v>
      </c>
      <c r="B9387" t="s">
        <v>1989</v>
      </c>
      <c r="C9387" t="s">
        <v>88</v>
      </c>
      <c r="D9387" t="s">
        <v>85</v>
      </c>
      <c r="E9387">
        <v>1</v>
      </c>
      <c r="F9387" s="8">
        <f>VLOOKUP(C9387,Products!$A$2:$E$20,5,TRUE)</f>
        <v>8.9499999999999993</v>
      </c>
      <c r="G9387" s="8">
        <f t="shared" si="292"/>
        <v>8.9499999999999993</v>
      </c>
      <c r="H9387" s="8">
        <f>VLOOKUP(C9387,Products!$A$2:$F$20,6,TRUE)</f>
        <v>5.6999999999999993</v>
      </c>
      <c r="I9387" s="8">
        <f t="shared" si="293"/>
        <v>5.6999999999999993</v>
      </c>
      <c r="J9387" s="42">
        <f>VLOOKUP(B9387,Invoices!A:I,9,TRUE)</f>
        <v>2021</v>
      </c>
    </row>
    <row r="9388" spans="1:10" x14ac:dyDescent="0.15">
      <c r="A9388" t="s">
        <v>12748</v>
      </c>
      <c r="B9388" t="s">
        <v>1990</v>
      </c>
      <c r="C9388" t="s">
        <v>96</v>
      </c>
      <c r="D9388" t="s">
        <v>75</v>
      </c>
      <c r="E9388">
        <v>2</v>
      </c>
      <c r="F9388" s="8">
        <f>VLOOKUP(C9388,Products!$A$2:$E$20,5,TRUE)</f>
        <v>79.95</v>
      </c>
      <c r="G9388" s="8">
        <f t="shared" si="292"/>
        <v>159.9</v>
      </c>
      <c r="H9388" s="8">
        <f>VLOOKUP(C9388,Products!$A$2:$F$20,6,TRUE)</f>
        <v>27.950000000000003</v>
      </c>
      <c r="I9388" s="8">
        <f t="shared" si="293"/>
        <v>55.900000000000006</v>
      </c>
      <c r="J9388" s="42">
        <f>VLOOKUP(B9388,Invoices!A:I,9,TRUE)</f>
        <v>2021</v>
      </c>
    </row>
    <row r="9389" spans="1:10" x14ac:dyDescent="0.15">
      <c r="A9389" t="s">
        <v>12749</v>
      </c>
      <c r="B9389" t="s">
        <v>1991</v>
      </c>
      <c r="C9389" t="s">
        <v>93</v>
      </c>
      <c r="D9389" t="s">
        <v>76</v>
      </c>
      <c r="E9389">
        <v>15</v>
      </c>
      <c r="F9389" s="8">
        <f>VLOOKUP(C9389,Products!$A$2:$E$20,5,TRUE)</f>
        <v>9.9499999999999993</v>
      </c>
      <c r="G9389" s="8">
        <f t="shared" si="292"/>
        <v>149.25</v>
      </c>
      <c r="H9389" s="8">
        <f>VLOOKUP(C9389,Products!$A$2:$F$20,6,TRUE)</f>
        <v>1.9499999999999993</v>
      </c>
      <c r="I9389" s="8">
        <f t="shared" si="293"/>
        <v>29.249999999999989</v>
      </c>
      <c r="J9389" s="42">
        <f>VLOOKUP(B9389,Invoices!A:I,9,TRUE)</f>
        <v>2021</v>
      </c>
    </row>
    <row r="9390" spans="1:10" x14ac:dyDescent="0.15">
      <c r="A9390" t="s">
        <v>12750</v>
      </c>
      <c r="B9390" t="s">
        <v>1991</v>
      </c>
      <c r="C9390" t="s">
        <v>104</v>
      </c>
      <c r="D9390" t="s">
        <v>71</v>
      </c>
      <c r="E9390">
        <v>1</v>
      </c>
      <c r="F9390" s="8">
        <f>VLOOKUP(C9390,Products!$A$2:$E$20,5,TRUE)</f>
        <v>2.95</v>
      </c>
      <c r="G9390" s="8">
        <f t="shared" si="292"/>
        <v>2.95</v>
      </c>
      <c r="H9390" s="8">
        <f>VLOOKUP(C9390,Products!$A$2:$F$20,6,TRUE)</f>
        <v>1.1500000000000001</v>
      </c>
      <c r="I9390" s="8">
        <f t="shared" si="293"/>
        <v>1.1500000000000001</v>
      </c>
      <c r="J9390" s="42">
        <f>VLOOKUP(B9390,Invoices!A:I,9,TRUE)</f>
        <v>2021</v>
      </c>
    </row>
    <row r="9391" spans="1:10" x14ac:dyDescent="0.15">
      <c r="A9391" t="s">
        <v>12751</v>
      </c>
      <c r="B9391" t="s">
        <v>1992</v>
      </c>
      <c r="C9391" t="s">
        <v>96</v>
      </c>
      <c r="D9391" t="s">
        <v>75</v>
      </c>
      <c r="E9391">
        <v>5</v>
      </c>
      <c r="F9391" s="8">
        <f>VLOOKUP(C9391,Products!$A$2:$E$20,5,TRUE)</f>
        <v>79.95</v>
      </c>
      <c r="G9391" s="8">
        <f t="shared" si="292"/>
        <v>399.75</v>
      </c>
      <c r="H9391" s="8">
        <f>VLOOKUP(C9391,Products!$A$2:$F$20,6,TRUE)</f>
        <v>27.950000000000003</v>
      </c>
      <c r="I9391" s="8">
        <f t="shared" si="293"/>
        <v>139.75</v>
      </c>
      <c r="J9391" s="42">
        <f>VLOOKUP(B9391,Invoices!A:I,9,TRUE)</f>
        <v>2021</v>
      </c>
    </row>
    <row r="9392" spans="1:10" x14ac:dyDescent="0.15">
      <c r="A9392" t="s">
        <v>12752</v>
      </c>
      <c r="B9392" t="s">
        <v>1992</v>
      </c>
      <c r="C9392" t="s">
        <v>95</v>
      </c>
      <c r="D9392" t="s">
        <v>73</v>
      </c>
      <c r="E9392">
        <v>4</v>
      </c>
      <c r="F9392" s="8">
        <f>VLOOKUP(C9392,Products!$A$2:$E$20,5,TRUE)</f>
        <v>12.95</v>
      </c>
      <c r="G9392" s="8">
        <f t="shared" si="292"/>
        <v>51.8</v>
      </c>
      <c r="H9392" s="8">
        <f>VLOOKUP(C9392,Products!$A$2:$F$20,6,TRUE)</f>
        <v>4.1999999999999993</v>
      </c>
      <c r="I9392" s="8">
        <f t="shared" si="293"/>
        <v>16.799999999999997</v>
      </c>
      <c r="J9392" s="42">
        <f>VLOOKUP(B9392,Invoices!A:I,9,TRUE)</f>
        <v>2021</v>
      </c>
    </row>
    <row r="9393" spans="1:10" x14ac:dyDescent="0.15">
      <c r="A9393" t="s">
        <v>12753</v>
      </c>
      <c r="B9393" t="s">
        <v>1992</v>
      </c>
      <c r="C9393" t="s">
        <v>105</v>
      </c>
      <c r="D9393" t="s">
        <v>81</v>
      </c>
      <c r="E9393">
        <v>5</v>
      </c>
      <c r="F9393" s="8">
        <f>VLOOKUP(C9393,Products!$A$2:$E$20,5,TRUE)</f>
        <v>8.9499999999999993</v>
      </c>
      <c r="G9393" s="8">
        <f t="shared" si="292"/>
        <v>44.75</v>
      </c>
      <c r="H9393" s="8">
        <f>VLOOKUP(C9393,Products!$A$2:$F$20,6,TRUE)</f>
        <v>3.1999999999999993</v>
      </c>
      <c r="I9393" s="8">
        <f t="shared" si="293"/>
        <v>15.999999999999996</v>
      </c>
      <c r="J9393" s="42">
        <f>VLOOKUP(B9393,Invoices!A:I,9,TRUE)</f>
        <v>2021</v>
      </c>
    </row>
    <row r="9394" spans="1:10" x14ac:dyDescent="0.15">
      <c r="A9394" t="s">
        <v>12754</v>
      </c>
      <c r="B9394" t="s">
        <v>1992</v>
      </c>
      <c r="C9394" t="s">
        <v>101</v>
      </c>
      <c r="D9394" t="s">
        <v>69</v>
      </c>
      <c r="E9394">
        <v>20</v>
      </c>
      <c r="F9394" s="8">
        <f>VLOOKUP(C9394,Products!$A$2:$E$20,5,TRUE)</f>
        <v>129.94999999999999</v>
      </c>
      <c r="G9394" s="8">
        <f t="shared" si="292"/>
        <v>2599</v>
      </c>
      <c r="H9394" s="8">
        <f>VLOOKUP(C9394,Products!$A$2:$F$20,6,TRUE)</f>
        <v>40.449999999999989</v>
      </c>
      <c r="I9394" s="8">
        <f t="shared" si="293"/>
        <v>808.99999999999977</v>
      </c>
      <c r="J9394" s="42">
        <f>VLOOKUP(B9394,Invoices!A:I,9,TRUE)</f>
        <v>2021</v>
      </c>
    </row>
    <row r="9395" spans="1:10" x14ac:dyDescent="0.15">
      <c r="A9395" t="s">
        <v>12755</v>
      </c>
      <c r="B9395" t="s">
        <v>1992</v>
      </c>
      <c r="C9395" t="s">
        <v>88</v>
      </c>
      <c r="D9395" t="s">
        <v>85</v>
      </c>
      <c r="E9395">
        <v>1</v>
      </c>
      <c r="F9395" s="8">
        <f>VLOOKUP(C9395,Products!$A$2:$E$20,5,TRUE)</f>
        <v>8.9499999999999993</v>
      </c>
      <c r="G9395" s="8">
        <f t="shared" si="292"/>
        <v>8.9499999999999993</v>
      </c>
      <c r="H9395" s="8">
        <f>VLOOKUP(C9395,Products!$A$2:$F$20,6,TRUE)</f>
        <v>5.6999999999999993</v>
      </c>
      <c r="I9395" s="8">
        <f t="shared" si="293"/>
        <v>5.6999999999999993</v>
      </c>
      <c r="J9395" s="42">
        <f>VLOOKUP(B9395,Invoices!A:I,9,TRUE)</f>
        <v>2021</v>
      </c>
    </row>
    <row r="9396" spans="1:10" x14ac:dyDescent="0.15">
      <c r="A9396" t="s">
        <v>12756</v>
      </c>
      <c r="B9396" t="s">
        <v>1992</v>
      </c>
      <c r="C9396" t="s">
        <v>94</v>
      </c>
      <c r="D9396" t="s">
        <v>86</v>
      </c>
      <c r="E9396">
        <v>1</v>
      </c>
      <c r="F9396" s="8">
        <f>VLOOKUP(C9396,Products!$A$2:$E$20,5,TRUE)</f>
        <v>3.5</v>
      </c>
      <c r="G9396" s="8">
        <f t="shared" si="292"/>
        <v>3.5</v>
      </c>
      <c r="H9396" s="8">
        <f>VLOOKUP(C9396,Products!$A$2:$F$20,6,TRUE)</f>
        <v>0.54999999999999982</v>
      </c>
      <c r="I9396" s="8">
        <f t="shared" si="293"/>
        <v>0.54999999999999982</v>
      </c>
      <c r="J9396" s="42">
        <f>VLOOKUP(B9396,Invoices!A:I,9,TRUE)</f>
        <v>2021</v>
      </c>
    </row>
    <row r="9397" spans="1:10" x14ac:dyDescent="0.15">
      <c r="A9397" t="s">
        <v>12757</v>
      </c>
      <c r="B9397" t="s">
        <v>1993</v>
      </c>
      <c r="C9397" t="s">
        <v>88</v>
      </c>
      <c r="D9397" t="s">
        <v>85</v>
      </c>
      <c r="E9397">
        <v>4</v>
      </c>
      <c r="F9397" s="8">
        <f>VLOOKUP(C9397,Products!$A$2:$E$20,5,TRUE)</f>
        <v>8.9499999999999993</v>
      </c>
      <c r="G9397" s="8">
        <f t="shared" si="292"/>
        <v>35.799999999999997</v>
      </c>
      <c r="H9397" s="8">
        <f>VLOOKUP(C9397,Products!$A$2:$F$20,6,TRUE)</f>
        <v>5.6999999999999993</v>
      </c>
      <c r="I9397" s="8">
        <f t="shared" si="293"/>
        <v>22.799999999999997</v>
      </c>
      <c r="J9397" s="42">
        <f>VLOOKUP(B9397,Invoices!A:I,9,TRUE)</f>
        <v>2021</v>
      </c>
    </row>
    <row r="9398" spans="1:10" x14ac:dyDescent="0.15">
      <c r="A9398" t="s">
        <v>12758</v>
      </c>
      <c r="B9398" t="s">
        <v>1993</v>
      </c>
      <c r="C9398" t="s">
        <v>87</v>
      </c>
      <c r="D9398" t="s">
        <v>68</v>
      </c>
      <c r="E9398">
        <v>1</v>
      </c>
      <c r="F9398" s="8">
        <f>VLOOKUP(C9398,Products!$A$2:$E$20,5,TRUE)</f>
        <v>19.95</v>
      </c>
      <c r="G9398" s="8">
        <f t="shared" si="292"/>
        <v>19.95</v>
      </c>
      <c r="H9398" s="8">
        <f>VLOOKUP(C9398,Products!$A$2:$F$20,6,TRUE)</f>
        <v>7.4499999999999993</v>
      </c>
      <c r="I9398" s="8">
        <f t="shared" si="293"/>
        <v>7.4499999999999993</v>
      </c>
      <c r="J9398" s="42">
        <f>VLOOKUP(B9398,Invoices!A:I,9,TRUE)</f>
        <v>2021</v>
      </c>
    </row>
    <row r="9399" spans="1:10" x14ac:dyDescent="0.15">
      <c r="A9399" t="s">
        <v>12759</v>
      </c>
      <c r="B9399" t="s">
        <v>1993</v>
      </c>
      <c r="C9399" t="s">
        <v>93</v>
      </c>
      <c r="D9399" t="s">
        <v>76</v>
      </c>
      <c r="E9399">
        <v>7</v>
      </c>
      <c r="F9399" s="8">
        <f>VLOOKUP(C9399,Products!$A$2:$E$20,5,TRUE)</f>
        <v>9.9499999999999993</v>
      </c>
      <c r="G9399" s="8">
        <f t="shared" si="292"/>
        <v>69.649999999999991</v>
      </c>
      <c r="H9399" s="8">
        <f>VLOOKUP(C9399,Products!$A$2:$F$20,6,TRUE)</f>
        <v>1.9499999999999993</v>
      </c>
      <c r="I9399" s="8">
        <f t="shared" si="293"/>
        <v>13.649999999999995</v>
      </c>
      <c r="J9399" s="42">
        <f>VLOOKUP(B9399,Invoices!A:I,9,TRUE)</f>
        <v>2021</v>
      </c>
    </row>
    <row r="9400" spans="1:10" x14ac:dyDescent="0.15">
      <c r="A9400" t="s">
        <v>12760</v>
      </c>
      <c r="B9400" t="s">
        <v>1993</v>
      </c>
      <c r="C9400" t="s">
        <v>96</v>
      </c>
      <c r="D9400" t="s">
        <v>75</v>
      </c>
      <c r="E9400">
        <v>4</v>
      </c>
      <c r="F9400" s="8">
        <f>VLOOKUP(C9400,Products!$A$2:$E$20,5,TRUE)</f>
        <v>79.95</v>
      </c>
      <c r="G9400" s="8">
        <f t="shared" si="292"/>
        <v>319.8</v>
      </c>
      <c r="H9400" s="8">
        <f>VLOOKUP(C9400,Products!$A$2:$F$20,6,TRUE)</f>
        <v>27.950000000000003</v>
      </c>
      <c r="I9400" s="8">
        <f t="shared" si="293"/>
        <v>111.80000000000001</v>
      </c>
      <c r="J9400" s="42">
        <f>VLOOKUP(B9400,Invoices!A:I,9,TRUE)</f>
        <v>2021</v>
      </c>
    </row>
    <row r="9401" spans="1:10" x14ac:dyDescent="0.15">
      <c r="A9401" t="s">
        <v>12761</v>
      </c>
      <c r="B9401" t="s">
        <v>1994</v>
      </c>
      <c r="C9401" t="s">
        <v>99</v>
      </c>
      <c r="D9401" t="s">
        <v>84</v>
      </c>
      <c r="E9401">
        <v>9</v>
      </c>
      <c r="F9401" s="8">
        <f>VLOOKUP(C9401,Products!$A$2:$E$20,5,TRUE)</f>
        <v>3.5</v>
      </c>
      <c r="G9401" s="8">
        <f t="shared" si="292"/>
        <v>31.5</v>
      </c>
      <c r="H9401" s="8">
        <f>VLOOKUP(C9401,Products!$A$2:$F$20,6,TRUE)</f>
        <v>0.54999999999999982</v>
      </c>
      <c r="I9401" s="8">
        <f t="shared" si="293"/>
        <v>4.9499999999999984</v>
      </c>
      <c r="J9401" s="42">
        <f>VLOOKUP(B9401,Invoices!A:I,9,TRUE)</f>
        <v>2021</v>
      </c>
    </row>
    <row r="9402" spans="1:10" x14ac:dyDescent="0.15">
      <c r="A9402" t="s">
        <v>12762</v>
      </c>
      <c r="B9402" t="s">
        <v>1994</v>
      </c>
      <c r="C9402" t="s">
        <v>102</v>
      </c>
      <c r="D9402" t="s">
        <v>83</v>
      </c>
      <c r="E9402">
        <v>1</v>
      </c>
      <c r="F9402" s="8">
        <f>VLOOKUP(C9402,Products!$A$2:$E$20,5,TRUE)</f>
        <v>29.95</v>
      </c>
      <c r="G9402" s="8">
        <f t="shared" si="292"/>
        <v>29.95</v>
      </c>
      <c r="H9402" s="8">
        <f>VLOOKUP(C9402,Products!$A$2:$F$20,6,TRUE)</f>
        <v>15</v>
      </c>
      <c r="I9402" s="8">
        <f t="shared" si="293"/>
        <v>15</v>
      </c>
      <c r="J9402" s="42">
        <f>VLOOKUP(B9402,Invoices!A:I,9,TRUE)</f>
        <v>2021</v>
      </c>
    </row>
    <row r="9403" spans="1:10" x14ac:dyDescent="0.15">
      <c r="A9403" t="s">
        <v>12763</v>
      </c>
      <c r="B9403" t="s">
        <v>1994</v>
      </c>
      <c r="C9403" t="s">
        <v>89</v>
      </c>
      <c r="D9403" t="s">
        <v>80</v>
      </c>
      <c r="E9403">
        <v>5</v>
      </c>
      <c r="F9403" s="8">
        <f>VLOOKUP(C9403,Products!$A$2:$E$20,5,TRUE)</f>
        <v>15.95</v>
      </c>
      <c r="G9403" s="8">
        <f t="shared" si="292"/>
        <v>79.75</v>
      </c>
      <c r="H9403" s="8">
        <f>VLOOKUP(C9403,Products!$A$2:$F$20,6,TRUE)</f>
        <v>6</v>
      </c>
      <c r="I9403" s="8">
        <f t="shared" si="293"/>
        <v>30</v>
      </c>
      <c r="J9403" s="42">
        <f>VLOOKUP(B9403,Invoices!A:I,9,TRUE)</f>
        <v>2021</v>
      </c>
    </row>
    <row r="9404" spans="1:10" x14ac:dyDescent="0.15">
      <c r="A9404" t="s">
        <v>12764</v>
      </c>
      <c r="B9404" t="s">
        <v>1994</v>
      </c>
      <c r="C9404" t="s">
        <v>105</v>
      </c>
      <c r="D9404" t="s">
        <v>81</v>
      </c>
      <c r="E9404">
        <v>6</v>
      </c>
      <c r="F9404" s="8">
        <f>VLOOKUP(C9404,Products!$A$2:$E$20,5,TRUE)</f>
        <v>8.9499999999999993</v>
      </c>
      <c r="G9404" s="8">
        <f t="shared" si="292"/>
        <v>53.699999999999996</v>
      </c>
      <c r="H9404" s="8">
        <f>VLOOKUP(C9404,Products!$A$2:$F$20,6,TRUE)</f>
        <v>3.1999999999999993</v>
      </c>
      <c r="I9404" s="8">
        <f t="shared" si="293"/>
        <v>19.199999999999996</v>
      </c>
      <c r="J9404" s="42">
        <f>VLOOKUP(B9404,Invoices!A:I,9,TRUE)</f>
        <v>2021</v>
      </c>
    </row>
    <row r="9405" spans="1:10" x14ac:dyDescent="0.15">
      <c r="A9405" t="s">
        <v>12765</v>
      </c>
      <c r="B9405" t="s">
        <v>1994</v>
      </c>
      <c r="C9405" t="s">
        <v>87</v>
      </c>
      <c r="D9405" t="s">
        <v>68</v>
      </c>
      <c r="E9405">
        <v>3</v>
      </c>
      <c r="F9405" s="8">
        <f>VLOOKUP(C9405,Products!$A$2:$E$20,5,TRUE)</f>
        <v>19.95</v>
      </c>
      <c r="G9405" s="8">
        <f t="shared" si="292"/>
        <v>59.849999999999994</v>
      </c>
      <c r="H9405" s="8">
        <f>VLOOKUP(C9405,Products!$A$2:$F$20,6,TRUE)</f>
        <v>7.4499999999999993</v>
      </c>
      <c r="I9405" s="8">
        <f t="shared" si="293"/>
        <v>22.349999999999998</v>
      </c>
      <c r="J9405" s="42">
        <f>VLOOKUP(B9405,Invoices!A:I,9,TRUE)</f>
        <v>2021</v>
      </c>
    </row>
    <row r="9406" spans="1:10" x14ac:dyDescent="0.15">
      <c r="A9406" t="s">
        <v>12766</v>
      </c>
      <c r="B9406" t="s">
        <v>1994</v>
      </c>
      <c r="C9406" t="s">
        <v>92</v>
      </c>
      <c r="D9406" t="s">
        <v>82</v>
      </c>
      <c r="E9406">
        <v>2</v>
      </c>
      <c r="F9406" s="8">
        <f>VLOOKUP(C9406,Products!$A$2:$E$20,5,TRUE)</f>
        <v>19.95</v>
      </c>
      <c r="G9406" s="8">
        <f t="shared" si="292"/>
        <v>39.9</v>
      </c>
      <c r="H9406" s="8">
        <f>VLOOKUP(C9406,Products!$A$2:$F$20,6,TRUE)</f>
        <v>7.4499999999999993</v>
      </c>
      <c r="I9406" s="8">
        <f t="shared" si="293"/>
        <v>14.899999999999999</v>
      </c>
      <c r="J9406" s="42">
        <f>VLOOKUP(B9406,Invoices!A:I,9,TRUE)</f>
        <v>2021</v>
      </c>
    </row>
    <row r="9407" spans="1:10" x14ac:dyDescent="0.15">
      <c r="A9407" t="s">
        <v>12767</v>
      </c>
      <c r="B9407" t="s">
        <v>1994</v>
      </c>
      <c r="C9407" t="s">
        <v>88</v>
      </c>
      <c r="D9407" t="s">
        <v>85</v>
      </c>
      <c r="E9407">
        <v>5</v>
      </c>
      <c r="F9407" s="8">
        <f>VLOOKUP(C9407,Products!$A$2:$E$20,5,TRUE)</f>
        <v>8.9499999999999993</v>
      </c>
      <c r="G9407" s="8">
        <f t="shared" si="292"/>
        <v>44.75</v>
      </c>
      <c r="H9407" s="8">
        <f>VLOOKUP(C9407,Products!$A$2:$F$20,6,TRUE)</f>
        <v>5.6999999999999993</v>
      </c>
      <c r="I9407" s="8">
        <f t="shared" si="293"/>
        <v>28.499999999999996</v>
      </c>
      <c r="J9407" s="42">
        <f>VLOOKUP(B9407,Invoices!A:I,9,TRUE)</f>
        <v>2021</v>
      </c>
    </row>
    <row r="9408" spans="1:10" x14ac:dyDescent="0.15">
      <c r="A9408" t="s">
        <v>12768</v>
      </c>
      <c r="B9408" t="s">
        <v>1994</v>
      </c>
      <c r="C9408" t="s">
        <v>90</v>
      </c>
      <c r="D9408" t="s">
        <v>72</v>
      </c>
      <c r="E9408">
        <v>10</v>
      </c>
      <c r="F9408" s="8">
        <f>VLOOKUP(C9408,Products!$A$2:$E$20,5,TRUE)</f>
        <v>8.9499999999999993</v>
      </c>
      <c r="G9408" s="8">
        <f t="shared" si="292"/>
        <v>89.5</v>
      </c>
      <c r="H9408" s="8">
        <f>VLOOKUP(C9408,Products!$A$2:$F$20,6,TRUE)</f>
        <v>5.6999999999999993</v>
      </c>
      <c r="I9408" s="8">
        <f t="shared" si="293"/>
        <v>56.999999999999993</v>
      </c>
      <c r="J9408" s="42">
        <f>VLOOKUP(B9408,Invoices!A:I,9,TRUE)</f>
        <v>2021</v>
      </c>
    </row>
    <row r="9409" spans="1:10" x14ac:dyDescent="0.15">
      <c r="A9409" t="s">
        <v>12769</v>
      </c>
      <c r="B9409" t="s">
        <v>1995</v>
      </c>
      <c r="C9409" t="s">
        <v>94</v>
      </c>
      <c r="D9409" t="s">
        <v>86</v>
      </c>
      <c r="E9409">
        <v>5</v>
      </c>
      <c r="F9409" s="8">
        <f>VLOOKUP(C9409,Products!$A$2:$E$20,5,TRUE)</f>
        <v>3.5</v>
      </c>
      <c r="G9409" s="8">
        <f t="shared" si="292"/>
        <v>17.5</v>
      </c>
      <c r="H9409" s="8">
        <f>VLOOKUP(C9409,Products!$A$2:$F$20,6,TRUE)</f>
        <v>0.54999999999999982</v>
      </c>
      <c r="I9409" s="8">
        <f t="shared" si="293"/>
        <v>2.7499999999999991</v>
      </c>
      <c r="J9409" s="42">
        <f>VLOOKUP(B9409,Invoices!A:I,9,TRUE)</f>
        <v>2021</v>
      </c>
    </row>
    <row r="9410" spans="1:10" x14ac:dyDescent="0.15">
      <c r="A9410" t="s">
        <v>12770</v>
      </c>
      <c r="B9410" t="s">
        <v>1995</v>
      </c>
      <c r="C9410" t="s">
        <v>100</v>
      </c>
      <c r="D9410" t="s">
        <v>78</v>
      </c>
      <c r="E9410">
        <v>20</v>
      </c>
      <c r="F9410" s="8">
        <f>VLOOKUP(C9410,Products!$A$2:$E$20,5,TRUE)</f>
        <v>49.95</v>
      </c>
      <c r="G9410" s="8">
        <f t="shared" si="292"/>
        <v>999</v>
      </c>
      <c r="H9410" s="8">
        <f>VLOOKUP(C9410,Products!$A$2:$F$20,6,TRUE)</f>
        <v>19.950000000000003</v>
      </c>
      <c r="I9410" s="8">
        <f t="shared" si="293"/>
        <v>399.00000000000006</v>
      </c>
      <c r="J9410" s="42">
        <f>VLOOKUP(B9410,Invoices!A:I,9,TRUE)</f>
        <v>2021</v>
      </c>
    </row>
    <row r="9411" spans="1:10" x14ac:dyDescent="0.15">
      <c r="A9411" t="s">
        <v>12771</v>
      </c>
      <c r="B9411" t="s">
        <v>1995</v>
      </c>
      <c r="C9411" t="s">
        <v>96</v>
      </c>
      <c r="D9411" t="s">
        <v>75</v>
      </c>
      <c r="E9411">
        <v>1</v>
      </c>
      <c r="F9411" s="8">
        <f>VLOOKUP(C9411,Products!$A$2:$E$20,5,TRUE)</f>
        <v>79.95</v>
      </c>
      <c r="G9411" s="8">
        <f t="shared" ref="G9411:G9474" si="294">F9411*E9411</f>
        <v>79.95</v>
      </c>
      <c r="H9411" s="8">
        <f>VLOOKUP(C9411,Products!$A$2:$F$20,6,TRUE)</f>
        <v>27.950000000000003</v>
      </c>
      <c r="I9411" s="8">
        <f t="shared" ref="I9411:I9474" si="295">H9411*E9411</f>
        <v>27.950000000000003</v>
      </c>
      <c r="J9411" s="42">
        <f>VLOOKUP(B9411,Invoices!A:I,9,TRUE)</f>
        <v>2021</v>
      </c>
    </row>
    <row r="9412" spans="1:10" x14ac:dyDescent="0.15">
      <c r="A9412" t="s">
        <v>12772</v>
      </c>
      <c r="B9412" t="s">
        <v>1995</v>
      </c>
      <c r="C9412" t="s">
        <v>89</v>
      </c>
      <c r="D9412" t="s">
        <v>80</v>
      </c>
      <c r="E9412">
        <v>20</v>
      </c>
      <c r="F9412" s="8">
        <f>VLOOKUP(C9412,Products!$A$2:$E$20,5,TRUE)</f>
        <v>15.95</v>
      </c>
      <c r="G9412" s="8">
        <f t="shared" si="294"/>
        <v>319</v>
      </c>
      <c r="H9412" s="8">
        <f>VLOOKUP(C9412,Products!$A$2:$F$20,6,TRUE)</f>
        <v>6</v>
      </c>
      <c r="I9412" s="8">
        <f t="shared" si="295"/>
        <v>120</v>
      </c>
      <c r="J9412" s="42">
        <f>VLOOKUP(B9412,Invoices!A:I,9,TRUE)</f>
        <v>2021</v>
      </c>
    </row>
    <row r="9413" spans="1:10" x14ac:dyDescent="0.15">
      <c r="A9413" t="s">
        <v>12773</v>
      </c>
      <c r="B9413" t="s">
        <v>1995</v>
      </c>
      <c r="C9413" t="s">
        <v>103</v>
      </c>
      <c r="D9413" t="s">
        <v>77</v>
      </c>
      <c r="E9413">
        <v>1</v>
      </c>
      <c r="F9413" s="8">
        <f>VLOOKUP(C9413,Products!$A$2:$E$20,5,TRUE)</f>
        <v>8.9499999999999993</v>
      </c>
      <c r="G9413" s="8">
        <f t="shared" si="294"/>
        <v>8.9499999999999993</v>
      </c>
      <c r="H9413" s="8">
        <f>VLOOKUP(C9413,Products!$A$2:$F$20,6,TRUE)</f>
        <v>3.1999999999999993</v>
      </c>
      <c r="I9413" s="8">
        <f t="shared" si="295"/>
        <v>3.1999999999999993</v>
      </c>
      <c r="J9413" s="42">
        <f>VLOOKUP(B9413,Invoices!A:I,9,TRUE)</f>
        <v>2021</v>
      </c>
    </row>
    <row r="9414" spans="1:10" x14ac:dyDescent="0.15">
      <c r="A9414" t="s">
        <v>12774</v>
      </c>
      <c r="B9414" t="s">
        <v>1995</v>
      </c>
      <c r="C9414" t="s">
        <v>102</v>
      </c>
      <c r="D9414" t="s">
        <v>83</v>
      </c>
      <c r="E9414">
        <v>1</v>
      </c>
      <c r="F9414" s="8">
        <f>VLOOKUP(C9414,Products!$A$2:$E$20,5,TRUE)</f>
        <v>29.95</v>
      </c>
      <c r="G9414" s="8">
        <f t="shared" si="294"/>
        <v>29.95</v>
      </c>
      <c r="H9414" s="8">
        <f>VLOOKUP(C9414,Products!$A$2:$F$20,6,TRUE)</f>
        <v>15</v>
      </c>
      <c r="I9414" s="8">
        <f t="shared" si="295"/>
        <v>15</v>
      </c>
      <c r="J9414" s="42">
        <f>VLOOKUP(B9414,Invoices!A:I,9,TRUE)</f>
        <v>2021</v>
      </c>
    </row>
    <row r="9415" spans="1:10" x14ac:dyDescent="0.15">
      <c r="A9415" t="s">
        <v>12775</v>
      </c>
      <c r="B9415" t="s">
        <v>1996</v>
      </c>
      <c r="C9415" t="s">
        <v>89</v>
      </c>
      <c r="D9415" t="s">
        <v>80</v>
      </c>
      <c r="E9415">
        <v>2</v>
      </c>
      <c r="F9415" s="8">
        <f>VLOOKUP(C9415,Products!$A$2:$E$20,5,TRUE)</f>
        <v>15.95</v>
      </c>
      <c r="G9415" s="8">
        <f t="shared" si="294"/>
        <v>31.9</v>
      </c>
      <c r="H9415" s="8">
        <f>VLOOKUP(C9415,Products!$A$2:$F$20,6,TRUE)</f>
        <v>6</v>
      </c>
      <c r="I9415" s="8">
        <f t="shared" si="295"/>
        <v>12</v>
      </c>
      <c r="J9415" s="42">
        <f>VLOOKUP(B9415,Invoices!A:I,9,TRUE)</f>
        <v>2021</v>
      </c>
    </row>
    <row r="9416" spans="1:10" x14ac:dyDescent="0.15">
      <c r="A9416" t="s">
        <v>12776</v>
      </c>
      <c r="B9416" t="s">
        <v>1996</v>
      </c>
      <c r="C9416" t="s">
        <v>87</v>
      </c>
      <c r="D9416" t="s">
        <v>68</v>
      </c>
      <c r="E9416">
        <v>4</v>
      </c>
      <c r="F9416" s="8">
        <f>VLOOKUP(C9416,Products!$A$2:$E$20,5,TRUE)</f>
        <v>19.95</v>
      </c>
      <c r="G9416" s="8">
        <f t="shared" si="294"/>
        <v>79.8</v>
      </c>
      <c r="H9416" s="8">
        <f>VLOOKUP(C9416,Products!$A$2:$F$20,6,TRUE)</f>
        <v>7.4499999999999993</v>
      </c>
      <c r="I9416" s="8">
        <f t="shared" si="295"/>
        <v>29.799999999999997</v>
      </c>
      <c r="J9416" s="42">
        <f>VLOOKUP(B9416,Invoices!A:I,9,TRUE)</f>
        <v>2021</v>
      </c>
    </row>
    <row r="9417" spans="1:10" x14ac:dyDescent="0.15">
      <c r="A9417" t="s">
        <v>12777</v>
      </c>
      <c r="B9417" t="s">
        <v>1996</v>
      </c>
      <c r="C9417" t="s">
        <v>90</v>
      </c>
      <c r="D9417" t="s">
        <v>72</v>
      </c>
      <c r="E9417">
        <v>2</v>
      </c>
      <c r="F9417" s="8">
        <f>VLOOKUP(C9417,Products!$A$2:$E$20,5,TRUE)</f>
        <v>8.9499999999999993</v>
      </c>
      <c r="G9417" s="8">
        <f t="shared" si="294"/>
        <v>17.899999999999999</v>
      </c>
      <c r="H9417" s="8">
        <f>VLOOKUP(C9417,Products!$A$2:$F$20,6,TRUE)</f>
        <v>5.6999999999999993</v>
      </c>
      <c r="I9417" s="8">
        <f t="shared" si="295"/>
        <v>11.399999999999999</v>
      </c>
      <c r="J9417" s="42">
        <f>VLOOKUP(B9417,Invoices!A:I,9,TRUE)</f>
        <v>2021</v>
      </c>
    </row>
    <row r="9418" spans="1:10" x14ac:dyDescent="0.15">
      <c r="A9418" t="s">
        <v>12778</v>
      </c>
      <c r="B9418" t="s">
        <v>1996</v>
      </c>
      <c r="C9418" t="s">
        <v>96</v>
      </c>
      <c r="D9418" t="s">
        <v>75</v>
      </c>
      <c r="E9418">
        <v>1</v>
      </c>
      <c r="F9418" s="8">
        <f>VLOOKUP(C9418,Products!$A$2:$E$20,5,TRUE)</f>
        <v>79.95</v>
      </c>
      <c r="G9418" s="8">
        <f t="shared" si="294"/>
        <v>79.95</v>
      </c>
      <c r="H9418" s="8">
        <f>VLOOKUP(C9418,Products!$A$2:$F$20,6,TRUE)</f>
        <v>27.950000000000003</v>
      </c>
      <c r="I9418" s="8">
        <f t="shared" si="295"/>
        <v>27.950000000000003</v>
      </c>
      <c r="J9418" s="42">
        <f>VLOOKUP(B9418,Invoices!A:I,9,TRUE)</f>
        <v>2021</v>
      </c>
    </row>
    <row r="9419" spans="1:10" x14ac:dyDescent="0.15">
      <c r="A9419" t="s">
        <v>12779</v>
      </c>
      <c r="B9419" t="s">
        <v>1996</v>
      </c>
      <c r="C9419" t="s">
        <v>95</v>
      </c>
      <c r="D9419" t="s">
        <v>73</v>
      </c>
      <c r="E9419">
        <v>10</v>
      </c>
      <c r="F9419" s="8">
        <f>VLOOKUP(C9419,Products!$A$2:$E$20,5,TRUE)</f>
        <v>12.95</v>
      </c>
      <c r="G9419" s="8">
        <f t="shared" si="294"/>
        <v>129.5</v>
      </c>
      <c r="H9419" s="8">
        <f>VLOOKUP(C9419,Products!$A$2:$F$20,6,TRUE)</f>
        <v>4.1999999999999993</v>
      </c>
      <c r="I9419" s="8">
        <f t="shared" si="295"/>
        <v>41.999999999999993</v>
      </c>
      <c r="J9419" s="42">
        <f>VLOOKUP(B9419,Invoices!A:I,9,TRUE)</f>
        <v>2021</v>
      </c>
    </row>
    <row r="9420" spans="1:10" x14ac:dyDescent="0.15">
      <c r="A9420" t="s">
        <v>12780</v>
      </c>
      <c r="B9420" t="s">
        <v>1996</v>
      </c>
      <c r="C9420" t="s">
        <v>102</v>
      </c>
      <c r="D9420" t="s">
        <v>83</v>
      </c>
      <c r="E9420">
        <v>1</v>
      </c>
      <c r="F9420" s="8">
        <f>VLOOKUP(C9420,Products!$A$2:$E$20,5,TRUE)</f>
        <v>29.95</v>
      </c>
      <c r="G9420" s="8">
        <f t="shared" si="294"/>
        <v>29.95</v>
      </c>
      <c r="H9420" s="8">
        <f>VLOOKUP(C9420,Products!$A$2:$F$20,6,TRUE)</f>
        <v>15</v>
      </c>
      <c r="I9420" s="8">
        <f t="shared" si="295"/>
        <v>15</v>
      </c>
      <c r="J9420" s="42">
        <f>VLOOKUP(B9420,Invoices!A:I,9,TRUE)</f>
        <v>2021</v>
      </c>
    </row>
    <row r="9421" spans="1:10" x14ac:dyDescent="0.15">
      <c r="A9421" t="s">
        <v>12781</v>
      </c>
      <c r="B9421" t="s">
        <v>1996</v>
      </c>
      <c r="C9421" t="s">
        <v>103</v>
      </c>
      <c r="D9421" t="s">
        <v>77</v>
      </c>
      <c r="E9421">
        <v>2</v>
      </c>
      <c r="F9421" s="8">
        <f>VLOOKUP(C9421,Products!$A$2:$E$20,5,TRUE)</f>
        <v>8.9499999999999993</v>
      </c>
      <c r="G9421" s="8">
        <f t="shared" si="294"/>
        <v>17.899999999999999</v>
      </c>
      <c r="H9421" s="8">
        <f>VLOOKUP(C9421,Products!$A$2:$F$20,6,TRUE)</f>
        <v>3.1999999999999993</v>
      </c>
      <c r="I9421" s="8">
        <f t="shared" si="295"/>
        <v>6.3999999999999986</v>
      </c>
      <c r="J9421" s="42">
        <f>VLOOKUP(B9421,Invoices!A:I,9,TRUE)</f>
        <v>2021</v>
      </c>
    </row>
    <row r="9422" spans="1:10" x14ac:dyDescent="0.15">
      <c r="A9422" t="s">
        <v>12782</v>
      </c>
      <c r="B9422" t="s">
        <v>1997</v>
      </c>
      <c r="C9422" t="s">
        <v>100</v>
      </c>
      <c r="D9422" t="s">
        <v>78</v>
      </c>
      <c r="E9422">
        <v>20</v>
      </c>
      <c r="F9422" s="8">
        <f>VLOOKUP(C9422,Products!$A$2:$E$20,5,TRUE)</f>
        <v>49.95</v>
      </c>
      <c r="G9422" s="8">
        <f t="shared" si="294"/>
        <v>999</v>
      </c>
      <c r="H9422" s="8">
        <f>VLOOKUP(C9422,Products!$A$2:$F$20,6,TRUE)</f>
        <v>19.950000000000003</v>
      </c>
      <c r="I9422" s="8">
        <f t="shared" si="295"/>
        <v>399.00000000000006</v>
      </c>
      <c r="J9422" s="42">
        <f>VLOOKUP(B9422,Invoices!A:I,9,TRUE)</f>
        <v>2021</v>
      </c>
    </row>
    <row r="9423" spans="1:10" x14ac:dyDescent="0.15">
      <c r="A9423" t="s">
        <v>12783</v>
      </c>
      <c r="B9423" t="s">
        <v>1997</v>
      </c>
      <c r="C9423" t="s">
        <v>104</v>
      </c>
      <c r="D9423" t="s">
        <v>71</v>
      </c>
      <c r="E9423">
        <v>1</v>
      </c>
      <c r="F9423" s="8">
        <f>VLOOKUP(C9423,Products!$A$2:$E$20,5,TRUE)</f>
        <v>2.95</v>
      </c>
      <c r="G9423" s="8">
        <f t="shared" si="294"/>
        <v>2.95</v>
      </c>
      <c r="H9423" s="8">
        <f>VLOOKUP(C9423,Products!$A$2:$F$20,6,TRUE)</f>
        <v>1.1500000000000001</v>
      </c>
      <c r="I9423" s="8">
        <f t="shared" si="295"/>
        <v>1.1500000000000001</v>
      </c>
      <c r="J9423" s="42">
        <f>VLOOKUP(B9423,Invoices!A:I,9,TRUE)</f>
        <v>2021</v>
      </c>
    </row>
    <row r="9424" spans="1:10" x14ac:dyDescent="0.15">
      <c r="A9424" t="s">
        <v>12784</v>
      </c>
      <c r="B9424" t="s">
        <v>1997</v>
      </c>
      <c r="C9424" t="s">
        <v>92</v>
      </c>
      <c r="D9424" t="s">
        <v>82</v>
      </c>
      <c r="E9424">
        <v>2</v>
      </c>
      <c r="F9424" s="8">
        <f>VLOOKUP(C9424,Products!$A$2:$E$20,5,TRUE)</f>
        <v>19.95</v>
      </c>
      <c r="G9424" s="8">
        <f t="shared" si="294"/>
        <v>39.9</v>
      </c>
      <c r="H9424" s="8">
        <f>VLOOKUP(C9424,Products!$A$2:$F$20,6,TRUE)</f>
        <v>7.4499999999999993</v>
      </c>
      <c r="I9424" s="8">
        <f t="shared" si="295"/>
        <v>14.899999999999999</v>
      </c>
      <c r="J9424" s="42">
        <f>VLOOKUP(B9424,Invoices!A:I,9,TRUE)</f>
        <v>2021</v>
      </c>
    </row>
    <row r="9425" spans="1:10" x14ac:dyDescent="0.15">
      <c r="A9425" t="s">
        <v>12785</v>
      </c>
      <c r="B9425" t="s">
        <v>1997</v>
      </c>
      <c r="C9425" t="s">
        <v>87</v>
      </c>
      <c r="D9425" t="s">
        <v>68</v>
      </c>
      <c r="E9425">
        <v>5</v>
      </c>
      <c r="F9425" s="8">
        <f>VLOOKUP(C9425,Products!$A$2:$E$20,5,TRUE)</f>
        <v>19.95</v>
      </c>
      <c r="G9425" s="8">
        <f t="shared" si="294"/>
        <v>99.75</v>
      </c>
      <c r="H9425" s="8">
        <f>VLOOKUP(C9425,Products!$A$2:$F$20,6,TRUE)</f>
        <v>7.4499999999999993</v>
      </c>
      <c r="I9425" s="8">
        <f t="shared" si="295"/>
        <v>37.25</v>
      </c>
      <c r="J9425" s="42">
        <f>VLOOKUP(B9425,Invoices!A:I,9,TRUE)</f>
        <v>2021</v>
      </c>
    </row>
    <row r="9426" spans="1:10" x14ac:dyDescent="0.15">
      <c r="A9426" t="s">
        <v>12786</v>
      </c>
      <c r="B9426" t="s">
        <v>1997</v>
      </c>
      <c r="C9426" t="s">
        <v>97</v>
      </c>
      <c r="D9426" t="s">
        <v>74</v>
      </c>
      <c r="E9426">
        <v>12</v>
      </c>
      <c r="F9426" s="8">
        <f>VLOOKUP(C9426,Products!$A$2:$E$20,5,TRUE)</f>
        <v>1.5</v>
      </c>
      <c r="G9426" s="8">
        <f t="shared" si="294"/>
        <v>18</v>
      </c>
      <c r="H9426" s="8">
        <f>VLOOKUP(C9426,Products!$A$2:$F$20,6,TRUE)</f>
        <v>0.5</v>
      </c>
      <c r="I9426" s="8">
        <f t="shared" si="295"/>
        <v>6</v>
      </c>
      <c r="J9426" s="42">
        <f>VLOOKUP(B9426,Invoices!A:I,9,TRUE)</f>
        <v>2021</v>
      </c>
    </row>
    <row r="9427" spans="1:10" x14ac:dyDescent="0.15">
      <c r="A9427" t="s">
        <v>12787</v>
      </c>
      <c r="B9427" t="s">
        <v>1997</v>
      </c>
      <c r="C9427" t="s">
        <v>99</v>
      </c>
      <c r="D9427" t="s">
        <v>84</v>
      </c>
      <c r="E9427">
        <v>3</v>
      </c>
      <c r="F9427" s="8">
        <f>VLOOKUP(C9427,Products!$A$2:$E$20,5,TRUE)</f>
        <v>3.5</v>
      </c>
      <c r="G9427" s="8">
        <f t="shared" si="294"/>
        <v>10.5</v>
      </c>
      <c r="H9427" s="8">
        <f>VLOOKUP(C9427,Products!$A$2:$F$20,6,TRUE)</f>
        <v>0.54999999999999982</v>
      </c>
      <c r="I9427" s="8">
        <f t="shared" si="295"/>
        <v>1.6499999999999995</v>
      </c>
      <c r="J9427" s="42">
        <f>VLOOKUP(B9427,Invoices!A:I,9,TRUE)</f>
        <v>2021</v>
      </c>
    </row>
    <row r="9428" spans="1:10" x14ac:dyDescent="0.15">
      <c r="A9428" t="s">
        <v>12788</v>
      </c>
      <c r="B9428" t="s">
        <v>1997</v>
      </c>
      <c r="C9428" t="s">
        <v>96</v>
      </c>
      <c r="D9428" t="s">
        <v>75</v>
      </c>
      <c r="E9428">
        <v>1</v>
      </c>
      <c r="F9428" s="8">
        <f>VLOOKUP(C9428,Products!$A$2:$E$20,5,TRUE)</f>
        <v>79.95</v>
      </c>
      <c r="G9428" s="8">
        <f t="shared" si="294"/>
        <v>79.95</v>
      </c>
      <c r="H9428" s="8">
        <f>VLOOKUP(C9428,Products!$A$2:$F$20,6,TRUE)</f>
        <v>27.950000000000003</v>
      </c>
      <c r="I9428" s="8">
        <f t="shared" si="295"/>
        <v>27.950000000000003</v>
      </c>
      <c r="J9428" s="42">
        <f>VLOOKUP(B9428,Invoices!A:I,9,TRUE)</f>
        <v>2021</v>
      </c>
    </row>
    <row r="9429" spans="1:10" x14ac:dyDescent="0.15">
      <c r="A9429" t="s">
        <v>12789</v>
      </c>
      <c r="B9429" t="s">
        <v>1997</v>
      </c>
      <c r="C9429" t="s">
        <v>102</v>
      </c>
      <c r="D9429" t="s">
        <v>83</v>
      </c>
      <c r="E9429">
        <v>1</v>
      </c>
      <c r="F9429" s="8">
        <f>VLOOKUP(C9429,Products!$A$2:$E$20,5,TRUE)</f>
        <v>29.95</v>
      </c>
      <c r="G9429" s="8">
        <f t="shared" si="294"/>
        <v>29.95</v>
      </c>
      <c r="H9429" s="8">
        <f>VLOOKUP(C9429,Products!$A$2:$F$20,6,TRUE)</f>
        <v>15</v>
      </c>
      <c r="I9429" s="8">
        <f t="shared" si="295"/>
        <v>15</v>
      </c>
      <c r="J9429" s="42">
        <f>VLOOKUP(B9429,Invoices!A:I,9,TRUE)</f>
        <v>2021</v>
      </c>
    </row>
    <row r="9430" spans="1:10" x14ac:dyDescent="0.15">
      <c r="A9430" t="s">
        <v>12790</v>
      </c>
      <c r="B9430" t="s">
        <v>1997</v>
      </c>
      <c r="C9430" t="s">
        <v>88</v>
      </c>
      <c r="D9430" t="s">
        <v>85</v>
      </c>
      <c r="E9430">
        <v>3</v>
      </c>
      <c r="F9430" s="8">
        <f>VLOOKUP(C9430,Products!$A$2:$E$20,5,TRUE)</f>
        <v>8.9499999999999993</v>
      </c>
      <c r="G9430" s="8">
        <f t="shared" si="294"/>
        <v>26.849999999999998</v>
      </c>
      <c r="H9430" s="8">
        <f>VLOOKUP(C9430,Products!$A$2:$F$20,6,TRUE)</f>
        <v>5.6999999999999993</v>
      </c>
      <c r="I9430" s="8">
        <f t="shared" si="295"/>
        <v>17.099999999999998</v>
      </c>
      <c r="J9430" s="42">
        <f>VLOOKUP(B9430,Invoices!A:I,9,TRUE)</f>
        <v>2021</v>
      </c>
    </row>
    <row r="9431" spans="1:10" x14ac:dyDescent="0.15">
      <c r="A9431" t="s">
        <v>12791</v>
      </c>
      <c r="B9431" t="s">
        <v>1997</v>
      </c>
      <c r="C9431" t="s">
        <v>101</v>
      </c>
      <c r="D9431" t="s">
        <v>69</v>
      </c>
      <c r="E9431">
        <v>3</v>
      </c>
      <c r="F9431" s="8">
        <f>VLOOKUP(C9431,Products!$A$2:$E$20,5,TRUE)</f>
        <v>129.94999999999999</v>
      </c>
      <c r="G9431" s="8">
        <f t="shared" si="294"/>
        <v>389.84999999999997</v>
      </c>
      <c r="H9431" s="8">
        <f>VLOOKUP(C9431,Products!$A$2:$F$20,6,TRUE)</f>
        <v>40.449999999999989</v>
      </c>
      <c r="I9431" s="8">
        <f t="shared" si="295"/>
        <v>121.34999999999997</v>
      </c>
      <c r="J9431" s="42">
        <f>VLOOKUP(B9431,Invoices!A:I,9,TRUE)</f>
        <v>2021</v>
      </c>
    </row>
    <row r="9432" spans="1:10" x14ac:dyDescent="0.15">
      <c r="A9432" t="s">
        <v>12792</v>
      </c>
      <c r="B9432" t="s">
        <v>1997</v>
      </c>
      <c r="C9432" t="s">
        <v>93</v>
      </c>
      <c r="D9432" t="s">
        <v>76</v>
      </c>
      <c r="E9432">
        <v>1</v>
      </c>
      <c r="F9432" s="8">
        <f>VLOOKUP(C9432,Products!$A$2:$E$20,5,TRUE)</f>
        <v>9.9499999999999993</v>
      </c>
      <c r="G9432" s="8">
        <f t="shared" si="294"/>
        <v>9.9499999999999993</v>
      </c>
      <c r="H9432" s="8">
        <f>VLOOKUP(C9432,Products!$A$2:$F$20,6,TRUE)</f>
        <v>1.9499999999999993</v>
      </c>
      <c r="I9432" s="8">
        <f t="shared" si="295"/>
        <v>1.9499999999999993</v>
      </c>
      <c r="J9432" s="42">
        <f>VLOOKUP(B9432,Invoices!A:I,9,TRUE)</f>
        <v>2021</v>
      </c>
    </row>
    <row r="9433" spans="1:10" x14ac:dyDescent="0.15">
      <c r="A9433" t="s">
        <v>12793</v>
      </c>
      <c r="B9433" t="s">
        <v>1997</v>
      </c>
      <c r="C9433" t="s">
        <v>90</v>
      </c>
      <c r="D9433" t="s">
        <v>72</v>
      </c>
      <c r="E9433">
        <v>30</v>
      </c>
      <c r="F9433" s="8">
        <f>VLOOKUP(C9433,Products!$A$2:$E$20,5,TRUE)</f>
        <v>8.9499999999999993</v>
      </c>
      <c r="G9433" s="8">
        <f t="shared" si="294"/>
        <v>268.5</v>
      </c>
      <c r="H9433" s="8">
        <f>VLOOKUP(C9433,Products!$A$2:$F$20,6,TRUE)</f>
        <v>5.6999999999999993</v>
      </c>
      <c r="I9433" s="8">
        <f t="shared" si="295"/>
        <v>170.99999999999997</v>
      </c>
      <c r="J9433" s="42">
        <f>VLOOKUP(B9433,Invoices!A:I,9,TRUE)</f>
        <v>2021</v>
      </c>
    </row>
    <row r="9434" spans="1:10" x14ac:dyDescent="0.15">
      <c r="A9434" t="s">
        <v>12794</v>
      </c>
      <c r="B9434" t="s">
        <v>1998</v>
      </c>
      <c r="C9434" t="s">
        <v>88</v>
      </c>
      <c r="D9434" t="s">
        <v>85</v>
      </c>
      <c r="E9434">
        <v>9</v>
      </c>
      <c r="F9434" s="8">
        <f>VLOOKUP(C9434,Products!$A$2:$E$20,5,TRUE)</f>
        <v>8.9499999999999993</v>
      </c>
      <c r="G9434" s="8">
        <f t="shared" si="294"/>
        <v>80.55</v>
      </c>
      <c r="H9434" s="8">
        <f>VLOOKUP(C9434,Products!$A$2:$F$20,6,TRUE)</f>
        <v>5.6999999999999993</v>
      </c>
      <c r="I9434" s="8">
        <f t="shared" si="295"/>
        <v>51.3</v>
      </c>
      <c r="J9434" s="42">
        <f>VLOOKUP(B9434,Invoices!A:I,9,TRUE)</f>
        <v>2021</v>
      </c>
    </row>
    <row r="9435" spans="1:10" x14ac:dyDescent="0.15">
      <c r="A9435" t="s">
        <v>12795</v>
      </c>
      <c r="B9435" t="s">
        <v>1998</v>
      </c>
      <c r="C9435" t="s">
        <v>90</v>
      </c>
      <c r="D9435" t="s">
        <v>72</v>
      </c>
      <c r="E9435">
        <v>12</v>
      </c>
      <c r="F9435" s="8">
        <f>VLOOKUP(C9435,Products!$A$2:$E$20,5,TRUE)</f>
        <v>8.9499999999999993</v>
      </c>
      <c r="G9435" s="8">
        <f t="shared" si="294"/>
        <v>107.39999999999999</v>
      </c>
      <c r="H9435" s="8">
        <f>VLOOKUP(C9435,Products!$A$2:$F$20,6,TRUE)</f>
        <v>5.6999999999999993</v>
      </c>
      <c r="I9435" s="8">
        <f t="shared" si="295"/>
        <v>68.399999999999991</v>
      </c>
      <c r="J9435" s="42">
        <f>VLOOKUP(B9435,Invoices!A:I,9,TRUE)</f>
        <v>2021</v>
      </c>
    </row>
    <row r="9436" spans="1:10" x14ac:dyDescent="0.15">
      <c r="A9436" t="s">
        <v>12796</v>
      </c>
      <c r="B9436" t="s">
        <v>1999</v>
      </c>
      <c r="C9436" t="s">
        <v>88</v>
      </c>
      <c r="D9436" t="s">
        <v>85</v>
      </c>
      <c r="E9436">
        <v>24</v>
      </c>
      <c r="F9436" s="8">
        <f>VLOOKUP(C9436,Products!$A$2:$E$20,5,TRUE)</f>
        <v>8.9499999999999993</v>
      </c>
      <c r="G9436" s="8">
        <f t="shared" si="294"/>
        <v>214.79999999999998</v>
      </c>
      <c r="H9436" s="8">
        <f>VLOOKUP(C9436,Products!$A$2:$F$20,6,TRUE)</f>
        <v>5.6999999999999993</v>
      </c>
      <c r="I9436" s="8">
        <f t="shared" si="295"/>
        <v>136.79999999999998</v>
      </c>
      <c r="J9436" s="42">
        <f>VLOOKUP(B9436,Invoices!A:I,9,TRUE)</f>
        <v>2021</v>
      </c>
    </row>
    <row r="9437" spans="1:10" x14ac:dyDescent="0.15">
      <c r="A9437" t="s">
        <v>12797</v>
      </c>
      <c r="B9437" t="s">
        <v>1999</v>
      </c>
      <c r="C9437" t="s">
        <v>95</v>
      </c>
      <c r="D9437" t="s">
        <v>73</v>
      </c>
      <c r="E9437">
        <v>1</v>
      </c>
      <c r="F9437" s="8">
        <f>VLOOKUP(C9437,Products!$A$2:$E$20,5,TRUE)</f>
        <v>12.95</v>
      </c>
      <c r="G9437" s="8">
        <f t="shared" si="294"/>
        <v>12.95</v>
      </c>
      <c r="H9437" s="8">
        <f>VLOOKUP(C9437,Products!$A$2:$F$20,6,TRUE)</f>
        <v>4.1999999999999993</v>
      </c>
      <c r="I9437" s="8">
        <f t="shared" si="295"/>
        <v>4.1999999999999993</v>
      </c>
      <c r="J9437" s="42">
        <f>VLOOKUP(B9437,Invoices!A:I,9,TRUE)</f>
        <v>2021</v>
      </c>
    </row>
    <row r="9438" spans="1:10" x14ac:dyDescent="0.15">
      <c r="A9438" t="s">
        <v>12798</v>
      </c>
      <c r="B9438" t="s">
        <v>2000</v>
      </c>
      <c r="C9438" t="s">
        <v>96</v>
      </c>
      <c r="D9438" t="s">
        <v>75</v>
      </c>
      <c r="E9438">
        <v>2</v>
      </c>
      <c r="F9438" s="8">
        <f>VLOOKUP(C9438,Products!$A$2:$E$20,5,TRUE)</f>
        <v>79.95</v>
      </c>
      <c r="G9438" s="8">
        <f t="shared" si="294"/>
        <v>159.9</v>
      </c>
      <c r="H9438" s="8">
        <f>VLOOKUP(C9438,Products!$A$2:$F$20,6,TRUE)</f>
        <v>27.950000000000003</v>
      </c>
      <c r="I9438" s="8">
        <f t="shared" si="295"/>
        <v>55.900000000000006</v>
      </c>
      <c r="J9438" s="42">
        <f>VLOOKUP(B9438,Invoices!A:I,9,TRUE)</f>
        <v>2021</v>
      </c>
    </row>
    <row r="9439" spans="1:10" x14ac:dyDescent="0.15">
      <c r="A9439" t="s">
        <v>12799</v>
      </c>
      <c r="B9439" t="s">
        <v>2000</v>
      </c>
      <c r="C9439" t="s">
        <v>91</v>
      </c>
      <c r="D9439" t="s">
        <v>70</v>
      </c>
      <c r="E9439">
        <v>1</v>
      </c>
      <c r="F9439" s="8">
        <f>VLOOKUP(C9439,Products!$A$2:$E$20,5,TRUE)</f>
        <v>49.95</v>
      </c>
      <c r="G9439" s="8">
        <f t="shared" si="294"/>
        <v>49.95</v>
      </c>
      <c r="H9439" s="8">
        <f>VLOOKUP(C9439,Products!$A$2:$F$20,6,TRUE)</f>
        <v>21.200000000000003</v>
      </c>
      <c r="I9439" s="8">
        <f t="shared" si="295"/>
        <v>21.200000000000003</v>
      </c>
      <c r="J9439" s="42">
        <f>VLOOKUP(B9439,Invoices!A:I,9,TRUE)</f>
        <v>2021</v>
      </c>
    </row>
    <row r="9440" spans="1:10" x14ac:dyDescent="0.15">
      <c r="A9440" t="s">
        <v>12800</v>
      </c>
      <c r="B9440" t="s">
        <v>2000</v>
      </c>
      <c r="C9440" t="s">
        <v>92</v>
      </c>
      <c r="D9440" t="s">
        <v>82</v>
      </c>
      <c r="E9440">
        <v>12</v>
      </c>
      <c r="F9440" s="8">
        <f>VLOOKUP(C9440,Products!$A$2:$E$20,5,TRUE)</f>
        <v>19.95</v>
      </c>
      <c r="G9440" s="8">
        <f t="shared" si="294"/>
        <v>239.39999999999998</v>
      </c>
      <c r="H9440" s="8">
        <f>VLOOKUP(C9440,Products!$A$2:$F$20,6,TRUE)</f>
        <v>7.4499999999999993</v>
      </c>
      <c r="I9440" s="8">
        <f t="shared" si="295"/>
        <v>89.399999999999991</v>
      </c>
      <c r="J9440" s="42">
        <f>VLOOKUP(B9440,Invoices!A:I,9,TRUE)</f>
        <v>2021</v>
      </c>
    </row>
    <row r="9441" spans="1:10" x14ac:dyDescent="0.15">
      <c r="A9441" t="s">
        <v>12801</v>
      </c>
      <c r="B9441" t="s">
        <v>2000</v>
      </c>
      <c r="C9441" t="s">
        <v>99</v>
      </c>
      <c r="D9441" t="s">
        <v>84</v>
      </c>
      <c r="E9441">
        <v>1</v>
      </c>
      <c r="F9441" s="8">
        <f>VLOOKUP(C9441,Products!$A$2:$E$20,5,TRUE)</f>
        <v>3.5</v>
      </c>
      <c r="G9441" s="8">
        <f t="shared" si="294"/>
        <v>3.5</v>
      </c>
      <c r="H9441" s="8">
        <f>VLOOKUP(C9441,Products!$A$2:$F$20,6,TRUE)</f>
        <v>0.54999999999999982</v>
      </c>
      <c r="I9441" s="8">
        <f t="shared" si="295"/>
        <v>0.54999999999999982</v>
      </c>
      <c r="J9441" s="42">
        <f>VLOOKUP(B9441,Invoices!A:I,9,TRUE)</f>
        <v>2021</v>
      </c>
    </row>
    <row r="9442" spans="1:10" x14ac:dyDescent="0.15">
      <c r="A9442" t="s">
        <v>12802</v>
      </c>
      <c r="B9442" t="s">
        <v>2000</v>
      </c>
      <c r="C9442" t="s">
        <v>87</v>
      </c>
      <c r="D9442" t="s">
        <v>68</v>
      </c>
      <c r="E9442">
        <v>3</v>
      </c>
      <c r="F9442" s="8">
        <f>VLOOKUP(C9442,Products!$A$2:$E$20,5,TRUE)</f>
        <v>19.95</v>
      </c>
      <c r="G9442" s="8">
        <f t="shared" si="294"/>
        <v>59.849999999999994</v>
      </c>
      <c r="H9442" s="8">
        <f>VLOOKUP(C9442,Products!$A$2:$F$20,6,TRUE)</f>
        <v>7.4499999999999993</v>
      </c>
      <c r="I9442" s="8">
        <f t="shared" si="295"/>
        <v>22.349999999999998</v>
      </c>
      <c r="J9442" s="42">
        <f>VLOOKUP(B9442,Invoices!A:I,9,TRUE)</f>
        <v>2021</v>
      </c>
    </row>
    <row r="9443" spans="1:10" x14ac:dyDescent="0.15">
      <c r="A9443" t="s">
        <v>12803</v>
      </c>
      <c r="B9443" t="s">
        <v>2000</v>
      </c>
      <c r="C9443" t="s">
        <v>105</v>
      </c>
      <c r="D9443" t="s">
        <v>81</v>
      </c>
      <c r="E9443">
        <v>6</v>
      </c>
      <c r="F9443" s="8">
        <f>VLOOKUP(C9443,Products!$A$2:$E$20,5,TRUE)</f>
        <v>8.9499999999999993</v>
      </c>
      <c r="G9443" s="8">
        <f t="shared" si="294"/>
        <v>53.699999999999996</v>
      </c>
      <c r="H9443" s="8">
        <f>VLOOKUP(C9443,Products!$A$2:$F$20,6,TRUE)</f>
        <v>3.1999999999999993</v>
      </c>
      <c r="I9443" s="8">
        <f t="shared" si="295"/>
        <v>19.199999999999996</v>
      </c>
      <c r="J9443" s="42">
        <f>VLOOKUP(B9443,Invoices!A:I,9,TRUE)</f>
        <v>2021</v>
      </c>
    </row>
    <row r="9444" spans="1:10" x14ac:dyDescent="0.15">
      <c r="A9444" t="s">
        <v>12804</v>
      </c>
      <c r="B9444" t="s">
        <v>2000</v>
      </c>
      <c r="C9444" t="s">
        <v>93</v>
      </c>
      <c r="D9444" t="s">
        <v>76</v>
      </c>
      <c r="E9444">
        <v>1</v>
      </c>
      <c r="F9444" s="8">
        <f>VLOOKUP(C9444,Products!$A$2:$E$20,5,TRUE)</f>
        <v>9.9499999999999993</v>
      </c>
      <c r="G9444" s="8">
        <f t="shared" si="294"/>
        <v>9.9499999999999993</v>
      </c>
      <c r="H9444" s="8">
        <f>VLOOKUP(C9444,Products!$A$2:$F$20,6,TRUE)</f>
        <v>1.9499999999999993</v>
      </c>
      <c r="I9444" s="8">
        <f t="shared" si="295"/>
        <v>1.9499999999999993</v>
      </c>
      <c r="J9444" s="42">
        <f>VLOOKUP(B9444,Invoices!A:I,9,TRUE)</f>
        <v>2021</v>
      </c>
    </row>
    <row r="9445" spans="1:10" x14ac:dyDescent="0.15">
      <c r="A9445" t="s">
        <v>12805</v>
      </c>
      <c r="B9445" t="s">
        <v>2000</v>
      </c>
      <c r="C9445" t="s">
        <v>89</v>
      </c>
      <c r="D9445" t="s">
        <v>80</v>
      </c>
      <c r="E9445">
        <v>1</v>
      </c>
      <c r="F9445" s="8">
        <f>VLOOKUP(C9445,Products!$A$2:$E$20,5,TRUE)</f>
        <v>15.95</v>
      </c>
      <c r="G9445" s="8">
        <f t="shared" si="294"/>
        <v>15.95</v>
      </c>
      <c r="H9445" s="8">
        <f>VLOOKUP(C9445,Products!$A$2:$F$20,6,TRUE)</f>
        <v>6</v>
      </c>
      <c r="I9445" s="8">
        <f t="shared" si="295"/>
        <v>6</v>
      </c>
      <c r="J9445" s="42">
        <f>VLOOKUP(B9445,Invoices!A:I,9,TRUE)</f>
        <v>2021</v>
      </c>
    </row>
    <row r="9446" spans="1:10" x14ac:dyDescent="0.15">
      <c r="A9446" t="s">
        <v>12806</v>
      </c>
      <c r="B9446" t="s">
        <v>2001</v>
      </c>
      <c r="C9446" t="s">
        <v>90</v>
      </c>
      <c r="D9446" t="s">
        <v>72</v>
      </c>
      <c r="E9446">
        <v>6</v>
      </c>
      <c r="F9446" s="8">
        <f>VLOOKUP(C9446,Products!$A$2:$E$20,5,TRUE)</f>
        <v>8.9499999999999993</v>
      </c>
      <c r="G9446" s="8">
        <f t="shared" si="294"/>
        <v>53.699999999999996</v>
      </c>
      <c r="H9446" s="8">
        <f>VLOOKUP(C9446,Products!$A$2:$F$20,6,TRUE)</f>
        <v>5.6999999999999993</v>
      </c>
      <c r="I9446" s="8">
        <f t="shared" si="295"/>
        <v>34.199999999999996</v>
      </c>
      <c r="J9446" s="42">
        <f>VLOOKUP(B9446,Invoices!A:I,9,TRUE)</f>
        <v>2021</v>
      </c>
    </row>
    <row r="9447" spans="1:10" x14ac:dyDescent="0.15">
      <c r="A9447" t="s">
        <v>12807</v>
      </c>
      <c r="B9447" t="s">
        <v>2001</v>
      </c>
      <c r="C9447" t="s">
        <v>96</v>
      </c>
      <c r="D9447" t="s">
        <v>75</v>
      </c>
      <c r="E9447">
        <v>10</v>
      </c>
      <c r="F9447" s="8">
        <f>VLOOKUP(C9447,Products!$A$2:$E$20,5,TRUE)</f>
        <v>79.95</v>
      </c>
      <c r="G9447" s="8">
        <f t="shared" si="294"/>
        <v>799.5</v>
      </c>
      <c r="H9447" s="8">
        <f>VLOOKUP(C9447,Products!$A$2:$F$20,6,TRUE)</f>
        <v>27.950000000000003</v>
      </c>
      <c r="I9447" s="8">
        <f t="shared" si="295"/>
        <v>279.5</v>
      </c>
      <c r="J9447" s="42">
        <f>VLOOKUP(B9447,Invoices!A:I,9,TRUE)</f>
        <v>2021</v>
      </c>
    </row>
    <row r="9448" spans="1:10" x14ac:dyDescent="0.15">
      <c r="A9448" t="s">
        <v>12808</v>
      </c>
      <c r="B9448" t="s">
        <v>2001</v>
      </c>
      <c r="C9448" t="s">
        <v>89</v>
      </c>
      <c r="D9448" t="s">
        <v>80</v>
      </c>
      <c r="E9448">
        <v>1</v>
      </c>
      <c r="F9448" s="8">
        <f>VLOOKUP(C9448,Products!$A$2:$E$20,5,TRUE)</f>
        <v>15.95</v>
      </c>
      <c r="G9448" s="8">
        <f t="shared" si="294"/>
        <v>15.95</v>
      </c>
      <c r="H9448" s="8">
        <f>VLOOKUP(C9448,Products!$A$2:$F$20,6,TRUE)</f>
        <v>6</v>
      </c>
      <c r="I9448" s="8">
        <f t="shared" si="295"/>
        <v>6</v>
      </c>
      <c r="J9448" s="42">
        <f>VLOOKUP(B9448,Invoices!A:I,9,TRUE)</f>
        <v>2021</v>
      </c>
    </row>
    <row r="9449" spans="1:10" x14ac:dyDescent="0.15">
      <c r="A9449" t="s">
        <v>12809</v>
      </c>
      <c r="B9449" t="s">
        <v>2001</v>
      </c>
      <c r="C9449" t="s">
        <v>88</v>
      </c>
      <c r="D9449" t="s">
        <v>85</v>
      </c>
      <c r="E9449">
        <v>4</v>
      </c>
      <c r="F9449" s="8">
        <f>VLOOKUP(C9449,Products!$A$2:$E$20,5,TRUE)</f>
        <v>8.9499999999999993</v>
      </c>
      <c r="G9449" s="8">
        <f t="shared" si="294"/>
        <v>35.799999999999997</v>
      </c>
      <c r="H9449" s="8">
        <f>VLOOKUP(C9449,Products!$A$2:$F$20,6,TRUE)</f>
        <v>5.6999999999999993</v>
      </c>
      <c r="I9449" s="8">
        <f t="shared" si="295"/>
        <v>22.799999999999997</v>
      </c>
      <c r="J9449" s="42">
        <f>VLOOKUP(B9449,Invoices!A:I,9,TRUE)</f>
        <v>2021</v>
      </c>
    </row>
    <row r="9450" spans="1:10" x14ac:dyDescent="0.15">
      <c r="A9450" t="s">
        <v>12810</v>
      </c>
      <c r="B9450" t="s">
        <v>2001</v>
      </c>
      <c r="C9450" t="s">
        <v>98</v>
      </c>
      <c r="D9450" t="s">
        <v>79</v>
      </c>
      <c r="E9450">
        <v>2</v>
      </c>
      <c r="F9450" s="8">
        <f>VLOOKUP(C9450,Products!$A$2:$E$20,5,TRUE)</f>
        <v>14.95</v>
      </c>
      <c r="G9450" s="8">
        <f t="shared" si="294"/>
        <v>29.9</v>
      </c>
      <c r="H9450" s="8">
        <f>VLOOKUP(C9450,Products!$A$2:$F$20,6,TRUE)</f>
        <v>3.0499999999999989</v>
      </c>
      <c r="I9450" s="8">
        <f t="shared" si="295"/>
        <v>6.0999999999999979</v>
      </c>
      <c r="J9450" s="42">
        <f>VLOOKUP(B9450,Invoices!A:I,9,TRUE)</f>
        <v>2021</v>
      </c>
    </row>
    <row r="9451" spans="1:10" x14ac:dyDescent="0.15">
      <c r="A9451" t="s">
        <v>12811</v>
      </c>
      <c r="B9451" t="s">
        <v>2002</v>
      </c>
      <c r="C9451" t="s">
        <v>105</v>
      </c>
      <c r="D9451" t="s">
        <v>81</v>
      </c>
      <c r="E9451">
        <v>10</v>
      </c>
      <c r="F9451" s="8">
        <f>VLOOKUP(C9451,Products!$A$2:$E$20,5,TRUE)</f>
        <v>8.9499999999999993</v>
      </c>
      <c r="G9451" s="8">
        <f t="shared" si="294"/>
        <v>89.5</v>
      </c>
      <c r="H9451" s="8">
        <f>VLOOKUP(C9451,Products!$A$2:$F$20,6,TRUE)</f>
        <v>3.1999999999999993</v>
      </c>
      <c r="I9451" s="8">
        <f t="shared" si="295"/>
        <v>31.999999999999993</v>
      </c>
      <c r="J9451" s="42">
        <f>VLOOKUP(B9451,Invoices!A:I,9,TRUE)</f>
        <v>2021</v>
      </c>
    </row>
    <row r="9452" spans="1:10" x14ac:dyDescent="0.15">
      <c r="A9452" t="s">
        <v>12812</v>
      </c>
      <c r="B9452" t="s">
        <v>2002</v>
      </c>
      <c r="C9452" t="s">
        <v>92</v>
      </c>
      <c r="D9452" t="s">
        <v>82</v>
      </c>
      <c r="E9452">
        <v>1</v>
      </c>
      <c r="F9452" s="8">
        <f>VLOOKUP(C9452,Products!$A$2:$E$20,5,TRUE)</f>
        <v>19.95</v>
      </c>
      <c r="G9452" s="8">
        <f t="shared" si="294"/>
        <v>19.95</v>
      </c>
      <c r="H9452" s="8">
        <f>VLOOKUP(C9452,Products!$A$2:$F$20,6,TRUE)</f>
        <v>7.4499999999999993</v>
      </c>
      <c r="I9452" s="8">
        <f t="shared" si="295"/>
        <v>7.4499999999999993</v>
      </c>
      <c r="J9452" s="42">
        <f>VLOOKUP(B9452,Invoices!A:I,9,TRUE)</f>
        <v>2021</v>
      </c>
    </row>
    <row r="9453" spans="1:10" x14ac:dyDescent="0.15">
      <c r="A9453" t="s">
        <v>12813</v>
      </c>
      <c r="B9453" t="s">
        <v>2002</v>
      </c>
      <c r="C9453" t="s">
        <v>103</v>
      </c>
      <c r="D9453" t="s">
        <v>77</v>
      </c>
      <c r="E9453">
        <v>1</v>
      </c>
      <c r="F9453" s="8">
        <f>VLOOKUP(C9453,Products!$A$2:$E$20,5,TRUE)</f>
        <v>8.9499999999999993</v>
      </c>
      <c r="G9453" s="8">
        <f t="shared" si="294"/>
        <v>8.9499999999999993</v>
      </c>
      <c r="H9453" s="8">
        <f>VLOOKUP(C9453,Products!$A$2:$F$20,6,TRUE)</f>
        <v>3.1999999999999993</v>
      </c>
      <c r="I9453" s="8">
        <f t="shared" si="295"/>
        <v>3.1999999999999993</v>
      </c>
      <c r="J9453" s="42">
        <f>VLOOKUP(B9453,Invoices!A:I,9,TRUE)</f>
        <v>2021</v>
      </c>
    </row>
    <row r="9454" spans="1:10" x14ac:dyDescent="0.15">
      <c r="A9454" t="s">
        <v>12814</v>
      </c>
      <c r="B9454" t="s">
        <v>2002</v>
      </c>
      <c r="C9454" t="s">
        <v>93</v>
      </c>
      <c r="D9454" t="s">
        <v>76</v>
      </c>
      <c r="E9454">
        <v>4</v>
      </c>
      <c r="F9454" s="8">
        <f>VLOOKUP(C9454,Products!$A$2:$E$20,5,TRUE)</f>
        <v>9.9499999999999993</v>
      </c>
      <c r="G9454" s="8">
        <f t="shared" si="294"/>
        <v>39.799999999999997</v>
      </c>
      <c r="H9454" s="8">
        <f>VLOOKUP(C9454,Products!$A$2:$F$20,6,TRUE)</f>
        <v>1.9499999999999993</v>
      </c>
      <c r="I9454" s="8">
        <f t="shared" si="295"/>
        <v>7.7999999999999972</v>
      </c>
      <c r="J9454" s="42">
        <f>VLOOKUP(B9454,Invoices!A:I,9,TRUE)</f>
        <v>2021</v>
      </c>
    </row>
    <row r="9455" spans="1:10" x14ac:dyDescent="0.15">
      <c r="A9455" t="s">
        <v>12815</v>
      </c>
      <c r="B9455" t="s">
        <v>2003</v>
      </c>
      <c r="C9455" t="s">
        <v>96</v>
      </c>
      <c r="D9455" t="s">
        <v>75</v>
      </c>
      <c r="E9455">
        <v>3</v>
      </c>
      <c r="F9455" s="8">
        <f>VLOOKUP(C9455,Products!$A$2:$E$20,5,TRUE)</f>
        <v>79.95</v>
      </c>
      <c r="G9455" s="8">
        <f t="shared" si="294"/>
        <v>239.85000000000002</v>
      </c>
      <c r="H9455" s="8">
        <f>VLOOKUP(C9455,Products!$A$2:$F$20,6,TRUE)</f>
        <v>27.950000000000003</v>
      </c>
      <c r="I9455" s="8">
        <f t="shared" si="295"/>
        <v>83.850000000000009</v>
      </c>
      <c r="J9455" s="42">
        <f>VLOOKUP(B9455,Invoices!A:I,9,TRUE)</f>
        <v>2021</v>
      </c>
    </row>
    <row r="9456" spans="1:10" x14ac:dyDescent="0.15">
      <c r="A9456" t="s">
        <v>12816</v>
      </c>
      <c r="B9456" t="s">
        <v>2003</v>
      </c>
      <c r="C9456" t="s">
        <v>94</v>
      </c>
      <c r="D9456" t="s">
        <v>86</v>
      </c>
      <c r="E9456">
        <v>3</v>
      </c>
      <c r="F9456" s="8">
        <f>VLOOKUP(C9456,Products!$A$2:$E$20,5,TRUE)</f>
        <v>3.5</v>
      </c>
      <c r="G9456" s="8">
        <f t="shared" si="294"/>
        <v>10.5</v>
      </c>
      <c r="H9456" s="8">
        <f>VLOOKUP(C9456,Products!$A$2:$F$20,6,TRUE)</f>
        <v>0.54999999999999982</v>
      </c>
      <c r="I9456" s="8">
        <f t="shared" si="295"/>
        <v>1.6499999999999995</v>
      </c>
      <c r="J9456" s="42">
        <f>VLOOKUP(B9456,Invoices!A:I,9,TRUE)</f>
        <v>2021</v>
      </c>
    </row>
    <row r="9457" spans="1:10" x14ac:dyDescent="0.15">
      <c r="A9457" t="s">
        <v>12817</v>
      </c>
      <c r="B9457" t="s">
        <v>2003</v>
      </c>
      <c r="C9457" t="s">
        <v>89</v>
      </c>
      <c r="D9457" t="s">
        <v>80</v>
      </c>
      <c r="E9457">
        <v>5</v>
      </c>
      <c r="F9457" s="8">
        <f>VLOOKUP(C9457,Products!$A$2:$E$20,5,TRUE)</f>
        <v>15.95</v>
      </c>
      <c r="G9457" s="8">
        <f t="shared" si="294"/>
        <v>79.75</v>
      </c>
      <c r="H9457" s="8">
        <f>VLOOKUP(C9457,Products!$A$2:$F$20,6,TRUE)</f>
        <v>6</v>
      </c>
      <c r="I9457" s="8">
        <f t="shared" si="295"/>
        <v>30</v>
      </c>
      <c r="J9457" s="42">
        <f>VLOOKUP(B9457,Invoices!A:I,9,TRUE)</f>
        <v>2021</v>
      </c>
    </row>
    <row r="9458" spans="1:10" x14ac:dyDescent="0.15">
      <c r="A9458" t="s">
        <v>12818</v>
      </c>
      <c r="B9458" t="s">
        <v>2003</v>
      </c>
      <c r="C9458" t="s">
        <v>104</v>
      </c>
      <c r="D9458" t="s">
        <v>71</v>
      </c>
      <c r="E9458">
        <v>3</v>
      </c>
      <c r="F9458" s="8">
        <f>VLOOKUP(C9458,Products!$A$2:$E$20,5,TRUE)</f>
        <v>2.95</v>
      </c>
      <c r="G9458" s="8">
        <f t="shared" si="294"/>
        <v>8.8500000000000014</v>
      </c>
      <c r="H9458" s="8">
        <f>VLOOKUP(C9458,Products!$A$2:$F$20,6,TRUE)</f>
        <v>1.1500000000000001</v>
      </c>
      <c r="I9458" s="8">
        <f t="shared" si="295"/>
        <v>3.45</v>
      </c>
      <c r="J9458" s="42">
        <f>VLOOKUP(B9458,Invoices!A:I,9,TRUE)</f>
        <v>2021</v>
      </c>
    </row>
    <row r="9459" spans="1:10" x14ac:dyDescent="0.15">
      <c r="A9459" t="s">
        <v>12819</v>
      </c>
      <c r="B9459" t="s">
        <v>2004</v>
      </c>
      <c r="C9459" t="s">
        <v>90</v>
      </c>
      <c r="D9459" t="s">
        <v>72</v>
      </c>
      <c r="E9459">
        <v>3</v>
      </c>
      <c r="F9459" s="8">
        <f>VLOOKUP(C9459,Products!$A$2:$E$20,5,TRUE)</f>
        <v>8.9499999999999993</v>
      </c>
      <c r="G9459" s="8">
        <f t="shared" si="294"/>
        <v>26.849999999999998</v>
      </c>
      <c r="H9459" s="8">
        <f>VLOOKUP(C9459,Products!$A$2:$F$20,6,TRUE)</f>
        <v>5.6999999999999993</v>
      </c>
      <c r="I9459" s="8">
        <f t="shared" si="295"/>
        <v>17.099999999999998</v>
      </c>
      <c r="J9459" s="42">
        <f>VLOOKUP(B9459,Invoices!A:I,9,TRUE)</f>
        <v>2021</v>
      </c>
    </row>
    <row r="9460" spans="1:10" x14ac:dyDescent="0.15">
      <c r="A9460" t="s">
        <v>12820</v>
      </c>
      <c r="B9460" t="s">
        <v>2004</v>
      </c>
      <c r="C9460" t="s">
        <v>88</v>
      </c>
      <c r="D9460" t="s">
        <v>85</v>
      </c>
      <c r="E9460">
        <v>10</v>
      </c>
      <c r="F9460" s="8">
        <f>VLOOKUP(C9460,Products!$A$2:$E$20,5,TRUE)</f>
        <v>8.9499999999999993</v>
      </c>
      <c r="G9460" s="8">
        <f t="shared" si="294"/>
        <v>89.5</v>
      </c>
      <c r="H9460" s="8">
        <f>VLOOKUP(C9460,Products!$A$2:$F$20,6,TRUE)</f>
        <v>5.6999999999999993</v>
      </c>
      <c r="I9460" s="8">
        <f t="shared" si="295"/>
        <v>56.999999999999993</v>
      </c>
      <c r="J9460" s="42">
        <f>VLOOKUP(B9460,Invoices!A:I,9,TRUE)</f>
        <v>2021</v>
      </c>
    </row>
    <row r="9461" spans="1:10" x14ac:dyDescent="0.15">
      <c r="A9461" t="s">
        <v>12821</v>
      </c>
      <c r="B9461" t="s">
        <v>2005</v>
      </c>
      <c r="C9461" t="s">
        <v>103</v>
      </c>
      <c r="D9461" t="s">
        <v>77</v>
      </c>
      <c r="E9461">
        <v>4</v>
      </c>
      <c r="F9461" s="8">
        <f>VLOOKUP(C9461,Products!$A$2:$E$20,5,TRUE)</f>
        <v>8.9499999999999993</v>
      </c>
      <c r="G9461" s="8">
        <f t="shared" si="294"/>
        <v>35.799999999999997</v>
      </c>
      <c r="H9461" s="8">
        <f>VLOOKUP(C9461,Products!$A$2:$F$20,6,TRUE)</f>
        <v>3.1999999999999993</v>
      </c>
      <c r="I9461" s="8">
        <f t="shared" si="295"/>
        <v>12.799999999999997</v>
      </c>
      <c r="J9461" s="42">
        <f>VLOOKUP(B9461,Invoices!A:I,9,TRUE)</f>
        <v>2021</v>
      </c>
    </row>
    <row r="9462" spans="1:10" x14ac:dyDescent="0.15">
      <c r="A9462" t="s">
        <v>12822</v>
      </c>
      <c r="B9462" t="s">
        <v>2006</v>
      </c>
      <c r="C9462" t="s">
        <v>94</v>
      </c>
      <c r="D9462" t="s">
        <v>86</v>
      </c>
      <c r="E9462">
        <v>2</v>
      </c>
      <c r="F9462" s="8">
        <f>VLOOKUP(C9462,Products!$A$2:$E$20,5,TRUE)</f>
        <v>3.5</v>
      </c>
      <c r="G9462" s="8">
        <f t="shared" si="294"/>
        <v>7</v>
      </c>
      <c r="H9462" s="8">
        <f>VLOOKUP(C9462,Products!$A$2:$F$20,6,TRUE)</f>
        <v>0.54999999999999982</v>
      </c>
      <c r="I9462" s="8">
        <f t="shared" si="295"/>
        <v>1.0999999999999996</v>
      </c>
      <c r="J9462" s="42">
        <f>VLOOKUP(B9462,Invoices!A:I,9,TRUE)</f>
        <v>2021</v>
      </c>
    </row>
    <row r="9463" spans="1:10" x14ac:dyDescent="0.15">
      <c r="A9463" t="s">
        <v>12823</v>
      </c>
      <c r="B9463" t="s">
        <v>2006</v>
      </c>
      <c r="C9463" t="s">
        <v>91</v>
      </c>
      <c r="D9463" t="s">
        <v>70</v>
      </c>
      <c r="E9463">
        <v>2</v>
      </c>
      <c r="F9463" s="8">
        <f>VLOOKUP(C9463,Products!$A$2:$E$20,5,TRUE)</f>
        <v>49.95</v>
      </c>
      <c r="G9463" s="8">
        <f t="shared" si="294"/>
        <v>99.9</v>
      </c>
      <c r="H9463" s="8">
        <f>VLOOKUP(C9463,Products!$A$2:$F$20,6,TRUE)</f>
        <v>21.200000000000003</v>
      </c>
      <c r="I9463" s="8">
        <f t="shared" si="295"/>
        <v>42.400000000000006</v>
      </c>
      <c r="J9463" s="42">
        <f>VLOOKUP(B9463,Invoices!A:I,9,TRUE)</f>
        <v>2021</v>
      </c>
    </row>
    <row r="9464" spans="1:10" x14ac:dyDescent="0.15">
      <c r="A9464" t="s">
        <v>12824</v>
      </c>
      <c r="B9464" t="s">
        <v>2006</v>
      </c>
      <c r="C9464" t="s">
        <v>100</v>
      </c>
      <c r="D9464" t="s">
        <v>78</v>
      </c>
      <c r="E9464">
        <v>50</v>
      </c>
      <c r="F9464" s="8">
        <f>VLOOKUP(C9464,Products!$A$2:$E$20,5,TRUE)</f>
        <v>49.95</v>
      </c>
      <c r="G9464" s="8">
        <f t="shared" si="294"/>
        <v>2497.5</v>
      </c>
      <c r="H9464" s="8">
        <f>VLOOKUP(C9464,Products!$A$2:$F$20,6,TRUE)</f>
        <v>19.950000000000003</v>
      </c>
      <c r="I9464" s="8">
        <f t="shared" si="295"/>
        <v>997.50000000000011</v>
      </c>
      <c r="J9464" s="42">
        <f>VLOOKUP(B9464,Invoices!A:I,9,TRUE)</f>
        <v>2021</v>
      </c>
    </row>
    <row r="9465" spans="1:10" x14ac:dyDescent="0.15">
      <c r="A9465" t="s">
        <v>12825</v>
      </c>
      <c r="B9465" t="s">
        <v>2006</v>
      </c>
      <c r="C9465" t="s">
        <v>99</v>
      </c>
      <c r="D9465" t="s">
        <v>84</v>
      </c>
      <c r="E9465">
        <v>2</v>
      </c>
      <c r="F9465" s="8">
        <f>VLOOKUP(C9465,Products!$A$2:$E$20,5,TRUE)</f>
        <v>3.5</v>
      </c>
      <c r="G9465" s="8">
        <f t="shared" si="294"/>
        <v>7</v>
      </c>
      <c r="H9465" s="8">
        <f>VLOOKUP(C9465,Products!$A$2:$F$20,6,TRUE)</f>
        <v>0.54999999999999982</v>
      </c>
      <c r="I9465" s="8">
        <f t="shared" si="295"/>
        <v>1.0999999999999996</v>
      </c>
      <c r="J9465" s="42">
        <f>VLOOKUP(B9465,Invoices!A:I,9,TRUE)</f>
        <v>2021</v>
      </c>
    </row>
    <row r="9466" spans="1:10" x14ac:dyDescent="0.15">
      <c r="A9466" t="s">
        <v>12826</v>
      </c>
      <c r="B9466" t="s">
        <v>2007</v>
      </c>
      <c r="C9466" t="s">
        <v>88</v>
      </c>
      <c r="D9466" t="s">
        <v>85</v>
      </c>
      <c r="E9466">
        <v>10</v>
      </c>
      <c r="F9466" s="8">
        <f>VLOOKUP(C9466,Products!$A$2:$E$20,5,TRUE)</f>
        <v>8.9499999999999993</v>
      </c>
      <c r="G9466" s="8">
        <f t="shared" si="294"/>
        <v>89.5</v>
      </c>
      <c r="H9466" s="8">
        <f>VLOOKUP(C9466,Products!$A$2:$F$20,6,TRUE)</f>
        <v>5.6999999999999993</v>
      </c>
      <c r="I9466" s="8">
        <f t="shared" si="295"/>
        <v>56.999999999999993</v>
      </c>
      <c r="J9466" s="42">
        <f>VLOOKUP(B9466,Invoices!A:I,9,TRUE)</f>
        <v>2021</v>
      </c>
    </row>
    <row r="9467" spans="1:10" x14ac:dyDescent="0.15">
      <c r="A9467" t="s">
        <v>12827</v>
      </c>
      <c r="B9467" t="s">
        <v>2007</v>
      </c>
      <c r="C9467" t="s">
        <v>104</v>
      </c>
      <c r="D9467" t="s">
        <v>71</v>
      </c>
      <c r="E9467">
        <v>2</v>
      </c>
      <c r="F9467" s="8">
        <f>VLOOKUP(C9467,Products!$A$2:$E$20,5,TRUE)</f>
        <v>2.95</v>
      </c>
      <c r="G9467" s="8">
        <f t="shared" si="294"/>
        <v>5.9</v>
      </c>
      <c r="H9467" s="8">
        <f>VLOOKUP(C9467,Products!$A$2:$F$20,6,TRUE)</f>
        <v>1.1500000000000001</v>
      </c>
      <c r="I9467" s="8">
        <f t="shared" si="295"/>
        <v>2.3000000000000003</v>
      </c>
      <c r="J9467" s="42">
        <f>VLOOKUP(B9467,Invoices!A:I,9,TRUE)</f>
        <v>2021</v>
      </c>
    </row>
    <row r="9468" spans="1:10" x14ac:dyDescent="0.15">
      <c r="A9468" t="s">
        <v>12828</v>
      </c>
      <c r="B9468" t="s">
        <v>2007</v>
      </c>
      <c r="C9468" t="s">
        <v>94</v>
      </c>
      <c r="D9468" t="s">
        <v>86</v>
      </c>
      <c r="E9468">
        <v>1</v>
      </c>
      <c r="F9468" s="8">
        <f>VLOOKUP(C9468,Products!$A$2:$E$20,5,TRUE)</f>
        <v>3.5</v>
      </c>
      <c r="G9468" s="8">
        <f t="shared" si="294"/>
        <v>3.5</v>
      </c>
      <c r="H9468" s="8">
        <f>VLOOKUP(C9468,Products!$A$2:$F$20,6,TRUE)</f>
        <v>0.54999999999999982</v>
      </c>
      <c r="I9468" s="8">
        <f t="shared" si="295"/>
        <v>0.54999999999999982</v>
      </c>
      <c r="J9468" s="42">
        <f>VLOOKUP(B9468,Invoices!A:I,9,TRUE)</f>
        <v>2021</v>
      </c>
    </row>
    <row r="9469" spans="1:10" x14ac:dyDescent="0.15">
      <c r="A9469" t="s">
        <v>12829</v>
      </c>
      <c r="B9469" t="s">
        <v>2007</v>
      </c>
      <c r="C9469" t="s">
        <v>99</v>
      </c>
      <c r="D9469" t="s">
        <v>84</v>
      </c>
      <c r="E9469">
        <v>1</v>
      </c>
      <c r="F9469" s="8">
        <f>VLOOKUP(C9469,Products!$A$2:$E$20,5,TRUE)</f>
        <v>3.5</v>
      </c>
      <c r="G9469" s="8">
        <f t="shared" si="294"/>
        <v>3.5</v>
      </c>
      <c r="H9469" s="8">
        <f>VLOOKUP(C9469,Products!$A$2:$F$20,6,TRUE)</f>
        <v>0.54999999999999982</v>
      </c>
      <c r="I9469" s="8">
        <f t="shared" si="295"/>
        <v>0.54999999999999982</v>
      </c>
      <c r="J9469" s="42">
        <f>VLOOKUP(B9469,Invoices!A:I,9,TRUE)</f>
        <v>2021</v>
      </c>
    </row>
    <row r="9470" spans="1:10" x14ac:dyDescent="0.15">
      <c r="A9470" t="s">
        <v>12830</v>
      </c>
      <c r="B9470" t="s">
        <v>2007</v>
      </c>
      <c r="C9470" t="s">
        <v>90</v>
      </c>
      <c r="D9470" t="s">
        <v>72</v>
      </c>
      <c r="E9470">
        <v>25</v>
      </c>
      <c r="F9470" s="8">
        <f>VLOOKUP(C9470,Products!$A$2:$E$20,5,TRUE)</f>
        <v>8.9499999999999993</v>
      </c>
      <c r="G9470" s="8">
        <f t="shared" si="294"/>
        <v>223.74999999999997</v>
      </c>
      <c r="H9470" s="8">
        <f>VLOOKUP(C9470,Products!$A$2:$F$20,6,TRUE)</f>
        <v>5.6999999999999993</v>
      </c>
      <c r="I9470" s="8">
        <f t="shared" si="295"/>
        <v>142.49999999999997</v>
      </c>
      <c r="J9470" s="42">
        <f>VLOOKUP(B9470,Invoices!A:I,9,TRUE)</f>
        <v>2021</v>
      </c>
    </row>
    <row r="9471" spans="1:10" x14ac:dyDescent="0.15">
      <c r="A9471" t="s">
        <v>12831</v>
      </c>
      <c r="B9471" t="s">
        <v>2007</v>
      </c>
      <c r="C9471" t="s">
        <v>92</v>
      </c>
      <c r="D9471" t="s">
        <v>82</v>
      </c>
      <c r="E9471">
        <v>12</v>
      </c>
      <c r="F9471" s="8">
        <f>VLOOKUP(C9471,Products!$A$2:$E$20,5,TRUE)</f>
        <v>19.95</v>
      </c>
      <c r="G9471" s="8">
        <f t="shared" si="294"/>
        <v>239.39999999999998</v>
      </c>
      <c r="H9471" s="8">
        <f>VLOOKUP(C9471,Products!$A$2:$F$20,6,TRUE)</f>
        <v>7.4499999999999993</v>
      </c>
      <c r="I9471" s="8">
        <f t="shared" si="295"/>
        <v>89.399999999999991</v>
      </c>
      <c r="J9471" s="42">
        <f>VLOOKUP(B9471,Invoices!A:I,9,TRUE)</f>
        <v>2021</v>
      </c>
    </row>
    <row r="9472" spans="1:10" x14ac:dyDescent="0.15">
      <c r="A9472" t="s">
        <v>12832</v>
      </c>
      <c r="B9472" t="s">
        <v>2007</v>
      </c>
      <c r="C9472" t="s">
        <v>93</v>
      </c>
      <c r="D9472" t="s">
        <v>76</v>
      </c>
      <c r="E9472">
        <v>1</v>
      </c>
      <c r="F9472" s="8">
        <f>VLOOKUP(C9472,Products!$A$2:$E$20,5,TRUE)</f>
        <v>9.9499999999999993</v>
      </c>
      <c r="G9472" s="8">
        <f t="shared" si="294"/>
        <v>9.9499999999999993</v>
      </c>
      <c r="H9472" s="8">
        <f>VLOOKUP(C9472,Products!$A$2:$F$20,6,TRUE)</f>
        <v>1.9499999999999993</v>
      </c>
      <c r="I9472" s="8">
        <f t="shared" si="295"/>
        <v>1.9499999999999993</v>
      </c>
      <c r="J9472" s="42">
        <f>VLOOKUP(B9472,Invoices!A:I,9,TRUE)</f>
        <v>2021</v>
      </c>
    </row>
    <row r="9473" spans="1:10" x14ac:dyDescent="0.15">
      <c r="A9473" t="s">
        <v>12833</v>
      </c>
      <c r="B9473" t="s">
        <v>2007</v>
      </c>
      <c r="C9473" t="s">
        <v>103</v>
      </c>
      <c r="D9473" t="s">
        <v>77</v>
      </c>
      <c r="E9473">
        <v>1</v>
      </c>
      <c r="F9473" s="8">
        <f>VLOOKUP(C9473,Products!$A$2:$E$20,5,TRUE)</f>
        <v>8.9499999999999993</v>
      </c>
      <c r="G9473" s="8">
        <f t="shared" si="294"/>
        <v>8.9499999999999993</v>
      </c>
      <c r="H9473" s="8">
        <f>VLOOKUP(C9473,Products!$A$2:$F$20,6,TRUE)</f>
        <v>3.1999999999999993</v>
      </c>
      <c r="I9473" s="8">
        <f t="shared" si="295"/>
        <v>3.1999999999999993</v>
      </c>
      <c r="J9473" s="42">
        <f>VLOOKUP(B9473,Invoices!A:I,9,TRUE)</f>
        <v>2021</v>
      </c>
    </row>
    <row r="9474" spans="1:10" x14ac:dyDescent="0.15">
      <c r="A9474" t="s">
        <v>12834</v>
      </c>
      <c r="B9474" t="s">
        <v>2007</v>
      </c>
      <c r="C9474" t="s">
        <v>89</v>
      </c>
      <c r="D9474" t="s">
        <v>80</v>
      </c>
      <c r="E9474">
        <v>10</v>
      </c>
      <c r="F9474" s="8">
        <f>VLOOKUP(C9474,Products!$A$2:$E$20,5,TRUE)</f>
        <v>15.95</v>
      </c>
      <c r="G9474" s="8">
        <f t="shared" si="294"/>
        <v>159.5</v>
      </c>
      <c r="H9474" s="8">
        <f>VLOOKUP(C9474,Products!$A$2:$F$20,6,TRUE)</f>
        <v>6</v>
      </c>
      <c r="I9474" s="8">
        <f t="shared" si="295"/>
        <v>60</v>
      </c>
      <c r="J9474" s="42">
        <f>VLOOKUP(B9474,Invoices!A:I,9,TRUE)</f>
        <v>2021</v>
      </c>
    </row>
    <row r="9475" spans="1:10" x14ac:dyDescent="0.15">
      <c r="A9475" t="s">
        <v>12835</v>
      </c>
      <c r="B9475" t="s">
        <v>2007</v>
      </c>
      <c r="C9475" t="s">
        <v>105</v>
      </c>
      <c r="D9475" t="s">
        <v>81</v>
      </c>
      <c r="E9475">
        <v>1</v>
      </c>
      <c r="F9475" s="8">
        <f>VLOOKUP(C9475,Products!$A$2:$E$20,5,TRUE)</f>
        <v>8.9499999999999993</v>
      </c>
      <c r="G9475" s="8">
        <f t="shared" ref="G9475:G9538" si="296">F9475*E9475</f>
        <v>8.9499999999999993</v>
      </c>
      <c r="H9475" s="8">
        <f>VLOOKUP(C9475,Products!$A$2:$F$20,6,TRUE)</f>
        <v>3.1999999999999993</v>
      </c>
      <c r="I9475" s="8">
        <f t="shared" ref="I9475:I9538" si="297">H9475*E9475</f>
        <v>3.1999999999999993</v>
      </c>
      <c r="J9475" s="42">
        <f>VLOOKUP(B9475,Invoices!A:I,9,TRUE)</f>
        <v>2021</v>
      </c>
    </row>
    <row r="9476" spans="1:10" x14ac:dyDescent="0.15">
      <c r="A9476" t="s">
        <v>12836</v>
      </c>
      <c r="B9476" t="s">
        <v>2007</v>
      </c>
      <c r="C9476" t="s">
        <v>96</v>
      </c>
      <c r="D9476" t="s">
        <v>75</v>
      </c>
      <c r="E9476">
        <v>8</v>
      </c>
      <c r="F9476" s="8">
        <f>VLOOKUP(C9476,Products!$A$2:$E$20,5,TRUE)</f>
        <v>79.95</v>
      </c>
      <c r="G9476" s="8">
        <f t="shared" si="296"/>
        <v>639.6</v>
      </c>
      <c r="H9476" s="8">
        <f>VLOOKUP(C9476,Products!$A$2:$F$20,6,TRUE)</f>
        <v>27.950000000000003</v>
      </c>
      <c r="I9476" s="8">
        <f t="shared" si="297"/>
        <v>223.60000000000002</v>
      </c>
      <c r="J9476" s="42">
        <f>VLOOKUP(B9476,Invoices!A:I,9,TRUE)</f>
        <v>2021</v>
      </c>
    </row>
    <row r="9477" spans="1:10" x14ac:dyDescent="0.15">
      <c r="A9477" t="s">
        <v>12837</v>
      </c>
      <c r="B9477" t="s">
        <v>2007</v>
      </c>
      <c r="C9477" t="s">
        <v>101</v>
      </c>
      <c r="D9477" t="s">
        <v>69</v>
      </c>
      <c r="E9477">
        <v>1</v>
      </c>
      <c r="F9477" s="8">
        <f>VLOOKUP(C9477,Products!$A$2:$E$20,5,TRUE)</f>
        <v>129.94999999999999</v>
      </c>
      <c r="G9477" s="8">
        <f t="shared" si="296"/>
        <v>129.94999999999999</v>
      </c>
      <c r="H9477" s="8">
        <f>VLOOKUP(C9477,Products!$A$2:$F$20,6,TRUE)</f>
        <v>40.449999999999989</v>
      </c>
      <c r="I9477" s="8">
        <f t="shared" si="297"/>
        <v>40.449999999999989</v>
      </c>
      <c r="J9477" s="42">
        <f>VLOOKUP(B9477,Invoices!A:I,9,TRUE)</f>
        <v>2021</v>
      </c>
    </row>
    <row r="9478" spans="1:10" x14ac:dyDescent="0.15">
      <c r="A9478" t="s">
        <v>12838</v>
      </c>
      <c r="B9478" t="s">
        <v>2008</v>
      </c>
      <c r="C9478" t="s">
        <v>91</v>
      </c>
      <c r="D9478" t="s">
        <v>70</v>
      </c>
      <c r="E9478">
        <v>2</v>
      </c>
      <c r="F9478" s="8">
        <f>VLOOKUP(C9478,Products!$A$2:$E$20,5,TRUE)</f>
        <v>49.95</v>
      </c>
      <c r="G9478" s="8">
        <f t="shared" si="296"/>
        <v>99.9</v>
      </c>
      <c r="H9478" s="8">
        <f>VLOOKUP(C9478,Products!$A$2:$F$20,6,TRUE)</f>
        <v>21.200000000000003</v>
      </c>
      <c r="I9478" s="8">
        <f t="shared" si="297"/>
        <v>42.400000000000006</v>
      </c>
      <c r="J9478" s="42">
        <f>VLOOKUP(B9478,Invoices!A:I,9,TRUE)</f>
        <v>2021</v>
      </c>
    </row>
    <row r="9479" spans="1:10" x14ac:dyDescent="0.15">
      <c r="A9479" t="s">
        <v>12839</v>
      </c>
      <c r="B9479" t="s">
        <v>2008</v>
      </c>
      <c r="C9479" t="s">
        <v>105</v>
      </c>
      <c r="D9479" t="s">
        <v>81</v>
      </c>
      <c r="E9479">
        <v>1</v>
      </c>
      <c r="F9479" s="8">
        <f>VLOOKUP(C9479,Products!$A$2:$E$20,5,TRUE)</f>
        <v>8.9499999999999993</v>
      </c>
      <c r="G9479" s="8">
        <f t="shared" si="296"/>
        <v>8.9499999999999993</v>
      </c>
      <c r="H9479" s="8">
        <f>VLOOKUP(C9479,Products!$A$2:$F$20,6,TRUE)</f>
        <v>3.1999999999999993</v>
      </c>
      <c r="I9479" s="8">
        <f t="shared" si="297"/>
        <v>3.1999999999999993</v>
      </c>
      <c r="J9479" s="42">
        <f>VLOOKUP(B9479,Invoices!A:I,9,TRUE)</f>
        <v>2021</v>
      </c>
    </row>
    <row r="9480" spans="1:10" x14ac:dyDescent="0.15">
      <c r="A9480" t="s">
        <v>12840</v>
      </c>
      <c r="B9480" t="s">
        <v>2008</v>
      </c>
      <c r="C9480" t="s">
        <v>103</v>
      </c>
      <c r="D9480" t="s">
        <v>77</v>
      </c>
      <c r="E9480">
        <v>4</v>
      </c>
      <c r="F9480" s="8">
        <f>VLOOKUP(C9480,Products!$A$2:$E$20,5,TRUE)</f>
        <v>8.9499999999999993</v>
      </c>
      <c r="G9480" s="8">
        <f t="shared" si="296"/>
        <v>35.799999999999997</v>
      </c>
      <c r="H9480" s="8">
        <f>VLOOKUP(C9480,Products!$A$2:$F$20,6,TRUE)</f>
        <v>3.1999999999999993</v>
      </c>
      <c r="I9480" s="8">
        <f t="shared" si="297"/>
        <v>12.799999999999997</v>
      </c>
      <c r="J9480" s="42">
        <f>VLOOKUP(B9480,Invoices!A:I,9,TRUE)</f>
        <v>2021</v>
      </c>
    </row>
    <row r="9481" spans="1:10" x14ac:dyDescent="0.15">
      <c r="A9481" t="s">
        <v>12841</v>
      </c>
      <c r="B9481" t="s">
        <v>2008</v>
      </c>
      <c r="C9481" t="s">
        <v>101</v>
      </c>
      <c r="D9481" t="s">
        <v>69</v>
      </c>
      <c r="E9481">
        <v>4</v>
      </c>
      <c r="F9481" s="8">
        <f>VLOOKUP(C9481,Products!$A$2:$E$20,5,TRUE)</f>
        <v>129.94999999999999</v>
      </c>
      <c r="G9481" s="8">
        <f t="shared" si="296"/>
        <v>519.79999999999995</v>
      </c>
      <c r="H9481" s="8">
        <f>VLOOKUP(C9481,Products!$A$2:$F$20,6,TRUE)</f>
        <v>40.449999999999989</v>
      </c>
      <c r="I9481" s="8">
        <f t="shared" si="297"/>
        <v>161.79999999999995</v>
      </c>
      <c r="J9481" s="42">
        <f>VLOOKUP(B9481,Invoices!A:I,9,TRUE)</f>
        <v>2021</v>
      </c>
    </row>
    <row r="9482" spans="1:10" x14ac:dyDescent="0.15">
      <c r="A9482" t="s">
        <v>12842</v>
      </c>
      <c r="B9482" t="s">
        <v>2008</v>
      </c>
      <c r="C9482" t="s">
        <v>89</v>
      </c>
      <c r="D9482" t="s">
        <v>80</v>
      </c>
      <c r="E9482">
        <v>1</v>
      </c>
      <c r="F9482" s="8">
        <f>VLOOKUP(C9482,Products!$A$2:$E$20,5,TRUE)</f>
        <v>15.95</v>
      </c>
      <c r="G9482" s="8">
        <f t="shared" si="296"/>
        <v>15.95</v>
      </c>
      <c r="H9482" s="8">
        <f>VLOOKUP(C9482,Products!$A$2:$F$20,6,TRUE)</f>
        <v>6</v>
      </c>
      <c r="I9482" s="8">
        <f t="shared" si="297"/>
        <v>6</v>
      </c>
      <c r="J9482" s="42">
        <f>VLOOKUP(B9482,Invoices!A:I,9,TRUE)</f>
        <v>2021</v>
      </c>
    </row>
    <row r="9483" spans="1:10" x14ac:dyDescent="0.15">
      <c r="A9483" t="s">
        <v>12843</v>
      </c>
      <c r="B9483" t="s">
        <v>2008</v>
      </c>
      <c r="C9483" t="s">
        <v>96</v>
      </c>
      <c r="D9483" t="s">
        <v>75</v>
      </c>
      <c r="E9483">
        <v>2</v>
      </c>
      <c r="F9483" s="8">
        <f>VLOOKUP(C9483,Products!$A$2:$E$20,5,TRUE)</f>
        <v>79.95</v>
      </c>
      <c r="G9483" s="8">
        <f t="shared" si="296"/>
        <v>159.9</v>
      </c>
      <c r="H9483" s="8">
        <f>VLOOKUP(C9483,Products!$A$2:$F$20,6,TRUE)</f>
        <v>27.950000000000003</v>
      </c>
      <c r="I9483" s="8">
        <f t="shared" si="297"/>
        <v>55.900000000000006</v>
      </c>
      <c r="J9483" s="42">
        <f>VLOOKUP(B9483,Invoices!A:I,9,TRUE)</f>
        <v>2021</v>
      </c>
    </row>
    <row r="9484" spans="1:10" x14ac:dyDescent="0.15">
      <c r="A9484" t="s">
        <v>12844</v>
      </c>
      <c r="B9484" t="s">
        <v>2008</v>
      </c>
      <c r="C9484" t="s">
        <v>98</v>
      </c>
      <c r="D9484" t="s">
        <v>79</v>
      </c>
      <c r="E9484">
        <v>20</v>
      </c>
      <c r="F9484" s="8">
        <f>VLOOKUP(C9484,Products!$A$2:$E$20,5,TRUE)</f>
        <v>14.95</v>
      </c>
      <c r="G9484" s="8">
        <f t="shared" si="296"/>
        <v>299</v>
      </c>
      <c r="H9484" s="8">
        <f>VLOOKUP(C9484,Products!$A$2:$F$20,6,TRUE)</f>
        <v>3.0499999999999989</v>
      </c>
      <c r="I9484" s="8">
        <f t="shared" si="297"/>
        <v>60.999999999999979</v>
      </c>
      <c r="J9484" s="42">
        <f>VLOOKUP(B9484,Invoices!A:I,9,TRUE)</f>
        <v>2021</v>
      </c>
    </row>
    <row r="9485" spans="1:10" x14ac:dyDescent="0.15">
      <c r="A9485" t="s">
        <v>12845</v>
      </c>
      <c r="B9485" t="s">
        <v>2008</v>
      </c>
      <c r="C9485" t="s">
        <v>99</v>
      </c>
      <c r="D9485" t="s">
        <v>84</v>
      </c>
      <c r="E9485">
        <v>4</v>
      </c>
      <c r="F9485" s="8">
        <f>VLOOKUP(C9485,Products!$A$2:$E$20,5,TRUE)</f>
        <v>3.5</v>
      </c>
      <c r="G9485" s="8">
        <f t="shared" si="296"/>
        <v>14</v>
      </c>
      <c r="H9485" s="8">
        <f>VLOOKUP(C9485,Products!$A$2:$F$20,6,TRUE)</f>
        <v>0.54999999999999982</v>
      </c>
      <c r="I9485" s="8">
        <f t="shared" si="297"/>
        <v>2.1999999999999993</v>
      </c>
      <c r="J9485" s="42">
        <f>VLOOKUP(B9485,Invoices!A:I,9,TRUE)</f>
        <v>2021</v>
      </c>
    </row>
    <row r="9486" spans="1:10" x14ac:dyDescent="0.15">
      <c r="A9486" t="s">
        <v>12846</v>
      </c>
      <c r="B9486" t="s">
        <v>2008</v>
      </c>
      <c r="C9486" t="s">
        <v>94</v>
      </c>
      <c r="D9486" t="s">
        <v>86</v>
      </c>
      <c r="E9486">
        <v>3</v>
      </c>
      <c r="F9486" s="8">
        <f>VLOOKUP(C9486,Products!$A$2:$E$20,5,TRUE)</f>
        <v>3.5</v>
      </c>
      <c r="G9486" s="8">
        <f t="shared" si="296"/>
        <v>10.5</v>
      </c>
      <c r="H9486" s="8">
        <f>VLOOKUP(C9486,Products!$A$2:$F$20,6,TRUE)</f>
        <v>0.54999999999999982</v>
      </c>
      <c r="I9486" s="8">
        <f t="shared" si="297"/>
        <v>1.6499999999999995</v>
      </c>
      <c r="J9486" s="42">
        <f>VLOOKUP(B9486,Invoices!A:I,9,TRUE)</f>
        <v>2021</v>
      </c>
    </row>
    <row r="9487" spans="1:10" x14ac:dyDescent="0.15">
      <c r="A9487" t="s">
        <v>12847</v>
      </c>
      <c r="B9487" t="s">
        <v>2008</v>
      </c>
      <c r="C9487" t="s">
        <v>97</v>
      </c>
      <c r="D9487" t="s">
        <v>74</v>
      </c>
      <c r="E9487">
        <v>1</v>
      </c>
      <c r="F9487" s="8">
        <f>VLOOKUP(C9487,Products!$A$2:$E$20,5,TRUE)</f>
        <v>1.5</v>
      </c>
      <c r="G9487" s="8">
        <f t="shared" si="296"/>
        <v>1.5</v>
      </c>
      <c r="H9487" s="8">
        <f>VLOOKUP(C9487,Products!$A$2:$F$20,6,TRUE)</f>
        <v>0.5</v>
      </c>
      <c r="I9487" s="8">
        <f t="shared" si="297"/>
        <v>0.5</v>
      </c>
      <c r="J9487" s="42">
        <f>VLOOKUP(B9487,Invoices!A:I,9,TRUE)</f>
        <v>2021</v>
      </c>
    </row>
    <row r="9488" spans="1:10" x14ac:dyDescent="0.15">
      <c r="A9488" t="s">
        <v>12848</v>
      </c>
      <c r="B9488" t="s">
        <v>2008</v>
      </c>
      <c r="C9488" t="s">
        <v>93</v>
      </c>
      <c r="D9488" t="s">
        <v>76</v>
      </c>
      <c r="E9488">
        <v>5</v>
      </c>
      <c r="F9488" s="8">
        <f>VLOOKUP(C9488,Products!$A$2:$E$20,5,TRUE)</f>
        <v>9.9499999999999993</v>
      </c>
      <c r="G9488" s="8">
        <f t="shared" si="296"/>
        <v>49.75</v>
      </c>
      <c r="H9488" s="8">
        <f>VLOOKUP(C9488,Products!$A$2:$F$20,6,TRUE)</f>
        <v>1.9499999999999993</v>
      </c>
      <c r="I9488" s="8">
        <f t="shared" si="297"/>
        <v>9.7499999999999964</v>
      </c>
      <c r="J9488" s="42">
        <f>VLOOKUP(B9488,Invoices!A:I,9,TRUE)</f>
        <v>2021</v>
      </c>
    </row>
    <row r="9489" spans="1:10" x14ac:dyDescent="0.15">
      <c r="A9489" t="s">
        <v>12849</v>
      </c>
      <c r="B9489" t="s">
        <v>2008</v>
      </c>
      <c r="C9489" t="s">
        <v>87</v>
      </c>
      <c r="D9489" t="s">
        <v>68</v>
      </c>
      <c r="E9489">
        <v>1</v>
      </c>
      <c r="F9489" s="8">
        <f>VLOOKUP(C9489,Products!$A$2:$E$20,5,TRUE)</f>
        <v>19.95</v>
      </c>
      <c r="G9489" s="8">
        <f t="shared" si="296"/>
        <v>19.95</v>
      </c>
      <c r="H9489" s="8">
        <f>VLOOKUP(C9489,Products!$A$2:$F$20,6,TRUE)</f>
        <v>7.4499999999999993</v>
      </c>
      <c r="I9489" s="8">
        <f t="shared" si="297"/>
        <v>7.4499999999999993</v>
      </c>
      <c r="J9489" s="42">
        <f>VLOOKUP(B9489,Invoices!A:I,9,TRUE)</f>
        <v>2021</v>
      </c>
    </row>
    <row r="9490" spans="1:10" x14ac:dyDescent="0.15">
      <c r="A9490" t="s">
        <v>12850</v>
      </c>
      <c r="B9490" t="s">
        <v>2008</v>
      </c>
      <c r="C9490" t="s">
        <v>90</v>
      </c>
      <c r="D9490" t="s">
        <v>72</v>
      </c>
      <c r="E9490">
        <v>6</v>
      </c>
      <c r="F9490" s="8">
        <f>VLOOKUP(C9490,Products!$A$2:$E$20,5,TRUE)</f>
        <v>8.9499999999999993</v>
      </c>
      <c r="G9490" s="8">
        <f t="shared" si="296"/>
        <v>53.699999999999996</v>
      </c>
      <c r="H9490" s="8">
        <f>VLOOKUP(C9490,Products!$A$2:$F$20,6,TRUE)</f>
        <v>5.6999999999999993</v>
      </c>
      <c r="I9490" s="8">
        <f t="shared" si="297"/>
        <v>34.199999999999996</v>
      </c>
      <c r="J9490" s="42">
        <f>VLOOKUP(B9490,Invoices!A:I,9,TRUE)</f>
        <v>2021</v>
      </c>
    </row>
    <row r="9491" spans="1:10" x14ac:dyDescent="0.15">
      <c r="A9491" t="s">
        <v>12851</v>
      </c>
      <c r="B9491" t="s">
        <v>2009</v>
      </c>
      <c r="C9491" t="s">
        <v>105</v>
      </c>
      <c r="D9491" t="s">
        <v>81</v>
      </c>
      <c r="E9491">
        <v>1</v>
      </c>
      <c r="F9491" s="8">
        <f>VLOOKUP(C9491,Products!$A$2:$E$20,5,TRUE)</f>
        <v>8.9499999999999993</v>
      </c>
      <c r="G9491" s="8">
        <f t="shared" si="296"/>
        <v>8.9499999999999993</v>
      </c>
      <c r="H9491" s="8">
        <f>VLOOKUP(C9491,Products!$A$2:$F$20,6,TRUE)</f>
        <v>3.1999999999999993</v>
      </c>
      <c r="I9491" s="8">
        <f t="shared" si="297"/>
        <v>3.1999999999999993</v>
      </c>
      <c r="J9491" s="42">
        <f>VLOOKUP(B9491,Invoices!A:I,9,TRUE)</f>
        <v>2021</v>
      </c>
    </row>
    <row r="9492" spans="1:10" x14ac:dyDescent="0.15">
      <c r="A9492" t="s">
        <v>12852</v>
      </c>
      <c r="B9492" t="s">
        <v>2009</v>
      </c>
      <c r="C9492" t="s">
        <v>101</v>
      </c>
      <c r="D9492" t="s">
        <v>69</v>
      </c>
      <c r="E9492">
        <v>4</v>
      </c>
      <c r="F9492" s="8">
        <f>VLOOKUP(C9492,Products!$A$2:$E$20,5,TRUE)</f>
        <v>129.94999999999999</v>
      </c>
      <c r="G9492" s="8">
        <f t="shared" si="296"/>
        <v>519.79999999999995</v>
      </c>
      <c r="H9492" s="8">
        <f>VLOOKUP(C9492,Products!$A$2:$F$20,6,TRUE)</f>
        <v>40.449999999999989</v>
      </c>
      <c r="I9492" s="8">
        <f t="shared" si="297"/>
        <v>161.79999999999995</v>
      </c>
      <c r="J9492" s="42">
        <f>VLOOKUP(B9492,Invoices!A:I,9,TRUE)</f>
        <v>2021</v>
      </c>
    </row>
    <row r="9493" spans="1:10" x14ac:dyDescent="0.15">
      <c r="A9493" t="s">
        <v>12853</v>
      </c>
      <c r="B9493" t="s">
        <v>2009</v>
      </c>
      <c r="C9493" t="s">
        <v>99</v>
      </c>
      <c r="D9493" t="s">
        <v>84</v>
      </c>
      <c r="E9493">
        <v>1</v>
      </c>
      <c r="F9493" s="8">
        <f>VLOOKUP(C9493,Products!$A$2:$E$20,5,TRUE)</f>
        <v>3.5</v>
      </c>
      <c r="G9493" s="8">
        <f t="shared" si="296"/>
        <v>3.5</v>
      </c>
      <c r="H9493" s="8">
        <f>VLOOKUP(C9493,Products!$A$2:$F$20,6,TRUE)</f>
        <v>0.54999999999999982</v>
      </c>
      <c r="I9493" s="8">
        <f t="shared" si="297"/>
        <v>0.54999999999999982</v>
      </c>
      <c r="J9493" s="42">
        <f>VLOOKUP(B9493,Invoices!A:I,9,TRUE)</f>
        <v>2021</v>
      </c>
    </row>
    <row r="9494" spans="1:10" x14ac:dyDescent="0.15">
      <c r="A9494" t="s">
        <v>12854</v>
      </c>
      <c r="B9494" t="s">
        <v>2009</v>
      </c>
      <c r="C9494" t="s">
        <v>90</v>
      </c>
      <c r="D9494" t="s">
        <v>72</v>
      </c>
      <c r="E9494">
        <v>4</v>
      </c>
      <c r="F9494" s="8">
        <f>VLOOKUP(C9494,Products!$A$2:$E$20,5,TRUE)</f>
        <v>8.9499999999999993</v>
      </c>
      <c r="G9494" s="8">
        <f t="shared" si="296"/>
        <v>35.799999999999997</v>
      </c>
      <c r="H9494" s="8">
        <f>VLOOKUP(C9494,Products!$A$2:$F$20,6,TRUE)</f>
        <v>5.6999999999999993</v>
      </c>
      <c r="I9494" s="8">
        <f t="shared" si="297"/>
        <v>22.799999999999997</v>
      </c>
      <c r="J9494" s="42">
        <f>VLOOKUP(B9494,Invoices!A:I,9,TRUE)</f>
        <v>2021</v>
      </c>
    </row>
    <row r="9495" spans="1:10" x14ac:dyDescent="0.15">
      <c r="A9495" t="s">
        <v>12855</v>
      </c>
      <c r="B9495" t="s">
        <v>2009</v>
      </c>
      <c r="C9495" t="s">
        <v>94</v>
      </c>
      <c r="D9495" t="s">
        <v>86</v>
      </c>
      <c r="E9495">
        <v>24</v>
      </c>
      <c r="F9495" s="8">
        <f>VLOOKUP(C9495,Products!$A$2:$E$20,5,TRUE)</f>
        <v>3.5</v>
      </c>
      <c r="G9495" s="8">
        <f t="shared" si="296"/>
        <v>84</v>
      </c>
      <c r="H9495" s="8">
        <f>VLOOKUP(C9495,Products!$A$2:$F$20,6,TRUE)</f>
        <v>0.54999999999999982</v>
      </c>
      <c r="I9495" s="8">
        <f t="shared" si="297"/>
        <v>13.199999999999996</v>
      </c>
      <c r="J9495" s="42">
        <f>VLOOKUP(B9495,Invoices!A:I,9,TRUE)</f>
        <v>2021</v>
      </c>
    </row>
    <row r="9496" spans="1:10" x14ac:dyDescent="0.15">
      <c r="A9496" t="s">
        <v>12856</v>
      </c>
      <c r="B9496" t="s">
        <v>2009</v>
      </c>
      <c r="C9496" t="s">
        <v>96</v>
      </c>
      <c r="D9496" t="s">
        <v>75</v>
      </c>
      <c r="E9496">
        <v>2</v>
      </c>
      <c r="F9496" s="8">
        <f>VLOOKUP(C9496,Products!$A$2:$E$20,5,TRUE)</f>
        <v>79.95</v>
      </c>
      <c r="G9496" s="8">
        <f t="shared" si="296"/>
        <v>159.9</v>
      </c>
      <c r="H9496" s="8">
        <f>VLOOKUP(C9496,Products!$A$2:$F$20,6,TRUE)</f>
        <v>27.950000000000003</v>
      </c>
      <c r="I9496" s="8">
        <f t="shared" si="297"/>
        <v>55.900000000000006</v>
      </c>
      <c r="J9496" s="42">
        <f>VLOOKUP(B9496,Invoices!A:I,9,TRUE)</f>
        <v>2021</v>
      </c>
    </row>
    <row r="9497" spans="1:10" x14ac:dyDescent="0.15">
      <c r="A9497" t="s">
        <v>12857</v>
      </c>
      <c r="B9497" t="s">
        <v>2009</v>
      </c>
      <c r="C9497" t="s">
        <v>100</v>
      </c>
      <c r="D9497" t="s">
        <v>78</v>
      </c>
      <c r="E9497">
        <v>12</v>
      </c>
      <c r="F9497" s="8">
        <f>VLOOKUP(C9497,Products!$A$2:$E$20,5,TRUE)</f>
        <v>49.95</v>
      </c>
      <c r="G9497" s="8">
        <f t="shared" si="296"/>
        <v>599.40000000000009</v>
      </c>
      <c r="H9497" s="8">
        <f>VLOOKUP(C9497,Products!$A$2:$F$20,6,TRUE)</f>
        <v>19.950000000000003</v>
      </c>
      <c r="I9497" s="8">
        <f t="shared" si="297"/>
        <v>239.40000000000003</v>
      </c>
      <c r="J9497" s="42">
        <f>VLOOKUP(B9497,Invoices!A:I,9,TRUE)</f>
        <v>2021</v>
      </c>
    </row>
    <row r="9498" spans="1:10" x14ac:dyDescent="0.15">
      <c r="A9498" t="s">
        <v>12858</v>
      </c>
      <c r="B9498" t="s">
        <v>2009</v>
      </c>
      <c r="C9498" t="s">
        <v>93</v>
      </c>
      <c r="D9498" t="s">
        <v>76</v>
      </c>
      <c r="E9498">
        <v>50</v>
      </c>
      <c r="F9498" s="8">
        <f>VLOOKUP(C9498,Products!$A$2:$E$20,5,TRUE)</f>
        <v>9.9499999999999993</v>
      </c>
      <c r="G9498" s="8">
        <f t="shared" si="296"/>
        <v>497.49999999999994</v>
      </c>
      <c r="H9498" s="8">
        <f>VLOOKUP(C9498,Products!$A$2:$F$20,6,TRUE)</f>
        <v>1.9499999999999993</v>
      </c>
      <c r="I9498" s="8">
        <f t="shared" si="297"/>
        <v>97.499999999999972</v>
      </c>
      <c r="J9498" s="42">
        <f>VLOOKUP(B9498,Invoices!A:I,9,TRUE)</f>
        <v>2021</v>
      </c>
    </row>
    <row r="9499" spans="1:10" x14ac:dyDescent="0.15">
      <c r="A9499" t="s">
        <v>12859</v>
      </c>
      <c r="B9499" t="s">
        <v>2009</v>
      </c>
      <c r="C9499" t="s">
        <v>104</v>
      </c>
      <c r="D9499" t="s">
        <v>71</v>
      </c>
      <c r="E9499">
        <v>24</v>
      </c>
      <c r="F9499" s="8">
        <f>VLOOKUP(C9499,Products!$A$2:$E$20,5,TRUE)</f>
        <v>2.95</v>
      </c>
      <c r="G9499" s="8">
        <f t="shared" si="296"/>
        <v>70.800000000000011</v>
      </c>
      <c r="H9499" s="8">
        <f>VLOOKUP(C9499,Products!$A$2:$F$20,6,TRUE)</f>
        <v>1.1500000000000001</v>
      </c>
      <c r="I9499" s="8">
        <f t="shared" si="297"/>
        <v>27.6</v>
      </c>
      <c r="J9499" s="42">
        <f>VLOOKUP(B9499,Invoices!A:I,9,TRUE)</f>
        <v>2021</v>
      </c>
    </row>
    <row r="9500" spans="1:10" x14ac:dyDescent="0.15">
      <c r="A9500" t="s">
        <v>12860</v>
      </c>
      <c r="B9500" t="s">
        <v>2010</v>
      </c>
      <c r="C9500" t="s">
        <v>93</v>
      </c>
      <c r="D9500" t="s">
        <v>76</v>
      </c>
      <c r="E9500">
        <v>2</v>
      </c>
      <c r="F9500" s="8">
        <f>VLOOKUP(C9500,Products!$A$2:$E$20,5,TRUE)</f>
        <v>9.9499999999999993</v>
      </c>
      <c r="G9500" s="8">
        <f t="shared" si="296"/>
        <v>19.899999999999999</v>
      </c>
      <c r="H9500" s="8">
        <f>VLOOKUP(C9500,Products!$A$2:$F$20,6,TRUE)</f>
        <v>1.9499999999999993</v>
      </c>
      <c r="I9500" s="8">
        <f t="shared" si="297"/>
        <v>3.8999999999999986</v>
      </c>
      <c r="J9500" s="42">
        <f>VLOOKUP(B9500,Invoices!A:I,9,TRUE)</f>
        <v>2021</v>
      </c>
    </row>
    <row r="9501" spans="1:10" x14ac:dyDescent="0.15">
      <c r="A9501" t="s">
        <v>12861</v>
      </c>
      <c r="B9501" t="s">
        <v>2010</v>
      </c>
      <c r="C9501" t="s">
        <v>88</v>
      </c>
      <c r="D9501" t="s">
        <v>85</v>
      </c>
      <c r="E9501">
        <v>12</v>
      </c>
      <c r="F9501" s="8">
        <f>VLOOKUP(C9501,Products!$A$2:$E$20,5,TRUE)</f>
        <v>8.9499999999999993</v>
      </c>
      <c r="G9501" s="8">
        <f t="shared" si="296"/>
        <v>107.39999999999999</v>
      </c>
      <c r="H9501" s="8">
        <f>VLOOKUP(C9501,Products!$A$2:$F$20,6,TRUE)</f>
        <v>5.6999999999999993</v>
      </c>
      <c r="I9501" s="8">
        <f t="shared" si="297"/>
        <v>68.399999999999991</v>
      </c>
      <c r="J9501" s="42">
        <f>VLOOKUP(B9501,Invoices!A:I,9,TRUE)</f>
        <v>2021</v>
      </c>
    </row>
    <row r="9502" spans="1:10" x14ac:dyDescent="0.15">
      <c r="A9502" t="s">
        <v>12862</v>
      </c>
      <c r="B9502" t="s">
        <v>2010</v>
      </c>
      <c r="C9502" t="s">
        <v>87</v>
      </c>
      <c r="D9502" t="s">
        <v>68</v>
      </c>
      <c r="E9502">
        <v>5</v>
      </c>
      <c r="F9502" s="8">
        <f>VLOOKUP(C9502,Products!$A$2:$E$20,5,TRUE)</f>
        <v>19.95</v>
      </c>
      <c r="G9502" s="8">
        <f t="shared" si="296"/>
        <v>99.75</v>
      </c>
      <c r="H9502" s="8">
        <f>VLOOKUP(C9502,Products!$A$2:$F$20,6,TRUE)</f>
        <v>7.4499999999999993</v>
      </c>
      <c r="I9502" s="8">
        <f t="shared" si="297"/>
        <v>37.25</v>
      </c>
      <c r="J9502" s="42">
        <f>VLOOKUP(B9502,Invoices!A:I,9,TRUE)</f>
        <v>2021</v>
      </c>
    </row>
    <row r="9503" spans="1:10" x14ac:dyDescent="0.15">
      <c r="A9503" t="s">
        <v>12863</v>
      </c>
      <c r="B9503" t="s">
        <v>2010</v>
      </c>
      <c r="C9503" t="s">
        <v>92</v>
      </c>
      <c r="D9503" t="s">
        <v>82</v>
      </c>
      <c r="E9503">
        <v>50</v>
      </c>
      <c r="F9503" s="8">
        <f>VLOOKUP(C9503,Products!$A$2:$E$20,5,TRUE)</f>
        <v>19.95</v>
      </c>
      <c r="G9503" s="8">
        <f t="shared" si="296"/>
        <v>997.5</v>
      </c>
      <c r="H9503" s="8">
        <f>VLOOKUP(C9503,Products!$A$2:$F$20,6,TRUE)</f>
        <v>7.4499999999999993</v>
      </c>
      <c r="I9503" s="8">
        <f t="shared" si="297"/>
        <v>372.49999999999994</v>
      </c>
      <c r="J9503" s="42">
        <f>VLOOKUP(B9503,Invoices!A:I,9,TRUE)</f>
        <v>2021</v>
      </c>
    </row>
    <row r="9504" spans="1:10" x14ac:dyDescent="0.15">
      <c r="A9504" t="s">
        <v>12864</v>
      </c>
      <c r="B9504" t="s">
        <v>2010</v>
      </c>
      <c r="C9504" t="s">
        <v>104</v>
      </c>
      <c r="D9504" t="s">
        <v>71</v>
      </c>
      <c r="E9504">
        <v>6</v>
      </c>
      <c r="F9504" s="8">
        <f>VLOOKUP(C9504,Products!$A$2:$E$20,5,TRUE)</f>
        <v>2.95</v>
      </c>
      <c r="G9504" s="8">
        <f t="shared" si="296"/>
        <v>17.700000000000003</v>
      </c>
      <c r="H9504" s="8">
        <f>VLOOKUP(C9504,Products!$A$2:$F$20,6,TRUE)</f>
        <v>1.1500000000000001</v>
      </c>
      <c r="I9504" s="8">
        <f t="shared" si="297"/>
        <v>6.9</v>
      </c>
      <c r="J9504" s="42">
        <f>VLOOKUP(B9504,Invoices!A:I,9,TRUE)</f>
        <v>2021</v>
      </c>
    </row>
    <row r="9505" spans="1:10" x14ac:dyDescent="0.15">
      <c r="A9505" t="s">
        <v>12865</v>
      </c>
      <c r="B9505" t="s">
        <v>2010</v>
      </c>
      <c r="C9505" t="s">
        <v>99</v>
      </c>
      <c r="D9505" t="s">
        <v>84</v>
      </c>
      <c r="E9505">
        <v>2</v>
      </c>
      <c r="F9505" s="8">
        <f>VLOOKUP(C9505,Products!$A$2:$E$20,5,TRUE)</f>
        <v>3.5</v>
      </c>
      <c r="G9505" s="8">
        <f t="shared" si="296"/>
        <v>7</v>
      </c>
      <c r="H9505" s="8">
        <f>VLOOKUP(C9505,Products!$A$2:$F$20,6,TRUE)</f>
        <v>0.54999999999999982</v>
      </c>
      <c r="I9505" s="8">
        <f t="shared" si="297"/>
        <v>1.0999999999999996</v>
      </c>
      <c r="J9505" s="42">
        <f>VLOOKUP(B9505,Invoices!A:I,9,TRUE)</f>
        <v>2021</v>
      </c>
    </row>
    <row r="9506" spans="1:10" x14ac:dyDescent="0.15">
      <c r="A9506" t="s">
        <v>12866</v>
      </c>
      <c r="B9506" t="s">
        <v>2011</v>
      </c>
      <c r="C9506" t="s">
        <v>101</v>
      </c>
      <c r="D9506" t="s">
        <v>69</v>
      </c>
      <c r="E9506">
        <v>3</v>
      </c>
      <c r="F9506" s="8">
        <f>VLOOKUP(C9506,Products!$A$2:$E$20,5,TRUE)</f>
        <v>129.94999999999999</v>
      </c>
      <c r="G9506" s="8">
        <f t="shared" si="296"/>
        <v>389.84999999999997</v>
      </c>
      <c r="H9506" s="8">
        <f>VLOOKUP(C9506,Products!$A$2:$F$20,6,TRUE)</f>
        <v>40.449999999999989</v>
      </c>
      <c r="I9506" s="8">
        <f t="shared" si="297"/>
        <v>121.34999999999997</v>
      </c>
      <c r="J9506" s="42">
        <f>VLOOKUP(B9506,Invoices!A:I,9,TRUE)</f>
        <v>2021</v>
      </c>
    </row>
    <row r="9507" spans="1:10" x14ac:dyDescent="0.15">
      <c r="A9507" t="s">
        <v>12867</v>
      </c>
      <c r="B9507" t="s">
        <v>2011</v>
      </c>
      <c r="C9507" t="s">
        <v>98</v>
      </c>
      <c r="D9507" t="s">
        <v>79</v>
      </c>
      <c r="E9507">
        <v>20</v>
      </c>
      <c r="F9507" s="8">
        <f>VLOOKUP(C9507,Products!$A$2:$E$20,5,TRUE)</f>
        <v>14.95</v>
      </c>
      <c r="G9507" s="8">
        <f t="shared" si="296"/>
        <v>299</v>
      </c>
      <c r="H9507" s="8">
        <f>VLOOKUP(C9507,Products!$A$2:$F$20,6,TRUE)</f>
        <v>3.0499999999999989</v>
      </c>
      <c r="I9507" s="8">
        <f t="shared" si="297"/>
        <v>60.999999999999979</v>
      </c>
      <c r="J9507" s="42">
        <f>VLOOKUP(B9507,Invoices!A:I,9,TRUE)</f>
        <v>2021</v>
      </c>
    </row>
    <row r="9508" spans="1:10" x14ac:dyDescent="0.15">
      <c r="A9508" t="s">
        <v>12868</v>
      </c>
      <c r="B9508" t="s">
        <v>2012</v>
      </c>
      <c r="C9508" t="s">
        <v>90</v>
      </c>
      <c r="D9508" t="s">
        <v>72</v>
      </c>
      <c r="E9508">
        <v>3</v>
      </c>
      <c r="F9508" s="8">
        <f>VLOOKUP(C9508,Products!$A$2:$E$20,5,TRUE)</f>
        <v>8.9499999999999993</v>
      </c>
      <c r="G9508" s="8">
        <f t="shared" si="296"/>
        <v>26.849999999999998</v>
      </c>
      <c r="H9508" s="8">
        <f>VLOOKUP(C9508,Products!$A$2:$F$20,6,TRUE)</f>
        <v>5.6999999999999993</v>
      </c>
      <c r="I9508" s="8">
        <f t="shared" si="297"/>
        <v>17.099999999999998</v>
      </c>
      <c r="J9508" s="42">
        <f>VLOOKUP(B9508,Invoices!A:I,9,TRUE)</f>
        <v>2021</v>
      </c>
    </row>
    <row r="9509" spans="1:10" x14ac:dyDescent="0.15">
      <c r="A9509" t="s">
        <v>12869</v>
      </c>
      <c r="B9509" t="s">
        <v>2012</v>
      </c>
      <c r="C9509" t="s">
        <v>105</v>
      </c>
      <c r="D9509" t="s">
        <v>81</v>
      </c>
      <c r="E9509">
        <v>1</v>
      </c>
      <c r="F9509" s="8">
        <f>VLOOKUP(C9509,Products!$A$2:$E$20,5,TRUE)</f>
        <v>8.9499999999999993</v>
      </c>
      <c r="G9509" s="8">
        <f t="shared" si="296"/>
        <v>8.9499999999999993</v>
      </c>
      <c r="H9509" s="8">
        <f>VLOOKUP(C9509,Products!$A$2:$F$20,6,TRUE)</f>
        <v>3.1999999999999993</v>
      </c>
      <c r="I9509" s="8">
        <f t="shared" si="297"/>
        <v>3.1999999999999993</v>
      </c>
      <c r="J9509" s="42">
        <f>VLOOKUP(B9509,Invoices!A:I,9,TRUE)</f>
        <v>2021</v>
      </c>
    </row>
    <row r="9510" spans="1:10" x14ac:dyDescent="0.15">
      <c r="A9510" t="s">
        <v>12870</v>
      </c>
      <c r="B9510" t="s">
        <v>2012</v>
      </c>
      <c r="C9510" t="s">
        <v>104</v>
      </c>
      <c r="D9510" t="s">
        <v>71</v>
      </c>
      <c r="E9510">
        <v>10</v>
      </c>
      <c r="F9510" s="8">
        <f>VLOOKUP(C9510,Products!$A$2:$E$20,5,TRUE)</f>
        <v>2.95</v>
      </c>
      <c r="G9510" s="8">
        <f t="shared" si="296"/>
        <v>29.5</v>
      </c>
      <c r="H9510" s="8">
        <f>VLOOKUP(C9510,Products!$A$2:$F$20,6,TRUE)</f>
        <v>1.1500000000000001</v>
      </c>
      <c r="I9510" s="8">
        <f t="shared" si="297"/>
        <v>11.500000000000002</v>
      </c>
      <c r="J9510" s="42">
        <f>VLOOKUP(B9510,Invoices!A:I,9,TRUE)</f>
        <v>2021</v>
      </c>
    </row>
    <row r="9511" spans="1:10" x14ac:dyDescent="0.15">
      <c r="A9511" t="s">
        <v>12871</v>
      </c>
      <c r="B9511" t="s">
        <v>2013</v>
      </c>
      <c r="C9511" t="s">
        <v>90</v>
      </c>
      <c r="D9511" t="s">
        <v>72</v>
      </c>
      <c r="E9511">
        <v>20</v>
      </c>
      <c r="F9511" s="8">
        <f>VLOOKUP(C9511,Products!$A$2:$E$20,5,TRUE)</f>
        <v>8.9499999999999993</v>
      </c>
      <c r="G9511" s="8">
        <f t="shared" si="296"/>
        <v>179</v>
      </c>
      <c r="H9511" s="8">
        <f>VLOOKUP(C9511,Products!$A$2:$F$20,6,TRUE)</f>
        <v>5.6999999999999993</v>
      </c>
      <c r="I9511" s="8">
        <f t="shared" si="297"/>
        <v>113.99999999999999</v>
      </c>
      <c r="J9511" s="42">
        <f>VLOOKUP(B9511,Invoices!A:I,9,TRUE)</f>
        <v>2021</v>
      </c>
    </row>
    <row r="9512" spans="1:10" x14ac:dyDescent="0.15">
      <c r="A9512" t="s">
        <v>12872</v>
      </c>
      <c r="B9512" t="s">
        <v>2013</v>
      </c>
      <c r="C9512" t="s">
        <v>92</v>
      </c>
      <c r="D9512" t="s">
        <v>82</v>
      </c>
      <c r="E9512">
        <v>100</v>
      </c>
      <c r="F9512" s="8">
        <f>VLOOKUP(C9512,Products!$A$2:$E$20,5,TRUE)</f>
        <v>19.95</v>
      </c>
      <c r="G9512" s="8">
        <f t="shared" si="296"/>
        <v>1995</v>
      </c>
      <c r="H9512" s="8">
        <f>VLOOKUP(C9512,Products!$A$2:$F$20,6,TRUE)</f>
        <v>7.4499999999999993</v>
      </c>
      <c r="I9512" s="8">
        <f t="shared" si="297"/>
        <v>744.99999999999989</v>
      </c>
      <c r="J9512" s="42">
        <f>VLOOKUP(B9512,Invoices!A:I,9,TRUE)</f>
        <v>2021</v>
      </c>
    </row>
    <row r="9513" spans="1:10" x14ac:dyDescent="0.15">
      <c r="A9513" t="s">
        <v>12873</v>
      </c>
      <c r="B9513" t="s">
        <v>2013</v>
      </c>
      <c r="C9513" t="s">
        <v>88</v>
      </c>
      <c r="D9513" t="s">
        <v>85</v>
      </c>
      <c r="E9513">
        <v>1</v>
      </c>
      <c r="F9513" s="8">
        <f>VLOOKUP(C9513,Products!$A$2:$E$20,5,TRUE)</f>
        <v>8.9499999999999993</v>
      </c>
      <c r="G9513" s="8">
        <f t="shared" si="296"/>
        <v>8.9499999999999993</v>
      </c>
      <c r="H9513" s="8">
        <f>VLOOKUP(C9513,Products!$A$2:$F$20,6,TRUE)</f>
        <v>5.6999999999999993</v>
      </c>
      <c r="I9513" s="8">
        <f t="shared" si="297"/>
        <v>5.6999999999999993</v>
      </c>
      <c r="J9513" s="42">
        <f>VLOOKUP(B9513,Invoices!A:I,9,TRUE)</f>
        <v>2021</v>
      </c>
    </row>
    <row r="9514" spans="1:10" x14ac:dyDescent="0.15">
      <c r="A9514" t="s">
        <v>12874</v>
      </c>
      <c r="B9514" t="s">
        <v>2013</v>
      </c>
      <c r="C9514" t="s">
        <v>102</v>
      </c>
      <c r="D9514" t="s">
        <v>83</v>
      </c>
      <c r="E9514">
        <v>5</v>
      </c>
      <c r="F9514" s="8">
        <f>VLOOKUP(C9514,Products!$A$2:$E$20,5,TRUE)</f>
        <v>29.95</v>
      </c>
      <c r="G9514" s="8">
        <f t="shared" si="296"/>
        <v>149.75</v>
      </c>
      <c r="H9514" s="8">
        <f>VLOOKUP(C9514,Products!$A$2:$F$20,6,TRUE)</f>
        <v>15</v>
      </c>
      <c r="I9514" s="8">
        <f t="shared" si="297"/>
        <v>75</v>
      </c>
      <c r="J9514" s="42">
        <f>VLOOKUP(B9514,Invoices!A:I,9,TRUE)</f>
        <v>2021</v>
      </c>
    </row>
    <row r="9515" spans="1:10" x14ac:dyDescent="0.15">
      <c r="A9515" t="s">
        <v>12875</v>
      </c>
      <c r="B9515" t="s">
        <v>2013</v>
      </c>
      <c r="C9515" t="s">
        <v>100</v>
      </c>
      <c r="D9515" t="s">
        <v>78</v>
      </c>
      <c r="E9515">
        <v>25</v>
      </c>
      <c r="F9515" s="8">
        <f>VLOOKUP(C9515,Products!$A$2:$E$20,5,TRUE)</f>
        <v>49.95</v>
      </c>
      <c r="G9515" s="8">
        <f t="shared" si="296"/>
        <v>1248.75</v>
      </c>
      <c r="H9515" s="8">
        <f>VLOOKUP(C9515,Products!$A$2:$F$20,6,TRUE)</f>
        <v>19.950000000000003</v>
      </c>
      <c r="I9515" s="8">
        <f t="shared" si="297"/>
        <v>498.75000000000006</v>
      </c>
      <c r="J9515" s="42">
        <f>VLOOKUP(B9515,Invoices!A:I,9,TRUE)</f>
        <v>2021</v>
      </c>
    </row>
    <row r="9516" spans="1:10" x14ac:dyDescent="0.15">
      <c r="A9516" t="s">
        <v>12876</v>
      </c>
      <c r="B9516" t="s">
        <v>2013</v>
      </c>
      <c r="C9516" t="s">
        <v>101</v>
      </c>
      <c r="D9516" t="s">
        <v>69</v>
      </c>
      <c r="E9516">
        <v>4</v>
      </c>
      <c r="F9516" s="8">
        <f>VLOOKUP(C9516,Products!$A$2:$E$20,5,TRUE)</f>
        <v>129.94999999999999</v>
      </c>
      <c r="G9516" s="8">
        <f t="shared" si="296"/>
        <v>519.79999999999995</v>
      </c>
      <c r="H9516" s="8">
        <f>VLOOKUP(C9516,Products!$A$2:$F$20,6,TRUE)</f>
        <v>40.449999999999989</v>
      </c>
      <c r="I9516" s="8">
        <f t="shared" si="297"/>
        <v>161.79999999999995</v>
      </c>
      <c r="J9516" s="42">
        <f>VLOOKUP(B9516,Invoices!A:I,9,TRUE)</f>
        <v>2021</v>
      </c>
    </row>
    <row r="9517" spans="1:10" x14ac:dyDescent="0.15">
      <c r="A9517" t="s">
        <v>12877</v>
      </c>
      <c r="B9517" t="s">
        <v>2014</v>
      </c>
      <c r="C9517" t="s">
        <v>91</v>
      </c>
      <c r="D9517" t="s">
        <v>70</v>
      </c>
      <c r="E9517">
        <v>3</v>
      </c>
      <c r="F9517" s="8">
        <f>VLOOKUP(C9517,Products!$A$2:$E$20,5,TRUE)</f>
        <v>49.95</v>
      </c>
      <c r="G9517" s="8">
        <f t="shared" si="296"/>
        <v>149.85000000000002</v>
      </c>
      <c r="H9517" s="8">
        <f>VLOOKUP(C9517,Products!$A$2:$F$20,6,TRUE)</f>
        <v>21.200000000000003</v>
      </c>
      <c r="I9517" s="8">
        <f t="shared" si="297"/>
        <v>63.600000000000009</v>
      </c>
      <c r="J9517" s="42">
        <f>VLOOKUP(B9517,Invoices!A:I,9,TRUE)</f>
        <v>2021</v>
      </c>
    </row>
    <row r="9518" spans="1:10" x14ac:dyDescent="0.15">
      <c r="A9518" t="s">
        <v>12878</v>
      </c>
      <c r="B9518" t="s">
        <v>2014</v>
      </c>
      <c r="C9518" t="s">
        <v>103</v>
      </c>
      <c r="D9518" t="s">
        <v>77</v>
      </c>
      <c r="E9518">
        <v>8</v>
      </c>
      <c r="F9518" s="8">
        <f>VLOOKUP(C9518,Products!$A$2:$E$20,5,TRUE)</f>
        <v>8.9499999999999993</v>
      </c>
      <c r="G9518" s="8">
        <f t="shared" si="296"/>
        <v>71.599999999999994</v>
      </c>
      <c r="H9518" s="8">
        <f>VLOOKUP(C9518,Products!$A$2:$F$20,6,TRUE)</f>
        <v>3.1999999999999993</v>
      </c>
      <c r="I9518" s="8">
        <f t="shared" si="297"/>
        <v>25.599999999999994</v>
      </c>
      <c r="J9518" s="42">
        <f>VLOOKUP(B9518,Invoices!A:I,9,TRUE)</f>
        <v>2021</v>
      </c>
    </row>
    <row r="9519" spans="1:10" x14ac:dyDescent="0.15">
      <c r="A9519" t="s">
        <v>12879</v>
      </c>
      <c r="B9519" t="s">
        <v>2014</v>
      </c>
      <c r="C9519" t="s">
        <v>89</v>
      </c>
      <c r="D9519" t="s">
        <v>80</v>
      </c>
      <c r="E9519">
        <v>4</v>
      </c>
      <c r="F9519" s="8">
        <f>VLOOKUP(C9519,Products!$A$2:$E$20,5,TRUE)</f>
        <v>15.95</v>
      </c>
      <c r="G9519" s="8">
        <f t="shared" si="296"/>
        <v>63.8</v>
      </c>
      <c r="H9519" s="8">
        <f>VLOOKUP(C9519,Products!$A$2:$F$20,6,TRUE)</f>
        <v>6</v>
      </c>
      <c r="I9519" s="8">
        <f t="shared" si="297"/>
        <v>24</v>
      </c>
      <c r="J9519" s="42">
        <f>VLOOKUP(B9519,Invoices!A:I,9,TRUE)</f>
        <v>2021</v>
      </c>
    </row>
    <row r="9520" spans="1:10" x14ac:dyDescent="0.15">
      <c r="A9520" t="s">
        <v>12880</v>
      </c>
      <c r="B9520" t="s">
        <v>2014</v>
      </c>
      <c r="C9520" t="s">
        <v>95</v>
      </c>
      <c r="D9520" t="s">
        <v>73</v>
      </c>
      <c r="E9520">
        <v>2</v>
      </c>
      <c r="F9520" s="8">
        <f>VLOOKUP(C9520,Products!$A$2:$E$20,5,TRUE)</f>
        <v>12.95</v>
      </c>
      <c r="G9520" s="8">
        <f t="shared" si="296"/>
        <v>25.9</v>
      </c>
      <c r="H9520" s="8">
        <f>VLOOKUP(C9520,Products!$A$2:$F$20,6,TRUE)</f>
        <v>4.1999999999999993</v>
      </c>
      <c r="I9520" s="8">
        <f t="shared" si="297"/>
        <v>8.3999999999999986</v>
      </c>
      <c r="J9520" s="42">
        <f>VLOOKUP(B9520,Invoices!A:I,9,TRUE)</f>
        <v>2021</v>
      </c>
    </row>
    <row r="9521" spans="1:10" x14ac:dyDescent="0.15">
      <c r="A9521" t="s">
        <v>12881</v>
      </c>
      <c r="B9521" t="s">
        <v>2014</v>
      </c>
      <c r="C9521" t="s">
        <v>105</v>
      </c>
      <c r="D9521" t="s">
        <v>81</v>
      </c>
      <c r="E9521">
        <v>5</v>
      </c>
      <c r="F9521" s="8">
        <f>VLOOKUP(C9521,Products!$A$2:$E$20,5,TRUE)</f>
        <v>8.9499999999999993</v>
      </c>
      <c r="G9521" s="8">
        <f t="shared" si="296"/>
        <v>44.75</v>
      </c>
      <c r="H9521" s="8">
        <f>VLOOKUP(C9521,Products!$A$2:$F$20,6,TRUE)</f>
        <v>3.1999999999999993</v>
      </c>
      <c r="I9521" s="8">
        <f t="shared" si="297"/>
        <v>15.999999999999996</v>
      </c>
      <c r="J9521" s="42">
        <f>VLOOKUP(B9521,Invoices!A:I,9,TRUE)</f>
        <v>2021</v>
      </c>
    </row>
    <row r="9522" spans="1:10" x14ac:dyDescent="0.15">
      <c r="A9522" t="s">
        <v>12882</v>
      </c>
      <c r="B9522" t="s">
        <v>2014</v>
      </c>
      <c r="C9522" t="s">
        <v>87</v>
      </c>
      <c r="D9522" t="s">
        <v>68</v>
      </c>
      <c r="E9522">
        <v>5</v>
      </c>
      <c r="F9522" s="8">
        <f>VLOOKUP(C9522,Products!$A$2:$E$20,5,TRUE)</f>
        <v>19.95</v>
      </c>
      <c r="G9522" s="8">
        <f t="shared" si="296"/>
        <v>99.75</v>
      </c>
      <c r="H9522" s="8">
        <f>VLOOKUP(C9522,Products!$A$2:$F$20,6,TRUE)</f>
        <v>7.4499999999999993</v>
      </c>
      <c r="I9522" s="8">
        <f t="shared" si="297"/>
        <v>37.25</v>
      </c>
      <c r="J9522" s="42">
        <f>VLOOKUP(B9522,Invoices!A:I,9,TRUE)</f>
        <v>2021</v>
      </c>
    </row>
    <row r="9523" spans="1:10" x14ac:dyDescent="0.15">
      <c r="A9523" t="s">
        <v>12883</v>
      </c>
      <c r="B9523" t="s">
        <v>2014</v>
      </c>
      <c r="C9523" t="s">
        <v>98</v>
      </c>
      <c r="D9523" t="s">
        <v>79</v>
      </c>
      <c r="E9523">
        <v>2</v>
      </c>
      <c r="F9523" s="8">
        <f>VLOOKUP(C9523,Products!$A$2:$E$20,5,TRUE)</f>
        <v>14.95</v>
      </c>
      <c r="G9523" s="8">
        <f t="shared" si="296"/>
        <v>29.9</v>
      </c>
      <c r="H9523" s="8">
        <f>VLOOKUP(C9523,Products!$A$2:$F$20,6,TRUE)</f>
        <v>3.0499999999999989</v>
      </c>
      <c r="I9523" s="8">
        <f t="shared" si="297"/>
        <v>6.0999999999999979</v>
      </c>
      <c r="J9523" s="42">
        <f>VLOOKUP(B9523,Invoices!A:I,9,TRUE)</f>
        <v>2021</v>
      </c>
    </row>
    <row r="9524" spans="1:10" x14ac:dyDescent="0.15">
      <c r="A9524" t="s">
        <v>12884</v>
      </c>
      <c r="B9524" t="s">
        <v>2014</v>
      </c>
      <c r="C9524" t="s">
        <v>94</v>
      </c>
      <c r="D9524" t="s">
        <v>86</v>
      </c>
      <c r="E9524">
        <v>5</v>
      </c>
      <c r="F9524" s="8">
        <f>VLOOKUP(C9524,Products!$A$2:$E$20,5,TRUE)</f>
        <v>3.5</v>
      </c>
      <c r="G9524" s="8">
        <f t="shared" si="296"/>
        <v>17.5</v>
      </c>
      <c r="H9524" s="8">
        <f>VLOOKUP(C9524,Products!$A$2:$F$20,6,TRUE)</f>
        <v>0.54999999999999982</v>
      </c>
      <c r="I9524" s="8">
        <f t="shared" si="297"/>
        <v>2.7499999999999991</v>
      </c>
      <c r="J9524" s="42">
        <f>VLOOKUP(B9524,Invoices!A:I,9,TRUE)</f>
        <v>2021</v>
      </c>
    </row>
    <row r="9525" spans="1:10" x14ac:dyDescent="0.15">
      <c r="A9525" t="s">
        <v>12885</v>
      </c>
      <c r="B9525" t="s">
        <v>2014</v>
      </c>
      <c r="C9525" t="s">
        <v>96</v>
      </c>
      <c r="D9525" t="s">
        <v>75</v>
      </c>
      <c r="E9525">
        <v>5</v>
      </c>
      <c r="F9525" s="8">
        <f>VLOOKUP(C9525,Products!$A$2:$E$20,5,TRUE)</f>
        <v>79.95</v>
      </c>
      <c r="G9525" s="8">
        <f t="shared" si="296"/>
        <v>399.75</v>
      </c>
      <c r="H9525" s="8">
        <f>VLOOKUP(C9525,Products!$A$2:$F$20,6,TRUE)</f>
        <v>27.950000000000003</v>
      </c>
      <c r="I9525" s="8">
        <f t="shared" si="297"/>
        <v>139.75</v>
      </c>
      <c r="J9525" s="42">
        <f>VLOOKUP(B9525,Invoices!A:I,9,TRUE)</f>
        <v>2021</v>
      </c>
    </row>
    <row r="9526" spans="1:10" x14ac:dyDescent="0.15">
      <c r="A9526" t="s">
        <v>12886</v>
      </c>
      <c r="B9526" t="s">
        <v>2014</v>
      </c>
      <c r="C9526" t="s">
        <v>104</v>
      </c>
      <c r="D9526" t="s">
        <v>71</v>
      </c>
      <c r="E9526">
        <v>1</v>
      </c>
      <c r="F9526" s="8">
        <f>VLOOKUP(C9526,Products!$A$2:$E$20,5,TRUE)</f>
        <v>2.95</v>
      </c>
      <c r="G9526" s="8">
        <f t="shared" si="296"/>
        <v>2.95</v>
      </c>
      <c r="H9526" s="8">
        <f>VLOOKUP(C9526,Products!$A$2:$F$20,6,TRUE)</f>
        <v>1.1500000000000001</v>
      </c>
      <c r="I9526" s="8">
        <f t="shared" si="297"/>
        <v>1.1500000000000001</v>
      </c>
      <c r="J9526" s="42">
        <f>VLOOKUP(B9526,Invoices!A:I,9,TRUE)</f>
        <v>2021</v>
      </c>
    </row>
    <row r="9527" spans="1:10" x14ac:dyDescent="0.15">
      <c r="A9527" t="s">
        <v>12887</v>
      </c>
      <c r="B9527" t="s">
        <v>2014</v>
      </c>
      <c r="C9527" t="s">
        <v>88</v>
      </c>
      <c r="D9527" t="s">
        <v>85</v>
      </c>
      <c r="E9527">
        <v>30</v>
      </c>
      <c r="F9527" s="8">
        <f>VLOOKUP(C9527,Products!$A$2:$E$20,5,TRUE)</f>
        <v>8.9499999999999993</v>
      </c>
      <c r="G9527" s="8">
        <f t="shared" si="296"/>
        <v>268.5</v>
      </c>
      <c r="H9527" s="8">
        <f>VLOOKUP(C9527,Products!$A$2:$F$20,6,TRUE)</f>
        <v>5.6999999999999993</v>
      </c>
      <c r="I9527" s="8">
        <f t="shared" si="297"/>
        <v>170.99999999999997</v>
      </c>
      <c r="J9527" s="42">
        <f>VLOOKUP(B9527,Invoices!A:I,9,TRUE)</f>
        <v>2021</v>
      </c>
    </row>
    <row r="9528" spans="1:10" x14ac:dyDescent="0.15">
      <c r="A9528" t="s">
        <v>12888</v>
      </c>
      <c r="B9528" t="s">
        <v>2014</v>
      </c>
      <c r="C9528" t="s">
        <v>101</v>
      </c>
      <c r="D9528" t="s">
        <v>69</v>
      </c>
      <c r="E9528">
        <v>4</v>
      </c>
      <c r="F9528" s="8">
        <f>VLOOKUP(C9528,Products!$A$2:$E$20,5,TRUE)</f>
        <v>129.94999999999999</v>
      </c>
      <c r="G9528" s="8">
        <f t="shared" si="296"/>
        <v>519.79999999999995</v>
      </c>
      <c r="H9528" s="8">
        <f>VLOOKUP(C9528,Products!$A$2:$F$20,6,TRUE)</f>
        <v>40.449999999999989</v>
      </c>
      <c r="I9528" s="8">
        <f t="shared" si="297"/>
        <v>161.79999999999995</v>
      </c>
      <c r="J9528" s="42">
        <f>VLOOKUP(B9528,Invoices!A:I,9,TRUE)</f>
        <v>2021</v>
      </c>
    </row>
    <row r="9529" spans="1:10" x14ac:dyDescent="0.15">
      <c r="A9529" t="s">
        <v>12889</v>
      </c>
      <c r="B9529" t="s">
        <v>2014</v>
      </c>
      <c r="C9529" t="s">
        <v>92</v>
      </c>
      <c r="D9529" t="s">
        <v>82</v>
      </c>
      <c r="E9529">
        <v>25</v>
      </c>
      <c r="F9529" s="8">
        <f>VLOOKUP(C9529,Products!$A$2:$E$20,5,TRUE)</f>
        <v>19.95</v>
      </c>
      <c r="G9529" s="8">
        <f t="shared" si="296"/>
        <v>498.75</v>
      </c>
      <c r="H9529" s="8">
        <f>VLOOKUP(C9529,Products!$A$2:$F$20,6,TRUE)</f>
        <v>7.4499999999999993</v>
      </c>
      <c r="I9529" s="8">
        <f t="shared" si="297"/>
        <v>186.24999999999997</v>
      </c>
      <c r="J9529" s="42">
        <f>VLOOKUP(B9529,Invoices!A:I,9,TRUE)</f>
        <v>2021</v>
      </c>
    </row>
    <row r="9530" spans="1:10" x14ac:dyDescent="0.15">
      <c r="A9530" t="s">
        <v>12890</v>
      </c>
      <c r="B9530" t="s">
        <v>2014</v>
      </c>
      <c r="C9530" t="s">
        <v>102</v>
      </c>
      <c r="D9530" t="s">
        <v>83</v>
      </c>
      <c r="E9530">
        <v>12</v>
      </c>
      <c r="F9530" s="8">
        <f>VLOOKUP(C9530,Products!$A$2:$E$20,5,TRUE)</f>
        <v>29.95</v>
      </c>
      <c r="G9530" s="8">
        <f t="shared" si="296"/>
        <v>359.4</v>
      </c>
      <c r="H9530" s="8">
        <f>VLOOKUP(C9530,Products!$A$2:$F$20,6,TRUE)</f>
        <v>15</v>
      </c>
      <c r="I9530" s="8">
        <f t="shared" si="297"/>
        <v>180</v>
      </c>
      <c r="J9530" s="42">
        <f>VLOOKUP(B9530,Invoices!A:I,9,TRUE)</f>
        <v>2021</v>
      </c>
    </row>
    <row r="9531" spans="1:10" x14ac:dyDescent="0.15">
      <c r="A9531" t="s">
        <v>12891</v>
      </c>
      <c r="B9531" t="s">
        <v>2014</v>
      </c>
      <c r="C9531" t="s">
        <v>93</v>
      </c>
      <c r="D9531" t="s">
        <v>76</v>
      </c>
      <c r="E9531">
        <v>1</v>
      </c>
      <c r="F9531" s="8">
        <f>VLOOKUP(C9531,Products!$A$2:$E$20,5,TRUE)</f>
        <v>9.9499999999999993</v>
      </c>
      <c r="G9531" s="8">
        <f t="shared" si="296"/>
        <v>9.9499999999999993</v>
      </c>
      <c r="H9531" s="8">
        <f>VLOOKUP(C9531,Products!$A$2:$F$20,6,TRUE)</f>
        <v>1.9499999999999993</v>
      </c>
      <c r="I9531" s="8">
        <f t="shared" si="297"/>
        <v>1.9499999999999993</v>
      </c>
      <c r="J9531" s="42">
        <f>VLOOKUP(B9531,Invoices!A:I,9,TRUE)</f>
        <v>2021</v>
      </c>
    </row>
    <row r="9532" spans="1:10" x14ac:dyDescent="0.15">
      <c r="A9532" t="s">
        <v>12892</v>
      </c>
      <c r="B9532" t="s">
        <v>2014</v>
      </c>
      <c r="C9532" t="s">
        <v>90</v>
      </c>
      <c r="D9532" t="s">
        <v>72</v>
      </c>
      <c r="E9532">
        <v>1</v>
      </c>
      <c r="F9532" s="8">
        <f>VLOOKUP(C9532,Products!$A$2:$E$20,5,TRUE)</f>
        <v>8.9499999999999993</v>
      </c>
      <c r="G9532" s="8">
        <f t="shared" si="296"/>
        <v>8.9499999999999993</v>
      </c>
      <c r="H9532" s="8">
        <f>VLOOKUP(C9532,Products!$A$2:$F$20,6,TRUE)</f>
        <v>5.6999999999999993</v>
      </c>
      <c r="I9532" s="8">
        <f t="shared" si="297"/>
        <v>5.6999999999999993</v>
      </c>
      <c r="J9532" s="42">
        <f>VLOOKUP(B9532,Invoices!A:I,9,TRUE)</f>
        <v>2021</v>
      </c>
    </row>
    <row r="9533" spans="1:10" x14ac:dyDescent="0.15">
      <c r="A9533" t="s">
        <v>12893</v>
      </c>
      <c r="B9533" t="s">
        <v>2014</v>
      </c>
      <c r="C9533" t="s">
        <v>99</v>
      </c>
      <c r="D9533" t="s">
        <v>84</v>
      </c>
      <c r="E9533">
        <v>1</v>
      </c>
      <c r="F9533" s="8">
        <f>VLOOKUP(C9533,Products!$A$2:$E$20,5,TRUE)</f>
        <v>3.5</v>
      </c>
      <c r="G9533" s="8">
        <f t="shared" si="296"/>
        <v>3.5</v>
      </c>
      <c r="H9533" s="8">
        <f>VLOOKUP(C9533,Products!$A$2:$F$20,6,TRUE)</f>
        <v>0.54999999999999982</v>
      </c>
      <c r="I9533" s="8">
        <f t="shared" si="297"/>
        <v>0.54999999999999982</v>
      </c>
      <c r="J9533" s="42">
        <f>VLOOKUP(B9533,Invoices!A:I,9,TRUE)</f>
        <v>2021</v>
      </c>
    </row>
    <row r="9534" spans="1:10" x14ac:dyDescent="0.15">
      <c r="A9534" t="s">
        <v>12894</v>
      </c>
      <c r="B9534" t="s">
        <v>2015</v>
      </c>
      <c r="C9534" t="s">
        <v>105</v>
      </c>
      <c r="D9534" t="s">
        <v>81</v>
      </c>
      <c r="E9534">
        <v>1</v>
      </c>
      <c r="F9534" s="8">
        <f>VLOOKUP(C9534,Products!$A$2:$E$20,5,TRUE)</f>
        <v>8.9499999999999993</v>
      </c>
      <c r="G9534" s="8">
        <f t="shared" si="296"/>
        <v>8.9499999999999993</v>
      </c>
      <c r="H9534" s="8">
        <f>VLOOKUP(C9534,Products!$A$2:$F$20,6,TRUE)</f>
        <v>3.1999999999999993</v>
      </c>
      <c r="I9534" s="8">
        <f t="shared" si="297"/>
        <v>3.1999999999999993</v>
      </c>
      <c r="J9534" s="42">
        <f>VLOOKUP(B9534,Invoices!A:I,9,TRUE)</f>
        <v>2021</v>
      </c>
    </row>
    <row r="9535" spans="1:10" x14ac:dyDescent="0.15">
      <c r="A9535" t="s">
        <v>12895</v>
      </c>
      <c r="B9535" t="s">
        <v>2015</v>
      </c>
      <c r="C9535" t="s">
        <v>102</v>
      </c>
      <c r="D9535" t="s">
        <v>83</v>
      </c>
      <c r="E9535">
        <v>1</v>
      </c>
      <c r="F9535" s="8">
        <f>VLOOKUP(C9535,Products!$A$2:$E$20,5,TRUE)</f>
        <v>29.95</v>
      </c>
      <c r="G9535" s="8">
        <f t="shared" si="296"/>
        <v>29.95</v>
      </c>
      <c r="H9535" s="8">
        <f>VLOOKUP(C9535,Products!$A$2:$F$20,6,TRUE)</f>
        <v>15</v>
      </c>
      <c r="I9535" s="8">
        <f t="shared" si="297"/>
        <v>15</v>
      </c>
      <c r="J9535" s="42">
        <f>VLOOKUP(B9535,Invoices!A:I,9,TRUE)</f>
        <v>2021</v>
      </c>
    </row>
    <row r="9536" spans="1:10" x14ac:dyDescent="0.15">
      <c r="A9536" t="s">
        <v>12896</v>
      </c>
      <c r="B9536" t="s">
        <v>2015</v>
      </c>
      <c r="C9536" t="s">
        <v>88</v>
      </c>
      <c r="D9536" t="s">
        <v>85</v>
      </c>
      <c r="E9536">
        <v>5</v>
      </c>
      <c r="F9536" s="8">
        <f>VLOOKUP(C9536,Products!$A$2:$E$20,5,TRUE)</f>
        <v>8.9499999999999993</v>
      </c>
      <c r="G9536" s="8">
        <f t="shared" si="296"/>
        <v>44.75</v>
      </c>
      <c r="H9536" s="8">
        <f>VLOOKUP(C9536,Products!$A$2:$F$20,6,TRUE)</f>
        <v>5.6999999999999993</v>
      </c>
      <c r="I9536" s="8">
        <f t="shared" si="297"/>
        <v>28.499999999999996</v>
      </c>
      <c r="J9536" s="42">
        <f>VLOOKUP(B9536,Invoices!A:I,9,TRUE)</f>
        <v>2021</v>
      </c>
    </row>
    <row r="9537" spans="1:10" x14ac:dyDescent="0.15">
      <c r="A9537" t="s">
        <v>12897</v>
      </c>
      <c r="B9537" t="s">
        <v>2015</v>
      </c>
      <c r="C9537" t="s">
        <v>94</v>
      </c>
      <c r="D9537" t="s">
        <v>86</v>
      </c>
      <c r="E9537">
        <v>4</v>
      </c>
      <c r="F9537" s="8">
        <f>VLOOKUP(C9537,Products!$A$2:$E$20,5,TRUE)</f>
        <v>3.5</v>
      </c>
      <c r="G9537" s="8">
        <f t="shared" si="296"/>
        <v>14</v>
      </c>
      <c r="H9537" s="8">
        <f>VLOOKUP(C9537,Products!$A$2:$F$20,6,TRUE)</f>
        <v>0.54999999999999982</v>
      </c>
      <c r="I9537" s="8">
        <f t="shared" si="297"/>
        <v>2.1999999999999993</v>
      </c>
      <c r="J9537" s="42">
        <f>VLOOKUP(B9537,Invoices!A:I,9,TRUE)</f>
        <v>2021</v>
      </c>
    </row>
    <row r="9538" spans="1:10" x14ac:dyDescent="0.15">
      <c r="A9538" t="s">
        <v>12898</v>
      </c>
      <c r="B9538" t="s">
        <v>2015</v>
      </c>
      <c r="C9538" t="s">
        <v>101</v>
      </c>
      <c r="D9538" t="s">
        <v>69</v>
      </c>
      <c r="E9538">
        <v>1</v>
      </c>
      <c r="F9538" s="8">
        <f>VLOOKUP(C9538,Products!$A$2:$E$20,5,TRUE)</f>
        <v>129.94999999999999</v>
      </c>
      <c r="G9538" s="8">
        <f t="shared" si="296"/>
        <v>129.94999999999999</v>
      </c>
      <c r="H9538" s="8">
        <f>VLOOKUP(C9538,Products!$A$2:$F$20,6,TRUE)</f>
        <v>40.449999999999989</v>
      </c>
      <c r="I9538" s="8">
        <f t="shared" si="297"/>
        <v>40.449999999999989</v>
      </c>
      <c r="J9538" s="42">
        <f>VLOOKUP(B9538,Invoices!A:I,9,TRUE)</f>
        <v>2021</v>
      </c>
    </row>
    <row r="9539" spans="1:10" x14ac:dyDescent="0.15">
      <c r="A9539" t="s">
        <v>12899</v>
      </c>
      <c r="B9539" t="s">
        <v>2015</v>
      </c>
      <c r="C9539" t="s">
        <v>103</v>
      </c>
      <c r="D9539" t="s">
        <v>77</v>
      </c>
      <c r="E9539">
        <v>1</v>
      </c>
      <c r="F9539" s="8">
        <f>VLOOKUP(C9539,Products!$A$2:$E$20,5,TRUE)</f>
        <v>8.9499999999999993</v>
      </c>
      <c r="G9539" s="8">
        <f t="shared" ref="G9539:G9602" si="298">F9539*E9539</f>
        <v>8.9499999999999993</v>
      </c>
      <c r="H9539" s="8">
        <f>VLOOKUP(C9539,Products!$A$2:$F$20,6,TRUE)</f>
        <v>3.1999999999999993</v>
      </c>
      <c r="I9539" s="8">
        <f t="shared" ref="I9539:I9602" si="299">H9539*E9539</f>
        <v>3.1999999999999993</v>
      </c>
      <c r="J9539" s="42">
        <f>VLOOKUP(B9539,Invoices!A:I,9,TRUE)</f>
        <v>2021</v>
      </c>
    </row>
    <row r="9540" spans="1:10" x14ac:dyDescent="0.15">
      <c r="A9540" t="s">
        <v>12900</v>
      </c>
      <c r="B9540" t="s">
        <v>2016</v>
      </c>
      <c r="C9540" t="s">
        <v>93</v>
      </c>
      <c r="D9540" t="s">
        <v>76</v>
      </c>
      <c r="E9540">
        <v>1</v>
      </c>
      <c r="F9540" s="8">
        <f>VLOOKUP(C9540,Products!$A$2:$E$20,5,TRUE)</f>
        <v>9.9499999999999993</v>
      </c>
      <c r="G9540" s="8">
        <f t="shared" si="298"/>
        <v>9.9499999999999993</v>
      </c>
      <c r="H9540" s="8">
        <f>VLOOKUP(C9540,Products!$A$2:$F$20,6,TRUE)</f>
        <v>1.9499999999999993</v>
      </c>
      <c r="I9540" s="8">
        <f t="shared" si="299"/>
        <v>1.9499999999999993</v>
      </c>
      <c r="J9540" s="42">
        <f>VLOOKUP(B9540,Invoices!A:I,9,TRUE)</f>
        <v>2021</v>
      </c>
    </row>
    <row r="9541" spans="1:10" x14ac:dyDescent="0.15">
      <c r="A9541" t="s">
        <v>12901</v>
      </c>
      <c r="B9541" t="s">
        <v>2016</v>
      </c>
      <c r="C9541" t="s">
        <v>92</v>
      </c>
      <c r="D9541" t="s">
        <v>82</v>
      </c>
      <c r="E9541">
        <v>6</v>
      </c>
      <c r="F9541" s="8">
        <f>VLOOKUP(C9541,Products!$A$2:$E$20,5,TRUE)</f>
        <v>19.95</v>
      </c>
      <c r="G9541" s="8">
        <f t="shared" si="298"/>
        <v>119.69999999999999</v>
      </c>
      <c r="H9541" s="8">
        <f>VLOOKUP(C9541,Products!$A$2:$F$20,6,TRUE)</f>
        <v>7.4499999999999993</v>
      </c>
      <c r="I9541" s="8">
        <f t="shared" si="299"/>
        <v>44.699999999999996</v>
      </c>
      <c r="J9541" s="42">
        <f>VLOOKUP(B9541,Invoices!A:I,9,TRUE)</f>
        <v>2021</v>
      </c>
    </row>
    <row r="9542" spans="1:10" x14ac:dyDescent="0.15">
      <c r="A9542" t="s">
        <v>12902</v>
      </c>
      <c r="B9542" t="s">
        <v>2016</v>
      </c>
      <c r="C9542" t="s">
        <v>101</v>
      </c>
      <c r="D9542" t="s">
        <v>69</v>
      </c>
      <c r="E9542">
        <v>5</v>
      </c>
      <c r="F9542" s="8">
        <f>VLOOKUP(C9542,Products!$A$2:$E$20,5,TRUE)</f>
        <v>129.94999999999999</v>
      </c>
      <c r="G9542" s="8">
        <f t="shared" si="298"/>
        <v>649.75</v>
      </c>
      <c r="H9542" s="8">
        <f>VLOOKUP(C9542,Products!$A$2:$F$20,6,TRUE)</f>
        <v>40.449999999999989</v>
      </c>
      <c r="I9542" s="8">
        <f t="shared" si="299"/>
        <v>202.24999999999994</v>
      </c>
      <c r="J9542" s="42">
        <f>VLOOKUP(B9542,Invoices!A:I,9,TRUE)</f>
        <v>2021</v>
      </c>
    </row>
    <row r="9543" spans="1:10" x14ac:dyDescent="0.15">
      <c r="A9543" t="s">
        <v>12903</v>
      </c>
      <c r="B9543" t="s">
        <v>2016</v>
      </c>
      <c r="C9543" t="s">
        <v>90</v>
      </c>
      <c r="D9543" t="s">
        <v>72</v>
      </c>
      <c r="E9543">
        <v>5</v>
      </c>
      <c r="F9543" s="8">
        <f>VLOOKUP(C9543,Products!$A$2:$E$20,5,TRUE)</f>
        <v>8.9499999999999993</v>
      </c>
      <c r="G9543" s="8">
        <f t="shared" si="298"/>
        <v>44.75</v>
      </c>
      <c r="H9543" s="8">
        <f>VLOOKUP(C9543,Products!$A$2:$F$20,6,TRUE)</f>
        <v>5.6999999999999993</v>
      </c>
      <c r="I9543" s="8">
        <f t="shared" si="299"/>
        <v>28.499999999999996</v>
      </c>
      <c r="J9543" s="42">
        <f>VLOOKUP(B9543,Invoices!A:I,9,TRUE)</f>
        <v>2021</v>
      </c>
    </row>
    <row r="9544" spans="1:10" x14ac:dyDescent="0.15">
      <c r="A9544" t="s">
        <v>12904</v>
      </c>
      <c r="B9544" t="s">
        <v>2016</v>
      </c>
      <c r="C9544" t="s">
        <v>99</v>
      </c>
      <c r="D9544" t="s">
        <v>84</v>
      </c>
      <c r="E9544">
        <v>5</v>
      </c>
      <c r="F9544" s="8">
        <f>VLOOKUP(C9544,Products!$A$2:$E$20,5,TRUE)</f>
        <v>3.5</v>
      </c>
      <c r="G9544" s="8">
        <f t="shared" si="298"/>
        <v>17.5</v>
      </c>
      <c r="H9544" s="8">
        <f>VLOOKUP(C9544,Products!$A$2:$F$20,6,TRUE)</f>
        <v>0.54999999999999982</v>
      </c>
      <c r="I9544" s="8">
        <f t="shared" si="299"/>
        <v>2.7499999999999991</v>
      </c>
      <c r="J9544" s="42">
        <f>VLOOKUP(B9544,Invoices!A:I,9,TRUE)</f>
        <v>2021</v>
      </c>
    </row>
    <row r="9545" spans="1:10" x14ac:dyDescent="0.15">
      <c r="A9545" t="s">
        <v>12905</v>
      </c>
      <c r="B9545" t="s">
        <v>2016</v>
      </c>
      <c r="C9545" t="s">
        <v>87</v>
      </c>
      <c r="D9545" t="s">
        <v>68</v>
      </c>
      <c r="E9545">
        <v>1</v>
      </c>
      <c r="F9545" s="8">
        <f>VLOOKUP(C9545,Products!$A$2:$E$20,5,TRUE)</f>
        <v>19.95</v>
      </c>
      <c r="G9545" s="8">
        <f t="shared" si="298"/>
        <v>19.95</v>
      </c>
      <c r="H9545" s="8">
        <f>VLOOKUP(C9545,Products!$A$2:$F$20,6,TRUE)</f>
        <v>7.4499999999999993</v>
      </c>
      <c r="I9545" s="8">
        <f t="shared" si="299"/>
        <v>7.4499999999999993</v>
      </c>
      <c r="J9545" s="42">
        <f>VLOOKUP(B9545,Invoices!A:I,9,TRUE)</f>
        <v>2021</v>
      </c>
    </row>
    <row r="9546" spans="1:10" x14ac:dyDescent="0.15">
      <c r="A9546" t="s">
        <v>12906</v>
      </c>
      <c r="B9546" t="s">
        <v>2016</v>
      </c>
      <c r="C9546" t="s">
        <v>88</v>
      </c>
      <c r="D9546" t="s">
        <v>85</v>
      </c>
      <c r="E9546">
        <v>1</v>
      </c>
      <c r="F9546" s="8">
        <f>VLOOKUP(C9546,Products!$A$2:$E$20,5,TRUE)</f>
        <v>8.9499999999999993</v>
      </c>
      <c r="G9546" s="8">
        <f t="shared" si="298"/>
        <v>8.9499999999999993</v>
      </c>
      <c r="H9546" s="8">
        <f>VLOOKUP(C9546,Products!$A$2:$F$20,6,TRUE)</f>
        <v>5.6999999999999993</v>
      </c>
      <c r="I9546" s="8">
        <f t="shared" si="299"/>
        <v>5.6999999999999993</v>
      </c>
      <c r="J9546" s="42">
        <f>VLOOKUP(B9546,Invoices!A:I,9,TRUE)</f>
        <v>2021</v>
      </c>
    </row>
    <row r="9547" spans="1:10" x14ac:dyDescent="0.15">
      <c r="A9547" t="s">
        <v>12907</v>
      </c>
      <c r="B9547" t="s">
        <v>2017</v>
      </c>
      <c r="C9547" t="s">
        <v>92</v>
      </c>
      <c r="D9547" t="s">
        <v>82</v>
      </c>
      <c r="E9547">
        <v>30</v>
      </c>
      <c r="F9547" s="8">
        <f>VLOOKUP(C9547,Products!$A$2:$E$20,5,TRUE)</f>
        <v>19.95</v>
      </c>
      <c r="G9547" s="8">
        <f t="shared" si="298"/>
        <v>598.5</v>
      </c>
      <c r="H9547" s="8">
        <f>VLOOKUP(C9547,Products!$A$2:$F$20,6,TRUE)</f>
        <v>7.4499999999999993</v>
      </c>
      <c r="I9547" s="8">
        <f t="shared" si="299"/>
        <v>223.49999999999997</v>
      </c>
      <c r="J9547" s="42">
        <f>VLOOKUP(B9547,Invoices!A:I,9,TRUE)</f>
        <v>2021</v>
      </c>
    </row>
    <row r="9548" spans="1:10" x14ac:dyDescent="0.15">
      <c r="A9548" t="s">
        <v>12908</v>
      </c>
      <c r="B9548" t="s">
        <v>2017</v>
      </c>
      <c r="C9548" t="s">
        <v>88</v>
      </c>
      <c r="D9548" t="s">
        <v>85</v>
      </c>
      <c r="E9548">
        <v>1</v>
      </c>
      <c r="F9548" s="8">
        <f>VLOOKUP(C9548,Products!$A$2:$E$20,5,TRUE)</f>
        <v>8.9499999999999993</v>
      </c>
      <c r="G9548" s="8">
        <f t="shared" si="298"/>
        <v>8.9499999999999993</v>
      </c>
      <c r="H9548" s="8">
        <f>VLOOKUP(C9548,Products!$A$2:$F$20,6,TRUE)</f>
        <v>5.6999999999999993</v>
      </c>
      <c r="I9548" s="8">
        <f t="shared" si="299"/>
        <v>5.6999999999999993</v>
      </c>
      <c r="J9548" s="42">
        <f>VLOOKUP(B9548,Invoices!A:I,9,TRUE)</f>
        <v>2021</v>
      </c>
    </row>
    <row r="9549" spans="1:10" x14ac:dyDescent="0.15">
      <c r="A9549" t="s">
        <v>12909</v>
      </c>
      <c r="B9549" t="s">
        <v>2018</v>
      </c>
      <c r="C9549" t="s">
        <v>92</v>
      </c>
      <c r="D9549" t="s">
        <v>82</v>
      </c>
      <c r="E9549">
        <v>5</v>
      </c>
      <c r="F9549" s="8">
        <f>VLOOKUP(C9549,Products!$A$2:$E$20,5,TRUE)</f>
        <v>19.95</v>
      </c>
      <c r="G9549" s="8">
        <f t="shared" si="298"/>
        <v>99.75</v>
      </c>
      <c r="H9549" s="8">
        <f>VLOOKUP(C9549,Products!$A$2:$F$20,6,TRUE)</f>
        <v>7.4499999999999993</v>
      </c>
      <c r="I9549" s="8">
        <f t="shared" si="299"/>
        <v>37.25</v>
      </c>
      <c r="J9549" s="42">
        <f>VLOOKUP(B9549,Invoices!A:I,9,TRUE)</f>
        <v>2021</v>
      </c>
    </row>
    <row r="9550" spans="1:10" x14ac:dyDescent="0.15">
      <c r="A9550" t="s">
        <v>12910</v>
      </c>
      <c r="B9550" t="s">
        <v>2018</v>
      </c>
      <c r="C9550" t="s">
        <v>103</v>
      </c>
      <c r="D9550" t="s">
        <v>77</v>
      </c>
      <c r="E9550">
        <v>4</v>
      </c>
      <c r="F9550" s="8">
        <f>VLOOKUP(C9550,Products!$A$2:$E$20,5,TRUE)</f>
        <v>8.9499999999999993</v>
      </c>
      <c r="G9550" s="8">
        <f t="shared" si="298"/>
        <v>35.799999999999997</v>
      </c>
      <c r="H9550" s="8">
        <f>VLOOKUP(C9550,Products!$A$2:$F$20,6,TRUE)</f>
        <v>3.1999999999999993</v>
      </c>
      <c r="I9550" s="8">
        <f t="shared" si="299"/>
        <v>12.799999999999997</v>
      </c>
      <c r="J9550" s="42">
        <f>VLOOKUP(B9550,Invoices!A:I,9,TRUE)</f>
        <v>2021</v>
      </c>
    </row>
    <row r="9551" spans="1:10" x14ac:dyDescent="0.15">
      <c r="A9551" t="s">
        <v>12911</v>
      </c>
      <c r="B9551" t="s">
        <v>2018</v>
      </c>
      <c r="C9551" t="s">
        <v>89</v>
      </c>
      <c r="D9551" t="s">
        <v>80</v>
      </c>
      <c r="E9551">
        <v>1</v>
      </c>
      <c r="F9551" s="8">
        <f>VLOOKUP(C9551,Products!$A$2:$E$20,5,TRUE)</f>
        <v>15.95</v>
      </c>
      <c r="G9551" s="8">
        <f t="shared" si="298"/>
        <v>15.95</v>
      </c>
      <c r="H9551" s="8">
        <f>VLOOKUP(C9551,Products!$A$2:$F$20,6,TRUE)</f>
        <v>6</v>
      </c>
      <c r="I9551" s="8">
        <f t="shared" si="299"/>
        <v>6</v>
      </c>
      <c r="J9551" s="42">
        <f>VLOOKUP(B9551,Invoices!A:I,9,TRUE)</f>
        <v>2021</v>
      </c>
    </row>
    <row r="9552" spans="1:10" x14ac:dyDescent="0.15">
      <c r="A9552" t="s">
        <v>12912</v>
      </c>
      <c r="B9552" t="s">
        <v>2019</v>
      </c>
      <c r="C9552" t="s">
        <v>99</v>
      </c>
      <c r="D9552" t="s">
        <v>84</v>
      </c>
      <c r="E9552">
        <v>3</v>
      </c>
      <c r="F9552" s="8">
        <f>VLOOKUP(C9552,Products!$A$2:$E$20,5,TRUE)</f>
        <v>3.5</v>
      </c>
      <c r="G9552" s="8">
        <f t="shared" si="298"/>
        <v>10.5</v>
      </c>
      <c r="H9552" s="8">
        <f>VLOOKUP(C9552,Products!$A$2:$F$20,6,TRUE)</f>
        <v>0.54999999999999982</v>
      </c>
      <c r="I9552" s="8">
        <f t="shared" si="299"/>
        <v>1.6499999999999995</v>
      </c>
      <c r="J9552" s="42">
        <f>VLOOKUP(B9552,Invoices!A:I,9,TRUE)</f>
        <v>2021</v>
      </c>
    </row>
    <row r="9553" spans="1:10" x14ac:dyDescent="0.15">
      <c r="A9553" t="s">
        <v>12913</v>
      </c>
      <c r="B9553" t="s">
        <v>2019</v>
      </c>
      <c r="C9553" t="s">
        <v>90</v>
      </c>
      <c r="D9553" t="s">
        <v>72</v>
      </c>
      <c r="E9553">
        <v>10</v>
      </c>
      <c r="F9553" s="8">
        <f>VLOOKUP(C9553,Products!$A$2:$E$20,5,TRUE)</f>
        <v>8.9499999999999993</v>
      </c>
      <c r="G9553" s="8">
        <f t="shared" si="298"/>
        <v>89.5</v>
      </c>
      <c r="H9553" s="8">
        <f>VLOOKUP(C9553,Products!$A$2:$F$20,6,TRUE)</f>
        <v>5.6999999999999993</v>
      </c>
      <c r="I9553" s="8">
        <f t="shared" si="299"/>
        <v>56.999999999999993</v>
      </c>
      <c r="J9553" s="42">
        <f>VLOOKUP(B9553,Invoices!A:I,9,TRUE)</f>
        <v>2021</v>
      </c>
    </row>
    <row r="9554" spans="1:10" x14ac:dyDescent="0.15">
      <c r="A9554" t="s">
        <v>12914</v>
      </c>
      <c r="B9554" t="s">
        <v>2019</v>
      </c>
      <c r="C9554" t="s">
        <v>89</v>
      </c>
      <c r="D9554" t="s">
        <v>80</v>
      </c>
      <c r="E9554">
        <v>1</v>
      </c>
      <c r="F9554" s="8">
        <f>VLOOKUP(C9554,Products!$A$2:$E$20,5,TRUE)</f>
        <v>15.95</v>
      </c>
      <c r="G9554" s="8">
        <f t="shared" si="298"/>
        <v>15.95</v>
      </c>
      <c r="H9554" s="8">
        <f>VLOOKUP(C9554,Products!$A$2:$F$20,6,TRUE)</f>
        <v>6</v>
      </c>
      <c r="I9554" s="8">
        <f t="shared" si="299"/>
        <v>6</v>
      </c>
      <c r="J9554" s="42">
        <f>VLOOKUP(B9554,Invoices!A:I,9,TRUE)</f>
        <v>2021</v>
      </c>
    </row>
    <row r="9555" spans="1:10" x14ac:dyDescent="0.15">
      <c r="A9555" t="s">
        <v>12915</v>
      </c>
      <c r="B9555" t="s">
        <v>2019</v>
      </c>
      <c r="C9555" t="s">
        <v>104</v>
      </c>
      <c r="D9555" t="s">
        <v>71</v>
      </c>
      <c r="E9555">
        <v>20</v>
      </c>
      <c r="F9555" s="8">
        <f>VLOOKUP(C9555,Products!$A$2:$E$20,5,TRUE)</f>
        <v>2.95</v>
      </c>
      <c r="G9555" s="8">
        <f t="shared" si="298"/>
        <v>59</v>
      </c>
      <c r="H9555" s="8">
        <f>VLOOKUP(C9555,Products!$A$2:$F$20,6,TRUE)</f>
        <v>1.1500000000000001</v>
      </c>
      <c r="I9555" s="8">
        <f t="shared" si="299"/>
        <v>23.000000000000004</v>
      </c>
      <c r="J9555" s="42">
        <f>VLOOKUP(B9555,Invoices!A:I,9,TRUE)</f>
        <v>2021</v>
      </c>
    </row>
    <row r="9556" spans="1:10" x14ac:dyDescent="0.15">
      <c r="A9556" t="s">
        <v>12916</v>
      </c>
      <c r="B9556" t="s">
        <v>2019</v>
      </c>
      <c r="C9556" t="s">
        <v>88</v>
      </c>
      <c r="D9556" t="s">
        <v>85</v>
      </c>
      <c r="E9556">
        <v>4</v>
      </c>
      <c r="F9556" s="8">
        <f>VLOOKUP(C9556,Products!$A$2:$E$20,5,TRUE)</f>
        <v>8.9499999999999993</v>
      </c>
      <c r="G9556" s="8">
        <f t="shared" si="298"/>
        <v>35.799999999999997</v>
      </c>
      <c r="H9556" s="8">
        <f>VLOOKUP(C9556,Products!$A$2:$F$20,6,TRUE)</f>
        <v>5.6999999999999993</v>
      </c>
      <c r="I9556" s="8">
        <f t="shared" si="299"/>
        <v>22.799999999999997</v>
      </c>
      <c r="J9556" s="42">
        <f>VLOOKUP(B9556,Invoices!A:I,9,TRUE)</f>
        <v>2021</v>
      </c>
    </row>
    <row r="9557" spans="1:10" x14ac:dyDescent="0.15">
      <c r="A9557" t="s">
        <v>12917</v>
      </c>
      <c r="B9557" t="s">
        <v>2019</v>
      </c>
      <c r="C9557" t="s">
        <v>102</v>
      </c>
      <c r="D9557" t="s">
        <v>83</v>
      </c>
      <c r="E9557">
        <v>1</v>
      </c>
      <c r="F9557" s="8">
        <f>VLOOKUP(C9557,Products!$A$2:$E$20,5,TRUE)</f>
        <v>29.95</v>
      </c>
      <c r="G9557" s="8">
        <f t="shared" si="298"/>
        <v>29.95</v>
      </c>
      <c r="H9557" s="8">
        <f>VLOOKUP(C9557,Products!$A$2:$F$20,6,TRUE)</f>
        <v>15</v>
      </c>
      <c r="I9557" s="8">
        <f t="shared" si="299"/>
        <v>15</v>
      </c>
      <c r="J9557" s="42">
        <f>VLOOKUP(B9557,Invoices!A:I,9,TRUE)</f>
        <v>2021</v>
      </c>
    </row>
    <row r="9558" spans="1:10" x14ac:dyDescent="0.15">
      <c r="A9558" t="s">
        <v>12918</v>
      </c>
      <c r="B9558" t="s">
        <v>2019</v>
      </c>
      <c r="C9558" t="s">
        <v>94</v>
      </c>
      <c r="D9558" t="s">
        <v>86</v>
      </c>
      <c r="E9558">
        <v>10</v>
      </c>
      <c r="F9558" s="8">
        <f>VLOOKUP(C9558,Products!$A$2:$E$20,5,TRUE)</f>
        <v>3.5</v>
      </c>
      <c r="G9558" s="8">
        <f t="shared" si="298"/>
        <v>35</v>
      </c>
      <c r="H9558" s="8">
        <f>VLOOKUP(C9558,Products!$A$2:$F$20,6,TRUE)</f>
        <v>0.54999999999999982</v>
      </c>
      <c r="I9558" s="8">
        <f t="shared" si="299"/>
        <v>5.4999999999999982</v>
      </c>
      <c r="J9558" s="42">
        <f>VLOOKUP(B9558,Invoices!A:I,9,TRUE)</f>
        <v>2021</v>
      </c>
    </row>
    <row r="9559" spans="1:10" x14ac:dyDescent="0.15">
      <c r="A9559" t="s">
        <v>12919</v>
      </c>
      <c r="B9559" t="s">
        <v>2019</v>
      </c>
      <c r="C9559" t="s">
        <v>101</v>
      </c>
      <c r="D9559" t="s">
        <v>69</v>
      </c>
      <c r="E9559">
        <v>1</v>
      </c>
      <c r="F9559" s="8">
        <f>VLOOKUP(C9559,Products!$A$2:$E$20,5,TRUE)</f>
        <v>129.94999999999999</v>
      </c>
      <c r="G9559" s="8">
        <f t="shared" si="298"/>
        <v>129.94999999999999</v>
      </c>
      <c r="H9559" s="8">
        <f>VLOOKUP(C9559,Products!$A$2:$F$20,6,TRUE)</f>
        <v>40.449999999999989</v>
      </c>
      <c r="I9559" s="8">
        <f t="shared" si="299"/>
        <v>40.449999999999989</v>
      </c>
      <c r="J9559" s="42">
        <f>VLOOKUP(B9559,Invoices!A:I,9,TRUE)</f>
        <v>2021</v>
      </c>
    </row>
    <row r="9560" spans="1:10" x14ac:dyDescent="0.15">
      <c r="A9560" t="s">
        <v>12920</v>
      </c>
      <c r="B9560" t="s">
        <v>2019</v>
      </c>
      <c r="C9560" t="s">
        <v>96</v>
      </c>
      <c r="D9560" t="s">
        <v>75</v>
      </c>
      <c r="E9560">
        <v>3</v>
      </c>
      <c r="F9560" s="8">
        <f>VLOOKUP(C9560,Products!$A$2:$E$20,5,TRUE)</f>
        <v>79.95</v>
      </c>
      <c r="G9560" s="8">
        <f t="shared" si="298"/>
        <v>239.85000000000002</v>
      </c>
      <c r="H9560" s="8">
        <f>VLOOKUP(C9560,Products!$A$2:$F$20,6,TRUE)</f>
        <v>27.950000000000003</v>
      </c>
      <c r="I9560" s="8">
        <f t="shared" si="299"/>
        <v>83.850000000000009</v>
      </c>
      <c r="J9560" s="42">
        <f>VLOOKUP(B9560,Invoices!A:I,9,TRUE)</f>
        <v>2021</v>
      </c>
    </row>
    <row r="9561" spans="1:10" x14ac:dyDescent="0.15">
      <c r="A9561" t="s">
        <v>12921</v>
      </c>
      <c r="B9561" t="s">
        <v>2019</v>
      </c>
      <c r="C9561" t="s">
        <v>103</v>
      </c>
      <c r="D9561" t="s">
        <v>77</v>
      </c>
      <c r="E9561">
        <v>2</v>
      </c>
      <c r="F9561" s="8">
        <f>VLOOKUP(C9561,Products!$A$2:$E$20,5,TRUE)</f>
        <v>8.9499999999999993</v>
      </c>
      <c r="G9561" s="8">
        <f t="shared" si="298"/>
        <v>17.899999999999999</v>
      </c>
      <c r="H9561" s="8">
        <f>VLOOKUP(C9561,Products!$A$2:$F$20,6,TRUE)</f>
        <v>3.1999999999999993</v>
      </c>
      <c r="I9561" s="8">
        <f t="shared" si="299"/>
        <v>6.3999999999999986</v>
      </c>
      <c r="J9561" s="42">
        <f>VLOOKUP(B9561,Invoices!A:I,9,TRUE)</f>
        <v>2021</v>
      </c>
    </row>
    <row r="9562" spans="1:10" x14ac:dyDescent="0.15">
      <c r="A9562" t="s">
        <v>12922</v>
      </c>
      <c r="B9562" t="s">
        <v>2019</v>
      </c>
      <c r="C9562" t="s">
        <v>92</v>
      </c>
      <c r="D9562" t="s">
        <v>82</v>
      </c>
      <c r="E9562">
        <v>2</v>
      </c>
      <c r="F9562" s="8">
        <f>VLOOKUP(C9562,Products!$A$2:$E$20,5,TRUE)</f>
        <v>19.95</v>
      </c>
      <c r="G9562" s="8">
        <f t="shared" si="298"/>
        <v>39.9</v>
      </c>
      <c r="H9562" s="8">
        <f>VLOOKUP(C9562,Products!$A$2:$F$20,6,TRUE)</f>
        <v>7.4499999999999993</v>
      </c>
      <c r="I9562" s="8">
        <f t="shared" si="299"/>
        <v>14.899999999999999</v>
      </c>
      <c r="J9562" s="42">
        <f>VLOOKUP(B9562,Invoices!A:I,9,TRUE)</f>
        <v>2021</v>
      </c>
    </row>
    <row r="9563" spans="1:10" x14ac:dyDescent="0.15">
      <c r="A9563" t="s">
        <v>12923</v>
      </c>
      <c r="B9563" t="s">
        <v>2019</v>
      </c>
      <c r="C9563" t="s">
        <v>105</v>
      </c>
      <c r="D9563" t="s">
        <v>81</v>
      </c>
      <c r="E9563">
        <v>7</v>
      </c>
      <c r="F9563" s="8">
        <f>VLOOKUP(C9563,Products!$A$2:$E$20,5,TRUE)</f>
        <v>8.9499999999999993</v>
      </c>
      <c r="G9563" s="8">
        <f t="shared" si="298"/>
        <v>62.649999999999991</v>
      </c>
      <c r="H9563" s="8">
        <f>VLOOKUP(C9563,Products!$A$2:$F$20,6,TRUE)</f>
        <v>3.1999999999999993</v>
      </c>
      <c r="I9563" s="8">
        <f t="shared" si="299"/>
        <v>22.399999999999995</v>
      </c>
      <c r="J9563" s="42">
        <f>VLOOKUP(B9563,Invoices!A:I,9,TRUE)</f>
        <v>2021</v>
      </c>
    </row>
    <row r="9564" spans="1:10" x14ac:dyDescent="0.15">
      <c r="A9564" t="s">
        <v>12924</v>
      </c>
      <c r="B9564" t="s">
        <v>2020</v>
      </c>
      <c r="C9564" t="s">
        <v>87</v>
      </c>
      <c r="D9564" t="s">
        <v>68</v>
      </c>
      <c r="E9564">
        <v>3</v>
      </c>
      <c r="F9564" s="8">
        <f>VLOOKUP(C9564,Products!$A$2:$E$20,5,TRUE)</f>
        <v>19.95</v>
      </c>
      <c r="G9564" s="8">
        <f t="shared" si="298"/>
        <v>59.849999999999994</v>
      </c>
      <c r="H9564" s="8">
        <f>VLOOKUP(C9564,Products!$A$2:$F$20,6,TRUE)</f>
        <v>7.4499999999999993</v>
      </c>
      <c r="I9564" s="8">
        <f t="shared" si="299"/>
        <v>22.349999999999998</v>
      </c>
      <c r="J9564" s="42">
        <f>VLOOKUP(B9564,Invoices!A:I,9,TRUE)</f>
        <v>2021</v>
      </c>
    </row>
    <row r="9565" spans="1:10" x14ac:dyDescent="0.15">
      <c r="A9565" t="s">
        <v>12925</v>
      </c>
      <c r="B9565" t="s">
        <v>2020</v>
      </c>
      <c r="C9565" t="s">
        <v>105</v>
      </c>
      <c r="D9565" t="s">
        <v>81</v>
      </c>
      <c r="E9565">
        <v>30</v>
      </c>
      <c r="F9565" s="8">
        <f>VLOOKUP(C9565,Products!$A$2:$E$20,5,TRUE)</f>
        <v>8.9499999999999993</v>
      </c>
      <c r="G9565" s="8">
        <f t="shared" si="298"/>
        <v>268.5</v>
      </c>
      <c r="H9565" s="8">
        <f>VLOOKUP(C9565,Products!$A$2:$F$20,6,TRUE)</f>
        <v>3.1999999999999993</v>
      </c>
      <c r="I9565" s="8">
        <f t="shared" si="299"/>
        <v>95.999999999999972</v>
      </c>
      <c r="J9565" s="42">
        <f>VLOOKUP(B9565,Invoices!A:I,9,TRUE)</f>
        <v>2021</v>
      </c>
    </row>
    <row r="9566" spans="1:10" x14ac:dyDescent="0.15">
      <c r="A9566" t="s">
        <v>12926</v>
      </c>
      <c r="B9566" t="s">
        <v>2020</v>
      </c>
      <c r="C9566" t="s">
        <v>96</v>
      </c>
      <c r="D9566" t="s">
        <v>75</v>
      </c>
      <c r="E9566">
        <v>2</v>
      </c>
      <c r="F9566" s="8">
        <f>VLOOKUP(C9566,Products!$A$2:$E$20,5,TRUE)</f>
        <v>79.95</v>
      </c>
      <c r="G9566" s="8">
        <f t="shared" si="298"/>
        <v>159.9</v>
      </c>
      <c r="H9566" s="8">
        <f>VLOOKUP(C9566,Products!$A$2:$F$20,6,TRUE)</f>
        <v>27.950000000000003</v>
      </c>
      <c r="I9566" s="8">
        <f t="shared" si="299"/>
        <v>55.900000000000006</v>
      </c>
      <c r="J9566" s="42">
        <f>VLOOKUP(B9566,Invoices!A:I,9,TRUE)</f>
        <v>2021</v>
      </c>
    </row>
    <row r="9567" spans="1:10" x14ac:dyDescent="0.15">
      <c r="A9567" t="s">
        <v>12927</v>
      </c>
      <c r="B9567" t="s">
        <v>2020</v>
      </c>
      <c r="C9567" t="s">
        <v>90</v>
      </c>
      <c r="D9567" t="s">
        <v>72</v>
      </c>
      <c r="E9567">
        <v>1</v>
      </c>
      <c r="F9567" s="8">
        <f>VLOOKUP(C9567,Products!$A$2:$E$20,5,TRUE)</f>
        <v>8.9499999999999993</v>
      </c>
      <c r="G9567" s="8">
        <f t="shared" si="298"/>
        <v>8.9499999999999993</v>
      </c>
      <c r="H9567" s="8">
        <f>VLOOKUP(C9567,Products!$A$2:$F$20,6,TRUE)</f>
        <v>5.6999999999999993</v>
      </c>
      <c r="I9567" s="8">
        <f t="shared" si="299"/>
        <v>5.6999999999999993</v>
      </c>
      <c r="J9567" s="42">
        <f>VLOOKUP(B9567,Invoices!A:I,9,TRUE)</f>
        <v>2021</v>
      </c>
    </row>
    <row r="9568" spans="1:10" x14ac:dyDescent="0.15">
      <c r="A9568" t="s">
        <v>12928</v>
      </c>
      <c r="B9568" t="s">
        <v>2020</v>
      </c>
      <c r="C9568" t="s">
        <v>103</v>
      </c>
      <c r="D9568" t="s">
        <v>77</v>
      </c>
      <c r="E9568">
        <v>50</v>
      </c>
      <c r="F9568" s="8">
        <f>VLOOKUP(C9568,Products!$A$2:$E$20,5,TRUE)</f>
        <v>8.9499999999999993</v>
      </c>
      <c r="G9568" s="8">
        <f t="shared" si="298"/>
        <v>447.49999999999994</v>
      </c>
      <c r="H9568" s="8">
        <f>VLOOKUP(C9568,Products!$A$2:$F$20,6,TRUE)</f>
        <v>3.1999999999999993</v>
      </c>
      <c r="I9568" s="8">
        <f t="shared" si="299"/>
        <v>159.99999999999997</v>
      </c>
      <c r="J9568" s="42">
        <f>VLOOKUP(B9568,Invoices!A:I,9,TRUE)</f>
        <v>2021</v>
      </c>
    </row>
    <row r="9569" spans="1:10" x14ac:dyDescent="0.15">
      <c r="A9569" t="s">
        <v>12929</v>
      </c>
      <c r="B9569" t="s">
        <v>2020</v>
      </c>
      <c r="C9569" t="s">
        <v>100</v>
      </c>
      <c r="D9569" t="s">
        <v>78</v>
      </c>
      <c r="E9569">
        <v>2</v>
      </c>
      <c r="F9569" s="8">
        <f>VLOOKUP(C9569,Products!$A$2:$E$20,5,TRUE)</f>
        <v>49.95</v>
      </c>
      <c r="G9569" s="8">
        <f t="shared" si="298"/>
        <v>99.9</v>
      </c>
      <c r="H9569" s="8">
        <f>VLOOKUP(C9569,Products!$A$2:$F$20,6,TRUE)</f>
        <v>19.950000000000003</v>
      </c>
      <c r="I9569" s="8">
        <f t="shared" si="299"/>
        <v>39.900000000000006</v>
      </c>
      <c r="J9569" s="42">
        <f>VLOOKUP(B9569,Invoices!A:I,9,TRUE)</f>
        <v>2021</v>
      </c>
    </row>
    <row r="9570" spans="1:10" x14ac:dyDescent="0.15">
      <c r="A9570" t="s">
        <v>12930</v>
      </c>
      <c r="B9570" t="s">
        <v>2020</v>
      </c>
      <c r="C9570" t="s">
        <v>94</v>
      </c>
      <c r="D9570" t="s">
        <v>86</v>
      </c>
      <c r="E9570">
        <v>2</v>
      </c>
      <c r="F9570" s="8">
        <f>VLOOKUP(C9570,Products!$A$2:$E$20,5,TRUE)</f>
        <v>3.5</v>
      </c>
      <c r="G9570" s="8">
        <f t="shared" si="298"/>
        <v>7</v>
      </c>
      <c r="H9570" s="8">
        <f>VLOOKUP(C9570,Products!$A$2:$F$20,6,TRUE)</f>
        <v>0.54999999999999982</v>
      </c>
      <c r="I9570" s="8">
        <f t="shared" si="299"/>
        <v>1.0999999999999996</v>
      </c>
      <c r="J9570" s="42">
        <f>VLOOKUP(B9570,Invoices!A:I,9,TRUE)</f>
        <v>2021</v>
      </c>
    </row>
    <row r="9571" spans="1:10" x14ac:dyDescent="0.15">
      <c r="A9571" t="s">
        <v>12931</v>
      </c>
      <c r="B9571" t="s">
        <v>2020</v>
      </c>
      <c r="C9571" t="s">
        <v>88</v>
      </c>
      <c r="D9571" t="s">
        <v>85</v>
      </c>
      <c r="E9571">
        <v>20</v>
      </c>
      <c r="F9571" s="8">
        <f>VLOOKUP(C9571,Products!$A$2:$E$20,5,TRUE)</f>
        <v>8.9499999999999993</v>
      </c>
      <c r="G9571" s="8">
        <f t="shared" si="298"/>
        <v>179</v>
      </c>
      <c r="H9571" s="8">
        <f>VLOOKUP(C9571,Products!$A$2:$F$20,6,TRUE)</f>
        <v>5.6999999999999993</v>
      </c>
      <c r="I9571" s="8">
        <f t="shared" si="299"/>
        <v>113.99999999999999</v>
      </c>
      <c r="J9571" s="42">
        <f>VLOOKUP(B9571,Invoices!A:I,9,TRUE)</f>
        <v>2021</v>
      </c>
    </row>
    <row r="9572" spans="1:10" x14ac:dyDescent="0.15">
      <c r="A9572" t="s">
        <v>12932</v>
      </c>
      <c r="B9572" t="s">
        <v>2020</v>
      </c>
      <c r="C9572" t="s">
        <v>102</v>
      </c>
      <c r="D9572" t="s">
        <v>83</v>
      </c>
      <c r="E9572">
        <v>12</v>
      </c>
      <c r="F9572" s="8">
        <f>VLOOKUP(C9572,Products!$A$2:$E$20,5,TRUE)</f>
        <v>29.95</v>
      </c>
      <c r="G9572" s="8">
        <f t="shared" si="298"/>
        <v>359.4</v>
      </c>
      <c r="H9572" s="8">
        <f>VLOOKUP(C9572,Products!$A$2:$F$20,6,TRUE)</f>
        <v>15</v>
      </c>
      <c r="I9572" s="8">
        <f t="shared" si="299"/>
        <v>180</v>
      </c>
      <c r="J9572" s="42">
        <f>VLOOKUP(B9572,Invoices!A:I,9,TRUE)</f>
        <v>2021</v>
      </c>
    </row>
    <row r="9573" spans="1:10" x14ac:dyDescent="0.15">
      <c r="A9573" t="s">
        <v>12933</v>
      </c>
      <c r="B9573" t="s">
        <v>2020</v>
      </c>
      <c r="C9573" t="s">
        <v>104</v>
      </c>
      <c r="D9573" t="s">
        <v>71</v>
      </c>
      <c r="E9573">
        <v>1</v>
      </c>
      <c r="F9573" s="8">
        <f>VLOOKUP(C9573,Products!$A$2:$E$20,5,TRUE)</f>
        <v>2.95</v>
      </c>
      <c r="G9573" s="8">
        <f t="shared" si="298"/>
        <v>2.95</v>
      </c>
      <c r="H9573" s="8">
        <f>VLOOKUP(C9573,Products!$A$2:$F$20,6,TRUE)</f>
        <v>1.1500000000000001</v>
      </c>
      <c r="I9573" s="8">
        <f t="shared" si="299"/>
        <v>1.1500000000000001</v>
      </c>
      <c r="J9573" s="42">
        <f>VLOOKUP(B9573,Invoices!A:I,9,TRUE)</f>
        <v>2021</v>
      </c>
    </row>
    <row r="9574" spans="1:10" x14ac:dyDescent="0.15">
      <c r="A9574" t="s">
        <v>12934</v>
      </c>
      <c r="B9574" t="s">
        <v>2020</v>
      </c>
      <c r="C9574" t="s">
        <v>92</v>
      </c>
      <c r="D9574" t="s">
        <v>82</v>
      </c>
      <c r="E9574">
        <v>1</v>
      </c>
      <c r="F9574" s="8">
        <f>VLOOKUP(C9574,Products!$A$2:$E$20,5,TRUE)</f>
        <v>19.95</v>
      </c>
      <c r="G9574" s="8">
        <f t="shared" si="298"/>
        <v>19.95</v>
      </c>
      <c r="H9574" s="8">
        <f>VLOOKUP(C9574,Products!$A$2:$F$20,6,TRUE)</f>
        <v>7.4499999999999993</v>
      </c>
      <c r="I9574" s="8">
        <f t="shared" si="299"/>
        <v>7.4499999999999993</v>
      </c>
      <c r="J9574" s="42">
        <f>VLOOKUP(B9574,Invoices!A:I,9,TRUE)</f>
        <v>2021</v>
      </c>
    </row>
    <row r="9575" spans="1:10" x14ac:dyDescent="0.15">
      <c r="A9575" t="s">
        <v>12935</v>
      </c>
      <c r="B9575" t="s">
        <v>2020</v>
      </c>
      <c r="C9575" t="s">
        <v>91</v>
      </c>
      <c r="D9575" t="s">
        <v>70</v>
      </c>
      <c r="E9575">
        <v>5</v>
      </c>
      <c r="F9575" s="8">
        <f>VLOOKUP(C9575,Products!$A$2:$E$20,5,TRUE)</f>
        <v>49.95</v>
      </c>
      <c r="G9575" s="8">
        <f t="shared" si="298"/>
        <v>249.75</v>
      </c>
      <c r="H9575" s="8">
        <f>VLOOKUP(C9575,Products!$A$2:$F$20,6,TRUE)</f>
        <v>21.200000000000003</v>
      </c>
      <c r="I9575" s="8">
        <f t="shared" si="299"/>
        <v>106.00000000000001</v>
      </c>
      <c r="J9575" s="42">
        <f>VLOOKUP(B9575,Invoices!A:I,9,TRUE)</f>
        <v>2021</v>
      </c>
    </row>
    <row r="9576" spans="1:10" x14ac:dyDescent="0.15">
      <c r="A9576" t="s">
        <v>12936</v>
      </c>
      <c r="B9576" t="s">
        <v>2021</v>
      </c>
      <c r="C9576" t="s">
        <v>92</v>
      </c>
      <c r="D9576" t="s">
        <v>82</v>
      </c>
      <c r="E9576">
        <v>8</v>
      </c>
      <c r="F9576" s="8">
        <f>VLOOKUP(C9576,Products!$A$2:$E$20,5,TRUE)</f>
        <v>19.95</v>
      </c>
      <c r="G9576" s="8">
        <f t="shared" si="298"/>
        <v>159.6</v>
      </c>
      <c r="H9576" s="8">
        <f>VLOOKUP(C9576,Products!$A$2:$F$20,6,TRUE)</f>
        <v>7.4499999999999993</v>
      </c>
      <c r="I9576" s="8">
        <f t="shared" si="299"/>
        <v>59.599999999999994</v>
      </c>
      <c r="J9576" s="42">
        <f>VLOOKUP(B9576,Invoices!A:I,9,TRUE)</f>
        <v>2021</v>
      </c>
    </row>
    <row r="9577" spans="1:10" x14ac:dyDescent="0.15">
      <c r="A9577" t="s">
        <v>12937</v>
      </c>
      <c r="B9577" t="s">
        <v>2021</v>
      </c>
      <c r="C9577" t="s">
        <v>93</v>
      </c>
      <c r="D9577" t="s">
        <v>76</v>
      </c>
      <c r="E9577">
        <v>3</v>
      </c>
      <c r="F9577" s="8">
        <f>VLOOKUP(C9577,Products!$A$2:$E$20,5,TRUE)</f>
        <v>9.9499999999999993</v>
      </c>
      <c r="G9577" s="8">
        <f t="shared" si="298"/>
        <v>29.849999999999998</v>
      </c>
      <c r="H9577" s="8">
        <f>VLOOKUP(C9577,Products!$A$2:$F$20,6,TRUE)</f>
        <v>1.9499999999999993</v>
      </c>
      <c r="I9577" s="8">
        <f t="shared" si="299"/>
        <v>5.8499999999999979</v>
      </c>
      <c r="J9577" s="42">
        <f>VLOOKUP(B9577,Invoices!A:I,9,TRUE)</f>
        <v>2021</v>
      </c>
    </row>
    <row r="9578" spans="1:10" x14ac:dyDescent="0.15">
      <c r="A9578" t="s">
        <v>12938</v>
      </c>
      <c r="B9578" t="s">
        <v>2022</v>
      </c>
      <c r="C9578" t="s">
        <v>104</v>
      </c>
      <c r="D9578" t="s">
        <v>71</v>
      </c>
      <c r="E9578">
        <v>8</v>
      </c>
      <c r="F9578" s="8">
        <f>VLOOKUP(C9578,Products!$A$2:$E$20,5,TRUE)</f>
        <v>2.95</v>
      </c>
      <c r="G9578" s="8">
        <f t="shared" si="298"/>
        <v>23.6</v>
      </c>
      <c r="H9578" s="8">
        <f>VLOOKUP(C9578,Products!$A$2:$F$20,6,TRUE)</f>
        <v>1.1500000000000001</v>
      </c>
      <c r="I9578" s="8">
        <f t="shared" si="299"/>
        <v>9.2000000000000011</v>
      </c>
      <c r="J9578" s="42">
        <f>VLOOKUP(B9578,Invoices!A:I,9,TRUE)</f>
        <v>2021</v>
      </c>
    </row>
    <row r="9579" spans="1:10" x14ac:dyDescent="0.15">
      <c r="A9579" t="s">
        <v>12939</v>
      </c>
      <c r="B9579" t="s">
        <v>2023</v>
      </c>
      <c r="C9579" t="s">
        <v>89</v>
      </c>
      <c r="D9579" t="s">
        <v>80</v>
      </c>
      <c r="E9579">
        <v>50</v>
      </c>
      <c r="F9579" s="8">
        <f>VLOOKUP(C9579,Products!$A$2:$E$20,5,TRUE)</f>
        <v>15.95</v>
      </c>
      <c r="G9579" s="8">
        <f t="shared" si="298"/>
        <v>797.5</v>
      </c>
      <c r="H9579" s="8">
        <f>VLOOKUP(C9579,Products!$A$2:$F$20,6,TRUE)</f>
        <v>6</v>
      </c>
      <c r="I9579" s="8">
        <f t="shared" si="299"/>
        <v>300</v>
      </c>
      <c r="J9579" s="42">
        <f>VLOOKUP(B9579,Invoices!A:I,9,TRUE)</f>
        <v>2021</v>
      </c>
    </row>
    <row r="9580" spans="1:10" x14ac:dyDescent="0.15">
      <c r="A9580" t="s">
        <v>12940</v>
      </c>
      <c r="B9580" t="s">
        <v>2024</v>
      </c>
      <c r="C9580" t="s">
        <v>90</v>
      </c>
      <c r="D9580" t="s">
        <v>72</v>
      </c>
      <c r="E9580">
        <v>5</v>
      </c>
      <c r="F9580" s="8">
        <f>VLOOKUP(C9580,Products!$A$2:$E$20,5,TRUE)</f>
        <v>8.9499999999999993</v>
      </c>
      <c r="G9580" s="8">
        <f t="shared" si="298"/>
        <v>44.75</v>
      </c>
      <c r="H9580" s="8">
        <f>VLOOKUP(C9580,Products!$A$2:$F$20,6,TRUE)</f>
        <v>5.6999999999999993</v>
      </c>
      <c r="I9580" s="8">
        <f t="shared" si="299"/>
        <v>28.499999999999996</v>
      </c>
      <c r="J9580" s="42">
        <f>VLOOKUP(B9580,Invoices!A:I,9,TRUE)</f>
        <v>2021</v>
      </c>
    </row>
    <row r="9581" spans="1:10" x14ac:dyDescent="0.15">
      <c r="A9581" t="s">
        <v>12941</v>
      </c>
      <c r="B9581" t="s">
        <v>2024</v>
      </c>
      <c r="C9581" t="s">
        <v>92</v>
      </c>
      <c r="D9581" t="s">
        <v>82</v>
      </c>
      <c r="E9581">
        <v>100</v>
      </c>
      <c r="F9581" s="8">
        <f>VLOOKUP(C9581,Products!$A$2:$E$20,5,TRUE)</f>
        <v>19.95</v>
      </c>
      <c r="G9581" s="8">
        <f t="shared" si="298"/>
        <v>1995</v>
      </c>
      <c r="H9581" s="8">
        <f>VLOOKUP(C9581,Products!$A$2:$F$20,6,TRUE)</f>
        <v>7.4499999999999993</v>
      </c>
      <c r="I9581" s="8">
        <f t="shared" si="299"/>
        <v>744.99999999999989</v>
      </c>
      <c r="J9581" s="42">
        <f>VLOOKUP(B9581,Invoices!A:I,9,TRUE)</f>
        <v>2021</v>
      </c>
    </row>
    <row r="9582" spans="1:10" x14ac:dyDescent="0.15">
      <c r="A9582" t="s">
        <v>12942</v>
      </c>
      <c r="B9582" t="s">
        <v>2024</v>
      </c>
      <c r="C9582" t="s">
        <v>101</v>
      </c>
      <c r="D9582" t="s">
        <v>69</v>
      </c>
      <c r="E9582">
        <v>50</v>
      </c>
      <c r="F9582" s="8">
        <f>VLOOKUP(C9582,Products!$A$2:$E$20,5,TRUE)</f>
        <v>129.94999999999999</v>
      </c>
      <c r="G9582" s="8">
        <f t="shared" si="298"/>
        <v>6497.4999999999991</v>
      </c>
      <c r="H9582" s="8">
        <f>VLOOKUP(C9582,Products!$A$2:$F$20,6,TRUE)</f>
        <v>40.449999999999989</v>
      </c>
      <c r="I9582" s="8">
        <f t="shared" si="299"/>
        <v>2022.4999999999995</v>
      </c>
      <c r="J9582" s="42">
        <f>VLOOKUP(B9582,Invoices!A:I,9,TRUE)</f>
        <v>2021</v>
      </c>
    </row>
    <row r="9583" spans="1:10" x14ac:dyDescent="0.15">
      <c r="A9583" t="s">
        <v>12943</v>
      </c>
      <c r="B9583" t="s">
        <v>2024</v>
      </c>
      <c r="C9583" t="s">
        <v>103</v>
      </c>
      <c r="D9583" t="s">
        <v>77</v>
      </c>
      <c r="E9583">
        <v>12</v>
      </c>
      <c r="F9583" s="8">
        <f>VLOOKUP(C9583,Products!$A$2:$E$20,5,TRUE)</f>
        <v>8.9499999999999993</v>
      </c>
      <c r="G9583" s="8">
        <f t="shared" si="298"/>
        <v>107.39999999999999</v>
      </c>
      <c r="H9583" s="8">
        <f>VLOOKUP(C9583,Products!$A$2:$F$20,6,TRUE)</f>
        <v>3.1999999999999993</v>
      </c>
      <c r="I9583" s="8">
        <f t="shared" si="299"/>
        <v>38.399999999999991</v>
      </c>
      <c r="J9583" s="42">
        <f>VLOOKUP(B9583,Invoices!A:I,9,TRUE)</f>
        <v>2021</v>
      </c>
    </row>
    <row r="9584" spans="1:10" x14ac:dyDescent="0.15">
      <c r="A9584" t="s">
        <v>12944</v>
      </c>
      <c r="B9584" t="s">
        <v>2024</v>
      </c>
      <c r="C9584" t="s">
        <v>104</v>
      </c>
      <c r="D9584" t="s">
        <v>71</v>
      </c>
      <c r="E9584">
        <v>1</v>
      </c>
      <c r="F9584" s="8">
        <f>VLOOKUP(C9584,Products!$A$2:$E$20,5,TRUE)</f>
        <v>2.95</v>
      </c>
      <c r="G9584" s="8">
        <f t="shared" si="298"/>
        <v>2.95</v>
      </c>
      <c r="H9584" s="8">
        <f>VLOOKUP(C9584,Products!$A$2:$F$20,6,TRUE)</f>
        <v>1.1500000000000001</v>
      </c>
      <c r="I9584" s="8">
        <f t="shared" si="299"/>
        <v>1.1500000000000001</v>
      </c>
      <c r="J9584" s="42">
        <f>VLOOKUP(B9584,Invoices!A:I,9,TRUE)</f>
        <v>2021</v>
      </c>
    </row>
    <row r="9585" spans="1:10" x14ac:dyDescent="0.15">
      <c r="A9585" t="s">
        <v>12945</v>
      </c>
      <c r="B9585" t="s">
        <v>2024</v>
      </c>
      <c r="C9585" t="s">
        <v>105</v>
      </c>
      <c r="D9585" t="s">
        <v>81</v>
      </c>
      <c r="E9585">
        <v>20</v>
      </c>
      <c r="F9585" s="8">
        <f>VLOOKUP(C9585,Products!$A$2:$E$20,5,TRUE)</f>
        <v>8.9499999999999993</v>
      </c>
      <c r="G9585" s="8">
        <f t="shared" si="298"/>
        <v>179</v>
      </c>
      <c r="H9585" s="8">
        <f>VLOOKUP(C9585,Products!$A$2:$F$20,6,TRUE)</f>
        <v>3.1999999999999993</v>
      </c>
      <c r="I9585" s="8">
        <f t="shared" si="299"/>
        <v>63.999999999999986</v>
      </c>
      <c r="J9585" s="42">
        <f>VLOOKUP(B9585,Invoices!A:I,9,TRUE)</f>
        <v>2021</v>
      </c>
    </row>
    <row r="9586" spans="1:10" x14ac:dyDescent="0.15">
      <c r="A9586" t="s">
        <v>12946</v>
      </c>
      <c r="B9586" t="s">
        <v>2024</v>
      </c>
      <c r="C9586" t="s">
        <v>96</v>
      </c>
      <c r="D9586" t="s">
        <v>75</v>
      </c>
      <c r="E9586">
        <v>10</v>
      </c>
      <c r="F9586" s="8">
        <f>VLOOKUP(C9586,Products!$A$2:$E$20,5,TRUE)</f>
        <v>79.95</v>
      </c>
      <c r="G9586" s="8">
        <f t="shared" si="298"/>
        <v>799.5</v>
      </c>
      <c r="H9586" s="8">
        <f>VLOOKUP(C9586,Products!$A$2:$F$20,6,TRUE)</f>
        <v>27.950000000000003</v>
      </c>
      <c r="I9586" s="8">
        <f t="shared" si="299"/>
        <v>279.5</v>
      </c>
      <c r="J9586" s="42">
        <f>VLOOKUP(B9586,Invoices!A:I,9,TRUE)</f>
        <v>2021</v>
      </c>
    </row>
    <row r="9587" spans="1:10" x14ac:dyDescent="0.15">
      <c r="A9587" t="s">
        <v>12947</v>
      </c>
      <c r="B9587" t="s">
        <v>2024</v>
      </c>
      <c r="C9587" t="s">
        <v>93</v>
      </c>
      <c r="D9587" t="s">
        <v>76</v>
      </c>
      <c r="E9587">
        <v>10</v>
      </c>
      <c r="F9587" s="8">
        <f>VLOOKUP(C9587,Products!$A$2:$E$20,5,TRUE)</f>
        <v>9.9499999999999993</v>
      </c>
      <c r="G9587" s="8">
        <f t="shared" si="298"/>
        <v>99.5</v>
      </c>
      <c r="H9587" s="8">
        <f>VLOOKUP(C9587,Products!$A$2:$F$20,6,TRUE)</f>
        <v>1.9499999999999993</v>
      </c>
      <c r="I9587" s="8">
        <f t="shared" si="299"/>
        <v>19.499999999999993</v>
      </c>
      <c r="J9587" s="42">
        <f>VLOOKUP(B9587,Invoices!A:I,9,TRUE)</f>
        <v>2021</v>
      </c>
    </row>
    <row r="9588" spans="1:10" x14ac:dyDescent="0.15">
      <c r="A9588" t="s">
        <v>12948</v>
      </c>
      <c r="B9588" t="s">
        <v>2024</v>
      </c>
      <c r="C9588" t="s">
        <v>89</v>
      </c>
      <c r="D9588" t="s">
        <v>80</v>
      </c>
      <c r="E9588">
        <v>6</v>
      </c>
      <c r="F9588" s="8">
        <f>VLOOKUP(C9588,Products!$A$2:$E$20,5,TRUE)</f>
        <v>15.95</v>
      </c>
      <c r="G9588" s="8">
        <f t="shared" si="298"/>
        <v>95.699999999999989</v>
      </c>
      <c r="H9588" s="8">
        <f>VLOOKUP(C9588,Products!$A$2:$F$20,6,TRUE)</f>
        <v>6</v>
      </c>
      <c r="I9588" s="8">
        <f t="shared" si="299"/>
        <v>36</v>
      </c>
      <c r="J9588" s="42">
        <f>VLOOKUP(B9588,Invoices!A:I,9,TRUE)</f>
        <v>2021</v>
      </c>
    </row>
    <row r="9589" spans="1:10" x14ac:dyDescent="0.15">
      <c r="A9589" t="s">
        <v>12949</v>
      </c>
      <c r="B9589" t="s">
        <v>2025</v>
      </c>
      <c r="C9589" t="s">
        <v>90</v>
      </c>
      <c r="D9589" t="s">
        <v>72</v>
      </c>
      <c r="E9589">
        <v>6</v>
      </c>
      <c r="F9589" s="8">
        <f>VLOOKUP(C9589,Products!$A$2:$E$20,5,TRUE)</f>
        <v>8.9499999999999993</v>
      </c>
      <c r="G9589" s="8">
        <f t="shared" si="298"/>
        <v>53.699999999999996</v>
      </c>
      <c r="H9589" s="8">
        <f>VLOOKUP(C9589,Products!$A$2:$F$20,6,TRUE)</f>
        <v>5.6999999999999993</v>
      </c>
      <c r="I9589" s="8">
        <f t="shared" si="299"/>
        <v>34.199999999999996</v>
      </c>
      <c r="J9589" s="42">
        <f>VLOOKUP(B9589,Invoices!A:I,9,TRUE)</f>
        <v>2021</v>
      </c>
    </row>
    <row r="9590" spans="1:10" x14ac:dyDescent="0.15">
      <c r="A9590" t="s">
        <v>12950</v>
      </c>
      <c r="B9590" t="s">
        <v>2025</v>
      </c>
      <c r="C9590" t="s">
        <v>96</v>
      </c>
      <c r="D9590" t="s">
        <v>75</v>
      </c>
      <c r="E9590">
        <v>6</v>
      </c>
      <c r="F9590" s="8">
        <f>VLOOKUP(C9590,Products!$A$2:$E$20,5,TRUE)</f>
        <v>79.95</v>
      </c>
      <c r="G9590" s="8">
        <f t="shared" si="298"/>
        <v>479.70000000000005</v>
      </c>
      <c r="H9590" s="8">
        <f>VLOOKUP(C9590,Products!$A$2:$F$20,6,TRUE)</f>
        <v>27.950000000000003</v>
      </c>
      <c r="I9590" s="8">
        <f t="shared" si="299"/>
        <v>167.70000000000002</v>
      </c>
      <c r="J9590" s="42">
        <f>VLOOKUP(B9590,Invoices!A:I,9,TRUE)</f>
        <v>2021</v>
      </c>
    </row>
    <row r="9591" spans="1:10" x14ac:dyDescent="0.15">
      <c r="A9591" t="s">
        <v>12951</v>
      </c>
      <c r="B9591" t="s">
        <v>2025</v>
      </c>
      <c r="C9591" t="s">
        <v>88</v>
      </c>
      <c r="D9591" t="s">
        <v>85</v>
      </c>
      <c r="E9591">
        <v>50</v>
      </c>
      <c r="F9591" s="8">
        <f>VLOOKUP(C9591,Products!$A$2:$E$20,5,TRUE)</f>
        <v>8.9499999999999993</v>
      </c>
      <c r="G9591" s="8">
        <f t="shared" si="298"/>
        <v>447.49999999999994</v>
      </c>
      <c r="H9591" s="8">
        <f>VLOOKUP(C9591,Products!$A$2:$F$20,6,TRUE)</f>
        <v>5.6999999999999993</v>
      </c>
      <c r="I9591" s="8">
        <f t="shared" si="299"/>
        <v>284.99999999999994</v>
      </c>
      <c r="J9591" s="42">
        <f>VLOOKUP(B9591,Invoices!A:I,9,TRUE)</f>
        <v>2021</v>
      </c>
    </row>
    <row r="9592" spans="1:10" x14ac:dyDescent="0.15">
      <c r="A9592" t="s">
        <v>12952</v>
      </c>
      <c r="B9592" t="s">
        <v>2025</v>
      </c>
      <c r="C9592" t="s">
        <v>102</v>
      </c>
      <c r="D9592" t="s">
        <v>83</v>
      </c>
      <c r="E9592">
        <v>30</v>
      </c>
      <c r="F9592" s="8">
        <f>VLOOKUP(C9592,Products!$A$2:$E$20,5,TRUE)</f>
        <v>29.95</v>
      </c>
      <c r="G9592" s="8">
        <f t="shared" si="298"/>
        <v>898.5</v>
      </c>
      <c r="H9592" s="8">
        <f>VLOOKUP(C9592,Products!$A$2:$F$20,6,TRUE)</f>
        <v>15</v>
      </c>
      <c r="I9592" s="8">
        <f t="shared" si="299"/>
        <v>450</v>
      </c>
      <c r="J9592" s="42">
        <f>VLOOKUP(B9592,Invoices!A:I,9,TRUE)</f>
        <v>2021</v>
      </c>
    </row>
    <row r="9593" spans="1:10" x14ac:dyDescent="0.15">
      <c r="A9593" t="s">
        <v>12953</v>
      </c>
      <c r="B9593" t="s">
        <v>2025</v>
      </c>
      <c r="C9593" t="s">
        <v>105</v>
      </c>
      <c r="D9593" t="s">
        <v>81</v>
      </c>
      <c r="E9593">
        <v>2</v>
      </c>
      <c r="F9593" s="8">
        <f>VLOOKUP(C9593,Products!$A$2:$E$20,5,TRUE)</f>
        <v>8.9499999999999993</v>
      </c>
      <c r="G9593" s="8">
        <f t="shared" si="298"/>
        <v>17.899999999999999</v>
      </c>
      <c r="H9593" s="8">
        <f>VLOOKUP(C9593,Products!$A$2:$F$20,6,TRUE)</f>
        <v>3.1999999999999993</v>
      </c>
      <c r="I9593" s="8">
        <f t="shared" si="299"/>
        <v>6.3999999999999986</v>
      </c>
      <c r="J9593" s="42">
        <f>VLOOKUP(B9593,Invoices!A:I,9,TRUE)</f>
        <v>2021</v>
      </c>
    </row>
    <row r="9594" spans="1:10" x14ac:dyDescent="0.15">
      <c r="A9594" t="s">
        <v>12954</v>
      </c>
      <c r="B9594" t="s">
        <v>2025</v>
      </c>
      <c r="C9594" t="s">
        <v>92</v>
      </c>
      <c r="D9594" t="s">
        <v>82</v>
      </c>
      <c r="E9594">
        <v>1</v>
      </c>
      <c r="F9594" s="8">
        <f>VLOOKUP(C9594,Products!$A$2:$E$20,5,TRUE)</f>
        <v>19.95</v>
      </c>
      <c r="G9594" s="8">
        <f t="shared" si="298"/>
        <v>19.95</v>
      </c>
      <c r="H9594" s="8">
        <f>VLOOKUP(C9594,Products!$A$2:$F$20,6,TRUE)</f>
        <v>7.4499999999999993</v>
      </c>
      <c r="I9594" s="8">
        <f t="shared" si="299"/>
        <v>7.4499999999999993</v>
      </c>
      <c r="J9594" s="42">
        <f>VLOOKUP(B9594,Invoices!A:I,9,TRUE)</f>
        <v>2021</v>
      </c>
    </row>
    <row r="9595" spans="1:10" x14ac:dyDescent="0.15">
      <c r="A9595" t="s">
        <v>12955</v>
      </c>
      <c r="B9595" t="s">
        <v>2025</v>
      </c>
      <c r="C9595" t="s">
        <v>87</v>
      </c>
      <c r="D9595" t="s">
        <v>68</v>
      </c>
      <c r="E9595">
        <v>1</v>
      </c>
      <c r="F9595" s="8">
        <f>VLOOKUP(C9595,Products!$A$2:$E$20,5,TRUE)</f>
        <v>19.95</v>
      </c>
      <c r="G9595" s="8">
        <f t="shared" si="298"/>
        <v>19.95</v>
      </c>
      <c r="H9595" s="8">
        <f>VLOOKUP(C9595,Products!$A$2:$F$20,6,TRUE)</f>
        <v>7.4499999999999993</v>
      </c>
      <c r="I9595" s="8">
        <f t="shared" si="299"/>
        <v>7.4499999999999993</v>
      </c>
      <c r="J9595" s="42">
        <f>VLOOKUP(B9595,Invoices!A:I,9,TRUE)</f>
        <v>2021</v>
      </c>
    </row>
    <row r="9596" spans="1:10" x14ac:dyDescent="0.15">
      <c r="A9596" t="s">
        <v>12956</v>
      </c>
      <c r="B9596" t="s">
        <v>2025</v>
      </c>
      <c r="C9596" t="s">
        <v>104</v>
      </c>
      <c r="D9596" t="s">
        <v>71</v>
      </c>
      <c r="E9596">
        <v>1</v>
      </c>
      <c r="F9596" s="8">
        <f>VLOOKUP(C9596,Products!$A$2:$E$20,5,TRUE)</f>
        <v>2.95</v>
      </c>
      <c r="G9596" s="8">
        <f t="shared" si="298"/>
        <v>2.95</v>
      </c>
      <c r="H9596" s="8">
        <f>VLOOKUP(C9596,Products!$A$2:$F$20,6,TRUE)</f>
        <v>1.1500000000000001</v>
      </c>
      <c r="I9596" s="8">
        <f t="shared" si="299"/>
        <v>1.1500000000000001</v>
      </c>
      <c r="J9596" s="42">
        <f>VLOOKUP(B9596,Invoices!A:I,9,TRUE)</f>
        <v>2021</v>
      </c>
    </row>
    <row r="9597" spans="1:10" x14ac:dyDescent="0.15">
      <c r="A9597" t="s">
        <v>12957</v>
      </c>
      <c r="B9597" t="s">
        <v>2025</v>
      </c>
      <c r="C9597" t="s">
        <v>94</v>
      </c>
      <c r="D9597" t="s">
        <v>86</v>
      </c>
      <c r="E9597">
        <v>12</v>
      </c>
      <c r="F9597" s="8">
        <f>VLOOKUP(C9597,Products!$A$2:$E$20,5,TRUE)</f>
        <v>3.5</v>
      </c>
      <c r="G9597" s="8">
        <f t="shared" si="298"/>
        <v>42</v>
      </c>
      <c r="H9597" s="8">
        <f>VLOOKUP(C9597,Products!$A$2:$F$20,6,TRUE)</f>
        <v>0.54999999999999982</v>
      </c>
      <c r="I9597" s="8">
        <f t="shared" si="299"/>
        <v>6.5999999999999979</v>
      </c>
      <c r="J9597" s="42">
        <f>VLOOKUP(B9597,Invoices!A:I,9,TRUE)</f>
        <v>2021</v>
      </c>
    </row>
    <row r="9598" spans="1:10" x14ac:dyDescent="0.15">
      <c r="A9598" t="s">
        <v>12958</v>
      </c>
      <c r="B9598" t="s">
        <v>2026</v>
      </c>
      <c r="C9598" t="s">
        <v>103</v>
      </c>
      <c r="D9598" t="s">
        <v>77</v>
      </c>
      <c r="E9598">
        <v>4</v>
      </c>
      <c r="F9598" s="8">
        <f>VLOOKUP(C9598,Products!$A$2:$E$20,5,TRUE)</f>
        <v>8.9499999999999993</v>
      </c>
      <c r="G9598" s="8">
        <f t="shared" si="298"/>
        <v>35.799999999999997</v>
      </c>
      <c r="H9598" s="8">
        <f>VLOOKUP(C9598,Products!$A$2:$F$20,6,TRUE)</f>
        <v>3.1999999999999993</v>
      </c>
      <c r="I9598" s="8">
        <f t="shared" si="299"/>
        <v>12.799999999999997</v>
      </c>
      <c r="J9598" s="42">
        <f>VLOOKUP(B9598,Invoices!A:I,9,TRUE)</f>
        <v>2021</v>
      </c>
    </row>
    <row r="9599" spans="1:10" x14ac:dyDescent="0.15">
      <c r="A9599" t="s">
        <v>12959</v>
      </c>
      <c r="B9599" t="s">
        <v>2026</v>
      </c>
      <c r="C9599" t="s">
        <v>94</v>
      </c>
      <c r="D9599" t="s">
        <v>86</v>
      </c>
      <c r="E9599">
        <v>25</v>
      </c>
      <c r="F9599" s="8">
        <f>VLOOKUP(C9599,Products!$A$2:$E$20,5,TRUE)</f>
        <v>3.5</v>
      </c>
      <c r="G9599" s="8">
        <f t="shared" si="298"/>
        <v>87.5</v>
      </c>
      <c r="H9599" s="8">
        <f>VLOOKUP(C9599,Products!$A$2:$F$20,6,TRUE)</f>
        <v>0.54999999999999982</v>
      </c>
      <c r="I9599" s="8">
        <f t="shared" si="299"/>
        <v>13.749999999999996</v>
      </c>
      <c r="J9599" s="42">
        <f>VLOOKUP(B9599,Invoices!A:I,9,TRUE)</f>
        <v>2021</v>
      </c>
    </row>
    <row r="9600" spans="1:10" x14ac:dyDescent="0.15">
      <c r="A9600" t="s">
        <v>12960</v>
      </c>
      <c r="B9600" t="s">
        <v>2026</v>
      </c>
      <c r="C9600" t="s">
        <v>87</v>
      </c>
      <c r="D9600" t="s">
        <v>68</v>
      </c>
      <c r="E9600">
        <v>2</v>
      </c>
      <c r="F9600" s="8">
        <f>VLOOKUP(C9600,Products!$A$2:$E$20,5,TRUE)</f>
        <v>19.95</v>
      </c>
      <c r="G9600" s="8">
        <f t="shared" si="298"/>
        <v>39.9</v>
      </c>
      <c r="H9600" s="8">
        <f>VLOOKUP(C9600,Products!$A$2:$F$20,6,TRUE)</f>
        <v>7.4499999999999993</v>
      </c>
      <c r="I9600" s="8">
        <f t="shared" si="299"/>
        <v>14.899999999999999</v>
      </c>
      <c r="J9600" s="42">
        <f>VLOOKUP(B9600,Invoices!A:I,9,TRUE)</f>
        <v>2021</v>
      </c>
    </row>
    <row r="9601" spans="1:10" x14ac:dyDescent="0.15">
      <c r="A9601" t="s">
        <v>12961</v>
      </c>
      <c r="B9601" t="s">
        <v>2026</v>
      </c>
      <c r="C9601" t="s">
        <v>95</v>
      </c>
      <c r="D9601" t="s">
        <v>73</v>
      </c>
      <c r="E9601">
        <v>2</v>
      </c>
      <c r="F9601" s="8">
        <f>VLOOKUP(C9601,Products!$A$2:$E$20,5,TRUE)</f>
        <v>12.95</v>
      </c>
      <c r="G9601" s="8">
        <f t="shared" si="298"/>
        <v>25.9</v>
      </c>
      <c r="H9601" s="8">
        <f>VLOOKUP(C9601,Products!$A$2:$F$20,6,TRUE)</f>
        <v>4.1999999999999993</v>
      </c>
      <c r="I9601" s="8">
        <f t="shared" si="299"/>
        <v>8.3999999999999986</v>
      </c>
      <c r="J9601" s="42">
        <f>VLOOKUP(B9601,Invoices!A:I,9,TRUE)</f>
        <v>2021</v>
      </c>
    </row>
    <row r="9602" spans="1:10" x14ac:dyDescent="0.15">
      <c r="A9602" t="s">
        <v>12962</v>
      </c>
      <c r="B9602" t="s">
        <v>2026</v>
      </c>
      <c r="C9602" t="s">
        <v>102</v>
      </c>
      <c r="D9602" t="s">
        <v>83</v>
      </c>
      <c r="E9602">
        <v>2</v>
      </c>
      <c r="F9602" s="8">
        <f>VLOOKUP(C9602,Products!$A$2:$E$20,5,TRUE)</f>
        <v>29.95</v>
      </c>
      <c r="G9602" s="8">
        <f t="shared" si="298"/>
        <v>59.9</v>
      </c>
      <c r="H9602" s="8">
        <f>VLOOKUP(C9602,Products!$A$2:$F$20,6,TRUE)</f>
        <v>15</v>
      </c>
      <c r="I9602" s="8">
        <f t="shared" si="299"/>
        <v>30</v>
      </c>
      <c r="J9602" s="42">
        <f>VLOOKUP(B9602,Invoices!A:I,9,TRUE)</f>
        <v>2021</v>
      </c>
    </row>
    <row r="9603" spans="1:10" x14ac:dyDescent="0.15">
      <c r="A9603" t="s">
        <v>12963</v>
      </c>
      <c r="B9603" t="s">
        <v>2026</v>
      </c>
      <c r="C9603" t="s">
        <v>105</v>
      </c>
      <c r="D9603" t="s">
        <v>81</v>
      </c>
      <c r="E9603">
        <v>2</v>
      </c>
      <c r="F9603" s="8">
        <f>VLOOKUP(C9603,Products!$A$2:$E$20,5,TRUE)</f>
        <v>8.9499999999999993</v>
      </c>
      <c r="G9603" s="8">
        <f t="shared" ref="G9603:G9666" si="300">F9603*E9603</f>
        <v>17.899999999999999</v>
      </c>
      <c r="H9603" s="8">
        <f>VLOOKUP(C9603,Products!$A$2:$F$20,6,TRUE)</f>
        <v>3.1999999999999993</v>
      </c>
      <c r="I9603" s="8">
        <f t="shared" ref="I9603:I9666" si="301">H9603*E9603</f>
        <v>6.3999999999999986</v>
      </c>
      <c r="J9603" s="42">
        <f>VLOOKUP(B9603,Invoices!A:I,9,TRUE)</f>
        <v>2021</v>
      </c>
    </row>
    <row r="9604" spans="1:10" x14ac:dyDescent="0.15">
      <c r="A9604" t="s">
        <v>12964</v>
      </c>
      <c r="B9604" t="s">
        <v>2027</v>
      </c>
      <c r="C9604" t="s">
        <v>90</v>
      </c>
      <c r="D9604" t="s">
        <v>72</v>
      </c>
      <c r="E9604">
        <v>1</v>
      </c>
      <c r="F9604" s="8">
        <f>VLOOKUP(C9604,Products!$A$2:$E$20,5,TRUE)</f>
        <v>8.9499999999999993</v>
      </c>
      <c r="G9604" s="8">
        <f t="shared" si="300"/>
        <v>8.9499999999999993</v>
      </c>
      <c r="H9604" s="8">
        <f>VLOOKUP(C9604,Products!$A$2:$F$20,6,TRUE)</f>
        <v>5.6999999999999993</v>
      </c>
      <c r="I9604" s="8">
        <f t="shared" si="301"/>
        <v>5.6999999999999993</v>
      </c>
      <c r="J9604" s="42">
        <f>VLOOKUP(B9604,Invoices!A:I,9,TRUE)</f>
        <v>2021</v>
      </c>
    </row>
    <row r="9605" spans="1:10" x14ac:dyDescent="0.15">
      <c r="A9605" t="s">
        <v>12965</v>
      </c>
      <c r="B9605" t="s">
        <v>2027</v>
      </c>
      <c r="C9605" t="s">
        <v>101</v>
      </c>
      <c r="D9605" t="s">
        <v>69</v>
      </c>
      <c r="E9605">
        <v>7</v>
      </c>
      <c r="F9605" s="8">
        <f>VLOOKUP(C9605,Products!$A$2:$E$20,5,TRUE)</f>
        <v>129.94999999999999</v>
      </c>
      <c r="G9605" s="8">
        <f t="shared" si="300"/>
        <v>909.64999999999986</v>
      </c>
      <c r="H9605" s="8">
        <f>VLOOKUP(C9605,Products!$A$2:$F$20,6,TRUE)</f>
        <v>40.449999999999989</v>
      </c>
      <c r="I9605" s="8">
        <f t="shared" si="301"/>
        <v>283.14999999999992</v>
      </c>
      <c r="J9605" s="42">
        <f>VLOOKUP(B9605,Invoices!A:I,9,TRUE)</f>
        <v>2021</v>
      </c>
    </row>
    <row r="9606" spans="1:10" x14ac:dyDescent="0.15">
      <c r="A9606" t="s">
        <v>12966</v>
      </c>
      <c r="B9606" t="s">
        <v>2027</v>
      </c>
      <c r="C9606" t="s">
        <v>103</v>
      </c>
      <c r="D9606" t="s">
        <v>77</v>
      </c>
      <c r="E9606">
        <v>3</v>
      </c>
      <c r="F9606" s="8">
        <f>VLOOKUP(C9606,Products!$A$2:$E$20,5,TRUE)</f>
        <v>8.9499999999999993</v>
      </c>
      <c r="G9606" s="8">
        <f t="shared" si="300"/>
        <v>26.849999999999998</v>
      </c>
      <c r="H9606" s="8">
        <f>VLOOKUP(C9606,Products!$A$2:$F$20,6,TRUE)</f>
        <v>3.1999999999999993</v>
      </c>
      <c r="I9606" s="8">
        <f t="shared" si="301"/>
        <v>9.5999999999999979</v>
      </c>
      <c r="J9606" s="42">
        <f>VLOOKUP(B9606,Invoices!A:I,9,TRUE)</f>
        <v>2021</v>
      </c>
    </row>
    <row r="9607" spans="1:10" x14ac:dyDescent="0.15">
      <c r="A9607" t="s">
        <v>12967</v>
      </c>
      <c r="B9607" t="s">
        <v>2027</v>
      </c>
      <c r="C9607" t="s">
        <v>87</v>
      </c>
      <c r="D9607" t="s">
        <v>68</v>
      </c>
      <c r="E9607">
        <v>5</v>
      </c>
      <c r="F9607" s="8">
        <f>VLOOKUP(C9607,Products!$A$2:$E$20,5,TRUE)</f>
        <v>19.95</v>
      </c>
      <c r="G9607" s="8">
        <f t="shared" si="300"/>
        <v>99.75</v>
      </c>
      <c r="H9607" s="8">
        <f>VLOOKUP(C9607,Products!$A$2:$F$20,6,TRUE)</f>
        <v>7.4499999999999993</v>
      </c>
      <c r="I9607" s="8">
        <f t="shared" si="301"/>
        <v>37.25</v>
      </c>
      <c r="J9607" s="42">
        <f>VLOOKUP(B9607,Invoices!A:I,9,TRUE)</f>
        <v>2021</v>
      </c>
    </row>
    <row r="9608" spans="1:10" x14ac:dyDescent="0.15">
      <c r="A9608" t="s">
        <v>12968</v>
      </c>
      <c r="B9608" t="s">
        <v>2027</v>
      </c>
      <c r="C9608" t="s">
        <v>89</v>
      </c>
      <c r="D9608" t="s">
        <v>80</v>
      </c>
      <c r="E9608">
        <v>1</v>
      </c>
      <c r="F9608" s="8">
        <f>VLOOKUP(C9608,Products!$A$2:$E$20,5,TRUE)</f>
        <v>15.95</v>
      </c>
      <c r="G9608" s="8">
        <f t="shared" si="300"/>
        <v>15.95</v>
      </c>
      <c r="H9608" s="8">
        <f>VLOOKUP(C9608,Products!$A$2:$F$20,6,TRUE)</f>
        <v>6</v>
      </c>
      <c r="I9608" s="8">
        <f t="shared" si="301"/>
        <v>6</v>
      </c>
      <c r="J9608" s="42">
        <f>VLOOKUP(B9608,Invoices!A:I,9,TRUE)</f>
        <v>2021</v>
      </c>
    </row>
    <row r="9609" spans="1:10" x14ac:dyDescent="0.15">
      <c r="A9609" t="s">
        <v>12969</v>
      </c>
      <c r="B9609" t="s">
        <v>2028</v>
      </c>
      <c r="C9609" t="s">
        <v>102</v>
      </c>
      <c r="D9609" t="s">
        <v>83</v>
      </c>
      <c r="E9609">
        <v>1</v>
      </c>
      <c r="F9609" s="8">
        <f>VLOOKUP(C9609,Products!$A$2:$E$20,5,TRUE)</f>
        <v>29.95</v>
      </c>
      <c r="G9609" s="8">
        <f t="shared" si="300"/>
        <v>29.95</v>
      </c>
      <c r="H9609" s="8">
        <f>VLOOKUP(C9609,Products!$A$2:$F$20,6,TRUE)</f>
        <v>15</v>
      </c>
      <c r="I9609" s="8">
        <f t="shared" si="301"/>
        <v>15</v>
      </c>
      <c r="J9609" s="42">
        <f>VLOOKUP(B9609,Invoices!A:I,9,TRUE)</f>
        <v>2021</v>
      </c>
    </row>
    <row r="9610" spans="1:10" x14ac:dyDescent="0.15">
      <c r="A9610" t="s">
        <v>12970</v>
      </c>
      <c r="B9610" t="s">
        <v>2029</v>
      </c>
      <c r="C9610" t="s">
        <v>90</v>
      </c>
      <c r="D9610" t="s">
        <v>72</v>
      </c>
      <c r="E9610">
        <v>1</v>
      </c>
      <c r="F9610" s="8">
        <f>VLOOKUP(C9610,Products!$A$2:$E$20,5,TRUE)</f>
        <v>8.9499999999999993</v>
      </c>
      <c r="G9610" s="8">
        <f t="shared" si="300"/>
        <v>8.9499999999999993</v>
      </c>
      <c r="H9610" s="8">
        <f>VLOOKUP(C9610,Products!$A$2:$F$20,6,TRUE)</f>
        <v>5.6999999999999993</v>
      </c>
      <c r="I9610" s="8">
        <f t="shared" si="301"/>
        <v>5.6999999999999993</v>
      </c>
      <c r="J9610" s="42">
        <f>VLOOKUP(B9610,Invoices!A:I,9,TRUE)</f>
        <v>2021</v>
      </c>
    </row>
    <row r="9611" spans="1:10" x14ac:dyDescent="0.15">
      <c r="A9611" t="s">
        <v>12971</v>
      </c>
      <c r="B9611" t="s">
        <v>2029</v>
      </c>
      <c r="C9611" t="s">
        <v>104</v>
      </c>
      <c r="D9611" t="s">
        <v>71</v>
      </c>
      <c r="E9611">
        <v>1</v>
      </c>
      <c r="F9611" s="8">
        <f>VLOOKUP(C9611,Products!$A$2:$E$20,5,TRUE)</f>
        <v>2.95</v>
      </c>
      <c r="G9611" s="8">
        <f t="shared" si="300"/>
        <v>2.95</v>
      </c>
      <c r="H9611" s="8">
        <f>VLOOKUP(C9611,Products!$A$2:$F$20,6,TRUE)</f>
        <v>1.1500000000000001</v>
      </c>
      <c r="I9611" s="8">
        <f t="shared" si="301"/>
        <v>1.1500000000000001</v>
      </c>
      <c r="J9611" s="42">
        <f>VLOOKUP(B9611,Invoices!A:I,9,TRUE)</f>
        <v>2021</v>
      </c>
    </row>
    <row r="9612" spans="1:10" x14ac:dyDescent="0.15">
      <c r="A9612" t="s">
        <v>12972</v>
      </c>
      <c r="B9612" t="s">
        <v>2030</v>
      </c>
      <c r="C9612" t="s">
        <v>87</v>
      </c>
      <c r="D9612" t="s">
        <v>68</v>
      </c>
      <c r="E9612">
        <v>20</v>
      </c>
      <c r="F9612" s="8">
        <f>VLOOKUP(C9612,Products!$A$2:$E$20,5,TRUE)</f>
        <v>19.95</v>
      </c>
      <c r="G9612" s="8">
        <f t="shared" si="300"/>
        <v>399</v>
      </c>
      <c r="H9612" s="8">
        <f>VLOOKUP(C9612,Products!$A$2:$F$20,6,TRUE)</f>
        <v>7.4499999999999993</v>
      </c>
      <c r="I9612" s="8">
        <f t="shared" si="301"/>
        <v>149</v>
      </c>
      <c r="J9612" s="42">
        <f>VLOOKUP(B9612,Invoices!A:I,9,TRUE)</f>
        <v>2021</v>
      </c>
    </row>
    <row r="9613" spans="1:10" x14ac:dyDescent="0.15">
      <c r="A9613" t="s">
        <v>12973</v>
      </c>
      <c r="B9613" t="s">
        <v>2030</v>
      </c>
      <c r="C9613" t="s">
        <v>97</v>
      </c>
      <c r="D9613" t="s">
        <v>74</v>
      </c>
      <c r="E9613">
        <v>4</v>
      </c>
      <c r="F9613" s="8">
        <f>VLOOKUP(C9613,Products!$A$2:$E$20,5,TRUE)</f>
        <v>1.5</v>
      </c>
      <c r="G9613" s="8">
        <f t="shared" si="300"/>
        <v>6</v>
      </c>
      <c r="H9613" s="8">
        <f>VLOOKUP(C9613,Products!$A$2:$F$20,6,TRUE)</f>
        <v>0.5</v>
      </c>
      <c r="I9613" s="8">
        <f t="shared" si="301"/>
        <v>2</v>
      </c>
      <c r="J9613" s="42">
        <f>VLOOKUP(B9613,Invoices!A:I,9,TRUE)</f>
        <v>2021</v>
      </c>
    </row>
    <row r="9614" spans="1:10" x14ac:dyDescent="0.15">
      <c r="A9614" t="s">
        <v>12974</v>
      </c>
      <c r="B9614" t="s">
        <v>2030</v>
      </c>
      <c r="C9614" t="s">
        <v>104</v>
      </c>
      <c r="D9614" t="s">
        <v>71</v>
      </c>
      <c r="E9614">
        <v>2</v>
      </c>
      <c r="F9614" s="8">
        <f>VLOOKUP(C9614,Products!$A$2:$E$20,5,TRUE)</f>
        <v>2.95</v>
      </c>
      <c r="G9614" s="8">
        <f t="shared" si="300"/>
        <v>5.9</v>
      </c>
      <c r="H9614" s="8">
        <f>VLOOKUP(C9614,Products!$A$2:$F$20,6,TRUE)</f>
        <v>1.1500000000000001</v>
      </c>
      <c r="I9614" s="8">
        <f t="shared" si="301"/>
        <v>2.3000000000000003</v>
      </c>
      <c r="J9614" s="42">
        <f>VLOOKUP(B9614,Invoices!A:I,9,TRUE)</f>
        <v>2021</v>
      </c>
    </row>
    <row r="9615" spans="1:10" x14ac:dyDescent="0.15">
      <c r="A9615" t="s">
        <v>12975</v>
      </c>
      <c r="B9615" t="s">
        <v>2030</v>
      </c>
      <c r="C9615" t="s">
        <v>105</v>
      </c>
      <c r="D9615" t="s">
        <v>81</v>
      </c>
      <c r="E9615">
        <v>3</v>
      </c>
      <c r="F9615" s="8">
        <f>VLOOKUP(C9615,Products!$A$2:$E$20,5,TRUE)</f>
        <v>8.9499999999999993</v>
      </c>
      <c r="G9615" s="8">
        <f t="shared" si="300"/>
        <v>26.849999999999998</v>
      </c>
      <c r="H9615" s="8">
        <f>VLOOKUP(C9615,Products!$A$2:$F$20,6,TRUE)</f>
        <v>3.1999999999999993</v>
      </c>
      <c r="I9615" s="8">
        <f t="shared" si="301"/>
        <v>9.5999999999999979</v>
      </c>
      <c r="J9615" s="42">
        <f>VLOOKUP(B9615,Invoices!A:I,9,TRUE)</f>
        <v>2021</v>
      </c>
    </row>
    <row r="9616" spans="1:10" x14ac:dyDescent="0.15">
      <c r="A9616" t="s">
        <v>12976</v>
      </c>
      <c r="B9616" t="s">
        <v>2030</v>
      </c>
      <c r="C9616" t="s">
        <v>91</v>
      </c>
      <c r="D9616" t="s">
        <v>70</v>
      </c>
      <c r="E9616">
        <v>1</v>
      </c>
      <c r="F9616" s="8">
        <f>VLOOKUP(C9616,Products!$A$2:$E$20,5,TRUE)</f>
        <v>49.95</v>
      </c>
      <c r="G9616" s="8">
        <f t="shared" si="300"/>
        <v>49.95</v>
      </c>
      <c r="H9616" s="8">
        <f>VLOOKUP(C9616,Products!$A$2:$F$20,6,TRUE)</f>
        <v>21.200000000000003</v>
      </c>
      <c r="I9616" s="8">
        <f t="shared" si="301"/>
        <v>21.200000000000003</v>
      </c>
      <c r="J9616" s="42">
        <f>VLOOKUP(B9616,Invoices!A:I,9,TRUE)</f>
        <v>2021</v>
      </c>
    </row>
    <row r="9617" spans="1:10" x14ac:dyDescent="0.15">
      <c r="A9617" t="s">
        <v>12977</v>
      </c>
      <c r="B9617" t="s">
        <v>2030</v>
      </c>
      <c r="C9617" t="s">
        <v>101</v>
      </c>
      <c r="D9617" t="s">
        <v>69</v>
      </c>
      <c r="E9617">
        <v>5</v>
      </c>
      <c r="F9617" s="8">
        <f>VLOOKUP(C9617,Products!$A$2:$E$20,5,TRUE)</f>
        <v>129.94999999999999</v>
      </c>
      <c r="G9617" s="8">
        <f t="shared" si="300"/>
        <v>649.75</v>
      </c>
      <c r="H9617" s="8">
        <f>VLOOKUP(C9617,Products!$A$2:$F$20,6,TRUE)</f>
        <v>40.449999999999989</v>
      </c>
      <c r="I9617" s="8">
        <f t="shared" si="301"/>
        <v>202.24999999999994</v>
      </c>
      <c r="J9617" s="42">
        <f>VLOOKUP(B9617,Invoices!A:I,9,TRUE)</f>
        <v>2021</v>
      </c>
    </row>
    <row r="9618" spans="1:10" x14ac:dyDescent="0.15">
      <c r="A9618" t="s">
        <v>12978</v>
      </c>
      <c r="B9618" t="s">
        <v>2030</v>
      </c>
      <c r="C9618" t="s">
        <v>90</v>
      </c>
      <c r="D9618" t="s">
        <v>72</v>
      </c>
      <c r="E9618">
        <v>50</v>
      </c>
      <c r="F9618" s="8">
        <f>VLOOKUP(C9618,Products!$A$2:$E$20,5,TRUE)</f>
        <v>8.9499999999999993</v>
      </c>
      <c r="G9618" s="8">
        <f t="shared" si="300"/>
        <v>447.49999999999994</v>
      </c>
      <c r="H9618" s="8">
        <f>VLOOKUP(C9618,Products!$A$2:$F$20,6,TRUE)</f>
        <v>5.6999999999999993</v>
      </c>
      <c r="I9618" s="8">
        <f t="shared" si="301"/>
        <v>284.99999999999994</v>
      </c>
      <c r="J9618" s="42">
        <f>VLOOKUP(B9618,Invoices!A:I,9,TRUE)</f>
        <v>2021</v>
      </c>
    </row>
    <row r="9619" spans="1:10" x14ac:dyDescent="0.15">
      <c r="A9619" t="s">
        <v>12979</v>
      </c>
      <c r="B9619" t="s">
        <v>2030</v>
      </c>
      <c r="C9619" t="s">
        <v>100</v>
      </c>
      <c r="D9619" t="s">
        <v>78</v>
      </c>
      <c r="E9619">
        <v>3</v>
      </c>
      <c r="F9619" s="8">
        <f>VLOOKUP(C9619,Products!$A$2:$E$20,5,TRUE)</f>
        <v>49.95</v>
      </c>
      <c r="G9619" s="8">
        <f t="shared" si="300"/>
        <v>149.85000000000002</v>
      </c>
      <c r="H9619" s="8">
        <f>VLOOKUP(C9619,Products!$A$2:$F$20,6,TRUE)</f>
        <v>19.950000000000003</v>
      </c>
      <c r="I9619" s="8">
        <f t="shared" si="301"/>
        <v>59.850000000000009</v>
      </c>
      <c r="J9619" s="42">
        <f>VLOOKUP(B9619,Invoices!A:I,9,TRUE)</f>
        <v>2021</v>
      </c>
    </row>
    <row r="9620" spans="1:10" x14ac:dyDescent="0.15">
      <c r="A9620" t="s">
        <v>12980</v>
      </c>
      <c r="B9620" t="s">
        <v>2030</v>
      </c>
      <c r="C9620" t="s">
        <v>99</v>
      </c>
      <c r="D9620" t="s">
        <v>84</v>
      </c>
      <c r="E9620">
        <v>1</v>
      </c>
      <c r="F9620" s="8">
        <f>VLOOKUP(C9620,Products!$A$2:$E$20,5,TRUE)</f>
        <v>3.5</v>
      </c>
      <c r="G9620" s="8">
        <f t="shared" si="300"/>
        <v>3.5</v>
      </c>
      <c r="H9620" s="8">
        <f>VLOOKUP(C9620,Products!$A$2:$F$20,6,TRUE)</f>
        <v>0.54999999999999982</v>
      </c>
      <c r="I9620" s="8">
        <f t="shared" si="301"/>
        <v>0.54999999999999982</v>
      </c>
      <c r="J9620" s="42">
        <f>VLOOKUP(B9620,Invoices!A:I,9,TRUE)</f>
        <v>2021</v>
      </c>
    </row>
    <row r="9621" spans="1:10" x14ac:dyDescent="0.15">
      <c r="A9621" t="s">
        <v>12981</v>
      </c>
      <c r="B9621" t="s">
        <v>2030</v>
      </c>
      <c r="C9621" t="s">
        <v>103</v>
      </c>
      <c r="D9621" t="s">
        <v>77</v>
      </c>
      <c r="E9621">
        <v>1</v>
      </c>
      <c r="F9621" s="8">
        <f>VLOOKUP(C9621,Products!$A$2:$E$20,5,TRUE)</f>
        <v>8.9499999999999993</v>
      </c>
      <c r="G9621" s="8">
        <f t="shared" si="300"/>
        <v>8.9499999999999993</v>
      </c>
      <c r="H9621" s="8">
        <f>VLOOKUP(C9621,Products!$A$2:$F$20,6,TRUE)</f>
        <v>3.1999999999999993</v>
      </c>
      <c r="I9621" s="8">
        <f t="shared" si="301"/>
        <v>3.1999999999999993</v>
      </c>
      <c r="J9621" s="42">
        <f>VLOOKUP(B9621,Invoices!A:I,9,TRUE)</f>
        <v>2021</v>
      </c>
    </row>
    <row r="9622" spans="1:10" x14ac:dyDescent="0.15">
      <c r="A9622" t="s">
        <v>12982</v>
      </c>
      <c r="B9622" t="s">
        <v>2030</v>
      </c>
      <c r="C9622" t="s">
        <v>92</v>
      </c>
      <c r="D9622" t="s">
        <v>82</v>
      </c>
      <c r="E9622">
        <v>30</v>
      </c>
      <c r="F9622" s="8">
        <f>VLOOKUP(C9622,Products!$A$2:$E$20,5,TRUE)</f>
        <v>19.95</v>
      </c>
      <c r="G9622" s="8">
        <f t="shared" si="300"/>
        <v>598.5</v>
      </c>
      <c r="H9622" s="8">
        <f>VLOOKUP(C9622,Products!$A$2:$F$20,6,TRUE)</f>
        <v>7.4499999999999993</v>
      </c>
      <c r="I9622" s="8">
        <f t="shared" si="301"/>
        <v>223.49999999999997</v>
      </c>
      <c r="J9622" s="42">
        <f>VLOOKUP(B9622,Invoices!A:I,9,TRUE)</f>
        <v>2021</v>
      </c>
    </row>
    <row r="9623" spans="1:10" x14ac:dyDescent="0.15">
      <c r="A9623" t="s">
        <v>12983</v>
      </c>
      <c r="B9623" t="s">
        <v>2030</v>
      </c>
      <c r="C9623" t="s">
        <v>93</v>
      </c>
      <c r="D9623" t="s">
        <v>76</v>
      </c>
      <c r="E9623">
        <v>3</v>
      </c>
      <c r="F9623" s="8">
        <f>VLOOKUP(C9623,Products!$A$2:$E$20,5,TRUE)</f>
        <v>9.9499999999999993</v>
      </c>
      <c r="G9623" s="8">
        <f t="shared" si="300"/>
        <v>29.849999999999998</v>
      </c>
      <c r="H9623" s="8">
        <f>VLOOKUP(C9623,Products!$A$2:$F$20,6,TRUE)</f>
        <v>1.9499999999999993</v>
      </c>
      <c r="I9623" s="8">
        <f t="shared" si="301"/>
        <v>5.8499999999999979</v>
      </c>
      <c r="J9623" s="42">
        <f>VLOOKUP(B9623,Invoices!A:I,9,TRUE)</f>
        <v>2021</v>
      </c>
    </row>
    <row r="9624" spans="1:10" x14ac:dyDescent="0.15">
      <c r="A9624" t="s">
        <v>12984</v>
      </c>
      <c r="B9624" t="s">
        <v>2030</v>
      </c>
      <c r="C9624" t="s">
        <v>102</v>
      </c>
      <c r="D9624" t="s">
        <v>83</v>
      </c>
      <c r="E9624">
        <v>8</v>
      </c>
      <c r="F9624" s="8">
        <f>VLOOKUP(C9624,Products!$A$2:$E$20,5,TRUE)</f>
        <v>29.95</v>
      </c>
      <c r="G9624" s="8">
        <f t="shared" si="300"/>
        <v>239.6</v>
      </c>
      <c r="H9624" s="8">
        <f>VLOOKUP(C9624,Products!$A$2:$F$20,6,TRUE)</f>
        <v>15</v>
      </c>
      <c r="I9624" s="8">
        <f t="shared" si="301"/>
        <v>120</v>
      </c>
      <c r="J9624" s="42">
        <f>VLOOKUP(B9624,Invoices!A:I,9,TRUE)</f>
        <v>2021</v>
      </c>
    </row>
    <row r="9625" spans="1:10" x14ac:dyDescent="0.15">
      <c r="A9625" t="s">
        <v>12985</v>
      </c>
      <c r="B9625" t="s">
        <v>2030</v>
      </c>
      <c r="C9625" t="s">
        <v>88</v>
      </c>
      <c r="D9625" t="s">
        <v>85</v>
      </c>
      <c r="E9625">
        <v>5</v>
      </c>
      <c r="F9625" s="8">
        <f>VLOOKUP(C9625,Products!$A$2:$E$20,5,TRUE)</f>
        <v>8.9499999999999993</v>
      </c>
      <c r="G9625" s="8">
        <f t="shared" si="300"/>
        <v>44.75</v>
      </c>
      <c r="H9625" s="8">
        <f>VLOOKUP(C9625,Products!$A$2:$F$20,6,TRUE)</f>
        <v>5.6999999999999993</v>
      </c>
      <c r="I9625" s="8">
        <f t="shared" si="301"/>
        <v>28.499999999999996</v>
      </c>
      <c r="J9625" s="42">
        <f>VLOOKUP(B9625,Invoices!A:I,9,TRUE)</f>
        <v>2021</v>
      </c>
    </row>
    <row r="9626" spans="1:10" x14ac:dyDescent="0.15">
      <c r="A9626" t="s">
        <v>12986</v>
      </c>
      <c r="B9626" t="s">
        <v>2030</v>
      </c>
      <c r="C9626" t="s">
        <v>95</v>
      </c>
      <c r="D9626" t="s">
        <v>73</v>
      </c>
      <c r="E9626">
        <v>3</v>
      </c>
      <c r="F9626" s="8">
        <f>VLOOKUP(C9626,Products!$A$2:$E$20,5,TRUE)</f>
        <v>12.95</v>
      </c>
      <c r="G9626" s="8">
        <f t="shared" si="300"/>
        <v>38.849999999999994</v>
      </c>
      <c r="H9626" s="8">
        <f>VLOOKUP(C9626,Products!$A$2:$F$20,6,TRUE)</f>
        <v>4.1999999999999993</v>
      </c>
      <c r="I9626" s="8">
        <f t="shared" si="301"/>
        <v>12.599999999999998</v>
      </c>
      <c r="J9626" s="42">
        <f>VLOOKUP(B9626,Invoices!A:I,9,TRUE)</f>
        <v>2021</v>
      </c>
    </row>
    <row r="9627" spans="1:10" x14ac:dyDescent="0.15">
      <c r="A9627" t="s">
        <v>12987</v>
      </c>
      <c r="B9627" t="s">
        <v>2031</v>
      </c>
      <c r="C9627" t="s">
        <v>97</v>
      </c>
      <c r="D9627" t="s">
        <v>74</v>
      </c>
      <c r="E9627">
        <v>3</v>
      </c>
      <c r="F9627" s="8">
        <f>VLOOKUP(C9627,Products!$A$2:$E$20,5,TRUE)</f>
        <v>1.5</v>
      </c>
      <c r="G9627" s="8">
        <f t="shared" si="300"/>
        <v>4.5</v>
      </c>
      <c r="H9627" s="8">
        <f>VLOOKUP(C9627,Products!$A$2:$F$20,6,TRUE)</f>
        <v>0.5</v>
      </c>
      <c r="I9627" s="8">
        <f t="shared" si="301"/>
        <v>1.5</v>
      </c>
      <c r="J9627" s="42">
        <f>VLOOKUP(B9627,Invoices!A:I,9,TRUE)</f>
        <v>2021</v>
      </c>
    </row>
    <row r="9628" spans="1:10" x14ac:dyDescent="0.15">
      <c r="A9628" t="s">
        <v>12988</v>
      </c>
      <c r="B9628" t="s">
        <v>2031</v>
      </c>
      <c r="C9628" t="s">
        <v>93</v>
      </c>
      <c r="D9628" t="s">
        <v>76</v>
      </c>
      <c r="E9628">
        <v>1</v>
      </c>
      <c r="F9628" s="8">
        <f>VLOOKUP(C9628,Products!$A$2:$E$20,5,TRUE)</f>
        <v>9.9499999999999993</v>
      </c>
      <c r="G9628" s="8">
        <f t="shared" si="300"/>
        <v>9.9499999999999993</v>
      </c>
      <c r="H9628" s="8">
        <f>VLOOKUP(C9628,Products!$A$2:$F$20,6,TRUE)</f>
        <v>1.9499999999999993</v>
      </c>
      <c r="I9628" s="8">
        <f t="shared" si="301"/>
        <v>1.9499999999999993</v>
      </c>
      <c r="J9628" s="42">
        <f>VLOOKUP(B9628,Invoices!A:I,9,TRUE)</f>
        <v>2021</v>
      </c>
    </row>
    <row r="9629" spans="1:10" x14ac:dyDescent="0.15">
      <c r="A9629" t="s">
        <v>12989</v>
      </c>
      <c r="B9629" t="s">
        <v>2032</v>
      </c>
      <c r="C9629" t="s">
        <v>101</v>
      </c>
      <c r="D9629" t="s">
        <v>69</v>
      </c>
      <c r="E9629">
        <v>1</v>
      </c>
      <c r="F9629" s="8">
        <f>VLOOKUP(C9629,Products!$A$2:$E$20,5,TRUE)</f>
        <v>129.94999999999999</v>
      </c>
      <c r="G9629" s="8">
        <f t="shared" si="300"/>
        <v>129.94999999999999</v>
      </c>
      <c r="H9629" s="8">
        <f>VLOOKUP(C9629,Products!$A$2:$F$20,6,TRUE)</f>
        <v>40.449999999999989</v>
      </c>
      <c r="I9629" s="8">
        <f t="shared" si="301"/>
        <v>40.449999999999989</v>
      </c>
      <c r="J9629" s="42">
        <f>VLOOKUP(B9629,Invoices!A:I,9,TRUE)</f>
        <v>2021</v>
      </c>
    </row>
    <row r="9630" spans="1:10" x14ac:dyDescent="0.15">
      <c r="A9630" t="s">
        <v>12990</v>
      </c>
      <c r="B9630" t="s">
        <v>2032</v>
      </c>
      <c r="C9630" t="s">
        <v>93</v>
      </c>
      <c r="D9630" t="s">
        <v>76</v>
      </c>
      <c r="E9630">
        <v>12</v>
      </c>
      <c r="F9630" s="8">
        <f>VLOOKUP(C9630,Products!$A$2:$E$20,5,TRUE)</f>
        <v>9.9499999999999993</v>
      </c>
      <c r="G9630" s="8">
        <f t="shared" si="300"/>
        <v>119.39999999999999</v>
      </c>
      <c r="H9630" s="8">
        <f>VLOOKUP(C9630,Products!$A$2:$F$20,6,TRUE)</f>
        <v>1.9499999999999993</v>
      </c>
      <c r="I9630" s="8">
        <f t="shared" si="301"/>
        <v>23.399999999999991</v>
      </c>
      <c r="J9630" s="42">
        <f>VLOOKUP(B9630,Invoices!A:I,9,TRUE)</f>
        <v>2021</v>
      </c>
    </row>
    <row r="9631" spans="1:10" x14ac:dyDescent="0.15">
      <c r="A9631" t="s">
        <v>12991</v>
      </c>
      <c r="B9631" t="s">
        <v>2032</v>
      </c>
      <c r="C9631" t="s">
        <v>91</v>
      </c>
      <c r="D9631" t="s">
        <v>70</v>
      </c>
      <c r="E9631">
        <v>100</v>
      </c>
      <c r="F9631" s="8">
        <f>VLOOKUP(C9631,Products!$A$2:$E$20,5,TRUE)</f>
        <v>49.95</v>
      </c>
      <c r="G9631" s="8">
        <f t="shared" si="300"/>
        <v>4995</v>
      </c>
      <c r="H9631" s="8">
        <f>VLOOKUP(C9631,Products!$A$2:$F$20,6,TRUE)</f>
        <v>21.200000000000003</v>
      </c>
      <c r="I9631" s="8">
        <f t="shared" si="301"/>
        <v>2120.0000000000005</v>
      </c>
      <c r="J9631" s="42">
        <f>VLOOKUP(B9631,Invoices!A:I,9,TRUE)</f>
        <v>2021</v>
      </c>
    </row>
    <row r="9632" spans="1:10" x14ac:dyDescent="0.15">
      <c r="A9632" t="s">
        <v>12992</v>
      </c>
      <c r="B9632" t="s">
        <v>2032</v>
      </c>
      <c r="C9632" t="s">
        <v>104</v>
      </c>
      <c r="D9632" t="s">
        <v>71</v>
      </c>
      <c r="E9632">
        <v>100</v>
      </c>
      <c r="F9632" s="8">
        <f>VLOOKUP(C9632,Products!$A$2:$E$20,5,TRUE)</f>
        <v>2.95</v>
      </c>
      <c r="G9632" s="8">
        <f t="shared" si="300"/>
        <v>295</v>
      </c>
      <c r="H9632" s="8">
        <f>VLOOKUP(C9632,Products!$A$2:$F$20,6,TRUE)</f>
        <v>1.1500000000000001</v>
      </c>
      <c r="I9632" s="8">
        <f t="shared" si="301"/>
        <v>115.00000000000001</v>
      </c>
      <c r="J9632" s="42">
        <f>VLOOKUP(B9632,Invoices!A:I,9,TRUE)</f>
        <v>2021</v>
      </c>
    </row>
    <row r="9633" spans="1:10" x14ac:dyDescent="0.15">
      <c r="A9633" t="s">
        <v>12993</v>
      </c>
      <c r="B9633" t="s">
        <v>2032</v>
      </c>
      <c r="C9633" t="s">
        <v>90</v>
      </c>
      <c r="D9633" t="s">
        <v>72</v>
      </c>
      <c r="E9633">
        <v>1</v>
      </c>
      <c r="F9633" s="8">
        <f>VLOOKUP(C9633,Products!$A$2:$E$20,5,TRUE)</f>
        <v>8.9499999999999993</v>
      </c>
      <c r="G9633" s="8">
        <f t="shared" si="300"/>
        <v>8.9499999999999993</v>
      </c>
      <c r="H9633" s="8">
        <f>VLOOKUP(C9633,Products!$A$2:$F$20,6,TRUE)</f>
        <v>5.6999999999999993</v>
      </c>
      <c r="I9633" s="8">
        <f t="shared" si="301"/>
        <v>5.6999999999999993</v>
      </c>
      <c r="J9633" s="42">
        <f>VLOOKUP(B9633,Invoices!A:I,9,TRUE)</f>
        <v>2021</v>
      </c>
    </row>
    <row r="9634" spans="1:10" x14ac:dyDescent="0.15">
      <c r="A9634" t="s">
        <v>12994</v>
      </c>
      <c r="B9634" t="s">
        <v>2032</v>
      </c>
      <c r="C9634" t="s">
        <v>95</v>
      </c>
      <c r="D9634" t="s">
        <v>73</v>
      </c>
      <c r="E9634">
        <v>2</v>
      </c>
      <c r="F9634" s="8">
        <f>VLOOKUP(C9634,Products!$A$2:$E$20,5,TRUE)</f>
        <v>12.95</v>
      </c>
      <c r="G9634" s="8">
        <f t="shared" si="300"/>
        <v>25.9</v>
      </c>
      <c r="H9634" s="8">
        <f>VLOOKUP(C9634,Products!$A$2:$F$20,6,TRUE)</f>
        <v>4.1999999999999993</v>
      </c>
      <c r="I9634" s="8">
        <f t="shared" si="301"/>
        <v>8.3999999999999986</v>
      </c>
      <c r="J9634" s="42">
        <f>VLOOKUP(B9634,Invoices!A:I,9,TRUE)</f>
        <v>2021</v>
      </c>
    </row>
    <row r="9635" spans="1:10" x14ac:dyDescent="0.15">
      <c r="A9635" t="s">
        <v>12995</v>
      </c>
      <c r="B9635" t="s">
        <v>2032</v>
      </c>
      <c r="C9635" t="s">
        <v>88</v>
      </c>
      <c r="D9635" t="s">
        <v>85</v>
      </c>
      <c r="E9635">
        <v>20</v>
      </c>
      <c r="F9635" s="8">
        <f>VLOOKUP(C9635,Products!$A$2:$E$20,5,TRUE)</f>
        <v>8.9499999999999993</v>
      </c>
      <c r="G9635" s="8">
        <f t="shared" si="300"/>
        <v>179</v>
      </c>
      <c r="H9635" s="8">
        <f>VLOOKUP(C9635,Products!$A$2:$F$20,6,TRUE)</f>
        <v>5.6999999999999993</v>
      </c>
      <c r="I9635" s="8">
        <f t="shared" si="301"/>
        <v>113.99999999999999</v>
      </c>
      <c r="J9635" s="42">
        <f>VLOOKUP(B9635,Invoices!A:I,9,TRUE)</f>
        <v>2021</v>
      </c>
    </row>
    <row r="9636" spans="1:10" x14ac:dyDescent="0.15">
      <c r="A9636" t="s">
        <v>12996</v>
      </c>
      <c r="B9636" t="s">
        <v>2033</v>
      </c>
      <c r="C9636" t="s">
        <v>93</v>
      </c>
      <c r="D9636" t="s">
        <v>76</v>
      </c>
      <c r="E9636">
        <v>9</v>
      </c>
      <c r="F9636" s="8">
        <f>VLOOKUP(C9636,Products!$A$2:$E$20,5,TRUE)</f>
        <v>9.9499999999999993</v>
      </c>
      <c r="G9636" s="8">
        <f t="shared" si="300"/>
        <v>89.55</v>
      </c>
      <c r="H9636" s="8">
        <f>VLOOKUP(C9636,Products!$A$2:$F$20,6,TRUE)</f>
        <v>1.9499999999999993</v>
      </c>
      <c r="I9636" s="8">
        <f t="shared" si="301"/>
        <v>17.549999999999994</v>
      </c>
      <c r="J9636" s="42">
        <f>VLOOKUP(B9636,Invoices!A:I,9,TRUE)</f>
        <v>2021</v>
      </c>
    </row>
    <row r="9637" spans="1:10" x14ac:dyDescent="0.15">
      <c r="A9637" t="s">
        <v>12997</v>
      </c>
      <c r="B9637" t="s">
        <v>2033</v>
      </c>
      <c r="C9637" t="s">
        <v>105</v>
      </c>
      <c r="D9637" t="s">
        <v>81</v>
      </c>
      <c r="E9637">
        <v>2</v>
      </c>
      <c r="F9637" s="8">
        <f>VLOOKUP(C9637,Products!$A$2:$E$20,5,TRUE)</f>
        <v>8.9499999999999993</v>
      </c>
      <c r="G9637" s="8">
        <f t="shared" si="300"/>
        <v>17.899999999999999</v>
      </c>
      <c r="H9637" s="8">
        <f>VLOOKUP(C9637,Products!$A$2:$F$20,6,TRUE)</f>
        <v>3.1999999999999993</v>
      </c>
      <c r="I9637" s="8">
        <f t="shared" si="301"/>
        <v>6.3999999999999986</v>
      </c>
      <c r="J9637" s="42">
        <f>VLOOKUP(B9637,Invoices!A:I,9,TRUE)</f>
        <v>2021</v>
      </c>
    </row>
    <row r="9638" spans="1:10" x14ac:dyDescent="0.15">
      <c r="A9638" t="s">
        <v>12998</v>
      </c>
      <c r="B9638" t="s">
        <v>2033</v>
      </c>
      <c r="C9638" t="s">
        <v>94</v>
      </c>
      <c r="D9638" t="s">
        <v>86</v>
      </c>
      <c r="E9638">
        <v>1</v>
      </c>
      <c r="F9638" s="8">
        <f>VLOOKUP(C9638,Products!$A$2:$E$20,5,TRUE)</f>
        <v>3.5</v>
      </c>
      <c r="G9638" s="8">
        <f t="shared" si="300"/>
        <v>3.5</v>
      </c>
      <c r="H9638" s="8">
        <f>VLOOKUP(C9638,Products!$A$2:$F$20,6,TRUE)</f>
        <v>0.54999999999999982</v>
      </c>
      <c r="I9638" s="8">
        <f t="shared" si="301"/>
        <v>0.54999999999999982</v>
      </c>
      <c r="J9638" s="42">
        <f>VLOOKUP(B9638,Invoices!A:I,9,TRUE)</f>
        <v>2021</v>
      </c>
    </row>
    <row r="9639" spans="1:10" x14ac:dyDescent="0.15">
      <c r="A9639" t="s">
        <v>12999</v>
      </c>
      <c r="B9639" t="s">
        <v>2033</v>
      </c>
      <c r="C9639" t="s">
        <v>88</v>
      </c>
      <c r="D9639" t="s">
        <v>85</v>
      </c>
      <c r="E9639">
        <v>7</v>
      </c>
      <c r="F9639" s="8">
        <f>VLOOKUP(C9639,Products!$A$2:$E$20,5,TRUE)</f>
        <v>8.9499999999999993</v>
      </c>
      <c r="G9639" s="8">
        <f t="shared" si="300"/>
        <v>62.649999999999991</v>
      </c>
      <c r="H9639" s="8">
        <f>VLOOKUP(C9639,Products!$A$2:$F$20,6,TRUE)</f>
        <v>5.6999999999999993</v>
      </c>
      <c r="I9639" s="8">
        <f t="shared" si="301"/>
        <v>39.899999999999991</v>
      </c>
      <c r="J9639" s="42">
        <f>VLOOKUP(B9639,Invoices!A:I,9,TRUE)</f>
        <v>2021</v>
      </c>
    </row>
    <row r="9640" spans="1:10" x14ac:dyDescent="0.15">
      <c r="A9640" t="s">
        <v>13000</v>
      </c>
      <c r="B9640" t="s">
        <v>2033</v>
      </c>
      <c r="C9640" t="s">
        <v>102</v>
      </c>
      <c r="D9640" t="s">
        <v>83</v>
      </c>
      <c r="E9640">
        <v>1</v>
      </c>
      <c r="F9640" s="8">
        <f>VLOOKUP(C9640,Products!$A$2:$E$20,5,TRUE)</f>
        <v>29.95</v>
      </c>
      <c r="G9640" s="8">
        <f t="shared" si="300"/>
        <v>29.95</v>
      </c>
      <c r="H9640" s="8">
        <f>VLOOKUP(C9640,Products!$A$2:$F$20,6,TRUE)</f>
        <v>15</v>
      </c>
      <c r="I9640" s="8">
        <f t="shared" si="301"/>
        <v>15</v>
      </c>
      <c r="J9640" s="42">
        <f>VLOOKUP(B9640,Invoices!A:I,9,TRUE)</f>
        <v>2021</v>
      </c>
    </row>
    <row r="9641" spans="1:10" x14ac:dyDescent="0.15">
      <c r="A9641" t="s">
        <v>13001</v>
      </c>
      <c r="B9641" t="s">
        <v>2034</v>
      </c>
      <c r="C9641" t="s">
        <v>96</v>
      </c>
      <c r="D9641" t="s">
        <v>75</v>
      </c>
      <c r="E9641">
        <v>2</v>
      </c>
      <c r="F9641" s="8">
        <f>VLOOKUP(C9641,Products!$A$2:$E$20,5,TRUE)</f>
        <v>79.95</v>
      </c>
      <c r="G9641" s="8">
        <f t="shared" si="300"/>
        <v>159.9</v>
      </c>
      <c r="H9641" s="8">
        <f>VLOOKUP(C9641,Products!$A$2:$F$20,6,TRUE)</f>
        <v>27.950000000000003</v>
      </c>
      <c r="I9641" s="8">
        <f t="shared" si="301"/>
        <v>55.900000000000006</v>
      </c>
      <c r="J9641" s="42">
        <f>VLOOKUP(B9641,Invoices!A:I,9,TRUE)</f>
        <v>2021</v>
      </c>
    </row>
    <row r="9642" spans="1:10" x14ac:dyDescent="0.15">
      <c r="A9642" t="s">
        <v>13002</v>
      </c>
      <c r="B9642" t="s">
        <v>2034</v>
      </c>
      <c r="C9642" t="s">
        <v>91</v>
      </c>
      <c r="D9642" t="s">
        <v>70</v>
      </c>
      <c r="E9642">
        <v>50</v>
      </c>
      <c r="F9642" s="8">
        <f>VLOOKUP(C9642,Products!$A$2:$E$20,5,TRUE)</f>
        <v>49.95</v>
      </c>
      <c r="G9642" s="8">
        <f t="shared" si="300"/>
        <v>2497.5</v>
      </c>
      <c r="H9642" s="8">
        <f>VLOOKUP(C9642,Products!$A$2:$F$20,6,TRUE)</f>
        <v>21.200000000000003</v>
      </c>
      <c r="I9642" s="8">
        <f t="shared" si="301"/>
        <v>1060.0000000000002</v>
      </c>
      <c r="J9642" s="42">
        <f>VLOOKUP(B9642,Invoices!A:I,9,TRUE)</f>
        <v>2021</v>
      </c>
    </row>
    <row r="9643" spans="1:10" x14ac:dyDescent="0.15">
      <c r="A9643" t="s">
        <v>13003</v>
      </c>
      <c r="B9643" t="s">
        <v>2034</v>
      </c>
      <c r="C9643" t="s">
        <v>101</v>
      </c>
      <c r="D9643" t="s">
        <v>69</v>
      </c>
      <c r="E9643">
        <v>6</v>
      </c>
      <c r="F9643" s="8">
        <f>VLOOKUP(C9643,Products!$A$2:$E$20,5,TRUE)</f>
        <v>129.94999999999999</v>
      </c>
      <c r="G9643" s="8">
        <f t="shared" si="300"/>
        <v>779.69999999999993</v>
      </c>
      <c r="H9643" s="8">
        <f>VLOOKUP(C9643,Products!$A$2:$F$20,6,TRUE)</f>
        <v>40.449999999999989</v>
      </c>
      <c r="I9643" s="8">
        <f t="shared" si="301"/>
        <v>242.69999999999993</v>
      </c>
      <c r="J9643" s="42">
        <f>VLOOKUP(B9643,Invoices!A:I,9,TRUE)</f>
        <v>2021</v>
      </c>
    </row>
    <row r="9644" spans="1:10" x14ac:dyDescent="0.15">
      <c r="A9644" t="s">
        <v>13004</v>
      </c>
      <c r="B9644" t="s">
        <v>2034</v>
      </c>
      <c r="C9644" t="s">
        <v>90</v>
      </c>
      <c r="D9644" t="s">
        <v>72</v>
      </c>
      <c r="E9644">
        <v>3</v>
      </c>
      <c r="F9644" s="8">
        <f>VLOOKUP(C9644,Products!$A$2:$E$20,5,TRUE)</f>
        <v>8.9499999999999993</v>
      </c>
      <c r="G9644" s="8">
        <f t="shared" si="300"/>
        <v>26.849999999999998</v>
      </c>
      <c r="H9644" s="8">
        <f>VLOOKUP(C9644,Products!$A$2:$F$20,6,TRUE)</f>
        <v>5.6999999999999993</v>
      </c>
      <c r="I9644" s="8">
        <f t="shared" si="301"/>
        <v>17.099999999999998</v>
      </c>
      <c r="J9644" s="42">
        <f>VLOOKUP(B9644,Invoices!A:I,9,TRUE)</f>
        <v>2021</v>
      </c>
    </row>
    <row r="9645" spans="1:10" x14ac:dyDescent="0.15">
      <c r="A9645" t="s">
        <v>13005</v>
      </c>
      <c r="B9645" t="s">
        <v>2034</v>
      </c>
      <c r="C9645" t="s">
        <v>88</v>
      </c>
      <c r="D9645" t="s">
        <v>85</v>
      </c>
      <c r="E9645">
        <v>10</v>
      </c>
      <c r="F9645" s="8">
        <f>VLOOKUP(C9645,Products!$A$2:$E$20,5,TRUE)</f>
        <v>8.9499999999999993</v>
      </c>
      <c r="G9645" s="8">
        <f t="shared" si="300"/>
        <v>89.5</v>
      </c>
      <c r="H9645" s="8">
        <f>VLOOKUP(C9645,Products!$A$2:$F$20,6,TRUE)</f>
        <v>5.6999999999999993</v>
      </c>
      <c r="I9645" s="8">
        <f t="shared" si="301"/>
        <v>56.999999999999993</v>
      </c>
      <c r="J9645" s="42">
        <f>VLOOKUP(B9645,Invoices!A:I,9,TRUE)</f>
        <v>2021</v>
      </c>
    </row>
    <row r="9646" spans="1:10" x14ac:dyDescent="0.15">
      <c r="A9646" t="s">
        <v>13006</v>
      </c>
      <c r="B9646" t="s">
        <v>2034</v>
      </c>
      <c r="C9646" t="s">
        <v>92</v>
      </c>
      <c r="D9646" t="s">
        <v>82</v>
      </c>
      <c r="E9646">
        <v>1</v>
      </c>
      <c r="F9646" s="8">
        <f>VLOOKUP(C9646,Products!$A$2:$E$20,5,TRUE)</f>
        <v>19.95</v>
      </c>
      <c r="G9646" s="8">
        <f t="shared" si="300"/>
        <v>19.95</v>
      </c>
      <c r="H9646" s="8">
        <f>VLOOKUP(C9646,Products!$A$2:$F$20,6,TRUE)</f>
        <v>7.4499999999999993</v>
      </c>
      <c r="I9646" s="8">
        <f t="shared" si="301"/>
        <v>7.4499999999999993</v>
      </c>
      <c r="J9646" s="42">
        <f>VLOOKUP(B9646,Invoices!A:I,9,TRUE)</f>
        <v>2021</v>
      </c>
    </row>
    <row r="9647" spans="1:10" x14ac:dyDescent="0.15">
      <c r="A9647" t="s">
        <v>13007</v>
      </c>
      <c r="B9647" t="s">
        <v>2034</v>
      </c>
      <c r="C9647" t="s">
        <v>99</v>
      </c>
      <c r="D9647" t="s">
        <v>84</v>
      </c>
      <c r="E9647">
        <v>3</v>
      </c>
      <c r="F9647" s="8">
        <f>VLOOKUP(C9647,Products!$A$2:$E$20,5,TRUE)</f>
        <v>3.5</v>
      </c>
      <c r="G9647" s="8">
        <f t="shared" si="300"/>
        <v>10.5</v>
      </c>
      <c r="H9647" s="8">
        <f>VLOOKUP(C9647,Products!$A$2:$F$20,6,TRUE)</f>
        <v>0.54999999999999982</v>
      </c>
      <c r="I9647" s="8">
        <f t="shared" si="301"/>
        <v>1.6499999999999995</v>
      </c>
      <c r="J9647" s="42">
        <f>VLOOKUP(B9647,Invoices!A:I,9,TRUE)</f>
        <v>2021</v>
      </c>
    </row>
    <row r="9648" spans="1:10" x14ac:dyDescent="0.15">
      <c r="A9648" t="s">
        <v>13008</v>
      </c>
      <c r="B9648" t="s">
        <v>2034</v>
      </c>
      <c r="C9648" t="s">
        <v>105</v>
      </c>
      <c r="D9648" t="s">
        <v>81</v>
      </c>
      <c r="E9648">
        <v>1</v>
      </c>
      <c r="F9648" s="8">
        <f>VLOOKUP(C9648,Products!$A$2:$E$20,5,TRUE)</f>
        <v>8.9499999999999993</v>
      </c>
      <c r="G9648" s="8">
        <f t="shared" si="300"/>
        <v>8.9499999999999993</v>
      </c>
      <c r="H9648" s="8">
        <f>VLOOKUP(C9648,Products!$A$2:$F$20,6,TRUE)</f>
        <v>3.1999999999999993</v>
      </c>
      <c r="I9648" s="8">
        <f t="shared" si="301"/>
        <v>3.1999999999999993</v>
      </c>
      <c r="J9648" s="42">
        <f>VLOOKUP(B9648,Invoices!A:I,9,TRUE)</f>
        <v>2021</v>
      </c>
    </row>
    <row r="9649" spans="1:10" x14ac:dyDescent="0.15">
      <c r="A9649" t="s">
        <v>13009</v>
      </c>
      <c r="B9649" t="s">
        <v>2035</v>
      </c>
      <c r="C9649" t="s">
        <v>102</v>
      </c>
      <c r="D9649" t="s">
        <v>83</v>
      </c>
      <c r="E9649">
        <v>1</v>
      </c>
      <c r="F9649" s="8">
        <f>VLOOKUP(C9649,Products!$A$2:$E$20,5,TRUE)</f>
        <v>29.95</v>
      </c>
      <c r="G9649" s="8">
        <f t="shared" si="300"/>
        <v>29.95</v>
      </c>
      <c r="H9649" s="8">
        <f>VLOOKUP(C9649,Products!$A$2:$F$20,6,TRUE)</f>
        <v>15</v>
      </c>
      <c r="I9649" s="8">
        <f t="shared" si="301"/>
        <v>15</v>
      </c>
      <c r="J9649" s="42">
        <f>VLOOKUP(B9649,Invoices!A:I,9,TRUE)</f>
        <v>2021</v>
      </c>
    </row>
    <row r="9650" spans="1:10" x14ac:dyDescent="0.15">
      <c r="A9650" t="s">
        <v>13010</v>
      </c>
      <c r="B9650" t="s">
        <v>2035</v>
      </c>
      <c r="C9650" t="s">
        <v>93</v>
      </c>
      <c r="D9650" t="s">
        <v>76</v>
      </c>
      <c r="E9650">
        <v>1</v>
      </c>
      <c r="F9650" s="8">
        <f>VLOOKUP(C9650,Products!$A$2:$E$20,5,TRUE)</f>
        <v>9.9499999999999993</v>
      </c>
      <c r="G9650" s="8">
        <f t="shared" si="300"/>
        <v>9.9499999999999993</v>
      </c>
      <c r="H9650" s="8">
        <f>VLOOKUP(C9650,Products!$A$2:$F$20,6,TRUE)</f>
        <v>1.9499999999999993</v>
      </c>
      <c r="I9650" s="8">
        <f t="shared" si="301"/>
        <v>1.9499999999999993</v>
      </c>
      <c r="J9650" s="42">
        <f>VLOOKUP(B9650,Invoices!A:I,9,TRUE)</f>
        <v>2021</v>
      </c>
    </row>
    <row r="9651" spans="1:10" x14ac:dyDescent="0.15">
      <c r="A9651" t="s">
        <v>13011</v>
      </c>
      <c r="B9651" t="s">
        <v>2035</v>
      </c>
      <c r="C9651" t="s">
        <v>104</v>
      </c>
      <c r="D9651" t="s">
        <v>71</v>
      </c>
      <c r="E9651">
        <v>1</v>
      </c>
      <c r="F9651" s="8">
        <f>VLOOKUP(C9651,Products!$A$2:$E$20,5,TRUE)</f>
        <v>2.95</v>
      </c>
      <c r="G9651" s="8">
        <f t="shared" si="300"/>
        <v>2.95</v>
      </c>
      <c r="H9651" s="8">
        <f>VLOOKUP(C9651,Products!$A$2:$F$20,6,TRUE)</f>
        <v>1.1500000000000001</v>
      </c>
      <c r="I9651" s="8">
        <f t="shared" si="301"/>
        <v>1.1500000000000001</v>
      </c>
      <c r="J9651" s="42">
        <f>VLOOKUP(B9651,Invoices!A:I,9,TRUE)</f>
        <v>2021</v>
      </c>
    </row>
    <row r="9652" spans="1:10" x14ac:dyDescent="0.15">
      <c r="A9652" t="s">
        <v>13012</v>
      </c>
      <c r="B9652" t="s">
        <v>2035</v>
      </c>
      <c r="C9652" t="s">
        <v>96</v>
      </c>
      <c r="D9652" t="s">
        <v>75</v>
      </c>
      <c r="E9652">
        <v>1</v>
      </c>
      <c r="F9652" s="8">
        <f>VLOOKUP(C9652,Products!$A$2:$E$20,5,TRUE)</f>
        <v>79.95</v>
      </c>
      <c r="G9652" s="8">
        <f t="shared" si="300"/>
        <v>79.95</v>
      </c>
      <c r="H9652" s="8">
        <f>VLOOKUP(C9652,Products!$A$2:$F$20,6,TRUE)</f>
        <v>27.950000000000003</v>
      </c>
      <c r="I9652" s="8">
        <f t="shared" si="301"/>
        <v>27.950000000000003</v>
      </c>
      <c r="J9652" s="42">
        <f>VLOOKUP(B9652,Invoices!A:I,9,TRUE)</f>
        <v>2021</v>
      </c>
    </row>
    <row r="9653" spans="1:10" x14ac:dyDescent="0.15">
      <c r="A9653" t="s">
        <v>13013</v>
      </c>
      <c r="B9653" t="s">
        <v>2035</v>
      </c>
      <c r="C9653" t="s">
        <v>105</v>
      </c>
      <c r="D9653" t="s">
        <v>81</v>
      </c>
      <c r="E9653">
        <v>1</v>
      </c>
      <c r="F9653" s="8">
        <f>VLOOKUP(C9653,Products!$A$2:$E$20,5,TRUE)</f>
        <v>8.9499999999999993</v>
      </c>
      <c r="G9653" s="8">
        <f t="shared" si="300"/>
        <v>8.9499999999999993</v>
      </c>
      <c r="H9653" s="8">
        <f>VLOOKUP(C9653,Products!$A$2:$F$20,6,TRUE)</f>
        <v>3.1999999999999993</v>
      </c>
      <c r="I9653" s="8">
        <f t="shared" si="301"/>
        <v>3.1999999999999993</v>
      </c>
      <c r="J9653" s="42">
        <f>VLOOKUP(B9653,Invoices!A:I,9,TRUE)</f>
        <v>2021</v>
      </c>
    </row>
    <row r="9654" spans="1:10" x14ac:dyDescent="0.15">
      <c r="A9654" t="s">
        <v>13014</v>
      </c>
      <c r="B9654" t="s">
        <v>2035</v>
      </c>
      <c r="C9654" t="s">
        <v>101</v>
      </c>
      <c r="D9654" t="s">
        <v>69</v>
      </c>
      <c r="E9654">
        <v>3</v>
      </c>
      <c r="F9654" s="8">
        <f>VLOOKUP(C9654,Products!$A$2:$E$20,5,TRUE)</f>
        <v>129.94999999999999</v>
      </c>
      <c r="G9654" s="8">
        <f t="shared" si="300"/>
        <v>389.84999999999997</v>
      </c>
      <c r="H9654" s="8">
        <f>VLOOKUP(C9654,Products!$A$2:$F$20,6,TRUE)</f>
        <v>40.449999999999989</v>
      </c>
      <c r="I9654" s="8">
        <f t="shared" si="301"/>
        <v>121.34999999999997</v>
      </c>
      <c r="J9654" s="42">
        <f>VLOOKUP(B9654,Invoices!A:I,9,TRUE)</f>
        <v>2021</v>
      </c>
    </row>
    <row r="9655" spans="1:10" x14ac:dyDescent="0.15">
      <c r="A9655" t="s">
        <v>13015</v>
      </c>
      <c r="B9655" t="s">
        <v>2035</v>
      </c>
      <c r="C9655" t="s">
        <v>88</v>
      </c>
      <c r="D9655" t="s">
        <v>85</v>
      </c>
      <c r="E9655">
        <v>1</v>
      </c>
      <c r="F9655" s="8">
        <f>VLOOKUP(C9655,Products!$A$2:$E$20,5,TRUE)</f>
        <v>8.9499999999999993</v>
      </c>
      <c r="G9655" s="8">
        <f t="shared" si="300"/>
        <v>8.9499999999999993</v>
      </c>
      <c r="H9655" s="8">
        <f>VLOOKUP(C9655,Products!$A$2:$F$20,6,TRUE)</f>
        <v>5.6999999999999993</v>
      </c>
      <c r="I9655" s="8">
        <f t="shared" si="301"/>
        <v>5.6999999999999993</v>
      </c>
      <c r="J9655" s="42">
        <f>VLOOKUP(B9655,Invoices!A:I,9,TRUE)</f>
        <v>2021</v>
      </c>
    </row>
    <row r="9656" spans="1:10" x14ac:dyDescent="0.15">
      <c r="A9656" t="s">
        <v>13016</v>
      </c>
      <c r="B9656" t="s">
        <v>2035</v>
      </c>
      <c r="C9656" t="s">
        <v>95</v>
      </c>
      <c r="D9656" t="s">
        <v>73</v>
      </c>
      <c r="E9656">
        <v>10</v>
      </c>
      <c r="F9656" s="8">
        <f>VLOOKUP(C9656,Products!$A$2:$E$20,5,TRUE)</f>
        <v>12.95</v>
      </c>
      <c r="G9656" s="8">
        <f t="shared" si="300"/>
        <v>129.5</v>
      </c>
      <c r="H9656" s="8">
        <f>VLOOKUP(C9656,Products!$A$2:$F$20,6,TRUE)</f>
        <v>4.1999999999999993</v>
      </c>
      <c r="I9656" s="8">
        <f t="shared" si="301"/>
        <v>41.999999999999993</v>
      </c>
      <c r="J9656" s="42">
        <f>VLOOKUP(B9656,Invoices!A:I,9,TRUE)</f>
        <v>2021</v>
      </c>
    </row>
    <row r="9657" spans="1:10" x14ac:dyDescent="0.15">
      <c r="A9657" t="s">
        <v>13017</v>
      </c>
      <c r="B9657" t="s">
        <v>2035</v>
      </c>
      <c r="C9657" t="s">
        <v>94</v>
      </c>
      <c r="D9657" t="s">
        <v>86</v>
      </c>
      <c r="E9657">
        <v>2</v>
      </c>
      <c r="F9657" s="8">
        <f>VLOOKUP(C9657,Products!$A$2:$E$20,5,TRUE)</f>
        <v>3.5</v>
      </c>
      <c r="G9657" s="8">
        <f t="shared" si="300"/>
        <v>7</v>
      </c>
      <c r="H9657" s="8">
        <f>VLOOKUP(C9657,Products!$A$2:$F$20,6,TRUE)</f>
        <v>0.54999999999999982</v>
      </c>
      <c r="I9657" s="8">
        <f t="shared" si="301"/>
        <v>1.0999999999999996</v>
      </c>
      <c r="J9657" s="42">
        <f>VLOOKUP(B9657,Invoices!A:I,9,TRUE)</f>
        <v>2021</v>
      </c>
    </row>
    <row r="9658" spans="1:10" x14ac:dyDescent="0.15">
      <c r="A9658" t="s">
        <v>13018</v>
      </c>
      <c r="B9658" t="s">
        <v>2036</v>
      </c>
      <c r="C9658" t="s">
        <v>104</v>
      </c>
      <c r="D9658" t="s">
        <v>71</v>
      </c>
      <c r="E9658">
        <v>2</v>
      </c>
      <c r="F9658" s="8">
        <f>VLOOKUP(C9658,Products!$A$2:$E$20,5,TRUE)</f>
        <v>2.95</v>
      </c>
      <c r="G9658" s="8">
        <f t="shared" si="300"/>
        <v>5.9</v>
      </c>
      <c r="H9658" s="8">
        <f>VLOOKUP(C9658,Products!$A$2:$F$20,6,TRUE)</f>
        <v>1.1500000000000001</v>
      </c>
      <c r="I9658" s="8">
        <f t="shared" si="301"/>
        <v>2.3000000000000003</v>
      </c>
      <c r="J9658" s="42">
        <f>VLOOKUP(B9658,Invoices!A:I,9,TRUE)</f>
        <v>2021</v>
      </c>
    </row>
    <row r="9659" spans="1:10" x14ac:dyDescent="0.15">
      <c r="A9659" t="s">
        <v>13019</v>
      </c>
      <c r="B9659" t="s">
        <v>2036</v>
      </c>
      <c r="C9659" t="s">
        <v>93</v>
      </c>
      <c r="D9659" t="s">
        <v>76</v>
      </c>
      <c r="E9659">
        <v>3</v>
      </c>
      <c r="F9659" s="8">
        <f>VLOOKUP(C9659,Products!$A$2:$E$20,5,TRUE)</f>
        <v>9.9499999999999993</v>
      </c>
      <c r="G9659" s="8">
        <f t="shared" si="300"/>
        <v>29.849999999999998</v>
      </c>
      <c r="H9659" s="8">
        <f>VLOOKUP(C9659,Products!$A$2:$F$20,6,TRUE)</f>
        <v>1.9499999999999993</v>
      </c>
      <c r="I9659" s="8">
        <f t="shared" si="301"/>
        <v>5.8499999999999979</v>
      </c>
      <c r="J9659" s="42">
        <f>VLOOKUP(B9659,Invoices!A:I,9,TRUE)</f>
        <v>2021</v>
      </c>
    </row>
    <row r="9660" spans="1:10" x14ac:dyDescent="0.15">
      <c r="A9660" t="s">
        <v>13020</v>
      </c>
      <c r="B9660" t="s">
        <v>2036</v>
      </c>
      <c r="C9660" t="s">
        <v>105</v>
      </c>
      <c r="D9660" t="s">
        <v>81</v>
      </c>
      <c r="E9660">
        <v>1</v>
      </c>
      <c r="F9660" s="8">
        <f>VLOOKUP(C9660,Products!$A$2:$E$20,5,TRUE)</f>
        <v>8.9499999999999993</v>
      </c>
      <c r="G9660" s="8">
        <f t="shared" si="300"/>
        <v>8.9499999999999993</v>
      </c>
      <c r="H9660" s="8">
        <f>VLOOKUP(C9660,Products!$A$2:$F$20,6,TRUE)</f>
        <v>3.1999999999999993</v>
      </c>
      <c r="I9660" s="8">
        <f t="shared" si="301"/>
        <v>3.1999999999999993</v>
      </c>
      <c r="J9660" s="42">
        <f>VLOOKUP(B9660,Invoices!A:I,9,TRUE)</f>
        <v>2021</v>
      </c>
    </row>
    <row r="9661" spans="1:10" x14ac:dyDescent="0.15">
      <c r="A9661" t="s">
        <v>13021</v>
      </c>
      <c r="B9661" t="s">
        <v>2036</v>
      </c>
      <c r="C9661" t="s">
        <v>101</v>
      </c>
      <c r="D9661" t="s">
        <v>69</v>
      </c>
      <c r="E9661">
        <v>24</v>
      </c>
      <c r="F9661" s="8">
        <f>VLOOKUP(C9661,Products!$A$2:$E$20,5,TRUE)</f>
        <v>129.94999999999999</v>
      </c>
      <c r="G9661" s="8">
        <f t="shared" si="300"/>
        <v>3118.7999999999997</v>
      </c>
      <c r="H9661" s="8">
        <f>VLOOKUP(C9661,Products!$A$2:$F$20,6,TRUE)</f>
        <v>40.449999999999989</v>
      </c>
      <c r="I9661" s="8">
        <f t="shared" si="301"/>
        <v>970.79999999999973</v>
      </c>
      <c r="J9661" s="42">
        <f>VLOOKUP(B9661,Invoices!A:I,9,TRUE)</f>
        <v>2021</v>
      </c>
    </row>
    <row r="9662" spans="1:10" x14ac:dyDescent="0.15">
      <c r="A9662" t="s">
        <v>13022</v>
      </c>
      <c r="B9662" t="s">
        <v>2036</v>
      </c>
      <c r="C9662" t="s">
        <v>95</v>
      </c>
      <c r="D9662" t="s">
        <v>73</v>
      </c>
      <c r="E9662">
        <v>20</v>
      </c>
      <c r="F9662" s="8">
        <f>VLOOKUP(C9662,Products!$A$2:$E$20,5,TRUE)</f>
        <v>12.95</v>
      </c>
      <c r="G9662" s="8">
        <f t="shared" si="300"/>
        <v>259</v>
      </c>
      <c r="H9662" s="8">
        <f>VLOOKUP(C9662,Products!$A$2:$F$20,6,TRUE)</f>
        <v>4.1999999999999993</v>
      </c>
      <c r="I9662" s="8">
        <f t="shared" si="301"/>
        <v>83.999999999999986</v>
      </c>
      <c r="J9662" s="42">
        <f>VLOOKUP(B9662,Invoices!A:I,9,TRUE)</f>
        <v>2021</v>
      </c>
    </row>
    <row r="9663" spans="1:10" x14ac:dyDescent="0.15">
      <c r="A9663" t="s">
        <v>13023</v>
      </c>
      <c r="B9663" t="s">
        <v>2037</v>
      </c>
      <c r="C9663" t="s">
        <v>90</v>
      </c>
      <c r="D9663" t="s">
        <v>72</v>
      </c>
      <c r="E9663">
        <v>10</v>
      </c>
      <c r="F9663" s="8">
        <f>VLOOKUP(C9663,Products!$A$2:$E$20,5,TRUE)</f>
        <v>8.9499999999999993</v>
      </c>
      <c r="G9663" s="8">
        <f t="shared" si="300"/>
        <v>89.5</v>
      </c>
      <c r="H9663" s="8">
        <f>VLOOKUP(C9663,Products!$A$2:$F$20,6,TRUE)</f>
        <v>5.6999999999999993</v>
      </c>
      <c r="I9663" s="8">
        <f t="shared" si="301"/>
        <v>56.999999999999993</v>
      </c>
      <c r="J9663" s="42">
        <f>VLOOKUP(B9663,Invoices!A:I,9,TRUE)</f>
        <v>2021</v>
      </c>
    </row>
    <row r="9664" spans="1:10" x14ac:dyDescent="0.15">
      <c r="A9664" t="s">
        <v>13024</v>
      </c>
      <c r="B9664" t="s">
        <v>2037</v>
      </c>
      <c r="C9664" t="s">
        <v>91</v>
      </c>
      <c r="D9664" t="s">
        <v>70</v>
      </c>
      <c r="E9664">
        <v>10</v>
      </c>
      <c r="F9664" s="8">
        <f>VLOOKUP(C9664,Products!$A$2:$E$20,5,TRUE)</f>
        <v>49.95</v>
      </c>
      <c r="G9664" s="8">
        <f t="shared" si="300"/>
        <v>499.5</v>
      </c>
      <c r="H9664" s="8">
        <f>VLOOKUP(C9664,Products!$A$2:$F$20,6,TRUE)</f>
        <v>21.200000000000003</v>
      </c>
      <c r="I9664" s="8">
        <f t="shared" si="301"/>
        <v>212.00000000000003</v>
      </c>
      <c r="J9664" s="42">
        <f>VLOOKUP(B9664,Invoices!A:I,9,TRUE)</f>
        <v>2021</v>
      </c>
    </row>
    <row r="9665" spans="1:10" x14ac:dyDescent="0.15">
      <c r="A9665" t="s">
        <v>13025</v>
      </c>
      <c r="B9665" t="s">
        <v>2037</v>
      </c>
      <c r="C9665" t="s">
        <v>94</v>
      </c>
      <c r="D9665" t="s">
        <v>86</v>
      </c>
      <c r="E9665">
        <v>1</v>
      </c>
      <c r="F9665" s="8">
        <f>VLOOKUP(C9665,Products!$A$2:$E$20,5,TRUE)</f>
        <v>3.5</v>
      </c>
      <c r="G9665" s="8">
        <f t="shared" si="300"/>
        <v>3.5</v>
      </c>
      <c r="H9665" s="8">
        <f>VLOOKUP(C9665,Products!$A$2:$F$20,6,TRUE)</f>
        <v>0.54999999999999982</v>
      </c>
      <c r="I9665" s="8">
        <f t="shared" si="301"/>
        <v>0.54999999999999982</v>
      </c>
      <c r="J9665" s="42">
        <f>VLOOKUP(B9665,Invoices!A:I,9,TRUE)</f>
        <v>2021</v>
      </c>
    </row>
    <row r="9666" spans="1:10" x14ac:dyDescent="0.15">
      <c r="A9666" t="s">
        <v>13026</v>
      </c>
      <c r="B9666" t="s">
        <v>2038</v>
      </c>
      <c r="C9666" t="s">
        <v>101</v>
      </c>
      <c r="D9666" t="s">
        <v>69</v>
      </c>
      <c r="E9666">
        <v>1</v>
      </c>
      <c r="F9666" s="8">
        <f>VLOOKUP(C9666,Products!$A$2:$E$20,5,TRUE)</f>
        <v>129.94999999999999</v>
      </c>
      <c r="G9666" s="8">
        <f t="shared" si="300"/>
        <v>129.94999999999999</v>
      </c>
      <c r="H9666" s="8">
        <f>VLOOKUP(C9666,Products!$A$2:$F$20,6,TRUE)</f>
        <v>40.449999999999989</v>
      </c>
      <c r="I9666" s="8">
        <f t="shared" si="301"/>
        <v>40.449999999999989</v>
      </c>
      <c r="J9666" s="42">
        <f>VLOOKUP(B9666,Invoices!A:I,9,TRUE)</f>
        <v>2021</v>
      </c>
    </row>
    <row r="9667" spans="1:10" x14ac:dyDescent="0.15">
      <c r="A9667" t="s">
        <v>13027</v>
      </c>
      <c r="B9667" t="s">
        <v>2038</v>
      </c>
      <c r="C9667" t="s">
        <v>89</v>
      </c>
      <c r="D9667" t="s">
        <v>80</v>
      </c>
      <c r="E9667">
        <v>6</v>
      </c>
      <c r="F9667" s="8">
        <f>VLOOKUP(C9667,Products!$A$2:$E$20,5,TRUE)</f>
        <v>15.95</v>
      </c>
      <c r="G9667" s="8">
        <f t="shared" ref="G9667:G9730" si="302">F9667*E9667</f>
        <v>95.699999999999989</v>
      </c>
      <c r="H9667" s="8">
        <f>VLOOKUP(C9667,Products!$A$2:$F$20,6,TRUE)</f>
        <v>6</v>
      </c>
      <c r="I9667" s="8">
        <f t="shared" ref="I9667:I9730" si="303">H9667*E9667</f>
        <v>36</v>
      </c>
      <c r="J9667" s="42">
        <f>VLOOKUP(B9667,Invoices!A:I,9,TRUE)</f>
        <v>2021</v>
      </c>
    </row>
    <row r="9668" spans="1:10" x14ac:dyDescent="0.15">
      <c r="A9668" t="s">
        <v>13028</v>
      </c>
      <c r="B9668" t="s">
        <v>2039</v>
      </c>
      <c r="C9668" t="s">
        <v>87</v>
      </c>
      <c r="D9668" t="s">
        <v>68</v>
      </c>
      <c r="E9668">
        <v>2</v>
      </c>
      <c r="F9668" s="8">
        <f>VLOOKUP(C9668,Products!$A$2:$E$20,5,TRUE)</f>
        <v>19.95</v>
      </c>
      <c r="G9668" s="8">
        <f t="shared" si="302"/>
        <v>39.9</v>
      </c>
      <c r="H9668" s="8">
        <f>VLOOKUP(C9668,Products!$A$2:$F$20,6,TRUE)</f>
        <v>7.4499999999999993</v>
      </c>
      <c r="I9668" s="8">
        <f t="shared" si="303"/>
        <v>14.899999999999999</v>
      </c>
      <c r="J9668" s="42">
        <f>VLOOKUP(B9668,Invoices!A:I,9,TRUE)</f>
        <v>2021</v>
      </c>
    </row>
    <row r="9669" spans="1:10" x14ac:dyDescent="0.15">
      <c r="A9669" t="s">
        <v>13029</v>
      </c>
      <c r="B9669" t="s">
        <v>2039</v>
      </c>
      <c r="C9669" t="s">
        <v>101</v>
      </c>
      <c r="D9669" t="s">
        <v>69</v>
      </c>
      <c r="E9669">
        <v>2</v>
      </c>
      <c r="F9669" s="8">
        <f>VLOOKUP(C9669,Products!$A$2:$E$20,5,TRUE)</f>
        <v>129.94999999999999</v>
      </c>
      <c r="G9669" s="8">
        <f t="shared" si="302"/>
        <v>259.89999999999998</v>
      </c>
      <c r="H9669" s="8">
        <f>VLOOKUP(C9669,Products!$A$2:$F$20,6,TRUE)</f>
        <v>40.449999999999989</v>
      </c>
      <c r="I9669" s="8">
        <f t="shared" si="303"/>
        <v>80.899999999999977</v>
      </c>
      <c r="J9669" s="42">
        <f>VLOOKUP(B9669,Invoices!A:I,9,TRUE)</f>
        <v>2021</v>
      </c>
    </row>
    <row r="9670" spans="1:10" x14ac:dyDescent="0.15">
      <c r="A9670" t="s">
        <v>13030</v>
      </c>
      <c r="B9670" t="s">
        <v>2039</v>
      </c>
      <c r="C9670" t="s">
        <v>92</v>
      </c>
      <c r="D9670" t="s">
        <v>82</v>
      </c>
      <c r="E9670">
        <v>2</v>
      </c>
      <c r="F9670" s="8">
        <f>VLOOKUP(C9670,Products!$A$2:$E$20,5,TRUE)</f>
        <v>19.95</v>
      </c>
      <c r="G9670" s="8">
        <f t="shared" si="302"/>
        <v>39.9</v>
      </c>
      <c r="H9670" s="8">
        <f>VLOOKUP(C9670,Products!$A$2:$F$20,6,TRUE)</f>
        <v>7.4499999999999993</v>
      </c>
      <c r="I9670" s="8">
        <f t="shared" si="303"/>
        <v>14.899999999999999</v>
      </c>
      <c r="J9670" s="42">
        <f>VLOOKUP(B9670,Invoices!A:I,9,TRUE)</f>
        <v>2021</v>
      </c>
    </row>
    <row r="9671" spans="1:10" x14ac:dyDescent="0.15">
      <c r="A9671" t="s">
        <v>13031</v>
      </c>
      <c r="B9671" t="s">
        <v>2040</v>
      </c>
      <c r="C9671" t="s">
        <v>88</v>
      </c>
      <c r="D9671" t="s">
        <v>85</v>
      </c>
      <c r="E9671">
        <v>50</v>
      </c>
      <c r="F9671" s="8">
        <f>VLOOKUP(C9671,Products!$A$2:$E$20,5,TRUE)</f>
        <v>8.9499999999999993</v>
      </c>
      <c r="G9671" s="8">
        <f t="shared" si="302"/>
        <v>447.49999999999994</v>
      </c>
      <c r="H9671" s="8">
        <f>VLOOKUP(C9671,Products!$A$2:$F$20,6,TRUE)</f>
        <v>5.6999999999999993</v>
      </c>
      <c r="I9671" s="8">
        <f t="shared" si="303"/>
        <v>284.99999999999994</v>
      </c>
      <c r="J9671" s="42">
        <f>VLOOKUP(B9671,Invoices!A:I,9,TRUE)</f>
        <v>2021</v>
      </c>
    </row>
    <row r="9672" spans="1:10" x14ac:dyDescent="0.15">
      <c r="A9672" t="s">
        <v>13032</v>
      </c>
      <c r="B9672" t="s">
        <v>2040</v>
      </c>
      <c r="C9672" t="s">
        <v>99</v>
      </c>
      <c r="D9672" t="s">
        <v>84</v>
      </c>
      <c r="E9672">
        <v>10</v>
      </c>
      <c r="F9672" s="8">
        <f>VLOOKUP(C9672,Products!$A$2:$E$20,5,TRUE)</f>
        <v>3.5</v>
      </c>
      <c r="G9672" s="8">
        <f t="shared" si="302"/>
        <v>35</v>
      </c>
      <c r="H9672" s="8">
        <f>VLOOKUP(C9672,Products!$A$2:$F$20,6,TRUE)</f>
        <v>0.54999999999999982</v>
      </c>
      <c r="I9672" s="8">
        <f t="shared" si="303"/>
        <v>5.4999999999999982</v>
      </c>
      <c r="J9672" s="42">
        <f>VLOOKUP(B9672,Invoices!A:I,9,TRUE)</f>
        <v>2021</v>
      </c>
    </row>
    <row r="9673" spans="1:10" x14ac:dyDescent="0.15">
      <c r="A9673" t="s">
        <v>13033</v>
      </c>
      <c r="B9673" t="s">
        <v>2040</v>
      </c>
      <c r="C9673" t="s">
        <v>92</v>
      </c>
      <c r="D9673" t="s">
        <v>82</v>
      </c>
      <c r="E9673">
        <v>3</v>
      </c>
      <c r="F9673" s="8">
        <f>VLOOKUP(C9673,Products!$A$2:$E$20,5,TRUE)</f>
        <v>19.95</v>
      </c>
      <c r="G9673" s="8">
        <f t="shared" si="302"/>
        <v>59.849999999999994</v>
      </c>
      <c r="H9673" s="8">
        <f>VLOOKUP(C9673,Products!$A$2:$F$20,6,TRUE)</f>
        <v>7.4499999999999993</v>
      </c>
      <c r="I9673" s="8">
        <f t="shared" si="303"/>
        <v>22.349999999999998</v>
      </c>
      <c r="J9673" s="42">
        <f>VLOOKUP(B9673,Invoices!A:I,9,TRUE)</f>
        <v>2021</v>
      </c>
    </row>
    <row r="9674" spans="1:10" x14ac:dyDescent="0.15">
      <c r="A9674" t="s">
        <v>13034</v>
      </c>
      <c r="B9674" t="s">
        <v>2040</v>
      </c>
      <c r="C9674" t="s">
        <v>93</v>
      </c>
      <c r="D9674" t="s">
        <v>76</v>
      </c>
      <c r="E9674">
        <v>3</v>
      </c>
      <c r="F9674" s="8">
        <f>VLOOKUP(C9674,Products!$A$2:$E$20,5,TRUE)</f>
        <v>9.9499999999999993</v>
      </c>
      <c r="G9674" s="8">
        <f t="shared" si="302"/>
        <v>29.849999999999998</v>
      </c>
      <c r="H9674" s="8">
        <f>VLOOKUP(C9674,Products!$A$2:$F$20,6,TRUE)</f>
        <v>1.9499999999999993</v>
      </c>
      <c r="I9674" s="8">
        <f t="shared" si="303"/>
        <v>5.8499999999999979</v>
      </c>
      <c r="J9674" s="42">
        <f>VLOOKUP(B9674,Invoices!A:I,9,TRUE)</f>
        <v>2021</v>
      </c>
    </row>
    <row r="9675" spans="1:10" x14ac:dyDescent="0.15">
      <c r="A9675" t="s">
        <v>13035</v>
      </c>
      <c r="B9675" t="s">
        <v>2040</v>
      </c>
      <c r="C9675" t="s">
        <v>96</v>
      </c>
      <c r="D9675" t="s">
        <v>75</v>
      </c>
      <c r="E9675">
        <v>2</v>
      </c>
      <c r="F9675" s="8">
        <f>VLOOKUP(C9675,Products!$A$2:$E$20,5,TRUE)</f>
        <v>79.95</v>
      </c>
      <c r="G9675" s="8">
        <f t="shared" si="302"/>
        <v>159.9</v>
      </c>
      <c r="H9675" s="8">
        <f>VLOOKUP(C9675,Products!$A$2:$F$20,6,TRUE)</f>
        <v>27.950000000000003</v>
      </c>
      <c r="I9675" s="8">
        <f t="shared" si="303"/>
        <v>55.900000000000006</v>
      </c>
      <c r="J9675" s="42">
        <f>VLOOKUP(B9675,Invoices!A:I,9,TRUE)</f>
        <v>2021</v>
      </c>
    </row>
    <row r="9676" spans="1:10" x14ac:dyDescent="0.15">
      <c r="A9676" t="s">
        <v>13036</v>
      </c>
      <c r="B9676" t="s">
        <v>2040</v>
      </c>
      <c r="C9676" t="s">
        <v>87</v>
      </c>
      <c r="D9676" t="s">
        <v>68</v>
      </c>
      <c r="E9676">
        <v>6</v>
      </c>
      <c r="F9676" s="8">
        <f>VLOOKUP(C9676,Products!$A$2:$E$20,5,TRUE)</f>
        <v>19.95</v>
      </c>
      <c r="G9676" s="8">
        <f t="shared" si="302"/>
        <v>119.69999999999999</v>
      </c>
      <c r="H9676" s="8">
        <f>VLOOKUP(C9676,Products!$A$2:$F$20,6,TRUE)</f>
        <v>7.4499999999999993</v>
      </c>
      <c r="I9676" s="8">
        <f t="shared" si="303"/>
        <v>44.699999999999996</v>
      </c>
      <c r="J9676" s="42">
        <f>VLOOKUP(B9676,Invoices!A:I,9,TRUE)</f>
        <v>2021</v>
      </c>
    </row>
    <row r="9677" spans="1:10" x14ac:dyDescent="0.15">
      <c r="A9677" t="s">
        <v>13037</v>
      </c>
      <c r="B9677" t="s">
        <v>2040</v>
      </c>
      <c r="C9677" t="s">
        <v>100</v>
      </c>
      <c r="D9677" t="s">
        <v>78</v>
      </c>
      <c r="E9677">
        <v>8</v>
      </c>
      <c r="F9677" s="8">
        <f>VLOOKUP(C9677,Products!$A$2:$E$20,5,TRUE)</f>
        <v>49.95</v>
      </c>
      <c r="G9677" s="8">
        <f t="shared" si="302"/>
        <v>399.6</v>
      </c>
      <c r="H9677" s="8">
        <f>VLOOKUP(C9677,Products!$A$2:$F$20,6,TRUE)</f>
        <v>19.950000000000003</v>
      </c>
      <c r="I9677" s="8">
        <f t="shared" si="303"/>
        <v>159.60000000000002</v>
      </c>
      <c r="J9677" s="42">
        <f>VLOOKUP(B9677,Invoices!A:I,9,TRUE)</f>
        <v>2021</v>
      </c>
    </row>
    <row r="9678" spans="1:10" x14ac:dyDescent="0.15">
      <c r="A9678" t="s">
        <v>13038</v>
      </c>
      <c r="B9678" t="s">
        <v>2040</v>
      </c>
      <c r="C9678" t="s">
        <v>105</v>
      </c>
      <c r="D9678" t="s">
        <v>81</v>
      </c>
      <c r="E9678">
        <v>1</v>
      </c>
      <c r="F9678" s="8">
        <f>VLOOKUP(C9678,Products!$A$2:$E$20,5,TRUE)</f>
        <v>8.9499999999999993</v>
      </c>
      <c r="G9678" s="8">
        <f t="shared" si="302"/>
        <v>8.9499999999999993</v>
      </c>
      <c r="H9678" s="8">
        <f>VLOOKUP(C9678,Products!$A$2:$F$20,6,TRUE)</f>
        <v>3.1999999999999993</v>
      </c>
      <c r="I9678" s="8">
        <f t="shared" si="303"/>
        <v>3.1999999999999993</v>
      </c>
      <c r="J9678" s="42">
        <f>VLOOKUP(B9678,Invoices!A:I,9,TRUE)</f>
        <v>2021</v>
      </c>
    </row>
    <row r="9679" spans="1:10" x14ac:dyDescent="0.15">
      <c r="A9679" t="s">
        <v>13039</v>
      </c>
      <c r="B9679" t="s">
        <v>2040</v>
      </c>
      <c r="C9679" t="s">
        <v>101</v>
      </c>
      <c r="D9679" t="s">
        <v>69</v>
      </c>
      <c r="E9679">
        <v>1</v>
      </c>
      <c r="F9679" s="8">
        <f>VLOOKUP(C9679,Products!$A$2:$E$20,5,TRUE)</f>
        <v>129.94999999999999</v>
      </c>
      <c r="G9679" s="8">
        <f t="shared" si="302"/>
        <v>129.94999999999999</v>
      </c>
      <c r="H9679" s="8">
        <f>VLOOKUP(C9679,Products!$A$2:$F$20,6,TRUE)</f>
        <v>40.449999999999989</v>
      </c>
      <c r="I9679" s="8">
        <f t="shared" si="303"/>
        <v>40.449999999999989</v>
      </c>
      <c r="J9679" s="42">
        <f>VLOOKUP(B9679,Invoices!A:I,9,TRUE)</f>
        <v>2021</v>
      </c>
    </row>
    <row r="9680" spans="1:10" x14ac:dyDescent="0.15">
      <c r="A9680" t="s">
        <v>13040</v>
      </c>
      <c r="B9680" t="s">
        <v>2040</v>
      </c>
      <c r="C9680" t="s">
        <v>103</v>
      </c>
      <c r="D9680" t="s">
        <v>77</v>
      </c>
      <c r="E9680">
        <v>100</v>
      </c>
      <c r="F9680" s="8">
        <f>VLOOKUP(C9680,Products!$A$2:$E$20,5,TRUE)</f>
        <v>8.9499999999999993</v>
      </c>
      <c r="G9680" s="8">
        <f t="shared" si="302"/>
        <v>894.99999999999989</v>
      </c>
      <c r="H9680" s="8">
        <f>VLOOKUP(C9680,Products!$A$2:$F$20,6,TRUE)</f>
        <v>3.1999999999999993</v>
      </c>
      <c r="I9680" s="8">
        <f t="shared" si="303"/>
        <v>319.99999999999994</v>
      </c>
      <c r="J9680" s="42">
        <f>VLOOKUP(B9680,Invoices!A:I,9,TRUE)</f>
        <v>2021</v>
      </c>
    </row>
    <row r="9681" spans="1:10" x14ac:dyDescent="0.15">
      <c r="A9681" t="s">
        <v>13041</v>
      </c>
      <c r="B9681" t="s">
        <v>2040</v>
      </c>
      <c r="C9681" t="s">
        <v>91</v>
      </c>
      <c r="D9681" t="s">
        <v>70</v>
      </c>
      <c r="E9681">
        <v>30</v>
      </c>
      <c r="F9681" s="8">
        <f>VLOOKUP(C9681,Products!$A$2:$E$20,5,TRUE)</f>
        <v>49.95</v>
      </c>
      <c r="G9681" s="8">
        <f t="shared" si="302"/>
        <v>1498.5</v>
      </c>
      <c r="H9681" s="8">
        <f>VLOOKUP(C9681,Products!$A$2:$F$20,6,TRUE)</f>
        <v>21.200000000000003</v>
      </c>
      <c r="I9681" s="8">
        <f t="shared" si="303"/>
        <v>636.00000000000011</v>
      </c>
      <c r="J9681" s="42">
        <f>VLOOKUP(B9681,Invoices!A:I,9,TRUE)</f>
        <v>2021</v>
      </c>
    </row>
    <row r="9682" spans="1:10" x14ac:dyDescent="0.15">
      <c r="A9682" t="s">
        <v>13042</v>
      </c>
      <c r="B9682" t="s">
        <v>2040</v>
      </c>
      <c r="C9682" t="s">
        <v>95</v>
      </c>
      <c r="D9682" t="s">
        <v>73</v>
      </c>
      <c r="E9682">
        <v>2</v>
      </c>
      <c r="F9682" s="8">
        <f>VLOOKUP(C9682,Products!$A$2:$E$20,5,TRUE)</f>
        <v>12.95</v>
      </c>
      <c r="G9682" s="8">
        <f t="shared" si="302"/>
        <v>25.9</v>
      </c>
      <c r="H9682" s="8">
        <f>VLOOKUP(C9682,Products!$A$2:$F$20,6,TRUE)</f>
        <v>4.1999999999999993</v>
      </c>
      <c r="I9682" s="8">
        <f t="shared" si="303"/>
        <v>8.3999999999999986</v>
      </c>
      <c r="J9682" s="42">
        <f>VLOOKUP(B9682,Invoices!A:I,9,TRUE)</f>
        <v>2021</v>
      </c>
    </row>
    <row r="9683" spans="1:10" x14ac:dyDescent="0.15">
      <c r="A9683" t="s">
        <v>13043</v>
      </c>
      <c r="B9683" t="s">
        <v>2040</v>
      </c>
      <c r="C9683" t="s">
        <v>89</v>
      </c>
      <c r="D9683" t="s">
        <v>80</v>
      </c>
      <c r="E9683">
        <v>12</v>
      </c>
      <c r="F9683" s="8">
        <f>VLOOKUP(C9683,Products!$A$2:$E$20,5,TRUE)</f>
        <v>15.95</v>
      </c>
      <c r="G9683" s="8">
        <f t="shared" si="302"/>
        <v>191.39999999999998</v>
      </c>
      <c r="H9683" s="8">
        <f>VLOOKUP(C9683,Products!$A$2:$F$20,6,TRUE)</f>
        <v>6</v>
      </c>
      <c r="I9683" s="8">
        <f t="shared" si="303"/>
        <v>72</v>
      </c>
      <c r="J9683" s="42">
        <f>VLOOKUP(B9683,Invoices!A:I,9,TRUE)</f>
        <v>2021</v>
      </c>
    </row>
    <row r="9684" spans="1:10" x14ac:dyDescent="0.15">
      <c r="A9684" t="s">
        <v>13044</v>
      </c>
      <c r="B9684" t="s">
        <v>2040</v>
      </c>
      <c r="C9684" t="s">
        <v>104</v>
      </c>
      <c r="D9684" t="s">
        <v>71</v>
      </c>
      <c r="E9684">
        <v>1</v>
      </c>
      <c r="F9684" s="8">
        <f>VLOOKUP(C9684,Products!$A$2:$E$20,5,TRUE)</f>
        <v>2.95</v>
      </c>
      <c r="G9684" s="8">
        <f t="shared" si="302"/>
        <v>2.95</v>
      </c>
      <c r="H9684" s="8">
        <f>VLOOKUP(C9684,Products!$A$2:$F$20,6,TRUE)</f>
        <v>1.1500000000000001</v>
      </c>
      <c r="I9684" s="8">
        <f t="shared" si="303"/>
        <v>1.1500000000000001</v>
      </c>
      <c r="J9684" s="42">
        <f>VLOOKUP(B9684,Invoices!A:I,9,TRUE)</f>
        <v>2021</v>
      </c>
    </row>
    <row r="9685" spans="1:10" x14ac:dyDescent="0.15">
      <c r="A9685" t="s">
        <v>13045</v>
      </c>
      <c r="B9685" t="s">
        <v>2040</v>
      </c>
      <c r="C9685" t="s">
        <v>97</v>
      </c>
      <c r="D9685" t="s">
        <v>74</v>
      </c>
      <c r="E9685">
        <v>20</v>
      </c>
      <c r="F9685" s="8">
        <f>VLOOKUP(C9685,Products!$A$2:$E$20,5,TRUE)</f>
        <v>1.5</v>
      </c>
      <c r="G9685" s="8">
        <f t="shared" si="302"/>
        <v>30</v>
      </c>
      <c r="H9685" s="8">
        <f>VLOOKUP(C9685,Products!$A$2:$F$20,6,TRUE)</f>
        <v>0.5</v>
      </c>
      <c r="I9685" s="8">
        <f t="shared" si="303"/>
        <v>10</v>
      </c>
      <c r="J9685" s="42">
        <f>VLOOKUP(B9685,Invoices!A:I,9,TRUE)</f>
        <v>2021</v>
      </c>
    </row>
    <row r="9686" spans="1:10" x14ac:dyDescent="0.15">
      <c r="A9686" t="s">
        <v>13046</v>
      </c>
      <c r="B9686" t="s">
        <v>2041</v>
      </c>
      <c r="C9686" t="s">
        <v>93</v>
      </c>
      <c r="D9686" t="s">
        <v>76</v>
      </c>
      <c r="E9686">
        <v>25</v>
      </c>
      <c r="F9686" s="8">
        <f>VLOOKUP(C9686,Products!$A$2:$E$20,5,TRUE)</f>
        <v>9.9499999999999993</v>
      </c>
      <c r="G9686" s="8">
        <f t="shared" si="302"/>
        <v>248.74999999999997</v>
      </c>
      <c r="H9686" s="8">
        <f>VLOOKUP(C9686,Products!$A$2:$F$20,6,TRUE)</f>
        <v>1.9499999999999993</v>
      </c>
      <c r="I9686" s="8">
        <f t="shared" si="303"/>
        <v>48.749999999999986</v>
      </c>
      <c r="J9686" s="42">
        <f>VLOOKUP(B9686,Invoices!A:I,9,TRUE)</f>
        <v>2021</v>
      </c>
    </row>
    <row r="9687" spans="1:10" x14ac:dyDescent="0.15">
      <c r="A9687" t="s">
        <v>13047</v>
      </c>
      <c r="B9687" t="s">
        <v>2041</v>
      </c>
      <c r="C9687" t="s">
        <v>105</v>
      </c>
      <c r="D9687" t="s">
        <v>81</v>
      </c>
      <c r="E9687">
        <v>1</v>
      </c>
      <c r="F9687" s="8">
        <f>VLOOKUP(C9687,Products!$A$2:$E$20,5,TRUE)</f>
        <v>8.9499999999999993</v>
      </c>
      <c r="G9687" s="8">
        <f t="shared" si="302"/>
        <v>8.9499999999999993</v>
      </c>
      <c r="H9687" s="8">
        <f>VLOOKUP(C9687,Products!$A$2:$F$20,6,TRUE)</f>
        <v>3.1999999999999993</v>
      </c>
      <c r="I9687" s="8">
        <f t="shared" si="303"/>
        <v>3.1999999999999993</v>
      </c>
      <c r="J9687" s="42">
        <f>VLOOKUP(B9687,Invoices!A:I,9,TRUE)</f>
        <v>2021</v>
      </c>
    </row>
    <row r="9688" spans="1:10" x14ac:dyDescent="0.15">
      <c r="A9688" t="s">
        <v>13048</v>
      </c>
      <c r="B9688" t="s">
        <v>2041</v>
      </c>
      <c r="C9688" t="s">
        <v>88</v>
      </c>
      <c r="D9688" t="s">
        <v>85</v>
      </c>
      <c r="E9688">
        <v>1</v>
      </c>
      <c r="F9688" s="8">
        <f>VLOOKUP(C9688,Products!$A$2:$E$20,5,TRUE)</f>
        <v>8.9499999999999993</v>
      </c>
      <c r="G9688" s="8">
        <f t="shared" si="302"/>
        <v>8.9499999999999993</v>
      </c>
      <c r="H9688" s="8">
        <f>VLOOKUP(C9688,Products!$A$2:$F$20,6,TRUE)</f>
        <v>5.6999999999999993</v>
      </c>
      <c r="I9688" s="8">
        <f t="shared" si="303"/>
        <v>5.6999999999999993</v>
      </c>
      <c r="J9688" s="42">
        <f>VLOOKUP(B9688,Invoices!A:I,9,TRUE)</f>
        <v>2021</v>
      </c>
    </row>
    <row r="9689" spans="1:10" x14ac:dyDescent="0.15">
      <c r="A9689" t="s">
        <v>13049</v>
      </c>
      <c r="B9689" t="s">
        <v>2042</v>
      </c>
      <c r="C9689" t="s">
        <v>90</v>
      </c>
      <c r="D9689" t="s">
        <v>72</v>
      </c>
      <c r="E9689">
        <v>8</v>
      </c>
      <c r="F9689" s="8">
        <f>VLOOKUP(C9689,Products!$A$2:$E$20,5,TRUE)</f>
        <v>8.9499999999999993</v>
      </c>
      <c r="G9689" s="8">
        <f t="shared" si="302"/>
        <v>71.599999999999994</v>
      </c>
      <c r="H9689" s="8">
        <f>VLOOKUP(C9689,Products!$A$2:$F$20,6,TRUE)</f>
        <v>5.6999999999999993</v>
      </c>
      <c r="I9689" s="8">
        <f t="shared" si="303"/>
        <v>45.599999999999994</v>
      </c>
      <c r="J9689" s="42">
        <f>VLOOKUP(B9689,Invoices!A:I,9,TRUE)</f>
        <v>2021</v>
      </c>
    </row>
    <row r="9690" spans="1:10" x14ac:dyDescent="0.15">
      <c r="A9690" t="s">
        <v>13050</v>
      </c>
      <c r="B9690" t="s">
        <v>2042</v>
      </c>
      <c r="C9690" t="s">
        <v>103</v>
      </c>
      <c r="D9690" t="s">
        <v>77</v>
      </c>
      <c r="E9690">
        <v>50</v>
      </c>
      <c r="F9690" s="8">
        <f>VLOOKUP(C9690,Products!$A$2:$E$20,5,TRUE)</f>
        <v>8.9499999999999993</v>
      </c>
      <c r="G9690" s="8">
        <f t="shared" si="302"/>
        <v>447.49999999999994</v>
      </c>
      <c r="H9690" s="8">
        <f>VLOOKUP(C9690,Products!$A$2:$F$20,6,TRUE)</f>
        <v>3.1999999999999993</v>
      </c>
      <c r="I9690" s="8">
        <f t="shared" si="303"/>
        <v>159.99999999999997</v>
      </c>
      <c r="J9690" s="42">
        <f>VLOOKUP(B9690,Invoices!A:I,9,TRUE)</f>
        <v>2021</v>
      </c>
    </row>
    <row r="9691" spans="1:10" x14ac:dyDescent="0.15">
      <c r="A9691" t="s">
        <v>13051</v>
      </c>
      <c r="B9691" t="s">
        <v>2042</v>
      </c>
      <c r="C9691" t="s">
        <v>95</v>
      </c>
      <c r="D9691" t="s">
        <v>73</v>
      </c>
      <c r="E9691">
        <v>7</v>
      </c>
      <c r="F9691" s="8">
        <f>VLOOKUP(C9691,Products!$A$2:$E$20,5,TRUE)</f>
        <v>12.95</v>
      </c>
      <c r="G9691" s="8">
        <f t="shared" si="302"/>
        <v>90.649999999999991</v>
      </c>
      <c r="H9691" s="8">
        <f>VLOOKUP(C9691,Products!$A$2:$F$20,6,TRUE)</f>
        <v>4.1999999999999993</v>
      </c>
      <c r="I9691" s="8">
        <f t="shared" si="303"/>
        <v>29.399999999999995</v>
      </c>
      <c r="J9691" s="42">
        <f>VLOOKUP(B9691,Invoices!A:I,9,TRUE)</f>
        <v>2021</v>
      </c>
    </row>
    <row r="9692" spans="1:10" x14ac:dyDescent="0.15">
      <c r="A9692" t="s">
        <v>13052</v>
      </c>
      <c r="B9692" t="s">
        <v>2043</v>
      </c>
      <c r="C9692" t="s">
        <v>91</v>
      </c>
      <c r="D9692" t="s">
        <v>70</v>
      </c>
      <c r="E9692">
        <v>50</v>
      </c>
      <c r="F9692" s="8">
        <f>VLOOKUP(C9692,Products!$A$2:$E$20,5,TRUE)</f>
        <v>49.95</v>
      </c>
      <c r="G9692" s="8">
        <f t="shared" si="302"/>
        <v>2497.5</v>
      </c>
      <c r="H9692" s="8">
        <f>VLOOKUP(C9692,Products!$A$2:$F$20,6,TRUE)</f>
        <v>21.200000000000003</v>
      </c>
      <c r="I9692" s="8">
        <f t="shared" si="303"/>
        <v>1060.0000000000002</v>
      </c>
      <c r="J9692" s="42">
        <f>VLOOKUP(B9692,Invoices!A:I,9,TRUE)</f>
        <v>2021</v>
      </c>
    </row>
    <row r="9693" spans="1:10" x14ac:dyDescent="0.15">
      <c r="A9693" t="s">
        <v>13053</v>
      </c>
      <c r="B9693" t="s">
        <v>2043</v>
      </c>
      <c r="C9693" t="s">
        <v>99</v>
      </c>
      <c r="D9693" t="s">
        <v>84</v>
      </c>
      <c r="E9693">
        <v>1</v>
      </c>
      <c r="F9693" s="8">
        <f>VLOOKUP(C9693,Products!$A$2:$E$20,5,TRUE)</f>
        <v>3.5</v>
      </c>
      <c r="G9693" s="8">
        <f t="shared" si="302"/>
        <v>3.5</v>
      </c>
      <c r="H9693" s="8">
        <f>VLOOKUP(C9693,Products!$A$2:$F$20,6,TRUE)</f>
        <v>0.54999999999999982</v>
      </c>
      <c r="I9693" s="8">
        <f t="shared" si="303"/>
        <v>0.54999999999999982</v>
      </c>
      <c r="J9693" s="42">
        <f>VLOOKUP(B9693,Invoices!A:I,9,TRUE)</f>
        <v>2021</v>
      </c>
    </row>
    <row r="9694" spans="1:10" x14ac:dyDescent="0.15">
      <c r="A9694" t="s">
        <v>13054</v>
      </c>
      <c r="B9694" t="s">
        <v>2043</v>
      </c>
      <c r="C9694" t="s">
        <v>96</v>
      </c>
      <c r="D9694" t="s">
        <v>75</v>
      </c>
      <c r="E9694">
        <v>7</v>
      </c>
      <c r="F9694" s="8">
        <f>VLOOKUP(C9694,Products!$A$2:$E$20,5,TRUE)</f>
        <v>79.95</v>
      </c>
      <c r="G9694" s="8">
        <f t="shared" si="302"/>
        <v>559.65</v>
      </c>
      <c r="H9694" s="8">
        <f>VLOOKUP(C9694,Products!$A$2:$F$20,6,TRUE)</f>
        <v>27.950000000000003</v>
      </c>
      <c r="I9694" s="8">
        <f t="shared" si="303"/>
        <v>195.65000000000003</v>
      </c>
      <c r="J9694" s="42">
        <f>VLOOKUP(B9694,Invoices!A:I,9,TRUE)</f>
        <v>2021</v>
      </c>
    </row>
    <row r="9695" spans="1:10" x14ac:dyDescent="0.15">
      <c r="A9695" t="s">
        <v>13055</v>
      </c>
      <c r="B9695" t="s">
        <v>2043</v>
      </c>
      <c r="C9695" t="s">
        <v>89</v>
      </c>
      <c r="D9695" t="s">
        <v>80</v>
      </c>
      <c r="E9695">
        <v>20</v>
      </c>
      <c r="F9695" s="8">
        <f>VLOOKUP(C9695,Products!$A$2:$E$20,5,TRUE)</f>
        <v>15.95</v>
      </c>
      <c r="G9695" s="8">
        <f t="shared" si="302"/>
        <v>319</v>
      </c>
      <c r="H9695" s="8">
        <f>VLOOKUP(C9695,Products!$A$2:$F$20,6,TRUE)</f>
        <v>6</v>
      </c>
      <c r="I9695" s="8">
        <f t="shared" si="303"/>
        <v>120</v>
      </c>
      <c r="J9695" s="42">
        <f>VLOOKUP(B9695,Invoices!A:I,9,TRUE)</f>
        <v>2021</v>
      </c>
    </row>
    <row r="9696" spans="1:10" x14ac:dyDescent="0.15">
      <c r="A9696" t="s">
        <v>13056</v>
      </c>
      <c r="B9696" t="s">
        <v>2044</v>
      </c>
      <c r="C9696" t="s">
        <v>93</v>
      </c>
      <c r="D9696" t="s">
        <v>76</v>
      </c>
      <c r="E9696">
        <v>1</v>
      </c>
      <c r="F9696" s="8">
        <f>VLOOKUP(C9696,Products!$A$2:$E$20,5,TRUE)</f>
        <v>9.9499999999999993</v>
      </c>
      <c r="G9696" s="8">
        <f t="shared" si="302"/>
        <v>9.9499999999999993</v>
      </c>
      <c r="H9696" s="8">
        <f>VLOOKUP(C9696,Products!$A$2:$F$20,6,TRUE)</f>
        <v>1.9499999999999993</v>
      </c>
      <c r="I9696" s="8">
        <f t="shared" si="303"/>
        <v>1.9499999999999993</v>
      </c>
      <c r="J9696" s="42">
        <f>VLOOKUP(B9696,Invoices!A:I,9,TRUE)</f>
        <v>2021</v>
      </c>
    </row>
    <row r="9697" spans="1:10" x14ac:dyDescent="0.15">
      <c r="A9697" t="s">
        <v>13057</v>
      </c>
      <c r="B9697" t="s">
        <v>2044</v>
      </c>
      <c r="C9697" t="s">
        <v>89</v>
      </c>
      <c r="D9697" t="s">
        <v>80</v>
      </c>
      <c r="E9697">
        <v>4</v>
      </c>
      <c r="F9697" s="8">
        <f>VLOOKUP(C9697,Products!$A$2:$E$20,5,TRUE)</f>
        <v>15.95</v>
      </c>
      <c r="G9697" s="8">
        <f t="shared" si="302"/>
        <v>63.8</v>
      </c>
      <c r="H9697" s="8">
        <f>VLOOKUP(C9697,Products!$A$2:$F$20,6,TRUE)</f>
        <v>6</v>
      </c>
      <c r="I9697" s="8">
        <f t="shared" si="303"/>
        <v>24</v>
      </c>
      <c r="J9697" s="42">
        <f>VLOOKUP(B9697,Invoices!A:I,9,TRUE)</f>
        <v>2021</v>
      </c>
    </row>
    <row r="9698" spans="1:10" x14ac:dyDescent="0.15">
      <c r="A9698" t="s">
        <v>13058</v>
      </c>
      <c r="B9698" t="s">
        <v>2044</v>
      </c>
      <c r="C9698" t="s">
        <v>101</v>
      </c>
      <c r="D9698" t="s">
        <v>69</v>
      </c>
      <c r="E9698">
        <v>2</v>
      </c>
      <c r="F9698" s="8">
        <f>VLOOKUP(C9698,Products!$A$2:$E$20,5,TRUE)</f>
        <v>129.94999999999999</v>
      </c>
      <c r="G9698" s="8">
        <f t="shared" si="302"/>
        <v>259.89999999999998</v>
      </c>
      <c r="H9698" s="8">
        <f>VLOOKUP(C9698,Products!$A$2:$F$20,6,TRUE)</f>
        <v>40.449999999999989</v>
      </c>
      <c r="I9698" s="8">
        <f t="shared" si="303"/>
        <v>80.899999999999977</v>
      </c>
      <c r="J9698" s="42">
        <f>VLOOKUP(B9698,Invoices!A:I,9,TRUE)</f>
        <v>2021</v>
      </c>
    </row>
    <row r="9699" spans="1:10" x14ac:dyDescent="0.15">
      <c r="A9699" t="s">
        <v>13059</v>
      </c>
      <c r="B9699" t="s">
        <v>2044</v>
      </c>
      <c r="C9699" t="s">
        <v>105</v>
      </c>
      <c r="D9699" t="s">
        <v>81</v>
      </c>
      <c r="E9699">
        <v>20</v>
      </c>
      <c r="F9699" s="8">
        <f>VLOOKUP(C9699,Products!$A$2:$E$20,5,TRUE)</f>
        <v>8.9499999999999993</v>
      </c>
      <c r="G9699" s="8">
        <f t="shared" si="302"/>
        <v>179</v>
      </c>
      <c r="H9699" s="8">
        <f>VLOOKUP(C9699,Products!$A$2:$F$20,6,TRUE)</f>
        <v>3.1999999999999993</v>
      </c>
      <c r="I9699" s="8">
        <f t="shared" si="303"/>
        <v>63.999999999999986</v>
      </c>
      <c r="J9699" s="42">
        <f>VLOOKUP(B9699,Invoices!A:I,9,TRUE)</f>
        <v>2021</v>
      </c>
    </row>
    <row r="9700" spans="1:10" x14ac:dyDescent="0.15">
      <c r="A9700" t="s">
        <v>13060</v>
      </c>
      <c r="B9700" t="s">
        <v>2044</v>
      </c>
      <c r="C9700" t="s">
        <v>88</v>
      </c>
      <c r="D9700" t="s">
        <v>85</v>
      </c>
      <c r="E9700">
        <v>1</v>
      </c>
      <c r="F9700" s="8">
        <f>VLOOKUP(C9700,Products!$A$2:$E$20,5,TRUE)</f>
        <v>8.9499999999999993</v>
      </c>
      <c r="G9700" s="8">
        <f t="shared" si="302"/>
        <v>8.9499999999999993</v>
      </c>
      <c r="H9700" s="8">
        <f>VLOOKUP(C9700,Products!$A$2:$F$20,6,TRUE)</f>
        <v>5.6999999999999993</v>
      </c>
      <c r="I9700" s="8">
        <f t="shared" si="303"/>
        <v>5.6999999999999993</v>
      </c>
      <c r="J9700" s="42">
        <f>VLOOKUP(B9700,Invoices!A:I,9,TRUE)</f>
        <v>2021</v>
      </c>
    </row>
    <row r="9701" spans="1:10" x14ac:dyDescent="0.15">
      <c r="A9701" t="s">
        <v>13061</v>
      </c>
      <c r="B9701" t="s">
        <v>2045</v>
      </c>
      <c r="C9701" t="s">
        <v>104</v>
      </c>
      <c r="D9701" t="s">
        <v>71</v>
      </c>
      <c r="E9701">
        <v>5</v>
      </c>
      <c r="F9701" s="8">
        <f>VLOOKUP(C9701,Products!$A$2:$E$20,5,TRUE)</f>
        <v>2.95</v>
      </c>
      <c r="G9701" s="8">
        <f t="shared" si="302"/>
        <v>14.75</v>
      </c>
      <c r="H9701" s="8">
        <f>VLOOKUP(C9701,Products!$A$2:$F$20,6,TRUE)</f>
        <v>1.1500000000000001</v>
      </c>
      <c r="I9701" s="8">
        <f t="shared" si="303"/>
        <v>5.7500000000000009</v>
      </c>
      <c r="J9701" s="42">
        <f>VLOOKUP(B9701,Invoices!A:I,9,TRUE)</f>
        <v>2021</v>
      </c>
    </row>
    <row r="9702" spans="1:10" x14ac:dyDescent="0.15">
      <c r="A9702" t="s">
        <v>13062</v>
      </c>
      <c r="B9702" t="s">
        <v>2045</v>
      </c>
      <c r="C9702" t="s">
        <v>97</v>
      </c>
      <c r="D9702" t="s">
        <v>74</v>
      </c>
      <c r="E9702">
        <v>1</v>
      </c>
      <c r="F9702" s="8">
        <f>VLOOKUP(C9702,Products!$A$2:$E$20,5,TRUE)</f>
        <v>1.5</v>
      </c>
      <c r="G9702" s="8">
        <f t="shared" si="302"/>
        <v>1.5</v>
      </c>
      <c r="H9702" s="8">
        <f>VLOOKUP(C9702,Products!$A$2:$F$20,6,TRUE)</f>
        <v>0.5</v>
      </c>
      <c r="I9702" s="8">
        <f t="shared" si="303"/>
        <v>0.5</v>
      </c>
      <c r="J9702" s="42">
        <f>VLOOKUP(B9702,Invoices!A:I,9,TRUE)</f>
        <v>2021</v>
      </c>
    </row>
    <row r="9703" spans="1:10" x14ac:dyDescent="0.15">
      <c r="A9703" t="s">
        <v>13063</v>
      </c>
      <c r="B9703" t="s">
        <v>2045</v>
      </c>
      <c r="C9703" t="s">
        <v>105</v>
      </c>
      <c r="D9703" t="s">
        <v>81</v>
      </c>
      <c r="E9703">
        <v>1</v>
      </c>
      <c r="F9703" s="8">
        <f>VLOOKUP(C9703,Products!$A$2:$E$20,5,TRUE)</f>
        <v>8.9499999999999993</v>
      </c>
      <c r="G9703" s="8">
        <f t="shared" si="302"/>
        <v>8.9499999999999993</v>
      </c>
      <c r="H9703" s="8">
        <f>VLOOKUP(C9703,Products!$A$2:$F$20,6,TRUE)</f>
        <v>3.1999999999999993</v>
      </c>
      <c r="I9703" s="8">
        <f t="shared" si="303"/>
        <v>3.1999999999999993</v>
      </c>
      <c r="J9703" s="42">
        <f>VLOOKUP(B9703,Invoices!A:I,9,TRUE)</f>
        <v>2021</v>
      </c>
    </row>
    <row r="9704" spans="1:10" x14ac:dyDescent="0.15">
      <c r="A9704" t="s">
        <v>13064</v>
      </c>
      <c r="B9704" t="s">
        <v>2045</v>
      </c>
      <c r="C9704" t="s">
        <v>92</v>
      </c>
      <c r="D9704" t="s">
        <v>82</v>
      </c>
      <c r="E9704">
        <v>6</v>
      </c>
      <c r="F9704" s="8">
        <f>VLOOKUP(C9704,Products!$A$2:$E$20,5,TRUE)</f>
        <v>19.95</v>
      </c>
      <c r="G9704" s="8">
        <f t="shared" si="302"/>
        <v>119.69999999999999</v>
      </c>
      <c r="H9704" s="8">
        <f>VLOOKUP(C9704,Products!$A$2:$F$20,6,TRUE)</f>
        <v>7.4499999999999993</v>
      </c>
      <c r="I9704" s="8">
        <f t="shared" si="303"/>
        <v>44.699999999999996</v>
      </c>
      <c r="J9704" s="42">
        <f>VLOOKUP(B9704,Invoices!A:I,9,TRUE)</f>
        <v>2021</v>
      </c>
    </row>
    <row r="9705" spans="1:10" x14ac:dyDescent="0.15">
      <c r="A9705" t="s">
        <v>13065</v>
      </c>
      <c r="B9705" t="s">
        <v>2045</v>
      </c>
      <c r="C9705" t="s">
        <v>101</v>
      </c>
      <c r="D9705" t="s">
        <v>69</v>
      </c>
      <c r="E9705">
        <v>2</v>
      </c>
      <c r="F9705" s="8">
        <f>VLOOKUP(C9705,Products!$A$2:$E$20,5,TRUE)</f>
        <v>129.94999999999999</v>
      </c>
      <c r="G9705" s="8">
        <f t="shared" si="302"/>
        <v>259.89999999999998</v>
      </c>
      <c r="H9705" s="8">
        <f>VLOOKUP(C9705,Products!$A$2:$F$20,6,TRUE)</f>
        <v>40.449999999999989</v>
      </c>
      <c r="I9705" s="8">
        <f t="shared" si="303"/>
        <v>80.899999999999977</v>
      </c>
      <c r="J9705" s="42">
        <f>VLOOKUP(B9705,Invoices!A:I,9,TRUE)</f>
        <v>2021</v>
      </c>
    </row>
    <row r="9706" spans="1:10" x14ac:dyDescent="0.15">
      <c r="A9706" t="s">
        <v>13066</v>
      </c>
      <c r="B9706" t="s">
        <v>2045</v>
      </c>
      <c r="C9706" t="s">
        <v>88</v>
      </c>
      <c r="D9706" t="s">
        <v>85</v>
      </c>
      <c r="E9706">
        <v>9</v>
      </c>
      <c r="F9706" s="8">
        <f>VLOOKUP(C9706,Products!$A$2:$E$20,5,TRUE)</f>
        <v>8.9499999999999993</v>
      </c>
      <c r="G9706" s="8">
        <f t="shared" si="302"/>
        <v>80.55</v>
      </c>
      <c r="H9706" s="8">
        <f>VLOOKUP(C9706,Products!$A$2:$F$20,6,TRUE)</f>
        <v>5.6999999999999993</v>
      </c>
      <c r="I9706" s="8">
        <f t="shared" si="303"/>
        <v>51.3</v>
      </c>
      <c r="J9706" s="42">
        <f>VLOOKUP(B9706,Invoices!A:I,9,TRUE)</f>
        <v>2021</v>
      </c>
    </row>
    <row r="9707" spans="1:10" x14ac:dyDescent="0.15">
      <c r="A9707" t="s">
        <v>13067</v>
      </c>
      <c r="B9707" t="s">
        <v>2045</v>
      </c>
      <c r="C9707" t="s">
        <v>90</v>
      </c>
      <c r="D9707" t="s">
        <v>72</v>
      </c>
      <c r="E9707">
        <v>4</v>
      </c>
      <c r="F9707" s="8">
        <f>VLOOKUP(C9707,Products!$A$2:$E$20,5,TRUE)</f>
        <v>8.9499999999999993</v>
      </c>
      <c r="G9707" s="8">
        <f t="shared" si="302"/>
        <v>35.799999999999997</v>
      </c>
      <c r="H9707" s="8">
        <f>VLOOKUP(C9707,Products!$A$2:$F$20,6,TRUE)</f>
        <v>5.6999999999999993</v>
      </c>
      <c r="I9707" s="8">
        <f t="shared" si="303"/>
        <v>22.799999999999997</v>
      </c>
      <c r="J9707" s="42">
        <f>VLOOKUP(B9707,Invoices!A:I,9,TRUE)</f>
        <v>2021</v>
      </c>
    </row>
    <row r="9708" spans="1:10" x14ac:dyDescent="0.15">
      <c r="A9708" t="s">
        <v>13068</v>
      </c>
      <c r="B9708" t="s">
        <v>2045</v>
      </c>
      <c r="C9708" t="s">
        <v>95</v>
      </c>
      <c r="D9708" t="s">
        <v>73</v>
      </c>
      <c r="E9708">
        <v>1</v>
      </c>
      <c r="F9708" s="8">
        <f>VLOOKUP(C9708,Products!$A$2:$E$20,5,TRUE)</f>
        <v>12.95</v>
      </c>
      <c r="G9708" s="8">
        <f t="shared" si="302"/>
        <v>12.95</v>
      </c>
      <c r="H9708" s="8">
        <f>VLOOKUP(C9708,Products!$A$2:$F$20,6,TRUE)</f>
        <v>4.1999999999999993</v>
      </c>
      <c r="I9708" s="8">
        <f t="shared" si="303"/>
        <v>4.1999999999999993</v>
      </c>
      <c r="J9708" s="42">
        <f>VLOOKUP(B9708,Invoices!A:I,9,TRUE)</f>
        <v>2021</v>
      </c>
    </row>
    <row r="9709" spans="1:10" x14ac:dyDescent="0.15">
      <c r="A9709" t="s">
        <v>13069</v>
      </c>
      <c r="B9709" t="s">
        <v>2045</v>
      </c>
      <c r="C9709" t="s">
        <v>99</v>
      </c>
      <c r="D9709" t="s">
        <v>84</v>
      </c>
      <c r="E9709">
        <v>1</v>
      </c>
      <c r="F9709" s="8">
        <f>VLOOKUP(C9709,Products!$A$2:$E$20,5,TRUE)</f>
        <v>3.5</v>
      </c>
      <c r="G9709" s="8">
        <f t="shared" si="302"/>
        <v>3.5</v>
      </c>
      <c r="H9709" s="8">
        <f>VLOOKUP(C9709,Products!$A$2:$F$20,6,TRUE)</f>
        <v>0.54999999999999982</v>
      </c>
      <c r="I9709" s="8">
        <f t="shared" si="303"/>
        <v>0.54999999999999982</v>
      </c>
      <c r="J9709" s="42">
        <f>VLOOKUP(B9709,Invoices!A:I,9,TRUE)</f>
        <v>2021</v>
      </c>
    </row>
    <row r="9710" spans="1:10" x14ac:dyDescent="0.15">
      <c r="A9710" t="s">
        <v>13070</v>
      </c>
      <c r="B9710" t="s">
        <v>2045</v>
      </c>
      <c r="C9710" t="s">
        <v>94</v>
      </c>
      <c r="D9710" t="s">
        <v>86</v>
      </c>
      <c r="E9710">
        <v>2</v>
      </c>
      <c r="F9710" s="8">
        <f>VLOOKUP(C9710,Products!$A$2:$E$20,5,TRUE)</f>
        <v>3.5</v>
      </c>
      <c r="G9710" s="8">
        <f t="shared" si="302"/>
        <v>7</v>
      </c>
      <c r="H9710" s="8">
        <f>VLOOKUP(C9710,Products!$A$2:$F$20,6,TRUE)</f>
        <v>0.54999999999999982</v>
      </c>
      <c r="I9710" s="8">
        <f t="shared" si="303"/>
        <v>1.0999999999999996</v>
      </c>
      <c r="J9710" s="42">
        <f>VLOOKUP(B9710,Invoices!A:I,9,TRUE)</f>
        <v>2021</v>
      </c>
    </row>
    <row r="9711" spans="1:10" x14ac:dyDescent="0.15">
      <c r="A9711" t="s">
        <v>13071</v>
      </c>
      <c r="B9711" t="s">
        <v>2045</v>
      </c>
      <c r="C9711" t="s">
        <v>96</v>
      </c>
      <c r="D9711" t="s">
        <v>75</v>
      </c>
      <c r="E9711">
        <v>1</v>
      </c>
      <c r="F9711" s="8">
        <f>VLOOKUP(C9711,Products!$A$2:$E$20,5,TRUE)</f>
        <v>79.95</v>
      </c>
      <c r="G9711" s="8">
        <f t="shared" si="302"/>
        <v>79.95</v>
      </c>
      <c r="H9711" s="8">
        <f>VLOOKUP(C9711,Products!$A$2:$F$20,6,TRUE)</f>
        <v>27.950000000000003</v>
      </c>
      <c r="I9711" s="8">
        <f t="shared" si="303"/>
        <v>27.950000000000003</v>
      </c>
      <c r="J9711" s="42">
        <f>VLOOKUP(B9711,Invoices!A:I,9,TRUE)</f>
        <v>2021</v>
      </c>
    </row>
    <row r="9712" spans="1:10" x14ac:dyDescent="0.15">
      <c r="A9712" t="s">
        <v>13072</v>
      </c>
      <c r="B9712" t="s">
        <v>2046</v>
      </c>
      <c r="C9712" t="s">
        <v>96</v>
      </c>
      <c r="D9712" t="s">
        <v>75</v>
      </c>
      <c r="E9712">
        <v>12</v>
      </c>
      <c r="F9712" s="8">
        <f>VLOOKUP(C9712,Products!$A$2:$E$20,5,TRUE)</f>
        <v>79.95</v>
      </c>
      <c r="G9712" s="8">
        <f t="shared" si="302"/>
        <v>959.40000000000009</v>
      </c>
      <c r="H9712" s="8">
        <f>VLOOKUP(C9712,Products!$A$2:$F$20,6,TRUE)</f>
        <v>27.950000000000003</v>
      </c>
      <c r="I9712" s="8">
        <f t="shared" si="303"/>
        <v>335.40000000000003</v>
      </c>
      <c r="J9712" s="42">
        <f>VLOOKUP(B9712,Invoices!A:I,9,TRUE)</f>
        <v>2021</v>
      </c>
    </row>
    <row r="9713" spans="1:10" x14ac:dyDescent="0.15">
      <c r="A9713" t="s">
        <v>13073</v>
      </c>
      <c r="B9713" t="s">
        <v>2046</v>
      </c>
      <c r="C9713" t="s">
        <v>104</v>
      </c>
      <c r="D9713" t="s">
        <v>71</v>
      </c>
      <c r="E9713">
        <v>6</v>
      </c>
      <c r="F9713" s="8">
        <f>VLOOKUP(C9713,Products!$A$2:$E$20,5,TRUE)</f>
        <v>2.95</v>
      </c>
      <c r="G9713" s="8">
        <f t="shared" si="302"/>
        <v>17.700000000000003</v>
      </c>
      <c r="H9713" s="8">
        <f>VLOOKUP(C9713,Products!$A$2:$F$20,6,TRUE)</f>
        <v>1.1500000000000001</v>
      </c>
      <c r="I9713" s="8">
        <f t="shared" si="303"/>
        <v>6.9</v>
      </c>
      <c r="J9713" s="42">
        <f>VLOOKUP(B9713,Invoices!A:I,9,TRUE)</f>
        <v>2021</v>
      </c>
    </row>
    <row r="9714" spans="1:10" x14ac:dyDescent="0.15">
      <c r="A9714" t="s">
        <v>13074</v>
      </c>
      <c r="B9714" t="s">
        <v>2046</v>
      </c>
      <c r="C9714" t="s">
        <v>88</v>
      </c>
      <c r="D9714" t="s">
        <v>85</v>
      </c>
      <c r="E9714">
        <v>5</v>
      </c>
      <c r="F9714" s="8">
        <f>VLOOKUP(C9714,Products!$A$2:$E$20,5,TRUE)</f>
        <v>8.9499999999999993</v>
      </c>
      <c r="G9714" s="8">
        <f t="shared" si="302"/>
        <v>44.75</v>
      </c>
      <c r="H9714" s="8">
        <f>VLOOKUP(C9714,Products!$A$2:$F$20,6,TRUE)</f>
        <v>5.6999999999999993</v>
      </c>
      <c r="I9714" s="8">
        <f t="shared" si="303"/>
        <v>28.499999999999996</v>
      </c>
      <c r="J9714" s="42">
        <f>VLOOKUP(B9714,Invoices!A:I,9,TRUE)</f>
        <v>2021</v>
      </c>
    </row>
    <row r="9715" spans="1:10" x14ac:dyDescent="0.15">
      <c r="A9715" t="s">
        <v>13075</v>
      </c>
      <c r="B9715" t="s">
        <v>2047</v>
      </c>
      <c r="C9715" t="s">
        <v>94</v>
      </c>
      <c r="D9715" t="s">
        <v>86</v>
      </c>
      <c r="E9715">
        <v>5</v>
      </c>
      <c r="F9715" s="8">
        <f>VLOOKUP(C9715,Products!$A$2:$E$20,5,TRUE)</f>
        <v>3.5</v>
      </c>
      <c r="G9715" s="8">
        <f t="shared" si="302"/>
        <v>17.5</v>
      </c>
      <c r="H9715" s="8">
        <f>VLOOKUP(C9715,Products!$A$2:$F$20,6,TRUE)</f>
        <v>0.54999999999999982</v>
      </c>
      <c r="I9715" s="8">
        <f t="shared" si="303"/>
        <v>2.7499999999999991</v>
      </c>
      <c r="J9715" s="42">
        <f>VLOOKUP(B9715,Invoices!A:I,9,TRUE)</f>
        <v>2021</v>
      </c>
    </row>
    <row r="9716" spans="1:10" x14ac:dyDescent="0.15">
      <c r="A9716" t="s">
        <v>13076</v>
      </c>
      <c r="B9716" t="s">
        <v>2047</v>
      </c>
      <c r="C9716" t="s">
        <v>104</v>
      </c>
      <c r="D9716" t="s">
        <v>71</v>
      </c>
      <c r="E9716">
        <v>7</v>
      </c>
      <c r="F9716" s="8">
        <f>VLOOKUP(C9716,Products!$A$2:$E$20,5,TRUE)</f>
        <v>2.95</v>
      </c>
      <c r="G9716" s="8">
        <f t="shared" si="302"/>
        <v>20.650000000000002</v>
      </c>
      <c r="H9716" s="8">
        <f>VLOOKUP(C9716,Products!$A$2:$F$20,6,TRUE)</f>
        <v>1.1500000000000001</v>
      </c>
      <c r="I9716" s="8">
        <f t="shared" si="303"/>
        <v>8.0500000000000007</v>
      </c>
      <c r="J9716" s="42">
        <f>VLOOKUP(B9716,Invoices!A:I,9,TRUE)</f>
        <v>2021</v>
      </c>
    </row>
    <row r="9717" spans="1:10" x14ac:dyDescent="0.15">
      <c r="A9717" t="s">
        <v>13077</v>
      </c>
      <c r="B9717" t="s">
        <v>2048</v>
      </c>
      <c r="C9717" t="s">
        <v>94</v>
      </c>
      <c r="D9717" t="s">
        <v>86</v>
      </c>
      <c r="E9717">
        <v>4</v>
      </c>
      <c r="F9717" s="8">
        <f>VLOOKUP(C9717,Products!$A$2:$E$20,5,TRUE)</f>
        <v>3.5</v>
      </c>
      <c r="G9717" s="8">
        <f t="shared" si="302"/>
        <v>14</v>
      </c>
      <c r="H9717" s="8">
        <f>VLOOKUP(C9717,Products!$A$2:$F$20,6,TRUE)</f>
        <v>0.54999999999999982</v>
      </c>
      <c r="I9717" s="8">
        <f t="shared" si="303"/>
        <v>2.1999999999999993</v>
      </c>
      <c r="J9717" s="42">
        <f>VLOOKUP(B9717,Invoices!A:I,9,TRUE)</f>
        <v>2021</v>
      </c>
    </row>
    <row r="9718" spans="1:10" x14ac:dyDescent="0.15">
      <c r="A9718" t="s">
        <v>13078</v>
      </c>
      <c r="B9718" t="s">
        <v>2048</v>
      </c>
      <c r="C9718" t="s">
        <v>102</v>
      </c>
      <c r="D9718" t="s">
        <v>83</v>
      </c>
      <c r="E9718">
        <v>4</v>
      </c>
      <c r="F9718" s="8">
        <f>VLOOKUP(C9718,Products!$A$2:$E$20,5,TRUE)</f>
        <v>29.95</v>
      </c>
      <c r="G9718" s="8">
        <f t="shared" si="302"/>
        <v>119.8</v>
      </c>
      <c r="H9718" s="8">
        <f>VLOOKUP(C9718,Products!$A$2:$F$20,6,TRUE)</f>
        <v>15</v>
      </c>
      <c r="I9718" s="8">
        <f t="shared" si="303"/>
        <v>60</v>
      </c>
      <c r="J9718" s="42">
        <f>VLOOKUP(B9718,Invoices!A:I,9,TRUE)</f>
        <v>2021</v>
      </c>
    </row>
    <row r="9719" spans="1:10" x14ac:dyDescent="0.15">
      <c r="A9719" t="s">
        <v>13079</v>
      </c>
      <c r="B9719" t="s">
        <v>2048</v>
      </c>
      <c r="C9719" t="s">
        <v>90</v>
      </c>
      <c r="D9719" t="s">
        <v>72</v>
      </c>
      <c r="E9719">
        <v>5</v>
      </c>
      <c r="F9719" s="8">
        <f>VLOOKUP(C9719,Products!$A$2:$E$20,5,TRUE)</f>
        <v>8.9499999999999993</v>
      </c>
      <c r="G9719" s="8">
        <f t="shared" si="302"/>
        <v>44.75</v>
      </c>
      <c r="H9719" s="8">
        <f>VLOOKUP(C9719,Products!$A$2:$F$20,6,TRUE)</f>
        <v>5.6999999999999993</v>
      </c>
      <c r="I9719" s="8">
        <f t="shared" si="303"/>
        <v>28.499999999999996</v>
      </c>
      <c r="J9719" s="42">
        <f>VLOOKUP(B9719,Invoices!A:I,9,TRUE)</f>
        <v>2021</v>
      </c>
    </row>
    <row r="9720" spans="1:10" x14ac:dyDescent="0.15">
      <c r="A9720" t="s">
        <v>13080</v>
      </c>
      <c r="B9720" t="s">
        <v>2048</v>
      </c>
      <c r="C9720" t="s">
        <v>96</v>
      </c>
      <c r="D9720" t="s">
        <v>75</v>
      </c>
      <c r="E9720">
        <v>2</v>
      </c>
      <c r="F9720" s="8">
        <f>VLOOKUP(C9720,Products!$A$2:$E$20,5,TRUE)</f>
        <v>79.95</v>
      </c>
      <c r="G9720" s="8">
        <f t="shared" si="302"/>
        <v>159.9</v>
      </c>
      <c r="H9720" s="8">
        <f>VLOOKUP(C9720,Products!$A$2:$F$20,6,TRUE)</f>
        <v>27.950000000000003</v>
      </c>
      <c r="I9720" s="8">
        <f t="shared" si="303"/>
        <v>55.900000000000006</v>
      </c>
      <c r="J9720" s="42">
        <f>VLOOKUP(B9720,Invoices!A:I,9,TRUE)</f>
        <v>2021</v>
      </c>
    </row>
    <row r="9721" spans="1:10" x14ac:dyDescent="0.15">
      <c r="A9721" t="s">
        <v>13081</v>
      </c>
      <c r="B9721" t="s">
        <v>2048</v>
      </c>
      <c r="C9721" t="s">
        <v>103</v>
      </c>
      <c r="D9721" t="s">
        <v>77</v>
      </c>
      <c r="E9721">
        <v>24</v>
      </c>
      <c r="F9721" s="8">
        <f>VLOOKUP(C9721,Products!$A$2:$E$20,5,TRUE)</f>
        <v>8.9499999999999993</v>
      </c>
      <c r="G9721" s="8">
        <f t="shared" si="302"/>
        <v>214.79999999999998</v>
      </c>
      <c r="H9721" s="8">
        <f>VLOOKUP(C9721,Products!$A$2:$F$20,6,TRUE)</f>
        <v>3.1999999999999993</v>
      </c>
      <c r="I9721" s="8">
        <f t="shared" si="303"/>
        <v>76.799999999999983</v>
      </c>
      <c r="J9721" s="42">
        <f>VLOOKUP(B9721,Invoices!A:I,9,TRUE)</f>
        <v>2021</v>
      </c>
    </row>
    <row r="9722" spans="1:10" x14ac:dyDescent="0.15">
      <c r="A9722" t="s">
        <v>13082</v>
      </c>
      <c r="B9722" t="s">
        <v>2049</v>
      </c>
      <c r="C9722" t="s">
        <v>92</v>
      </c>
      <c r="D9722" t="s">
        <v>82</v>
      </c>
      <c r="E9722">
        <v>1</v>
      </c>
      <c r="F9722" s="8">
        <f>VLOOKUP(C9722,Products!$A$2:$E$20,5,TRUE)</f>
        <v>19.95</v>
      </c>
      <c r="G9722" s="8">
        <f t="shared" si="302"/>
        <v>19.95</v>
      </c>
      <c r="H9722" s="8">
        <f>VLOOKUP(C9722,Products!$A$2:$F$20,6,TRUE)</f>
        <v>7.4499999999999993</v>
      </c>
      <c r="I9722" s="8">
        <f t="shared" si="303"/>
        <v>7.4499999999999993</v>
      </c>
      <c r="J9722" s="42">
        <f>VLOOKUP(B9722,Invoices!A:I,9,TRUE)</f>
        <v>2021</v>
      </c>
    </row>
    <row r="9723" spans="1:10" x14ac:dyDescent="0.15">
      <c r="A9723" t="s">
        <v>13083</v>
      </c>
      <c r="B9723" t="s">
        <v>2049</v>
      </c>
      <c r="C9723" t="s">
        <v>88</v>
      </c>
      <c r="D9723" t="s">
        <v>85</v>
      </c>
      <c r="E9723">
        <v>2</v>
      </c>
      <c r="F9723" s="8">
        <f>VLOOKUP(C9723,Products!$A$2:$E$20,5,TRUE)</f>
        <v>8.9499999999999993</v>
      </c>
      <c r="G9723" s="8">
        <f t="shared" si="302"/>
        <v>17.899999999999999</v>
      </c>
      <c r="H9723" s="8">
        <f>VLOOKUP(C9723,Products!$A$2:$F$20,6,TRUE)</f>
        <v>5.6999999999999993</v>
      </c>
      <c r="I9723" s="8">
        <f t="shared" si="303"/>
        <v>11.399999999999999</v>
      </c>
      <c r="J9723" s="42">
        <f>VLOOKUP(B9723,Invoices!A:I,9,TRUE)</f>
        <v>2021</v>
      </c>
    </row>
    <row r="9724" spans="1:10" x14ac:dyDescent="0.15">
      <c r="A9724" t="s">
        <v>13084</v>
      </c>
      <c r="B9724" t="s">
        <v>2050</v>
      </c>
      <c r="C9724" t="s">
        <v>101</v>
      </c>
      <c r="D9724" t="s">
        <v>69</v>
      </c>
      <c r="E9724">
        <v>1</v>
      </c>
      <c r="F9724" s="8">
        <f>VLOOKUP(C9724,Products!$A$2:$E$20,5,TRUE)</f>
        <v>129.94999999999999</v>
      </c>
      <c r="G9724" s="8">
        <f t="shared" si="302"/>
        <v>129.94999999999999</v>
      </c>
      <c r="H9724" s="8">
        <f>VLOOKUP(C9724,Products!$A$2:$F$20,6,TRUE)</f>
        <v>40.449999999999989</v>
      </c>
      <c r="I9724" s="8">
        <f t="shared" si="303"/>
        <v>40.449999999999989</v>
      </c>
      <c r="J9724" s="42">
        <f>VLOOKUP(B9724,Invoices!A:I,9,TRUE)</f>
        <v>2021</v>
      </c>
    </row>
    <row r="9725" spans="1:10" x14ac:dyDescent="0.15">
      <c r="A9725" t="s">
        <v>13085</v>
      </c>
      <c r="B9725" t="s">
        <v>2050</v>
      </c>
      <c r="C9725" t="s">
        <v>104</v>
      </c>
      <c r="D9725" t="s">
        <v>71</v>
      </c>
      <c r="E9725">
        <v>12</v>
      </c>
      <c r="F9725" s="8">
        <f>VLOOKUP(C9725,Products!$A$2:$E$20,5,TRUE)</f>
        <v>2.95</v>
      </c>
      <c r="G9725" s="8">
        <f t="shared" si="302"/>
        <v>35.400000000000006</v>
      </c>
      <c r="H9725" s="8">
        <f>VLOOKUP(C9725,Products!$A$2:$F$20,6,TRUE)</f>
        <v>1.1500000000000001</v>
      </c>
      <c r="I9725" s="8">
        <f t="shared" si="303"/>
        <v>13.8</v>
      </c>
      <c r="J9725" s="42">
        <f>VLOOKUP(B9725,Invoices!A:I,9,TRUE)</f>
        <v>2021</v>
      </c>
    </row>
    <row r="9726" spans="1:10" x14ac:dyDescent="0.15">
      <c r="A9726" t="s">
        <v>13086</v>
      </c>
      <c r="B9726" t="s">
        <v>2050</v>
      </c>
      <c r="C9726" t="s">
        <v>90</v>
      </c>
      <c r="D9726" t="s">
        <v>72</v>
      </c>
      <c r="E9726">
        <v>8</v>
      </c>
      <c r="F9726" s="8">
        <f>VLOOKUP(C9726,Products!$A$2:$E$20,5,TRUE)</f>
        <v>8.9499999999999993</v>
      </c>
      <c r="G9726" s="8">
        <f t="shared" si="302"/>
        <v>71.599999999999994</v>
      </c>
      <c r="H9726" s="8">
        <f>VLOOKUP(C9726,Products!$A$2:$F$20,6,TRUE)</f>
        <v>5.6999999999999993</v>
      </c>
      <c r="I9726" s="8">
        <f t="shared" si="303"/>
        <v>45.599999999999994</v>
      </c>
      <c r="J9726" s="42">
        <f>VLOOKUP(B9726,Invoices!A:I,9,TRUE)</f>
        <v>2021</v>
      </c>
    </row>
    <row r="9727" spans="1:10" x14ac:dyDescent="0.15">
      <c r="A9727" t="s">
        <v>13087</v>
      </c>
      <c r="B9727" t="s">
        <v>2051</v>
      </c>
      <c r="C9727" t="s">
        <v>95</v>
      </c>
      <c r="D9727" t="s">
        <v>73</v>
      </c>
      <c r="E9727">
        <v>20</v>
      </c>
      <c r="F9727" s="8">
        <f>VLOOKUP(C9727,Products!$A$2:$E$20,5,TRUE)</f>
        <v>12.95</v>
      </c>
      <c r="G9727" s="8">
        <f t="shared" si="302"/>
        <v>259</v>
      </c>
      <c r="H9727" s="8">
        <f>VLOOKUP(C9727,Products!$A$2:$F$20,6,TRUE)</f>
        <v>4.1999999999999993</v>
      </c>
      <c r="I9727" s="8">
        <f t="shared" si="303"/>
        <v>83.999999999999986</v>
      </c>
      <c r="J9727" s="42">
        <f>VLOOKUP(B9727,Invoices!A:I,9,TRUE)</f>
        <v>2021</v>
      </c>
    </row>
    <row r="9728" spans="1:10" x14ac:dyDescent="0.15">
      <c r="A9728" t="s">
        <v>13088</v>
      </c>
      <c r="B9728" t="s">
        <v>2052</v>
      </c>
      <c r="C9728" t="s">
        <v>104</v>
      </c>
      <c r="D9728" t="s">
        <v>71</v>
      </c>
      <c r="E9728">
        <v>3</v>
      </c>
      <c r="F9728" s="8">
        <f>VLOOKUP(C9728,Products!$A$2:$E$20,5,TRUE)</f>
        <v>2.95</v>
      </c>
      <c r="G9728" s="8">
        <f t="shared" si="302"/>
        <v>8.8500000000000014</v>
      </c>
      <c r="H9728" s="8">
        <f>VLOOKUP(C9728,Products!$A$2:$F$20,6,TRUE)</f>
        <v>1.1500000000000001</v>
      </c>
      <c r="I9728" s="8">
        <f t="shared" si="303"/>
        <v>3.45</v>
      </c>
      <c r="J9728" s="42">
        <f>VLOOKUP(B9728,Invoices!A:I,9,TRUE)</f>
        <v>2021</v>
      </c>
    </row>
    <row r="9729" spans="1:10" x14ac:dyDescent="0.15">
      <c r="A9729" t="s">
        <v>13089</v>
      </c>
      <c r="B9729" t="s">
        <v>2052</v>
      </c>
      <c r="C9729" t="s">
        <v>90</v>
      </c>
      <c r="D9729" t="s">
        <v>72</v>
      </c>
      <c r="E9729">
        <v>1</v>
      </c>
      <c r="F9729" s="8">
        <f>VLOOKUP(C9729,Products!$A$2:$E$20,5,TRUE)</f>
        <v>8.9499999999999993</v>
      </c>
      <c r="G9729" s="8">
        <f t="shared" si="302"/>
        <v>8.9499999999999993</v>
      </c>
      <c r="H9729" s="8">
        <f>VLOOKUP(C9729,Products!$A$2:$F$20,6,TRUE)</f>
        <v>5.6999999999999993</v>
      </c>
      <c r="I9729" s="8">
        <f t="shared" si="303"/>
        <v>5.6999999999999993</v>
      </c>
      <c r="J9729" s="42">
        <f>VLOOKUP(B9729,Invoices!A:I,9,TRUE)</f>
        <v>2021</v>
      </c>
    </row>
    <row r="9730" spans="1:10" x14ac:dyDescent="0.15">
      <c r="A9730" t="s">
        <v>13090</v>
      </c>
      <c r="B9730" t="s">
        <v>2053</v>
      </c>
      <c r="C9730" t="s">
        <v>96</v>
      </c>
      <c r="D9730" t="s">
        <v>75</v>
      </c>
      <c r="E9730">
        <v>2</v>
      </c>
      <c r="F9730" s="8">
        <f>VLOOKUP(C9730,Products!$A$2:$E$20,5,TRUE)</f>
        <v>79.95</v>
      </c>
      <c r="G9730" s="8">
        <f t="shared" si="302"/>
        <v>159.9</v>
      </c>
      <c r="H9730" s="8">
        <f>VLOOKUP(C9730,Products!$A$2:$F$20,6,TRUE)</f>
        <v>27.950000000000003</v>
      </c>
      <c r="I9730" s="8">
        <f t="shared" si="303"/>
        <v>55.900000000000006</v>
      </c>
      <c r="J9730" s="42">
        <f>VLOOKUP(B9730,Invoices!A:I,9,TRUE)</f>
        <v>2021</v>
      </c>
    </row>
    <row r="9731" spans="1:10" x14ac:dyDescent="0.15">
      <c r="A9731" t="s">
        <v>13091</v>
      </c>
      <c r="B9731" t="s">
        <v>2053</v>
      </c>
      <c r="C9731" t="s">
        <v>103</v>
      </c>
      <c r="D9731" t="s">
        <v>77</v>
      </c>
      <c r="E9731">
        <v>1</v>
      </c>
      <c r="F9731" s="8">
        <f>VLOOKUP(C9731,Products!$A$2:$E$20,5,TRUE)</f>
        <v>8.9499999999999993</v>
      </c>
      <c r="G9731" s="8">
        <f t="shared" ref="G9731:G9794" si="304">F9731*E9731</f>
        <v>8.9499999999999993</v>
      </c>
      <c r="H9731" s="8">
        <f>VLOOKUP(C9731,Products!$A$2:$F$20,6,TRUE)</f>
        <v>3.1999999999999993</v>
      </c>
      <c r="I9731" s="8">
        <f t="shared" ref="I9731:I9794" si="305">H9731*E9731</f>
        <v>3.1999999999999993</v>
      </c>
      <c r="J9731" s="42">
        <f>VLOOKUP(B9731,Invoices!A:I,9,TRUE)</f>
        <v>2021</v>
      </c>
    </row>
    <row r="9732" spans="1:10" x14ac:dyDescent="0.15">
      <c r="A9732" t="s">
        <v>13092</v>
      </c>
      <c r="B9732" t="s">
        <v>2053</v>
      </c>
      <c r="C9732" t="s">
        <v>89</v>
      </c>
      <c r="D9732" t="s">
        <v>80</v>
      </c>
      <c r="E9732">
        <v>6</v>
      </c>
      <c r="F9732" s="8">
        <f>VLOOKUP(C9732,Products!$A$2:$E$20,5,TRUE)</f>
        <v>15.95</v>
      </c>
      <c r="G9732" s="8">
        <f t="shared" si="304"/>
        <v>95.699999999999989</v>
      </c>
      <c r="H9732" s="8">
        <f>VLOOKUP(C9732,Products!$A$2:$F$20,6,TRUE)</f>
        <v>6</v>
      </c>
      <c r="I9732" s="8">
        <f t="shared" si="305"/>
        <v>36</v>
      </c>
      <c r="J9732" s="42">
        <f>VLOOKUP(B9732,Invoices!A:I,9,TRUE)</f>
        <v>2021</v>
      </c>
    </row>
    <row r="9733" spans="1:10" x14ac:dyDescent="0.15">
      <c r="A9733" t="s">
        <v>13093</v>
      </c>
      <c r="B9733" t="s">
        <v>2053</v>
      </c>
      <c r="C9733" t="s">
        <v>92</v>
      </c>
      <c r="D9733" t="s">
        <v>82</v>
      </c>
      <c r="E9733">
        <v>6</v>
      </c>
      <c r="F9733" s="8">
        <f>VLOOKUP(C9733,Products!$A$2:$E$20,5,TRUE)</f>
        <v>19.95</v>
      </c>
      <c r="G9733" s="8">
        <f t="shared" si="304"/>
        <v>119.69999999999999</v>
      </c>
      <c r="H9733" s="8">
        <f>VLOOKUP(C9733,Products!$A$2:$F$20,6,TRUE)</f>
        <v>7.4499999999999993</v>
      </c>
      <c r="I9733" s="8">
        <f t="shared" si="305"/>
        <v>44.699999999999996</v>
      </c>
      <c r="J9733" s="42">
        <f>VLOOKUP(B9733,Invoices!A:I,9,TRUE)</f>
        <v>2021</v>
      </c>
    </row>
    <row r="9734" spans="1:10" x14ac:dyDescent="0.15">
      <c r="A9734" t="s">
        <v>13094</v>
      </c>
      <c r="B9734" t="s">
        <v>2053</v>
      </c>
      <c r="C9734" t="s">
        <v>98</v>
      </c>
      <c r="D9734" t="s">
        <v>79</v>
      </c>
      <c r="E9734">
        <v>2</v>
      </c>
      <c r="F9734" s="8">
        <f>VLOOKUP(C9734,Products!$A$2:$E$20,5,TRUE)</f>
        <v>14.95</v>
      </c>
      <c r="G9734" s="8">
        <f t="shared" si="304"/>
        <v>29.9</v>
      </c>
      <c r="H9734" s="8">
        <f>VLOOKUP(C9734,Products!$A$2:$F$20,6,TRUE)</f>
        <v>3.0499999999999989</v>
      </c>
      <c r="I9734" s="8">
        <f t="shared" si="305"/>
        <v>6.0999999999999979</v>
      </c>
      <c r="J9734" s="42">
        <f>VLOOKUP(B9734,Invoices!A:I,9,TRUE)</f>
        <v>2021</v>
      </c>
    </row>
    <row r="9735" spans="1:10" x14ac:dyDescent="0.15">
      <c r="A9735" t="s">
        <v>13095</v>
      </c>
      <c r="B9735" t="s">
        <v>2053</v>
      </c>
      <c r="C9735" t="s">
        <v>94</v>
      </c>
      <c r="D9735" t="s">
        <v>86</v>
      </c>
      <c r="E9735">
        <v>3</v>
      </c>
      <c r="F9735" s="8">
        <f>VLOOKUP(C9735,Products!$A$2:$E$20,5,TRUE)</f>
        <v>3.5</v>
      </c>
      <c r="G9735" s="8">
        <f t="shared" si="304"/>
        <v>10.5</v>
      </c>
      <c r="H9735" s="8">
        <f>VLOOKUP(C9735,Products!$A$2:$F$20,6,TRUE)</f>
        <v>0.54999999999999982</v>
      </c>
      <c r="I9735" s="8">
        <f t="shared" si="305"/>
        <v>1.6499999999999995</v>
      </c>
      <c r="J9735" s="42">
        <f>VLOOKUP(B9735,Invoices!A:I,9,TRUE)</f>
        <v>2021</v>
      </c>
    </row>
    <row r="9736" spans="1:10" x14ac:dyDescent="0.15">
      <c r="A9736" t="s">
        <v>13096</v>
      </c>
      <c r="B9736" t="s">
        <v>2053</v>
      </c>
      <c r="C9736" t="s">
        <v>100</v>
      </c>
      <c r="D9736" t="s">
        <v>78</v>
      </c>
      <c r="E9736">
        <v>50</v>
      </c>
      <c r="F9736" s="8">
        <f>VLOOKUP(C9736,Products!$A$2:$E$20,5,TRUE)</f>
        <v>49.95</v>
      </c>
      <c r="G9736" s="8">
        <f t="shared" si="304"/>
        <v>2497.5</v>
      </c>
      <c r="H9736" s="8">
        <f>VLOOKUP(C9736,Products!$A$2:$F$20,6,TRUE)</f>
        <v>19.950000000000003</v>
      </c>
      <c r="I9736" s="8">
        <f t="shared" si="305"/>
        <v>997.50000000000011</v>
      </c>
      <c r="J9736" s="42">
        <f>VLOOKUP(B9736,Invoices!A:I,9,TRUE)</f>
        <v>2021</v>
      </c>
    </row>
    <row r="9737" spans="1:10" x14ac:dyDescent="0.15">
      <c r="A9737" t="s">
        <v>13097</v>
      </c>
      <c r="B9737" t="s">
        <v>2053</v>
      </c>
      <c r="C9737" t="s">
        <v>101</v>
      </c>
      <c r="D9737" t="s">
        <v>69</v>
      </c>
      <c r="E9737">
        <v>1</v>
      </c>
      <c r="F9737" s="8">
        <f>VLOOKUP(C9737,Products!$A$2:$E$20,5,TRUE)</f>
        <v>129.94999999999999</v>
      </c>
      <c r="G9737" s="8">
        <f t="shared" si="304"/>
        <v>129.94999999999999</v>
      </c>
      <c r="H9737" s="8">
        <f>VLOOKUP(C9737,Products!$A$2:$F$20,6,TRUE)</f>
        <v>40.449999999999989</v>
      </c>
      <c r="I9737" s="8">
        <f t="shared" si="305"/>
        <v>40.449999999999989</v>
      </c>
      <c r="J9737" s="42">
        <f>VLOOKUP(B9737,Invoices!A:I,9,TRUE)</f>
        <v>2021</v>
      </c>
    </row>
    <row r="9738" spans="1:10" x14ac:dyDescent="0.15">
      <c r="A9738" t="s">
        <v>13098</v>
      </c>
      <c r="B9738" t="s">
        <v>2053</v>
      </c>
      <c r="C9738" t="s">
        <v>88</v>
      </c>
      <c r="D9738" t="s">
        <v>85</v>
      </c>
      <c r="E9738">
        <v>1</v>
      </c>
      <c r="F9738" s="8">
        <f>VLOOKUP(C9738,Products!$A$2:$E$20,5,TRUE)</f>
        <v>8.9499999999999993</v>
      </c>
      <c r="G9738" s="8">
        <f t="shared" si="304"/>
        <v>8.9499999999999993</v>
      </c>
      <c r="H9738" s="8">
        <f>VLOOKUP(C9738,Products!$A$2:$F$20,6,TRUE)</f>
        <v>5.6999999999999993</v>
      </c>
      <c r="I9738" s="8">
        <f t="shared" si="305"/>
        <v>5.6999999999999993</v>
      </c>
      <c r="J9738" s="42">
        <f>VLOOKUP(B9738,Invoices!A:I,9,TRUE)</f>
        <v>2021</v>
      </c>
    </row>
    <row r="9739" spans="1:10" x14ac:dyDescent="0.15">
      <c r="A9739" t="s">
        <v>13099</v>
      </c>
      <c r="B9739" t="s">
        <v>2053</v>
      </c>
      <c r="C9739" t="s">
        <v>87</v>
      </c>
      <c r="D9739" t="s">
        <v>68</v>
      </c>
      <c r="E9739">
        <v>3</v>
      </c>
      <c r="F9739" s="8">
        <f>VLOOKUP(C9739,Products!$A$2:$E$20,5,TRUE)</f>
        <v>19.95</v>
      </c>
      <c r="G9739" s="8">
        <f t="shared" si="304"/>
        <v>59.849999999999994</v>
      </c>
      <c r="H9739" s="8">
        <f>VLOOKUP(C9739,Products!$A$2:$F$20,6,TRUE)</f>
        <v>7.4499999999999993</v>
      </c>
      <c r="I9739" s="8">
        <f t="shared" si="305"/>
        <v>22.349999999999998</v>
      </c>
      <c r="J9739" s="42">
        <f>VLOOKUP(B9739,Invoices!A:I,9,TRUE)</f>
        <v>2021</v>
      </c>
    </row>
    <row r="9740" spans="1:10" x14ac:dyDescent="0.15">
      <c r="A9740" t="s">
        <v>13100</v>
      </c>
      <c r="B9740" t="s">
        <v>2053</v>
      </c>
      <c r="C9740" t="s">
        <v>99</v>
      </c>
      <c r="D9740" t="s">
        <v>84</v>
      </c>
      <c r="E9740">
        <v>2</v>
      </c>
      <c r="F9740" s="8">
        <f>VLOOKUP(C9740,Products!$A$2:$E$20,5,TRUE)</f>
        <v>3.5</v>
      </c>
      <c r="G9740" s="8">
        <f t="shared" si="304"/>
        <v>7</v>
      </c>
      <c r="H9740" s="8">
        <f>VLOOKUP(C9740,Products!$A$2:$F$20,6,TRUE)</f>
        <v>0.54999999999999982</v>
      </c>
      <c r="I9740" s="8">
        <f t="shared" si="305"/>
        <v>1.0999999999999996</v>
      </c>
      <c r="J9740" s="42">
        <f>VLOOKUP(B9740,Invoices!A:I,9,TRUE)</f>
        <v>2021</v>
      </c>
    </row>
    <row r="9741" spans="1:10" x14ac:dyDescent="0.15">
      <c r="A9741" t="s">
        <v>13101</v>
      </c>
      <c r="B9741" t="s">
        <v>2053</v>
      </c>
      <c r="C9741" t="s">
        <v>104</v>
      </c>
      <c r="D9741" t="s">
        <v>71</v>
      </c>
      <c r="E9741">
        <v>2</v>
      </c>
      <c r="F9741" s="8">
        <f>VLOOKUP(C9741,Products!$A$2:$E$20,5,TRUE)</f>
        <v>2.95</v>
      </c>
      <c r="G9741" s="8">
        <f t="shared" si="304"/>
        <v>5.9</v>
      </c>
      <c r="H9741" s="8">
        <f>VLOOKUP(C9741,Products!$A$2:$F$20,6,TRUE)</f>
        <v>1.1500000000000001</v>
      </c>
      <c r="I9741" s="8">
        <f t="shared" si="305"/>
        <v>2.3000000000000003</v>
      </c>
      <c r="J9741" s="42">
        <f>VLOOKUP(B9741,Invoices!A:I,9,TRUE)</f>
        <v>2021</v>
      </c>
    </row>
    <row r="9742" spans="1:10" x14ac:dyDescent="0.15">
      <c r="A9742" t="s">
        <v>13102</v>
      </c>
      <c r="B9742" t="s">
        <v>2053</v>
      </c>
      <c r="C9742" t="s">
        <v>102</v>
      </c>
      <c r="D9742" t="s">
        <v>83</v>
      </c>
      <c r="E9742">
        <v>1</v>
      </c>
      <c r="F9742" s="8">
        <f>VLOOKUP(C9742,Products!$A$2:$E$20,5,TRUE)</f>
        <v>29.95</v>
      </c>
      <c r="G9742" s="8">
        <f t="shared" si="304"/>
        <v>29.95</v>
      </c>
      <c r="H9742" s="8">
        <f>VLOOKUP(C9742,Products!$A$2:$F$20,6,TRUE)</f>
        <v>15</v>
      </c>
      <c r="I9742" s="8">
        <f t="shared" si="305"/>
        <v>15</v>
      </c>
      <c r="J9742" s="42">
        <f>VLOOKUP(B9742,Invoices!A:I,9,TRUE)</f>
        <v>2021</v>
      </c>
    </row>
    <row r="9743" spans="1:10" x14ac:dyDescent="0.15">
      <c r="A9743" t="s">
        <v>13103</v>
      </c>
      <c r="B9743" t="s">
        <v>2053</v>
      </c>
      <c r="C9743" t="s">
        <v>91</v>
      </c>
      <c r="D9743" t="s">
        <v>70</v>
      </c>
      <c r="E9743">
        <v>20</v>
      </c>
      <c r="F9743" s="8">
        <f>VLOOKUP(C9743,Products!$A$2:$E$20,5,TRUE)</f>
        <v>49.95</v>
      </c>
      <c r="G9743" s="8">
        <f t="shared" si="304"/>
        <v>999</v>
      </c>
      <c r="H9743" s="8">
        <f>VLOOKUP(C9743,Products!$A$2:$F$20,6,TRUE)</f>
        <v>21.200000000000003</v>
      </c>
      <c r="I9743" s="8">
        <f t="shared" si="305"/>
        <v>424.00000000000006</v>
      </c>
      <c r="J9743" s="42">
        <f>VLOOKUP(B9743,Invoices!A:I,9,TRUE)</f>
        <v>2021</v>
      </c>
    </row>
    <row r="9744" spans="1:10" x14ac:dyDescent="0.15">
      <c r="A9744" t="s">
        <v>13104</v>
      </c>
      <c r="B9744" t="s">
        <v>2054</v>
      </c>
      <c r="C9744" t="s">
        <v>103</v>
      </c>
      <c r="D9744" t="s">
        <v>77</v>
      </c>
      <c r="E9744">
        <v>15</v>
      </c>
      <c r="F9744" s="8">
        <f>VLOOKUP(C9744,Products!$A$2:$E$20,5,TRUE)</f>
        <v>8.9499999999999993</v>
      </c>
      <c r="G9744" s="8">
        <f t="shared" si="304"/>
        <v>134.25</v>
      </c>
      <c r="H9744" s="8">
        <f>VLOOKUP(C9744,Products!$A$2:$F$20,6,TRUE)</f>
        <v>3.1999999999999993</v>
      </c>
      <c r="I9744" s="8">
        <f t="shared" si="305"/>
        <v>47.999999999999986</v>
      </c>
      <c r="J9744" s="42">
        <f>VLOOKUP(B9744,Invoices!A:I,9,TRUE)</f>
        <v>2021</v>
      </c>
    </row>
    <row r="9745" spans="1:10" x14ac:dyDescent="0.15">
      <c r="A9745" t="s">
        <v>13105</v>
      </c>
      <c r="B9745" t="s">
        <v>2054</v>
      </c>
      <c r="C9745" t="s">
        <v>90</v>
      </c>
      <c r="D9745" t="s">
        <v>72</v>
      </c>
      <c r="E9745">
        <v>10</v>
      </c>
      <c r="F9745" s="8">
        <f>VLOOKUP(C9745,Products!$A$2:$E$20,5,TRUE)</f>
        <v>8.9499999999999993</v>
      </c>
      <c r="G9745" s="8">
        <f t="shared" si="304"/>
        <v>89.5</v>
      </c>
      <c r="H9745" s="8">
        <f>VLOOKUP(C9745,Products!$A$2:$F$20,6,TRUE)</f>
        <v>5.6999999999999993</v>
      </c>
      <c r="I9745" s="8">
        <f t="shared" si="305"/>
        <v>56.999999999999993</v>
      </c>
      <c r="J9745" s="42">
        <f>VLOOKUP(B9745,Invoices!A:I,9,TRUE)</f>
        <v>2021</v>
      </c>
    </row>
    <row r="9746" spans="1:10" x14ac:dyDescent="0.15">
      <c r="A9746" t="s">
        <v>13106</v>
      </c>
      <c r="B9746" t="s">
        <v>2054</v>
      </c>
      <c r="C9746" t="s">
        <v>89</v>
      </c>
      <c r="D9746" t="s">
        <v>80</v>
      </c>
      <c r="E9746">
        <v>2</v>
      </c>
      <c r="F9746" s="8">
        <f>VLOOKUP(C9746,Products!$A$2:$E$20,5,TRUE)</f>
        <v>15.95</v>
      </c>
      <c r="G9746" s="8">
        <f t="shared" si="304"/>
        <v>31.9</v>
      </c>
      <c r="H9746" s="8">
        <f>VLOOKUP(C9746,Products!$A$2:$F$20,6,TRUE)</f>
        <v>6</v>
      </c>
      <c r="I9746" s="8">
        <f t="shared" si="305"/>
        <v>12</v>
      </c>
      <c r="J9746" s="42">
        <f>VLOOKUP(B9746,Invoices!A:I,9,TRUE)</f>
        <v>2021</v>
      </c>
    </row>
    <row r="9747" spans="1:10" x14ac:dyDescent="0.15">
      <c r="A9747" t="s">
        <v>13107</v>
      </c>
      <c r="B9747" t="s">
        <v>2054</v>
      </c>
      <c r="C9747" t="s">
        <v>93</v>
      </c>
      <c r="D9747" t="s">
        <v>76</v>
      </c>
      <c r="E9747">
        <v>15</v>
      </c>
      <c r="F9747" s="8">
        <f>VLOOKUP(C9747,Products!$A$2:$E$20,5,TRUE)</f>
        <v>9.9499999999999993</v>
      </c>
      <c r="G9747" s="8">
        <f t="shared" si="304"/>
        <v>149.25</v>
      </c>
      <c r="H9747" s="8">
        <f>VLOOKUP(C9747,Products!$A$2:$F$20,6,TRUE)</f>
        <v>1.9499999999999993</v>
      </c>
      <c r="I9747" s="8">
        <f t="shared" si="305"/>
        <v>29.249999999999989</v>
      </c>
      <c r="J9747" s="42">
        <f>VLOOKUP(B9747,Invoices!A:I,9,TRUE)</f>
        <v>2021</v>
      </c>
    </row>
    <row r="9748" spans="1:10" x14ac:dyDescent="0.15">
      <c r="A9748" t="s">
        <v>13108</v>
      </c>
      <c r="B9748" t="s">
        <v>2054</v>
      </c>
      <c r="C9748" t="s">
        <v>92</v>
      </c>
      <c r="D9748" t="s">
        <v>82</v>
      </c>
      <c r="E9748">
        <v>4</v>
      </c>
      <c r="F9748" s="8">
        <f>VLOOKUP(C9748,Products!$A$2:$E$20,5,TRUE)</f>
        <v>19.95</v>
      </c>
      <c r="G9748" s="8">
        <f t="shared" si="304"/>
        <v>79.8</v>
      </c>
      <c r="H9748" s="8">
        <f>VLOOKUP(C9748,Products!$A$2:$F$20,6,TRUE)</f>
        <v>7.4499999999999993</v>
      </c>
      <c r="I9748" s="8">
        <f t="shared" si="305"/>
        <v>29.799999999999997</v>
      </c>
      <c r="J9748" s="42">
        <f>VLOOKUP(B9748,Invoices!A:I,9,TRUE)</f>
        <v>2021</v>
      </c>
    </row>
    <row r="9749" spans="1:10" x14ac:dyDescent="0.15">
      <c r="A9749" t="s">
        <v>13109</v>
      </c>
      <c r="B9749" t="s">
        <v>2054</v>
      </c>
      <c r="C9749" t="s">
        <v>104</v>
      </c>
      <c r="D9749" t="s">
        <v>71</v>
      </c>
      <c r="E9749">
        <v>1</v>
      </c>
      <c r="F9749" s="8">
        <f>VLOOKUP(C9749,Products!$A$2:$E$20,5,TRUE)</f>
        <v>2.95</v>
      </c>
      <c r="G9749" s="8">
        <f t="shared" si="304"/>
        <v>2.95</v>
      </c>
      <c r="H9749" s="8">
        <f>VLOOKUP(C9749,Products!$A$2:$F$20,6,TRUE)</f>
        <v>1.1500000000000001</v>
      </c>
      <c r="I9749" s="8">
        <f t="shared" si="305"/>
        <v>1.1500000000000001</v>
      </c>
      <c r="J9749" s="42">
        <f>VLOOKUP(B9749,Invoices!A:I,9,TRUE)</f>
        <v>2021</v>
      </c>
    </row>
    <row r="9750" spans="1:10" x14ac:dyDescent="0.15">
      <c r="A9750" t="s">
        <v>13110</v>
      </c>
      <c r="B9750" t="s">
        <v>2055</v>
      </c>
      <c r="C9750" t="s">
        <v>104</v>
      </c>
      <c r="D9750" t="s">
        <v>71</v>
      </c>
      <c r="E9750">
        <v>1</v>
      </c>
      <c r="F9750" s="8">
        <f>VLOOKUP(C9750,Products!$A$2:$E$20,5,TRUE)</f>
        <v>2.95</v>
      </c>
      <c r="G9750" s="8">
        <f t="shared" si="304"/>
        <v>2.95</v>
      </c>
      <c r="H9750" s="8">
        <f>VLOOKUP(C9750,Products!$A$2:$F$20,6,TRUE)</f>
        <v>1.1500000000000001</v>
      </c>
      <c r="I9750" s="8">
        <f t="shared" si="305"/>
        <v>1.1500000000000001</v>
      </c>
      <c r="J9750" s="42">
        <f>VLOOKUP(B9750,Invoices!A:I,9,TRUE)</f>
        <v>2021</v>
      </c>
    </row>
    <row r="9751" spans="1:10" x14ac:dyDescent="0.15">
      <c r="A9751" t="s">
        <v>13111</v>
      </c>
      <c r="B9751" t="s">
        <v>2055</v>
      </c>
      <c r="C9751" t="s">
        <v>96</v>
      </c>
      <c r="D9751" t="s">
        <v>75</v>
      </c>
      <c r="E9751">
        <v>2</v>
      </c>
      <c r="F9751" s="8">
        <f>VLOOKUP(C9751,Products!$A$2:$E$20,5,TRUE)</f>
        <v>79.95</v>
      </c>
      <c r="G9751" s="8">
        <f t="shared" si="304"/>
        <v>159.9</v>
      </c>
      <c r="H9751" s="8">
        <f>VLOOKUP(C9751,Products!$A$2:$F$20,6,TRUE)</f>
        <v>27.950000000000003</v>
      </c>
      <c r="I9751" s="8">
        <f t="shared" si="305"/>
        <v>55.900000000000006</v>
      </c>
      <c r="J9751" s="42">
        <f>VLOOKUP(B9751,Invoices!A:I,9,TRUE)</f>
        <v>2021</v>
      </c>
    </row>
    <row r="9752" spans="1:10" x14ac:dyDescent="0.15">
      <c r="A9752" t="s">
        <v>13112</v>
      </c>
      <c r="B9752" t="s">
        <v>2055</v>
      </c>
      <c r="C9752" t="s">
        <v>88</v>
      </c>
      <c r="D9752" t="s">
        <v>85</v>
      </c>
      <c r="E9752">
        <v>5</v>
      </c>
      <c r="F9752" s="8">
        <f>VLOOKUP(C9752,Products!$A$2:$E$20,5,TRUE)</f>
        <v>8.9499999999999993</v>
      </c>
      <c r="G9752" s="8">
        <f t="shared" si="304"/>
        <v>44.75</v>
      </c>
      <c r="H9752" s="8">
        <f>VLOOKUP(C9752,Products!$A$2:$F$20,6,TRUE)</f>
        <v>5.6999999999999993</v>
      </c>
      <c r="I9752" s="8">
        <f t="shared" si="305"/>
        <v>28.499999999999996</v>
      </c>
      <c r="J9752" s="42">
        <f>VLOOKUP(B9752,Invoices!A:I,9,TRUE)</f>
        <v>2021</v>
      </c>
    </row>
    <row r="9753" spans="1:10" x14ac:dyDescent="0.15">
      <c r="A9753" t="s">
        <v>13113</v>
      </c>
      <c r="B9753" t="s">
        <v>2055</v>
      </c>
      <c r="C9753" t="s">
        <v>100</v>
      </c>
      <c r="D9753" t="s">
        <v>78</v>
      </c>
      <c r="E9753">
        <v>5</v>
      </c>
      <c r="F9753" s="8">
        <f>VLOOKUP(C9753,Products!$A$2:$E$20,5,TRUE)</f>
        <v>49.95</v>
      </c>
      <c r="G9753" s="8">
        <f t="shared" si="304"/>
        <v>249.75</v>
      </c>
      <c r="H9753" s="8">
        <f>VLOOKUP(C9753,Products!$A$2:$F$20,6,TRUE)</f>
        <v>19.950000000000003</v>
      </c>
      <c r="I9753" s="8">
        <f t="shared" si="305"/>
        <v>99.750000000000014</v>
      </c>
      <c r="J9753" s="42">
        <f>VLOOKUP(B9753,Invoices!A:I,9,TRUE)</f>
        <v>2021</v>
      </c>
    </row>
    <row r="9754" spans="1:10" x14ac:dyDescent="0.15">
      <c r="A9754" t="s">
        <v>13114</v>
      </c>
      <c r="B9754" t="s">
        <v>2056</v>
      </c>
      <c r="C9754" t="s">
        <v>90</v>
      </c>
      <c r="D9754" t="s">
        <v>72</v>
      </c>
      <c r="E9754">
        <v>1</v>
      </c>
      <c r="F9754" s="8">
        <f>VLOOKUP(C9754,Products!$A$2:$E$20,5,TRUE)</f>
        <v>8.9499999999999993</v>
      </c>
      <c r="G9754" s="8">
        <f t="shared" si="304"/>
        <v>8.9499999999999993</v>
      </c>
      <c r="H9754" s="8">
        <f>VLOOKUP(C9754,Products!$A$2:$F$20,6,TRUE)</f>
        <v>5.6999999999999993</v>
      </c>
      <c r="I9754" s="8">
        <f t="shared" si="305"/>
        <v>5.6999999999999993</v>
      </c>
      <c r="J9754" s="42">
        <f>VLOOKUP(B9754,Invoices!A:I,9,TRUE)</f>
        <v>2021</v>
      </c>
    </row>
    <row r="9755" spans="1:10" x14ac:dyDescent="0.15">
      <c r="A9755" t="s">
        <v>13115</v>
      </c>
      <c r="B9755" t="s">
        <v>2057</v>
      </c>
      <c r="C9755" t="s">
        <v>101</v>
      </c>
      <c r="D9755" t="s">
        <v>69</v>
      </c>
      <c r="E9755">
        <v>6</v>
      </c>
      <c r="F9755" s="8">
        <f>VLOOKUP(C9755,Products!$A$2:$E$20,5,TRUE)</f>
        <v>129.94999999999999</v>
      </c>
      <c r="G9755" s="8">
        <f t="shared" si="304"/>
        <v>779.69999999999993</v>
      </c>
      <c r="H9755" s="8">
        <f>VLOOKUP(C9755,Products!$A$2:$F$20,6,TRUE)</f>
        <v>40.449999999999989</v>
      </c>
      <c r="I9755" s="8">
        <f t="shared" si="305"/>
        <v>242.69999999999993</v>
      </c>
      <c r="J9755" s="42">
        <f>VLOOKUP(B9755,Invoices!A:I,9,TRUE)</f>
        <v>2021</v>
      </c>
    </row>
    <row r="9756" spans="1:10" x14ac:dyDescent="0.15">
      <c r="A9756" t="s">
        <v>13116</v>
      </c>
      <c r="B9756" t="s">
        <v>2057</v>
      </c>
      <c r="C9756" t="s">
        <v>94</v>
      </c>
      <c r="D9756" t="s">
        <v>86</v>
      </c>
      <c r="E9756">
        <v>5</v>
      </c>
      <c r="F9756" s="8">
        <f>VLOOKUP(C9756,Products!$A$2:$E$20,5,TRUE)</f>
        <v>3.5</v>
      </c>
      <c r="G9756" s="8">
        <f t="shared" si="304"/>
        <v>17.5</v>
      </c>
      <c r="H9756" s="8">
        <f>VLOOKUP(C9756,Products!$A$2:$F$20,6,TRUE)</f>
        <v>0.54999999999999982</v>
      </c>
      <c r="I9756" s="8">
        <f t="shared" si="305"/>
        <v>2.7499999999999991</v>
      </c>
      <c r="J9756" s="42">
        <f>VLOOKUP(B9756,Invoices!A:I,9,TRUE)</f>
        <v>2021</v>
      </c>
    </row>
    <row r="9757" spans="1:10" x14ac:dyDescent="0.15">
      <c r="A9757" t="s">
        <v>13117</v>
      </c>
      <c r="B9757" t="s">
        <v>2057</v>
      </c>
      <c r="C9757" t="s">
        <v>99</v>
      </c>
      <c r="D9757" t="s">
        <v>84</v>
      </c>
      <c r="E9757">
        <v>5</v>
      </c>
      <c r="F9757" s="8">
        <f>VLOOKUP(C9757,Products!$A$2:$E$20,5,TRUE)</f>
        <v>3.5</v>
      </c>
      <c r="G9757" s="8">
        <f t="shared" si="304"/>
        <v>17.5</v>
      </c>
      <c r="H9757" s="8">
        <f>VLOOKUP(C9757,Products!$A$2:$F$20,6,TRUE)</f>
        <v>0.54999999999999982</v>
      </c>
      <c r="I9757" s="8">
        <f t="shared" si="305"/>
        <v>2.7499999999999991</v>
      </c>
      <c r="J9757" s="42">
        <f>VLOOKUP(B9757,Invoices!A:I,9,TRUE)</f>
        <v>2021</v>
      </c>
    </row>
    <row r="9758" spans="1:10" x14ac:dyDescent="0.15">
      <c r="A9758" t="s">
        <v>13118</v>
      </c>
      <c r="B9758" t="s">
        <v>2057</v>
      </c>
      <c r="C9758" t="s">
        <v>105</v>
      </c>
      <c r="D9758" t="s">
        <v>81</v>
      </c>
      <c r="E9758">
        <v>7</v>
      </c>
      <c r="F9758" s="8">
        <f>VLOOKUP(C9758,Products!$A$2:$E$20,5,TRUE)</f>
        <v>8.9499999999999993</v>
      </c>
      <c r="G9758" s="8">
        <f t="shared" si="304"/>
        <v>62.649999999999991</v>
      </c>
      <c r="H9758" s="8">
        <f>VLOOKUP(C9758,Products!$A$2:$F$20,6,TRUE)</f>
        <v>3.1999999999999993</v>
      </c>
      <c r="I9758" s="8">
        <f t="shared" si="305"/>
        <v>22.399999999999995</v>
      </c>
      <c r="J9758" s="42">
        <f>VLOOKUP(B9758,Invoices!A:I,9,TRUE)</f>
        <v>2021</v>
      </c>
    </row>
    <row r="9759" spans="1:10" x14ac:dyDescent="0.15">
      <c r="A9759" t="s">
        <v>13119</v>
      </c>
      <c r="B9759" t="s">
        <v>2057</v>
      </c>
      <c r="C9759" t="s">
        <v>87</v>
      </c>
      <c r="D9759" t="s">
        <v>68</v>
      </c>
      <c r="E9759">
        <v>8</v>
      </c>
      <c r="F9759" s="8">
        <f>VLOOKUP(C9759,Products!$A$2:$E$20,5,TRUE)</f>
        <v>19.95</v>
      </c>
      <c r="G9759" s="8">
        <f t="shared" si="304"/>
        <v>159.6</v>
      </c>
      <c r="H9759" s="8">
        <f>VLOOKUP(C9759,Products!$A$2:$F$20,6,TRUE)</f>
        <v>7.4499999999999993</v>
      </c>
      <c r="I9759" s="8">
        <f t="shared" si="305"/>
        <v>59.599999999999994</v>
      </c>
      <c r="J9759" s="42">
        <f>VLOOKUP(B9759,Invoices!A:I,9,TRUE)</f>
        <v>2021</v>
      </c>
    </row>
    <row r="9760" spans="1:10" x14ac:dyDescent="0.15">
      <c r="A9760" t="s">
        <v>13120</v>
      </c>
      <c r="B9760" t="s">
        <v>2057</v>
      </c>
      <c r="C9760" t="s">
        <v>93</v>
      </c>
      <c r="D9760" t="s">
        <v>76</v>
      </c>
      <c r="E9760">
        <v>3</v>
      </c>
      <c r="F9760" s="8">
        <f>VLOOKUP(C9760,Products!$A$2:$E$20,5,TRUE)</f>
        <v>9.9499999999999993</v>
      </c>
      <c r="G9760" s="8">
        <f t="shared" si="304"/>
        <v>29.849999999999998</v>
      </c>
      <c r="H9760" s="8">
        <f>VLOOKUP(C9760,Products!$A$2:$F$20,6,TRUE)</f>
        <v>1.9499999999999993</v>
      </c>
      <c r="I9760" s="8">
        <f t="shared" si="305"/>
        <v>5.8499999999999979</v>
      </c>
      <c r="J9760" s="42">
        <f>VLOOKUP(B9760,Invoices!A:I,9,TRUE)</f>
        <v>2021</v>
      </c>
    </row>
    <row r="9761" spans="1:10" x14ac:dyDescent="0.15">
      <c r="A9761" t="s">
        <v>13121</v>
      </c>
      <c r="B9761" t="s">
        <v>2057</v>
      </c>
      <c r="C9761" t="s">
        <v>97</v>
      </c>
      <c r="D9761" t="s">
        <v>74</v>
      </c>
      <c r="E9761">
        <v>25</v>
      </c>
      <c r="F9761" s="8">
        <f>VLOOKUP(C9761,Products!$A$2:$E$20,5,TRUE)</f>
        <v>1.5</v>
      </c>
      <c r="G9761" s="8">
        <f t="shared" si="304"/>
        <v>37.5</v>
      </c>
      <c r="H9761" s="8">
        <f>VLOOKUP(C9761,Products!$A$2:$F$20,6,TRUE)</f>
        <v>0.5</v>
      </c>
      <c r="I9761" s="8">
        <f t="shared" si="305"/>
        <v>12.5</v>
      </c>
      <c r="J9761" s="42">
        <f>VLOOKUP(B9761,Invoices!A:I,9,TRUE)</f>
        <v>2021</v>
      </c>
    </row>
    <row r="9762" spans="1:10" x14ac:dyDescent="0.15">
      <c r="A9762" t="s">
        <v>13122</v>
      </c>
      <c r="B9762" t="s">
        <v>2057</v>
      </c>
      <c r="C9762" t="s">
        <v>104</v>
      </c>
      <c r="D9762" t="s">
        <v>71</v>
      </c>
      <c r="E9762">
        <v>50</v>
      </c>
      <c r="F9762" s="8">
        <f>VLOOKUP(C9762,Products!$A$2:$E$20,5,TRUE)</f>
        <v>2.95</v>
      </c>
      <c r="G9762" s="8">
        <f t="shared" si="304"/>
        <v>147.5</v>
      </c>
      <c r="H9762" s="8">
        <f>VLOOKUP(C9762,Products!$A$2:$F$20,6,TRUE)</f>
        <v>1.1500000000000001</v>
      </c>
      <c r="I9762" s="8">
        <f t="shared" si="305"/>
        <v>57.500000000000007</v>
      </c>
      <c r="J9762" s="42">
        <f>VLOOKUP(B9762,Invoices!A:I,9,TRUE)</f>
        <v>2021</v>
      </c>
    </row>
    <row r="9763" spans="1:10" x14ac:dyDescent="0.15">
      <c r="A9763" t="s">
        <v>13123</v>
      </c>
      <c r="B9763" t="s">
        <v>2057</v>
      </c>
      <c r="C9763" t="s">
        <v>98</v>
      </c>
      <c r="D9763" t="s">
        <v>79</v>
      </c>
      <c r="E9763">
        <v>1</v>
      </c>
      <c r="F9763" s="8">
        <f>VLOOKUP(C9763,Products!$A$2:$E$20,5,TRUE)</f>
        <v>14.95</v>
      </c>
      <c r="G9763" s="8">
        <f t="shared" si="304"/>
        <v>14.95</v>
      </c>
      <c r="H9763" s="8">
        <f>VLOOKUP(C9763,Products!$A$2:$F$20,6,TRUE)</f>
        <v>3.0499999999999989</v>
      </c>
      <c r="I9763" s="8">
        <f t="shared" si="305"/>
        <v>3.0499999999999989</v>
      </c>
      <c r="J9763" s="42">
        <f>VLOOKUP(B9763,Invoices!A:I,9,TRUE)</f>
        <v>2021</v>
      </c>
    </row>
    <row r="9764" spans="1:10" x14ac:dyDescent="0.15">
      <c r="A9764" t="s">
        <v>13124</v>
      </c>
      <c r="B9764" t="s">
        <v>2057</v>
      </c>
      <c r="C9764" t="s">
        <v>103</v>
      </c>
      <c r="D9764" t="s">
        <v>77</v>
      </c>
      <c r="E9764">
        <v>1</v>
      </c>
      <c r="F9764" s="8">
        <f>VLOOKUP(C9764,Products!$A$2:$E$20,5,TRUE)</f>
        <v>8.9499999999999993</v>
      </c>
      <c r="G9764" s="8">
        <f t="shared" si="304"/>
        <v>8.9499999999999993</v>
      </c>
      <c r="H9764" s="8">
        <f>VLOOKUP(C9764,Products!$A$2:$F$20,6,TRUE)</f>
        <v>3.1999999999999993</v>
      </c>
      <c r="I9764" s="8">
        <f t="shared" si="305"/>
        <v>3.1999999999999993</v>
      </c>
      <c r="J9764" s="42">
        <f>VLOOKUP(B9764,Invoices!A:I,9,TRUE)</f>
        <v>2021</v>
      </c>
    </row>
    <row r="9765" spans="1:10" x14ac:dyDescent="0.15">
      <c r="A9765" t="s">
        <v>13125</v>
      </c>
      <c r="B9765" t="s">
        <v>2057</v>
      </c>
      <c r="C9765" t="s">
        <v>89</v>
      </c>
      <c r="D9765" t="s">
        <v>80</v>
      </c>
      <c r="E9765">
        <v>1</v>
      </c>
      <c r="F9765" s="8">
        <f>VLOOKUP(C9765,Products!$A$2:$E$20,5,TRUE)</f>
        <v>15.95</v>
      </c>
      <c r="G9765" s="8">
        <f t="shared" si="304"/>
        <v>15.95</v>
      </c>
      <c r="H9765" s="8">
        <f>VLOOKUP(C9765,Products!$A$2:$F$20,6,TRUE)</f>
        <v>6</v>
      </c>
      <c r="I9765" s="8">
        <f t="shared" si="305"/>
        <v>6</v>
      </c>
      <c r="J9765" s="42">
        <f>VLOOKUP(B9765,Invoices!A:I,9,TRUE)</f>
        <v>2021</v>
      </c>
    </row>
    <row r="9766" spans="1:10" x14ac:dyDescent="0.15">
      <c r="A9766" t="s">
        <v>13126</v>
      </c>
      <c r="B9766" t="s">
        <v>2057</v>
      </c>
      <c r="C9766" t="s">
        <v>90</v>
      </c>
      <c r="D9766" t="s">
        <v>72</v>
      </c>
      <c r="E9766">
        <v>5</v>
      </c>
      <c r="F9766" s="8">
        <f>VLOOKUP(C9766,Products!$A$2:$E$20,5,TRUE)</f>
        <v>8.9499999999999993</v>
      </c>
      <c r="G9766" s="8">
        <f t="shared" si="304"/>
        <v>44.75</v>
      </c>
      <c r="H9766" s="8">
        <f>VLOOKUP(C9766,Products!$A$2:$F$20,6,TRUE)</f>
        <v>5.6999999999999993</v>
      </c>
      <c r="I9766" s="8">
        <f t="shared" si="305"/>
        <v>28.499999999999996</v>
      </c>
      <c r="J9766" s="42">
        <f>VLOOKUP(B9766,Invoices!A:I,9,TRUE)</f>
        <v>2021</v>
      </c>
    </row>
    <row r="9767" spans="1:10" x14ac:dyDescent="0.15">
      <c r="A9767" t="s">
        <v>13127</v>
      </c>
      <c r="B9767" t="s">
        <v>2057</v>
      </c>
      <c r="C9767" t="s">
        <v>100</v>
      </c>
      <c r="D9767" t="s">
        <v>78</v>
      </c>
      <c r="E9767">
        <v>1</v>
      </c>
      <c r="F9767" s="8">
        <f>VLOOKUP(C9767,Products!$A$2:$E$20,5,TRUE)</f>
        <v>49.95</v>
      </c>
      <c r="G9767" s="8">
        <f t="shared" si="304"/>
        <v>49.95</v>
      </c>
      <c r="H9767" s="8">
        <f>VLOOKUP(C9767,Products!$A$2:$F$20,6,TRUE)</f>
        <v>19.950000000000003</v>
      </c>
      <c r="I9767" s="8">
        <f t="shared" si="305"/>
        <v>19.950000000000003</v>
      </c>
      <c r="J9767" s="42">
        <f>VLOOKUP(B9767,Invoices!A:I,9,TRUE)</f>
        <v>2021</v>
      </c>
    </row>
    <row r="9768" spans="1:10" x14ac:dyDescent="0.15">
      <c r="A9768" t="s">
        <v>13128</v>
      </c>
      <c r="B9768" t="s">
        <v>2057</v>
      </c>
      <c r="C9768" t="s">
        <v>92</v>
      </c>
      <c r="D9768" t="s">
        <v>82</v>
      </c>
      <c r="E9768">
        <v>1</v>
      </c>
      <c r="F9768" s="8">
        <f>VLOOKUP(C9768,Products!$A$2:$E$20,5,TRUE)</f>
        <v>19.95</v>
      </c>
      <c r="G9768" s="8">
        <f t="shared" si="304"/>
        <v>19.95</v>
      </c>
      <c r="H9768" s="8">
        <f>VLOOKUP(C9768,Products!$A$2:$F$20,6,TRUE)</f>
        <v>7.4499999999999993</v>
      </c>
      <c r="I9768" s="8">
        <f t="shared" si="305"/>
        <v>7.4499999999999993</v>
      </c>
      <c r="J9768" s="42">
        <f>VLOOKUP(B9768,Invoices!A:I,9,TRUE)</f>
        <v>2021</v>
      </c>
    </row>
    <row r="9769" spans="1:10" x14ac:dyDescent="0.15">
      <c r="A9769" t="s">
        <v>13129</v>
      </c>
      <c r="B9769" t="s">
        <v>2057</v>
      </c>
      <c r="C9769" t="s">
        <v>88</v>
      </c>
      <c r="D9769" t="s">
        <v>85</v>
      </c>
      <c r="E9769">
        <v>2</v>
      </c>
      <c r="F9769" s="8">
        <f>VLOOKUP(C9769,Products!$A$2:$E$20,5,TRUE)</f>
        <v>8.9499999999999993</v>
      </c>
      <c r="G9769" s="8">
        <f t="shared" si="304"/>
        <v>17.899999999999999</v>
      </c>
      <c r="H9769" s="8">
        <f>VLOOKUP(C9769,Products!$A$2:$F$20,6,TRUE)</f>
        <v>5.6999999999999993</v>
      </c>
      <c r="I9769" s="8">
        <f t="shared" si="305"/>
        <v>11.399999999999999</v>
      </c>
      <c r="J9769" s="42">
        <f>VLOOKUP(B9769,Invoices!A:I,9,TRUE)</f>
        <v>2021</v>
      </c>
    </row>
    <row r="9770" spans="1:10" x14ac:dyDescent="0.15">
      <c r="A9770" t="s">
        <v>13130</v>
      </c>
      <c r="B9770" t="s">
        <v>2057</v>
      </c>
      <c r="C9770" t="s">
        <v>91</v>
      </c>
      <c r="D9770" t="s">
        <v>70</v>
      </c>
      <c r="E9770">
        <v>6</v>
      </c>
      <c r="F9770" s="8">
        <f>VLOOKUP(C9770,Products!$A$2:$E$20,5,TRUE)</f>
        <v>49.95</v>
      </c>
      <c r="G9770" s="8">
        <f t="shared" si="304"/>
        <v>299.70000000000005</v>
      </c>
      <c r="H9770" s="8">
        <f>VLOOKUP(C9770,Products!$A$2:$F$20,6,TRUE)</f>
        <v>21.200000000000003</v>
      </c>
      <c r="I9770" s="8">
        <f t="shared" si="305"/>
        <v>127.20000000000002</v>
      </c>
      <c r="J9770" s="42">
        <f>VLOOKUP(B9770,Invoices!A:I,9,TRUE)</f>
        <v>2021</v>
      </c>
    </row>
    <row r="9771" spans="1:10" x14ac:dyDescent="0.15">
      <c r="A9771" t="s">
        <v>13131</v>
      </c>
      <c r="B9771" t="s">
        <v>2057</v>
      </c>
      <c r="C9771" t="s">
        <v>96</v>
      </c>
      <c r="D9771" t="s">
        <v>75</v>
      </c>
      <c r="E9771">
        <v>5</v>
      </c>
      <c r="F9771" s="8">
        <f>VLOOKUP(C9771,Products!$A$2:$E$20,5,TRUE)</f>
        <v>79.95</v>
      </c>
      <c r="G9771" s="8">
        <f t="shared" si="304"/>
        <v>399.75</v>
      </c>
      <c r="H9771" s="8">
        <f>VLOOKUP(C9771,Products!$A$2:$F$20,6,TRUE)</f>
        <v>27.950000000000003</v>
      </c>
      <c r="I9771" s="8">
        <f t="shared" si="305"/>
        <v>139.75</v>
      </c>
      <c r="J9771" s="42">
        <f>VLOOKUP(B9771,Invoices!A:I,9,TRUE)</f>
        <v>2021</v>
      </c>
    </row>
    <row r="9772" spans="1:10" x14ac:dyDescent="0.15">
      <c r="A9772" t="s">
        <v>13132</v>
      </c>
      <c r="B9772" t="s">
        <v>2058</v>
      </c>
      <c r="C9772" t="s">
        <v>103</v>
      </c>
      <c r="D9772" t="s">
        <v>77</v>
      </c>
      <c r="E9772">
        <v>2</v>
      </c>
      <c r="F9772" s="8">
        <f>VLOOKUP(C9772,Products!$A$2:$E$20,5,TRUE)</f>
        <v>8.9499999999999993</v>
      </c>
      <c r="G9772" s="8">
        <f t="shared" si="304"/>
        <v>17.899999999999999</v>
      </c>
      <c r="H9772" s="8">
        <f>VLOOKUP(C9772,Products!$A$2:$F$20,6,TRUE)</f>
        <v>3.1999999999999993</v>
      </c>
      <c r="I9772" s="8">
        <f t="shared" si="305"/>
        <v>6.3999999999999986</v>
      </c>
      <c r="J9772" s="42">
        <f>VLOOKUP(B9772,Invoices!A:I,9,TRUE)</f>
        <v>2021</v>
      </c>
    </row>
    <row r="9773" spans="1:10" x14ac:dyDescent="0.15">
      <c r="A9773" t="s">
        <v>13133</v>
      </c>
      <c r="B9773" t="s">
        <v>2058</v>
      </c>
      <c r="C9773" t="s">
        <v>96</v>
      </c>
      <c r="D9773" t="s">
        <v>75</v>
      </c>
      <c r="E9773">
        <v>1</v>
      </c>
      <c r="F9773" s="8">
        <f>VLOOKUP(C9773,Products!$A$2:$E$20,5,TRUE)</f>
        <v>79.95</v>
      </c>
      <c r="G9773" s="8">
        <f t="shared" si="304"/>
        <v>79.95</v>
      </c>
      <c r="H9773" s="8">
        <f>VLOOKUP(C9773,Products!$A$2:$F$20,6,TRUE)</f>
        <v>27.950000000000003</v>
      </c>
      <c r="I9773" s="8">
        <f t="shared" si="305"/>
        <v>27.950000000000003</v>
      </c>
      <c r="J9773" s="42">
        <f>VLOOKUP(B9773,Invoices!A:I,9,TRUE)</f>
        <v>2021</v>
      </c>
    </row>
    <row r="9774" spans="1:10" x14ac:dyDescent="0.15">
      <c r="A9774" t="s">
        <v>13134</v>
      </c>
      <c r="B9774" t="s">
        <v>2059</v>
      </c>
      <c r="C9774" t="s">
        <v>104</v>
      </c>
      <c r="D9774" t="s">
        <v>71</v>
      </c>
      <c r="E9774">
        <v>5</v>
      </c>
      <c r="F9774" s="8">
        <f>VLOOKUP(C9774,Products!$A$2:$E$20,5,TRUE)</f>
        <v>2.95</v>
      </c>
      <c r="G9774" s="8">
        <f t="shared" si="304"/>
        <v>14.75</v>
      </c>
      <c r="H9774" s="8">
        <f>VLOOKUP(C9774,Products!$A$2:$F$20,6,TRUE)</f>
        <v>1.1500000000000001</v>
      </c>
      <c r="I9774" s="8">
        <f t="shared" si="305"/>
        <v>5.7500000000000009</v>
      </c>
      <c r="J9774" s="42">
        <f>VLOOKUP(B9774,Invoices!A:I,9,TRUE)</f>
        <v>2021</v>
      </c>
    </row>
    <row r="9775" spans="1:10" x14ac:dyDescent="0.15">
      <c r="A9775" t="s">
        <v>13135</v>
      </c>
      <c r="B9775" t="s">
        <v>2059</v>
      </c>
      <c r="C9775" t="s">
        <v>105</v>
      </c>
      <c r="D9775" t="s">
        <v>81</v>
      </c>
      <c r="E9775">
        <v>24</v>
      </c>
      <c r="F9775" s="8">
        <f>VLOOKUP(C9775,Products!$A$2:$E$20,5,TRUE)</f>
        <v>8.9499999999999993</v>
      </c>
      <c r="G9775" s="8">
        <f t="shared" si="304"/>
        <v>214.79999999999998</v>
      </c>
      <c r="H9775" s="8">
        <f>VLOOKUP(C9775,Products!$A$2:$F$20,6,TRUE)</f>
        <v>3.1999999999999993</v>
      </c>
      <c r="I9775" s="8">
        <f t="shared" si="305"/>
        <v>76.799999999999983</v>
      </c>
      <c r="J9775" s="42">
        <f>VLOOKUP(B9775,Invoices!A:I,9,TRUE)</f>
        <v>2021</v>
      </c>
    </row>
    <row r="9776" spans="1:10" x14ac:dyDescent="0.15">
      <c r="A9776" t="s">
        <v>13136</v>
      </c>
      <c r="B9776" t="s">
        <v>2060</v>
      </c>
      <c r="C9776" t="s">
        <v>89</v>
      </c>
      <c r="D9776" t="s">
        <v>80</v>
      </c>
      <c r="E9776">
        <v>3</v>
      </c>
      <c r="F9776" s="8">
        <f>VLOOKUP(C9776,Products!$A$2:$E$20,5,TRUE)</f>
        <v>15.95</v>
      </c>
      <c r="G9776" s="8">
        <f t="shared" si="304"/>
        <v>47.849999999999994</v>
      </c>
      <c r="H9776" s="8">
        <f>VLOOKUP(C9776,Products!$A$2:$F$20,6,TRUE)</f>
        <v>6</v>
      </c>
      <c r="I9776" s="8">
        <f t="shared" si="305"/>
        <v>18</v>
      </c>
      <c r="J9776" s="42">
        <f>VLOOKUP(B9776,Invoices!A:I,9,TRUE)</f>
        <v>2021</v>
      </c>
    </row>
    <row r="9777" spans="1:10" x14ac:dyDescent="0.15">
      <c r="A9777" t="s">
        <v>13137</v>
      </c>
      <c r="B9777" t="s">
        <v>2060</v>
      </c>
      <c r="C9777" t="s">
        <v>103</v>
      </c>
      <c r="D9777" t="s">
        <v>77</v>
      </c>
      <c r="E9777">
        <v>9</v>
      </c>
      <c r="F9777" s="8">
        <f>VLOOKUP(C9777,Products!$A$2:$E$20,5,TRUE)</f>
        <v>8.9499999999999993</v>
      </c>
      <c r="G9777" s="8">
        <f t="shared" si="304"/>
        <v>80.55</v>
      </c>
      <c r="H9777" s="8">
        <f>VLOOKUP(C9777,Products!$A$2:$F$20,6,TRUE)</f>
        <v>3.1999999999999993</v>
      </c>
      <c r="I9777" s="8">
        <f t="shared" si="305"/>
        <v>28.799999999999994</v>
      </c>
      <c r="J9777" s="42">
        <f>VLOOKUP(B9777,Invoices!A:I,9,TRUE)</f>
        <v>2021</v>
      </c>
    </row>
    <row r="9778" spans="1:10" x14ac:dyDescent="0.15">
      <c r="A9778" t="s">
        <v>13138</v>
      </c>
      <c r="B9778" t="s">
        <v>2060</v>
      </c>
      <c r="C9778" t="s">
        <v>90</v>
      </c>
      <c r="D9778" t="s">
        <v>72</v>
      </c>
      <c r="E9778">
        <v>6</v>
      </c>
      <c r="F9778" s="8">
        <f>VLOOKUP(C9778,Products!$A$2:$E$20,5,TRUE)</f>
        <v>8.9499999999999993</v>
      </c>
      <c r="G9778" s="8">
        <f t="shared" si="304"/>
        <v>53.699999999999996</v>
      </c>
      <c r="H9778" s="8">
        <f>VLOOKUP(C9778,Products!$A$2:$F$20,6,TRUE)</f>
        <v>5.6999999999999993</v>
      </c>
      <c r="I9778" s="8">
        <f t="shared" si="305"/>
        <v>34.199999999999996</v>
      </c>
      <c r="J9778" s="42">
        <f>VLOOKUP(B9778,Invoices!A:I,9,TRUE)</f>
        <v>2021</v>
      </c>
    </row>
    <row r="9779" spans="1:10" x14ac:dyDescent="0.15">
      <c r="A9779" t="s">
        <v>13139</v>
      </c>
      <c r="B9779" t="s">
        <v>2061</v>
      </c>
      <c r="C9779" t="s">
        <v>92</v>
      </c>
      <c r="D9779" t="s">
        <v>82</v>
      </c>
      <c r="E9779">
        <v>2</v>
      </c>
      <c r="F9779" s="8">
        <f>VLOOKUP(C9779,Products!$A$2:$E$20,5,TRUE)</f>
        <v>19.95</v>
      </c>
      <c r="G9779" s="8">
        <f t="shared" si="304"/>
        <v>39.9</v>
      </c>
      <c r="H9779" s="8">
        <f>VLOOKUP(C9779,Products!$A$2:$F$20,6,TRUE)</f>
        <v>7.4499999999999993</v>
      </c>
      <c r="I9779" s="8">
        <f t="shared" si="305"/>
        <v>14.899999999999999</v>
      </c>
      <c r="J9779" s="42">
        <f>VLOOKUP(B9779,Invoices!A:I,9,TRUE)</f>
        <v>2021</v>
      </c>
    </row>
    <row r="9780" spans="1:10" x14ac:dyDescent="0.15">
      <c r="A9780" t="s">
        <v>13140</v>
      </c>
      <c r="B9780" t="s">
        <v>2062</v>
      </c>
      <c r="C9780" t="s">
        <v>93</v>
      </c>
      <c r="D9780" t="s">
        <v>76</v>
      </c>
      <c r="E9780">
        <v>5</v>
      </c>
      <c r="F9780" s="8">
        <f>VLOOKUP(C9780,Products!$A$2:$E$20,5,TRUE)</f>
        <v>9.9499999999999993</v>
      </c>
      <c r="G9780" s="8">
        <f t="shared" si="304"/>
        <v>49.75</v>
      </c>
      <c r="H9780" s="8">
        <f>VLOOKUP(C9780,Products!$A$2:$F$20,6,TRUE)</f>
        <v>1.9499999999999993</v>
      </c>
      <c r="I9780" s="8">
        <f t="shared" si="305"/>
        <v>9.7499999999999964</v>
      </c>
      <c r="J9780" s="42">
        <f>VLOOKUP(B9780,Invoices!A:I,9,TRUE)</f>
        <v>2021</v>
      </c>
    </row>
    <row r="9781" spans="1:10" x14ac:dyDescent="0.15">
      <c r="A9781" t="s">
        <v>13141</v>
      </c>
      <c r="B9781" t="s">
        <v>2062</v>
      </c>
      <c r="C9781" t="s">
        <v>90</v>
      </c>
      <c r="D9781" t="s">
        <v>72</v>
      </c>
      <c r="E9781">
        <v>1</v>
      </c>
      <c r="F9781" s="8">
        <f>VLOOKUP(C9781,Products!$A$2:$E$20,5,TRUE)</f>
        <v>8.9499999999999993</v>
      </c>
      <c r="G9781" s="8">
        <f t="shared" si="304"/>
        <v>8.9499999999999993</v>
      </c>
      <c r="H9781" s="8">
        <f>VLOOKUP(C9781,Products!$A$2:$F$20,6,TRUE)</f>
        <v>5.6999999999999993</v>
      </c>
      <c r="I9781" s="8">
        <f t="shared" si="305"/>
        <v>5.6999999999999993</v>
      </c>
      <c r="J9781" s="42">
        <f>VLOOKUP(B9781,Invoices!A:I,9,TRUE)</f>
        <v>2021</v>
      </c>
    </row>
    <row r="9782" spans="1:10" x14ac:dyDescent="0.15">
      <c r="A9782" t="s">
        <v>13142</v>
      </c>
      <c r="B9782" t="s">
        <v>2062</v>
      </c>
      <c r="C9782" t="s">
        <v>96</v>
      </c>
      <c r="D9782" t="s">
        <v>75</v>
      </c>
      <c r="E9782">
        <v>3</v>
      </c>
      <c r="F9782" s="8">
        <f>VLOOKUP(C9782,Products!$A$2:$E$20,5,TRUE)</f>
        <v>79.95</v>
      </c>
      <c r="G9782" s="8">
        <f t="shared" si="304"/>
        <v>239.85000000000002</v>
      </c>
      <c r="H9782" s="8">
        <f>VLOOKUP(C9782,Products!$A$2:$F$20,6,TRUE)</f>
        <v>27.950000000000003</v>
      </c>
      <c r="I9782" s="8">
        <f t="shared" si="305"/>
        <v>83.850000000000009</v>
      </c>
      <c r="J9782" s="42">
        <f>VLOOKUP(B9782,Invoices!A:I,9,TRUE)</f>
        <v>2021</v>
      </c>
    </row>
    <row r="9783" spans="1:10" x14ac:dyDescent="0.15">
      <c r="A9783" t="s">
        <v>13143</v>
      </c>
      <c r="B9783" t="s">
        <v>2063</v>
      </c>
      <c r="C9783" t="s">
        <v>98</v>
      </c>
      <c r="D9783" t="s">
        <v>79</v>
      </c>
      <c r="E9783">
        <v>5</v>
      </c>
      <c r="F9783" s="8">
        <f>VLOOKUP(C9783,Products!$A$2:$E$20,5,TRUE)</f>
        <v>14.95</v>
      </c>
      <c r="G9783" s="8">
        <f t="shared" si="304"/>
        <v>74.75</v>
      </c>
      <c r="H9783" s="8">
        <f>VLOOKUP(C9783,Products!$A$2:$F$20,6,TRUE)</f>
        <v>3.0499999999999989</v>
      </c>
      <c r="I9783" s="8">
        <f t="shared" si="305"/>
        <v>15.249999999999995</v>
      </c>
      <c r="J9783" s="42">
        <f>VLOOKUP(B9783,Invoices!A:I,9,TRUE)</f>
        <v>2021</v>
      </c>
    </row>
    <row r="9784" spans="1:10" x14ac:dyDescent="0.15">
      <c r="A9784" t="s">
        <v>13144</v>
      </c>
      <c r="B9784" t="s">
        <v>2064</v>
      </c>
      <c r="C9784" t="s">
        <v>103</v>
      </c>
      <c r="D9784" t="s">
        <v>77</v>
      </c>
      <c r="E9784">
        <v>4</v>
      </c>
      <c r="F9784" s="8">
        <f>VLOOKUP(C9784,Products!$A$2:$E$20,5,TRUE)</f>
        <v>8.9499999999999993</v>
      </c>
      <c r="G9784" s="8">
        <f t="shared" si="304"/>
        <v>35.799999999999997</v>
      </c>
      <c r="H9784" s="8">
        <f>VLOOKUP(C9784,Products!$A$2:$F$20,6,TRUE)</f>
        <v>3.1999999999999993</v>
      </c>
      <c r="I9784" s="8">
        <f t="shared" si="305"/>
        <v>12.799999999999997</v>
      </c>
      <c r="J9784" s="42">
        <f>VLOOKUP(B9784,Invoices!A:I,9,TRUE)</f>
        <v>2021</v>
      </c>
    </row>
    <row r="9785" spans="1:10" x14ac:dyDescent="0.15">
      <c r="A9785" t="s">
        <v>13145</v>
      </c>
      <c r="B9785" t="s">
        <v>2064</v>
      </c>
      <c r="C9785" t="s">
        <v>102</v>
      </c>
      <c r="D9785" t="s">
        <v>83</v>
      </c>
      <c r="E9785">
        <v>9</v>
      </c>
      <c r="F9785" s="8">
        <f>VLOOKUP(C9785,Products!$A$2:$E$20,5,TRUE)</f>
        <v>29.95</v>
      </c>
      <c r="G9785" s="8">
        <f t="shared" si="304"/>
        <v>269.55</v>
      </c>
      <c r="H9785" s="8">
        <f>VLOOKUP(C9785,Products!$A$2:$F$20,6,TRUE)</f>
        <v>15</v>
      </c>
      <c r="I9785" s="8">
        <f t="shared" si="305"/>
        <v>135</v>
      </c>
      <c r="J9785" s="42">
        <f>VLOOKUP(B9785,Invoices!A:I,9,TRUE)</f>
        <v>2021</v>
      </c>
    </row>
    <row r="9786" spans="1:10" x14ac:dyDescent="0.15">
      <c r="A9786" t="s">
        <v>13146</v>
      </c>
      <c r="B9786" t="s">
        <v>2065</v>
      </c>
      <c r="C9786" t="s">
        <v>87</v>
      </c>
      <c r="D9786" t="s">
        <v>68</v>
      </c>
      <c r="E9786">
        <v>1</v>
      </c>
      <c r="F9786" s="8">
        <f>VLOOKUP(C9786,Products!$A$2:$E$20,5,TRUE)</f>
        <v>19.95</v>
      </c>
      <c r="G9786" s="8">
        <f t="shared" si="304"/>
        <v>19.95</v>
      </c>
      <c r="H9786" s="8">
        <f>VLOOKUP(C9786,Products!$A$2:$F$20,6,TRUE)</f>
        <v>7.4499999999999993</v>
      </c>
      <c r="I9786" s="8">
        <f t="shared" si="305"/>
        <v>7.4499999999999993</v>
      </c>
      <c r="J9786" s="42">
        <f>VLOOKUP(B9786,Invoices!A:I,9,TRUE)</f>
        <v>2021</v>
      </c>
    </row>
    <row r="9787" spans="1:10" x14ac:dyDescent="0.15">
      <c r="A9787" t="s">
        <v>13147</v>
      </c>
      <c r="B9787" t="s">
        <v>2066</v>
      </c>
      <c r="C9787" t="s">
        <v>97</v>
      </c>
      <c r="D9787" t="s">
        <v>74</v>
      </c>
      <c r="E9787">
        <v>10</v>
      </c>
      <c r="F9787" s="8">
        <f>VLOOKUP(C9787,Products!$A$2:$E$20,5,TRUE)</f>
        <v>1.5</v>
      </c>
      <c r="G9787" s="8">
        <f t="shared" si="304"/>
        <v>15</v>
      </c>
      <c r="H9787" s="8">
        <f>VLOOKUP(C9787,Products!$A$2:$F$20,6,TRUE)</f>
        <v>0.5</v>
      </c>
      <c r="I9787" s="8">
        <f t="shared" si="305"/>
        <v>5</v>
      </c>
      <c r="J9787" s="42">
        <f>VLOOKUP(B9787,Invoices!A:I,9,TRUE)</f>
        <v>2021</v>
      </c>
    </row>
    <row r="9788" spans="1:10" x14ac:dyDescent="0.15">
      <c r="A9788" t="s">
        <v>13148</v>
      </c>
      <c r="B9788" t="s">
        <v>2066</v>
      </c>
      <c r="C9788" t="s">
        <v>100</v>
      </c>
      <c r="D9788" t="s">
        <v>78</v>
      </c>
      <c r="E9788">
        <v>1</v>
      </c>
      <c r="F9788" s="8">
        <f>VLOOKUP(C9788,Products!$A$2:$E$20,5,TRUE)</f>
        <v>49.95</v>
      </c>
      <c r="G9788" s="8">
        <f t="shared" si="304"/>
        <v>49.95</v>
      </c>
      <c r="H9788" s="8">
        <f>VLOOKUP(C9788,Products!$A$2:$F$20,6,TRUE)</f>
        <v>19.950000000000003</v>
      </c>
      <c r="I9788" s="8">
        <f t="shared" si="305"/>
        <v>19.950000000000003</v>
      </c>
      <c r="J9788" s="42">
        <f>VLOOKUP(B9788,Invoices!A:I,9,TRUE)</f>
        <v>2021</v>
      </c>
    </row>
    <row r="9789" spans="1:10" x14ac:dyDescent="0.15">
      <c r="A9789" t="s">
        <v>13149</v>
      </c>
      <c r="B9789" t="s">
        <v>2067</v>
      </c>
      <c r="C9789" t="s">
        <v>88</v>
      </c>
      <c r="D9789" t="s">
        <v>85</v>
      </c>
      <c r="E9789">
        <v>1</v>
      </c>
      <c r="F9789" s="8">
        <f>VLOOKUP(C9789,Products!$A$2:$E$20,5,TRUE)</f>
        <v>8.9499999999999993</v>
      </c>
      <c r="G9789" s="8">
        <f t="shared" si="304"/>
        <v>8.9499999999999993</v>
      </c>
      <c r="H9789" s="8">
        <f>VLOOKUP(C9789,Products!$A$2:$F$20,6,TRUE)</f>
        <v>5.6999999999999993</v>
      </c>
      <c r="I9789" s="8">
        <f t="shared" si="305"/>
        <v>5.6999999999999993</v>
      </c>
      <c r="J9789" s="42">
        <f>VLOOKUP(B9789,Invoices!A:I,9,TRUE)</f>
        <v>2021</v>
      </c>
    </row>
    <row r="9790" spans="1:10" x14ac:dyDescent="0.15">
      <c r="A9790" t="s">
        <v>13150</v>
      </c>
      <c r="B9790" t="s">
        <v>2067</v>
      </c>
      <c r="C9790" t="s">
        <v>90</v>
      </c>
      <c r="D9790" t="s">
        <v>72</v>
      </c>
      <c r="E9790">
        <v>2</v>
      </c>
      <c r="F9790" s="8">
        <f>VLOOKUP(C9790,Products!$A$2:$E$20,5,TRUE)</f>
        <v>8.9499999999999993</v>
      </c>
      <c r="G9790" s="8">
        <f t="shared" si="304"/>
        <v>17.899999999999999</v>
      </c>
      <c r="H9790" s="8">
        <f>VLOOKUP(C9790,Products!$A$2:$F$20,6,TRUE)</f>
        <v>5.6999999999999993</v>
      </c>
      <c r="I9790" s="8">
        <f t="shared" si="305"/>
        <v>11.399999999999999</v>
      </c>
      <c r="J9790" s="42">
        <f>VLOOKUP(B9790,Invoices!A:I,9,TRUE)</f>
        <v>2021</v>
      </c>
    </row>
    <row r="9791" spans="1:10" x14ac:dyDescent="0.15">
      <c r="A9791" t="s">
        <v>13151</v>
      </c>
      <c r="B9791" t="s">
        <v>2067</v>
      </c>
      <c r="C9791" t="s">
        <v>101</v>
      </c>
      <c r="D9791" t="s">
        <v>69</v>
      </c>
      <c r="E9791">
        <v>1</v>
      </c>
      <c r="F9791" s="8">
        <f>VLOOKUP(C9791,Products!$A$2:$E$20,5,TRUE)</f>
        <v>129.94999999999999</v>
      </c>
      <c r="G9791" s="8">
        <f t="shared" si="304"/>
        <v>129.94999999999999</v>
      </c>
      <c r="H9791" s="8">
        <f>VLOOKUP(C9791,Products!$A$2:$F$20,6,TRUE)</f>
        <v>40.449999999999989</v>
      </c>
      <c r="I9791" s="8">
        <f t="shared" si="305"/>
        <v>40.449999999999989</v>
      </c>
      <c r="J9791" s="42">
        <f>VLOOKUP(B9791,Invoices!A:I,9,TRUE)</f>
        <v>2021</v>
      </c>
    </row>
    <row r="9792" spans="1:10" x14ac:dyDescent="0.15">
      <c r="A9792" t="s">
        <v>13152</v>
      </c>
      <c r="B9792" t="s">
        <v>2067</v>
      </c>
      <c r="C9792" t="s">
        <v>99</v>
      </c>
      <c r="D9792" t="s">
        <v>84</v>
      </c>
      <c r="E9792">
        <v>10</v>
      </c>
      <c r="F9792" s="8">
        <f>VLOOKUP(C9792,Products!$A$2:$E$20,5,TRUE)</f>
        <v>3.5</v>
      </c>
      <c r="G9792" s="8">
        <f t="shared" si="304"/>
        <v>35</v>
      </c>
      <c r="H9792" s="8">
        <f>VLOOKUP(C9792,Products!$A$2:$F$20,6,TRUE)</f>
        <v>0.54999999999999982</v>
      </c>
      <c r="I9792" s="8">
        <f t="shared" si="305"/>
        <v>5.4999999999999982</v>
      </c>
      <c r="J9792" s="42">
        <f>VLOOKUP(B9792,Invoices!A:I,9,TRUE)</f>
        <v>2021</v>
      </c>
    </row>
    <row r="9793" spans="1:10" x14ac:dyDescent="0.15">
      <c r="A9793" t="s">
        <v>13153</v>
      </c>
      <c r="B9793" t="s">
        <v>2068</v>
      </c>
      <c r="C9793" t="s">
        <v>98</v>
      </c>
      <c r="D9793" t="s">
        <v>79</v>
      </c>
      <c r="E9793">
        <v>8</v>
      </c>
      <c r="F9793" s="8">
        <f>VLOOKUP(C9793,Products!$A$2:$E$20,5,TRUE)</f>
        <v>14.95</v>
      </c>
      <c r="G9793" s="8">
        <f t="shared" si="304"/>
        <v>119.6</v>
      </c>
      <c r="H9793" s="8">
        <f>VLOOKUP(C9793,Products!$A$2:$F$20,6,TRUE)</f>
        <v>3.0499999999999989</v>
      </c>
      <c r="I9793" s="8">
        <f t="shared" si="305"/>
        <v>24.399999999999991</v>
      </c>
      <c r="J9793" s="42">
        <f>VLOOKUP(B9793,Invoices!A:I,9,TRUE)</f>
        <v>2021</v>
      </c>
    </row>
    <row r="9794" spans="1:10" x14ac:dyDescent="0.15">
      <c r="A9794" t="s">
        <v>13154</v>
      </c>
      <c r="B9794" t="s">
        <v>2068</v>
      </c>
      <c r="C9794" t="s">
        <v>87</v>
      </c>
      <c r="D9794" t="s">
        <v>68</v>
      </c>
      <c r="E9794">
        <v>1</v>
      </c>
      <c r="F9794" s="8">
        <f>VLOOKUP(C9794,Products!$A$2:$E$20,5,TRUE)</f>
        <v>19.95</v>
      </c>
      <c r="G9794" s="8">
        <f t="shared" si="304"/>
        <v>19.95</v>
      </c>
      <c r="H9794" s="8">
        <f>VLOOKUP(C9794,Products!$A$2:$F$20,6,TRUE)</f>
        <v>7.4499999999999993</v>
      </c>
      <c r="I9794" s="8">
        <f t="shared" si="305"/>
        <v>7.4499999999999993</v>
      </c>
      <c r="J9794" s="42">
        <f>VLOOKUP(B9794,Invoices!A:I,9,TRUE)</f>
        <v>2021</v>
      </c>
    </row>
    <row r="9795" spans="1:10" x14ac:dyDescent="0.15">
      <c r="A9795" t="s">
        <v>13155</v>
      </c>
      <c r="B9795" t="s">
        <v>2068</v>
      </c>
      <c r="C9795" t="s">
        <v>92</v>
      </c>
      <c r="D9795" t="s">
        <v>82</v>
      </c>
      <c r="E9795">
        <v>2</v>
      </c>
      <c r="F9795" s="8">
        <f>VLOOKUP(C9795,Products!$A$2:$E$20,5,TRUE)</f>
        <v>19.95</v>
      </c>
      <c r="G9795" s="8">
        <f t="shared" ref="G9795:G9858" si="306">F9795*E9795</f>
        <v>39.9</v>
      </c>
      <c r="H9795" s="8">
        <f>VLOOKUP(C9795,Products!$A$2:$F$20,6,TRUE)</f>
        <v>7.4499999999999993</v>
      </c>
      <c r="I9795" s="8">
        <f t="shared" ref="I9795:I9858" si="307">H9795*E9795</f>
        <v>14.899999999999999</v>
      </c>
      <c r="J9795" s="42">
        <f>VLOOKUP(B9795,Invoices!A:I,9,TRUE)</f>
        <v>2021</v>
      </c>
    </row>
    <row r="9796" spans="1:10" x14ac:dyDescent="0.15">
      <c r="A9796" t="s">
        <v>13156</v>
      </c>
      <c r="B9796" t="s">
        <v>2068</v>
      </c>
      <c r="C9796" t="s">
        <v>99</v>
      </c>
      <c r="D9796" t="s">
        <v>84</v>
      </c>
      <c r="E9796">
        <v>3</v>
      </c>
      <c r="F9796" s="8">
        <f>VLOOKUP(C9796,Products!$A$2:$E$20,5,TRUE)</f>
        <v>3.5</v>
      </c>
      <c r="G9796" s="8">
        <f t="shared" si="306"/>
        <v>10.5</v>
      </c>
      <c r="H9796" s="8">
        <f>VLOOKUP(C9796,Products!$A$2:$F$20,6,TRUE)</f>
        <v>0.54999999999999982</v>
      </c>
      <c r="I9796" s="8">
        <f t="shared" si="307"/>
        <v>1.6499999999999995</v>
      </c>
      <c r="J9796" s="42">
        <f>VLOOKUP(B9796,Invoices!A:I,9,TRUE)</f>
        <v>2021</v>
      </c>
    </row>
    <row r="9797" spans="1:10" x14ac:dyDescent="0.15">
      <c r="A9797" t="s">
        <v>13157</v>
      </c>
      <c r="B9797" t="s">
        <v>2068</v>
      </c>
      <c r="C9797" t="s">
        <v>89</v>
      </c>
      <c r="D9797" t="s">
        <v>80</v>
      </c>
      <c r="E9797">
        <v>4</v>
      </c>
      <c r="F9797" s="8">
        <f>VLOOKUP(C9797,Products!$A$2:$E$20,5,TRUE)</f>
        <v>15.95</v>
      </c>
      <c r="G9797" s="8">
        <f t="shared" si="306"/>
        <v>63.8</v>
      </c>
      <c r="H9797" s="8">
        <f>VLOOKUP(C9797,Products!$A$2:$F$20,6,TRUE)</f>
        <v>6</v>
      </c>
      <c r="I9797" s="8">
        <f t="shared" si="307"/>
        <v>24</v>
      </c>
      <c r="J9797" s="42">
        <f>VLOOKUP(B9797,Invoices!A:I,9,TRUE)</f>
        <v>2021</v>
      </c>
    </row>
    <row r="9798" spans="1:10" x14ac:dyDescent="0.15">
      <c r="A9798" t="s">
        <v>13158</v>
      </c>
      <c r="B9798" t="s">
        <v>2068</v>
      </c>
      <c r="C9798" t="s">
        <v>95</v>
      </c>
      <c r="D9798" t="s">
        <v>73</v>
      </c>
      <c r="E9798">
        <v>50</v>
      </c>
      <c r="F9798" s="8">
        <f>VLOOKUP(C9798,Products!$A$2:$E$20,5,TRUE)</f>
        <v>12.95</v>
      </c>
      <c r="G9798" s="8">
        <f t="shared" si="306"/>
        <v>647.5</v>
      </c>
      <c r="H9798" s="8">
        <f>VLOOKUP(C9798,Products!$A$2:$F$20,6,TRUE)</f>
        <v>4.1999999999999993</v>
      </c>
      <c r="I9798" s="8">
        <f t="shared" si="307"/>
        <v>209.99999999999997</v>
      </c>
      <c r="J9798" s="42">
        <f>VLOOKUP(B9798,Invoices!A:I,9,TRUE)</f>
        <v>2021</v>
      </c>
    </row>
    <row r="9799" spans="1:10" x14ac:dyDescent="0.15">
      <c r="A9799" t="s">
        <v>13159</v>
      </c>
      <c r="B9799" t="s">
        <v>2068</v>
      </c>
      <c r="C9799" t="s">
        <v>94</v>
      </c>
      <c r="D9799" t="s">
        <v>86</v>
      </c>
      <c r="E9799">
        <v>25</v>
      </c>
      <c r="F9799" s="8">
        <f>VLOOKUP(C9799,Products!$A$2:$E$20,5,TRUE)</f>
        <v>3.5</v>
      </c>
      <c r="G9799" s="8">
        <f t="shared" si="306"/>
        <v>87.5</v>
      </c>
      <c r="H9799" s="8">
        <f>VLOOKUP(C9799,Products!$A$2:$F$20,6,TRUE)</f>
        <v>0.54999999999999982</v>
      </c>
      <c r="I9799" s="8">
        <f t="shared" si="307"/>
        <v>13.749999999999996</v>
      </c>
      <c r="J9799" s="42">
        <f>VLOOKUP(B9799,Invoices!A:I,9,TRUE)</f>
        <v>2021</v>
      </c>
    </row>
    <row r="9800" spans="1:10" x14ac:dyDescent="0.15">
      <c r="A9800" t="s">
        <v>13160</v>
      </c>
      <c r="B9800" t="s">
        <v>2068</v>
      </c>
      <c r="C9800" t="s">
        <v>101</v>
      </c>
      <c r="D9800" t="s">
        <v>69</v>
      </c>
      <c r="E9800">
        <v>3</v>
      </c>
      <c r="F9800" s="8">
        <f>VLOOKUP(C9800,Products!$A$2:$E$20,5,TRUE)</f>
        <v>129.94999999999999</v>
      </c>
      <c r="G9800" s="8">
        <f t="shared" si="306"/>
        <v>389.84999999999997</v>
      </c>
      <c r="H9800" s="8">
        <f>VLOOKUP(C9800,Products!$A$2:$F$20,6,TRUE)</f>
        <v>40.449999999999989</v>
      </c>
      <c r="I9800" s="8">
        <f t="shared" si="307"/>
        <v>121.34999999999997</v>
      </c>
      <c r="J9800" s="42">
        <f>VLOOKUP(B9800,Invoices!A:I,9,TRUE)</f>
        <v>2021</v>
      </c>
    </row>
    <row r="9801" spans="1:10" x14ac:dyDescent="0.15">
      <c r="A9801" t="s">
        <v>13161</v>
      </c>
      <c r="B9801" t="s">
        <v>2068</v>
      </c>
      <c r="C9801" t="s">
        <v>105</v>
      </c>
      <c r="D9801" t="s">
        <v>81</v>
      </c>
      <c r="E9801">
        <v>1</v>
      </c>
      <c r="F9801" s="8">
        <f>VLOOKUP(C9801,Products!$A$2:$E$20,5,TRUE)</f>
        <v>8.9499999999999993</v>
      </c>
      <c r="G9801" s="8">
        <f t="shared" si="306"/>
        <v>8.9499999999999993</v>
      </c>
      <c r="H9801" s="8">
        <f>VLOOKUP(C9801,Products!$A$2:$F$20,6,TRUE)</f>
        <v>3.1999999999999993</v>
      </c>
      <c r="I9801" s="8">
        <f t="shared" si="307"/>
        <v>3.1999999999999993</v>
      </c>
      <c r="J9801" s="42">
        <f>VLOOKUP(B9801,Invoices!A:I,9,TRUE)</f>
        <v>2021</v>
      </c>
    </row>
    <row r="9802" spans="1:10" x14ac:dyDescent="0.15">
      <c r="A9802" t="s">
        <v>13162</v>
      </c>
      <c r="B9802" t="s">
        <v>2068</v>
      </c>
      <c r="C9802" t="s">
        <v>103</v>
      </c>
      <c r="D9802" t="s">
        <v>77</v>
      </c>
      <c r="E9802">
        <v>1</v>
      </c>
      <c r="F9802" s="8">
        <f>VLOOKUP(C9802,Products!$A$2:$E$20,5,TRUE)</f>
        <v>8.9499999999999993</v>
      </c>
      <c r="G9802" s="8">
        <f t="shared" si="306"/>
        <v>8.9499999999999993</v>
      </c>
      <c r="H9802" s="8">
        <f>VLOOKUP(C9802,Products!$A$2:$F$20,6,TRUE)</f>
        <v>3.1999999999999993</v>
      </c>
      <c r="I9802" s="8">
        <f t="shared" si="307"/>
        <v>3.1999999999999993</v>
      </c>
      <c r="J9802" s="42">
        <f>VLOOKUP(B9802,Invoices!A:I,9,TRUE)</f>
        <v>2021</v>
      </c>
    </row>
    <row r="9803" spans="1:10" x14ac:dyDescent="0.15">
      <c r="A9803" t="s">
        <v>13163</v>
      </c>
      <c r="B9803" t="s">
        <v>2068</v>
      </c>
      <c r="C9803" t="s">
        <v>88</v>
      </c>
      <c r="D9803" t="s">
        <v>85</v>
      </c>
      <c r="E9803">
        <v>10</v>
      </c>
      <c r="F9803" s="8">
        <f>VLOOKUP(C9803,Products!$A$2:$E$20,5,TRUE)</f>
        <v>8.9499999999999993</v>
      </c>
      <c r="G9803" s="8">
        <f t="shared" si="306"/>
        <v>89.5</v>
      </c>
      <c r="H9803" s="8">
        <f>VLOOKUP(C9803,Products!$A$2:$F$20,6,TRUE)</f>
        <v>5.6999999999999993</v>
      </c>
      <c r="I9803" s="8">
        <f t="shared" si="307"/>
        <v>56.999999999999993</v>
      </c>
      <c r="J9803" s="42">
        <f>VLOOKUP(B9803,Invoices!A:I,9,TRUE)</f>
        <v>2021</v>
      </c>
    </row>
    <row r="9804" spans="1:10" x14ac:dyDescent="0.15">
      <c r="A9804" t="s">
        <v>13164</v>
      </c>
      <c r="B9804" t="s">
        <v>2068</v>
      </c>
      <c r="C9804" t="s">
        <v>104</v>
      </c>
      <c r="D9804" t="s">
        <v>71</v>
      </c>
      <c r="E9804">
        <v>1</v>
      </c>
      <c r="F9804" s="8">
        <f>VLOOKUP(C9804,Products!$A$2:$E$20,5,TRUE)</f>
        <v>2.95</v>
      </c>
      <c r="G9804" s="8">
        <f t="shared" si="306"/>
        <v>2.95</v>
      </c>
      <c r="H9804" s="8">
        <f>VLOOKUP(C9804,Products!$A$2:$F$20,6,TRUE)</f>
        <v>1.1500000000000001</v>
      </c>
      <c r="I9804" s="8">
        <f t="shared" si="307"/>
        <v>1.1500000000000001</v>
      </c>
      <c r="J9804" s="42">
        <f>VLOOKUP(B9804,Invoices!A:I,9,TRUE)</f>
        <v>2021</v>
      </c>
    </row>
    <row r="9805" spans="1:10" x14ac:dyDescent="0.15">
      <c r="A9805" t="s">
        <v>13165</v>
      </c>
      <c r="B9805" t="s">
        <v>2068</v>
      </c>
      <c r="C9805" t="s">
        <v>93</v>
      </c>
      <c r="D9805" t="s">
        <v>76</v>
      </c>
      <c r="E9805">
        <v>2</v>
      </c>
      <c r="F9805" s="8">
        <f>VLOOKUP(C9805,Products!$A$2:$E$20,5,TRUE)</f>
        <v>9.9499999999999993</v>
      </c>
      <c r="G9805" s="8">
        <f t="shared" si="306"/>
        <v>19.899999999999999</v>
      </c>
      <c r="H9805" s="8">
        <f>VLOOKUP(C9805,Products!$A$2:$F$20,6,TRUE)</f>
        <v>1.9499999999999993</v>
      </c>
      <c r="I9805" s="8">
        <f t="shared" si="307"/>
        <v>3.8999999999999986</v>
      </c>
      <c r="J9805" s="42">
        <f>VLOOKUP(B9805,Invoices!A:I,9,TRUE)</f>
        <v>2021</v>
      </c>
    </row>
    <row r="9806" spans="1:10" x14ac:dyDescent="0.15">
      <c r="A9806" t="s">
        <v>13166</v>
      </c>
      <c r="B9806" t="s">
        <v>2068</v>
      </c>
      <c r="C9806" t="s">
        <v>96</v>
      </c>
      <c r="D9806" t="s">
        <v>75</v>
      </c>
      <c r="E9806">
        <v>2</v>
      </c>
      <c r="F9806" s="8">
        <f>VLOOKUP(C9806,Products!$A$2:$E$20,5,TRUE)</f>
        <v>79.95</v>
      </c>
      <c r="G9806" s="8">
        <f t="shared" si="306"/>
        <v>159.9</v>
      </c>
      <c r="H9806" s="8">
        <f>VLOOKUP(C9806,Products!$A$2:$F$20,6,TRUE)</f>
        <v>27.950000000000003</v>
      </c>
      <c r="I9806" s="8">
        <f t="shared" si="307"/>
        <v>55.900000000000006</v>
      </c>
      <c r="J9806" s="42">
        <f>VLOOKUP(B9806,Invoices!A:I,9,TRUE)</f>
        <v>2021</v>
      </c>
    </row>
    <row r="9807" spans="1:10" x14ac:dyDescent="0.15">
      <c r="A9807" t="s">
        <v>13167</v>
      </c>
      <c r="B9807" t="s">
        <v>2069</v>
      </c>
      <c r="C9807" t="s">
        <v>90</v>
      </c>
      <c r="D9807" t="s">
        <v>72</v>
      </c>
      <c r="E9807">
        <v>3</v>
      </c>
      <c r="F9807" s="8">
        <f>VLOOKUP(C9807,Products!$A$2:$E$20,5,TRUE)</f>
        <v>8.9499999999999993</v>
      </c>
      <c r="G9807" s="8">
        <f t="shared" si="306"/>
        <v>26.849999999999998</v>
      </c>
      <c r="H9807" s="8">
        <f>VLOOKUP(C9807,Products!$A$2:$F$20,6,TRUE)</f>
        <v>5.6999999999999993</v>
      </c>
      <c r="I9807" s="8">
        <f t="shared" si="307"/>
        <v>17.099999999999998</v>
      </c>
      <c r="J9807" s="42">
        <f>VLOOKUP(B9807,Invoices!A:I,9,TRUE)</f>
        <v>2021</v>
      </c>
    </row>
    <row r="9808" spans="1:10" x14ac:dyDescent="0.15">
      <c r="A9808" t="s">
        <v>13168</v>
      </c>
      <c r="B9808" t="s">
        <v>2069</v>
      </c>
      <c r="C9808" t="s">
        <v>94</v>
      </c>
      <c r="D9808" t="s">
        <v>86</v>
      </c>
      <c r="E9808">
        <v>1</v>
      </c>
      <c r="F9808" s="8">
        <f>VLOOKUP(C9808,Products!$A$2:$E$20,5,TRUE)</f>
        <v>3.5</v>
      </c>
      <c r="G9808" s="8">
        <f t="shared" si="306"/>
        <v>3.5</v>
      </c>
      <c r="H9808" s="8">
        <f>VLOOKUP(C9808,Products!$A$2:$F$20,6,TRUE)</f>
        <v>0.54999999999999982</v>
      </c>
      <c r="I9808" s="8">
        <f t="shared" si="307"/>
        <v>0.54999999999999982</v>
      </c>
      <c r="J9808" s="42">
        <f>VLOOKUP(B9808,Invoices!A:I,9,TRUE)</f>
        <v>2021</v>
      </c>
    </row>
    <row r="9809" spans="1:10" x14ac:dyDescent="0.15">
      <c r="A9809" t="s">
        <v>13169</v>
      </c>
      <c r="B9809" t="s">
        <v>2069</v>
      </c>
      <c r="C9809" t="s">
        <v>88</v>
      </c>
      <c r="D9809" t="s">
        <v>85</v>
      </c>
      <c r="E9809">
        <v>30</v>
      </c>
      <c r="F9809" s="8">
        <f>VLOOKUP(C9809,Products!$A$2:$E$20,5,TRUE)</f>
        <v>8.9499999999999993</v>
      </c>
      <c r="G9809" s="8">
        <f t="shared" si="306"/>
        <v>268.5</v>
      </c>
      <c r="H9809" s="8">
        <f>VLOOKUP(C9809,Products!$A$2:$F$20,6,TRUE)</f>
        <v>5.6999999999999993</v>
      </c>
      <c r="I9809" s="8">
        <f t="shared" si="307"/>
        <v>170.99999999999997</v>
      </c>
      <c r="J9809" s="42">
        <f>VLOOKUP(B9809,Invoices!A:I,9,TRUE)</f>
        <v>2021</v>
      </c>
    </row>
    <row r="9810" spans="1:10" x14ac:dyDescent="0.15">
      <c r="A9810" t="s">
        <v>13170</v>
      </c>
      <c r="B9810" t="s">
        <v>2069</v>
      </c>
      <c r="C9810" t="s">
        <v>95</v>
      </c>
      <c r="D9810" t="s">
        <v>73</v>
      </c>
      <c r="E9810">
        <v>1</v>
      </c>
      <c r="F9810" s="8">
        <f>VLOOKUP(C9810,Products!$A$2:$E$20,5,TRUE)</f>
        <v>12.95</v>
      </c>
      <c r="G9810" s="8">
        <f t="shared" si="306"/>
        <v>12.95</v>
      </c>
      <c r="H9810" s="8">
        <f>VLOOKUP(C9810,Products!$A$2:$F$20,6,TRUE)</f>
        <v>4.1999999999999993</v>
      </c>
      <c r="I9810" s="8">
        <f t="shared" si="307"/>
        <v>4.1999999999999993</v>
      </c>
      <c r="J9810" s="42">
        <f>VLOOKUP(B9810,Invoices!A:I,9,TRUE)</f>
        <v>2021</v>
      </c>
    </row>
    <row r="9811" spans="1:10" x14ac:dyDescent="0.15">
      <c r="A9811" t="s">
        <v>13171</v>
      </c>
      <c r="B9811" t="s">
        <v>2069</v>
      </c>
      <c r="C9811" t="s">
        <v>102</v>
      </c>
      <c r="D9811" t="s">
        <v>83</v>
      </c>
      <c r="E9811">
        <v>8</v>
      </c>
      <c r="F9811" s="8">
        <f>VLOOKUP(C9811,Products!$A$2:$E$20,5,TRUE)</f>
        <v>29.95</v>
      </c>
      <c r="G9811" s="8">
        <f t="shared" si="306"/>
        <v>239.6</v>
      </c>
      <c r="H9811" s="8">
        <f>VLOOKUP(C9811,Products!$A$2:$F$20,6,TRUE)</f>
        <v>15</v>
      </c>
      <c r="I9811" s="8">
        <f t="shared" si="307"/>
        <v>120</v>
      </c>
      <c r="J9811" s="42">
        <f>VLOOKUP(B9811,Invoices!A:I,9,TRUE)</f>
        <v>2021</v>
      </c>
    </row>
    <row r="9812" spans="1:10" x14ac:dyDescent="0.15">
      <c r="A9812" t="s">
        <v>13172</v>
      </c>
      <c r="B9812" t="s">
        <v>2070</v>
      </c>
      <c r="C9812" t="s">
        <v>92</v>
      </c>
      <c r="D9812" t="s">
        <v>82</v>
      </c>
      <c r="E9812">
        <v>10</v>
      </c>
      <c r="F9812" s="8">
        <f>VLOOKUP(C9812,Products!$A$2:$E$20,5,TRUE)</f>
        <v>19.95</v>
      </c>
      <c r="G9812" s="8">
        <f t="shared" si="306"/>
        <v>199.5</v>
      </c>
      <c r="H9812" s="8">
        <f>VLOOKUP(C9812,Products!$A$2:$F$20,6,TRUE)</f>
        <v>7.4499999999999993</v>
      </c>
      <c r="I9812" s="8">
        <f t="shared" si="307"/>
        <v>74.5</v>
      </c>
      <c r="J9812" s="42">
        <f>VLOOKUP(B9812,Invoices!A:I,9,TRUE)</f>
        <v>2021</v>
      </c>
    </row>
    <row r="9813" spans="1:10" x14ac:dyDescent="0.15">
      <c r="A9813" t="s">
        <v>13173</v>
      </c>
      <c r="B9813" t="s">
        <v>2071</v>
      </c>
      <c r="C9813" t="s">
        <v>100</v>
      </c>
      <c r="D9813" t="s">
        <v>78</v>
      </c>
      <c r="E9813">
        <v>30</v>
      </c>
      <c r="F9813" s="8">
        <f>VLOOKUP(C9813,Products!$A$2:$E$20,5,TRUE)</f>
        <v>49.95</v>
      </c>
      <c r="G9813" s="8">
        <f t="shared" si="306"/>
        <v>1498.5</v>
      </c>
      <c r="H9813" s="8">
        <f>VLOOKUP(C9813,Products!$A$2:$F$20,6,TRUE)</f>
        <v>19.950000000000003</v>
      </c>
      <c r="I9813" s="8">
        <f t="shared" si="307"/>
        <v>598.50000000000011</v>
      </c>
      <c r="J9813" s="42">
        <f>VLOOKUP(B9813,Invoices!A:I,9,TRUE)</f>
        <v>2021</v>
      </c>
    </row>
    <row r="9814" spans="1:10" x14ac:dyDescent="0.15">
      <c r="A9814" t="s">
        <v>13174</v>
      </c>
      <c r="B9814" t="s">
        <v>2071</v>
      </c>
      <c r="C9814" t="s">
        <v>98</v>
      </c>
      <c r="D9814" t="s">
        <v>79</v>
      </c>
      <c r="E9814">
        <v>4</v>
      </c>
      <c r="F9814" s="8">
        <f>VLOOKUP(C9814,Products!$A$2:$E$20,5,TRUE)</f>
        <v>14.95</v>
      </c>
      <c r="G9814" s="8">
        <f t="shared" si="306"/>
        <v>59.8</v>
      </c>
      <c r="H9814" s="8">
        <f>VLOOKUP(C9814,Products!$A$2:$F$20,6,TRUE)</f>
        <v>3.0499999999999989</v>
      </c>
      <c r="I9814" s="8">
        <f t="shared" si="307"/>
        <v>12.199999999999996</v>
      </c>
      <c r="J9814" s="42">
        <f>VLOOKUP(B9814,Invoices!A:I,9,TRUE)</f>
        <v>2021</v>
      </c>
    </row>
    <row r="9815" spans="1:10" x14ac:dyDescent="0.15">
      <c r="A9815" t="s">
        <v>13175</v>
      </c>
      <c r="B9815" t="s">
        <v>2071</v>
      </c>
      <c r="C9815" t="s">
        <v>95</v>
      </c>
      <c r="D9815" t="s">
        <v>73</v>
      </c>
      <c r="E9815">
        <v>2</v>
      </c>
      <c r="F9815" s="8">
        <f>VLOOKUP(C9815,Products!$A$2:$E$20,5,TRUE)</f>
        <v>12.95</v>
      </c>
      <c r="G9815" s="8">
        <f t="shared" si="306"/>
        <v>25.9</v>
      </c>
      <c r="H9815" s="8">
        <f>VLOOKUP(C9815,Products!$A$2:$F$20,6,TRUE)</f>
        <v>4.1999999999999993</v>
      </c>
      <c r="I9815" s="8">
        <f t="shared" si="307"/>
        <v>8.3999999999999986</v>
      </c>
      <c r="J9815" s="42">
        <f>VLOOKUP(B9815,Invoices!A:I,9,TRUE)</f>
        <v>2021</v>
      </c>
    </row>
    <row r="9816" spans="1:10" x14ac:dyDescent="0.15">
      <c r="A9816" t="s">
        <v>13176</v>
      </c>
      <c r="B9816" t="s">
        <v>2071</v>
      </c>
      <c r="C9816" t="s">
        <v>87</v>
      </c>
      <c r="D9816" t="s">
        <v>68</v>
      </c>
      <c r="E9816">
        <v>4</v>
      </c>
      <c r="F9816" s="8">
        <f>VLOOKUP(C9816,Products!$A$2:$E$20,5,TRUE)</f>
        <v>19.95</v>
      </c>
      <c r="G9816" s="8">
        <f t="shared" si="306"/>
        <v>79.8</v>
      </c>
      <c r="H9816" s="8">
        <f>VLOOKUP(C9816,Products!$A$2:$F$20,6,TRUE)</f>
        <v>7.4499999999999993</v>
      </c>
      <c r="I9816" s="8">
        <f t="shared" si="307"/>
        <v>29.799999999999997</v>
      </c>
      <c r="J9816" s="42">
        <f>VLOOKUP(B9816,Invoices!A:I,9,TRUE)</f>
        <v>2021</v>
      </c>
    </row>
    <row r="9817" spans="1:10" x14ac:dyDescent="0.15">
      <c r="A9817" t="s">
        <v>13177</v>
      </c>
      <c r="B9817" t="s">
        <v>2071</v>
      </c>
      <c r="C9817" t="s">
        <v>103</v>
      </c>
      <c r="D9817" t="s">
        <v>77</v>
      </c>
      <c r="E9817">
        <v>10</v>
      </c>
      <c r="F9817" s="8">
        <f>VLOOKUP(C9817,Products!$A$2:$E$20,5,TRUE)</f>
        <v>8.9499999999999993</v>
      </c>
      <c r="G9817" s="8">
        <f t="shared" si="306"/>
        <v>89.5</v>
      </c>
      <c r="H9817" s="8">
        <f>VLOOKUP(C9817,Products!$A$2:$F$20,6,TRUE)</f>
        <v>3.1999999999999993</v>
      </c>
      <c r="I9817" s="8">
        <f t="shared" si="307"/>
        <v>31.999999999999993</v>
      </c>
      <c r="J9817" s="42">
        <f>VLOOKUP(B9817,Invoices!A:I,9,TRUE)</f>
        <v>2021</v>
      </c>
    </row>
    <row r="9818" spans="1:10" x14ac:dyDescent="0.15">
      <c r="A9818" t="s">
        <v>13178</v>
      </c>
      <c r="B9818" t="s">
        <v>2071</v>
      </c>
      <c r="C9818" t="s">
        <v>90</v>
      </c>
      <c r="D9818" t="s">
        <v>72</v>
      </c>
      <c r="E9818">
        <v>1</v>
      </c>
      <c r="F9818" s="8">
        <f>VLOOKUP(C9818,Products!$A$2:$E$20,5,TRUE)</f>
        <v>8.9499999999999993</v>
      </c>
      <c r="G9818" s="8">
        <f t="shared" si="306"/>
        <v>8.9499999999999993</v>
      </c>
      <c r="H9818" s="8">
        <f>VLOOKUP(C9818,Products!$A$2:$F$20,6,TRUE)</f>
        <v>5.6999999999999993</v>
      </c>
      <c r="I9818" s="8">
        <f t="shared" si="307"/>
        <v>5.6999999999999993</v>
      </c>
      <c r="J9818" s="42">
        <f>VLOOKUP(B9818,Invoices!A:I,9,TRUE)</f>
        <v>2021</v>
      </c>
    </row>
    <row r="9819" spans="1:10" x14ac:dyDescent="0.15">
      <c r="A9819" t="s">
        <v>13179</v>
      </c>
      <c r="B9819" t="s">
        <v>2071</v>
      </c>
      <c r="C9819" t="s">
        <v>104</v>
      </c>
      <c r="D9819" t="s">
        <v>71</v>
      </c>
      <c r="E9819">
        <v>20</v>
      </c>
      <c r="F9819" s="8">
        <f>VLOOKUP(C9819,Products!$A$2:$E$20,5,TRUE)</f>
        <v>2.95</v>
      </c>
      <c r="G9819" s="8">
        <f t="shared" si="306"/>
        <v>59</v>
      </c>
      <c r="H9819" s="8">
        <f>VLOOKUP(C9819,Products!$A$2:$F$20,6,TRUE)</f>
        <v>1.1500000000000001</v>
      </c>
      <c r="I9819" s="8">
        <f t="shared" si="307"/>
        <v>23.000000000000004</v>
      </c>
      <c r="J9819" s="42">
        <f>VLOOKUP(B9819,Invoices!A:I,9,TRUE)</f>
        <v>2021</v>
      </c>
    </row>
    <row r="9820" spans="1:10" x14ac:dyDescent="0.15">
      <c r="A9820" t="s">
        <v>13180</v>
      </c>
      <c r="B9820" t="s">
        <v>2071</v>
      </c>
      <c r="C9820" t="s">
        <v>92</v>
      </c>
      <c r="D9820" t="s">
        <v>82</v>
      </c>
      <c r="E9820">
        <v>10</v>
      </c>
      <c r="F9820" s="8">
        <f>VLOOKUP(C9820,Products!$A$2:$E$20,5,TRUE)</f>
        <v>19.95</v>
      </c>
      <c r="G9820" s="8">
        <f t="shared" si="306"/>
        <v>199.5</v>
      </c>
      <c r="H9820" s="8">
        <f>VLOOKUP(C9820,Products!$A$2:$F$20,6,TRUE)</f>
        <v>7.4499999999999993</v>
      </c>
      <c r="I9820" s="8">
        <f t="shared" si="307"/>
        <v>74.5</v>
      </c>
      <c r="J9820" s="42">
        <f>VLOOKUP(B9820,Invoices!A:I,9,TRUE)</f>
        <v>2021</v>
      </c>
    </row>
    <row r="9821" spans="1:10" x14ac:dyDescent="0.15">
      <c r="A9821" t="s">
        <v>13181</v>
      </c>
      <c r="B9821" t="s">
        <v>2071</v>
      </c>
      <c r="C9821" t="s">
        <v>96</v>
      </c>
      <c r="D9821" t="s">
        <v>75</v>
      </c>
      <c r="E9821">
        <v>2</v>
      </c>
      <c r="F9821" s="8">
        <f>VLOOKUP(C9821,Products!$A$2:$E$20,5,TRUE)</f>
        <v>79.95</v>
      </c>
      <c r="G9821" s="8">
        <f t="shared" si="306"/>
        <v>159.9</v>
      </c>
      <c r="H9821" s="8">
        <f>VLOOKUP(C9821,Products!$A$2:$F$20,6,TRUE)</f>
        <v>27.950000000000003</v>
      </c>
      <c r="I9821" s="8">
        <f t="shared" si="307"/>
        <v>55.900000000000006</v>
      </c>
      <c r="J9821" s="42">
        <f>VLOOKUP(B9821,Invoices!A:I,9,TRUE)</f>
        <v>2021</v>
      </c>
    </row>
    <row r="9822" spans="1:10" x14ac:dyDescent="0.15">
      <c r="A9822" t="s">
        <v>13182</v>
      </c>
      <c r="B9822" t="s">
        <v>2071</v>
      </c>
      <c r="C9822" t="s">
        <v>89</v>
      </c>
      <c r="D9822" t="s">
        <v>80</v>
      </c>
      <c r="E9822">
        <v>5</v>
      </c>
      <c r="F9822" s="8">
        <f>VLOOKUP(C9822,Products!$A$2:$E$20,5,TRUE)</f>
        <v>15.95</v>
      </c>
      <c r="G9822" s="8">
        <f t="shared" si="306"/>
        <v>79.75</v>
      </c>
      <c r="H9822" s="8">
        <f>VLOOKUP(C9822,Products!$A$2:$F$20,6,TRUE)</f>
        <v>6</v>
      </c>
      <c r="I9822" s="8">
        <f t="shared" si="307"/>
        <v>30</v>
      </c>
      <c r="J9822" s="42">
        <f>VLOOKUP(B9822,Invoices!A:I,9,TRUE)</f>
        <v>2021</v>
      </c>
    </row>
    <row r="9823" spans="1:10" x14ac:dyDescent="0.15">
      <c r="A9823" t="s">
        <v>13183</v>
      </c>
      <c r="B9823" t="s">
        <v>2072</v>
      </c>
      <c r="C9823" t="s">
        <v>98</v>
      </c>
      <c r="D9823" t="s">
        <v>79</v>
      </c>
      <c r="E9823">
        <v>8</v>
      </c>
      <c r="F9823" s="8">
        <f>VLOOKUP(C9823,Products!$A$2:$E$20,5,TRUE)</f>
        <v>14.95</v>
      </c>
      <c r="G9823" s="8">
        <f t="shared" si="306"/>
        <v>119.6</v>
      </c>
      <c r="H9823" s="8">
        <f>VLOOKUP(C9823,Products!$A$2:$F$20,6,TRUE)</f>
        <v>3.0499999999999989</v>
      </c>
      <c r="I9823" s="8">
        <f t="shared" si="307"/>
        <v>24.399999999999991</v>
      </c>
      <c r="J9823" s="42">
        <f>VLOOKUP(B9823,Invoices!A:I,9,TRUE)</f>
        <v>2021</v>
      </c>
    </row>
    <row r="9824" spans="1:10" x14ac:dyDescent="0.15">
      <c r="A9824" t="s">
        <v>13184</v>
      </c>
      <c r="B9824" t="s">
        <v>2072</v>
      </c>
      <c r="C9824" t="s">
        <v>104</v>
      </c>
      <c r="D9824" t="s">
        <v>71</v>
      </c>
      <c r="E9824">
        <v>1</v>
      </c>
      <c r="F9824" s="8">
        <f>VLOOKUP(C9824,Products!$A$2:$E$20,5,TRUE)</f>
        <v>2.95</v>
      </c>
      <c r="G9824" s="8">
        <f t="shared" si="306"/>
        <v>2.95</v>
      </c>
      <c r="H9824" s="8">
        <f>VLOOKUP(C9824,Products!$A$2:$F$20,6,TRUE)</f>
        <v>1.1500000000000001</v>
      </c>
      <c r="I9824" s="8">
        <f t="shared" si="307"/>
        <v>1.1500000000000001</v>
      </c>
      <c r="J9824" s="42">
        <f>VLOOKUP(B9824,Invoices!A:I,9,TRUE)</f>
        <v>2021</v>
      </c>
    </row>
    <row r="9825" spans="1:10" x14ac:dyDescent="0.15">
      <c r="A9825" t="s">
        <v>13185</v>
      </c>
      <c r="B9825" t="s">
        <v>2072</v>
      </c>
      <c r="C9825" t="s">
        <v>103</v>
      </c>
      <c r="D9825" t="s">
        <v>77</v>
      </c>
      <c r="E9825">
        <v>5</v>
      </c>
      <c r="F9825" s="8">
        <f>VLOOKUP(C9825,Products!$A$2:$E$20,5,TRUE)</f>
        <v>8.9499999999999993</v>
      </c>
      <c r="G9825" s="8">
        <f t="shared" si="306"/>
        <v>44.75</v>
      </c>
      <c r="H9825" s="8">
        <f>VLOOKUP(C9825,Products!$A$2:$F$20,6,TRUE)</f>
        <v>3.1999999999999993</v>
      </c>
      <c r="I9825" s="8">
        <f t="shared" si="307"/>
        <v>15.999999999999996</v>
      </c>
      <c r="J9825" s="42">
        <f>VLOOKUP(B9825,Invoices!A:I,9,TRUE)</f>
        <v>2021</v>
      </c>
    </row>
    <row r="9826" spans="1:10" x14ac:dyDescent="0.15">
      <c r="A9826" t="s">
        <v>13186</v>
      </c>
      <c r="B9826" t="s">
        <v>2072</v>
      </c>
      <c r="C9826" t="s">
        <v>92</v>
      </c>
      <c r="D9826" t="s">
        <v>82</v>
      </c>
      <c r="E9826">
        <v>1</v>
      </c>
      <c r="F9826" s="8">
        <f>VLOOKUP(C9826,Products!$A$2:$E$20,5,TRUE)</f>
        <v>19.95</v>
      </c>
      <c r="G9826" s="8">
        <f t="shared" si="306"/>
        <v>19.95</v>
      </c>
      <c r="H9826" s="8">
        <f>VLOOKUP(C9826,Products!$A$2:$F$20,6,TRUE)</f>
        <v>7.4499999999999993</v>
      </c>
      <c r="I9826" s="8">
        <f t="shared" si="307"/>
        <v>7.4499999999999993</v>
      </c>
      <c r="J9826" s="42">
        <f>VLOOKUP(B9826,Invoices!A:I,9,TRUE)</f>
        <v>2021</v>
      </c>
    </row>
    <row r="9827" spans="1:10" x14ac:dyDescent="0.15">
      <c r="A9827" t="s">
        <v>13187</v>
      </c>
      <c r="B9827" t="s">
        <v>2072</v>
      </c>
      <c r="C9827" t="s">
        <v>105</v>
      </c>
      <c r="D9827" t="s">
        <v>81</v>
      </c>
      <c r="E9827">
        <v>4</v>
      </c>
      <c r="F9827" s="8">
        <f>VLOOKUP(C9827,Products!$A$2:$E$20,5,TRUE)</f>
        <v>8.9499999999999993</v>
      </c>
      <c r="G9827" s="8">
        <f t="shared" si="306"/>
        <v>35.799999999999997</v>
      </c>
      <c r="H9827" s="8">
        <f>VLOOKUP(C9827,Products!$A$2:$F$20,6,TRUE)</f>
        <v>3.1999999999999993</v>
      </c>
      <c r="I9827" s="8">
        <f t="shared" si="307"/>
        <v>12.799999999999997</v>
      </c>
      <c r="J9827" s="42">
        <f>VLOOKUP(B9827,Invoices!A:I,9,TRUE)</f>
        <v>2021</v>
      </c>
    </row>
    <row r="9828" spans="1:10" x14ac:dyDescent="0.15">
      <c r="A9828" t="s">
        <v>13188</v>
      </c>
      <c r="B9828" t="s">
        <v>2072</v>
      </c>
      <c r="C9828" t="s">
        <v>93</v>
      </c>
      <c r="D9828" t="s">
        <v>76</v>
      </c>
      <c r="E9828">
        <v>1</v>
      </c>
      <c r="F9828" s="8">
        <f>VLOOKUP(C9828,Products!$A$2:$E$20,5,TRUE)</f>
        <v>9.9499999999999993</v>
      </c>
      <c r="G9828" s="8">
        <f t="shared" si="306"/>
        <v>9.9499999999999993</v>
      </c>
      <c r="H9828" s="8">
        <f>VLOOKUP(C9828,Products!$A$2:$F$20,6,TRUE)</f>
        <v>1.9499999999999993</v>
      </c>
      <c r="I9828" s="8">
        <f t="shared" si="307"/>
        <v>1.9499999999999993</v>
      </c>
      <c r="J9828" s="42">
        <f>VLOOKUP(B9828,Invoices!A:I,9,TRUE)</f>
        <v>2021</v>
      </c>
    </row>
    <row r="9829" spans="1:10" x14ac:dyDescent="0.15">
      <c r="A9829" t="s">
        <v>13189</v>
      </c>
      <c r="B9829" t="s">
        <v>2072</v>
      </c>
      <c r="C9829" t="s">
        <v>90</v>
      </c>
      <c r="D9829" t="s">
        <v>72</v>
      </c>
      <c r="E9829">
        <v>1</v>
      </c>
      <c r="F9829" s="8">
        <f>VLOOKUP(C9829,Products!$A$2:$E$20,5,TRUE)</f>
        <v>8.9499999999999993</v>
      </c>
      <c r="G9829" s="8">
        <f t="shared" si="306"/>
        <v>8.9499999999999993</v>
      </c>
      <c r="H9829" s="8">
        <f>VLOOKUP(C9829,Products!$A$2:$F$20,6,TRUE)</f>
        <v>5.6999999999999993</v>
      </c>
      <c r="I9829" s="8">
        <f t="shared" si="307"/>
        <v>5.6999999999999993</v>
      </c>
      <c r="J9829" s="42">
        <f>VLOOKUP(B9829,Invoices!A:I,9,TRUE)</f>
        <v>2021</v>
      </c>
    </row>
    <row r="9830" spans="1:10" x14ac:dyDescent="0.15">
      <c r="A9830" t="s">
        <v>13190</v>
      </c>
      <c r="B9830" t="s">
        <v>2072</v>
      </c>
      <c r="C9830" t="s">
        <v>87</v>
      </c>
      <c r="D9830" t="s">
        <v>68</v>
      </c>
      <c r="E9830">
        <v>24</v>
      </c>
      <c r="F9830" s="8">
        <f>VLOOKUP(C9830,Products!$A$2:$E$20,5,TRUE)</f>
        <v>19.95</v>
      </c>
      <c r="G9830" s="8">
        <f t="shared" si="306"/>
        <v>478.79999999999995</v>
      </c>
      <c r="H9830" s="8">
        <f>VLOOKUP(C9830,Products!$A$2:$F$20,6,TRUE)</f>
        <v>7.4499999999999993</v>
      </c>
      <c r="I9830" s="8">
        <f t="shared" si="307"/>
        <v>178.79999999999998</v>
      </c>
      <c r="J9830" s="42">
        <f>VLOOKUP(B9830,Invoices!A:I,9,TRUE)</f>
        <v>2021</v>
      </c>
    </row>
    <row r="9831" spans="1:10" x14ac:dyDescent="0.15">
      <c r="A9831" t="s">
        <v>13191</v>
      </c>
      <c r="B9831" t="s">
        <v>2072</v>
      </c>
      <c r="C9831" t="s">
        <v>95</v>
      </c>
      <c r="D9831" t="s">
        <v>73</v>
      </c>
      <c r="E9831">
        <v>20</v>
      </c>
      <c r="F9831" s="8">
        <f>VLOOKUP(C9831,Products!$A$2:$E$20,5,TRUE)</f>
        <v>12.95</v>
      </c>
      <c r="G9831" s="8">
        <f t="shared" si="306"/>
        <v>259</v>
      </c>
      <c r="H9831" s="8">
        <f>VLOOKUP(C9831,Products!$A$2:$F$20,6,TRUE)</f>
        <v>4.1999999999999993</v>
      </c>
      <c r="I9831" s="8">
        <f t="shared" si="307"/>
        <v>83.999999999999986</v>
      </c>
      <c r="J9831" s="42">
        <f>VLOOKUP(B9831,Invoices!A:I,9,TRUE)</f>
        <v>2021</v>
      </c>
    </row>
    <row r="9832" spans="1:10" x14ac:dyDescent="0.15">
      <c r="A9832" t="s">
        <v>13192</v>
      </c>
      <c r="B9832" t="s">
        <v>2072</v>
      </c>
      <c r="C9832" t="s">
        <v>88</v>
      </c>
      <c r="D9832" t="s">
        <v>85</v>
      </c>
      <c r="E9832">
        <v>9</v>
      </c>
      <c r="F9832" s="8">
        <f>VLOOKUP(C9832,Products!$A$2:$E$20,5,TRUE)</f>
        <v>8.9499999999999993</v>
      </c>
      <c r="G9832" s="8">
        <f t="shared" si="306"/>
        <v>80.55</v>
      </c>
      <c r="H9832" s="8">
        <f>VLOOKUP(C9832,Products!$A$2:$F$20,6,TRUE)</f>
        <v>5.6999999999999993</v>
      </c>
      <c r="I9832" s="8">
        <f t="shared" si="307"/>
        <v>51.3</v>
      </c>
      <c r="J9832" s="42">
        <f>VLOOKUP(B9832,Invoices!A:I,9,TRUE)</f>
        <v>2021</v>
      </c>
    </row>
    <row r="9833" spans="1:10" x14ac:dyDescent="0.15">
      <c r="A9833" t="s">
        <v>13193</v>
      </c>
      <c r="B9833" t="s">
        <v>2072</v>
      </c>
      <c r="C9833" t="s">
        <v>99</v>
      </c>
      <c r="D9833" t="s">
        <v>84</v>
      </c>
      <c r="E9833">
        <v>3</v>
      </c>
      <c r="F9833" s="8">
        <f>VLOOKUP(C9833,Products!$A$2:$E$20,5,TRUE)</f>
        <v>3.5</v>
      </c>
      <c r="G9833" s="8">
        <f t="shared" si="306"/>
        <v>10.5</v>
      </c>
      <c r="H9833" s="8">
        <f>VLOOKUP(C9833,Products!$A$2:$F$20,6,TRUE)</f>
        <v>0.54999999999999982</v>
      </c>
      <c r="I9833" s="8">
        <f t="shared" si="307"/>
        <v>1.6499999999999995</v>
      </c>
      <c r="J9833" s="42">
        <f>VLOOKUP(B9833,Invoices!A:I,9,TRUE)</f>
        <v>2021</v>
      </c>
    </row>
    <row r="9834" spans="1:10" x14ac:dyDescent="0.15">
      <c r="A9834" t="s">
        <v>13194</v>
      </c>
      <c r="B9834" t="s">
        <v>2072</v>
      </c>
      <c r="C9834" t="s">
        <v>89</v>
      </c>
      <c r="D9834" t="s">
        <v>80</v>
      </c>
      <c r="E9834">
        <v>3</v>
      </c>
      <c r="F9834" s="8">
        <f>VLOOKUP(C9834,Products!$A$2:$E$20,5,TRUE)</f>
        <v>15.95</v>
      </c>
      <c r="G9834" s="8">
        <f t="shared" si="306"/>
        <v>47.849999999999994</v>
      </c>
      <c r="H9834" s="8">
        <f>VLOOKUP(C9834,Products!$A$2:$F$20,6,TRUE)</f>
        <v>6</v>
      </c>
      <c r="I9834" s="8">
        <f t="shared" si="307"/>
        <v>18</v>
      </c>
      <c r="J9834" s="42">
        <f>VLOOKUP(B9834,Invoices!A:I,9,TRUE)</f>
        <v>2021</v>
      </c>
    </row>
    <row r="9835" spans="1:10" x14ac:dyDescent="0.15">
      <c r="A9835" t="s">
        <v>13195</v>
      </c>
      <c r="B9835" t="s">
        <v>2072</v>
      </c>
      <c r="C9835" t="s">
        <v>101</v>
      </c>
      <c r="D9835" t="s">
        <v>69</v>
      </c>
      <c r="E9835">
        <v>4</v>
      </c>
      <c r="F9835" s="8">
        <f>VLOOKUP(C9835,Products!$A$2:$E$20,5,TRUE)</f>
        <v>129.94999999999999</v>
      </c>
      <c r="G9835" s="8">
        <f t="shared" si="306"/>
        <v>519.79999999999995</v>
      </c>
      <c r="H9835" s="8">
        <f>VLOOKUP(C9835,Products!$A$2:$F$20,6,TRUE)</f>
        <v>40.449999999999989</v>
      </c>
      <c r="I9835" s="8">
        <f t="shared" si="307"/>
        <v>161.79999999999995</v>
      </c>
      <c r="J9835" s="42">
        <f>VLOOKUP(B9835,Invoices!A:I,9,TRUE)</f>
        <v>2021</v>
      </c>
    </row>
    <row r="9836" spans="1:10" x14ac:dyDescent="0.15">
      <c r="A9836" t="s">
        <v>13196</v>
      </c>
      <c r="B9836" t="s">
        <v>2073</v>
      </c>
      <c r="C9836" t="s">
        <v>96</v>
      </c>
      <c r="D9836" t="s">
        <v>75</v>
      </c>
      <c r="E9836">
        <v>1</v>
      </c>
      <c r="F9836" s="8">
        <f>VLOOKUP(C9836,Products!$A$2:$E$20,5,TRUE)</f>
        <v>79.95</v>
      </c>
      <c r="G9836" s="8">
        <f t="shared" si="306"/>
        <v>79.95</v>
      </c>
      <c r="H9836" s="8">
        <f>VLOOKUP(C9836,Products!$A$2:$F$20,6,TRUE)</f>
        <v>27.950000000000003</v>
      </c>
      <c r="I9836" s="8">
        <f t="shared" si="307"/>
        <v>27.950000000000003</v>
      </c>
      <c r="J9836" s="42">
        <f>VLOOKUP(B9836,Invoices!A:I,9,TRUE)</f>
        <v>2021</v>
      </c>
    </row>
    <row r="9837" spans="1:10" x14ac:dyDescent="0.15">
      <c r="A9837" t="s">
        <v>13197</v>
      </c>
      <c r="B9837" t="s">
        <v>2074</v>
      </c>
      <c r="C9837" t="s">
        <v>104</v>
      </c>
      <c r="D9837" t="s">
        <v>71</v>
      </c>
      <c r="E9837">
        <v>5</v>
      </c>
      <c r="F9837" s="8">
        <f>VLOOKUP(C9837,Products!$A$2:$E$20,5,TRUE)</f>
        <v>2.95</v>
      </c>
      <c r="G9837" s="8">
        <f t="shared" si="306"/>
        <v>14.75</v>
      </c>
      <c r="H9837" s="8">
        <f>VLOOKUP(C9837,Products!$A$2:$F$20,6,TRUE)</f>
        <v>1.1500000000000001</v>
      </c>
      <c r="I9837" s="8">
        <f t="shared" si="307"/>
        <v>5.7500000000000009</v>
      </c>
      <c r="J9837" s="42">
        <f>VLOOKUP(B9837,Invoices!A:I,9,TRUE)</f>
        <v>2021</v>
      </c>
    </row>
    <row r="9838" spans="1:10" x14ac:dyDescent="0.15">
      <c r="A9838" t="s">
        <v>13198</v>
      </c>
      <c r="B9838" t="s">
        <v>2075</v>
      </c>
      <c r="C9838" t="s">
        <v>98</v>
      </c>
      <c r="D9838" t="s">
        <v>79</v>
      </c>
      <c r="E9838">
        <v>1</v>
      </c>
      <c r="F9838" s="8">
        <f>VLOOKUP(C9838,Products!$A$2:$E$20,5,TRUE)</f>
        <v>14.95</v>
      </c>
      <c r="G9838" s="8">
        <f t="shared" si="306"/>
        <v>14.95</v>
      </c>
      <c r="H9838" s="8">
        <f>VLOOKUP(C9838,Products!$A$2:$F$20,6,TRUE)</f>
        <v>3.0499999999999989</v>
      </c>
      <c r="I9838" s="8">
        <f t="shared" si="307"/>
        <v>3.0499999999999989</v>
      </c>
      <c r="J9838" s="42">
        <f>VLOOKUP(B9838,Invoices!A:I,9,TRUE)</f>
        <v>2021</v>
      </c>
    </row>
    <row r="9839" spans="1:10" x14ac:dyDescent="0.15">
      <c r="A9839" t="s">
        <v>13199</v>
      </c>
      <c r="B9839" t="s">
        <v>2075</v>
      </c>
      <c r="C9839" t="s">
        <v>99</v>
      </c>
      <c r="D9839" t="s">
        <v>84</v>
      </c>
      <c r="E9839">
        <v>1</v>
      </c>
      <c r="F9839" s="8">
        <f>VLOOKUP(C9839,Products!$A$2:$E$20,5,TRUE)</f>
        <v>3.5</v>
      </c>
      <c r="G9839" s="8">
        <f t="shared" si="306"/>
        <v>3.5</v>
      </c>
      <c r="H9839" s="8">
        <f>VLOOKUP(C9839,Products!$A$2:$F$20,6,TRUE)</f>
        <v>0.54999999999999982</v>
      </c>
      <c r="I9839" s="8">
        <f t="shared" si="307"/>
        <v>0.54999999999999982</v>
      </c>
      <c r="J9839" s="42">
        <f>VLOOKUP(B9839,Invoices!A:I,9,TRUE)</f>
        <v>2021</v>
      </c>
    </row>
    <row r="9840" spans="1:10" x14ac:dyDescent="0.15">
      <c r="A9840" t="s">
        <v>13200</v>
      </c>
      <c r="B9840" t="s">
        <v>2075</v>
      </c>
      <c r="C9840" t="s">
        <v>102</v>
      </c>
      <c r="D9840" t="s">
        <v>83</v>
      </c>
      <c r="E9840">
        <v>1</v>
      </c>
      <c r="F9840" s="8">
        <f>VLOOKUP(C9840,Products!$A$2:$E$20,5,TRUE)</f>
        <v>29.95</v>
      </c>
      <c r="G9840" s="8">
        <f t="shared" si="306"/>
        <v>29.95</v>
      </c>
      <c r="H9840" s="8">
        <f>VLOOKUP(C9840,Products!$A$2:$F$20,6,TRUE)</f>
        <v>15</v>
      </c>
      <c r="I9840" s="8">
        <f t="shared" si="307"/>
        <v>15</v>
      </c>
      <c r="J9840" s="42">
        <f>VLOOKUP(B9840,Invoices!A:I,9,TRUE)</f>
        <v>2021</v>
      </c>
    </row>
    <row r="9841" spans="1:10" x14ac:dyDescent="0.15">
      <c r="A9841" t="s">
        <v>13201</v>
      </c>
      <c r="B9841" t="s">
        <v>2075</v>
      </c>
      <c r="C9841" t="s">
        <v>96</v>
      </c>
      <c r="D9841" t="s">
        <v>75</v>
      </c>
      <c r="E9841">
        <v>3</v>
      </c>
      <c r="F9841" s="8">
        <f>VLOOKUP(C9841,Products!$A$2:$E$20,5,TRUE)</f>
        <v>79.95</v>
      </c>
      <c r="G9841" s="8">
        <f t="shared" si="306"/>
        <v>239.85000000000002</v>
      </c>
      <c r="H9841" s="8">
        <f>VLOOKUP(C9841,Products!$A$2:$F$20,6,TRUE)</f>
        <v>27.950000000000003</v>
      </c>
      <c r="I9841" s="8">
        <f t="shared" si="307"/>
        <v>83.850000000000009</v>
      </c>
      <c r="J9841" s="42">
        <f>VLOOKUP(B9841,Invoices!A:I,9,TRUE)</f>
        <v>2021</v>
      </c>
    </row>
    <row r="9842" spans="1:10" x14ac:dyDescent="0.15">
      <c r="A9842" t="s">
        <v>13202</v>
      </c>
      <c r="B9842" t="s">
        <v>2075</v>
      </c>
      <c r="C9842" t="s">
        <v>97</v>
      </c>
      <c r="D9842" t="s">
        <v>74</v>
      </c>
      <c r="E9842">
        <v>6</v>
      </c>
      <c r="F9842" s="8">
        <f>VLOOKUP(C9842,Products!$A$2:$E$20,5,TRUE)</f>
        <v>1.5</v>
      </c>
      <c r="G9842" s="8">
        <f t="shared" si="306"/>
        <v>9</v>
      </c>
      <c r="H9842" s="8">
        <f>VLOOKUP(C9842,Products!$A$2:$F$20,6,TRUE)</f>
        <v>0.5</v>
      </c>
      <c r="I9842" s="8">
        <f t="shared" si="307"/>
        <v>3</v>
      </c>
      <c r="J9842" s="42">
        <f>VLOOKUP(B9842,Invoices!A:I,9,TRUE)</f>
        <v>2021</v>
      </c>
    </row>
    <row r="9843" spans="1:10" x14ac:dyDescent="0.15">
      <c r="A9843" t="s">
        <v>13203</v>
      </c>
      <c r="B9843" t="s">
        <v>2075</v>
      </c>
      <c r="C9843" t="s">
        <v>104</v>
      </c>
      <c r="D9843" t="s">
        <v>71</v>
      </c>
      <c r="E9843">
        <v>1</v>
      </c>
      <c r="F9843" s="8">
        <f>VLOOKUP(C9843,Products!$A$2:$E$20,5,TRUE)</f>
        <v>2.95</v>
      </c>
      <c r="G9843" s="8">
        <f t="shared" si="306"/>
        <v>2.95</v>
      </c>
      <c r="H9843" s="8">
        <f>VLOOKUP(C9843,Products!$A$2:$F$20,6,TRUE)</f>
        <v>1.1500000000000001</v>
      </c>
      <c r="I9843" s="8">
        <f t="shared" si="307"/>
        <v>1.1500000000000001</v>
      </c>
      <c r="J9843" s="42">
        <f>VLOOKUP(B9843,Invoices!A:I,9,TRUE)</f>
        <v>2021</v>
      </c>
    </row>
    <row r="9844" spans="1:10" x14ac:dyDescent="0.15">
      <c r="A9844" t="s">
        <v>13204</v>
      </c>
      <c r="B9844" t="s">
        <v>2075</v>
      </c>
      <c r="C9844" t="s">
        <v>95</v>
      </c>
      <c r="D9844" t="s">
        <v>73</v>
      </c>
      <c r="E9844">
        <v>3</v>
      </c>
      <c r="F9844" s="8">
        <f>VLOOKUP(C9844,Products!$A$2:$E$20,5,TRUE)</f>
        <v>12.95</v>
      </c>
      <c r="G9844" s="8">
        <f t="shared" si="306"/>
        <v>38.849999999999994</v>
      </c>
      <c r="H9844" s="8">
        <f>VLOOKUP(C9844,Products!$A$2:$F$20,6,TRUE)</f>
        <v>4.1999999999999993</v>
      </c>
      <c r="I9844" s="8">
        <f t="shared" si="307"/>
        <v>12.599999999999998</v>
      </c>
      <c r="J9844" s="42">
        <f>VLOOKUP(B9844,Invoices!A:I,9,TRUE)</f>
        <v>2021</v>
      </c>
    </row>
    <row r="9845" spans="1:10" x14ac:dyDescent="0.15">
      <c r="A9845" t="s">
        <v>13205</v>
      </c>
      <c r="B9845" t="s">
        <v>2075</v>
      </c>
      <c r="C9845" t="s">
        <v>94</v>
      </c>
      <c r="D9845" t="s">
        <v>86</v>
      </c>
      <c r="E9845">
        <v>25</v>
      </c>
      <c r="F9845" s="8">
        <f>VLOOKUP(C9845,Products!$A$2:$E$20,5,TRUE)</f>
        <v>3.5</v>
      </c>
      <c r="G9845" s="8">
        <f t="shared" si="306"/>
        <v>87.5</v>
      </c>
      <c r="H9845" s="8">
        <f>VLOOKUP(C9845,Products!$A$2:$F$20,6,TRUE)</f>
        <v>0.54999999999999982</v>
      </c>
      <c r="I9845" s="8">
        <f t="shared" si="307"/>
        <v>13.749999999999996</v>
      </c>
      <c r="J9845" s="42">
        <f>VLOOKUP(B9845,Invoices!A:I,9,TRUE)</f>
        <v>2021</v>
      </c>
    </row>
    <row r="9846" spans="1:10" x14ac:dyDescent="0.15">
      <c r="A9846" t="s">
        <v>13206</v>
      </c>
      <c r="B9846" t="s">
        <v>2075</v>
      </c>
      <c r="C9846" t="s">
        <v>100</v>
      </c>
      <c r="D9846" t="s">
        <v>78</v>
      </c>
      <c r="E9846">
        <v>7</v>
      </c>
      <c r="F9846" s="8">
        <f>VLOOKUP(C9846,Products!$A$2:$E$20,5,TRUE)</f>
        <v>49.95</v>
      </c>
      <c r="G9846" s="8">
        <f t="shared" si="306"/>
        <v>349.65000000000003</v>
      </c>
      <c r="H9846" s="8">
        <f>VLOOKUP(C9846,Products!$A$2:$F$20,6,TRUE)</f>
        <v>19.950000000000003</v>
      </c>
      <c r="I9846" s="8">
        <f t="shared" si="307"/>
        <v>139.65000000000003</v>
      </c>
      <c r="J9846" s="42">
        <f>VLOOKUP(B9846,Invoices!A:I,9,TRUE)</f>
        <v>2021</v>
      </c>
    </row>
    <row r="9847" spans="1:10" x14ac:dyDescent="0.15">
      <c r="A9847" t="s">
        <v>13207</v>
      </c>
      <c r="B9847" t="s">
        <v>2075</v>
      </c>
      <c r="C9847" t="s">
        <v>87</v>
      </c>
      <c r="D9847" t="s">
        <v>68</v>
      </c>
      <c r="E9847">
        <v>1</v>
      </c>
      <c r="F9847" s="8">
        <f>VLOOKUP(C9847,Products!$A$2:$E$20,5,TRUE)</f>
        <v>19.95</v>
      </c>
      <c r="G9847" s="8">
        <f t="shared" si="306"/>
        <v>19.95</v>
      </c>
      <c r="H9847" s="8">
        <f>VLOOKUP(C9847,Products!$A$2:$F$20,6,TRUE)</f>
        <v>7.4499999999999993</v>
      </c>
      <c r="I9847" s="8">
        <f t="shared" si="307"/>
        <v>7.4499999999999993</v>
      </c>
      <c r="J9847" s="42">
        <f>VLOOKUP(B9847,Invoices!A:I,9,TRUE)</f>
        <v>2021</v>
      </c>
    </row>
    <row r="9848" spans="1:10" x14ac:dyDescent="0.15">
      <c r="A9848" t="s">
        <v>13208</v>
      </c>
      <c r="B9848" t="s">
        <v>2075</v>
      </c>
      <c r="C9848" t="s">
        <v>88</v>
      </c>
      <c r="D9848" t="s">
        <v>85</v>
      </c>
      <c r="E9848">
        <v>2</v>
      </c>
      <c r="F9848" s="8">
        <f>VLOOKUP(C9848,Products!$A$2:$E$20,5,TRUE)</f>
        <v>8.9499999999999993</v>
      </c>
      <c r="G9848" s="8">
        <f t="shared" si="306"/>
        <v>17.899999999999999</v>
      </c>
      <c r="H9848" s="8">
        <f>VLOOKUP(C9848,Products!$A$2:$F$20,6,TRUE)</f>
        <v>5.6999999999999993</v>
      </c>
      <c r="I9848" s="8">
        <f t="shared" si="307"/>
        <v>11.399999999999999</v>
      </c>
      <c r="J9848" s="42">
        <f>VLOOKUP(B9848,Invoices!A:I,9,TRUE)</f>
        <v>2021</v>
      </c>
    </row>
    <row r="9849" spans="1:10" x14ac:dyDescent="0.15">
      <c r="A9849" t="s">
        <v>13209</v>
      </c>
      <c r="B9849" t="s">
        <v>2075</v>
      </c>
      <c r="C9849" t="s">
        <v>90</v>
      </c>
      <c r="D9849" t="s">
        <v>72</v>
      </c>
      <c r="E9849">
        <v>2</v>
      </c>
      <c r="F9849" s="8">
        <f>VLOOKUP(C9849,Products!$A$2:$E$20,5,TRUE)</f>
        <v>8.9499999999999993</v>
      </c>
      <c r="G9849" s="8">
        <f t="shared" si="306"/>
        <v>17.899999999999999</v>
      </c>
      <c r="H9849" s="8">
        <f>VLOOKUP(C9849,Products!$A$2:$F$20,6,TRUE)</f>
        <v>5.6999999999999993</v>
      </c>
      <c r="I9849" s="8">
        <f t="shared" si="307"/>
        <v>11.399999999999999</v>
      </c>
      <c r="J9849" s="42">
        <f>VLOOKUP(B9849,Invoices!A:I,9,TRUE)</f>
        <v>2021</v>
      </c>
    </row>
    <row r="9850" spans="1:10" x14ac:dyDescent="0.15">
      <c r="A9850" t="s">
        <v>13210</v>
      </c>
      <c r="B9850" t="s">
        <v>2075</v>
      </c>
      <c r="C9850" t="s">
        <v>89</v>
      </c>
      <c r="D9850" t="s">
        <v>80</v>
      </c>
      <c r="E9850">
        <v>15</v>
      </c>
      <c r="F9850" s="8">
        <f>VLOOKUP(C9850,Products!$A$2:$E$20,5,TRUE)</f>
        <v>15.95</v>
      </c>
      <c r="G9850" s="8">
        <f t="shared" si="306"/>
        <v>239.25</v>
      </c>
      <c r="H9850" s="8">
        <f>VLOOKUP(C9850,Products!$A$2:$F$20,6,TRUE)</f>
        <v>6</v>
      </c>
      <c r="I9850" s="8">
        <f t="shared" si="307"/>
        <v>90</v>
      </c>
      <c r="J9850" s="42">
        <f>VLOOKUP(B9850,Invoices!A:I,9,TRUE)</f>
        <v>2021</v>
      </c>
    </row>
    <row r="9851" spans="1:10" x14ac:dyDescent="0.15">
      <c r="A9851" t="s">
        <v>13211</v>
      </c>
      <c r="B9851" t="s">
        <v>2076</v>
      </c>
      <c r="C9851" t="s">
        <v>104</v>
      </c>
      <c r="D9851" t="s">
        <v>71</v>
      </c>
      <c r="E9851">
        <v>3</v>
      </c>
      <c r="F9851" s="8">
        <f>VLOOKUP(C9851,Products!$A$2:$E$20,5,TRUE)</f>
        <v>2.95</v>
      </c>
      <c r="G9851" s="8">
        <f t="shared" si="306"/>
        <v>8.8500000000000014</v>
      </c>
      <c r="H9851" s="8">
        <f>VLOOKUP(C9851,Products!$A$2:$F$20,6,TRUE)</f>
        <v>1.1500000000000001</v>
      </c>
      <c r="I9851" s="8">
        <f t="shared" si="307"/>
        <v>3.45</v>
      </c>
      <c r="J9851" s="42">
        <f>VLOOKUP(B9851,Invoices!A:I,9,TRUE)</f>
        <v>2021</v>
      </c>
    </row>
    <row r="9852" spans="1:10" x14ac:dyDescent="0.15">
      <c r="A9852" t="s">
        <v>13212</v>
      </c>
      <c r="B9852" t="s">
        <v>2076</v>
      </c>
      <c r="C9852" t="s">
        <v>105</v>
      </c>
      <c r="D9852" t="s">
        <v>81</v>
      </c>
      <c r="E9852">
        <v>1</v>
      </c>
      <c r="F9852" s="8">
        <f>VLOOKUP(C9852,Products!$A$2:$E$20,5,TRUE)</f>
        <v>8.9499999999999993</v>
      </c>
      <c r="G9852" s="8">
        <f t="shared" si="306"/>
        <v>8.9499999999999993</v>
      </c>
      <c r="H9852" s="8">
        <f>VLOOKUP(C9852,Products!$A$2:$F$20,6,TRUE)</f>
        <v>3.1999999999999993</v>
      </c>
      <c r="I9852" s="8">
        <f t="shared" si="307"/>
        <v>3.1999999999999993</v>
      </c>
      <c r="J9852" s="42">
        <f>VLOOKUP(B9852,Invoices!A:I,9,TRUE)</f>
        <v>2021</v>
      </c>
    </row>
    <row r="9853" spans="1:10" x14ac:dyDescent="0.15">
      <c r="A9853" t="s">
        <v>13213</v>
      </c>
      <c r="B9853" t="s">
        <v>2077</v>
      </c>
      <c r="C9853" t="s">
        <v>105</v>
      </c>
      <c r="D9853" t="s">
        <v>81</v>
      </c>
      <c r="E9853">
        <v>30</v>
      </c>
      <c r="F9853" s="8">
        <f>VLOOKUP(C9853,Products!$A$2:$E$20,5,TRUE)</f>
        <v>8.9499999999999993</v>
      </c>
      <c r="G9853" s="8">
        <f t="shared" si="306"/>
        <v>268.5</v>
      </c>
      <c r="H9853" s="8">
        <f>VLOOKUP(C9853,Products!$A$2:$F$20,6,TRUE)</f>
        <v>3.1999999999999993</v>
      </c>
      <c r="I9853" s="8">
        <f t="shared" si="307"/>
        <v>95.999999999999972</v>
      </c>
      <c r="J9853" s="42">
        <f>VLOOKUP(B9853,Invoices!A:I,9,TRUE)</f>
        <v>2021</v>
      </c>
    </row>
    <row r="9854" spans="1:10" x14ac:dyDescent="0.15">
      <c r="A9854" t="s">
        <v>13214</v>
      </c>
      <c r="B9854" t="s">
        <v>2077</v>
      </c>
      <c r="C9854" t="s">
        <v>104</v>
      </c>
      <c r="D9854" t="s">
        <v>71</v>
      </c>
      <c r="E9854">
        <v>1</v>
      </c>
      <c r="F9854" s="8">
        <f>VLOOKUP(C9854,Products!$A$2:$E$20,5,TRUE)</f>
        <v>2.95</v>
      </c>
      <c r="G9854" s="8">
        <f t="shared" si="306"/>
        <v>2.95</v>
      </c>
      <c r="H9854" s="8">
        <f>VLOOKUP(C9854,Products!$A$2:$F$20,6,TRUE)</f>
        <v>1.1500000000000001</v>
      </c>
      <c r="I9854" s="8">
        <f t="shared" si="307"/>
        <v>1.1500000000000001</v>
      </c>
      <c r="J9854" s="42">
        <f>VLOOKUP(B9854,Invoices!A:I,9,TRUE)</f>
        <v>2021</v>
      </c>
    </row>
    <row r="9855" spans="1:10" x14ac:dyDescent="0.15">
      <c r="A9855" t="s">
        <v>13215</v>
      </c>
      <c r="B9855" t="s">
        <v>2078</v>
      </c>
      <c r="C9855" t="s">
        <v>98</v>
      </c>
      <c r="D9855" t="s">
        <v>79</v>
      </c>
      <c r="E9855">
        <v>2</v>
      </c>
      <c r="F9855" s="8">
        <f>VLOOKUP(C9855,Products!$A$2:$E$20,5,TRUE)</f>
        <v>14.95</v>
      </c>
      <c r="G9855" s="8">
        <f t="shared" si="306"/>
        <v>29.9</v>
      </c>
      <c r="H9855" s="8">
        <f>VLOOKUP(C9855,Products!$A$2:$F$20,6,TRUE)</f>
        <v>3.0499999999999989</v>
      </c>
      <c r="I9855" s="8">
        <f t="shared" si="307"/>
        <v>6.0999999999999979</v>
      </c>
      <c r="J9855" s="42">
        <f>VLOOKUP(B9855,Invoices!A:I,9,TRUE)</f>
        <v>2021</v>
      </c>
    </row>
    <row r="9856" spans="1:10" x14ac:dyDescent="0.15">
      <c r="A9856" t="s">
        <v>13216</v>
      </c>
      <c r="B9856" t="s">
        <v>2078</v>
      </c>
      <c r="C9856" t="s">
        <v>90</v>
      </c>
      <c r="D9856" t="s">
        <v>72</v>
      </c>
      <c r="E9856">
        <v>1</v>
      </c>
      <c r="F9856" s="8">
        <f>VLOOKUP(C9856,Products!$A$2:$E$20,5,TRUE)</f>
        <v>8.9499999999999993</v>
      </c>
      <c r="G9856" s="8">
        <f t="shared" si="306"/>
        <v>8.9499999999999993</v>
      </c>
      <c r="H9856" s="8">
        <f>VLOOKUP(C9856,Products!$A$2:$F$20,6,TRUE)</f>
        <v>5.6999999999999993</v>
      </c>
      <c r="I9856" s="8">
        <f t="shared" si="307"/>
        <v>5.6999999999999993</v>
      </c>
      <c r="J9856" s="42">
        <f>VLOOKUP(B9856,Invoices!A:I,9,TRUE)</f>
        <v>2021</v>
      </c>
    </row>
    <row r="9857" spans="1:10" x14ac:dyDescent="0.15">
      <c r="A9857" t="s">
        <v>13217</v>
      </c>
      <c r="B9857" t="s">
        <v>2078</v>
      </c>
      <c r="C9857" t="s">
        <v>96</v>
      </c>
      <c r="D9857" t="s">
        <v>75</v>
      </c>
      <c r="E9857">
        <v>2</v>
      </c>
      <c r="F9857" s="8">
        <f>VLOOKUP(C9857,Products!$A$2:$E$20,5,TRUE)</f>
        <v>79.95</v>
      </c>
      <c r="G9857" s="8">
        <f t="shared" si="306"/>
        <v>159.9</v>
      </c>
      <c r="H9857" s="8">
        <f>VLOOKUP(C9857,Products!$A$2:$F$20,6,TRUE)</f>
        <v>27.950000000000003</v>
      </c>
      <c r="I9857" s="8">
        <f t="shared" si="307"/>
        <v>55.900000000000006</v>
      </c>
      <c r="J9857" s="42">
        <f>VLOOKUP(B9857,Invoices!A:I,9,TRUE)</f>
        <v>2021</v>
      </c>
    </row>
    <row r="9858" spans="1:10" x14ac:dyDescent="0.15">
      <c r="A9858" t="s">
        <v>13218</v>
      </c>
      <c r="B9858" t="s">
        <v>2078</v>
      </c>
      <c r="C9858" t="s">
        <v>104</v>
      </c>
      <c r="D9858" t="s">
        <v>71</v>
      </c>
      <c r="E9858">
        <v>12</v>
      </c>
      <c r="F9858" s="8">
        <f>VLOOKUP(C9858,Products!$A$2:$E$20,5,TRUE)</f>
        <v>2.95</v>
      </c>
      <c r="G9858" s="8">
        <f t="shared" si="306"/>
        <v>35.400000000000006</v>
      </c>
      <c r="H9858" s="8">
        <f>VLOOKUP(C9858,Products!$A$2:$F$20,6,TRUE)</f>
        <v>1.1500000000000001</v>
      </c>
      <c r="I9858" s="8">
        <f t="shared" si="307"/>
        <v>13.8</v>
      </c>
      <c r="J9858" s="42">
        <f>VLOOKUP(B9858,Invoices!A:I,9,TRUE)</f>
        <v>2021</v>
      </c>
    </row>
    <row r="9859" spans="1:10" x14ac:dyDescent="0.15">
      <c r="A9859" t="s">
        <v>13219</v>
      </c>
      <c r="B9859" t="s">
        <v>2078</v>
      </c>
      <c r="C9859" t="s">
        <v>87</v>
      </c>
      <c r="D9859" t="s">
        <v>68</v>
      </c>
      <c r="E9859">
        <v>10</v>
      </c>
      <c r="F9859" s="8">
        <f>VLOOKUP(C9859,Products!$A$2:$E$20,5,TRUE)</f>
        <v>19.95</v>
      </c>
      <c r="G9859" s="8">
        <f t="shared" ref="G9859:G9922" si="308">F9859*E9859</f>
        <v>199.5</v>
      </c>
      <c r="H9859" s="8">
        <f>VLOOKUP(C9859,Products!$A$2:$F$20,6,TRUE)</f>
        <v>7.4499999999999993</v>
      </c>
      <c r="I9859" s="8">
        <f t="shared" ref="I9859:I9922" si="309">H9859*E9859</f>
        <v>74.5</v>
      </c>
      <c r="J9859" s="42">
        <f>VLOOKUP(B9859,Invoices!A:I,9,TRUE)</f>
        <v>2021</v>
      </c>
    </row>
    <row r="9860" spans="1:10" x14ac:dyDescent="0.15">
      <c r="A9860" t="s">
        <v>13220</v>
      </c>
      <c r="B9860" t="s">
        <v>2078</v>
      </c>
      <c r="C9860" t="s">
        <v>88</v>
      </c>
      <c r="D9860" t="s">
        <v>85</v>
      </c>
      <c r="E9860">
        <v>2</v>
      </c>
      <c r="F9860" s="8">
        <f>VLOOKUP(C9860,Products!$A$2:$E$20,5,TRUE)</f>
        <v>8.9499999999999993</v>
      </c>
      <c r="G9860" s="8">
        <f t="shared" si="308"/>
        <v>17.899999999999999</v>
      </c>
      <c r="H9860" s="8">
        <f>VLOOKUP(C9860,Products!$A$2:$F$20,6,TRUE)</f>
        <v>5.6999999999999993</v>
      </c>
      <c r="I9860" s="8">
        <f t="shared" si="309"/>
        <v>11.399999999999999</v>
      </c>
      <c r="J9860" s="42">
        <f>VLOOKUP(B9860,Invoices!A:I,9,TRUE)</f>
        <v>2021</v>
      </c>
    </row>
    <row r="9861" spans="1:10" x14ac:dyDescent="0.15">
      <c r="A9861" t="s">
        <v>13221</v>
      </c>
      <c r="B9861" t="s">
        <v>2079</v>
      </c>
      <c r="C9861" t="s">
        <v>96</v>
      </c>
      <c r="D9861" t="s">
        <v>75</v>
      </c>
      <c r="E9861">
        <v>1</v>
      </c>
      <c r="F9861" s="8">
        <f>VLOOKUP(C9861,Products!$A$2:$E$20,5,TRUE)</f>
        <v>79.95</v>
      </c>
      <c r="G9861" s="8">
        <f t="shared" si="308"/>
        <v>79.95</v>
      </c>
      <c r="H9861" s="8">
        <f>VLOOKUP(C9861,Products!$A$2:$F$20,6,TRUE)</f>
        <v>27.950000000000003</v>
      </c>
      <c r="I9861" s="8">
        <f t="shared" si="309"/>
        <v>27.950000000000003</v>
      </c>
      <c r="J9861" s="42">
        <f>VLOOKUP(B9861,Invoices!A:I,9,TRUE)</f>
        <v>2021</v>
      </c>
    </row>
    <row r="9862" spans="1:10" x14ac:dyDescent="0.15">
      <c r="A9862" t="s">
        <v>13222</v>
      </c>
      <c r="B9862" t="s">
        <v>2079</v>
      </c>
      <c r="C9862" t="s">
        <v>93</v>
      </c>
      <c r="D9862" t="s">
        <v>76</v>
      </c>
      <c r="E9862">
        <v>10</v>
      </c>
      <c r="F9862" s="8">
        <f>VLOOKUP(C9862,Products!$A$2:$E$20,5,TRUE)</f>
        <v>9.9499999999999993</v>
      </c>
      <c r="G9862" s="8">
        <f t="shared" si="308"/>
        <v>99.5</v>
      </c>
      <c r="H9862" s="8">
        <f>VLOOKUP(C9862,Products!$A$2:$F$20,6,TRUE)</f>
        <v>1.9499999999999993</v>
      </c>
      <c r="I9862" s="8">
        <f t="shared" si="309"/>
        <v>19.499999999999993</v>
      </c>
      <c r="J9862" s="42">
        <f>VLOOKUP(B9862,Invoices!A:I,9,TRUE)</f>
        <v>2021</v>
      </c>
    </row>
    <row r="9863" spans="1:10" x14ac:dyDescent="0.15">
      <c r="A9863" t="s">
        <v>13223</v>
      </c>
      <c r="B9863" t="s">
        <v>2079</v>
      </c>
      <c r="C9863" t="s">
        <v>101</v>
      </c>
      <c r="D9863" t="s">
        <v>69</v>
      </c>
      <c r="E9863">
        <v>1</v>
      </c>
      <c r="F9863" s="8">
        <f>VLOOKUP(C9863,Products!$A$2:$E$20,5,TRUE)</f>
        <v>129.94999999999999</v>
      </c>
      <c r="G9863" s="8">
        <f t="shared" si="308"/>
        <v>129.94999999999999</v>
      </c>
      <c r="H9863" s="8">
        <f>VLOOKUP(C9863,Products!$A$2:$F$20,6,TRUE)</f>
        <v>40.449999999999989</v>
      </c>
      <c r="I9863" s="8">
        <f t="shared" si="309"/>
        <v>40.449999999999989</v>
      </c>
      <c r="J9863" s="42">
        <f>VLOOKUP(B9863,Invoices!A:I,9,TRUE)</f>
        <v>2021</v>
      </c>
    </row>
    <row r="9864" spans="1:10" x14ac:dyDescent="0.15">
      <c r="A9864" t="s">
        <v>13224</v>
      </c>
      <c r="B9864" t="s">
        <v>2079</v>
      </c>
      <c r="C9864" t="s">
        <v>104</v>
      </c>
      <c r="D9864" t="s">
        <v>71</v>
      </c>
      <c r="E9864">
        <v>10</v>
      </c>
      <c r="F9864" s="8">
        <f>VLOOKUP(C9864,Products!$A$2:$E$20,5,TRUE)</f>
        <v>2.95</v>
      </c>
      <c r="G9864" s="8">
        <f t="shared" si="308"/>
        <v>29.5</v>
      </c>
      <c r="H9864" s="8">
        <f>VLOOKUP(C9864,Products!$A$2:$F$20,6,TRUE)</f>
        <v>1.1500000000000001</v>
      </c>
      <c r="I9864" s="8">
        <f t="shared" si="309"/>
        <v>11.500000000000002</v>
      </c>
      <c r="J9864" s="42">
        <f>VLOOKUP(B9864,Invoices!A:I,9,TRUE)</f>
        <v>2021</v>
      </c>
    </row>
    <row r="9865" spans="1:10" x14ac:dyDescent="0.15">
      <c r="A9865" t="s">
        <v>13225</v>
      </c>
      <c r="B9865" t="s">
        <v>2079</v>
      </c>
      <c r="C9865" t="s">
        <v>102</v>
      </c>
      <c r="D9865" t="s">
        <v>83</v>
      </c>
      <c r="E9865">
        <v>5</v>
      </c>
      <c r="F9865" s="8">
        <f>VLOOKUP(C9865,Products!$A$2:$E$20,5,TRUE)</f>
        <v>29.95</v>
      </c>
      <c r="G9865" s="8">
        <f t="shared" si="308"/>
        <v>149.75</v>
      </c>
      <c r="H9865" s="8">
        <f>VLOOKUP(C9865,Products!$A$2:$F$20,6,TRUE)</f>
        <v>15</v>
      </c>
      <c r="I9865" s="8">
        <f t="shared" si="309"/>
        <v>75</v>
      </c>
      <c r="J9865" s="42">
        <f>VLOOKUP(B9865,Invoices!A:I,9,TRUE)</f>
        <v>2021</v>
      </c>
    </row>
    <row r="9866" spans="1:10" x14ac:dyDescent="0.15">
      <c r="A9866" t="s">
        <v>13226</v>
      </c>
      <c r="B9866" t="s">
        <v>2079</v>
      </c>
      <c r="C9866" t="s">
        <v>94</v>
      </c>
      <c r="D9866" t="s">
        <v>86</v>
      </c>
      <c r="E9866">
        <v>7</v>
      </c>
      <c r="F9866" s="8">
        <f>VLOOKUP(C9866,Products!$A$2:$E$20,5,TRUE)</f>
        <v>3.5</v>
      </c>
      <c r="G9866" s="8">
        <f t="shared" si="308"/>
        <v>24.5</v>
      </c>
      <c r="H9866" s="8">
        <f>VLOOKUP(C9866,Products!$A$2:$F$20,6,TRUE)</f>
        <v>0.54999999999999982</v>
      </c>
      <c r="I9866" s="8">
        <f t="shared" si="309"/>
        <v>3.8499999999999988</v>
      </c>
      <c r="J9866" s="42">
        <f>VLOOKUP(B9866,Invoices!A:I,9,TRUE)</f>
        <v>2021</v>
      </c>
    </row>
    <row r="9867" spans="1:10" x14ac:dyDescent="0.15">
      <c r="A9867" t="s">
        <v>13227</v>
      </c>
      <c r="B9867" t="s">
        <v>2079</v>
      </c>
      <c r="C9867" t="s">
        <v>89</v>
      </c>
      <c r="D9867" t="s">
        <v>80</v>
      </c>
      <c r="E9867">
        <v>4</v>
      </c>
      <c r="F9867" s="8">
        <f>VLOOKUP(C9867,Products!$A$2:$E$20,5,TRUE)</f>
        <v>15.95</v>
      </c>
      <c r="G9867" s="8">
        <f t="shared" si="308"/>
        <v>63.8</v>
      </c>
      <c r="H9867" s="8">
        <f>VLOOKUP(C9867,Products!$A$2:$F$20,6,TRUE)</f>
        <v>6</v>
      </c>
      <c r="I9867" s="8">
        <f t="shared" si="309"/>
        <v>24</v>
      </c>
      <c r="J9867" s="42">
        <f>VLOOKUP(B9867,Invoices!A:I,9,TRUE)</f>
        <v>2021</v>
      </c>
    </row>
    <row r="9868" spans="1:10" x14ac:dyDescent="0.15">
      <c r="A9868" t="s">
        <v>13228</v>
      </c>
      <c r="B9868" t="s">
        <v>2080</v>
      </c>
      <c r="C9868" t="s">
        <v>89</v>
      </c>
      <c r="D9868" t="s">
        <v>80</v>
      </c>
      <c r="E9868">
        <v>12</v>
      </c>
      <c r="F9868" s="8">
        <f>VLOOKUP(C9868,Products!$A$2:$E$20,5,TRUE)</f>
        <v>15.95</v>
      </c>
      <c r="G9868" s="8">
        <f t="shared" si="308"/>
        <v>191.39999999999998</v>
      </c>
      <c r="H9868" s="8">
        <f>VLOOKUP(C9868,Products!$A$2:$F$20,6,TRUE)</f>
        <v>6</v>
      </c>
      <c r="I9868" s="8">
        <f t="shared" si="309"/>
        <v>72</v>
      </c>
      <c r="J9868" s="42">
        <f>VLOOKUP(B9868,Invoices!A:I,9,TRUE)</f>
        <v>2021</v>
      </c>
    </row>
    <row r="9869" spans="1:10" x14ac:dyDescent="0.15">
      <c r="A9869" t="s">
        <v>13229</v>
      </c>
      <c r="B9869" t="s">
        <v>2080</v>
      </c>
      <c r="C9869" t="s">
        <v>93</v>
      </c>
      <c r="D9869" t="s">
        <v>76</v>
      </c>
      <c r="E9869">
        <v>1</v>
      </c>
      <c r="F9869" s="8">
        <f>VLOOKUP(C9869,Products!$A$2:$E$20,5,TRUE)</f>
        <v>9.9499999999999993</v>
      </c>
      <c r="G9869" s="8">
        <f t="shared" si="308"/>
        <v>9.9499999999999993</v>
      </c>
      <c r="H9869" s="8">
        <f>VLOOKUP(C9869,Products!$A$2:$F$20,6,TRUE)</f>
        <v>1.9499999999999993</v>
      </c>
      <c r="I9869" s="8">
        <f t="shared" si="309"/>
        <v>1.9499999999999993</v>
      </c>
      <c r="J9869" s="42">
        <f>VLOOKUP(B9869,Invoices!A:I,9,TRUE)</f>
        <v>2021</v>
      </c>
    </row>
    <row r="9870" spans="1:10" x14ac:dyDescent="0.15">
      <c r="A9870" t="s">
        <v>13230</v>
      </c>
      <c r="B9870" t="s">
        <v>2081</v>
      </c>
      <c r="C9870" t="s">
        <v>92</v>
      </c>
      <c r="D9870" t="s">
        <v>82</v>
      </c>
      <c r="E9870">
        <v>12</v>
      </c>
      <c r="F9870" s="8">
        <f>VLOOKUP(C9870,Products!$A$2:$E$20,5,TRUE)</f>
        <v>19.95</v>
      </c>
      <c r="G9870" s="8">
        <f t="shared" si="308"/>
        <v>239.39999999999998</v>
      </c>
      <c r="H9870" s="8">
        <f>VLOOKUP(C9870,Products!$A$2:$F$20,6,TRUE)</f>
        <v>7.4499999999999993</v>
      </c>
      <c r="I9870" s="8">
        <f t="shared" si="309"/>
        <v>89.399999999999991</v>
      </c>
      <c r="J9870" s="42">
        <f>VLOOKUP(B9870,Invoices!A:I,9,TRUE)</f>
        <v>2021</v>
      </c>
    </row>
    <row r="9871" spans="1:10" x14ac:dyDescent="0.15">
      <c r="A9871" t="s">
        <v>13231</v>
      </c>
      <c r="B9871" t="s">
        <v>2082</v>
      </c>
      <c r="C9871" t="s">
        <v>92</v>
      </c>
      <c r="D9871" t="s">
        <v>82</v>
      </c>
      <c r="E9871">
        <v>1</v>
      </c>
      <c r="F9871" s="8">
        <f>VLOOKUP(C9871,Products!$A$2:$E$20,5,TRUE)</f>
        <v>19.95</v>
      </c>
      <c r="G9871" s="8">
        <f t="shared" si="308"/>
        <v>19.95</v>
      </c>
      <c r="H9871" s="8">
        <f>VLOOKUP(C9871,Products!$A$2:$F$20,6,TRUE)</f>
        <v>7.4499999999999993</v>
      </c>
      <c r="I9871" s="8">
        <f t="shared" si="309"/>
        <v>7.4499999999999993</v>
      </c>
      <c r="J9871" s="42">
        <f>VLOOKUP(B9871,Invoices!A:I,9,TRUE)</f>
        <v>2021</v>
      </c>
    </row>
    <row r="9872" spans="1:10" x14ac:dyDescent="0.15">
      <c r="A9872" t="s">
        <v>13232</v>
      </c>
      <c r="B9872" t="s">
        <v>2082</v>
      </c>
      <c r="C9872" t="s">
        <v>105</v>
      </c>
      <c r="D9872" t="s">
        <v>81</v>
      </c>
      <c r="E9872">
        <v>1</v>
      </c>
      <c r="F9872" s="8">
        <f>VLOOKUP(C9872,Products!$A$2:$E$20,5,TRUE)</f>
        <v>8.9499999999999993</v>
      </c>
      <c r="G9872" s="8">
        <f t="shared" si="308"/>
        <v>8.9499999999999993</v>
      </c>
      <c r="H9872" s="8">
        <f>VLOOKUP(C9872,Products!$A$2:$F$20,6,TRUE)</f>
        <v>3.1999999999999993</v>
      </c>
      <c r="I9872" s="8">
        <f t="shared" si="309"/>
        <v>3.1999999999999993</v>
      </c>
      <c r="J9872" s="42">
        <f>VLOOKUP(B9872,Invoices!A:I,9,TRUE)</f>
        <v>2021</v>
      </c>
    </row>
    <row r="9873" spans="1:10" x14ac:dyDescent="0.15">
      <c r="A9873" t="s">
        <v>13233</v>
      </c>
      <c r="B9873" t="s">
        <v>2082</v>
      </c>
      <c r="C9873" t="s">
        <v>87</v>
      </c>
      <c r="D9873" t="s">
        <v>68</v>
      </c>
      <c r="E9873">
        <v>2</v>
      </c>
      <c r="F9873" s="8">
        <f>VLOOKUP(C9873,Products!$A$2:$E$20,5,TRUE)</f>
        <v>19.95</v>
      </c>
      <c r="G9873" s="8">
        <f t="shared" si="308"/>
        <v>39.9</v>
      </c>
      <c r="H9873" s="8">
        <f>VLOOKUP(C9873,Products!$A$2:$F$20,6,TRUE)</f>
        <v>7.4499999999999993</v>
      </c>
      <c r="I9873" s="8">
        <f t="shared" si="309"/>
        <v>14.899999999999999</v>
      </c>
      <c r="J9873" s="42">
        <f>VLOOKUP(B9873,Invoices!A:I,9,TRUE)</f>
        <v>2021</v>
      </c>
    </row>
    <row r="9874" spans="1:10" x14ac:dyDescent="0.15">
      <c r="A9874" t="s">
        <v>13234</v>
      </c>
      <c r="B9874" t="s">
        <v>2083</v>
      </c>
      <c r="C9874" t="s">
        <v>102</v>
      </c>
      <c r="D9874" t="s">
        <v>83</v>
      </c>
      <c r="E9874">
        <v>24</v>
      </c>
      <c r="F9874" s="8">
        <f>VLOOKUP(C9874,Products!$A$2:$E$20,5,TRUE)</f>
        <v>29.95</v>
      </c>
      <c r="G9874" s="8">
        <f t="shared" si="308"/>
        <v>718.8</v>
      </c>
      <c r="H9874" s="8">
        <f>VLOOKUP(C9874,Products!$A$2:$F$20,6,TRUE)</f>
        <v>15</v>
      </c>
      <c r="I9874" s="8">
        <f t="shared" si="309"/>
        <v>360</v>
      </c>
      <c r="J9874" s="42">
        <f>VLOOKUP(B9874,Invoices!A:I,9,TRUE)</f>
        <v>2021</v>
      </c>
    </row>
    <row r="9875" spans="1:10" x14ac:dyDescent="0.15">
      <c r="A9875" t="s">
        <v>13235</v>
      </c>
      <c r="B9875" t="s">
        <v>2084</v>
      </c>
      <c r="C9875" t="s">
        <v>88</v>
      </c>
      <c r="D9875" t="s">
        <v>85</v>
      </c>
      <c r="E9875">
        <v>50</v>
      </c>
      <c r="F9875" s="8">
        <f>VLOOKUP(C9875,Products!$A$2:$E$20,5,TRUE)</f>
        <v>8.9499999999999993</v>
      </c>
      <c r="G9875" s="8">
        <f t="shared" si="308"/>
        <v>447.49999999999994</v>
      </c>
      <c r="H9875" s="8">
        <f>VLOOKUP(C9875,Products!$A$2:$F$20,6,TRUE)</f>
        <v>5.6999999999999993</v>
      </c>
      <c r="I9875" s="8">
        <f t="shared" si="309"/>
        <v>284.99999999999994</v>
      </c>
      <c r="J9875" s="42">
        <f>VLOOKUP(B9875,Invoices!A:I,9,TRUE)</f>
        <v>2021</v>
      </c>
    </row>
    <row r="9876" spans="1:10" x14ac:dyDescent="0.15">
      <c r="A9876" t="s">
        <v>13236</v>
      </c>
      <c r="B9876" t="s">
        <v>2084</v>
      </c>
      <c r="C9876" t="s">
        <v>94</v>
      </c>
      <c r="D9876" t="s">
        <v>86</v>
      </c>
      <c r="E9876">
        <v>7</v>
      </c>
      <c r="F9876" s="8">
        <f>VLOOKUP(C9876,Products!$A$2:$E$20,5,TRUE)</f>
        <v>3.5</v>
      </c>
      <c r="G9876" s="8">
        <f t="shared" si="308"/>
        <v>24.5</v>
      </c>
      <c r="H9876" s="8">
        <f>VLOOKUP(C9876,Products!$A$2:$F$20,6,TRUE)</f>
        <v>0.54999999999999982</v>
      </c>
      <c r="I9876" s="8">
        <f t="shared" si="309"/>
        <v>3.8499999999999988</v>
      </c>
      <c r="J9876" s="42">
        <f>VLOOKUP(B9876,Invoices!A:I,9,TRUE)</f>
        <v>2021</v>
      </c>
    </row>
    <row r="9877" spans="1:10" x14ac:dyDescent="0.15">
      <c r="A9877" t="s">
        <v>13237</v>
      </c>
      <c r="B9877" t="s">
        <v>2084</v>
      </c>
      <c r="C9877" t="s">
        <v>96</v>
      </c>
      <c r="D9877" t="s">
        <v>75</v>
      </c>
      <c r="E9877">
        <v>2</v>
      </c>
      <c r="F9877" s="8">
        <f>VLOOKUP(C9877,Products!$A$2:$E$20,5,TRUE)</f>
        <v>79.95</v>
      </c>
      <c r="G9877" s="8">
        <f t="shared" si="308"/>
        <v>159.9</v>
      </c>
      <c r="H9877" s="8">
        <f>VLOOKUP(C9877,Products!$A$2:$F$20,6,TRUE)</f>
        <v>27.950000000000003</v>
      </c>
      <c r="I9877" s="8">
        <f t="shared" si="309"/>
        <v>55.900000000000006</v>
      </c>
      <c r="J9877" s="42">
        <f>VLOOKUP(B9877,Invoices!A:I,9,TRUE)</f>
        <v>2021</v>
      </c>
    </row>
    <row r="9878" spans="1:10" x14ac:dyDescent="0.15">
      <c r="A9878" t="s">
        <v>13238</v>
      </c>
      <c r="B9878" t="s">
        <v>2084</v>
      </c>
      <c r="C9878" t="s">
        <v>89</v>
      </c>
      <c r="D9878" t="s">
        <v>80</v>
      </c>
      <c r="E9878">
        <v>20</v>
      </c>
      <c r="F9878" s="8">
        <f>VLOOKUP(C9878,Products!$A$2:$E$20,5,TRUE)</f>
        <v>15.95</v>
      </c>
      <c r="G9878" s="8">
        <f t="shared" si="308"/>
        <v>319</v>
      </c>
      <c r="H9878" s="8">
        <f>VLOOKUP(C9878,Products!$A$2:$F$20,6,TRUE)</f>
        <v>6</v>
      </c>
      <c r="I9878" s="8">
        <f t="shared" si="309"/>
        <v>120</v>
      </c>
      <c r="J9878" s="42">
        <f>VLOOKUP(B9878,Invoices!A:I,9,TRUE)</f>
        <v>2021</v>
      </c>
    </row>
    <row r="9879" spans="1:10" x14ac:dyDescent="0.15">
      <c r="A9879" t="s">
        <v>13239</v>
      </c>
      <c r="B9879" t="s">
        <v>2085</v>
      </c>
      <c r="C9879" t="s">
        <v>104</v>
      </c>
      <c r="D9879" t="s">
        <v>71</v>
      </c>
      <c r="E9879">
        <v>5</v>
      </c>
      <c r="F9879" s="8">
        <f>VLOOKUP(C9879,Products!$A$2:$E$20,5,TRUE)</f>
        <v>2.95</v>
      </c>
      <c r="G9879" s="8">
        <f t="shared" si="308"/>
        <v>14.75</v>
      </c>
      <c r="H9879" s="8">
        <f>VLOOKUP(C9879,Products!$A$2:$F$20,6,TRUE)</f>
        <v>1.1500000000000001</v>
      </c>
      <c r="I9879" s="8">
        <f t="shared" si="309"/>
        <v>5.7500000000000009</v>
      </c>
      <c r="J9879" s="42">
        <f>VLOOKUP(B9879,Invoices!A:I,9,TRUE)</f>
        <v>2021</v>
      </c>
    </row>
    <row r="9880" spans="1:10" x14ac:dyDescent="0.15">
      <c r="A9880" t="s">
        <v>13240</v>
      </c>
      <c r="B9880" t="s">
        <v>2085</v>
      </c>
      <c r="C9880" t="s">
        <v>94</v>
      </c>
      <c r="D9880" t="s">
        <v>86</v>
      </c>
      <c r="E9880">
        <v>1</v>
      </c>
      <c r="F9880" s="8">
        <f>VLOOKUP(C9880,Products!$A$2:$E$20,5,TRUE)</f>
        <v>3.5</v>
      </c>
      <c r="G9880" s="8">
        <f t="shared" si="308"/>
        <v>3.5</v>
      </c>
      <c r="H9880" s="8">
        <f>VLOOKUP(C9880,Products!$A$2:$F$20,6,TRUE)</f>
        <v>0.54999999999999982</v>
      </c>
      <c r="I9880" s="8">
        <f t="shared" si="309"/>
        <v>0.54999999999999982</v>
      </c>
      <c r="J9880" s="42">
        <f>VLOOKUP(B9880,Invoices!A:I,9,TRUE)</f>
        <v>2021</v>
      </c>
    </row>
    <row r="9881" spans="1:10" x14ac:dyDescent="0.15">
      <c r="A9881" t="s">
        <v>13241</v>
      </c>
      <c r="B9881" t="s">
        <v>2085</v>
      </c>
      <c r="C9881" t="s">
        <v>103</v>
      </c>
      <c r="D9881" t="s">
        <v>77</v>
      </c>
      <c r="E9881">
        <v>20</v>
      </c>
      <c r="F9881" s="8">
        <f>VLOOKUP(C9881,Products!$A$2:$E$20,5,TRUE)</f>
        <v>8.9499999999999993</v>
      </c>
      <c r="G9881" s="8">
        <f t="shared" si="308"/>
        <v>179</v>
      </c>
      <c r="H9881" s="8">
        <f>VLOOKUP(C9881,Products!$A$2:$F$20,6,TRUE)</f>
        <v>3.1999999999999993</v>
      </c>
      <c r="I9881" s="8">
        <f t="shared" si="309"/>
        <v>63.999999999999986</v>
      </c>
      <c r="J9881" s="42">
        <f>VLOOKUP(B9881,Invoices!A:I,9,TRUE)</f>
        <v>2021</v>
      </c>
    </row>
    <row r="9882" spans="1:10" x14ac:dyDescent="0.15">
      <c r="A9882" t="s">
        <v>13242</v>
      </c>
      <c r="B9882" t="s">
        <v>2085</v>
      </c>
      <c r="C9882" t="s">
        <v>102</v>
      </c>
      <c r="D9882" t="s">
        <v>83</v>
      </c>
      <c r="E9882">
        <v>25</v>
      </c>
      <c r="F9882" s="8">
        <f>VLOOKUP(C9882,Products!$A$2:$E$20,5,TRUE)</f>
        <v>29.95</v>
      </c>
      <c r="G9882" s="8">
        <f t="shared" si="308"/>
        <v>748.75</v>
      </c>
      <c r="H9882" s="8">
        <f>VLOOKUP(C9882,Products!$A$2:$F$20,6,TRUE)</f>
        <v>15</v>
      </c>
      <c r="I9882" s="8">
        <f t="shared" si="309"/>
        <v>375</v>
      </c>
      <c r="J9882" s="42">
        <f>VLOOKUP(B9882,Invoices!A:I,9,TRUE)</f>
        <v>2021</v>
      </c>
    </row>
    <row r="9883" spans="1:10" x14ac:dyDescent="0.15">
      <c r="A9883" t="s">
        <v>13243</v>
      </c>
      <c r="B9883" t="s">
        <v>2085</v>
      </c>
      <c r="C9883" t="s">
        <v>87</v>
      </c>
      <c r="D9883" t="s">
        <v>68</v>
      </c>
      <c r="E9883">
        <v>4</v>
      </c>
      <c r="F9883" s="8">
        <f>VLOOKUP(C9883,Products!$A$2:$E$20,5,TRUE)</f>
        <v>19.95</v>
      </c>
      <c r="G9883" s="8">
        <f t="shared" si="308"/>
        <v>79.8</v>
      </c>
      <c r="H9883" s="8">
        <f>VLOOKUP(C9883,Products!$A$2:$F$20,6,TRUE)</f>
        <v>7.4499999999999993</v>
      </c>
      <c r="I9883" s="8">
        <f t="shared" si="309"/>
        <v>29.799999999999997</v>
      </c>
      <c r="J9883" s="42">
        <f>VLOOKUP(B9883,Invoices!A:I,9,TRUE)</f>
        <v>2021</v>
      </c>
    </row>
    <row r="9884" spans="1:10" x14ac:dyDescent="0.15">
      <c r="A9884" t="s">
        <v>13244</v>
      </c>
      <c r="B9884" t="s">
        <v>2085</v>
      </c>
      <c r="C9884" t="s">
        <v>99</v>
      </c>
      <c r="D9884" t="s">
        <v>84</v>
      </c>
      <c r="E9884">
        <v>5</v>
      </c>
      <c r="F9884" s="8">
        <f>VLOOKUP(C9884,Products!$A$2:$E$20,5,TRUE)</f>
        <v>3.5</v>
      </c>
      <c r="G9884" s="8">
        <f t="shared" si="308"/>
        <v>17.5</v>
      </c>
      <c r="H9884" s="8">
        <f>VLOOKUP(C9884,Products!$A$2:$F$20,6,TRUE)</f>
        <v>0.54999999999999982</v>
      </c>
      <c r="I9884" s="8">
        <f t="shared" si="309"/>
        <v>2.7499999999999991</v>
      </c>
      <c r="J9884" s="42">
        <f>VLOOKUP(B9884,Invoices!A:I,9,TRUE)</f>
        <v>2021</v>
      </c>
    </row>
    <row r="9885" spans="1:10" x14ac:dyDescent="0.15">
      <c r="A9885" t="s">
        <v>13245</v>
      </c>
      <c r="B9885" t="s">
        <v>2085</v>
      </c>
      <c r="C9885" t="s">
        <v>97</v>
      </c>
      <c r="D9885" t="s">
        <v>74</v>
      </c>
      <c r="E9885">
        <v>3</v>
      </c>
      <c r="F9885" s="8">
        <f>VLOOKUP(C9885,Products!$A$2:$E$20,5,TRUE)</f>
        <v>1.5</v>
      </c>
      <c r="G9885" s="8">
        <f t="shared" si="308"/>
        <v>4.5</v>
      </c>
      <c r="H9885" s="8">
        <f>VLOOKUP(C9885,Products!$A$2:$F$20,6,TRUE)</f>
        <v>0.5</v>
      </c>
      <c r="I9885" s="8">
        <f t="shared" si="309"/>
        <v>1.5</v>
      </c>
      <c r="J9885" s="42">
        <f>VLOOKUP(B9885,Invoices!A:I,9,TRUE)</f>
        <v>2021</v>
      </c>
    </row>
    <row r="9886" spans="1:10" x14ac:dyDescent="0.15">
      <c r="A9886" t="s">
        <v>13246</v>
      </c>
      <c r="B9886" t="s">
        <v>2085</v>
      </c>
      <c r="C9886" t="s">
        <v>101</v>
      </c>
      <c r="D9886" t="s">
        <v>69</v>
      </c>
      <c r="E9886">
        <v>25</v>
      </c>
      <c r="F9886" s="8">
        <f>VLOOKUP(C9886,Products!$A$2:$E$20,5,TRUE)</f>
        <v>129.94999999999999</v>
      </c>
      <c r="G9886" s="8">
        <f t="shared" si="308"/>
        <v>3248.7499999999995</v>
      </c>
      <c r="H9886" s="8">
        <f>VLOOKUP(C9886,Products!$A$2:$F$20,6,TRUE)</f>
        <v>40.449999999999989</v>
      </c>
      <c r="I9886" s="8">
        <f t="shared" si="309"/>
        <v>1011.2499999999998</v>
      </c>
      <c r="J9886" s="42">
        <f>VLOOKUP(B9886,Invoices!A:I,9,TRUE)</f>
        <v>2021</v>
      </c>
    </row>
    <row r="9887" spans="1:10" x14ac:dyDescent="0.15">
      <c r="A9887" t="s">
        <v>13247</v>
      </c>
      <c r="B9887" t="s">
        <v>2085</v>
      </c>
      <c r="C9887" t="s">
        <v>100</v>
      </c>
      <c r="D9887" t="s">
        <v>78</v>
      </c>
      <c r="E9887">
        <v>2</v>
      </c>
      <c r="F9887" s="8">
        <f>VLOOKUP(C9887,Products!$A$2:$E$20,5,TRUE)</f>
        <v>49.95</v>
      </c>
      <c r="G9887" s="8">
        <f t="shared" si="308"/>
        <v>99.9</v>
      </c>
      <c r="H9887" s="8">
        <f>VLOOKUP(C9887,Products!$A$2:$F$20,6,TRUE)</f>
        <v>19.950000000000003</v>
      </c>
      <c r="I9887" s="8">
        <f t="shared" si="309"/>
        <v>39.900000000000006</v>
      </c>
      <c r="J9887" s="42">
        <f>VLOOKUP(B9887,Invoices!A:I,9,TRUE)</f>
        <v>2021</v>
      </c>
    </row>
    <row r="9888" spans="1:10" x14ac:dyDescent="0.15">
      <c r="A9888" t="s">
        <v>13248</v>
      </c>
      <c r="B9888" t="s">
        <v>2085</v>
      </c>
      <c r="C9888" t="s">
        <v>93</v>
      </c>
      <c r="D9888" t="s">
        <v>76</v>
      </c>
      <c r="E9888">
        <v>1</v>
      </c>
      <c r="F9888" s="8">
        <f>VLOOKUP(C9888,Products!$A$2:$E$20,5,TRUE)</f>
        <v>9.9499999999999993</v>
      </c>
      <c r="G9888" s="8">
        <f t="shared" si="308"/>
        <v>9.9499999999999993</v>
      </c>
      <c r="H9888" s="8">
        <f>VLOOKUP(C9888,Products!$A$2:$F$20,6,TRUE)</f>
        <v>1.9499999999999993</v>
      </c>
      <c r="I9888" s="8">
        <f t="shared" si="309"/>
        <v>1.9499999999999993</v>
      </c>
      <c r="J9888" s="42">
        <f>VLOOKUP(B9888,Invoices!A:I,9,TRUE)</f>
        <v>2021</v>
      </c>
    </row>
    <row r="9889" spans="1:10" x14ac:dyDescent="0.15">
      <c r="A9889" t="s">
        <v>13249</v>
      </c>
      <c r="B9889" t="s">
        <v>2085</v>
      </c>
      <c r="C9889" t="s">
        <v>105</v>
      </c>
      <c r="D9889" t="s">
        <v>81</v>
      </c>
      <c r="E9889">
        <v>2</v>
      </c>
      <c r="F9889" s="8">
        <f>VLOOKUP(C9889,Products!$A$2:$E$20,5,TRUE)</f>
        <v>8.9499999999999993</v>
      </c>
      <c r="G9889" s="8">
        <f t="shared" si="308"/>
        <v>17.899999999999999</v>
      </c>
      <c r="H9889" s="8">
        <f>VLOOKUP(C9889,Products!$A$2:$F$20,6,TRUE)</f>
        <v>3.1999999999999993</v>
      </c>
      <c r="I9889" s="8">
        <f t="shared" si="309"/>
        <v>6.3999999999999986</v>
      </c>
      <c r="J9889" s="42">
        <f>VLOOKUP(B9889,Invoices!A:I,9,TRUE)</f>
        <v>2021</v>
      </c>
    </row>
    <row r="9890" spans="1:10" x14ac:dyDescent="0.15">
      <c r="A9890" t="s">
        <v>13250</v>
      </c>
      <c r="B9890" t="s">
        <v>2085</v>
      </c>
      <c r="C9890" t="s">
        <v>90</v>
      </c>
      <c r="D9890" t="s">
        <v>72</v>
      </c>
      <c r="E9890">
        <v>2</v>
      </c>
      <c r="F9890" s="8">
        <f>VLOOKUP(C9890,Products!$A$2:$E$20,5,TRUE)</f>
        <v>8.9499999999999993</v>
      </c>
      <c r="G9890" s="8">
        <f t="shared" si="308"/>
        <v>17.899999999999999</v>
      </c>
      <c r="H9890" s="8">
        <f>VLOOKUP(C9890,Products!$A$2:$F$20,6,TRUE)</f>
        <v>5.6999999999999993</v>
      </c>
      <c r="I9890" s="8">
        <f t="shared" si="309"/>
        <v>11.399999999999999</v>
      </c>
      <c r="J9890" s="42">
        <f>VLOOKUP(B9890,Invoices!A:I,9,TRUE)</f>
        <v>2021</v>
      </c>
    </row>
    <row r="9891" spans="1:10" x14ac:dyDescent="0.15">
      <c r="A9891" t="s">
        <v>13251</v>
      </c>
      <c r="B9891" t="s">
        <v>2085</v>
      </c>
      <c r="C9891" t="s">
        <v>96</v>
      </c>
      <c r="D9891" t="s">
        <v>75</v>
      </c>
      <c r="E9891">
        <v>6</v>
      </c>
      <c r="F9891" s="8">
        <f>VLOOKUP(C9891,Products!$A$2:$E$20,5,TRUE)</f>
        <v>79.95</v>
      </c>
      <c r="G9891" s="8">
        <f t="shared" si="308"/>
        <v>479.70000000000005</v>
      </c>
      <c r="H9891" s="8">
        <f>VLOOKUP(C9891,Products!$A$2:$F$20,6,TRUE)</f>
        <v>27.950000000000003</v>
      </c>
      <c r="I9891" s="8">
        <f t="shared" si="309"/>
        <v>167.70000000000002</v>
      </c>
      <c r="J9891" s="42">
        <f>VLOOKUP(B9891,Invoices!A:I,9,TRUE)</f>
        <v>2021</v>
      </c>
    </row>
    <row r="9892" spans="1:10" x14ac:dyDescent="0.15">
      <c r="A9892" t="s">
        <v>13252</v>
      </c>
      <c r="B9892" t="s">
        <v>2085</v>
      </c>
      <c r="C9892" t="s">
        <v>95</v>
      </c>
      <c r="D9892" t="s">
        <v>73</v>
      </c>
      <c r="E9892">
        <v>12</v>
      </c>
      <c r="F9892" s="8">
        <f>VLOOKUP(C9892,Products!$A$2:$E$20,5,TRUE)</f>
        <v>12.95</v>
      </c>
      <c r="G9892" s="8">
        <f t="shared" si="308"/>
        <v>155.39999999999998</v>
      </c>
      <c r="H9892" s="8">
        <f>VLOOKUP(C9892,Products!$A$2:$F$20,6,TRUE)</f>
        <v>4.1999999999999993</v>
      </c>
      <c r="I9892" s="8">
        <f t="shared" si="309"/>
        <v>50.399999999999991</v>
      </c>
      <c r="J9892" s="42">
        <f>VLOOKUP(B9892,Invoices!A:I,9,TRUE)</f>
        <v>2021</v>
      </c>
    </row>
    <row r="9893" spans="1:10" x14ac:dyDescent="0.15">
      <c r="A9893" t="s">
        <v>13253</v>
      </c>
      <c r="B9893" t="s">
        <v>2085</v>
      </c>
      <c r="C9893" t="s">
        <v>88</v>
      </c>
      <c r="D9893" t="s">
        <v>85</v>
      </c>
      <c r="E9893">
        <v>4</v>
      </c>
      <c r="F9893" s="8">
        <f>VLOOKUP(C9893,Products!$A$2:$E$20,5,TRUE)</f>
        <v>8.9499999999999993</v>
      </c>
      <c r="G9893" s="8">
        <f t="shared" si="308"/>
        <v>35.799999999999997</v>
      </c>
      <c r="H9893" s="8">
        <f>VLOOKUP(C9893,Products!$A$2:$F$20,6,TRUE)</f>
        <v>5.6999999999999993</v>
      </c>
      <c r="I9893" s="8">
        <f t="shared" si="309"/>
        <v>22.799999999999997</v>
      </c>
      <c r="J9893" s="42">
        <f>VLOOKUP(B9893,Invoices!A:I,9,TRUE)</f>
        <v>2021</v>
      </c>
    </row>
    <row r="9894" spans="1:10" x14ac:dyDescent="0.15">
      <c r="A9894" t="s">
        <v>13254</v>
      </c>
      <c r="B9894" t="s">
        <v>2085</v>
      </c>
      <c r="C9894" t="s">
        <v>92</v>
      </c>
      <c r="D9894" t="s">
        <v>82</v>
      </c>
      <c r="E9894">
        <v>1</v>
      </c>
      <c r="F9894" s="8">
        <f>VLOOKUP(C9894,Products!$A$2:$E$20,5,TRUE)</f>
        <v>19.95</v>
      </c>
      <c r="G9894" s="8">
        <f t="shared" si="308"/>
        <v>19.95</v>
      </c>
      <c r="H9894" s="8">
        <f>VLOOKUP(C9894,Products!$A$2:$F$20,6,TRUE)</f>
        <v>7.4499999999999993</v>
      </c>
      <c r="I9894" s="8">
        <f t="shared" si="309"/>
        <v>7.4499999999999993</v>
      </c>
      <c r="J9894" s="42">
        <f>VLOOKUP(B9894,Invoices!A:I,9,TRUE)</f>
        <v>2021</v>
      </c>
    </row>
    <row r="9895" spans="1:10" x14ac:dyDescent="0.15">
      <c r="A9895" t="s">
        <v>13255</v>
      </c>
      <c r="B9895" t="s">
        <v>2086</v>
      </c>
      <c r="C9895" t="s">
        <v>87</v>
      </c>
      <c r="D9895" t="s">
        <v>68</v>
      </c>
      <c r="E9895">
        <v>7</v>
      </c>
      <c r="F9895" s="8">
        <f>VLOOKUP(C9895,Products!$A$2:$E$20,5,TRUE)</f>
        <v>19.95</v>
      </c>
      <c r="G9895" s="8">
        <f t="shared" si="308"/>
        <v>139.65</v>
      </c>
      <c r="H9895" s="8">
        <f>VLOOKUP(C9895,Products!$A$2:$F$20,6,TRUE)</f>
        <v>7.4499999999999993</v>
      </c>
      <c r="I9895" s="8">
        <f t="shared" si="309"/>
        <v>52.149999999999991</v>
      </c>
      <c r="J9895" s="42">
        <f>VLOOKUP(B9895,Invoices!A:I,9,TRUE)</f>
        <v>2021</v>
      </c>
    </row>
    <row r="9896" spans="1:10" x14ac:dyDescent="0.15">
      <c r="A9896" t="s">
        <v>13256</v>
      </c>
      <c r="B9896" t="s">
        <v>2086</v>
      </c>
      <c r="C9896" t="s">
        <v>100</v>
      </c>
      <c r="D9896" t="s">
        <v>78</v>
      </c>
      <c r="E9896">
        <v>4</v>
      </c>
      <c r="F9896" s="8">
        <f>VLOOKUP(C9896,Products!$A$2:$E$20,5,TRUE)</f>
        <v>49.95</v>
      </c>
      <c r="G9896" s="8">
        <f t="shared" si="308"/>
        <v>199.8</v>
      </c>
      <c r="H9896" s="8">
        <f>VLOOKUP(C9896,Products!$A$2:$F$20,6,TRUE)</f>
        <v>19.950000000000003</v>
      </c>
      <c r="I9896" s="8">
        <f t="shared" si="309"/>
        <v>79.800000000000011</v>
      </c>
      <c r="J9896" s="42">
        <f>VLOOKUP(B9896,Invoices!A:I,9,TRUE)</f>
        <v>2021</v>
      </c>
    </row>
    <row r="9897" spans="1:10" x14ac:dyDescent="0.15">
      <c r="A9897" t="s">
        <v>13257</v>
      </c>
      <c r="B9897" t="s">
        <v>2086</v>
      </c>
      <c r="C9897" t="s">
        <v>102</v>
      </c>
      <c r="D9897" t="s">
        <v>83</v>
      </c>
      <c r="E9897">
        <v>10</v>
      </c>
      <c r="F9897" s="8">
        <f>VLOOKUP(C9897,Products!$A$2:$E$20,5,TRUE)</f>
        <v>29.95</v>
      </c>
      <c r="G9897" s="8">
        <f t="shared" si="308"/>
        <v>299.5</v>
      </c>
      <c r="H9897" s="8">
        <f>VLOOKUP(C9897,Products!$A$2:$F$20,6,TRUE)</f>
        <v>15</v>
      </c>
      <c r="I9897" s="8">
        <f t="shared" si="309"/>
        <v>150</v>
      </c>
      <c r="J9897" s="42">
        <f>VLOOKUP(B9897,Invoices!A:I,9,TRUE)</f>
        <v>2021</v>
      </c>
    </row>
    <row r="9898" spans="1:10" x14ac:dyDescent="0.15">
      <c r="A9898" t="s">
        <v>13258</v>
      </c>
      <c r="B9898" t="s">
        <v>2086</v>
      </c>
      <c r="C9898" t="s">
        <v>88</v>
      </c>
      <c r="D9898" t="s">
        <v>85</v>
      </c>
      <c r="E9898">
        <v>1</v>
      </c>
      <c r="F9898" s="8">
        <f>VLOOKUP(C9898,Products!$A$2:$E$20,5,TRUE)</f>
        <v>8.9499999999999993</v>
      </c>
      <c r="G9898" s="8">
        <f t="shared" si="308"/>
        <v>8.9499999999999993</v>
      </c>
      <c r="H9898" s="8">
        <f>VLOOKUP(C9898,Products!$A$2:$F$20,6,TRUE)</f>
        <v>5.6999999999999993</v>
      </c>
      <c r="I9898" s="8">
        <f t="shared" si="309"/>
        <v>5.6999999999999993</v>
      </c>
      <c r="J9898" s="42">
        <f>VLOOKUP(B9898,Invoices!A:I,9,TRUE)</f>
        <v>2021</v>
      </c>
    </row>
    <row r="9899" spans="1:10" x14ac:dyDescent="0.15">
      <c r="A9899" t="s">
        <v>13259</v>
      </c>
      <c r="B9899" t="s">
        <v>2086</v>
      </c>
      <c r="C9899" t="s">
        <v>92</v>
      </c>
      <c r="D9899" t="s">
        <v>82</v>
      </c>
      <c r="E9899">
        <v>5</v>
      </c>
      <c r="F9899" s="8">
        <f>VLOOKUP(C9899,Products!$A$2:$E$20,5,TRUE)</f>
        <v>19.95</v>
      </c>
      <c r="G9899" s="8">
        <f t="shared" si="308"/>
        <v>99.75</v>
      </c>
      <c r="H9899" s="8">
        <f>VLOOKUP(C9899,Products!$A$2:$F$20,6,TRUE)</f>
        <v>7.4499999999999993</v>
      </c>
      <c r="I9899" s="8">
        <f t="shared" si="309"/>
        <v>37.25</v>
      </c>
      <c r="J9899" s="42">
        <f>VLOOKUP(B9899,Invoices!A:I,9,TRUE)</f>
        <v>2021</v>
      </c>
    </row>
    <row r="9900" spans="1:10" x14ac:dyDescent="0.15">
      <c r="A9900" t="s">
        <v>13260</v>
      </c>
      <c r="B9900" t="s">
        <v>2086</v>
      </c>
      <c r="C9900" t="s">
        <v>99</v>
      </c>
      <c r="D9900" t="s">
        <v>84</v>
      </c>
      <c r="E9900">
        <v>1</v>
      </c>
      <c r="F9900" s="8">
        <f>VLOOKUP(C9900,Products!$A$2:$E$20,5,TRUE)</f>
        <v>3.5</v>
      </c>
      <c r="G9900" s="8">
        <f t="shared" si="308"/>
        <v>3.5</v>
      </c>
      <c r="H9900" s="8">
        <f>VLOOKUP(C9900,Products!$A$2:$F$20,6,TRUE)</f>
        <v>0.54999999999999982</v>
      </c>
      <c r="I9900" s="8">
        <f t="shared" si="309"/>
        <v>0.54999999999999982</v>
      </c>
      <c r="J9900" s="42">
        <f>VLOOKUP(B9900,Invoices!A:I,9,TRUE)</f>
        <v>2021</v>
      </c>
    </row>
    <row r="9901" spans="1:10" x14ac:dyDescent="0.15">
      <c r="A9901" t="s">
        <v>13261</v>
      </c>
      <c r="B9901" t="s">
        <v>2086</v>
      </c>
      <c r="C9901" t="s">
        <v>90</v>
      </c>
      <c r="D9901" t="s">
        <v>72</v>
      </c>
      <c r="E9901">
        <v>1</v>
      </c>
      <c r="F9901" s="8">
        <f>VLOOKUP(C9901,Products!$A$2:$E$20,5,TRUE)</f>
        <v>8.9499999999999993</v>
      </c>
      <c r="G9901" s="8">
        <f t="shared" si="308"/>
        <v>8.9499999999999993</v>
      </c>
      <c r="H9901" s="8">
        <f>VLOOKUP(C9901,Products!$A$2:$F$20,6,TRUE)</f>
        <v>5.6999999999999993</v>
      </c>
      <c r="I9901" s="8">
        <f t="shared" si="309"/>
        <v>5.6999999999999993</v>
      </c>
      <c r="J9901" s="42">
        <f>VLOOKUP(B9901,Invoices!A:I,9,TRUE)</f>
        <v>2021</v>
      </c>
    </row>
    <row r="9902" spans="1:10" x14ac:dyDescent="0.15">
      <c r="A9902" t="s">
        <v>13262</v>
      </c>
      <c r="B9902" t="s">
        <v>2086</v>
      </c>
      <c r="C9902" t="s">
        <v>89</v>
      </c>
      <c r="D9902" t="s">
        <v>80</v>
      </c>
      <c r="E9902">
        <v>2</v>
      </c>
      <c r="F9902" s="8">
        <f>VLOOKUP(C9902,Products!$A$2:$E$20,5,TRUE)</f>
        <v>15.95</v>
      </c>
      <c r="G9902" s="8">
        <f t="shared" si="308"/>
        <v>31.9</v>
      </c>
      <c r="H9902" s="8">
        <f>VLOOKUP(C9902,Products!$A$2:$F$20,6,TRUE)</f>
        <v>6</v>
      </c>
      <c r="I9902" s="8">
        <f t="shared" si="309"/>
        <v>12</v>
      </c>
      <c r="J9902" s="42">
        <f>VLOOKUP(B9902,Invoices!A:I,9,TRUE)</f>
        <v>2021</v>
      </c>
    </row>
    <row r="9903" spans="1:10" x14ac:dyDescent="0.15">
      <c r="A9903" t="s">
        <v>13263</v>
      </c>
      <c r="B9903" t="s">
        <v>2086</v>
      </c>
      <c r="C9903" t="s">
        <v>101</v>
      </c>
      <c r="D9903" t="s">
        <v>69</v>
      </c>
      <c r="E9903">
        <v>20</v>
      </c>
      <c r="F9903" s="8">
        <f>VLOOKUP(C9903,Products!$A$2:$E$20,5,TRUE)</f>
        <v>129.94999999999999</v>
      </c>
      <c r="G9903" s="8">
        <f t="shared" si="308"/>
        <v>2599</v>
      </c>
      <c r="H9903" s="8">
        <f>VLOOKUP(C9903,Products!$A$2:$F$20,6,TRUE)</f>
        <v>40.449999999999989</v>
      </c>
      <c r="I9903" s="8">
        <f t="shared" si="309"/>
        <v>808.99999999999977</v>
      </c>
      <c r="J9903" s="42">
        <f>VLOOKUP(B9903,Invoices!A:I,9,TRUE)</f>
        <v>2021</v>
      </c>
    </row>
    <row r="9904" spans="1:10" x14ac:dyDescent="0.15">
      <c r="A9904" t="s">
        <v>13264</v>
      </c>
      <c r="B9904" t="s">
        <v>2086</v>
      </c>
      <c r="C9904" t="s">
        <v>96</v>
      </c>
      <c r="D9904" t="s">
        <v>75</v>
      </c>
      <c r="E9904">
        <v>1</v>
      </c>
      <c r="F9904" s="8">
        <f>VLOOKUP(C9904,Products!$A$2:$E$20,5,TRUE)</f>
        <v>79.95</v>
      </c>
      <c r="G9904" s="8">
        <f t="shared" si="308"/>
        <v>79.95</v>
      </c>
      <c r="H9904" s="8">
        <f>VLOOKUP(C9904,Products!$A$2:$F$20,6,TRUE)</f>
        <v>27.950000000000003</v>
      </c>
      <c r="I9904" s="8">
        <f t="shared" si="309"/>
        <v>27.950000000000003</v>
      </c>
      <c r="J9904" s="42">
        <f>VLOOKUP(B9904,Invoices!A:I,9,TRUE)</f>
        <v>2021</v>
      </c>
    </row>
    <row r="9905" spans="1:10" x14ac:dyDescent="0.15">
      <c r="A9905" t="s">
        <v>13265</v>
      </c>
      <c r="B9905" t="s">
        <v>2087</v>
      </c>
      <c r="C9905" t="s">
        <v>103</v>
      </c>
      <c r="D9905" t="s">
        <v>77</v>
      </c>
      <c r="E9905">
        <v>10</v>
      </c>
      <c r="F9905" s="8">
        <f>VLOOKUP(C9905,Products!$A$2:$E$20,5,TRUE)</f>
        <v>8.9499999999999993</v>
      </c>
      <c r="G9905" s="8">
        <f t="shared" si="308"/>
        <v>89.5</v>
      </c>
      <c r="H9905" s="8">
        <f>VLOOKUP(C9905,Products!$A$2:$F$20,6,TRUE)</f>
        <v>3.1999999999999993</v>
      </c>
      <c r="I9905" s="8">
        <f t="shared" si="309"/>
        <v>31.999999999999993</v>
      </c>
      <c r="J9905" s="42">
        <f>VLOOKUP(B9905,Invoices!A:I,9,TRUE)</f>
        <v>2021</v>
      </c>
    </row>
    <row r="9906" spans="1:10" x14ac:dyDescent="0.15">
      <c r="A9906" t="s">
        <v>13266</v>
      </c>
      <c r="B9906" t="s">
        <v>2087</v>
      </c>
      <c r="C9906" t="s">
        <v>92</v>
      </c>
      <c r="D9906" t="s">
        <v>82</v>
      </c>
      <c r="E9906">
        <v>2</v>
      </c>
      <c r="F9906" s="8">
        <f>VLOOKUP(C9906,Products!$A$2:$E$20,5,TRUE)</f>
        <v>19.95</v>
      </c>
      <c r="G9906" s="8">
        <f t="shared" si="308"/>
        <v>39.9</v>
      </c>
      <c r="H9906" s="8">
        <f>VLOOKUP(C9906,Products!$A$2:$F$20,6,TRUE)</f>
        <v>7.4499999999999993</v>
      </c>
      <c r="I9906" s="8">
        <f t="shared" si="309"/>
        <v>14.899999999999999</v>
      </c>
      <c r="J9906" s="42">
        <f>VLOOKUP(B9906,Invoices!A:I,9,TRUE)</f>
        <v>2021</v>
      </c>
    </row>
    <row r="9907" spans="1:10" x14ac:dyDescent="0.15">
      <c r="A9907" t="s">
        <v>13267</v>
      </c>
      <c r="B9907" t="s">
        <v>2087</v>
      </c>
      <c r="C9907" t="s">
        <v>102</v>
      </c>
      <c r="D9907" t="s">
        <v>83</v>
      </c>
      <c r="E9907">
        <v>3</v>
      </c>
      <c r="F9907" s="8">
        <f>VLOOKUP(C9907,Products!$A$2:$E$20,5,TRUE)</f>
        <v>29.95</v>
      </c>
      <c r="G9907" s="8">
        <f t="shared" si="308"/>
        <v>89.85</v>
      </c>
      <c r="H9907" s="8">
        <f>VLOOKUP(C9907,Products!$A$2:$F$20,6,TRUE)</f>
        <v>15</v>
      </c>
      <c r="I9907" s="8">
        <f t="shared" si="309"/>
        <v>45</v>
      </c>
      <c r="J9907" s="42">
        <f>VLOOKUP(B9907,Invoices!A:I,9,TRUE)</f>
        <v>2021</v>
      </c>
    </row>
    <row r="9908" spans="1:10" x14ac:dyDescent="0.15">
      <c r="A9908" t="s">
        <v>13268</v>
      </c>
      <c r="B9908" t="s">
        <v>2087</v>
      </c>
      <c r="C9908" t="s">
        <v>90</v>
      </c>
      <c r="D9908" t="s">
        <v>72</v>
      </c>
      <c r="E9908">
        <v>6</v>
      </c>
      <c r="F9908" s="8">
        <f>VLOOKUP(C9908,Products!$A$2:$E$20,5,TRUE)</f>
        <v>8.9499999999999993</v>
      </c>
      <c r="G9908" s="8">
        <f t="shared" si="308"/>
        <v>53.699999999999996</v>
      </c>
      <c r="H9908" s="8">
        <f>VLOOKUP(C9908,Products!$A$2:$F$20,6,TRUE)</f>
        <v>5.6999999999999993</v>
      </c>
      <c r="I9908" s="8">
        <f t="shared" si="309"/>
        <v>34.199999999999996</v>
      </c>
      <c r="J9908" s="42">
        <f>VLOOKUP(B9908,Invoices!A:I,9,TRUE)</f>
        <v>2021</v>
      </c>
    </row>
    <row r="9909" spans="1:10" x14ac:dyDescent="0.15">
      <c r="A9909" t="s">
        <v>13269</v>
      </c>
      <c r="B9909" t="s">
        <v>2088</v>
      </c>
      <c r="C9909" t="s">
        <v>103</v>
      </c>
      <c r="D9909" t="s">
        <v>77</v>
      </c>
      <c r="E9909">
        <v>100</v>
      </c>
      <c r="F9909" s="8">
        <f>VLOOKUP(C9909,Products!$A$2:$E$20,5,TRUE)</f>
        <v>8.9499999999999993</v>
      </c>
      <c r="G9909" s="8">
        <f t="shared" si="308"/>
        <v>894.99999999999989</v>
      </c>
      <c r="H9909" s="8">
        <f>VLOOKUP(C9909,Products!$A$2:$F$20,6,TRUE)</f>
        <v>3.1999999999999993</v>
      </c>
      <c r="I9909" s="8">
        <f t="shared" si="309"/>
        <v>319.99999999999994</v>
      </c>
      <c r="J9909" s="42">
        <f>VLOOKUP(B9909,Invoices!A:I,9,TRUE)</f>
        <v>2021</v>
      </c>
    </row>
    <row r="9910" spans="1:10" x14ac:dyDescent="0.15">
      <c r="A9910" t="s">
        <v>13270</v>
      </c>
      <c r="B9910" t="s">
        <v>2088</v>
      </c>
      <c r="C9910" t="s">
        <v>100</v>
      </c>
      <c r="D9910" t="s">
        <v>78</v>
      </c>
      <c r="E9910">
        <v>2</v>
      </c>
      <c r="F9910" s="8">
        <f>VLOOKUP(C9910,Products!$A$2:$E$20,5,TRUE)</f>
        <v>49.95</v>
      </c>
      <c r="G9910" s="8">
        <f t="shared" si="308"/>
        <v>99.9</v>
      </c>
      <c r="H9910" s="8">
        <f>VLOOKUP(C9910,Products!$A$2:$F$20,6,TRUE)</f>
        <v>19.950000000000003</v>
      </c>
      <c r="I9910" s="8">
        <f t="shared" si="309"/>
        <v>39.900000000000006</v>
      </c>
      <c r="J9910" s="42">
        <f>VLOOKUP(B9910,Invoices!A:I,9,TRUE)</f>
        <v>2021</v>
      </c>
    </row>
    <row r="9911" spans="1:10" x14ac:dyDescent="0.15">
      <c r="A9911" t="s">
        <v>13271</v>
      </c>
      <c r="B9911" t="s">
        <v>2088</v>
      </c>
      <c r="C9911" t="s">
        <v>90</v>
      </c>
      <c r="D9911" t="s">
        <v>72</v>
      </c>
      <c r="E9911">
        <v>12</v>
      </c>
      <c r="F9911" s="8">
        <f>VLOOKUP(C9911,Products!$A$2:$E$20,5,TRUE)</f>
        <v>8.9499999999999993</v>
      </c>
      <c r="G9911" s="8">
        <f t="shared" si="308"/>
        <v>107.39999999999999</v>
      </c>
      <c r="H9911" s="8">
        <f>VLOOKUP(C9911,Products!$A$2:$F$20,6,TRUE)</f>
        <v>5.6999999999999993</v>
      </c>
      <c r="I9911" s="8">
        <f t="shared" si="309"/>
        <v>68.399999999999991</v>
      </c>
      <c r="J9911" s="42">
        <f>VLOOKUP(B9911,Invoices!A:I,9,TRUE)</f>
        <v>2021</v>
      </c>
    </row>
    <row r="9912" spans="1:10" x14ac:dyDescent="0.15">
      <c r="A9912" t="s">
        <v>13272</v>
      </c>
      <c r="B9912" t="s">
        <v>2088</v>
      </c>
      <c r="C9912" t="s">
        <v>101</v>
      </c>
      <c r="D9912" t="s">
        <v>69</v>
      </c>
      <c r="E9912">
        <v>30</v>
      </c>
      <c r="F9912" s="8">
        <f>VLOOKUP(C9912,Products!$A$2:$E$20,5,TRUE)</f>
        <v>129.94999999999999</v>
      </c>
      <c r="G9912" s="8">
        <f t="shared" si="308"/>
        <v>3898.4999999999995</v>
      </c>
      <c r="H9912" s="8">
        <f>VLOOKUP(C9912,Products!$A$2:$F$20,6,TRUE)</f>
        <v>40.449999999999989</v>
      </c>
      <c r="I9912" s="8">
        <f t="shared" si="309"/>
        <v>1213.4999999999995</v>
      </c>
      <c r="J9912" s="42">
        <f>VLOOKUP(B9912,Invoices!A:I,9,TRUE)</f>
        <v>2021</v>
      </c>
    </row>
    <row r="9913" spans="1:10" x14ac:dyDescent="0.15">
      <c r="A9913" t="s">
        <v>13273</v>
      </c>
      <c r="B9913" t="s">
        <v>2089</v>
      </c>
      <c r="C9913" t="s">
        <v>99</v>
      </c>
      <c r="D9913" t="s">
        <v>84</v>
      </c>
      <c r="E9913">
        <v>6</v>
      </c>
      <c r="F9913" s="8">
        <f>VLOOKUP(C9913,Products!$A$2:$E$20,5,TRUE)</f>
        <v>3.5</v>
      </c>
      <c r="G9913" s="8">
        <f t="shared" si="308"/>
        <v>21</v>
      </c>
      <c r="H9913" s="8">
        <f>VLOOKUP(C9913,Products!$A$2:$F$20,6,TRUE)</f>
        <v>0.54999999999999982</v>
      </c>
      <c r="I9913" s="8">
        <f t="shared" si="309"/>
        <v>3.2999999999999989</v>
      </c>
      <c r="J9913" s="42">
        <f>VLOOKUP(B9913,Invoices!A:I,9,TRUE)</f>
        <v>2021</v>
      </c>
    </row>
    <row r="9914" spans="1:10" x14ac:dyDescent="0.15">
      <c r="A9914" t="s">
        <v>13274</v>
      </c>
      <c r="B9914" t="s">
        <v>2089</v>
      </c>
      <c r="C9914" t="s">
        <v>90</v>
      </c>
      <c r="D9914" t="s">
        <v>72</v>
      </c>
      <c r="E9914">
        <v>100</v>
      </c>
      <c r="F9914" s="8">
        <f>VLOOKUP(C9914,Products!$A$2:$E$20,5,TRUE)</f>
        <v>8.9499999999999993</v>
      </c>
      <c r="G9914" s="8">
        <f t="shared" si="308"/>
        <v>894.99999999999989</v>
      </c>
      <c r="H9914" s="8">
        <f>VLOOKUP(C9914,Products!$A$2:$F$20,6,TRUE)</f>
        <v>5.6999999999999993</v>
      </c>
      <c r="I9914" s="8">
        <f t="shared" si="309"/>
        <v>569.99999999999989</v>
      </c>
      <c r="J9914" s="42">
        <f>VLOOKUP(B9914,Invoices!A:I,9,TRUE)</f>
        <v>2021</v>
      </c>
    </row>
    <row r="9915" spans="1:10" x14ac:dyDescent="0.15">
      <c r="A9915" t="s">
        <v>13275</v>
      </c>
      <c r="B9915" t="s">
        <v>2089</v>
      </c>
      <c r="C9915" t="s">
        <v>89</v>
      </c>
      <c r="D9915" t="s">
        <v>80</v>
      </c>
      <c r="E9915">
        <v>1</v>
      </c>
      <c r="F9915" s="8">
        <f>VLOOKUP(C9915,Products!$A$2:$E$20,5,TRUE)</f>
        <v>15.95</v>
      </c>
      <c r="G9915" s="8">
        <f t="shared" si="308"/>
        <v>15.95</v>
      </c>
      <c r="H9915" s="8">
        <f>VLOOKUP(C9915,Products!$A$2:$F$20,6,TRUE)</f>
        <v>6</v>
      </c>
      <c r="I9915" s="8">
        <f t="shared" si="309"/>
        <v>6</v>
      </c>
      <c r="J9915" s="42">
        <f>VLOOKUP(B9915,Invoices!A:I,9,TRUE)</f>
        <v>2021</v>
      </c>
    </row>
    <row r="9916" spans="1:10" x14ac:dyDescent="0.15">
      <c r="A9916" t="s">
        <v>13276</v>
      </c>
      <c r="B9916" t="s">
        <v>2089</v>
      </c>
      <c r="C9916" t="s">
        <v>105</v>
      </c>
      <c r="D9916" t="s">
        <v>81</v>
      </c>
      <c r="E9916">
        <v>24</v>
      </c>
      <c r="F9916" s="8">
        <f>VLOOKUP(C9916,Products!$A$2:$E$20,5,TRUE)</f>
        <v>8.9499999999999993</v>
      </c>
      <c r="G9916" s="8">
        <f t="shared" si="308"/>
        <v>214.79999999999998</v>
      </c>
      <c r="H9916" s="8">
        <f>VLOOKUP(C9916,Products!$A$2:$F$20,6,TRUE)</f>
        <v>3.1999999999999993</v>
      </c>
      <c r="I9916" s="8">
        <f t="shared" si="309"/>
        <v>76.799999999999983</v>
      </c>
      <c r="J9916" s="42">
        <f>VLOOKUP(B9916,Invoices!A:I,9,TRUE)</f>
        <v>2021</v>
      </c>
    </row>
    <row r="9917" spans="1:10" x14ac:dyDescent="0.15">
      <c r="A9917" t="s">
        <v>13277</v>
      </c>
      <c r="B9917" t="s">
        <v>2089</v>
      </c>
      <c r="C9917" t="s">
        <v>95</v>
      </c>
      <c r="D9917" t="s">
        <v>73</v>
      </c>
      <c r="E9917">
        <v>7</v>
      </c>
      <c r="F9917" s="8">
        <f>VLOOKUP(C9917,Products!$A$2:$E$20,5,TRUE)</f>
        <v>12.95</v>
      </c>
      <c r="G9917" s="8">
        <f t="shared" si="308"/>
        <v>90.649999999999991</v>
      </c>
      <c r="H9917" s="8">
        <f>VLOOKUP(C9917,Products!$A$2:$F$20,6,TRUE)</f>
        <v>4.1999999999999993</v>
      </c>
      <c r="I9917" s="8">
        <f t="shared" si="309"/>
        <v>29.399999999999995</v>
      </c>
      <c r="J9917" s="42">
        <f>VLOOKUP(B9917,Invoices!A:I,9,TRUE)</f>
        <v>2021</v>
      </c>
    </row>
    <row r="9918" spans="1:10" x14ac:dyDescent="0.15">
      <c r="A9918" t="s">
        <v>13278</v>
      </c>
      <c r="B9918" t="s">
        <v>2089</v>
      </c>
      <c r="C9918" t="s">
        <v>94</v>
      </c>
      <c r="D9918" t="s">
        <v>86</v>
      </c>
      <c r="E9918">
        <v>10</v>
      </c>
      <c r="F9918" s="8">
        <f>VLOOKUP(C9918,Products!$A$2:$E$20,5,TRUE)</f>
        <v>3.5</v>
      </c>
      <c r="G9918" s="8">
        <f t="shared" si="308"/>
        <v>35</v>
      </c>
      <c r="H9918" s="8">
        <f>VLOOKUP(C9918,Products!$A$2:$F$20,6,TRUE)</f>
        <v>0.54999999999999982</v>
      </c>
      <c r="I9918" s="8">
        <f t="shared" si="309"/>
        <v>5.4999999999999982</v>
      </c>
      <c r="J9918" s="42">
        <f>VLOOKUP(B9918,Invoices!A:I,9,TRUE)</f>
        <v>2021</v>
      </c>
    </row>
    <row r="9919" spans="1:10" x14ac:dyDescent="0.15">
      <c r="A9919" t="s">
        <v>13279</v>
      </c>
      <c r="B9919" t="s">
        <v>2089</v>
      </c>
      <c r="C9919" t="s">
        <v>87</v>
      </c>
      <c r="D9919" t="s">
        <v>68</v>
      </c>
      <c r="E9919">
        <v>1</v>
      </c>
      <c r="F9919" s="8">
        <f>VLOOKUP(C9919,Products!$A$2:$E$20,5,TRUE)</f>
        <v>19.95</v>
      </c>
      <c r="G9919" s="8">
        <f t="shared" si="308"/>
        <v>19.95</v>
      </c>
      <c r="H9919" s="8">
        <f>VLOOKUP(C9919,Products!$A$2:$F$20,6,TRUE)</f>
        <v>7.4499999999999993</v>
      </c>
      <c r="I9919" s="8">
        <f t="shared" si="309"/>
        <v>7.4499999999999993</v>
      </c>
      <c r="J9919" s="42">
        <f>VLOOKUP(B9919,Invoices!A:I,9,TRUE)</f>
        <v>2021</v>
      </c>
    </row>
    <row r="9920" spans="1:10" x14ac:dyDescent="0.15">
      <c r="A9920" t="s">
        <v>13280</v>
      </c>
      <c r="B9920" t="s">
        <v>2089</v>
      </c>
      <c r="C9920" t="s">
        <v>92</v>
      </c>
      <c r="D9920" t="s">
        <v>82</v>
      </c>
      <c r="E9920">
        <v>15</v>
      </c>
      <c r="F9920" s="8">
        <f>VLOOKUP(C9920,Products!$A$2:$E$20,5,TRUE)</f>
        <v>19.95</v>
      </c>
      <c r="G9920" s="8">
        <f t="shared" si="308"/>
        <v>299.25</v>
      </c>
      <c r="H9920" s="8">
        <f>VLOOKUP(C9920,Products!$A$2:$F$20,6,TRUE)</f>
        <v>7.4499999999999993</v>
      </c>
      <c r="I9920" s="8">
        <f t="shared" si="309"/>
        <v>111.74999999999999</v>
      </c>
      <c r="J9920" s="42">
        <f>VLOOKUP(B9920,Invoices!A:I,9,TRUE)</f>
        <v>2021</v>
      </c>
    </row>
    <row r="9921" spans="1:10" x14ac:dyDescent="0.15">
      <c r="A9921" t="s">
        <v>13281</v>
      </c>
      <c r="B9921" t="s">
        <v>2090</v>
      </c>
      <c r="C9921" t="s">
        <v>92</v>
      </c>
      <c r="D9921" t="s">
        <v>82</v>
      </c>
      <c r="E9921">
        <v>2</v>
      </c>
      <c r="F9921" s="8">
        <f>VLOOKUP(C9921,Products!$A$2:$E$20,5,TRUE)</f>
        <v>19.95</v>
      </c>
      <c r="G9921" s="8">
        <f t="shared" si="308"/>
        <v>39.9</v>
      </c>
      <c r="H9921" s="8">
        <f>VLOOKUP(C9921,Products!$A$2:$F$20,6,TRUE)</f>
        <v>7.4499999999999993</v>
      </c>
      <c r="I9921" s="8">
        <f t="shared" si="309"/>
        <v>14.899999999999999</v>
      </c>
      <c r="J9921" s="42">
        <f>VLOOKUP(B9921,Invoices!A:I,9,TRUE)</f>
        <v>2021</v>
      </c>
    </row>
    <row r="9922" spans="1:10" x14ac:dyDescent="0.15">
      <c r="A9922" t="s">
        <v>13282</v>
      </c>
      <c r="B9922" t="s">
        <v>2090</v>
      </c>
      <c r="C9922" t="s">
        <v>100</v>
      </c>
      <c r="D9922" t="s">
        <v>78</v>
      </c>
      <c r="E9922">
        <v>1</v>
      </c>
      <c r="F9922" s="8">
        <f>VLOOKUP(C9922,Products!$A$2:$E$20,5,TRUE)</f>
        <v>49.95</v>
      </c>
      <c r="G9922" s="8">
        <f t="shared" si="308"/>
        <v>49.95</v>
      </c>
      <c r="H9922" s="8">
        <f>VLOOKUP(C9922,Products!$A$2:$F$20,6,TRUE)</f>
        <v>19.950000000000003</v>
      </c>
      <c r="I9922" s="8">
        <f t="shared" si="309"/>
        <v>19.950000000000003</v>
      </c>
      <c r="J9922" s="42">
        <f>VLOOKUP(B9922,Invoices!A:I,9,TRUE)</f>
        <v>2021</v>
      </c>
    </row>
    <row r="9923" spans="1:10" x14ac:dyDescent="0.15">
      <c r="A9923" t="s">
        <v>13283</v>
      </c>
      <c r="B9923" t="s">
        <v>2090</v>
      </c>
      <c r="C9923" t="s">
        <v>88</v>
      </c>
      <c r="D9923" t="s">
        <v>85</v>
      </c>
      <c r="E9923">
        <v>25</v>
      </c>
      <c r="F9923" s="8">
        <f>VLOOKUP(C9923,Products!$A$2:$E$20,5,TRUE)</f>
        <v>8.9499999999999993</v>
      </c>
      <c r="G9923" s="8">
        <f t="shared" ref="G9923:G9986" si="310">F9923*E9923</f>
        <v>223.74999999999997</v>
      </c>
      <c r="H9923" s="8">
        <f>VLOOKUP(C9923,Products!$A$2:$F$20,6,TRUE)</f>
        <v>5.6999999999999993</v>
      </c>
      <c r="I9923" s="8">
        <f t="shared" ref="I9923:I9986" si="311">H9923*E9923</f>
        <v>142.49999999999997</v>
      </c>
      <c r="J9923" s="42">
        <f>VLOOKUP(B9923,Invoices!A:I,9,TRUE)</f>
        <v>2021</v>
      </c>
    </row>
    <row r="9924" spans="1:10" x14ac:dyDescent="0.15">
      <c r="A9924" t="s">
        <v>13284</v>
      </c>
      <c r="B9924" t="s">
        <v>2090</v>
      </c>
      <c r="C9924" t="s">
        <v>90</v>
      </c>
      <c r="D9924" t="s">
        <v>72</v>
      </c>
      <c r="E9924">
        <v>6</v>
      </c>
      <c r="F9924" s="8">
        <f>VLOOKUP(C9924,Products!$A$2:$E$20,5,TRUE)</f>
        <v>8.9499999999999993</v>
      </c>
      <c r="G9924" s="8">
        <f t="shared" si="310"/>
        <v>53.699999999999996</v>
      </c>
      <c r="H9924" s="8">
        <f>VLOOKUP(C9924,Products!$A$2:$F$20,6,TRUE)</f>
        <v>5.6999999999999993</v>
      </c>
      <c r="I9924" s="8">
        <f t="shared" si="311"/>
        <v>34.199999999999996</v>
      </c>
      <c r="J9924" s="42">
        <f>VLOOKUP(B9924,Invoices!A:I,9,TRUE)</f>
        <v>2021</v>
      </c>
    </row>
    <row r="9925" spans="1:10" x14ac:dyDescent="0.15">
      <c r="A9925" t="s">
        <v>13285</v>
      </c>
      <c r="B9925" t="s">
        <v>2090</v>
      </c>
      <c r="C9925" t="s">
        <v>97</v>
      </c>
      <c r="D9925" t="s">
        <v>74</v>
      </c>
      <c r="E9925">
        <v>2</v>
      </c>
      <c r="F9925" s="8">
        <f>VLOOKUP(C9925,Products!$A$2:$E$20,5,TRUE)</f>
        <v>1.5</v>
      </c>
      <c r="G9925" s="8">
        <f t="shared" si="310"/>
        <v>3</v>
      </c>
      <c r="H9925" s="8">
        <f>VLOOKUP(C9925,Products!$A$2:$F$20,6,TRUE)</f>
        <v>0.5</v>
      </c>
      <c r="I9925" s="8">
        <f t="shared" si="311"/>
        <v>1</v>
      </c>
      <c r="J9925" s="42">
        <f>VLOOKUP(B9925,Invoices!A:I,9,TRUE)</f>
        <v>2021</v>
      </c>
    </row>
    <row r="9926" spans="1:10" x14ac:dyDescent="0.15">
      <c r="A9926" t="s">
        <v>13286</v>
      </c>
      <c r="B9926" t="s">
        <v>2090</v>
      </c>
      <c r="C9926" t="s">
        <v>87</v>
      </c>
      <c r="D9926" t="s">
        <v>68</v>
      </c>
      <c r="E9926">
        <v>6</v>
      </c>
      <c r="F9926" s="8">
        <f>VLOOKUP(C9926,Products!$A$2:$E$20,5,TRUE)</f>
        <v>19.95</v>
      </c>
      <c r="G9926" s="8">
        <f t="shared" si="310"/>
        <v>119.69999999999999</v>
      </c>
      <c r="H9926" s="8">
        <f>VLOOKUP(C9926,Products!$A$2:$F$20,6,TRUE)</f>
        <v>7.4499999999999993</v>
      </c>
      <c r="I9926" s="8">
        <f t="shared" si="311"/>
        <v>44.699999999999996</v>
      </c>
      <c r="J9926" s="42">
        <f>VLOOKUP(B9926,Invoices!A:I,9,TRUE)</f>
        <v>2021</v>
      </c>
    </row>
    <row r="9927" spans="1:10" x14ac:dyDescent="0.15">
      <c r="A9927" t="s">
        <v>13287</v>
      </c>
      <c r="B9927" t="s">
        <v>2090</v>
      </c>
      <c r="C9927" t="s">
        <v>98</v>
      </c>
      <c r="D9927" t="s">
        <v>79</v>
      </c>
      <c r="E9927">
        <v>2</v>
      </c>
      <c r="F9927" s="8">
        <f>VLOOKUP(C9927,Products!$A$2:$E$20,5,TRUE)</f>
        <v>14.95</v>
      </c>
      <c r="G9927" s="8">
        <f t="shared" si="310"/>
        <v>29.9</v>
      </c>
      <c r="H9927" s="8">
        <f>VLOOKUP(C9927,Products!$A$2:$F$20,6,TRUE)</f>
        <v>3.0499999999999989</v>
      </c>
      <c r="I9927" s="8">
        <f t="shared" si="311"/>
        <v>6.0999999999999979</v>
      </c>
      <c r="J9927" s="42">
        <f>VLOOKUP(B9927,Invoices!A:I,9,TRUE)</f>
        <v>2021</v>
      </c>
    </row>
    <row r="9928" spans="1:10" x14ac:dyDescent="0.15">
      <c r="A9928" t="s">
        <v>13288</v>
      </c>
      <c r="B9928" t="s">
        <v>2090</v>
      </c>
      <c r="C9928" t="s">
        <v>103</v>
      </c>
      <c r="D9928" t="s">
        <v>77</v>
      </c>
      <c r="E9928">
        <v>1</v>
      </c>
      <c r="F9928" s="8">
        <f>VLOOKUP(C9928,Products!$A$2:$E$20,5,TRUE)</f>
        <v>8.9499999999999993</v>
      </c>
      <c r="G9928" s="8">
        <f t="shared" si="310"/>
        <v>8.9499999999999993</v>
      </c>
      <c r="H9928" s="8">
        <f>VLOOKUP(C9928,Products!$A$2:$F$20,6,TRUE)</f>
        <v>3.1999999999999993</v>
      </c>
      <c r="I9928" s="8">
        <f t="shared" si="311"/>
        <v>3.1999999999999993</v>
      </c>
      <c r="J9928" s="42">
        <f>VLOOKUP(B9928,Invoices!A:I,9,TRUE)</f>
        <v>2021</v>
      </c>
    </row>
    <row r="9929" spans="1:10" x14ac:dyDescent="0.15">
      <c r="A9929" t="s">
        <v>13289</v>
      </c>
      <c r="B9929" t="s">
        <v>2090</v>
      </c>
      <c r="C9929" t="s">
        <v>105</v>
      </c>
      <c r="D9929" t="s">
        <v>81</v>
      </c>
      <c r="E9929">
        <v>1</v>
      </c>
      <c r="F9929" s="8">
        <f>VLOOKUP(C9929,Products!$A$2:$E$20,5,TRUE)</f>
        <v>8.9499999999999993</v>
      </c>
      <c r="G9929" s="8">
        <f t="shared" si="310"/>
        <v>8.9499999999999993</v>
      </c>
      <c r="H9929" s="8">
        <f>VLOOKUP(C9929,Products!$A$2:$F$20,6,TRUE)</f>
        <v>3.1999999999999993</v>
      </c>
      <c r="I9929" s="8">
        <f t="shared" si="311"/>
        <v>3.1999999999999993</v>
      </c>
      <c r="J9929" s="42">
        <f>VLOOKUP(B9929,Invoices!A:I,9,TRUE)</f>
        <v>2021</v>
      </c>
    </row>
    <row r="9930" spans="1:10" x14ac:dyDescent="0.15">
      <c r="A9930" t="s">
        <v>13290</v>
      </c>
      <c r="B9930" t="s">
        <v>2090</v>
      </c>
      <c r="C9930" t="s">
        <v>104</v>
      </c>
      <c r="D9930" t="s">
        <v>71</v>
      </c>
      <c r="E9930">
        <v>10</v>
      </c>
      <c r="F9930" s="8">
        <f>VLOOKUP(C9930,Products!$A$2:$E$20,5,TRUE)</f>
        <v>2.95</v>
      </c>
      <c r="G9930" s="8">
        <f t="shared" si="310"/>
        <v>29.5</v>
      </c>
      <c r="H9930" s="8">
        <f>VLOOKUP(C9930,Products!$A$2:$F$20,6,TRUE)</f>
        <v>1.1500000000000001</v>
      </c>
      <c r="I9930" s="8">
        <f t="shared" si="311"/>
        <v>11.500000000000002</v>
      </c>
      <c r="J9930" s="42">
        <f>VLOOKUP(B9930,Invoices!A:I,9,TRUE)</f>
        <v>2021</v>
      </c>
    </row>
    <row r="9931" spans="1:10" x14ac:dyDescent="0.15">
      <c r="A9931" t="s">
        <v>13291</v>
      </c>
      <c r="B9931" t="s">
        <v>2090</v>
      </c>
      <c r="C9931" t="s">
        <v>89</v>
      </c>
      <c r="D9931" t="s">
        <v>80</v>
      </c>
      <c r="E9931">
        <v>4</v>
      </c>
      <c r="F9931" s="8">
        <f>VLOOKUP(C9931,Products!$A$2:$E$20,5,TRUE)</f>
        <v>15.95</v>
      </c>
      <c r="G9931" s="8">
        <f t="shared" si="310"/>
        <v>63.8</v>
      </c>
      <c r="H9931" s="8">
        <f>VLOOKUP(C9931,Products!$A$2:$F$20,6,TRUE)</f>
        <v>6</v>
      </c>
      <c r="I9931" s="8">
        <f t="shared" si="311"/>
        <v>24</v>
      </c>
      <c r="J9931" s="42">
        <f>VLOOKUP(B9931,Invoices!A:I,9,TRUE)</f>
        <v>2021</v>
      </c>
    </row>
    <row r="9932" spans="1:10" x14ac:dyDescent="0.15">
      <c r="A9932" t="s">
        <v>13292</v>
      </c>
      <c r="B9932" t="s">
        <v>2090</v>
      </c>
      <c r="C9932" t="s">
        <v>102</v>
      </c>
      <c r="D9932" t="s">
        <v>83</v>
      </c>
      <c r="E9932">
        <v>4</v>
      </c>
      <c r="F9932" s="8">
        <f>VLOOKUP(C9932,Products!$A$2:$E$20,5,TRUE)</f>
        <v>29.95</v>
      </c>
      <c r="G9932" s="8">
        <f t="shared" si="310"/>
        <v>119.8</v>
      </c>
      <c r="H9932" s="8">
        <f>VLOOKUP(C9932,Products!$A$2:$F$20,6,TRUE)</f>
        <v>15</v>
      </c>
      <c r="I9932" s="8">
        <f t="shared" si="311"/>
        <v>60</v>
      </c>
      <c r="J9932" s="42">
        <f>VLOOKUP(B9932,Invoices!A:I,9,TRUE)</f>
        <v>2021</v>
      </c>
    </row>
    <row r="9933" spans="1:10" x14ac:dyDescent="0.15">
      <c r="A9933" t="s">
        <v>13293</v>
      </c>
      <c r="B9933" t="s">
        <v>2090</v>
      </c>
      <c r="C9933" t="s">
        <v>101</v>
      </c>
      <c r="D9933" t="s">
        <v>69</v>
      </c>
      <c r="E9933">
        <v>30</v>
      </c>
      <c r="F9933" s="8">
        <f>VLOOKUP(C9933,Products!$A$2:$E$20,5,TRUE)</f>
        <v>129.94999999999999</v>
      </c>
      <c r="G9933" s="8">
        <f t="shared" si="310"/>
        <v>3898.4999999999995</v>
      </c>
      <c r="H9933" s="8">
        <f>VLOOKUP(C9933,Products!$A$2:$F$20,6,TRUE)</f>
        <v>40.449999999999989</v>
      </c>
      <c r="I9933" s="8">
        <f t="shared" si="311"/>
        <v>1213.4999999999995</v>
      </c>
      <c r="J9933" s="42">
        <f>VLOOKUP(B9933,Invoices!A:I,9,TRUE)</f>
        <v>2021</v>
      </c>
    </row>
    <row r="9934" spans="1:10" x14ac:dyDescent="0.15">
      <c r="A9934" t="s">
        <v>13294</v>
      </c>
      <c r="B9934" t="s">
        <v>2091</v>
      </c>
      <c r="C9934" t="s">
        <v>90</v>
      </c>
      <c r="D9934" t="s">
        <v>72</v>
      </c>
      <c r="E9934">
        <v>1</v>
      </c>
      <c r="F9934" s="8">
        <f>VLOOKUP(C9934,Products!$A$2:$E$20,5,TRUE)</f>
        <v>8.9499999999999993</v>
      </c>
      <c r="G9934" s="8">
        <f t="shared" si="310"/>
        <v>8.9499999999999993</v>
      </c>
      <c r="H9934" s="8">
        <f>VLOOKUP(C9934,Products!$A$2:$F$20,6,TRUE)</f>
        <v>5.6999999999999993</v>
      </c>
      <c r="I9934" s="8">
        <f t="shared" si="311"/>
        <v>5.6999999999999993</v>
      </c>
      <c r="J9934" s="42">
        <f>VLOOKUP(B9934,Invoices!A:I,9,TRUE)</f>
        <v>2021</v>
      </c>
    </row>
    <row r="9935" spans="1:10" x14ac:dyDescent="0.15">
      <c r="A9935" t="s">
        <v>13295</v>
      </c>
      <c r="B9935" t="s">
        <v>2091</v>
      </c>
      <c r="C9935" t="s">
        <v>102</v>
      </c>
      <c r="D9935" t="s">
        <v>83</v>
      </c>
      <c r="E9935">
        <v>3</v>
      </c>
      <c r="F9935" s="8">
        <f>VLOOKUP(C9935,Products!$A$2:$E$20,5,TRUE)</f>
        <v>29.95</v>
      </c>
      <c r="G9935" s="8">
        <f t="shared" si="310"/>
        <v>89.85</v>
      </c>
      <c r="H9935" s="8">
        <f>VLOOKUP(C9935,Products!$A$2:$F$20,6,TRUE)</f>
        <v>15</v>
      </c>
      <c r="I9935" s="8">
        <f t="shared" si="311"/>
        <v>45</v>
      </c>
      <c r="J9935" s="42">
        <f>VLOOKUP(B9935,Invoices!A:I,9,TRUE)</f>
        <v>2021</v>
      </c>
    </row>
    <row r="9936" spans="1:10" x14ac:dyDescent="0.15">
      <c r="A9936" t="s">
        <v>13296</v>
      </c>
      <c r="B9936" t="s">
        <v>2091</v>
      </c>
      <c r="C9936" t="s">
        <v>99</v>
      </c>
      <c r="D9936" t="s">
        <v>84</v>
      </c>
      <c r="E9936">
        <v>4</v>
      </c>
      <c r="F9936" s="8">
        <f>VLOOKUP(C9936,Products!$A$2:$E$20,5,TRUE)</f>
        <v>3.5</v>
      </c>
      <c r="G9936" s="8">
        <f t="shared" si="310"/>
        <v>14</v>
      </c>
      <c r="H9936" s="8">
        <f>VLOOKUP(C9936,Products!$A$2:$F$20,6,TRUE)</f>
        <v>0.54999999999999982</v>
      </c>
      <c r="I9936" s="8">
        <f t="shared" si="311"/>
        <v>2.1999999999999993</v>
      </c>
      <c r="J9936" s="42">
        <f>VLOOKUP(B9936,Invoices!A:I,9,TRUE)</f>
        <v>2021</v>
      </c>
    </row>
    <row r="9937" spans="1:10" x14ac:dyDescent="0.15">
      <c r="A9937" t="s">
        <v>13297</v>
      </c>
      <c r="B9937" t="s">
        <v>2091</v>
      </c>
      <c r="C9937" t="s">
        <v>94</v>
      </c>
      <c r="D9937" t="s">
        <v>86</v>
      </c>
      <c r="E9937">
        <v>12</v>
      </c>
      <c r="F9937" s="8">
        <f>VLOOKUP(C9937,Products!$A$2:$E$20,5,TRUE)</f>
        <v>3.5</v>
      </c>
      <c r="G9937" s="8">
        <f t="shared" si="310"/>
        <v>42</v>
      </c>
      <c r="H9937" s="8">
        <f>VLOOKUP(C9937,Products!$A$2:$F$20,6,TRUE)</f>
        <v>0.54999999999999982</v>
      </c>
      <c r="I9937" s="8">
        <f t="shared" si="311"/>
        <v>6.5999999999999979</v>
      </c>
      <c r="J9937" s="42">
        <f>VLOOKUP(B9937,Invoices!A:I,9,TRUE)</f>
        <v>2021</v>
      </c>
    </row>
    <row r="9938" spans="1:10" x14ac:dyDescent="0.15">
      <c r="A9938" t="s">
        <v>13298</v>
      </c>
      <c r="B9938" t="s">
        <v>2092</v>
      </c>
      <c r="C9938" t="s">
        <v>95</v>
      </c>
      <c r="D9938" t="s">
        <v>73</v>
      </c>
      <c r="E9938">
        <v>30</v>
      </c>
      <c r="F9938" s="8">
        <f>VLOOKUP(C9938,Products!$A$2:$E$20,5,TRUE)</f>
        <v>12.95</v>
      </c>
      <c r="G9938" s="8">
        <f t="shared" si="310"/>
        <v>388.5</v>
      </c>
      <c r="H9938" s="8">
        <f>VLOOKUP(C9938,Products!$A$2:$F$20,6,TRUE)</f>
        <v>4.1999999999999993</v>
      </c>
      <c r="I9938" s="8">
        <f t="shared" si="311"/>
        <v>125.99999999999997</v>
      </c>
      <c r="J9938" s="42">
        <f>VLOOKUP(B9938,Invoices!A:I,9,TRUE)</f>
        <v>2021</v>
      </c>
    </row>
    <row r="9939" spans="1:10" x14ac:dyDescent="0.15">
      <c r="A9939" t="s">
        <v>13299</v>
      </c>
      <c r="B9939" t="s">
        <v>2092</v>
      </c>
      <c r="C9939" t="s">
        <v>87</v>
      </c>
      <c r="D9939" t="s">
        <v>68</v>
      </c>
      <c r="E9939">
        <v>100</v>
      </c>
      <c r="F9939" s="8">
        <f>VLOOKUP(C9939,Products!$A$2:$E$20,5,TRUE)</f>
        <v>19.95</v>
      </c>
      <c r="G9939" s="8">
        <f t="shared" si="310"/>
        <v>1995</v>
      </c>
      <c r="H9939" s="8">
        <f>VLOOKUP(C9939,Products!$A$2:$F$20,6,TRUE)</f>
        <v>7.4499999999999993</v>
      </c>
      <c r="I9939" s="8">
        <f t="shared" si="311"/>
        <v>744.99999999999989</v>
      </c>
      <c r="J9939" s="42">
        <f>VLOOKUP(B9939,Invoices!A:I,9,TRUE)</f>
        <v>2021</v>
      </c>
    </row>
    <row r="9940" spans="1:10" x14ac:dyDescent="0.15">
      <c r="A9940" t="s">
        <v>13300</v>
      </c>
      <c r="B9940" t="s">
        <v>2092</v>
      </c>
      <c r="C9940" t="s">
        <v>90</v>
      </c>
      <c r="D9940" t="s">
        <v>72</v>
      </c>
      <c r="E9940">
        <v>5</v>
      </c>
      <c r="F9940" s="8">
        <f>VLOOKUP(C9940,Products!$A$2:$E$20,5,TRUE)</f>
        <v>8.9499999999999993</v>
      </c>
      <c r="G9940" s="8">
        <f t="shared" si="310"/>
        <v>44.75</v>
      </c>
      <c r="H9940" s="8">
        <f>VLOOKUP(C9940,Products!$A$2:$F$20,6,TRUE)</f>
        <v>5.6999999999999993</v>
      </c>
      <c r="I9940" s="8">
        <f t="shared" si="311"/>
        <v>28.499999999999996</v>
      </c>
      <c r="J9940" s="42">
        <f>VLOOKUP(B9940,Invoices!A:I,9,TRUE)</f>
        <v>2021</v>
      </c>
    </row>
    <row r="9941" spans="1:10" x14ac:dyDescent="0.15">
      <c r="A9941" t="s">
        <v>13301</v>
      </c>
      <c r="B9941" t="s">
        <v>2092</v>
      </c>
      <c r="C9941" t="s">
        <v>103</v>
      </c>
      <c r="D9941" t="s">
        <v>77</v>
      </c>
      <c r="E9941">
        <v>2</v>
      </c>
      <c r="F9941" s="8">
        <f>VLOOKUP(C9941,Products!$A$2:$E$20,5,TRUE)</f>
        <v>8.9499999999999993</v>
      </c>
      <c r="G9941" s="8">
        <f t="shared" si="310"/>
        <v>17.899999999999999</v>
      </c>
      <c r="H9941" s="8">
        <f>VLOOKUP(C9941,Products!$A$2:$F$20,6,TRUE)</f>
        <v>3.1999999999999993</v>
      </c>
      <c r="I9941" s="8">
        <f t="shared" si="311"/>
        <v>6.3999999999999986</v>
      </c>
      <c r="J9941" s="42">
        <f>VLOOKUP(B9941,Invoices!A:I,9,TRUE)</f>
        <v>2021</v>
      </c>
    </row>
    <row r="9942" spans="1:10" x14ac:dyDescent="0.15">
      <c r="A9942" t="s">
        <v>13302</v>
      </c>
      <c r="B9942" t="s">
        <v>2092</v>
      </c>
      <c r="C9942" t="s">
        <v>98</v>
      </c>
      <c r="D9942" t="s">
        <v>79</v>
      </c>
      <c r="E9942">
        <v>1</v>
      </c>
      <c r="F9942" s="8">
        <f>VLOOKUP(C9942,Products!$A$2:$E$20,5,TRUE)</f>
        <v>14.95</v>
      </c>
      <c r="G9942" s="8">
        <f t="shared" si="310"/>
        <v>14.95</v>
      </c>
      <c r="H9942" s="8">
        <f>VLOOKUP(C9942,Products!$A$2:$F$20,6,TRUE)</f>
        <v>3.0499999999999989</v>
      </c>
      <c r="I9942" s="8">
        <f t="shared" si="311"/>
        <v>3.0499999999999989</v>
      </c>
      <c r="J9942" s="42">
        <f>VLOOKUP(B9942,Invoices!A:I,9,TRUE)</f>
        <v>2021</v>
      </c>
    </row>
    <row r="9943" spans="1:10" x14ac:dyDescent="0.15">
      <c r="A9943" t="s">
        <v>13303</v>
      </c>
      <c r="B9943" t="s">
        <v>2093</v>
      </c>
      <c r="C9943" t="s">
        <v>91</v>
      </c>
      <c r="D9943" t="s">
        <v>70</v>
      </c>
      <c r="E9943">
        <v>24</v>
      </c>
      <c r="F9943" s="8">
        <f>VLOOKUP(C9943,Products!$A$2:$E$20,5,TRUE)</f>
        <v>49.95</v>
      </c>
      <c r="G9943" s="8">
        <f t="shared" si="310"/>
        <v>1198.8000000000002</v>
      </c>
      <c r="H9943" s="8">
        <f>VLOOKUP(C9943,Products!$A$2:$F$20,6,TRUE)</f>
        <v>21.200000000000003</v>
      </c>
      <c r="I9943" s="8">
        <f t="shared" si="311"/>
        <v>508.80000000000007</v>
      </c>
      <c r="J9943" s="42">
        <f>VLOOKUP(B9943,Invoices!A:I,9,TRUE)</f>
        <v>2021</v>
      </c>
    </row>
    <row r="9944" spans="1:10" x14ac:dyDescent="0.15">
      <c r="A9944" t="s">
        <v>13304</v>
      </c>
      <c r="B9944" t="s">
        <v>2093</v>
      </c>
      <c r="C9944" t="s">
        <v>93</v>
      </c>
      <c r="D9944" t="s">
        <v>76</v>
      </c>
      <c r="E9944">
        <v>1</v>
      </c>
      <c r="F9944" s="8">
        <f>VLOOKUP(C9944,Products!$A$2:$E$20,5,TRUE)</f>
        <v>9.9499999999999993</v>
      </c>
      <c r="G9944" s="8">
        <f t="shared" si="310"/>
        <v>9.9499999999999993</v>
      </c>
      <c r="H9944" s="8">
        <f>VLOOKUP(C9944,Products!$A$2:$F$20,6,TRUE)</f>
        <v>1.9499999999999993</v>
      </c>
      <c r="I9944" s="8">
        <f t="shared" si="311"/>
        <v>1.9499999999999993</v>
      </c>
      <c r="J9944" s="42">
        <f>VLOOKUP(B9944,Invoices!A:I,9,TRUE)</f>
        <v>2021</v>
      </c>
    </row>
    <row r="9945" spans="1:10" x14ac:dyDescent="0.15">
      <c r="A9945" t="s">
        <v>13305</v>
      </c>
      <c r="B9945" t="s">
        <v>2093</v>
      </c>
      <c r="C9945" t="s">
        <v>104</v>
      </c>
      <c r="D9945" t="s">
        <v>71</v>
      </c>
      <c r="E9945">
        <v>12</v>
      </c>
      <c r="F9945" s="8">
        <f>VLOOKUP(C9945,Products!$A$2:$E$20,5,TRUE)</f>
        <v>2.95</v>
      </c>
      <c r="G9945" s="8">
        <f t="shared" si="310"/>
        <v>35.400000000000006</v>
      </c>
      <c r="H9945" s="8">
        <f>VLOOKUP(C9945,Products!$A$2:$F$20,6,TRUE)</f>
        <v>1.1500000000000001</v>
      </c>
      <c r="I9945" s="8">
        <f t="shared" si="311"/>
        <v>13.8</v>
      </c>
      <c r="J9945" s="42">
        <f>VLOOKUP(B9945,Invoices!A:I,9,TRUE)</f>
        <v>2021</v>
      </c>
    </row>
    <row r="9946" spans="1:10" x14ac:dyDescent="0.15">
      <c r="A9946" t="s">
        <v>13306</v>
      </c>
      <c r="B9946" t="s">
        <v>2093</v>
      </c>
      <c r="C9946" t="s">
        <v>90</v>
      </c>
      <c r="D9946" t="s">
        <v>72</v>
      </c>
      <c r="E9946">
        <v>1</v>
      </c>
      <c r="F9946" s="8">
        <f>VLOOKUP(C9946,Products!$A$2:$E$20,5,TRUE)</f>
        <v>8.9499999999999993</v>
      </c>
      <c r="G9946" s="8">
        <f t="shared" si="310"/>
        <v>8.9499999999999993</v>
      </c>
      <c r="H9946" s="8">
        <f>VLOOKUP(C9946,Products!$A$2:$F$20,6,TRUE)</f>
        <v>5.6999999999999993</v>
      </c>
      <c r="I9946" s="8">
        <f t="shared" si="311"/>
        <v>5.6999999999999993</v>
      </c>
      <c r="J9946" s="42">
        <f>VLOOKUP(B9946,Invoices!A:I,9,TRUE)</f>
        <v>2021</v>
      </c>
    </row>
    <row r="9947" spans="1:10" x14ac:dyDescent="0.15">
      <c r="A9947" t="s">
        <v>13307</v>
      </c>
      <c r="B9947" t="s">
        <v>2094</v>
      </c>
      <c r="C9947" t="s">
        <v>96</v>
      </c>
      <c r="D9947" t="s">
        <v>75</v>
      </c>
      <c r="E9947">
        <v>1</v>
      </c>
      <c r="F9947" s="8">
        <f>VLOOKUP(C9947,Products!$A$2:$E$20,5,TRUE)</f>
        <v>79.95</v>
      </c>
      <c r="G9947" s="8">
        <f t="shared" si="310"/>
        <v>79.95</v>
      </c>
      <c r="H9947" s="8">
        <f>VLOOKUP(C9947,Products!$A$2:$F$20,6,TRUE)</f>
        <v>27.950000000000003</v>
      </c>
      <c r="I9947" s="8">
        <f t="shared" si="311"/>
        <v>27.950000000000003</v>
      </c>
      <c r="J9947" s="42">
        <f>VLOOKUP(B9947,Invoices!A:I,9,TRUE)</f>
        <v>2021</v>
      </c>
    </row>
    <row r="9948" spans="1:10" x14ac:dyDescent="0.15">
      <c r="A9948" t="s">
        <v>13308</v>
      </c>
      <c r="B9948" t="s">
        <v>2094</v>
      </c>
      <c r="C9948" t="s">
        <v>94</v>
      </c>
      <c r="D9948" t="s">
        <v>86</v>
      </c>
      <c r="E9948">
        <v>50</v>
      </c>
      <c r="F9948" s="8">
        <f>VLOOKUP(C9948,Products!$A$2:$E$20,5,TRUE)</f>
        <v>3.5</v>
      </c>
      <c r="G9948" s="8">
        <f t="shared" si="310"/>
        <v>175</v>
      </c>
      <c r="H9948" s="8">
        <f>VLOOKUP(C9948,Products!$A$2:$F$20,6,TRUE)</f>
        <v>0.54999999999999982</v>
      </c>
      <c r="I9948" s="8">
        <f t="shared" si="311"/>
        <v>27.499999999999993</v>
      </c>
      <c r="J9948" s="42">
        <f>VLOOKUP(B9948,Invoices!A:I,9,TRUE)</f>
        <v>2021</v>
      </c>
    </row>
    <row r="9949" spans="1:10" x14ac:dyDescent="0.15">
      <c r="A9949" t="s">
        <v>13309</v>
      </c>
      <c r="B9949" t="s">
        <v>2094</v>
      </c>
      <c r="C9949" t="s">
        <v>92</v>
      </c>
      <c r="D9949" t="s">
        <v>82</v>
      </c>
      <c r="E9949">
        <v>1</v>
      </c>
      <c r="F9949" s="8">
        <f>VLOOKUP(C9949,Products!$A$2:$E$20,5,TRUE)</f>
        <v>19.95</v>
      </c>
      <c r="G9949" s="8">
        <f t="shared" si="310"/>
        <v>19.95</v>
      </c>
      <c r="H9949" s="8">
        <f>VLOOKUP(C9949,Products!$A$2:$F$20,6,TRUE)</f>
        <v>7.4499999999999993</v>
      </c>
      <c r="I9949" s="8">
        <f t="shared" si="311"/>
        <v>7.4499999999999993</v>
      </c>
      <c r="J9949" s="42">
        <f>VLOOKUP(B9949,Invoices!A:I,9,TRUE)</f>
        <v>2021</v>
      </c>
    </row>
    <row r="9950" spans="1:10" x14ac:dyDescent="0.15">
      <c r="A9950" t="s">
        <v>13310</v>
      </c>
      <c r="B9950" t="s">
        <v>2094</v>
      </c>
      <c r="C9950" t="s">
        <v>95</v>
      </c>
      <c r="D9950" t="s">
        <v>73</v>
      </c>
      <c r="E9950">
        <v>4</v>
      </c>
      <c r="F9950" s="8">
        <f>VLOOKUP(C9950,Products!$A$2:$E$20,5,TRUE)</f>
        <v>12.95</v>
      </c>
      <c r="G9950" s="8">
        <f t="shared" si="310"/>
        <v>51.8</v>
      </c>
      <c r="H9950" s="8">
        <f>VLOOKUP(C9950,Products!$A$2:$F$20,6,TRUE)</f>
        <v>4.1999999999999993</v>
      </c>
      <c r="I9950" s="8">
        <f t="shared" si="311"/>
        <v>16.799999999999997</v>
      </c>
      <c r="J9950" s="42">
        <f>VLOOKUP(B9950,Invoices!A:I,9,TRUE)</f>
        <v>2021</v>
      </c>
    </row>
    <row r="9951" spans="1:10" x14ac:dyDescent="0.15">
      <c r="A9951" t="s">
        <v>13311</v>
      </c>
      <c r="B9951" t="s">
        <v>2095</v>
      </c>
      <c r="C9951" t="s">
        <v>105</v>
      </c>
      <c r="D9951" t="s">
        <v>81</v>
      </c>
      <c r="E9951">
        <v>3</v>
      </c>
      <c r="F9951" s="8">
        <f>VLOOKUP(C9951,Products!$A$2:$E$20,5,TRUE)</f>
        <v>8.9499999999999993</v>
      </c>
      <c r="G9951" s="8">
        <f t="shared" si="310"/>
        <v>26.849999999999998</v>
      </c>
      <c r="H9951" s="8">
        <f>VLOOKUP(C9951,Products!$A$2:$F$20,6,TRUE)</f>
        <v>3.1999999999999993</v>
      </c>
      <c r="I9951" s="8">
        <f t="shared" si="311"/>
        <v>9.5999999999999979</v>
      </c>
      <c r="J9951" s="42">
        <f>VLOOKUP(B9951,Invoices!A:I,9,TRUE)</f>
        <v>2021</v>
      </c>
    </row>
    <row r="9952" spans="1:10" x14ac:dyDescent="0.15">
      <c r="A9952" t="s">
        <v>13312</v>
      </c>
      <c r="B9952" t="s">
        <v>2096</v>
      </c>
      <c r="C9952" t="s">
        <v>103</v>
      </c>
      <c r="D9952" t="s">
        <v>77</v>
      </c>
      <c r="E9952">
        <v>2</v>
      </c>
      <c r="F9952" s="8">
        <f>VLOOKUP(C9952,Products!$A$2:$E$20,5,TRUE)</f>
        <v>8.9499999999999993</v>
      </c>
      <c r="G9952" s="8">
        <f t="shared" si="310"/>
        <v>17.899999999999999</v>
      </c>
      <c r="H9952" s="8">
        <f>VLOOKUP(C9952,Products!$A$2:$F$20,6,TRUE)</f>
        <v>3.1999999999999993</v>
      </c>
      <c r="I9952" s="8">
        <f t="shared" si="311"/>
        <v>6.3999999999999986</v>
      </c>
      <c r="J9952" s="42">
        <f>VLOOKUP(B9952,Invoices!A:I,9,TRUE)</f>
        <v>2021</v>
      </c>
    </row>
    <row r="9953" spans="1:10" x14ac:dyDescent="0.15">
      <c r="A9953" t="s">
        <v>13313</v>
      </c>
      <c r="B9953" t="s">
        <v>2096</v>
      </c>
      <c r="C9953" t="s">
        <v>91</v>
      </c>
      <c r="D9953" t="s">
        <v>70</v>
      </c>
      <c r="E9953">
        <v>1</v>
      </c>
      <c r="F9953" s="8">
        <f>VLOOKUP(C9953,Products!$A$2:$E$20,5,TRUE)</f>
        <v>49.95</v>
      </c>
      <c r="G9953" s="8">
        <f t="shared" si="310"/>
        <v>49.95</v>
      </c>
      <c r="H9953" s="8">
        <f>VLOOKUP(C9953,Products!$A$2:$F$20,6,TRUE)</f>
        <v>21.200000000000003</v>
      </c>
      <c r="I9953" s="8">
        <f t="shared" si="311"/>
        <v>21.200000000000003</v>
      </c>
      <c r="J9953" s="42">
        <f>VLOOKUP(B9953,Invoices!A:I,9,TRUE)</f>
        <v>2021</v>
      </c>
    </row>
    <row r="9954" spans="1:10" x14ac:dyDescent="0.15">
      <c r="A9954" t="s">
        <v>13314</v>
      </c>
      <c r="B9954" t="s">
        <v>2096</v>
      </c>
      <c r="C9954" t="s">
        <v>92</v>
      </c>
      <c r="D9954" t="s">
        <v>82</v>
      </c>
      <c r="E9954">
        <v>1</v>
      </c>
      <c r="F9954" s="8">
        <f>VLOOKUP(C9954,Products!$A$2:$E$20,5,TRUE)</f>
        <v>19.95</v>
      </c>
      <c r="G9954" s="8">
        <f t="shared" si="310"/>
        <v>19.95</v>
      </c>
      <c r="H9954" s="8">
        <f>VLOOKUP(C9954,Products!$A$2:$F$20,6,TRUE)</f>
        <v>7.4499999999999993</v>
      </c>
      <c r="I9954" s="8">
        <f t="shared" si="311"/>
        <v>7.4499999999999993</v>
      </c>
      <c r="J9954" s="42">
        <f>VLOOKUP(B9954,Invoices!A:I,9,TRUE)</f>
        <v>2021</v>
      </c>
    </row>
    <row r="9955" spans="1:10" x14ac:dyDescent="0.15">
      <c r="A9955" t="s">
        <v>13315</v>
      </c>
      <c r="B9955" t="s">
        <v>2097</v>
      </c>
      <c r="C9955" t="s">
        <v>103</v>
      </c>
      <c r="D9955" t="s">
        <v>77</v>
      </c>
      <c r="E9955">
        <v>1</v>
      </c>
      <c r="F9955" s="8">
        <f>VLOOKUP(C9955,Products!$A$2:$E$20,5,TRUE)</f>
        <v>8.9499999999999993</v>
      </c>
      <c r="G9955" s="8">
        <f t="shared" si="310"/>
        <v>8.9499999999999993</v>
      </c>
      <c r="H9955" s="8">
        <f>VLOOKUP(C9955,Products!$A$2:$F$20,6,TRUE)</f>
        <v>3.1999999999999993</v>
      </c>
      <c r="I9955" s="8">
        <f t="shared" si="311"/>
        <v>3.1999999999999993</v>
      </c>
      <c r="J9955" s="42">
        <f>VLOOKUP(B9955,Invoices!A:I,9,TRUE)</f>
        <v>2021</v>
      </c>
    </row>
    <row r="9956" spans="1:10" x14ac:dyDescent="0.15">
      <c r="A9956" t="s">
        <v>13316</v>
      </c>
      <c r="B9956" t="s">
        <v>2097</v>
      </c>
      <c r="C9956" t="s">
        <v>89</v>
      </c>
      <c r="D9956" t="s">
        <v>80</v>
      </c>
      <c r="E9956">
        <v>3</v>
      </c>
      <c r="F9956" s="8">
        <f>VLOOKUP(C9956,Products!$A$2:$E$20,5,TRUE)</f>
        <v>15.95</v>
      </c>
      <c r="G9956" s="8">
        <f t="shared" si="310"/>
        <v>47.849999999999994</v>
      </c>
      <c r="H9956" s="8">
        <f>VLOOKUP(C9956,Products!$A$2:$F$20,6,TRUE)</f>
        <v>6</v>
      </c>
      <c r="I9956" s="8">
        <f t="shared" si="311"/>
        <v>18</v>
      </c>
      <c r="J9956" s="42">
        <f>VLOOKUP(B9956,Invoices!A:I,9,TRUE)</f>
        <v>2021</v>
      </c>
    </row>
    <row r="9957" spans="1:10" x14ac:dyDescent="0.15">
      <c r="A9957" t="s">
        <v>13317</v>
      </c>
      <c r="B9957" t="s">
        <v>2097</v>
      </c>
      <c r="C9957" t="s">
        <v>88</v>
      </c>
      <c r="D9957" t="s">
        <v>85</v>
      </c>
      <c r="E9957">
        <v>6</v>
      </c>
      <c r="F9957" s="8">
        <f>VLOOKUP(C9957,Products!$A$2:$E$20,5,TRUE)</f>
        <v>8.9499999999999993</v>
      </c>
      <c r="G9957" s="8">
        <f t="shared" si="310"/>
        <v>53.699999999999996</v>
      </c>
      <c r="H9957" s="8">
        <f>VLOOKUP(C9957,Products!$A$2:$F$20,6,TRUE)</f>
        <v>5.6999999999999993</v>
      </c>
      <c r="I9957" s="8">
        <f t="shared" si="311"/>
        <v>34.199999999999996</v>
      </c>
      <c r="J9957" s="42">
        <f>VLOOKUP(B9957,Invoices!A:I,9,TRUE)</f>
        <v>2021</v>
      </c>
    </row>
    <row r="9958" spans="1:10" x14ac:dyDescent="0.15">
      <c r="A9958" t="s">
        <v>13318</v>
      </c>
      <c r="B9958" t="s">
        <v>2097</v>
      </c>
      <c r="C9958" t="s">
        <v>104</v>
      </c>
      <c r="D9958" t="s">
        <v>71</v>
      </c>
      <c r="E9958">
        <v>10</v>
      </c>
      <c r="F9958" s="8">
        <f>VLOOKUP(C9958,Products!$A$2:$E$20,5,TRUE)</f>
        <v>2.95</v>
      </c>
      <c r="G9958" s="8">
        <f t="shared" si="310"/>
        <v>29.5</v>
      </c>
      <c r="H9958" s="8">
        <f>VLOOKUP(C9958,Products!$A$2:$F$20,6,TRUE)</f>
        <v>1.1500000000000001</v>
      </c>
      <c r="I9958" s="8">
        <f t="shared" si="311"/>
        <v>11.500000000000002</v>
      </c>
      <c r="J9958" s="42">
        <f>VLOOKUP(B9958,Invoices!A:I,9,TRUE)</f>
        <v>2021</v>
      </c>
    </row>
    <row r="9959" spans="1:10" x14ac:dyDescent="0.15">
      <c r="A9959" t="s">
        <v>13319</v>
      </c>
      <c r="B9959" t="s">
        <v>2097</v>
      </c>
      <c r="C9959" t="s">
        <v>101</v>
      </c>
      <c r="D9959" t="s">
        <v>69</v>
      </c>
      <c r="E9959">
        <v>1</v>
      </c>
      <c r="F9959" s="8">
        <f>VLOOKUP(C9959,Products!$A$2:$E$20,5,TRUE)</f>
        <v>129.94999999999999</v>
      </c>
      <c r="G9959" s="8">
        <f t="shared" si="310"/>
        <v>129.94999999999999</v>
      </c>
      <c r="H9959" s="8">
        <f>VLOOKUP(C9959,Products!$A$2:$F$20,6,TRUE)</f>
        <v>40.449999999999989</v>
      </c>
      <c r="I9959" s="8">
        <f t="shared" si="311"/>
        <v>40.449999999999989</v>
      </c>
      <c r="J9959" s="42">
        <f>VLOOKUP(B9959,Invoices!A:I,9,TRUE)</f>
        <v>2021</v>
      </c>
    </row>
    <row r="9960" spans="1:10" x14ac:dyDescent="0.15">
      <c r="A9960" t="s">
        <v>13320</v>
      </c>
      <c r="B9960" t="s">
        <v>2097</v>
      </c>
      <c r="C9960" t="s">
        <v>100</v>
      </c>
      <c r="D9960" t="s">
        <v>78</v>
      </c>
      <c r="E9960">
        <v>8</v>
      </c>
      <c r="F9960" s="8">
        <f>VLOOKUP(C9960,Products!$A$2:$E$20,5,TRUE)</f>
        <v>49.95</v>
      </c>
      <c r="G9960" s="8">
        <f t="shared" si="310"/>
        <v>399.6</v>
      </c>
      <c r="H9960" s="8">
        <f>VLOOKUP(C9960,Products!$A$2:$F$20,6,TRUE)</f>
        <v>19.950000000000003</v>
      </c>
      <c r="I9960" s="8">
        <f t="shared" si="311"/>
        <v>159.60000000000002</v>
      </c>
      <c r="J9960" s="42">
        <f>VLOOKUP(B9960,Invoices!A:I,9,TRUE)</f>
        <v>2021</v>
      </c>
    </row>
    <row r="9961" spans="1:10" x14ac:dyDescent="0.15">
      <c r="A9961" t="s">
        <v>13321</v>
      </c>
      <c r="B9961" t="s">
        <v>2097</v>
      </c>
      <c r="C9961" t="s">
        <v>96</v>
      </c>
      <c r="D9961" t="s">
        <v>75</v>
      </c>
      <c r="E9961">
        <v>7</v>
      </c>
      <c r="F9961" s="8">
        <f>VLOOKUP(C9961,Products!$A$2:$E$20,5,TRUE)</f>
        <v>79.95</v>
      </c>
      <c r="G9961" s="8">
        <f t="shared" si="310"/>
        <v>559.65</v>
      </c>
      <c r="H9961" s="8">
        <f>VLOOKUP(C9961,Products!$A$2:$F$20,6,TRUE)</f>
        <v>27.950000000000003</v>
      </c>
      <c r="I9961" s="8">
        <f t="shared" si="311"/>
        <v>195.65000000000003</v>
      </c>
      <c r="J9961" s="42">
        <f>VLOOKUP(B9961,Invoices!A:I,9,TRUE)</f>
        <v>2021</v>
      </c>
    </row>
    <row r="9962" spans="1:10" x14ac:dyDescent="0.15">
      <c r="A9962" t="s">
        <v>13322</v>
      </c>
      <c r="B9962" t="s">
        <v>2098</v>
      </c>
      <c r="C9962" t="s">
        <v>104</v>
      </c>
      <c r="D9962" t="s">
        <v>71</v>
      </c>
      <c r="E9962">
        <v>50</v>
      </c>
      <c r="F9962" s="8">
        <f>VLOOKUP(C9962,Products!$A$2:$E$20,5,TRUE)</f>
        <v>2.95</v>
      </c>
      <c r="G9962" s="8">
        <f t="shared" si="310"/>
        <v>147.5</v>
      </c>
      <c r="H9962" s="8">
        <f>VLOOKUP(C9962,Products!$A$2:$F$20,6,TRUE)</f>
        <v>1.1500000000000001</v>
      </c>
      <c r="I9962" s="8">
        <f t="shared" si="311"/>
        <v>57.500000000000007</v>
      </c>
      <c r="J9962" s="42">
        <f>VLOOKUP(B9962,Invoices!A:I,9,TRUE)</f>
        <v>2021</v>
      </c>
    </row>
    <row r="9963" spans="1:10" x14ac:dyDescent="0.15">
      <c r="A9963" t="s">
        <v>13323</v>
      </c>
      <c r="B9963" t="s">
        <v>2098</v>
      </c>
      <c r="C9963" t="s">
        <v>93</v>
      </c>
      <c r="D9963" t="s">
        <v>76</v>
      </c>
      <c r="E9963">
        <v>1</v>
      </c>
      <c r="F9963" s="8">
        <f>VLOOKUP(C9963,Products!$A$2:$E$20,5,TRUE)</f>
        <v>9.9499999999999993</v>
      </c>
      <c r="G9963" s="8">
        <f t="shared" si="310"/>
        <v>9.9499999999999993</v>
      </c>
      <c r="H9963" s="8">
        <f>VLOOKUP(C9963,Products!$A$2:$F$20,6,TRUE)</f>
        <v>1.9499999999999993</v>
      </c>
      <c r="I9963" s="8">
        <f t="shared" si="311"/>
        <v>1.9499999999999993</v>
      </c>
      <c r="J9963" s="42">
        <f>VLOOKUP(B9963,Invoices!A:I,9,TRUE)</f>
        <v>2021</v>
      </c>
    </row>
    <row r="9964" spans="1:10" x14ac:dyDescent="0.15">
      <c r="A9964" t="s">
        <v>13324</v>
      </c>
      <c r="B9964" t="s">
        <v>2098</v>
      </c>
      <c r="C9964" t="s">
        <v>88</v>
      </c>
      <c r="D9964" t="s">
        <v>85</v>
      </c>
      <c r="E9964">
        <v>100</v>
      </c>
      <c r="F9964" s="8">
        <f>VLOOKUP(C9964,Products!$A$2:$E$20,5,TRUE)</f>
        <v>8.9499999999999993</v>
      </c>
      <c r="G9964" s="8">
        <f t="shared" si="310"/>
        <v>894.99999999999989</v>
      </c>
      <c r="H9964" s="8">
        <f>VLOOKUP(C9964,Products!$A$2:$F$20,6,TRUE)</f>
        <v>5.6999999999999993</v>
      </c>
      <c r="I9964" s="8">
        <f t="shared" si="311"/>
        <v>569.99999999999989</v>
      </c>
      <c r="J9964" s="42">
        <f>VLOOKUP(B9964,Invoices!A:I,9,TRUE)</f>
        <v>2021</v>
      </c>
    </row>
    <row r="9965" spans="1:10" x14ac:dyDescent="0.15">
      <c r="A9965" t="s">
        <v>13325</v>
      </c>
      <c r="B9965" t="s">
        <v>2098</v>
      </c>
      <c r="C9965" t="s">
        <v>90</v>
      </c>
      <c r="D9965" t="s">
        <v>72</v>
      </c>
      <c r="E9965">
        <v>50</v>
      </c>
      <c r="F9965" s="8">
        <f>VLOOKUP(C9965,Products!$A$2:$E$20,5,TRUE)</f>
        <v>8.9499999999999993</v>
      </c>
      <c r="G9965" s="8">
        <f t="shared" si="310"/>
        <v>447.49999999999994</v>
      </c>
      <c r="H9965" s="8">
        <f>VLOOKUP(C9965,Products!$A$2:$F$20,6,TRUE)</f>
        <v>5.6999999999999993</v>
      </c>
      <c r="I9965" s="8">
        <f t="shared" si="311"/>
        <v>284.99999999999994</v>
      </c>
      <c r="J9965" s="42">
        <f>VLOOKUP(B9965,Invoices!A:I,9,TRUE)</f>
        <v>2021</v>
      </c>
    </row>
    <row r="9966" spans="1:10" x14ac:dyDescent="0.15">
      <c r="A9966" t="s">
        <v>13326</v>
      </c>
      <c r="B9966" t="s">
        <v>2099</v>
      </c>
      <c r="C9966" t="s">
        <v>93</v>
      </c>
      <c r="D9966" t="s">
        <v>76</v>
      </c>
      <c r="E9966">
        <v>50</v>
      </c>
      <c r="F9966" s="8">
        <f>VLOOKUP(C9966,Products!$A$2:$E$20,5,TRUE)</f>
        <v>9.9499999999999993</v>
      </c>
      <c r="G9966" s="8">
        <f t="shared" si="310"/>
        <v>497.49999999999994</v>
      </c>
      <c r="H9966" s="8">
        <f>VLOOKUP(C9966,Products!$A$2:$F$20,6,TRUE)</f>
        <v>1.9499999999999993</v>
      </c>
      <c r="I9966" s="8">
        <f t="shared" si="311"/>
        <v>97.499999999999972</v>
      </c>
      <c r="J9966" s="42">
        <f>VLOOKUP(B9966,Invoices!A:I,9,TRUE)</f>
        <v>2021</v>
      </c>
    </row>
    <row r="9967" spans="1:10" x14ac:dyDescent="0.15">
      <c r="A9967" t="s">
        <v>13327</v>
      </c>
      <c r="B9967" t="s">
        <v>2099</v>
      </c>
      <c r="C9967" t="s">
        <v>103</v>
      </c>
      <c r="D9967" t="s">
        <v>77</v>
      </c>
      <c r="E9967">
        <v>3</v>
      </c>
      <c r="F9967" s="8">
        <f>VLOOKUP(C9967,Products!$A$2:$E$20,5,TRUE)</f>
        <v>8.9499999999999993</v>
      </c>
      <c r="G9967" s="8">
        <f t="shared" si="310"/>
        <v>26.849999999999998</v>
      </c>
      <c r="H9967" s="8">
        <f>VLOOKUP(C9967,Products!$A$2:$F$20,6,TRUE)</f>
        <v>3.1999999999999993</v>
      </c>
      <c r="I9967" s="8">
        <f t="shared" si="311"/>
        <v>9.5999999999999979</v>
      </c>
      <c r="J9967" s="42">
        <f>VLOOKUP(B9967,Invoices!A:I,9,TRUE)</f>
        <v>2021</v>
      </c>
    </row>
    <row r="9968" spans="1:10" x14ac:dyDescent="0.15">
      <c r="A9968" t="s">
        <v>13328</v>
      </c>
      <c r="B9968" t="s">
        <v>2099</v>
      </c>
      <c r="C9968" t="s">
        <v>91</v>
      </c>
      <c r="D9968" t="s">
        <v>70</v>
      </c>
      <c r="E9968">
        <v>20</v>
      </c>
      <c r="F9968" s="8">
        <f>VLOOKUP(C9968,Products!$A$2:$E$20,5,TRUE)</f>
        <v>49.95</v>
      </c>
      <c r="G9968" s="8">
        <f t="shared" si="310"/>
        <v>999</v>
      </c>
      <c r="H9968" s="8">
        <f>VLOOKUP(C9968,Products!$A$2:$F$20,6,TRUE)</f>
        <v>21.200000000000003</v>
      </c>
      <c r="I9968" s="8">
        <f t="shared" si="311"/>
        <v>424.00000000000006</v>
      </c>
      <c r="J9968" s="42">
        <f>VLOOKUP(B9968,Invoices!A:I,9,TRUE)</f>
        <v>2021</v>
      </c>
    </row>
    <row r="9969" spans="1:10" x14ac:dyDescent="0.15">
      <c r="A9969" t="s">
        <v>13329</v>
      </c>
      <c r="B9969" t="s">
        <v>2099</v>
      </c>
      <c r="C9969" t="s">
        <v>104</v>
      </c>
      <c r="D9969" t="s">
        <v>71</v>
      </c>
      <c r="E9969">
        <v>6</v>
      </c>
      <c r="F9969" s="8">
        <f>VLOOKUP(C9969,Products!$A$2:$E$20,5,TRUE)</f>
        <v>2.95</v>
      </c>
      <c r="G9969" s="8">
        <f t="shared" si="310"/>
        <v>17.700000000000003</v>
      </c>
      <c r="H9969" s="8">
        <f>VLOOKUP(C9969,Products!$A$2:$F$20,6,TRUE)</f>
        <v>1.1500000000000001</v>
      </c>
      <c r="I9969" s="8">
        <f t="shared" si="311"/>
        <v>6.9</v>
      </c>
      <c r="J9969" s="42">
        <f>VLOOKUP(B9969,Invoices!A:I,9,TRUE)</f>
        <v>2021</v>
      </c>
    </row>
    <row r="9970" spans="1:10" x14ac:dyDescent="0.15">
      <c r="A9970" t="s">
        <v>13330</v>
      </c>
      <c r="B9970" t="s">
        <v>2099</v>
      </c>
      <c r="C9970" t="s">
        <v>88</v>
      </c>
      <c r="D9970" t="s">
        <v>85</v>
      </c>
      <c r="E9970">
        <v>3</v>
      </c>
      <c r="F9970" s="8">
        <f>VLOOKUP(C9970,Products!$A$2:$E$20,5,TRUE)</f>
        <v>8.9499999999999993</v>
      </c>
      <c r="G9970" s="8">
        <f t="shared" si="310"/>
        <v>26.849999999999998</v>
      </c>
      <c r="H9970" s="8">
        <f>VLOOKUP(C9970,Products!$A$2:$F$20,6,TRUE)</f>
        <v>5.6999999999999993</v>
      </c>
      <c r="I9970" s="8">
        <f t="shared" si="311"/>
        <v>17.099999999999998</v>
      </c>
      <c r="J9970" s="42">
        <f>VLOOKUP(B9970,Invoices!A:I,9,TRUE)</f>
        <v>2021</v>
      </c>
    </row>
    <row r="9971" spans="1:10" x14ac:dyDescent="0.15">
      <c r="A9971" t="s">
        <v>13331</v>
      </c>
      <c r="B9971" t="s">
        <v>2099</v>
      </c>
      <c r="C9971" t="s">
        <v>90</v>
      </c>
      <c r="D9971" t="s">
        <v>72</v>
      </c>
      <c r="E9971">
        <v>15</v>
      </c>
      <c r="F9971" s="8">
        <f>VLOOKUP(C9971,Products!$A$2:$E$20,5,TRUE)</f>
        <v>8.9499999999999993</v>
      </c>
      <c r="G9971" s="8">
        <f t="shared" si="310"/>
        <v>134.25</v>
      </c>
      <c r="H9971" s="8">
        <f>VLOOKUP(C9971,Products!$A$2:$F$20,6,TRUE)</f>
        <v>5.6999999999999993</v>
      </c>
      <c r="I9971" s="8">
        <f t="shared" si="311"/>
        <v>85.499999999999986</v>
      </c>
      <c r="J9971" s="42">
        <f>VLOOKUP(B9971,Invoices!A:I,9,TRUE)</f>
        <v>2021</v>
      </c>
    </row>
    <row r="9972" spans="1:10" x14ac:dyDescent="0.15">
      <c r="A9972" t="s">
        <v>13332</v>
      </c>
      <c r="B9972" t="s">
        <v>2100</v>
      </c>
      <c r="C9972" t="s">
        <v>88</v>
      </c>
      <c r="D9972" t="s">
        <v>85</v>
      </c>
      <c r="E9972">
        <v>1</v>
      </c>
      <c r="F9972" s="8">
        <f>VLOOKUP(C9972,Products!$A$2:$E$20,5,TRUE)</f>
        <v>8.9499999999999993</v>
      </c>
      <c r="G9972" s="8">
        <f t="shared" si="310"/>
        <v>8.9499999999999993</v>
      </c>
      <c r="H9972" s="8">
        <f>VLOOKUP(C9972,Products!$A$2:$F$20,6,TRUE)</f>
        <v>5.6999999999999993</v>
      </c>
      <c r="I9972" s="8">
        <f t="shared" si="311"/>
        <v>5.6999999999999993</v>
      </c>
      <c r="J9972" s="42">
        <f>VLOOKUP(B9972,Invoices!A:I,9,TRUE)</f>
        <v>2021</v>
      </c>
    </row>
    <row r="9973" spans="1:10" x14ac:dyDescent="0.15">
      <c r="A9973" t="s">
        <v>13333</v>
      </c>
      <c r="B9973" t="s">
        <v>2100</v>
      </c>
      <c r="C9973" t="s">
        <v>93</v>
      </c>
      <c r="D9973" t="s">
        <v>76</v>
      </c>
      <c r="E9973">
        <v>20</v>
      </c>
      <c r="F9973" s="8">
        <f>VLOOKUP(C9973,Products!$A$2:$E$20,5,TRUE)</f>
        <v>9.9499999999999993</v>
      </c>
      <c r="G9973" s="8">
        <f t="shared" si="310"/>
        <v>199</v>
      </c>
      <c r="H9973" s="8">
        <f>VLOOKUP(C9973,Products!$A$2:$F$20,6,TRUE)</f>
        <v>1.9499999999999993</v>
      </c>
      <c r="I9973" s="8">
        <f t="shared" si="311"/>
        <v>38.999999999999986</v>
      </c>
      <c r="J9973" s="42">
        <f>VLOOKUP(B9973,Invoices!A:I,9,TRUE)</f>
        <v>2021</v>
      </c>
    </row>
    <row r="9974" spans="1:10" x14ac:dyDescent="0.15">
      <c r="A9974" t="s">
        <v>13334</v>
      </c>
      <c r="B9974" t="s">
        <v>2100</v>
      </c>
      <c r="C9974" t="s">
        <v>96</v>
      </c>
      <c r="D9974" t="s">
        <v>75</v>
      </c>
      <c r="E9974">
        <v>1</v>
      </c>
      <c r="F9974" s="8">
        <f>VLOOKUP(C9974,Products!$A$2:$E$20,5,TRUE)</f>
        <v>79.95</v>
      </c>
      <c r="G9974" s="8">
        <f t="shared" si="310"/>
        <v>79.95</v>
      </c>
      <c r="H9974" s="8">
        <f>VLOOKUP(C9974,Products!$A$2:$F$20,6,TRUE)</f>
        <v>27.950000000000003</v>
      </c>
      <c r="I9974" s="8">
        <f t="shared" si="311"/>
        <v>27.950000000000003</v>
      </c>
      <c r="J9974" s="42">
        <f>VLOOKUP(B9974,Invoices!A:I,9,TRUE)</f>
        <v>2021</v>
      </c>
    </row>
    <row r="9975" spans="1:10" x14ac:dyDescent="0.15">
      <c r="A9975" t="s">
        <v>13335</v>
      </c>
      <c r="B9975" t="s">
        <v>2100</v>
      </c>
      <c r="C9975" t="s">
        <v>94</v>
      </c>
      <c r="D9975" t="s">
        <v>86</v>
      </c>
      <c r="E9975">
        <v>50</v>
      </c>
      <c r="F9975" s="8">
        <f>VLOOKUP(C9975,Products!$A$2:$E$20,5,TRUE)</f>
        <v>3.5</v>
      </c>
      <c r="G9975" s="8">
        <f t="shared" si="310"/>
        <v>175</v>
      </c>
      <c r="H9975" s="8">
        <f>VLOOKUP(C9975,Products!$A$2:$F$20,6,TRUE)</f>
        <v>0.54999999999999982</v>
      </c>
      <c r="I9975" s="8">
        <f t="shared" si="311"/>
        <v>27.499999999999993</v>
      </c>
      <c r="J9975" s="42">
        <f>VLOOKUP(B9975,Invoices!A:I,9,TRUE)</f>
        <v>2021</v>
      </c>
    </row>
    <row r="9976" spans="1:10" x14ac:dyDescent="0.15">
      <c r="A9976" t="s">
        <v>13336</v>
      </c>
      <c r="B9976" t="s">
        <v>2100</v>
      </c>
      <c r="C9976" t="s">
        <v>103</v>
      </c>
      <c r="D9976" t="s">
        <v>77</v>
      </c>
      <c r="E9976">
        <v>24</v>
      </c>
      <c r="F9976" s="8">
        <f>VLOOKUP(C9976,Products!$A$2:$E$20,5,TRUE)</f>
        <v>8.9499999999999993</v>
      </c>
      <c r="G9976" s="8">
        <f t="shared" si="310"/>
        <v>214.79999999999998</v>
      </c>
      <c r="H9976" s="8">
        <f>VLOOKUP(C9976,Products!$A$2:$F$20,6,TRUE)</f>
        <v>3.1999999999999993</v>
      </c>
      <c r="I9976" s="8">
        <f t="shared" si="311"/>
        <v>76.799999999999983</v>
      </c>
      <c r="J9976" s="42">
        <f>VLOOKUP(B9976,Invoices!A:I,9,TRUE)</f>
        <v>2021</v>
      </c>
    </row>
    <row r="9977" spans="1:10" x14ac:dyDescent="0.15">
      <c r="A9977" t="s">
        <v>13337</v>
      </c>
      <c r="B9977" t="s">
        <v>2100</v>
      </c>
      <c r="C9977" t="s">
        <v>104</v>
      </c>
      <c r="D9977" t="s">
        <v>71</v>
      </c>
      <c r="E9977">
        <v>1</v>
      </c>
      <c r="F9977" s="8">
        <f>VLOOKUP(C9977,Products!$A$2:$E$20,5,TRUE)</f>
        <v>2.95</v>
      </c>
      <c r="G9977" s="8">
        <f t="shared" si="310"/>
        <v>2.95</v>
      </c>
      <c r="H9977" s="8">
        <f>VLOOKUP(C9977,Products!$A$2:$F$20,6,TRUE)</f>
        <v>1.1500000000000001</v>
      </c>
      <c r="I9977" s="8">
        <f t="shared" si="311"/>
        <v>1.1500000000000001</v>
      </c>
      <c r="J9977" s="42">
        <f>VLOOKUP(B9977,Invoices!A:I,9,TRUE)</f>
        <v>2021</v>
      </c>
    </row>
    <row r="9978" spans="1:10" x14ac:dyDescent="0.15">
      <c r="A9978" t="s">
        <v>13338</v>
      </c>
      <c r="B9978" t="s">
        <v>2100</v>
      </c>
      <c r="C9978" t="s">
        <v>92</v>
      </c>
      <c r="D9978" t="s">
        <v>82</v>
      </c>
      <c r="E9978">
        <v>1</v>
      </c>
      <c r="F9978" s="8">
        <f>VLOOKUP(C9978,Products!$A$2:$E$20,5,TRUE)</f>
        <v>19.95</v>
      </c>
      <c r="G9978" s="8">
        <f t="shared" si="310"/>
        <v>19.95</v>
      </c>
      <c r="H9978" s="8">
        <f>VLOOKUP(C9978,Products!$A$2:$F$20,6,TRUE)</f>
        <v>7.4499999999999993</v>
      </c>
      <c r="I9978" s="8">
        <f t="shared" si="311"/>
        <v>7.4499999999999993</v>
      </c>
      <c r="J9978" s="42">
        <f>VLOOKUP(B9978,Invoices!A:I,9,TRUE)</f>
        <v>2021</v>
      </c>
    </row>
    <row r="9979" spans="1:10" x14ac:dyDescent="0.15">
      <c r="A9979" t="s">
        <v>13339</v>
      </c>
      <c r="B9979" t="s">
        <v>2100</v>
      </c>
      <c r="C9979" t="s">
        <v>102</v>
      </c>
      <c r="D9979" t="s">
        <v>83</v>
      </c>
      <c r="E9979">
        <v>1</v>
      </c>
      <c r="F9979" s="8">
        <f>VLOOKUP(C9979,Products!$A$2:$E$20,5,TRUE)</f>
        <v>29.95</v>
      </c>
      <c r="G9979" s="8">
        <f t="shared" si="310"/>
        <v>29.95</v>
      </c>
      <c r="H9979" s="8">
        <f>VLOOKUP(C9979,Products!$A$2:$F$20,6,TRUE)</f>
        <v>15</v>
      </c>
      <c r="I9979" s="8">
        <f t="shared" si="311"/>
        <v>15</v>
      </c>
      <c r="J9979" s="42">
        <f>VLOOKUP(B9979,Invoices!A:I,9,TRUE)</f>
        <v>2021</v>
      </c>
    </row>
    <row r="9980" spans="1:10" x14ac:dyDescent="0.15">
      <c r="A9980" t="s">
        <v>13340</v>
      </c>
      <c r="B9980" t="s">
        <v>2100</v>
      </c>
      <c r="C9980" t="s">
        <v>105</v>
      </c>
      <c r="D9980" t="s">
        <v>81</v>
      </c>
      <c r="E9980">
        <v>2</v>
      </c>
      <c r="F9980" s="8">
        <f>VLOOKUP(C9980,Products!$A$2:$E$20,5,TRUE)</f>
        <v>8.9499999999999993</v>
      </c>
      <c r="G9980" s="8">
        <f t="shared" si="310"/>
        <v>17.899999999999999</v>
      </c>
      <c r="H9980" s="8">
        <f>VLOOKUP(C9980,Products!$A$2:$F$20,6,TRUE)</f>
        <v>3.1999999999999993</v>
      </c>
      <c r="I9980" s="8">
        <f t="shared" si="311"/>
        <v>6.3999999999999986</v>
      </c>
      <c r="J9980" s="42">
        <f>VLOOKUP(B9980,Invoices!A:I,9,TRUE)</f>
        <v>2021</v>
      </c>
    </row>
    <row r="9981" spans="1:10" x14ac:dyDescent="0.15">
      <c r="A9981" t="s">
        <v>13341</v>
      </c>
      <c r="B9981" t="s">
        <v>2100</v>
      </c>
      <c r="C9981" t="s">
        <v>100</v>
      </c>
      <c r="D9981" t="s">
        <v>78</v>
      </c>
      <c r="E9981">
        <v>12</v>
      </c>
      <c r="F9981" s="8">
        <f>VLOOKUP(C9981,Products!$A$2:$E$20,5,TRUE)</f>
        <v>49.95</v>
      </c>
      <c r="G9981" s="8">
        <f t="shared" si="310"/>
        <v>599.40000000000009</v>
      </c>
      <c r="H9981" s="8">
        <f>VLOOKUP(C9981,Products!$A$2:$F$20,6,TRUE)</f>
        <v>19.950000000000003</v>
      </c>
      <c r="I9981" s="8">
        <f t="shared" si="311"/>
        <v>239.40000000000003</v>
      </c>
      <c r="J9981" s="42">
        <f>VLOOKUP(B9981,Invoices!A:I,9,TRUE)</f>
        <v>2021</v>
      </c>
    </row>
    <row r="9982" spans="1:10" x14ac:dyDescent="0.15">
      <c r="A9982" t="s">
        <v>13342</v>
      </c>
      <c r="B9982" t="s">
        <v>2100</v>
      </c>
      <c r="C9982" t="s">
        <v>99</v>
      </c>
      <c r="D9982" t="s">
        <v>84</v>
      </c>
      <c r="E9982">
        <v>1</v>
      </c>
      <c r="F9982" s="8">
        <f>VLOOKUP(C9982,Products!$A$2:$E$20,5,TRUE)</f>
        <v>3.5</v>
      </c>
      <c r="G9982" s="8">
        <f t="shared" si="310"/>
        <v>3.5</v>
      </c>
      <c r="H9982" s="8">
        <f>VLOOKUP(C9982,Products!$A$2:$F$20,6,TRUE)</f>
        <v>0.54999999999999982</v>
      </c>
      <c r="I9982" s="8">
        <f t="shared" si="311"/>
        <v>0.54999999999999982</v>
      </c>
      <c r="J9982" s="42">
        <f>VLOOKUP(B9982,Invoices!A:I,9,TRUE)</f>
        <v>2021</v>
      </c>
    </row>
    <row r="9983" spans="1:10" x14ac:dyDescent="0.15">
      <c r="A9983" t="s">
        <v>13343</v>
      </c>
      <c r="B9983" t="s">
        <v>2100</v>
      </c>
      <c r="C9983" t="s">
        <v>97</v>
      </c>
      <c r="D9983" t="s">
        <v>74</v>
      </c>
      <c r="E9983">
        <v>10</v>
      </c>
      <c r="F9983" s="8">
        <f>VLOOKUP(C9983,Products!$A$2:$E$20,5,TRUE)</f>
        <v>1.5</v>
      </c>
      <c r="G9983" s="8">
        <f t="shared" si="310"/>
        <v>15</v>
      </c>
      <c r="H9983" s="8">
        <f>VLOOKUP(C9983,Products!$A$2:$F$20,6,TRUE)</f>
        <v>0.5</v>
      </c>
      <c r="I9983" s="8">
        <f t="shared" si="311"/>
        <v>5</v>
      </c>
      <c r="J9983" s="42">
        <f>VLOOKUP(B9983,Invoices!A:I,9,TRUE)</f>
        <v>2021</v>
      </c>
    </row>
    <row r="9984" spans="1:10" x14ac:dyDescent="0.15">
      <c r="A9984" t="s">
        <v>13344</v>
      </c>
      <c r="B9984" t="s">
        <v>2101</v>
      </c>
      <c r="C9984" t="s">
        <v>103</v>
      </c>
      <c r="D9984" t="s">
        <v>77</v>
      </c>
      <c r="E9984">
        <v>2</v>
      </c>
      <c r="F9984" s="8">
        <f>VLOOKUP(C9984,Products!$A$2:$E$20,5,TRUE)</f>
        <v>8.9499999999999993</v>
      </c>
      <c r="G9984" s="8">
        <f t="shared" si="310"/>
        <v>17.899999999999999</v>
      </c>
      <c r="H9984" s="8">
        <f>VLOOKUP(C9984,Products!$A$2:$F$20,6,TRUE)</f>
        <v>3.1999999999999993</v>
      </c>
      <c r="I9984" s="8">
        <f t="shared" si="311"/>
        <v>6.3999999999999986</v>
      </c>
      <c r="J9984" s="42">
        <f>VLOOKUP(B9984,Invoices!A:I,9,TRUE)</f>
        <v>2021</v>
      </c>
    </row>
    <row r="9985" spans="1:10" x14ac:dyDescent="0.15">
      <c r="A9985" t="s">
        <v>13345</v>
      </c>
      <c r="B9985" t="s">
        <v>2101</v>
      </c>
      <c r="C9985" t="s">
        <v>95</v>
      </c>
      <c r="D9985" t="s">
        <v>73</v>
      </c>
      <c r="E9985">
        <v>12</v>
      </c>
      <c r="F9985" s="8">
        <f>VLOOKUP(C9985,Products!$A$2:$E$20,5,TRUE)</f>
        <v>12.95</v>
      </c>
      <c r="G9985" s="8">
        <f t="shared" si="310"/>
        <v>155.39999999999998</v>
      </c>
      <c r="H9985" s="8">
        <f>VLOOKUP(C9985,Products!$A$2:$F$20,6,TRUE)</f>
        <v>4.1999999999999993</v>
      </c>
      <c r="I9985" s="8">
        <f t="shared" si="311"/>
        <v>50.399999999999991</v>
      </c>
      <c r="J9985" s="42">
        <f>VLOOKUP(B9985,Invoices!A:I,9,TRUE)</f>
        <v>2021</v>
      </c>
    </row>
    <row r="9986" spans="1:10" x14ac:dyDescent="0.15">
      <c r="A9986" t="s">
        <v>13346</v>
      </c>
      <c r="B9986" t="s">
        <v>2101</v>
      </c>
      <c r="C9986" t="s">
        <v>105</v>
      </c>
      <c r="D9986" t="s">
        <v>81</v>
      </c>
      <c r="E9986">
        <v>5</v>
      </c>
      <c r="F9986" s="8">
        <f>VLOOKUP(C9986,Products!$A$2:$E$20,5,TRUE)</f>
        <v>8.9499999999999993</v>
      </c>
      <c r="G9986" s="8">
        <f t="shared" si="310"/>
        <v>44.75</v>
      </c>
      <c r="H9986" s="8">
        <f>VLOOKUP(C9986,Products!$A$2:$F$20,6,TRUE)</f>
        <v>3.1999999999999993</v>
      </c>
      <c r="I9986" s="8">
        <f t="shared" si="311"/>
        <v>15.999999999999996</v>
      </c>
      <c r="J9986" s="42">
        <f>VLOOKUP(B9986,Invoices!A:I,9,TRUE)</f>
        <v>2021</v>
      </c>
    </row>
    <row r="9987" spans="1:10" x14ac:dyDescent="0.15">
      <c r="A9987" t="s">
        <v>13347</v>
      </c>
      <c r="B9987" t="s">
        <v>2101</v>
      </c>
      <c r="C9987" t="s">
        <v>101</v>
      </c>
      <c r="D9987" t="s">
        <v>69</v>
      </c>
      <c r="E9987">
        <v>1</v>
      </c>
      <c r="F9987" s="8">
        <f>VLOOKUP(C9987,Products!$A$2:$E$20,5,TRUE)</f>
        <v>129.94999999999999</v>
      </c>
      <c r="G9987" s="8">
        <f t="shared" ref="G9987:G10050" si="312">F9987*E9987</f>
        <v>129.94999999999999</v>
      </c>
      <c r="H9987" s="8">
        <f>VLOOKUP(C9987,Products!$A$2:$F$20,6,TRUE)</f>
        <v>40.449999999999989</v>
      </c>
      <c r="I9987" s="8">
        <f t="shared" ref="I9987:I10050" si="313">H9987*E9987</f>
        <v>40.449999999999989</v>
      </c>
      <c r="J9987" s="42">
        <f>VLOOKUP(B9987,Invoices!A:I,9,TRUE)</f>
        <v>2021</v>
      </c>
    </row>
    <row r="9988" spans="1:10" x14ac:dyDescent="0.15">
      <c r="A9988" t="s">
        <v>13348</v>
      </c>
      <c r="B9988" t="s">
        <v>2101</v>
      </c>
      <c r="C9988" t="s">
        <v>93</v>
      </c>
      <c r="D9988" t="s">
        <v>76</v>
      </c>
      <c r="E9988">
        <v>3</v>
      </c>
      <c r="F9988" s="8">
        <f>VLOOKUP(C9988,Products!$A$2:$E$20,5,TRUE)</f>
        <v>9.9499999999999993</v>
      </c>
      <c r="G9988" s="8">
        <f t="shared" si="312"/>
        <v>29.849999999999998</v>
      </c>
      <c r="H9988" s="8">
        <f>VLOOKUP(C9988,Products!$A$2:$F$20,6,TRUE)</f>
        <v>1.9499999999999993</v>
      </c>
      <c r="I9988" s="8">
        <f t="shared" si="313"/>
        <v>5.8499999999999979</v>
      </c>
      <c r="J9988" s="42">
        <f>VLOOKUP(B9988,Invoices!A:I,9,TRUE)</f>
        <v>2021</v>
      </c>
    </row>
    <row r="9989" spans="1:10" x14ac:dyDescent="0.15">
      <c r="A9989" t="s">
        <v>13349</v>
      </c>
      <c r="B9989" t="s">
        <v>2101</v>
      </c>
      <c r="C9989" t="s">
        <v>104</v>
      </c>
      <c r="D9989" t="s">
        <v>71</v>
      </c>
      <c r="E9989">
        <v>3</v>
      </c>
      <c r="F9989" s="8">
        <f>VLOOKUP(C9989,Products!$A$2:$E$20,5,TRUE)</f>
        <v>2.95</v>
      </c>
      <c r="G9989" s="8">
        <f t="shared" si="312"/>
        <v>8.8500000000000014</v>
      </c>
      <c r="H9989" s="8">
        <f>VLOOKUP(C9989,Products!$A$2:$F$20,6,TRUE)</f>
        <v>1.1500000000000001</v>
      </c>
      <c r="I9989" s="8">
        <f t="shared" si="313"/>
        <v>3.45</v>
      </c>
      <c r="J9989" s="42">
        <f>VLOOKUP(B9989,Invoices!A:I,9,TRUE)</f>
        <v>2021</v>
      </c>
    </row>
    <row r="9990" spans="1:10" x14ac:dyDescent="0.15">
      <c r="A9990" t="s">
        <v>13350</v>
      </c>
      <c r="B9990" t="s">
        <v>2101</v>
      </c>
      <c r="C9990" t="s">
        <v>100</v>
      </c>
      <c r="D9990" t="s">
        <v>78</v>
      </c>
      <c r="E9990">
        <v>2</v>
      </c>
      <c r="F9990" s="8">
        <f>VLOOKUP(C9990,Products!$A$2:$E$20,5,TRUE)</f>
        <v>49.95</v>
      </c>
      <c r="G9990" s="8">
        <f t="shared" si="312"/>
        <v>99.9</v>
      </c>
      <c r="H9990" s="8">
        <f>VLOOKUP(C9990,Products!$A$2:$F$20,6,TRUE)</f>
        <v>19.950000000000003</v>
      </c>
      <c r="I9990" s="8">
        <f t="shared" si="313"/>
        <v>39.900000000000006</v>
      </c>
      <c r="J9990" s="42">
        <f>VLOOKUP(B9990,Invoices!A:I,9,TRUE)</f>
        <v>2021</v>
      </c>
    </row>
    <row r="9991" spans="1:10" x14ac:dyDescent="0.15">
      <c r="A9991" t="s">
        <v>13351</v>
      </c>
      <c r="B9991" t="s">
        <v>2101</v>
      </c>
      <c r="C9991" t="s">
        <v>90</v>
      </c>
      <c r="D9991" t="s">
        <v>72</v>
      </c>
      <c r="E9991">
        <v>1</v>
      </c>
      <c r="F9991" s="8">
        <f>VLOOKUP(C9991,Products!$A$2:$E$20,5,TRUE)</f>
        <v>8.9499999999999993</v>
      </c>
      <c r="G9991" s="8">
        <f t="shared" si="312"/>
        <v>8.9499999999999993</v>
      </c>
      <c r="H9991" s="8">
        <f>VLOOKUP(C9991,Products!$A$2:$F$20,6,TRUE)</f>
        <v>5.6999999999999993</v>
      </c>
      <c r="I9991" s="8">
        <f t="shared" si="313"/>
        <v>5.6999999999999993</v>
      </c>
      <c r="J9991" s="42">
        <f>VLOOKUP(B9991,Invoices!A:I,9,TRUE)</f>
        <v>2021</v>
      </c>
    </row>
    <row r="9992" spans="1:10" x14ac:dyDescent="0.15">
      <c r="A9992" t="s">
        <v>13352</v>
      </c>
      <c r="B9992" t="s">
        <v>2101</v>
      </c>
      <c r="C9992" t="s">
        <v>87</v>
      </c>
      <c r="D9992" t="s">
        <v>68</v>
      </c>
      <c r="E9992">
        <v>1</v>
      </c>
      <c r="F9992" s="8">
        <f>VLOOKUP(C9992,Products!$A$2:$E$20,5,TRUE)</f>
        <v>19.95</v>
      </c>
      <c r="G9992" s="8">
        <f t="shared" si="312"/>
        <v>19.95</v>
      </c>
      <c r="H9992" s="8">
        <f>VLOOKUP(C9992,Products!$A$2:$F$20,6,TRUE)</f>
        <v>7.4499999999999993</v>
      </c>
      <c r="I9992" s="8">
        <f t="shared" si="313"/>
        <v>7.4499999999999993</v>
      </c>
      <c r="J9992" s="42">
        <f>VLOOKUP(B9992,Invoices!A:I,9,TRUE)</f>
        <v>2021</v>
      </c>
    </row>
    <row r="9993" spans="1:10" x14ac:dyDescent="0.15">
      <c r="A9993" t="s">
        <v>13353</v>
      </c>
      <c r="B9993" t="s">
        <v>2102</v>
      </c>
      <c r="C9993" t="s">
        <v>88</v>
      </c>
      <c r="D9993" t="s">
        <v>85</v>
      </c>
      <c r="E9993">
        <v>1</v>
      </c>
      <c r="F9993" s="8">
        <f>VLOOKUP(C9993,Products!$A$2:$E$20,5,TRUE)</f>
        <v>8.9499999999999993</v>
      </c>
      <c r="G9993" s="8">
        <f t="shared" si="312"/>
        <v>8.9499999999999993</v>
      </c>
      <c r="H9993" s="8">
        <f>VLOOKUP(C9993,Products!$A$2:$F$20,6,TRUE)</f>
        <v>5.6999999999999993</v>
      </c>
      <c r="I9993" s="8">
        <f t="shared" si="313"/>
        <v>5.6999999999999993</v>
      </c>
      <c r="J9993" s="42">
        <f>VLOOKUP(B9993,Invoices!A:I,9,TRUE)</f>
        <v>2021</v>
      </c>
    </row>
    <row r="9994" spans="1:10" x14ac:dyDescent="0.15">
      <c r="A9994" t="s">
        <v>13354</v>
      </c>
      <c r="B9994" t="s">
        <v>2102</v>
      </c>
      <c r="C9994" t="s">
        <v>95</v>
      </c>
      <c r="D9994" t="s">
        <v>73</v>
      </c>
      <c r="E9994">
        <v>1</v>
      </c>
      <c r="F9994" s="8">
        <f>VLOOKUP(C9994,Products!$A$2:$E$20,5,TRUE)</f>
        <v>12.95</v>
      </c>
      <c r="G9994" s="8">
        <f t="shared" si="312"/>
        <v>12.95</v>
      </c>
      <c r="H9994" s="8">
        <f>VLOOKUP(C9994,Products!$A$2:$F$20,6,TRUE)</f>
        <v>4.1999999999999993</v>
      </c>
      <c r="I9994" s="8">
        <f t="shared" si="313"/>
        <v>4.1999999999999993</v>
      </c>
      <c r="J9994" s="42">
        <f>VLOOKUP(B9994,Invoices!A:I,9,TRUE)</f>
        <v>2021</v>
      </c>
    </row>
    <row r="9995" spans="1:10" x14ac:dyDescent="0.15">
      <c r="A9995" t="s">
        <v>13355</v>
      </c>
      <c r="B9995" t="s">
        <v>2103</v>
      </c>
      <c r="C9995" t="s">
        <v>92</v>
      </c>
      <c r="D9995" t="s">
        <v>82</v>
      </c>
      <c r="E9995">
        <v>10</v>
      </c>
      <c r="F9995" s="8">
        <f>VLOOKUP(C9995,Products!$A$2:$E$20,5,TRUE)</f>
        <v>19.95</v>
      </c>
      <c r="G9995" s="8">
        <f t="shared" si="312"/>
        <v>199.5</v>
      </c>
      <c r="H9995" s="8">
        <f>VLOOKUP(C9995,Products!$A$2:$F$20,6,TRUE)</f>
        <v>7.4499999999999993</v>
      </c>
      <c r="I9995" s="8">
        <f t="shared" si="313"/>
        <v>74.5</v>
      </c>
      <c r="J9995" s="42">
        <f>VLOOKUP(B9995,Invoices!A:I,9,TRUE)</f>
        <v>2021</v>
      </c>
    </row>
    <row r="9996" spans="1:10" x14ac:dyDescent="0.15">
      <c r="A9996" t="s">
        <v>13356</v>
      </c>
      <c r="B9996" t="s">
        <v>2104</v>
      </c>
      <c r="C9996" t="s">
        <v>104</v>
      </c>
      <c r="D9996" t="s">
        <v>71</v>
      </c>
      <c r="E9996">
        <v>3</v>
      </c>
      <c r="F9996" s="8">
        <f>VLOOKUP(C9996,Products!$A$2:$E$20,5,TRUE)</f>
        <v>2.95</v>
      </c>
      <c r="G9996" s="8">
        <f t="shared" si="312"/>
        <v>8.8500000000000014</v>
      </c>
      <c r="H9996" s="8">
        <f>VLOOKUP(C9996,Products!$A$2:$F$20,6,TRUE)</f>
        <v>1.1500000000000001</v>
      </c>
      <c r="I9996" s="8">
        <f t="shared" si="313"/>
        <v>3.45</v>
      </c>
      <c r="J9996" s="42">
        <f>VLOOKUP(B9996,Invoices!A:I,9,TRUE)</f>
        <v>2021</v>
      </c>
    </row>
    <row r="9997" spans="1:10" x14ac:dyDescent="0.15">
      <c r="A9997" t="s">
        <v>13357</v>
      </c>
      <c r="B9997" t="s">
        <v>2105</v>
      </c>
      <c r="C9997" t="s">
        <v>88</v>
      </c>
      <c r="D9997" t="s">
        <v>85</v>
      </c>
      <c r="E9997">
        <v>1</v>
      </c>
      <c r="F9997" s="8">
        <f>VLOOKUP(C9997,Products!$A$2:$E$20,5,TRUE)</f>
        <v>8.9499999999999993</v>
      </c>
      <c r="G9997" s="8">
        <f t="shared" si="312"/>
        <v>8.9499999999999993</v>
      </c>
      <c r="H9997" s="8">
        <f>VLOOKUP(C9997,Products!$A$2:$F$20,6,TRUE)</f>
        <v>5.6999999999999993</v>
      </c>
      <c r="I9997" s="8">
        <f t="shared" si="313"/>
        <v>5.6999999999999993</v>
      </c>
      <c r="J9997" s="42">
        <f>VLOOKUP(B9997,Invoices!A:I,9,TRUE)</f>
        <v>2021</v>
      </c>
    </row>
    <row r="9998" spans="1:10" x14ac:dyDescent="0.15">
      <c r="A9998" t="s">
        <v>13358</v>
      </c>
      <c r="B9998" t="s">
        <v>2105</v>
      </c>
      <c r="C9998" t="s">
        <v>104</v>
      </c>
      <c r="D9998" t="s">
        <v>71</v>
      </c>
      <c r="E9998">
        <v>1</v>
      </c>
      <c r="F9998" s="8">
        <f>VLOOKUP(C9998,Products!$A$2:$E$20,5,TRUE)</f>
        <v>2.95</v>
      </c>
      <c r="G9998" s="8">
        <f t="shared" si="312"/>
        <v>2.95</v>
      </c>
      <c r="H9998" s="8">
        <f>VLOOKUP(C9998,Products!$A$2:$F$20,6,TRUE)</f>
        <v>1.1500000000000001</v>
      </c>
      <c r="I9998" s="8">
        <f t="shared" si="313"/>
        <v>1.1500000000000001</v>
      </c>
      <c r="J9998" s="42">
        <f>VLOOKUP(B9998,Invoices!A:I,9,TRUE)</f>
        <v>2021</v>
      </c>
    </row>
    <row r="9999" spans="1:10" x14ac:dyDescent="0.15">
      <c r="A9999" t="s">
        <v>13359</v>
      </c>
      <c r="B9999" t="s">
        <v>2105</v>
      </c>
      <c r="C9999" t="s">
        <v>94</v>
      </c>
      <c r="D9999" t="s">
        <v>86</v>
      </c>
      <c r="E9999">
        <v>1</v>
      </c>
      <c r="F9999" s="8">
        <f>VLOOKUP(C9999,Products!$A$2:$E$20,5,TRUE)</f>
        <v>3.5</v>
      </c>
      <c r="G9999" s="8">
        <f t="shared" si="312"/>
        <v>3.5</v>
      </c>
      <c r="H9999" s="8">
        <f>VLOOKUP(C9999,Products!$A$2:$F$20,6,TRUE)</f>
        <v>0.54999999999999982</v>
      </c>
      <c r="I9999" s="8">
        <f t="shared" si="313"/>
        <v>0.54999999999999982</v>
      </c>
      <c r="J9999" s="42">
        <f>VLOOKUP(B9999,Invoices!A:I,9,TRUE)</f>
        <v>2021</v>
      </c>
    </row>
    <row r="10000" spans="1:10" x14ac:dyDescent="0.15">
      <c r="A10000" t="s">
        <v>13360</v>
      </c>
      <c r="B10000" t="s">
        <v>2105</v>
      </c>
      <c r="C10000" t="s">
        <v>103</v>
      </c>
      <c r="D10000" t="s">
        <v>77</v>
      </c>
      <c r="E10000">
        <v>1</v>
      </c>
      <c r="F10000" s="8">
        <f>VLOOKUP(C10000,Products!$A$2:$E$20,5,TRUE)</f>
        <v>8.9499999999999993</v>
      </c>
      <c r="G10000" s="8">
        <f t="shared" si="312"/>
        <v>8.9499999999999993</v>
      </c>
      <c r="H10000" s="8">
        <f>VLOOKUP(C10000,Products!$A$2:$F$20,6,TRUE)</f>
        <v>3.1999999999999993</v>
      </c>
      <c r="I10000" s="8">
        <f t="shared" si="313"/>
        <v>3.1999999999999993</v>
      </c>
      <c r="J10000" s="42">
        <f>VLOOKUP(B10000,Invoices!A:I,9,TRUE)</f>
        <v>2021</v>
      </c>
    </row>
    <row r="10001" spans="1:10" x14ac:dyDescent="0.15">
      <c r="A10001" t="s">
        <v>13361</v>
      </c>
      <c r="B10001" t="s">
        <v>2106</v>
      </c>
      <c r="C10001" t="s">
        <v>94</v>
      </c>
      <c r="D10001" t="s">
        <v>86</v>
      </c>
      <c r="E10001">
        <v>2</v>
      </c>
      <c r="F10001" s="8">
        <f>VLOOKUP(C10001,Products!$A$2:$E$20,5,TRUE)</f>
        <v>3.5</v>
      </c>
      <c r="G10001" s="8">
        <f t="shared" si="312"/>
        <v>7</v>
      </c>
      <c r="H10001" s="8">
        <f>VLOOKUP(C10001,Products!$A$2:$F$20,6,TRUE)</f>
        <v>0.54999999999999982</v>
      </c>
      <c r="I10001" s="8">
        <f t="shared" si="313"/>
        <v>1.0999999999999996</v>
      </c>
      <c r="J10001" s="42">
        <f>VLOOKUP(B10001,Invoices!A:I,9,TRUE)</f>
        <v>2021</v>
      </c>
    </row>
    <row r="10002" spans="1:10" x14ac:dyDescent="0.15">
      <c r="A10002" t="s">
        <v>13362</v>
      </c>
      <c r="B10002" t="s">
        <v>2107</v>
      </c>
      <c r="C10002" t="s">
        <v>101</v>
      </c>
      <c r="D10002" t="s">
        <v>69</v>
      </c>
      <c r="E10002">
        <v>1</v>
      </c>
      <c r="F10002" s="8">
        <f>VLOOKUP(C10002,Products!$A$2:$E$20,5,TRUE)</f>
        <v>129.94999999999999</v>
      </c>
      <c r="G10002" s="8">
        <f t="shared" si="312"/>
        <v>129.94999999999999</v>
      </c>
      <c r="H10002" s="8">
        <f>VLOOKUP(C10002,Products!$A$2:$F$20,6,TRUE)</f>
        <v>40.449999999999989</v>
      </c>
      <c r="I10002" s="8">
        <f t="shared" si="313"/>
        <v>40.449999999999989</v>
      </c>
      <c r="J10002" s="42">
        <f>VLOOKUP(B10002,Invoices!A:I,9,TRUE)</f>
        <v>2021</v>
      </c>
    </row>
    <row r="10003" spans="1:10" x14ac:dyDescent="0.15">
      <c r="A10003" t="s">
        <v>13363</v>
      </c>
      <c r="B10003" t="s">
        <v>2107</v>
      </c>
      <c r="C10003" t="s">
        <v>88</v>
      </c>
      <c r="D10003" t="s">
        <v>85</v>
      </c>
      <c r="E10003">
        <v>3</v>
      </c>
      <c r="F10003" s="8">
        <f>VLOOKUP(C10003,Products!$A$2:$E$20,5,TRUE)</f>
        <v>8.9499999999999993</v>
      </c>
      <c r="G10003" s="8">
        <f t="shared" si="312"/>
        <v>26.849999999999998</v>
      </c>
      <c r="H10003" s="8">
        <f>VLOOKUP(C10003,Products!$A$2:$F$20,6,TRUE)</f>
        <v>5.6999999999999993</v>
      </c>
      <c r="I10003" s="8">
        <f t="shared" si="313"/>
        <v>17.099999999999998</v>
      </c>
      <c r="J10003" s="42">
        <f>VLOOKUP(B10003,Invoices!A:I,9,TRUE)</f>
        <v>2021</v>
      </c>
    </row>
    <row r="10004" spans="1:10" x14ac:dyDescent="0.15">
      <c r="A10004" t="s">
        <v>13364</v>
      </c>
      <c r="B10004" t="s">
        <v>2107</v>
      </c>
      <c r="C10004" t="s">
        <v>102</v>
      </c>
      <c r="D10004" t="s">
        <v>83</v>
      </c>
      <c r="E10004">
        <v>5</v>
      </c>
      <c r="F10004" s="8">
        <f>VLOOKUP(C10004,Products!$A$2:$E$20,5,TRUE)</f>
        <v>29.95</v>
      </c>
      <c r="G10004" s="8">
        <f t="shared" si="312"/>
        <v>149.75</v>
      </c>
      <c r="H10004" s="8">
        <f>VLOOKUP(C10004,Products!$A$2:$F$20,6,TRUE)</f>
        <v>15</v>
      </c>
      <c r="I10004" s="8">
        <f t="shared" si="313"/>
        <v>75</v>
      </c>
      <c r="J10004" s="42">
        <f>VLOOKUP(B10004,Invoices!A:I,9,TRUE)</f>
        <v>2021</v>
      </c>
    </row>
    <row r="10005" spans="1:10" x14ac:dyDescent="0.15">
      <c r="A10005" t="s">
        <v>13365</v>
      </c>
      <c r="B10005" t="s">
        <v>2107</v>
      </c>
      <c r="C10005" t="s">
        <v>96</v>
      </c>
      <c r="D10005" t="s">
        <v>75</v>
      </c>
      <c r="E10005">
        <v>5</v>
      </c>
      <c r="F10005" s="8">
        <f>VLOOKUP(C10005,Products!$A$2:$E$20,5,TRUE)</f>
        <v>79.95</v>
      </c>
      <c r="G10005" s="8">
        <f t="shared" si="312"/>
        <v>399.75</v>
      </c>
      <c r="H10005" s="8">
        <f>VLOOKUP(C10005,Products!$A$2:$F$20,6,TRUE)</f>
        <v>27.950000000000003</v>
      </c>
      <c r="I10005" s="8">
        <f t="shared" si="313"/>
        <v>139.75</v>
      </c>
      <c r="J10005" s="42">
        <f>VLOOKUP(B10005,Invoices!A:I,9,TRUE)</f>
        <v>2021</v>
      </c>
    </row>
    <row r="10006" spans="1:10" x14ac:dyDescent="0.15">
      <c r="A10006" t="s">
        <v>13366</v>
      </c>
      <c r="B10006" t="s">
        <v>2107</v>
      </c>
      <c r="C10006" t="s">
        <v>105</v>
      </c>
      <c r="D10006" t="s">
        <v>81</v>
      </c>
      <c r="E10006">
        <v>7</v>
      </c>
      <c r="F10006" s="8">
        <f>VLOOKUP(C10006,Products!$A$2:$E$20,5,TRUE)</f>
        <v>8.9499999999999993</v>
      </c>
      <c r="G10006" s="8">
        <f t="shared" si="312"/>
        <v>62.649999999999991</v>
      </c>
      <c r="H10006" s="8">
        <f>VLOOKUP(C10006,Products!$A$2:$F$20,6,TRUE)</f>
        <v>3.1999999999999993</v>
      </c>
      <c r="I10006" s="8">
        <f t="shared" si="313"/>
        <v>22.399999999999995</v>
      </c>
      <c r="J10006" s="42">
        <f>VLOOKUP(B10006,Invoices!A:I,9,TRUE)</f>
        <v>2021</v>
      </c>
    </row>
    <row r="10007" spans="1:10" x14ac:dyDescent="0.15">
      <c r="A10007" t="s">
        <v>13367</v>
      </c>
      <c r="B10007" t="s">
        <v>2107</v>
      </c>
      <c r="C10007" t="s">
        <v>89</v>
      </c>
      <c r="D10007" t="s">
        <v>80</v>
      </c>
      <c r="E10007">
        <v>1</v>
      </c>
      <c r="F10007" s="8">
        <f>VLOOKUP(C10007,Products!$A$2:$E$20,5,TRUE)</f>
        <v>15.95</v>
      </c>
      <c r="G10007" s="8">
        <f t="shared" si="312"/>
        <v>15.95</v>
      </c>
      <c r="H10007" s="8">
        <f>VLOOKUP(C10007,Products!$A$2:$F$20,6,TRUE)</f>
        <v>6</v>
      </c>
      <c r="I10007" s="8">
        <f t="shared" si="313"/>
        <v>6</v>
      </c>
      <c r="J10007" s="42">
        <f>VLOOKUP(B10007,Invoices!A:I,9,TRUE)</f>
        <v>2021</v>
      </c>
    </row>
    <row r="10008" spans="1:10" x14ac:dyDescent="0.15">
      <c r="A10008" t="s">
        <v>13368</v>
      </c>
      <c r="B10008" t="s">
        <v>2107</v>
      </c>
      <c r="C10008" t="s">
        <v>104</v>
      </c>
      <c r="D10008" t="s">
        <v>71</v>
      </c>
      <c r="E10008">
        <v>3</v>
      </c>
      <c r="F10008" s="8">
        <f>VLOOKUP(C10008,Products!$A$2:$E$20,5,TRUE)</f>
        <v>2.95</v>
      </c>
      <c r="G10008" s="8">
        <f t="shared" si="312"/>
        <v>8.8500000000000014</v>
      </c>
      <c r="H10008" s="8">
        <f>VLOOKUP(C10008,Products!$A$2:$F$20,6,TRUE)</f>
        <v>1.1500000000000001</v>
      </c>
      <c r="I10008" s="8">
        <f t="shared" si="313"/>
        <v>3.45</v>
      </c>
      <c r="J10008" s="42">
        <f>VLOOKUP(B10008,Invoices!A:I,9,TRUE)</f>
        <v>2021</v>
      </c>
    </row>
    <row r="10009" spans="1:10" x14ac:dyDescent="0.15">
      <c r="A10009" t="s">
        <v>13369</v>
      </c>
      <c r="B10009" t="s">
        <v>2108</v>
      </c>
      <c r="C10009" t="s">
        <v>102</v>
      </c>
      <c r="D10009" t="s">
        <v>83</v>
      </c>
      <c r="E10009">
        <v>1</v>
      </c>
      <c r="F10009" s="8">
        <f>VLOOKUP(C10009,Products!$A$2:$E$20,5,TRUE)</f>
        <v>29.95</v>
      </c>
      <c r="G10009" s="8">
        <f t="shared" si="312"/>
        <v>29.95</v>
      </c>
      <c r="H10009" s="8">
        <f>VLOOKUP(C10009,Products!$A$2:$F$20,6,TRUE)</f>
        <v>15</v>
      </c>
      <c r="I10009" s="8">
        <f t="shared" si="313"/>
        <v>15</v>
      </c>
      <c r="J10009" s="42">
        <f>VLOOKUP(B10009,Invoices!A:I,9,TRUE)</f>
        <v>2021</v>
      </c>
    </row>
    <row r="10010" spans="1:10" x14ac:dyDescent="0.15">
      <c r="A10010" t="s">
        <v>13370</v>
      </c>
      <c r="B10010" t="s">
        <v>2109</v>
      </c>
      <c r="C10010" t="s">
        <v>105</v>
      </c>
      <c r="D10010" t="s">
        <v>81</v>
      </c>
      <c r="E10010">
        <v>25</v>
      </c>
      <c r="F10010" s="8">
        <f>VLOOKUP(C10010,Products!$A$2:$E$20,5,TRUE)</f>
        <v>8.9499999999999993</v>
      </c>
      <c r="G10010" s="8">
        <f t="shared" si="312"/>
        <v>223.74999999999997</v>
      </c>
      <c r="H10010" s="8">
        <f>VLOOKUP(C10010,Products!$A$2:$F$20,6,TRUE)</f>
        <v>3.1999999999999993</v>
      </c>
      <c r="I10010" s="8">
        <f t="shared" si="313"/>
        <v>79.999999999999986</v>
      </c>
      <c r="J10010" s="42">
        <f>VLOOKUP(B10010,Invoices!A:I,9,TRUE)</f>
        <v>2021</v>
      </c>
    </row>
    <row r="10011" spans="1:10" x14ac:dyDescent="0.15">
      <c r="A10011" t="s">
        <v>13371</v>
      </c>
      <c r="B10011" t="s">
        <v>2109</v>
      </c>
      <c r="C10011" t="s">
        <v>93</v>
      </c>
      <c r="D10011" t="s">
        <v>76</v>
      </c>
      <c r="E10011">
        <v>6</v>
      </c>
      <c r="F10011" s="8">
        <f>VLOOKUP(C10011,Products!$A$2:$E$20,5,TRUE)</f>
        <v>9.9499999999999993</v>
      </c>
      <c r="G10011" s="8">
        <f t="shared" si="312"/>
        <v>59.699999999999996</v>
      </c>
      <c r="H10011" s="8">
        <f>VLOOKUP(C10011,Products!$A$2:$F$20,6,TRUE)</f>
        <v>1.9499999999999993</v>
      </c>
      <c r="I10011" s="8">
        <f t="shared" si="313"/>
        <v>11.699999999999996</v>
      </c>
      <c r="J10011" s="42">
        <f>VLOOKUP(B10011,Invoices!A:I,9,TRUE)</f>
        <v>2021</v>
      </c>
    </row>
    <row r="10012" spans="1:10" x14ac:dyDescent="0.15">
      <c r="A10012" t="s">
        <v>13372</v>
      </c>
      <c r="B10012" t="s">
        <v>2109</v>
      </c>
      <c r="C10012" t="s">
        <v>90</v>
      </c>
      <c r="D10012" t="s">
        <v>72</v>
      </c>
      <c r="E10012">
        <v>1</v>
      </c>
      <c r="F10012" s="8">
        <f>VLOOKUP(C10012,Products!$A$2:$E$20,5,TRUE)</f>
        <v>8.9499999999999993</v>
      </c>
      <c r="G10012" s="8">
        <f t="shared" si="312"/>
        <v>8.9499999999999993</v>
      </c>
      <c r="H10012" s="8">
        <f>VLOOKUP(C10012,Products!$A$2:$F$20,6,TRUE)</f>
        <v>5.6999999999999993</v>
      </c>
      <c r="I10012" s="8">
        <f t="shared" si="313"/>
        <v>5.6999999999999993</v>
      </c>
      <c r="J10012" s="42">
        <f>VLOOKUP(B10012,Invoices!A:I,9,TRUE)</f>
        <v>2021</v>
      </c>
    </row>
    <row r="10013" spans="1:10" x14ac:dyDescent="0.15">
      <c r="A10013" t="s">
        <v>13373</v>
      </c>
      <c r="B10013" t="s">
        <v>2109</v>
      </c>
      <c r="C10013" t="s">
        <v>94</v>
      </c>
      <c r="D10013" t="s">
        <v>86</v>
      </c>
      <c r="E10013">
        <v>7</v>
      </c>
      <c r="F10013" s="8">
        <f>VLOOKUP(C10013,Products!$A$2:$E$20,5,TRUE)</f>
        <v>3.5</v>
      </c>
      <c r="G10013" s="8">
        <f t="shared" si="312"/>
        <v>24.5</v>
      </c>
      <c r="H10013" s="8">
        <f>VLOOKUP(C10013,Products!$A$2:$F$20,6,TRUE)</f>
        <v>0.54999999999999982</v>
      </c>
      <c r="I10013" s="8">
        <f t="shared" si="313"/>
        <v>3.8499999999999988</v>
      </c>
      <c r="J10013" s="42">
        <f>VLOOKUP(B10013,Invoices!A:I,9,TRUE)</f>
        <v>2021</v>
      </c>
    </row>
    <row r="10014" spans="1:10" x14ac:dyDescent="0.15">
      <c r="A10014" t="s">
        <v>13374</v>
      </c>
      <c r="B10014" t="s">
        <v>2109</v>
      </c>
      <c r="C10014" t="s">
        <v>96</v>
      </c>
      <c r="D10014" t="s">
        <v>75</v>
      </c>
      <c r="E10014">
        <v>10</v>
      </c>
      <c r="F10014" s="8">
        <f>VLOOKUP(C10014,Products!$A$2:$E$20,5,TRUE)</f>
        <v>79.95</v>
      </c>
      <c r="G10014" s="8">
        <f t="shared" si="312"/>
        <v>799.5</v>
      </c>
      <c r="H10014" s="8">
        <f>VLOOKUP(C10014,Products!$A$2:$F$20,6,TRUE)</f>
        <v>27.950000000000003</v>
      </c>
      <c r="I10014" s="8">
        <f t="shared" si="313"/>
        <v>279.5</v>
      </c>
      <c r="J10014" s="42">
        <f>VLOOKUP(B10014,Invoices!A:I,9,TRUE)</f>
        <v>2021</v>
      </c>
    </row>
    <row r="10015" spans="1:10" x14ac:dyDescent="0.15">
      <c r="A10015" t="s">
        <v>13375</v>
      </c>
      <c r="B10015" t="s">
        <v>2109</v>
      </c>
      <c r="C10015" t="s">
        <v>101</v>
      </c>
      <c r="D10015" t="s">
        <v>69</v>
      </c>
      <c r="E10015">
        <v>1</v>
      </c>
      <c r="F10015" s="8">
        <f>VLOOKUP(C10015,Products!$A$2:$E$20,5,TRUE)</f>
        <v>129.94999999999999</v>
      </c>
      <c r="G10015" s="8">
        <f t="shared" si="312"/>
        <v>129.94999999999999</v>
      </c>
      <c r="H10015" s="8">
        <f>VLOOKUP(C10015,Products!$A$2:$F$20,6,TRUE)</f>
        <v>40.449999999999989</v>
      </c>
      <c r="I10015" s="8">
        <f t="shared" si="313"/>
        <v>40.449999999999989</v>
      </c>
      <c r="J10015" s="42">
        <f>VLOOKUP(B10015,Invoices!A:I,9,TRUE)</f>
        <v>2021</v>
      </c>
    </row>
    <row r="10016" spans="1:10" x14ac:dyDescent="0.15">
      <c r="A10016" t="s">
        <v>13376</v>
      </c>
      <c r="B10016" t="s">
        <v>2109</v>
      </c>
      <c r="C10016" t="s">
        <v>97</v>
      </c>
      <c r="D10016" t="s">
        <v>74</v>
      </c>
      <c r="E10016">
        <v>100</v>
      </c>
      <c r="F10016" s="8">
        <f>VLOOKUP(C10016,Products!$A$2:$E$20,5,TRUE)</f>
        <v>1.5</v>
      </c>
      <c r="G10016" s="8">
        <f t="shared" si="312"/>
        <v>150</v>
      </c>
      <c r="H10016" s="8">
        <f>VLOOKUP(C10016,Products!$A$2:$F$20,6,TRUE)</f>
        <v>0.5</v>
      </c>
      <c r="I10016" s="8">
        <f t="shared" si="313"/>
        <v>50</v>
      </c>
      <c r="J10016" s="42">
        <f>VLOOKUP(B10016,Invoices!A:I,9,TRUE)</f>
        <v>2021</v>
      </c>
    </row>
    <row r="10017" spans="1:10" x14ac:dyDescent="0.15">
      <c r="A10017" t="s">
        <v>13377</v>
      </c>
      <c r="B10017" t="s">
        <v>2109</v>
      </c>
      <c r="C10017" t="s">
        <v>89</v>
      </c>
      <c r="D10017" t="s">
        <v>80</v>
      </c>
      <c r="E10017">
        <v>2</v>
      </c>
      <c r="F10017" s="8">
        <f>VLOOKUP(C10017,Products!$A$2:$E$20,5,TRUE)</f>
        <v>15.95</v>
      </c>
      <c r="G10017" s="8">
        <f t="shared" si="312"/>
        <v>31.9</v>
      </c>
      <c r="H10017" s="8">
        <f>VLOOKUP(C10017,Products!$A$2:$F$20,6,TRUE)</f>
        <v>6</v>
      </c>
      <c r="I10017" s="8">
        <f t="shared" si="313"/>
        <v>12</v>
      </c>
      <c r="J10017" s="42">
        <f>VLOOKUP(B10017,Invoices!A:I,9,TRUE)</f>
        <v>2021</v>
      </c>
    </row>
    <row r="10018" spans="1:10" x14ac:dyDescent="0.15">
      <c r="A10018" t="s">
        <v>13378</v>
      </c>
      <c r="B10018" t="s">
        <v>2109</v>
      </c>
      <c r="C10018" t="s">
        <v>102</v>
      </c>
      <c r="D10018" t="s">
        <v>83</v>
      </c>
      <c r="E10018">
        <v>3</v>
      </c>
      <c r="F10018" s="8">
        <f>VLOOKUP(C10018,Products!$A$2:$E$20,5,TRUE)</f>
        <v>29.95</v>
      </c>
      <c r="G10018" s="8">
        <f t="shared" si="312"/>
        <v>89.85</v>
      </c>
      <c r="H10018" s="8">
        <f>VLOOKUP(C10018,Products!$A$2:$F$20,6,TRUE)</f>
        <v>15</v>
      </c>
      <c r="I10018" s="8">
        <f t="shared" si="313"/>
        <v>45</v>
      </c>
      <c r="J10018" s="42">
        <f>VLOOKUP(B10018,Invoices!A:I,9,TRUE)</f>
        <v>2021</v>
      </c>
    </row>
    <row r="10019" spans="1:10" x14ac:dyDescent="0.15">
      <c r="A10019" t="s">
        <v>13379</v>
      </c>
      <c r="B10019" t="s">
        <v>2110</v>
      </c>
      <c r="C10019" t="s">
        <v>96</v>
      </c>
      <c r="D10019" t="s">
        <v>75</v>
      </c>
      <c r="E10019">
        <v>7</v>
      </c>
      <c r="F10019" s="8">
        <f>VLOOKUP(C10019,Products!$A$2:$E$20,5,TRUE)</f>
        <v>79.95</v>
      </c>
      <c r="G10019" s="8">
        <f t="shared" si="312"/>
        <v>559.65</v>
      </c>
      <c r="H10019" s="8">
        <f>VLOOKUP(C10019,Products!$A$2:$F$20,6,TRUE)</f>
        <v>27.950000000000003</v>
      </c>
      <c r="I10019" s="8">
        <f t="shared" si="313"/>
        <v>195.65000000000003</v>
      </c>
      <c r="J10019" s="42">
        <f>VLOOKUP(B10019,Invoices!A:I,9,TRUE)</f>
        <v>2021</v>
      </c>
    </row>
    <row r="10020" spans="1:10" x14ac:dyDescent="0.15">
      <c r="A10020" t="s">
        <v>13380</v>
      </c>
      <c r="B10020" t="s">
        <v>2111</v>
      </c>
      <c r="C10020" t="s">
        <v>105</v>
      </c>
      <c r="D10020" t="s">
        <v>81</v>
      </c>
      <c r="E10020">
        <v>100</v>
      </c>
      <c r="F10020" s="8">
        <f>VLOOKUP(C10020,Products!$A$2:$E$20,5,TRUE)</f>
        <v>8.9499999999999993</v>
      </c>
      <c r="G10020" s="8">
        <f t="shared" si="312"/>
        <v>894.99999999999989</v>
      </c>
      <c r="H10020" s="8">
        <f>VLOOKUP(C10020,Products!$A$2:$F$20,6,TRUE)</f>
        <v>3.1999999999999993</v>
      </c>
      <c r="I10020" s="8">
        <f t="shared" si="313"/>
        <v>319.99999999999994</v>
      </c>
      <c r="J10020" s="42">
        <f>VLOOKUP(B10020,Invoices!A:I,9,TRUE)</f>
        <v>2021</v>
      </c>
    </row>
    <row r="10021" spans="1:10" x14ac:dyDescent="0.15">
      <c r="A10021" t="s">
        <v>13381</v>
      </c>
      <c r="B10021" t="s">
        <v>2111</v>
      </c>
      <c r="C10021" t="s">
        <v>88</v>
      </c>
      <c r="D10021" t="s">
        <v>85</v>
      </c>
      <c r="E10021">
        <v>1</v>
      </c>
      <c r="F10021" s="8">
        <f>VLOOKUP(C10021,Products!$A$2:$E$20,5,TRUE)</f>
        <v>8.9499999999999993</v>
      </c>
      <c r="G10021" s="8">
        <f t="shared" si="312"/>
        <v>8.9499999999999993</v>
      </c>
      <c r="H10021" s="8">
        <f>VLOOKUP(C10021,Products!$A$2:$F$20,6,TRUE)</f>
        <v>5.6999999999999993</v>
      </c>
      <c r="I10021" s="8">
        <f t="shared" si="313"/>
        <v>5.6999999999999993</v>
      </c>
      <c r="J10021" s="42">
        <f>VLOOKUP(B10021,Invoices!A:I,9,TRUE)</f>
        <v>2021</v>
      </c>
    </row>
    <row r="10022" spans="1:10" x14ac:dyDescent="0.15">
      <c r="A10022" t="s">
        <v>13382</v>
      </c>
      <c r="B10022" t="s">
        <v>2112</v>
      </c>
      <c r="C10022" t="s">
        <v>92</v>
      </c>
      <c r="D10022" t="s">
        <v>82</v>
      </c>
      <c r="E10022">
        <v>50</v>
      </c>
      <c r="F10022" s="8">
        <f>VLOOKUP(C10022,Products!$A$2:$E$20,5,TRUE)</f>
        <v>19.95</v>
      </c>
      <c r="G10022" s="8">
        <f t="shared" si="312"/>
        <v>997.5</v>
      </c>
      <c r="H10022" s="8">
        <f>VLOOKUP(C10022,Products!$A$2:$F$20,6,TRUE)</f>
        <v>7.4499999999999993</v>
      </c>
      <c r="I10022" s="8">
        <f t="shared" si="313"/>
        <v>372.49999999999994</v>
      </c>
      <c r="J10022" s="42">
        <f>VLOOKUP(B10022,Invoices!A:I,9,TRUE)</f>
        <v>2021</v>
      </c>
    </row>
    <row r="10023" spans="1:10" x14ac:dyDescent="0.15">
      <c r="A10023" t="s">
        <v>13383</v>
      </c>
      <c r="B10023" t="s">
        <v>2113</v>
      </c>
      <c r="C10023" t="s">
        <v>96</v>
      </c>
      <c r="D10023" t="s">
        <v>75</v>
      </c>
      <c r="E10023">
        <v>1</v>
      </c>
      <c r="F10023" s="8">
        <f>VLOOKUP(C10023,Products!$A$2:$E$20,5,TRUE)</f>
        <v>79.95</v>
      </c>
      <c r="G10023" s="8">
        <f t="shared" si="312"/>
        <v>79.95</v>
      </c>
      <c r="H10023" s="8">
        <f>VLOOKUP(C10023,Products!$A$2:$F$20,6,TRUE)</f>
        <v>27.950000000000003</v>
      </c>
      <c r="I10023" s="8">
        <f t="shared" si="313"/>
        <v>27.950000000000003</v>
      </c>
      <c r="J10023" s="42">
        <f>VLOOKUP(B10023,Invoices!A:I,9,TRUE)</f>
        <v>2021</v>
      </c>
    </row>
    <row r="10024" spans="1:10" x14ac:dyDescent="0.15">
      <c r="A10024" t="s">
        <v>13384</v>
      </c>
      <c r="B10024" t="s">
        <v>2114</v>
      </c>
      <c r="C10024" t="s">
        <v>103</v>
      </c>
      <c r="D10024" t="s">
        <v>77</v>
      </c>
      <c r="E10024">
        <v>5</v>
      </c>
      <c r="F10024" s="8">
        <f>VLOOKUP(C10024,Products!$A$2:$E$20,5,TRUE)</f>
        <v>8.9499999999999993</v>
      </c>
      <c r="G10024" s="8">
        <f t="shared" si="312"/>
        <v>44.75</v>
      </c>
      <c r="H10024" s="8">
        <f>VLOOKUP(C10024,Products!$A$2:$F$20,6,TRUE)</f>
        <v>3.1999999999999993</v>
      </c>
      <c r="I10024" s="8">
        <f t="shared" si="313"/>
        <v>15.999999999999996</v>
      </c>
      <c r="J10024" s="42">
        <f>VLOOKUP(B10024,Invoices!A:I,9,TRUE)</f>
        <v>2021</v>
      </c>
    </row>
    <row r="10025" spans="1:10" x14ac:dyDescent="0.15">
      <c r="A10025" t="s">
        <v>13385</v>
      </c>
      <c r="B10025" t="s">
        <v>2114</v>
      </c>
      <c r="C10025" t="s">
        <v>99</v>
      </c>
      <c r="D10025" t="s">
        <v>84</v>
      </c>
      <c r="E10025">
        <v>100</v>
      </c>
      <c r="F10025" s="8">
        <f>VLOOKUP(C10025,Products!$A$2:$E$20,5,TRUE)</f>
        <v>3.5</v>
      </c>
      <c r="G10025" s="8">
        <f t="shared" si="312"/>
        <v>350</v>
      </c>
      <c r="H10025" s="8">
        <f>VLOOKUP(C10025,Products!$A$2:$F$20,6,TRUE)</f>
        <v>0.54999999999999982</v>
      </c>
      <c r="I10025" s="8">
        <f t="shared" si="313"/>
        <v>54.999999999999986</v>
      </c>
      <c r="J10025" s="42">
        <f>VLOOKUP(B10025,Invoices!A:I,9,TRUE)</f>
        <v>2021</v>
      </c>
    </row>
    <row r="10026" spans="1:10" x14ac:dyDescent="0.15">
      <c r="A10026" t="s">
        <v>13386</v>
      </c>
      <c r="B10026" t="s">
        <v>2115</v>
      </c>
      <c r="C10026" t="s">
        <v>96</v>
      </c>
      <c r="D10026" t="s">
        <v>75</v>
      </c>
      <c r="E10026">
        <v>1</v>
      </c>
      <c r="F10026" s="8">
        <f>VLOOKUP(C10026,Products!$A$2:$E$20,5,TRUE)</f>
        <v>79.95</v>
      </c>
      <c r="G10026" s="8">
        <f t="shared" si="312"/>
        <v>79.95</v>
      </c>
      <c r="H10026" s="8">
        <f>VLOOKUP(C10026,Products!$A$2:$F$20,6,TRUE)</f>
        <v>27.950000000000003</v>
      </c>
      <c r="I10026" s="8">
        <f t="shared" si="313"/>
        <v>27.950000000000003</v>
      </c>
      <c r="J10026" s="42">
        <f>VLOOKUP(B10026,Invoices!A:I,9,TRUE)</f>
        <v>2021</v>
      </c>
    </row>
    <row r="10027" spans="1:10" x14ac:dyDescent="0.15">
      <c r="A10027" t="s">
        <v>13387</v>
      </c>
      <c r="B10027" t="s">
        <v>2115</v>
      </c>
      <c r="C10027" t="s">
        <v>102</v>
      </c>
      <c r="D10027" t="s">
        <v>83</v>
      </c>
      <c r="E10027">
        <v>6</v>
      </c>
      <c r="F10027" s="8">
        <f>VLOOKUP(C10027,Products!$A$2:$E$20,5,TRUE)</f>
        <v>29.95</v>
      </c>
      <c r="G10027" s="8">
        <f t="shared" si="312"/>
        <v>179.7</v>
      </c>
      <c r="H10027" s="8">
        <f>VLOOKUP(C10027,Products!$A$2:$F$20,6,TRUE)</f>
        <v>15</v>
      </c>
      <c r="I10027" s="8">
        <f t="shared" si="313"/>
        <v>90</v>
      </c>
      <c r="J10027" s="42">
        <f>VLOOKUP(B10027,Invoices!A:I,9,TRUE)</f>
        <v>2021</v>
      </c>
    </row>
    <row r="10028" spans="1:10" x14ac:dyDescent="0.15">
      <c r="A10028" t="s">
        <v>13388</v>
      </c>
      <c r="B10028" t="s">
        <v>2115</v>
      </c>
      <c r="C10028" t="s">
        <v>95</v>
      </c>
      <c r="D10028" t="s">
        <v>73</v>
      </c>
      <c r="E10028">
        <v>5</v>
      </c>
      <c r="F10028" s="8">
        <f>VLOOKUP(C10028,Products!$A$2:$E$20,5,TRUE)</f>
        <v>12.95</v>
      </c>
      <c r="G10028" s="8">
        <f t="shared" si="312"/>
        <v>64.75</v>
      </c>
      <c r="H10028" s="8">
        <f>VLOOKUP(C10028,Products!$A$2:$F$20,6,TRUE)</f>
        <v>4.1999999999999993</v>
      </c>
      <c r="I10028" s="8">
        <f t="shared" si="313"/>
        <v>20.999999999999996</v>
      </c>
      <c r="J10028" s="42">
        <f>VLOOKUP(B10028,Invoices!A:I,9,TRUE)</f>
        <v>2021</v>
      </c>
    </row>
    <row r="10029" spans="1:10" x14ac:dyDescent="0.15">
      <c r="A10029" t="s">
        <v>13389</v>
      </c>
      <c r="B10029" t="s">
        <v>2115</v>
      </c>
      <c r="C10029" t="s">
        <v>88</v>
      </c>
      <c r="D10029" t="s">
        <v>85</v>
      </c>
      <c r="E10029">
        <v>24</v>
      </c>
      <c r="F10029" s="8">
        <f>VLOOKUP(C10029,Products!$A$2:$E$20,5,TRUE)</f>
        <v>8.9499999999999993</v>
      </c>
      <c r="G10029" s="8">
        <f t="shared" si="312"/>
        <v>214.79999999999998</v>
      </c>
      <c r="H10029" s="8">
        <f>VLOOKUP(C10029,Products!$A$2:$F$20,6,TRUE)</f>
        <v>5.6999999999999993</v>
      </c>
      <c r="I10029" s="8">
        <f t="shared" si="313"/>
        <v>136.79999999999998</v>
      </c>
      <c r="J10029" s="42">
        <f>VLOOKUP(B10029,Invoices!A:I,9,TRUE)</f>
        <v>2021</v>
      </c>
    </row>
    <row r="10030" spans="1:10" x14ac:dyDescent="0.15">
      <c r="A10030" t="s">
        <v>13390</v>
      </c>
      <c r="B10030" t="s">
        <v>2115</v>
      </c>
      <c r="C10030" t="s">
        <v>97</v>
      </c>
      <c r="D10030" t="s">
        <v>74</v>
      </c>
      <c r="E10030">
        <v>24</v>
      </c>
      <c r="F10030" s="8">
        <f>VLOOKUP(C10030,Products!$A$2:$E$20,5,TRUE)</f>
        <v>1.5</v>
      </c>
      <c r="G10030" s="8">
        <f t="shared" si="312"/>
        <v>36</v>
      </c>
      <c r="H10030" s="8">
        <f>VLOOKUP(C10030,Products!$A$2:$F$20,6,TRUE)</f>
        <v>0.5</v>
      </c>
      <c r="I10030" s="8">
        <f t="shared" si="313"/>
        <v>12</v>
      </c>
      <c r="J10030" s="42">
        <f>VLOOKUP(B10030,Invoices!A:I,9,TRUE)</f>
        <v>2021</v>
      </c>
    </row>
    <row r="10031" spans="1:10" x14ac:dyDescent="0.15">
      <c r="A10031" t="s">
        <v>13391</v>
      </c>
      <c r="B10031" t="s">
        <v>2115</v>
      </c>
      <c r="C10031" t="s">
        <v>93</v>
      </c>
      <c r="D10031" t="s">
        <v>76</v>
      </c>
      <c r="E10031">
        <v>25</v>
      </c>
      <c r="F10031" s="8">
        <f>VLOOKUP(C10031,Products!$A$2:$E$20,5,TRUE)</f>
        <v>9.9499999999999993</v>
      </c>
      <c r="G10031" s="8">
        <f t="shared" si="312"/>
        <v>248.74999999999997</v>
      </c>
      <c r="H10031" s="8">
        <f>VLOOKUP(C10031,Products!$A$2:$F$20,6,TRUE)</f>
        <v>1.9499999999999993</v>
      </c>
      <c r="I10031" s="8">
        <f t="shared" si="313"/>
        <v>48.749999999999986</v>
      </c>
      <c r="J10031" s="42">
        <f>VLOOKUP(B10031,Invoices!A:I,9,TRUE)</f>
        <v>2021</v>
      </c>
    </row>
    <row r="10032" spans="1:10" x14ac:dyDescent="0.15">
      <c r="A10032" t="s">
        <v>13392</v>
      </c>
      <c r="B10032" t="s">
        <v>2115</v>
      </c>
      <c r="C10032" t="s">
        <v>105</v>
      </c>
      <c r="D10032" t="s">
        <v>81</v>
      </c>
      <c r="E10032">
        <v>1</v>
      </c>
      <c r="F10032" s="8">
        <f>VLOOKUP(C10032,Products!$A$2:$E$20,5,TRUE)</f>
        <v>8.9499999999999993</v>
      </c>
      <c r="G10032" s="8">
        <f t="shared" si="312"/>
        <v>8.9499999999999993</v>
      </c>
      <c r="H10032" s="8">
        <f>VLOOKUP(C10032,Products!$A$2:$F$20,6,TRUE)</f>
        <v>3.1999999999999993</v>
      </c>
      <c r="I10032" s="8">
        <f t="shared" si="313"/>
        <v>3.1999999999999993</v>
      </c>
      <c r="J10032" s="42">
        <f>VLOOKUP(B10032,Invoices!A:I,9,TRUE)</f>
        <v>2021</v>
      </c>
    </row>
    <row r="10033" spans="1:10" x14ac:dyDescent="0.15">
      <c r="A10033" t="s">
        <v>13393</v>
      </c>
      <c r="B10033" t="s">
        <v>2115</v>
      </c>
      <c r="C10033" t="s">
        <v>104</v>
      </c>
      <c r="D10033" t="s">
        <v>71</v>
      </c>
      <c r="E10033">
        <v>6</v>
      </c>
      <c r="F10033" s="8">
        <f>VLOOKUP(C10033,Products!$A$2:$E$20,5,TRUE)</f>
        <v>2.95</v>
      </c>
      <c r="G10033" s="8">
        <f t="shared" si="312"/>
        <v>17.700000000000003</v>
      </c>
      <c r="H10033" s="8">
        <f>VLOOKUP(C10033,Products!$A$2:$F$20,6,TRUE)</f>
        <v>1.1500000000000001</v>
      </c>
      <c r="I10033" s="8">
        <f t="shared" si="313"/>
        <v>6.9</v>
      </c>
      <c r="J10033" s="42">
        <f>VLOOKUP(B10033,Invoices!A:I,9,TRUE)</f>
        <v>2021</v>
      </c>
    </row>
    <row r="10034" spans="1:10" x14ac:dyDescent="0.15">
      <c r="A10034" t="s">
        <v>13394</v>
      </c>
      <c r="B10034" t="s">
        <v>2115</v>
      </c>
      <c r="C10034" t="s">
        <v>103</v>
      </c>
      <c r="D10034" t="s">
        <v>77</v>
      </c>
      <c r="E10034">
        <v>6</v>
      </c>
      <c r="F10034" s="8">
        <f>VLOOKUP(C10034,Products!$A$2:$E$20,5,TRUE)</f>
        <v>8.9499999999999993</v>
      </c>
      <c r="G10034" s="8">
        <f t="shared" si="312"/>
        <v>53.699999999999996</v>
      </c>
      <c r="H10034" s="8">
        <f>VLOOKUP(C10034,Products!$A$2:$F$20,6,TRUE)</f>
        <v>3.1999999999999993</v>
      </c>
      <c r="I10034" s="8">
        <f t="shared" si="313"/>
        <v>19.199999999999996</v>
      </c>
      <c r="J10034" s="42">
        <f>VLOOKUP(B10034,Invoices!A:I,9,TRUE)</f>
        <v>2021</v>
      </c>
    </row>
    <row r="10035" spans="1:10" x14ac:dyDescent="0.15">
      <c r="A10035" t="s">
        <v>13395</v>
      </c>
      <c r="B10035" t="s">
        <v>2115</v>
      </c>
      <c r="C10035" t="s">
        <v>98</v>
      </c>
      <c r="D10035" t="s">
        <v>79</v>
      </c>
      <c r="E10035">
        <v>2</v>
      </c>
      <c r="F10035" s="8">
        <f>VLOOKUP(C10035,Products!$A$2:$E$20,5,TRUE)</f>
        <v>14.95</v>
      </c>
      <c r="G10035" s="8">
        <f t="shared" si="312"/>
        <v>29.9</v>
      </c>
      <c r="H10035" s="8">
        <f>VLOOKUP(C10035,Products!$A$2:$F$20,6,TRUE)</f>
        <v>3.0499999999999989</v>
      </c>
      <c r="I10035" s="8">
        <f t="shared" si="313"/>
        <v>6.0999999999999979</v>
      </c>
      <c r="J10035" s="42">
        <f>VLOOKUP(B10035,Invoices!A:I,9,TRUE)</f>
        <v>2021</v>
      </c>
    </row>
    <row r="10036" spans="1:10" x14ac:dyDescent="0.15">
      <c r="A10036" t="s">
        <v>13396</v>
      </c>
      <c r="B10036" t="s">
        <v>2116</v>
      </c>
      <c r="C10036" t="s">
        <v>92</v>
      </c>
      <c r="D10036" t="s">
        <v>82</v>
      </c>
      <c r="E10036">
        <v>12</v>
      </c>
      <c r="F10036" s="8">
        <f>VLOOKUP(C10036,Products!$A$2:$E$20,5,TRUE)</f>
        <v>19.95</v>
      </c>
      <c r="G10036" s="8">
        <f t="shared" si="312"/>
        <v>239.39999999999998</v>
      </c>
      <c r="H10036" s="8">
        <f>VLOOKUP(C10036,Products!$A$2:$F$20,6,TRUE)</f>
        <v>7.4499999999999993</v>
      </c>
      <c r="I10036" s="8">
        <f t="shared" si="313"/>
        <v>89.399999999999991</v>
      </c>
      <c r="J10036" s="42">
        <f>VLOOKUP(B10036,Invoices!A:I,9,TRUE)</f>
        <v>2021</v>
      </c>
    </row>
    <row r="10037" spans="1:10" x14ac:dyDescent="0.15">
      <c r="A10037" t="s">
        <v>13397</v>
      </c>
      <c r="B10037" t="s">
        <v>2116</v>
      </c>
      <c r="C10037" t="s">
        <v>87</v>
      </c>
      <c r="D10037" t="s">
        <v>68</v>
      </c>
      <c r="E10037">
        <v>25</v>
      </c>
      <c r="F10037" s="8">
        <f>VLOOKUP(C10037,Products!$A$2:$E$20,5,TRUE)</f>
        <v>19.95</v>
      </c>
      <c r="G10037" s="8">
        <f t="shared" si="312"/>
        <v>498.75</v>
      </c>
      <c r="H10037" s="8">
        <f>VLOOKUP(C10037,Products!$A$2:$F$20,6,TRUE)</f>
        <v>7.4499999999999993</v>
      </c>
      <c r="I10037" s="8">
        <f t="shared" si="313"/>
        <v>186.24999999999997</v>
      </c>
      <c r="J10037" s="42">
        <f>VLOOKUP(B10037,Invoices!A:I,9,TRUE)</f>
        <v>2021</v>
      </c>
    </row>
    <row r="10038" spans="1:10" x14ac:dyDescent="0.15">
      <c r="A10038" t="s">
        <v>13398</v>
      </c>
      <c r="B10038" t="s">
        <v>2116</v>
      </c>
      <c r="C10038" t="s">
        <v>88</v>
      </c>
      <c r="D10038" t="s">
        <v>85</v>
      </c>
      <c r="E10038">
        <v>5</v>
      </c>
      <c r="F10038" s="8">
        <f>VLOOKUP(C10038,Products!$A$2:$E$20,5,TRUE)</f>
        <v>8.9499999999999993</v>
      </c>
      <c r="G10038" s="8">
        <f t="shared" si="312"/>
        <v>44.75</v>
      </c>
      <c r="H10038" s="8">
        <f>VLOOKUP(C10038,Products!$A$2:$F$20,6,TRUE)</f>
        <v>5.6999999999999993</v>
      </c>
      <c r="I10038" s="8">
        <f t="shared" si="313"/>
        <v>28.499999999999996</v>
      </c>
      <c r="J10038" s="42">
        <f>VLOOKUP(B10038,Invoices!A:I,9,TRUE)</f>
        <v>2021</v>
      </c>
    </row>
    <row r="10039" spans="1:10" x14ac:dyDescent="0.15">
      <c r="A10039" t="s">
        <v>13399</v>
      </c>
      <c r="B10039" t="s">
        <v>2116</v>
      </c>
      <c r="C10039" t="s">
        <v>104</v>
      </c>
      <c r="D10039" t="s">
        <v>71</v>
      </c>
      <c r="E10039">
        <v>20</v>
      </c>
      <c r="F10039" s="8">
        <f>VLOOKUP(C10039,Products!$A$2:$E$20,5,TRUE)</f>
        <v>2.95</v>
      </c>
      <c r="G10039" s="8">
        <f t="shared" si="312"/>
        <v>59</v>
      </c>
      <c r="H10039" s="8">
        <f>VLOOKUP(C10039,Products!$A$2:$F$20,6,TRUE)</f>
        <v>1.1500000000000001</v>
      </c>
      <c r="I10039" s="8">
        <f t="shared" si="313"/>
        <v>23.000000000000004</v>
      </c>
      <c r="J10039" s="42">
        <f>VLOOKUP(B10039,Invoices!A:I,9,TRUE)</f>
        <v>2021</v>
      </c>
    </row>
    <row r="10040" spans="1:10" x14ac:dyDescent="0.15">
      <c r="A10040" t="s">
        <v>13400</v>
      </c>
      <c r="B10040" t="s">
        <v>2117</v>
      </c>
      <c r="C10040" t="s">
        <v>87</v>
      </c>
      <c r="D10040" t="s">
        <v>68</v>
      </c>
      <c r="E10040">
        <v>10</v>
      </c>
      <c r="F10040" s="8">
        <f>VLOOKUP(C10040,Products!$A$2:$E$20,5,TRUE)</f>
        <v>19.95</v>
      </c>
      <c r="G10040" s="8">
        <f t="shared" si="312"/>
        <v>199.5</v>
      </c>
      <c r="H10040" s="8">
        <f>VLOOKUP(C10040,Products!$A$2:$F$20,6,TRUE)</f>
        <v>7.4499999999999993</v>
      </c>
      <c r="I10040" s="8">
        <f t="shared" si="313"/>
        <v>74.5</v>
      </c>
      <c r="J10040" s="42">
        <f>VLOOKUP(B10040,Invoices!A:I,9,TRUE)</f>
        <v>2021</v>
      </c>
    </row>
    <row r="10041" spans="1:10" x14ac:dyDescent="0.15">
      <c r="A10041" t="s">
        <v>13401</v>
      </c>
      <c r="B10041" t="s">
        <v>2117</v>
      </c>
      <c r="C10041" t="s">
        <v>101</v>
      </c>
      <c r="D10041" t="s">
        <v>69</v>
      </c>
      <c r="E10041">
        <v>10</v>
      </c>
      <c r="F10041" s="8">
        <f>VLOOKUP(C10041,Products!$A$2:$E$20,5,TRUE)</f>
        <v>129.94999999999999</v>
      </c>
      <c r="G10041" s="8">
        <f t="shared" si="312"/>
        <v>1299.5</v>
      </c>
      <c r="H10041" s="8">
        <f>VLOOKUP(C10041,Products!$A$2:$F$20,6,TRUE)</f>
        <v>40.449999999999989</v>
      </c>
      <c r="I10041" s="8">
        <f t="shared" si="313"/>
        <v>404.49999999999989</v>
      </c>
      <c r="J10041" s="42">
        <f>VLOOKUP(B10041,Invoices!A:I,9,TRUE)</f>
        <v>2021</v>
      </c>
    </row>
    <row r="10042" spans="1:10" x14ac:dyDescent="0.15">
      <c r="A10042" t="s">
        <v>13402</v>
      </c>
      <c r="B10042" t="s">
        <v>2117</v>
      </c>
      <c r="C10042" t="s">
        <v>90</v>
      </c>
      <c r="D10042" t="s">
        <v>72</v>
      </c>
      <c r="E10042">
        <v>5</v>
      </c>
      <c r="F10042" s="8">
        <f>VLOOKUP(C10042,Products!$A$2:$E$20,5,TRUE)</f>
        <v>8.9499999999999993</v>
      </c>
      <c r="G10042" s="8">
        <f t="shared" si="312"/>
        <v>44.75</v>
      </c>
      <c r="H10042" s="8">
        <f>VLOOKUP(C10042,Products!$A$2:$F$20,6,TRUE)</f>
        <v>5.6999999999999993</v>
      </c>
      <c r="I10042" s="8">
        <f t="shared" si="313"/>
        <v>28.499999999999996</v>
      </c>
      <c r="J10042" s="42">
        <f>VLOOKUP(B10042,Invoices!A:I,9,TRUE)</f>
        <v>2021</v>
      </c>
    </row>
    <row r="10043" spans="1:10" x14ac:dyDescent="0.15">
      <c r="A10043" t="s">
        <v>13403</v>
      </c>
      <c r="B10043" t="s">
        <v>2118</v>
      </c>
      <c r="C10043" t="s">
        <v>104</v>
      </c>
      <c r="D10043" t="s">
        <v>71</v>
      </c>
      <c r="E10043">
        <v>12</v>
      </c>
      <c r="F10043" s="8">
        <f>VLOOKUP(C10043,Products!$A$2:$E$20,5,TRUE)</f>
        <v>2.95</v>
      </c>
      <c r="G10043" s="8">
        <f t="shared" si="312"/>
        <v>35.400000000000006</v>
      </c>
      <c r="H10043" s="8">
        <f>VLOOKUP(C10043,Products!$A$2:$F$20,6,TRUE)</f>
        <v>1.1500000000000001</v>
      </c>
      <c r="I10043" s="8">
        <f t="shared" si="313"/>
        <v>13.8</v>
      </c>
      <c r="J10043" s="42">
        <f>VLOOKUP(B10043,Invoices!A:I,9,TRUE)</f>
        <v>2021</v>
      </c>
    </row>
    <row r="10044" spans="1:10" x14ac:dyDescent="0.15">
      <c r="A10044" t="s">
        <v>13404</v>
      </c>
      <c r="B10044" t="s">
        <v>2119</v>
      </c>
      <c r="C10044" t="s">
        <v>97</v>
      </c>
      <c r="D10044" t="s">
        <v>74</v>
      </c>
      <c r="E10044">
        <v>5</v>
      </c>
      <c r="F10044" s="8">
        <f>VLOOKUP(C10044,Products!$A$2:$E$20,5,TRUE)</f>
        <v>1.5</v>
      </c>
      <c r="G10044" s="8">
        <f t="shared" si="312"/>
        <v>7.5</v>
      </c>
      <c r="H10044" s="8">
        <f>VLOOKUP(C10044,Products!$A$2:$F$20,6,TRUE)</f>
        <v>0.5</v>
      </c>
      <c r="I10044" s="8">
        <f t="shared" si="313"/>
        <v>2.5</v>
      </c>
      <c r="J10044" s="42">
        <f>VLOOKUP(B10044,Invoices!A:I,9,TRUE)</f>
        <v>2021</v>
      </c>
    </row>
    <row r="10045" spans="1:10" x14ac:dyDescent="0.15">
      <c r="A10045" t="s">
        <v>13405</v>
      </c>
      <c r="B10045" t="s">
        <v>2119</v>
      </c>
      <c r="C10045" t="s">
        <v>93</v>
      </c>
      <c r="D10045" t="s">
        <v>76</v>
      </c>
      <c r="E10045">
        <v>1</v>
      </c>
      <c r="F10045" s="8">
        <f>VLOOKUP(C10045,Products!$A$2:$E$20,5,TRUE)</f>
        <v>9.9499999999999993</v>
      </c>
      <c r="G10045" s="8">
        <f t="shared" si="312"/>
        <v>9.9499999999999993</v>
      </c>
      <c r="H10045" s="8">
        <f>VLOOKUP(C10045,Products!$A$2:$F$20,6,TRUE)</f>
        <v>1.9499999999999993</v>
      </c>
      <c r="I10045" s="8">
        <f t="shared" si="313"/>
        <v>1.9499999999999993</v>
      </c>
      <c r="J10045" s="42">
        <f>VLOOKUP(B10045,Invoices!A:I,9,TRUE)</f>
        <v>2021</v>
      </c>
    </row>
    <row r="10046" spans="1:10" x14ac:dyDescent="0.15">
      <c r="A10046" t="s">
        <v>13406</v>
      </c>
      <c r="B10046" t="s">
        <v>2119</v>
      </c>
      <c r="C10046" t="s">
        <v>90</v>
      </c>
      <c r="D10046" t="s">
        <v>72</v>
      </c>
      <c r="E10046">
        <v>1</v>
      </c>
      <c r="F10046" s="8">
        <f>VLOOKUP(C10046,Products!$A$2:$E$20,5,TRUE)</f>
        <v>8.9499999999999993</v>
      </c>
      <c r="G10046" s="8">
        <f t="shared" si="312"/>
        <v>8.9499999999999993</v>
      </c>
      <c r="H10046" s="8">
        <f>VLOOKUP(C10046,Products!$A$2:$F$20,6,TRUE)</f>
        <v>5.6999999999999993</v>
      </c>
      <c r="I10046" s="8">
        <f t="shared" si="313"/>
        <v>5.6999999999999993</v>
      </c>
      <c r="J10046" s="42">
        <f>VLOOKUP(B10046,Invoices!A:I,9,TRUE)</f>
        <v>2021</v>
      </c>
    </row>
    <row r="10047" spans="1:10" x14ac:dyDescent="0.15">
      <c r="A10047" t="s">
        <v>13407</v>
      </c>
      <c r="B10047" t="s">
        <v>2119</v>
      </c>
      <c r="C10047" t="s">
        <v>94</v>
      </c>
      <c r="D10047" t="s">
        <v>86</v>
      </c>
      <c r="E10047">
        <v>1</v>
      </c>
      <c r="F10047" s="8">
        <f>VLOOKUP(C10047,Products!$A$2:$E$20,5,TRUE)</f>
        <v>3.5</v>
      </c>
      <c r="G10047" s="8">
        <f t="shared" si="312"/>
        <v>3.5</v>
      </c>
      <c r="H10047" s="8">
        <f>VLOOKUP(C10047,Products!$A$2:$F$20,6,TRUE)</f>
        <v>0.54999999999999982</v>
      </c>
      <c r="I10047" s="8">
        <f t="shared" si="313"/>
        <v>0.54999999999999982</v>
      </c>
      <c r="J10047" s="42">
        <f>VLOOKUP(B10047,Invoices!A:I,9,TRUE)</f>
        <v>2021</v>
      </c>
    </row>
    <row r="10048" spans="1:10" x14ac:dyDescent="0.15">
      <c r="A10048" t="s">
        <v>13408</v>
      </c>
      <c r="B10048" t="s">
        <v>2119</v>
      </c>
      <c r="C10048" t="s">
        <v>103</v>
      </c>
      <c r="D10048" t="s">
        <v>77</v>
      </c>
      <c r="E10048">
        <v>3</v>
      </c>
      <c r="F10048" s="8">
        <f>VLOOKUP(C10048,Products!$A$2:$E$20,5,TRUE)</f>
        <v>8.9499999999999993</v>
      </c>
      <c r="G10048" s="8">
        <f t="shared" si="312"/>
        <v>26.849999999999998</v>
      </c>
      <c r="H10048" s="8">
        <f>VLOOKUP(C10048,Products!$A$2:$F$20,6,TRUE)</f>
        <v>3.1999999999999993</v>
      </c>
      <c r="I10048" s="8">
        <f t="shared" si="313"/>
        <v>9.5999999999999979</v>
      </c>
      <c r="J10048" s="42">
        <f>VLOOKUP(B10048,Invoices!A:I,9,TRUE)</f>
        <v>2021</v>
      </c>
    </row>
    <row r="10049" spans="1:10" x14ac:dyDescent="0.15">
      <c r="A10049" t="s">
        <v>13409</v>
      </c>
      <c r="B10049" t="s">
        <v>2120</v>
      </c>
      <c r="C10049" t="s">
        <v>96</v>
      </c>
      <c r="D10049" t="s">
        <v>75</v>
      </c>
      <c r="E10049">
        <v>3</v>
      </c>
      <c r="F10049" s="8">
        <f>VLOOKUP(C10049,Products!$A$2:$E$20,5,TRUE)</f>
        <v>79.95</v>
      </c>
      <c r="G10049" s="8">
        <f t="shared" si="312"/>
        <v>239.85000000000002</v>
      </c>
      <c r="H10049" s="8">
        <f>VLOOKUP(C10049,Products!$A$2:$F$20,6,TRUE)</f>
        <v>27.950000000000003</v>
      </c>
      <c r="I10049" s="8">
        <f t="shared" si="313"/>
        <v>83.850000000000009</v>
      </c>
      <c r="J10049" s="42">
        <f>VLOOKUP(B10049,Invoices!A:I,9,TRUE)</f>
        <v>2021</v>
      </c>
    </row>
    <row r="10050" spans="1:10" x14ac:dyDescent="0.15">
      <c r="A10050" t="s">
        <v>13410</v>
      </c>
      <c r="B10050" t="s">
        <v>2120</v>
      </c>
      <c r="C10050" t="s">
        <v>99</v>
      </c>
      <c r="D10050" t="s">
        <v>84</v>
      </c>
      <c r="E10050">
        <v>10</v>
      </c>
      <c r="F10050" s="8">
        <f>VLOOKUP(C10050,Products!$A$2:$E$20,5,TRUE)</f>
        <v>3.5</v>
      </c>
      <c r="G10050" s="8">
        <f t="shared" si="312"/>
        <v>35</v>
      </c>
      <c r="H10050" s="8">
        <f>VLOOKUP(C10050,Products!$A$2:$F$20,6,TRUE)</f>
        <v>0.54999999999999982</v>
      </c>
      <c r="I10050" s="8">
        <f t="shared" si="313"/>
        <v>5.4999999999999982</v>
      </c>
      <c r="J10050" s="42">
        <f>VLOOKUP(B10050,Invoices!A:I,9,TRUE)</f>
        <v>2021</v>
      </c>
    </row>
    <row r="10051" spans="1:10" x14ac:dyDescent="0.15">
      <c r="A10051" t="s">
        <v>13411</v>
      </c>
      <c r="B10051" t="s">
        <v>2120</v>
      </c>
      <c r="C10051" t="s">
        <v>91</v>
      </c>
      <c r="D10051" t="s">
        <v>70</v>
      </c>
      <c r="E10051">
        <v>1</v>
      </c>
      <c r="F10051" s="8">
        <f>VLOOKUP(C10051,Products!$A$2:$E$20,5,TRUE)</f>
        <v>49.95</v>
      </c>
      <c r="G10051" s="8">
        <f t="shared" ref="G10051:G10114" si="314">F10051*E10051</f>
        <v>49.95</v>
      </c>
      <c r="H10051" s="8">
        <f>VLOOKUP(C10051,Products!$A$2:$F$20,6,TRUE)</f>
        <v>21.200000000000003</v>
      </c>
      <c r="I10051" s="8">
        <f t="shared" ref="I10051:I10114" si="315">H10051*E10051</f>
        <v>21.200000000000003</v>
      </c>
      <c r="J10051" s="42">
        <f>VLOOKUP(B10051,Invoices!A:I,9,TRUE)</f>
        <v>2021</v>
      </c>
    </row>
    <row r="10052" spans="1:10" x14ac:dyDescent="0.15">
      <c r="A10052" t="s">
        <v>13412</v>
      </c>
      <c r="B10052" t="s">
        <v>2120</v>
      </c>
      <c r="C10052" t="s">
        <v>101</v>
      </c>
      <c r="D10052" t="s">
        <v>69</v>
      </c>
      <c r="E10052">
        <v>1</v>
      </c>
      <c r="F10052" s="8">
        <f>VLOOKUP(C10052,Products!$A$2:$E$20,5,TRUE)</f>
        <v>129.94999999999999</v>
      </c>
      <c r="G10052" s="8">
        <f t="shared" si="314"/>
        <v>129.94999999999999</v>
      </c>
      <c r="H10052" s="8">
        <f>VLOOKUP(C10052,Products!$A$2:$F$20,6,TRUE)</f>
        <v>40.449999999999989</v>
      </c>
      <c r="I10052" s="8">
        <f t="shared" si="315"/>
        <v>40.449999999999989</v>
      </c>
      <c r="J10052" s="42">
        <f>VLOOKUP(B10052,Invoices!A:I,9,TRUE)</f>
        <v>2021</v>
      </c>
    </row>
    <row r="10053" spans="1:10" x14ac:dyDescent="0.15">
      <c r="A10053" t="s">
        <v>13413</v>
      </c>
      <c r="B10053" t="s">
        <v>2120</v>
      </c>
      <c r="C10053" t="s">
        <v>98</v>
      </c>
      <c r="D10053" t="s">
        <v>79</v>
      </c>
      <c r="E10053">
        <v>5</v>
      </c>
      <c r="F10053" s="8">
        <f>VLOOKUP(C10053,Products!$A$2:$E$20,5,TRUE)</f>
        <v>14.95</v>
      </c>
      <c r="G10053" s="8">
        <f t="shared" si="314"/>
        <v>74.75</v>
      </c>
      <c r="H10053" s="8">
        <f>VLOOKUP(C10053,Products!$A$2:$F$20,6,TRUE)</f>
        <v>3.0499999999999989</v>
      </c>
      <c r="I10053" s="8">
        <f t="shared" si="315"/>
        <v>15.249999999999995</v>
      </c>
      <c r="J10053" s="42">
        <f>VLOOKUP(B10053,Invoices!A:I,9,TRUE)</f>
        <v>2021</v>
      </c>
    </row>
    <row r="10054" spans="1:10" x14ac:dyDescent="0.15">
      <c r="A10054" t="s">
        <v>13414</v>
      </c>
      <c r="B10054" t="s">
        <v>2120</v>
      </c>
      <c r="C10054" t="s">
        <v>105</v>
      </c>
      <c r="D10054" t="s">
        <v>81</v>
      </c>
      <c r="E10054">
        <v>2</v>
      </c>
      <c r="F10054" s="8">
        <f>VLOOKUP(C10054,Products!$A$2:$E$20,5,TRUE)</f>
        <v>8.9499999999999993</v>
      </c>
      <c r="G10054" s="8">
        <f t="shared" si="314"/>
        <v>17.899999999999999</v>
      </c>
      <c r="H10054" s="8">
        <f>VLOOKUP(C10054,Products!$A$2:$F$20,6,TRUE)</f>
        <v>3.1999999999999993</v>
      </c>
      <c r="I10054" s="8">
        <f t="shared" si="315"/>
        <v>6.3999999999999986</v>
      </c>
      <c r="J10054" s="42">
        <f>VLOOKUP(B10054,Invoices!A:I,9,TRUE)</f>
        <v>2021</v>
      </c>
    </row>
    <row r="10055" spans="1:10" x14ac:dyDescent="0.15">
      <c r="A10055" t="s">
        <v>13415</v>
      </c>
      <c r="B10055" t="s">
        <v>2120</v>
      </c>
      <c r="C10055" t="s">
        <v>102</v>
      </c>
      <c r="D10055" t="s">
        <v>83</v>
      </c>
      <c r="E10055">
        <v>3</v>
      </c>
      <c r="F10055" s="8">
        <f>VLOOKUP(C10055,Products!$A$2:$E$20,5,TRUE)</f>
        <v>29.95</v>
      </c>
      <c r="G10055" s="8">
        <f t="shared" si="314"/>
        <v>89.85</v>
      </c>
      <c r="H10055" s="8">
        <f>VLOOKUP(C10055,Products!$A$2:$F$20,6,TRUE)</f>
        <v>15</v>
      </c>
      <c r="I10055" s="8">
        <f t="shared" si="315"/>
        <v>45</v>
      </c>
      <c r="J10055" s="42">
        <f>VLOOKUP(B10055,Invoices!A:I,9,TRUE)</f>
        <v>2021</v>
      </c>
    </row>
    <row r="10056" spans="1:10" x14ac:dyDescent="0.15">
      <c r="A10056" t="s">
        <v>13416</v>
      </c>
      <c r="B10056" t="s">
        <v>2120</v>
      </c>
      <c r="C10056" t="s">
        <v>87</v>
      </c>
      <c r="D10056" t="s">
        <v>68</v>
      </c>
      <c r="E10056">
        <v>100</v>
      </c>
      <c r="F10056" s="8">
        <f>VLOOKUP(C10056,Products!$A$2:$E$20,5,TRUE)</f>
        <v>19.95</v>
      </c>
      <c r="G10056" s="8">
        <f t="shared" si="314"/>
        <v>1995</v>
      </c>
      <c r="H10056" s="8">
        <f>VLOOKUP(C10056,Products!$A$2:$F$20,6,TRUE)</f>
        <v>7.4499999999999993</v>
      </c>
      <c r="I10056" s="8">
        <f t="shared" si="315"/>
        <v>744.99999999999989</v>
      </c>
      <c r="J10056" s="42">
        <f>VLOOKUP(B10056,Invoices!A:I,9,TRUE)</f>
        <v>2021</v>
      </c>
    </row>
    <row r="10057" spans="1:10" x14ac:dyDescent="0.15">
      <c r="A10057" t="s">
        <v>13417</v>
      </c>
      <c r="B10057" t="s">
        <v>2120</v>
      </c>
      <c r="C10057" t="s">
        <v>94</v>
      </c>
      <c r="D10057" t="s">
        <v>86</v>
      </c>
      <c r="E10057">
        <v>4</v>
      </c>
      <c r="F10057" s="8">
        <f>VLOOKUP(C10057,Products!$A$2:$E$20,5,TRUE)</f>
        <v>3.5</v>
      </c>
      <c r="G10057" s="8">
        <f t="shared" si="314"/>
        <v>14</v>
      </c>
      <c r="H10057" s="8">
        <f>VLOOKUP(C10057,Products!$A$2:$F$20,6,TRUE)</f>
        <v>0.54999999999999982</v>
      </c>
      <c r="I10057" s="8">
        <f t="shared" si="315"/>
        <v>2.1999999999999993</v>
      </c>
      <c r="J10057" s="42">
        <f>VLOOKUP(B10057,Invoices!A:I,9,TRUE)</f>
        <v>2021</v>
      </c>
    </row>
    <row r="10058" spans="1:10" x14ac:dyDescent="0.15">
      <c r="A10058" t="s">
        <v>13418</v>
      </c>
      <c r="B10058" t="s">
        <v>2120</v>
      </c>
      <c r="C10058" t="s">
        <v>88</v>
      </c>
      <c r="D10058" t="s">
        <v>85</v>
      </c>
      <c r="E10058">
        <v>3</v>
      </c>
      <c r="F10058" s="8">
        <f>VLOOKUP(C10058,Products!$A$2:$E$20,5,TRUE)</f>
        <v>8.9499999999999993</v>
      </c>
      <c r="G10058" s="8">
        <f t="shared" si="314"/>
        <v>26.849999999999998</v>
      </c>
      <c r="H10058" s="8">
        <f>VLOOKUP(C10058,Products!$A$2:$F$20,6,TRUE)</f>
        <v>5.6999999999999993</v>
      </c>
      <c r="I10058" s="8">
        <f t="shared" si="315"/>
        <v>17.099999999999998</v>
      </c>
      <c r="J10058" s="42">
        <f>VLOOKUP(B10058,Invoices!A:I,9,TRUE)</f>
        <v>2021</v>
      </c>
    </row>
    <row r="10059" spans="1:10" x14ac:dyDescent="0.15">
      <c r="A10059" t="s">
        <v>13419</v>
      </c>
      <c r="B10059" t="s">
        <v>2121</v>
      </c>
      <c r="C10059" t="s">
        <v>104</v>
      </c>
      <c r="D10059" t="s">
        <v>71</v>
      </c>
      <c r="E10059">
        <v>20</v>
      </c>
      <c r="F10059" s="8">
        <f>VLOOKUP(C10059,Products!$A$2:$E$20,5,TRUE)</f>
        <v>2.95</v>
      </c>
      <c r="G10059" s="8">
        <f t="shared" si="314"/>
        <v>59</v>
      </c>
      <c r="H10059" s="8">
        <f>VLOOKUP(C10059,Products!$A$2:$F$20,6,TRUE)</f>
        <v>1.1500000000000001</v>
      </c>
      <c r="I10059" s="8">
        <f t="shared" si="315"/>
        <v>23.000000000000004</v>
      </c>
      <c r="J10059" s="42">
        <f>VLOOKUP(B10059,Invoices!A:I,9,TRUE)</f>
        <v>2021</v>
      </c>
    </row>
    <row r="10060" spans="1:10" x14ac:dyDescent="0.15">
      <c r="A10060" t="s">
        <v>13420</v>
      </c>
      <c r="B10060" t="s">
        <v>2121</v>
      </c>
      <c r="C10060" t="s">
        <v>89</v>
      </c>
      <c r="D10060" t="s">
        <v>80</v>
      </c>
      <c r="E10060">
        <v>1</v>
      </c>
      <c r="F10060" s="8">
        <f>VLOOKUP(C10060,Products!$A$2:$E$20,5,TRUE)</f>
        <v>15.95</v>
      </c>
      <c r="G10060" s="8">
        <f t="shared" si="314"/>
        <v>15.95</v>
      </c>
      <c r="H10060" s="8">
        <f>VLOOKUP(C10060,Products!$A$2:$F$20,6,TRUE)</f>
        <v>6</v>
      </c>
      <c r="I10060" s="8">
        <f t="shared" si="315"/>
        <v>6</v>
      </c>
      <c r="J10060" s="42">
        <f>VLOOKUP(B10060,Invoices!A:I,9,TRUE)</f>
        <v>2021</v>
      </c>
    </row>
    <row r="10061" spans="1:10" x14ac:dyDescent="0.15">
      <c r="A10061" t="s">
        <v>13421</v>
      </c>
      <c r="B10061" t="s">
        <v>2121</v>
      </c>
      <c r="C10061" t="s">
        <v>96</v>
      </c>
      <c r="D10061" t="s">
        <v>75</v>
      </c>
      <c r="E10061">
        <v>15</v>
      </c>
      <c r="F10061" s="8">
        <f>VLOOKUP(C10061,Products!$A$2:$E$20,5,TRUE)</f>
        <v>79.95</v>
      </c>
      <c r="G10061" s="8">
        <f t="shared" si="314"/>
        <v>1199.25</v>
      </c>
      <c r="H10061" s="8">
        <f>VLOOKUP(C10061,Products!$A$2:$F$20,6,TRUE)</f>
        <v>27.950000000000003</v>
      </c>
      <c r="I10061" s="8">
        <f t="shared" si="315"/>
        <v>419.25000000000006</v>
      </c>
      <c r="J10061" s="42">
        <f>VLOOKUP(B10061,Invoices!A:I,9,TRUE)</f>
        <v>2021</v>
      </c>
    </row>
    <row r="10062" spans="1:10" x14ac:dyDescent="0.15">
      <c r="A10062" t="s">
        <v>13422</v>
      </c>
      <c r="B10062" t="s">
        <v>2121</v>
      </c>
      <c r="C10062" t="s">
        <v>93</v>
      </c>
      <c r="D10062" t="s">
        <v>76</v>
      </c>
      <c r="E10062">
        <v>1</v>
      </c>
      <c r="F10062" s="8">
        <f>VLOOKUP(C10062,Products!$A$2:$E$20,5,TRUE)</f>
        <v>9.9499999999999993</v>
      </c>
      <c r="G10062" s="8">
        <f t="shared" si="314"/>
        <v>9.9499999999999993</v>
      </c>
      <c r="H10062" s="8">
        <f>VLOOKUP(C10062,Products!$A$2:$F$20,6,TRUE)</f>
        <v>1.9499999999999993</v>
      </c>
      <c r="I10062" s="8">
        <f t="shared" si="315"/>
        <v>1.9499999999999993</v>
      </c>
      <c r="J10062" s="42">
        <f>VLOOKUP(B10062,Invoices!A:I,9,TRUE)</f>
        <v>2021</v>
      </c>
    </row>
    <row r="10063" spans="1:10" x14ac:dyDescent="0.15">
      <c r="A10063" t="s">
        <v>13423</v>
      </c>
      <c r="B10063" t="s">
        <v>2121</v>
      </c>
      <c r="C10063" t="s">
        <v>91</v>
      </c>
      <c r="D10063" t="s">
        <v>70</v>
      </c>
      <c r="E10063">
        <v>20</v>
      </c>
      <c r="F10063" s="8">
        <f>VLOOKUP(C10063,Products!$A$2:$E$20,5,TRUE)</f>
        <v>49.95</v>
      </c>
      <c r="G10063" s="8">
        <f t="shared" si="314"/>
        <v>999</v>
      </c>
      <c r="H10063" s="8">
        <f>VLOOKUP(C10063,Products!$A$2:$F$20,6,TRUE)</f>
        <v>21.200000000000003</v>
      </c>
      <c r="I10063" s="8">
        <f t="shared" si="315"/>
        <v>424.00000000000006</v>
      </c>
      <c r="J10063" s="42">
        <f>VLOOKUP(B10063,Invoices!A:I,9,TRUE)</f>
        <v>2021</v>
      </c>
    </row>
    <row r="10064" spans="1:10" x14ac:dyDescent="0.15">
      <c r="A10064" t="s">
        <v>13424</v>
      </c>
      <c r="B10064" t="s">
        <v>2121</v>
      </c>
      <c r="C10064" t="s">
        <v>97</v>
      </c>
      <c r="D10064" t="s">
        <v>74</v>
      </c>
      <c r="E10064">
        <v>20</v>
      </c>
      <c r="F10064" s="8">
        <f>VLOOKUP(C10064,Products!$A$2:$E$20,5,TRUE)</f>
        <v>1.5</v>
      </c>
      <c r="G10064" s="8">
        <f t="shared" si="314"/>
        <v>30</v>
      </c>
      <c r="H10064" s="8">
        <f>VLOOKUP(C10064,Products!$A$2:$F$20,6,TRUE)</f>
        <v>0.5</v>
      </c>
      <c r="I10064" s="8">
        <f t="shared" si="315"/>
        <v>10</v>
      </c>
      <c r="J10064" s="42">
        <f>VLOOKUP(B10064,Invoices!A:I,9,TRUE)</f>
        <v>2021</v>
      </c>
    </row>
    <row r="10065" spans="1:10" x14ac:dyDescent="0.15">
      <c r="A10065" t="s">
        <v>13425</v>
      </c>
      <c r="B10065" t="s">
        <v>2122</v>
      </c>
      <c r="C10065" t="s">
        <v>102</v>
      </c>
      <c r="D10065" t="s">
        <v>83</v>
      </c>
      <c r="E10065">
        <v>5</v>
      </c>
      <c r="F10065" s="8">
        <f>VLOOKUP(C10065,Products!$A$2:$E$20,5,TRUE)</f>
        <v>29.95</v>
      </c>
      <c r="G10065" s="8">
        <f t="shared" si="314"/>
        <v>149.75</v>
      </c>
      <c r="H10065" s="8">
        <f>VLOOKUP(C10065,Products!$A$2:$F$20,6,TRUE)</f>
        <v>15</v>
      </c>
      <c r="I10065" s="8">
        <f t="shared" si="315"/>
        <v>75</v>
      </c>
      <c r="J10065" s="42">
        <f>VLOOKUP(B10065,Invoices!A:I,9,TRUE)</f>
        <v>2021</v>
      </c>
    </row>
    <row r="10066" spans="1:10" x14ac:dyDescent="0.15">
      <c r="A10066" t="s">
        <v>13426</v>
      </c>
      <c r="B10066" t="s">
        <v>2122</v>
      </c>
      <c r="C10066" t="s">
        <v>101</v>
      </c>
      <c r="D10066" t="s">
        <v>69</v>
      </c>
      <c r="E10066">
        <v>2</v>
      </c>
      <c r="F10066" s="8">
        <f>VLOOKUP(C10066,Products!$A$2:$E$20,5,TRUE)</f>
        <v>129.94999999999999</v>
      </c>
      <c r="G10066" s="8">
        <f t="shared" si="314"/>
        <v>259.89999999999998</v>
      </c>
      <c r="H10066" s="8">
        <f>VLOOKUP(C10066,Products!$A$2:$F$20,6,TRUE)</f>
        <v>40.449999999999989</v>
      </c>
      <c r="I10066" s="8">
        <f t="shared" si="315"/>
        <v>80.899999999999977</v>
      </c>
      <c r="J10066" s="42">
        <f>VLOOKUP(B10066,Invoices!A:I,9,TRUE)</f>
        <v>2021</v>
      </c>
    </row>
    <row r="10067" spans="1:10" x14ac:dyDescent="0.15">
      <c r="A10067" t="s">
        <v>13427</v>
      </c>
      <c r="B10067" t="s">
        <v>2122</v>
      </c>
      <c r="C10067" t="s">
        <v>96</v>
      </c>
      <c r="D10067" t="s">
        <v>75</v>
      </c>
      <c r="E10067">
        <v>2</v>
      </c>
      <c r="F10067" s="8">
        <f>VLOOKUP(C10067,Products!$A$2:$E$20,5,TRUE)</f>
        <v>79.95</v>
      </c>
      <c r="G10067" s="8">
        <f t="shared" si="314"/>
        <v>159.9</v>
      </c>
      <c r="H10067" s="8">
        <f>VLOOKUP(C10067,Products!$A$2:$F$20,6,TRUE)</f>
        <v>27.950000000000003</v>
      </c>
      <c r="I10067" s="8">
        <f t="shared" si="315"/>
        <v>55.900000000000006</v>
      </c>
      <c r="J10067" s="42">
        <f>VLOOKUP(B10067,Invoices!A:I,9,TRUE)</f>
        <v>2021</v>
      </c>
    </row>
    <row r="10068" spans="1:10" x14ac:dyDescent="0.15">
      <c r="A10068" t="s">
        <v>13428</v>
      </c>
      <c r="B10068" t="s">
        <v>2122</v>
      </c>
      <c r="C10068" t="s">
        <v>103</v>
      </c>
      <c r="D10068" t="s">
        <v>77</v>
      </c>
      <c r="E10068">
        <v>10</v>
      </c>
      <c r="F10068" s="8">
        <f>VLOOKUP(C10068,Products!$A$2:$E$20,5,TRUE)</f>
        <v>8.9499999999999993</v>
      </c>
      <c r="G10068" s="8">
        <f t="shared" si="314"/>
        <v>89.5</v>
      </c>
      <c r="H10068" s="8">
        <f>VLOOKUP(C10068,Products!$A$2:$F$20,6,TRUE)</f>
        <v>3.1999999999999993</v>
      </c>
      <c r="I10068" s="8">
        <f t="shared" si="315"/>
        <v>31.999999999999993</v>
      </c>
      <c r="J10068" s="42">
        <f>VLOOKUP(B10068,Invoices!A:I,9,TRUE)</f>
        <v>2021</v>
      </c>
    </row>
    <row r="10069" spans="1:10" x14ac:dyDescent="0.15">
      <c r="A10069" t="s">
        <v>13429</v>
      </c>
      <c r="B10069" t="s">
        <v>2122</v>
      </c>
      <c r="C10069" t="s">
        <v>104</v>
      </c>
      <c r="D10069" t="s">
        <v>71</v>
      </c>
      <c r="E10069">
        <v>7</v>
      </c>
      <c r="F10069" s="8">
        <f>VLOOKUP(C10069,Products!$A$2:$E$20,5,TRUE)</f>
        <v>2.95</v>
      </c>
      <c r="G10069" s="8">
        <f t="shared" si="314"/>
        <v>20.650000000000002</v>
      </c>
      <c r="H10069" s="8">
        <f>VLOOKUP(C10069,Products!$A$2:$F$20,6,TRUE)</f>
        <v>1.1500000000000001</v>
      </c>
      <c r="I10069" s="8">
        <f t="shared" si="315"/>
        <v>8.0500000000000007</v>
      </c>
      <c r="J10069" s="42">
        <f>VLOOKUP(B10069,Invoices!A:I,9,TRUE)</f>
        <v>2021</v>
      </c>
    </row>
    <row r="10070" spans="1:10" x14ac:dyDescent="0.15">
      <c r="A10070" t="s">
        <v>13430</v>
      </c>
      <c r="B10070" t="s">
        <v>2122</v>
      </c>
      <c r="C10070" t="s">
        <v>100</v>
      </c>
      <c r="D10070" t="s">
        <v>78</v>
      </c>
      <c r="E10070">
        <v>1</v>
      </c>
      <c r="F10070" s="8">
        <f>VLOOKUP(C10070,Products!$A$2:$E$20,5,TRUE)</f>
        <v>49.95</v>
      </c>
      <c r="G10070" s="8">
        <f t="shared" si="314"/>
        <v>49.95</v>
      </c>
      <c r="H10070" s="8">
        <f>VLOOKUP(C10070,Products!$A$2:$F$20,6,TRUE)</f>
        <v>19.950000000000003</v>
      </c>
      <c r="I10070" s="8">
        <f t="shared" si="315"/>
        <v>19.950000000000003</v>
      </c>
      <c r="J10070" s="42">
        <f>VLOOKUP(B10070,Invoices!A:I,9,TRUE)</f>
        <v>2021</v>
      </c>
    </row>
    <row r="10071" spans="1:10" x14ac:dyDescent="0.15">
      <c r="A10071" t="s">
        <v>13431</v>
      </c>
      <c r="B10071" t="s">
        <v>2123</v>
      </c>
      <c r="C10071" t="s">
        <v>96</v>
      </c>
      <c r="D10071" t="s">
        <v>75</v>
      </c>
      <c r="E10071">
        <v>1</v>
      </c>
      <c r="F10071" s="8">
        <f>VLOOKUP(C10071,Products!$A$2:$E$20,5,TRUE)</f>
        <v>79.95</v>
      </c>
      <c r="G10071" s="8">
        <f t="shared" si="314"/>
        <v>79.95</v>
      </c>
      <c r="H10071" s="8">
        <f>VLOOKUP(C10071,Products!$A$2:$F$20,6,TRUE)</f>
        <v>27.950000000000003</v>
      </c>
      <c r="I10071" s="8">
        <f t="shared" si="315"/>
        <v>27.950000000000003</v>
      </c>
      <c r="J10071" s="42">
        <f>VLOOKUP(B10071,Invoices!A:I,9,TRUE)</f>
        <v>2021</v>
      </c>
    </row>
    <row r="10072" spans="1:10" x14ac:dyDescent="0.15">
      <c r="A10072" t="s">
        <v>13432</v>
      </c>
      <c r="B10072" t="s">
        <v>2124</v>
      </c>
      <c r="C10072" t="s">
        <v>102</v>
      </c>
      <c r="D10072" t="s">
        <v>83</v>
      </c>
      <c r="E10072">
        <v>10</v>
      </c>
      <c r="F10072" s="8">
        <f>VLOOKUP(C10072,Products!$A$2:$E$20,5,TRUE)</f>
        <v>29.95</v>
      </c>
      <c r="G10072" s="8">
        <f t="shared" si="314"/>
        <v>299.5</v>
      </c>
      <c r="H10072" s="8">
        <f>VLOOKUP(C10072,Products!$A$2:$F$20,6,TRUE)</f>
        <v>15</v>
      </c>
      <c r="I10072" s="8">
        <f t="shared" si="315"/>
        <v>150</v>
      </c>
      <c r="J10072" s="42">
        <f>VLOOKUP(B10072,Invoices!A:I,9,TRUE)</f>
        <v>2021</v>
      </c>
    </row>
    <row r="10073" spans="1:10" x14ac:dyDescent="0.15">
      <c r="A10073" t="s">
        <v>13433</v>
      </c>
      <c r="B10073" t="s">
        <v>2124</v>
      </c>
      <c r="C10073" t="s">
        <v>101</v>
      </c>
      <c r="D10073" t="s">
        <v>69</v>
      </c>
      <c r="E10073">
        <v>6</v>
      </c>
      <c r="F10073" s="8">
        <f>VLOOKUP(C10073,Products!$A$2:$E$20,5,TRUE)</f>
        <v>129.94999999999999</v>
      </c>
      <c r="G10073" s="8">
        <f t="shared" si="314"/>
        <v>779.69999999999993</v>
      </c>
      <c r="H10073" s="8">
        <f>VLOOKUP(C10073,Products!$A$2:$F$20,6,TRUE)</f>
        <v>40.449999999999989</v>
      </c>
      <c r="I10073" s="8">
        <f t="shared" si="315"/>
        <v>242.69999999999993</v>
      </c>
      <c r="J10073" s="42">
        <f>VLOOKUP(B10073,Invoices!A:I,9,TRUE)</f>
        <v>2021</v>
      </c>
    </row>
    <row r="10074" spans="1:10" x14ac:dyDescent="0.15">
      <c r="A10074" t="s">
        <v>13434</v>
      </c>
      <c r="B10074" t="s">
        <v>2124</v>
      </c>
      <c r="C10074" t="s">
        <v>90</v>
      </c>
      <c r="D10074" t="s">
        <v>72</v>
      </c>
      <c r="E10074">
        <v>3</v>
      </c>
      <c r="F10074" s="8">
        <f>VLOOKUP(C10074,Products!$A$2:$E$20,5,TRUE)</f>
        <v>8.9499999999999993</v>
      </c>
      <c r="G10074" s="8">
        <f t="shared" si="314"/>
        <v>26.849999999999998</v>
      </c>
      <c r="H10074" s="8">
        <f>VLOOKUP(C10074,Products!$A$2:$F$20,6,TRUE)</f>
        <v>5.6999999999999993</v>
      </c>
      <c r="I10074" s="8">
        <f t="shared" si="315"/>
        <v>17.099999999999998</v>
      </c>
      <c r="J10074" s="42">
        <f>VLOOKUP(B10074,Invoices!A:I,9,TRUE)</f>
        <v>2021</v>
      </c>
    </row>
    <row r="10075" spans="1:10" x14ac:dyDescent="0.15">
      <c r="A10075" t="s">
        <v>13435</v>
      </c>
      <c r="B10075" t="s">
        <v>2124</v>
      </c>
      <c r="C10075" t="s">
        <v>104</v>
      </c>
      <c r="D10075" t="s">
        <v>71</v>
      </c>
      <c r="E10075">
        <v>4</v>
      </c>
      <c r="F10075" s="8">
        <f>VLOOKUP(C10075,Products!$A$2:$E$20,5,TRUE)</f>
        <v>2.95</v>
      </c>
      <c r="G10075" s="8">
        <f t="shared" si="314"/>
        <v>11.8</v>
      </c>
      <c r="H10075" s="8">
        <f>VLOOKUP(C10075,Products!$A$2:$F$20,6,TRUE)</f>
        <v>1.1500000000000001</v>
      </c>
      <c r="I10075" s="8">
        <f t="shared" si="315"/>
        <v>4.6000000000000005</v>
      </c>
      <c r="J10075" s="42">
        <f>VLOOKUP(B10075,Invoices!A:I,9,TRUE)</f>
        <v>2021</v>
      </c>
    </row>
    <row r="10076" spans="1:10" x14ac:dyDescent="0.15">
      <c r="A10076" t="s">
        <v>13436</v>
      </c>
      <c r="B10076" t="s">
        <v>2125</v>
      </c>
      <c r="C10076" t="s">
        <v>88</v>
      </c>
      <c r="D10076" t="s">
        <v>85</v>
      </c>
      <c r="E10076">
        <v>1</v>
      </c>
      <c r="F10076" s="8">
        <f>VLOOKUP(C10076,Products!$A$2:$E$20,5,TRUE)</f>
        <v>8.9499999999999993</v>
      </c>
      <c r="G10076" s="8">
        <f t="shared" si="314"/>
        <v>8.9499999999999993</v>
      </c>
      <c r="H10076" s="8">
        <f>VLOOKUP(C10076,Products!$A$2:$F$20,6,TRUE)</f>
        <v>5.6999999999999993</v>
      </c>
      <c r="I10076" s="8">
        <f t="shared" si="315"/>
        <v>5.6999999999999993</v>
      </c>
      <c r="J10076" s="42">
        <f>VLOOKUP(B10076,Invoices!A:I,9,TRUE)</f>
        <v>2021</v>
      </c>
    </row>
    <row r="10077" spans="1:10" x14ac:dyDescent="0.15">
      <c r="A10077" t="s">
        <v>13437</v>
      </c>
      <c r="B10077" t="s">
        <v>2126</v>
      </c>
      <c r="C10077" t="s">
        <v>90</v>
      </c>
      <c r="D10077" t="s">
        <v>72</v>
      </c>
      <c r="E10077">
        <v>1</v>
      </c>
      <c r="F10077" s="8">
        <f>VLOOKUP(C10077,Products!$A$2:$E$20,5,TRUE)</f>
        <v>8.9499999999999993</v>
      </c>
      <c r="G10077" s="8">
        <f t="shared" si="314"/>
        <v>8.9499999999999993</v>
      </c>
      <c r="H10077" s="8">
        <f>VLOOKUP(C10077,Products!$A$2:$F$20,6,TRUE)</f>
        <v>5.6999999999999993</v>
      </c>
      <c r="I10077" s="8">
        <f t="shared" si="315"/>
        <v>5.6999999999999993</v>
      </c>
      <c r="J10077" s="42">
        <f>VLOOKUP(B10077,Invoices!A:I,9,TRUE)</f>
        <v>2021</v>
      </c>
    </row>
    <row r="10078" spans="1:10" x14ac:dyDescent="0.15">
      <c r="A10078" t="s">
        <v>13438</v>
      </c>
      <c r="B10078" t="s">
        <v>2126</v>
      </c>
      <c r="C10078" t="s">
        <v>91</v>
      </c>
      <c r="D10078" t="s">
        <v>70</v>
      </c>
      <c r="E10078">
        <v>3</v>
      </c>
      <c r="F10078" s="8">
        <f>VLOOKUP(C10078,Products!$A$2:$E$20,5,TRUE)</f>
        <v>49.95</v>
      </c>
      <c r="G10078" s="8">
        <f t="shared" si="314"/>
        <v>149.85000000000002</v>
      </c>
      <c r="H10078" s="8">
        <f>VLOOKUP(C10078,Products!$A$2:$F$20,6,TRUE)</f>
        <v>21.200000000000003</v>
      </c>
      <c r="I10078" s="8">
        <f t="shared" si="315"/>
        <v>63.600000000000009</v>
      </c>
      <c r="J10078" s="42">
        <f>VLOOKUP(B10078,Invoices!A:I,9,TRUE)</f>
        <v>2021</v>
      </c>
    </row>
    <row r="10079" spans="1:10" x14ac:dyDescent="0.15">
      <c r="A10079" t="s">
        <v>13439</v>
      </c>
      <c r="B10079" t="s">
        <v>2126</v>
      </c>
      <c r="C10079" t="s">
        <v>89</v>
      </c>
      <c r="D10079" t="s">
        <v>80</v>
      </c>
      <c r="E10079">
        <v>50</v>
      </c>
      <c r="F10079" s="8">
        <f>VLOOKUP(C10079,Products!$A$2:$E$20,5,TRUE)</f>
        <v>15.95</v>
      </c>
      <c r="G10079" s="8">
        <f t="shared" si="314"/>
        <v>797.5</v>
      </c>
      <c r="H10079" s="8">
        <f>VLOOKUP(C10079,Products!$A$2:$F$20,6,TRUE)</f>
        <v>6</v>
      </c>
      <c r="I10079" s="8">
        <f t="shared" si="315"/>
        <v>300</v>
      </c>
      <c r="J10079" s="42">
        <f>VLOOKUP(B10079,Invoices!A:I,9,TRUE)</f>
        <v>2021</v>
      </c>
    </row>
    <row r="10080" spans="1:10" x14ac:dyDescent="0.15">
      <c r="A10080" t="s">
        <v>13440</v>
      </c>
      <c r="B10080" t="s">
        <v>2126</v>
      </c>
      <c r="C10080" t="s">
        <v>99</v>
      </c>
      <c r="D10080" t="s">
        <v>84</v>
      </c>
      <c r="E10080">
        <v>4</v>
      </c>
      <c r="F10080" s="8">
        <f>VLOOKUP(C10080,Products!$A$2:$E$20,5,TRUE)</f>
        <v>3.5</v>
      </c>
      <c r="G10080" s="8">
        <f t="shared" si="314"/>
        <v>14</v>
      </c>
      <c r="H10080" s="8">
        <f>VLOOKUP(C10080,Products!$A$2:$F$20,6,TRUE)</f>
        <v>0.54999999999999982</v>
      </c>
      <c r="I10080" s="8">
        <f t="shared" si="315"/>
        <v>2.1999999999999993</v>
      </c>
      <c r="J10080" s="42">
        <f>VLOOKUP(B10080,Invoices!A:I,9,TRUE)</f>
        <v>2021</v>
      </c>
    </row>
    <row r="10081" spans="1:10" x14ac:dyDescent="0.15">
      <c r="A10081" t="s">
        <v>13441</v>
      </c>
      <c r="B10081" t="s">
        <v>2127</v>
      </c>
      <c r="C10081" t="s">
        <v>89</v>
      </c>
      <c r="D10081" t="s">
        <v>80</v>
      </c>
      <c r="E10081">
        <v>1</v>
      </c>
      <c r="F10081" s="8">
        <f>VLOOKUP(C10081,Products!$A$2:$E$20,5,TRUE)</f>
        <v>15.95</v>
      </c>
      <c r="G10081" s="8">
        <f t="shared" si="314"/>
        <v>15.95</v>
      </c>
      <c r="H10081" s="8">
        <f>VLOOKUP(C10081,Products!$A$2:$F$20,6,TRUE)</f>
        <v>6</v>
      </c>
      <c r="I10081" s="8">
        <f t="shared" si="315"/>
        <v>6</v>
      </c>
      <c r="J10081" s="42">
        <f>VLOOKUP(B10081,Invoices!A:I,9,TRUE)</f>
        <v>2021</v>
      </c>
    </row>
    <row r="10082" spans="1:10" x14ac:dyDescent="0.15">
      <c r="A10082" t="s">
        <v>13442</v>
      </c>
      <c r="B10082" t="s">
        <v>2128</v>
      </c>
      <c r="C10082" t="s">
        <v>95</v>
      </c>
      <c r="D10082" t="s">
        <v>73</v>
      </c>
      <c r="E10082">
        <v>1</v>
      </c>
      <c r="F10082" s="8">
        <f>VLOOKUP(C10082,Products!$A$2:$E$20,5,TRUE)</f>
        <v>12.95</v>
      </c>
      <c r="G10082" s="8">
        <f t="shared" si="314"/>
        <v>12.95</v>
      </c>
      <c r="H10082" s="8">
        <f>VLOOKUP(C10082,Products!$A$2:$F$20,6,TRUE)</f>
        <v>4.1999999999999993</v>
      </c>
      <c r="I10082" s="8">
        <f t="shared" si="315"/>
        <v>4.1999999999999993</v>
      </c>
      <c r="J10082" s="42">
        <f>VLOOKUP(B10082,Invoices!A:I,9,TRUE)</f>
        <v>2021</v>
      </c>
    </row>
    <row r="10083" spans="1:10" x14ac:dyDescent="0.15">
      <c r="A10083" t="s">
        <v>13443</v>
      </c>
      <c r="B10083" t="s">
        <v>2128</v>
      </c>
      <c r="C10083" t="s">
        <v>103</v>
      </c>
      <c r="D10083" t="s">
        <v>77</v>
      </c>
      <c r="E10083">
        <v>4</v>
      </c>
      <c r="F10083" s="8">
        <f>VLOOKUP(C10083,Products!$A$2:$E$20,5,TRUE)</f>
        <v>8.9499999999999993</v>
      </c>
      <c r="G10083" s="8">
        <f t="shared" si="314"/>
        <v>35.799999999999997</v>
      </c>
      <c r="H10083" s="8">
        <f>VLOOKUP(C10083,Products!$A$2:$F$20,6,TRUE)</f>
        <v>3.1999999999999993</v>
      </c>
      <c r="I10083" s="8">
        <f t="shared" si="315"/>
        <v>12.799999999999997</v>
      </c>
      <c r="J10083" s="42">
        <f>VLOOKUP(B10083,Invoices!A:I,9,TRUE)</f>
        <v>2021</v>
      </c>
    </row>
    <row r="10084" spans="1:10" x14ac:dyDescent="0.15">
      <c r="A10084" t="s">
        <v>13444</v>
      </c>
      <c r="B10084" t="s">
        <v>2128</v>
      </c>
      <c r="C10084" t="s">
        <v>102</v>
      </c>
      <c r="D10084" t="s">
        <v>83</v>
      </c>
      <c r="E10084">
        <v>20</v>
      </c>
      <c r="F10084" s="8">
        <f>VLOOKUP(C10084,Products!$A$2:$E$20,5,TRUE)</f>
        <v>29.95</v>
      </c>
      <c r="G10084" s="8">
        <f t="shared" si="314"/>
        <v>599</v>
      </c>
      <c r="H10084" s="8">
        <f>VLOOKUP(C10084,Products!$A$2:$F$20,6,TRUE)</f>
        <v>15</v>
      </c>
      <c r="I10084" s="8">
        <f t="shared" si="315"/>
        <v>300</v>
      </c>
      <c r="J10084" s="42">
        <f>VLOOKUP(B10084,Invoices!A:I,9,TRUE)</f>
        <v>2021</v>
      </c>
    </row>
    <row r="10085" spans="1:10" x14ac:dyDescent="0.15">
      <c r="A10085" t="s">
        <v>13445</v>
      </c>
      <c r="B10085" t="s">
        <v>2128</v>
      </c>
      <c r="C10085" t="s">
        <v>96</v>
      </c>
      <c r="D10085" t="s">
        <v>75</v>
      </c>
      <c r="E10085">
        <v>10</v>
      </c>
      <c r="F10085" s="8">
        <f>VLOOKUP(C10085,Products!$A$2:$E$20,5,TRUE)</f>
        <v>79.95</v>
      </c>
      <c r="G10085" s="8">
        <f t="shared" si="314"/>
        <v>799.5</v>
      </c>
      <c r="H10085" s="8">
        <f>VLOOKUP(C10085,Products!$A$2:$F$20,6,TRUE)</f>
        <v>27.950000000000003</v>
      </c>
      <c r="I10085" s="8">
        <f t="shared" si="315"/>
        <v>279.5</v>
      </c>
      <c r="J10085" s="42">
        <f>VLOOKUP(B10085,Invoices!A:I,9,TRUE)</f>
        <v>2021</v>
      </c>
    </row>
    <row r="10086" spans="1:10" x14ac:dyDescent="0.15">
      <c r="A10086" t="s">
        <v>13446</v>
      </c>
      <c r="B10086" t="s">
        <v>2128</v>
      </c>
      <c r="C10086" t="s">
        <v>94</v>
      </c>
      <c r="D10086" t="s">
        <v>86</v>
      </c>
      <c r="E10086">
        <v>24</v>
      </c>
      <c r="F10086" s="8">
        <f>VLOOKUP(C10086,Products!$A$2:$E$20,5,TRUE)</f>
        <v>3.5</v>
      </c>
      <c r="G10086" s="8">
        <f t="shared" si="314"/>
        <v>84</v>
      </c>
      <c r="H10086" s="8">
        <f>VLOOKUP(C10086,Products!$A$2:$F$20,6,TRUE)</f>
        <v>0.54999999999999982</v>
      </c>
      <c r="I10086" s="8">
        <f t="shared" si="315"/>
        <v>13.199999999999996</v>
      </c>
      <c r="J10086" s="42">
        <f>VLOOKUP(B10086,Invoices!A:I,9,TRUE)</f>
        <v>2021</v>
      </c>
    </row>
    <row r="10087" spans="1:10" x14ac:dyDescent="0.15">
      <c r="A10087" t="s">
        <v>13447</v>
      </c>
      <c r="B10087" t="s">
        <v>2128</v>
      </c>
      <c r="C10087" t="s">
        <v>90</v>
      </c>
      <c r="D10087" t="s">
        <v>72</v>
      </c>
      <c r="E10087">
        <v>1</v>
      </c>
      <c r="F10087" s="8">
        <f>VLOOKUP(C10087,Products!$A$2:$E$20,5,TRUE)</f>
        <v>8.9499999999999993</v>
      </c>
      <c r="G10087" s="8">
        <f t="shared" si="314"/>
        <v>8.9499999999999993</v>
      </c>
      <c r="H10087" s="8">
        <f>VLOOKUP(C10087,Products!$A$2:$F$20,6,TRUE)</f>
        <v>5.6999999999999993</v>
      </c>
      <c r="I10087" s="8">
        <f t="shared" si="315"/>
        <v>5.6999999999999993</v>
      </c>
      <c r="J10087" s="42">
        <f>VLOOKUP(B10087,Invoices!A:I,9,TRUE)</f>
        <v>2021</v>
      </c>
    </row>
    <row r="10088" spans="1:10" x14ac:dyDescent="0.15">
      <c r="A10088" t="s">
        <v>13448</v>
      </c>
      <c r="B10088" t="s">
        <v>2128</v>
      </c>
      <c r="C10088" t="s">
        <v>105</v>
      </c>
      <c r="D10088" t="s">
        <v>81</v>
      </c>
      <c r="E10088">
        <v>1</v>
      </c>
      <c r="F10088" s="8">
        <f>VLOOKUP(C10088,Products!$A$2:$E$20,5,TRUE)</f>
        <v>8.9499999999999993</v>
      </c>
      <c r="G10088" s="8">
        <f t="shared" si="314"/>
        <v>8.9499999999999993</v>
      </c>
      <c r="H10088" s="8">
        <f>VLOOKUP(C10088,Products!$A$2:$F$20,6,TRUE)</f>
        <v>3.1999999999999993</v>
      </c>
      <c r="I10088" s="8">
        <f t="shared" si="315"/>
        <v>3.1999999999999993</v>
      </c>
      <c r="J10088" s="42">
        <f>VLOOKUP(B10088,Invoices!A:I,9,TRUE)</f>
        <v>2021</v>
      </c>
    </row>
    <row r="10089" spans="1:10" x14ac:dyDescent="0.15">
      <c r="A10089" t="s">
        <v>13449</v>
      </c>
      <c r="B10089" t="s">
        <v>2129</v>
      </c>
      <c r="C10089" t="s">
        <v>90</v>
      </c>
      <c r="D10089" t="s">
        <v>72</v>
      </c>
      <c r="E10089">
        <v>12</v>
      </c>
      <c r="F10089" s="8">
        <f>VLOOKUP(C10089,Products!$A$2:$E$20,5,TRUE)</f>
        <v>8.9499999999999993</v>
      </c>
      <c r="G10089" s="8">
        <f t="shared" si="314"/>
        <v>107.39999999999999</v>
      </c>
      <c r="H10089" s="8">
        <f>VLOOKUP(C10089,Products!$A$2:$F$20,6,TRUE)</f>
        <v>5.6999999999999993</v>
      </c>
      <c r="I10089" s="8">
        <f t="shared" si="315"/>
        <v>68.399999999999991</v>
      </c>
      <c r="J10089" s="42">
        <f>VLOOKUP(B10089,Invoices!A:I,9,TRUE)</f>
        <v>2021</v>
      </c>
    </row>
    <row r="10090" spans="1:10" x14ac:dyDescent="0.15">
      <c r="A10090" t="s">
        <v>13450</v>
      </c>
      <c r="B10090" t="s">
        <v>2129</v>
      </c>
      <c r="C10090" t="s">
        <v>101</v>
      </c>
      <c r="D10090" t="s">
        <v>69</v>
      </c>
      <c r="E10090">
        <v>1</v>
      </c>
      <c r="F10090" s="8">
        <f>VLOOKUP(C10090,Products!$A$2:$E$20,5,TRUE)</f>
        <v>129.94999999999999</v>
      </c>
      <c r="G10090" s="8">
        <f t="shared" si="314"/>
        <v>129.94999999999999</v>
      </c>
      <c r="H10090" s="8">
        <f>VLOOKUP(C10090,Products!$A$2:$F$20,6,TRUE)</f>
        <v>40.449999999999989</v>
      </c>
      <c r="I10090" s="8">
        <f t="shared" si="315"/>
        <v>40.449999999999989</v>
      </c>
      <c r="J10090" s="42">
        <f>VLOOKUP(B10090,Invoices!A:I,9,TRUE)</f>
        <v>2021</v>
      </c>
    </row>
    <row r="10091" spans="1:10" x14ac:dyDescent="0.15">
      <c r="A10091" t="s">
        <v>13451</v>
      </c>
      <c r="B10091" t="s">
        <v>2129</v>
      </c>
      <c r="C10091" t="s">
        <v>89</v>
      </c>
      <c r="D10091" t="s">
        <v>80</v>
      </c>
      <c r="E10091">
        <v>8</v>
      </c>
      <c r="F10091" s="8">
        <f>VLOOKUP(C10091,Products!$A$2:$E$20,5,TRUE)</f>
        <v>15.95</v>
      </c>
      <c r="G10091" s="8">
        <f t="shared" si="314"/>
        <v>127.6</v>
      </c>
      <c r="H10091" s="8">
        <f>VLOOKUP(C10091,Products!$A$2:$F$20,6,TRUE)</f>
        <v>6</v>
      </c>
      <c r="I10091" s="8">
        <f t="shared" si="315"/>
        <v>48</v>
      </c>
      <c r="J10091" s="42">
        <f>VLOOKUP(B10091,Invoices!A:I,9,TRUE)</f>
        <v>2021</v>
      </c>
    </row>
    <row r="10092" spans="1:10" x14ac:dyDescent="0.15">
      <c r="A10092" t="s">
        <v>13452</v>
      </c>
      <c r="B10092" t="s">
        <v>2130</v>
      </c>
      <c r="C10092" t="s">
        <v>105</v>
      </c>
      <c r="D10092" t="s">
        <v>81</v>
      </c>
      <c r="E10092">
        <v>6</v>
      </c>
      <c r="F10092" s="8">
        <f>VLOOKUP(C10092,Products!$A$2:$E$20,5,TRUE)</f>
        <v>8.9499999999999993</v>
      </c>
      <c r="G10092" s="8">
        <f t="shared" si="314"/>
        <v>53.699999999999996</v>
      </c>
      <c r="H10092" s="8">
        <f>VLOOKUP(C10092,Products!$A$2:$F$20,6,TRUE)</f>
        <v>3.1999999999999993</v>
      </c>
      <c r="I10092" s="8">
        <f t="shared" si="315"/>
        <v>19.199999999999996</v>
      </c>
      <c r="J10092" s="42">
        <f>VLOOKUP(B10092,Invoices!A:I,9,TRUE)</f>
        <v>2021</v>
      </c>
    </row>
    <row r="10093" spans="1:10" x14ac:dyDescent="0.15">
      <c r="A10093" t="s">
        <v>13453</v>
      </c>
      <c r="B10093" t="s">
        <v>2130</v>
      </c>
      <c r="C10093" t="s">
        <v>97</v>
      </c>
      <c r="D10093" t="s">
        <v>74</v>
      </c>
      <c r="E10093">
        <v>1</v>
      </c>
      <c r="F10093" s="8">
        <f>VLOOKUP(C10093,Products!$A$2:$E$20,5,TRUE)</f>
        <v>1.5</v>
      </c>
      <c r="G10093" s="8">
        <f t="shared" si="314"/>
        <v>1.5</v>
      </c>
      <c r="H10093" s="8">
        <f>VLOOKUP(C10093,Products!$A$2:$F$20,6,TRUE)</f>
        <v>0.5</v>
      </c>
      <c r="I10093" s="8">
        <f t="shared" si="315"/>
        <v>0.5</v>
      </c>
      <c r="J10093" s="42">
        <f>VLOOKUP(B10093,Invoices!A:I,9,TRUE)</f>
        <v>2021</v>
      </c>
    </row>
    <row r="10094" spans="1:10" x14ac:dyDescent="0.15">
      <c r="A10094" t="s">
        <v>13454</v>
      </c>
      <c r="B10094" t="s">
        <v>2130</v>
      </c>
      <c r="C10094" t="s">
        <v>101</v>
      </c>
      <c r="D10094" t="s">
        <v>69</v>
      </c>
      <c r="E10094">
        <v>1</v>
      </c>
      <c r="F10094" s="8">
        <f>VLOOKUP(C10094,Products!$A$2:$E$20,5,TRUE)</f>
        <v>129.94999999999999</v>
      </c>
      <c r="G10094" s="8">
        <f t="shared" si="314"/>
        <v>129.94999999999999</v>
      </c>
      <c r="H10094" s="8">
        <f>VLOOKUP(C10094,Products!$A$2:$F$20,6,TRUE)</f>
        <v>40.449999999999989</v>
      </c>
      <c r="I10094" s="8">
        <f t="shared" si="315"/>
        <v>40.449999999999989</v>
      </c>
      <c r="J10094" s="42">
        <f>VLOOKUP(B10094,Invoices!A:I,9,TRUE)</f>
        <v>2021</v>
      </c>
    </row>
    <row r="10095" spans="1:10" x14ac:dyDescent="0.15">
      <c r="A10095" t="s">
        <v>13455</v>
      </c>
      <c r="B10095" t="s">
        <v>2131</v>
      </c>
      <c r="C10095" t="s">
        <v>104</v>
      </c>
      <c r="D10095" t="s">
        <v>71</v>
      </c>
      <c r="E10095">
        <v>1</v>
      </c>
      <c r="F10095" s="8">
        <f>VLOOKUP(C10095,Products!$A$2:$E$20,5,TRUE)</f>
        <v>2.95</v>
      </c>
      <c r="G10095" s="8">
        <f t="shared" si="314"/>
        <v>2.95</v>
      </c>
      <c r="H10095" s="8">
        <f>VLOOKUP(C10095,Products!$A$2:$F$20,6,TRUE)</f>
        <v>1.1500000000000001</v>
      </c>
      <c r="I10095" s="8">
        <f t="shared" si="315"/>
        <v>1.1500000000000001</v>
      </c>
      <c r="J10095" s="42">
        <f>VLOOKUP(B10095,Invoices!A:I,9,TRUE)</f>
        <v>2021</v>
      </c>
    </row>
    <row r="10096" spans="1:10" x14ac:dyDescent="0.15">
      <c r="A10096" t="s">
        <v>13456</v>
      </c>
      <c r="B10096" t="s">
        <v>2132</v>
      </c>
      <c r="C10096" t="s">
        <v>98</v>
      </c>
      <c r="D10096" t="s">
        <v>79</v>
      </c>
      <c r="E10096">
        <v>24</v>
      </c>
      <c r="F10096" s="8">
        <f>VLOOKUP(C10096,Products!$A$2:$E$20,5,TRUE)</f>
        <v>14.95</v>
      </c>
      <c r="G10096" s="8">
        <f t="shared" si="314"/>
        <v>358.79999999999995</v>
      </c>
      <c r="H10096" s="8">
        <f>VLOOKUP(C10096,Products!$A$2:$F$20,6,TRUE)</f>
        <v>3.0499999999999989</v>
      </c>
      <c r="I10096" s="8">
        <f t="shared" si="315"/>
        <v>73.199999999999974</v>
      </c>
      <c r="J10096" s="42">
        <f>VLOOKUP(B10096,Invoices!A:I,9,TRUE)</f>
        <v>2021</v>
      </c>
    </row>
    <row r="10097" spans="1:10" x14ac:dyDescent="0.15">
      <c r="A10097" t="s">
        <v>13457</v>
      </c>
      <c r="B10097" t="s">
        <v>2132</v>
      </c>
      <c r="C10097" t="s">
        <v>92</v>
      </c>
      <c r="D10097" t="s">
        <v>82</v>
      </c>
      <c r="E10097">
        <v>2</v>
      </c>
      <c r="F10097" s="8">
        <f>VLOOKUP(C10097,Products!$A$2:$E$20,5,TRUE)</f>
        <v>19.95</v>
      </c>
      <c r="G10097" s="8">
        <f t="shared" si="314"/>
        <v>39.9</v>
      </c>
      <c r="H10097" s="8">
        <f>VLOOKUP(C10097,Products!$A$2:$F$20,6,TRUE)</f>
        <v>7.4499999999999993</v>
      </c>
      <c r="I10097" s="8">
        <f t="shared" si="315"/>
        <v>14.899999999999999</v>
      </c>
      <c r="J10097" s="42">
        <f>VLOOKUP(B10097,Invoices!A:I,9,TRUE)</f>
        <v>2021</v>
      </c>
    </row>
    <row r="10098" spans="1:10" x14ac:dyDescent="0.15">
      <c r="A10098" t="s">
        <v>13458</v>
      </c>
      <c r="B10098" t="s">
        <v>2132</v>
      </c>
      <c r="C10098" t="s">
        <v>105</v>
      </c>
      <c r="D10098" t="s">
        <v>81</v>
      </c>
      <c r="E10098">
        <v>1</v>
      </c>
      <c r="F10098" s="8">
        <f>VLOOKUP(C10098,Products!$A$2:$E$20,5,TRUE)</f>
        <v>8.9499999999999993</v>
      </c>
      <c r="G10098" s="8">
        <f t="shared" si="314"/>
        <v>8.9499999999999993</v>
      </c>
      <c r="H10098" s="8">
        <f>VLOOKUP(C10098,Products!$A$2:$F$20,6,TRUE)</f>
        <v>3.1999999999999993</v>
      </c>
      <c r="I10098" s="8">
        <f t="shared" si="315"/>
        <v>3.1999999999999993</v>
      </c>
      <c r="J10098" s="42">
        <f>VLOOKUP(B10098,Invoices!A:I,9,TRUE)</f>
        <v>2021</v>
      </c>
    </row>
    <row r="10099" spans="1:10" x14ac:dyDescent="0.15">
      <c r="A10099" t="s">
        <v>13459</v>
      </c>
      <c r="B10099" t="s">
        <v>2133</v>
      </c>
      <c r="C10099" t="s">
        <v>90</v>
      </c>
      <c r="D10099" t="s">
        <v>72</v>
      </c>
      <c r="E10099">
        <v>24</v>
      </c>
      <c r="F10099" s="8">
        <f>VLOOKUP(C10099,Products!$A$2:$E$20,5,TRUE)</f>
        <v>8.9499999999999993</v>
      </c>
      <c r="G10099" s="8">
        <f t="shared" si="314"/>
        <v>214.79999999999998</v>
      </c>
      <c r="H10099" s="8">
        <f>VLOOKUP(C10099,Products!$A$2:$F$20,6,TRUE)</f>
        <v>5.6999999999999993</v>
      </c>
      <c r="I10099" s="8">
        <f t="shared" si="315"/>
        <v>136.79999999999998</v>
      </c>
      <c r="J10099" s="42">
        <f>VLOOKUP(B10099,Invoices!A:I,9,TRUE)</f>
        <v>2021</v>
      </c>
    </row>
    <row r="10100" spans="1:10" x14ac:dyDescent="0.15">
      <c r="A10100" t="s">
        <v>13460</v>
      </c>
      <c r="B10100" t="s">
        <v>2133</v>
      </c>
      <c r="C10100" t="s">
        <v>104</v>
      </c>
      <c r="D10100" t="s">
        <v>71</v>
      </c>
      <c r="E10100">
        <v>10</v>
      </c>
      <c r="F10100" s="8">
        <f>VLOOKUP(C10100,Products!$A$2:$E$20,5,TRUE)</f>
        <v>2.95</v>
      </c>
      <c r="G10100" s="8">
        <f t="shared" si="314"/>
        <v>29.5</v>
      </c>
      <c r="H10100" s="8">
        <f>VLOOKUP(C10100,Products!$A$2:$F$20,6,TRUE)</f>
        <v>1.1500000000000001</v>
      </c>
      <c r="I10100" s="8">
        <f t="shared" si="315"/>
        <v>11.500000000000002</v>
      </c>
      <c r="J10100" s="42">
        <f>VLOOKUP(B10100,Invoices!A:I,9,TRUE)</f>
        <v>2021</v>
      </c>
    </row>
    <row r="10101" spans="1:10" x14ac:dyDescent="0.15">
      <c r="A10101" t="s">
        <v>13461</v>
      </c>
      <c r="B10101" t="s">
        <v>2133</v>
      </c>
      <c r="C10101" t="s">
        <v>96</v>
      </c>
      <c r="D10101" t="s">
        <v>75</v>
      </c>
      <c r="E10101">
        <v>1</v>
      </c>
      <c r="F10101" s="8">
        <f>VLOOKUP(C10101,Products!$A$2:$E$20,5,TRUE)</f>
        <v>79.95</v>
      </c>
      <c r="G10101" s="8">
        <f t="shared" si="314"/>
        <v>79.95</v>
      </c>
      <c r="H10101" s="8">
        <f>VLOOKUP(C10101,Products!$A$2:$F$20,6,TRUE)</f>
        <v>27.950000000000003</v>
      </c>
      <c r="I10101" s="8">
        <f t="shared" si="315"/>
        <v>27.950000000000003</v>
      </c>
      <c r="J10101" s="42">
        <f>VLOOKUP(B10101,Invoices!A:I,9,TRUE)</f>
        <v>2021</v>
      </c>
    </row>
    <row r="10102" spans="1:10" x14ac:dyDescent="0.15">
      <c r="A10102" t="s">
        <v>13462</v>
      </c>
      <c r="B10102" t="s">
        <v>2133</v>
      </c>
      <c r="C10102" t="s">
        <v>105</v>
      </c>
      <c r="D10102" t="s">
        <v>81</v>
      </c>
      <c r="E10102">
        <v>4</v>
      </c>
      <c r="F10102" s="8">
        <f>VLOOKUP(C10102,Products!$A$2:$E$20,5,TRUE)</f>
        <v>8.9499999999999993</v>
      </c>
      <c r="G10102" s="8">
        <f t="shared" si="314"/>
        <v>35.799999999999997</v>
      </c>
      <c r="H10102" s="8">
        <f>VLOOKUP(C10102,Products!$A$2:$F$20,6,TRUE)</f>
        <v>3.1999999999999993</v>
      </c>
      <c r="I10102" s="8">
        <f t="shared" si="315"/>
        <v>12.799999999999997</v>
      </c>
      <c r="J10102" s="42">
        <f>VLOOKUP(B10102,Invoices!A:I,9,TRUE)</f>
        <v>2021</v>
      </c>
    </row>
    <row r="10103" spans="1:10" x14ac:dyDescent="0.15">
      <c r="A10103" t="s">
        <v>13463</v>
      </c>
      <c r="B10103" t="s">
        <v>2133</v>
      </c>
      <c r="C10103" t="s">
        <v>100</v>
      </c>
      <c r="D10103" t="s">
        <v>78</v>
      </c>
      <c r="E10103">
        <v>10</v>
      </c>
      <c r="F10103" s="8">
        <f>VLOOKUP(C10103,Products!$A$2:$E$20,5,TRUE)</f>
        <v>49.95</v>
      </c>
      <c r="G10103" s="8">
        <f t="shared" si="314"/>
        <v>499.5</v>
      </c>
      <c r="H10103" s="8">
        <f>VLOOKUP(C10103,Products!$A$2:$F$20,6,TRUE)</f>
        <v>19.950000000000003</v>
      </c>
      <c r="I10103" s="8">
        <f t="shared" si="315"/>
        <v>199.50000000000003</v>
      </c>
      <c r="J10103" s="42">
        <f>VLOOKUP(B10103,Invoices!A:I,9,TRUE)</f>
        <v>2021</v>
      </c>
    </row>
    <row r="10104" spans="1:10" x14ac:dyDescent="0.15">
      <c r="A10104" t="s">
        <v>13464</v>
      </c>
      <c r="B10104" t="s">
        <v>2133</v>
      </c>
      <c r="C10104" t="s">
        <v>103</v>
      </c>
      <c r="D10104" t="s">
        <v>77</v>
      </c>
      <c r="E10104">
        <v>10</v>
      </c>
      <c r="F10104" s="8">
        <f>VLOOKUP(C10104,Products!$A$2:$E$20,5,TRUE)</f>
        <v>8.9499999999999993</v>
      </c>
      <c r="G10104" s="8">
        <f t="shared" si="314"/>
        <v>89.5</v>
      </c>
      <c r="H10104" s="8">
        <f>VLOOKUP(C10104,Products!$A$2:$F$20,6,TRUE)</f>
        <v>3.1999999999999993</v>
      </c>
      <c r="I10104" s="8">
        <f t="shared" si="315"/>
        <v>31.999999999999993</v>
      </c>
      <c r="J10104" s="42">
        <f>VLOOKUP(B10104,Invoices!A:I,9,TRUE)</f>
        <v>2021</v>
      </c>
    </row>
    <row r="10105" spans="1:10" x14ac:dyDescent="0.15">
      <c r="A10105" t="s">
        <v>13465</v>
      </c>
      <c r="B10105" t="s">
        <v>2133</v>
      </c>
      <c r="C10105" t="s">
        <v>102</v>
      </c>
      <c r="D10105" t="s">
        <v>83</v>
      </c>
      <c r="E10105">
        <v>4</v>
      </c>
      <c r="F10105" s="8">
        <f>VLOOKUP(C10105,Products!$A$2:$E$20,5,TRUE)</f>
        <v>29.95</v>
      </c>
      <c r="G10105" s="8">
        <f t="shared" si="314"/>
        <v>119.8</v>
      </c>
      <c r="H10105" s="8">
        <f>VLOOKUP(C10105,Products!$A$2:$F$20,6,TRUE)</f>
        <v>15</v>
      </c>
      <c r="I10105" s="8">
        <f t="shared" si="315"/>
        <v>60</v>
      </c>
      <c r="J10105" s="42">
        <f>VLOOKUP(B10105,Invoices!A:I,9,TRUE)</f>
        <v>2021</v>
      </c>
    </row>
    <row r="10106" spans="1:10" x14ac:dyDescent="0.15">
      <c r="A10106" t="s">
        <v>13466</v>
      </c>
      <c r="B10106" t="s">
        <v>2133</v>
      </c>
      <c r="C10106" t="s">
        <v>87</v>
      </c>
      <c r="D10106" t="s">
        <v>68</v>
      </c>
      <c r="E10106">
        <v>24</v>
      </c>
      <c r="F10106" s="8">
        <f>VLOOKUP(C10106,Products!$A$2:$E$20,5,TRUE)</f>
        <v>19.95</v>
      </c>
      <c r="G10106" s="8">
        <f t="shared" si="314"/>
        <v>478.79999999999995</v>
      </c>
      <c r="H10106" s="8">
        <f>VLOOKUP(C10106,Products!$A$2:$F$20,6,TRUE)</f>
        <v>7.4499999999999993</v>
      </c>
      <c r="I10106" s="8">
        <f t="shared" si="315"/>
        <v>178.79999999999998</v>
      </c>
      <c r="J10106" s="42">
        <f>VLOOKUP(B10106,Invoices!A:I,9,TRUE)</f>
        <v>2021</v>
      </c>
    </row>
    <row r="10107" spans="1:10" x14ac:dyDescent="0.15">
      <c r="A10107" t="s">
        <v>13467</v>
      </c>
      <c r="B10107" t="s">
        <v>2133</v>
      </c>
      <c r="C10107" t="s">
        <v>94</v>
      </c>
      <c r="D10107" t="s">
        <v>86</v>
      </c>
      <c r="E10107">
        <v>1</v>
      </c>
      <c r="F10107" s="8">
        <f>VLOOKUP(C10107,Products!$A$2:$E$20,5,TRUE)</f>
        <v>3.5</v>
      </c>
      <c r="G10107" s="8">
        <f t="shared" si="314"/>
        <v>3.5</v>
      </c>
      <c r="H10107" s="8">
        <f>VLOOKUP(C10107,Products!$A$2:$F$20,6,TRUE)</f>
        <v>0.54999999999999982</v>
      </c>
      <c r="I10107" s="8">
        <f t="shared" si="315"/>
        <v>0.54999999999999982</v>
      </c>
      <c r="J10107" s="42">
        <f>VLOOKUP(B10107,Invoices!A:I,9,TRUE)</f>
        <v>2021</v>
      </c>
    </row>
    <row r="10108" spans="1:10" x14ac:dyDescent="0.15">
      <c r="A10108" t="s">
        <v>13468</v>
      </c>
      <c r="B10108" t="s">
        <v>2134</v>
      </c>
      <c r="C10108" t="s">
        <v>89</v>
      </c>
      <c r="D10108" t="s">
        <v>80</v>
      </c>
      <c r="E10108">
        <v>6</v>
      </c>
      <c r="F10108" s="8">
        <f>VLOOKUP(C10108,Products!$A$2:$E$20,5,TRUE)</f>
        <v>15.95</v>
      </c>
      <c r="G10108" s="8">
        <f t="shared" si="314"/>
        <v>95.699999999999989</v>
      </c>
      <c r="H10108" s="8">
        <f>VLOOKUP(C10108,Products!$A$2:$F$20,6,TRUE)</f>
        <v>6</v>
      </c>
      <c r="I10108" s="8">
        <f t="shared" si="315"/>
        <v>36</v>
      </c>
      <c r="J10108" s="42">
        <f>VLOOKUP(B10108,Invoices!A:I,9,TRUE)</f>
        <v>2021</v>
      </c>
    </row>
    <row r="10109" spans="1:10" x14ac:dyDescent="0.15">
      <c r="A10109" t="s">
        <v>13469</v>
      </c>
      <c r="B10109" t="s">
        <v>2134</v>
      </c>
      <c r="C10109" t="s">
        <v>100</v>
      </c>
      <c r="D10109" t="s">
        <v>78</v>
      </c>
      <c r="E10109">
        <v>2</v>
      </c>
      <c r="F10109" s="8">
        <f>VLOOKUP(C10109,Products!$A$2:$E$20,5,TRUE)</f>
        <v>49.95</v>
      </c>
      <c r="G10109" s="8">
        <f t="shared" si="314"/>
        <v>99.9</v>
      </c>
      <c r="H10109" s="8">
        <f>VLOOKUP(C10109,Products!$A$2:$F$20,6,TRUE)</f>
        <v>19.950000000000003</v>
      </c>
      <c r="I10109" s="8">
        <f t="shared" si="315"/>
        <v>39.900000000000006</v>
      </c>
      <c r="J10109" s="42">
        <f>VLOOKUP(B10109,Invoices!A:I,9,TRUE)</f>
        <v>2021</v>
      </c>
    </row>
    <row r="10110" spans="1:10" x14ac:dyDescent="0.15">
      <c r="A10110" t="s">
        <v>13470</v>
      </c>
      <c r="B10110" t="s">
        <v>2134</v>
      </c>
      <c r="C10110" t="s">
        <v>101</v>
      </c>
      <c r="D10110" t="s">
        <v>69</v>
      </c>
      <c r="E10110">
        <v>2</v>
      </c>
      <c r="F10110" s="8">
        <f>VLOOKUP(C10110,Products!$A$2:$E$20,5,TRUE)</f>
        <v>129.94999999999999</v>
      </c>
      <c r="G10110" s="8">
        <f t="shared" si="314"/>
        <v>259.89999999999998</v>
      </c>
      <c r="H10110" s="8">
        <f>VLOOKUP(C10110,Products!$A$2:$F$20,6,TRUE)</f>
        <v>40.449999999999989</v>
      </c>
      <c r="I10110" s="8">
        <f t="shared" si="315"/>
        <v>80.899999999999977</v>
      </c>
      <c r="J10110" s="42">
        <f>VLOOKUP(B10110,Invoices!A:I,9,TRUE)</f>
        <v>2021</v>
      </c>
    </row>
    <row r="10111" spans="1:10" x14ac:dyDescent="0.15">
      <c r="A10111" t="s">
        <v>13471</v>
      </c>
      <c r="B10111" t="s">
        <v>2134</v>
      </c>
      <c r="C10111" t="s">
        <v>92</v>
      </c>
      <c r="D10111" t="s">
        <v>82</v>
      </c>
      <c r="E10111">
        <v>10</v>
      </c>
      <c r="F10111" s="8">
        <f>VLOOKUP(C10111,Products!$A$2:$E$20,5,TRUE)</f>
        <v>19.95</v>
      </c>
      <c r="G10111" s="8">
        <f t="shared" si="314"/>
        <v>199.5</v>
      </c>
      <c r="H10111" s="8">
        <f>VLOOKUP(C10111,Products!$A$2:$F$20,6,TRUE)</f>
        <v>7.4499999999999993</v>
      </c>
      <c r="I10111" s="8">
        <f t="shared" si="315"/>
        <v>74.5</v>
      </c>
      <c r="J10111" s="42">
        <f>VLOOKUP(B10111,Invoices!A:I,9,TRUE)</f>
        <v>2021</v>
      </c>
    </row>
    <row r="10112" spans="1:10" x14ac:dyDescent="0.15">
      <c r="A10112" t="s">
        <v>13472</v>
      </c>
      <c r="B10112" t="s">
        <v>2134</v>
      </c>
      <c r="C10112" t="s">
        <v>88</v>
      </c>
      <c r="D10112" t="s">
        <v>85</v>
      </c>
      <c r="E10112">
        <v>1</v>
      </c>
      <c r="F10112" s="8">
        <f>VLOOKUP(C10112,Products!$A$2:$E$20,5,TRUE)</f>
        <v>8.9499999999999993</v>
      </c>
      <c r="G10112" s="8">
        <f t="shared" si="314"/>
        <v>8.9499999999999993</v>
      </c>
      <c r="H10112" s="8">
        <f>VLOOKUP(C10112,Products!$A$2:$F$20,6,TRUE)</f>
        <v>5.6999999999999993</v>
      </c>
      <c r="I10112" s="8">
        <f t="shared" si="315"/>
        <v>5.6999999999999993</v>
      </c>
      <c r="J10112" s="42">
        <f>VLOOKUP(B10112,Invoices!A:I,9,TRUE)</f>
        <v>2021</v>
      </c>
    </row>
    <row r="10113" spans="1:10" x14ac:dyDescent="0.15">
      <c r="A10113" t="s">
        <v>13473</v>
      </c>
      <c r="B10113" t="s">
        <v>2134</v>
      </c>
      <c r="C10113" t="s">
        <v>90</v>
      </c>
      <c r="D10113" t="s">
        <v>72</v>
      </c>
      <c r="E10113">
        <v>1</v>
      </c>
      <c r="F10113" s="8">
        <f>VLOOKUP(C10113,Products!$A$2:$E$20,5,TRUE)</f>
        <v>8.9499999999999993</v>
      </c>
      <c r="G10113" s="8">
        <f t="shared" si="314"/>
        <v>8.9499999999999993</v>
      </c>
      <c r="H10113" s="8">
        <f>VLOOKUP(C10113,Products!$A$2:$F$20,6,TRUE)</f>
        <v>5.6999999999999993</v>
      </c>
      <c r="I10113" s="8">
        <f t="shared" si="315"/>
        <v>5.6999999999999993</v>
      </c>
      <c r="J10113" s="42">
        <f>VLOOKUP(B10113,Invoices!A:I,9,TRUE)</f>
        <v>2021</v>
      </c>
    </row>
    <row r="10114" spans="1:10" x14ac:dyDescent="0.15">
      <c r="A10114" t="s">
        <v>13474</v>
      </c>
      <c r="B10114" t="s">
        <v>2134</v>
      </c>
      <c r="C10114" t="s">
        <v>94</v>
      </c>
      <c r="D10114" t="s">
        <v>86</v>
      </c>
      <c r="E10114">
        <v>1</v>
      </c>
      <c r="F10114" s="8">
        <f>VLOOKUP(C10114,Products!$A$2:$E$20,5,TRUE)</f>
        <v>3.5</v>
      </c>
      <c r="G10114" s="8">
        <f t="shared" si="314"/>
        <v>3.5</v>
      </c>
      <c r="H10114" s="8">
        <f>VLOOKUP(C10114,Products!$A$2:$F$20,6,TRUE)</f>
        <v>0.54999999999999982</v>
      </c>
      <c r="I10114" s="8">
        <f t="shared" si="315"/>
        <v>0.54999999999999982</v>
      </c>
      <c r="J10114" s="42">
        <f>VLOOKUP(B10114,Invoices!A:I,9,TRUE)</f>
        <v>2021</v>
      </c>
    </row>
    <row r="10115" spans="1:10" x14ac:dyDescent="0.15">
      <c r="A10115" t="s">
        <v>13475</v>
      </c>
      <c r="B10115" t="s">
        <v>2134</v>
      </c>
      <c r="C10115" t="s">
        <v>103</v>
      </c>
      <c r="D10115" t="s">
        <v>77</v>
      </c>
      <c r="E10115">
        <v>12</v>
      </c>
      <c r="F10115" s="8">
        <f>VLOOKUP(C10115,Products!$A$2:$E$20,5,TRUE)</f>
        <v>8.9499999999999993</v>
      </c>
      <c r="G10115" s="8">
        <f t="shared" ref="G10115:G10178" si="316">F10115*E10115</f>
        <v>107.39999999999999</v>
      </c>
      <c r="H10115" s="8">
        <f>VLOOKUP(C10115,Products!$A$2:$F$20,6,TRUE)</f>
        <v>3.1999999999999993</v>
      </c>
      <c r="I10115" s="8">
        <f t="shared" ref="I10115:I10178" si="317">H10115*E10115</f>
        <v>38.399999999999991</v>
      </c>
      <c r="J10115" s="42">
        <f>VLOOKUP(B10115,Invoices!A:I,9,TRUE)</f>
        <v>2021</v>
      </c>
    </row>
    <row r="10116" spans="1:10" x14ac:dyDescent="0.15">
      <c r="A10116" t="s">
        <v>13476</v>
      </c>
      <c r="B10116" t="s">
        <v>2134</v>
      </c>
      <c r="C10116" t="s">
        <v>97</v>
      </c>
      <c r="D10116" t="s">
        <v>74</v>
      </c>
      <c r="E10116">
        <v>9</v>
      </c>
      <c r="F10116" s="8">
        <f>VLOOKUP(C10116,Products!$A$2:$E$20,5,TRUE)</f>
        <v>1.5</v>
      </c>
      <c r="G10116" s="8">
        <f t="shared" si="316"/>
        <v>13.5</v>
      </c>
      <c r="H10116" s="8">
        <f>VLOOKUP(C10116,Products!$A$2:$F$20,6,TRUE)</f>
        <v>0.5</v>
      </c>
      <c r="I10116" s="8">
        <f t="shared" si="317"/>
        <v>4.5</v>
      </c>
      <c r="J10116" s="42">
        <f>VLOOKUP(B10116,Invoices!A:I,9,TRUE)</f>
        <v>2021</v>
      </c>
    </row>
    <row r="10117" spans="1:10" x14ac:dyDescent="0.15">
      <c r="A10117" t="s">
        <v>13477</v>
      </c>
      <c r="B10117" t="s">
        <v>2134</v>
      </c>
      <c r="C10117" t="s">
        <v>91</v>
      </c>
      <c r="D10117" t="s">
        <v>70</v>
      </c>
      <c r="E10117">
        <v>8</v>
      </c>
      <c r="F10117" s="8">
        <f>VLOOKUP(C10117,Products!$A$2:$E$20,5,TRUE)</f>
        <v>49.95</v>
      </c>
      <c r="G10117" s="8">
        <f t="shared" si="316"/>
        <v>399.6</v>
      </c>
      <c r="H10117" s="8">
        <f>VLOOKUP(C10117,Products!$A$2:$F$20,6,TRUE)</f>
        <v>21.200000000000003</v>
      </c>
      <c r="I10117" s="8">
        <f t="shared" si="317"/>
        <v>169.60000000000002</v>
      </c>
      <c r="J10117" s="42">
        <f>VLOOKUP(B10117,Invoices!A:I,9,TRUE)</f>
        <v>2021</v>
      </c>
    </row>
    <row r="10118" spans="1:10" x14ac:dyDescent="0.15">
      <c r="A10118" t="s">
        <v>13478</v>
      </c>
      <c r="B10118" t="s">
        <v>2134</v>
      </c>
      <c r="C10118" t="s">
        <v>96</v>
      </c>
      <c r="D10118" t="s">
        <v>75</v>
      </c>
      <c r="E10118">
        <v>2</v>
      </c>
      <c r="F10118" s="8">
        <f>VLOOKUP(C10118,Products!$A$2:$E$20,5,TRUE)</f>
        <v>79.95</v>
      </c>
      <c r="G10118" s="8">
        <f t="shared" si="316"/>
        <v>159.9</v>
      </c>
      <c r="H10118" s="8">
        <f>VLOOKUP(C10118,Products!$A$2:$F$20,6,TRUE)</f>
        <v>27.950000000000003</v>
      </c>
      <c r="I10118" s="8">
        <f t="shared" si="317"/>
        <v>55.900000000000006</v>
      </c>
      <c r="J10118" s="42">
        <f>VLOOKUP(B10118,Invoices!A:I,9,TRUE)</f>
        <v>2021</v>
      </c>
    </row>
    <row r="10119" spans="1:10" x14ac:dyDescent="0.15">
      <c r="A10119" t="s">
        <v>13479</v>
      </c>
      <c r="B10119" t="s">
        <v>2134</v>
      </c>
      <c r="C10119" t="s">
        <v>102</v>
      </c>
      <c r="D10119" t="s">
        <v>83</v>
      </c>
      <c r="E10119">
        <v>20</v>
      </c>
      <c r="F10119" s="8">
        <f>VLOOKUP(C10119,Products!$A$2:$E$20,5,TRUE)</f>
        <v>29.95</v>
      </c>
      <c r="G10119" s="8">
        <f t="shared" si="316"/>
        <v>599</v>
      </c>
      <c r="H10119" s="8">
        <f>VLOOKUP(C10119,Products!$A$2:$F$20,6,TRUE)</f>
        <v>15</v>
      </c>
      <c r="I10119" s="8">
        <f t="shared" si="317"/>
        <v>300</v>
      </c>
      <c r="J10119" s="42">
        <f>VLOOKUP(B10119,Invoices!A:I,9,TRUE)</f>
        <v>2021</v>
      </c>
    </row>
    <row r="10120" spans="1:10" x14ac:dyDescent="0.15">
      <c r="A10120" t="s">
        <v>13480</v>
      </c>
      <c r="B10120" t="s">
        <v>2134</v>
      </c>
      <c r="C10120" t="s">
        <v>87</v>
      </c>
      <c r="D10120" t="s">
        <v>68</v>
      </c>
      <c r="E10120">
        <v>12</v>
      </c>
      <c r="F10120" s="8">
        <f>VLOOKUP(C10120,Products!$A$2:$E$20,5,TRUE)</f>
        <v>19.95</v>
      </c>
      <c r="G10120" s="8">
        <f t="shared" si="316"/>
        <v>239.39999999999998</v>
      </c>
      <c r="H10120" s="8">
        <f>VLOOKUP(C10120,Products!$A$2:$F$20,6,TRUE)</f>
        <v>7.4499999999999993</v>
      </c>
      <c r="I10120" s="8">
        <f t="shared" si="317"/>
        <v>89.399999999999991</v>
      </c>
      <c r="J10120" s="42">
        <f>VLOOKUP(B10120,Invoices!A:I,9,TRUE)</f>
        <v>2021</v>
      </c>
    </row>
    <row r="10121" spans="1:10" x14ac:dyDescent="0.15">
      <c r="A10121" t="s">
        <v>13481</v>
      </c>
      <c r="B10121" t="s">
        <v>2135</v>
      </c>
      <c r="C10121" t="s">
        <v>104</v>
      </c>
      <c r="D10121" t="s">
        <v>71</v>
      </c>
      <c r="E10121">
        <v>1</v>
      </c>
      <c r="F10121" s="8">
        <f>VLOOKUP(C10121,Products!$A$2:$E$20,5,TRUE)</f>
        <v>2.95</v>
      </c>
      <c r="G10121" s="8">
        <f t="shared" si="316"/>
        <v>2.95</v>
      </c>
      <c r="H10121" s="8">
        <f>VLOOKUP(C10121,Products!$A$2:$F$20,6,TRUE)</f>
        <v>1.1500000000000001</v>
      </c>
      <c r="I10121" s="8">
        <f t="shared" si="317"/>
        <v>1.1500000000000001</v>
      </c>
      <c r="J10121" s="42">
        <f>VLOOKUP(B10121,Invoices!A:I,9,TRUE)</f>
        <v>2021</v>
      </c>
    </row>
    <row r="10122" spans="1:10" x14ac:dyDescent="0.15">
      <c r="A10122" t="s">
        <v>13482</v>
      </c>
      <c r="B10122" t="s">
        <v>2135</v>
      </c>
      <c r="C10122" t="s">
        <v>102</v>
      </c>
      <c r="D10122" t="s">
        <v>83</v>
      </c>
      <c r="E10122">
        <v>3</v>
      </c>
      <c r="F10122" s="8">
        <f>VLOOKUP(C10122,Products!$A$2:$E$20,5,TRUE)</f>
        <v>29.95</v>
      </c>
      <c r="G10122" s="8">
        <f t="shared" si="316"/>
        <v>89.85</v>
      </c>
      <c r="H10122" s="8">
        <f>VLOOKUP(C10122,Products!$A$2:$F$20,6,TRUE)</f>
        <v>15</v>
      </c>
      <c r="I10122" s="8">
        <f t="shared" si="317"/>
        <v>45</v>
      </c>
      <c r="J10122" s="42">
        <f>VLOOKUP(B10122,Invoices!A:I,9,TRUE)</f>
        <v>2021</v>
      </c>
    </row>
    <row r="10123" spans="1:10" x14ac:dyDescent="0.15">
      <c r="A10123" t="s">
        <v>13483</v>
      </c>
      <c r="B10123" t="s">
        <v>2136</v>
      </c>
      <c r="C10123" t="s">
        <v>103</v>
      </c>
      <c r="D10123" t="s">
        <v>77</v>
      </c>
      <c r="E10123">
        <v>15</v>
      </c>
      <c r="F10123" s="8">
        <f>VLOOKUP(C10123,Products!$A$2:$E$20,5,TRUE)</f>
        <v>8.9499999999999993</v>
      </c>
      <c r="G10123" s="8">
        <f t="shared" si="316"/>
        <v>134.25</v>
      </c>
      <c r="H10123" s="8">
        <f>VLOOKUP(C10123,Products!$A$2:$F$20,6,TRUE)</f>
        <v>3.1999999999999993</v>
      </c>
      <c r="I10123" s="8">
        <f t="shared" si="317"/>
        <v>47.999999999999986</v>
      </c>
      <c r="J10123" s="42">
        <f>VLOOKUP(B10123,Invoices!A:I,9,TRUE)</f>
        <v>2021</v>
      </c>
    </row>
    <row r="10124" spans="1:10" x14ac:dyDescent="0.15">
      <c r="A10124" t="s">
        <v>13484</v>
      </c>
      <c r="B10124" t="s">
        <v>2136</v>
      </c>
      <c r="C10124" t="s">
        <v>92</v>
      </c>
      <c r="D10124" t="s">
        <v>82</v>
      </c>
      <c r="E10124">
        <v>3</v>
      </c>
      <c r="F10124" s="8">
        <f>VLOOKUP(C10124,Products!$A$2:$E$20,5,TRUE)</f>
        <v>19.95</v>
      </c>
      <c r="G10124" s="8">
        <f t="shared" si="316"/>
        <v>59.849999999999994</v>
      </c>
      <c r="H10124" s="8">
        <f>VLOOKUP(C10124,Products!$A$2:$F$20,6,TRUE)</f>
        <v>7.4499999999999993</v>
      </c>
      <c r="I10124" s="8">
        <f t="shared" si="317"/>
        <v>22.349999999999998</v>
      </c>
      <c r="J10124" s="42">
        <f>VLOOKUP(B10124,Invoices!A:I,9,TRUE)</f>
        <v>2021</v>
      </c>
    </row>
    <row r="10125" spans="1:10" x14ac:dyDescent="0.15">
      <c r="A10125" t="s">
        <v>13485</v>
      </c>
      <c r="B10125" t="s">
        <v>2136</v>
      </c>
      <c r="C10125" t="s">
        <v>99</v>
      </c>
      <c r="D10125" t="s">
        <v>84</v>
      </c>
      <c r="E10125">
        <v>3</v>
      </c>
      <c r="F10125" s="8">
        <f>VLOOKUP(C10125,Products!$A$2:$E$20,5,TRUE)</f>
        <v>3.5</v>
      </c>
      <c r="G10125" s="8">
        <f t="shared" si="316"/>
        <v>10.5</v>
      </c>
      <c r="H10125" s="8">
        <f>VLOOKUP(C10125,Products!$A$2:$F$20,6,TRUE)</f>
        <v>0.54999999999999982</v>
      </c>
      <c r="I10125" s="8">
        <f t="shared" si="317"/>
        <v>1.6499999999999995</v>
      </c>
      <c r="J10125" s="42">
        <f>VLOOKUP(B10125,Invoices!A:I,9,TRUE)</f>
        <v>2021</v>
      </c>
    </row>
    <row r="10126" spans="1:10" x14ac:dyDescent="0.15">
      <c r="A10126" t="s">
        <v>13486</v>
      </c>
      <c r="B10126" t="s">
        <v>2137</v>
      </c>
      <c r="C10126" t="s">
        <v>92</v>
      </c>
      <c r="D10126" t="s">
        <v>82</v>
      </c>
      <c r="E10126">
        <v>9</v>
      </c>
      <c r="F10126" s="8">
        <f>VLOOKUP(C10126,Products!$A$2:$E$20,5,TRUE)</f>
        <v>19.95</v>
      </c>
      <c r="G10126" s="8">
        <f t="shared" si="316"/>
        <v>179.54999999999998</v>
      </c>
      <c r="H10126" s="8">
        <f>VLOOKUP(C10126,Products!$A$2:$F$20,6,TRUE)</f>
        <v>7.4499999999999993</v>
      </c>
      <c r="I10126" s="8">
        <f t="shared" si="317"/>
        <v>67.05</v>
      </c>
      <c r="J10126" s="42">
        <f>VLOOKUP(B10126,Invoices!A:I,9,TRUE)</f>
        <v>2021</v>
      </c>
    </row>
    <row r="10127" spans="1:10" x14ac:dyDescent="0.15">
      <c r="A10127" t="s">
        <v>13487</v>
      </c>
      <c r="B10127" t="s">
        <v>2137</v>
      </c>
      <c r="C10127" t="s">
        <v>102</v>
      </c>
      <c r="D10127" t="s">
        <v>83</v>
      </c>
      <c r="E10127">
        <v>2</v>
      </c>
      <c r="F10127" s="8">
        <f>VLOOKUP(C10127,Products!$A$2:$E$20,5,TRUE)</f>
        <v>29.95</v>
      </c>
      <c r="G10127" s="8">
        <f t="shared" si="316"/>
        <v>59.9</v>
      </c>
      <c r="H10127" s="8">
        <f>VLOOKUP(C10127,Products!$A$2:$F$20,6,TRUE)</f>
        <v>15</v>
      </c>
      <c r="I10127" s="8">
        <f t="shared" si="317"/>
        <v>30</v>
      </c>
      <c r="J10127" s="42">
        <f>VLOOKUP(B10127,Invoices!A:I,9,TRUE)</f>
        <v>2021</v>
      </c>
    </row>
    <row r="10128" spans="1:10" x14ac:dyDescent="0.15">
      <c r="A10128" t="s">
        <v>13488</v>
      </c>
      <c r="B10128" t="s">
        <v>2138</v>
      </c>
      <c r="C10128" t="s">
        <v>92</v>
      </c>
      <c r="D10128" t="s">
        <v>82</v>
      </c>
      <c r="E10128">
        <v>3</v>
      </c>
      <c r="F10128" s="8">
        <f>VLOOKUP(C10128,Products!$A$2:$E$20,5,TRUE)</f>
        <v>19.95</v>
      </c>
      <c r="G10128" s="8">
        <f t="shared" si="316"/>
        <v>59.849999999999994</v>
      </c>
      <c r="H10128" s="8">
        <f>VLOOKUP(C10128,Products!$A$2:$F$20,6,TRUE)</f>
        <v>7.4499999999999993</v>
      </c>
      <c r="I10128" s="8">
        <f t="shared" si="317"/>
        <v>22.349999999999998</v>
      </c>
      <c r="J10128" s="42">
        <f>VLOOKUP(B10128,Invoices!A:I,9,TRUE)</f>
        <v>2021</v>
      </c>
    </row>
    <row r="10129" spans="1:10" x14ac:dyDescent="0.15">
      <c r="A10129" t="s">
        <v>13489</v>
      </c>
      <c r="B10129" t="s">
        <v>2139</v>
      </c>
      <c r="C10129" t="s">
        <v>101</v>
      </c>
      <c r="D10129" t="s">
        <v>69</v>
      </c>
      <c r="E10129">
        <v>3</v>
      </c>
      <c r="F10129" s="8">
        <f>VLOOKUP(C10129,Products!$A$2:$E$20,5,TRUE)</f>
        <v>129.94999999999999</v>
      </c>
      <c r="G10129" s="8">
        <f t="shared" si="316"/>
        <v>389.84999999999997</v>
      </c>
      <c r="H10129" s="8">
        <f>VLOOKUP(C10129,Products!$A$2:$F$20,6,TRUE)</f>
        <v>40.449999999999989</v>
      </c>
      <c r="I10129" s="8">
        <f t="shared" si="317"/>
        <v>121.34999999999997</v>
      </c>
      <c r="J10129" s="42">
        <f>VLOOKUP(B10129,Invoices!A:I,9,TRUE)</f>
        <v>2021</v>
      </c>
    </row>
    <row r="10130" spans="1:10" x14ac:dyDescent="0.15">
      <c r="A10130" t="s">
        <v>13490</v>
      </c>
      <c r="B10130" t="s">
        <v>2140</v>
      </c>
      <c r="C10130" t="s">
        <v>95</v>
      </c>
      <c r="D10130" t="s">
        <v>73</v>
      </c>
      <c r="E10130">
        <v>3</v>
      </c>
      <c r="F10130" s="8">
        <f>VLOOKUP(C10130,Products!$A$2:$E$20,5,TRUE)</f>
        <v>12.95</v>
      </c>
      <c r="G10130" s="8">
        <f t="shared" si="316"/>
        <v>38.849999999999994</v>
      </c>
      <c r="H10130" s="8">
        <f>VLOOKUP(C10130,Products!$A$2:$F$20,6,TRUE)</f>
        <v>4.1999999999999993</v>
      </c>
      <c r="I10130" s="8">
        <f t="shared" si="317"/>
        <v>12.599999999999998</v>
      </c>
      <c r="J10130" s="42">
        <f>VLOOKUP(B10130,Invoices!A:I,9,TRUE)</f>
        <v>2021</v>
      </c>
    </row>
    <row r="10131" spans="1:10" x14ac:dyDescent="0.15">
      <c r="A10131" t="s">
        <v>13491</v>
      </c>
      <c r="B10131" t="s">
        <v>2140</v>
      </c>
      <c r="C10131" t="s">
        <v>103</v>
      </c>
      <c r="D10131" t="s">
        <v>77</v>
      </c>
      <c r="E10131">
        <v>8</v>
      </c>
      <c r="F10131" s="8">
        <f>VLOOKUP(C10131,Products!$A$2:$E$20,5,TRUE)</f>
        <v>8.9499999999999993</v>
      </c>
      <c r="G10131" s="8">
        <f t="shared" si="316"/>
        <v>71.599999999999994</v>
      </c>
      <c r="H10131" s="8">
        <f>VLOOKUP(C10131,Products!$A$2:$F$20,6,TRUE)</f>
        <v>3.1999999999999993</v>
      </c>
      <c r="I10131" s="8">
        <f t="shared" si="317"/>
        <v>25.599999999999994</v>
      </c>
      <c r="J10131" s="42">
        <f>VLOOKUP(B10131,Invoices!A:I,9,TRUE)</f>
        <v>2021</v>
      </c>
    </row>
    <row r="10132" spans="1:10" x14ac:dyDescent="0.15">
      <c r="A10132" t="s">
        <v>13492</v>
      </c>
      <c r="B10132" t="s">
        <v>2140</v>
      </c>
      <c r="C10132" t="s">
        <v>101</v>
      </c>
      <c r="D10132" t="s">
        <v>69</v>
      </c>
      <c r="E10132">
        <v>1</v>
      </c>
      <c r="F10132" s="8">
        <f>VLOOKUP(C10132,Products!$A$2:$E$20,5,TRUE)</f>
        <v>129.94999999999999</v>
      </c>
      <c r="G10132" s="8">
        <f t="shared" si="316"/>
        <v>129.94999999999999</v>
      </c>
      <c r="H10132" s="8">
        <f>VLOOKUP(C10132,Products!$A$2:$F$20,6,TRUE)</f>
        <v>40.449999999999989</v>
      </c>
      <c r="I10132" s="8">
        <f t="shared" si="317"/>
        <v>40.449999999999989</v>
      </c>
      <c r="J10132" s="42">
        <f>VLOOKUP(B10132,Invoices!A:I,9,TRUE)</f>
        <v>2021</v>
      </c>
    </row>
    <row r="10133" spans="1:10" x14ac:dyDescent="0.15">
      <c r="A10133" t="s">
        <v>13493</v>
      </c>
      <c r="B10133" t="s">
        <v>2140</v>
      </c>
      <c r="C10133" t="s">
        <v>90</v>
      </c>
      <c r="D10133" t="s">
        <v>72</v>
      </c>
      <c r="E10133">
        <v>1</v>
      </c>
      <c r="F10133" s="8">
        <f>VLOOKUP(C10133,Products!$A$2:$E$20,5,TRUE)</f>
        <v>8.9499999999999993</v>
      </c>
      <c r="G10133" s="8">
        <f t="shared" si="316"/>
        <v>8.9499999999999993</v>
      </c>
      <c r="H10133" s="8">
        <f>VLOOKUP(C10133,Products!$A$2:$F$20,6,TRUE)</f>
        <v>5.6999999999999993</v>
      </c>
      <c r="I10133" s="8">
        <f t="shared" si="317"/>
        <v>5.6999999999999993</v>
      </c>
      <c r="J10133" s="42">
        <f>VLOOKUP(B10133,Invoices!A:I,9,TRUE)</f>
        <v>2021</v>
      </c>
    </row>
    <row r="10134" spans="1:10" x14ac:dyDescent="0.15">
      <c r="A10134" t="s">
        <v>13494</v>
      </c>
      <c r="B10134" t="s">
        <v>2140</v>
      </c>
      <c r="C10134" t="s">
        <v>104</v>
      </c>
      <c r="D10134" t="s">
        <v>71</v>
      </c>
      <c r="E10134">
        <v>1</v>
      </c>
      <c r="F10134" s="8">
        <f>VLOOKUP(C10134,Products!$A$2:$E$20,5,TRUE)</f>
        <v>2.95</v>
      </c>
      <c r="G10134" s="8">
        <f t="shared" si="316"/>
        <v>2.95</v>
      </c>
      <c r="H10134" s="8">
        <f>VLOOKUP(C10134,Products!$A$2:$F$20,6,TRUE)</f>
        <v>1.1500000000000001</v>
      </c>
      <c r="I10134" s="8">
        <f t="shared" si="317"/>
        <v>1.1500000000000001</v>
      </c>
      <c r="J10134" s="42">
        <f>VLOOKUP(B10134,Invoices!A:I,9,TRUE)</f>
        <v>2021</v>
      </c>
    </row>
    <row r="10135" spans="1:10" x14ac:dyDescent="0.15">
      <c r="A10135" t="s">
        <v>13495</v>
      </c>
      <c r="B10135" t="s">
        <v>2140</v>
      </c>
      <c r="C10135" t="s">
        <v>91</v>
      </c>
      <c r="D10135" t="s">
        <v>70</v>
      </c>
      <c r="E10135">
        <v>3</v>
      </c>
      <c r="F10135" s="8">
        <f>VLOOKUP(C10135,Products!$A$2:$E$20,5,TRUE)</f>
        <v>49.95</v>
      </c>
      <c r="G10135" s="8">
        <f t="shared" si="316"/>
        <v>149.85000000000002</v>
      </c>
      <c r="H10135" s="8">
        <f>VLOOKUP(C10135,Products!$A$2:$F$20,6,TRUE)</f>
        <v>21.200000000000003</v>
      </c>
      <c r="I10135" s="8">
        <f t="shared" si="317"/>
        <v>63.600000000000009</v>
      </c>
      <c r="J10135" s="42">
        <f>VLOOKUP(B10135,Invoices!A:I,9,TRUE)</f>
        <v>2021</v>
      </c>
    </row>
    <row r="10136" spans="1:10" x14ac:dyDescent="0.15">
      <c r="A10136" t="s">
        <v>13496</v>
      </c>
      <c r="B10136" t="s">
        <v>2140</v>
      </c>
      <c r="C10136" t="s">
        <v>89</v>
      </c>
      <c r="D10136" t="s">
        <v>80</v>
      </c>
      <c r="E10136">
        <v>3</v>
      </c>
      <c r="F10136" s="8">
        <f>VLOOKUP(C10136,Products!$A$2:$E$20,5,TRUE)</f>
        <v>15.95</v>
      </c>
      <c r="G10136" s="8">
        <f t="shared" si="316"/>
        <v>47.849999999999994</v>
      </c>
      <c r="H10136" s="8">
        <f>VLOOKUP(C10136,Products!$A$2:$F$20,6,TRUE)</f>
        <v>6</v>
      </c>
      <c r="I10136" s="8">
        <f t="shared" si="317"/>
        <v>18</v>
      </c>
      <c r="J10136" s="42">
        <f>VLOOKUP(B10136,Invoices!A:I,9,TRUE)</f>
        <v>2021</v>
      </c>
    </row>
    <row r="10137" spans="1:10" x14ac:dyDescent="0.15">
      <c r="A10137" t="s">
        <v>13497</v>
      </c>
      <c r="B10137" t="s">
        <v>2140</v>
      </c>
      <c r="C10137" t="s">
        <v>92</v>
      </c>
      <c r="D10137" t="s">
        <v>82</v>
      </c>
      <c r="E10137">
        <v>3</v>
      </c>
      <c r="F10137" s="8">
        <f>VLOOKUP(C10137,Products!$A$2:$E$20,5,TRUE)</f>
        <v>19.95</v>
      </c>
      <c r="G10137" s="8">
        <f t="shared" si="316"/>
        <v>59.849999999999994</v>
      </c>
      <c r="H10137" s="8">
        <f>VLOOKUP(C10137,Products!$A$2:$F$20,6,TRUE)</f>
        <v>7.4499999999999993</v>
      </c>
      <c r="I10137" s="8">
        <f t="shared" si="317"/>
        <v>22.349999999999998</v>
      </c>
      <c r="J10137" s="42">
        <f>VLOOKUP(B10137,Invoices!A:I,9,TRUE)</f>
        <v>2021</v>
      </c>
    </row>
    <row r="10138" spans="1:10" x14ac:dyDescent="0.15">
      <c r="A10138" t="s">
        <v>13498</v>
      </c>
      <c r="B10138" t="s">
        <v>2141</v>
      </c>
      <c r="C10138" t="s">
        <v>98</v>
      </c>
      <c r="D10138" t="s">
        <v>79</v>
      </c>
      <c r="E10138">
        <v>1</v>
      </c>
      <c r="F10138" s="8">
        <f>VLOOKUP(C10138,Products!$A$2:$E$20,5,TRUE)</f>
        <v>14.95</v>
      </c>
      <c r="G10138" s="8">
        <f t="shared" si="316"/>
        <v>14.95</v>
      </c>
      <c r="H10138" s="8">
        <f>VLOOKUP(C10138,Products!$A$2:$F$20,6,TRUE)</f>
        <v>3.0499999999999989</v>
      </c>
      <c r="I10138" s="8">
        <f t="shared" si="317"/>
        <v>3.0499999999999989</v>
      </c>
      <c r="J10138" s="42">
        <f>VLOOKUP(B10138,Invoices!A:I,9,TRUE)</f>
        <v>2021</v>
      </c>
    </row>
    <row r="10139" spans="1:10" x14ac:dyDescent="0.15">
      <c r="A10139" t="s">
        <v>13499</v>
      </c>
      <c r="B10139" t="s">
        <v>2141</v>
      </c>
      <c r="C10139" t="s">
        <v>92</v>
      </c>
      <c r="D10139" t="s">
        <v>82</v>
      </c>
      <c r="E10139">
        <v>3</v>
      </c>
      <c r="F10139" s="8">
        <f>VLOOKUP(C10139,Products!$A$2:$E$20,5,TRUE)</f>
        <v>19.95</v>
      </c>
      <c r="G10139" s="8">
        <f t="shared" si="316"/>
        <v>59.849999999999994</v>
      </c>
      <c r="H10139" s="8">
        <f>VLOOKUP(C10139,Products!$A$2:$F$20,6,TRUE)</f>
        <v>7.4499999999999993</v>
      </c>
      <c r="I10139" s="8">
        <f t="shared" si="317"/>
        <v>22.349999999999998</v>
      </c>
      <c r="J10139" s="42">
        <f>VLOOKUP(B10139,Invoices!A:I,9,TRUE)</f>
        <v>2021</v>
      </c>
    </row>
    <row r="10140" spans="1:10" x14ac:dyDescent="0.15">
      <c r="A10140" t="s">
        <v>13500</v>
      </c>
      <c r="B10140" t="s">
        <v>2141</v>
      </c>
      <c r="C10140" t="s">
        <v>101</v>
      </c>
      <c r="D10140" t="s">
        <v>69</v>
      </c>
      <c r="E10140">
        <v>5</v>
      </c>
      <c r="F10140" s="8">
        <f>VLOOKUP(C10140,Products!$A$2:$E$20,5,TRUE)</f>
        <v>129.94999999999999</v>
      </c>
      <c r="G10140" s="8">
        <f t="shared" si="316"/>
        <v>649.75</v>
      </c>
      <c r="H10140" s="8">
        <f>VLOOKUP(C10140,Products!$A$2:$F$20,6,TRUE)</f>
        <v>40.449999999999989</v>
      </c>
      <c r="I10140" s="8">
        <f t="shared" si="317"/>
        <v>202.24999999999994</v>
      </c>
      <c r="J10140" s="42">
        <f>VLOOKUP(B10140,Invoices!A:I,9,TRUE)</f>
        <v>2021</v>
      </c>
    </row>
    <row r="10141" spans="1:10" x14ac:dyDescent="0.15">
      <c r="A10141" t="s">
        <v>13501</v>
      </c>
      <c r="B10141" t="s">
        <v>2141</v>
      </c>
      <c r="C10141" t="s">
        <v>99</v>
      </c>
      <c r="D10141" t="s">
        <v>84</v>
      </c>
      <c r="E10141">
        <v>15</v>
      </c>
      <c r="F10141" s="8">
        <f>VLOOKUP(C10141,Products!$A$2:$E$20,5,TRUE)</f>
        <v>3.5</v>
      </c>
      <c r="G10141" s="8">
        <f t="shared" si="316"/>
        <v>52.5</v>
      </c>
      <c r="H10141" s="8">
        <f>VLOOKUP(C10141,Products!$A$2:$F$20,6,TRUE)</f>
        <v>0.54999999999999982</v>
      </c>
      <c r="I10141" s="8">
        <f t="shared" si="317"/>
        <v>8.2499999999999964</v>
      </c>
      <c r="J10141" s="42">
        <f>VLOOKUP(B10141,Invoices!A:I,9,TRUE)</f>
        <v>2021</v>
      </c>
    </row>
    <row r="10142" spans="1:10" x14ac:dyDescent="0.15">
      <c r="A10142" t="s">
        <v>13502</v>
      </c>
      <c r="B10142" t="s">
        <v>2141</v>
      </c>
      <c r="C10142" t="s">
        <v>95</v>
      </c>
      <c r="D10142" t="s">
        <v>73</v>
      </c>
      <c r="E10142">
        <v>3</v>
      </c>
      <c r="F10142" s="8">
        <f>VLOOKUP(C10142,Products!$A$2:$E$20,5,TRUE)</f>
        <v>12.95</v>
      </c>
      <c r="G10142" s="8">
        <f t="shared" si="316"/>
        <v>38.849999999999994</v>
      </c>
      <c r="H10142" s="8">
        <f>VLOOKUP(C10142,Products!$A$2:$F$20,6,TRUE)</f>
        <v>4.1999999999999993</v>
      </c>
      <c r="I10142" s="8">
        <f t="shared" si="317"/>
        <v>12.599999999999998</v>
      </c>
      <c r="J10142" s="42">
        <f>VLOOKUP(B10142,Invoices!A:I,9,TRUE)</f>
        <v>2021</v>
      </c>
    </row>
    <row r="10143" spans="1:10" x14ac:dyDescent="0.15">
      <c r="A10143" t="s">
        <v>13503</v>
      </c>
      <c r="B10143" t="s">
        <v>2141</v>
      </c>
      <c r="C10143" t="s">
        <v>104</v>
      </c>
      <c r="D10143" t="s">
        <v>71</v>
      </c>
      <c r="E10143">
        <v>15</v>
      </c>
      <c r="F10143" s="8">
        <f>VLOOKUP(C10143,Products!$A$2:$E$20,5,TRUE)</f>
        <v>2.95</v>
      </c>
      <c r="G10143" s="8">
        <f t="shared" si="316"/>
        <v>44.25</v>
      </c>
      <c r="H10143" s="8">
        <f>VLOOKUP(C10143,Products!$A$2:$F$20,6,TRUE)</f>
        <v>1.1500000000000001</v>
      </c>
      <c r="I10143" s="8">
        <f t="shared" si="317"/>
        <v>17.250000000000004</v>
      </c>
      <c r="J10143" s="42">
        <f>VLOOKUP(B10143,Invoices!A:I,9,TRUE)</f>
        <v>2021</v>
      </c>
    </row>
    <row r="10144" spans="1:10" x14ac:dyDescent="0.15">
      <c r="A10144" t="s">
        <v>13504</v>
      </c>
      <c r="B10144" t="s">
        <v>2142</v>
      </c>
      <c r="C10144" t="s">
        <v>87</v>
      </c>
      <c r="D10144" t="s">
        <v>68</v>
      </c>
      <c r="E10144">
        <v>3</v>
      </c>
      <c r="F10144" s="8">
        <f>VLOOKUP(C10144,Products!$A$2:$E$20,5,TRUE)</f>
        <v>19.95</v>
      </c>
      <c r="G10144" s="8">
        <f t="shared" si="316"/>
        <v>59.849999999999994</v>
      </c>
      <c r="H10144" s="8">
        <f>VLOOKUP(C10144,Products!$A$2:$F$20,6,TRUE)</f>
        <v>7.4499999999999993</v>
      </c>
      <c r="I10144" s="8">
        <f t="shared" si="317"/>
        <v>22.349999999999998</v>
      </c>
      <c r="J10144" s="42">
        <f>VLOOKUP(B10144,Invoices!A:I,9,TRUE)</f>
        <v>2021</v>
      </c>
    </row>
    <row r="10145" spans="1:10" x14ac:dyDescent="0.15">
      <c r="A10145" t="s">
        <v>13505</v>
      </c>
      <c r="B10145" t="s">
        <v>2142</v>
      </c>
      <c r="C10145" t="s">
        <v>96</v>
      </c>
      <c r="D10145" t="s">
        <v>75</v>
      </c>
      <c r="E10145">
        <v>1</v>
      </c>
      <c r="F10145" s="8">
        <f>VLOOKUP(C10145,Products!$A$2:$E$20,5,TRUE)</f>
        <v>79.95</v>
      </c>
      <c r="G10145" s="8">
        <f t="shared" si="316"/>
        <v>79.95</v>
      </c>
      <c r="H10145" s="8">
        <f>VLOOKUP(C10145,Products!$A$2:$F$20,6,TRUE)</f>
        <v>27.950000000000003</v>
      </c>
      <c r="I10145" s="8">
        <f t="shared" si="317"/>
        <v>27.950000000000003</v>
      </c>
      <c r="J10145" s="42">
        <f>VLOOKUP(B10145,Invoices!A:I,9,TRUE)</f>
        <v>2021</v>
      </c>
    </row>
    <row r="10146" spans="1:10" x14ac:dyDescent="0.15">
      <c r="A10146" t="s">
        <v>13506</v>
      </c>
      <c r="B10146" t="s">
        <v>2142</v>
      </c>
      <c r="C10146" t="s">
        <v>90</v>
      </c>
      <c r="D10146" t="s">
        <v>72</v>
      </c>
      <c r="E10146">
        <v>9</v>
      </c>
      <c r="F10146" s="8">
        <f>VLOOKUP(C10146,Products!$A$2:$E$20,5,TRUE)</f>
        <v>8.9499999999999993</v>
      </c>
      <c r="G10146" s="8">
        <f t="shared" si="316"/>
        <v>80.55</v>
      </c>
      <c r="H10146" s="8">
        <f>VLOOKUP(C10146,Products!$A$2:$F$20,6,TRUE)</f>
        <v>5.6999999999999993</v>
      </c>
      <c r="I10146" s="8">
        <f t="shared" si="317"/>
        <v>51.3</v>
      </c>
      <c r="J10146" s="42">
        <f>VLOOKUP(B10146,Invoices!A:I,9,TRUE)</f>
        <v>2021</v>
      </c>
    </row>
    <row r="10147" spans="1:10" x14ac:dyDescent="0.15">
      <c r="A10147" t="s">
        <v>13507</v>
      </c>
      <c r="B10147" t="s">
        <v>2142</v>
      </c>
      <c r="C10147" t="s">
        <v>101</v>
      </c>
      <c r="D10147" t="s">
        <v>69</v>
      </c>
      <c r="E10147">
        <v>25</v>
      </c>
      <c r="F10147" s="8">
        <f>VLOOKUP(C10147,Products!$A$2:$E$20,5,TRUE)</f>
        <v>129.94999999999999</v>
      </c>
      <c r="G10147" s="8">
        <f t="shared" si="316"/>
        <v>3248.7499999999995</v>
      </c>
      <c r="H10147" s="8">
        <f>VLOOKUP(C10147,Products!$A$2:$F$20,6,TRUE)</f>
        <v>40.449999999999989</v>
      </c>
      <c r="I10147" s="8">
        <f t="shared" si="317"/>
        <v>1011.2499999999998</v>
      </c>
      <c r="J10147" s="42">
        <f>VLOOKUP(B10147,Invoices!A:I,9,TRUE)</f>
        <v>2021</v>
      </c>
    </row>
    <row r="10148" spans="1:10" x14ac:dyDescent="0.15">
      <c r="A10148" t="s">
        <v>13508</v>
      </c>
      <c r="B10148" t="s">
        <v>2143</v>
      </c>
      <c r="C10148" t="s">
        <v>89</v>
      </c>
      <c r="D10148" t="s">
        <v>80</v>
      </c>
      <c r="E10148">
        <v>1</v>
      </c>
      <c r="F10148" s="8">
        <f>VLOOKUP(C10148,Products!$A$2:$E$20,5,TRUE)</f>
        <v>15.95</v>
      </c>
      <c r="G10148" s="8">
        <f t="shared" si="316"/>
        <v>15.95</v>
      </c>
      <c r="H10148" s="8">
        <f>VLOOKUP(C10148,Products!$A$2:$F$20,6,TRUE)</f>
        <v>6</v>
      </c>
      <c r="I10148" s="8">
        <f t="shared" si="317"/>
        <v>6</v>
      </c>
      <c r="J10148" s="42">
        <f>VLOOKUP(B10148,Invoices!A:I,9,TRUE)</f>
        <v>2021</v>
      </c>
    </row>
    <row r="10149" spans="1:10" x14ac:dyDescent="0.15">
      <c r="A10149" t="s">
        <v>13509</v>
      </c>
      <c r="B10149" t="s">
        <v>2143</v>
      </c>
      <c r="C10149" t="s">
        <v>94</v>
      </c>
      <c r="D10149" t="s">
        <v>86</v>
      </c>
      <c r="E10149">
        <v>1</v>
      </c>
      <c r="F10149" s="8">
        <f>VLOOKUP(C10149,Products!$A$2:$E$20,5,TRUE)</f>
        <v>3.5</v>
      </c>
      <c r="G10149" s="8">
        <f t="shared" si="316"/>
        <v>3.5</v>
      </c>
      <c r="H10149" s="8">
        <f>VLOOKUP(C10149,Products!$A$2:$F$20,6,TRUE)</f>
        <v>0.54999999999999982</v>
      </c>
      <c r="I10149" s="8">
        <f t="shared" si="317"/>
        <v>0.54999999999999982</v>
      </c>
      <c r="J10149" s="42">
        <f>VLOOKUP(B10149,Invoices!A:I,9,TRUE)</f>
        <v>2021</v>
      </c>
    </row>
    <row r="10150" spans="1:10" x14ac:dyDescent="0.15">
      <c r="A10150" t="s">
        <v>13510</v>
      </c>
      <c r="B10150" t="s">
        <v>2144</v>
      </c>
      <c r="C10150" t="s">
        <v>104</v>
      </c>
      <c r="D10150" t="s">
        <v>71</v>
      </c>
      <c r="E10150">
        <v>1</v>
      </c>
      <c r="F10150" s="8">
        <f>VLOOKUP(C10150,Products!$A$2:$E$20,5,TRUE)</f>
        <v>2.95</v>
      </c>
      <c r="G10150" s="8">
        <f t="shared" si="316"/>
        <v>2.95</v>
      </c>
      <c r="H10150" s="8">
        <f>VLOOKUP(C10150,Products!$A$2:$F$20,6,TRUE)</f>
        <v>1.1500000000000001</v>
      </c>
      <c r="I10150" s="8">
        <f t="shared" si="317"/>
        <v>1.1500000000000001</v>
      </c>
      <c r="J10150" s="42">
        <f>VLOOKUP(B10150,Invoices!A:I,9,TRUE)</f>
        <v>2021</v>
      </c>
    </row>
    <row r="10151" spans="1:10" x14ac:dyDescent="0.15">
      <c r="A10151" t="s">
        <v>13511</v>
      </c>
      <c r="B10151" t="s">
        <v>2145</v>
      </c>
      <c r="C10151" t="s">
        <v>103</v>
      </c>
      <c r="D10151" t="s">
        <v>77</v>
      </c>
      <c r="E10151">
        <v>1</v>
      </c>
      <c r="F10151" s="8">
        <f>VLOOKUP(C10151,Products!$A$2:$E$20,5,TRUE)</f>
        <v>8.9499999999999993</v>
      </c>
      <c r="G10151" s="8">
        <f t="shared" si="316"/>
        <v>8.9499999999999993</v>
      </c>
      <c r="H10151" s="8">
        <f>VLOOKUP(C10151,Products!$A$2:$F$20,6,TRUE)</f>
        <v>3.1999999999999993</v>
      </c>
      <c r="I10151" s="8">
        <f t="shared" si="317"/>
        <v>3.1999999999999993</v>
      </c>
      <c r="J10151" s="42">
        <f>VLOOKUP(B10151,Invoices!A:I,9,TRUE)</f>
        <v>2021</v>
      </c>
    </row>
    <row r="10152" spans="1:10" x14ac:dyDescent="0.15">
      <c r="A10152" t="s">
        <v>13512</v>
      </c>
      <c r="B10152" t="s">
        <v>2145</v>
      </c>
      <c r="C10152" t="s">
        <v>90</v>
      </c>
      <c r="D10152" t="s">
        <v>72</v>
      </c>
      <c r="E10152">
        <v>1</v>
      </c>
      <c r="F10152" s="8">
        <f>VLOOKUP(C10152,Products!$A$2:$E$20,5,TRUE)</f>
        <v>8.9499999999999993</v>
      </c>
      <c r="G10152" s="8">
        <f t="shared" si="316"/>
        <v>8.9499999999999993</v>
      </c>
      <c r="H10152" s="8">
        <f>VLOOKUP(C10152,Products!$A$2:$F$20,6,TRUE)</f>
        <v>5.6999999999999993</v>
      </c>
      <c r="I10152" s="8">
        <f t="shared" si="317"/>
        <v>5.6999999999999993</v>
      </c>
      <c r="J10152" s="42">
        <f>VLOOKUP(B10152,Invoices!A:I,9,TRUE)</f>
        <v>2021</v>
      </c>
    </row>
    <row r="10153" spans="1:10" x14ac:dyDescent="0.15">
      <c r="A10153" t="s">
        <v>13513</v>
      </c>
      <c r="B10153" t="s">
        <v>2146</v>
      </c>
      <c r="C10153" t="s">
        <v>94</v>
      </c>
      <c r="D10153" t="s">
        <v>86</v>
      </c>
      <c r="E10153">
        <v>50</v>
      </c>
      <c r="F10153" s="8">
        <f>VLOOKUP(C10153,Products!$A$2:$E$20,5,TRUE)</f>
        <v>3.5</v>
      </c>
      <c r="G10153" s="8">
        <f t="shared" si="316"/>
        <v>175</v>
      </c>
      <c r="H10153" s="8">
        <f>VLOOKUP(C10153,Products!$A$2:$F$20,6,TRUE)</f>
        <v>0.54999999999999982</v>
      </c>
      <c r="I10153" s="8">
        <f t="shared" si="317"/>
        <v>27.499999999999993</v>
      </c>
      <c r="J10153" s="42">
        <f>VLOOKUP(B10153,Invoices!A:I,9,TRUE)</f>
        <v>2021</v>
      </c>
    </row>
    <row r="10154" spans="1:10" x14ac:dyDescent="0.15">
      <c r="A10154" t="s">
        <v>13514</v>
      </c>
      <c r="B10154" t="s">
        <v>2146</v>
      </c>
      <c r="C10154" t="s">
        <v>102</v>
      </c>
      <c r="D10154" t="s">
        <v>83</v>
      </c>
      <c r="E10154">
        <v>10</v>
      </c>
      <c r="F10154" s="8">
        <f>VLOOKUP(C10154,Products!$A$2:$E$20,5,TRUE)</f>
        <v>29.95</v>
      </c>
      <c r="G10154" s="8">
        <f t="shared" si="316"/>
        <v>299.5</v>
      </c>
      <c r="H10154" s="8">
        <f>VLOOKUP(C10154,Products!$A$2:$F$20,6,TRUE)</f>
        <v>15</v>
      </c>
      <c r="I10154" s="8">
        <f t="shared" si="317"/>
        <v>150</v>
      </c>
      <c r="J10154" s="42">
        <f>VLOOKUP(B10154,Invoices!A:I,9,TRUE)</f>
        <v>2021</v>
      </c>
    </row>
    <row r="10155" spans="1:10" x14ac:dyDescent="0.15">
      <c r="A10155" t="s">
        <v>13515</v>
      </c>
      <c r="B10155" t="s">
        <v>2146</v>
      </c>
      <c r="C10155" t="s">
        <v>90</v>
      </c>
      <c r="D10155" t="s">
        <v>72</v>
      </c>
      <c r="E10155">
        <v>2</v>
      </c>
      <c r="F10155" s="8">
        <f>VLOOKUP(C10155,Products!$A$2:$E$20,5,TRUE)</f>
        <v>8.9499999999999993</v>
      </c>
      <c r="G10155" s="8">
        <f t="shared" si="316"/>
        <v>17.899999999999999</v>
      </c>
      <c r="H10155" s="8">
        <f>VLOOKUP(C10155,Products!$A$2:$F$20,6,TRUE)</f>
        <v>5.6999999999999993</v>
      </c>
      <c r="I10155" s="8">
        <f t="shared" si="317"/>
        <v>11.399999999999999</v>
      </c>
      <c r="J10155" s="42">
        <f>VLOOKUP(B10155,Invoices!A:I,9,TRUE)</f>
        <v>2021</v>
      </c>
    </row>
    <row r="10156" spans="1:10" x14ac:dyDescent="0.15">
      <c r="A10156" t="s">
        <v>13516</v>
      </c>
      <c r="B10156" t="s">
        <v>2147</v>
      </c>
      <c r="C10156" t="s">
        <v>104</v>
      </c>
      <c r="D10156" t="s">
        <v>71</v>
      </c>
      <c r="E10156">
        <v>3</v>
      </c>
      <c r="F10156" s="8">
        <f>VLOOKUP(C10156,Products!$A$2:$E$20,5,TRUE)</f>
        <v>2.95</v>
      </c>
      <c r="G10156" s="8">
        <f t="shared" si="316"/>
        <v>8.8500000000000014</v>
      </c>
      <c r="H10156" s="8">
        <f>VLOOKUP(C10156,Products!$A$2:$F$20,6,TRUE)</f>
        <v>1.1500000000000001</v>
      </c>
      <c r="I10156" s="8">
        <f t="shared" si="317"/>
        <v>3.45</v>
      </c>
      <c r="J10156" s="42">
        <f>VLOOKUP(B10156,Invoices!A:I,9,TRUE)</f>
        <v>2021</v>
      </c>
    </row>
    <row r="10157" spans="1:10" x14ac:dyDescent="0.15">
      <c r="A10157" t="s">
        <v>13517</v>
      </c>
      <c r="B10157" t="s">
        <v>2147</v>
      </c>
      <c r="C10157" t="s">
        <v>92</v>
      </c>
      <c r="D10157" t="s">
        <v>82</v>
      </c>
      <c r="E10157">
        <v>10</v>
      </c>
      <c r="F10157" s="8">
        <f>VLOOKUP(C10157,Products!$A$2:$E$20,5,TRUE)</f>
        <v>19.95</v>
      </c>
      <c r="G10157" s="8">
        <f t="shared" si="316"/>
        <v>199.5</v>
      </c>
      <c r="H10157" s="8">
        <f>VLOOKUP(C10157,Products!$A$2:$F$20,6,TRUE)</f>
        <v>7.4499999999999993</v>
      </c>
      <c r="I10157" s="8">
        <f t="shared" si="317"/>
        <v>74.5</v>
      </c>
      <c r="J10157" s="42">
        <f>VLOOKUP(B10157,Invoices!A:I,9,TRUE)</f>
        <v>2021</v>
      </c>
    </row>
    <row r="10158" spans="1:10" x14ac:dyDescent="0.15">
      <c r="A10158" t="s">
        <v>13518</v>
      </c>
      <c r="B10158" t="s">
        <v>2148</v>
      </c>
      <c r="C10158" t="s">
        <v>90</v>
      </c>
      <c r="D10158" t="s">
        <v>72</v>
      </c>
      <c r="E10158">
        <v>1</v>
      </c>
      <c r="F10158" s="8">
        <f>VLOOKUP(C10158,Products!$A$2:$E$20,5,TRUE)</f>
        <v>8.9499999999999993</v>
      </c>
      <c r="G10158" s="8">
        <f t="shared" si="316"/>
        <v>8.9499999999999993</v>
      </c>
      <c r="H10158" s="8">
        <f>VLOOKUP(C10158,Products!$A$2:$F$20,6,TRUE)</f>
        <v>5.6999999999999993</v>
      </c>
      <c r="I10158" s="8">
        <f t="shared" si="317"/>
        <v>5.6999999999999993</v>
      </c>
      <c r="J10158" s="42">
        <f>VLOOKUP(B10158,Invoices!A:I,9,TRUE)</f>
        <v>2021</v>
      </c>
    </row>
    <row r="10159" spans="1:10" x14ac:dyDescent="0.15">
      <c r="A10159" t="s">
        <v>13519</v>
      </c>
      <c r="B10159" t="s">
        <v>2148</v>
      </c>
      <c r="C10159" t="s">
        <v>97</v>
      </c>
      <c r="D10159" t="s">
        <v>74</v>
      </c>
      <c r="E10159">
        <v>10</v>
      </c>
      <c r="F10159" s="8">
        <f>VLOOKUP(C10159,Products!$A$2:$E$20,5,TRUE)</f>
        <v>1.5</v>
      </c>
      <c r="G10159" s="8">
        <f t="shared" si="316"/>
        <v>15</v>
      </c>
      <c r="H10159" s="8">
        <f>VLOOKUP(C10159,Products!$A$2:$F$20,6,TRUE)</f>
        <v>0.5</v>
      </c>
      <c r="I10159" s="8">
        <f t="shared" si="317"/>
        <v>5</v>
      </c>
      <c r="J10159" s="42">
        <f>VLOOKUP(B10159,Invoices!A:I,9,TRUE)</f>
        <v>2021</v>
      </c>
    </row>
    <row r="10160" spans="1:10" x14ac:dyDescent="0.15">
      <c r="A10160" t="s">
        <v>13520</v>
      </c>
      <c r="B10160" t="s">
        <v>2148</v>
      </c>
      <c r="C10160" t="s">
        <v>104</v>
      </c>
      <c r="D10160" t="s">
        <v>71</v>
      </c>
      <c r="E10160">
        <v>25</v>
      </c>
      <c r="F10160" s="8">
        <f>VLOOKUP(C10160,Products!$A$2:$E$20,5,TRUE)</f>
        <v>2.95</v>
      </c>
      <c r="G10160" s="8">
        <f t="shared" si="316"/>
        <v>73.75</v>
      </c>
      <c r="H10160" s="8">
        <f>VLOOKUP(C10160,Products!$A$2:$F$20,6,TRUE)</f>
        <v>1.1500000000000001</v>
      </c>
      <c r="I10160" s="8">
        <f t="shared" si="317"/>
        <v>28.750000000000004</v>
      </c>
      <c r="J10160" s="42">
        <f>VLOOKUP(B10160,Invoices!A:I,9,TRUE)</f>
        <v>2021</v>
      </c>
    </row>
    <row r="10161" spans="1:10" x14ac:dyDescent="0.15">
      <c r="A10161" t="s">
        <v>13521</v>
      </c>
      <c r="B10161" t="s">
        <v>2148</v>
      </c>
      <c r="C10161" t="s">
        <v>89</v>
      </c>
      <c r="D10161" t="s">
        <v>80</v>
      </c>
      <c r="E10161">
        <v>10</v>
      </c>
      <c r="F10161" s="8">
        <f>VLOOKUP(C10161,Products!$A$2:$E$20,5,TRUE)</f>
        <v>15.95</v>
      </c>
      <c r="G10161" s="8">
        <f t="shared" si="316"/>
        <v>159.5</v>
      </c>
      <c r="H10161" s="8">
        <f>VLOOKUP(C10161,Products!$A$2:$F$20,6,TRUE)</f>
        <v>6</v>
      </c>
      <c r="I10161" s="8">
        <f t="shared" si="317"/>
        <v>60</v>
      </c>
      <c r="J10161" s="42">
        <f>VLOOKUP(B10161,Invoices!A:I,9,TRUE)</f>
        <v>2021</v>
      </c>
    </row>
    <row r="10162" spans="1:10" x14ac:dyDescent="0.15">
      <c r="A10162" t="s">
        <v>13522</v>
      </c>
      <c r="B10162" t="s">
        <v>2148</v>
      </c>
      <c r="C10162" t="s">
        <v>105</v>
      </c>
      <c r="D10162" t="s">
        <v>81</v>
      </c>
      <c r="E10162">
        <v>1</v>
      </c>
      <c r="F10162" s="8">
        <f>VLOOKUP(C10162,Products!$A$2:$E$20,5,TRUE)</f>
        <v>8.9499999999999993</v>
      </c>
      <c r="G10162" s="8">
        <f t="shared" si="316"/>
        <v>8.9499999999999993</v>
      </c>
      <c r="H10162" s="8">
        <f>VLOOKUP(C10162,Products!$A$2:$F$20,6,TRUE)</f>
        <v>3.1999999999999993</v>
      </c>
      <c r="I10162" s="8">
        <f t="shared" si="317"/>
        <v>3.1999999999999993</v>
      </c>
      <c r="J10162" s="42">
        <f>VLOOKUP(B10162,Invoices!A:I,9,TRUE)</f>
        <v>2021</v>
      </c>
    </row>
    <row r="10163" spans="1:10" x14ac:dyDescent="0.15">
      <c r="A10163" t="s">
        <v>13523</v>
      </c>
      <c r="B10163" t="s">
        <v>2148</v>
      </c>
      <c r="C10163" t="s">
        <v>87</v>
      </c>
      <c r="D10163" t="s">
        <v>68</v>
      </c>
      <c r="E10163">
        <v>1</v>
      </c>
      <c r="F10163" s="8">
        <f>VLOOKUP(C10163,Products!$A$2:$E$20,5,TRUE)</f>
        <v>19.95</v>
      </c>
      <c r="G10163" s="8">
        <f t="shared" si="316"/>
        <v>19.95</v>
      </c>
      <c r="H10163" s="8">
        <f>VLOOKUP(C10163,Products!$A$2:$F$20,6,TRUE)</f>
        <v>7.4499999999999993</v>
      </c>
      <c r="I10163" s="8">
        <f t="shared" si="317"/>
        <v>7.4499999999999993</v>
      </c>
      <c r="J10163" s="42">
        <f>VLOOKUP(B10163,Invoices!A:I,9,TRUE)</f>
        <v>2021</v>
      </c>
    </row>
    <row r="10164" spans="1:10" x14ac:dyDescent="0.15">
      <c r="A10164" t="s">
        <v>13524</v>
      </c>
      <c r="B10164" t="s">
        <v>2148</v>
      </c>
      <c r="C10164" t="s">
        <v>94</v>
      </c>
      <c r="D10164" t="s">
        <v>86</v>
      </c>
      <c r="E10164">
        <v>6</v>
      </c>
      <c r="F10164" s="8">
        <f>VLOOKUP(C10164,Products!$A$2:$E$20,5,TRUE)</f>
        <v>3.5</v>
      </c>
      <c r="G10164" s="8">
        <f t="shared" si="316"/>
        <v>21</v>
      </c>
      <c r="H10164" s="8">
        <f>VLOOKUP(C10164,Products!$A$2:$F$20,6,TRUE)</f>
        <v>0.54999999999999982</v>
      </c>
      <c r="I10164" s="8">
        <f t="shared" si="317"/>
        <v>3.2999999999999989</v>
      </c>
      <c r="J10164" s="42">
        <f>VLOOKUP(B10164,Invoices!A:I,9,TRUE)</f>
        <v>2021</v>
      </c>
    </row>
    <row r="10165" spans="1:10" x14ac:dyDescent="0.15">
      <c r="A10165" t="s">
        <v>13525</v>
      </c>
      <c r="B10165" t="s">
        <v>2148</v>
      </c>
      <c r="C10165" t="s">
        <v>99</v>
      </c>
      <c r="D10165" t="s">
        <v>84</v>
      </c>
      <c r="E10165">
        <v>3</v>
      </c>
      <c r="F10165" s="8">
        <f>VLOOKUP(C10165,Products!$A$2:$E$20,5,TRUE)</f>
        <v>3.5</v>
      </c>
      <c r="G10165" s="8">
        <f t="shared" si="316"/>
        <v>10.5</v>
      </c>
      <c r="H10165" s="8">
        <f>VLOOKUP(C10165,Products!$A$2:$F$20,6,TRUE)</f>
        <v>0.54999999999999982</v>
      </c>
      <c r="I10165" s="8">
        <f t="shared" si="317"/>
        <v>1.6499999999999995</v>
      </c>
      <c r="J10165" s="42">
        <f>VLOOKUP(B10165,Invoices!A:I,9,TRUE)</f>
        <v>2021</v>
      </c>
    </row>
    <row r="10166" spans="1:10" x14ac:dyDescent="0.15">
      <c r="A10166" t="s">
        <v>13526</v>
      </c>
      <c r="B10166" t="s">
        <v>2149</v>
      </c>
      <c r="C10166" t="s">
        <v>94</v>
      </c>
      <c r="D10166" t="s">
        <v>86</v>
      </c>
      <c r="E10166">
        <v>5</v>
      </c>
      <c r="F10166" s="8">
        <f>VLOOKUP(C10166,Products!$A$2:$E$20,5,TRUE)</f>
        <v>3.5</v>
      </c>
      <c r="G10166" s="8">
        <f t="shared" si="316"/>
        <v>17.5</v>
      </c>
      <c r="H10166" s="8">
        <f>VLOOKUP(C10166,Products!$A$2:$F$20,6,TRUE)</f>
        <v>0.54999999999999982</v>
      </c>
      <c r="I10166" s="8">
        <f t="shared" si="317"/>
        <v>2.7499999999999991</v>
      </c>
      <c r="J10166" s="42">
        <f>VLOOKUP(B10166,Invoices!A:I,9,TRUE)</f>
        <v>2021</v>
      </c>
    </row>
    <row r="10167" spans="1:10" x14ac:dyDescent="0.15">
      <c r="A10167" t="s">
        <v>13527</v>
      </c>
      <c r="B10167" t="s">
        <v>2149</v>
      </c>
      <c r="C10167" t="s">
        <v>103</v>
      </c>
      <c r="D10167" t="s">
        <v>77</v>
      </c>
      <c r="E10167">
        <v>5</v>
      </c>
      <c r="F10167" s="8">
        <f>VLOOKUP(C10167,Products!$A$2:$E$20,5,TRUE)</f>
        <v>8.9499999999999993</v>
      </c>
      <c r="G10167" s="8">
        <f t="shared" si="316"/>
        <v>44.75</v>
      </c>
      <c r="H10167" s="8">
        <f>VLOOKUP(C10167,Products!$A$2:$F$20,6,TRUE)</f>
        <v>3.1999999999999993</v>
      </c>
      <c r="I10167" s="8">
        <f t="shared" si="317"/>
        <v>15.999999999999996</v>
      </c>
      <c r="J10167" s="42">
        <f>VLOOKUP(B10167,Invoices!A:I,9,TRUE)</f>
        <v>2021</v>
      </c>
    </row>
    <row r="10168" spans="1:10" x14ac:dyDescent="0.15">
      <c r="A10168" t="s">
        <v>13528</v>
      </c>
      <c r="B10168" t="s">
        <v>2150</v>
      </c>
      <c r="C10168" t="s">
        <v>99</v>
      </c>
      <c r="D10168" t="s">
        <v>84</v>
      </c>
      <c r="E10168">
        <v>1</v>
      </c>
      <c r="F10168" s="8">
        <f>VLOOKUP(C10168,Products!$A$2:$E$20,5,TRUE)</f>
        <v>3.5</v>
      </c>
      <c r="G10168" s="8">
        <f t="shared" si="316"/>
        <v>3.5</v>
      </c>
      <c r="H10168" s="8">
        <f>VLOOKUP(C10168,Products!$A$2:$F$20,6,TRUE)</f>
        <v>0.54999999999999982</v>
      </c>
      <c r="I10168" s="8">
        <f t="shared" si="317"/>
        <v>0.54999999999999982</v>
      </c>
      <c r="J10168" s="42">
        <f>VLOOKUP(B10168,Invoices!A:I,9,TRUE)</f>
        <v>2021</v>
      </c>
    </row>
    <row r="10169" spans="1:10" x14ac:dyDescent="0.15">
      <c r="A10169" t="s">
        <v>13529</v>
      </c>
      <c r="B10169" t="s">
        <v>2150</v>
      </c>
      <c r="C10169" t="s">
        <v>90</v>
      </c>
      <c r="D10169" t="s">
        <v>72</v>
      </c>
      <c r="E10169">
        <v>4</v>
      </c>
      <c r="F10169" s="8">
        <f>VLOOKUP(C10169,Products!$A$2:$E$20,5,TRUE)</f>
        <v>8.9499999999999993</v>
      </c>
      <c r="G10169" s="8">
        <f t="shared" si="316"/>
        <v>35.799999999999997</v>
      </c>
      <c r="H10169" s="8">
        <f>VLOOKUP(C10169,Products!$A$2:$F$20,6,TRUE)</f>
        <v>5.6999999999999993</v>
      </c>
      <c r="I10169" s="8">
        <f t="shared" si="317"/>
        <v>22.799999999999997</v>
      </c>
      <c r="J10169" s="42">
        <f>VLOOKUP(B10169,Invoices!A:I,9,TRUE)</f>
        <v>2021</v>
      </c>
    </row>
    <row r="10170" spans="1:10" x14ac:dyDescent="0.15">
      <c r="A10170" t="s">
        <v>13530</v>
      </c>
      <c r="B10170" t="s">
        <v>2150</v>
      </c>
      <c r="C10170" t="s">
        <v>103</v>
      </c>
      <c r="D10170" t="s">
        <v>77</v>
      </c>
      <c r="E10170">
        <v>1</v>
      </c>
      <c r="F10170" s="8">
        <f>VLOOKUP(C10170,Products!$A$2:$E$20,5,TRUE)</f>
        <v>8.9499999999999993</v>
      </c>
      <c r="G10170" s="8">
        <f t="shared" si="316"/>
        <v>8.9499999999999993</v>
      </c>
      <c r="H10170" s="8">
        <f>VLOOKUP(C10170,Products!$A$2:$F$20,6,TRUE)</f>
        <v>3.1999999999999993</v>
      </c>
      <c r="I10170" s="8">
        <f t="shared" si="317"/>
        <v>3.1999999999999993</v>
      </c>
      <c r="J10170" s="42">
        <f>VLOOKUP(B10170,Invoices!A:I,9,TRUE)</f>
        <v>2021</v>
      </c>
    </row>
    <row r="10171" spans="1:10" x14ac:dyDescent="0.15">
      <c r="A10171" t="s">
        <v>13531</v>
      </c>
      <c r="B10171" t="s">
        <v>2151</v>
      </c>
      <c r="C10171" t="s">
        <v>101</v>
      </c>
      <c r="D10171" t="s">
        <v>69</v>
      </c>
      <c r="E10171">
        <v>1</v>
      </c>
      <c r="F10171" s="8">
        <f>VLOOKUP(C10171,Products!$A$2:$E$20,5,TRUE)</f>
        <v>129.94999999999999</v>
      </c>
      <c r="G10171" s="8">
        <f t="shared" si="316"/>
        <v>129.94999999999999</v>
      </c>
      <c r="H10171" s="8">
        <f>VLOOKUP(C10171,Products!$A$2:$F$20,6,TRUE)</f>
        <v>40.449999999999989</v>
      </c>
      <c r="I10171" s="8">
        <f t="shared" si="317"/>
        <v>40.449999999999989</v>
      </c>
      <c r="J10171" s="42">
        <f>VLOOKUP(B10171,Invoices!A:I,9,TRUE)</f>
        <v>2021</v>
      </c>
    </row>
    <row r="10172" spans="1:10" x14ac:dyDescent="0.15">
      <c r="A10172" t="s">
        <v>13532</v>
      </c>
      <c r="B10172" t="s">
        <v>2151</v>
      </c>
      <c r="C10172" t="s">
        <v>95</v>
      </c>
      <c r="D10172" t="s">
        <v>73</v>
      </c>
      <c r="E10172">
        <v>2</v>
      </c>
      <c r="F10172" s="8">
        <f>VLOOKUP(C10172,Products!$A$2:$E$20,5,TRUE)</f>
        <v>12.95</v>
      </c>
      <c r="G10172" s="8">
        <f t="shared" si="316"/>
        <v>25.9</v>
      </c>
      <c r="H10172" s="8">
        <f>VLOOKUP(C10172,Products!$A$2:$F$20,6,TRUE)</f>
        <v>4.1999999999999993</v>
      </c>
      <c r="I10172" s="8">
        <f t="shared" si="317"/>
        <v>8.3999999999999986</v>
      </c>
      <c r="J10172" s="42">
        <f>VLOOKUP(B10172,Invoices!A:I,9,TRUE)</f>
        <v>2021</v>
      </c>
    </row>
    <row r="10173" spans="1:10" x14ac:dyDescent="0.15">
      <c r="A10173" t="s">
        <v>13533</v>
      </c>
      <c r="B10173" t="s">
        <v>2151</v>
      </c>
      <c r="C10173" t="s">
        <v>93</v>
      </c>
      <c r="D10173" t="s">
        <v>76</v>
      </c>
      <c r="E10173">
        <v>2</v>
      </c>
      <c r="F10173" s="8">
        <f>VLOOKUP(C10173,Products!$A$2:$E$20,5,TRUE)</f>
        <v>9.9499999999999993</v>
      </c>
      <c r="G10173" s="8">
        <f t="shared" si="316"/>
        <v>19.899999999999999</v>
      </c>
      <c r="H10173" s="8">
        <f>VLOOKUP(C10173,Products!$A$2:$F$20,6,TRUE)</f>
        <v>1.9499999999999993</v>
      </c>
      <c r="I10173" s="8">
        <f t="shared" si="317"/>
        <v>3.8999999999999986</v>
      </c>
      <c r="J10173" s="42">
        <f>VLOOKUP(B10173,Invoices!A:I,9,TRUE)</f>
        <v>2021</v>
      </c>
    </row>
    <row r="10174" spans="1:10" x14ac:dyDescent="0.15">
      <c r="A10174" t="s">
        <v>13534</v>
      </c>
      <c r="B10174" t="s">
        <v>2151</v>
      </c>
      <c r="C10174" t="s">
        <v>96</v>
      </c>
      <c r="D10174" t="s">
        <v>75</v>
      </c>
      <c r="E10174">
        <v>6</v>
      </c>
      <c r="F10174" s="8">
        <f>VLOOKUP(C10174,Products!$A$2:$E$20,5,TRUE)</f>
        <v>79.95</v>
      </c>
      <c r="G10174" s="8">
        <f t="shared" si="316"/>
        <v>479.70000000000005</v>
      </c>
      <c r="H10174" s="8">
        <f>VLOOKUP(C10174,Products!$A$2:$F$20,6,TRUE)</f>
        <v>27.950000000000003</v>
      </c>
      <c r="I10174" s="8">
        <f t="shared" si="317"/>
        <v>167.70000000000002</v>
      </c>
      <c r="J10174" s="42">
        <f>VLOOKUP(B10174,Invoices!A:I,9,TRUE)</f>
        <v>2021</v>
      </c>
    </row>
    <row r="10175" spans="1:10" x14ac:dyDescent="0.15">
      <c r="A10175" t="s">
        <v>13535</v>
      </c>
      <c r="B10175" t="s">
        <v>2152</v>
      </c>
      <c r="C10175" t="s">
        <v>94</v>
      </c>
      <c r="D10175" t="s">
        <v>86</v>
      </c>
      <c r="E10175">
        <v>2</v>
      </c>
      <c r="F10175" s="8">
        <f>VLOOKUP(C10175,Products!$A$2:$E$20,5,TRUE)</f>
        <v>3.5</v>
      </c>
      <c r="G10175" s="8">
        <f t="shared" si="316"/>
        <v>7</v>
      </c>
      <c r="H10175" s="8">
        <f>VLOOKUP(C10175,Products!$A$2:$F$20,6,TRUE)</f>
        <v>0.54999999999999982</v>
      </c>
      <c r="I10175" s="8">
        <f t="shared" si="317"/>
        <v>1.0999999999999996</v>
      </c>
      <c r="J10175" s="42">
        <f>VLOOKUP(B10175,Invoices!A:I,9,TRUE)</f>
        <v>2021</v>
      </c>
    </row>
    <row r="10176" spans="1:10" x14ac:dyDescent="0.15">
      <c r="A10176" t="s">
        <v>13536</v>
      </c>
      <c r="B10176" t="s">
        <v>2152</v>
      </c>
      <c r="C10176" t="s">
        <v>105</v>
      </c>
      <c r="D10176" t="s">
        <v>81</v>
      </c>
      <c r="E10176">
        <v>1</v>
      </c>
      <c r="F10176" s="8">
        <f>VLOOKUP(C10176,Products!$A$2:$E$20,5,TRUE)</f>
        <v>8.9499999999999993</v>
      </c>
      <c r="G10176" s="8">
        <f t="shared" si="316"/>
        <v>8.9499999999999993</v>
      </c>
      <c r="H10176" s="8">
        <f>VLOOKUP(C10176,Products!$A$2:$F$20,6,TRUE)</f>
        <v>3.1999999999999993</v>
      </c>
      <c r="I10176" s="8">
        <f t="shared" si="317"/>
        <v>3.1999999999999993</v>
      </c>
      <c r="J10176" s="42">
        <f>VLOOKUP(B10176,Invoices!A:I,9,TRUE)</f>
        <v>2021</v>
      </c>
    </row>
    <row r="10177" spans="1:10" x14ac:dyDescent="0.15">
      <c r="A10177" t="s">
        <v>13537</v>
      </c>
      <c r="B10177" t="s">
        <v>2152</v>
      </c>
      <c r="C10177" t="s">
        <v>88</v>
      </c>
      <c r="D10177" t="s">
        <v>85</v>
      </c>
      <c r="E10177">
        <v>30</v>
      </c>
      <c r="F10177" s="8">
        <f>VLOOKUP(C10177,Products!$A$2:$E$20,5,TRUE)</f>
        <v>8.9499999999999993</v>
      </c>
      <c r="G10177" s="8">
        <f t="shared" si="316"/>
        <v>268.5</v>
      </c>
      <c r="H10177" s="8">
        <f>VLOOKUP(C10177,Products!$A$2:$F$20,6,TRUE)</f>
        <v>5.6999999999999993</v>
      </c>
      <c r="I10177" s="8">
        <f t="shared" si="317"/>
        <v>170.99999999999997</v>
      </c>
      <c r="J10177" s="42">
        <f>VLOOKUP(B10177,Invoices!A:I,9,TRUE)</f>
        <v>2021</v>
      </c>
    </row>
    <row r="10178" spans="1:10" x14ac:dyDescent="0.15">
      <c r="A10178" t="s">
        <v>13538</v>
      </c>
      <c r="B10178" t="s">
        <v>2152</v>
      </c>
      <c r="C10178" t="s">
        <v>103</v>
      </c>
      <c r="D10178" t="s">
        <v>77</v>
      </c>
      <c r="E10178">
        <v>10</v>
      </c>
      <c r="F10178" s="8">
        <f>VLOOKUP(C10178,Products!$A$2:$E$20,5,TRUE)</f>
        <v>8.9499999999999993</v>
      </c>
      <c r="G10178" s="8">
        <f t="shared" si="316"/>
        <v>89.5</v>
      </c>
      <c r="H10178" s="8">
        <f>VLOOKUP(C10178,Products!$A$2:$F$20,6,TRUE)</f>
        <v>3.1999999999999993</v>
      </c>
      <c r="I10178" s="8">
        <f t="shared" si="317"/>
        <v>31.999999999999993</v>
      </c>
      <c r="J10178" s="42">
        <f>VLOOKUP(B10178,Invoices!A:I,9,TRUE)</f>
        <v>2021</v>
      </c>
    </row>
    <row r="10179" spans="1:10" x14ac:dyDescent="0.15">
      <c r="A10179" t="s">
        <v>13539</v>
      </c>
      <c r="B10179" t="s">
        <v>2153</v>
      </c>
      <c r="C10179" t="s">
        <v>97</v>
      </c>
      <c r="D10179" t="s">
        <v>74</v>
      </c>
      <c r="E10179">
        <v>1</v>
      </c>
      <c r="F10179" s="8">
        <f>VLOOKUP(C10179,Products!$A$2:$E$20,5,TRUE)</f>
        <v>1.5</v>
      </c>
      <c r="G10179" s="8">
        <f t="shared" ref="G10179:G10242" si="318">F10179*E10179</f>
        <v>1.5</v>
      </c>
      <c r="H10179" s="8">
        <f>VLOOKUP(C10179,Products!$A$2:$F$20,6,TRUE)</f>
        <v>0.5</v>
      </c>
      <c r="I10179" s="8">
        <f t="shared" ref="I10179:I10242" si="319">H10179*E10179</f>
        <v>0.5</v>
      </c>
      <c r="J10179" s="42">
        <f>VLOOKUP(B10179,Invoices!A:I,9,TRUE)</f>
        <v>2021</v>
      </c>
    </row>
    <row r="10180" spans="1:10" x14ac:dyDescent="0.15">
      <c r="A10180" t="s">
        <v>13540</v>
      </c>
      <c r="B10180" t="s">
        <v>2153</v>
      </c>
      <c r="C10180" t="s">
        <v>90</v>
      </c>
      <c r="D10180" t="s">
        <v>72</v>
      </c>
      <c r="E10180">
        <v>1</v>
      </c>
      <c r="F10180" s="8">
        <f>VLOOKUP(C10180,Products!$A$2:$E$20,5,TRUE)</f>
        <v>8.9499999999999993</v>
      </c>
      <c r="G10180" s="8">
        <f t="shared" si="318"/>
        <v>8.9499999999999993</v>
      </c>
      <c r="H10180" s="8">
        <f>VLOOKUP(C10180,Products!$A$2:$F$20,6,TRUE)</f>
        <v>5.6999999999999993</v>
      </c>
      <c r="I10180" s="8">
        <f t="shared" si="319"/>
        <v>5.6999999999999993</v>
      </c>
      <c r="J10180" s="42">
        <f>VLOOKUP(B10180,Invoices!A:I,9,TRUE)</f>
        <v>2021</v>
      </c>
    </row>
    <row r="10181" spans="1:10" x14ac:dyDescent="0.15">
      <c r="A10181" t="s">
        <v>13541</v>
      </c>
      <c r="B10181" t="s">
        <v>2153</v>
      </c>
      <c r="C10181" t="s">
        <v>95</v>
      </c>
      <c r="D10181" t="s">
        <v>73</v>
      </c>
      <c r="E10181">
        <v>2</v>
      </c>
      <c r="F10181" s="8">
        <f>VLOOKUP(C10181,Products!$A$2:$E$20,5,TRUE)</f>
        <v>12.95</v>
      </c>
      <c r="G10181" s="8">
        <f t="shared" si="318"/>
        <v>25.9</v>
      </c>
      <c r="H10181" s="8">
        <f>VLOOKUP(C10181,Products!$A$2:$F$20,6,TRUE)</f>
        <v>4.1999999999999993</v>
      </c>
      <c r="I10181" s="8">
        <f t="shared" si="319"/>
        <v>8.3999999999999986</v>
      </c>
      <c r="J10181" s="42">
        <f>VLOOKUP(B10181,Invoices!A:I,9,TRUE)</f>
        <v>2021</v>
      </c>
    </row>
    <row r="10182" spans="1:10" x14ac:dyDescent="0.15">
      <c r="A10182" t="s">
        <v>13542</v>
      </c>
      <c r="B10182" t="s">
        <v>2154</v>
      </c>
      <c r="C10182" t="s">
        <v>94</v>
      </c>
      <c r="D10182" t="s">
        <v>86</v>
      </c>
      <c r="E10182">
        <v>1</v>
      </c>
      <c r="F10182" s="8">
        <f>VLOOKUP(C10182,Products!$A$2:$E$20,5,TRUE)</f>
        <v>3.5</v>
      </c>
      <c r="G10182" s="8">
        <f t="shared" si="318"/>
        <v>3.5</v>
      </c>
      <c r="H10182" s="8">
        <f>VLOOKUP(C10182,Products!$A$2:$F$20,6,TRUE)</f>
        <v>0.54999999999999982</v>
      </c>
      <c r="I10182" s="8">
        <f t="shared" si="319"/>
        <v>0.54999999999999982</v>
      </c>
      <c r="J10182" s="42">
        <f>VLOOKUP(B10182,Invoices!A:I,9,TRUE)</f>
        <v>2021</v>
      </c>
    </row>
    <row r="10183" spans="1:10" x14ac:dyDescent="0.15">
      <c r="A10183" t="s">
        <v>13543</v>
      </c>
      <c r="B10183" t="s">
        <v>2154</v>
      </c>
      <c r="C10183" t="s">
        <v>89</v>
      </c>
      <c r="D10183" t="s">
        <v>80</v>
      </c>
      <c r="E10183">
        <v>25</v>
      </c>
      <c r="F10183" s="8">
        <f>VLOOKUP(C10183,Products!$A$2:$E$20,5,TRUE)</f>
        <v>15.95</v>
      </c>
      <c r="G10183" s="8">
        <f t="shared" si="318"/>
        <v>398.75</v>
      </c>
      <c r="H10183" s="8">
        <f>VLOOKUP(C10183,Products!$A$2:$F$20,6,TRUE)</f>
        <v>6</v>
      </c>
      <c r="I10183" s="8">
        <f t="shared" si="319"/>
        <v>150</v>
      </c>
      <c r="J10183" s="42">
        <f>VLOOKUP(B10183,Invoices!A:I,9,TRUE)</f>
        <v>2021</v>
      </c>
    </row>
    <row r="10184" spans="1:10" x14ac:dyDescent="0.15">
      <c r="A10184" t="s">
        <v>13544</v>
      </c>
      <c r="B10184" t="s">
        <v>2154</v>
      </c>
      <c r="C10184" t="s">
        <v>87</v>
      </c>
      <c r="D10184" t="s">
        <v>68</v>
      </c>
      <c r="E10184">
        <v>4</v>
      </c>
      <c r="F10184" s="8">
        <f>VLOOKUP(C10184,Products!$A$2:$E$20,5,TRUE)</f>
        <v>19.95</v>
      </c>
      <c r="G10184" s="8">
        <f t="shared" si="318"/>
        <v>79.8</v>
      </c>
      <c r="H10184" s="8">
        <f>VLOOKUP(C10184,Products!$A$2:$F$20,6,TRUE)</f>
        <v>7.4499999999999993</v>
      </c>
      <c r="I10184" s="8">
        <f t="shared" si="319"/>
        <v>29.799999999999997</v>
      </c>
      <c r="J10184" s="42">
        <f>VLOOKUP(B10184,Invoices!A:I,9,TRUE)</f>
        <v>2021</v>
      </c>
    </row>
    <row r="10185" spans="1:10" x14ac:dyDescent="0.15">
      <c r="A10185" t="s">
        <v>13545</v>
      </c>
      <c r="B10185" t="s">
        <v>2155</v>
      </c>
      <c r="C10185" t="s">
        <v>101</v>
      </c>
      <c r="D10185" t="s">
        <v>69</v>
      </c>
      <c r="E10185">
        <v>2</v>
      </c>
      <c r="F10185" s="8">
        <f>VLOOKUP(C10185,Products!$A$2:$E$20,5,TRUE)</f>
        <v>129.94999999999999</v>
      </c>
      <c r="G10185" s="8">
        <f t="shared" si="318"/>
        <v>259.89999999999998</v>
      </c>
      <c r="H10185" s="8">
        <f>VLOOKUP(C10185,Products!$A$2:$F$20,6,TRUE)</f>
        <v>40.449999999999989</v>
      </c>
      <c r="I10185" s="8">
        <f t="shared" si="319"/>
        <v>80.899999999999977</v>
      </c>
      <c r="J10185" s="42">
        <f>VLOOKUP(B10185,Invoices!A:I,9,TRUE)</f>
        <v>2021</v>
      </c>
    </row>
    <row r="10186" spans="1:10" x14ac:dyDescent="0.15">
      <c r="A10186" t="s">
        <v>13546</v>
      </c>
      <c r="B10186" t="s">
        <v>2155</v>
      </c>
      <c r="C10186" t="s">
        <v>93</v>
      </c>
      <c r="D10186" t="s">
        <v>76</v>
      </c>
      <c r="E10186">
        <v>9</v>
      </c>
      <c r="F10186" s="8">
        <f>VLOOKUP(C10186,Products!$A$2:$E$20,5,TRUE)</f>
        <v>9.9499999999999993</v>
      </c>
      <c r="G10186" s="8">
        <f t="shared" si="318"/>
        <v>89.55</v>
      </c>
      <c r="H10186" s="8">
        <f>VLOOKUP(C10186,Products!$A$2:$F$20,6,TRUE)</f>
        <v>1.9499999999999993</v>
      </c>
      <c r="I10186" s="8">
        <f t="shared" si="319"/>
        <v>17.549999999999994</v>
      </c>
      <c r="J10186" s="42">
        <f>VLOOKUP(B10186,Invoices!A:I,9,TRUE)</f>
        <v>2021</v>
      </c>
    </row>
    <row r="10187" spans="1:10" x14ac:dyDescent="0.15">
      <c r="A10187" t="s">
        <v>13547</v>
      </c>
      <c r="B10187" t="s">
        <v>2155</v>
      </c>
      <c r="C10187" t="s">
        <v>96</v>
      </c>
      <c r="D10187" t="s">
        <v>75</v>
      </c>
      <c r="E10187">
        <v>10</v>
      </c>
      <c r="F10187" s="8">
        <f>VLOOKUP(C10187,Products!$A$2:$E$20,5,TRUE)</f>
        <v>79.95</v>
      </c>
      <c r="G10187" s="8">
        <f t="shared" si="318"/>
        <v>799.5</v>
      </c>
      <c r="H10187" s="8">
        <f>VLOOKUP(C10187,Products!$A$2:$F$20,6,TRUE)</f>
        <v>27.950000000000003</v>
      </c>
      <c r="I10187" s="8">
        <f t="shared" si="319"/>
        <v>279.5</v>
      </c>
      <c r="J10187" s="42">
        <f>VLOOKUP(B10187,Invoices!A:I,9,TRUE)</f>
        <v>2021</v>
      </c>
    </row>
    <row r="10188" spans="1:10" x14ac:dyDescent="0.15">
      <c r="A10188" t="s">
        <v>13548</v>
      </c>
      <c r="B10188" t="s">
        <v>2155</v>
      </c>
      <c r="C10188" t="s">
        <v>92</v>
      </c>
      <c r="D10188" t="s">
        <v>82</v>
      </c>
      <c r="E10188">
        <v>50</v>
      </c>
      <c r="F10188" s="8">
        <f>VLOOKUP(C10188,Products!$A$2:$E$20,5,TRUE)</f>
        <v>19.95</v>
      </c>
      <c r="G10188" s="8">
        <f t="shared" si="318"/>
        <v>997.5</v>
      </c>
      <c r="H10188" s="8">
        <f>VLOOKUP(C10188,Products!$A$2:$F$20,6,TRUE)</f>
        <v>7.4499999999999993</v>
      </c>
      <c r="I10188" s="8">
        <f t="shared" si="319"/>
        <v>372.49999999999994</v>
      </c>
      <c r="J10188" s="42">
        <f>VLOOKUP(B10188,Invoices!A:I,9,TRUE)</f>
        <v>2021</v>
      </c>
    </row>
    <row r="10189" spans="1:10" x14ac:dyDescent="0.15">
      <c r="A10189" t="s">
        <v>13549</v>
      </c>
      <c r="B10189" t="s">
        <v>2155</v>
      </c>
      <c r="C10189" t="s">
        <v>105</v>
      </c>
      <c r="D10189" t="s">
        <v>81</v>
      </c>
      <c r="E10189">
        <v>6</v>
      </c>
      <c r="F10189" s="8">
        <f>VLOOKUP(C10189,Products!$A$2:$E$20,5,TRUE)</f>
        <v>8.9499999999999993</v>
      </c>
      <c r="G10189" s="8">
        <f t="shared" si="318"/>
        <v>53.699999999999996</v>
      </c>
      <c r="H10189" s="8">
        <f>VLOOKUP(C10189,Products!$A$2:$F$20,6,TRUE)</f>
        <v>3.1999999999999993</v>
      </c>
      <c r="I10189" s="8">
        <f t="shared" si="319"/>
        <v>19.199999999999996</v>
      </c>
      <c r="J10189" s="42">
        <f>VLOOKUP(B10189,Invoices!A:I,9,TRUE)</f>
        <v>2021</v>
      </c>
    </row>
    <row r="10190" spans="1:10" x14ac:dyDescent="0.15">
      <c r="A10190" t="s">
        <v>13550</v>
      </c>
      <c r="B10190" t="s">
        <v>2155</v>
      </c>
      <c r="C10190" t="s">
        <v>102</v>
      </c>
      <c r="D10190" t="s">
        <v>83</v>
      </c>
      <c r="E10190">
        <v>2</v>
      </c>
      <c r="F10190" s="8">
        <f>VLOOKUP(C10190,Products!$A$2:$E$20,5,TRUE)</f>
        <v>29.95</v>
      </c>
      <c r="G10190" s="8">
        <f t="shared" si="318"/>
        <v>59.9</v>
      </c>
      <c r="H10190" s="8">
        <f>VLOOKUP(C10190,Products!$A$2:$F$20,6,TRUE)</f>
        <v>15</v>
      </c>
      <c r="I10190" s="8">
        <f t="shared" si="319"/>
        <v>30</v>
      </c>
      <c r="J10190" s="42">
        <f>VLOOKUP(B10190,Invoices!A:I,9,TRUE)</f>
        <v>2021</v>
      </c>
    </row>
    <row r="10191" spans="1:10" x14ac:dyDescent="0.15">
      <c r="A10191" t="s">
        <v>13551</v>
      </c>
      <c r="B10191" t="s">
        <v>2156</v>
      </c>
      <c r="C10191" t="s">
        <v>104</v>
      </c>
      <c r="D10191" t="s">
        <v>71</v>
      </c>
      <c r="E10191">
        <v>50</v>
      </c>
      <c r="F10191" s="8">
        <f>VLOOKUP(C10191,Products!$A$2:$E$20,5,TRUE)</f>
        <v>2.95</v>
      </c>
      <c r="G10191" s="8">
        <f t="shared" si="318"/>
        <v>147.5</v>
      </c>
      <c r="H10191" s="8">
        <f>VLOOKUP(C10191,Products!$A$2:$F$20,6,TRUE)</f>
        <v>1.1500000000000001</v>
      </c>
      <c r="I10191" s="8">
        <f t="shared" si="319"/>
        <v>57.500000000000007</v>
      </c>
      <c r="J10191" s="42">
        <f>VLOOKUP(B10191,Invoices!A:I,9,TRUE)</f>
        <v>2021</v>
      </c>
    </row>
    <row r="10192" spans="1:10" x14ac:dyDescent="0.15">
      <c r="A10192" t="s">
        <v>13552</v>
      </c>
      <c r="B10192" t="s">
        <v>2156</v>
      </c>
      <c r="C10192" t="s">
        <v>95</v>
      </c>
      <c r="D10192" t="s">
        <v>73</v>
      </c>
      <c r="E10192">
        <v>50</v>
      </c>
      <c r="F10192" s="8">
        <f>VLOOKUP(C10192,Products!$A$2:$E$20,5,TRUE)</f>
        <v>12.95</v>
      </c>
      <c r="G10192" s="8">
        <f t="shared" si="318"/>
        <v>647.5</v>
      </c>
      <c r="H10192" s="8">
        <f>VLOOKUP(C10192,Products!$A$2:$F$20,6,TRUE)</f>
        <v>4.1999999999999993</v>
      </c>
      <c r="I10192" s="8">
        <f t="shared" si="319"/>
        <v>209.99999999999997</v>
      </c>
      <c r="J10192" s="42">
        <f>VLOOKUP(B10192,Invoices!A:I,9,TRUE)</f>
        <v>2021</v>
      </c>
    </row>
    <row r="10193" spans="1:10" x14ac:dyDescent="0.15">
      <c r="A10193" t="s">
        <v>13553</v>
      </c>
      <c r="B10193" t="s">
        <v>2156</v>
      </c>
      <c r="C10193" t="s">
        <v>88</v>
      </c>
      <c r="D10193" t="s">
        <v>85</v>
      </c>
      <c r="E10193">
        <v>12</v>
      </c>
      <c r="F10193" s="8">
        <f>VLOOKUP(C10193,Products!$A$2:$E$20,5,TRUE)</f>
        <v>8.9499999999999993</v>
      </c>
      <c r="G10193" s="8">
        <f t="shared" si="318"/>
        <v>107.39999999999999</v>
      </c>
      <c r="H10193" s="8">
        <f>VLOOKUP(C10193,Products!$A$2:$F$20,6,TRUE)</f>
        <v>5.6999999999999993</v>
      </c>
      <c r="I10193" s="8">
        <f t="shared" si="319"/>
        <v>68.399999999999991</v>
      </c>
      <c r="J10193" s="42">
        <f>VLOOKUP(B10193,Invoices!A:I,9,TRUE)</f>
        <v>2021</v>
      </c>
    </row>
    <row r="10194" spans="1:10" x14ac:dyDescent="0.15">
      <c r="A10194" t="s">
        <v>13554</v>
      </c>
      <c r="B10194" t="s">
        <v>2157</v>
      </c>
      <c r="C10194" t="s">
        <v>90</v>
      </c>
      <c r="D10194" t="s">
        <v>72</v>
      </c>
      <c r="E10194">
        <v>24</v>
      </c>
      <c r="F10194" s="8">
        <f>VLOOKUP(C10194,Products!$A$2:$E$20,5,TRUE)</f>
        <v>8.9499999999999993</v>
      </c>
      <c r="G10194" s="8">
        <f t="shared" si="318"/>
        <v>214.79999999999998</v>
      </c>
      <c r="H10194" s="8">
        <f>VLOOKUP(C10194,Products!$A$2:$F$20,6,TRUE)</f>
        <v>5.6999999999999993</v>
      </c>
      <c r="I10194" s="8">
        <f t="shared" si="319"/>
        <v>136.79999999999998</v>
      </c>
      <c r="J10194" s="42">
        <f>VLOOKUP(B10194,Invoices!A:I,9,TRUE)</f>
        <v>2021</v>
      </c>
    </row>
    <row r="10195" spans="1:10" x14ac:dyDescent="0.15">
      <c r="A10195" t="s">
        <v>13555</v>
      </c>
      <c r="B10195" t="s">
        <v>2157</v>
      </c>
      <c r="C10195" t="s">
        <v>104</v>
      </c>
      <c r="D10195" t="s">
        <v>71</v>
      </c>
      <c r="E10195">
        <v>30</v>
      </c>
      <c r="F10195" s="8">
        <f>VLOOKUP(C10195,Products!$A$2:$E$20,5,TRUE)</f>
        <v>2.95</v>
      </c>
      <c r="G10195" s="8">
        <f t="shared" si="318"/>
        <v>88.5</v>
      </c>
      <c r="H10195" s="8">
        <f>VLOOKUP(C10195,Products!$A$2:$F$20,6,TRUE)</f>
        <v>1.1500000000000001</v>
      </c>
      <c r="I10195" s="8">
        <f t="shared" si="319"/>
        <v>34.500000000000007</v>
      </c>
      <c r="J10195" s="42">
        <f>VLOOKUP(B10195,Invoices!A:I,9,TRUE)</f>
        <v>2021</v>
      </c>
    </row>
    <row r="10196" spans="1:10" x14ac:dyDescent="0.15">
      <c r="A10196" t="s">
        <v>13556</v>
      </c>
      <c r="B10196" t="s">
        <v>2157</v>
      </c>
      <c r="C10196" t="s">
        <v>91</v>
      </c>
      <c r="D10196" t="s">
        <v>70</v>
      </c>
      <c r="E10196">
        <v>3</v>
      </c>
      <c r="F10196" s="8">
        <f>VLOOKUP(C10196,Products!$A$2:$E$20,5,TRUE)</f>
        <v>49.95</v>
      </c>
      <c r="G10196" s="8">
        <f t="shared" si="318"/>
        <v>149.85000000000002</v>
      </c>
      <c r="H10196" s="8">
        <f>VLOOKUP(C10196,Products!$A$2:$F$20,6,TRUE)</f>
        <v>21.200000000000003</v>
      </c>
      <c r="I10196" s="8">
        <f t="shared" si="319"/>
        <v>63.600000000000009</v>
      </c>
      <c r="J10196" s="42">
        <f>VLOOKUP(B10196,Invoices!A:I,9,TRUE)</f>
        <v>2021</v>
      </c>
    </row>
    <row r="10197" spans="1:10" x14ac:dyDescent="0.15">
      <c r="A10197" t="s">
        <v>13557</v>
      </c>
      <c r="B10197" t="s">
        <v>2157</v>
      </c>
      <c r="C10197" t="s">
        <v>89</v>
      </c>
      <c r="D10197" t="s">
        <v>80</v>
      </c>
      <c r="E10197">
        <v>24</v>
      </c>
      <c r="F10197" s="8">
        <f>VLOOKUP(C10197,Products!$A$2:$E$20,5,TRUE)</f>
        <v>15.95</v>
      </c>
      <c r="G10197" s="8">
        <f t="shared" si="318"/>
        <v>382.79999999999995</v>
      </c>
      <c r="H10197" s="8">
        <f>VLOOKUP(C10197,Products!$A$2:$F$20,6,TRUE)</f>
        <v>6</v>
      </c>
      <c r="I10197" s="8">
        <f t="shared" si="319"/>
        <v>144</v>
      </c>
      <c r="J10197" s="42">
        <f>VLOOKUP(B10197,Invoices!A:I,9,TRUE)</f>
        <v>2021</v>
      </c>
    </row>
    <row r="10198" spans="1:10" x14ac:dyDescent="0.15">
      <c r="A10198" t="s">
        <v>13558</v>
      </c>
      <c r="B10198" t="s">
        <v>2157</v>
      </c>
      <c r="C10198" t="s">
        <v>97</v>
      </c>
      <c r="D10198" t="s">
        <v>74</v>
      </c>
      <c r="E10198">
        <v>8</v>
      </c>
      <c r="F10198" s="8">
        <f>VLOOKUP(C10198,Products!$A$2:$E$20,5,TRUE)</f>
        <v>1.5</v>
      </c>
      <c r="G10198" s="8">
        <f t="shared" si="318"/>
        <v>12</v>
      </c>
      <c r="H10198" s="8">
        <f>VLOOKUP(C10198,Products!$A$2:$F$20,6,TRUE)</f>
        <v>0.5</v>
      </c>
      <c r="I10198" s="8">
        <f t="shared" si="319"/>
        <v>4</v>
      </c>
      <c r="J10198" s="42">
        <f>VLOOKUP(B10198,Invoices!A:I,9,TRUE)</f>
        <v>2021</v>
      </c>
    </row>
    <row r="10199" spans="1:10" x14ac:dyDescent="0.15">
      <c r="A10199" t="s">
        <v>13559</v>
      </c>
      <c r="B10199" t="s">
        <v>2157</v>
      </c>
      <c r="C10199" t="s">
        <v>93</v>
      </c>
      <c r="D10199" t="s">
        <v>76</v>
      </c>
      <c r="E10199">
        <v>1</v>
      </c>
      <c r="F10199" s="8">
        <f>VLOOKUP(C10199,Products!$A$2:$E$20,5,TRUE)</f>
        <v>9.9499999999999993</v>
      </c>
      <c r="G10199" s="8">
        <f t="shared" si="318"/>
        <v>9.9499999999999993</v>
      </c>
      <c r="H10199" s="8">
        <f>VLOOKUP(C10199,Products!$A$2:$F$20,6,TRUE)</f>
        <v>1.9499999999999993</v>
      </c>
      <c r="I10199" s="8">
        <f t="shared" si="319"/>
        <v>1.9499999999999993</v>
      </c>
      <c r="J10199" s="42">
        <f>VLOOKUP(B10199,Invoices!A:I,9,TRUE)</f>
        <v>2021</v>
      </c>
    </row>
    <row r="10200" spans="1:10" x14ac:dyDescent="0.15">
      <c r="A10200" t="s">
        <v>13560</v>
      </c>
      <c r="B10200" t="s">
        <v>2157</v>
      </c>
      <c r="C10200" t="s">
        <v>95</v>
      </c>
      <c r="D10200" t="s">
        <v>73</v>
      </c>
      <c r="E10200">
        <v>6</v>
      </c>
      <c r="F10200" s="8">
        <f>VLOOKUP(C10200,Products!$A$2:$E$20,5,TRUE)</f>
        <v>12.95</v>
      </c>
      <c r="G10200" s="8">
        <f t="shared" si="318"/>
        <v>77.699999999999989</v>
      </c>
      <c r="H10200" s="8">
        <f>VLOOKUP(C10200,Products!$A$2:$F$20,6,TRUE)</f>
        <v>4.1999999999999993</v>
      </c>
      <c r="I10200" s="8">
        <f t="shared" si="319"/>
        <v>25.199999999999996</v>
      </c>
      <c r="J10200" s="42">
        <f>VLOOKUP(B10200,Invoices!A:I,9,TRUE)</f>
        <v>2021</v>
      </c>
    </row>
    <row r="10201" spans="1:10" x14ac:dyDescent="0.15">
      <c r="A10201" t="s">
        <v>13561</v>
      </c>
      <c r="B10201" t="s">
        <v>2157</v>
      </c>
      <c r="C10201" t="s">
        <v>100</v>
      </c>
      <c r="D10201" t="s">
        <v>78</v>
      </c>
      <c r="E10201">
        <v>2</v>
      </c>
      <c r="F10201" s="8">
        <f>VLOOKUP(C10201,Products!$A$2:$E$20,5,TRUE)</f>
        <v>49.95</v>
      </c>
      <c r="G10201" s="8">
        <f t="shared" si="318"/>
        <v>99.9</v>
      </c>
      <c r="H10201" s="8">
        <f>VLOOKUP(C10201,Products!$A$2:$F$20,6,TRUE)</f>
        <v>19.950000000000003</v>
      </c>
      <c r="I10201" s="8">
        <f t="shared" si="319"/>
        <v>39.900000000000006</v>
      </c>
      <c r="J10201" s="42">
        <f>VLOOKUP(B10201,Invoices!A:I,9,TRUE)</f>
        <v>2021</v>
      </c>
    </row>
    <row r="10202" spans="1:10" x14ac:dyDescent="0.15">
      <c r="A10202" t="s">
        <v>13562</v>
      </c>
      <c r="B10202" t="s">
        <v>2157</v>
      </c>
      <c r="C10202" t="s">
        <v>96</v>
      </c>
      <c r="D10202" t="s">
        <v>75</v>
      </c>
      <c r="E10202">
        <v>8</v>
      </c>
      <c r="F10202" s="8">
        <f>VLOOKUP(C10202,Products!$A$2:$E$20,5,TRUE)</f>
        <v>79.95</v>
      </c>
      <c r="G10202" s="8">
        <f t="shared" si="318"/>
        <v>639.6</v>
      </c>
      <c r="H10202" s="8">
        <f>VLOOKUP(C10202,Products!$A$2:$F$20,6,TRUE)</f>
        <v>27.950000000000003</v>
      </c>
      <c r="I10202" s="8">
        <f t="shared" si="319"/>
        <v>223.60000000000002</v>
      </c>
      <c r="J10202" s="42">
        <f>VLOOKUP(B10202,Invoices!A:I,9,TRUE)</f>
        <v>2021</v>
      </c>
    </row>
    <row r="10203" spans="1:10" x14ac:dyDescent="0.15">
      <c r="A10203" t="s">
        <v>13563</v>
      </c>
      <c r="B10203" t="s">
        <v>2157</v>
      </c>
      <c r="C10203" t="s">
        <v>88</v>
      </c>
      <c r="D10203" t="s">
        <v>85</v>
      </c>
      <c r="E10203">
        <v>1</v>
      </c>
      <c r="F10203" s="8">
        <f>VLOOKUP(C10203,Products!$A$2:$E$20,5,TRUE)</f>
        <v>8.9499999999999993</v>
      </c>
      <c r="G10203" s="8">
        <f t="shared" si="318"/>
        <v>8.9499999999999993</v>
      </c>
      <c r="H10203" s="8">
        <f>VLOOKUP(C10203,Products!$A$2:$F$20,6,TRUE)</f>
        <v>5.6999999999999993</v>
      </c>
      <c r="I10203" s="8">
        <f t="shared" si="319"/>
        <v>5.6999999999999993</v>
      </c>
      <c r="J10203" s="42">
        <f>VLOOKUP(B10203,Invoices!A:I,9,TRUE)</f>
        <v>2021</v>
      </c>
    </row>
    <row r="10204" spans="1:10" x14ac:dyDescent="0.15">
      <c r="A10204" t="s">
        <v>13564</v>
      </c>
      <c r="B10204" t="s">
        <v>2157</v>
      </c>
      <c r="C10204" t="s">
        <v>101</v>
      </c>
      <c r="D10204" t="s">
        <v>69</v>
      </c>
      <c r="E10204">
        <v>6</v>
      </c>
      <c r="F10204" s="8">
        <f>VLOOKUP(C10204,Products!$A$2:$E$20,5,TRUE)</f>
        <v>129.94999999999999</v>
      </c>
      <c r="G10204" s="8">
        <f t="shared" si="318"/>
        <v>779.69999999999993</v>
      </c>
      <c r="H10204" s="8">
        <f>VLOOKUP(C10204,Products!$A$2:$F$20,6,TRUE)</f>
        <v>40.449999999999989</v>
      </c>
      <c r="I10204" s="8">
        <f t="shared" si="319"/>
        <v>242.69999999999993</v>
      </c>
      <c r="J10204" s="42">
        <f>VLOOKUP(B10204,Invoices!A:I,9,TRUE)</f>
        <v>2021</v>
      </c>
    </row>
    <row r="10205" spans="1:10" x14ac:dyDescent="0.15">
      <c r="A10205" t="s">
        <v>13565</v>
      </c>
      <c r="B10205" t="s">
        <v>2157</v>
      </c>
      <c r="C10205" t="s">
        <v>99</v>
      </c>
      <c r="D10205" t="s">
        <v>84</v>
      </c>
      <c r="E10205">
        <v>1</v>
      </c>
      <c r="F10205" s="8">
        <f>VLOOKUP(C10205,Products!$A$2:$E$20,5,TRUE)</f>
        <v>3.5</v>
      </c>
      <c r="G10205" s="8">
        <f t="shared" si="318"/>
        <v>3.5</v>
      </c>
      <c r="H10205" s="8">
        <f>VLOOKUP(C10205,Products!$A$2:$F$20,6,TRUE)</f>
        <v>0.54999999999999982</v>
      </c>
      <c r="I10205" s="8">
        <f t="shared" si="319"/>
        <v>0.54999999999999982</v>
      </c>
      <c r="J10205" s="42">
        <f>VLOOKUP(B10205,Invoices!A:I,9,TRUE)</f>
        <v>2021</v>
      </c>
    </row>
    <row r="10206" spans="1:10" x14ac:dyDescent="0.15">
      <c r="A10206" t="s">
        <v>13566</v>
      </c>
      <c r="B10206" t="s">
        <v>2157</v>
      </c>
      <c r="C10206" t="s">
        <v>92</v>
      </c>
      <c r="D10206" t="s">
        <v>82</v>
      </c>
      <c r="E10206">
        <v>12</v>
      </c>
      <c r="F10206" s="8">
        <f>VLOOKUP(C10206,Products!$A$2:$E$20,5,TRUE)</f>
        <v>19.95</v>
      </c>
      <c r="G10206" s="8">
        <f t="shared" si="318"/>
        <v>239.39999999999998</v>
      </c>
      <c r="H10206" s="8">
        <f>VLOOKUP(C10206,Products!$A$2:$F$20,6,TRUE)</f>
        <v>7.4499999999999993</v>
      </c>
      <c r="I10206" s="8">
        <f t="shared" si="319"/>
        <v>89.399999999999991</v>
      </c>
      <c r="J10206" s="42">
        <f>VLOOKUP(B10206,Invoices!A:I,9,TRUE)</f>
        <v>2021</v>
      </c>
    </row>
    <row r="10207" spans="1:10" x14ac:dyDescent="0.15">
      <c r="A10207" t="s">
        <v>13567</v>
      </c>
      <c r="B10207" t="s">
        <v>2157</v>
      </c>
      <c r="C10207" t="s">
        <v>105</v>
      </c>
      <c r="D10207" t="s">
        <v>81</v>
      </c>
      <c r="E10207">
        <v>30</v>
      </c>
      <c r="F10207" s="8">
        <f>VLOOKUP(C10207,Products!$A$2:$E$20,5,TRUE)</f>
        <v>8.9499999999999993</v>
      </c>
      <c r="G10207" s="8">
        <f t="shared" si="318"/>
        <v>268.5</v>
      </c>
      <c r="H10207" s="8">
        <f>VLOOKUP(C10207,Products!$A$2:$F$20,6,TRUE)</f>
        <v>3.1999999999999993</v>
      </c>
      <c r="I10207" s="8">
        <f t="shared" si="319"/>
        <v>95.999999999999972</v>
      </c>
      <c r="J10207" s="42">
        <f>VLOOKUP(B10207,Invoices!A:I,9,TRUE)</f>
        <v>2021</v>
      </c>
    </row>
    <row r="10208" spans="1:10" x14ac:dyDescent="0.15">
      <c r="A10208" t="s">
        <v>13568</v>
      </c>
      <c r="B10208" t="s">
        <v>2157</v>
      </c>
      <c r="C10208" t="s">
        <v>94</v>
      </c>
      <c r="D10208" t="s">
        <v>86</v>
      </c>
      <c r="E10208">
        <v>12</v>
      </c>
      <c r="F10208" s="8">
        <f>VLOOKUP(C10208,Products!$A$2:$E$20,5,TRUE)</f>
        <v>3.5</v>
      </c>
      <c r="G10208" s="8">
        <f t="shared" si="318"/>
        <v>42</v>
      </c>
      <c r="H10208" s="8">
        <f>VLOOKUP(C10208,Products!$A$2:$F$20,6,TRUE)</f>
        <v>0.54999999999999982</v>
      </c>
      <c r="I10208" s="8">
        <f t="shared" si="319"/>
        <v>6.5999999999999979</v>
      </c>
      <c r="J10208" s="42">
        <f>VLOOKUP(B10208,Invoices!A:I,9,TRUE)</f>
        <v>2021</v>
      </c>
    </row>
    <row r="10209" spans="1:10" x14ac:dyDescent="0.15">
      <c r="A10209" t="s">
        <v>13569</v>
      </c>
      <c r="B10209" t="s">
        <v>2158</v>
      </c>
      <c r="C10209" t="s">
        <v>105</v>
      </c>
      <c r="D10209" t="s">
        <v>81</v>
      </c>
      <c r="E10209">
        <v>1</v>
      </c>
      <c r="F10209" s="8">
        <f>VLOOKUP(C10209,Products!$A$2:$E$20,5,TRUE)</f>
        <v>8.9499999999999993</v>
      </c>
      <c r="G10209" s="8">
        <f t="shared" si="318"/>
        <v>8.9499999999999993</v>
      </c>
      <c r="H10209" s="8">
        <f>VLOOKUP(C10209,Products!$A$2:$F$20,6,TRUE)</f>
        <v>3.1999999999999993</v>
      </c>
      <c r="I10209" s="8">
        <f t="shared" si="319"/>
        <v>3.1999999999999993</v>
      </c>
      <c r="J10209" s="42">
        <f>VLOOKUP(B10209,Invoices!A:I,9,TRUE)</f>
        <v>2021</v>
      </c>
    </row>
    <row r="10210" spans="1:10" x14ac:dyDescent="0.15">
      <c r="A10210" t="s">
        <v>13570</v>
      </c>
      <c r="B10210" t="s">
        <v>2158</v>
      </c>
      <c r="C10210" t="s">
        <v>101</v>
      </c>
      <c r="D10210" t="s">
        <v>69</v>
      </c>
      <c r="E10210">
        <v>2</v>
      </c>
      <c r="F10210" s="8">
        <f>VLOOKUP(C10210,Products!$A$2:$E$20,5,TRUE)</f>
        <v>129.94999999999999</v>
      </c>
      <c r="G10210" s="8">
        <f t="shared" si="318"/>
        <v>259.89999999999998</v>
      </c>
      <c r="H10210" s="8">
        <f>VLOOKUP(C10210,Products!$A$2:$F$20,6,TRUE)</f>
        <v>40.449999999999989</v>
      </c>
      <c r="I10210" s="8">
        <f t="shared" si="319"/>
        <v>80.899999999999977</v>
      </c>
      <c r="J10210" s="42">
        <f>VLOOKUP(B10210,Invoices!A:I,9,TRUE)</f>
        <v>2021</v>
      </c>
    </row>
    <row r="10211" spans="1:10" x14ac:dyDescent="0.15">
      <c r="A10211" t="s">
        <v>13571</v>
      </c>
      <c r="B10211" t="s">
        <v>2158</v>
      </c>
      <c r="C10211" t="s">
        <v>96</v>
      </c>
      <c r="D10211" t="s">
        <v>75</v>
      </c>
      <c r="E10211">
        <v>1</v>
      </c>
      <c r="F10211" s="8">
        <f>VLOOKUP(C10211,Products!$A$2:$E$20,5,TRUE)</f>
        <v>79.95</v>
      </c>
      <c r="G10211" s="8">
        <f t="shared" si="318"/>
        <v>79.95</v>
      </c>
      <c r="H10211" s="8">
        <f>VLOOKUP(C10211,Products!$A$2:$F$20,6,TRUE)</f>
        <v>27.950000000000003</v>
      </c>
      <c r="I10211" s="8">
        <f t="shared" si="319"/>
        <v>27.950000000000003</v>
      </c>
      <c r="J10211" s="42">
        <f>VLOOKUP(B10211,Invoices!A:I,9,TRUE)</f>
        <v>2021</v>
      </c>
    </row>
    <row r="10212" spans="1:10" x14ac:dyDescent="0.15">
      <c r="A10212" t="s">
        <v>13572</v>
      </c>
      <c r="B10212" t="s">
        <v>2158</v>
      </c>
      <c r="C10212" t="s">
        <v>87</v>
      </c>
      <c r="D10212" t="s">
        <v>68</v>
      </c>
      <c r="E10212">
        <v>4</v>
      </c>
      <c r="F10212" s="8">
        <f>VLOOKUP(C10212,Products!$A$2:$E$20,5,TRUE)</f>
        <v>19.95</v>
      </c>
      <c r="G10212" s="8">
        <f t="shared" si="318"/>
        <v>79.8</v>
      </c>
      <c r="H10212" s="8">
        <f>VLOOKUP(C10212,Products!$A$2:$F$20,6,TRUE)</f>
        <v>7.4499999999999993</v>
      </c>
      <c r="I10212" s="8">
        <f t="shared" si="319"/>
        <v>29.799999999999997</v>
      </c>
      <c r="J10212" s="42">
        <f>VLOOKUP(B10212,Invoices!A:I,9,TRUE)</f>
        <v>2021</v>
      </c>
    </row>
    <row r="10213" spans="1:10" x14ac:dyDescent="0.15">
      <c r="A10213" t="s">
        <v>13573</v>
      </c>
      <c r="B10213" t="s">
        <v>2158</v>
      </c>
      <c r="C10213" t="s">
        <v>93</v>
      </c>
      <c r="D10213" t="s">
        <v>76</v>
      </c>
      <c r="E10213">
        <v>15</v>
      </c>
      <c r="F10213" s="8">
        <f>VLOOKUP(C10213,Products!$A$2:$E$20,5,TRUE)</f>
        <v>9.9499999999999993</v>
      </c>
      <c r="G10213" s="8">
        <f t="shared" si="318"/>
        <v>149.25</v>
      </c>
      <c r="H10213" s="8">
        <f>VLOOKUP(C10213,Products!$A$2:$F$20,6,TRUE)</f>
        <v>1.9499999999999993</v>
      </c>
      <c r="I10213" s="8">
        <f t="shared" si="319"/>
        <v>29.249999999999989</v>
      </c>
      <c r="J10213" s="42">
        <f>VLOOKUP(B10213,Invoices!A:I,9,TRUE)</f>
        <v>2021</v>
      </c>
    </row>
    <row r="10214" spans="1:10" x14ac:dyDescent="0.15">
      <c r="A10214" t="s">
        <v>13574</v>
      </c>
      <c r="B10214" t="s">
        <v>2158</v>
      </c>
      <c r="C10214" t="s">
        <v>97</v>
      </c>
      <c r="D10214" t="s">
        <v>74</v>
      </c>
      <c r="E10214">
        <v>2</v>
      </c>
      <c r="F10214" s="8">
        <f>VLOOKUP(C10214,Products!$A$2:$E$20,5,TRUE)</f>
        <v>1.5</v>
      </c>
      <c r="G10214" s="8">
        <f t="shared" si="318"/>
        <v>3</v>
      </c>
      <c r="H10214" s="8">
        <f>VLOOKUP(C10214,Products!$A$2:$F$20,6,TRUE)</f>
        <v>0.5</v>
      </c>
      <c r="I10214" s="8">
        <f t="shared" si="319"/>
        <v>1</v>
      </c>
      <c r="J10214" s="42">
        <f>VLOOKUP(B10214,Invoices!A:I,9,TRUE)</f>
        <v>2021</v>
      </c>
    </row>
    <row r="10215" spans="1:10" x14ac:dyDescent="0.15">
      <c r="A10215" t="s">
        <v>13575</v>
      </c>
      <c r="B10215" t="s">
        <v>2158</v>
      </c>
      <c r="C10215" t="s">
        <v>92</v>
      </c>
      <c r="D10215" t="s">
        <v>82</v>
      </c>
      <c r="E10215">
        <v>5</v>
      </c>
      <c r="F10215" s="8">
        <f>VLOOKUP(C10215,Products!$A$2:$E$20,5,TRUE)</f>
        <v>19.95</v>
      </c>
      <c r="G10215" s="8">
        <f t="shared" si="318"/>
        <v>99.75</v>
      </c>
      <c r="H10215" s="8">
        <f>VLOOKUP(C10215,Products!$A$2:$F$20,6,TRUE)</f>
        <v>7.4499999999999993</v>
      </c>
      <c r="I10215" s="8">
        <f t="shared" si="319"/>
        <v>37.25</v>
      </c>
      <c r="J10215" s="42">
        <f>VLOOKUP(B10215,Invoices!A:I,9,TRUE)</f>
        <v>2021</v>
      </c>
    </row>
    <row r="10216" spans="1:10" x14ac:dyDescent="0.15">
      <c r="A10216" t="s">
        <v>13576</v>
      </c>
      <c r="B10216" t="s">
        <v>2158</v>
      </c>
      <c r="C10216" t="s">
        <v>92</v>
      </c>
      <c r="D10216" t="s">
        <v>82</v>
      </c>
      <c r="E10216">
        <v>4</v>
      </c>
      <c r="F10216" s="8">
        <f>VLOOKUP(C10216,Products!$A$2:$E$20,5,TRUE)</f>
        <v>19.95</v>
      </c>
      <c r="G10216" s="8">
        <f t="shared" si="318"/>
        <v>79.8</v>
      </c>
      <c r="H10216" s="8">
        <f>VLOOKUP(C10216,Products!$A$2:$F$20,6,TRUE)</f>
        <v>7.4499999999999993</v>
      </c>
      <c r="I10216" s="8">
        <f t="shared" si="319"/>
        <v>29.799999999999997</v>
      </c>
      <c r="J10216" s="42">
        <f>VLOOKUP(B10216,Invoices!A:I,9,TRUE)</f>
        <v>2021</v>
      </c>
    </row>
    <row r="10217" spans="1:10" x14ac:dyDescent="0.15">
      <c r="A10217" t="s">
        <v>13577</v>
      </c>
      <c r="B10217" t="s">
        <v>2158</v>
      </c>
      <c r="C10217" t="s">
        <v>89</v>
      </c>
      <c r="D10217" t="s">
        <v>80</v>
      </c>
      <c r="E10217">
        <v>4</v>
      </c>
      <c r="F10217" s="8">
        <f>VLOOKUP(C10217,Products!$A$2:$E$20,5,TRUE)</f>
        <v>15.95</v>
      </c>
      <c r="G10217" s="8">
        <f t="shared" si="318"/>
        <v>63.8</v>
      </c>
      <c r="H10217" s="8">
        <f>VLOOKUP(C10217,Products!$A$2:$F$20,6,TRUE)</f>
        <v>6</v>
      </c>
      <c r="I10217" s="8">
        <f t="shared" si="319"/>
        <v>24</v>
      </c>
      <c r="J10217" s="42">
        <f>VLOOKUP(B10217,Invoices!A:I,9,TRUE)</f>
        <v>2021</v>
      </c>
    </row>
    <row r="10218" spans="1:10" x14ac:dyDescent="0.15">
      <c r="A10218" t="s">
        <v>13578</v>
      </c>
      <c r="B10218" t="s">
        <v>2158</v>
      </c>
      <c r="C10218" t="s">
        <v>95</v>
      </c>
      <c r="D10218" t="s">
        <v>73</v>
      </c>
      <c r="E10218">
        <v>15</v>
      </c>
      <c r="F10218" s="8">
        <f>VLOOKUP(C10218,Products!$A$2:$E$20,5,TRUE)</f>
        <v>12.95</v>
      </c>
      <c r="G10218" s="8">
        <f t="shared" si="318"/>
        <v>194.25</v>
      </c>
      <c r="H10218" s="8">
        <f>VLOOKUP(C10218,Products!$A$2:$F$20,6,TRUE)</f>
        <v>4.1999999999999993</v>
      </c>
      <c r="I10218" s="8">
        <f t="shared" si="319"/>
        <v>62.999999999999986</v>
      </c>
      <c r="J10218" s="42">
        <f>VLOOKUP(B10218,Invoices!A:I,9,TRUE)</f>
        <v>2021</v>
      </c>
    </row>
    <row r="10219" spans="1:10" x14ac:dyDescent="0.15">
      <c r="A10219" t="s">
        <v>13579</v>
      </c>
      <c r="B10219" t="s">
        <v>2158</v>
      </c>
      <c r="C10219" t="s">
        <v>102</v>
      </c>
      <c r="D10219" t="s">
        <v>83</v>
      </c>
      <c r="E10219">
        <v>1</v>
      </c>
      <c r="F10219" s="8">
        <f>VLOOKUP(C10219,Products!$A$2:$E$20,5,TRUE)</f>
        <v>29.95</v>
      </c>
      <c r="G10219" s="8">
        <f t="shared" si="318"/>
        <v>29.95</v>
      </c>
      <c r="H10219" s="8">
        <f>VLOOKUP(C10219,Products!$A$2:$F$20,6,TRUE)</f>
        <v>15</v>
      </c>
      <c r="I10219" s="8">
        <f t="shared" si="319"/>
        <v>15</v>
      </c>
      <c r="J10219" s="42">
        <f>VLOOKUP(B10219,Invoices!A:I,9,TRUE)</f>
        <v>2021</v>
      </c>
    </row>
    <row r="10220" spans="1:10" x14ac:dyDescent="0.15">
      <c r="A10220" t="s">
        <v>13580</v>
      </c>
      <c r="B10220" t="s">
        <v>2158</v>
      </c>
      <c r="C10220" t="s">
        <v>104</v>
      </c>
      <c r="D10220" t="s">
        <v>71</v>
      </c>
      <c r="E10220">
        <v>10</v>
      </c>
      <c r="F10220" s="8">
        <f>VLOOKUP(C10220,Products!$A$2:$E$20,5,TRUE)</f>
        <v>2.95</v>
      </c>
      <c r="G10220" s="8">
        <f t="shared" si="318"/>
        <v>29.5</v>
      </c>
      <c r="H10220" s="8">
        <f>VLOOKUP(C10220,Products!$A$2:$F$20,6,TRUE)</f>
        <v>1.1500000000000001</v>
      </c>
      <c r="I10220" s="8">
        <f t="shared" si="319"/>
        <v>11.500000000000002</v>
      </c>
      <c r="J10220" s="42">
        <f>VLOOKUP(B10220,Invoices!A:I,9,TRUE)</f>
        <v>2021</v>
      </c>
    </row>
    <row r="10221" spans="1:10" x14ac:dyDescent="0.15">
      <c r="A10221" t="s">
        <v>13581</v>
      </c>
      <c r="B10221" t="s">
        <v>2158</v>
      </c>
      <c r="C10221" t="s">
        <v>90</v>
      </c>
      <c r="D10221" t="s">
        <v>72</v>
      </c>
      <c r="E10221">
        <v>50</v>
      </c>
      <c r="F10221" s="8">
        <f>VLOOKUP(C10221,Products!$A$2:$E$20,5,TRUE)</f>
        <v>8.9499999999999993</v>
      </c>
      <c r="G10221" s="8">
        <f t="shared" si="318"/>
        <v>447.49999999999994</v>
      </c>
      <c r="H10221" s="8">
        <f>VLOOKUP(C10221,Products!$A$2:$F$20,6,TRUE)</f>
        <v>5.6999999999999993</v>
      </c>
      <c r="I10221" s="8">
        <f t="shared" si="319"/>
        <v>284.99999999999994</v>
      </c>
      <c r="J10221" s="42">
        <f>VLOOKUP(B10221,Invoices!A:I,9,TRUE)</f>
        <v>2021</v>
      </c>
    </row>
    <row r="10222" spans="1:10" x14ac:dyDescent="0.15">
      <c r="A10222" t="s">
        <v>13582</v>
      </c>
      <c r="B10222" t="s">
        <v>2158</v>
      </c>
      <c r="C10222" t="s">
        <v>103</v>
      </c>
      <c r="D10222" t="s">
        <v>77</v>
      </c>
      <c r="E10222">
        <v>5</v>
      </c>
      <c r="F10222" s="8">
        <f>VLOOKUP(C10222,Products!$A$2:$E$20,5,TRUE)</f>
        <v>8.9499999999999993</v>
      </c>
      <c r="G10222" s="8">
        <f t="shared" si="318"/>
        <v>44.75</v>
      </c>
      <c r="H10222" s="8">
        <f>VLOOKUP(C10222,Products!$A$2:$F$20,6,TRUE)</f>
        <v>3.1999999999999993</v>
      </c>
      <c r="I10222" s="8">
        <f t="shared" si="319"/>
        <v>15.999999999999996</v>
      </c>
      <c r="J10222" s="42">
        <f>VLOOKUP(B10222,Invoices!A:I,9,TRUE)</f>
        <v>2021</v>
      </c>
    </row>
    <row r="10223" spans="1:10" x14ac:dyDescent="0.15">
      <c r="A10223" t="s">
        <v>13583</v>
      </c>
      <c r="B10223" t="s">
        <v>2158</v>
      </c>
      <c r="C10223" t="s">
        <v>99</v>
      </c>
      <c r="D10223" t="s">
        <v>84</v>
      </c>
      <c r="E10223">
        <v>1</v>
      </c>
      <c r="F10223" s="8">
        <f>VLOOKUP(C10223,Products!$A$2:$E$20,5,TRUE)</f>
        <v>3.5</v>
      </c>
      <c r="G10223" s="8">
        <f t="shared" si="318"/>
        <v>3.5</v>
      </c>
      <c r="H10223" s="8">
        <f>VLOOKUP(C10223,Products!$A$2:$F$20,6,TRUE)</f>
        <v>0.54999999999999982</v>
      </c>
      <c r="I10223" s="8">
        <f t="shared" si="319"/>
        <v>0.54999999999999982</v>
      </c>
      <c r="J10223" s="42">
        <f>VLOOKUP(B10223,Invoices!A:I,9,TRUE)</f>
        <v>2021</v>
      </c>
    </row>
    <row r="10224" spans="1:10" x14ac:dyDescent="0.15">
      <c r="A10224" t="s">
        <v>13584</v>
      </c>
      <c r="B10224" t="s">
        <v>2158</v>
      </c>
      <c r="C10224" t="s">
        <v>94</v>
      </c>
      <c r="D10224" t="s">
        <v>86</v>
      </c>
      <c r="E10224">
        <v>100</v>
      </c>
      <c r="F10224" s="8">
        <f>VLOOKUP(C10224,Products!$A$2:$E$20,5,TRUE)</f>
        <v>3.5</v>
      </c>
      <c r="G10224" s="8">
        <f t="shared" si="318"/>
        <v>350</v>
      </c>
      <c r="H10224" s="8">
        <f>VLOOKUP(C10224,Products!$A$2:$F$20,6,TRUE)</f>
        <v>0.54999999999999982</v>
      </c>
      <c r="I10224" s="8">
        <f t="shared" si="319"/>
        <v>54.999999999999986</v>
      </c>
      <c r="J10224" s="42">
        <f>VLOOKUP(B10224,Invoices!A:I,9,TRUE)</f>
        <v>2021</v>
      </c>
    </row>
    <row r="10225" spans="1:10" x14ac:dyDescent="0.15">
      <c r="A10225" t="s">
        <v>13585</v>
      </c>
      <c r="B10225" t="s">
        <v>2158</v>
      </c>
      <c r="C10225" t="s">
        <v>88</v>
      </c>
      <c r="D10225" t="s">
        <v>85</v>
      </c>
      <c r="E10225">
        <v>1</v>
      </c>
      <c r="F10225" s="8">
        <f>VLOOKUP(C10225,Products!$A$2:$E$20,5,TRUE)</f>
        <v>8.9499999999999993</v>
      </c>
      <c r="G10225" s="8">
        <f t="shared" si="318"/>
        <v>8.9499999999999993</v>
      </c>
      <c r="H10225" s="8">
        <f>VLOOKUP(C10225,Products!$A$2:$F$20,6,TRUE)</f>
        <v>5.6999999999999993</v>
      </c>
      <c r="I10225" s="8">
        <f t="shared" si="319"/>
        <v>5.6999999999999993</v>
      </c>
      <c r="J10225" s="42">
        <f>VLOOKUP(B10225,Invoices!A:I,9,TRUE)</f>
        <v>2021</v>
      </c>
    </row>
    <row r="10226" spans="1:10" x14ac:dyDescent="0.15">
      <c r="A10226" t="s">
        <v>13586</v>
      </c>
      <c r="B10226" t="s">
        <v>2158</v>
      </c>
      <c r="C10226" t="s">
        <v>100</v>
      </c>
      <c r="D10226" t="s">
        <v>78</v>
      </c>
      <c r="E10226">
        <v>4</v>
      </c>
      <c r="F10226" s="8">
        <f>VLOOKUP(C10226,Products!$A$2:$E$20,5,TRUE)</f>
        <v>49.95</v>
      </c>
      <c r="G10226" s="8">
        <f t="shared" si="318"/>
        <v>199.8</v>
      </c>
      <c r="H10226" s="8">
        <f>VLOOKUP(C10226,Products!$A$2:$F$20,6,TRUE)</f>
        <v>19.950000000000003</v>
      </c>
      <c r="I10226" s="8">
        <f t="shared" si="319"/>
        <v>79.800000000000011</v>
      </c>
      <c r="J10226" s="42">
        <f>VLOOKUP(B10226,Invoices!A:I,9,TRUE)</f>
        <v>2021</v>
      </c>
    </row>
    <row r="10227" spans="1:10" x14ac:dyDescent="0.15">
      <c r="A10227" t="s">
        <v>13587</v>
      </c>
      <c r="B10227" t="s">
        <v>2159</v>
      </c>
      <c r="C10227" t="s">
        <v>96</v>
      </c>
      <c r="D10227" t="s">
        <v>75</v>
      </c>
      <c r="E10227">
        <v>6</v>
      </c>
      <c r="F10227" s="8">
        <f>VLOOKUP(C10227,Products!$A$2:$E$20,5,TRUE)</f>
        <v>79.95</v>
      </c>
      <c r="G10227" s="8">
        <f t="shared" si="318"/>
        <v>479.70000000000005</v>
      </c>
      <c r="H10227" s="8">
        <f>VLOOKUP(C10227,Products!$A$2:$F$20,6,TRUE)</f>
        <v>27.950000000000003</v>
      </c>
      <c r="I10227" s="8">
        <f t="shared" si="319"/>
        <v>167.70000000000002</v>
      </c>
      <c r="J10227" s="42">
        <f>VLOOKUP(B10227,Invoices!A:I,9,TRUE)</f>
        <v>2021</v>
      </c>
    </row>
    <row r="10228" spans="1:10" x14ac:dyDescent="0.15">
      <c r="A10228" t="s">
        <v>13588</v>
      </c>
      <c r="B10228" t="s">
        <v>2159</v>
      </c>
      <c r="C10228" t="s">
        <v>104</v>
      </c>
      <c r="D10228" t="s">
        <v>71</v>
      </c>
      <c r="E10228">
        <v>1</v>
      </c>
      <c r="F10228" s="8">
        <f>VLOOKUP(C10228,Products!$A$2:$E$20,5,TRUE)</f>
        <v>2.95</v>
      </c>
      <c r="G10228" s="8">
        <f t="shared" si="318"/>
        <v>2.95</v>
      </c>
      <c r="H10228" s="8">
        <f>VLOOKUP(C10228,Products!$A$2:$F$20,6,TRUE)</f>
        <v>1.1500000000000001</v>
      </c>
      <c r="I10228" s="8">
        <f t="shared" si="319"/>
        <v>1.1500000000000001</v>
      </c>
      <c r="J10228" s="42">
        <f>VLOOKUP(B10228,Invoices!A:I,9,TRUE)</f>
        <v>2021</v>
      </c>
    </row>
    <row r="10229" spans="1:10" x14ac:dyDescent="0.15">
      <c r="A10229" t="s">
        <v>13589</v>
      </c>
      <c r="B10229" t="s">
        <v>2159</v>
      </c>
      <c r="C10229" t="s">
        <v>88</v>
      </c>
      <c r="D10229" t="s">
        <v>85</v>
      </c>
      <c r="E10229">
        <v>7</v>
      </c>
      <c r="F10229" s="8">
        <f>VLOOKUP(C10229,Products!$A$2:$E$20,5,TRUE)</f>
        <v>8.9499999999999993</v>
      </c>
      <c r="G10229" s="8">
        <f t="shared" si="318"/>
        <v>62.649999999999991</v>
      </c>
      <c r="H10229" s="8">
        <f>VLOOKUP(C10229,Products!$A$2:$F$20,6,TRUE)</f>
        <v>5.6999999999999993</v>
      </c>
      <c r="I10229" s="8">
        <f t="shared" si="319"/>
        <v>39.899999999999991</v>
      </c>
      <c r="J10229" s="42">
        <f>VLOOKUP(B10229,Invoices!A:I,9,TRUE)</f>
        <v>2021</v>
      </c>
    </row>
    <row r="10230" spans="1:10" x14ac:dyDescent="0.15">
      <c r="A10230" t="s">
        <v>13590</v>
      </c>
      <c r="B10230" t="s">
        <v>2159</v>
      </c>
      <c r="C10230" t="s">
        <v>101</v>
      </c>
      <c r="D10230" t="s">
        <v>69</v>
      </c>
      <c r="E10230">
        <v>6</v>
      </c>
      <c r="F10230" s="8">
        <f>VLOOKUP(C10230,Products!$A$2:$E$20,5,TRUE)</f>
        <v>129.94999999999999</v>
      </c>
      <c r="G10230" s="8">
        <f t="shared" si="318"/>
        <v>779.69999999999993</v>
      </c>
      <c r="H10230" s="8">
        <f>VLOOKUP(C10230,Products!$A$2:$F$20,6,TRUE)</f>
        <v>40.449999999999989</v>
      </c>
      <c r="I10230" s="8">
        <f t="shared" si="319"/>
        <v>242.69999999999993</v>
      </c>
      <c r="J10230" s="42">
        <f>VLOOKUP(B10230,Invoices!A:I,9,TRUE)</f>
        <v>2021</v>
      </c>
    </row>
    <row r="10231" spans="1:10" x14ac:dyDescent="0.15">
      <c r="A10231" t="s">
        <v>13591</v>
      </c>
      <c r="B10231" t="s">
        <v>2160</v>
      </c>
      <c r="C10231" t="s">
        <v>90</v>
      </c>
      <c r="D10231" t="s">
        <v>72</v>
      </c>
      <c r="E10231">
        <v>7</v>
      </c>
      <c r="F10231" s="8">
        <f>VLOOKUP(C10231,Products!$A$2:$E$20,5,TRUE)</f>
        <v>8.9499999999999993</v>
      </c>
      <c r="G10231" s="8">
        <f t="shared" si="318"/>
        <v>62.649999999999991</v>
      </c>
      <c r="H10231" s="8">
        <f>VLOOKUP(C10231,Products!$A$2:$F$20,6,TRUE)</f>
        <v>5.6999999999999993</v>
      </c>
      <c r="I10231" s="8">
        <f t="shared" si="319"/>
        <v>39.899999999999991</v>
      </c>
      <c r="J10231" s="42">
        <f>VLOOKUP(B10231,Invoices!A:I,9,TRUE)</f>
        <v>2021</v>
      </c>
    </row>
    <row r="10232" spans="1:10" x14ac:dyDescent="0.15">
      <c r="A10232" t="s">
        <v>13592</v>
      </c>
      <c r="B10232" t="s">
        <v>2160</v>
      </c>
      <c r="C10232" t="s">
        <v>88</v>
      </c>
      <c r="D10232" t="s">
        <v>85</v>
      </c>
      <c r="E10232">
        <v>1</v>
      </c>
      <c r="F10232" s="8">
        <f>VLOOKUP(C10232,Products!$A$2:$E$20,5,TRUE)</f>
        <v>8.9499999999999993</v>
      </c>
      <c r="G10232" s="8">
        <f t="shared" si="318"/>
        <v>8.9499999999999993</v>
      </c>
      <c r="H10232" s="8">
        <f>VLOOKUP(C10232,Products!$A$2:$F$20,6,TRUE)</f>
        <v>5.6999999999999993</v>
      </c>
      <c r="I10232" s="8">
        <f t="shared" si="319"/>
        <v>5.6999999999999993</v>
      </c>
      <c r="J10232" s="42">
        <f>VLOOKUP(B10232,Invoices!A:I,9,TRUE)</f>
        <v>2021</v>
      </c>
    </row>
    <row r="10233" spans="1:10" x14ac:dyDescent="0.15">
      <c r="A10233" t="s">
        <v>13593</v>
      </c>
      <c r="B10233" t="s">
        <v>2160</v>
      </c>
      <c r="C10233" t="s">
        <v>104</v>
      </c>
      <c r="D10233" t="s">
        <v>71</v>
      </c>
      <c r="E10233">
        <v>10</v>
      </c>
      <c r="F10233" s="8">
        <f>VLOOKUP(C10233,Products!$A$2:$E$20,5,TRUE)</f>
        <v>2.95</v>
      </c>
      <c r="G10233" s="8">
        <f t="shared" si="318"/>
        <v>29.5</v>
      </c>
      <c r="H10233" s="8">
        <f>VLOOKUP(C10233,Products!$A$2:$F$20,6,TRUE)</f>
        <v>1.1500000000000001</v>
      </c>
      <c r="I10233" s="8">
        <f t="shared" si="319"/>
        <v>11.500000000000002</v>
      </c>
      <c r="J10233" s="42">
        <f>VLOOKUP(B10233,Invoices!A:I,9,TRUE)</f>
        <v>2021</v>
      </c>
    </row>
    <row r="10234" spans="1:10" x14ac:dyDescent="0.15">
      <c r="A10234" t="s">
        <v>13594</v>
      </c>
      <c r="B10234" t="s">
        <v>2160</v>
      </c>
      <c r="C10234" t="s">
        <v>92</v>
      </c>
      <c r="D10234" t="s">
        <v>82</v>
      </c>
      <c r="E10234">
        <v>1</v>
      </c>
      <c r="F10234" s="8">
        <f>VLOOKUP(C10234,Products!$A$2:$E$20,5,TRUE)</f>
        <v>19.95</v>
      </c>
      <c r="G10234" s="8">
        <f t="shared" si="318"/>
        <v>19.95</v>
      </c>
      <c r="H10234" s="8">
        <f>VLOOKUP(C10234,Products!$A$2:$F$20,6,TRUE)</f>
        <v>7.4499999999999993</v>
      </c>
      <c r="I10234" s="8">
        <f t="shared" si="319"/>
        <v>7.4499999999999993</v>
      </c>
      <c r="J10234" s="42">
        <f>VLOOKUP(B10234,Invoices!A:I,9,TRUE)</f>
        <v>2021</v>
      </c>
    </row>
    <row r="10235" spans="1:10" x14ac:dyDescent="0.15">
      <c r="A10235" t="s">
        <v>13595</v>
      </c>
      <c r="B10235" t="s">
        <v>2160</v>
      </c>
      <c r="C10235" t="s">
        <v>102</v>
      </c>
      <c r="D10235" t="s">
        <v>83</v>
      </c>
      <c r="E10235">
        <v>12</v>
      </c>
      <c r="F10235" s="8">
        <f>VLOOKUP(C10235,Products!$A$2:$E$20,5,TRUE)</f>
        <v>29.95</v>
      </c>
      <c r="G10235" s="8">
        <f t="shared" si="318"/>
        <v>359.4</v>
      </c>
      <c r="H10235" s="8">
        <f>VLOOKUP(C10235,Products!$A$2:$F$20,6,TRUE)</f>
        <v>15</v>
      </c>
      <c r="I10235" s="8">
        <f t="shared" si="319"/>
        <v>180</v>
      </c>
      <c r="J10235" s="42">
        <f>VLOOKUP(B10235,Invoices!A:I,9,TRUE)</f>
        <v>2021</v>
      </c>
    </row>
    <row r="10236" spans="1:10" x14ac:dyDescent="0.15">
      <c r="A10236" t="s">
        <v>13596</v>
      </c>
      <c r="B10236" t="s">
        <v>2161</v>
      </c>
      <c r="C10236" t="s">
        <v>103</v>
      </c>
      <c r="D10236" t="s">
        <v>77</v>
      </c>
      <c r="E10236">
        <v>24</v>
      </c>
      <c r="F10236" s="8">
        <f>VLOOKUP(C10236,Products!$A$2:$E$20,5,TRUE)</f>
        <v>8.9499999999999993</v>
      </c>
      <c r="G10236" s="8">
        <f t="shared" si="318"/>
        <v>214.79999999999998</v>
      </c>
      <c r="H10236" s="8">
        <f>VLOOKUP(C10236,Products!$A$2:$F$20,6,TRUE)</f>
        <v>3.1999999999999993</v>
      </c>
      <c r="I10236" s="8">
        <f t="shared" si="319"/>
        <v>76.799999999999983</v>
      </c>
      <c r="J10236" s="42">
        <f>VLOOKUP(B10236,Invoices!A:I,9,TRUE)</f>
        <v>2021</v>
      </c>
    </row>
    <row r="10237" spans="1:10" x14ac:dyDescent="0.15">
      <c r="A10237" t="s">
        <v>13597</v>
      </c>
      <c r="B10237" t="s">
        <v>2161</v>
      </c>
      <c r="C10237" t="s">
        <v>102</v>
      </c>
      <c r="D10237" t="s">
        <v>83</v>
      </c>
      <c r="E10237">
        <v>30</v>
      </c>
      <c r="F10237" s="8">
        <f>VLOOKUP(C10237,Products!$A$2:$E$20,5,TRUE)</f>
        <v>29.95</v>
      </c>
      <c r="G10237" s="8">
        <f t="shared" si="318"/>
        <v>898.5</v>
      </c>
      <c r="H10237" s="8">
        <f>VLOOKUP(C10237,Products!$A$2:$F$20,6,TRUE)</f>
        <v>15</v>
      </c>
      <c r="I10237" s="8">
        <f t="shared" si="319"/>
        <v>450</v>
      </c>
      <c r="J10237" s="42">
        <f>VLOOKUP(B10237,Invoices!A:I,9,TRUE)</f>
        <v>2021</v>
      </c>
    </row>
    <row r="10238" spans="1:10" x14ac:dyDescent="0.15">
      <c r="A10238" t="s">
        <v>13598</v>
      </c>
      <c r="B10238" t="s">
        <v>2161</v>
      </c>
      <c r="C10238" t="s">
        <v>93</v>
      </c>
      <c r="D10238" t="s">
        <v>76</v>
      </c>
      <c r="E10238">
        <v>2</v>
      </c>
      <c r="F10238" s="8">
        <f>VLOOKUP(C10238,Products!$A$2:$E$20,5,TRUE)</f>
        <v>9.9499999999999993</v>
      </c>
      <c r="G10238" s="8">
        <f t="shared" si="318"/>
        <v>19.899999999999999</v>
      </c>
      <c r="H10238" s="8">
        <f>VLOOKUP(C10238,Products!$A$2:$F$20,6,TRUE)</f>
        <v>1.9499999999999993</v>
      </c>
      <c r="I10238" s="8">
        <f t="shared" si="319"/>
        <v>3.8999999999999986</v>
      </c>
      <c r="J10238" s="42">
        <f>VLOOKUP(B10238,Invoices!A:I,9,TRUE)</f>
        <v>2021</v>
      </c>
    </row>
    <row r="10239" spans="1:10" x14ac:dyDescent="0.15">
      <c r="A10239" t="s">
        <v>13599</v>
      </c>
      <c r="B10239" t="s">
        <v>2161</v>
      </c>
      <c r="C10239" t="s">
        <v>90</v>
      </c>
      <c r="D10239" t="s">
        <v>72</v>
      </c>
      <c r="E10239">
        <v>1</v>
      </c>
      <c r="F10239" s="8">
        <f>VLOOKUP(C10239,Products!$A$2:$E$20,5,TRUE)</f>
        <v>8.9499999999999993</v>
      </c>
      <c r="G10239" s="8">
        <f t="shared" si="318"/>
        <v>8.9499999999999993</v>
      </c>
      <c r="H10239" s="8">
        <f>VLOOKUP(C10239,Products!$A$2:$F$20,6,TRUE)</f>
        <v>5.6999999999999993</v>
      </c>
      <c r="I10239" s="8">
        <f t="shared" si="319"/>
        <v>5.6999999999999993</v>
      </c>
      <c r="J10239" s="42">
        <f>VLOOKUP(B10239,Invoices!A:I,9,TRUE)</f>
        <v>2021</v>
      </c>
    </row>
    <row r="10240" spans="1:10" x14ac:dyDescent="0.15">
      <c r="A10240" t="s">
        <v>13600</v>
      </c>
      <c r="B10240" t="s">
        <v>2161</v>
      </c>
      <c r="C10240" t="s">
        <v>88</v>
      </c>
      <c r="D10240" t="s">
        <v>85</v>
      </c>
      <c r="E10240">
        <v>10</v>
      </c>
      <c r="F10240" s="8">
        <f>VLOOKUP(C10240,Products!$A$2:$E$20,5,TRUE)</f>
        <v>8.9499999999999993</v>
      </c>
      <c r="G10240" s="8">
        <f t="shared" si="318"/>
        <v>89.5</v>
      </c>
      <c r="H10240" s="8">
        <f>VLOOKUP(C10240,Products!$A$2:$F$20,6,TRUE)</f>
        <v>5.6999999999999993</v>
      </c>
      <c r="I10240" s="8">
        <f t="shared" si="319"/>
        <v>56.999999999999993</v>
      </c>
      <c r="J10240" s="42">
        <f>VLOOKUP(B10240,Invoices!A:I,9,TRUE)</f>
        <v>2021</v>
      </c>
    </row>
    <row r="10241" spans="1:10" x14ac:dyDescent="0.15">
      <c r="A10241" t="s">
        <v>13601</v>
      </c>
      <c r="B10241" t="s">
        <v>2161</v>
      </c>
      <c r="C10241" t="s">
        <v>101</v>
      </c>
      <c r="D10241" t="s">
        <v>69</v>
      </c>
      <c r="E10241">
        <v>5</v>
      </c>
      <c r="F10241" s="8">
        <f>VLOOKUP(C10241,Products!$A$2:$E$20,5,TRUE)</f>
        <v>129.94999999999999</v>
      </c>
      <c r="G10241" s="8">
        <f t="shared" si="318"/>
        <v>649.75</v>
      </c>
      <c r="H10241" s="8">
        <f>VLOOKUP(C10241,Products!$A$2:$F$20,6,TRUE)</f>
        <v>40.449999999999989</v>
      </c>
      <c r="I10241" s="8">
        <f t="shared" si="319"/>
        <v>202.24999999999994</v>
      </c>
      <c r="J10241" s="42">
        <f>VLOOKUP(B10241,Invoices!A:I,9,TRUE)</f>
        <v>2021</v>
      </c>
    </row>
    <row r="10242" spans="1:10" x14ac:dyDescent="0.15">
      <c r="A10242" t="s">
        <v>13602</v>
      </c>
      <c r="B10242" t="s">
        <v>2161</v>
      </c>
      <c r="C10242" t="s">
        <v>105</v>
      </c>
      <c r="D10242" t="s">
        <v>81</v>
      </c>
      <c r="E10242">
        <v>7</v>
      </c>
      <c r="F10242" s="8">
        <f>VLOOKUP(C10242,Products!$A$2:$E$20,5,TRUE)</f>
        <v>8.9499999999999993</v>
      </c>
      <c r="G10242" s="8">
        <f t="shared" si="318"/>
        <v>62.649999999999991</v>
      </c>
      <c r="H10242" s="8">
        <f>VLOOKUP(C10242,Products!$A$2:$F$20,6,TRUE)</f>
        <v>3.1999999999999993</v>
      </c>
      <c r="I10242" s="8">
        <f t="shared" si="319"/>
        <v>22.399999999999995</v>
      </c>
      <c r="J10242" s="42">
        <f>VLOOKUP(B10242,Invoices!A:I,9,TRUE)</f>
        <v>2021</v>
      </c>
    </row>
    <row r="10243" spans="1:10" x14ac:dyDescent="0.15">
      <c r="A10243" t="s">
        <v>13603</v>
      </c>
      <c r="B10243" t="s">
        <v>2162</v>
      </c>
      <c r="C10243" t="s">
        <v>105</v>
      </c>
      <c r="D10243" t="s">
        <v>81</v>
      </c>
      <c r="E10243">
        <v>5</v>
      </c>
      <c r="F10243" s="8">
        <f>VLOOKUP(C10243,Products!$A$2:$E$20,5,TRUE)</f>
        <v>8.9499999999999993</v>
      </c>
      <c r="G10243" s="8">
        <f t="shared" ref="G10243:G10306" si="320">F10243*E10243</f>
        <v>44.75</v>
      </c>
      <c r="H10243" s="8">
        <f>VLOOKUP(C10243,Products!$A$2:$F$20,6,TRUE)</f>
        <v>3.1999999999999993</v>
      </c>
      <c r="I10243" s="8">
        <f t="shared" ref="I10243:I10306" si="321">H10243*E10243</f>
        <v>15.999999999999996</v>
      </c>
      <c r="J10243" s="42">
        <f>VLOOKUP(B10243,Invoices!A:I,9,TRUE)</f>
        <v>2021</v>
      </c>
    </row>
    <row r="10244" spans="1:10" x14ac:dyDescent="0.15">
      <c r="A10244" t="s">
        <v>13604</v>
      </c>
      <c r="B10244" t="s">
        <v>2162</v>
      </c>
      <c r="C10244" t="s">
        <v>99</v>
      </c>
      <c r="D10244" t="s">
        <v>84</v>
      </c>
      <c r="E10244">
        <v>3</v>
      </c>
      <c r="F10244" s="8">
        <f>VLOOKUP(C10244,Products!$A$2:$E$20,5,TRUE)</f>
        <v>3.5</v>
      </c>
      <c r="G10244" s="8">
        <f t="shared" si="320"/>
        <v>10.5</v>
      </c>
      <c r="H10244" s="8">
        <f>VLOOKUP(C10244,Products!$A$2:$F$20,6,TRUE)</f>
        <v>0.54999999999999982</v>
      </c>
      <c r="I10244" s="8">
        <f t="shared" si="321"/>
        <v>1.6499999999999995</v>
      </c>
      <c r="J10244" s="42">
        <f>VLOOKUP(B10244,Invoices!A:I,9,TRUE)</f>
        <v>2021</v>
      </c>
    </row>
    <row r="10245" spans="1:10" x14ac:dyDescent="0.15">
      <c r="A10245" t="s">
        <v>13605</v>
      </c>
      <c r="B10245" t="s">
        <v>2162</v>
      </c>
      <c r="C10245" t="s">
        <v>104</v>
      </c>
      <c r="D10245" t="s">
        <v>71</v>
      </c>
      <c r="E10245">
        <v>1</v>
      </c>
      <c r="F10245" s="8">
        <f>VLOOKUP(C10245,Products!$A$2:$E$20,5,TRUE)</f>
        <v>2.95</v>
      </c>
      <c r="G10245" s="8">
        <f t="shared" si="320"/>
        <v>2.95</v>
      </c>
      <c r="H10245" s="8">
        <f>VLOOKUP(C10245,Products!$A$2:$F$20,6,TRUE)</f>
        <v>1.1500000000000001</v>
      </c>
      <c r="I10245" s="8">
        <f t="shared" si="321"/>
        <v>1.1500000000000001</v>
      </c>
      <c r="J10245" s="42">
        <f>VLOOKUP(B10245,Invoices!A:I,9,TRUE)</f>
        <v>2021</v>
      </c>
    </row>
    <row r="10246" spans="1:10" x14ac:dyDescent="0.15">
      <c r="A10246" t="s">
        <v>13606</v>
      </c>
      <c r="B10246" t="s">
        <v>2163</v>
      </c>
      <c r="C10246" t="s">
        <v>101</v>
      </c>
      <c r="D10246" t="s">
        <v>69</v>
      </c>
      <c r="E10246">
        <v>50</v>
      </c>
      <c r="F10246" s="8">
        <f>VLOOKUP(C10246,Products!$A$2:$E$20,5,TRUE)</f>
        <v>129.94999999999999</v>
      </c>
      <c r="G10246" s="8">
        <f t="shared" si="320"/>
        <v>6497.4999999999991</v>
      </c>
      <c r="H10246" s="8">
        <f>VLOOKUP(C10246,Products!$A$2:$F$20,6,TRUE)</f>
        <v>40.449999999999989</v>
      </c>
      <c r="I10246" s="8">
        <f t="shared" si="321"/>
        <v>2022.4999999999995</v>
      </c>
      <c r="J10246" s="42">
        <f>VLOOKUP(B10246,Invoices!A:I,9,TRUE)</f>
        <v>2021</v>
      </c>
    </row>
    <row r="10247" spans="1:10" x14ac:dyDescent="0.15">
      <c r="A10247" t="s">
        <v>13607</v>
      </c>
      <c r="B10247" t="s">
        <v>2163</v>
      </c>
      <c r="C10247" t="s">
        <v>96</v>
      </c>
      <c r="D10247" t="s">
        <v>75</v>
      </c>
      <c r="E10247">
        <v>6</v>
      </c>
      <c r="F10247" s="8">
        <f>VLOOKUP(C10247,Products!$A$2:$E$20,5,TRUE)</f>
        <v>79.95</v>
      </c>
      <c r="G10247" s="8">
        <f t="shared" si="320"/>
        <v>479.70000000000005</v>
      </c>
      <c r="H10247" s="8">
        <f>VLOOKUP(C10247,Products!$A$2:$F$20,6,TRUE)</f>
        <v>27.950000000000003</v>
      </c>
      <c r="I10247" s="8">
        <f t="shared" si="321"/>
        <v>167.70000000000002</v>
      </c>
      <c r="J10247" s="42">
        <f>VLOOKUP(B10247,Invoices!A:I,9,TRUE)</f>
        <v>2021</v>
      </c>
    </row>
    <row r="10248" spans="1:10" x14ac:dyDescent="0.15">
      <c r="A10248" t="s">
        <v>13608</v>
      </c>
      <c r="B10248" t="s">
        <v>2163</v>
      </c>
      <c r="C10248" t="s">
        <v>89</v>
      </c>
      <c r="D10248" t="s">
        <v>80</v>
      </c>
      <c r="E10248">
        <v>25</v>
      </c>
      <c r="F10248" s="8">
        <f>VLOOKUP(C10248,Products!$A$2:$E$20,5,TRUE)</f>
        <v>15.95</v>
      </c>
      <c r="G10248" s="8">
        <f t="shared" si="320"/>
        <v>398.75</v>
      </c>
      <c r="H10248" s="8">
        <f>VLOOKUP(C10248,Products!$A$2:$F$20,6,TRUE)</f>
        <v>6</v>
      </c>
      <c r="I10248" s="8">
        <f t="shared" si="321"/>
        <v>150</v>
      </c>
      <c r="J10248" s="42">
        <f>VLOOKUP(B10248,Invoices!A:I,9,TRUE)</f>
        <v>2021</v>
      </c>
    </row>
    <row r="10249" spans="1:10" x14ac:dyDescent="0.15">
      <c r="A10249" t="s">
        <v>13609</v>
      </c>
      <c r="B10249" t="s">
        <v>2163</v>
      </c>
      <c r="C10249" t="s">
        <v>90</v>
      </c>
      <c r="D10249" t="s">
        <v>72</v>
      </c>
      <c r="E10249">
        <v>1</v>
      </c>
      <c r="F10249" s="8">
        <f>VLOOKUP(C10249,Products!$A$2:$E$20,5,TRUE)</f>
        <v>8.9499999999999993</v>
      </c>
      <c r="G10249" s="8">
        <f t="shared" si="320"/>
        <v>8.9499999999999993</v>
      </c>
      <c r="H10249" s="8">
        <f>VLOOKUP(C10249,Products!$A$2:$F$20,6,TRUE)</f>
        <v>5.6999999999999993</v>
      </c>
      <c r="I10249" s="8">
        <f t="shared" si="321"/>
        <v>5.6999999999999993</v>
      </c>
      <c r="J10249" s="42">
        <f>VLOOKUP(B10249,Invoices!A:I,9,TRUE)</f>
        <v>2021</v>
      </c>
    </row>
    <row r="10250" spans="1:10" x14ac:dyDescent="0.15">
      <c r="A10250" t="s">
        <v>13610</v>
      </c>
      <c r="B10250" t="s">
        <v>2164</v>
      </c>
      <c r="C10250" t="s">
        <v>103</v>
      </c>
      <c r="D10250" t="s">
        <v>77</v>
      </c>
      <c r="E10250">
        <v>1</v>
      </c>
      <c r="F10250" s="8">
        <f>VLOOKUP(C10250,Products!$A$2:$E$20,5,TRUE)</f>
        <v>8.9499999999999993</v>
      </c>
      <c r="G10250" s="8">
        <f t="shared" si="320"/>
        <v>8.9499999999999993</v>
      </c>
      <c r="H10250" s="8">
        <f>VLOOKUP(C10250,Products!$A$2:$F$20,6,TRUE)</f>
        <v>3.1999999999999993</v>
      </c>
      <c r="I10250" s="8">
        <f t="shared" si="321"/>
        <v>3.1999999999999993</v>
      </c>
      <c r="J10250" s="42">
        <f>VLOOKUP(B10250,Invoices!A:I,9,TRUE)</f>
        <v>2021</v>
      </c>
    </row>
    <row r="10251" spans="1:10" x14ac:dyDescent="0.15">
      <c r="A10251" t="s">
        <v>13611</v>
      </c>
      <c r="B10251" t="s">
        <v>2164</v>
      </c>
      <c r="C10251" t="s">
        <v>93</v>
      </c>
      <c r="D10251" t="s">
        <v>76</v>
      </c>
      <c r="E10251">
        <v>1</v>
      </c>
      <c r="F10251" s="8">
        <f>VLOOKUP(C10251,Products!$A$2:$E$20,5,TRUE)</f>
        <v>9.9499999999999993</v>
      </c>
      <c r="G10251" s="8">
        <f t="shared" si="320"/>
        <v>9.9499999999999993</v>
      </c>
      <c r="H10251" s="8">
        <f>VLOOKUP(C10251,Products!$A$2:$F$20,6,TRUE)</f>
        <v>1.9499999999999993</v>
      </c>
      <c r="I10251" s="8">
        <f t="shared" si="321"/>
        <v>1.9499999999999993</v>
      </c>
      <c r="J10251" s="42">
        <f>VLOOKUP(B10251,Invoices!A:I,9,TRUE)</f>
        <v>2021</v>
      </c>
    </row>
    <row r="10252" spans="1:10" x14ac:dyDescent="0.15">
      <c r="A10252" t="s">
        <v>13612</v>
      </c>
      <c r="B10252" t="s">
        <v>2165</v>
      </c>
      <c r="C10252" t="s">
        <v>90</v>
      </c>
      <c r="D10252" t="s">
        <v>72</v>
      </c>
      <c r="E10252">
        <v>1</v>
      </c>
      <c r="F10252" s="8">
        <f>VLOOKUP(C10252,Products!$A$2:$E$20,5,TRUE)</f>
        <v>8.9499999999999993</v>
      </c>
      <c r="G10252" s="8">
        <f t="shared" si="320"/>
        <v>8.9499999999999993</v>
      </c>
      <c r="H10252" s="8">
        <f>VLOOKUP(C10252,Products!$A$2:$F$20,6,TRUE)</f>
        <v>5.6999999999999993</v>
      </c>
      <c r="I10252" s="8">
        <f t="shared" si="321"/>
        <v>5.6999999999999993</v>
      </c>
      <c r="J10252" s="42">
        <f>VLOOKUP(B10252,Invoices!A:I,9,TRUE)</f>
        <v>2021</v>
      </c>
    </row>
    <row r="10253" spans="1:10" x14ac:dyDescent="0.15">
      <c r="A10253" t="s">
        <v>13613</v>
      </c>
      <c r="B10253" t="s">
        <v>2166</v>
      </c>
      <c r="C10253" t="s">
        <v>92</v>
      </c>
      <c r="D10253" t="s">
        <v>82</v>
      </c>
      <c r="E10253">
        <v>5</v>
      </c>
      <c r="F10253" s="8">
        <f>VLOOKUP(C10253,Products!$A$2:$E$20,5,TRUE)</f>
        <v>19.95</v>
      </c>
      <c r="G10253" s="8">
        <f t="shared" si="320"/>
        <v>99.75</v>
      </c>
      <c r="H10253" s="8">
        <f>VLOOKUP(C10253,Products!$A$2:$F$20,6,TRUE)</f>
        <v>7.4499999999999993</v>
      </c>
      <c r="I10253" s="8">
        <f t="shared" si="321"/>
        <v>37.25</v>
      </c>
      <c r="J10253" s="42">
        <f>VLOOKUP(B10253,Invoices!A:I,9,TRUE)</f>
        <v>2021</v>
      </c>
    </row>
    <row r="10254" spans="1:10" x14ac:dyDescent="0.15">
      <c r="A10254" t="s">
        <v>13614</v>
      </c>
      <c r="B10254" t="s">
        <v>2166</v>
      </c>
      <c r="C10254" t="s">
        <v>105</v>
      </c>
      <c r="D10254" t="s">
        <v>81</v>
      </c>
      <c r="E10254">
        <v>4</v>
      </c>
      <c r="F10254" s="8">
        <f>VLOOKUP(C10254,Products!$A$2:$E$20,5,TRUE)</f>
        <v>8.9499999999999993</v>
      </c>
      <c r="G10254" s="8">
        <f t="shared" si="320"/>
        <v>35.799999999999997</v>
      </c>
      <c r="H10254" s="8">
        <f>VLOOKUP(C10254,Products!$A$2:$F$20,6,TRUE)</f>
        <v>3.1999999999999993</v>
      </c>
      <c r="I10254" s="8">
        <f t="shared" si="321"/>
        <v>12.799999999999997</v>
      </c>
      <c r="J10254" s="42">
        <f>VLOOKUP(B10254,Invoices!A:I,9,TRUE)</f>
        <v>2021</v>
      </c>
    </row>
    <row r="10255" spans="1:10" x14ac:dyDescent="0.15">
      <c r="A10255" t="s">
        <v>13615</v>
      </c>
      <c r="B10255" t="s">
        <v>2166</v>
      </c>
      <c r="C10255" t="s">
        <v>90</v>
      </c>
      <c r="D10255" t="s">
        <v>72</v>
      </c>
      <c r="E10255">
        <v>1</v>
      </c>
      <c r="F10255" s="8">
        <f>VLOOKUP(C10255,Products!$A$2:$E$20,5,TRUE)</f>
        <v>8.9499999999999993</v>
      </c>
      <c r="G10255" s="8">
        <f t="shared" si="320"/>
        <v>8.9499999999999993</v>
      </c>
      <c r="H10255" s="8">
        <f>VLOOKUP(C10255,Products!$A$2:$F$20,6,TRUE)</f>
        <v>5.6999999999999993</v>
      </c>
      <c r="I10255" s="8">
        <f t="shared" si="321"/>
        <v>5.6999999999999993</v>
      </c>
      <c r="J10255" s="42">
        <f>VLOOKUP(B10255,Invoices!A:I,9,TRUE)</f>
        <v>2021</v>
      </c>
    </row>
    <row r="10256" spans="1:10" x14ac:dyDescent="0.15">
      <c r="A10256" t="s">
        <v>13616</v>
      </c>
      <c r="B10256" t="s">
        <v>2167</v>
      </c>
      <c r="C10256" t="s">
        <v>104</v>
      </c>
      <c r="D10256" t="s">
        <v>71</v>
      </c>
      <c r="E10256">
        <v>6</v>
      </c>
      <c r="F10256" s="8">
        <f>VLOOKUP(C10256,Products!$A$2:$E$20,5,TRUE)</f>
        <v>2.95</v>
      </c>
      <c r="G10256" s="8">
        <f t="shared" si="320"/>
        <v>17.700000000000003</v>
      </c>
      <c r="H10256" s="8">
        <f>VLOOKUP(C10256,Products!$A$2:$F$20,6,TRUE)</f>
        <v>1.1500000000000001</v>
      </c>
      <c r="I10256" s="8">
        <f t="shared" si="321"/>
        <v>6.9</v>
      </c>
      <c r="J10256" s="42">
        <f>VLOOKUP(B10256,Invoices!A:I,9,TRUE)</f>
        <v>2021</v>
      </c>
    </row>
    <row r="10257" spans="1:10" x14ac:dyDescent="0.15">
      <c r="A10257" t="s">
        <v>13617</v>
      </c>
      <c r="B10257" t="s">
        <v>2167</v>
      </c>
      <c r="C10257" t="s">
        <v>96</v>
      </c>
      <c r="D10257" t="s">
        <v>75</v>
      </c>
      <c r="E10257">
        <v>20</v>
      </c>
      <c r="F10257" s="8">
        <f>VLOOKUP(C10257,Products!$A$2:$E$20,5,TRUE)</f>
        <v>79.95</v>
      </c>
      <c r="G10257" s="8">
        <f t="shared" si="320"/>
        <v>1599</v>
      </c>
      <c r="H10257" s="8">
        <f>VLOOKUP(C10257,Products!$A$2:$F$20,6,TRUE)</f>
        <v>27.950000000000003</v>
      </c>
      <c r="I10257" s="8">
        <f t="shared" si="321"/>
        <v>559</v>
      </c>
      <c r="J10257" s="42">
        <f>VLOOKUP(B10257,Invoices!A:I,9,TRUE)</f>
        <v>2021</v>
      </c>
    </row>
    <row r="10258" spans="1:10" x14ac:dyDescent="0.15">
      <c r="A10258" t="s">
        <v>13618</v>
      </c>
      <c r="B10258" t="s">
        <v>2168</v>
      </c>
      <c r="C10258" t="s">
        <v>104</v>
      </c>
      <c r="D10258" t="s">
        <v>71</v>
      </c>
      <c r="E10258">
        <v>3</v>
      </c>
      <c r="F10258" s="8">
        <f>VLOOKUP(C10258,Products!$A$2:$E$20,5,TRUE)</f>
        <v>2.95</v>
      </c>
      <c r="G10258" s="8">
        <f t="shared" si="320"/>
        <v>8.8500000000000014</v>
      </c>
      <c r="H10258" s="8">
        <f>VLOOKUP(C10258,Products!$A$2:$F$20,6,TRUE)</f>
        <v>1.1500000000000001</v>
      </c>
      <c r="I10258" s="8">
        <f t="shared" si="321"/>
        <v>3.45</v>
      </c>
      <c r="J10258" s="42">
        <f>VLOOKUP(B10258,Invoices!A:I,9,TRUE)</f>
        <v>2021</v>
      </c>
    </row>
    <row r="10259" spans="1:10" x14ac:dyDescent="0.15">
      <c r="A10259" t="s">
        <v>13619</v>
      </c>
      <c r="B10259" t="s">
        <v>2168</v>
      </c>
      <c r="C10259" t="s">
        <v>90</v>
      </c>
      <c r="D10259" t="s">
        <v>72</v>
      </c>
      <c r="E10259">
        <v>2</v>
      </c>
      <c r="F10259" s="8">
        <f>VLOOKUP(C10259,Products!$A$2:$E$20,5,TRUE)</f>
        <v>8.9499999999999993</v>
      </c>
      <c r="G10259" s="8">
        <f t="shared" si="320"/>
        <v>17.899999999999999</v>
      </c>
      <c r="H10259" s="8">
        <f>VLOOKUP(C10259,Products!$A$2:$F$20,6,TRUE)</f>
        <v>5.6999999999999993</v>
      </c>
      <c r="I10259" s="8">
        <f t="shared" si="321"/>
        <v>11.399999999999999</v>
      </c>
      <c r="J10259" s="42">
        <f>VLOOKUP(B10259,Invoices!A:I,9,TRUE)</f>
        <v>2021</v>
      </c>
    </row>
    <row r="10260" spans="1:10" x14ac:dyDescent="0.15">
      <c r="A10260" t="s">
        <v>13620</v>
      </c>
      <c r="B10260" t="s">
        <v>2168</v>
      </c>
      <c r="C10260" t="s">
        <v>87</v>
      </c>
      <c r="D10260" t="s">
        <v>68</v>
      </c>
      <c r="E10260">
        <v>2</v>
      </c>
      <c r="F10260" s="8">
        <f>VLOOKUP(C10260,Products!$A$2:$E$20,5,TRUE)</f>
        <v>19.95</v>
      </c>
      <c r="G10260" s="8">
        <f t="shared" si="320"/>
        <v>39.9</v>
      </c>
      <c r="H10260" s="8">
        <f>VLOOKUP(C10260,Products!$A$2:$F$20,6,TRUE)</f>
        <v>7.4499999999999993</v>
      </c>
      <c r="I10260" s="8">
        <f t="shared" si="321"/>
        <v>14.899999999999999</v>
      </c>
      <c r="J10260" s="42">
        <f>VLOOKUP(B10260,Invoices!A:I,9,TRUE)</f>
        <v>2021</v>
      </c>
    </row>
    <row r="10261" spans="1:10" x14ac:dyDescent="0.15">
      <c r="A10261" t="s">
        <v>13621</v>
      </c>
      <c r="B10261" t="s">
        <v>2169</v>
      </c>
      <c r="C10261" t="s">
        <v>95</v>
      </c>
      <c r="D10261" t="s">
        <v>73</v>
      </c>
      <c r="E10261">
        <v>2</v>
      </c>
      <c r="F10261" s="8">
        <f>VLOOKUP(C10261,Products!$A$2:$E$20,5,TRUE)</f>
        <v>12.95</v>
      </c>
      <c r="G10261" s="8">
        <f t="shared" si="320"/>
        <v>25.9</v>
      </c>
      <c r="H10261" s="8">
        <f>VLOOKUP(C10261,Products!$A$2:$F$20,6,TRUE)</f>
        <v>4.1999999999999993</v>
      </c>
      <c r="I10261" s="8">
        <f t="shared" si="321"/>
        <v>8.3999999999999986</v>
      </c>
      <c r="J10261" s="42">
        <f>VLOOKUP(B10261,Invoices!A:I,9,TRUE)</f>
        <v>2021</v>
      </c>
    </row>
    <row r="10262" spans="1:10" x14ac:dyDescent="0.15">
      <c r="A10262" t="s">
        <v>13622</v>
      </c>
      <c r="B10262" t="s">
        <v>2169</v>
      </c>
      <c r="C10262" t="s">
        <v>88</v>
      </c>
      <c r="D10262" t="s">
        <v>85</v>
      </c>
      <c r="E10262">
        <v>4</v>
      </c>
      <c r="F10262" s="8">
        <f>VLOOKUP(C10262,Products!$A$2:$E$20,5,TRUE)</f>
        <v>8.9499999999999993</v>
      </c>
      <c r="G10262" s="8">
        <f t="shared" si="320"/>
        <v>35.799999999999997</v>
      </c>
      <c r="H10262" s="8">
        <f>VLOOKUP(C10262,Products!$A$2:$F$20,6,TRUE)</f>
        <v>5.6999999999999993</v>
      </c>
      <c r="I10262" s="8">
        <f t="shared" si="321"/>
        <v>22.799999999999997</v>
      </c>
      <c r="J10262" s="42">
        <f>VLOOKUP(B10262,Invoices!A:I,9,TRUE)</f>
        <v>2021</v>
      </c>
    </row>
    <row r="10263" spans="1:10" x14ac:dyDescent="0.15">
      <c r="A10263" t="s">
        <v>13623</v>
      </c>
      <c r="B10263" t="s">
        <v>2170</v>
      </c>
      <c r="C10263" t="s">
        <v>102</v>
      </c>
      <c r="D10263" t="s">
        <v>83</v>
      </c>
      <c r="E10263">
        <v>5</v>
      </c>
      <c r="F10263" s="8">
        <f>VLOOKUP(C10263,Products!$A$2:$E$20,5,TRUE)</f>
        <v>29.95</v>
      </c>
      <c r="G10263" s="8">
        <f t="shared" si="320"/>
        <v>149.75</v>
      </c>
      <c r="H10263" s="8">
        <f>VLOOKUP(C10263,Products!$A$2:$F$20,6,TRUE)</f>
        <v>15</v>
      </c>
      <c r="I10263" s="8">
        <f t="shared" si="321"/>
        <v>75</v>
      </c>
      <c r="J10263" s="42">
        <f>VLOOKUP(B10263,Invoices!A:I,9,TRUE)</f>
        <v>2021</v>
      </c>
    </row>
    <row r="10264" spans="1:10" x14ac:dyDescent="0.15">
      <c r="A10264" t="s">
        <v>13624</v>
      </c>
      <c r="B10264" t="s">
        <v>2170</v>
      </c>
      <c r="C10264" t="s">
        <v>89</v>
      </c>
      <c r="D10264" t="s">
        <v>80</v>
      </c>
      <c r="E10264">
        <v>2</v>
      </c>
      <c r="F10264" s="8">
        <f>VLOOKUP(C10264,Products!$A$2:$E$20,5,TRUE)</f>
        <v>15.95</v>
      </c>
      <c r="G10264" s="8">
        <f t="shared" si="320"/>
        <v>31.9</v>
      </c>
      <c r="H10264" s="8">
        <f>VLOOKUP(C10264,Products!$A$2:$F$20,6,TRUE)</f>
        <v>6</v>
      </c>
      <c r="I10264" s="8">
        <f t="shared" si="321"/>
        <v>12</v>
      </c>
      <c r="J10264" s="42">
        <f>VLOOKUP(B10264,Invoices!A:I,9,TRUE)</f>
        <v>2021</v>
      </c>
    </row>
    <row r="10265" spans="1:10" x14ac:dyDescent="0.15">
      <c r="A10265" t="s">
        <v>13625</v>
      </c>
      <c r="B10265" t="s">
        <v>2170</v>
      </c>
      <c r="C10265" t="s">
        <v>103</v>
      </c>
      <c r="D10265" t="s">
        <v>77</v>
      </c>
      <c r="E10265">
        <v>1</v>
      </c>
      <c r="F10265" s="8">
        <f>VLOOKUP(C10265,Products!$A$2:$E$20,5,TRUE)</f>
        <v>8.9499999999999993</v>
      </c>
      <c r="G10265" s="8">
        <f t="shared" si="320"/>
        <v>8.9499999999999993</v>
      </c>
      <c r="H10265" s="8">
        <f>VLOOKUP(C10265,Products!$A$2:$F$20,6,TRUE)</f>
        <v>3.1999999999999993</v>
      </c>
      <c r="I10265" s="8">
        <f t="shared" si="321"/>
        <v>3.1999999999999993</v>
      </c>
      <c r="J10265" s="42">
        <f>VLOOKUP(B10265,Invoices!A:I,9,TRUE)</f>
        <v>2021</v>
      </c>
    </row>
    <row r="10266" spans="1:10" x14ac:dyDescent="0.15">
      <c r="A10266" t="s">
        <v>13626</v>
      </c>
      <c r="B10266" t="s">
        <v>2170</v>
      </c>
      <c r="C10266" t="s">
        <v>92</v>
      </c>
      <c r="D10266" t="s">
        <v>82</v>
      </c>
      <c r="E10266">
        <v>1</v>
      </c>
      <c r="F10266" s="8">
        <f>VLOOKUP(C10266,Products!$A$2:$E$20,5,TRUE)</f>
        <v>19.95</v>
      </c>
      <c r="G10266" s="8">
        <f t="shared" si="320"/>
        <v>19.95</v>
      </c>
      <c r="H10266" s="8">
        <f>VLOOKUP(C10266,Products!$A$2:$F$20,6,TRUE)</f>
        <v>7.4499999999999993</v>
      </c>
      <c r="I10266" s="8">
        <f t="shared" si="321"/>
        <v>7.4499999999999993</v>
      </c>
      <c r="J10266" s="42">
        <f>VLOOKUP(B10266,Invoices!A:I,9,TRUE)</f>
        <v>2021</v>
      </c>
    </row>
    <row r="10267" spans="1:10" x14ac:dyDescent="0.15">
      <c r="A10267" t="s">
        <v>13627</v>
      </c>
      <c r="B10267" t="s">
        <v>2170</v>
      </c>
      <c r="C10267" t="s">
        <v>98</v>
      </c>
      <c r="D10267" t="s">
        <v>79</v>
      </c>
      <c r="E10267">
        <v>1</v>
      </c>
      <c r="F10267" s="8">
        <f>VLOOKUP(C10267,Products!$A$2:$E$20,5,TRUE)</f>
        <v>14.95</v>
      </c>
      <c r="G10267" s="8">
        <f t="shared" si="320"/>
        <v>14.95</v>
      </c>
      <c r="H10267" s="8">
        <f>VLOOKUP(C10267,Products!$A$2:$F$20,6,TRUE)</f>
        <v>3.0499999999999989</v>
      </c>
      <c r="I10267" s="8">
        <f t="shared" si="321"/>
        <v>3.0499999999999989</v>
      </c>
      <c r="J10267" s="42">
        <f>VLOOKUP(B10267,Invoices!A:I,9,TRUE)</f>
        <v>2021</v>
      </c>
    </row>
    <row r="10268" spans="1:10" x14ac:dyDescent="0.15">
      <c r="A10268" t="s">
        <v>13628</v>
      </c>
      <c r="B10268" t="s">
        <v>2170</v>
      </c>
      <c r="C10268" t="s">
        <v>96</v>
      </c>
      <c r="D10268" t="s">
        <v>75</v>
      </c>
      <c r="E10268">
        <v>1</v>
      </c>
      <c r="F10268" s="8">
        <f>VLOOKUP(C10268,Products!$A$2:$E$20,5,TRUE)</f>
        <v>79.95</v>
      </c>
      <c r="G10268" s="8">
        <f t="shared" si="320"/>
        <v>79.95</v>
      </c>
      <c r="H10268" s="8">
        <f>VLOOKUP(C10268,Products!$A$2:$F$20,6,TRUE)</f>
        <v>27.950000000000003</v>
      </c>
      <c r="I10268" s="8">
        <f t="shared" si="321"/>
        <v>27.950000000000003</v>
      </c>
      <c r="J10268" s="42">
        <f>VLOOKUP(B10268,Invoices!A:I,9,TRUE)</f>
        <v>2021</v>
      </c>
    </row>
    <row r="10269" spans="1:10" x14ac:dyDescent="0.15">
      <c r="A10269" t="s">
        <v>13629</v>
      </c>
      <c r="B10269" t="s">
        <v>2170</v>
      </c>
      <c r="C10269" t="s">
        <v>100</v>
      </c>
      <c r="D10269" t="s">
        <v>78</v>
      </c>
      <c r="E10269">
        <v>5</v>
      </c>
      <c r="F10269" s="8">
        <f>VLOOKUP(C10269,Products!$A$2:$E$20,5,TRUE)</f>
        <v>49.95</v>
      </c>
      <c r="G10269" s="8">
        <f t="shared" si="320"/>
        <v>249.75</v>
      </c>
      <c r="H10269" s="8">
        <f>VLOOKUP(C10269,Products!$A$2:$F$20,6,TRUE)</f>
        <v>19.950000000000003</v>
      </c>
      <c r="I10269" s="8">
        <f t="shared" si="321"/>
        <v>99.750000000000014</v>
      </c>
      <c r="J10269" s="42">
        <f>VLOOKUP(B10269,Invoices!A:I,9,TRUE)</f>
        <v>2021</v>
      </c>
    </row>
    <row r="10270" spans="1:10" x14ac:dyDescent="0.15">
      <c r="A10270" t="s">
        <v>13630</v>
      </c>
      <c r="B10270" t="s">
        <v>2170</v>
      </c>
      <c r="C10270" t="s">
        <v>94</v>
      </c>
      <c r="D10270" t="s">
        <v>86</v>
      </c>
      <c r="E10270">
        <v>20</v>
      </c>
      <c r="F10270" s="8">
        <f>VLOOKUP(C10270,Products!$A$2:$E$20,5,TRUE)</f>
        <v>3.5</v>
      </c>
      <c r="G10270" s="8">
        <f t="shared" si="320"/>
        <v>70</v>
      </c>
      <c r="H10270" s="8">
        <f>VLOOKUP(C10270,Products!$A$2:$F$20,6,TRUE)</f>
        <v>0.54999999999999982</v>
      </c>
      <c r="I10270" s="8">
        <f t="shared" si="321"/>
        <v>10.999999999999996</v>
      </c>
      <c r="J10270" s="42">
        <f>VLOOKUP(B10270,Invoices!A:I,9,TRUE)</f>
        <v>2021</v>
      </c>
    </row>
    <row r="10271" spans="1:10" x14ac:dyDescent="0.15">
      <c r="A10271" t="s">
        <v>13631</v>
      </c>
      <c r="B10271" t="s">
        <v>2170</v>
      </c>
      <c r="C10271" t="s">
        <v>104</v>
      </c>
      <c r="D10271" t="s">
        <v>71</v>
      </c>
      <c r="E10271">
        <v>4</v>
      </c>
      <c r="F10271" s="8">
        <f>VLOOKUP(C10271,Products!$A$2:$E$20,5,TRUE)</f>
        <v>2.95</v>
      </c>
      <c r="G10271" s="8">
        <f t="shared" si="320"/>
        <v>11.8</v>
      </c>
      <c r="H10271" s="8">
        <f>VLOOKUP(C10271,Products!$A$2:$F$20,6,TRUE)</f>
        <v>1.1500000000000001</v>
      </c>
      <c r="I10271" s="8">
        <f t="shared" si="321"/>
        <v>4.6000000000000005</v>
      </c>
      <c r="J10271" s="42">
        <f>VLOOKUP(B10271,Invoices!A:I,9,TRUE)</f>
        <v>2021</v>
      </c>
    </row>
    <row r="10272" spans="1:10" x14ac:dyDescent="0.15">
      <c r="A10272" t="s">
        <v>13632</v>
      </c>
      <c r="B10272" t="s">
        <v>2171</v>
      </c>
      <c r="C10272" t="s">
        <v>95</v>
      </c>
      <c r="D10272" t="s">
        <v>73</v>
      </c>
      <c r="E10272">
        <v>2</v>
      </c>
      <c r="F10272" s="8">
        <f>VLOOKUP(C10272,Products!$A$2:$E$20,5,TRUE)</f>
        <v>12.95</v>
      </c>
      <c r="G10272" s="8">
        <f t="shared" si="320"/>
        <v>25.9</v>
      </c>
      <c r="H10272" s="8">
        <f>VLOOKUP(C10272,Products!$A$2:$F$20,6,TRUE)</f>
        <v>4.1999999999999993</v>
      </c>
      <c r="I10272" s="8">
        <f t="shared" si="321"/>
        <v>8.3999999999999986</v>
      </c>
      <c r="J10272" s="42">
        <f>VLOOKUP(B10272,Invoices!A:I,9,TRUE)</f>
        <v>2021</v>
      </c>
    </row>
    <row r="10273" spans="1:10" x14ac:dyDescent="0.15">
      <c r="A10273" t="s">
        <v>13633</v>
      </c>
      <c r="B10273" t="s">
        <v>2171</v>
      </c>
      <c r="C10273" t="s">
        <v>101</v>
      </c>
      <c r="D10273" t="s">
        <v>69</v>
      </c>
      <c r="E10273">
        <v>1</v>
      </c>
      <c r="F10273" s="8">
        <f>VLOOKUP(C10273,Products!$A$2:$E$20,5,TRUE)</f>
        <v>129.94999999999999</v>
      </c>
      <c r="G10273" s="8">
        <f t="shared" si="320"/>
        <v>129.94999999999999</v>
      </c>
      <c r="H10273" s="8">
        <f>VLOOKUP(C10273,Products!$A$2:$F$20,6,TRUE)</f>
        <v>40.449999999999989</v>
      </c>
      <c r="I10273" s="8">
        <f t="shared" si="321"/>
        <v>40.449999999999989</v>
      </c>
      <c r="J10273" s="42">
        <f>VLOOKUP(B10273,Invoices!A:I,9,TRUE)</f>
        <v>2021</v>
      </c>
    </row>
    <row r="10274" spans="1:10" x14ac:dyDescent="0.15">
      <c r="A10274" t="s">
        <v>13634</v>
      </c>
      <c r="B10274" t="s">
        <v>2171</v>
      </c>
      <c r="C10274" t="s">
        <v>104</v>
      </c>
      <c r="D10274" t="s">
        <v>71</v>
      </c>
      <c r="E10274">
        <v>1</v>
      </c>
      <c r="F10274" s="8">
        <f>VLOOKUP(C10274,Products!$A$2:$E$20,5,TRUE)</f>
        <v>2.95</v>
      </c>
      <c r="G10274" s="8">
        <f t="shared" si="320"/>
        <v>2.95</v>
      </c>
      <c r="H10274" s="8">
        <f>VLOOKUP(C10274,Products!$A$2:$F$20,6,TRUE)</f>
        <v>1.1500000000000001</v>
      </c>
      <c r="I10274" s="8">
        <f t="shared" si="321"/>
        <v>1.1500000000000001</v>
      </c>
      <c r="J10274" s="42">
        <f>VLOOKUP(B10274,Invoices!A:I,9,TRUE)</f>
        <v>2021</v>
      </c>
    </row>
    <row r="10275" spans="1:10" x14ac:dyDescent="0.15">
      <c r="A10275" t="s">
        <v>13635</v>
      </c>
      <c r="B10275" t="s">
        <v>2171</v>
      </c>
      <c r="C10275" t="s">
        <v>88</v>
      </c>
      <c r="D10275" t="s">
        <v>85</v>
      </c>
      <c r="E10275">
        <v>1</v>
      </c>
      <c r="F10275" s="8">
        <f>VLOOKUP(C10275,Products!$A$2:$E$20,5,TRUE)</f>
        <v>8.9499999999999993</v>
      </c>
      <c r="G10275" s="8">
        <f t="shared" si="320"/>
        <v>8.9499999999999993</v>
      </c>
      <c r="H10275" s="8">
        <f>VLOOKUP(C10275,Products!$A$2:$F$20,6,TRUE)</f>
        <v>5.6999999999999993</v>
      </c>
      <c r="I10275" s="8">
        <f t="shared" si="321"/>
        <v>5.6999999999999993</v>
      </c>
      <c r="J10275" s="42">
        <f>VLOOKUP(B10275,Invoices!A:I,9,TRUE)</f>
        <v>2021</v>
      </c>
    </row>
    <row r="10276" spans="1:10" x14ac:dyDescent="0.15">
      <c r="A10276" t="s">
        <v>13636</v>
      </c>
      <c r="B10276" t="s">
        <v>2171</v>
      </c>
      <c r="C10276" t="s">
        <v>90</v>
      </c>
      <c r="D10276" t="s">
        <v>72</v>
      </c>
      <c r="E10276">
        <v>4</v>
      </c>
      <c r="F10276" s="8">
        <f>VLOOKUP(C10276,Products!$A$2:$E$20,5,TRUE)</f>
        <v>8.9499999999999993</v>
      </c>
      <c r="G10276" s="8">
        <f t="shared" si="320"/>
        <v>35.799999999999997</v>
      </c>
      <c r="H10276" s="8">
        <f>VLOOKUP(C10276,Products!$A$2:$F$20,6,TRUE)</f>
        <v>5.6999999999999993</v>
      </c>
      <c r="I10276" s="8">
        <f t="shared" si="321"/>
        <v>22.799999999999997</v>
      </c>
      <c r="J10276" s="42">
        <f>VLOOKUP(B10276,Invoices!A:I,9,TRUE)</f>
        <v>2021</v>
      </c>
    </row>
    <row r="10277" spans="1:10" x14ac:dyDescent="0.15">
      <c r="A10277" t="s">
        <v>13637</v>
      </c>
      <c r="B10277" t="s">
        <v>2172</v>
      </c>
      <c r="C10277" t="s">
        <v>90</v>
      </c>
      <c r="D10277" t="s">
        <v>72</v>
      </c>
      <c r="E10277">
        <v>3</v>
      </c>
      <c r="F10277" s="8">
        <f>VLOOKUP(C10277,Products!$A$2:$E$20,5,TRUE)</f>
        <v>8.9499999999999993</v>
      </c>
      <c r="G10277" s="8">
        <f t="shared" si="320"/>
        <v>26.849999999999998</v>
      </c>
      <c r="H10277" s="8">
        <f>VLOOKUP(C10277,Products!$A$2:$F$20,6,TRUE)</f>
        <v>5.6999999999999993</v>
      </c>
      <c r="I10277" s="8">
        <f t="shared" si="321"/>
        <v>17.099999999999998</v>
      </c>
      <c r="J10277" s="42">
        <f>VLOOKUP(B10277,Invoices!A:I,9,TRUE)</f>
        <v>2021</v>
      </c>
    </row>
    <row r="10278" spans="1:10" x14ac:dyDescent="0.15">
      <c r="A10278" t="s">
        <v>13638</v>
      </c>
      <c r="B10278" t="s">
        <v>2172</v>
      </c>
      <c r="C10278" t="s">
        <v>94</v>
      </c>
      <c r="D10278" t="s">
        <v>86</v>
      </c>
      <c r="E10278">
        <v>1</v>
      </c>
      <c r="F10278" s="8">
        <f>VLOOKUP(C10278,Products!$A$2:$E$20,5,TRUE)</f>
        <v>3.5</v>
      </c>
      <c r="G10278" s="8">
        <f t="shared" si="320"/>
        <v>3.5</v>
      </c>
      <c r="H10278" s="8">
        <f>VLOOKUP(C10278,Products!$A$2:$F$20,6,TRUE)</f>
        <v>0.54999999999999982</v>
      </c>
      <c r="I10278" s="8">
        <f t="shared" si="321"/>
        <v>0.54999999999999982</v>
      </c>
      <c r="J10278" s="42">
        <f>VLOOKUP(B10278,Invoices!A:I,9,TRUE)</f>
        <v>2021</v>
      </c>
    </row>
    <row r="10279" spans="1:10" x14ac:dyDescent="0.15">
      <c r="A10279" t="s">
        <v>13639</v>
      </c>
      <c r="B10279" t="s">
        <v>2172</v>
      </c>
      <c r="C10279" t="s">
        <v>96</v>
      </c>
      <c r="D10279" t="s">
        <v>75</v>
      </c>
      <c r="E10279">
        <v>1</v>
      </c>
      <c r="F10279" s="8">
        <f>VLOOKUP(C10279,Products!$A$2:$E$20,5,TRUE)</f>
        <v>79.95</v>
      </c>
      <c r="G10279" s="8">
        <f t="shared" si="320"/>
        <v>79.95</v>
      </c>
      <c r="H10279" s="8">
        <f>VLOOKUP(C10279,Products!$A$2:$F$20,6,TRUE)</f>
        <v>27.950000000000003</v>
      </c>
      <c r="I10279" s="8">
        <f t="shared" si="321"/>
        <v>27.950000000000003</v>
      </c>
      <c r="J10279" s="42">
        <f>VLOOKUP(B10279,Invoices!A:I,9,TRUE)</f>
        <v>2021</v>
      </c>
    </row>
    <row r="10280" spans="1:10" x14ac:dyDescent="0.15">
      <c r="A10280" t="s">
        <v>13640</v>
      </c>
      <c r="B10280" t="s">
        <v>2172</v>
      </c>
      <c r="C10280" t="s">
        <v>87</v>
      </c>
      <c r="D10280" t="s">
        <v>68</v>
      </c>
      <c r="E10280">
        <v>4</v>
      </c>
      <c r="F10280" s="8">
        <f>VLOOKUP(C10280,Products!$A$2:$E$20,5,TRUE)</f>
        <v>19.95</v>
      </c>
      <c r="G10280" s="8">
        <f t="shared" si="320"/>
        <v>79.8</v>
      </c>
      <c r="H10280" s="8">
        <f>VLOOKUP(C10280,Products!$A$2:$F$20,6,TRUE)</f>
        <v>7.4499999999999993</v>
      </c>
      <c r="I10280" s="8">
        <f t="shared" si="321"/>
        <v>29.799999999999997</v>
      </c>
      <c r="J10280" s="42">
        <f>VLOOKUP(B10280,Invoices!A:I,9,TRUE)</f>
        <v>2021</v>
      </c>
    </row>
    <row r="10281" spans="1:10" x14ac:dyDescent="0.15">
      <c r="A10281" t="s">
        <v>13641</v>
      </c>
      <c r="B10281" t="s">
        <v>2173</v>
      </c>
      <c r="C10281" t="s">
        <v>92</v>
      </c>
      <c r="D10281" t="s">
        <v>82</v>
      </c>
      <c r="E10281">
        <v>1</v>
      </c>
      <c r="F10281" s="8">
        <f>VLOOKUP(C10281,Products!$A$2:$E$20,5,TRUE)</f>
        <v>19.95</v>
      </c>
      <c r="G10281" s="8">
        <f t="shared" si="320"/>
        <v>19.95</v>
      </c>
      <c r="H10281" s="8">
        <f>VLOOKUP(C10281,Products!$A$2:$F$20,6,TRUE)</f>
        <v>7.4499999999999993</v>
      </c>
      <c r="I10281" s="8">
        <f t="shared" si="321"/>
        <v>7.4499999999999993</v>
      </c>
      <c r="J10281" s="42">
        <f>VLOOKUP(B10281,Invoices!A:I,9,TRUE)</f>
        <v>2021</v>
      </c>
    </row>
    <row r="10282" spans="1:10" x14ac:dyDescent="0.15">
      <c r="A10282" t="s">
        <v>13642</v>
      </c>
      <c r="B10282" t="s">
        <v>2173</v>
      </c>
      <c r="C10282" t="s">
        <v>105</v>
      </c>
      <c r="D10282" t="s">
        <v>81</v>
      </c>
      <c r="E10282">
        <v>24</v>
      </c>
      <c r="F10282" s="8">
        <f>VLOOKUP(C10282,Products!$A$2:$E$20,5,TRUE)</f>
        <v>8.9499999999999993</v>
      </c>
      <c r="G10282" s="8">
        <f t="shared" si="320"/>
        <v>214.79999999999998</v>
      </c>
      <c r="H10282" s="8">
        <f>VLOOKUP(C10282,Products!$A$2:$F$20,6,TRUE)</f>
        <v>3.1999999999999993</v>
      </c>
      <c r="I10282" s="8">
        <f t="shared" si="321"/>
        <v>76.799999999999983</v>
      </c>
      <c r="J10282" s="42">
        <f>VLOOKUP(B10282,Invoices!A:I,9,TRUE)</f>
        <v>2021</v>
      </c>
    </row>
    <row r="10283" spans="1:10" x14ac:dyDescent="0.15">
      <c r="A10283" t="s">
        <v>13643</v>
      </c>
      <c r="B10283" t="s">
        <v>2173</v>
      </c>
      <c r="C10283" t="s">
        <v>94</v>
      </c>
      <c r="D10283" t="s">
        <v>86</v>
      </c>
      <c r="E10283">
        <v>24</v>
      </c>
      <c r="F10283" s="8">
        <f>VLOOKUP(C10283,Products!$A$2:$E$20,5,TRUE)</f>
        <v>3.5</v>
      </c>
      <c r="G10283" s="8">
        <f t="shared" si="320"/>
        <v>84</v>
      </c>
      <c r="H10283" s="8">
        <f>VLOOKUP(C10283,Products!$A$2:$F$20,6,TRUE)</f>
        <v>0.54999999999999982</v>
      </c>
      <c r="I10283" s="8">
        <f t="shared" si="321"/>
        <v>13.199999999999996</v>
      </c>
      <c r="J10283" s="42">
        <f>VLOOKUP(B10283,Invoices!A:I,9,TRUE)</f>
        <v>2021</v>
      </c>
    </row>
    <row r="10284" spans="1:10" x14ac:dyDescent="0.15">
      <c r="A10284" t="s">
        <v>13644</v>
      </c>
      <c r="B10284" t="s">
        <v>2173</v>
      </c>
      <c r="C10284" t="s">
        <v>102</v>
      </c>
      <c r="D10284" t="s">
        <v>83</v>
      </c>
      <c r="E10284">
        <v>1</v>
      </c>
      <c r="F10284" s="8">
        <f>VLOOKUP(C10284,Products!$A$2:$E$20,5,TRUE)</f>
        <v>29.95</v>
      </c>
      <c r="G10284" s="8">
        <f t="shared" si="320"/>
        <v>29.95</v>
      </c>
      <c r="H10284" s="8">
        <f>VLOOKUP(C10284,Products!$A$2:$F$20,6,TRUE)</f>
        <v>15</v>
      </c>
      <c r="I10284" s="8">
        <f t="shared" si="321"/>
        <v>15</v>
      </c>
      <c r="J10284" s="42">
        <f>VLOOKUP(B10284,Invoices!A:I,9,TRUE)</f>
        <v>2021</v>
      </c>
    </row>
    <row r="10285" spans="1:10" x14ac:dyDescent="0.15">
      <c r="A10285" t="s">
        <v>13645</v>
      </c>
      <c r="B10285" t="s">
        <v>2173</v>
      </c>
      <c r="C10285" t="s">
        <v>89</v>
      </c>
      <c r="D10285" t="s">
        <v>80</v>
      </c>
      <c r="E10285">
        <v>6</v>
      </c>
      <c r="F10285" s="8">
        <f>VLOOKUP(C10285,Products!$A$2:$E$20,5,TRUE)</f>
        <v>15.95</v>
      </c>
      <c r="G10285" s="8">
        <f t="shared" si="320"/>
        <v>95.699999999999989</v>
      </c>
      <c r="H10285" s="8">
        <f>VLOOKUP(C10285,Products!$A$2:$F$20,6,TRUE)</f>
        <v>6</v>
      </c>
      <c r="I10285" s="8">
        <f t="shared" si="321"/>
        <v>36</v>
      </c>
      <c r="J10285" s="42">
        <f>VLOOKUP(B10285,Invoices!A:I,9,TRUE)</f>
        <v>2021</v>
      </c>
    </row>
    <row r="10286" spans="1:10" x14ac:dyDescent="0.15">
      <c r="A10286" t="s">
        <v>13646</v>
      </c>
      <c r="B10286" t="s">
        <v>2173</v>
      </c>
      <c r="C10286" t="s">
        <v>100</v>
      </c>
      <c r="D10286" t="s">
        <v>78</v>
      </c>
      <c r="E10286">
        <v>1</v>
      </c>
      <c r="F10286" s="8">
        <f>VLOOKUP(C10286,Products!$A$2:$E$20,5,TRUE)</f>
        <v>49.95</v>
      </c>
      <c r="G10286" s="8">
        <f t="shared" si="320"/>
        <v>49.95</v>
      </c>
      <c r="H10286" s="8">
        <f>VLOOKUP(C10286,Products!$A$2:$F$20,6,TRUE)</f>
        <v>19.950000000000003</v>
      </c>
      <c r="I10286" s="8">
        <f t="shared" si="321"/>
        <v>19.950000000000003</v>
      </c>
      <c r="J10286" s="42">
        <f>VLOOKUP(B10286,Invoices!A:I,9,TRUE)</f>
        <v>2021</v>
      </c>
    </row>
    <row r="10287" spans="1:10" x14ac:dyDescent="0.15">
      <c r="A10287" t="s">
        <v>13647</v>
      </c>
      <c r="B10287" t="s">
        <v>2173</v>
      </c>
      <c r="C10287" t="s">
        <v>88</v>
      </c>
      <c r="D10287" t="s">
        <v>85</v>
      </c>
      <c r="E10287">
        <v>1</v>
      </c>
      <c r="F10287" s="8">
        <f>VLOOKUP(C10287,Products!$A$2:$E$20,5,TRUE)</f>
        <v>8.9499999999999993</v>
      </c>
      <c r="G10287" s="8">
        <f t="shared" si="320"/>
        <v>8.9499999999999993</v>
      </c>
      <c r="H10287" s="8">
        <f>VLOOKUP(C10287,Products!$A$2:$F$20,6,TRUE)</f>
        <v>5.6999999999999993</v>
      </c>
      <c r="I10287" s="8">
        <f t="shared" si="321"/>
        <v>5.6999999999999993</v>
      </c>
      <c r="J10287" s="42">
        <f>VLOOKUP(B10287,Invoices!A:I,9,TRUE)</f>
        <v>2021</v>
      </c>
    </row>
    <row r="10288" spans="1:10" x14ac:dyDescent="0.15">
      <c r="A10288" t="s">
        <v>13648</v>
      </c>
      <c r="B10288" t="s">
        <v>2173</v>
      </c>
      <c r="C10288" t="s">
        <v>104</v>
      </c>
      <c r="D10288" t="s">
        <v>71</v>
      </c>
      <c r="E10288">
        <v>1</v>
      </c>
      <c r="F10288" s="8">
        <f>VLOOKUP(C10288,Products!$A$2:$E$20,5,TRUE)</f>
        <v>2.95</v>
      </c>
      <c r="G10288" s="8">
        <f t="shared" si="320"/>
        <v>2.95</v>
      </c>
      <c r="H10288" s="8">
        <f>VLOOKUP(C10288,Products!$A$2:$F$20,6,TRUE)</f>
        <v>1.1500000000000001</v>
      </c>
      <c r="I10288" s="8">
        <f t="shared" si="321"/>
        <v>1.1500000000000001</v>
      </c>
      <c r="J10288" s="42">
        <f>VLOOKUP(B10288,Invoices!A:I,9,TRUE)</f>
        <v>2021</v>
      </c>
    </row>
    <row r="10289" spans="1:10" x14ac:dyDescent="0.15">
      <c r="A10289" t="s">
        <v>13649</v>
      </c>
      <c r="B10289" t="s">
        <v>2173</v>
      </c>
      <c r="C10289" t="s">
        <v>99</v>
      </c>
      <c r="D10289" t="s">
        <v>84</v>
      </c>
      <c r="E10289">
        <v>1</v>
      </c>
      <c r="F10289" s="8">
        <f>VLOOKUP(C10289,Products!$A$2:$E$20,5,TRUE)</f>
        <v>3.5</v>
      </c>
      <c r="G10289" s="8">
        <f t="shared" si="320"/>
        <v>3.5</v>
      </c>
      <c r="H10289" s="8">
        <f>VLOOKUP(C10289,Products!$A$2:$F$20,6,TRUE)</f>
        <v>0.54999999999999982</v>
      </c>
      <c r="I10289" s="8">
        <f t="shared" si="321"/>
        <v>0.54999999999999982</v>
      </c>
      <c r="J10289" s="42">
        <f>VLOOKUP(B10289,Invoices!A:I,9,TRUE)</f>
        <v>2021</v>
      </c>
    </row>
    <row r="10290" spans="1:10" x14ac:dyDescent="0.15">
      <c r="A10290" t="s">
        <v>13650</v>
      </c>
      <c r="B10290" t="s">
        <v>2173</v>
      </c>
      <c r="C10290" t="s">
        <v>101</v>
      </c>
      <c r="D10290" t="s">
        <v>69</v>
      </c>
      <c r="E10290">
        <v>1</v>
      </c>
      <c r="F10290" s="8">
        <f>VLOOKUP(C10290,Products!$A$2:$E$20,5,TRUE)</f>
        <v>129.94999999999999</v>
      </c>
      <c r="G10290" s="8">
        <f t="shared" si="320"/>
        <v>129.94999999999999</v>
      </c>
      <c r="H10290" s="8">
        <f>VLOOKUP(C10290,Products!$A$2:$F$20,6,TRUE)</f>
        <v>40.449999999999989</v>
      </c>
      <c r="I10290" s="8">
        <f t="shared" si="321"/>
        <v>40.449999999999989</v>
      </c>
      <c r="J10290" s="42">
        <f>VLOOKUP(B10290,Invoices!A:I,9,TRUE)</f>
        <v>2021</v>
      </c>
    </row>
    <row r="10291" spans="1:10" x14ac:dyDescent="0.15">
      <c r="A10291" t="s">
        <v>13651</v>
      </c>
      <c r="B10291" t="s">
        <v>2173</v>
      </c>
      <c r="C10291" t="s">
        <v>96</v>
      </c>
      <c r="D10291" t="s">
        <v>75</v>
      </c>
      <c r="E10291">
        <v>4</v>
      </c>
      <c r="F10291" s="8">
        <f>VLOOKUP(C10291,Products!$A$2:$E$20,5,TRUE)</f>
        <v>79.95</v>
      </c>
      <c r="G10291" s="8">
        <f t="shared" si="320"/>
        <v>319.8</v>
      </c>
      <c r="H10291" s="8">
        <f>VLOOKUP(C10291,Products!$A$2:$F$20,6,TRUE)</f>
        <v>27.950000000000003</v>
      </c>
      <c r="I10291" s="8">
        <f t="shared" si="321"/>
        <v>111.80000000000001</v>
      </c>
      <c r="J10291" s="42">
        <f>VLOOKUP(B10291,Invoices!A:I,9,TRUE)</f>
        <v>2021</v>
      </c>
    </row>
    <row r="10292" spans="1:10" x14ac:dyDescent="0.15">
      <c r="A10292" t="s">
        <v>13652</v>
      </c>
      <c r="B10292" t="s">
        <v>2173</v>
      </c>
      <c r="C10292" t="s">
        <v>103</v>
      </c>
      <c r="D10292" t="s">
        <v>77</v>
      </c>
      <c r="E10292">
        <v>1</v>
      </c>
      <c r="F10292" s="8">
        <f>VLOOKUP(C10292,Products!$A$2:$E$20,5,TRUE)</f>
        <v>8.9499999999999993</v>
      </c>
      <c r="G10292" s="8">
        <f t="shared" si="320"/>
        <v>8.9499999999999993</v>
      </c>
      <c r="H10292" s="8">
        <f>VLOOKUP(C10292,Products!$A$2:$F$20,6,TRUE)</f>
        <v>3.1999999999999993</v>
      </c>
      <c r="I10292" s="8">
        <f t="shared" si="321"/>
        <v>3.1999999999999993</v>
      </c>
      <c r="J10292" s="42">
        <f>VLOOKUP(B10292,Invoices!A:I,9,TRUE)</f>
        <v>2021</v>
      </c>
    </row>
    <row r="10293" spans="1:10" x14ac:dyDescent="0.15">
      <c r="A10293" t="s">
        <v>13653</v>
      </c>
      <c r="B10293" t="s">
        <v>2173</v>
      </c>
      <c r="C10293" t="s">
        <v>93</v>
      </c>
      <c r="D10293" t="s">
        <v>76</v>
      </c>
      <c r="E10293">
        <v>4</v>
      </c>
      <c r="F10293" s="8">
        <f>VLOOKUP(C10293,Products!$A$2:$E$20,5,TRUE)</f>
        <v>9.9499999999999993</v>
      </c>
      <c r="G10293" s="8">
        <f t="shared" si="320"/>
        <v>39.799999999999997</v>
      </c>
      <c r="H10293" s="8">
        <f>VLOOKUP(C10293,Products!$A$2:$F$20,6,TRUE)</f>
        <v>1.9499999999999993</v>
      </c>
      <c r="I10293" s="8">
        <f t="shared" si="321"/>
        <v>7.7999999999999972</v>
      </c>
      <c r="J10293" s="42">
        <f>VLOOKUP(B10293,Invoices!A:I,9,TRUE)</f>
        <v>2021</v>
      </c>
    </row>
    <row r="10294" spans="1:10" x14ac:dyDescent="0.15">
      <c r="A10294" t="s">
        <v>13654</v>
      </c>
      <c r="B10294" t="s">
        <v>2173</v>
      </c>
      <c r="C10294" t="s">
        <v>90</v>
      </c>
      <c r="D10294" t="s">
        <v>72</v>
      </c>
      <c r="E10294">
        <v>30</v>
      </c>
      <c r="F10294" s="8">
        <f>VLOOKUP(C10294,Products!$A$2:$E$20,5,TRUE)</f>
        <v>8.9499999999999993</v>
      </c>
      <c r="G10294" s="8">
        <f t="shared" si="320"/>
        <v>268.5</v>
      </c>
      <c r="H10294" s="8">
        <f>VLOOKUP(C10294,Products!$A$2:$F$20,6,TRUE)</f>
        <v>5.6999999999999993</v>
      </c>
      <c r="I10294" s="8">
        <f t="shared" si="321"/>
        <v>170.99999999999997</v>
      </c>
      <c r="J10294" s="42">
        <f>VLOOKUP(B10294,Invoices!A:I,9,TRUE)</f>
        <v>2021</v>
      </c>
    </row>
    <row r="10295" spans="1:10" x14ac:dyDescent="0.15">
      <c r="A10295" t="s">
        <v>13655</v>
      </c>
      <c r="B10295" t="s">
        <v>2173</v>
      </c>
      <c r="C10295" t="s">
        <v>87</v>
      </c>
      <c r="D10295" t="s">
        <v>68</v>
      </c>
      <c r="E10295">
        <v>10</v>
      </c>
      <c r="F10295" s="8">
        <f>VLOOKUP(C10295,Products!$A$2:$E$20,5,TRUE)</f>
        <v>19.95</v>
      </c>
      <c r="G10295" s="8">
        <f t="shared" si="320"/>
        <v>199.5</v>
      </c>
      <c r="H10295" s="8">
        <f>VLOOKUP(C10295,Products!$A$2:$F$20,6,TRUE)</f>
        <v>7.4499999999999993</v>
      </c>
      <c r="I10295" s="8">
        <f t="shared" si="321"/>
        <v>74.5</v>
      </c>
      <c r="J10295" s="42">
        <f>VLOOKUP(B10295,Invoices!A:I,9,TRUE)</f>
        <v>2021</v>
      </c>
    </row>
    <row r="10296" spans="1:10" x14ac:dyDescent="0.15">
      <c r="A10296" t="s">
        <v>13656</v>
      </c>
      <c r="B10296" t="s">
        <v>2173</v>
      </c>
      <c r="C10296" t="s">
        <v>97</v>
      </c>
      <c r="D10296" t="s">
        <v>74</v>
      </c>
      <c r="E10296">
        <v>20</v>
      </c>
      <c r="F10296" s="8">
        <f>VLOOKUP(C10296,Products!$A$2:$E$20,5,TRUE)</f>
        <v>1.5</v>
      </c>
      <c r="G10296" s="8">
        <f t="shared" si="320"/>
        <v>30</v>
      </c>
      <c r="H10296" s="8">
        <f>VLOOKUP(C10296,Products!$A$2:$F$20,6,TRUE)</f>
        <v>0.5</v>
      </c>
      <c r="I10296" s="8">
        <f t="shared" si="321"/>
        <v>10</v>
      </c>
      <c r="J10296" s="42">
        <f>VLOOKUP(B10296,Invoices!A:I,9,TRUE)</f>
        <v>2021</v>
      </c>
    </row>
    <row r="10297" spans="1:10" x14ac:dyDescent="0.15">
      <c r="A10297" t="s">
        <v>13657</v>
      </c>
      <c r="B10297" t="s">
        <v>2174</v>
      </c>
      <c r="C10297" t="s">
        <v>101</v>
      </c>
      <c r="D10297" t="s">
        <v>69</v>
      </c>
      <c r="E10297">
        <v>24</v>
      </c>
      <c r="F10297" s="8">
        <f>VLOOKUP(C10297,Products!$A$2:$E$20,5,TRUE)</f>
        <v>129.94999999999999</v>
      </c>
      <c r="G10297" s="8">
        <f t="shared" si="320"/>
        <v>3118.7999999999997</v>
      </c>
      <c r="H10297" s="8">
        <f>VLOOKUP(C10297,Products!$A$2:$F$20,6,TRUE)</f>
        <v>40.449999999999989</v>
      </c>
      <c r="I10297" s="8">
        <f t="shared" si="321"/>
        <v>970.79999999999973</v>
      </c>
      <c r="J10297" s="42">
        <f>VLOOKUP(B10297,Invoices!A:I,9,TRUE)</f>
        <v>2021</v>
      </c>
    </row>
    <row r="10298" spans="1:10" x14ac:dyDescent="0.15">
      <c r="A10298" t="s">
        <v>13658</v>
      </c>
      <c r="B10298" t="s">
        <v>2174</v>
      </c>
      <c r="C10298" t="s">
        <v>99</v>
      </c>
      <c r="D10298" t="s">
        <v>84</v>
      </c>
      <c r="E10298">
        <v>1</v>
      </c>
      <c r="F10298" s="8">
        <f>VLOOKUP(C10298,Products!$A$2:$E$20,5,TRUE)</f>
        <v>3.5</v>
      </c>
      <c r="G10298" s="8">
        <f t="shared" si="320"/>
        <v>3.5</v>
      </c>
      <c r="H10298" s="8">
        <f>VLOOKUP(C10298,Products!$A$2:$F$20,6,TRUE)</f>
        <v>0.54999999999999982</v>
      </c>
      <c r="I10298" s="8">
        <f t="shared" si="321"/>
        <v>0.54999999999999982</v>
      </c>
      <c r="J10298" s="42">
        <f>VLOOKUP(B10298,Invoices!A:I,9,TRUE)</f>
        <v>2021</v>
      </c>
    </row>
    <row r="10299" spans="1:10" x14ac:dyDescent="0.15">
      <c r="A10299" t="s">
        <v>13659</v>
      </c>
      <c r="B10299" t="s">
        <v>2175</v>
      </c>
      <c r="C10299" t="s">
        <v>97</v>
      </c>
      <c r="D10299" t="s">
        <v>74</v>
      </c>
      <c r="E10299">
        <v>4</v>
      </c>
      <c r="F10299" s="8">
        <f>VLOOKUP(C10299,Products!$A$2:$E$20,5,TRUE)</f>
        <v>1.5</v>
      </c>
      <c r="G10299" s="8">
        <f t="shared" si="320"/>
        <v>6</v>
      </c>
      <c r="H10299" s="8">
        <f>VLOOKUP(C10299,Products!$A$2:$F$20,6,TRUE)</f>
        <v>0.5</v>
      </c>
      <c r="I10299" s="8">
        <f t="shared" si="321"/>
        <v>2</v>
      </c>
      <c r="J10299" s="42">
        <f>VLOOKUP(B10299,Invoices!A:I,9,TRUE)</f>
        <v>2021</v>
      </c>
    </row>
    <row r="10300" spans="1:10" x14ac:dyDescent="0.15">
      <c r="A10300" t="s">
        <v>13660</v>
      </c>
      <c r="B10300" t="s">
        <v>2175</v>
      </c>
      <c r="C10300" t="s">
        <v>87</v>
      </c>
      <c r="D10300" t="s">
        <v>68</v>
      </c>
      <c r="E10300">
        <v>3</v>
      </c>
      <c r="F10300" s="8">
        <f>VLOOKUP(C10300,Products!$A$2:$E$20,5,TRUE)</f>
        <v>19.95</v>
      </c>
      <c r="G10300" s="8">
        <f t="shared" si="320"/>
        <v>59.849999999999994</v>
      </c>
      <c r="H10300" s="8">
        <f>VLOOKUP(C10300,Products!$A$2:$F$20,6,TRUE)</f>
        <v>7.4499999999999993</v>
      </c>
      <c r="I10300" s="8">
        <f t="shared" si="321"/>
        <v>22.349999999999998</v>
      </c>
      <c r="J10300" s="42">
        <f>VLOOKUP(B10300,Invoices!A:I,9,TRUE)</f>
        <v>2021</v>
      </c>
    </row>
    <row r="10301" spans="1:10" x14ac:dyDescent="0.15">
      <c r="A10301" t="s">
        <v>13661</v>
      </c>
      <c r="B10301" t="s">
        <v>2176</v>
      </c>
      <c r="C10301" t="s">
        <v>95</v>
      </c>
      <c r="D10301" t="s">
        <v>73</v>
      </c>
      <c r="E10301">
        <v>4</v>
      </c>
      <c r="F10301" s="8">
        <f>VLOOKUP(C10301,Products!$A$2:$E$20,5,TRUE)</f>
        <v>12.95</v>
      </c>
      <c r="G10301" s="8">
        <f t="shared" si="320"/>
        <v>51.8</v>
      </c>
      <c r="H10301" s="8">
        <f>VLOOKUP(C10301,Products!$A$2:$F$20,6,TRUE)</f>
        <v>4.1999999999999993</v>
      </c>
      <c r="I10301" s="8">
        <f t="shared" si="321"/>
        <v>16.799999999999997</v>
      </c>
      <c r="J10301" s="42">
        <f>VLOOKUP(B10301,Invoices!A:I,9,TRUE)</f>
        <v>2021</v>
      </c>
    </row>
    <row r="10302" spans="1:10" x14ac:dyDescent="0.15">
      <c r="A10302" t="s">
        <v>13662</v>
      </c>
      <c r="B10302" t="s">
        <v>2176</v>
      </c>
      <c r="C10302" t="s">
        <v>89</v>
      </c>
      <c r="D10302" t="s">
        <v>80</v>
      </c>
      <c r="E10302">
        <v>5</v>
      </c>
      <c r="F10302" s="8">
        <f>VLOOKUP(C10302,Products!$A$2:$E$20,5,TRUE)</f>
        <v>15.95</v>
      </c>
      <c r="G10302" s="8">
        <f t="shared" si="320"/>
        <v>79.75</v>
      </c>
      <c r="H10302" s="8">
        <f>VLOOKUP(C10302,Products!$A$2:$F$20,6,TRUE)</f>
        <v>6</v>
      </c>
      <c r="I10302" s="8">
        <f t="shared" si="321"/>
        <v>30</v>
      </c>
      <c r="J10302" s="42">
        <f>VLOOKUP(B10302,Invoices!A:I,9,TRUE)</f>
        <v>2021</v>
      </c>
    </row>
    <row r="10303" spans="1:10" x14ac:dyDescent="0.15">
      <c r="A10303" t="s">
        <v>13663</v>
      </c>
      <c r="B10303" t="s">
        <v>2176</v>
      </c>
      <c r="C10303" t="s">
        <v>92</v>
      </c>
      <c r="D10303" t="s">
        <v>82</v>
      </c>
      <c r="E10303">
        <v>1</v>
      </c>
      <c r="F10303" s="8">
        <f>VLOOKUP(C10303,Products!$A$2:$E$20,5,TRUE)</f>
        <v>19.95</v>
      </c>
      <c r="G10303" s="8">
        <f t="shared" si="320"/>
        <v>19.95</v>
      </c>
      <c r="H10303" s="8">
        <f>VLOOKUP(C10303,Products!$A$2:$F$20,6,TRUE)</f>
        <v>7.4499999999999993</v>
      </c>
      <c r="I10303" s="8">
        <f t="shared" si="321"/>
        <v>7.4499999999999993</v>
      </c>
      <c r="J10303" s="42">
        <f>VLOOKUP(B10303,Invoices!A:I,9,TRUE)</f>
        <v>2021</v>
      </c>
    </row>
    <row r="10304" spans="1:10" x14ac:dyDescent="0.15">
      <c r="A10304" t="s">
        <v>13664</v>
      </c>
      <c r="B10304" t="s">
        <v>2177</v>
      </c>
      <c r="C10304" t="s">
        <v>103</v>
      </c>
      <c r="D10304" t="s">
        <v>77</v>
      </c>
      <c r="E10304">
        <v>1</v>
      </c>
      <c r="F10304" s="8">
        <f>VLOOKUP(C10304,Products!$A$2:$E$20,5,TRUE)</f>
        <v>8.9499999999999993</v>
      </c>
      <c r="G10304" s="8">
        <f t="shared" si="320"/>
        <v>8.9499999999999993</v>
      </c>
      <c r="H10304" s="8">
        <f>VLOOKUP(C10304,Products!$A$2:$F$20,6,TRUE)</f>
        <v>3.1999999999999993</v>
      </c>
      <c r="I10304" s="8">
        <f t="shared" si="321"/>
        <v>3.1999999999999993</v>
      </c>
      <c r="J10304" s="42">
        <f>VLOOKUP(B10304,Invoices!A:I,9,TRUE)</f>
        <v>2021</v>
      </c>
    </row>
    <row r="10305" spans="1:10" x14ac:dyDescent="0.15">
      <c r="A10305" t="s">
        <v>13665</v>
      </c>
      <c r="B10305" t="s">
        <v>2177</v>
      </c>
      <c r="C10305" t="s">
        <v>90</v>
      </c>
      <c r="D10305" t="s">
        <v>72</v>
      </c>
      <c r="E10305">
        <v>2</v>
      </c>
      <c r="F10305" s="8">
        <f>VLOOKUP(C10305,Products!$A$2:$E$20,5,TRUE)</f>
        <v>8.9499999999999993</v>
      </c>
      <c r="G10305" s="8">
        <f t="shared" si="320"/>
        <v>17.899999999999999</v>
      </c>
      <c r="H10305" s="8">
        <f>VLOOKUP(C10305,Products!$A$2:$F$20,6,TRUE)</f>
        <v>5.6999999999999993</v>
      </c>
      <c r="I10305" s="8">
        <f t="shared" si="321"/>
        <v>11.399999999999999</v>
      </c>
      <c r="J10305" s="42">
        <f>VLOOKUP(B10305,Invoices!A:I,9,TRUE)</f>
        <v>2021</v>
      </c>
    </row>
    <row r="10306" spans="1:10" x14ac:dyDescent="0.15">
      <c r="A10306" t="s">
        <v>13666</v>
      </c>
      <c r="B10306" t="s">
        <v>2177</v>
      </c>
      <c r="C10306" t="s">
        <v>104</v>
      </c>
      <c r="D10306" t="s">
        <v>71</v>
      </c>
      <c r="E10306">
        <v>1</v>
      </c>
      <c r="F10306" s="8">
        <f>VLOOKUP(C10306,Products!$A$2:$E$20,5,TRUE)</f>
        <v>2.95</v>
      </c>
      <c r="G10306" s="8">
        <f t="shared" si="320"/>
        <v>2.95</v>
      </c>
      <c r="H10306" s="8">
        <f>VLOOKUP(C10306,Products!$A$2:$F$20,6,TRUE)</f>
        <v>1.1500000000000001</v>
      </c>
      <c r="I10306" s="8">
        <f t="shared" si="321"/>
        <v>1.1500000000000001</v>
      </c>
      <c r="J10306" s="42">
        <f>VLOOKUP(B10306,Invoices!A:I,9,TRUE)</f>
        <v>2021</v>
      </c>
    </row>
    <row r="10307" spans="1:10" x14ac:dyDescent="0.15">
      <c r="A10307" t="s">
        <v>13667</v>
      </c>
      <c r="B10307" t="s">
        <v>2178</v>
      </c>
      <c r="C10307" t="s">
        <v>93</v>
      </c>
      <c r="D10307" t="s">
        <v>76</v>
      </c>
      <c r="E10307">
        <v>25</v>
      </c>
      <c r="F10307" s="8">
        <f>VLOOKUP(C10307,Products!$A$2:$E$20,5,TRUE)</f>
        <v>9.9499999999999993</v>
      </c>
      <c r="G10307" s="8">
        <f t="shared" ref="G10307:G10370" si="322">F10307*E10307</f>
        <v>248.74999999999997</v>
      </c>
      <c r="H10307" s="8">
        <f>VLOOKUP(C10307,Products!$A$2:$F$20,6,TRUE)</f>
        <v>1.9499999999999993</v>
      </c>
      <c r="I10307" s="8">
        <f t="shared" ref="I10307:I10370" si="323">H10307*E10307</f>
        <v>48.749999999999986</v>
      </c>
      <c r="J10307" s="42">
        <f>VLOOKUP(B10307,Invoices!A:I,9,TRUE)</f>
        <v>2021</v>
      </c>
    </row>
    <row r="10308" spans="1:10" x14ac:dyDescent="0.15">
      <c r="A10308" t="s">
        <v>13668</v>
      </c>
      <c r="B10308" t="s">
        <v>2178</v>
      </c>
      <c r="C10308" t="s">
        <v>90</v>
      </c>
      <c r="D10308" t="s">
        <v>72</v>
      </c>
      <c r="E10308">
        <v>20</v>
      </c>
      <c r="F10308" s="8">
        <f>VLOOKUP(C10308,Products!$A$2:$E$20,5,TRUE)</f>
        <v>8.9499999999999993</v>
      </c>
      <c r="G10308" s="8">
        <f t="shared" si="322"/>
        <v>179</v>
      </c>
      <c r="H10308" s="8">
        <f>VLOOKUP(C10308,Products!$A$2:$F$20,6,TRUE)</f>
        <v>5.6999999999999993</v>
      </c>
      <c r="I10308" s="8">
        <f t="shared" si="323"/>
        <v>113.99999999999999</v>
      </c>
      <c r="J10308" s="42">
        <f>VLOOKUP(B10308,Invoices!A:I,9,TRUE)</f>
        <v>2021</v>
      </c>
    </row>
    <row r="10309" spans="1:10" x14ac:dyDescent="0.15">
      <c r="A10309" t="s">
        <v>13669</v>
      </c>
      <c r="B10309" t="s">
        <v>2179</v>
      </c>
      <c r="C10309" t="s">
        <v>101</v>
      </c>
      <c r="D10309" t="s">
        <v>69</v>
      </c>
      <c r="E10309">
        <v>2</v>
      </c>
      <c r="F10309" s="8">
        <f>VLOOKUP(C10309,Products!$A$2:$E$20,5,TRUE)</f>
        <v>129.94999999999999</v>
      </c>
      <c r="G10309" s="8">
        <f t="shared" si="322"/>
        <v>259.89999999999998</v>
      </c>
      <c r="H10309" s="8">
        <f>VLOOKUP(C10309,Products!$A$2:$F$20,6,TRUE)</f>
        <v>40.449999999999989</v>
      </c>
      <c r="I10309" s="8">
        <f t="shared" si="323"/>
        <v>80.899999999999977</v>
      </c>
      <c r="J10309" s="42">
        <f>VLOOKUP(B10309,Invoices!A:I,9,TRUE)</f>
        <v>2021</v>
      </c>
    </row>
    <row r="10310" spans="1:10" x14ac:dyDescent="0.15">
      <c r="A10310" t="s">
        <v>13670</v>
      </c>
      <c r="B10310" t="s">
        <v>2179</v>
      </c>
      <c r="C10310" t="s">
        <v>98</v>
      </c>
      <c r="D10310" t="s">
        <v>79</v>
      </c>
      <c r="E10310">
        <v>1</v>
      </c>
      <c r="F10310" s="8">
        <f>VLOOKUP(C10310,Products!$A$2:$E$20,5,TRUE)</f>
        <v>14.95</v>
      </c>
      <c r="G10310" s="8">
        <f t="shared" si="322"/>
        <v>14.95</v>
      </c>
      <c r="H10310" s="8">
        <f>VLOOKUP(C10310,Products!$A$2:$F$20,6,TRUE)</f>
        <v>3.0499999999999989</v>
      </c>
      <c r="I10310" s="8">
        <f t="shared" si="323"/>
        <v>3.0499999999999989</v>
      </c>
      <c r="J10310" s="42">
        <f>VLOOKUP(B10310,Invoices!A:I,9,TRUE)</f>
        <v>2021</v>
      </c>
    </row>
    <row r="10311" spans="1:10" x14ac:dyDescent="0.15">
      <c r="A10311" t="s">
        <v>13671</v>
      </c>
      <c r="B10311" t="s">
        <v>2179</v>
      </c>
      <c r="C10311" t="s">
        <v>105</v>
      </c>
      <c r="D10311" t="s">
        <v>81</v>
      </c>
      <c r="E10311">
        <v>1</v>
      </c>
      <c r="F10311" s="8">
        <f>VLOOKUP(C10311,Products!$A$2:$E$20,5,TRUE)</f>
        <v>8.9499999999999993</v>
      </c>
      <c r="G10311" s="8">
        <f t="shared" si="322"/>
        <v>8.9499999999999993</v>
      </c>
      <c r="H10311" s="8">
        <f>VLOOKUP(C10311,Products!$A$2:$F$20,6,TRUE)</f>
        <v>3.1999999999999993</v>
      </c>
      <c r="I10311" s="8">
        <f t="shared" si="323"/>
        <v>3.1999999999999993</v>
      </c>
      <c r="J10311" s="42">
        <f>VLOOKUP(B10311,Invoices!A:I,9,TRUE)</f>
        <v>2021</v>
      </c>
    </row>
    <row r="10312" spans="1:10" x14ac:dyDescent="0.15">
      <c r="A10312" t="s">
        <v>13672</v>
      </c>
      <c r="B10312" t="s">
        <v>2179</v>
      </c>
      <c r="C10312" t="s">
        <v>95</v>
      </c>
      <c r="D10312" t="s">
        <v>73</v>
      </c>
      <c r="E10312">
        <v>9</v>
      </c>
      <c r="F10312" s="8">
        <f>VLOOKUP(C10312,Products!$A$2:$E$20,5,TRUE)</f>
        <v>12.95</v>
      </c>
      <c r="G10312" s="8">
        <f t="shared" si="322"/>
        <v>116.55</v>
      </c>
      <c r="H10312" s="8">
        <f>VLOOKUP(C10312,Products!$A$2:$F$20,6,TRUE)</f>
        <v>4.1999999999999993</v>
      </c>
      <c r="I10312" s="8">
        <f t="shared" si="323"/>
        <v>37.799999999999997</v>
      </c>
      <c r="J10312" s="42">
        <f>VLOOKUP(B10312,Invoices!A:I,9,TRUE)</f>
        <v>2021</v>
      </c>
    </row>
    <row r="10313" spans="1:10" x14ac:dyDescent="0.15">
      <c r="A10313" t="s">
        <v>13673</v>
      </c>
      <c r="B10313" t="s">
        <v>2180</v>
      </c>
      <c r="C10313" t="s">
        <v>104</v>
      </c>
      <c r="D10313" t="s">
        <v>71</v>
      </c>
      <c r="E10313">
        <v>10</v>
      </c>
      <c r="F10313" s="8">
        <f>VLOOKUP(C10313,Products!$A$2:$E$20,5,TRUE)</f>
        <v>2.95</v>
      </c>
      <c r="G10313" s="8">
        <f t="shared" si="322"/>
        <v>29.5</v>
      </c>
      <c r="H10313" s="8">
        <f>VLOOKUP(C10313,Products!$A$2:$F$20,6,TRUE)</f>
        <v>1.1500000000000001</v>
      </c>
      <c r="I10313" s="8">
        <f t="shared" si="323"/>
        <v>11.500000000000002</v>
      </c>
      <c r="J10313" s="42">
        <f>VLOOKUP(B10313,Invoices!A:I,9,TRUE)</f>
        <v>2021</v>
      </c>
    </row>
    <row r="10314" spans="1:10" x14ac:dyDescent="0.15">
      <c r="A10314" t="s">
        <v>13674</v>
      </c>
      <c r="B10314" t="s">
        <v>2181</v>
      </c>
      <c r="C10314" t="s">
        <v>87</v>
      </c>
      <c r="D10314" t="s">
        <v>68</v>
      </c>
      <c r="E10314">
        <v>1</v>
      </c>
      <c r="F10314" s="8">
        <f>VLOOKUP(C10314,Products!$A$2:$E$20,5,TRUE)</f>
        <v>19.95</v>
      </c>
      <c r="G10314" s="8">
        <f t="shared" si="322"/>
        <v>19.95</v>
      </c>
      <c r="H10314" s="8">
        <f>VLOOKUP(C10314,Products!$A$2:$F$20,6,TRUE)</f>
        <v>7.4499999999999993</v>
      </c>
      <c r="I10314" s="8">
        <f t="shared" si="323"/>
        <v>7.4499999999999993</v>
      </c>
      <c r="J10314" s="42">
        <f>VLOOKUP(B10314,Invoices!A:I,9,TRUE)</f>
        <v>2021</v>
      </c>
    </row>
    <row r="10315" spans="1:10" x14ac:dyDescent="0.15">
      <c r="A10315" t="s">
        <v>13675</v>
      </c>
      <c r="B10315" t="s">
        <v>2182</v>
      </c>
      <c r="C10315" t="s">
        <v>96</v>
      </c>
      <c r="D10315" t="s">
        <v>75</v>
      </c>
      <c r="E10315">
        <v>1</v>
      </c>
      <c r="F10315" s="8">
        <f>VLOOKUP(C10315,Products!$A$2:$E$20,5,TRUE)</f>
        <v>79.95</v>
      </c>
      <c r="G10315" s="8">
        <f t="shared" si="322"/>
        <v>79.95</v>
      </c>
      <c r="H10315" s="8">
        <f>VLOOKUP(C10315,Products!$A$2:$F$20,6,TRUE)</f>
        <v>27.950000000000003</v>
      </c>
      <c r="I10315" s="8">
        <f t="shared" si="323"/>
        <v>27.950000000000003</v>
      </c>
      <c r="J10315" s="42">
        <f>VLOOKUP(B10315,Invoices!A:I,9,TRUE)</f>
        <v>2021</v>
      </c>
    </row>
    <row r="10316" spans="1:10" x14ac:dyDescent="0.15">
      <c r="A10316" t="s">
        <v>13676</v>
      </c>
      <c r="B10316" t="s">
        <v>2182</v>
      </c>
      <c r="C10316" t="s">
        <v>105</v>
      </c>
      <c r="D10316" t="s">
        <v>81</v>
      </c>
      <c r="E10316">
        <v>1</v>
      </c>
      <c r="F10316" s="8">
        <f>VLOOKUP(C10316,Products!$A$2:$E$20,5,TRUE)</f>
        <v>8.9499999999999993</v>
      </c>
      <c r="G10316" s="8">
        <f t="shared" si="322"/>
        <v>8.9499999999999993</v>
      </c>
      <c r="H10316" s="8">
        <f>VLOOKUP(C10316,Products!$A$2:$F$20,6,TRUE)</f>
        <v>3.1999999999999993</v>
      </c>
      <c r="I10316" s="8">
        <f t="shared" si="323"/>
        <v>3.1999999999999993</v>
      </c>
      <c r="J10316" s="42">
        <f>VLOOKUP(B10316,Invoices!A:I,9,TRUE)</f>
        <v>2021</v>
      </c>
    </row>
    <row r="10317" spans="1:10" x14ac:dyDescent="0.15">
      <c r="A10317" t="s">
        <v>13677</v>
      </c>
      <c r="B10317" t="s">
        <v>2182</v>
      </c>
      <c r="C10317" t="s">
        <v>93</v>
      </c>
      <c r="D10317" t="s">
        <v>76</v>
      </c>
      <c r="E10317">
        <v>3</v>
      </c>
      <c r="F10317" s="8">
        <f>VLOOKUP(C10317,Products!$A$2:$E$20,5,TRUE)</f>
        <v>9.9499999999999993</v>
      </c>
      <c r="G10317" s="8">
        <f t="shared" si="322"/>
        <v>29.849999999999998</v>
      </c>
      <c r="H10317" s="8">
        <f>VLOOKUP(C10317,Products!$A$2:$F$20,6,TRUE)</f>
        <v>1.9499999999999993</v>
      </c>
      <c r="I10317" s="8">
        <f t="shared" si="323"/>
        <v>5.8499999999999979</v>
      </c>
      <c r="J10317" s="42">
        <f>VLOOKUP(B10317,Invoices!A:I,9,TRUE)</f>
        <v>2021</v>
      </c>
    </row>
    <row r="10318" spans="1:10" x14ac:dyDescent="0.15">
      <c r="A10318" t="s">
        <v>13678</v>
      </c>
      <c r="B10318" t="s">
        <v>2182</v>
      </c>
      <c r="C10318" t="s">
        <v>87</v>
      </c>
      <c r="D10318" t="s">
        <v>68</v>
      </c>
      <c r="E10318">
        <v>1</v>
      </c>
      <c r="F10318" s="8">
        <f>VLOOKUP(C10318,Products!$A$2:$E$20,5,TRUE)</f>
        <v>19.95</v>
      </c>
      <c r="G10318" s="8">
        <f t="shared" si="322"/>
        <v>19.95</v>
      </c>
      <c r="H10318" s="8">
        <f>VLOOKUP(C10318,Products!$A$2:$F$20,6,TRUE)</f>
        <v>7.4499999999999993</v>
      </c>
      <c r="I10318" s="8">
        <f t="shared" si="323"/>
        <v>7.4499999999999993</v>
      </c>
      <c r="J10318" s="42">
        <f>VLOOKUP(B10318,Invoices!A:I,9,TRUE)</f>
        <v>2021</v>
      </c>
    </row>
    <row r="10319" spans="1:10" x14ac:dyDescent="0.15">
      <c r="A10319" t="s">
        <v>13679</v>
      </c>
      <c r="B10319" t="s">
        <v>2182</v>
      </c>
      <c r="C10319" t="s">
        <v>104</v>
      </c>
      <c r="D10319" t="s">
        <v>71</v>
      </c>
      <c r="E10319">
        <v>1</v>
      </c>
      <c r="F10319" s="8">
        <f>VLOOKUP(C10319,Products!$A$2:$E$20,5,TRUE)</f>
        <v>2.95</v>
      </c>
      <c r="G10319" s="8">
        <f t="shared" si="322"/>
        <v>2.95</v>
      </c>
      <c r="H10319" s="8">
        <f>VLOOKUP(C10319,Products!$A$2:$F$20,6,TRUE)</f>
        <v>1.1500000000000001</v>
      </c>
      <c r="I10319" s="8">
        <f t="shared" si="323"/>
        <v>1.1500000000000001</v>
      </c>
      <c r="J10319" s="42">
        <f>VLOOKUP(B10319,Invoices!A:I,9,TRUE)</f>
        <v>2021</v>
      </c>
    </row>
    <row r="10320" spans="1:10" x14ac:dyDescent="0.15">
      <c r="A10320" t="s">
        <v>13680</v>
      </c>
      <c r="B10320" t="s">
        <v>2182</v>
      </c>
      <c r="C10320" t="s">
        <v>101</v>
      </c>
      <c r="D10320" t="s">
        <v>69</v>
      </c>
      <c r="E10320">
        <v>5</v>
      </c>
      <c r="F10320" s="8">
        <f>VLOOKUP(C10320,Products!$A$2:$E$20,5,TRUE)</f>
        <v>129.94999999999999</v>
      </c>
      <c r="G10320" s="8">
        <f t="shared" si="322"/>
        <v>649.75</v>
      </c>
      <c r="H10320" s="8">
        <f>VLOOKUP(C10320,Products!$A$2:$F$20,6,TRUE)</f>
        <v>40.449999999999989</v>
      </c>
      <c r="I10320" s="8">
        <f t="shared" si="323"/>
        <v>202.24999999999994</v>
      </c>
      <c r="J10320" s="42">
        <f>VLOOKUP(B10320,Invoices!A:I,9,TRUE)</f>
        <v>2021</v>
      </c>
    </row>
    <row r="10321" spans="1:10" x14ac:dyDescent="0.15">
      <c r="A10321" t="s">
        <v>13681</v>
      </c>
      <c r="B10321" t="s">
        <v>2182</v>
      </c>
      <c r="C10321" t="s">
        <v>99</v>
      </c>
      <c r="D10321" t="s">
        <v>84</v>
      </c>
      <c r="E10321">
        <v>30</v>
      </c>
      <c r="F10321" s="8">
        <f>VLOOKUP(C10321,Products!$A$2:$E$20,5,TRUE)</f>
        <v>3.5</v>
      </c>
      <c r="G10321" s="8">
        <f t="shared" si="322"/>
        <v>105</v>
      </c>
      <c r="H10321" s="8">
        <f>VLOOKUP(C10321,Products!$A$2:$F$20,6,TRUE)</f>
        <v>0.54999999999999982</v>
      </c>
      <c r="I10321" s="8">
        <f t="shared" si="323"/>
        <v>16.499999999999993</v>
      </c>
      <c r="J10321" s="42">
        <f>VLOOKUP(B10321,Invoices!A:I,9,TRUE)</f>
        <v>2021</v>
      </c>
    </row>
    <row r="10322" spans="1:10" x14ac:dyDescent="0.15">
      <c r="A10322" t="s">
        <v>13682</v>
      </c>
      <c r="B10322" t="s">
        <v>2182</v>
      </c>
      <c r="C10322" t="s">
        <v>103</v>
      </c>
      <c r="D10322" t="s">
        <v>77</v>
      </c>
      <c r="E10322">
        <v>3</v>
      </c>
      <c r="F10322" s="8">
        <f>VLOOKUP(C10322,Products!$A$2:$E$20,5,TRUE)</f>
        <v>8.9499999999999993</v>
      </c>
      <c r="G10322" s="8">
        <f t="shared" si="322"/>
        <v>26.849999999999998</v>
      </c>
      <c r="H10322" s="8">
        <f>VLOOKUP(C10322,Products!$A$2:$F$20,6,TRUE)</f>
        <v>3.1999999999999993</v>
      </c>
      <c r="I10322" s="8">
        <f t="shared" si="323"/>
        <v>9.5999999999999979</v>
      </c>
      <c r="J10322" s="42">
        <f>VLOOKUP(B10322,Invoices!A:I,9,TRUE)</f>
        <v>2021</v>
      </c>
    </row>
    <row r="10323" spans="1:10" x14ac:dyDescent="0.15">
      <c r="A10323" t="s">
        <v>13683</v>
      </c>
      <c r="B10323" t="s">
        <v>2183</v>
      </c>
      <c r="C10323" t="s">
        <v>98</v>
      </c>
      <c r="D10323" t="s">
        <v>79</v>
      </c>
      <c r="E10323">
        <v>2</v>
      </c>
      <c r="F10323" s="8">
        <f>VLOOKUP(C10323,Products!$A$2:$E$20,5,TRUE)</f>
        <v>14.95</v>
      </c>
      <c r="G10323" s="8">
        <f t="shared" si="322"/>
        <v>29.9</v>
      </c>
      <c r="H10323" s="8">
        <f>VLOOKUP(C10323,Products!$A$2:$F$20,6,TRUE)</f>
        <v>3.0499999999999989</v>
      </c>
      <c r="I10323" s="8">
        <f t="shared" si="323"/>
        <v>6.0999999999999979</v>
      </c>
      <c r="J10323" s="42">
        <f>VLOOKUP(B10323,Invoices!A:I,9,TRUE)</f>
        <v>2021</v>
      </c>
    </row>
    <row r="10324" spans="1:10" x14ac:dyDescent="0.15">
      <c r="A10324" t="s">
        <v>13684</v>
      </c>
      <c r="B10324" t="s">
        <v>2183</v>
      </c>
      <c r="C10324" t="s">
        <v>96</v>
      </c>
      <c r="D10324" t="s">
        <v>75</v>
      </c>
      <c r="E10324">
        <v>1</v>
      </c>
      <c r="F10324" s="8">
        <f>VLOOKUP(C10324,Products!$A$2:$E$20,5,TRUE)</f>
        <v>79.95</v>
      </c>
      <c r="G10324" s="8">
        <f t="shared" si="322"/>
        <v>79.95</v>
      </c>
      <c r="H10324" s="8">
        <f>VLOOKUP(C10324,Products!$A$2:$F$20,6,TRUE)</f>
        <v>27.950000000000003</v>
      </c>
      <c r="I10324" s="8">
        <f t="shared" si="323"/>
        <v>27.950000000000003</v>
      </c>
      <c r="J10324" s="42">
        <f>VLOOKUP(B10324,Invoices!A:I,9,TRUE)</f>
        <v>2021</v>
      </c>
    </row>
    <row r="10325" spans="1:10" x14ac:dyDescent="0.15">
      <c r="A10325" t="s">
        <v>13685</v>
      </c>
      <c r="B10325" t="s">
        <v>2183</v>
      </c>
      <c r="C10325" t="s">
        <v>94</v>
      </c>
      <c r="D10325" t="s">
        <v>86</v>
      </c>
      <c r="E10325">
        <v>6</v>
      </c>
      <c r="F10325" s="8">
        <f>VLOOKUP(C10325,Products!$A$2:$E$20,5,TRUE)</f>
        <v>3.5</v>
      </c>
      <c r="G10325" s="8">
        <f t="shared" si="322"/>
        <v>21</v>
      </c>
      <c r="H10325" s="8">
        <f>VLOOKUP(C10325,Products!$A$2:$F$20,6,TRUE)</f>
        <v>0.54999999999999982</v>
      </c>
      <c r="I10325" s="8">
        <f t="shared" si="323"/>
        <v>3.2999999999999989</v>
      </c>
      <c r="J10325" s="42">
        <f>VLOOKUP(B10325,Invoices!A:I,9,TRUE)</f>
        <v>2021</v>
      </c>
    </row>
    <row r="10326" spans="1:10" x14ac:dyDescent="0.15">
      <c r="A10326" t="s">
        <v>13686</v>
      </c>
      <c r="B10326" t="s">
        <v>2183</v>
      </c>
      <c r="C10326" t="s">
        <v>92</v>
      </c>
      <c r="D10326" t="s">
        <v>82</v>
      </c>
      <c r="E10326">
        <v>24</v>
      </c>
      <c r="F10326" s="8">
        <f>VLOOKUP(C10326,Products!$A$2:$E$20,5,TRUE)</f>
        <v>19.95</v>
      </c>
      <c r="G10326" s="8">
        <f t="shared" si="322"/>
        <v>478.79999999999995</v>
      </c>
      <c r="H10326" s="8">
        <f>VLOOKUP(C10326,Products!$A$2:$F$20,6,TRUE)</f>
        <v>7.4499999999999993</v>
      </c>
      <c r="I10326" s="8">
        <f t="shared" si="323"/>
        <v>178.79999999999998</v>
      </c>
      <c r="J10326" s="42">
        <f>VLOOKUP(B10326,Invoices!A:I,9,TRUE)</f>
        <v>2021</v>
      </c>
    </row>
    <row r="10327" spans="1:10" x14ac:dyDescent="0.15">
      <c r="A10327" t="s">
        <v>13687</v>
      </c>
      <c r="B10327" t="s">
        <v>2183</v>
      </c>
      <c r="C10327" t="s">
        <v>90</v>
      </c>
      <c r="D10327" t="s">
        <v>72</v>
      </c>
      <c r="E10327">
        <v>3</v>
      </c>
      <c r="F10327" s="8">
        <f>VLOOKUP(C10327,Products!$A$2:$E$20,5,TRUE)</f>
        <v>8.9499999999999993</v>
      </c>
      <c r="G10327" s="8">
        <f t="shared" si="322"/>
        <v>26.849999999999998</v>
      </c>
      <c r="H10327" s="8">
        <f>VLOOKUP(C10327,Products!$A$2:$F$20,6,TRUE)</f>
        <v>5.6999999999999993</v>
      </c>
      <c r="I10327" s="8">
        <f t="shared" si="323"/>
        <v>17.099999999999998</v>
      </c>
      <c r="J10327" s="42">
        <f>VLOOKUP(B10327,Invoices!A:I,9,TRUE)</f>
        <v>2021</v>
      </c>
    </row>
    <row r="10328" spans="1:10" x14ac:dyDescent="0.15">
      <c r="A10328" t="s">
        <v>13688</v>
      </c>
      <c r="B10328" t="s">
        <v>2184</v>
      </c>
      <c r="C10328" t="s">
        <v>94</v>
      </c>
      <c r="D10328" t="s">
        <v>86</v>
      </c>
      <c r="E10328">
        <v>2</v>
      </c>
      <c r="F10328" s="8">
        <f>VLOOKUP(C10328,Products!$A$2:$E$20,5,TRUE)</f>
        <v>3.5</v>
      </c>
      <c r="G10328" s="8">
        <f t="shared" si="322"/>
        <v>7</v>
      </c>
      <c r="H10328" s="8">
        <f>VLOOKUP(C10328,Products!$A$2:$F$20,6,TRUE)</f>
        <v>0.54999999999999982</v>
      </c>
      <c r="I10328" s="8">
        <f t="shared" si="323"/>
        <v>1.0999999999999996</v>
      </c>
      <c r="J10328" s="42">
        <f>VLOOKUP(B10328,Invoices!A:I,9,TRUE)</f>
        <v>2021</v>
      </c>
    </row>
    <row r="10329" spans="1:10" x14ac:dyDescent="0.15">
      <c r="A10329" t="s">
        <v>13689</v>
      </c>
      <c r="B10329" t="s">
        <v>2185</v>
      </c>
      <c r="C10329" t="s">
        <v>105</v>
      </c>
      <c r="D10329" t="s">
        <v>81</v>
      </c>
      <c r="E10329">
        <v>10</v>
      </c>
      <c r="F10329" s="8">
        <f>VLOOKUP(C10329,Products!$A$2:$E$20,5,TRUE)</f>
        <v>8.9499999999999993</v>
      </c>
      <c r="G10329" s="8">
        <f t="shared" si="322"/>
        <v>89.5</v>
      </c>
      <c r="H10329" s="8">
        <f>VLOOKUP(C10329,Products!$A$2:$F$20,6,TRUE)</f>
        <v>3.1999999999999993</v>
      </c>
      <c r="I10329" s="8">
        <f t="shared" si="323"/>
        <v>31.999999999999993</v>
      </c>
      <c r="J10329" s="42">
        <f>VLOOKUP(B10329,Invoices!A:I,9,TRUE)</f>
        <v>2021</v>
      </c>
    </row>
    <row r="10330" spans="1:10" x14ac:dyDescent="0.15">
      <c r="A10330" t="s">
        <v>13690</v>
      </c>
      <c r="B10330" t="s">
        <v>2185</v>
      </c>
      <c r="C10330" t="s">
        <v>90</v>
      </c>
      <c r="D10330" t="s">
        <v>72</v>
      </c>
      <c r="E10330">
        <v>1</v>
      </c>
      <c r="F10330" s="8">
        <f>VLOOKUP(C10330,Products!$A$2:$E$20,5,TRUE)</f>
        <v>8.9499999999999993</v>
      </c>
      <c r="G10330" s="8">
        <f t="shared" si="322"/>
        <v>8.9499999999999993</v>
      </c>
      <c r="H10330" s="8">
        <f>VLOOKUP(C10330,Products!$A$2:$F$20,6,TRUE)</f>
        <v>5.6999999999999993</v>
      </c>
      <c r="I10330" s="8">
        <f t="shared" si="323"/>
        <v>5.6999999999999993</v>
      </c>
      <c r="J10330" s="42">
        <f>VLOOKUP(B10330,Invoices!A:I,9,TRUE)</f>
        <v>2021</v>
      </c>
    </row>
    <row r="10331" spans="1:10" x14ac:dyDescent="0.15">
      <c r="A10331" t="s">
        <v>13691</v>
      </c>
      <c r="B10331" t="s">
        <v>2185</v>
      </c>
      <c r="C10331" t="s">
        <v>99</v>
      </c>
      <c r="D10331" t="s">
        <v>84</v>
      </c>
      <c r="E10331">
        <v>4</v>
      </c>
      <c r="F10331" s="8">
        <f>VLOOKUP(C10331,Products!$A$2:$E$20,5,TRUE)</f>
        <v>3.5</v>
      </c>
      <c r="G10331" s="8">
        <f t="shared" si="322"/>
        <v>14</v>
      </c>
      <c r="H10331" s="8">
        <f>VLOOKUP(C10331,Products!$A$2:$F$20,6,TRUE)</f>
        <v>0.54999999999999982</v>
      </c>
      <c r="I10331" s="8">
        <f t="shared" si="323"/>
        <v>2.1999999999999993</v>
      </c>
      <c r="J10331" s="42">
        <f>VLOOKUP(B10331,Invoices!A:I,9,TRUE)</f>
        <v>2021</v>
      </c>
    </row>
    <row r="10332" spans="1:10" x14ac:dyDescent="0.15">
      <c r="A10332" t="s">
        <v>13692</v>
      </c>
      <c r="B10332" t="s">
        <v>2185</v>
      </c>
      <c r="C10332" t="s">
        <v>102</v>
      </c>
      <c r="D10332" t="s">
        <v>83</v>
      </c>
      <c r="E10332">
        <v>10</v>
      </c>
      <c r="F10332" s="8">
        <f>VLOOKUP(C10332,Products!$A$2:$E$20,5,TRUE)</f>
        <v>29.95</v>
      </c>
      <c r="G10332" s="8">
        <f t="shared" si="322"/>
        <v>299.5</v>
      </c>
      <c r="H10332" s="8">
        <f>VLOOKUP(C10332,Products!$A$2:$F$20,6,TRUE)</f>
        <v>15</v>
      </c>
      <c r="I10332" s="8">
        <f t="shared" si="323"/>
        <v>150</v>
      </c>
      <c r="J10332" s="42">
        <f>VLOOKUP(B10332,Invoices!A:I,9,TRUE)</f>
        <v>2021</v>
      </c>
    </row>
    <row r="10333" spans="1:10" x14ac:dyDescent="0.15">
      <c r="A10333" t="s">
        <v>13693</v>
      </c>
      <c r="B10333" t="s">
        <v>2185</v>
      </c>
      <c r="C10333" t="s">
        <v>94</v>
      </c>
      <c r="D10333" t="s">
        <v>86</v>
      </c>
      <c r="E10333">
        <v>7</v>
      </c>
      <c r="F10333" s="8">
        <f>VLOOKUP(C10333,Products!$A$2:$E$20,5,TRUE)</f>
        <v>3.5</v>
      </c>
      <c r="G10333" s="8">
        <f t="shared" si="322"/>
        <v>24.5</v>
      </c>
      <c r="H10333" s="8">
        <f>VLOOKUP(C10333,Products!$A$2:$F$20,6,TRUE)</f>
        <v>0.54999999999999982</v>
      </c>
      <c r="I10333" s="8">
        <f t="shared" si="323"/>
        <v>3.8499999999999988</v>
      </c>
      <c r="J10333" s="42">
        <f>VLOOKUP(B10333,Invoices!A:I,9,TRUE)</f>
        <v>2021</v>
      </c>
    </row>
    <row r="10334" spans="1:10" x14ac:dyDescent="0.15">
      <c r="A10334" t="s">
        <v>13694</v>
      </c>
      <c r="B10334" t="s">
        <v>2185</v>
      </c>
      <c r="C10334" t="s">
        <v>103</v>
      </c>
      <c r="D10334" t="s">
        <v>77</v>
      </c>
      <c r="E10334">
        <v>100</v>
      </c>
      <c r="F10334" s="8">
        <f>VLOOKUP(C10334,Products!$A$2:$E$20,5,TRUE)</f>
        <v>8.9499999999999993</v>
      </c>
      <c r="G10334" s="8">
        <f t="shared" si="322"/>
        <v>894.99999999999989</v>
      </c>
      <c r="H10334" s="8">
        <f>VLOOKUP(C10334,Products!$A$2:$F$20,6,TRUE)</f>
        <v>3.1999999999999993</v>
      </c>
      <c r="I10334" s="8">
        <f t="shared" si="323"/>
        <v>319.99999999999994</v>
      </c>
      <c r="J10334" s="42">
        <f>VLOOKUP(B10334,Invoices!A:I,9,TRUE)</f>
        <v>2021</v>
      </c>
    </row>
    <row r="10335" spans="1:10" x14ac:dyDescent="0.15">
      <c r="A10335" t="s">
        <v>13695</v>
      </c>
      <c r="B10335" t="s">
        <v>2185</v>
      </c>
      <c r="C10335" t="s">
        <v>100</v>
      </c>
      <c r="D10335" t="s">
        <v>78</v>
      </c>
      <c r="E10335">
        <v>1</v>
      </c>
      <c r="F10335" s="8">
        <f>VLOOKUP(C10335,Products!$A$2:$E$20,5,TRUE)</f>
        <v>49.95</v>
      </c>
      <c r="G10335" s="8">
        <f t="shared" si="322"/>
        <v>49.95</v>
      </c>
      <c r="H10335" s="8">
        <f>VLOOKUP(C10335,Products!$A$2:$F$20,6,TRUE)</f>
        <v>19.950000000000003</v>
      </c>
      <c r="I10335" s="8">
        <f t="shared" si="323"/>
        <v>19.950000000000003</v>
      </c>
      <c r="J10335" s="42">
        <f>VLOOKUP(B10335,Invoices!A:I,9,TRUE)</f>
        <v>2021</v>
      </c>
    </row>
    <row r="10336" spans="1:10" x14ac:dyDescent="0.15">
      <c r="A10336" t="s">
        <v>13696</v>
      </c>
      <c r="B10336" t="s">
        <v>2185</v>
      </c>
      <c r="C10336" t="s">
        <v>96</v>
      </c>
      <c r="D10336" t="s">
        <v>75</v>
      </c>
      <c r="E10336">
        <v>1</v>
      </c>
      <c r="F10336" s="8">
        <f>VLOOKUP(C10336,Products!$A$2:$E$20,5,TRUE)</f>
        <v>79.95</v>
      </c>
      <c r="G10336" s="8">
        <f t="shared" si="322"/>
        <v>79.95</v>
      </c>
      <c r="H10336" s="8">
        <f>VLOOKUP(C10336,Products!$A$2:$F$20,6,TRUE)</f>
        <v>27.950000000000003</v>
      </c>
      <c r="I10336" s="8">
        <f t="shared" si="323"/>
        <v>27.950000000000003</v>
      </c>
      <c r="J10336" s="42">
        <f>VLOOKUP(B10336,Invoices!A:I,9,TRUE)</f>
        <v>2021</v>
      </c>
    </row>
    <row r="10337" spans="1:10" x14ac:dyDescent="0.15">
      <c r="A10337" t="s">
        <v>13697</v>
      </c>
      <c r="B10337" t="s">
        <v>2186</v>
      </c>
      <c r="C10337" t="s">
        <v>94</v>
      </c>
      <c r="D10337" t="s">
        <v>86</v>
      </c>
      <c r="E10337">
        <v>4</v>
      </c>
      <c r="F10337" s="8">
        <f>VLOOKUP(C10337,Products!$A$2:$E$20,5,TRUE)</f>
        <v>3.5</v>
      </c>
      <c r="G10337" s="8">
        <f t="shared" si="322"/>
        <v>14</v>
      </c>
      <c r="H10337" s="8">
        <f>VLOOKUP(C10337,Products!$A$2:$F$20,6,TRUE)</f>
        <v>0.54999999999999982</v>
      </c>
      <c r="I10337" s="8">
        <f t="shared" si="323"/>
        <v>2.1999999999999993</v>
      </c>
      <c r="J10337" s="42">
        <f>VLOOKUP(B10337,Invoices!A:I,9,TRUE)</f>
        <v>2021</v>
      </c>
    </row>
    <row r="10338" spans="1:10" x14ac:dyDescent="0.15">
      <c r="A10338" t="s">
        <v>13698</v>
      </c>
      <c r="B10338" t="s">
        <v>2187</v>
      </c>
      <c r="C10338" t="s">
        <v>102</v>
      </c>
      <c r="D10338" t="s">
        <v>83</v>
      </c>
      <c r="E10338">
        <v>4</v>
      </c>
      <c r="F10338" s="8">
        <f>VLOOKUP(C10338,Products!$A$2:$E$20,5,TRUE)</f>
        <v>29.95</v>
      </c>
      <c r="G10338" s="8">
        <f t="shared" si="322"/>
        <v>119.8</v>
      </c>
      <c r="H10338" s="8">
        <f>VLOOKUP(C10338,Products!$A$2:$F$20,6,TRUE)</f>
        <v>15</v>
      </c>
      <c r="I10338" s="8">
        <f t="shared" si="323"/>
        <v>60</v>
      </c>
      <c r="J10338" s="42">
        <f>VLOOKUP(B10338,Invoices!A:I,9,TRUE)</f>
        <v>2021</v>
      </c>
    </row>
    <row r="10339" spans="1:10" x14ac:dyDescent="0.15">
      <c r="A10339" t="s">
        <v>13699</v>
      </c>
      <c r="B10339" t="s">
        <v>2187</v>
      </c>
      <c r="C10339" t="s">
        <v>105</v>
      </c>
      <c r="D10339" t="s">
        <v>81</v>
      </c>
      <c r="E10339">
        <v>1</v>
      </c>
      <c r="F10339" s="8">
        <f>VLOOKUP(C10339,Products!$A$2:$E$20,5,TRUE)</f>
        <v>8.9499999999999993</v>
      </c>
      <c r="G10339" s="8">
        <f t="shared" si="322"/>
        <v>8.9499999999999993</v>
      </c>
      <c r="H10339" s="8">
        <f>VLOOKUP(C10339,Products!$A$2:$F$20,6,TRUE)</f>
        <v>3.1999999999999993</v>
      </c>
      <c r="I10339" s="8">
        <f t="shared" si="323"/>
        <v>3.1999999999999993</v>
      </c>
      <c r="J10339" s="42">
        <f>VLOOKUP(B10339,Invoices!A:I,9,TRUE)</f>
        <v>2021</v>
      </c>
    </row>
    <row r="10340" spans="1:10" x14ac:dyDescent="0.15">
      <c r="A10340" t="s">
        <v>13700</v>
      </c>
      <c r="B10340" t="s">
        <v>2187</v>
      </c>
      <c r="C10340" t="s">
        <v>87</v>
      </c>
      <c r="D10340" t="s">
        <v>68</v>
      </c>
      <c r="E10340">
        <v>1</v>
      </c>
      <c r="F10340" s="8">
        <f>VLOOKUP(C10340,Products!$A$2:$E$20,5,TRUE)</f>
        <v>19.95</v>
      </c>
      <c r="G10340" s="8">
        <f t="shared" si="322"/>
        <v>19.95</v>
      </c>
      <c r="H10340" s="8">
        <f>VLOOKUP(C10340,Products!$A$2:$F$20,6,TRUE)</f>
        <v>7.4499999999999993</v>
      </c>
      <c r="I10340" s="8">
        <f t="shared" si="323"/>
        <v>7.4499999999999993</v>
      </c>
      <c r="J10340" s="42">
        <f>VLOOKUP(B10340,Invoices!A:I,9,TRUE)</f>
        <v>2021</v>
      </c>
    </row>
    <row r="10341" spans="1:10" x14ac:dyDescent="0.15">
      <c r="A10341" t="s">
        <v>13701</v>
      </c>
      <c r="B10341" t="s">
        <v>2187</v>
      </c>
      <c r="C10341" t="s">
        <v>104</v>
      </c>
      <c r="D10341" t="s">
        <v>71</v>
      </c>
      <c r="E10341">
        <v>1</v>
      </c>
      <c r="F10341" s="8">
        <f>VLOOKUP(C10341,Products!$A$2:$E$20,5,TRUE)</f>
        <v>2.95</v>
      </c>
      <c r="G10341" s="8">
        <f t="shared" si="322"/>
        <v>2.95</v>
      </c>
      <c r="H10341" s="8">
        <f>VLOOKUP(C10341,Products!$A$2:$F$20,6,TRUE)</f>
        <v>1.1500000000000001</v>
      </c>
      <c r="I10341" s="8">
        <f t="shared" si="323"/>
        <v>1.1500000000000001</v>
      </c>
      <c r="J10341" s="42">
        <f>VLOOKUP(B10341,Invoices!A:I,9,TRUE)</f>
        <v>2021</v>
      </c>
    </row>
    <row r="10342" spans="1:10" x14ac:dyDescent="0.15">
      <c r="A10342" t="s">
        <v>13702</v>
      </c>
      <c r="B10342" t="s">
        <v>2187</v>
      </c>
      <c r="C10342" t="s">
        <v>93</v>
      </c>
      <c r="D10342" t="s">
        <v>76</v>
      </c>
      <c r="E10342">
        <v>1</v>
      </c>
      <c r="F10342" s="8">
        <f>VLOOKUP(C10342,Products!$A$2:$E$20,5,TRUE)</f>
        <v>9.9499999999999993</v>
      </c>
      <c r="G10342" s="8">
        <f t="shared" si="322"/>
        <v>9.9499999999999993</v>
      </c>
      <c r="H10342" s="8">
        <f>VLOOKUP(C10342,Products!$A$2:$F$20,6,TRUE)</f>
        <v>1.9499999999999993</v>
      </c>
      <c r="I10342" s="8">
        <f t="shared" si="323"/>
        <v>1.9499999999999993</v>
      </c>
      <c r="J10342" s="42">
        <f>VLOOKUP(B10342,Invoices!A:I,9,TRUE)</f>
        <v>2021</v>
      </c>
    </row>
    <row r="10343" spans="1:10" x14ac:dyDescent="0.15">
      <c r="A10343" t="s">
        <v>13703</v>
      </c>
      <c r="B10343" t="s">
        <v>2187</v>
      </c>
      <c r="C10343" t="s">
        <v>90</v>
      </c>
      <c r="D10343" t="s">
        <v>72</v>
      </c>
      <c r="E10343">
        <v>2</v>
      </c>
      <c r="F10343" s="8">
        <f>VLOOKUP(C10343,Products!$A$2:$E$20,5,TRUE)</f>
        <v>8.9499999999999993</v>
      </c>
      <c r="G10343" s="8">
        <f t="shared" si="322"/>
        <v>17.899999999999999</v>
      </c>
      <c r="H10343" s="8">
        <f>VLOOKUP(C10343,Products!$A$2:$F$20,6,TRUE)</f>
        <v>5.6999999999999993</v>
      </c>
      <c r="I10343" s="8">
        <f t="shared" si="323"/>
        <v>11.399999999999999</v>
      </c>
      <c r="J10343" s="42">
        <f>VLOOKUP(B10343,Invoices!A:I,9,TRUE)</f>
        <v>2021</v>
      </c>
    </row>
    <row r="10344" spans="1:10" x14ac:dyDescent="0.15">
      <c r="A10344" t="s">
        <v>13704</v>
      </c>
      <c r="B10344" t="s">
        <v>2188</v>
      </c>
      <c r="C10344" t="s">
        <v>91</v>
      </c>
      <c r="D10344" t="s">
        <v>70</v>
      </c>
      <c r="E10344">
        <v>4</v>
      </c>
      <c r="F10344" s="8">
        <f>VLOOKUP(C10344,Products!$A$2:$E$20,5,TRUE)</f>
        <v>49.95</v>
      </c>
      <c r="G10344" s="8">
        <f t="shared" si="322"/>
        <v>199.8</v>
      </c>
      <c r="H10344" s="8">
        <f>VLOOKUP(C10344,Products!$A$2:$F$20,6,TRUE)</f>
        <v>21.200000000000003</v>
      </c>
      <c r="I10344" s="8">
        <f t="shared" si="323"/>
        <v>84.800000000000011</v>
      </c>
      <c r="J10344" s="42">
        <f>VLOOKUP(B10344,Invoices!A:I,9,TRUE)</f>
        <v>2021</v>
      </c>
    </row>
    <row r="10345" spans="1:10" x14ac:dyDescent="0.15">
      <c r="A10345" t="s">
        <v>13705</v>
      </c>
      <c r="B10345" t="s">
        <v>2188</v>
      </c>
      <c r="C10345" t="s">
        <v>92</v>
      </c>
      <c r="D10345" t="s">
        <v>82</v>
      </c>
      <c r="E10345">
        <v>1</v>
      </c>
      <c r="F10345" s="8">
        <f>VLOOKUP(C10345,Products!$A$2:$E$20,5,TRUE)</f>
        <v>19.95</v>
      </c>
      <c r="G10345" s="8">
        <f t="shared" si="322"/>
        <v>19.95</v>
      </c>
      <c r="H10345" s="8">
        <f>VLOOKUP(C10345,Products!$A$2:$F$20,6,TRUE)</f>
        <v>7.4499999999999993</v>
      </c>
      <c r="I10345" s="8">
        <f t="shared" si="323"/>
        <v>7.4499999999999993</v>
      </c>
      <c r="J10345" s="42">
        <f>VLOOKUP(B10345,Invoices!A:I,9,TRUE)</f>
        <v>2021</v>
      </c>
    </row>
    <row r="10346" spans="1:10" x14ac:dyDescent="0.15">
      <c r="A10346" t="s">
        <v>13706</v>
      </c>
      <c r="B10346" t="s">
        <v>2188</v>
      </c>
      <c r="C10346" t="s">
        <v>105</v>
      </c>
      <c r="D10346" t="s">
        <v>81</v>
      </c>
      <c r="E10346">
        <v>1</v>
      </c>
      <c r="F10346" s="8">
        <f>VLOOKUP(C10346,Products!$A$2:$E$20,5,TRUE)</f>
        <v>8.9499999999999993</v>
      </c>
      <c r="G10346" s="8">
        <f t="shared" si="322"/>
        <v>8.9499999999999993</v>
      </c>
      <c r="H10346" s="8">
        <f>VLOOKUP(C10346,Products!$A$2:$F$20,6,TRUE)</f>
        <v>3.1999999999999993</v>
      </c>
      <c r="I10346" s="8">
        <f t="shared" si="323"/>
        <v>3.1999999999999993</v>
      </c>
      <c r="J10346" s="42">
        <f>VLOOKUP(B10346,Invoices!A:I,9,TRUE)</f>
        <v>2021</v>
      </c>
    </row>
    <row r="10347" spans="1:10" x14ac:dyDescent="0.15">
      <c r="A10347" t="s">
        <v>13707</v>
      </c>
      <c r="B10347" t="s">
        <v>2188</v>
      </c>
      <c r="C10347" t="s">
        <v>104</v>
      </c>
      <c r="D10347" t="s">
        <v>71</v>
      </c>
      <c r="E10347">
        <v>3</v>
      </c>
      <c r="F10347" s="8">
        <f>VLOOKUP(C10347,Products!$A$2:$E$20,5,TRUE)</f>
        <v>2.95</v>
      </c>
      <c r="G10347" s="8">
        <f t="shared" si="322"/>
        <v>8.8500000000000014</v>
      </c>
      <c r="H10347" s="8">
        <f>VLOOKUP(C10347,Products!$A$2:$F$20,6,TRUE)</f>
        <v>1.1500000000000001</v>
      </c>
      <c r="I10347" s="8">
        <f t="shared" si="323"/>
        <v>3.45</v>
      </c>
      <c r="J10347" s="42">
        <f>VLOOKUP(B10347,Invoices!A:I,9,TRUE)</f>
        <v>2021</v>
      </c>
    </row>
    <row r="10348" spans="1:10" x14ac:dyDescent="0.15">
      <c r="A10348" t="s">
        <v>13708</v>
      </c>
      <c r="B10348" t="s">
        <v>2188</v>
      </c>
      <c r="C10348" t="s">
        <v>89</v>
      </c>
      <c r="D10348" t="s">
        <v>80</v>
      </c>
      <c r="E10348">
        <v>6</v>
      </c>
      <c r="F10348" s="8">
        <f>VLOOKUP(C10348,Products!$A$2:$E$20,5,TRUE)</f>
        <v>15.95</v>
      </c>
      <c r="G10348" s="8">
        <f t="shared" si="322"/>
        <v>95.699999999999989</v>
      </c>
      <c r="H10348" s="8">
        <f>VLOOKUP(C10348,Products!$A$2:$F$20,6,TRUE)</f>
        <v>6</v>
      </c>
      <c r="I10348" s="8">
        <f t="shared" si="323"/>
        <v>36</v>
      </c>
      <c r="J10348" s="42">
        <f>VLOOKUP(B10348,Invoices!A:I,9,TRUE)</f>
        <v>2021</v>
      </c>
    </row>
    <row r="10349" spans="1:10" x14ac:dyDescent="0.15">
      <c r="A10349" t="s">
        <v>13709</v>
      </c>
      <c r="B10349" t="s">
        <v>2189</v>
      </c>
      <c r="C10349" t="s">
        <v>88</v>
      </c>
      <c r="D10349" t="s">
        <v>85</v>
      </c>
      <c r="E10349">
        <v>2</v>
      </c>
      <c r="F10349" s="8">
        <f>VLOOKUP(C10349,Products!$A$2:$E$20,5,TRUE)</f>
        <v>8.9499999999999993</v>
      </c>
      <c r="G10349" s="8">
        <f t="shared" si="322"/>
        <v>17.899999999999999</v>
      </c>
      <c r="H10349" s="8">
        <f>VLOOKUP(C10349,Products!$A$2:$F$20,6,TRUE)</f>
        <v>5.6999999999999993</v>
      </c>
      <c r="I10349" s="8">
        <f t="shared" si="323"/>
        <v>11.399999999999999</v>
      </c>
      <c r="J10349" s="42">
        <f>VLOOKUP(B10349,Invoices!A:I,9,TRUE)</f>
        <v>2021</v>
      </c>
    </row>
    <row r="10350" spans="1:10" x14ac:dyDescent="0.15">
      <c r="A10350" t="s">
        <v>13710</v>
      </c>
      <c r="B10350" t="s">
        <v>2189</v>
      </c>
      <c r="C10350" t="s">
        <v>90</v>
      </c>
      <c r="D10350" t="s">
        <v>72</v>
      </c>
      <c r="E10350">
        <v>2</v>
      </c>
      <c r="F10350" s="8">
        <f>VLOOKUP(C10350,Products!$A$2:$E$20,5,TRUE)</f>
        <v>8.9499999999999993</v>
      </c>
      <c r="G10350" s="8">
        <f t="shared" si="322"/>
        <v>17.899999999999999</v>
      </c>
      <c r="H10350" s="8">
        <f>VLOOKUP(C10350,Products!$A$2:$F$20,6,TRUE)</f>
        <v>5.6999999999999993</v>
      </c>
      <c r="I10350" s="8">
        <f t="shared" si="323"/>
        <v>11.399999999999999</v>
      </c>
      <c r="J10350" s="42">
        <f>VLOOKUP(B10350,Invoices!A:I,9,TRUE)</f>
        <v>2021</v>
      </c>
    </row>
    <row r="10351" spans="1:10" x14ac:dyDescent="0.15">
      <c r="A10351" t="s">
        <v>13711</v>
      </c>
      <c r="B10351" t="s">
        <v>2189</v>
      </c>
      <c r="C10351" t="s">
        <v>104</v>
      </c>
      <c r="D10351" t="s">
        <v>71</v>
      </c>
      <c r="E10351">
        <v>1</v>
      </c>
      <c r="F10351" s="8">
        <f>VLOOKUP(C10351,Products!$A$2:$E$20,5,TRUE)</f>
        <v>2.95</v>
      </c>
      <c r="G10351" s="8">
        <f t="shared" si="322"/>
        <v>2.95</v>
      </c>
      <c r="H10351" s="8">
        <f>VLOOKUP(C10351,Products!$A$2:$F$20,6,TRUE)</f>
        <v>1.1500000000000001</v>
      </c>
      <c r="I10351" s="8">
        <f t="shared" si="323"/>
        <v>1.1500000000000001</v>
      </c>
      <c r="J10351" s="42">
        <f>VLOOKUP(B10351,Invoices!A:I,9,TRUE)</f>
        <v>2021</v>
      </c>
    </row>
    <row r="10352" spans="1:10" x14ac:dyDescent="0.15">
      <c r="A10352" t="s">
        <v>13712</v>
      </c>
      <c r="B10352" t="s">
        <v>2189</v>
      </c>
      <c r="C10352" t="s">
        <v>99</v>
      </c>
      <c r="D10352" t="s">
        <v>84</v>
      </c>
      <c r="E10352">
        <v>2</v>
      </c>
      <c r="F10352" s="8">
        <f>VLOOKUP(C10352,Products!$A$2:$E$20,5,TRUE)</f>
        <v>3.5</v>
      </c>
      <c r="G10352" s="8">
        <f t="shared" si="322"/>
        <v>7</v>
      </c>
      <c r="H10352" s="8">
        <f>VLOOKUP(C10352,Products!$A$2:$F$20,6,TRUE)</f>
        <v>0.54999999999999982</v>
      </c>
      <c r="I10352" s="8">
        <f t="shared" si="323"/>
        <v>1.0999999999999996</v>
      </c>
      <c r="J10352" s="42">
        <f>VLOOKUP(B10352,Invoices!A:I,9,TRUE)</f>
        <v>2021</v>
      </c>
    </row>
    <row r="10353" spans="1:10" x14ac:dyDescent="0.15">
      <c r="A10353" t="s">
        <v>13713</v>
      </c>
      <c r="B10353" t="s">
        <v>2190</v>
      </c>
      <c r="C10353" t="s">
        <v>104</v>
      </c>
      <c r="D10353" t="s">
        <v>71</v>
      </c>
      <c r="E10353">
        <v>1</v>
      </c>
      <c r="F10353" s="8">
        <f>VLOOKUP(C10353,Products!$A$2:$E$20,5,TRUE)</f>
        <v>2.95</v>
      </c>
      <c r="G10353" s="8">
        <f t="shared" si="322"/>
        <v>2.95</v>
      </c>
      <c r="H10353" s="8">
        <f>VLOOKUP(C10353,Products!$A$2:$F$20,6,TRUE)</f>
        <v>1.1500000000000001</v>
      </c>
      <c r="I10353" s="8">
        <f t="shared" si="323"/>
        <v>1.1500000000000001</v>
      </c>
      <c r="J10353" s="42">
        <f>VLOOKUP(B10353,Invoices!A:I,9,TRUE)</f>
        <v>2021</v>
      </c>
    </row>
    <row r="10354" spans="1:10" x14ac:dyDescent="0.15">
      <c r="A10354" t="s">
        <v>13714</v>
      </c>
      <c r="B10354" t="s">
        <v>2190</v>
      </c>
      <c r="C10354" t="s">
        <v>102</v>
      </c>
      <c r="D10354" t="s">
        <v>83</v>
      </c>
      <c r="E10354">
        <v>3</v>
      </c>
      <c r="F10354" s="8">
        <f>VLOOKUP(C10354,Products!$A$2:$E$20,5,TRUE)</f>
        <v>29.95</v>
      </c>
      <c r="G10354" s="8">
        <f t="shared" si="322"/>
        <v>89.85</v>
      </c>
      <c r="H10354" s="8">
        <f>VLOOKUP(C10354,Products!$A$2:$F$20,6,TRUE)</f>
        <v>15</v>
      </c>
      <c r="I10354" s="8">
        <f t="shared" si="323"/>
        <v>45</v>
      </c>
      <c r="J10354" s="42">
        <f>VLOOKUP(B10354,Invoices!A:I,9,TRUE)</f>
        <v>2021</v>
      </c>
    </row>
    <row r="10355" spans="1:10" x14ac:dyDescent="0.15">
      <c r="A10355" t="s">
        <v>13715</v>
      </c>
      <c r="B10355" t="s">
        <v>2191</v>
      </c>
      <c r="C10355" t="s">
        <v>90</v>
      </c>
      <c r="D10355" t="s">
        <v>72</v>
      </c>
      <c r="E10355">
        <v>15</v>
      </c>
      <c r="F10355" s="8">
        <f>VLOOKUP(C10355,Products!$A$2:$E$20,5,TRUE)</f>
        <v>8.9499999999999993</v>
      </c>
      <c r="G10355" s="8">
        <f t="shared" si="322"/>
        <v>134.25</v>
      </c>
      <c r="H10355" s="8">
        <f>VLOOKUP(C10355,Products!$A$2:$F$20,6,TRUE)</f>
        <v>5.6999999999999993</v>
      </c>
      <c r="I10355" s="8">
        <f t="shared" si="323"/>
        <v>85.499999999999986</v>
      </c>
      <c r="J10355" s="42">
        <f>VLOOKUP(B10355,Invoices!A:I,9,TRUE)</f>
        <v>2021</v>
      </c>
    </row>
    <row r="10356" spans="1:10" x14ac:dyDescent="0.15">
      <c r="A10356" t="s">
        <v>13716</v>
      </c>
      <c r="B10356" t="s">
        <v>2192</v>
      </c>
      <c r="C10356" t="s">
        <v>93</v>
      </c>
      <c r="D10356" t="s">
        <v>76</v>
      </c>
      <c r="E10356">
        <v>3</v>
      </c>
      <c r="F10356" s="8">
        <f>VLOOKUP(C10356,Products!$A$2:$E$20,5,TRUE)</f>
        <v>9.9499999999999993</v>
      </c>
      <c r="G10356" s="8">
        <f t="shared" si="322"/>
        <v>29.849999999999998</v>
      </c>
      <c r="H10356" s="8">
        <f>VLOOKUP(C10356,Products!$A$2:$F$20,6,TRUE)</f>
        <v>1.9499999999999993</v>
      </c>
      <c r="I10356" s="8">
        <f t="shared" si="323"/>
        <v>5.8499999999999979</v>
      </c>
      <c r="J10356" s="42">
        <f>VLOOKUP(B10356,Invoices!A:I,9,TRUE)</f>
        <v>2021</v>
      </c>
    </row>
    <row r="10357" spans="1:10" x14ac:dyDescent="0.15">
      <c r="A10357" t="s">
        <v>13717</v>
      </c>
      <c r="B10357" t="s">
        <v>2193</v>
      </c>
      <c r="C10357" t="s">
        <v>102</v>
      </c>
      <c r="D10357" t="s">
        <v>83</v>
      </c>
      <c r="E10357">
        <v>4</v>
      </c>
      <c r="F10357" s="8">
        <f>VLOOKUP(C10357,Products!$A$2:$E$20,5,TRUE)</f>
        <v>29.95</v>
      </c>
      <c r="G10357" s="8">
        <f t="shared" si="322"/>
        <v>119.8</v>
      </c>
      <c r="H10357" s="8">
        <f>VLOOKUP(C10357,Products!$A$2:$F$20,6,TRUE)</f>
        <v>15</v>
      </c>
      <c r="I10357" s="8">
        <f t="shared" si="323"/>
        <v>60</v>
      </c>
      <c r="J10357" s="42">
        <f>VLOOKUP(B10357,Invoices!A:I,9,TRUE)</f>
        <v>2021</v>
      </c>
    </row>
    <row r="10358" spans="1:10" x14ac:dyDescent="0.15">
      <c r="A10358" t="s">
        <v>13718</v>
      </c>
      <c r="B10358" t="s">
        <v>2194</v>
      </c>
      <c r="C10358" t="s">
        <v>103</v>
      </c>
      <c r="D10358" t="s">
        <v>77</v>
      </c>
      <c r="E10358">
        <v>2</v>
      </c>
      <c r="F10358" s="8">
        <f>VLOOKUP(C10358,Products!$A$2:$E$20,5,TRUE)</f>
        <v>8.9499999999999993</v>
      </c>
      <c r="G10358" s="8">
        <f t="shared" si="322"/>
        <v>17.899999999999999</v>
      </c>
      <c r="H10358" s="8">
        <f>VLOOKUP(C10358,Products!$A$2:$F$20,6,TRUE)</f>
        <v>3.1999999999999993</v>
      </c>
      <c r="I10358" s="8">
        <f t="shared" si="323"/>
        <v>6.3999999999999986</v>
      </c>
      <c r="J10358" s="42">
        <f>VLOOKUP(B10358,Invoices!A:I,9,TRUE)</f>
        <v>2021</v>
      </c>
    </row>
    <row r="10359" spans="1:10" x14ac:dyDescent="0.15">
      <c r="A10359" t="s">
        <v>13719</v>
      </c>
      <c r="B10359" t="s">
        <v>2194</v>
      </c>
      <c r="C10359" t="s">
        <v>104</v>
      </c>
      <c r="D10359" t="s">
        <v>71</v>
      </c>
      <c r="E10359">
        <v>2</v>
      </c>
      <c r="F10359" s="8">
        <f>VLOOKUP(C10359,Products!$A$2:$E$20,5,TRUE)</f>
        <v>2.95</v>
      </c>
      <c r="G10359" s="8">
        <f t="shared" si="322"/>
        <v>5.9</v>
      </c>
      <c r="H10359" s="8">
        <f>VLOOKUP(C10359,Products!$A$2:$F$20,6,TRUE)</f>
        <v>1.1500000000000001</v>
      </c>
      <c r="I10359" s="8">
        <f t="shared" si="323"/>
        <v>2.3000000000000003</v>
      </c>
      <c r="J10359" s="42">
        <f>VLOOKUP(B10359,Invoices!A:I,9,TRUE)</f>
        <v>2021</v>
      </c>
    </row>
    <row r="10360" spans="1:10" x14ac:dyDescent="0.15">
      <c r="A10360" t="s">
        <v>13720</v>
      </c>
      <c r="B10360" t="s">
        <v>2195</v>
      </c>
      <c r="C10360" t="s">
        <v>102</v>
      </c>
      <c r="D10360" t="s">
        <v>83</v>
      </c>
      <c r="E10360">
        <v>5</v>
      </c>
      <c r="F10360" s="8">
        <f>VLOOKUP(C10360,Products!$A$2:$E$20,5,TRUE)</f>
        <v>29.95</v>
      </c>
      <c r="G10360" s="8">
        <f t="shared" si="322"/>
        <v>149.75</v>
      </c>
      <c r="H10360" s="8">
        <f>VLOOKUP(C10360,Products!$A$2:$F$20,6,TRUE)</f>
        <v>15</v>
      </c>
      <c r="I10360" s="8">
        <f t="shared" si="323"/>
        <v>75</v>
      </c>
      <c r="J10360" s="42">
        <f>VLOOKUP(B10360,Invoices!A:I,9,TRUE)</f>
        <v>2021</v>
      </c>
    </row>
    <row r="10361" spans="1:10" x14ac:dyDescent="0.15">
      <c r="A10361" t="s">
        <v>13721</v>
      </c>
      <c r="B10361" t="s">
        <v>2196</v>
      </c>
      <c r="C10361" t="s">
        <v>96</v>
      </c>
      <c r="D10361" t="s">
        <v>75</v>
      </c>
      <c r="E10361">
        <v>1</v>
      </c>
      <c r="F10361" s="8">
        <f>VLOOKUP(C10361,Products!$A$2:$E$20,5,TRUE)</f>
        <v>79.95</v>
      </c>
      <c r="G10361" s="8">
        <f t="shared" si="322"/>
        <v>79.95</v>
      </c>
      <c r="H10361" s="8">
        <f>VLOOKUP(C10361,Products!$A$2:$F$20,6,TRUE)</f>
        <v>27.950000000000003</v>
      </c>
      <c r="I10361" s="8">
        <f t="shared" si="323"/>
        <v>27.950000000000003</v>
      </c>
      <c r="J10361" s="42">
        <f>VLOOKUP(B10361,Invoices!A:I,9,TRUE)</f>
        <v>2021</v>
      </c>
    </row>
    <row r="10362" spans="1:10" x14ac:dyDescent="0.15">
      <c r="A10362" t="s">
        <v>13722</v>
      </c>
      <c r="B10362" t="s">
        <v>2196</v>
      </c>
      <c r="C10362" t="s">
        <v>95</v>
      </c>
      <c r="D10362" t="s">
        <v>73</v>
      </c>
      <c r="E10362">
        <v>1</v>
      </c>
      <c r="F10362" s="8">
        <f>VLOOKUP(C10362,Products!$A$2:$E$20,5,TRUE)</f>
        <v>12.95</v>
      </c>
      <c r="G10362" s="8">
        <f t="shared" si="322"/>
        <v>12.95</v>
      </c>
      <c r="H10362" s="8">
        <f>VLOOKUP(C10362,Products!$A$2:$F$20,6,TRUE)</f>
        <v>4.1999999999999993</v>
      </c>
      <c r="I10362" s="8">
        <f t="shared" si="323"/>
        <v>4.1999999999999993</v>
      </c>
      <c r="J10362" s="42">
        <f>VLOOKUP(B10362,Invoices!A:I,9,TRUE)</f>
        <v>2021</v>
      </c>
    </row>
    <row r="10363" spans="1:10" x14ac:dyDescent="0.15">
      <c r="A10363" t="s">
        <v>13723</v>
      </c>
      <c r="B10363" t="s">
        <v>2197</v>
      </c>
      <c r="C10363" t="s">
        <v>88</v>
      </c>
      <c r="D10363" t="s">
        <v>85</v>
      </c>
      <c r="E10363">
        <v>4</v>
      </c>
      <c r="F10363" s="8">
        <f>VLOOKUP(C10363,Products!$A$2:$E$20,5,TRUE)</f>
        <v>8.9499999999999993</v>
      </c>
      <c r="G10363" s="8">
        <f t="shared" si="322"/>
        <v>35.799999999999997</v>
      </c>
      <c r="H10363" s="8">
        <f>VLOOKUP(C10363,Products!$A$2:$F$20,6,TRUE)</f>
        <v>5.6999999999999993</v>
      </c>
      <c r="I10363" s="8">
        <f t="shared" si="323"/>
        <v>22.799999999999997</v>
      </c>
      <c r="J10363" s="42">
        <f>VLOOKUP(B10363,Invoices!A:I,9,TRUE)</f>
        <v>2021</v>
      </c>
    </row>
    <row r="10364" spans="1:10" x14ac:dyDescent="0.15">
      <c r="A10364" t="s">
        <v>13724</v>
      </c>
      <c r="B10364" t="s">
        <v>2197</v>
      </c>
      <c r="C10364" t="s">
        <v>101</v>
      </c>
      <c r="D10364" t="s">
        <v>69</v>
      </c>
      <c r="E10364">
        <v>1</v>
      </c>
      <c r="F10364" s="8">
        <f>VLOOKUP(C10364,Products!$A$2:$E$20,5,TRUE)</f>
        <v>129.94999999999999</v>
      </c>
      <c r="G10364" s="8">
        <f t="shared" si="322"/>
        <v>129.94999999999999</v>
      </c>
      <c r="H10364" s="8">
        <f>VLOOKUP(C10364,Products!$A$2:$F$20,6,TRUE)</f>
        <v>40.449999999999989</v>
      </c>
      <c r="I10364" s="8">
        <f t="shared" si="323"/>
        <v>40.449999999999989</v>
      </c>
      <c r="J10364" s="42">
        <f>VLOOKUP(B10364,Invoices!A:I,9,TRUE)</f>
        <v>2021</v>
      </c>
    </row>
    <row r="10365" spans="1:10" x14ac:dyDescent="0.15">
      <c r="A10365" t="s">
        <v>13725</v>
      </c>
      <c r="B10365" t="s">
        <v>2197</v>
      </c>
      <c r="C10365" t="s">
        <v>105</v>
      </c>
      <c r="D10365" t="s">
        <v>81</v>
      </c>
      <c r="E10365">
        <v>6</v>
      </c>
      <c r="F10365" s="8">
        <f>VLOOKUP(C10365,Products!$A$2:$E$20,5,TRUE)</f>
        <v>8.9499999999999993</v>
      </c>
      <c r="G10365" s="8">
        <f t="shared" si="322"/>
        <v>53.699999999999996</v>
      </c>
      <c r="H10365" s="8">
        <f>VLOOKUP(C10365,Products!$A$2:$F$20,6,TRUE)</f>
        <v>3.1999999999999993</v>
      </c>
      <c r="I10365" s="8">
        <f t="shared" si="323"/>
        <v>19.199999999999996</v>
      </c>
      <c r="J10365" s="42">
        <f>VLOOKUP(B10365,Invoices!A:I,9,TRUE)</f>
        <v>2021</v>
      </c>
    </row>
    <row r="10366" spans="1:10" x14ac:dyDescent="0.15">
      <c r="A10366" t="s">
        <v>13726</v>
      </c>
      <c r="B10366" t="s">
        <v>2197</v>
      </c>
      <c r="C10366" t="s">
        <v>96</v>
      </c>
      <c r="D10366" t="s">
        <v>75</v>
      </c>
      <c r="E10366">
        <v>1</v>
      </c>
      <c r="F10366" s="8">
        <f>VLOOKUP(C10366,Products!$A$2:$E$20,5,TRUE)</f>
        <v>79.95</v>
      </c>
      <c r="G10366" s="8">
        <f t="shared" si="322"/>
        <v>79.95</v>
      </c>
      <c r="H10366" s="8">
        <f>VLOOKUP(C10366,Products!$A$2:$F$20,6,TRUE)</f>
        <v>27.950000000000003</v>
      </c>
      <c r="I10366" s="8">
        <f t="shared" si="323"/>
        <v>27.950000000000003</v>
      </c>
      <c r="J10366" s="42">
        <f>VLOOKUP(B10366,Invoices!A:I,9,TRUE)</f>
        <v>2021</v>
      </c>
    </row>
    <row r="10367" spans="1:10" x14ac:dyDescent="0.15">
      <c r="A10367" t="s">
        <v>13727</v>
      </c>
      <c r="B10367" t="s">
        <v>2198</v>
      </c>
      <c r="C10367" t="s">
        <v>87</v>
      </c>
      <c r="D10367" t="s">
        <v>68</v>
      </c>
      <c r="E10367">
        <v>24</v>
      </c>
      <c r="F10367" s="8">
        <f>VLOOKUP(C10367,Products!$A$2:$E$20,5,TRUE)</f>
        <v>19.95</v>
      </c>
      <c r="G10367" s="8">
        <f t="shared" si="322"/>
        <v>478.79999999999995</v>
      </c>
      <c r="H10367" s="8">
        <f>VLOOKUP(C10367,Products!$A$2:$F$20,6,TRUE)</f>
        <v>7.4499999999999993</v>
      </c>
      <c r="I10367" s="8">
        <f t="shared" si="323"/>
        <v>178.79999999999998</v>
      </c>
      <c r="J10367" s="42">
        <f>VLOOKUP(B10367,Invoices!A:I,9,TRUE)</f>
        <v>2021</v>
      </c>
    </row>
    <row r="10368" spans="1:10" x14ac:dyDescent="0.15">
      <c r="A10368" t="s">
        <v>13728</v>
      </c>
      <c r="B10368" t="s">
        <v>2198</v>
      </c>
      <c r="C10368" t="s">
        <v>89</v>
      </c>
      <c r="D10368" t="s">
        <v>80</v>
      </c>
      <c r="E10368">
        <v>5</v>
      </c>
      <c r="F10368" s="8">
        <f>VLOOKUP(C10368,Products!$A$2:$E$20,5,TRUE)</f>
        <v>15.95</v>
      </c>
      <c r="G10368" s="8">
        <f t="shared" si="322"/>
        <v>79.75</v>
      </c>
      <c r="H10368" s="8">
        <f>VLOOKUP(C10368,Products!$A$2:$F$20,6,TRUE)</f>
        <v>6</v>
      </c>
      <c r="I10368" s="8">
        <f t="shared" si="323"/>
        <v>30</v>
      </c>
      <c r="J10368" s="42">
        <f>VLOOKUP(B10368,Invoices!A:I,9,TRUE)</f>
        <v>2021</v>
      </c>
    </row>
    <row r="10369" spans="1:10" x14ac:dyDescent="0.15">
      <c r="A10369" t="s">
        <v>13729</v>
      </c>
      <c r="B10369" t="s">
        <v>2198</v>
      </c>
      <c r="C10369" t="s">
        <v>92</v>
      </c>
      <c r="D10369" t="s">
        <v>82</v>
      </c>
      <c r="E10369">
        <v>1</v>
      </c>
      <c r="F10369" s="8">
        <f>VLOOKUP(C10369,Products!$A$2:$E$20,5,TRUE)</f>
        <v>19.95</v>
      </c>
      <c r="G10369" s="8">
        <f t="shared" si="322"/>
        <v>19.95</v>
      </c>
      <c r="H10369" s="8">
        <f>VLOOKUP(C10369,Products!$A$2:$F$20,6,TRUE)</f>
        <v>7.4499999999999993</v>
      </c>
      <c r="I10369" s="8">
        <f t="shared" si="323"/>
        <v>7.4499999999999993</v>
      </c>
      <c r="J10369" s="42">
        <f>VLOOKUP(B10369,Invoices!A:I,9,TRUE)</f>
        <v>2021</v>
      </c>
    </row>
    <row r="10370" spans="1:10" x14ac:dyDescent="0.15">
      <c r="A10370" t="s">
        <v>13730</v>
      </c>
      <c r="B10370" t="s">
        <v>2198</v>
      </c>
      <c r="C10370" t="s">
        <v>90</v>
      </c>
      <c r="D10370" t="s">
        <v>72</v>
      </c>
      <c r="E10370">
        <v>10</v>
      </c>
      <c r="F10370" s="8">
        <f>VLOOKUP(C10370,Products!$A$2:$E$20,5,TRUE)</f>
        <v>8.9499999999999993</v>
      </c>
      <c r="G10370" s="8">
        <f t="shared" si="322"/>
        <v>89.5</v>
      </c>
      <c r="H10370" s="8">
        <f>VLOOKUP(C10370,Products!$A$2:$F$20,6,TRUE)</f>
        <v>5.6999999999999993</v>
      </c>
      <c r="I10370" s="8">
        <f t="shared" si="323"/>
        <v>56.999999999999993</v>
      </c>
      <c r="J10370" s="42">
        <f>VLOOKUP(B10370,Invoices!A:I,9,TRUE)</f>
        <v>2021</v>
      </c>
    </row>
    <row r="10371" spans="1:10" x14ac:dyDescent="0.15">
      <c r="A10371" t="s">
        <v>13731</v>
      </c>
      <c r="B10371" t="s">
        <v>2198</v>
      </c>
      <c r="C10371" t="s">
        <v>94</v>
      </c>
      <c r="D10371" t="s">
        <v>86</v>
      </c>
      <c r="E10371">
        <v>50</v>
      </c>
      <c r="F10371" s="8">
        <f>VLOOKUP(C10371,Products!$A$2:$E$20,5,TRUE)</f>
        <v>3.5</v>
      </c>
      <c r="G10371" s="8">
        <f t="shared" ref="G10371:G10434" si="324">F10371*E10371</f>
        <v>175</v>
      </c>
      <c r="H10371" s="8">
        <f>VLOOKUP(C10371,Products!$A$2:$F$20,6,TRUE)</f>
        <v>0.54999999999999982</v>
      </c>
      <c r="I10371" s="8">
        <f t="shared" ref="I10371:I10434" si="325">H10371*E10371</f>
        <v>27.499999999999993</v>
      </c>
      <c r="J10371" s="42">
        <f>VLOOKUP(B10371,Invoices!A:I,9,TRUE)</f>
        <v>2021</v>
      </c>
    </row>
    <row r="10372" spans="1:10" x14ac:dyDescent="0.15">
      <c r="A10372" t="s">
        <v>13732</v>
      </c>
      <c r="B10372" t="s">
        <v>2198</v>
      </c>
      <c r="C10372" t="s">
        <v>105</v>
      </c>
      <c r="D10372" t="s">
        <v>81</v>
      </c>
      <c r="E10372">
        <v>1</v>
      </c>
      <c r="F10372" s="8">
        <f>VLOOKUP(C10372,Products!$A$2:$E$20,5,TRUE)</f>
        <v>8.9499999999999993</v>
      </c>
      <c r="G10372" s="8">
        <f t="shared" si="324"/>
        <v>8.9499999999999993</v>
      </c>
      <c r="H10372" s="8">
        <f>VLOOKUP(C10372,Products!$A$2:$F$20,6,TRUE)</f>
        <v>3.1999999999999993</v>
      </c>
      <c r="I10372" s="8">
        <f t="shared" si="325"/>
        <v>3.1999999999999993</v>
      </c>
      <c r="J10372" s="42">
        <f>VLOOKUP(B10372,Invoices!A:I,9,TRUE)</f>
        <v>2021</v>
      </c>
    </row>
    <row r="10373" spans="1:10" x14ac:dyDescent="0.15">
      <c r="A10373" t="s">
        <v>13733</v>
      </c>
      <c r="B10373" t="s">
        <v>2198</v>
      </c>
      <c r="C10373" t="s">
        <v>102</v>
      </c>
      <c r="D10373" t="s">
        <v>83</v>
      </c>
      <c r="E10373">
        <v>9</v>
      </c>
      <c r="F10373" s="8">
        <f>VLOOKUP(C10373,Products!$A$2:$E$20,5,TRUE)</f>
        <v>29.95</v>
      </c>
      <c r="G10373" s="8">
        <f t="shared" si="324"/>
        <v>269.55</v>
      </c>
      <c r="H10373" s="8">
        <f>VLOOKUP(C10373,Products!$A$2:$F$20,6,TRUE)</f>
        <v>15</v>
      </c>
      <c r="I10373" s="8">
        <f t="shared" si="325"/>
        <v>135</v>
      </c>
      <c r="J10373" s="42">
        <f>VLOOKUP(B10373,Invoices!A:I,9,TRUE)</f>
        <v>2021</v>
      </c>
    </row>
    <row r="10374" spans="1:10" x14ac:dyDescent="0.15">
      <c r="A10374" t="s">
        <v>13734</v>
      </c>
      <c r="B10374" t="s">
        <v>2198</v>
      </c>
      <c r="C10374" t="s">
        <v>95</v>
      </c>
      <c r="D10374" t="s">
        <v>73</v>
      </c>
      <c r="E10374">
        <v>3</v>
      </c>
      <c r="F10374" s="8">
        <f>VLOOKUP(C10374,Products!$A$2:$E$20,5,TRUE)</f>
        <v>12.95</v>
      </c>
      <c r="G10374" s="8">
        <f t="shared" si="324"/>
        <v>38.849999999999994</v>
      </c>
      <c r="H10374" s="8">
        <f>VLOOKUP(C10374,Products!$A$2:$F$20,6,TRUE)</f>
        <v>4.1999999999999993</v>
      </c>
      <c r="I10374" s="8">
        <f t="shared" si="325"/>
        <v>12.599999999999998</v>
      </c>
      <c r="J10374" s="42">
        <f>VLOOKUP(B10374,Invoices!A:I,9,TRUE)</f>
        <v>2021</v>
      </c>
    </row>
    <row r="10375" spans="1:10" x14ac:dyDescent="0.15">
      <c r="A10375" t="s">
        <v>13735</v>
      </c>
      <c r="B10375" t="s">
        <v>2198</v>
      </c>
      <c r="C10375" t="s">
        <v>88</v>
      </c>
      <c r="D10375" t="s">
        <v>85</v>
      </c>
      <c r="E10375">
        <v>20</v>
      </c>
      <c r="F10375" s="8">
        <f>VLOOKUP(C10375,Products!$A$2:$E$20,5,TRUE)</f>
        <v>8.9499999999999993</v>
      </c>
      <c r="G10375" s="8">
        <f t="shared" si="324"/>
        <v>179</v>
      </c>
      <c r="H10375" s="8">
        <f>VLOOKUP(C10375,Products!$A$2:$F$20,6,TRUE)</f>
        <v>5.6999999999999993</v>
      </c>
      <c r="I10375" s="8">
        <f t="shared" si="325"/>
        <v>113.99999999999999</v>
      </c>
      <c r="J10375" s="42">
        <f>VLOOKUP(B10375,Invoices!A:I,9,TRUE)</f>
        <v>2021</v>
      </c>
    </row>
    <row r="10376" spans="1:10" x14ac:dyDescent="0.15">
      <c r="A10376" t="s">
        <v>13736</v>
      </c>
      <c r="B10376" t="s">
        <v>2198</v>
      </c>
      <c r="C10376" t="s">
        <v>101</v>
      </c>
      <c r="D10376" t="s">
        <v>69</v>
      </c>
      <c r="E10376">
        <v>10</v>
      </c>
      <c r="F10376" s="8">
        <f>VLOOKUP(C10376,Products!$A$2:$E$20,5,TRUE)</f>
        <v>129.94999999999999</v>
      </c>
      <c r="G10376" s="8">
        <f t="shared" si="324"/>
        <v>1299.5</v>
      </c>
      <c r="H10376" s="8">
        <f>VLOOKUP(C10376,Products!$A$2:$F$20,6,TRUE)</f>
        <v>40.449999999999989</v>
      </c>
      <c r="I10376" s="8">
        <f t="shared" si="325"/>
        <v>404.49999999999989</v>
      </c>
      <c r="J10376" s="42">
        <f>VLOOKUP(B10376,Invoices!A:I,9,TRUE)</f>
        <v>2021</v>
      </c>
    </row>
    <row r="10377" spans="1:10" x14ac:dyDescent="0.15">
      <c r="A10377" t="s">
        <v>13737</v>
      </c>
      <c r="B10377" t="s">
        <v>2198</v>
      </c>
      <c r="C10377" t="s">
        <v>93</v>
      </c>
      <c r="D10377" t="s">
        <v>76</v>
      </c>
      <c r="E10377">
        <v>7</v>
      </c>
      <c r="F10377" s="8">
        <f>VLOOKUP(C10377,Products!$A$2:$E$20,5,TRUE)</f>
        <v>9.9499999999999993</v>
      </c>
      <c r="G10377" s="8">
        <f t="shared" si="324"/>
        <v>69.649999999999991</v>
      </c>
      <c r="H10377" s="8">
        <f>VLOOKUP(C10377,Products!$A$2:$F$20,6,TRUE)</f>
        <v>1.9499999999999993</v>
      </c>
      <c r="I10377" s="8">
        <f t="shared" si="325"/>
        <v>13.649999999999995</v>
      </c>
      <c r="J10377" s="42">
        <f>VLOOKUP(B10377,Invoices!A:I,9,TRUE)</f>
        <v>2021</v>
      </c>
    </row>
    <row r="10378" spans="1:10" x14ac:dyDescent="0.15">
      <c r="A10378" t="s">
        <v>13738</v>
      </c>
      <c r="B10378" t="s">
        <v>2198</v>
      </c>
      <c r="C10378" t="s">
        <v>100</v>
      </c>
      <c r="D10378" t="s">
        <v>78</v>
      </c>
      <c r="E10378">
        <v>1</v>
      </c>
      <c r="F10378" s="8">
        <f>VLOOKUP(C10378,Products!$A$2:$E$20,5,TRUE)</f>
        <v>49.95</v>
      </c>
      <c r="G10378" s="8">
        <f t="shared" si="324"/>
        <v>49.95</v>
      </c>
      <c r="H10378" s="8">
        <f>VLOOKUP(C10378,Products!$A$2:$F$20,6,TRUE)</f>
        <v>19.950000000000003</v>
      </c>
      <c r="I10378" s="8">
        <f t="shared" si="325"/>
        <v>19.950000000000003</v>
      </c>
      <c r="J10378" s="42">
        <f>VLOOKUP(B10378,Invoices!A:I,9,TRUE)</f>
        <v>2021</v>
      </c>
    </row>
    <row r="10379" spans="1:10" x14ac:dyDescent="0.15">
      <c r="A10379" t="s">
        <v>13739</v>
      </c>
      <c r="B10379" t="s">
        <v>2199</v>
      </c>
      <c r="C10379" t="s">
        <v>101</v>
      </c>
      <c r="D10379" t="s">
        <v>69</v>
      </c>
      <c r="E10379">
        <v>100</v>
      </c>
      <c r="F10379" s="8">
        <f>VLOOKUP(C10379,Products!$A$2:$E$20,5,TRUE)</f>
        <v>129.94999999999999</v>
      </c>
      <c r="G10379" s="8">
        <f t="shared" si="324"/>
        <v>12994.999999999998</v>
      </c>
      <c r="H10379" s="8">
        <f>VLOOKUP(C10379,Products!$A$2:$F$20,6,TRUE)</f>
        <v>40.449999999999989</v>
      </c>
      <c r="I10379" s="8">
        <f t="shared" si="325"/>
        <v>4044.9999999999991</v>
      </c>
      <c r="J10379" s="42">
        <f>VLOOKUP(B10379,Invoices!A:I,9,TRUE)</f>
        <v>2021</v>
      </c>
    </row>
    <row r="10380" spans="1:10" x14ac:dyDescent="0.15">
      <c r="A10380" t="s">
        <v>13740</v>
      </c>
      <c r="B10380" t="s">
        <v>2199</v>
      </c>
      <c r="C10380" t="s">
        <v>87</v>
      </c>
      <c r="D10380" t="s">
        <v>68</v>
      </c>
      <c r="E10380">
        <v>12</v>
      </c>
      <c r="F10380" s="8">
        <f>VLOOKUP(C10380,Products!$A$2:$E$20,5,TRUE)</f>
        <v>19.95</v>
      </c>
      <c r="G10380" s="8">
        <f t="shared" si="324"/>
        <v>239.39999999999998</v>
      </c>
      <c r="H10380" s="8">
        <f>VLOOKUP(C10380,Products!$A$2:$F$20,6,TRUE)</f>
        <v>7.4499999999999993</v>
      </c>
      <c r="I10380" s="8">
        <f t="shared" si="325"/>
        <v>89.399999999999991</v>
      </c>
      <c r="J10380" s="42">
        <f>VLOOKUP(B10380,Invoices!A:I,9,TRUE)</f>
        <v>2021</v>
      </c>
    </row>
    <row r="10381" spans="1:10" x14ac:dyDescent="0.15">
      <c r="A10381" t="s">
        <v>13741</v>
      </c>
      <c r="B10381" t="s">
        <v>2199</v>
      </c>
      <c r="C10381" t="s">
        <v>99</v>
      </c>
      <c r="D10381" t="s">
        <v>84</v>
      </c>
      <c r="E10381">
        <v>12</v>
      </c>
      <c r="F10381" s="8">
        <f>VLOOKUP(C10381,Products!$A$2:$E$20,5,TRUE)</f>
        <v>3.5</v>
      </c>
      <c r="G10381" s="8">
        <f t="shared" si="324"/>
        <v>42</v>
      </c>
      <c r="H10381" s="8">
        <f>VLOOKUP(C10381,Products!$A$2:$F$20,6,TRUE)</f>
        <v>0.54999999999999982</v>
      </c>
      <c r="I10381" s="8">
        <f t="shared" si="325"/>
        <v>6.5999999999999979</v>
      </c>
      <c r="J10381" s="42">
        <f>VLOOKUP(B10381,Invoices!A:I,9,TRUE)</f>
        <v>2021</v>
      </c>
    </row>
    <row r="10382" spans="1:10" x14ac:dyDescent="0.15">
      <c r="A10382" t="s">
        <v>13742</v>
      </c>
      <c r="B10382" t="s">
        <v>2199</v>
      </c>
      <c r="C10382" t="s">
        <v>98</v>
      </c>
      <c r="D10382" t="s">
        <v>79</v>
      </c>
      <c r="E10382">
        <v>5</v>
      </c>
      <c r="F10382" s="8">
        <f>VLOOKUP(C10382,Products!$A$2:$E$20,5,TRUE)</f>
        <v>14.95</v>
      </c>
      <c r="G10382" s="8">
        <f t="shared" si="324"/>
        <v>74.75</v>
      </c>
      <c r="H10382" s="8">
        <f>VLOOKUP(C10382,Products!$A$2:$F$20,6,TRUE)</f>
        <v>3.0499999999999989</v>
      </c>
      <c r="I10382" s="8">
        <f t="shared" si="325"/>
        <v>15.249999999999995</v>
      </c>
      <c r="J10382" s="42">
        <f>VLOOKUP(B10382,Invoices!A:I,9,TRUE)</f>
        <v>2021</v>
      </c>
    </row>
    <row r="10383" spans="1:10" x14ac:dyDescent="0.15">
      <c r="A10383" t="s">
        <v>13743</v>
      </c>
      <c r="B10383" t="s">
        <v>2199</v>
      </c>
      <c r="C10383" t="s">
        <v>88</v>
      </c>
      <c r="D10383" t="s">
        <v>85</v>
      </c>
      <c r="E10383">
        <v>1</v>
      </c>
      <c r="F10383" s="8">
        <f>VLOOKUP(C10383,Products!$A$2:$E$20,5,TRUE)</f>
        <v>8.9499999999999993</v>
      </c>
      <c r="G10383" s="8">
        <f t="shared" si="324"/>
        <v>8.9499999999999993</v>
      </c>
      <c r="H10383" s="8">
        <f>VLOOKUP(C10383,Products!$A$2:$F$20,6,TRUE)</f>
        <v>5.6999999999999993</v>
      </c>
      <c r="I10383" s="8">
        <f t="shared" si="325"/>
        <v>5.6999999999999993</v>
      </c>
      <c r="J10383" s="42">
        <f>VLOOKUP(B10383,Invoices!A:I,9,TRUE)</f>
        <v>2021</v>
      </c>
    </row>
    <row r="10384" spans="1:10" x14ac:dyDescent="0.15">
      <c r="A10384" t="s">
        <v>13744</v>
      </c>
      <c r="B10384" t="s">
        <v>2199</v>
      </c>
      <c r="C10384" t="s">
        <v>96</v>
      </c>
      <c r="D10384" t="s">
        <v>75</v>
      </c>
      <c r="E10384">
        <v>2</v>
      </c>
      <c r="F10384" s="8">
        <f>VLOOKUP(C10384,Products!$A$2:$E$20,5,TRUE)</f>
        <v>79.95</v>
      </c>
      <c r="G10384" s="8">
        <f t="shared" si="324"/>
        <v>159.9</v>
      </c>
      <c r="H10384" s="8">
        <f>VLOOKUP(C10384,Products!$A$2:$F$20,6,TRUE)</f>
        <v>27.950000000000003</v>
      </c>
      <c r="I10384" s="8">
        <f t="shared" si="325"/>
        <v>55.900000000000006</v>
      </c>
      <c r="J10384" s="42">
        <f>VLOOKUP(B10384,Invoices!A:I,9,TRUE)</f>
        <v>2021</v>
      </c>
    </row>
    <row r="10385" spans="1:10" x14ac:dyDescent="0.15">
      <c r="A10385" t="s">
        <v>13745</v>
      </c>
      <c r="B10385" t="s">
        <v>2199</v>
      </c>
      <c r="C10385" t="s">
        <v>103</v>
      </c>
      <c r="D10385" t="s">
        <v>77</v>
      </c>
      <c r="E10385">
        <v>50</v>
      </c>
      <c r="F10385" s="8">
        <f>VLOOKUP(C10385,Products!$A$2:$E$20,5,TRUE)</f>
        <v>8.9499999999999993</v>
      </c>
      <c r="G10385" s="8">
        <f t="shared" si="324"/>
        <v>447.49999999999994</v>
      </c>
      <c r="H10385" s="8">
        <f>VLOOKUP(C10385,Products!$A$2:$F$20,6,TRUE)</f>
        <v>3.1999999999999993</v>
      </c>
      <c r="I10385" s="8">
        <f t="shared" si="325"/>
        <v>159.99999999999997</v>
      </c>
      <c r="J10385" s="42">
        <f>VLOOKUP(B10385,Invoices!A:I,9,TRUE)</f>
        <v>2021</v>
      </c>
    </row>
    <row r="10386" spans="1:10" x14ac:dyDescent="0.15">
      <c r="A10386" t="s">
        <v>13746</v>
      </c>
      <c r="B10386" t="s">
        <v>2199</v>
      </c>
      <c r="C10386" t="s">
        <v>89</v>
      </c>
      <c r="D10386" t="s">
        <v>80</v>
      </c>
      <c r="E10386">
        <v>12</v>
      </c>
      <c r="F10386" s="8">
        <f>VLOOKUP(C10386,Products!$A$2:$E$20,5,TRUE)</f>
        <v>15.95</v>
      </c>
      <c r="G10386" s="8">
        <f t="shared" si="324"/>
        <v>191.39999999999998</v>
      </c>
      <c r="H10386" s="8">
        <f>VLOOKUP(C10386,Products!$A$2:$F$20,6,TRUE)</f>
        <v>6</v>
      </c>
      <c r="I10386" s="8">
        <f t="shared" si="325"/>
        <v>72</v>
      </c>
      <c r="J10386" s="42">
        <f>VLOOKUP(B10386,Invoices!A:I,9,TRUE)</f>
        <v>2021</v>
      </c>
    </row>
    <row r="10387" spans="1:10" x14ac:dyDescent="0.15">
      <c r="A10387" t="s">
        <v>13747</v>
      </c>
      <c r="B10387" t="s">
        <v>2199</v>
      </c>
      <c r="C10387" t="s">
        <v>105</v>
      </c>
      <c r="D10387" t="s">
        <v>81</v>
      </c>
      <c r="E10387">
        <v>1</v>
      </c>
      <c r="F10387" s="8">
        <f>VLOOKUP(C10387,Products!$A$2:$E$20,5,TRUE)</f>
        <v>8.9499999999999993</v>
      </c>
      <c r="G10387" s="8">
        <f t="shared" si="324"/>
        <v>8.9499999999999993</v>
      </c>
      <c r="H10387" s="8">
        <f>VLOOKUP(C10387,Products!$A$2:$F$20,6,TRUE)</f>
        <v>3.1999999999999993</v>
      </c>
      <c r="I10387" s="8">
        <f t="shared" si="325"/>
        <v>3.1999999999999993</v>
      </c>
      <c r="J10387" s="42">
        <f>VLOOKUP(B10387,Invoices!A:I,9,TRUE)</f>
        <v>2021</v>
      </c>
    </row>
    <row r="10388" spans="1:10" x14ac:dyDescent="0.15">
      <c r="A10388" t="s">
        <v>13748</v>
      </c>
      <c r="B10388" t="s">
        <v>2199</v>
      </c>
      <c r="C10388" t="s">
        <v>97</v>
      </c>
      <c r="D10388" t="s">
        <v>74</v>
      </c>
      <c r="E10388">
        <v>2</v>
      </c>
      <c r="F10388" s="8">
        <f>VLOOKUP(C10388,Products!$A$2:$E$20,5,TRUE)</f>
        <v>1.5</v>
      </c>
      <c r="G10388" s="8">
        <f t="shared" si="324"/>
        <v>3</v>
      </c>
      <c r="H10388" s="8">
        <f>VLOOKUP(C10388,Products!$A$2:$F$20,6,TRUE)</f>
        <v>0.5</v>
      </c>
      <c r="I10388" s="8">
        <f t="shared" si="325"/>
        <v>1</v>
      </c>
      <c r="J10388" s="42">
        <f>VLOOKUP(B10388,Invoices!A:I,9,TRUE)</f>
        <v>2021</v>
      </c>
    </row>
    <row r="10389" spans="1:10" x14ac:dyDescent="0.15">
      <c r="A10389" t="s">
        <v>13749</v>
      </c>
      <c r="B10389" t="s">
        <v>2199</v>
      </c>
      <c r="C10389" t="s">
        <v>93</v>
      </c>
      <c r="D10389" t="s">
        <v>76</v>
      </c>
      <c r="E10389">
        <v>10</v>
      </c>
      <c r="F10389" s="8">
        <f>VLOOKUP(C10389,Products!$A$2:$E$20,5,TRUE)</f>
        <v>9.9499999999999993</v>
      </c>
      <c r="G10389" s="8">
        <f t="shared" si="324"/>
        <v>99.5</v>
      </c>
      <c r="H10389" s="8">
        <f>VLOOKUP(C10389,Products!$A$2:$F$20,6,TRUE)</f>
        <v>1.9499999999999993</v>
      </c>
      <c r="I10389" s="8">
        <f t="shared" si="325"/>
        <v>19.499999999999993</v>
      </c>
      <c r="J10389" s="42">
        <f>VLOOKUP(B10389,Invoices!A:I,9,TRUE)</f>
        <v>2021</v>
      </c>
    </row>
    <row r="10390" spans="1:10" x14ac:dyDescent="0.15">
      <c r="A10390" t="s">
        <v>13750</v>
      </c>
      <c r="B10390" t="s">
        <v>2199</v>
      </c>
      <c r="C10390" t="s">
        <v>90</v>
      </c>
      <c r="D10390" t="s">
        <v>72</v>
      </c>
      <c r="E10390">
        <v>1</v>
      </c>
      <c r="F10390" s="8">
        <f>VLOOKUP(C10390,Products!$A$2:$E$20,5,TRUE)</f>
        <v>8.9499999999999993</v>
      </c>
      <c r="G10390" s="8">
        <f t="shared" si="324"/>
        <v>8.9499999999999993</v>
      </c>
      <c r="H10390" s="8">
        <f>VLOOKUP(C10390,Products!$A$2:$F$20,6,TRUE)</f>
        <v>5.6999999999999993</v>
      </c>
      <c r="I10390" s="8">
        <f t="shared" si="325"/>
        <v>5.6999999999999993</v>
      </c>
      <c r="J10390" s="42">
        <f>VLOOKUP(B10390,Invoices!A:I,9,TRUE)</f>
        <v>2021</v>
      </c>
    </row>
    <row r="10391" spans="1:10" x14ac:dyDescent="0.15">
      <c r="A10391" t="s">
        <v>13751</v>
      </c>
      <c r="B10391" t="s">
        <v>2199</v>
      </c>
      <c r="C10391" t="s">
        <v>91</v>
      </c>
      <c r="D10391" t="s">
        <v>70</v>
      </c>
      <c r="E10391">
        <v>1</v>
      </c>
      <c r="F10391" s="8">
        <f>VLOOKUP(C10391,Products!$A$2:$E$20,5,TRUE)</f>
        <v>49.95</v>
      </c>
      <c r="G10391" s="8">
        <f t="shared" si="324"/>
        <v>49.95</v>
      </c>
      <c r="H10391" s="8">
        <f>VLOOKUP(C10391,Products!$A$2:$F$20,6,TRUE)</f>
        <v>21.200000000000003</v>
      </c>
      <c r="I10391" s="8">
        <f t="shared" si="325"/>
        <v>21.200000000000003</v>
      </c>
      <c r="J10391" s="42">
        <f>VLOOKUP(B10391,Invoices!A:I,9,TRUE)</f>
        <v>2021</v>
      </c>
    </row>
    <row r="10392" spans="1:10" x14ac:dyDescent="0.15">
      <c r="A10392" t="s">
        <v>13752</v>
      </c>
      <c r="B10392" t="s">
        <v>2199</v>
      </c>
      <c r="C10392" t="s">
        <v>104</v>
      </c>
      <c r="D10392" t="s">
        <v>71</v>
      </c>
      <c r="E10392">
        <v>2</v>
      </c>
      <c r="F10392" s="8">
        <f>VLOOKUP(C10392,Products!$A$2:$E$20,5,TRUE)</f>
        <v>2.95</v>
      </c>
      <c r="G10392" s="8">
        <f t="shared" si="324"/>
        <v>5.9</v>
      </c>
      <c r="H10392" s="8">
        <f>VLOOKUP(C10392,Products!$A$2:$F$20,6,TRUE)</f>
        <v>1.1500000000000001</v>
      </c>
      <c r="I10392" s="8">
        <f t="shared" si="325"/>
        <v>2.3000000000000003</v>
      </c>
      <c r="J10392" s="42">
        <f>VLOOKUP(B10392,Invoices!A:I,9,TRUE)</f>
        <v>2021</v>
      </c>
    </row>
    <row r="10393" spans="1:10" x14ac:dyDescent="0.15">
      <c r="A10393" t="s">
        <v>13753</v>
      </c>
      <c r="B10393" t="s">
        <v>2199</v>
      </c>
      <c r="C10393" t="s">
        <v>95</v>
      </c>
      <c r="D10393" t="s">
        <v>73</v>
      </c>
      <c r="E10393">
        <v>1</v>
      </c>
      <c r="F10393" s="8">
        <f>VLOOKUP(C10393,Products!$A$2:$E$20,5,TRUE)</f>
        <v>12.95</v>
      </c>
      <c r="G10393" s="8">
        <f t="shared" si="324"/>
        <v>12.95</v>
      </c>
      <c r="H10393" s="8">
        <f>VLOOKUP(C10393,Products!$A$2:$F$20,6,TRUE)</f>
        <v>4.1999999999999993</v>
      </c>
      <c r="I10393" s="8">
        <f t="shared" si="325"/>
        <v>4.1999999999999993</v>
      </c>
      <c r="J10393" s="42">
        <f>VLOOKUP(B10393,Invoices!A:I,9,TRUE)</f>
        <v>2021</v>
      </c>
    </row>
    <row r="10394" spans="1:10" x14ac:dyDescent="0.15">
      <c r="A10394" t="s">
        <v>13754</v>
      </c>
      <c r="B10394" t="s">
        <v>2200</v>
      </c>
      <c r="C10394" t="s">
        <v>99</v>
      </c>
      <c r="D10394" t="s">
        <v>84</v>
      </c>
      <c r="E10394">
        <v>3</v>
      </c>
      <c r="F10394" s="8">
        <f>VLOOKUP(C10394,Products!$A$2:$E$20,5,TRUE)</f>
        <v>3.5</v>
      </c>
      <c r="G10394" s="8">
        <f t="shared" si="324"/>
        <v>10.5</v>
      </c>
      <c r="H10394" s="8">
        <f>VLOOKUP(C10394,Products!$A$2:$F$20,6,TRUE)</f>
        <v>0.54999999999999982</v>
      </c>
      <c r="I10394" s="8">
        <f t="shared" si="325"/>
        <v>1.6499999999999995</v>
      </c>
      <c r="J10394" s="42">
        <f>VLOOKUP(B10394,Invoices!A:I,9,TRUE)</f>
        <v>2021</v>
      </c>
    </row>
    <row r="10395" spans="1:10" x14ac:dyDescent="0.15">
      <c r="A10395" t="s">
        <v>13755</v>
      </c>
      <c r="B10395" t="s">
        <v>2200</v>
      </c>
      <c r="C10395" t="s">
        <v>97</v>
      </c>
      <c r="D10395" t="s">
        <v>74</v>
      </c>
      <c r="E10395">
        <v>25</v>
      </c>
      <c r="F10395" s="8">
        <f>VLOOKUP(C10395,Products!$A$2:$E$20,5,TRUE)</f>
        <v>1.5</v>
      </c>
      <c r="G10395" s="8">
        <f t="shared" si="324"/>
        <v>37.5</v>
      </c>
      <c r="H10395" s="8">
        <f>VLOOKUP(C10395,Products!$A$2:$F$20,6,TRUE)</f>
        <v>0.5</v>
      </c>
      <c r="I10395" s="8">
        <f t="shared" si="325"/>
        <v>12.5</v>
      </c>
      <c r="J10395" s="42">
        <f>VLOOKUP(B10395,Invoices!A:I,9,TRUE)</f>
        <v>2021</v>
      </c>
    </row>
    <row r="10396" spans="1:10" x14ac:dyDescent="0.15">
      <c r="A10396" t="s">
        <v>13756</v>
      </c>
      <c r="B10396" t="s">
        <v>2200</v>
      </c>
      <c r="C10396" t="s">
        <v>102</v>
      </c>
      <c r="D10396" t="s">
        <v>83</v>
      </c>
      <c r="E10396">
        <v>100</v>
      </c>
      <c r="F10396" s="8">
        <f>VLOOKUP(C10396,Products!$A$2:$E$20,5,TRUE)</f>
        <v>29.95</v>
      </c>
      <c r="G10396" s="8">
        <f t="shared" si="324"/>
        <v>2995</v>
      </c>
      <c r="H10396" s="8">
        <f>VLOOKUP(C10396,Products!$A$2:$F$20,6,TRUE)</f>
        <v>15</v>
      </c>
      <c r="I10396" s="8">
        <f t="shared" si="325"/>
        <v>1500</v>
      </c>
      <c r="J10396" s="42">
        <f>VLOOKUP(B10396,Invoices!A:I,9,TRUE)</f>
        <v>2021</v>
      </c>
    </row>
    <row r="10397" spans="1:10" x14ac:dyDescent="0.15">
      <c r="A10397" t="s">
        <v>13757</v>
      </c>
      <c r="B10397" t="s">
        <v>2200</v>
      </c>
      <c r="C10397" t="s">
        <v>94</v>
      </c>
      <c r="D10397" t="s">
        <v>86</v>
      </c>
      <c r="E10397">
        <v>10</v>
      </c>
      <c r="F10397" s="8">
        <f>VLOOKUP(C10397,Products!$A$2:$E$20,5,TRUE)</f>
        <v>3.5</v>
      </c>
      <c r="G10397" s="8">
        <f t="shared" si="324"/>
        <v>35</v>
      </c>
      <c r="H10397" s="8">
        <f>VLOOKUP(C10397,Products!$A$2:$F$20,6,TRUE)</f>
        <v>0.54999999999999982</v>
      </c>
      <c r="I10397" s="8">
        <f t="shared" si="325"/>
        <v>5.4999999999999982</v>
      </c>
      <c r="J10397" s="42">
        <f>VLOOKUP(B10397,Invoices!A:I,9,TRUE)</f>
        <v>2021</v>
      </c>
    </row>
    <row r="10398" spans="1:10" x14ac:dyDescent="0.15">
      <c r="A10398" t="s">
        <v>13758</v>
      </c>
      <c r="B10398" t="s">
        <v>2200</v>
      </c>
      <c r="C10398" t="s">
        <v>101</v>
      </c>
      <c r="D10398" t="s">
        <v>69</v>
      </c>
      <c r="E10398">
        <v>1</v>
      </c>
      <c r="F10398" s="8">
        <f>VLOOKUP(C10398,Products!$A$2:$E$20,5,TRUE)</f>
        <v>129.94999999999999</v>
      </c>
      <c r="G10398" s="8">
        <f t="shared" si="324"/>
        <v>129.94999999999999</v>
      </c>
      <c r="H10398" s="8">
        <f>VLOOKUP(C10398,Products!$A$2:$F$20,6,TRUE)</f>
        <v>40.449999999999989</v>
      </c>
      <c r="I10398" s="8">
        <f t="shared" si="325"/>
        <v>40.449999999999989</v>
      </c>
      <c r="J10398" s="42">
        <f>VLOOKUP(B10398,Invoices!A:I,9,TRUE)</f>
        <v>2021</v>
      </c>
    </row>
    <row r="10399" spans="1:10" x14ac:dyDescent="0.15">
      <c r="A10399" t="s">
        <v>13759</v>
      </c>
      <c r="B10399" t="s">
        <v>2200</v>
      </c>
      <c r="C10399" t="s">
        <v>103</v>
      </c>
      <c r="D10399" t="s">
        <v>77</v>
      </c>
      <c r="E10399">
        <v>1</v>
      </c>
      <c r="F10399" s="8">
        <f>VLOOKUP(C10399,Products!$A$2:$E$20,5,TRUE)</f>
        <v>8.9499999999999993</v>
      </c>
      <c r="G10399" s="8">
        <f t="shared" si="324"/>
        <v>8.9499999999999993</v>
      </c>
      <c r="H10399" s="8">
        <f>VLOOKUP(C10399,Products!$A$2:$F$20,6,TRUE)</f>
        <v>3.1999999999999993</v>
      </c>
      <c r="I10399" s="8">
        <f t="shared" si="325"/>
        <v>3.1999999999999993</v>
      </c>
      <c r="J10399" s="42">
        <f>VLOOKUP(B10399,Invoices!A:I,9,TRUE)</f>
        <v>2021</v>
      </c>
    </row>
    <row r="10400" spans="1:10" x14ac:dyDescent="0.15">
      <c r="A10400" t="s">
        <v>13760</v>
      </c>
      <c r="B10400" t="s">
        <v>2200</v>
      </c>
      <c r="C10400" t="s">
        <v>96</v>
      </c>
      <c r="D10400" t="s">
        <v>75</v>
      </c>
      <c r="E10400">
        <v>10</v>
      </c>
      <c r="F10400" s="8">
        <f>VLOOKUP(C10400,Products!$A$2:$E$20,5,TRUE)</f>
        <v>79.95</v>
      </c>
      <c r="G10400" s="8">
        <f t="shared" si="324"/>
        <v>799.5</v>
      </c>
      <c r="H10400" s="8">
        <f>VLOOKUP(C10400,Products!$A$2:$F$20,6,TRUE)</f>
        <v>27.950000000000003</v>
      </c>
      <c r="I10400" s="8">
        <f t="shared" si="325"/>
        <v>279.5</v>
      </c>
      <c r="J10400" s="42">
        <f>VLOOKUP(B10400,Invoices!A:I,9,TRUE)</f>
        <v>2021</v>
      </c>
    </row>
    <row r="10401" spans="1:10" x14ac:dyDescent="0.15">
      <c r="A10401" t="s">
        <v>13761</v>
      </c>
      <c r="B10401" t="s">
        <v>2200</v>
      </c>
      <c r="C10401" t="s">
        <v>93</v>
      </c>
      <c r="D10401" t="s">
        <v>76</v>
      </c>
      <c r="E10401">
        <v>6</v>
      </c>
      <c r="F10401" s="8">
        <f>VLOOKUP(C10401,Products!$A$2:$E$20,5,TRUE)</f>
        <v>9.9499999999999993</v>
      </c>
      <c r="G10401" s="8">
        <f t="shared" si="324"/>
        <v>59.699999999999996</v>
      </c>
      <c r="H10401" s="8">
        <f>VLOOKUP(C10401,Products!$A$2:$F$20,6,TRUE)</f>
        <v>1.9499999999999993</v>
      </c>
      <c r="I10401" s="8">
        <f t="shared" si="325"/>
        <v>11.699999999999996</v>
      </c>
      <c r="J10401" s="42">
        <f>VLOOKUP(B10401,Invoices!A:I,9,TRUE)</f>
        <v>2021</v>
      </c>
    </row>
    <row r="10402" spans="1:10" x14ac:dyDescent="0.15">
      <c r="A10402" t="s">
        <v>13762</v>
      </c>
      <c r="B10402" t="s">
        <v>2200</v>
      </c>
      <c r="C10402" t="s">
        <v>87</v>
      </c>
      <c r="D10402" t="s">
        <v>68</v>
      </c>
      <c r="E10402">
        <v>2</v>
      </c>
      <c r="F10402" s="8">
        <f>VLOOKUP(C10402,Products!$A$2:$E$20,5,TRUE)</f>
        <v>19.95</v>
      </c>
      <c r="G10402" s="8">
        <f t="shared" si="324"/>
        <v>39.9</v>
      </c>
      <c r="H10402" s="8">
        <f>VLOOKUP(C10402,Products!$A$2:$F$20,6,TRUE)</f>
        <v>7.4499999999999993</v>
      </c>
      <c r="I10402" s="8">
        <f t="shared" si="325"/>
        <v>14.899999999999999</v>
      </c>
      <c r="J10402" s="42">
        <f>VLOOKUP(B10402,Invoices!A:I,9,TRUE)</f>
        <v>2021</v>
      </c>
    </row>
    <row r="10403" spans="1:10" x14ac:dyDescent="0.15">
      <c r="A10403" t="s">
        <v>13763</v>
      </c>
      <c r="B10403" t="s">
        <v>2200</v>
      </c>
      <c r="C10403" t="s">
        <v>105</v>
      </c>
      <c r="D10403" t="s">
        <v>81</v>
      </c>
      <c r="E10403">
        <v>2</v>
      </c>
      <c r="F10403" s="8">
        <f>VLOOKUP(C10403,Products!$A$2:$E$20,5,TRUE)</f>
        <v>8.9499999999999993</v>
      </c>
      <c r="G10403" s="8">
        <f t="shared" si="324"/>
        <v>17.899999999999999</v>
      </c>
      <c r="H10403" s="8">
        <f>VLOOKUP(C10403,Products!$A$2:$F$20,6,TRUE)</f>
        <v>3.1999999999999993</v>
      </c>
      <c r="I10403" s="8">
        <f t="shared" si="325"/>
        <v>6.3999999999999986</v>
      </c>
      <c r="J10403" s="42">
        <f>VLOOKUP(B10403,Invoices!A:I,9,TRUE)</f>
        <v>2021</v>
      </c>
    </row>
    <row r="10404" spans="1:10" x14ac:dyDescent="0.15">
      <c r="A10404" t="s">
        <v>13764</v>
      </c>
      <c r="B10404" t="s">
        <v>2200</v>
      </c>
      <c r="C10404" t="s">
        <v>104</v>
      </c>
      <c r="D10404" t="s">
        <v>71</v>
      </c>
      <c r="E10404">
        <v>30</v>
      </c>
      <c r="F10404" s="8">
        <f>VLOOKUP(C10404,Products!$A$2:$E$20,5,TRUE)</f>
        <v>2.95</v>
      </c>
      <c r="G10404" s="8">
        <f t="shared" si="324"/>
        <v>88.5</v>
      </c>
      <c r="H10404" s="8">
        <f>VLOOKUP(C10404,Products!$A$2:$F$20,6,TRUE)</f>
        <v>1.1500000000000001</v>
      </c>
      <c r="I10404" s="8">
        <f t="shared" si="325"/>
        <v>34.500000000000007</v>
      </c>
      <c r="J10404" s="42">
        <f>VLOOKUP(B10404,Invoices!A:I,9,TRUE)</f>
        <v>2021</v>
      </c>
    </row>
    <row r="10405" spans="1:10" x14ac:dyDescent="0.15">
      <c r="A10405" t="s">
        <v>13765</v>
      </c>
      <c r="B10405" t="s">
        <v>2200</v>
      </c>
      <c r="C10405" t="s">
        <v>92</v>
      </c>
      <c r="D10405" t="s">
        <v>82</v>
      </c>
      <c r="E10405">
        <v>1</v>
      </c>
      <c r="F10405" s="8">
        <f>VLOOKUP(C10405,Products!$A$2:$E$20,5,TRUE)</f>
        <v>19.95</v>
      </c>
      <c r="G10405" s="8">
        <f t="shared" si="324"/>
        <v>19.95</v>
      </c>
      <c r="H10405" s="8">
        <f>VLOOKUP(C10405,Products!$A$2:$F$20,6,TRUE)</f>
        <v>7.4499999999999993</v>
      </c>
      <c r="I10405" s="8">
        <f t="shared" si="325"/>
        <v>7.4499999999999993</v>
      </c>
      <c r="J10405" s="42">
        <f>VLOOKUP(B10405,Invoices!A:I,9,TRUE)</f>
        <v>2021</v>
      </c>
    </row>
    <row r="10406" spans="1:10" x14ac:dyDescent="0.15">
      <c r="A10406" t="s">
        <v>13766</v>
      </c>
      <c r="B10406" t="s">
        <v>2201</v>
      </c>
      <c r="C10406" t="s">
        <v>103</v>
      </c>
      <c r="D10406" t="s">
        <v>77</v>
      </c>
      <c r="E10406">
        <v>1</v>
      </c>
      <c r="F10406" s="8">
        <f>VLOOKUP(C10406,Products!$A$2:$E$20,5,TRUE)</f>
        <v>8.9499999999999993</v>
      </c>
      <c r="G10406" s="8">
        <f t="shared" si="324"/>
        <v>8.9499999999999993</v>
      </c>
      <c r="H10406" s="8">
        <f>VLOOKUP(C10406,Products!$A$2:$F$20,6,TRUE)</f>
        <v>3.1999999999999993</v>
      </c>
      <c r="I10406" s="8">
        <f t="shared" si="325"/>
        <v>3.1999999999999993</v>
      </c>
      <c r="J10406" s="42">
        <f>VLOOKUP(B10406,Invoices!A:I,9,TRUE)</f>
        <v>2021</v>
      </c>
    </row>
    <row r="10407" spans="1:10" x14ac:dyDescent="0.15">
      <c r="A10407" t="s">
        <v>13767</v>
      </c>
      <c r="B10407" t="s">
        <v>2201</v>
      </c>
      <c r="C10407" t="s">
        <v>87</v>
      </c>
      <c r="D10407" t="s">
        <v>68</v>
      </c>
      <c r="E10407">
        <v>12</v>
      </c>
      <c r="F10407" s="8">
        <f>VLOOKUP(C10407,Products!$A$2:$E$20,5,TRUE)</f>
        <v>19.95</v>
      </c>
      <c r="G10407" s="8">
        <f t="shared" si="324"/>
        <v>239.39999999999998</v>
      </c>
      <c r="H10407" s="8">
        <f>VLOOKUP(C10407,Products!$A$2:$F$20,6,TRUE)</f>
        <v>7.4499999999999993</v>
      </c>
      <c r="I10407" s="8">
        <f t="shared" si="325"/>
        <v>89.399999999999991</v>
      </c>
      <c r="J10407" s="42">
        <f>VLOOKUP(B10407,Invoices!A:I,9,TRUE)</f>
        <v>2021</v>
      </c>
    </row>
    <row r="10408" spans="1:10" x14ac:dyDescent="0.15">
      <c r="A10408" t="s">
        <v>13768</v>
      </c>
      <c r="B10408" t="s">
        <v>2201</v>
      </c>
      <c r="C10408" t="s">
        <v>92</v>
      </c>
      <c r="D10408" t="s">
        <v>82</v>
      </c>
      <c r="E10408">
        <v>2</v>
      </c>
      <c r="F10408" s="8">
        <f>VLOOKUP(C10408,Products!$A$2:$E$20,5,TRUE)</f>
        <v>19.95</v>
      </c>
      <c r="G10408" s="8">
        <f t="shared" si="324"/>
        <v>39.9</v>
      </c>
      <c r="H10408" s="8">
        <f>VLOOKUP(C10408,Products!$A$2:$F$20,6,TRUE)</f>
        <v>7.4499999999999993</v>
      </c>
      <c r="I10408" s="8">
        <f t="shared" si="325"/>
        <v>14.899999999999999</v>
      </c>
      <c r="J10408" s="42">
        <f>VLOOKUP(B10408,Invoices!A:I,9,TRUE)</f>
        <v>2021</v>
      </c>
    </row>
    <row r="10409" spans="1:10" x14ac:dyDescent="0.15">
      <c r="A10409" t="s">
        <v>13769</v>
      </c>
      <c r="B10409" t="s">
        <v>2201</v>
      </c>
      <c r="C10409" t="s">
        <v>99</v>
      </c>
      <c r="D10409" t="s">
        <v>84</v>
      </c>
      <c r="E10409">
        <v>20</v>
      </c>
      <c r="F10409" s="8">
        <f>VLOOKUP(C10409,Products!$A$2:$E$20,5,TRUE)</f>
        <v>3.5</v>
      </c>
      <c r="G10409" s="8">
        <f t="shared" si="324"/>
        <v>70</v>
      </c>
      <c r="H10409" s="8">
        <f>VLOOKUP(C10409,Products!$A$2:$F$20,6,TRUE)</f>
        <v>0.54999999999999982</v>
      </c>
      <c r="I10409" s="8">
        <f t="shared" si="325"/>
        <v>10.999999999999996</v>
      </c>
      <c r="J10409" s="42">
        <f>VLOOKUP(B10409,Invoices!A:I,9,TRUE)</f>
        <v>2021</v>
      </c>
    </row>
    <row r="10410" spans="1:10" x14ac:dyDescent="0.15">
      <c r="A10410" t="s">
        <v>13770</v>
      </c>
      <c r="B10410" t="s">
        <v>2202</v>
      </c>
      <c r="C10410" t="s">
        <v>90</v>
      </c>
      <c r="D10410" t="s">
        <v>72</v>
      </c>
      <c r="E10410">
        <v>12</v>
      </c>
      <c r="F10410" s="8">
        <f>VLOOKUP(C10410,Products!$A$2:$E$20,5,TRUE)</f>
        <v>8.9499999999999993</v>
      </c>
      <c r="G10410" s="8">
        <f t="shared" si="324"/>
        <v>107.39999999999999</v>
      </c>
      <c r="H10410" s="8">
        <f>VLOOKUP(C10410,Products!$A$2:$F$20,6,TRUE)</f>
        <v>5.6999999999999993</v>
      </c>
      <c r="I10410" s="8">
        <f t="shared" si="325"/>
        <v>68.399999999999991</v>
      </c>
      <c r="J10410" s="42">
        <f>VLOOKUP(B10410,Invoices!A:I,9,TRUE)</f>
        <v>2021</v>
      </c>
    </row>
    <row r="10411" spans="1:10" x14ac:dyDescent="0.15">
      <c r="A10411" t="s">
        <v>13771</v>
      </c>
      <c r="B10411" t="s">
        <v>2202</v>
      </c>
      <c r="C10411" t="s">
        <v>95</v>
      </c>
      <c r="D10411" t="s">
        <v>73</v>
      </c>
      <c r="E10411">
        <v>3</v>
      </c>
      <c r="F10411" s="8">
        <f>VLOOKUP(C10411,Products!$A$2:$E$20,5,TRUE)</f>
        <v>12.95</v>
      </c>
      <c r="G10411" s="8">
        <f t="shared" si="324"/>
        <v>38.849999999999994</v>
      </c>
      <c r="H10411" s="8">
        <f>VLOOKUP(C10411,Products!$A$2:$F$20,6,TRUE)</f>
        <v>4.1999999999999993</v>
      </c>
      <c r="I10411" s="8">
        <f t="shared" si="325"/>
        <v>12.599999999999998</v>
      </c>
      <c r="J10411" s="42">
        <f>VLOOKUP(B10411,Invoices!A:I,9,TRUE)</f>
        <v>2021</v>
      </c>
    </row>
    <row r="10412" spans="1:10" x14ac:dyDescent="0.15">
      <c r="A10412" t="s">
        <v>13772</v>
      </c>
      <c r="B10412" t="s">
        <v>2202</v>
      </c>
      <c r="C10412" t="s">
        <v>105</v>
      </c>
      <c r="D10412" t="s">
        <v>81</v>
      </c>
      <c r="E10412">
        <v>1</v>
      </c>
      <c r="F10412" s="8">
        <f>VLOOKUP(C10412,Products!$A$2:$E$20,5,TRUE)</f>
        <v>8.9499999999999993</v>
      </c>
      <c r="G10412" s="8">
        <f t="shared" si="324"/>
        <v>8.9499999999999993</v>
      </c>
      <c r="H10412" s="8">
        <f>VLOOKUP(C10412,Products!$A$2:$F$20,6,TRUE)</f>
        <v>3.1999999999999993</v>
      </c>
      <c r="I10412" s="8">
        <f t="shared" si="325"/>
        <v>3.1999999999999993</v>
      </c>
      <c r="J10412" s="42">
        <f>VLOOKUP(B10412,Invoices!A:I,9,TRUE)</f>
        <v>2021</v>
      </c>
    </row>
    <row r="10413" spans="1:10" x14ac:dyDescent="0.15">
      <c r="A10413" t="s">
        <v>13773</v>
      </c>
      <c r="B10413" t="s">
        <v>2202</v>
      </c>
      <c r="C10413" t="s">
        <v>96</v>
      </c>
      <c r="D10413" t="s">
        <v>75</v>
      </c>
      <c r="E10413">
        <v>10</v>
      </c>
      <c r="F10413" s="8">
        <f>VLOOKUP(C10413,Products!$A$2:$E$20,5,TRUE)</f>
        <v>79.95</v>
      </c>
      <c r="G10413" s="8">
        <f t="shared" si="324"/>
        <v>799.5</v>
      </c>
      <c r="H10413" s="8">
        <f>VLOOKUP(C10413,Products!$A$2:$F$20,6,TRUE)</f>
        <v>27.950000000000003</v>
      </c>
      <c r="I10413" s="8">
        <f t="shared" si="325"/>
        <v>279.5</v>
      </c>
      <c r="J10413" s="42">
        <f>VLOOKUP(B10413,Invoices!A:I,9,TRUE)</f>
        <v>2021</v>
      </c>
    </row>
    <row r="10414" spans="1:10" x14ac:dyDescent="0.15">
      <c r="A10414" t="s">
        <v>13774</v>
      </c>
      <c r="B10414" t="s">
        <v>2202</v>
      </c>
      <c r="C10414" t="s">
        <v>94</v>
      </c>
      <c r="D10414" t="s">
        <v>86</v>
      </c>
      <c r="E10414">
        <v>12</v>
      </c>
      <c r="F10414" s="8">
        <f>VLOOKUP(C10414,Products!$A$2:$E$20,5,TRUE)</f>
        <v>3.5</v>
      </c>
      <c r="G10414" s="8">
        <f t="shared" si="324"/>
        <v>42</v>
      </c>
      <c r="H10414" s="8">
        <f>VLOOKUP(C10414,Products!$A$2:$F$20,6,TRUE)</f>
        <v>0.54999999999999982</v>
      </c>
      <c r="I10414" s="8">
        <f t="shared" si="325"/>
        <v>6.5999999999999979</v>
      </c>
      <c r="J10414" s="42">
        <f>VLOOKUP(B10414,Invoices!A:I,9,TRUE)</f>
        <v>2021</v>
      </c>
    </row>
    <row r="10415" spans="1:10" x14ac:dyDescent="0.15">
      <c r="A10415" t="s">
        <v>13775</v>
      </c>
      <c r="B10415" t="s">
        <v>2202</v>
      </c>
      <c r="C10415" t="s">
        <v>101</v>
      </c>
      <c r="D10415" t="s">
        <v>69</v>
      </c>
      <c r="E10415">
        <v>6</v>
      </c>
      <c r="F10415" s="8">
        <f>VLOOKUP(C10415,Products!$A$2:$E$20,5,TRUE)</f>
        <v>129.94999999999999</v>
      </c>
      <c r="G10415" s="8">
        <f t="shared" si="324"/>
        <v>779.69999999999993</v>
      </c>
      <c r="H10415" s="8">
        <f>VLOOKUP(C10415,Products!$A$2:$F$20,6,TRUE)</f>
        <v>40.449999999999989</v>
      </c>
      <c r="I10415" s="8">
        <f t="shared" si="325"/>
        <v>242.69999999999993</v>
      </c>
      <c r="J10415" s="42">
        <f>VLOOKUP(B10415,Invoices!A:I,9,TRUE)</f>
        <v>2021</v>
      </c>
    </row>
    <row r="10416" spans="1:10" x14ac:dyDescent="0.15">
      <c r="A10416" t="s">
        <v>13776</v>
      </c>
      <c r="B10416" t="s">
        <v>2202</v>
      </c>
      <c r="C10416" t="s">
        <v>104</v>
      </c>
      <c r="D10416" t="s">
        <v>71</v>
      </c>
      <c r="E10416">
        <v>2</v>
      </c>
      <c r="F10416" s="8">
        <f>VLOOKUP(C10416,Products!$A$2:$E$20,5,TRUE)</f>
        <v>2.95</v>
      </c>
      <c r="G10416" s="8">
        <f t="shared" si="324"/>
        <v>5.9</v>
      </c>
      <c r="H10416" s="8">
        <f>VLOOKUP(C10416,Products!$A$2:$F$20,6,TRUE)</f>
        <v>1.1500000000000001</v>
      </c>
      <c r="I10416" s="8">
        <f t="shared" si="325"/>
        <v>2.3000000000000003</v>
      </c>
      <c r="J10416" s="42">
        <f>VLOOKUP(B10416,Invoices!A:I,9,TRUE)</f>
        <v>2021</v>
      </c>
    </row>
    <row r="10417" spans="1:10" x14ac:dyDescent="0.15">
      <c r="A10417" t="s">
        <v>13777</v>
      </c>
      <c r="B10417" t="s">
        <v>2203</v>
      </c>
      <c r="C10417" t="s">
        <v>94</v>
      </c>
      <c r="D10417" t="s">
        <v>86</v>
      </c>
      <c r="E10417">
        <v>1</v>
      </c>
      <c r="F10417" s="8">
        <f>VLOOKUP(C10417,Products!$A$2:$E$20,5,TRUE)</f>
        <v>3.5</v>
      </c>
      <c r="G10417" s="8">
        <f t="shared" si="324"/>
        <v>3.5</v>
      </c>
      <c r="H10417" s="8">
        <f>VLOOKUP(C10417,Products!$A$2:$F$20,6,TRUE)</f>
        <v>0.54999999999999982</v>
      </c>
      <c r="I10417" s="8">
        <f t="shared" si="325"/>
        <v>0.54999999999999982</v>
      </c>
      <c r="J10417" s="42">
        <f>VLOOKUP(B10417,Invoices!A:I,9,TRUE)</f>
        <v>2021</v>
      </c>
    </row>
    <row r="10418" spans="1:10" x14ac:dyDescent="0.15">
      <c r="A10418" t="s">
        <v>13778</v>
      </c>
      <c r="B10418" t="s">
        <v>2203</v>
      </c>
      <c r="C10418" t="s">
        <v>103</v>
      </c>
      <c r="D10418" t="s">
        <v>77</v>
      </c>
      <c r="E10418">
        <v>1</v>
      </c>
      <c r="F10418" s="8">
        <f>VLOOKUP(C10418,Products!$A$2:$E$20,5,TRUE)</f>
        <v>8.9499999999999993</v>
      </c>
      <c r="G10418" s="8">
        <f t="shared" si="324"/>
        <v>8.9499999999999993</v>
      </c>
      <c r="H10418" s="8">
        <f>VLOOKUP(C10418,Products!$A$2:$F$20,6,TRUE)</f>
        <v>3.1999999999999993</v>
      </c>
      <c r="I10418" s="8">
        <f t="shared" si="325"/>
        <v>3.1999999999999993</v>
      </c>
      <c r="J10418" s="42">
        <f>VLOOKUP(B10418,Invoices!A:I,9,TRUE)</f>
        <v>2021</v>
      </c>
    </row>
    <row r="10419" spans="1:10" x14ac:dyDescent="0.15">
      <c r="A10419" t="s">
        <v>13779</v>
      </c>
      <c r="B10419" t="s">
        <v>2203</v>
      </c>
      <c r="C10419" t="s">
        <v>97</v>
      </c>
      <c r="D10419" t="s">
        <v>74</v>
      </c>
      <c r="E10419">
        <v>5</v>
      </c>
      <c r="F10419" s="8">
        <f>VLOOKUP(C10419,Products!$A$2:$E$20,5,TRUE)</f>
        <v>1.5</v>
      </c>
      <c r="G10419" s="8">
        <f t="shared" si="324"/>
        <v>7.5</v>
      </c>
      <c r="H10419" s="8">
        <f>VLOOKUP(C10419,Products!$A$2:$F$20,6,TRUE)</f>
        <v>0.5</v>
      </c>
      <c r="I10419" s="8">
        <f t="shared" si="325"/>
        <v>2.5</v>
      </c>
      <c r="J10419" s="42">
        <f>VLOOKUP(B10419,Invoices!A:I,9,TRUE)</f>
        <v>2021</v>
      </c>
    </row>
    <row r="10420" spans="1:10" x14ac:dyDescent="0.15">
      <c r="A10420" t="s">
        <v>13780</v>
      </c>
      <c r="B10420" t="s">
        <v>2203</v>
      </c>
      <c r="C10420" t="s">
        <v>90</v>
      </c>
      <c r="D10420" t="s">
        <v>72</v>
      </c>
      <c r="E10420">
        <v>8</v>
      </c>
      <c r="F10420" s="8">
        <f>VLOOKUP(C10420,Products!$A$2:$E$20,5,TRUE)</f>
        <v>8.9499999999999993</v>
      </c>
      <c r="G10420" s="8">
        <f t="shared" si="324"/>
        <v>71.599999999999994</v>
      </c>
      <c r="H10420" s="8">
        <f>VLOOKUP(C10420,Products!$A$2:$F$20,6,TRUE)</f>
        <v>5.6999999999999993</v>
      </c>
      <c r="I10420" s="8">
        <f t="shared" si="325"/>
        <v>45.599999999999994</v>
      </c>
      <c r="J10420" s="42">
        <f>VLOOKUP(B10420,Invoices!A:I,9,TRUE)</f>
        <v>2021</v>
      </c>
    </row>
    <row r="10421" spans="1:10" x14ac:dyDescent="0.15">
      <c r="A10421" t="s">
        <v>13781</v>
      </c>
      <c r="B10421" t="s">
        <v>2203</v>
      </c>
      <c r="C10421" t="s">
        <v>105</v>
      </c>
      <c r="D10421" t="s">
        <v>81</v>
      </c>
      <c r="E10421">
        <v>1</v>
      </c>
      <c r="F10421" s="8">
        <f>VLOOKUP(C10421,Products!$A$2:$E$20,5,TRUE)</f>
        <v>8.9499999999999993</v>
      </c>
      <c r="G10421" s="8">
        <f t="shared" si="324"/>
        <v>8.9499999999999993</v>
      </c>
      <c r="H10421" s="8">
        <f>VLOOKUP(C10421,Products!$A$2:$F$20,6,TRUE)</f>
        <v>3.1999999999999993</v>
      </c>
      <c r="I10421" s="8">
        <f t="shared" si="325"/>
        <v>3.1999999999999993</v>
      </c>
      <c r="J10421" s="42">
        <f>VLOOKUP(B10421,Invoices!A:I,9,TRUE)</f>
        <v>2021</v>
      </c>
    </row>
    <row r="10422" spans="1:10" x14ac:dyDescent="0.15">
      <c r="A10422" t="s">
        <v>13782</v>
      </c>
      <c r="B10422" t="s">
        <v>2203</v>
      </c>
      <c r="C10422" t="s">
        <v>100</v>
      </c>
      <c r="D10422" t="s">
        <v>78</v>
      </c>
      <c r="E10422">
        <v>5</v>
      </c>
      <c r="F10422" s="8">
        <f>VLOOKUP(C10422,Products!$A$2:$E$20,5,TRUE)</f>
        <v>49.95</v>
      </c>
      <c r="G10422" s="8">
        <f t="shared" si="324"/>
        <v>249.75</v>
      </c>
      <c r="H10422" s="8">
        <f>VLOOKUP(C10422,Products!$A$2:$F$20,6,TRUE)</f>
        <v>19.950000000000003</v>
      </c>
      <c r="I10422" s="8">
        <f t="shared" si="325"/>
        <v>99.750000000000014</v>
      </c>
      <c r="J10422" s="42">
        <f>VLOOKUP(B10422,Invoices!A:I,9,TRUE)</f>
        <v>2021</v>
      </c>
    </row>
    <row r="10423" spans="1:10" x14ac:dyDescent="0.15">
      <c r="A10423" t="s">
        <v>13783</v>
      </c>
      <c r="B10423" t="s">
        <v>2203</v>
      </c>
      <c r="C10423" t="s">
        <v>92</v>
      </c>
      <c r="D10423" t="s">
        <v>82</v>
      </c>
      <c r="E10423">
        <v>8</v>
      </c>
      <c r="F10423" s="8">
        <f>VLOOKUP(C10423,Products!$A$2:$E$20,5,TRUE)</f>
        <v>19.95</v>
      </c>
      <c r="G10423" s="8">
        <f t="shared" si="324"/>
        <v>159.6</v>
      </c>
      <c r="H10423" s="8">
        <f>VLOOKUP(C10423,Products!$A$2:$F$20,6,TRUE)</f>
        <v>7.4499999999999993</v>
      </c>
      <c r="I10423" s="8">
        <f t="shared" si="325"/>
        <v>59.599999999999994</v>
      </c>
      <c r="J10423" s="42">
        <f>VLOOKUP(B10423,Invoices!A:I,9,TRUE)</f>
        <v>2021</v>
      </c>
    </row>
    <row r="10424" spans="1:10" x14ac:dyDescent="0.15">
      <c r="A10424" t="s">
        <v>13784</v>
      </c>
      <c r="B10424" t="s">
        <v>2203</v>
      </c>
      <c r="C10424" t="s">
        <v>93</v>
      </c>
      <c r="D10424" t="s">
        <v>76</v>
      </c>
      <c r="E10424">
        <v>2</v>
      </c>
      <c r="F10424" s="8">
        <f>VLOOKUP(C10424,Products!$A$2:$E$20,5,TRUE)</f>
        <v>9.9499999999999993</v>
      </c>
      <c r="G10424" s="8">
        <f t="shared" si="324"/>
        <v>19.899999999999999</v>
      </c>
      <c r="H10424" s="8">
        <f>VLOOKUP(C10424,Products!$A$2:$F$20,6,TRUE)</f>
        <v>1.9499999999999993</v>
      </c>
      <c r="I10424" s="8">
        <f t="shared" si="325"/>
        <v>3.8999999999999986</v>
      </c>
      <c r="J10424" s="42">
        <f>VLOOKUP(B10424,Invoices!A:I,9,TRUE)</f>
        <v>2021</v>
      </c>
    </row>
    <row r="10425" spans="1:10" x14ac:dyDescent="0.15">
      <c r="A10425" t="s">
        <v>13785</v>
      </c>
      <c r="B10425" t="s">
        <v>2203</v>
      </c>
      <c r="C10425" t="s">
        <v>102</v>
      </c>
      <c r="D10425" t="s">
        <v>83</v>
      </c>
      <c r="E10425">
        <v>7</v>
      </c>
      <c r="F10425" s="8">
        <f>VLOOKUP(C10425,Products!$A$2:$E$20,5,TRUE)</f>
        <v>29.95</v>
      </c>
      <c r="G10425" s="8">
        <f t="shared" si="324"/>
        <v>209.65</v>
      </c>
      <c r="H10425" s="8">
        <f>VLOOKUP(C10425,Products!$A$2:$F$20,6,TRUE)</f>
        <v>15</v>
      </c>
      <c r="I10425" s="8">
        <f t="shared" si="325"/>
        <v>105</v>
      </c>
      <c r="J10425" s="42">
        <f>VLOOKUP(B10425,Invoices!A:I,9,TRUE)</f>
        <v>2021</v>
      </c>
    </row>
    <row r="10426" spans="1:10" x14ac:dyDescent="0.15">
      <c r="A10426" t="s">
        <v>13786</v>
      </c>
      <c r="B10426" t="s">
        <v>2203</v>
      </c>
      <c r="C10426" t="s">
        <v>88</v>
      </c>
      <c r="D10426" t="s">
        <v>85</v>
      </c>
      <c r="E10426">
        <v>1</v>
      </c>
      <c r="F10426" s="8">
        <f>VLOOKUP(C10426,Products!$A$2:$E$20,5,TRUE)</f>
        <v>8.9499999999999993</v>
      </c>
      <c r="G10426" s="8">
        <f t="shared" si="324"/>
        <v>8.9499999999999993</v>
      </c>
      <c r="H10426" s="8">
        <f>VLOOKUP(C10426,Products!$A$2:$F$20,6,TRUE)</f>
        <v>5.6999999999999993</v>
      </c>
      <c r="I10426" s="8">
        <f t="shared" si="325"/>
        <v>5.6999999999999993</v>
      </c>
      <c r="J10426" s="42">
        <f>VLOOKUP(B10426,Invoices!A:I,9,TRUE)</f>
        <v>2021</v>
      </c>
    </row>
    <row r="10427" spans="1:10" x14ac:dyDescent="0.15">
      <c r="A10427" t="s">
        <v>13787</v>
      </c>
      <c r="B10427" t="s">
        <v>2204</v>
      </c>
      <c r="C10427" t="s">
        <v>93</v>
      </c>
      <c r="D10427" t="s">
        <v>76</v>
      </c>
      <c r="E10427">
        <v>9</v>
      </c>
      <c r="F10427" s="8">
        <f>VLOOKUP(C10427,Products!$A$2:$E$20,5,TRUE)</f>
        <v>9.9499999999999993</v>
      </c>
      <c r="G10427" s="8">
        <f t="shared" si="324"/>
        <v>89.55</v>
      </c>
      <c r="H10427" s="8">
        <f>VLOOKUP(C10427,Products!$A$2:$F$20,6,TRUE)</f>
        <v>1.9499999999999993</v>
      </c>
      <c r="I10427" s="8">
        <f t="shared" si="325"/>
        <v>17.549999999999994</v>
      </c>
      <c r="J10427" s="42">
        <f>VLOOKUP(B10427,Invoices!A:I,9,TRUE)</f>
        <v>2021</v>
      </c>
    </row>
    <row r="10428" spans="1:10" x14ac:dyDescent="0.15">
      <c r="A10428" t="s">
        <v>13788</v>
      </c>
      <c r="B10428" t="s">
        <v>2204</v>
      </c>
      <c r="C10428" t="s">
        <v>104</v>
      </c>
      <c r="D10428" t="s">
        <v>71</v>
      </c>
      <c r="E10428">
        <v>10</v>
      </c>
      <c r="F10428" s="8">
        <f>VLOOKUP(C10428,Products!$A$2:$E$20,5,TRUE)</f>
        <v>2.95</v>
      </c>
      <c r="G10428" s="8">
        <f t="shared" si="324"/>
        <v>29.5</v>
      </c>
      <c r="H10428" s="8">
        <f>VLOOKUP(C10428,Products!$A$2:$F$20,6,TRUE)</f>
        <v>1.1500000000000001</v>
      </c>
      <c r="I10428" s="8">
        <f t="shared" si="325"/>
        <v>11.500000000000002</v>
      </c>
      <c r="J10428" s="42">
        <f>VLOOKUP(B10428,Invoices!A:I,9,TRUE)</f>
        <v>2021</v>
      </c>
    </row>
    <row r="10429" spans="1:10" x14ac:dyDescent="0.15">
      <c r="A10429" t="s">
        <v>13789</v>
      </c>
      <c r="B10429" t="s">
        <v>2204</v>
      </c>
      <c r="C10429" t="s">
        <v>87</v>
      </c>
      <c r="D10429" t="s">
        <v>68</v>
      </c>
      <c r="E10429">
        <v>1</v>
      </c>
      <c r="F10429" s="8">
        <f>VLOOKUP(C10429,Products!$A$2:$E$20,5,TRUE)</f>
        <v>19.95</v>
      </c>
      <c r="G10429" s="8">
        <f t="shared" si="324"/>
        <v>19.95</v>
      </c>
      <c r="H10429" s="8">
        <f>VLOOKUP(C10429,Products!$A$2:$F$20,6,TRUE)</f>
        <v>7.4499999999999993</v>
      </c>
      <c r="I10429" s="8">
        <f t="shared" si="325"/>
        <v>7.4499999999999993</v>
      </c>
      <c r="J10429" s="42">
        <f>VLOOKUP(B10429,Invoices!A:I,9,TRUE)</f>
        <v>2021</v>
      </c>
    </row>
    <row r="10430" spans="1:10" x14ac:dyDescent="0.15">
      <c r="A10430" t="s">
        <v>13790</v>
      </c>
      <c r="B10430" t="s">
        <v>2205</v>
      </c>
      <c r="C10430" t="s">
        <v>104</v>
      </c>
      <c r="D10430" t="s">
        <v>71</v>
      </c>
      <c r="E10430">
        <v>1</v>
      </c>
      <c r="F10430" s="8">
        <f>VLOOKUP(C10430,Products!$A$2:$E$20,5,TRUE)</f>
        <v>2.95</v>
      </c>
      <c r="G10430" s="8">
        <f t="shared" si="324"/>
        <v>2.95</v>
      </c>
      <c r="H10430" s="8">
        <f>VLOOKUP(C10430,Products!$A$2:$F$20,6,TRUE)</f>
        <v>1.1500000000000001</v>
      </c>
      <c r="I10430" s="8">
        <f t="shared" si="325"/>
        <v>1.1500000000000001</v>
      </c>
      <c r="J10430" s="42">
        <f>VLOOKUP(B10430,Invoices!A:I,9,TRUE)</f>
        <v>2021</v>
      </c>
    </row>
    <row r="10431" spans="1:10" x14ac:dyDescent="0.15">
      <c r="A10431" t="s">
        <v>13791</v>
      </c>
      <c r="B10431" t="s">
        <v>2205</v>
      </c>
      <c r="C10431" t="s">
        <v>88</v>
      </c>
      <c r="D10431" t="s">
        <v>85</v>
      </c>
      <c r="E10431">
        <v>5</v>
      </c>
      <c r="F10431" s="8">
        <f>VLOOKUP(C10431,Products!$A$2:$E$20,5,TRUE)</f>
        <v>8.9499999999999993</v>
      </c>
      <c r="G10431" s="8">
        <f t="shared" si="324"/>
        <v>44.75</v>
      </c>
      <c r="H10431" s="8">
        <f>VLOOKUP(C10431,Products!$A$2:$F$20,6,TRUE)</f>
        <v>5.6999999999999993</v>
      </c>
      <c r="I10431" s="8">
        <f t="shared" si="325"/>
        <v>28.499999999999996</v>
      </c>
      <c r="J10431" s="42">
        <f>VLOOKUP(B10431,Invoices!A:I,9,TRUE)</f>
        <v>2021</v>
      </c>
    </row>
    <row r="10432" spans="1:10" x14ac:dyDescent="0.15">
      <c r="A10432" t="s">
        <v>13792</v>
      </c>
      <c r="B10432" t="s">
        <v>2206</v>
      </c>
      <c r="C10432" t="s">
        <v>101</v>
      </c>
      <c r="D10432" t="s">
        <v>69</v>
      </c>
      <c r="E10432">
        <v>2</v>
      </c>
      <c r="F10432" s="8">
        <f>VLOOKUP(C10432,Products!$A$2:$E$20,5,TRUE)</f>
        <v>129.94999999999999</v>
      </c>
      <c r="G10432" s="8">
        <f t="shared" si="324"/>
        <v>259.89999999999998</v>
      </c>
      <c r="H10432" s="8">
        <f>VLOOKUP(C10432,Products!$A$2:$F$20,6,TRUE)</f>
        <v>40.449999999999989</v>
      </c>
      <c r="I10432" s="8">
        <f t="shared" si="325"/>
        <v>80.899999999999977</v>
      </c>
      <c r="J10432" s="42">
        <f>VLOOKUP(B10432,Invoices!A:I,9,TRUE)</f>
        <v>2021</v>
      </c>
    </row>
    <row r="10433" spans="1:10" x14ac:dyDescent="0.15">
      <c r="A10433" t="s">
        <v>13793</v>
      </c>
      <c r="B10433" t="s">
        <v>2206</v>
      </c>
      <c r="C10433" t="s">
        <v>102</v>
      </c>
      <c r="D10433" t="s">
        <v>83</v>
      </c>
      <c r="E10433">
        <v>20</v>
      </c>
      <c r="F10433" s="8">
        <f>VLOOKUP(C10433,Products!$A$2:$E$20,5,TRUE)</f>
        <v>29.95</v>
      </c>
      <c r="G10433" s="8">
        <f t="shared" si="324"/>
        <v>599</v>
      </c>
      <c r="H10433" s="8">
        <f>VLOOKUP(C10433,Products!$A$2:$F$20,6,TRUE)</f>
        <v>15</v>
      </c>
      <c r="I10433" s="8">
        <f t="shared" si="325"/>
        <v>300</v>
      </c>
      <c r="J10433" s="42">
        <f>VLOOKUP(B10433,Invoices!A:I,9,TRUE)</f>
        <v>2021</v>
      </c>
    </row>
    <row r="10434" spans="1:10" x14ac:dyDescent="0.15">
      <c r="A10434" t="s">
        <v>13794</v>
      </c>
      <c r="B10434" t="s">
        <v>2206</v>
      </c>
      <c r="C10434" t="s">
        <v>94</v>
      </c>
      <c r="D10434" t="s">
        <v>86</v>
      </c>
      <c r="E10434">
        <v>24</v>
      </c>
      <c r="F10434" s="8">
        <f>VLOOKUP(C10434,Products!$A$2:$E$20,5,TRUE)</f>
        <v>3.5</v>
      </c>
      <c r="G10434" s="8">
        <f t="shared" si="324"/>
        <v>84</v>
      </c>
      <c r="H10434" s="8">
        <f>VLOOKUP(C10434,Products!$A$2:$F$20,6,TRUE)</f>
        <v>0.54999999999999982</v>
      </c>
      <c r="I10434" s="8">
        <f t="shared" si="325"/>
        <v>13.199999999999996</v>
      </c>
      <c r="J10434" s="42">
        <f>VLOOKUP(B10434,Invoices!A:I,9,TRUE)</f>
        <v>2021</v>
      </c>
    </row>
    <row r="10435" spans="1:10" x14ac:dyDescent="0.15">
      <c r="A10435" t="s">
        <v>13795</v>
      </c>
      <c r="B10435" t="s">
        <v>2206</v>
      </c>
      <c r="C10435" t="s">
        <v>88</v>
      </c>
      <c r="D10435" t="s">
        <v>85</v>
      </c>
      <c r="E10435">
        <v>1</v>
      </c>
      <c r="F10435" s="8">
        <f>VLOOKUP(C10435,Products!$A$2:$E$20,5,TRUE)</f>
        <v>8.9499999999999993</v>
      </c>
      <c r="G10435" s="8">
        <f t="shared" ref="G10435:G10498" si="326">F10435*E10435</f>
        <v>8.9499999999999993</v>
      </c>
      <c r="H10435" s="8">
        <f>VLOOKUP(C10435,Products!$A$2:$F$20,6,TRUE)</f>
        <v>5.6999999999999993</v>
      </c>
      <c r="I10435" s="8">
        <f t="shared" ref="I10435:I10498" si="327">H10435*E10435</f>
        <v>5.6999999999999993</v>
      </c>
      <c r="J10435" s="42">
        <f>VLOOKUP(B10435,Invoices!A:I,9,TRUE)</f>
        <v>2021</v>
      </c>
    </row>
    <row r="10436" spans="1:10" x14ac:dyDescent="0.15">
      <c r="A10436" t="s">
        <v>13796</v>
      </c>
      <c r="B10436" t="s">
        <v>2206</v>
      </c>
      <c r="C10436" t="s">
        <v>90</v>
      </c>
      <c r="D10436" t="s">
        <v>72</v>
      </c>
      <c r="E10436">
        <v>1</v>
      </c>
      <c r="F10436" s="8">
        <f>VLOOKUP(C10436,Products!$A$2:$E$20,5,TRUE)</f>
        <v>8.9499999999999993</v>
      </c>
      <c r="G10436" s="8">
        <f t="shared" si="326"/>
        <v>8.9499999999999993</v>
      </c>
      <c r="H10436" s="8">
        <f>VLOOKUP(C10436,Products!$A$2:$F$20,6,TRUE)</f>
        <v>5.6999999999999993</v>
      </c>
      <c r="I10436" s="8">
        <f t="shared" si="327"/>
        <v>5.6999999999999993</v>
      </c>
      <c r="J10436" s="42">
        <f>VLOOKUP(B10436,Invoices!A:I,9,TRUE)</f>
        <v>2021</v>
      </c>
    </row>
    <row r="10437" spans="1:10" x14ac:dyDescent="0.15">
      <c r="A10437" t="s">
        <v>13797</v>
      </c>
      <c r="B10437" t="s">
        <v>2206</v>
      </c>
      <c r="C10437" t="s">
        <v>95</v>
      </c>
      <c r="D10437" t="s">
        <v>73</v>
      </c>
      <c r="E10437">
        <v>1</v>
      </c>
      <c r="F10437" s="8">
        <f>VLOOKUP(C10437,Products!$A$2:$E$20,5,TRUE)</f>
        <v>12.95</v>
      </c>
      <c r="G10437" s="8">
        <f t="shared" si="326"/>
        <v>12.95</v>
      </c>
      <c r="H10437" s="8">
        <f>VLOOKUP(C10437,Products!$A$2:$F$20,6,TRUE)</f>
        <v>4.1999999999999993</v>
      </c>
      <c r="I10437" s="8">
        <f t="shared" si="327"/>
        <v>4.1999999999999993</v>
      </c>
      <c r="J10437" s="42">
        <f>VLOOKUP(B10437,Invoices!A:I,9,TRUE)</f>
        <v>2021</v>
      </c>
    </row>
    <row r="10438" spans="1:10" x14ac:dyDescent="0.15">
      <c r="A10438" t="s">
        <v>13798</v>
      </c>
      <c r="B10438" t="s">
        <v>2206</v>
      </c>
      <c r="C10438" t="s">
        <v>105</v>
      </c>
      <c r="D10438" t="s">
        <v>81</v>
      </c>
      <c r="E10438">
        <v>1</v>
      </c>
      <c r="F10438" s="8">
        <f>VLOOKUP(C10438,Products!$A$2:$E$20,5,TRUE)</f>
        <v>8.9499999999999993</v>
      </c>
      <c r="G10438" s="8">
        <f t="shared" si="326"/>
        <v>8.9499999999999993</v>
      </c>
      <c r="H10438" s="8">
        <f>VLOOKUP(C10438,Products!$A$2:$F$20,6,TRUE)</f>
        <v>3.1999999999999993</v>
      </c>
      <c r="I10438" s="8">
        <f t="shared" si="327"/>
        <v>3.1999999999999993</v>
      </c>
      <c r="J10438" s="42">
        <f>VLOOKUP(B10438,Invoices!A:I,9,TRUE)</f>
        <v>2021</v>
      </c>
    </row>
    <row r="10439" spans="1:10" x14ac:dyDescent="0.15">
      <c r="A10439" t="s">
        <v>13799</v>
      </c>
      <c r="B10439" t="s">
        <v>2206</v>
      </c>
      <c r="C10439" t="s">
        <v>96</v>
      </c>
      <c r="D10439" t="s">
        <v>75</v>
      </c>
      <c r="E10439">
        <v>1</v>
      </c>
      <c r="F10439" s="8">
        <f>VLOOKUP(C10439,Products!$A$2:$E$20,5,TRUE)</f>
        <v>79.95</v>
      </c>
      <c r="G10439" s="8">
        <f t="shared" si="326"/>
        <v>79.95</v>
      </c>
      <c r="H10439" s="8">
        <f>VLOOKUP(C10439,Products!$A$2:$F$20,6,TRUE)</f>
        <v>27.950000000000003</v>
      </c>
      <c r="I10439" s="8">
        <f t="shared" si="327"/>
        <v>27.950000000000003</v>
      </c>
      <c r="J10439" s="42">
        <f>VLOOKUP(B10439,Invoices!A:I,9,TRUE)</f>
        <v>2021</v>
      </c>
    </row>
    <row r="10440" spans="1:10" x14ac:dyDescent="0.15">
      <c r="A10440" t="s">
        <v>13800</v>
      </c>
      <c r="B10440" t="s">
        <v>2206</v>
      </c>
      <c r="C10440" t="s">
        <v>104</v>
      </c>
      <c r="D10440" t="s">
        <v>71</v>
      </c>
      <c r="E10440">
        <v>30</v>
      </c>
      <c r="F10440" s="8">
        <f>VLOOKUP(C10440,Products!$A$2:$E$20,5,TRUE)</f>
        <v>2.95</v>
      </c>
      <c r="G10440" s="8">
        <f t="shared" si="326"/>
        <v>88.5</v>
      </c>
      <c r="H10440" s="8">
        <f>VLOOKUP(C10440,Products!$A$2:$F$20,6,TRUE)</f>
        <v>1.1500000000000001</v>
      </c>
      <c r="I10440" s="8">
        <f t="shared" si="327"/>
        <v>34.500000000000007</v>
      </c>
      <c r="J10440" s="42">
        <f>VLOOKUP(B10440,Invoices!A:I,9,TRUE)</f>
        <v>2021</v>
      </c>
    </row>
    <row r="10441" spans="1:10" x14ac:dyDescent="0.15">
      <c r="A10441" t="s">
        <v>13801</v>
      </c>
      <c r="B10441" t="s">
        <v>2207</v>
      </c>
      <c r="C10441" t="s">
        <v>104</v>
      </c>
      <c r="D10441" t="s">
        <v>71</v>
      </c>
      <c r="E10441">
        <v>4</v>
      </c>
      <c r="F10441" s="8">
        <f>VLOOKUP(C10441,Products!$A$2:$E$20,5,TRUE)</f>
        <v>2.95</v>
      </c>
      <c r="G10441" s="8">
        <f t="shared" si="326"/>
        <v>11.8</v>
      </c>
      <c r="H10441" s="8">
        <f>VLOOKUP(C10441,Products!$A$2:$F$20,6,TRUE)</f>
        <v>1.1500000000000001</v>
      </c>
      <c r="I10441" s="8">
        <f t="shared" si="327"/>
        <v>4.6000000000000005</v>
      </c>
      <c r="J10441" s="42">
        <f>VLOOKUP(B10441,Invoices!A:I,9,TRUE)</f>
        <v>2021</v>
      </c>
    </row>
    <row r="10442" spans="1:10" x14ac:dyDescent="0.15">
      <c r="A10442" t="s">
        <v>13802</v>
      </c>
      <c r="B10442" t="s">
        <v>2207</v>
      </c>
      <c r="C10442" t="s">
        <v>95</v>
      </c>
      <c r="D10442" t="s">
        <v>73</v>
      </c>
      <c r="E10442">
        <v>2</v>
      </c>
      <c r="F10442" s="8">
        <f>VLOOKUP(C10442,Products!$A$2:$E$20,5,TRUE)</f>
        <v>12.95</v>
      </c>
      <c r="G10442" s="8">
        <f t="shared" si="326"/>
        <v>25.9</v>
      </c>
      <c r="H10442" s="8">
        <f>VLOOKUP(C10442,Products!$A$2:$F$20,6,TRUE)</f>
        <v>4.1999999999999993</v>
      </c>
      <c r="I10442" s="8">
        <f t="shared" si="327"/>
        <v>8.3999999999999986</v>
      </c>
      <c r="J10442" s="42">
        <f>VLOOKUP(B10442,Invoices!A:I,9,TRUE)</f>
        <v>2021</v>
      </c>
    </row>
    <row r="10443" spans="1:10" x14ac:dyDescent="0.15">
      <c r="A10443" t="s">
        <v>13803</v>
      </c>
      <c r="B10443" t="s">
        <v>2207</v>
      </c>
      <c r="C10443" t="s">
        <v>99</v>
      </c>
      <c r="D10443" t="s">
        <v>84</v>
      </c>
      <c r="E10443">
        <v>15</v>
      </c>
      <c r="F10443" s="8">
        <f>VLOOKUP(C10443,Products!$A$2:$E$20,5,TRUE)</f>
        <v>3.5</v>
      </c>
      <c r="G10443" s="8">
        <f t="shared" si="326"/>
        <v>52.5</v>
      </c>
      <c r="H10443" s="8">
        <f>VLOOKUP(C10443,Products!$A$2:$F$20,6,TRUE)</f>
        <v>0.54999999999999982</v>
      </c>
      <c r="I10443" s="8">
        <f t="shared" si="327"/>
        <v>8.2499999999999964</v>
      </c>
      <c r="J10443" s="42">
        <f>VLOOKUP(B10443,Invoices!A:I,9,TRUE)</f>
        <v>2021</v>
      </c>
    </row>
    <row r="10444" spans="1:10" x14ac:dyDescent="0.15">
      <c r="A10444" t="s">
        <v>13804</v>
      </c>
      <c r="B10444" t="s">
        <v>2207</v>
      </c>
      <c r="C10444" t="s">
        <v>100</v>
      </c>
      <c r="D10444" t="s">
        <v>78</v>
      </c>
      <c r="E10444">
        <v>2</v>
      </c>
      <c r="F10444" s="8">
        <f>VLOOKUP(C10444,Products!$A$2:$E$20,5,TRUE)</f>
        <v>49.95</v>
      </c>
      <c r="G10444" s="8">
        <f t="shared" si="326"/>
        <v>99.9</v>
      </c>
      <c r="H10444" s="8">
        <f>VLOOKUP(C10444,Products!$A$2:$F$20,6,TRUE)</f>
        <v>19.950000000000003</v>
      </c>
      <c r="I10444" s="8">
        <f t="shared" si="327"/>
        <v>39.900000000000006</v>
      </c>
      <c r="J10444" s="42">
        <f>VLOOKUP(B10444,Invoices!A:I,9,TRUE)</f>
        <v>2021</v>
      </c>
    </row>
    <row r="10445" spans="1:10" x14ac:dyDescent="0.15">
      <c r="A10445" t="s">
        <v>13805</v>
      </c>
      <c r="B10445" t="s">
        <v>2208</v>
      </c>
      <c r="C10445" t="s">
        <v>105</v>
      </c>
      <c r="D10445" t="s">
        <v>81</v>
      </c>
      <c r="E10445">
        <v>1</v>
      </c>
      <c r="F10445" s="8">
        <f>VLOOKUP(C10445,Products!$A$2:$E$20,5,TRUE)</f>
        <v>8.9499999999999993</v>
      </c>
      <c r="G10445" s="8">
        <f t="shared" si="326"/>
        <v>8.9499999999999993</v>
      </c>
      <c r="H10445" s="8">
        <f>VLOOKUP(C10445,Products!$A$2:$F$20,6,TRUE)</f>
        <v>3.1999999999999993</v>
      </c>
      <c r="I10445" s="8">
        <f t="shared" si="327"/>
        <v>3.1999999999999993</v>
      </c>
      <c r="J10445" s="42">
        <f>VLOOKUP(B10445,Invoices!A:I,9,TRUE)</f>
        <v>2021</v>
      </c>
    </row>
    <row r="10446" spans="1:10" x14ac:dyDescent="0.15">
      <c r="A10446" t="s">
        <v>13806</v>
      </c>
      <c r="B10446" t="s">
        <v>2208</v>
      </c>
      <c r="C10446" t="s">
        <v>103</v>
      </c>
      <c r="D10446" t="s">
        <v>77</v>
      </c>
      <c r="E10446">
        <v>1</v>
      </c>
      <c r="F10446" s="8">
        <f>VLOOKUP(C10446,Products!$A$2:$E$20,5,TRUE)</f>
        <v>8.9499999999999993</v>
      </c>
      <c r="G10446" s="8">
        <f t="shared" si="326"/>
        <v>8.9499999999999993</v>
      </c>
      <c r="H10446" s="8">
        <f>VLOOKUP(C10446,Products!$A$2:$F$20,6,TRUE)</f>
        <v>3.1999999999999993</v>
      </c>
      <c r="I10446" s="8">
        <f t="shared" si="327"/>
        <v>3.1999999999999993</v>
      </c>
      <c r="J10446" s="42">
        <f>VLOOKUP(B10446,Invoices!A:I,9,TRUE)</f>
        <v>2021</v>
      </c>
    </row>
    <row r="10447" spans="1:10" x14ac:dyDescent="0.15">
      <c r="A10447" t="s">
        <v>13807</v>
      </c>
      <c r="B10447" t="s">
        <v>2208</v>
      </c>
      <c r="C10447" t="s">
        <v>102</v>
      </c>
      <c r="D10447" t="s">
        <v>83</v>
      </c>
      <c r="E10447">
        <v>2</v>
      </c>
      <c r="F10447" s="8">
        <f>VLOOKUP(C10447,Products!$A$2:$E$20,5,TRUE)</f>
        <v>29.95</v>
      </c>
      <c r="G10447" s="8">
        <f t="shared" si="326"/>
        <v>59.9</v>
      </c>
      <c r="H10447" s="8">
        <f>VLOOKUP(C10447,Products!$A$2:$F$20,6,TRUE)</f>
        <v>15</v>
      </c>
      <c r="I10447" s="8">
        <f t="shared" si="327"/>
        <v>30</v>
      </c>
      <c r="J10447" s="42">
        <f>VLOOKUP(B10447,Invoices!A:I,9,TRUE)</f>
        <v>2021</v>
      </c>
    </row>
    <row r="10448" spans="1:10" x14ac:dyDescent="0.15">
      <c r="A10448" t="s">
        <v>13808</v>
      </c>
      <c r="B10448" t="s">
        <v>2209</v>
      </c>
      <c r="C10448" t="s">
        <v>105</v>
      </c>
      <c r="D10448" t="s">
        <v>81</v>
      </c>
      <c r="E10448">
        <v>30</v>
      </c>
      <c r="F10448" s="8">
        <f>VLOOKUP(C10448,Products!$A$2:$E$20,5,TRUE)</f>
        <v>8.9499999999999993</v>
      </c>
      <c r="G10448" s="8">
        <f t="shared" si="326"/>
        <v>268.5</v>
      </c>
      <c r="H10448" s="8">
        <f>VLOOKUP(C10448,Products!$A$2:$F$20,6,TRUE)</f>
        <v>3.1999999999999993</v>
      </c>
      <c r="I10448" s="8">
        <f t="shared" si="327"/>
        <v>95.999999999999972</v>
      </c>
      <c r="J10448" s="42">
        <f>VLOOKUP(B10448,Invoices!A:I,9,TRUE)</f>
        <v>2021</v>
      </c>
    </row>
    <row r="10449" spans="1:10" x14ac:dyDescent="0.15">
      <c r="A10449" t="s">
        <v>13809</v>
      </c>
      <c r="B10449" t="s">
        <v>2209</v>
      </c>
      <c r="C10449" t="s">
        <v>94</v>
      </c>
      <c r="D10449" t="s">
        <v>86</v>
      </c>
      <c r="E10449">
        <v>1</v>
      </c>
      <c r="F10449" s="8">
        <f>VLOOKUP(C10449,Products!$A$2:$E$20,5,TRUE)</f>
        <v>3.5</v>
      </c>
      <c r="G10449" s="8">
        <f t="shared" si="326"/>
        <v>3.5</v>
      </c>
      <c r="H10449" s="8">
        <f>VLOOKUP(C10449,Products!$A$2:$F$20,6,TRUE)</f>
        <v>0.54999999999999982</v>
      </c>
      <c r="I10449" s="8">
        <f t="shared" si="327"/>
        <v>0.54999999999999982</v>
      </c>
      <c r="J10449" s="42">
        <f>VLOOKUP(B10449,Invoices!A:I,9,TRUE)</f>
        <v>2021</v>
      </c>
    </row>
    <row r="10450" spans="1:10" x14ac:dyDescent="0.15">
      <c r="A10450" t="s">
        <v>13810</v>
      </c>
      <c r="B10450" t="s">
        <v>2209</v>
      </c>
      <c r="C10450" t="s">
        <v>87</v>
      </c>
      <c r="D10450" t="s">
        <v>68</v>
      </c>
      <c r="E10450">
        <v>10</v>
      </c>
      <c r="F10450" s="8">
        <f>VLOOKUP(C10450,Products!$A$2:$E$20,5,TRUE)</f>
        <v>19.95</v>
      </c>
      <c r="G10450" s="8">
        <f t="shared" si="326"/>
        <v>199.5</v>
      </c>
      <c r="H10450" s="8">
        <f>VLOOKUP(C10450,Products!$A$2:$F$20,6,TRUE)</f>
        <v>7.4499999999999993</v>
      </c>
      <c r="I10450" s="8">
        <f t="shared" si="327"/>
        <v>74.5</v>
      </c>
      <c r="J10450" s="42">
        <f>VLOOKUP(B10450,Invoices!A:I,9,TRUE)</f>
        <v>2021</v>
      </c>
    </row>
    <row r="10451" spans="1:10" x14ac:dyDescent="0.15">
      <c r="A10451" t="s">
        <v>13811</v>
      </c>
      <c r="B10451" t="s">
        <v>2209</v>
      </c>
      <c r="C10451" t="s">
        <v>88</v>
      </c>
      <c r="D10451" t="s">
        <v>85</v>
      </c>
      <c r="E10451">
        <v>15</v>
      </c>
      <c r="F10451" s="8">
        <f>VLOOKUP(C10451,Products!$A$2:$E$20,5,TRUE)</f>
        <v>8.9499999999999993</v>
      </c>
      <c r="G10451" s="8">
        <f t="shared" si="326"/>
        <v>134.25</v>
      </c>
      <c r="H10451" s="8">
        <f>VLOOKUP(C10451,Products!$A$2:$F$20,6,TRUE)</f>
        <v>5.6999999999999993</v>
      </c>
      <c r="I10451" s="8">
        <f t="shared" si="327"/>
        <v>85.499999999999986</v>
      </c>
      <c r="J10451" s="42">
        <f>VLOOKUP(B10451,Invoices!A:I,9,TRUE)</f>
        <v>2021</v>
      </c>
    </row>
    <row r="10452" spans="1:10" x14ac:dyDescent="0.15">
      <c r="A10452" t="s">
        <v>13812</v>
      </c>
      <c r="B10452" t="s">
        <v>2209</v>
      </c>
      <c r="C10452" t="s">
        <v>103</v>
      </c>
      <c r="D10452" t="s">
        <v>77</v>
      </c>
      <c r="E10452">
        <v>6</v>
      </c>
      <c r="F10452" s="8">
        <f>VLOOKUP(C10452,Products!$A$2:$E$20,5,TRUE)</f>
        <v>8.9499999999999993</v>
      </c>
      <c r="G10452" s="8">
        <f t="shared" si="326"/>
        <v>53.699999999999996</v>
      </c>
      <c r="H10452" s="8">
        <f>VLOOKUP(C10452,Products!$A$2:$F$20,6,TRUE)</f>
        <v>3.1999999999999993</v>
      </c>
      <c r="I10452" s="8">
        <f t="shared" si="327"/>
        <v>19.199999999999996</v>
      </c>
      <c r="J10452" s="42">
        <f>VLOOKUP(B10452,Invoices!A:I,9,TRUE)</f>
        <v>2021</v>
      </c>
    </row>
    <row r="10453" spans="1:10" x14ac:dyDescent="0.15">
      <c r="A10453" t="s">
        <v>13813</v>
      </c>
      <c r="B10453" t="s">
        <v>2209</v>
      </c>
      <c r="C10453" t="s">
        <v>98</v>
      </c>
      <c r="D10453" t="s">
        <v>79</v>
      </c>
      <c r="E10453">
        <v>1</v>
      </c>
      <c r="F10453" s="8">
        <f>VLOOKUP(C10453,Products!$A$2:$E$20,5,TRUE)</f>
        <v>14.95</v>
      </c>
      <c r="G10453" s="8">
        <f t="shared" si="326"/>
        <v>14.95</v>
      </c>
      <c r="H10453" s="8">
        <f>VLOOKUP(C10453,Products!$A$2:$F$20,6,TRUE)</f>
        <v>3.0499999999999989</v>
      </c>
      <c r="I10453" s="8">
        <f t="shared" si="327"/>
        <v>3.0499999999999989</v>
      </c>
      <c r="J10453" s="42">
        <f>VLOOKUP(B10453,Invoices!A:I,9,TRUE)</f>
        <v>2021</v>
      </c>
    </row>
    <row r="10454" spans="1:10" x14ac:dyDescent="0.15">
      <c r="A10454" t="s">
        <v>13814</v>
      </c>
      <c r="B10454" t="s">
        <v>2209</v>
      </c>
      <c r="C10454" t="s">
        <v>101</v>
      </c>
      <c r="D10454" t="s">
        <v>69</v>
      </c>
      <c r="E10454">
        <v>4</v>
      </c>
      <c r="F10454" s="8">
        <f>VLOOKUP(C10454,Products!$A$2:$E$20,5,TRUE)</f>
        <v>129.94999999999999</v>
      </c>
      <c r="G10454" s="8">
        <f t="shared" si="326"/>
        <v>519.79999999999995</v>
      </c>
      <c r="H10454" s="8">
        <f>VLOOKUP(C10454,Products!$A$2:$F$20,6,TRUE)</f>
        <v>40.449999999999989</v>
      </c>
      <c r="I10454" s="8">
        <f t="shared" si="327"/>
        <v>161.79999999999995</v>
      </c>
      <c r="J10454" s="42">
        <f>VLOOKUP(B10454,Invoices!A:I,9,TRUE)</f>
        <v>2021</v>
      </c>
    </row>
    <row r="10455" spans="1:10" x14ac:dyDescent="0.15">
      <c r="A10455" t="s">
        <v>13815</v>
      </c>
      <c r="B10455" t="s">
        <v>2209</v>
      </c>
      <c r="C10455" t="s">
        <v>96</v>
      </c>
      <c r="D10455" t="s">
        <v>75</v>
      </c>
      <c r="E10455">
        <v>10</v>
      </c>
      <c r="F10455" s="8">
        <f>VLOOKUP(C10455,Products!$A$2:$E$20,5,TRUE)</f>
        <v>79.95</v>
      </c>
      <c r="G10455" s="8">
        <f t="shared" si="326"/>
        <v>799.5</v>
      </c>
      <c r="H10455" s="8">
        <f>VLOOKUP(C10455,Products!$A$2:$F$20,6,TRUE)</f>
        <v>27.950000000000003</v>
      </c>
      <c r="I10455" s="8">
        <f t="shared" si="327"/>
        <v>279.5</v>
      </c>
      <c r="J10455" s="42">
        <f>VLOOKUP(B10455,Invoices!A:I,9,TRUE)</f>
        <v>2021</v>
      </c>
    </row>
    <row r="10456" spans="1:10" x14ac:dyDescent="0.15">
      <c r="A10456" t="s">
        <v>13816</v>
      </c>
      <c r="B10456" t="s">
        <v>2210</v>
      </c>
      <c r="C10456" t="s">
        <v>101</v>
      </c>
      <c r="D10456" t="s">
        <v>69</v>
      </c>
      <c r="E10456">
        <v>5</v>
      </c>
      <c r="F10456" s="8">
        <f>VLOOKUP(C10456,Products!$A$2:$E$20,5,TRUE)</f>
        <v>129.94999999999999</v>
      </c>
      <c r="G10456" s="8">
        <f t="shared" si="326"/>
        <v>649.75</v>
      </c>
      <c r="H10456" s="8">
        <f>VLOOKUP(C10456,Products!$A$2:$F$20,6,TRUE)</f>
        <v>40.449999999999989</v>
      </c>
      <c r="I10456" s="8">
        <f t="shared" si="327"/>
        <v>202.24999999999994</v>
      </c>
      <c r="J10456" s="42">
        <f>VLOOKUP(B10456,Invoices!A:I,9,TRUE)</f>
        <v>2021</v>
      </c>
    </row>
    <row r="10457" spans="1:10" x14ac:dyDescent="0.15">
      <c r="A10457" t="s">
        <v>13817</v>
      </c>
      <c r="B10457" t="s">
        <v>2210</v>
      </c>
      <c r="C10457" t="s">
        <v>97</v>
      </c>
      <c r="D10457" t="s">
        <v>74</v>
      </c>
      <c r="E10457">
        <v>6</v>
      </c>
      <c r="F10457" s="8">
        <f>VLOOKUP(C10457,Products!$A$2:$E$20,5,TRUE)</f>
        <v>1.5</v>
      </c>
      <c r="G10457" s="8">
        <f t="shared" si="326"/>
        <v>9</v>
      </c>
      <c r="H10457" s="8">
        <f>VLOOKUP(C10457,Products!$A$2:$F$20,6,TRUE)</f>
        <v>0.5</v>
      </c>
      <c r="I10457" s="8">
        <f t="shared" si="327"/>
        <v>3</v>
      </c>
      <c r="J10457" s="42">
        <f>VLOOKUP(B10457,Invoices!A:I,9,TRUE)</f>
        <v>2021</v>
      </c>
    </row>
    <row r="10458" spans="1:10" x14ac:dyDescent="0.15">
      <c r="A10458" t="s">
        <v>13818</v>
      </c>
      <c r="B10458" t="s">
        <v>2210</v>
      </c>
      <c r="C10458" t="s">
        <v>92</v>
      </c>
      <c r="D10458" t="s">
        <v>82</v>
      </c>
      <c r="E10458">
        <v>1</v>
      </c>
      <c r="F10458" s="8">
        <f>VLOOKUP(C10458,Products!$A$2:$E$20,5,TRUE)</f>
        <v>19.95</v>
      </c>
      <c r="G10458" s="8">
        <f t="shared" si="326"/>
        <v>19.95</v>
      </c>
      <c r="H10458" s="8">
        <f>VLOOKUP(C10458,Products!$A$2:$F$20,6,TRUE)</f>
        <v>7.4499999999999993</v>
      </c>
      <c r="I10458" s="8">
        <f t="shared" si="327"/>
        <v>7.4499999999999993</v>
      </c>
      <c r="J10458" s="42">
        <f>VLOOKUP(B10458,Invoices!A:I,9,TRUE)</f>
        <v>2021</v>
      </c>
    </row>
    <row r="10459" spans="1:10" x14ac:dyDescent="0.15">
      <c r="A10459" t="s">
        <v>13819</v>
      </c>
      <c r="B10459" t="s">
        <v>2210</v>
      </c>
      <c r="C10459" t="s">
        <v>88</v>
      </c>
      <c r="D10459" t="s">
        <v>85</v>
      </c>
      <c r="E10459">
        <v>12</v>
      </c>
      <c r="F10459" s="8">
        <f>VLOOKUP(C10459,Products!$A$2:$E$20,5,TRUE)</f>
        <v>8.9499999999999993</v>
      </c>
      <c r="G10459" s="8">
        <f t="shared" si="326"/>
        <v>107.39999999999999</v>
      </c>
      <c r="H10459" s="8">
        <f>VLOOKUP(C10459,Products!$A$2:$F$20,6,TRUE)</f>
        <v>5.6999999999999993</v>
      </c>
      <c r="I10459" s="8">
        <f t="shared" si="327"/>
        <v>68.399999999999991</v>
      </c>
      <c r="J10459" s="42">
        <f>VLOOKUP(B10459,Invoices!A:I,9,TRUE)</f>
        <v>2021</v>
      </c>
    </row>
    <row r="10460" spans="1:10" x14ac:dyDescent="0.15">
      <c r="A10460" t="s">
        <v>13820</v>
      </c>
      <c r="B10460" t="s">
        <v>2210</v>
      </c>
      <c r="C10460" t="s">
        <v>96</v>
      </c>
      <c r="D10460" t="s">
        <v>75</v>
      </c>
      <c r="E10460">
        <v>1</v>
      </c>
      <c r="F10460" s="8">
        <f>VLOOKUP(C10460,Products!$A$2:$E$20,5,TRUE)</f>
        <v>79.95</v>
      </c>
      <c r="G10460" s="8">
        <f t="shared" si="326"/>
        <v>79.95</v>
      </c>
      <c r="H10460" s="8">
        <f>VLOOKUP(C10460,Products!$A$2:$F$20,6,TRUE)</f>
        <v>27.950000000000003</v>
      </c>
      <c r="I10460" s="8">
        <f t="shared" si="327"/>
        <v>27.950000000000003</v>
      </c>
      <c r="J10460" s="42">
        <f>VLOOKUP(B10460,Invoices!A:I,9,TRUE)</f>
        <v>2021</v>
      </c>
    </row>
    <row r="10461" spans="1:10" x14ac:dyDescent="0.15">
      <c r="A10461" t="s">
        <v>13821</v>
      </c>
      <c r="B10461" t="s">
        <v>2210</v>
      </c>
      <c r="C10461" t="s">
        <v>104</v>
      </c>
      <c r="D10461" t="s">
        <v>71</v>
      </c>
      <c r="E10461">
        <v>3</v>
      </c>
      <c r="F10461" s="8">
        <f>VLOOKUP(C10461,Products!$A$2:$E$20,5,TRUE)</f>
        <v>2.95</v>
      </c>
      <c r="G10461" s="8">
        <f t="shared" si="326"/>
        <v>8.8500000000000014</v>
      </c>
      <c r="H10461" s="8">
        <f>VLOOKUP(C10461,Products!$A$2:$F$20,6,TRUE)</f>
        <v>1.1500000000000001</v>
      </c>
      <c r="I10461" s="8">
        <f t="shared" si="327"/>
        <v>3.45</v>
      </c>
      <c r="J10461" s="42">
        <f>VLOOKUP(B10461,Invoices!A:I,9,TRUE)</f>
        <v>2021</v>
      </c>
    </row>
    <row r="10462" spans="1:10" x14ac:dyDescent="0.15">
      <c r="A10462" t="s">
        <v>13822</v>
      </c>
      <c r="B10462" t="s">
        <v>2210</v>
      </c>
      <c r="C10462" t="s">
        <v>98</v>
      </c>
      <c r="D10462" t="s">
        <v>79</v>
      </c>
      <c r="E10462">
        <v>1</v>
      </c>
      <c r="F10462" s="8">
        <f>VLOOKUP(C10462,Products!$A$2:$E$20,5,TRUE)</f>
        <v>14.95</v>
      </c>
      <c r="G10462" s="8">
        <f t="shared" si="326"/>
        <v>14.95</v>
      </c>
      <c r="H10462" s="8">
        <f>VLOOKUP(C10462,Products!$A$2:$F$20,6,TRUE)</f>
        <v>3.0499999999999989</v>
      </c>
      <c r="I10462" s="8">
        <f t="shared" si="327"/>
        <v>3.0499999999999989</v>
      </c>
      <c r="J10462" s="42">
        <f>VLOOKUP(B10462,Invoices!A:I,9,TRUE)</f>
        <v>2021</v>
      </c>
    </row>
    <row r="10463" spans="1:10" x14ac:dyDescent="0.15">
      <c r="A10463" t="s">
        <v>13823</v>
      </c>
      <c r="B10463" t="s">
        <v>2210</v>
      </c>
      <c r="C10463" t="s">
        <v>89</v>
      </c>
      <c r="D10463" t="s">
        <v>80</v>
      </c>
      <c r="E10463">
        <v>15</v>
      </c>
      <c r="F10463" s="8">
        <f>VLOOKUP(C10463,Products!$A$2:$E$20,5,TRUE)</f>
        <v>15.95</v>
      </c>
      <c r="G10463" s="8">
        <f t="shared" si="326"/>
        <v>239.25</v>
      </c>
      <c r="H10463" s="8">
        <f>VLOOKUP(C10463,Products!$A$2:$F$20,6,TRUE)</f>
        <v>6</v>
      </c>
      <c r="I10463" s="8">
        <f t="shared" si="327"/>
        <v>90</v>
      </c>
      <c r="J10463" s="42">
        <f>VLOOKUP(B10463,Invoices!A:I,9,TRUE)</f>
        <v>2021</v>
      </c>
    </row>
    <row r="10464" spans="1:10" x14ac:dyDescent="0.15">
      <c r="A10464" t="s">
        <v>13824</v>
      </c>
      <c r="B10464" t="s">
        <v>2210</v>
      </c>
      <c r="C10464" t="s">
        <v>90</v>
      </c>
      <c r="D10464" t="s">
        <v>72</v>
      </c>
      <c r="E10464">
        <v>10</v>
      </c>
      <c r="F10464" s="8">
        <f>VLOOKUP(C10464,Products!$A$2:$E$20,5,TRUE)</f>
        <v>8.9499999999999993</v>
      </c>
      <c r="G10464" s="8">
        <f t="shared" si="326"/>
        <v>89.5</v>
      </c>
      <c r="H10464" s="8">
        <f>VLOOKUP(C10464,Products!$A$2:$F$20,6,TRUE)</f>
        <v>5.6999999999999993</v>
      </c>
      <c r="I10464" s="8">
        <f t="shared" si="327"/>
        <v>56.999999999999993</v>
      </c>
      <c r="J10464" s="42">
        <f>VLOOKUP(B10464,Invoices!A:I,9,TRUE)</f>
        <v>2021</v>
      </c>
    </row>
    <row r="10465" spans="1:10" x14ac:dyDescent="0.15">
      <c r="A10465" t="s">
        <v>13825</v>
      </c>
      <c r="B10465" t="s">
        <v>2211</v>
      </c>
      <c r="C10465" t="s">
        <v>93</v>
      </c>
      <c r="D10465" t="s">
        <v>76</v>
      </c>
      <c r="E10465">
        <v>100</v>
      </c>
      <c r="F10465" s="8">
        <f>VLOOKUP(C10465,Products!$A$2:$E$20,5,TRUE)</f>
        <v>9.9499999999999993</v>
      </c>
      <c r="G10465" s="8">
        <f t="shared" si="326"/>
        <v>994.99999999999989</v>
      </c>
      <c r="H10465" s="8">
        <f>VLOOKUP(C10465,Products!$A$2:$F$20,6,TRUE)</f>
        <v>1.9499999999999993</v>
      </c>
      <c r="I10465" s="8">
        <f t="shared" si="327"/>
        <v>194.99999999999994</v>
      </c>
      <c r="J10465" s="42">
        <f>VLOOKUP(B10465,Invoices!A:I,9,TRUE)</f>
        <v>2021</v>
      </c>
    </row>
    <row r="10466" spans="1:10" x14ac:dyDescent="0.15">
      <c r="A10466" t="s">
        <v>13826</v>
      </c>
      <c r="B10466" t="s">
        <v>2211</v>
      </c>
      <c r="C10466" t="s">
        <v>92</v>
      </c>
      <c r="D10466" t="s">
        <v>82</v>
      </c>
      <c r="E10466">
        <v>9</v>
      </c>
      <c r="F10466" s="8">
        <f>VLOOKUP(C10466,Products!$A$2:$E$20,5,TRUE)</f>
        <v>19.95</v>
      </c>
      <c r="G10466" s="8">
        <f t="shared" si="326"/>
        <v>179.54999999999998</v>
      </c>
      <c r="H10466" s="8">
        <f>VLOOKUP(C10466,Products!$A$2:$F$20,6,TRUE)</f>
        <v>7.4499999999999993</v>
      </c>
      <c r="I10466" s="8">
        <f t="shared" si="327"/>
        <v>67.05</v>
      </c>
      <c r="J10466" s="42">
        <f>VLOOKUP(B10466,Invoices!A:I,9,TRUE)</f>
        <v>2021</v>
      </c>
    </row>
    <row r="10467" spans="1:10" x14ac:dyDescent="0.15">
      <c r="A10467" t="s">
        <v>13827</v>
      </c>
      <c r="B10467" t="s">
        <v>2211</v>
      </c>
      <c r="C10467" t="s">
        <v>98</v>
      </c>
      <c r="D10467" t="s">
        <v>79</v>
      </c>
      <c r="E10467">
        <v>1</v>
      </c>
      <c r="F10467" s="8">
        <f>VLOOKUP(C10467,Products!$A$2:$E$20,5,TRUE)</f>
        <v>14.95</v>
      </c>
      <c r="G10467" s="8">
        <f t="shared" si="326"/>
        <v>14.95</v>
      </c>
      <c r="H10467" s="8">
        <f>VLOOKUP(C10467,Products!$A$2:$F$20,6,TRUE)</f>
        <v>3.0499999999999989</v>
      </c>
      <c r="I10467" s="8">
        <f t="shared" si="327"/>
        <v>3.0499999999999989</v>
      </c>
      <c r="J10467" s="42">
        <f>VLOOKUP(B10467,Invoices!A:I,9,TRUE)</f>
        <v>2021</v>
      </c>
    </row>
    <row r="10468" spans="1:10" x14ac:dyDescent="0.15">
      <c r="A10468" t="s">
        <v>13828</v>
      </c>
      <c r="B10468" t="s">
        <v>2212</v>
      </c>
      <c r="C10468" t="s">
        <v>105</v>
      </c>
      <c r="D10468" t="s">
        <v>81</v>
      </c>
      <c r="E10468">
        <v>1</v>
      </c>
      <c r="F10468" s="8">
        <f>VLOOKUP(C10468,Products!$A$2:$E$20,5,TRUE)</f>
        <v>8.9499999999999993</v>
      </c>
      <c r="G10468" s="8">
        <f t="shared" si="326"/>
        <v>8.9499999999999993</v>
      </c>
      <c r="H10468" s="8">
        <f>VLOOKUP(C10468,Products!$A$2:$F$20,6,TRUE)</f>
        <v>3.1999999999999993</v>
      </c>
      <c r="I10468" s="8">
        <f t="shared" si="327"/>
        <v>3.1999999999999993</v>
      </c>
      <c r="J10468" s="42">
        <f>VLOOKUP(B10468,Invoices!A:I,9,TRUE)</f>
        <v>2021</v>
      </c>
    </row>
    <row r="10469" spans="1:10" x14ac:dyDescent="0.15">
      <c r="A10469" t="s">
        <v>13829</v>
      </c>
      <c r="B10469" t="s">
        <v>2212</v>
      </c>
      <c r="C10469" t="s">
        <v>94</v>
      </c>
      <c r="D10469" t="s">
        <v>86</v>
      </c>
      <c r="E10469">
        <v>15</v>
      </c>
      <c r="F10469" s="8">
        <f>VLOOKUP(C10469,Products!$A$2:$E$20,5,TRUE)</f>
        <v>3.5</v>
      </c>
      <c r="G10469" s="8">
        <f t="shared" si="326"/>
        <v>52.5</v>
      </c>
      <c r="H10469" s="8">
        <f>VLOOKUP(C10469,Products!$A$2:$F$20,6,TRUE)</f>
        <v>0.54999999999999982</v>
      </c>
      <c r="I10469" s="8">
        <f t="shared" si="327"/>
        <v>8.2499999999999964</v>
      </c>
      <c r="J10469" s="42">
        <f>VLOOKUP(B10469,Invoices!A:I,9,TRUE)</f>
        <v>2021</v>
      </c>
    </row>
    <row r="10470" spans="1:10" x14ac:dyDescent="0.15">
      <c r="A10470" t="s">
        <v>13830</v>
      </c>
      <c r="B10470" t="s">
        <v>2212</v>
      </c>
      <c r="C10470" t="s">
        <v>101</v>
      </c>
      <c r="D10470" t="s">
        <v>69</v>
      </c>
      <c r="E10470">
        <v>24</v>
      </c>
      <c r="F10470" s="8">
        <f>VLOOKUP(C10470,Products!$A$2:$E$20,5,TRUE)</f>
        <v>129.94999999999999</v>
      </c>
      <c r="G10470" s="8">
        <f t="shared" si="326"/>
        <v>3118.7999999999997</v>
      </c>
      <c r="H10470" s="8">
        <f>VLOOKUP(C10470,Products!$A$2:$F$20,6,TRUE)</f>
        <v>40.449999999999989</v>
      </c>
      <c r="I10470" s="8">
        <f t="shared" si="327"/>
        <v>970.79999999999973</v>
      </c>
      <c r="J10470" s="42">
        <f>VLOOKUP(B10470,Invoices!A:I,9,TRUE)</f>
        <v>2021</v>
      </c>
    </row>
    <row r="10471" spans="1:10" x14ac:dyDescent="0.15">
      <c r="A10471" t="s">
        <v>13831</v>
      </c>
      <c r="B10471" t="s">
        <v>2212</v>
      </c>
      <c r="C10471" t="s">
        <v>97</v>
      </c>
      <c r="D10471" t="s">
        <v>74</v>
      </c>
      <c r="E10471">
        <v>1</v>
      </c>
      <c r="F10471" s="8">
        <f>VLOOKUP(C10471,Products!$A$2:$E$20,5,TRUE)</f>
        <v>1.5</v>
      </c>
      <c r="G10471" s="8">
        <f t="shared" si="326"/>
        <v>1.5</v>
      </c>
      <c r="H10471" s="8">
        <f>VLOOKUP(C10471,Products!$A$2:$F$20,6,TRUE)</f>
        <v>0.5</v>
      </c>
      <c r="I10471" s="8">
        <f t="shared" si="327"/>
        <v>0.5</v>
      </c>
      <c r="J10471" s="42">
        <f>VLOOKUP(B10471,Invoices!A:I,9,TRUE)</f>
        <v>2021</v>
      </c>
    </row>
    <row r="10472" spans="1:10" x14ac:dyDescent="0.15">
      <c r="A10472" t="s">
        <v>13832</v>
      </c>
      <c r="B10472" t="s">
        <v>2212</v>
      </c>
      <c r="C10472" t="s">
        <v>102</v>
      </c>
      <c r="D10472" t="s">
        <v>83</v>
      </c>
      <c r="E10472">
        <v>2</v>
      </c>
      <c r="F10472" s="8">
        <f>VLOOKUP(C10472,Products!$A$2:$E$20,5,TRUE)</f>
        <v>29.95</v>
      </c>
      <c r="G10472" s="8">
        <f t="shared" si="326"/>
        <v>59.9</v>
      </c>
      <c r="H10472" s="8">
        <f>VLOOKUP(C10472,Products!$A$2:$F$20,6,TRUE)</f>
        <v>15</v>
      </c>
      <c r="I10472" s="8">
        <f t="shared" si="327"/>
        <v>30</v>
      </c>
      <c r="J10472" s="42">
        <f>VLOOKUP(B10472,Invoices!A:I,9,TRUE)</f>
        <v>2021</v>
      </c>
    </row>
    <row r="10473" spans="1:10" x14ac:dyDescent="0.15">
      <c r="A10473" t="s">
        <v>13833</v>
      </c>
      <c r="B10473" t="s">
        <v>2212</v>
      </c>
      <c r="C10473" t="s">
        <v>92</v>
      </c>
      <c r="D10473" t="s">
        <v>82</v>
      </c>
      <c r="E10473">
        <v>3</v>
      </c>
      <c r="F10473" s="8">
        <f>VLOOKUP(C10473,Products!$A$2:$E$20,5,TRUE)</f>
        <v>19.95</v>
      </c>
      <c r="G10473" s="8">
        <f t="shared" si="326"/>
        <v>59.849999999999994</v>
      </c>
      <c r="H10473" s="8">
        <f>VLOOKUP(C10473,Products!$A$2:$F$20,6,TRUE)</f>
        <v>7.4499999999999993</v>
      </c>
      <c r="I10473" s="8">
        <f t="shared" si="327"/>
        <v>22.349999999999998</v>
      </c>
      <c r="J10473" s="42">
        <f>VLOOKUP(B10473,Invoices!A:I,9,TRUE)</f>
        <v>2021</v>
      </c>
    </row>
    <row r="10474" spans="1:10" x14ac:dyDescent="0.15">
      <c r="A10474" t="s">
        <v>13834</v>
      </c>
      <c r="B10474" t="s">
        <v>2212</v>
      </c>
      <c r="C10474" t="s">
        <v>87</v>
      </c>
      <c r="D10474" t="s">
        <v>68</v>
      </c>
      <c r="E10474">
        <v>1</v>
      </c>
      <c r="F10474" s="8">
        <f>VLOOKUP(C10474,Products!$A$2:$E$20,5,TRUE)</f>
        <v>19.95</v>
      </c>
      <c r="G10474" s="8">
        <f t="shared" si="326"/>
        <v>19.95</v>
      </c>
      <c r="H10474" s="8">
        <f>VLOOKUP(C10474,Products!$A$2:$F$20,6,TRUE)</f>
        <v>7.4499999999999993</v>
      </c>
      <c r="I10474" s="8">
        <f t="shared" si="327"/>
        <v>7.4499999999999993</v>
      </c>
      <c r="J10474" s="42">
        <f>VLOOKUP(B10474,Invoices!A:I,9,TRUE)</f>
        <v>2021</v>
      </c>
    </row>
    <row r="10475" spans="1:10" x14ac:dyDescent="0.15">
      <c r="A10475" t="s">
        <v>13835</v>
      </c>
      <c r="B10475" t="s">
        <v>2212</v>
      </c>
      <c r="C10475" t="s">
        <v>89</v>
      </c>
      <c r="D10475" t="s">
        <v>80</v>
      </c>
      <c r="E10475">
        <v>1</v>
      </c>
      <c r="F10475" s="8">
        <f>VLOOKUP(C10475,Products!$A$2:$E$20,5,TRUE)</f>
        <v>15.95</v>
      </c>
      <c r="G10475" s="8">
        <f t="shared" si="326"/>
        <v>15.95</v>
      </c>
      <c r="H10475" s="8">
        <f>VLOOKUP(C10475,Products!$A$2:$F$20,6,TRUE)</f>
        <v>6</v>
      </c>
      <c r="I10475" s="8">
        <f t="shared" si="327"/>
        <v>6</v>
      </c>
      <c r="J10475" s="42">
        <f>VLOOKUP(B10475,Invoices!A:I,9,TRUE)</f>
        <v>2021</v>
      </c>
    </row>
    <row r="10476" spans="1:10" x14ac:dyDescent="0.15">
      <c r="A10476" t="s">
        <v>13836</v>
      </c>
      <c r="B10476" t="s">
        <v>2212</v>
      </c>
      <c r="C10476" t="s">
        <v>99</v>
      </c>
      <c r="D10476" t="s">
        <v>84</v>
      </c>
      <c r="E10476">
        <v>1</v>
      </c>
      <c r="F10476" s="8">
        <f>VLOOKUP(C10476,Products!$A$2:$E$20,5,TRUE)</f>
        <v>3.5</v>
      </c>
      <c r="G10476" s="8">
        <f t="shared" si="326"/>
        <v>3.5</v>
      </c>
      <c r="H10476" s="8">
        <f>VLOOKUP(C10476,Products!$A$2:$F$20,6,TRUE)</f>
        <v>0.54999999999999982</v>
      </c>
      <c r="I10476" s="8">
        <f t="shared" si="327"/>
        <v>0.54999999999999982</v>
      </c>
      <c r="J10476" s="42">
        <f>VLOOKUP(B10476,Invoices!A:I,9,TRUE)</f>
        <v>2021</v>
      </c>
    </row>
    <row r="10477" spans="1:10" x14ac:dyDescent="0.15">
      <c r="A10477" t="s">
        <v>13837</v>
      </c>
      <c r="B10477" t="s">
        <v>2212</v>
      </c>
      <c r="C10477" t="s">
        <v>96</v>
      </c>
      <c r="D10477" t="s">
        <v>75</v>
      </c>
      <c r="E10477">
        <v>2</v>
      </c>
      <c r="F10477" s="8">
        <f>VLOOKUP(C10477,Products!$A$2:$E$20,5,TRUE)</f>
        <v>79.95</v>
      </c>
      <c r="G10477" s="8">
        <f t="shared" si="326"/>
        <v>159.9</v>
      </c>
      <c r="H10477" s="8">
        <f>VLOOKUP(C10477,Products!$A$2:$F$20,6,TRUE)</f>
        <v>27.950000000000003</v>
      </c>
      <c r="I10477" s="8">
        <f t="shared" si="327"/>
        <v>55.900000000000006</v>
      </c>
      <c r="J10477" s="42">
        <f>VLOOKUP(B10477,Invoices!A:I,9,TRUE)</f>
        <v>2021</v>
      </c>
    </row>
    <row r="10478" spans="1:10" x14ac:dyDescent="0.15">
      <c r="A10478" t="s">
        <v>13838</v>
      </c>
      <c r="B10478" t="s">
        <v>2212</v>
      </c>
      <c r="C10478" t="s">
        <v>95</v>
      </c>
      <c r="D10478" t="s">
        <v>73</v>
      </c>
      <c r="E10478">
        <v>1</v>
      </c>
      <c r="F10478" s="8">
        <f>VLOOKUP(C10478,Products!$A$2:$E$20,5,TRUE)</f>
        <v>12.95</v>
      </c>
      <c r="G10478" s="8">
        <f t="shared" si="326"/>
        <v>12.95</v>
      </c>
      <c r="H10478" s="8">
        <f>VLOOKUP(C10478,Products!$A$2:$F$20,6,TRUE)</f>
        <v>4.1999999999999993</v>
      </c>
      <c r="I10478" s="8">
        <f t="shared" si="327"/>
        <v>4.1999999999999993</v>
      </c>
      <c r="J10478" s="42">
        <f>VLOOKUP(B10478,Invoices!A:I,9,TRUE)</f>
        <v>2021</v>
      </c>
    </row>
    <row r="10479" spans="1:10" x14ac:dyDescent="0.15">
      <c r="A10479" t="s">
        <v>13839</v>
      </c>
      <c r="B10479" t="s">
        <v>2212</v>
      </c>
      <c r="C10479" t="s">
        <v>103</v>
      </c>
      <c r="D10479" t="s">
        <v>77</v>
      </c>
      <c r="E10479">
        <v>2</v>
      </c>
      <c r="F10479" s="8">
        <f>VLOOKUP(C10479,Products!$A$2:$E$20,5,TRUE)</f>
        <v>8.9499999999999993</v>
      </c>
      <c r="G10479" s="8">
        <f t="shared" si="326"/>
        <v>17.899999999999999</v>
      </c>
      <c r="H10479" s="8">
        <f>VLOOKUP(C10479,Products!$A$2:$F$20,6,TRUE)</f>
        <v>3.1999999999999993</v>
      </c>
      <c r="I10479" s="8">
        <f t="shared" si="327"/>
        <v>6.3999999999999986</v>
      </c>
      <c r="J10479" s="42">
        <f>VLOOKUP(B10479,Invoices!A:I,9,TRUE)</f>
        <v>2021</v>
      </c>
    </row>
    <row r="10480" spans="1:10" x14ac:dyDescent="0.15">
      <c r="A10480" t="s">
        <v>13840</v>
      </c>
      <c r="B10480" t="s">
        <v>2212</v>
      </c>
      <c r="C10480" t="s">
        <v>90</v>
      </c>
      <c r="D10480" t="s">
        <v>72</v>
      </c>
      <c r="E10480">
        <v>4</v>
      </c>
      <c r="F10480" s="8">
        <f>VLOOKUP(C10480,Products!$A$2:$E$20,5,TRUE)</f>
        <v>8.9499999999999993</v>
      </c>
      <c r="G10480" s="8">
        <f t="shared" si="326"/>
        <v>35.799999999999997</v>
      </c>
      <c r="H10480" s="8">
        <f>VLOOKUP(C10480,Products!$A$2:$F$20,6,TRUE)</f>
        <v>5.6999999999999993</v>
      </c>
      <c r="I10480" s="8">
        <f t="shared" si="327"/>
        <v>22.799999999999997</v>
      </c>
      <c r="J10480" s="42">
        <f>VLOOKUP(B10480,Invoices!A:I,9,TRUE)</f>
        <v>2021</v>
      </c>
    </row>
    <row r="10481" spans="1:10" x14ac:dyDescent="0.15">
      <c r="A10481" t="s">
        <v>13841</v>
      </c>
      <c r="B10481" t="s">
        <v>2213</v>
      </c>
      <c r="C10481" t="s">
        <v>90</v>
      </c>
      <c r="D10481" t="s">
        <v>72</v>
      </c>
      <c r="E10481">
        <v>4</v>
      </c>
      <c r="F10481" s="8">
        <f>VLOOKUP(C10481,Products!$A$2:$E$20,5,TRUE)</f>
        <v>8.9499999999999993</v>
      </c>
      <c r="G10481" s="8">
        <f t="shared" si="326"/>
        <v>35.799999999999997</v>
      </c>
      <c r="H10481" s="8">
        <f>VLOOKUP(C10481,Products!$A$2:$F$20,6,TRUE)</f>
        <v>5.6999999999999993</v>
      </c>
      <c r="I10481" s="8">
        <f t="shared" si="327"/>
        <v>22.799999999999997</v>
      </c>
      <c r="J10481" s="42">
        <f>VLOOKUP(B10481,Invoices!A:I,9,TRUE)</f>
        <v>2021</v>
      </c>
    </row>
    <row r="10482" spans="1:10" x14ac:dyDescent="0.15">
      <c r="A10482" t="s">
        <v>13842</v>
      </c>
      <c r="B10482" t="s">
        <v>2213</v>
      </c>
      <c r="C10482" t="s">
        <v>94</v>
      </c>
      <c r="D10482" t="s">
        <v>86</v>
      </c>
      <c r="E10482">
        <v>20</v>
      </c>
      <c r="F10482" s="8">
        <f>VLOOKUP(C10482,Products!$A$2:$E$20,5,TRUE)</f>
        <v>3.5</v>
      </c>
      <c r="G10482" s="8">
        <f t="shared" si="326"/>
        <v>70</v>
      </c>
      <c r="H10482" s="8">
        <f>VLOOKUP(C10482,Products!$A$2:$F$20,6,TRUE)</f>
        <v>0.54999999999999982</v>
      </c>
      <c r="I10482" s="8">
        <f t="shared" si="327"/>
        <v>10.999999999999996</v>
      </c>
      <c r="J10482" s="42">
        <f>VLOOKUP(B10482,Invoices!A:I,9,TRUE)</f>
        <v>2021</v>
      </c>
    </row>
    <row r="10483" spans="1:10" x14ac:dyDescent="0.15">
      <c r="A10483" t="s">
        <v>13843</v>
      </c>
      <c r="B10483" t="s">
        <v>2213</v>
      </c>
      <c r="C10483" t="s">
        <v>96</v>
      </c>
      <c r="D10483" t="s">
        <v>75</v>
      </c>
      <c r="E10483">
        <v>4</v>
      </c>
      <c r="F10483" s="8">
        <f>VLOOKUP(C10483,Products!$A$2:$E$20,5,TRUE)</f>
        <v>79.95</v>
      </c>
      <c r="G10483" s="8">
        <f t="shared" si="326"/>
        <v>319.8</v>
      </c>
      <c r="H10483" s="8">
        <f>VLOOKUP(C10483,Products!$A$2:$F$20,6,TRUE)</f>
        <v>27.950000000000003</v>
      </c>
      <c r="I10483" s="8">
        <f t="shared" si="327"/>
        <v>111.80000000000001</v>
      </c>
      <c r="J10483" s="42">
        <f>VLOOKUP(B10483,Invoices!A:I,9,TRUE)</f>
        <v>2021</v>
      </c>
    </row>
    <row r="10484" spans="1:10" x14ac:dyDescent="0.15">
      <c r="A10484" t="s">
        <v>13844</v>
      </c>
      <c r="B10484" t="s">
        <v>2213</v>
      </c>
      <c r="C10484" t="s">
        <v>97</v>
      </c>
      <c r="D10484" t="s">
        <v>74</v>
      </c>
      <c r="E10484">
        <v>10</v>
      </c>
      <c r="F10484" s="8">
        <f>VLOOKUP(C10484,Products!$A$2:$E$20,5,TRUE)</f>
        <v>1.5</v>
      </c>
      <c r="G10484" s="8">
        <f t="shared" si="326"/>
        <v>15</v>
      </c>
      <c r="H10484" s="8">
        <f>VLOOKUP(C10484,Products!$A$2:$F$20,6,TRUE)</f>
        <v>0.5</v>
      </c>
      <c r="I10484" s="8">
        <f t="shared" si="327"/>
        <v>5</v>
      </c>
      <c r="J10484" s="42">
        <f>VLOOKUP(B10484,Invoices!A:I,9,TRUE)</f>
        <v>2021</v>
      </c>
    </row>
    <row r="10485" spans="1:10" x14ac:dyDescent="0.15">
      <c r="A10485" t="s">
        <v>13845</v>
      </c>
      <c r="B10485" t="s">
        <v>2213</v>
      </c>
      <c r="C10485" t="s">
        <v>88</v>
      </c>
      <c r="D10485" t="s">
        <v>85</v>
      </c>
      <c r="E10485">
        <v>3</v>
      </c>
      <c r="F10485" s="8">
        <f>VLOOKUP(C10485,Products!$A$2:$E$20,5,TRUE)</f>
        <v>8.9499999999999993</v>
      </c>
      <c r="G10485" s="8">
        <f t="shared" si="326"/>
        <v>26.849999999999998</v>
      </c>
      <c r="H10485" s="8">
        <f>VLOOKUP(C10485,Products!$A$2:$F$20,6,TRUE)</f>
        <v>5.6999999999999993</v>
      </c>
      <c r="I10485" s="8">
        <f t="shared" si="327"/>
        <v>17.099999999999998</v>
      </c>
      <c r="J10485" s="42">
        <f>VLOOKUP(B10485,Invoices!A:I,9,TRUE)</f>
        <v>2021</v>
      </c>
    </row>
    <row r="10486" spans="1:10" x14ac:dyDescent="0.15">
      <c r="A10486" t="s">
        <v>13846</v>
      </c>
      <c r="B10486" t="s">
        <v>2213</v>
      </c>
      <c r="C10486" t="s">
        <v>87</v>
      </c>
      <c r="D10486" t="s">
        <v>68</v>
      </c>
      <c r="E10486">
        <v>25</v>
      </c>
      <c r="F10486" s="8">
        <f>VLOOKUP(C10486,Products!$A$2:$E$20,5,TRUE)</f>
        <v>19.95</v>
      </c>
      <c r="G10486" s="8">
        <f t="shared" si="326"/>
        <v>498.75</v>
      </c>
      <c r="H10486" s="8">
        <f>VLOOKUP(C10486,Products!$A$2:$F$20,6,TRUE)</f>
        <v>7.4499999999999993</v>
      </c>
      <c r="I10486" s="8">
        <f t="shared" si="327"/>
        <v>186.24999999999997</v>
      </c>
      <c r="J10486" s="42">
        <f>VLOOKUP(B10486,Invoices!A:I,9,TRUE)</f>
        <v>2021</v>
      </c>
    </row>
    <row r="10487" spans="1:10" x14ac:dyDescent="0.15">
      <c r="A10487" t="s">
        <v>13847</v>
      </c>
      <c r="B10487" t="s">
        <v>2213</v>
      </c>
      <c r="C10487" t="s">
        <v>95</v>
      </c>
      <c r="D10487" t="s">
        <v>73</v>
      </c>
      <c r="E10487">
        <v>1</v>
      </c>
      <c r="F10487" s="8">
        <f>VLOOKUP(C10487,Products!$A$2:$E$20,5,TRUE)</f>
        <v>12.95</v>
      </c>
      <c r="G10487" s="8">
        <f t="shared" si="326"/>
        <v>12.95</v>
      </c>
      <c r="H10487" s="8">
        <f>VLOOKUP(C10487,Products!$A$2:$F$20,6,TRUE)</f>
        <v>4.1999999999999993</v>
      </c>
      <c r="I10487" s="8">
        <f t="shared" si="327"/>
        <v>4.1999999999999993</v>
      </c>
      <c r="J10487" s="42">
        <f>VLOOKUP(B10487,Invoices!A:I,9,TRUE)</f>
        <v>2021</v>
      </c>
    </row>
    <row r="10488" spans="1:10" x14ac:dyDescent="0.15">
      <c r="A10488" t="s">
        <v>13848</v>
      </c>
      <c r="B10488" t="s">
        <v>2213</v>
      </c>
      <c r="C10488" t="s">
        <v>102</v>
      </c>
      <c r="D10488" t="s">
        <v>83</v>
      </c>
      <c r="E10488">
        <v>1</v>
      </c>
      <c r="F10488" s="8">
        <f>VLOOKUP(C10488,Products!$A$2:$E$20,5,TRUE)</f>
        <v>29.95</v>
      </c>
      <c r="G10488" s="8">
        <f t="shared" si="326"/>
        <v>29.95</v>
      </c>
      <c r="H10488" s="8">
        <f>VLOOKUP(C10488,Products!$A$2:$F$20,6,TRUE)</f>
        <v>15</v>
      </c>
      <c r="I10488" s="8">
        <f t="shared" si="327"/>
        <v>15</v>
      </c>
      <c r="J10488" s="42">
        <f>VLOOKUP(B10488,Invoices!A:I,9,TRUE)</f>
        <v>2021</v>
      </c>
    </row>
    <row r="10489" spans="1:10" x14ac:dyDescent="0.15">
      <c r="A10489" t="s">
        <v>13849</v>
      </c>
      <c r="B10489" t="s">
        <v>2213</v>
      </c>
      <c r="C10489" t="s">
        <v>105</v>
      </c>
      <c r="D10489" t="s">
        <v>81</v>
      </c>
      <c r="E10489">
        <v>1</v>
      </c>
      <c r="F10489" s="8">
        <f>VLOOKUP(C10489,Products!$A$2:$E$20,5,TRUE)</f>
        <v>8.9499999999999993</v>
      </c>
      <c r="G10489" s="8">
        <f t="shared" si="326"/>
        <v>8.9499999999999993</v>
      </c>
      <c r="H10489" s="8">
        <f>VLOOKUP(C10489,Products!$A$2:$F$20,6,TRUE)</f>
        <v>3.1999999999999993</v>
      </c>
      <c r="I10489" s="8">
        <f t="shared" si="327"/>
        <v>3.1999999999999993</v>
      </c>
      <c r="J10489" s="42">
        <f>VLOOKUP(B10489,Invoices!A:I,9,TRUE)</f>
        <v>2021</v>
      </c>
    </row>
    <row r="10490" spans="1:10" x14ac:dyDescent="0.15">
      <c r="A10490" t="s">
        <v>13850</v>
      </c>
      <c r="B10490" t="s">
        <v>2213</v>
      </c>
      <c r="C10490" t="s">
        <v>93</v>
      </c>
      <c r="D10490" t="s">
        <v>76</v>
      </c>
      <c r="E10490">
        <v>5</v>
      </c>
      <c r="F10490" s="8">
        <f>VLOOKUP(C10490,Products!$A$2:$E$20,5,TRUE)</f>
        <v>9.9499999999999993</v>
      </c>
      <c r="G10490" s="8">
        <f t="shared" si="326"/>
        <v>49.75</v>
      </c>
      <c r="H10490" s="8">
        <f>VLOOKUP(C10490,Products!$A$2:$F$20,6,TRUE)</f>
        <v>1.9499999999999993</v>
      </c>
      <c r="I10490" s="8">
        <f t="shared" si="327"/>
        <v>9.7499999999999964</v>
      </c>
      <c r="J10490" s="42">
        <f>VLOOKUP(B10490,Invoices!A:I,9,TRUE)</f>
        <v>2021</v>
      </c>
    </row>
    <row r="10491" spans="1:10" x14ac:dyDescent="0.15">
      <c r="A10491" t="s">
        <v>13851</v>
      </c>
      <c r="B10491" t="s">
        <v>2213</v>
      </c>
      <c r="C10491" t="s">
        <v>103</v>
      </c>
      <c r="D10491" t="s">
        <v>77</v>
      </c>
      <c r="E10491">
        <v>4</v>
      </c>
      <c r="F10491" s="8">
        <f>VLOOKUP(C10491,Products!$A$2:$E$20,5,TRUE)</f>
        <v>8.9499999999999993</v>
      </c>
      <c r="G10491" s="8">
        <f t="shared" si="326"/>
        <v>35.799999999999997</v>
      </c>
      <c r="H10491" s="8">
        <f>VLOOKUP(C10491,Products!$A$2:$F$20,6,TRUE)</f>
        <v>3.1999999999999993</v>
      </c>
      <c r="I10491" s="8">
        <f t="shared" si="327"/>
        <v>12.799999999999997</v>
      </c>
      <c r="J10491" s="42">
        <f>VLOOKUP(B10491,Invoices!A:I,9,TRUE)</f>
        <v>2021</v>
      </c>
    </row>
    <row r="10492" spans="1:10" x14ac:dyDescent="0.15">
      <c r="A10492" t="s">
        <v>13852</v>
      </c>
      <c r="B10492" t="s">
        <v>2214</v>
      </c>
      <c r="C10492" t="s">
        <v>101</v>
      </c>
      <c r="D10492" t="s">
        <v>69</v>
      </c>
      <c r="E10492">
        <v>2</v>
      </c>
      <c r="F10492" s="8">
        <f>VLOOKUP(C10492,Products!$A$2:$E$20,5,TRUE)</f>
        <v>129.94999999999999</v>
      </c>
      <c r="G10492" s="8">
        <f t="shared" si="326"/>
        <v>259.89999999999998</v>
      </c>
      <c r="H10492" s="8">
        <f>VLOOKUP(C10492,Products!$A$2:$F$20,6,TRUE)</f>
        <v>40.449999999999989</v>
      </c>
      <c r="I10492" s="8">
        <f t="shared" si="327"/>
        <v>80.899999999999977</v>
      </c>
      <c r="J10492" s="42">
        <f>VLOOKUP(B10492,Invoices!A:I,9,TRUE)</f>
        <v>2021</v>
      </c>
    </row>
    <row r="10493" spans="1:10" x14ac:dyDescent="0.15">
      <c r="A10493" t="s">
        <v>13853</v>
      </c>
      <c r="B10493" t="s">
        <v>2214</v>
      </c>
      <c r="C10493" t="s">
        <v>96</v>
      </c>
      <c r="D10493" t="s">
        <v>75</v>
      </c>
      <c r="E10493">
        <v>50</v>
      </c>
      <c r="F10493" s="8">
        <f>VLOOKUP(C10493,Products!$A$2:$E$20,5,TRUE)</f>
        <v>79.95</v>
      </c>
      <c r="G10493" s="8">
        <f t="shared" si="326"/>
        <v>3997.5</v>
      </c>
      <c r="H10493" s="8">
        <f>VLOOKUP(C10493,Products!$A$2:$F$20,6,TRUE)</f>
        <v>27.950000000000003</v>
      </c>
      <c r="I10493" s="8">
        <f t="shared" si="327"/>
        <v>1397.5000000000002</v>
      </c>
      <c r="J10493" s="42">
        <f>VLOOKUP(B10493,Invoices!A:I,9,TRUE)</f>
        <v>2021</v>
      </c>
    </row>
    <row r="10494" spans="1:10" x14ac:dyDescent="0.15">
      <c r="A10494" t="s">
        <v>13854</v>
      </c>
      <c r="B10494" t="s">
        <v>2215</v>
      </c>
      <c r="C10494" t="s">
        <v>90</v>
      </c>
      <c r="D10494" t="s">
        <v>72</v>
      </c>
      <c r="E10494">
        <v>3</v>
      </c>
      <c r="F10494" s="8">
        <f>VLOOKUP(C10494,Products!$A$2:$E$20,5,TRUE)</f>
        <v>8.9499999999999993</v>
      </c>
      <c r="G10494" s="8">
        <f t="shared" si="326"/>
        <v>26.849999999999998</v>
      </c>
      <c r="H10494" s="8">
        <f>VLOOKUP(C10494,Products!$A$2:$F$20,6,TRUE)</f>
        <v>5.6999999999999993</v>
      </c>
      <c r="I10494" s="8">
        <f t="shared" si="327"/>
        <v>17.099999999999998</v>
      </c>
      <c r="J10494" s="42">
        <f>VLOOKUP(B10494,Invoices!A:I,9,TRUE)</f>
        <v>2021</v>
      </c>
    </row>
    <row r="10495" spans="1:10" x14ac:dyDescent="0.15">
      <c r="A10495" t="s">
        <v>13855</v>
      </c>
      <c r="B10495" t="s">
        <v>2216</v>
      </c>
      <c r="C10495" t="s">
        <v>89</v>
      </c>
      <c r="D10495" t="s">
        <v>80</v>
      </c>
      <c r="E10495">
        <v>4</v>
      </c>
      <c r="F10495" s="8">
        <f>VLOOKUP(C10495,Products!$A$2:$E$20,5,TRUE)</f>
        <v>15.95</v>
      </c>
      <c r="G10495" s="8">
        <f t="shared" si="326"/>
        <v>63.8</v>
      </c>
      <c r="H10495" s="8">
        <f>VLOOKUP(C10495,Products!$A$2:$F$20,6,TRUE)</f>
        <v>6</v>
      </c>
      <c r="I10495" s="8">
        <f t="shared" si="327"/>
        <v>24</v>
      </c>
      <c r="J10495" s="42">
        <f>VLOOKUP(B10495,Invoices!A:I,9,TRUE)</f>
        <v>2021</v>
      </c>
    </row>
    <row r="10496" spans="1:10" x14ac:dyDescent="0.15">
      <c r="A10496" t="s">
        <v>13856</v>
      </c>
      <c r="B10496" t="s">
        <v>2217</v>
      </c>
      <c r="C10496" t="s">
        <v>105</v>
      </c>
      <c r="D10496" t="s">
        <v>81</v>
      </c>
      <c r="E10496">
        <v>5</v>
      </c>
      <c r="F10496" s="8">
        <f>VLOOKUP(C10496,Products!$A$2:$E$20,5,TRUE)</f>
        <v>8.9499999999999993</v>
      </c>
      <c r="G10496" s="8">
        <f t="shared" si="326"/>
        <v>44.75</v>
      </c>
      <c r="H10496" s="8">
        <f>VLOOKUP(C10496,Products!$A$2:$F$20,6,TRUE)</f>
        <v>3.1999999999999993</v>
      </c>
      <c r="I10496" s="8">
        <f t="shared" si="327"/>
        <v>15.999999999999996</v>
      </c>
      <c r="J10496" s="42">
        <f>VLOOKUP(B10496,Invoices!A:I,9,TRUE)</f>
        <v>2021</v>
      </c>
    </row>
    <row r="10497" spans="1:10" x14ac:dyDescent="0.15">
      <c r="A10497" t="s">
        <v>13857</v>
      </c>
      <c r="B10497" t="s">
        <v>2217</v>
      </c>
      <c r="C10497" t="s">
        <v>104</v>
      </c>
      <c r="D10497" t="s">
        <v>71</v>
      </c>
      <c r="E10497">
        <v>1</v>
      </c>
      <c r="F10497" s="8">
        <f>VLOOKUP(C10497,Products!$A$2:$E$20,5,TRUE)</f>
        <v>2.95</v>
      </c>
      <c r="G10497" s="8">
        <f t="shared" si="326"/>
        <v>2.95</v>
      </c>
      <c r="H10497" s="8">
        <f>VLOOKUP(C10497,Products!$A$2:$F$20,6,TRUE)</f>
        <v>1.1500000000000001</v>
      </c>
      <c r="I10497" s="8">
        <f t="shared" si="327"/>
        <v>1.1500000000000001</v>
      </c>
      <c r="J10497" s="42">
        <f>VLOOKUP(B10497,Invoices!A:I,9,TRUE)</f>
        <v>2021</v>
      </c>
    </row>
    <row r="10498" spans="1:10" x14ac:dyDescent="0.15">
      <c r="A10498" t="s">
        <v>13858</v>
      </c>
      <c r="B10498" t="s">
        <v>2217</v>
      </c>
      <c r="C10498" t="s">
        <v>88</v>
      </c>
      <c r="D10498" t="s">
        <v>85</v>
      </c>
      <c r="E10498">
        <v>1</v>
      </c>
      <c r="F10498" s="8">
        <f>VLOOKUP(C10498,Products!$A$2:$E$20,5,TRUE)</f>
        <v>8.9499999999999993</v>
      </c>
      <c r="G10498" s="8">
        <f t="shared" si="326"/>
        <v>8.9499999999999993</v>
      </c>
      <c r="H10498" s="8">
        <f>VLOOKUP(C10498,Products!$A$2:$F$20,6,TRUE)</f>
        <v>5.6999999999999993</v>
      </c>
      <c r="I10498" s="8">
        <f t="shared" si="327"/>
        <v>5.6999999999999993</v>
      </c>
      <c r="J10498" s="42">
        <f>VLOOKUP(B10498,Invoices!A:I,9,TRUE)</f>
        <v>2021</v>
      </c>
    </row>
    <row r="10499" spans="1:10" x14ac:dyDescent="0.15">
      <c r="A10499" t="s">
        <v>13859</v>
      </c>
      <c r="B10499" t="s">
        <v>2217</v>
      </c>
      <c r="C10499" t="s">
        <v>103</v>
      </c>
      <c r="D10499" t="s">
        <v>77</v>
      </c>
      <c r="E10499">
        <v>25</v>
      </c>
      <c r="F10499" s="8">
        <f>VLOOKUP(C10499,Products!$A$2:$E$20,5,TRUE)</f>
        <v>8.9499999999999993</v>
      </c>
      <c r="G10499" s="8">
        <f t="shared" ref="G10499:G10562" si="328">F10499*E10499</f>
        <v>223.74999999999997</v>
      </c>
      <c r="H10499" s="8">
        <f>VLOOKUP(C10499,Products!$A$2:$F$20,6,TRUE)</f>
        <v>3.1999999999999993</v>
      </c>
      <c r="I10499" s="8">
        <f t="shared" ref="I10499:I10562" si="329">H10499*E10499</f>
        <v>79.999999999999986</v>
      </c>
      <c r="J10499" s="42">
        <f>VLOOKUP(B10499,Invoices!A:I,9,TRUE)</f>
        <v>2021</v>
      </c>
    </row>
    <row r="10500" spans="1:10" x14ac:dyDescent="0.15">
      <c r="A10500" t="s">
        <v>13860</v>
      </c>
      <c r="B10500" t="s">
        <v>2217</v>
      </c>
      <c r="C10500" t="s">
        <v>96</v>
      </c>
      <c r="D10500" t="s">
        <v>75</v>
      </c>
      <c r="E10500">
        <v>1</v>
      </c>
      <c r="F10500" s="8">
        <f>VLOOKUP(C10500,Products!$A$2:$E$20,5,TRUE)</f>
        <v>79.95</v>
      </c>
      <c r="G10500" s="8">
        <f t="shared" si="328"/>
        <v>79.95</v>
      </c>
      <c r="H10500" s="8">
        <f>VLOOKUP(C10500,Products!$A$2:$F$20,6,TRUE)</f>
        <v>27.950000000000003</v>
      </c>
      <c r="I10500" s="8">
        <f t="shared" si="329"/>
        <v>27.950000000000003</v>
      </c>
      <c r="J10500" s="42">
        <f>VLOOKUP(B10500,Invoices!A:I,9,TRUE)</f>
        <v>2021</v>
      </c>
    </row>
    <row r="10501" spans="1:10" x14ac:dyDescent="0.15">
      <c r="A10501" t="s">
        <v>13861</v>
      </c>
      <c r="B10501" t="s">
        <v>2217</v>
      </c>
      <c r="C10501" t="s">
        <v>98</v>
      </c>
      <c r="D10501" t="s">
        <v>79</v>
      </c>
      <c r="E10501">
        <v>1</v>
      </c>
      <c r="F10501" s="8">
        <f>VLOOKUP(C10501,Products!$A$2:$E$20,5,TRUE)</f>
        <v>14.95</v>
      </c>
      <c r="G10501" s="8">
        <f t="shared" si="328"/>
        <v>14.95</v>
      </c>
      <c r="H10501" s="8">
        <f>VLOOKUP(C10501,Products!$A$2:$F$20,6,TRUE)</f>
        <v>3.0499999999999989</v>
      </c>
      <c r="I10501" s="8">
        <f t="shared" si="329"/>
        <v>3.0499999999999989</v>
      </c>
      <c r="J10501" s="42">
        <f>VLOOKUP(B10501,Invoices!A:I,9,TRUE)</f>
        <v>2021</v>
      </c>
    </row>
    <row r="10502" spans="1:10" x14ac:dyDescent="0.15">
      <c r="A10502" t="s">
        <v>13862</v>
      </c>
      <c r="B10502" t="s">
        <v>2217</v>
      </c>
      <c r="C10502" t="s">
        <v>101</v>
      </c>
      <c r="D10502" t="s">
        <v>69</v>
      </c>
      <c r="E10502">
        <v>12</v>
      </c>
      <c r="F10502" s="8">
        <f>VLOOKUP(C10502,Products!$A$2:$E$20,5,TRUE)</f>
        <v>129.94999999999999</v>
      </c>
      <c r="G10502" s="8">
        <f t="shared" si="328"/>
        <v>1559.3999999999999</v>
      </c>
      <c r="H10502" s="8">
        <f>VLOOKUP(C10502,Products!$A$2:$F$20,6,TRUE)</f>
        <v>40.449999999999989</v>
      </c>
      <c r="I10502" s="8">
        <f t="shared" si="329"/>
        <v>485.39999999999986</v>
      </c>
      <c r="J10502" s="42">
        <f>VLOOKUP(B10502,Invoices!A:I,9,TRUE)</f>
        <v>2021</v>
      </c>
    </row>
    <row r="10503" spans="1:10" x14ac:dyDescent="0.15">
      <c r="A10503" t="s">
        <v>13863</v>
      </c>
      <c r="B10503" t="s">
        <v>2217</v>
      </c>
      <c r="C10503" t="s">
        <v>93</v>
      </c>
      <c r="D10503" t="s">
        <v>76</v>
      </c>
      <c r="E10503">
        <v>1</v>
      </c>
      <c r="F10503" s="8">
        <f>VLOOKUP(C10503,Products!$A$2:$E$20,5,TRUE)</f>
        <v>9.9499999999999993</v>
      </c>
      <c r="G10503" s="8">
        <f t="shared" si="328"/>
        <v>9.9499999999999993</v>
      </c>
      <c r="H10503" s="8">
        <f>VLOOKUP(C10503,Products!$A$2:$F$20,6,TRUE)</f>
        <v>1.9499999999999993</v>
      </c>
      <c r="I10503" s="8">
        <f t="shared" si="329"/>
        <v>1.9499999999999993</v>
      </c>
      <c r="J10503" s="42">
        <f>VLOOKUP(B10503,Invoices!A:I,9,TRUE)</f>
        <v>2021</v>
      </c>
    </row>
    <row r="10504" spans="1:10" x14ac:dyDescent="0.15">
      <c r="A10504" t="s">
        <v>13864</v>
      </c>
      <c r="B10504" t="s">
        <v>2217</v>
      </c>
      <c r="C10504" t="s">
        <v>92</v>
      </c>
      <c r="D10504" t="s">
        <v>82</v>
      </c>
      <c r="E10504">
        <v>10</v>
      </c>
      <c r="F10504" s="8">
        <f>VLOOKUP(C10504,Products!$A$2:$E$20,5,TRUE)</f>
        <v>19.95</v>
      </c>
      <c r="G10504" s="8">
        <f t="shared" si="328"/>
        <v>199.5</v>
      </c>
      <c r="H10504" s="8">
        <f>VLOOKUP(C10504,Products!$A$2:$F$20,6,TRUE)</f>
        <v>7.4499999999999993</v>
      </c>
      <c r="I10504" s="8">
        <f t="shared" si="329"/>
        <v>74.5</v>
      </c>
      <c r="J10504" s="42">
        <f>VLOOKUP(B10504,Invoices!A:I,9,TRUE)</f>
        <v>2021</v>
      </c>
    </row>
    <row r="10505" spans="1:10" x14ac:dyDescent="0.15">
      <c r="A10505" t="s">
        <v>13865</v>
      </c>
      <c r="B10505" t="s">
        <v>2218</v>
      </c>
      <c r="C10505" t="s">
        <v>89</v>
      </c>
      <c r="D10505" t="s">
        <v>80</v>
      </c>
      <c r="E10505">
        <v>7</v>
      </c>
      <c r="F10505" s="8">
        <f>VLOOKUP(C10505,Products!$A$2:$E$20,5,TRUE)</f>
        <v>15.95</v>
      </c>
      <c r="G10505" s="8">
        <f t="shared" si="328"/>
        <v>111.64999999999999</v>
      </c>
      <c r="H10505" s="8">
        <f>VLOOKUP(C10505,Products!$A$2:$F$20,6,TRUE)</f>
        <v>6</v>
      </c>
      <c r="I10505" s="8">
        <f t="shared" si="329"/>
        <v>42</v>
      </c>
      <c r="J10505" s="42">
        <f>VLOOKUP(B10505,Invoices!A:I,9,TRUE)</f>
        <v>2021</v>
      </c>
    </row>
    <row r="10506" spans="1:10" x14ac:dyDescent="0.15">
      <c r="A10506" t="s">
        <v>13866</v>
      </c>
      <c r="B10506" t="s">
        <v>2218</v>
      </c>
      <c r="C10506" t="s">
        <v>92</v>
      </c>
      <c r="D10506" t="s">
        <v>82</v>
      </c>
      <c r="E10506">
        <v>2</v>
      </c>
      <c r="F10506" s="8">
        <f>VLOOKUP(C10506,Products!$A$2:$E$20,5,TRUE)</f>
        <v>19.95</v>
      </c>
      <c r="G10506" s="8">
        <f t="shared" si="328"/>
        <v>39.9</v>
      </c>
      <c r="H10506" s="8">
        <f>VLOOKUP(C10506,Products!$A$2:$F$20,6,TRUE)</f>
        <v>7.4499999999999993</v>
      </c>
      <c r="I10506" s="8">
        <f t="shared" si="329"/>
        <v>14.899999999999999</v>
      </c>
      <c r="J10506" s="42">
        <f>VLOOKUP(B10506,Invoices!A:I,9,TRUE)</f>
        <v>2021</v>
      </c>
    </row>
    <row r="10507" spans="1:10" x14ac:dyDescent="0.15">
      <c r="A10507" t="s">
        <v>13867</v>
      </c>
      <c r="B10507" t="s">
        <v>2218</v>
      </c>
      <c r="C10507" t="s">
        <v>105</v>
      </c>
      <c r="D10507" t="s">
        <v>81</v>
      </c>
      <c r="E10507">
        <v>1</v>
      </c>
      <c r="F10507" s="8">
        <f>VLOOKUP(C10507,Products!$A$2:$E$20,5,TRUE)</f>
        <v>8.9499999999999993</v>
      </c>
      <c r="G10507" s="8">
        <f t="shared" si="328"/>
        <v>8.9499999999999993</v>
      </c>
      <c r="H10507" s="8">
        <f>VLOOKUP(C10507,Products!$A$2:$F$20,6,TRUE)</f>
        <v>3.1999999999999993</v>
      </c>
      <c r="I10507" s="8">
        <f t="shared" si="329"/>
        <v>3.1999999999999993</v>
      </c>
      <c r="J10507" s="42">
        <f>VLOOKUP(B10507,Invoices!A:I,9,TRUE)</f>
        <v>2021</v>
      </c>
    </row>
    <row r="10508" spans="1:10" x14ac:dyDescent="0.15">
      <c r="A10508" t="s">
        <v>13868</v>
      </c>
      <c r="B10508" t="s">
        <v>2219</v>
      </c>
      <c r="C10508" t="s">
        <v>93</v>
      </c>
      <c r="D10508" t="s">
        <v>76</v>
      </c>
      <c r="E10508">
        <v>2</v>
      </c>
      <c r="F10508" s="8">
        <f>VLOOKUP(C10508,Products!$A$2:$E$20,5,TRUE)</f>
        <v>9.9499999999999993</v>
      </c>
      <c r="G10508" s="8">
        <f t="shared" si="328"/>
        <v>19.899999999999999</v>
      </c>
      <c r="H10508" s="8">
        <f>VLOOKUP(C10508,Products!$A$2:$F$20,6,TRUE)</f>
        <v>1.9499999999999993</v>
      </c>
      <c r="I10508" s="8">
        <f t="shared" si="329"/>
        <v>3.8999999999999986</v>
      </c>
      <c r="J10508" s="42">
        <f>VLOOKUP(B10508,Invoices!A:I,9,TRUE)</f>
        <v>2021</v>
      </c>
    </row>
    <row r="10509" spans="1:10" x14ac:dyDescent="0.15">
      <c r="A10509" t="s">
        <v>13869</v>
      </c>
      <c r="B10509" t="s">
        <v>2219</v>
      </c>
      <c r="C10509" t="s">
        <v>102</v>
      </c>
      <c r="D10509" t="s">
        <v>83</v>
      </c>
      <c r="E10509">
        <v>2</v>
      </c>
      <c r="F10509" s="8">
        <f>VLOOKUP(C10509,Products!$A$2:$E$20,5,TRUE)</f>
        <v>29.95</v>
      </c>
      <c r="G10509" s="8">
        <f t="shared" si="328"/>
        <v>59.9</v>
      </c>
      <c r="H10509" s="8">
        <f>VLOOKUP(C10509,Products!$A$2:$F$20,6,TRUE)</f>
        <v>15</v>
      </c>
      <c r="I10509" s="8">
        <f t="shared" si="329"/>
        <v>30</v>
      </c>
      <c r="J10509" s="42">
        <f>VLOOKUP(B10509,Invoices!A:I,9,TRUE)</f>
        <v>2021</v>
      </c>
    </row>
    <row r="10510" spans="1:10" x14ac:dyDescent="0.15">
      <c r="A10510" t="s">
        <v>13870</v>
      </c>
      <c r="B10510" t="s">
        <v>2219</v>
      </c>
      <c r="C10510" t="s">
        <v>90</v>
      </c>
      <c r="D10510" t="s">
        <v>72</v>
      </c>
      <c r="E10510">
        <v>100</v>
      </c>
      <c r="F10510" s="8">
        <f>VLOOKUP(C10510,Products!$A$2:$E$20,5,TRUE)</f>
        <v>8.9499999999999993</v>
      </c>
      <c r="G10510" s="8">
        <f t="shared" si="328"/>
        <v>894.99999999999989</v>
      </c>
      <c r="H10510" s="8">
        <f>VLOOKUP(C10510,Products!$A$2:$F$20,6,TRUE)</f>
        <v>5.6999999999999993</v>
      </c>
      <c r="I10510" s="8">
        <f t="shared" si="329"/>
        <v>569.99999999999989</v>
      </c>
      <c r="J10510" s="42">
        <f>VLOOKUP(B10510,Invoices!A:I,9,TRUE)</f>
        <v>2021</v>
      </c>
    </row>
    <row r="10511" spans="1:10" x14ac:dyDescent="0.15">
      <c r="A10511" t="s">
        <v>13871</v>
      </c>
      <c r="B10511" t="s">
        <v>2220</v>
      </c>
      <c r="C10511" t="s">
        <v>103</v>
      </c>
      <c r="D10511" t="s">
        <v>77</v>
      </c>
      <c r="E10511">
        <v>1</v>
      </c>
      <c r="F10511" s="8">
        <f>VLOOKUP(C10511,Products!$A$2:$E$20,5,TRUE)</f>
        <v>8.9499999999999993</v>
      </c>
      <c r="G10511" s="8">
        <f t="shared" si="328"/>
        <v>8.9499999999999993</v>
      </c>
      <c r="H10511" s="8">
        <f>VLOOKUP(C10511,Products!$A$2:$F$20,6,TRUE)</f>
        <v>3.1999999999999993</v>
      </c>
      <c r="I10511" s="8">
        <f t="shared" si="329"/>
        <v>3.1999999999999993</v>
      </c>
      <c r="J10511" s="42">
        <f>VLOOKUP(B10511,Invoices!A:I,9,TRUE)</f>
        <v>2021</v>
      </c>
    </row>
    <row r="10512" spans="1:10" x14ac:dyDescent="0.15">
      <c r="A10512" t="s">
        <v>13872</v>
      </c>
      <c r="B10512" t="s">
        <v>2220</v>
      </c>
      <c r="C10512" t="s">
        <v>87</v>
      </c>
      <c r="D10512" t="s">
        <v>68</v>
      </c>
      <c r="E10512">
        <v>7</v>
      </c>
      <c r="F10512" s="8">
        <f>VLOOKUP(C10512,Products!$A$2:$E$20,5,TRUE)</f>
        <v>19.95</v>
      </c>
      <c r="G10512" s="8">
        <f t="shared" si="328"/>
        <v>139.65</v>
      </c>
      <c r="H10512" s="8">
        <f>VLOOKUP(C10512,Products!$A$2:$F$20,6,TRUE)</f>
        <v>7.4499999999999993</v>
      </c>
      <c r="I10512" s="8">
        <f t="shared" si="329"/>
        <v>52.149999999999991</v>
      </c>
      <c r="J10512" s="42">
        <f>VLOOKUP(B10512,Invoices!A:I,9,TRUE)</f>
        <v>2021</v>
      </c>
    </row>
    <row r="10513" spans="1:10" x14ac:dyDescent="0.15">
      <c r="A10513" t="s">
        <v>13873</v>
      </c>
      <c r="B10513" t="s">
        <v>2220</v>
      </c>
      <c r="C10513" t="s">
        <v>95</v>
      </c>
      <c r="D10513" t="s">
        <v>73</v>
      </c>
      <c r="E10513">
        <v>50</v>
      </c>
      <c r="F10513" s="8">
        <f>VLOOKUP(C10513,Products!$A$2:$E$20,5,TRUE)</f>
        <v>12.95</v>
      </c>
      <c r="G10513" s="8">
        <f t="shared" si="328"/>
        <v>647.5</v>
      </c>
      <c r="H10513" s="8">
        <f>VLOOKUP(C10513,Products!$A$2:$F$20,6,TRUE)</f>
        <v>4.1999999999999993</v>
      </c>
      <c r="I10513" s="8">
        <f t="shared" si="329"/>
        <v>209.99999999999997</v>
      </c>
      <c r="J10513" s="42">
        <f>VLOOKUP(B10513,Invoices!A:I,9,TRUE)</f>
        <v>2021</v>
      </c>
    </row>
    <row r="10514" spans="1:10" x14ac:dyDescent="0.15">
      <c r="A10514" t="s">
        <v>13874</v>
      </c>
      <c r="B10514" t="s">
        <v>2220</v>
      </c>
      <c r="C10514" t="s">
        <v>94</v>
      </c>
      <c r="D10514" t="s">
        <v>86</v>
      </c>
      <c r="E10514">
        <v>1</v>
      </c>
      <c r="F10514" s="8">
        <f>VLOOKUP(C10514,Products!$A$2:$E$20,5,TRUE)</f>
        <v>3.5</v>
      </c>
      <c r="G10514" s="8">
        <f t="shared" si="328"/>
        <v>3.5</v>
      </c>
      <c r="H10514" s="8">
        <f>VLOOKUP(C10514,Products!$A$2:$F$20,6,TRUE)</f>
        <v>0.54999999999999982</v>
      </c>
      <c r="I10514" s="8">
        <f t="shared" si="329"/>
        <v>0.54999999999999982</v>
      </c>
      <c r="J10514" s="42">
        <f>VLOOKUP(B10514,Invoices!A:I,9,TRUE)</f>
        <v>2021</v>
      </c>
    </row>
    <row r="10515" spans="1:10" x14ac:dyDescent="0.15">
      <c r="A10515" t="s">
        <v>13875</v>
      </c>
      <c r="B10515" t="s">
        <v>2221</v>
      </c>
      <c r="C10515" t="s">
        <v>90</v>
      </c>
      <c r="D10515" t="s">
        <v>72</v>
      </c>
      <c r="E10515">
        <v>20</v>
      </c>
      <c r="F10515" s="8">
        <f>VLOOKUP(C10515,Products!$A$2:$E$20,5,TRUE)</f>
        <v>8.9499999999999993</v>
      </c>
      <c r="G10515" s="8">
        <f t="shared" si="328"/>
        <v>179</v>
      </c>
      <c r="H10515" s="8">
        <f>VLOOKUP(C10515,Products!$A$2:$F$20,6,TRUE)</f>
        <v>5.6999999999999993</v>
      </c>
      <c r="I10515" s="8">
        <f t="shared" si="329"/>
        <v>113.99999999999999</v>
      </c>
      <c r="J10515" s="42">
        <f>VLOOKUP(B10515,Invoices!A:I,9,TRUE)</f>
        <v>2021</v>
      </c>
    </row>
    <row r="10516" spans="1:10" x14ac:dyDescent="0.15">
      <c r="A10516" t="s">
        <v>13876</v>
      </c>
      <c r="B10516" t="s">
        <v>2222</v>
      </c>
      <c r="C10516" t="s">
        <v>94</v>
      </c>
      <c r="D10516" t="s">
        <v>86</v>
      </c>
      <c r="E10516">
        <v>100</v>
      </c>
      <c r="F10516" s="8">
        <f>VLOOKUP(C10516,Products!$A$2:$E$20,5,TRUE)</f>
        <v>3.5</v>
      </c>
      <c r="G10516" s="8">
        <f t="shared" si="328"/>
        <v>350</v>
      </c>
      <c r="H10516" s="8">
        <f>VLOOKUP(C10516,Products!$A$2:$F$20,6,TRUE)</f>
        <v>0.54999999999999982</v>
      </c>
      <c r="I10516" s="8">
        <f t="shared" si="329"/>
        <v>54.999999999999986</v>
      </c>
      <c r="J10516" s="42">
        <f>VLOOKUP(B10516,Invoices!A:I,9,TRUE)</f>
        <v>2021</v>
      </c>
    </row>
    <row r="10517" spans="1:10" x14ac:dyDescent="0.15">
      <c r="A10517" t="s">
        <v>13877</v>
      </c>
      <c r="B10517" t="s">
        <v>2222</v>
      </c>
      <c r="C10517" t="s">
        <v>90</v>
      </c>
      <c r="D10517" t="s">
        <v>72</v>
      </c>
      <c r="E10517">
        <v>1</v>
      </c>
      <c r="F10517" s="8">
        <f>VLOOKUP(C10517,Products!$A$2:$E$20,5,TRUE)</f>
        <v>8.9499999999999993</v>
      </c>
      <c r="G10517" s="8">
        <f t="shared" si="328"/>
        <v>8.9499999999999993</v>
      </c>
      <c r="H10517" s="8">
        <f>VLOOKUP(C10517,Products!$A$2:$F$20,6,TRUE)</f>
        <v>5.6999999999999993</v>
      </c>
      <c r="I10517" s="8">
        <f t="shared" si="329"/>
        <v>5.6999999999999993</v>
      </c>
      <c r="J10517" s="42">
        <f>VLOOKUP(B10517,Invoices!A:I,9,TRUE)</f>
        <v>2021</v>
      </c>
    </row>
    <row r="10518" spans="1:10" x14ac:dyDescent="0.15">
      <c r="A10518" t="s">
        <v>13878</v>
      </c>
      <c r="B10518" t="s">
        <v>2222</v>
      </c>
      <c r="C10518" t="s">
        <v>104</v>
      </c>
      <c r="D10518" t="s">
        <v>71</v>
      </c>
      <c r="E10518">
        <v>3</v>
      </c>
      <c r="F10518" s="8">
        <f>VLOOKUP(C10518,Products!$A$2:$E$20,5,TRUE)</f>
        <v>2.95</v>
      </c>
      <c r="G10518" s="8">
        <f t="shared" si="328"/>
        <v>8.8500000000000014</v>
      </c>
      <c r="H10518" s="8">
        <f>VLOOKUP(C10518,Products!$A$2:$F$20,6,TRUE)</f>
        <v>1.1500000000000001</v>
      </c>
      <c r="I10518" s="8">
        <f t="shared" si="329"/>
        <v>3.45</v>
      </c>
      <c r="J10518" s="42">
        <f>VLOOKUP(B10518,Invoices!A:I,9,TRUE)</f>
        <v>2021</v>
      </c>
    </row>
    <row r="10519" spans="1:10" x14ac:dyDescent="0.15">
      <c r="A10519" t="s">
        <v>13879</v>
      </c>
      <c r="B10519" t="s">
        <v>2222</v>
      </c>
      <c r="C10519" t="s">
        <v>105</v>
      </c>
      <c r="D10519" t="s">
        <v>81</v>
      </c>
      <c r="E10519">
        <v>1</v>
      </c>
      <c r="F10519" s="8">
        <f>VLOOKUP(C10519,Products!$A$2:$E$20,5,TRUE)</f>
        <v>8.9499999999999993</v>
      </c>
      <c r="G10519" s="8">
        <f t="shared" si="328"/>
        <v>8.9499999999999993</v>
      </c>
      <c r="H10519" s="8">
        <f>VLOOKUP(C10519,Products!$A$2:$F$20,6,TRUE)</f>
        <v>3.1999999999999993</v>
      </c>
      <c r="I10519" s="8">
        <f t="shared" si="329"/>
        <v>3.1999999999999993</v>
      </c>
      <c r="J10519" s="42">
        <f>VLOOKUP(B10519,Invoices!A:I,9,TRUE)</f>
        <v>2021</v>
      </c>
    </row>
    <row r="10520" spans="1:10" x14ac:dyDescent="0.15">
      <c r="A10520" t="s">
        <v>13880</v>
      </c>
      <c r="B10520" t="s">
        <v>2222</v>
      </c>
      <c r="C10520" t="s">
        <v>102</v>
      </c>
      <c r="D10520" t="s">
        <v>83</v>
      </c>
      <c r="E10520">
        <v>2</v>
      </c>
      <c r="F10520" s="8">
        <f>VLOOKUP(C10520,Products!$A$2:$E$20,5,TRUE)</f>
        <v>29.95</v>
      </c>
      <c r="G10520" s="8">
        <f t="shared" si="328"/>
        <v>59.9</v>
      </c>
      <c r="H10520" s="8">
        <f>VLOOKUP(C10520,Products!$A$2:$F$20,6,TRUE)</f>
        <v>15</v>
      </c>
      <c r="I10520" s="8">
        <f t="shared" si="329"/>
        <v>30</v>
      </c>
      <c r="J10520" s="42">
        <f>VLOOKUP(B10520,Invoices!A:I,9,TRUE)</f>
        <v>2021</v>
      </c>
    </row>
    <row r="10521" spans="1:10" x14ac:dyDescent="0.15">
      <c r="A10521" t="s">
        <v>13881</v>
      </c>
      <c r="B10521" t="s">
        <v>2222</v>
      </c>
      <c r="C10521" t="s">
        <v>87</v>
      </c>
      <c r="D10521" t="s">
        <v>68</v>
      </c>
      <c r="E10521">
        <v>8</v>
      </c>
      <c r="F10521" s="8">
        <f>VLOOKUP(C10521,Products!$A$2:$E$20,5,TRUE)</f>
        <v>19.95</v>
      </c>
      <c r="G10521" s="8">
        <f t="shared" si="328"/>
        <v>159.6</v>
      </c>
      <c r="H10521" s="8">
        <f>VLOOKUP(C10521,Products!$A$2:$F$20,6,TRUE)</f>
        <v>7.4499999999999993</v>
      </c>
      <c r="I10521" s="8">
        <f t="shared" si="329"/>
        <v>59.599999999999994</v>
      </c>
      <c r="J10521" s="42">
        <f>VLOOKUP(B10521,Invoices!A:I,9,TRUE)</f>
        <v>2021</v>
      </c>
    </row>
    <row r="10522" spans="1:10" x14ac:dyDescent="0.15">
      <c r="A10522" t="s">
        <v>13882</v>
      </c>
      <c r="B10522" t="s">
        <v>2222</v>
      </c>
      <c r="C10522" t="s">
        <v>96</v>
      </c>
      <c r="D10522" t="s">
        <v>75</v>
      </c>
      <c r="E10522">
        <v>3</v>
      </c>
      <c r="F10522" s="8">
        <f>VLOOKUP(C10522,Products!$A$2:$E$20,5,TRUE)</f>
        <v>79.95</v>
      </c>
      <c r="G10522" s="8">
        <f t="shared" si="328"/>
        <v>239.85000000000002</v>
      </c>
      <c r="H10522" s="8">
        <f>VLOOKUP(C10522,Products!$A$2:$F$20,6,TRUE)</f>
        <v>27.950000000000003</v>
      </c>
      <c r="I10522" s="8">
        <f t="shared" si="329"/>
        <v>83.850000000000009</v>
      </c>
      <c r="J10522" s="42">
        <f>VLOOKUP(B10522,Invoices!A:I,9,TRUE)</f>
        <v>2021</v>
      </c>
    </row>
    <row r="10523" spans="1:10" x14ac:dyDescent="0.15">
      <c r="A10523" t="s">
        <v>13883</v>
      </c>
      <c r="B10523" t="s">
        <v>2223</v>
      </c>
      <c r="C10523" t="s">
        <v>90</v>
      </c>
      <c r="D10523" t="s">
        <v>72</v>
      </c>
      <c r="E10523">
        <v>20</v>
      </c>
      <c r="F10523" s="8">
        <f>VLOOKUP(C10523,Products!$A$2:$E$20,5,TRUE)</f>
        <v>8.9499999999999993</v>
      </c>
      <c r="G10523" s="8">
        <f t="shared" si="328"/>
        <v>179</v>
      </c>
      <c r="H10523" s="8">
        <f>VLOOKUP(C10523,Products!$A$2:$F$20,6,TRUE)</f>
        <v>5.6999999999999993</v>
      </c>
      <c r="I10523" s="8">
        <f t="shared" si="329"/>
        <v>113.99999999999999</v>
      </c>
      <c r="J10523" s="42">
        <f>VLOOKUP(B10523,Invoices!A:I,9,TRUE)</f>
        <v>2021</v>
      </c>
    </row>
    <row r="10524" spans="1:10" x14ac:dyDescent="0.15">
      <c r="A10524" t="s">
        <v>13884</v>
      </c>
      <c r="B10524" t="s">
        <v>2223</v>
      </c>
      <c r="C10524" t="s">
        <v>101</v>
      </c>
      <c r="D10524" t="s">
        <v>69</v>
      </c>
      <c r="E10524">
        <v>8</v>
      </c>
      <c r="F10524" s="8">
        <f>VLOOKUP(C10524,Products!$A$2:$E$20,5,TRUE)</f>
        <v>129.94999999999999</v>
      </c>
      <c r="G10524" s="8">
        <f t="shared" si="328"/>
        <v>1039.5999999999999</v>
      </c>
      <c r="H10524" s="8">
        <f>VLOOKUP(C10524,Products!$A$2:$F$20,6,TRUE)</f>
        <v>40.449999999999989</v>
      </c>
      <c r="I10524" s="8">
        <f t="shared" si="329"/>
        <v>323.59999999999991</v>
      </c>
      <c r="J10524" s="42">
        <f>VLOOKUP(B10524,Invoices!A:I,9,TRUE)</f>
        <v>2021</v>
      </c>
    </row>
    <row r="10525" spans="1:10" x14ac:dyDescent="0.15">
      <c r="A10525" t="s">
        <v>13885</v>
      </c>
      <c r="B10525" t="s">
        <v>2223</v>
      </c>
      <c r="C10525" t="s">
        <v>88</v>
      </c>
      <c r="D10525" t="s">
        <v>85</v>
      </c>
      <c r="E10525">
        <v>1</v>
      </c>
      <c r="F10525" s="8">
        <f>VLOOKUP(C10525,Products!$A$2:$E$20,5,TRUE)</f>
        <v>8.9499999999999993</v>
      </c>
      <c r="G10525" s="8">
        <f t="shared" si="328"/>
        <v>8.9499999999999993</v>
      </c>
      <c r="H10525" s="8">
        <f>VLOOKUP(C10525,Products!$A$2:$F$20,6,TRUE)</f>
        <v>5.6999999999999993</v>
      </c>
      <c r="I10525" s="8">
        <f t="shared" si="329"/>
        <v>5.6999999999999993</v>
      </c>
      <c r="J10525" s="42">
        <f>VLOOKUP(B10525,Invoices!A:I,9,TRUE)</f>
        <v>2021</v>
      </c>
    </row>
    <row r="10526" spans="1:10" x14ac:dyDescent="0.15">
      <c r="A10526" t="s">
        <v>13886</v>
      </c>
      <c r="B10526" t="s">
        <v>2224</v>
      </c>
      <c r="C10526" t="s">
        <v>88</v>
      </c>
      <c r="D10526" t="s">
        <v>85</v>
      </c>
      <c r="E10526">
        <v>1</v>
      </c>
      <c r="F10526" s="8">
        <f>VLOOKUP(C10526,Products!$A$2:$E$20,5,TRUE)</f>
        <v>8.9499999999999993</v>
      </c>
      <c r="G10526" s="8">
        <f t="shared" si="328"/>
        <v>8.9499999999999993</v>
      </c>
      <c r="H10526" s="8">
        <f>VLOOKUP(C10526,Products!$A$2:$F$20,6,TRUE)</f>
        <v>5.6999999999999993</v>
      </c>
      <c r="I10526" s="8">
        <f t="shared" si="329"/>
        <v>5.6999999999999993</v>
      </c>
      <c r="J10526" s="42">
        <f>VLOOKUP(B10526,Invoices!A:I,9,TRUE)</f>
        <v>2021</v>
      </c>
    </row>
    <row r="10527" spans="1:10" x14ac:dyDescent="0.15">
      <c r="A10527" t="s">
        <v>13887</v>
      </c>
      <c r="B10527" t="s">
        <v>2224</v>
      </c>
      <c r="C10527" t="s">
        <v>92</v>
      </c>
      <c r="D10527" t="s">
        <v>82</v>
      </c>
      <c r="E10527">
        <v>1</v>
      </c>
      <c r="F10527" s="8">
        <f>VLOOKUP(C10527,Products!$A$2:$E$20,5,TRUE)</f>
        <v>19.95</v>
      </c>
      <c r="G10527" s="8">
        <f t="shared" si="328"/>
        <v>19.95</v>
      </c>
      <c r="H10527" s="8">
        <f>VLOOKUP(C10527,Products!$A$2:$F$20,6,TRUE)</f>
        <v>7.4499999999999993</v>
      </c>
      <c r="I10527" s="8">
        <f t="shared" si="329"/>
        <v>7.4499999999999993</v>
      </c>
      <c r="J10527" s="42">
        <f>VLOOKUP(B10527,Invoices!A:I,9,TRUE)</f>
        <v>2021</v>
      </c>
    </row>
    <row r="10528" spans="1:10" x14ac:dyDescent="0.15">
      <c r="A10528" t="s">
        <v>13888</v>
      </c>
      <c r="B10528" t="s">
        <v>2224</v>
      </c>
      <c r="C10528" t="s">
        <v>96</v>
      </c>
      <c r="D10528" t="s">
        <v>75</v>
      </c>
      <c r="E10528">
        <v>10</v>
      </c>
      <c r="F10528" s="8">
        <f>VLOOKUP(C10528,Products!$A$2:$E$20,5,TRUE)</f>
        <v>79.95</v>
      </c>
      <c r="G10528" s="8">
        <f t="shared" si="328"/>
        <v>799.5</v>
      </c>
      <c r="H10528" s="8">
        <f>VLOOKUP(C10528,Products!$A$2:$F$20,6,TRUE)</f>
        <v>27.950000000000003</v>
      </c>
      <c r="I10528" s="8">
        <f t="shared" si="329"/>
        <v>279.5</v>
      </c>
      <c r="J10528" s="42">
        <f>VLOOKUP(B10528,Invoices!A:I,9,TRUE)</f>
        <v>2021</v>
      </c>
    </row>
    <row r="10529" spans="1:10" x14ac:dyDescent="0.15">
      <c r="A10529" t="s">
        <v>13889</v>
      </c>
      <c r="B10529" t="s">
        <v>2224</v>
      </c>
      <c r="C10529" t="s">
        <v>95</v>
      </c>
      <c r="D10529" t="s">
        <v>73</v>
      </c>
      <c r="E10529">
        <v>12</v>
      </c>
      <c r="F10529" s="8">
        <f>VLOOKUP(C10529,Products!$A$2:$E$20,5,TRUE)</f>
        <v>12.95</v>
      </c>
      <c r="G10529" s="8">
        <f t="shared" si="328"/>
        <v>155.39999999999998</v>
      </c>
      <c r="H10529" s="8">
        <f>VLOOKUP(C10529,Products!$A$2:$F$20,6,TRUE)</f>
        <v>4.1999999999999993</v>
      </c>
      <c r="I10529" s="8">
        <f t="shared" si="329"/>
        <v>50.399999999999991</v>
      </c>
      <c r="J10529" s="42">
        <f>VLOOKUP(B10529,Invoices!A:I,9,TRUE)</f>
        <v>2021</v>
      </c>
    </row>
    <row r="10530" spans="1:10" x14ac:dyDescent="0.15">
      <c r="A10530" t="s">
        <v>13890</v>
      </c>
      <c r="B10530" t="s">
        <v>2224</v>
      </c>
      <c r="C10530" t="s">
        <v>101</v>
      </c>
      <c r="D10530" t="s">
        <v>69</v>
      </c>
      <c r="E10530">
        <v>2</v>
      </c>
      <c r="F10530" s="8">
        <f>VLOOKUP(C10530,Products!$A$2:$E$20,5,TRUE)</f>
        <v>129.94999999999999</v>
      </c>
      <c r="G10530" s="8">
        <f t="shared" si="328"/>
        <v>259.89999999999998</v>
      </c>
      <c r="H10530" s="8">
        <f>VLOOKUP(C10530,Products!$A$2:$F$20,6,TRUE)</f>
        <v>40.449999999999989</v>
      </c>
      <c r="I10530" s="8">
        <f t="shared" si="329"/>
        <v>80.899999999999977</v>
      </c>
      <c r="J10530" s="42">
        <f>VLOOKUP(B10530,Invoices!A:I,9,TRUE)</f>
        <v>2021</v>
      </c>
    </row>
    <row r="10531" spans="1:10" x14ac:dyDescent="0.15">
      <c r="A10531" t="s">
        <v>13891</v>
      </c>
      <c r="B10531" t="s">
        <v>2224</v>
      </c>
      <c r="C10531" t="s">
        <v>104</v>
      </c>
      <c r="D10531" t="s">
        <v>71</v>
      </c>
      <c r="E10531">
        <v>2</v>
      </c>
      <c r="F10531" s="8">
        <f>VLOOKUP(C10531,Products!$A$2:$E$20,5,TRUE)</f>
        <v>2.95</v>
      </c>
      <c r="G10531" s="8">
        <f t="shared" si="328"/>
        <v>5.9</v>
      </c>
      <c r="H10531" s="8">
        <f>VLOOKUP(C10531,Products!$A$2:$F$20,6,TRUE)</f>
        <v>1.1500000000000001</v>
      </c>
      <c r="I10531" s="8">
        <f t="shared" si="329"/>
        <v>2.3000000000000003</v>
      </c>
      <c r="J10531" s="42">
        <f>VLOOKUP(B10531,Invoices!A:I,9,TRUE)</f>
        <v>2021</v>
      </c>
    </row>
    <row r="10532" spans="1:10" x14ac:dyDescent="0.15">
      <c r="A10532" t="s">
        <v>13892</v>
      </c>
      <c r="B10532" t="s">
        <v>2224</v>
      </c>
      <c r="C10532" t="s">
        <v>103</v>
      </c>
      <c r="D10532" t="s">
        <v>77</v>
      </c>
      <c r="E10532">
        <v>20</v>
      </c>
      <c r="F10532" s="8">
        <f>VLOOKUP(C10532,Products!$A$2:$E$20,5,TRUE)</f>
        <v>8.9499999999999993</v>
      </c>
      <c r="G10532" s="8">
        <f t="shared" si="328"/>
        <v>179</v>
      </c>
      <c r="H10532" s="8">
        <f>VLOOKUP(C10532,Products!$A$2:$F$20,6,TRUE)</f>
        <v>3.1999999999999993</v>
      </c>
      <c r="I10532" s="8">
        <f t="shared" si="329"/>
        <v>63.999999999999986</v>
      </c>
      <c r="J10532" s="42">
        <f>VLOOKUP(B10532,Invoices!A:I,9,TRUE)</f>
        <v>2021</v>
      </c>
    </row>
    <row r="10533" spans="1:10" x14ac:dyDescent="0.15">
      <c r="A10533" t="s">
        <v>13893</v>
      </c>
      <c r="B10533" t="s">
        <v>2224</v>
      </c>
      <c r="C10533" t="s">
        <v>105</v>
      </c>
      <c r="D10533" t="s">
        <v>81</v>
      </c>
      <c r="E10533">
        <v>2</v>
      </c>
      <c r="F10533" s="8">
        <f>VLOOKUP(C10533,Products!$A$2:$E$20,5,TRUE)</f>
        <v>8.9499999999999993</v>
      </c>
      <c r="G10533" s="8">
        <f t="shared" si="328"/>
        <v>17.899999999999999</v>
      </c>
      <c r="H10533" s="8">
        <f>VLOOKUP(C10533,Products!$A$2:$F$20,6,TRUE)</f>
        <v>3.1999999999999993</v>
      </c>
      <c r="I10533" s="8">
        <f t="shared" si="329"/>
        <v>6.3999999999999986</v>
      </c>
      <c r="J10533" s="42">
        <f>VLOOKUP(B10533,Invoices!A:I,9,TRUE)</f>
        <v>2021</v>
      </c>
    </row>
    <row r="10534" spans="1:10" x14ac:dyDescent="0.15">
      <c r="A10534" t="s">
        <v>13894</v>
      </c>
      <c r="B10534" t="s">
        <v>2225</v>
      </c>
      <c r="C10534" t="s">
        <v>103</v>
      </c>
      <c r="D10534" t="s">
        <v>77</v>
      </c>
      <c r="E10534">
        <v>10</v>
      </c>
      <c r="F10534" s="8">
        <f>VLOOKUP(C10534,Products!$A$2:$E$20,5,TRUE)</f>
        <v>8.9499999999999993</v>
      </c>
      <c r="G10534" s="8">
        <f t="shared" si="328"/>
        <v>89.5</v>
      </c>
      <c r="H10534" s="8">
        <f>VLOOKUP(C10534,Products!$A$2:$F$20,6,TRUE)</f>
        <v>3.1999999999999993</v>
      </c>
      <c r="I10534" s="8">
        <f t="shared" si="329"/>
        <v>31.999999999999993</v>
      </c>
      <c r="J10534" s="42">
        <f>VLOOKUP(B10534,Invoices!A:I,9,TRUE)</f>
        <v>2021</v>
      </c>
    </row>
    <row r="10535" spans="1:10" x14ac:dyDescent="0.15">
      <c r="A10535" t="s">
        <v>13895</v>
      </c>
      <c r="B10535" t="s">
        <v>2225</v>
      </c>
      <c r="C10535" t="s">
        <v>88</v>
      </c>
      <c r="D10535" t="s">
        <v>85</v>
      </c>
      <c r="E10535">
        <v>1</v>
      </c>
      <c r="F10535" s="8">
        <f>VLOOKUP(C10535,Products!$A$2:$E$20,5,TRUE)</f>
        <v>8.9499999999999993</v>
      </c>
      <c r="G10535" s="8">
        <f t="shared" si="328"/>
        <v>8.9499999999999993</v>
      </c>
      <c r="H10535" s="8">
        <f>VLOOKUP(C10535,Products!$A$2:$F$20,6,TRUE)</f>
        <v>5.6999999999999993</v>
      </c>
      <c r="I10535" s="8">
        <f t="shared" si="329"/>
        <v>5.6999999999999993</v>
      </c>
      <c r="J10535" s="42">
        <f>VLOOKUP(B10535,Invoices!A:I,9,TRUE)</f>
        <v>2021</v>
      </c>
    </row>
    <row r="10536" spans="1:10" x14ac:dyDescent="0.15">
      <c r="A10536" t="s">
        <v>13896</v>
      </c>
      <c r="B10536" t="s">
        <v>2225</v>
      </c>
      <c r="C10536" t="s">
        <v>101</v>
      </c>
      <c r="D10536" t="s">
        <v>69</v>
      </c>
      <c r="E10536">
        <v>1</v>
      </c>
      <c r="F10536" s="8">
        <f>VLOOKUP(C10536,Products!$A$2:$E$20,5,TRUE)</f>
        <v>129.94999999999999</v>
      </c>
      <c r="G10536" s="8">
        <f t="shared" si="328"/>
        <v>129.94999999999999</v>
      </c>
      <c r="H10536" s="8">
        <f>VLOOKUP(C10536,Products!$A$2:$F$20,6,TRUE)</f>
        <v>40.449999999999989</v>
      </c>
      <c r="I10536" s="8">
        <f t="shared" si="329"/>
        <v>40.449999999999989</v>
      </c>
      <c r="J10536" s="42">
        <f>VLOOKUP(B10536,Invoices!A:I,9,TRUE)</f>
        <v>2021</v>
      </c>
    </row>
    <row r="10537" spans="1:10" x14ac:dyDescent="0.15">
      <c r="A10537" t="s">
        <v>13897</v>
      </c>
      <c r="B10537" t="s">
        <v>2225</v>
      </c>
      <c r="C10537" t="s">
        <v>91</v>
      </c>
      <c r="D10537" t="s">
        <v>70</v>
      </c>
      <c r="E10537">
        <v>1</v>
      </c>
      <c r="F10537" s="8">
        <f>VLOOKUP(C10537,Products!$A$2:$E$20,5,TRUE)</f>
        <v>49.95</v>
      </c>
      <c r="G10537" s="8">
        <f t="shared" si="328"/>
        <v>49.95</v>
      </c>
      <c r="H10537" s="8">
        <f>VLOOKUP(C10537,Products!$A$2:$F$20,6,TRUE)</f>
        <v>21.200000000000003</v>
      </c>
      <c r="I10537" s="8">
        <f t="shared" si="329"/>
        <v>21.200000000000003</v>
      </c>
      <c r="J10537" s="42">
        <f>VLOOKUP(B10537,Invoices!A:I,9,TRUE)</f>
        <v>2021</v>
      </c>
    </row>
    <row r="10538" spans="1:10" x14ac:dyDescent="0.15">
      <c r="A10538" t="s">
        <v>13898</v>
      </c>
      <c r="B10538" t="s">
        <v>2225</v>
      </c>
      <c r="C10538" t="s">
        <v>105</v>
      </c>
      <c r="D10538" t="s">
        <v>81</v>
      </c>
      <c r="E10538">
        <v>3</v>
      </c>
      <c r="F10538" s="8">
        <f>VLOOKUP(C10538,Products!$A$2:$E$20,5,TRUE)</f>
        <v>8.9499999999999993</v>
      </c>
      <c r="G10538" s="8">
        <f t="shared" si="328"/>
        <v>26.849999999999998</v>
      </c>
      <c r="H10538" s="8">
        <f>VLOOKUP(C10538,Products!$A$2:$F$20,6,TRUE)</f>
        <v>3.1999999999999993</v>
      </c>
      <c r="I10538" s="8">
        <f t="shared" si="329"/>
        <v>9.5999999999999979</v>
      </c>
      <c r="J10538" s="42">
        <f>VLOOKUP(B10538,Invoices!A:I,9,TRUE)</f>
        <v>2021</v>
      </c>
    </row>
    <row r="10539" spans="1:10" x14ac:dyDescent="0.15">
      <c r="A10539" t="s">
        <v>13899</v>
      </c>
      <c r="B10539" t="s">
        <v>2225</v>
      </c>
      <c r="C10539" t="s">
        <v>97</v>
      </c>
      <c r="D10539" t="s">
        <v>74</v>
      </c>
      <c r="E10539">
        <v>1</v>
      </c>
      <c r="F10539" s="8">
        <f>VLOOKUP(C10539,Products!$A$2:$E$20,5,TRUE)</f>
        <v>1.5</v>
      </c>
      <c r="G10539" s="8">
        <f t="shared" si="328"/>
        <v>1.5</v>
      </c>
      <c r="H10539" s="8">
        <f>VLOOKUP(C10539,Products!$A$2:$F$20,6,TRUE)</f>
        <v>0.5</v>
      </c>
      <c r="I10539" s="8">
        <f t="shared" si="329"/>
        <v>0.5</v>
      </c>
      <c r="J10539" s="42">
        <f>VLOOKUP(B10539,Invoices!A:I,9,TRUE)</f>
        <v>2021</v>
      </c>
    </row>
    <row r="10540" spans="1:10" x14ac:dyDescent="0.15">
      <c r="A10540" t="s">
        <v>13900</v>
      </c>
      <c r="B10540" t="s">
        <v>2225</v>
      </c>
      <c r="C10540" t="s">
        <v>93</v>
      </c>
      <c r="D10540" t="s">
        <v>76</v>
      </c>
      <c r="E10540">
        <v>24</v>
      </c>
      <c r="F10540" s="8">
        <f>VLOOKUP(C10540,Products!$A$2:$E$20,5,TRUE)</f>
        <v>9.9499999999999993</v>
      </c>
      <c r="G10540" s="8">
        <f t="shared" si="328"/>
        <v>238.79999999999998</v>
      </c>
      <c r="H10540" s="8">
        <f>VLOOKUP(C10540,Products!$A$2:$F$20,6,TRUE)</f>
        <v>1.9499999999999993</v>
      </c>
      <c r="I10540" s="8">
        <f t="shared" si="329"/>
        <v>46.799999999999983</v>
      </c>
      <c r="J10540" s="42">
        <f>VLOOKUP(B10540,Invoices!A:I,9,TRUE)</f>
        <v>2021</v>
      </c>
    </row>
    <row r="10541" spans="1:10" x14ac:dyDescent="0.15">
      <c r="A10541" t="s">
        <v>13901</v>
      </c>
      <c r="B10541" t="s">
        <v>2225</v>
      </c>
      <c r="C10541" t="s">
        <v>94</v>
      </c>
      <c r="D10541" t="s">
        <v>86</v>
      </c>
      <c r="E10541">
        <v>2</v>
      </c>
      <c r="F10541" s="8">
        <f>VLOOKUP(C10541,Products!$A$2:$E$20,5,TRUE)</f>
        <v>3.5</v>
      </c>
      <c r="G10541" s="8">
        <f t="shared" si="328"/>
        <v>7</v>
      </c>
      <c r="H10541" s="8">
        <f>VLOOKUP(C10541,Products!$A$2:$F$20,6,TRUE)</f>
        <v>0.54999999999999982</v>
      </c>
      <c r="I10541" s="8">
        <f t="shared" si="329"/>
        <v>1.0999999999999996</v>
      </c>
      <c r="J10541" s="42">
        <f>VLOOKUP(B10541,Invoices!A:I,9,TRUE)</f>
        <v>2021</v>
      </c>
    </row>
    <row r="10542" spans="1:10" x14ac:dyDescent="0.15">
      <c r="A10542" t="s">
        <v>13902</v>
      </c>
      <c r="B10542" t="s">
        <v>2225</v>
      </c>
      <c r="C10542" t="s">
        <v>104</v>
      </c>
      <c r="D10542" t="s">
        <v>71</v>
      </c>
      <c r="E10542">
        <v>50</v>
      </c>
      <c r="F10542" s="8">
        <f>VLOOKUP(C10542,Products!$A$2:$E$20,5,TRUE)</f>
        <v>2.95</v>
      </c>
      <c r="G10542" s="8">
        <f t="shared" si="328"/>
        <v>147.5</v>
      </c>
      <c r="H10542" s="8">
        <f>VLOOKUP(C10542,Products!$A$2:$F$20,6,TRUE)</f>
        <v>1.1500000000000001</v>
      </c>
      <c r="I10542" s="8">
        <f t="shared" si="329"/>
        <v>57.500000000000007</v>
      </c>
      <c r="J10542" s="42">
        <f>VLOOKUP(B10542,Invoices!A:I,9,TRUE)</f>
        <v>2021</v>
      </c>
    </row>
    <row r="10543" spans="1:10" x14ac:dyDescent="0.15">
      <c r="A10543" t="s">
        <v>13903</v>
      </c>
      <c r="B10543" t="s">
        <v>2225</v>
      </c>
      <c r="C10543" t="s">
        <v>89</v>
      </c>
      <c r="D10543" t="s">
        <v>80</v>
      </c>
      <c r="E10543">
        <v>1</v>
      </c>
      <c r="F10543" s="8">
        <f>VLOOKUP(C10543,Products!$A$2:$E$20,5,TRUE)</f>
        <v>15.95</v>
      </c>
      <c r="G10543" s="8">
        <f t="shared" si="328"/>
        <v>15.95</v>
      </c>
      <c r="H10543" s="8">
        <f>VLOOKUP(C10543,Products!$A$2:$F$20,6,TRUE)</f>
        <v>6</v>
      </c>
      <c r="I10543" s="8">
        <f t="shared" si="329"/>
        <v>6</v>
      </c>
      <c r="J10543" s="42">
        <f>VLOOKUP(B10543,Invoices!A:I,9,TRUE)</f>
        <v>2021</v>
      </c>
    </row>
    <row r="10544" spans="1:10" x14ac:dyDescent="0.15">
      <c r="A10544" t="s">
        <v>13904</v>
      </c>
      <c r="B10544" t="s">
        <v>2225</v>
      </c>
      <c r="C10544" t="s">
        <v>98</v>
      </c>
      <c r="D10544" t="s">
        <v>79</v>
      </c>
      <c r="E10544">
        <v>1</v>
      </c>
      <c r="F10544" s="8">
        <f>VLOOKUP(C10544,Products!$A$2:$E$20,5,TRUE)</f>
        <v>14.95</v>
      </c>
      <c r="G10544" s="8">
        <f t="shared" si="328"/>
        <v>14.95</v>
      </c>
      <c r="H10544" s="8">
        <f>VLOOKUP(C10544,Products!$A$2:$F$20,6,TRUE)</f>
        <v>3.0499999999999989</v>
      </c>
      <c r="I10544" s="8">
        <f t="shared" si="329"/>
        <v>3.0499999999999989</v>
      </c>
      <c r="J10544" s="42">
        <f>VLOOKUP(B10544,Invoices!A:I,9,TRUE)</f>
        <v>2021</v>
      </c>
    </row>
    <row r="10545" spans="1:10" x14ac:dyDescent="0.15">
      <c r="A10545" t="s">
        <v>13905</v>
      </c>
      <c r="B10545" t="s">
        <v>2226</v>
      </c>
      <c r="C10545" t="s">
        <v>101</v>
      </c>
      <c r="D10545" t="s">
        <v>69</v>
      </c>
      <c r="E10545">
        <v>1</v>
      </c>
      <c r="F10545" s="8">
        <f>VLOOKUP(C10545,Products!$A$2:$E$20,5,TRUE)</f>
        <v>129.94999999999999</v>
      </c>
      <c r="G10545" s="8">
        <f t="shared" si="328"/>
        <v>129.94999999999999</v>
      </c>
      <c r="H10545" s="8">
        <f>VLOOKUP(C10545,Products!$A$2:$F$20,6,TRUE)</f>
        <v>40.449999999999989</v>
      </c>
      <c r="I10545" s="8">
        <f t="shared" si="329"/>
        <v>40.449999999999989</v>
      </c>
      <c r="J10545" s="42">
        <f>VLOOKUP(B10545,Invoices!A:I,9,TRUE)</f>
        <v>2021</v>
      </c>
    </row>
    <row r="10546" spans="1:10" x14ac:dyDescent="0.15">
      <c r="A10546" t="s">
        <v>13906</v>
      </c>
      <c r="B10546" t="s">
        <v>2226</v>
      </c>
      <c r="C10546" t="s">
        <v>89</v>
      </c>
      <c r="D10546" t="s">
        <v>80</v>
      </c>
      <c r="E10546">
        <v>50</v>
      </c>
      <c r="F10546" s="8">
        <f>VLOOKUP(C10546,Products!$A$2:$E$20,5,TRUE)</f>
        <v>15.95</v>
      </c>
      <c r="G10546" s="8">
        <f t="shared" si="328"/>
        <v>797.5</v>
      </c>
      <c r="H10546" s="8">
        <f>VLOOKUP(C10546,Products!$A$2:$F$20,6,TRUE)</f>
        <v>6</v>
      </c>
      <c r="I10546" s="8">
        <f t="shared" si="329"/>
        <v>300</v>
      </c>
      <c r="J10546" s="42">
        <f>VLOOKUP(B10546,Invoices!A:I,9,TRUE)</f>
        <v>2021</v>
      </c>
    </row>
    <row r="10547" spans="1:10" x14ac:dyDescent="0.15">
      <c r="A10547" t="s">
        <v>13907</v>
      </c>
      <c r="B10547" t="s">
        <v>2227</v>
      </c>
      <c r="C10547" t="s">
        <v>103</v>
      </c>
      <c r="D10547" t="s">
        <v>77</v>
      </c>
      <c r="E10547">
        <v>10</v>
      </c>
      <c r="F10547" s="8">
        <f>VLOOKUP(C10547,Products!$A$2:$E$20,5,TRUE)</f>
        <v>8.9499999999999993</v>
      </c>
      <c r="G10547" s="8">
        <f t="shared" si="328"/>
        <v>89.5</v>
      </c>
      <c r="H10547" s="8">
        <f>VLOOKUP(C10547,Products!$A$2:$F$20,6,TRUE)</f>
        <v>3.1999999999999993</v>
      </c>
      <c r="I10547" s="8">
        <f t="shared" si="329"/>
        <v>31.999999999999993</v>
      </c>
      <c r="J10547" s="42">
        <f>VLOOKUP(B10547,Invoices!A:I,9,TRUE)</f>
        <v>2021</v>
      </c>
    </row>
    <row r="10548" spans="1:10" x14ac:dyDescent="0.15">
      <c r="A10548" t="s">
        <v>13908</v>
      </c>
      <c r="B10548" t="s">
        <v>2227</v>
      </c>
      <c r="C10548" t="s">
        <v>104</v>
      </c>
      <c r="D10548" t="s">
        <v>71</v>
      </c>
      <c r="E10548">
        <v>2</v>
      </c>
      <c r="F10548" s="8">
        <f>VLOOKUP(C10548,Products!$A$2:$E$20,5,TRUE)</f>
        <v>2.95</v>
      </c>
      <c r="G10548" s="8">
        <f t="shared" si="328"/>
        <v>5.9</v>
      </c>
      <c r="H10548" s="8">
        <f>VLOOKUP(C10548,Products!$A$2:$F$20,6,TRUE)</f>
        <v>1.1500000000000001</v>
      </c>
      <c r="I10548" s="8">
        <f t="shared" si="329"/>
        <v>2.3000000000000003</v>
      </c>
      <c r="J10548" s="42">
        <f>VLOOKUP(B10548,Invoices!A:I,9,TRUE)</f>
        <v>2021</v>
      </c>
    </row>
    <row r="10549" spans="1:10" x14ac:dyDescent="0.15">
      <c r="A10549" t="s">
        <v>13909</v>
      </c>
      <c r="B10549" t="s">
        <v>2227</v>
      </c>
      <c r="C10549" t="s">
        <v>94</v>
      </c>
      <c r="D10549" t="s">
        <v>86</v>
      </c>
      <c r="E10549">
        <v>20</v>
      </c>
      <c r="F10549" s="8">
        <f>VLOOKUP(C10549,Products!$A$2:$E$20,5,TRUE)</f>
        <v>3.5</v>
      </c>
      <c r="G10549" s="8">
        <f t="shared" si="328"/>
        <v>70</v>
      </c>
      <c r="H10549" s="8">
        <f>VLOOKUP(C10549,Products!$A$2:$F$20,6,TRUE)</f>
        <v>0.54999999999999982</v>
      </c>
      <c r="I10549" s="8">
        <f t="shared" si="329"/>
        <v>10.999999999999996</v>
      </c>
      <c r="J10549" s="42">
        <f>VLOOKUP(B10549,Invoices!A:I,9,TRUE)</f>
        <v>2021</v>
      </c>
    </row>
    <row r="10550" spans="1:10" x14ac:dyDescent="0.15">
      <c r="A10550" t="s">
        <v>13910</v>
      </c>
      <c r="B10550" t="s">
        <v>2228</v>
      </c>
      <c r="C10550" t="s">
        <v>104</v>
      </c>
      <c r="D10550" t="s">
        <v>71</v>
      </c>
      <c r="E10550">
        <v>1</v>
      </c>
      <c r="F10550" s="8">
        <f>VLOOKUP(C10550,Products!$A$2:$E$20,5,TRUE)</f>
        <v>2.95</v>
      </c>
      <c r="G10550" s="8">
        <f t="shared" si="328"/>
        <v>2.95</v>
      </c>
      <c r="H10550" s="8">
        <f>VLOOKUP(C10550,Products!$A$2:$F$20,6,TRUE)</f>
        <v>1.1500000000000001</v>
      </c>
      <c r="I10550" s="8">
        <f t="shared" si="329"/>
        <v>1.1500000000000001</v>
      </c>
      <c r="J10550" s="42">
        <f>VLOOKUP(B10550,Invoices!A:I,9,TRUE)</f>
        <v>2021</v>
      </c>
    </row>
    <row r="10551" spans="1:10" x14ac:dyDescent="0.15">
      <c r="A10551" t="s">
        <v>13911</v>
      </c>
      <c r="B10551" t="s">
        <v>2228</v>
      </c>
      <c r="C10551" t="s">
        <v>94</v>
      </c>
      <c r="D10551" t="s">
        <v>86</v>
      </c>
      <c r="E10551">
        <v>2</v>
      </c>
      <c r="F10551" s="8">
        <f>VLOOKUP(C10551,Products!$A$2:$E$20,5,TRUE)</f>
        <v>3.5</v>
      </c>
      <c r="G10551" s="8">
        <f t="shared" si="328"/>
        <v>7</v>
      </c>
      <c r="H10551" s="8">
        <f>VLOOKUP(C10551,Products!$A$2:$F$20,6,TRUE)</f>
        <v>0.54999999999999982</v>
      </c>
      <c r="I10551" s="8">
        <f t="shared" si="329"/>
        <v>1.0999999999999996</v>
      </c>
      <c r="J10551" s="42">
        <f>VLOOKUP(B10551,Invoices!A:I,9,TRUE)</f>
        <v>2021</v>
      </c>
    </row>
    <row r="10552" spans="1:10" x14ac:dyDescent="0.15">
      <c r="A10552" t="s">
        <v>13912</v>
      </c>
      <c r="B10552" t="s">
        <v>2229</v>
      </c>
      <c r="C10552" t="s">
        <v>92</v>
      </c>
      <c r="D10552" t="s">
        <v>82</v>
      </c>
      <c r="E10552">
        <v>25</v>
      </c>
      <c r="F10552" s="8">
        <f>VLOOKUP(C10552,Products!$A$2:$E$20,5,TRUE)</f>
        <v>19.95</v>
      </c>
      <c r="G10552" s="8">
        <f t="shared" si="328"/>
        <v>498.75</v>
      </c>
      <c r="H10552" s="8">
        <f>VLOOKUP(C10552,Products!$A$2:$F$20,6,TRUE)</f>
        <v>7.4499999999999993</v>
      </c>
      <c r="I10552" s="8">
        <f t="shared" si="329"/>
        <v>186.24999999999997</v>
      </c>
      <c r="J10552" s="42">
        <f>VLOOKUP(B10552,Invoices!A:I,9,TRUE)</f>
        <v>2021</v>
      </c>
    </row>
    <row r="10553" spans="1:10" x14ac:dyDescent="0.15">
      <c r="A10553" t="s">
        <v>13913</v>
      </c>
      <c r="B10553" t="s">
        <v>2230</v>
      </c>
      <c r="C10553" t="s">
        <v>91</v>
      </c>
      <c r="D10553" t="s">
        <v>70</v>
      </c>
      <c r="E10553">
        <v>2</v>
      </c>
      <c r="F10553" s="8">
        <f>VLOOKUP(C10553,Products!$A$2:$E$20,5,TRUE)</f>
        <v>49.95</v>
      </c>
      <c r="G10553" s="8">
        <f t="shared" si="328"/>
        <v>99.9</v>
      </c>
      <c r="H10553" s="8">
        <f>VLOOKUP(C10553,Products!$A$2:$F$20,6,TRUE)</f>
        <v>21.200000000000003</v>
      </c>
      <c r="I10553" s="8">
        <f t="shared" si="329"/>
        <v>42.400000000000006</v>
      </c>
      <c r="J10553" s="42">
        <f>VLOOKUP(B10553,Invoices!A:I,9,TRUE)</f>
        <v>2021</v>
      </c>
    </row>
    <row r="10554" spans="1:10" x14ac:dyDescent="0.15">
      <c r="A10554" t="s">
        <v>13914</v>
      </c>
      <c r="B10554" t="s">
        <v>2230</v>
      </c>
      <c r="C10554" t="s">
        <v>88</v>
      </c>
      <c r="D10554" t="s">
        <v>85</v>
      </c>
      <c r="E10554">
        <v>15</v>
      </c>
      <c r="F10554" s="8">
        <f>VLOOKUP(C10554,Products!$A$2:$E$20,5,TRUE)</f>
        <v>8.9499999999999993</v>
      </c>
      <c r="G10554" s="8">
        <f t="shared" si="328"/>
        <v>134.25</v>
      </c>
      <c r="H10554" s="8">
        <f>VLOOKUP(C10554,Products!$A$2:$F$20,6,TRUE)</f>
        <v>5.6999999999999993</v>
      </c>
      <c r="I10554" s="8">
        <f t="shared" si="329"/>
        <v>85.499999999999986</v>
      </c>
      <c r="J10554" s="42">
        <f>VLOOKUP(B10554,Invoices!A:I,9,TRUE)</f>
        <v>2021</v>
      </c>
    </row>
    <row r="10555" spans="1:10" x14ac:dyDescent="0.15">
      <c r="A10555" t="s">
        <v>13915</v>
      </c>
      <c r="B10555" t="s">
        <v>2230</v>
      </c>
      <c r="C10555" t="s">
        <v>89</v>
      </c>
      <c r="D10555" t="s">
        <v>80</v>
      </c>
      <c r="E10555">
        <v>4</v>
      </c>
      <c r="F10555" s="8">
        <f>VLOOKUP(C10555,Products!$A$2:$E$20,5,TRUE)</f>
        <v>15.95</v>
      </c>
      <c r="G10555" s="8">
        <f t="shared" si="328"/>
        <v>63.8</v>
      </c>
      <c r="H10555" s="8">
        <f>VLOOKUP(C10555,Products!$A$2:$F$20,6,TRUE)</f>
        <v>6</v>
      </c>
      <c r="I10555" s="8">
        <f t="shared" si="329"/>
        <v>24</v>
      </c>
      <c r="J10555" s="42">
        <f>VLOOKUP(B10555,Invoices!A:I,9,TRUE)</f>
        <v>2021</v>
      </c>
    </row>
    <row r="10556" spans="1:10" x14ac:dyDescent="0.15">
      <c r="A10556" t="s">
        <v>13916</v>
      </c>
      <c r="B10556" t="s">
        <v>2230</v>
      </c>
      <c r="C10556" t="s">
        <v>90</v>
      </c>
      <c r="D10556" t="s">
        <v>72</v>
      </c>
      <c r="E10556">
        <v>1</v>
      </c>
      <c r="F10556" s="8">
        <f>VLOOKUP(C10556,Products!$A$2:$E$20,5,TRUE)</f>
        <v>8.9499999999999993</v>
      </c>
      <c r="G10556" s="8">
        <f t="shared" si="328"/>
        <v>8.9499999999999993</v>
      </c>
      <c r="H10556" s="8">
        <f>VLOOKUP(C10556,Products!$A$2:$F$20,6,TRUE)</f>
        <v>5.6999999999999993</v>
      </c>
      <c r="I10556" s="8">
        <f t="shared" si="329"/>
        <v>5.6999999999999993</v>
      </c>
      <c r="J10556" s="42">
        <f>VLOOKUP(B10556,Invoices!A:I,9,TRUE)</f>
        <v>2021</v>
      </c>
    </row>
    <row r="10557" spans="1:10" x14ac:dyDescent="0.15">
      <c r="A10557" t="s">
        <v>13917</v>
      </c>
      <c r="B10557" t="s">
        <v>2230</v>
      </c>
      <c r="C10557" t="s">
        <v>105</v>
      </c>
      <c r="D10557" t="s">
        <v>81</v>
      </c>
      <c r="E10557">
        <v>1</v>
      </c>
      <c r="F10557" s="8">
        <f>VLOOKUP(C10557,Products!$A$2:$E$20,5,TRUE)</f>
        <v>8.9499999999999993</v>
      </c>
      <c r="G10557" s="8">
        <f t="shared" si="328"/>
        <v>8.9499999999999993</v>
      </c>
      <c r="H10557" s="8">
        <f>VLOOKUP(C10557,Products!$A$2:$F$20,6,TRUE)</f>
        <v>3.1999999999999993</v>
      </c>
      <c r="I10557" s="8">
        <f t="shared" si="329"/>
        <v>3.1999999999999993</v>
      </c>
      <c r="J10557" s="42">
        <f>VLOOKUP(B10557,Invoices!A:I,9,TRUE)</f>
        <v>2021</v>
      </c>
    </row>
    <row r="10558" spans="1:10" x14ac:dyDescent="0.15">
      <c r="A10558" t="s">
        <v>13918</v>
      </c>
      <c r="B10558" t="s">
        <v>2231</v>
      </c>
      <c r="C10558" t="s">
        <v>89</v>
      </c>
      <c r="D10558" t="s">
        <v>80</v>
      </c>
      <c r="E10558">
        <v>1</v>
      </c>
      <c r="F10558" s="8">
        <f>VLOOKUP(C10558,Products!$A$2:$E$20,5,TRUE)</f>
        <v>15.95</v>
      </c>
      <c r="G10558" s="8">
        <f t="shared" si="328"/>
        <v>15.95</v>
      </c>
      <c r="H10558" s="8">
        <f>VLOOKUP(C10558,Products!$A$2:$F$20,6,TRUE)</f>
        <v>6</v>
      </c>
      <c r="I10558" s="8">
        <f t="shared" si="329"/>
        <v>6</v>
      </c>
      <c r="J10558" s="42">
        <f>VLOOKUP(B10558,Invoices!A:I,9,TRUE)</f>
        <v>2021</v>
      </c>
    </row>
    <row r="10559" spans="1:10" x14ac:dyDescent="0.15">
      <c r="A10559" t="s">
        <v>13919</v>
      </c>
      <c r="B10559" t="s">
        <v>2231</v>
      </c>
      <c r="C10559" t="s">
        <v>104</v>
      </c>
      <c r="D10559" t="s">
        <v>71</v>
      </c>
      <c r="E10559">
        <v>4</v>
      </c>
      <c r="F10559" s="8">
        <f>VLOOKUP(C10559,Products!$A$2:$E$20,5,TRUE)</f>
        <v>2.95</v>
      </c>
      <c r="G10559" s="8">
        <f t="shared" si="328"/>
        <v>11.8</v>
      </c>
      <c r="H10559" s="8">
        <f>VLOOKUP(C10559,Products!$A$2:$F$20,6,TRUE)</f>
        <v>1.1500000000000001</v>
      </c>
      <c r="I10559" s="8">
        <f t="shared" si="329"/>
        <v>4.6000000000000005</v>
      </c>
      <c r="J10559" s="42">
        <f>VLOOKUP(B10559,Invoices!A:I,9,TRUE)</f>
        <v>2021</v>
      </c>
    </row>
    <row r="10560" spans="1:10" x14ac:dyDescent="0.15">
      <c r="A10560" t="s">
        <v>13920</v>
      </c>
      <c r="B10560" t="s">
        <v>2231</v>
      </c>
      <c r="C10560" t="s">
        <v>92</v>
      </c>
      <c r="D10560" t="s">
        <v>82</v>
      </c>
      <c r="E10560">
        <v>24</v>
      </c>
      <c r="F10560" s="8">
        <f>VLOOKUP(C10560,Products!$A$2:$E$20,5,TRUE)</f>
        <v>19.95</v>
      </c>
      <c r="G10560" s="8">
        <f t="shared" si="328"/>
        <v>478.79999999999995</v>
      </c>
      <c r="H10560" s="8">
        <f>VLOOKUP(C10560,Products!$A$2:$F$20,6,TRUE)</f>
        <v>7.4499999999999993</v>
      </c>
      <c r="I10560" s="8">
        <f t="shared" si="329"/>
        <v>178.79999999999998</v>
      </c>
      <c r="J10560" s="42">
        <f>VLOOKUP(B10560,Invoices!A:I,9,TRUE)</f>
        <v>2021</v>
      </c>
    </row>
    <row r="10561" spans="1:10" x14ac:dyDescent="0.15">
      <c r="A10561" t="s">
        <v>13921</v>
      </c>
      <c r="B10561" t="s">
        <v>2231</v>
      </c>
      <c r="C10561" t="s">
        <v>88</v>
      </c>
      <c r="D10561" t="s">
        <v>85</v>
      </c>
      <c r="E10561">
        <v>8</v>
      </c>
      <c r="F10561" s="8">
        <f>VLOOKUP(C10561,Products!$A$2:$E$20,5,TRUE)</f>
        <v>8.9499999999999993</v>
      </c>
      <c r="G10561" s="8">
        <f t="shared" si="328"/>
        <v>71.599999999999994</v>
      </c>
      <c r="H10561" s="8">
        <f>VLOOKUP(C10561,Products!$A$2:$F$20,6,TRUE)</f>
        <v>5.6999999999999993</v>
      </c>
      <c r="I10561" s="8">
        <f t="shared" si="329"/>
        <v>45.599999999999994</v>
      </c>
      <c r="J10561" s="42">
        <f>VLOOKUP(B10561,Invoices!A:I,9,TRUE)</f>
        <v>2021</v>
      </c>
    </row>
    <row r="10562" spans="1:10" x14ac:dyDescent="0.15">
      <c r="A10562" t="s">
        <v>13922</v>
      </c>
      <c r="B10562" t="s">
        <v>2231</v>
      </c>
      <c r="C10562" t="s">
        <v>96</v>
      </c>
      <c r="D10562" t="s">
        <v>75</v>
      </c>
      <c r="E10562">
        <v>4</v>
      </c>
      <c r="F10562" s="8">
        <f>VLOOKUP(C10562,Products!$A$2:$E$20,5,TRUE)</f>
        <v>79.95</v>
      </c>
      <c r="G10562" s="8">
        <f t="shared" si="328"/>
        <v>319.8</v>
      </c>
      <c r="H10562" s="8">
        <f>VLOOKUP(C10562,Products!$A$2:$F$20,6,TRUE)</f>
        <v>27.950000000000003</v>
      </c>
      <c r="I10562" s="8">
        <f t="shared" si="329"/>
        <v>111.80000000000001</v>
      </c>
      <c r="J10562" s="42">
        <f>VLOOKUP(B10562,Invoices!A:I,9,TRUE)</f>
        <v>2021</v>
      </c>
    </row>
    <row r="10563" spans="1:10" x14ac:dyDescent="0.15">
      <c r="A10563" t="s">
        <v>13923</v>
      </c>
      <c r="B10563" t="s">
        <v>2231</v>
      </c>
      <c r="C10563" t="s">
        <v>103</v>
      </c>
      <c r="D10563" t="s">
        <v>77</v>
      </c>
      <c r="E10563">
        <v>2</v>
      </c>
      <c r="F10563" s="8">
        <f>VLOOKUP(C10563,Products!$A$2:$E$20,5,TRUE)</f>
        <v>8.9499999999999993</v>
      </c>
      <c r="G10563" s="8">
        <f t="shared" ref="G10563:G10626" si="330">F10563*E10563</f>
        <v>17.899999999999999</v>
      </c>
      <c r="H10563" s="8">
        <f>VLOOKUP(C10563,Products!$A$2:$F$20,6,TRUE)</f>
        <v>3.1999999999999993</v>
      </c>
      <c r="I10563" s="8">
        <f t="shared" ref="I10563:I10626" si="331">H10563*E10563</f>
        <v>6.3999999999999986</v>
      </c>
      <c r="J10563" s="42">
        <f>VLOOKUP(B10563,Invoices!A:I,9,TRUE)</f>
        <v>2021</v>
      </c>
    </row>
    <row r="10564" spans="1:10" x14ac:dyDescent="0.15">
      <c r="A10564" t="s">
        <v>13924</v>
      </c>
      <c r="B10564" t="s">
        <v>2232</v>
      </c>
      <c r="C10564" t="s">
        <v>97</v>
      </c>
      <c r="D10564" t="s">
        <v>74</v>
      </c>
      <c r="E10564">
        <v>2</v>
      </c>
      <c r="F10564" s="8">
        <f>VLOOKUP(C10564,Products!$A$2:$E$20,5,TRUE)</f>
        <v>1.5</v>
      </c>
      <c r="G10564" s="8">
        <f t="shared" si="330"/>
        <v>3</v>
      </c>
      <c r="H10564" s="8">
        <f>VLOOKUP(C10564,Products!$A$2:$F$20,6,TRUE)</f>
        <v>0.5</v>
      </c>
      <c r="I10564" s="8">
        <f t="shared" si="331"/>
        <v>1</v>
      </c>
      <c r="J10564" s="42">
        <f>VLOOKUP(B10564,Invoices!A:I,9,TRUE)</f>
        <v>2021</v>
      </c>
    </row>
    <row r="10565" spans="1:10" x14ac:dyDescent="0.15">
      <c r="A10565" t="s">
        <v>13925</v>
      </c>
      <c r="B10565" t="s">
        <v>2232</v>
      </c>
      <c r="C10565" t="s">
        <v>100</v>
      </c>
      <c r="D10565" t="s">
        <v>78</v>
      </c>
      <c r="E10565">
        <v>2</v>
      </c>
      <c r="F10565" s="8">
        <f>VLOOKUP(C10565,Products!$A$2:$E$20,5,TRUE)</f>
        <v>49.95</v>
      </c>
      <c r="G10565" s="8">
        <f t="shared" si="330"/>
        <v>99.9</v>
      </c>
      <c r="H10565" s="8">
        <f>VLOOKUP(C10565,Products!$A$2:$F$20,6,TRUE)</f>
        <v>19.950000000000003</v>
      </c>
      <c r="I10565" s="8">
        <f t="shared" si="331"/>
        <v>39.900000000000006</v>
      </c>
      <c r="J10565" s="42">
        <f>VLOOKUP(B10565,Invoices!A:I,9,TRUE)</f>
        <v>2021</v>
      </c>
    </row>
    <row r="10566" spans="1:10" x14ac:dyDescent="0.15">
      <c r="A10566" t="s">
        <v>13926</v>
      </c>
      <c r="B10566" t="s">
        <v>2232</v>
      </c>
      <c r="C10566" t="s">
        <v>105</v>
      </c>
      <c r="D10566" t="s">
        <v>81</v>
      </c>
      <c r="E10566">
        <v>7</v>
      </c>
      <c r="F10566" s="8">
        <f>VLOOKUP(C10566,Products!$A$2:$E$20,5,TRUE)</f>
        <v>8.9499999999999993</v>
      </c>
      <c r="G10566" s="8">
        <f t="shared" si="330"/>
        <v>62.649999999999991</v>
      </c>
      <c r="H10566" s="8">
        <f>VLOOKUP(C10566,Products!$A$2:$F$20,6,TRUE)</f>
        <v>3.1999999999999993</v>
      </c>
      <c r="I10566" s="8">
        <f t="shared" si="331"/>
        <v>22.399999999999995</v>
      </c>
      <c r="J10566" s="42">
        <f>VLOOKUP(B10566,Invoices!A:I,9,TRUE)</f>
        <v>2021</v>
      </c>
    </row>
    <row r="10567" spans="1:10" x14ac:dyDescent="0.15">
      <c r="A10567" t="s">
        <v>13927</v>
      </c>
      <c r="B10567" t="s">
        <v>2232</v>
      </c>
      <c r="C10567" t="s">
        <v>102</v>
      </c>
      <c r="D10567" t="s">
        <v>83</v>
      </c>
      <c r="E10567">
        <v>1</v>
      </c>
      <c r="F10567" s="8">
        <f>VLOOKUP(C10567,Products!$A$2:$E$20,5,TRUE)</f>
        <v>29.95</v>
      </c>
      <c r="G10567" s="8">
        <f t="shared" si="330"/>
        <v>29.95</v>
      </c>
      <c r="H10567" s="8">
        <f>VLOOKUP(C10567,Products!$A$2:$F$20,6,TRUE)</f>
        <v>15</v>
      </c>
      <c r="I10567" s="8">
        <f t="shared" si="331"/>
        <v>15</v>
      </c>
      <c r="J10567" s="42">
        <f>VLOOKUP(B10567,Invoices!A:I,9,TRUE)</f>
        <v>2021</v>
      </c>
    </row>
    <row r="10568" spans="1:10" x14ac:dyDescent="0.15">
      <c r="A10568" t="s">
        <v>13928</v>
      </c>
      <c r="B10568" t="s">
        <v>2232</v>
      </c>
      <c r="C10568" t="s">
        <v>101</v>
      </c>
      <c r="D10568" t="s">
        <v>69</v>
      </c>
      <c r="E10568">
        <v>24</v>
      </c>
      <c r="F10568" s="8">
        <f>VLOOKUP(C10568,Products!$A$2:$E$20,5,TRUE)</f>
        <v>129.94999999999999</v>
      </c>
      <c r="G10568" s="8">
        <f t="shared" si="330"/>
        <v>3118.7999999999997</v>
      </c>
      <c r="H10568" s="8">
        <f>VLOOKUP(C10568,Products!$A$2:$F$20,6,TRUE)</f>
        <v>40.449999999999989</v>
      </c>
      <c r="I10568" s="8">
        <f t="shared" si="331"/>
        <v>970.79999999999973</v>
      </c>
      <c r="J10568" s="42">
        <f>VLOOKUP(B10568,Invoices!A:I,9,TRUE)</f>
        <v>2021</v>
      </c>
    </row>
    <row r="10569" spans="1:10" x14ac:dyDescent="0.15">
      <c r="A10569" t="s">
        <v>13929</v>
      </c>
      <c r="B10569" t="s">
        <v>2232</v>
      </c>
      <c r="C10569" t="s">
        <v>103</v>
      </c>
      <c r="D10569" t="s">
        <v>77</v>
      </c>
      <c r="E10569">
        <v>20</v>
      </c>
      <c r="F10569" s="8">
        <f>VLOOKUP(C10569,Products!$A$2:$E$20,5,TRUE)</f>
        <v>8.9499999999999993</v>
      </c>
      <c r="G10569" s="8">
        <f t="shared" si="330"/>
        <v>179</v>
      </c>
      <c r="H10569" s="8">
        <f>VLOOKUP(C10569,Products!$A$2:$F$20,6,TRUE)</f>
        <v>3.1999999999999993</v>
      </c>
      <c r="I10569" s="8">
        <f t="shared" si="331"/>
        <v>63.999999999999986</v>
      </c>
      <c r="J10569" s="42">
        <f>VLOOKUP(B10569,Invoices!A:I,9,TRUE)</f>
        <v>2021</v>
      </c>
    </row>
    <row r="10570" spans="1:10" x14ac:dyDescent="0.15">
      <c r="A10570" t="s">
        <v>13930</v>
      </c>
      <c r="B10570" t="s">
        <v>2232</v>
      </c>
      <c r="C10570" t="s">
        <v>89</v>
      </c>
      <c r="D10570" t="s">
        <v>80</v>
      </c>
      <c r="E10570">
        <v>5</v>
      </c>
      <c r="F10570" s="8">
        <f>VLOOKUP(C10570,Products!$A$2:$E$20,5,TRUE)</f>
        <v>15.95</v>
      </c>
      <c r="G10570" s="8">
        <f t="shared" si="330"/>
        <v>79.75</v>
      </c>
      <c r="H10570" s="8">
        <f>VLOOKUP(C10570,Products!$A$2:$F$20,6,TRUE)</f>
        <v>6</v>
      </c>
      <c r="I10570" s="8">
        <f t="shared" si="331"/>
        <v>30</v>
      </c>
      <c r="J10570" s="42">
        <f>VLOOKUP(B10570,Invoices!A:I,9,TRUE)</f>
        <v>2021</v>
      </c>
    </row>
    <row r="10571" spans="1:10" x14ac:dyDescent="0.15">
      <c r="A10571" t="s">
        <v>13931</v>
      </c>
      <c r="B10571" t="s">
        <v>2232</v>
      </c>
      <c r="C10571" t="s">
        <v>91</v>
      </c>
      <c r="D10571" t="s">
        <v>70</v>
      </c>
      <c r="E10571">
        <v>7</v>
      </c>
      <c r="F10571" s="8">
        <f>VLOOKUP(C10571,Products!$A$2:$E$20,5,TRUE)</f>
        <v>49.95</v>
      </c>
      <c r="G10571" s="8">
        <f t="shared" si="330"/>
        <v>349.65000000000003</v>
      </c>
      <c r="H10571" s="8">
        <f>VLOOKUP(C10571,Products!$A$2:$F$20,6,TRUE)</f>
        <v>21.200000000000003</v>
      </c>
      <c r="I10571" s="8">
        <f t="shared" si="331"/>
        <v>148.40000000000003</v>
      </c>
      <c r="J10571" s="42">
        <f>VLOOKUP(B10571,Invoices!A:I,9,TRUE)</f>
        <v>2021</v>
      </c>
    </row>
    <row r="10572" spans="1:10" x14ac:dyDescent="0.15">
      <c r="A10572" t="s">
        <v>13932</v>
      </c>
      <c r="B10572" t="s">
        <v>2232</v>
      </c>
      <c r="C10572" t="s">
        <v>98</v>
      </c>
      <c r="D10572" t="s">
        <v>79</v>
      </c>
      <c r="E10572">
        <v>30</v>
      </c>
      <c r="F10572" s="8">
        <f>VLOOKUP(C10572,Products!$A$2:$E$20,5,TRUE)</f>
        <v>14.95</v>
      </c>
      <c r="G10572" s="8">
        <f t="shared" si="330"/>
        <v>448.5</v>
      </c>
      <c r="H10572" s="8">
        <f>VLOOKUP(C10572,Products!$A$2:$F$20,6,TRUE)</f>
        <v>3.0499999999999989</v>
      </c>
      <c r="I10572" s="8">
        <f t="shared" si="331"/>
        <v>91.499999999999972</v>
      </c>
      <c r="J10572" s="42">
        <f>VLOOKUP(B10572,Invoices!A:I,9,TRUE)</f>
        <v>2021</v>
      </c>
    </row>
    <row r="10573" spans="1:10" x14ac:dyDescent="0.15">
      <c r="A10573" t="s">
        <v>13933</v>
      </c>
      <c r="B10573" t="s">
        <v>2232</v>
      </c>
      <c r="C10573" t="s">
        <v>90</v>
      </c>
      <c r="D10573" t="s">
        <v>72</v>
      </c>
      <c r="E10573">
        <v>5</v>
      </c>
      <c r="F10573" s="8">
        <f>VLOOKUP(C10573,Products!$A$2:$E$20,5,TRUE)</f>
        <v>8.9499999999999993</v>
      </c>
      <c r="G10573" s="8">
        <f t="shared" si="330"/>
        <v>44.75</v>
      </c>
      <c r="H10573" s="8">
        <f>VLOOKUP(C10573,Products!$A$2:$F$20,6,TRUE)</f>
        <v>5.6999999999999993</v>
      </c>
      <c r="I10573" s="8">
        <f t="shared" si="331"/>
        <v>28.499999999999996</v>
      </c>
      <c r="J10573" s="42">
        <f>VLOOKUP(B10573,Invoices!A:I,9,TRUE)</f>
        <v>2021</v>
      </c>
    </row>
    <row r="10574" spans="1:10" x14ac:dyDescent="0.15">
      <c r="A10574" t="s">
        <v>13934</v>
      </c>
      <c r="B10574" t="s">
        <v>2232</v>
      </c>
      <c r="C10574" t="s">
        <v>99</v>
      </c>
      <c r="D10574" t="s">
        <v>84</v>
      </c>
      <c r="E10574">
        <v>2</v>
      </c>
      <c r="F10574" s="8">
        <f>VLOOKUP(C10574,Products!$A$2:$E$20,5,TRUE)</f>
        <v>3.5</v>
      </c>
      <c r="G10574" s="8">
        <f t="shared" si="330"/>
        <v>7</v>
      </c>
      <c r="H10574" s="8">
        <f>VLOOKUP(C10574,Products!$A$2:$F$20,6,TRUE)</f>
        <v>0.54999999999999982</v>
      </c>
      <c r="I10574" s="8">
        <f t="shared" si="331"/>
        <v>1.0999999999999996</v>
      </c>
      <c r="J10574" s="42">
        <f>VLOOKUP(B10574,Invoices!A:I,9,TRUE)</f>
        <v>2021</v>
      </c>
    </row>
    <row r="10575" spans="1:10" x14ac:dyDescent="0.15">
      <c r="A10575" t="s">
        <v>13935</v>
      </c>
      <c r="B10575" t="s">
        <v>2232</v>
      </c>
      <c r="C10575" t="s">
        <v>88</v>
      </c>
      <c r="D10575" t="s">
        <v>85</v>
      </c>
      <c r="E10575">
        <v>24</v>
      </c>
      <c r="F10575" s="8">
        <f>VLOOKUP(C10575,Products!$A$2:$E$20,5,TRUE)</f>
        <v>8.9499999999999993</v>
      </c>
      <c r="G10575" s="8">
        <f t="shared" si="330"/>
        <v>214.79999999999998</v>
      </c>
      <c r="H10575" s="8">
        <f>VLOOKUP(C10575,Products!$A$2:$F$20,6,TRUE)</f>
        <v>5.6999999999999993</v>
      </c>
      <c r="I10575" s="8">
        <f t="shared" si="331"/>
        <v>136.79999999999998</v>
      </c>
      <c r="J10575" s="42">
        <f>VLOOKUP(B10575,Invoices!A:I,9,TRUE)</f>
        <v>2021</v>
      </c>
    </row>
    <row r="10576" spans="1:10" x14ac:dyDescent="0.15">
      <c r="A10576" t="s">
        <v>13936</v>
      </c>
      <c r="B10576" t="s">
        <v>2232</v>
      </c>
      <c r="C10576" t="s">
        <v>94</v>
      </c>
      <c r="D10576" t="s">
        <v>86</v>
      </c>
      <c r="E10576">
        <v>1</v>
      </c>
      <c r="F10576" s="8">
        <f>VLOOKUP(C10576,Products!$A$2:$E$20,5,TRUE)</f>
        <v>3.5</v>
      </c>
      <c r="G10576" s="8">
        <f t="shared" si="330"/>
        <v>3.5</v>
      </c>
      <c r="H10576" s="8">
        <f>VLOOKUP(C10576,Products!$A$2:$F$20,6,TRUE)</f>
        <v>0.54999999999999982</v>
      </c>
      <c r="I10576" s="8">
        <f t="shared" si="331"/>
        <v>0.54999999999999982</v>
      </c>
      <c r="J10576" s="42">
        <f>VLOOKUP(B10576,Invoices!A:I,9,TRUE)</f>
        <v>2021</v>
      </c>
    </row>
    <row r="10577" spans="1:10" x14ac:dyDescent="0.15">
      <c r="A10577" t="s">
        <v>13937</v>
      </c>
      <c r="B10577" t="s">
        <v>2232</v>
      </c>
      <c r="C10577" t="s">
        <v>104</v>
      </c>
      <c r="D10577" t="s">
        <v>71</v>
      </c>
      <c r="E10577">
        <v>12</v>
      </c>
      <c r="F10577" s="8">
        <f>VLOOKUP(C10577,Products!$A$2:$E$20,5,TRUE)</f>
        <v>2.95</v>
      </c>
      <c r="G10577" s="8">
        <f t="shared" si="330"/>
        <v>35.400000000000006</v>
      </c>
      <c r="H10577" s="8">
        <f>VLOOKUP(C10577,Products!$A$2:$F$20,6,TRUE)</f>
        <v>1.1500000000000001</v>
      </c>
      <c r="I10577" s="8">
        <f t="shared" si="331"/>
        <v>13.8</v>
      </c>
      <c r="J10577" s="42">
        <f>VLOOKUP(B10577,Invoices!A:I,9,TRUE)</f>
        <v>2021</v>
      </c>
    </row>
    <row r="10578" spans="1:10" x14ac:dyDescent="0.15">
      <c r="A10578" t="s">
        <v>13938</v>
      </c>
      <c r="B10578" t="s">
        <v>2232</v>
      </c>
      <c r="C10578" t="s">
        <v>96</v>
      </c>
      <c r="D10578" t="s">
        <v>75</v>
      </c>
      <c r="E10578">
        <v>5</v>
      </c>
      <c r="F10578" s="8">
        <f>VLOOKUP(C10578,Products!$A$2:$E$20,5,TRUE)</f>
        <v>79.95</v>
      </c>
      <c r="G10578" s="8">
        <f t="shared" si="330"/>
        <v>399.75</v>
      </c>
      <c r="H10578" s="8">
        <f>VLOOKUP(C10578,Products!$A$2:$F$20,6,TRUE)</f>
        <v>27.950000000000003</v>
      </c>
      <c r="I10578" s="8">
        <f t="shared" si="331"/>
        <v>139.75</v>
      </c>
      <c r="J10578" s="42">
        <f>VLOOKUP(B10578,Invoices!A:I,9,TRUE)</f>
        <v>2021</v>
      </c>
    </row>
    <row r="10579" spans="1:10" x14ac:dyDescent="0.15">
      <c r="A10579" t="s">
        <v>13939</v>
      </c>
      <c r="B10579" t="s">
        <v>2233</v>
      </c>
      <c r="C10579" t="s">
        <v>92</v>
      </c>
      <c r="D10579" t="s">
        <v>82</v>
      </c>
      <c r="E10579">
        <v>2</v>
      </c>
      <c r="F10579" s="8">
        <f>VLOOKUP(C10579,Products!$A$2:$E$20,5,TRUE)</f>
        <v>19.95</v>
      </c>
      <c r="G10579" s="8">
        <f t="shared" si="330"/>
        <v>39.9</v>
      </c>
      <c r="H10579" s="8">
        <f>VLOOKUP(C10579,Products!$A$2:$F$20,6,TRUE)</f>
        <v>7.4499999999999993</v>
      </c>
      <c r="I10579" s="8">
        <f t="shared" si="331"/>
        <v>14.899999999999999</v>
      </c>
      <c r="J10579" s="42">
        <f>VLOOKUP(B10579,Invoices!A:I,9,TRUE)</f>
        <v>2021</v>
      </c>
    </row>
    <row r="10580" spans="1:10" x14ac:dyDescent="0.15">
      <c r="A10580" t="s">
        <v>13940</v>
      </c>
      <c r="B10580" t="s">
        <v>2233</v>
      </c>
      <c r="C10580" t="s">
        <v>95</v>
      </c>
      <c r="D10580" t="s">
        <v>73</v>
      </c>
      <c r="E10580">
        <v>6</v>
      </c>
      <c r="F10580" s="8">
        <f>VLOOKUP(C10580,Products!$A$2:$E$20,5,TRUE)</f>
        <v>12.95</v>
      </c>
      <c r="G10580" s="8">
        <f t="shared" si="330"/>
        <v>77.699999999999989</v>
      </c>
      <c r="H10580" s="8">
        <f>VLOOKUP(C10580,Products!$A$2:$F$20,6,TRUE)</f>
        <v>4.1999999999999993</v>
      </c>
      <c r="I10580" s="8">
        <f t="shared" si="331"/>
        <v>25.199999999999996</v>
      </c>
      <c r="J10580" s="42">
        <f>VLOOKUP(B10580,Invoices!A:I,9,TRUE)</f>
        <v>2021</v>
      </c>
    </row>
    <row r="10581" spans="1:10" x14ac:dyDescent="0.15">
      <c r="A10581" t="s">
        <v>13941</v>
      </c>
      <c r="B10581" t="s">
        <v>2233</v>
      </c>
      <c r="C10581" t="s">
        <v>104</v>
      </c>
      <c r="D10581" t="s">
        <v>71</v>
      </c>
      <c r="E10581">
        <v>5</v>
      </c>
      <c r="F10581" s="8">
        <f>VLOOKUP(C10581,Products!$A$2:$E$20,5,TRUE)</f>
        <v>2.95</v>
      </c>
      <c r="G10581" s="8">
        <f t="shared" si="330"/>
        <v>14.75</v>
      </c>
      <c r="H10581" s="8">
        <f>VLOOKUP(C10581,Products!$A$2:$F$20,6,TRUE)</f>
        <v>1.1500000000000001</v>
      </c>
      <c r="I10581" s="8">
        <f t="shared" si="331"/>
        <v>5.7500000000000009</v>
      </c>
      <c r="J10581" s="42">
        <f>VLOOKUP(B10581,Invoices!A:I,9,TRUE)</f>
        <v>2021</v>
      </c>
    </row>
    <row r="10582" spans="1:10" x14ac:dyDescent="0.15">
      <c r="A10582" t="s">
        <v>13942</v>
      </c>
      <c r="B10582" t="s">
        <v>2233</v>
      </c>
      <c r="C10582" t="s">
        <v>96</v>
      </c>
      <c r="D10582" t="s">
        <v>75</v>
      </c>
      <c r="E10582">
        <v>4</v>
      </c>
      <c r="F10582" s="8">
        <f>VLOOKUP(C10582,Products!$A$2:$E$20,5,TRUE)</f>
        <v>79.95</v>
      </c>
      <c r="G10582" s="8">
        <f t="shared" si="330"/>
        <v>319.8</v>
      </c>
      <c r="H10582" s="8">
        <f>VLOOKUP(C10582,Products!$A$2:$F$20,6,TRUE)</f>
        <v>27.950000000000003</v>
      </c>
      <c r="I10582" s="8">
        <f t="shared" si="331"/>
        <v>111.80000000000001</v>
      </c>
      <c r="J10582" s="42">
        <f>VLOOKUP(B10582,Invoices!A:I,9,TRUE)</f>
        <v>2021</v>
      </c>
    </row>
    <row r="10583" spans="1:10" x14ac:dyDescent="0.15">
      <c r="A10583" t="s">
        <v>13943</v>
      </c>
      <c r="B10583" t="s">
        <v>2233</v>
      </c>
      <c r="C10583" t="s">
        <v>88</v>
      </c>
      <c r="D10583" t="s">
        <v>85</v>
      </c>
      <c r="E10583">
        <v>8</v>
      </c>
      <c r="F10583" s="8">
        <f>VLOOKUP(C10583,Products!$A$2:$E$20,5,TRUE)</f>
        <v>8.9499999999999993</v>
      </c>
      <c r="G10583" s="8">
        <f t="shared" si="330"/>
        <v>71.599999999999994</v>
      </c>
      <c r="H10583" s="8">
        <f>VLOOKUP(C10583,Products!$A$2:$F$20,6,TRUE)</f>
        <v>5.6999999999999993</v>
      </c>
      <c r="I10583" s="8">
        <f t="shared" si="331"/>
        <v>45.599999999999994</v>
      </c>
      <c r="J10583" s="42">
        <f>VLOOKUP(B10583,Invoices!A:I,9,TRUE)</f>
        <v>2021</v>
      </c>
    </row>
    <row r="10584" spans="1:10" x14ac:dyDescent="0.15">
      <c r="A10584" t="s">
        <v>13944</v>
      </c>
      <c r="B10584" t="s">
        <v>2234</v>
      </c>
      <c r="C10584" t="s">
        <v>104</v>
      </c>
      <c r="D10584" t="s">
        <v>71</v>
      </c>
      <c r="E10584">
        <v>4</v>
      </c>
      <c r="F10584" s="8">
        <f>VLOOKUP(C10584,Products!$A$2:$E$20,5,TRUE)</f>
        <v>2.95</v>
      </c>
      <c r="G10584" s="8">
        <f t="shared" si="330"/>
        <v>11.8</v>
      </c>
      <c r="H10584" s="8">
        <f>VLOOKUP(C10584,Products!$A$2:$F$20,6,TRUE)</f>
        <v>1.1500000000000001</v>
      </c>
      <c r="I10584" s="8">
        <f t="shared" si="331"/>
        <v>4.6000000000000005</v>
      </c>
      <c r="J10584" s="42">
        <f>VLOOKUP(B10584,Invoices!A:I,9,TRUE)</f>
        <v>2021</v>
      </c>
    </row>
    <row r="10585" spans="1:10" x14ac:dyDescent="0.15">
      <c r="A10585" t="s">
        <v>13945</v>
      </c>
      <c r="B10585" t="s">
        <v>2234</v>
      </c>
      <c r="C10585" t="s">
        <v>90</v>
      </c>
      <c r="D10585" t="s">
        <v>72</v>
      </c>
      <c r="E10585">
        <v>2</v>
      </c>
      <c r="F10585" s="8">
        <f>VLOOKUP(C10585,Products!$A$2:$E$20,5,TRUE)</f>
        <v>8.9499999999999993</v>
      </c>
      <c r="G10585" s="8">
        <f t="shared" si="330"/>
        <v>17.899999999999999</v>
      </c>
      <c r="H10585" s="8">
        <f>VLOOKUP(C10585,Products!$A$2:$F$20,6,TRUE)</f>
        <v>5.6999999999999993</v>
      </c>
      <c r="I10585" s="8">
        <f t="shared" si="331"/>
        <v>11.399999999999999</v>
      </c>
      <c r="J10585" s="42">
        <f>VLOOKUP(B10585,Invoices!A:I,9,TRUE)</f>
        <v>2021</v>
      </c>
    </row>
    <row r="10586" spans="1:10" x14ac:dyDescent="0.15">
      <c r="A10586" t="s">
        <v>13946</v>
      </c>
      <c r="B10586" t="s">
        <v>2234</v>
      </c>
      <c r="C10586" t="s">
        <v>96</v>
      </c>
      <c r="D10586" t="s">
        <v>75</v>
      </c>
      <c r="E10586">
        <v>10</v>
      </c>
      <c r="F10586" s="8">
        <f>VLOOKUP(C10586,Products!$A$2:$E$20,5,TRUE)</f>
        <v>79.95</v>
      </c>
      <c r="G10586" s="8">
        <f t="shared" si="330"/>
        <v>799.5</v>
      </c>
      <c r="H10586" s="8">
        <f>VLOOKUP(C10586,Products!$A$2:$F$20,6,TRUE)</f>
        <v>27.950000000000003</v>
      </c>
      <c r="I10586" s="8">
        <f t="shared" si="331"/>
        <v>279.5</v>
      </c>
      <c r="J10586" s="42">
        <f>VLOOKUP(B10586,Invoices!A:I,9,TRUE)</f>
        <v>2021</v>
      </c>
    </row>
    <row r="10587" spans="1:10" x14ac:dyDescent="0.15">
      <c r="A10587" t="s">
        <v>13947</v>
      </c>
      <c r="B10587" t="s">
        <v>2234</v>
      </c>
      <c r="C10587" t="s">
        <v>101</v>
      </c>
      <c r="D10587" t="s">
        <v>69</v>
      </c>
      <c r="E10587">
        <v>50</v>
      </c>
      <c r="F10587" s="8">
        <f>VLOOKUP(C10587,Products!$A$2:$E$20,5,TRUE)</f>
        <v>129.94999999999999</v>
      </c>
      <c r="G10587" s="8">
        <f t="shared" si="330"/>
        <v>6497.4999999999991</v>
      </c>
      <c r="H10587" s="8">
        <f>VLOOKUP(C10587,Products!$A$2:$F$20,6,TRUE)</f>
        <v>40.449999999999989</v>
      </c>
      <c r="I10587" s="8">
        <f t="shared" si="331"/>
        <v>2022.4999999999995</v>
      </c>
      <c r="J10587" s="42">
        <f>VLOOKUP(B10587,Invoices!A:I,9,TRUE)</f>
        <v>2021</v>
      </c>
    </row>
    <row r="10588" spans="1:10" x14ac:dyDescent="0.15">
      <c r="A10588" t="s">
        <v>13948</v>
      </c>
      <c r="B10588" t="s">
        <v>2234</v>
      </c>
      <c r="C10588" t="s">
        <v>92</v>
      </c>
      <c r="D10588" t="s">
        <v>82</v>
      </c>
      <c r="E10588">
        <v>2</v>
      </c>
      <c r="F10588" s="8">
        <f>VLOOKUP(C10588,Products!$A$2:$E$20,5,TRUE)</f>
        <v>19.95</v>
      </c>
      <c r="G10588" s="8">
        <f t="shared" si="330"/>
        <v>39.9</v>
      </c>
      <c r="H10588" s="8">
        <f>VLOOKUP(C10588,Products!$A$2:$F$20,6,TRUE)</f>
        <v>7.4499999999999993</v>
      </c>
      <c r="I10588" s="8">
        <f t="shared" si="331"/>
        <v>14.899999999999999</v>
      </c>
      <c r="J10588" s="42">
        <f>VLOOKUP(B10588,Invoices!A:I,9,TRUE)</f>
        <v>2021</v>
      </c>
    </row>
    <row r="10589" spans="1:10" x14ac:dyDescent="0.15">
      <c r="A10589" t="s">
        <v>13949</v>
      </c>
      <c r="B10589" t="s">
        <v>2234</v>
      </c>
      <c r="C10589" t="s">
        <v>97</v>
      </c>
      <c r="D10589" t="s">
        <v>74</v>
      </c>
      <c r="E10589">
        <v>1</v>
      </c>
      <c r="F10589" s="8">
        <f>VLOOKUP(C10589,Products!$A$2:$E$20,5,TRUE)</f>
        <v>1.5</v>
      </c>
      <c r="G10589" s="8">
        <f t="shared" si="330"/>
        <v>1.5</v>
      </c>
      <c r="H10589" s="8">
        <f>VLOOKUP(C10589,Products!$A$2:$F$20,6,TRUE)</f>
        <v>0.5</v>
      </c>
      <c r="I10589" s="8">
        <f t="shared" si="331"/>
        <v>0.5</v>
      </c>
      <c r="J10589" s="42">
        <f>VLOOKUP(B10589,Invoices!A:I,9,TRUE)</f>
        <v>2021</v>
      </c>
    </row>
    <row r="10590" spans="1:10" x14ac:dyDescent="0.15">
      <c r="A10590" t="s">
        <v>13950</v>
      </c>
      <c r="B10590" t="s">
        <v>2234</v>
      </c>
      <c r="C10590" t="s">
        <v>87</v>
      </c>
      <c r="D10590" t="s">
        <v>68</v>
      </c>
      <c r="E10590">
        <v>1</v>
      </c>
      <c r="F10590" s="8">
        <f>VLOOKUP(C10590,Products!$A$2:$E$20,5,TRUE)</f>
        <v>19.95</v>
      </c>
      <c r="G10590" s="8">
        <f t="shared" si="330"/>
        <v>19.95</v>
      </c>
      <c r="H10590" s="8">
        <f>VLOOKUP(C10590,Products!$A$2:$F$20,6,TRUE)</f>
        <v>7.4499999999999993</v>
      </c>
      <c r="I10590" s="8">
        <f t="shared" si="331"/>
        <v>7.4499999999999993</v>
      </c>
      <c r="J10590" s="42">
        <f>VLOOKUP(B10590,Invoices!A:I,9,TRUE)</f>
        <v>2021</v>
      </c>
    </row>
    <row r="10591" spans="1:10" x14ac:dyDescent="0.15">
      <c r="A10591" t="s">
        <v>13951</v>
      </c>
      <c r="B10591" t="s">
        <v>2234</v>
      </c>
      <c r="C10591" t="s">
        <v>99</v>
      </c>
      <c r="D10591" t="s">
        <v>84</v>
      </c>
      <c r="E10591">
        <v>2</v>
      </c>
      <c r="F10591" s="8">
        <f>VLOOKUP(C10591,Products!$A$2:$E$20,5,TRUE)</f>
        <v>3.5</v>
      </c>
      <c r="G10591" s="8">
        <f t="shared" si="330"/>
        <v>7</v>
      </c>
      <c r="H10591" s="8">
        <f>VLOOKUP(C10591,Products!$A$2:$F$20,6,TRUE)</f>
        <v>0.54999999999999982</v>
      </c>
      <c r="I10591" s="8">
        <f t="shared" si="331"/>
        <v>1.0999999999999996</v>
      </c>
      <c r="J10591" s="42">
        <f>VLOOKUP(B10591,Invoices!A:I,9,TRUE)</f>
        <v>2021</v>
      </c>
    </row>
    <row r="10592" spans="1:10" x14ac:dyDescent="0.15">
      <c r="A10592" t="s">
        <v>13952</v>
      </c>
      <c r="B10592" t="s">
        <v>2234</v>
      </c>
      <c r="C10592" t="s">
        <v>105</v>
      </c>
      <c r="D10592" t="s">
        <v>81</v>
      </c>
      <c r="E10592">
        <v>1</v>
      </c>
      <c r="F10592" s="8">
        <f>VLOOKUP(C10592,Products!$A$2:$E$20,5,TRUE)</f>
        <v>8.9499999999999993</v>
      </c>
      <c r="G10592" s="8">
        <f t="shared" si="330"/>
        <v>8.9499999999999993</v>
      </c>
      <c r="H10592" s="8">
        <f>VLOOKUP(C10592,Products!$A$2:$F$20,6,TRUE)</f>
        <v>3.1999999999999993</v>
      </c>
      <c r="I10592" s="8">
        <f t="shared" si="331"/>
        <v>3.1999999999999993</v>
      </c>
      <c r="J10592" s="42">
        <f>VLOOKUP(B10592,Invoices!A:I,9,TRUE)</f>
        <v>2021</v>
      </c>
    </row>
    <row r="10593" spans="1:10" x14ac:dyDescent="0.15">
      <c r="A10593" t="s">
        <v>13953</v>
      </c>
      <c r="B10593" t="s">
        <v>2235</v>
      </c>
      <c r="C10593" t="s">
        <v>94</v>
      </c>
      <c r="D10593" t="s">
        <v>86</v>
      </c>
      <c r="E10593">
        <v>1</v>
      </c>
      <c r="F10593" s="8">
        <f>VLOOKUP(C10593,Products!$A$2:$E$20,5,TRUE)</f>
        <v>3.5</v>
      </c>
      <c r="G10593" s="8">
        <f t="shared" si="330"/>
        <v>3.5</v>
      </c>
      <c r="H10593" s="8">
        <f>VLOOKUP(C10593,Products!$A$2:$F$20,6,TRUE)</f>
        <v>0.54999999999999982</v>
      </c>
      <c r="I10593" s="8">
        <f t="shared" si="331"/>
        <v>0.54999999999999982</v>
      </c>
      <c r="J10593" s="42">
        <f>VLOOKUP(B10593,Invoices!A:I,9,TRUE)</f>
        <v>2021</v>
      </c>
    </row>
    <row r="10594" spans="1:10" x14ac:dyDescent="0.15">
      <c r="A10594" t="s">
        <v>13954</v>
      </c>
      <c r="B10594" t="s">
        <v>2236</v>
      </c>
      <c r="C10594" t="s">
        <v>101</v>
      </c>
      <c r="D10594" t="s">
        <v>69</v>
      </c>
      <c r="E10594">
        <v>1</v>
      </c>
      <c r="F10594" s="8">
        <f>VLOOKUP(C10594,Products!$A$2:$E$20,5,TRUE)</f>
        <v>129.94999999999999</v>
      </c>
      <c r="G10594" s="8">
        <f t="shared" si="330"/>
        <v>129.94999999999999</v>
      </c>
      <c r="H10594" s="8">
        <f>VLOOKUP(C10594,Products!$A$2:$F$20,6,TRUE)</f>
        <v>40.449999999999989</v>
      </c>
      <c r="I10594" s="8">
        <f t="shared" si="331"/>
        <v>40.449999999999989</v>
      </c>
      <c r="J10594" s="42">
        <f>VLOOKUP(B10594,Invoices!A:I,9,TRUE)</f>
        <v>2021</v>
      </c>
    </row>
    <row r="10595" spans="1:10" x14ac:dyDescent="0.15">
      <c r="A10595" t="s">
        <v>13955</v>
      </c>
      <c r="B10595" t="s">
        <v>2236</v>
      </c>
      <c r="C10595" t="s">
        <v>89</v>
      </c>
      <c r="D10595" t="s">
        <v>80</v>
      </c>
      <c r="E10595">
        <v>5</v>
      </c>
      <c r="F10595" s="8">
        <f>VLOOKUP(C10595,Products!$A$2:$E$20,5,TRUE)</f>
        <v>15.95</v>
      </c>
      <c r="G10595" s="8">
        <f t="shared" si="330"/>
        <v>79.75</v>
      </c>
      <c r="H10595" s="8">
        <f>VLOOKUP(C10595,Products!$A$2:$F$20,6,TRUE)</f>
        <v>6</v>
      </c>
      <c r="I10595" s="8">
        <f t="shared" si="331"/>
        <v>30</v>
      </c>
      <c r="J10595" s="42">
        <f>VLOOKUP(B10595,Invoices!A:I,9,TRUE)</f>
        <v>2021</v>
      </c>
    </row>
    <row r="10596" spans="1:10" x14ac:dyDescent="0.15">
      <c r="A10596" t="s">
        <v>13956</v>
      </c>
      <c r="B10596" t="s">
        <v>2236</v>
      </c>
      <c r="C10596" t="s">
        <v>102</v>
      </c>
      <c r="D10596" t="s">
        <v>83</v>
      </c>
      <c r="E10596">
        <v>100</v>
      </c>
      <c r="F10596" s="8">
        <f>VLOOKUP(C10596,Products!$A$2:$E$20,5,TRUE)</f>
        <v>29.95</v>
      </c>
      <c r="G10596" s="8">
        <f t="shared" si="330"/>
        <v>2995</v>
      </c>
      <c r="H10596" s="8">
        <f>VLOOKUP(C10596,Products!$A$2:$F$20,6,TRUE)</f>
        <v>15</v>
      </c>
      <c r="I10596" s="8">
        <f t="shared" si="331"/>
        <v>1500</v>
      </c>
      <c r="J10596" s="42">
        <f>VLOOKUP(B10596,Invoices!A:I,9,TRUE)</f>
        <v>2021</v>
      </c>
    </row>
    <row r="10597" spans="1:10" x14ac:dyDescent="0.15">
      <c r="A10597" t="s">
        <v>13957</v>
      </c>
      <c r="B10597" t="s">
        <v>2237</v>
      </c>
      <c r="C10597" t="s">
        <v>89</v>
      </c>
      <c r="D10597" t="s">
        <v>80</v>
      </c>
      <c r="E10597">
        <v>5</v>
      </c>
      <c r="F10597" s="8">
        <f>VLOOKUP(C10597,Products!$A$2:$E$20,5,TRUE)</f>
        <v>15.95</v>
      </c>
      <c r="G10597" s="8">
        <f t="shared" si="330"/>
        <v>79.75</v>
      </c>
      <c r="H10597" s="8">
        <f>VLOOKUP(C10597,Products!$A$2:$F$20,6,TRUE)</f>
        <v>6</v>
      </c>
      <c r="I10597" s="8">
        <f t="shared" si="331"/>
        <v>30</v>
      </c>
      <c r="J10597" s="42">
        <f>VLOOKUP(B10597,Invoices!A:I,9,TRUE)</f>
        <v>2021</v>
      </c>
    </row>
    <row r="10598" spans="1:10" x14ac:dyDescent="0.15">
      <c r="A10598" t="s">
        <v>13958</v>
      </c>
      <c r="B10598" t="s">
        <v>2237</v>
      </c>
      <c r="C10598" t="s">
        <v>103</v>
      </c>
      <c r="D10598" t="s">
        <v>77</v>
      </c>
      <c r="E10598">
        <v>1</v>
      </c>
      <c r="F10598" s="8">
        <f>VLOOKUP(C10598,Products!$A$2:$E$20,5,TRUE)</f>
        <v>8.9499999999999993</v>
      </c>
      <c r="G10598" s="8">
        <f t="shared" si="330"/>
        <v>8.9499999999999993</v>
      </c>
      <c r="H10598" s="8">
        <f>VLOOKUP(C10598,Products!$A$2:$F$20,6,TRUE)</f>
        <v>3.1999999999999993</v>
      </c>
      <c r="I10598" s="8">
        <f t="shared" si="331"/>
        <v>3.1999999999999993</v>
      </c>
      <c r="J10598" s="42">
        <f>VLOOKUP(B10598,Invoices!A:I,9,TRUE)</f>
        <v>2021</v>
      </c>
    </row>
    <row r="10599" spans="1:10" x14ac:dyDescent="0.15">
      <c r="A10599" t="s">
        <v>13959</v>
      </c>
      <c r="B10599" t="s">
        <v>2237</v>
      </c>
      <c r="C10599" t="s">
        <v>104</v>
      </c>
      <c r="D10599" t="s">
        <v>71</v>
      </c>
      <c r="E10599">
        <v>10</v>
      </c>
      <c r="F10599" s="8">
        <f>VLOOKUP(C10599,Products!$A$2:$E$20,5,TRUE)</f>
        <v>2.95</v>
      </c>
      <c r="G10599" s="8">
        <f t="shared" si="330"/>
        <v>29.5</v>
      </c>
      <c r="H10599" s="8">
        <f>VLOOKUP(C10599,Products!$A$2:$F$20,6,TRUE)</f>
        <v>1.1500000000000001</v>
      </c>
      <c r="I10599" s="8">
        <f t="shared" si="331"/>
        <v>11.500000000000002</v>
      </c>
      <c r="J10599" s="42">
        <f>VLOOKUP(B10599,Invoices!A:I,9,TRUE)</f>
        <v>2021</v>
      </c>
    </row>
    <row r="10600" spans="1:10" x14ac:dyDescent="0.15">
      <c r="A10600" t="s">
        <v>13960</v>
      </c>
      <c r="B10600" t="s">
        <v>2238</v>
      </c>
      <c r="C10600" t="s">
        <v>95</v>
      </c>
      <c r="D10600" t="s">
        <v>73</v>
      </c>
      <c r="E10600">
        <v>2</v>
      </c>
      <c r="F10600" s="8">
        <f>VLOOKUP(C10600,Products!$A$2:$E$20,5,TRUE)</f>
        <v>12.95</v>
      </c>
      <c r="G10600" s="8">
        <f t="shared" si="330"/>
        <v>25.9</v>
      </c>
      <c r="H10600" s="8">
        <f>VLOOKUP(C10600,Products!$A$2:$F$20,6,TRUE)</f>
        <v>4.1999999999999993</v>
      </c>
      <c r="I10600" s="8">
        <f t="shared" si="331"/>
        <v>8.3999999999999986</v>
      </c>
      <c r="J10600" s="42">
        <f>VLOOKUP(B10600,Invoices!A:I,9,TRUE)</f>
        <v>2021</v>
      </c>
    </row>
    <row r="10601" spans="1:10" x14ac:dyDescent="0.15">
      <c r="A10601" t="s">
        <v>13961</v>
      </c>
      <c r="B10601" t="s">
        <v>2238</v>
      </c>
      <c r="C10601" t="s">
        <v>94</v>
      </c>
      <c r="D10601" t="s">
        <v>86</v>
      </c>
      <c r="E10601">
        <v>10</v>
      </c>
      <c r="F10601" s="8">
        <f>VLOOKUP(C10601,Products!$A$2:$E$20,5,TRUE)</f>
        <v>3.5</v>
      </c>
      <c r="G10601" s="8">
        <f t="shared" si="330"/>
        <v>35</v>
      </c>
      <c r="H10601" s="8">
        <f>VLOOKUP(C10601,Products!$A$2:$F$20,6,TRUE)</f>
        <v>0.54999999999999982</v>
      </c>
      <c r="I10601" s="8">
        <f t="shared" si="331"/>
        <v>5.4999999999999982</v>
      </c>
      <c r="J10601" s="42">
        <f>VLOOKUP(B10601,Invoices!A:I,9,TRUE)</f>
        <v>2021</v>
      </c>
    </row>
    <row r="10602" spans="1:10" x14ac:dyDescent="0.15">
      <c r="A10602" t="s">
        <v>13962</v>
      </c>
      <c r="B10602" t="s">
        <v>2238</v>
      </c>
      <c r="C10602" t="s">
        <v>104</v>
      </c>
      <c r="D10602" t="s">
        <v>71</v>
      </c>
      <c r="E10602">
        <v>2</v>
      </c>
      <c r="F10602" s="8">
        <f>VLOOKUP(C10602,Products!$A$2:$E$20,5,TRUE)</f>
        <v>2.95</v>
      </c>
      <c r="G10602" s="8">
        <f t="shared" si="330"/>
        <v>5.9</v>
      </c>
      <c r="H10602" s="8">
        <f>VLOOKUP(C10602,Products!$A$2:$F$20,6,TRUE)</f>
        <v>1.1500000000000001</v>
      </c>
      <c r="I10602" s="8">
        <f t="shared" si="331"/>
        <v>2.3000000000000003</v>
      </c>
      <c r="J10602" s="42">
        <f>VLOOKUP(B10602,Invoices!A:I,9,TRUE)</f>
        <v>2021</v>
      </c>
    </row>
    <row r="10603" spans="1:10" x14ac:dyDescent="0.15">
      <c r="A10603" t="s">
        <v>13963</v>
      </c>
      <c r="B10603" t="s">
        <v>2238</v>
      </c>
      <c r="C10603" t="s">
        <v>101</v>
      </c>
      <c r="D10603" t="s">
        <v>69</v>
      </c>
      <c r="E10603">
        <v>9</v>
      </c>
      <c r="F10603" s="8">
        <f>VLOOKUP(C10603,Products!$A$2:$E$20,5,TRUE)</f>
        <v>129.94999999999999</v>
      </c>
      <c r="G10603" s="8">
        <f t="shared" si="330"/>
        <v>1169.55</v>
      </c>
      <c r="H10603" s="8">
        <f>VLOOKUP(C10603,Products!$A$2:$F$20,6,TRUE)</f>
        <v>40.449999999999989</v>
      </c>
      <c r="I10603" s="8">
        <f t="shared" si="331"/>
        <v>364.0499999999999</v>
      </c>
      <c r="J10603" s="42">
        <f>VLOOKUP(B10603,Invoices!A:I,9,TRUE)</f>
        <v>2021</v>
      </c>
    </row>
    <row r="10604" spans="1:10" x14ac:dyDescent="0.15">
      <c r="A10604" t="s">
        <v>13964</v>
      </c>
      <c r="B10604" t="s">
        <v>2238</v>
      </c>
      <c r="C10604" t="s">
        <v>93</v>
      </c>
      <c r="D10604" t="s">
        <v>76</v>
      </c>
      <c r="E10604">
        <v>1</v>
      </c>
      <c r="F10604" s="8">
        <f>VLOOKUP(C10604,Products!$A$2:$E$20,5,TRUE)</f>
        <v>9.9499999999999993</v>
      </c>
      <c r="G10604" s="8">
        <f t="shared" si="330"/>
        <v>9.9499999999999993</v>
      </c>
      <c r="H10604" s="8">
        <f>VLOOKUP(C10604,Products!$A$2:$F$20,6,TRUE)</f>
        <v>1.9499999999999993</v>
      </c>
      <c r="I10604" s="8">
        <f t="shared" si="331"/>
        <v>1.9499999999999993</v>
      </c>
      <c r="J10604" s="42">
        <f>VLOOKUP(B10604,Invoices!A:I,9,TRUE)</f>
        <v>2021</v>
      </c>
    </row>
    <row r="10605" spans="1:10" x14ac:dyDescent="0.15">
      <c r="A10605" t="s">
        <v>13965</v>
      </c>
      <c r="B10605" t="s">
        <v>2238</v>
      </c>
      <c r="C10605" t="s">
        <v>100</v>
      </c>
      <c r="D10605" t="s">
        <v>78</v>
      </c>
      <c r="E10605">
        <v>10</v>
      </c>
      <c r="F10605" s="8">
        <f>VLOOKUP(C10605,Products!$A$2:$E$20,5,TRUE)</f>
        <v>49.95</v>
      </c>
      <c r="G10605" s="8">
        <f t="shared" si="330"/>
        <v>499.5</v>
      </c>
      <c r="H10605" s="8">
        <f>VLOOKUP(C10605,Products!$A$2:$F$20,6,TRUE)</f>
        <v>19.950000000000003</v>
      </c>
      <c r="I10605" s="8">
        <f t="shared" si="331"/>
        <v>199.50000000000003</v>
      </c>
      <c r="J10605" s="42">
        <f>VLOOKUP(B10605,Invoices!A:I,9,TRUE)</f>
        <v>2021</v>
      </c>
    </row>
    <row r="10606" spans="1:10" x14ac:dyDescent="0.15">
      <c r="A10606" t="s">
        <v>13966</v>
      </c>
      <c r="B10606" t="s">
        <v>2239</v>
      </c>
      <c r="C10606" t="s">
        <v>89</v>
      </c>
      <c r="D10606" t="s">
        <v>80</v>
      </c>
      <c r="E10606">
        <v>2</v>
      </c>
      <c r="F10606" s="8">
        <f>VLOOKUP(C10606,Products!$A$2:$E$20,5,TRUE)</f>
        <v>15.95</v>
      </c>
      <c r="G10606" s="8">
        <f t="shared" si="330"/>
        <v>31.9</v>
      </c>
      <c r="H10606" s="8">
        <f>VLOOKUP(C10606,Products!$A$2:$F$20,6,TRUE)</f>
        <v>6</v>
      </c>
      <c r="I10606" s="8">
        <f t="shared" si="331"/>
        <v>12</v>
      </c>
      <c r="J10606" s="42">
        <f>VLOOKUP(B10606,Invoices!A:I,9,TRUE)</f>
        <v>2021</v>
      </c>
    </row>
    <row r="10607" spans="1:10" x14ac:dyDescent="0.15">
      <c r="A10607" t="s">
        <v>13967</v>
      </c>
      <c r="B10607" t="s">
        <v>2239</v>
      </c>
      <c r="C10607" t="s">
        <v>99</v>
      </c>
      <c r="D10607" t="s">
        <v>84</v>
      </c>
      <c r="E10607">
        <v>6</v>
      </c>
      <c r="F10607" s="8">
        <f>VLOOKUP(C10607,Products!$A$2:$E$20,5,TRUE)</f>
        <v>3.5</v>
      </c>
      <c r="G10607" s="8">
        <f t="shared" si="330"/>
        <v>21</v>
      </c>
      <c r="H10607" s="8">
        <f>VLOOKUP(C10607,Products!$A$2:$F$20,6,TRUE)</f>
        <v>0.54999999999999982</v>
      </c>
      <c r="I10607" s="8">
        <f t="shared" si="331"/>
        <v>3.2999999999999989</v>
      </c>
      <c r="J10607" s="42">
        <f>VLOOKUP(B10607,Invoices!A:I,9,TRUE)</f>
        <v>2021</v>
      </c>
    </row>
    <row r="10608" spans="1:10" x14ac:dyDescent="0.15">
      <c r="A10608" t="s">
        <v>13968</v>
      </c>
      <c r="B10608" t="s">
        <v>2239</v>
      </c>
      <c r="C10608" t="s">
        <v>88</v>
      </c>
      <c r="D10608" t="s">
        <v>85</v>
      </c>
      <c r="E10608">
        <v>1</v>
      </c>
      <c r="F10608" s="8">
        <f>VLOOKUP(C10608,Products!$A$2:$E$20,5,TRUE)</f>
        <v>8.9499999999999993</v>
      </c>
      <c r="G10608" s="8">
        <f t="shared" si="330"/>
        <v>8.9499999999999993</v>
      </c>
      <c r="H10608" s="8">
        <f>VLOOKUP(C10608,Products!$A$2:$F$20,6,TRUE)</f>
        <v>5.6999999999999993</v>
      </c>
      <c r="I10608" s="8">
        <f t="shared" si="331"/>
        <v>5.6999999999999993</v>
      </c>
      <c r="J10608" s="42">
        <f>VLOOKUP(B10608,Invoices!A:I,9,TRUE)</f>
        <v>2021</v>
      </c>
    </row>
    <row r="10609" spans="1:10" x14ac:dyDescent="0.15">
      <c r="A10609" t="s">
        <v>13969</v>
      </c>
      <c r="B10609" t="s">
        <v>2239</v>
      </c>
      <c r="C10609" t="s">
        <v>93</v>
      </c>
      <c r="D10609" t="s">
        <v>76</v>
      </c>
      <c r="E10609">
        <v>4</v>
      </c>
      <c r="F10609" s="8">
        <f>VLOOKUP(C10609,Products!$A$2:$E$20,5,TRUE)</f>
        <v>9.9499999999999993</v>
      </c>
      <c r="G10609" s="8">
        <f t="shared" si="330"/>
        <v>39.799999999999997</v>
      </c>
      <c r="H10609" s="8">
        <f>VLOOKUP(C10609,Products!$A$2:$F$20,6,TRUE)</f>
        <v>1.9499999999999993</v>
      </c>
      <c r="I10609" s="8">
        <f t="shared" si="331"/>
        <v>7.7999999999999972</v>
      </c>
      <c r="J10609" s="42">
        <f>VLOOKUP(B10609,Invoices!A:I,9,TRUE)</f>
        <v>2021</v>
      </c>
    </row>
    <row r="10610" spans="1:10" x14ac:dyDescent="0.15">
      <c r="A10610" t="s">
        <v>13970</v>
      </c>
      <c r="B10610" t="s">
        <v>2239</v>
      </c>
      <c r="C10610" t="s">
        <v>95</v>
      </c>
      <c r="D10610" t="s">
        <v>73</v>
      </c>
      <c r="E10610">
        <v>4</v>
      </c>
      <c r="F10610" s="8">
        <f>VLOOKUP(C10610,Products!$A$2:$E$20,5,TRUE)</f>
        <v>12.95</v>
      </c>
      <c r="G10610" s="8">
        <f t="shared" si="330"/>
        <v>51.8</v>
      </c>
      <c r="H10610" s="8">
        <f>VLOOKUP(C10610,Products!$A$2:$F$20,6,TRUE)</f>
        <v>4.1999999999999993</v>
      </c>
      <c r="I10610" s="8">
        <f t="shared" si="331"/>
        <v>16.799999999999997</v>
      </c>
      <c r="J10610" s="42">
        <f>VLOOKUP(B10610,Invoices!A:I,9,TRUE)</f>
        <v>2021</v>
      </c>
    </row>
    <row r="10611" spans="1:10" x14ac:dyDescent="0.15">
      <c r="A10611" t="s">
        <v>13971</v>
      </c>
      <c r="B10611" t="s">
        <v>2239</v>
      </c>
      <c r="C10611" t="s">
        <v>100</v>
      </c>
      <c r="D10611" t="s">
        <v>78</v>
      </c>
      <c r="E10611">
        <v>6</v>
      </c>
      <c r="F10611" s="8">
        <f>VLOOKUP(C10611,Products!$A$2:$E$20,5,TRUE)</f>
        <v>49.95</v>
      </c>
      <c r="G10611" s="8">
        <f t="shared" si="330"/>
        <v>299.70000000000005</v>
      </c>
      <c r="H10611" s="8">
        <f>VLOOKUP(C10611,Products!$A$2:$F$20,6,TRUE)</f>
        <v>19.950000000000003</v>
      </c>
      <c r="I10611" s="8">
        <f t="shared" si="331"/>
        <v>119.70000000000002</v>
      </c>
      <c r="J10611" s="42">
        <f>VLOOKUP(B10611,Invoices!A:I,9,TRUE)</f>
        <v>2021</v>
      </c>
    </row>
    <row r="10612" spans="1:10" x14ac:dyDescent="0.15">
      <c r="A10612" t="s">
        <v>13972</v>
      </c>
      <c r="B10612" t="s">
        <v>2239</v>
      </c>
      <c r="C10612" t="s">
        <v>96</v>
      </c>
      <c r="D10612" t="s">
        <v>75</v>
      </c>
      <c r="E10612">
        <v>1</v>
      </c>
      <c r="F10612" s="8">
        <f>VLOOKUP(C10612,Products!$A$2:$E$20,5,TRUE)</f>
        <v>79.95</v>
      </c>
      <c r="G10612" s="8">
        <f t="shared" si="330"/>
        <v>79.95</v>
      </c>
      <c r="H10612" s="8">
        <f>VLOOKUP(C10612,Products!$A$2:$F$20,6,TRUE)</f>
        <v>27.950000000000003</v>
      </c>
      <c r="I10612" s="8">
        <f t="shared" si="331"/>
        <v>27.950000000000003</v>
      </c>
      <c r="J10612" s="42">
        <f>VLOOKUP(B10612,Invoices!A:I,9,TRUE)</f>
        <v>2021</v>
      </c>
    </row>
    <row r="10613" spans="1:10" x14ac:dyDescent="0.15">
      <c r="A10613" t="s">
        <v>13973</v>
      </c>
      <c r="B10613" t="s">
        <v>2240</v>
      </c>
      <c r="C10613" t="s">
        <v>87</v>
      </c>
      <c r="D10613" t="s">
        <v>68</v>
      </c>
      <c r="E10613">
        <v>10</v>
      </c>
      <c r="F10613" s="8">
        <f>VLOOKUP(C10613,Products!$A$2:$E$20,5,TRUE)</f>
        <v>19.95</v>
      </c>
      <c r="G10613" s="8">
        <f t="shared" si="330"/>
        <v>199.5</v>
      </c>
      <c r="H10613" s="8">
        <f>VLOOKUP(C10613,Products!$A$2:$F$20,6,TRUE)</f>
        <v>7.4499999999999993</v>
      </c>
      <c r="I10613" s="8">
        <f t="shared" si="331"/>
        <v>74.5</v>
      </c>
      <c r="J10613" s="42">
        <f>VLOOKUP(B10613,Invoices!A:I,9,TRUE)</f>
        <v>2021</v>
      </c>
    </row>
    <row r="10614" spans="1:10" x14ac:dyDescent="0.15">
      <c r="A10614" t="s">
        <v>13974</v>
      </c>
      <c r="B10614" t="s">
        <v>2240</v>
      </c>
      <c r="C10614" t="s">
        <v>105</v>
      </c>
      <c r="D10614" t="s">
        <v>81</v>
      </c>
      <c r="E10614">
        <v>20</v>
      </c>
      <c r="F10614" s="8">
        <f>VLOOKUP(C10614,Products!$A$2:$E$20,5,TRUE)</f>
        <v>8.9499999999999993</v>
      </c>
      <c r="G10614" s="8">
        <f t="shared" si="330"/>
        <v>179</v>
      </c>
      <c r="H10614" s="8">
        <f>VLOOKUP(C10614,Products!$A$2:$F$20,6,TRUE)</f>
        <v>3.1999999999999993</v>
      </c>
      <c r="I10614" s="8">
        <f t="shared" si="331"/>
        <v>63.999999999999986</v>
      </c>
      <c r="J10614" s="42">
        <f>VLOOKUP(B10614,Invoices!A:I,9,TRUE)</f>
        <v>2021</v>
      </c>
    </row>
    <row r="10615" spans="1:10" x14ac:dyDescent="0.15">
      <c r="A10615" t="s">
        <v>13975</v>
      </c>
      <c r="B10615" t="s">
        <v>2240</v>
      </c>
      <c r="C10615" t="s">
        <v>91</v>
      </c>
      <c r="D10615" t="s">
        <v>70</v>
      </c>
      <c r="E10615">
        <v>15</v>
      </c>
      <c r="F10615" s="8">
        <f>VLOOKUP(C10615,Products!$A$2:$E$20,5,TRUE)</f>
        <v>49.95</v>
      </c>
      <c r="G10615" s="8">
        <f t="shared" si="330"/>
        <v>749.25</v>
      </c>
      <c r="H10615" s="8">
        <f>VLOOKUP(C10615,Products!$A$2:$F$20,6,TRUE)</f>
        <v>21.200000000000003</v>
      </c>
      <c r="I10615" s="8">
        <f t="shared" si="331"/>
        <v>318.00000000000006</v>
      </c>
      <c r="J10615" s="42">
        <f>VLOOKUP(B10615,Invoices!A:I,9,TRUE)</f>
        <v>2021</v>
      </c>
    </row>
    <row r="10616" spans="1:10" x14ac:dyDescent="0.15">
      <c r="A10616" t="s">
        <v>13976</v>
      </c>
      <c r="B10616" t="s">
        <v>2240</v>
      </c>
      <c r="C10616" t="s">
        <v>93</v>
      </c>
      <c r="D10616" t="s">
        <v>76</v>
      </c>
      <c r="E10616">
        <v>1</v>
      </c>
      <c r="F10616" s="8">
        <f>VLOOKUP(C10616,Products!$A$2:$E$20,5,TRUE)</f>
        <v>9.9499999999999993</v>
      </c>
      <c r="G10616" s="8">
        <f t="shared" si="330"/>
        <v>9.9499999999999993</v>
      </c>
      <c r="H10616" s="8">
        <f>VLOOKUP(C10616,Products!$A$2:$F$20,6,TRUE)</f>
        <v>1.9499999999999993</v>
      </c>
      <c r="I10616" s="8">
        <f t="shared" si="331"/>
        <v>1.9499999999999993</v>
      </c>
      <c r="J10616" s="42">
        <f>VLOOKUP(B10616,Invoices!A:I,9,TRUE)</f>
        <v>2021</v>
      </c>
    </row>
    <row r="10617" spans="1:10" x14ac:dyDescent="0.15">
      <c r="A10617" t="s">
        <v>13977</v>
      </c>
      <c r="B10617" t="s">
        <v>2240</v>
      </c>
      <c r="C10617" t="s">
        <v>101</v>
      </c>
      <c r="D10617" t="s">
        <v>69</v>
      </c>
      <c r="E10617">
        <v>1</v>
      </c>
      <c r="F10617" s="8">
        <f>VLOOKUP(C10617,Products!$A$2:$E$20,5,TRUE)</f>
        <v>129.94999999999999</v>
      </c>
      <c r="G10617" s="8">
        <f t="shared" si="330"/>
        <v>129.94999999999999</v>
      </c>
      <c r="H10617" s="8">
        <f>VLOOKUP(C10617,Products!$A$2:$F$20,6,TRUE)</f>
        <v>40.449999999999989</v>
      </c>
      <c r="I10617" s="8">
        <f t="shared" si="331"/>
        <v>40.449999999999989</v>
      </c>
      <c r="J10617" s="42">
        <f>VLOOKUP(B10617,Invoices!A:I,9,TRUE)</f>
        <v>2021</v>
      </c>
    </row>
    <row r="10618" spans="1:10" x14ac:dyDescent="0.15">
      <c r="A10618" t="s">
        <v>13978</v>
      </c>
      <c r="B10618" t="s">
        <v>2241</v>
      </c>
      <c r="C10618" t="s">
        <v>90</v>
      </c>
      <c r="D10618" t="s">
        <v>72</v>
      </c>
      <c r="E10618">
        <v>5</v>
      </c>
      <c r="F10618" s="8">
        <f>VLOOKUP(C10618,Products!$A$2:$E$20,5,TRUE)</f>
        <v>8.9499999999999993</v>
      </c>
      <c r="G10618" s="8">
        <f t="shared" si="330"/>
        <v>44.75</v>
      </c>
      <c r="H10618" s="8">
        <f>VLOOKUP(C10618,Products!$A$2:$F$20,6,TRUE)</f>
        <v>5.6999999999999993</v>
      </c>
      <c r="I10618" s="8">
        <f t="shared" si="331"/>
        <v>28.499999999999996</v>
      </c>
      <c r="J10618" s="42">
        <f>VLOOKUP(B10618,Invoices!A:I,9,TRUE)</f>
        <v>2021</v>
      </c>
    </row>
    <row r="10619" spans="1:10" x14ac:dyDescent="0.15">
      <c r="A10619" t="s">
        <v>13979</v>
      </c>
      <c r="B10619" t="s">
        <v>2242</v>
      </c>
      <c r="C10619" t="s">
        <v>97</v>
      </c>
      <c r="D10619" t="s">
        <v>74</v>
      </c>
      <c r="E10619">
        <v>2</v>
      </c>
      <c r="F10619" s="8">
        <f>VLOOKUP(C10619,Products!$A$2:$E$20,5,TRUE)</f>
        <v>1.5</v>
      </c>
      <c r="G10619" s="8">
        <f t="shared" si="330"/>
        <v>3</v>
      </c>
      <c r="H10619" s="8">
        <f>VLOOKUP(C10619,Products!$A$2:$F$20,6,TRUE)</f>
        <v>0.5</v>
      </c>
      <c r="I10619" s="8">
        <f t="shared" si="331"/>
        <v>1</v>
      </c>
      <c r="J10619" s="42">
        <f>VLOOKUP(B10619,Invoices!A:I,9,TRUE)</f>
        <v>2021</v>
      </c>
    </row>
    <row r="10620" spans="1:10" x14ac:dyDescent="0.15">
      <c r="A10620" t="s">
        <v>13980</v>
      </c>
      <c r="B10620" t="s">
        <v>2242</v>
      </c>
      <c r="C10620" t="s">
        <v>103</v>
      </c>
      <c r="D10620" t="s">
        <v>77</v>
      </c>
      <c r="E10620">
        <v>5</v>
      </c>
      <c r="F10620" s="8">
        <f>VLOOKUP(C10620,Products!$A$2:$E$20,5,TRUE)</f>
        <v>8.9499999999999993</v>
      </c>
      <c r="G10620" s="8">
        <f t="shared" si="330"/>
        <v>44.75</v>
      </c>
      <c r="H10620" s="8">
        <f>VLOOKUP(C10620,Products!$A$2:$F$20,6,TRUE)</f>
        <v>3.1999999999999993</v>
      </c>
      <c r="I10620" s="8">
        <f t="shared" si="331"/>
        <v>15.999999999999996</v>
      </c>
      <c r="J10620" s="42">
        <f>VLOOKUP(B10620,Invoices!A:I,9,TRUE)</f>
        <v>2021</v>
      </c>
    </row>
    <row r="10621" spans="1:10" x14ac:dyDescent="0.15">
      <c r="A10621" t="s">
        <v>13981</v>
      </c>
      <c r="B10621" t="s">
        <v>2242</v>
      </c>
      <c r="C10621" t="s">
        <v>99</v>
      </c>
      <c r="D10621" t="s">
        <v>84</v>
      </c>
      <c r="E10621">
        <v>3</v>
      </c>
      <c r="F10621" s="8">
        <f>VLOOKUP(C10621,Products!$A$2:$E$20,5,TRUE)</f>
        <v>3.5</v>
      </c>
      <c r="G10621" s="8">
        <f t="shared" si="330"/>
        <v>10.5</v>
      </c>
      <c r="H10621" s="8">
        <f>VLOOKUP(C10621,Products!$A$2:$F$20,6,TRUE)</f>
        <v>0.54999999999999982</v>
      </c>
      <c r="I10621" s="8">
        <f t="shared" si="331"/>
        <v>1.6499999999999995</v>
      </c>
      <c r="J10621" s="42">
        <f>VLOOKUP(B10621,Invoices!A:I,9,TRUE)</f>
        <v>2021</v>
      </c>
    </row>
    <row r="10622" spans="1:10" x14ac:dyDescent="0.15">
      <c r="A10622" t="s">
        <v>13982</v>
      </c>
      <c r="B10622" t="s">
        <v>2242</v>
      </c>
      <c r="C10622" t="s">
        <v>89</v>
      </c>
      <c r="D10622" t="s">
        <v>80</v>
      </c>
      <c r="E10622">
        <v>25</v>
      </c>
      <c r="F10622" s="8">
        <f>VLOOKUP(C10622,Products!$A$2:$E$20,5,TRUE)</f>
        <v>15.95</v>
      </c>
      <c r="G10622" s="8">
        <f t="shared" si="330"/>
        <v>398.75</v>
      </c>
      <c r="H10622" s="8">
        <f>VLOOKUP(C10622,Products!$A$2:$F$20,6,TRUE)</f>
        <v>6</v>
      </c>
      <c r="I10622" s="8">
        <f t="shared" si="331"/>
        <v>150</v>
      </c>
      <c r="J10622" s="42">
        <f>VLOOKUP(B10622,Invoices!A:I,9,TRUE)</f>
        <v>2021</v>
      </c>
    </row>
    <row r="10623" spans="1:10" x14ac:dyDescent="0.15">
      <c r="A10623" t="s">
        <v>13983</v>
      </c>
      <c r="B10623" t="s">
        <v>2242</v>
      </c>
      <c r="C10623" t="s">
        <v>105</v>
      </c>
      <c r="D10623" t="s">
        <v>81</v>
      </c>
      <c r="E10623">
        <v>4</v>
      </c>
      <c r="F10623" s="8">
        <f>VLOOKUP(C10623,Products!$A$2:$E$20,5,TRUE)</f>
        <v>8.9499999999999993</v>
      </c>
      <c r="G10623" s="8">
        <f t="shared" si="330"/>
        <v>35.799999999999997</v>
      </c>
      <c r="H10623" s="8">
        <f>VLOOKUP(C10623,Products!$A$2:$F$20,6,TRUE)</f>
        <v>3.1999999999999993</v>
      </c>
      <c r="I10623" s="8">
        <f t="shared" si="331"/>
        <v>12.799999999999997</v>
      </c>
      <c r="J10623" s="42">
        <f>VLOOKUP(B10623,Invoices!A:I,9,TRUE)</f>
        <v>2021</v>
      </c>
    </row>
    <row r="10624" spans="1:10" x14ac:dyDescent="0.15">
      <c r="A10624" t="s">
        <v>13984</v>
      </c>
      <c r="B10624" t="s">
        <v>2242</v>
      </c>
      <c r="C10624" t="s">
        <v>94</v>
      </c>
      <c r="D10624" t="s">
        <v>86</v>
      </c>
      <c r="E10624">
        <v>1</v>
      </c>
      <c r="F10624" s="8">
        <f>VLOOKUP(C10624,Products!$A$2:$E$20,5,TRUE)</f>
        <v>3.5</v>
      </c>
      <c r="G10624" s="8">
        <f t="shared" si="330"/>
        <v>3.5</v>
      </c>
      <c r="H10624" s="8">
        <f>VLOOKUP(C10624,Products!$A$2:$F$20,6,TRUE)</f>
        <v>0.54999999999999982</v>
      </c>
      <c r="I10624" s="8">
        <f t="shared" si="331"/>
        <v>0.54999999999999982</v>
      </c>
      <c r="J10624" s="42">
        <f>VLOOKUP(B10624,Invoices!A:I,9,TRUE)</f>
        <v>2021</v>
      </c>
    </row>
    <row r="10625" spans="1:10" x14ac:dyDescent="0.15">
      <c r="A10625" t="s">
        <v>13985</v>
      </c>
      <c r="B10625" t="s">
        <v>2242</v>
      </c>
      <c r="C10625" t="s">
        <v>88</v>
      </c>
      <c r="D10625" t="s">
        <v>85</v>
      </c>
      <c r="E10625">
        <v>10</v>
      </c>
      <c r="F10625" s="8">
        <f>VLOOKUP(C10625,Products!$A$2:$E$20,5,TRUE)</f>
        <v>8.9499999999999993</v>
      </c>
      <c r="G10625" s="8">
        <f t="shared" si="330"/>
        <v>89.5</v>
      </c>
      <c r="H10625" s="8">
        <f>VLOOKUP(C10625,Products!$A$2:$F$20,6,TRUE)</f>
        <v>5.6999999999999993</v>
      </c>
      <c r="I10625" s="8">
        <f t="shared" si="331"/>
        <v>56.999999999999993</v>
      </c>
      <c r="J10625" s="42">
        <f>VLOOKUP(B10625,Invoices!A:I,9,TRUE)</f>
        <v>2021</v>
      </c>
    </row>
    <row r="10626" spans="1:10" x14ac:dyDescent="0.15">
      <c r="A10626" t="s">
        <v>13986</v>
      </c>
      <c r="B10626" t="s">
        <v>2242</v>
      </c>
      <c r="C10626" t="s">
        <v>102</v>
      </c>
      <c r="D10626" t="s">
        <v>83</v>
      </c>
      <c r="E10626">
        <v>2</v>
      </c>
      <c r="F10626" s="8">
        <f>VLOOKUP(C10626,Products!$A$2:$E$20,5,TRUE)</f>
        <v>29.95</v>
      </c>
      <c r="G10626" s="8">
        <f t="shared" si="330"/>
        <v>59.9</v>
      </c>
      <c r="H10626" s="8">
        <f>VLOOKUP(C10626,Products!$A$2:$F$20,6,TRUE)</f>
        <v>15</v>
      </c>
      <c r="I10626" s="8">
        <f t="shared" si="331"/>
        <v>30</v>
      </c>
      <c r="J10626" s="42">
        <f>VLOOKUP(B10626,Invoices!A:I,9,TRUE)</f>
        <v>2021</v>
      </c>
    </row>
    <row r="10627" spans="1:10" x14ac:dyDescent="0.15">
      <c r="A10627" t="s">
        <v>13987</v>
      </c>
      <c r="B10627" t="s">
        <v>2242</v>
      </c>
      <c r="C10627" t="s">
        <v>90</v>
      </c>
      <c r="D10627" t="s">
        <v>72</v>
      </c>
      <c r="E10627">
        <v>3</v>
      </c>
      <c r="F10627" s="8">
        <f>VLOOKUP(C10627,Products!$A$2:$E$20,5,TRUE)</f>
        <v>8.9499999999999993</v>
      </c>
      <c r="G10627" s="8">
        <f t="shared" ref="G10627:G10690" si="332">F10627*E10627</f>
        <v>26.849999999999998</v>
      </c>
      <c r="H10627" s="8">
        <f>VLOOKUP(C10627,Products!$A$2:$F$20,6,TRUE)</f>
        <v>5.6999999999999993</v>
      </c>
      <c r="I10627" s="8">
        <f t="shared" ref="I10627:I10690" si="333">H10627*E10627</f>
        <v>17.099999999999998</v>
      </c>
      <c r="J10627" s="42">
        <f>VLOOKUP(B10627,Invoices!A:I,9,TRUE)</f>
        <v>2021</v>
      </c>
    </row>
    <row r="10628" spans="1:10" x14ac:dyDescent="0.15">
      <c r="A10628" t="s">
        <v>13988</v>
      </c>
      <c r="B10628" t="s">
        <v>2242</v>
      </c>
      <c r="C10628" t="s">
        <v>92</v>
      </c>
      <c r="D10628" t="s">
        <v>82</v>
      </c>
      <c r="E10628">
        <v>1</v>
      </c>
      <c r="F10628" s="8">
        <f>VLOOKUP(C10628,Products!$A$2:$E$20,5,TRUE)</f>
        <v>19.95</v>
      </c>
      <c r="G10628" s="8">
        <f t="shared" si="332"/>
        <v>19.95</v>
      </c>
      <c r="H10628" s="8">
        <f>VLOOKUP(C10628,Products!$A$2:$F$20,6,TRUE)</f>
        <v>7.4499999999999993</v>
      </c>
      <c r="I10628" s="8">
        <f t="shared" si="333"/>
        <v>7.4499999999999993</v>
      </c>
      <c r="J10628" s="42">
        <f>VLOOKUP(B10628,Invoices!A:I,9,TRUE)</f>
        <v>2021</v>
      </c>
    </row>
    <row r="10629" spans="1:10" x14ac:dyDescent="0.15">
      <c r="A10629" t="s">
        <v>13989</v>
      </c>
      <c r="B10629" t="s">
        <v>2242</v>
      </c>
      <c r="C10629" t="s">
        <v>100</v>
      </c>
      <c r="D10629" t="s">
        <v>78</v>
      </c>
      <c r="E10629">
        <v>10</v>
      </c>
      <c r="F10629" s="8">
        <f>VLOOKUP(C10629,Products!$A$2:$E$20,5,TRUE)</f>
        <v>49.95</v>
      </c>
      <c r="G10629" s="8">
        <f t="shared" si="332"/>
        <v>499.5</v>
      </c>
      <c r="H10629" s="8">
        <f>VLOOKUP(C10629,Products!$A$2:$F$20,6,TRUE)</f>
        <v>19.950000000000003</v>
      </c>
      <c r="I10629" s="8">
        <f t="shared" si="333"/>
        <v>199.50000000000003</v>
      </c>
      <c r="J10629" s="42">
        <f>VLOOKUP(B10629,Invoices!A:I,9,TRUE)</f>
        <v>2021</v>
      </c>
    </row>
    <row r="10630" spans="1:10" x14ac:dyDescent="0.15">
      <c r="A10630" t="s">
        <v>13990</v>
      </c>
      <c r="B10630" t="s">
        <v>2242</v>
      </c>
      <c r="C10630" t="s">
        <v>104</v>
      </c>
      <c r="D10630" t="s">
        <v>71</v>
      </c>
      <c r="E10630">
        <v>1</v>
      </c>
      <c r="F10630" s="8">
        <f>VLOOKUP(C10630,Products!$A$2:$E$20,5,TRUE)</f>
        <v>2.95</v>
      </c>
      <c r="G10630" s="8">
        <f t="shared" si="332"/>
        <v>2.95</v>
      </c>
      <c r="H10630" s="8">
        <f>VLOOKUP(C10630,Products!$A$2:$F$20,6,TRUE)</f>
        <v>1.1500000000000001</v>
      </c>
      <c r="I10630" s="8">
        <f t="shared" si="333"/>
        <v>1.1500000000000001</v>
      </c>
      <c r="J10630" s="42">
        <f>VLOOKUP(B10630,Invoices!A:I,9,TRUE)</f>
        <v>2021</v>
      </c>
    </row>
    <row r="10631" spans="1:10" x14ac:dyDescent="0.15">
      <c r="A10631" t="s">
        <v>13991</v>
      </c>
      <c r="B10631" t="s">
        <v>2242</v>
      </c>
      <c r="C10631" t="s">
        <v>93</v>
      </c>
      <c r="D10631" t="s">
        <v>76</v>
      </c>
      <c r="E10631">
        <v>10</v>
      </c>
      <c r="F10631" s="8">
        <f>VLOOKUP(C10631,Products!$A$2:$E$20,5,TRUE)</f>
        <v>9.9499999999999993</v>
      </c>
      <c r="G10631" s="8">
        <f t="shared" si="332"/>
        <v>99.5</v>
      </c>
      <c r="H10631" s="8">
        <f>VLOOKUP(C10631,Products!$A$2:$F$20,6,TRUE)</f>
        <v>1.9499999999999993</v>
      </c>
      <c r="I10631" s="8">
        <f t="shared" si="333"/>
        <v>19.499999999999993</v>
      </c>
      <c r="J10631" s="42">
        <f>VLOOKUP(B10631,Invoices!A:I,9,TRUE)</f>
        <v>2021</v>
      </c>
    </row>
    <row r="10632" spans="1:10" x14ac:dyDescent="0.15">
      <c r="A10632" t="s">
        <v>13992</v>
      </c>
      <c r="B10632" t="s">
        <v>2242</v>
      </c>
      <c r="C10632" t="s">
        <v>91</v>
      </c>
      <c r="D10632" t="s">
        <v>70</v>
      </c>
      <c r="E10632">
        <v>1</v>
      </c>
      <c r="F10632" s="8">
        <f>VLOOKUP(C10632,Products!$A$2:$E$20,5,TRUE)</f>
        <v>49.95</v>
      </c>
      <c r="G10632" s="8">
        <f t="shared" si="332"/>
        <v>49.95</v>
      </c>
      <c r="H10632" s="8">
        <f>VLOOKUP(C10632,Products!$A$2:$F$20,6,TRUE)</f>
        <v>21.200000000000003</v>
      </c>
      <c r="I10632" s="8">
        <f t="shared" si="333"/>
        <v>21.200000000000003</v>
      </c>
      <c r="J10632" s="42">
        <f>VLOOKUP(B10632,Invoices!A:I,9,TRUE)</f>
        <v>2021</v>
      </c>
    </row>
    <row r="10633" spans="1:10" x14ac:dyDescent="0.15">
      <c r="A10633" t="s">
        <v>13993</v>
      </c>
      <c r="B10633" t="s">
        <v>2242</v>
      </c>
      <c r="C10633" t="s">
        <v>95</v>
      </c>
      <c r="D10633" t="s">
        <v>73</v>
      </c>
      <c r="E10633">
        <v>1</v>
      </c>
      <c r="F10633" s="8">
        <f>VLOOKUP(C10633,Products!$A$2:$E$20,5,TRUE)</f>
        <v>12.95</v>
      </c>
      <c r="G10633" s="8">
        <f t="shared" si="332"/>
        <v>12.95</v>
      </c>
      <c r="H10633" s="8">
        <f>VLOOKUP(C10633,Products!$A$2:$F$20,6,TRUE)</f>
        <v>4.1999999999999993</v>
      </c>
      <c r="I10633" s="8">
        <f t="shared" si="333"/>
        <v>4.1999999999999993</v>
      </c>
      <c r="J10633" s="42">
        <f>VLOOKUP(B10633,Invoices!A:I,9,TRUE)</f>
        <v>2021</v>
      </c>
    </row>
    <row r="10634" spans="1:10" x14ac:dyDescent="0.15">
      <c r="A10634" t="s">
        <v>13994</v>
      </c>
      <c r="B10634" t="s">
        <v>2242</v>
      </c>
      <c r="C10634" t="s">
        <v>98</v>
      </c>
      <c r="D10634" t="s">
        <v>79</v>
      </c>
      <c r="E10634">
        <v>7</v>
      </c>
      <c r="F10634" s="8">
        <f>VLOOKUP(C10634,Products!$A$2:$E$20,5,TRUE)</f>
        <v>14.95</v>
      </c>
      <c r="G10634" s="8">
        <f t="shared" si="332"/>
        <v>104.64999999999999</v>
      </c>
      <c r="H10634" s="8">
        <f>VLOOKUP(C10634,Products!$A$2:$F$20,6,TRUE)</f>
        <v>3.0499999999999989</v>
      </c>
      <c r="I10634" s="8">
        <f t="shared" si="333"/>
        <v>21.349999999999994</v>
      </c>
      <c r="J10634" s="42">
        <f>VLOOKUP(B10634,Invoices!A:I,9,TRUE)</f>
        <v>2021</v>
      </c>
    </row>
    <row r="10635" spans="1:10" x14ac:dyDescent="0.15">
      <c r="A10635" t="s">
        <v>13995</v>
      </c>
      <c r="B10635" t="s">
        <v>2242</v>
      </c>
      <c r="C10635" t="s">
        <v>101</v>
      </c>
      <c r="D10635" t="s">
        <v>69</v>
      </c>
      <c r="E10635">
        <v>1</v>
      </c>
      <c r="F10635" s="8">
        <f>VLOOKUP(C10635,Products!$A$2:$E$20,5,TRUE)</f>
        <v>129.94999999999999</v>
      </c>
      <c r="G10635" s="8">
        <f t="shared" si="332"/>
        <v>129.94999999999999</v>
      </c>
      <c r="H10635" s="8">
        <f>VLOOKUP(C10635,Products!$A$2:$F$20,6,TRUE)</f>
        <v>40.449999999999989</v>
      </c>
      <c r="I10635" s="8">
        <f t="shared" si="333"/>
        <v>40.449999999999989</v>
      </c>
      <c r="J10635" s="42">
        <f>VLOOKUP(B10635,Invoices!A:I,9,TRUE)</f>
        <v>2021</v>
      </c>
    </row>
    <row r="10636" spans="1:10" x14ac:dyDescent="0.15">
      <c r="A10636" t="s">
        <v>13996</v>
      </c>
      <c r="B10636" t="s">
        <v>2242</v>
      </c>
      <c r="C10636" t="s">
        <v>96</v>
      </c>
      <c r="D10636" t="s">
        <v>75</v>
      </c>
      <c r="E10636">
        <v>1</v>
      </c>
      <c r="F10636" s="8">
        <f>VLOOKUP(C10636,Products!$A$2:$E$20,5,TRUE)</f>
        <v>79.95</v>
      </c>
      <c r="G10636" s="8">
        <f t="shared" si="332"/>
        <v>79.95</v>
      </c>
      <c r="H10636" s="8">
        <f>VLOOKUP(C10636,Products!$A$2:$F$20,6,TRUE)</f>
        <v>27.950000000000003</v>
      </c>
      <c r="I10636" s="8">
        <f t="shared" si="333"/>
        <v>27.950000000000003</v>
      </c>
      <c r="J10636" s="42">
        <f>VLOOKUP(B10636,Invoices!A:I,9,TRUE)</f>
        <v>2021</v>
      </c>
    </row>
    <row r="10637" spans="1:10" x14ac:dyDescent="0.15">
      <c r="A10637" t="s">
        <v>13997</v>
      </c>
      <c r="B10637" t="s">
        <v>2243</v>
      </c>
      <c r="C10637" t="s">
        <v>94</v>
      </c>
      <c r="D10637" t="s">
        <v>86</v>
      </c>
      <c r="E10637">
        <v>1</v>
      </c>
      <c r="F10637" s="8">
        <f>VLOOKUP(C10637,Products!$A$2:$E$20,5,TRUE)</f>
        <v>3.5</v>
      </c>
      <c r="G10637" s="8">
        <f t="shared" si="332"/>
        <v>3.5</v>
      </c>
      <c r="H10637" s="8">
        <f>VLOOKUP(C10637,Products!$A$2:$F$20,6,TRUE)</f>
        <v>0.54999999999999982</v>
      </c>
      <c r="I10637" s="8">
        <f t="shared" si="333"/>
        <v>0.54999999999999982</v>
      </c>
      <c r="J10637" s="42">
        <f>VLOOKUP(B10637,Invoices!A:I,9,TRUE)</f>
        <v>2021</v>
      </c>
    </row>
    <row r="10638" spans="1:10" x14ac:dyDescent="0.15">
      <c r="A10638" t="s">
        <v>13998</v>
      </c>
      <c r="B10638" t="s">
        <v>2243</v>
      </c>
      <c r="C10638" t="s">
        <v>100</v>
      </c>
      <c r="D10638" t="s">
        <v>78</v>
      </c>
      <c r="E10638">
        <v>2</v>
      </c>
      <c r="F10638" s="8">
        <f>VLOOKUP(C10638,Products!$A$2:$E$20,5,TRUE)</f>
        <v>49.95</v>
      </c>
      <c r="G10638" s="8">
        <f t="shared" si="332"/>
        <v>99.9</v>
      </c>
      <c r="H10638" s="8">
        <f>VLOOKUP(C10638,Products!$A$2:$F$20,6,TRUE)</f>
        <v>19.950000000000003</v>
      </c>
      <c r="I10638" s="8">
        <f t="shared" si="333"/>
        <v>39.900000000000006</v>
      </c>
      <c r="J10638" s="42">
        <f>VLOOKUP(B10638,Invoices!A:I,9,TRUE)</f>
        <v>2021</v>
      </c>
    </row>
    <row r="10639" spans="1:10" x14ac:dyDescent="0.15">
      <c r="A10639" t="s">
        <v>13999</v>
      </c>
      <c r="B10639" t="s">
        <v>2243</v>
      </c>
      <c r="C10639" t="s">
        <v>91</v>
      </c>
      <c r="D10639" t="s">
        <v>70</v>
      </c>
      <c r="E10639">
        <v>2</v>
      </c>
      <c r="F10639" s="8">
        <f>VLOOKUP(C10639,Products!$A$2:$E$20,5,TRUE)</f>
        <v>49.95</v>
      </c>
      <c r="G10639" s="8">
        <f t="shared" si="332"/>
        <v>99.9</v>
      </c>
      <c r="H10639" s="8">
        <f>VLOOKUP(C10639,Products!$A$2:$F$20,6,TRUE)</f>
        <v>21.200000000000003</v>
      </c>
      <c r="I10639" s="8">
        <f t="shared" si="333"/>
        <v>42.400000000000006</v>
      </c>
      <c r="J10639" s="42">
        <f>VLOOKUP(B10639,Invoices!A:I,9,TRUE)</f>
        <v>2021</v>
      </c>
    </row>
    <row r="10640" spans="1:10" x14ac:dyDescent="0.15">
      <c r="A10640" t="s">
        <v>14000</v>
      </c>
      <c r="B10640" t="s">
        <v>2243</v>
      </c>
      <c r="C10640" t="s">
        <v>95</v>
      </c>
      <c r="D10640" t="s">
        <v>73</v>
      </c>
      <c r="E10640">
        <v>4</v>
      </c>
      <c r="F10640" s="8">
        <f>VLOOKUP(C10640,Products!$A$2:$E$20,5,TRUE)</f>
        <v>12.95</v>
      </c>
      <c r="G10640" s="8">
        <f t="shared" si="332"/>
        <v>51.8</v>
      </c>
      <c r="H10640" s="8">
        <f>VLOOKUP(C10640,Products!$A$2:$F$20,6,TRUE)</f>
        <v>4.1999999999999993</v>
      </c>
      <c r="I10640" s="8">
        <f t="shared" si="333"/>
        <v>16.799999999999997</v>
      </c>
      <c r="J10640" s="42">
        <f>VLOOKUP(B10640,Invoices!A:I,9,TRUE)</f>
        <v>2021</v>
      </c>
    </row>
    <row r="10641" spans="1:10" x14ac:dyDescent="0.15">
      <c r="A10641" t="s">
        <v>14001</v>
      </c>
      <c r="B10641" t="s">
        <v>2243</v>
      </c>
      <c r="C10641" t="s">
        <v>105</v>
      </c>
      <c r="D10641" t="s">
        <v>81</v>
      </c>
      <c r="E10641">
        <v>50</v>
      </c>
      <c r="F10641" s="8">
        <f>VLOOKUP(C10641,Products!$A$2:$E$20,5,TRUE)</f>
        <v>8.9499999999999993</v>
      </c>
      <c r="G10641" s="8">
        <f t="shared" si="332"/>
        <v>447.49999999999994</v>
      </c>
      <c r="H10641" s="8">
        <f>VLOOKUP(C10641,Products!$A$2:$F$20,6,TRUE)</f>
        <v>3.1999999999999993</v>
      </c>
      <c r="I10641" s="8">
        <f t="shared" si="333"/>
        <v>159.99999999999997</v>
      </c>
      <c r="J10641" s="42">
        <f>VLOOKUP(B10641,Invoices!A:I,9,TRUE)</f>
        <v>2021</v>
      </c>
    </row>
    <row r="10642" spans="1:10" x14ac:dyDescent="0.15">
      <c r="A10642" t="s">
        <v>14002</v>
      </c>
      <c r="B10642" t="s">
        <v>2243</v>
      </c>
      <c r="C10642" t="s">
        <v>102</v>
      </c>
      <c r="D10642" t="s">
        <v>83</v>
      </c>
      <c r="E10642">
        <v>1</v>
      </c>
      <c r="F10642" s="8">
        <f>VLOOKUP(C10642,Products!$A$2:$E$20,5,TRUE)</f>
        <v>29.95</v>
      </c>
      <c r="G10642" s="8">
        <f t="shared" si="332"/>
        <v>29.95</v>
      </c>
      <c r="H10642" s="8">
        <f>VLOOKUP(C10642,Products!$A$2:$F$20,6,TRUE)</f>
        <v>15</v>
      </c>
      <c r="I10642" s="8">
        <f t="shared" si="333"/>
        <v>15</v>
      </c>
      <c r="J10642" s="42">
        <f>VLOOKUP(B10642,Invoices!A:I,9,TRUE)</f>
        <v>2021</v>
      </c>
    </row>
    <row r="10643" spans="1:10" x14ac:dyDescent="0.15">
      <c r="A10643" t="s">
        <v>14003</v>
      </c>
      <c r="B10643" t="s">
        <v>2244</v>
      </c>
      <c r="C10643" t="s">
        <v>88</v>
      </c>
      <c r="D10643" t="s">
        <v>85</v>
      </c>
      <c r="E10643">
        <v>10</v>
      </c>
      <c r="F10643" s="8">
        <f>VLOOKUP(C10643,Products!$A$2:$E$20,5,TRUE)</f>
        <v>8.9499999999999993</v>
      </c>
      <c r="G10643" s="8">
        <f t="shared" si="332"/>
        <v>89.5</v>
      </c>
      <c r="H10643" s="8">
        <f>VLOOKUP(C10643,Products!$A$2:$F$20,6,TRUE)</f>
        <v>5.6999999999999993</v>
      </c>
      <c r="I10643" s="8">
        <f t="shared" si="333"/>
        <v>56.999999999999993</v>
      </c>
      <c r="J10643" s="42">
        <f>VLOOKUP(B10643,Invoices!A:I,9,TRUE)</f>
        <v>2021</v>
      </c>
    </row>
    <row r="10644" spans="1:10" x14ac:dyDescent="0.15">
      <c r="A10644" t="s">
        <v>14004</v>
      </c>
      <c r="B10644" t="s">
        <v>2244</v>
      </c>
      <c r="C10644" t="s">
        <v>92</v>
      </c>
      <c r="D10644" t="s">
        <v>82</v>
      </c>
      <c r="E10644">
        <v>1</v>
      </c>
      <c r="F10644" s="8">
        <f>VLOOKUP(C10644,Products!$A$2:$E$20,5,TRUE)</f>
        <v>19.95</v>
      </c>
      <c r="G10644" s="8">
        <f t="shared" si="332"/>
        <v>19.95</v>
      </c>
      <c r="H10644" s="8">
        <f>VLOOKUP(C10644,Products!$A$2:$F$20,6,TRUE)</f>
        <v>7.4499999999999993</v>
      </c>
      <c r="I10644" s="8">
        <f t="shared" si="333"/>
        <v>7.4499999999999993</v>
      </c>
      <c r="J10644" s="42">
        <f>VLOOKUP(B10644,Invoices!A:I,9,TRUE)</f>
        <v>2021</v>
      </c>
    </row>
    <row r="10645" spans="1:10" x14ac:dyDescent="0.15">
      <c r="A10645" t="s">
        <v>14005</v>
      </c>
      <c r="B10645" t="s">
        <v>2244</v>
      </c>
      <c r="C10645" t="s">
        <v>96</v>
      </c>
      <c r="D10645" t="s">
        <v>75</v>
      </c>
      <c r="E10645">
        <v>5</v>
      </c>
      <c r="F10645" s="8">
        <f>VLOOKUP(C10645,Products!$A$2:$E$20,5,TRUE)</f>
        <v>79.95</v>
      </c>
      <c r="G10645" s="8">
        <f t="shared" si="332"/>
        <v>399.75</v>
      </c>
      <c r="H10645" s="8">
        <f>VLOOKUP(C10645,Products!$A$2:$F$20,6,TRUE)</f>
        <v>27.950000000000003</v>
      </c>
      <c r="I10645" s="8">
        <f t="shared" si="333"/>
        <v>139.75</v>
      </c>
      <c r="J10645" s="42">
        <f>VLOOKUP(B10645,Invoices!A:I,9,TRUE)</f>
        <v>2021</v>
      </c>
    </row>
    <row r="10646" spans="1:10" x14ac:dyDescent="0.15">
      <c r="A10646" t="s">
        <v>14006</v>
      </c>
      <c r="B10646" t="s">
        <v>2244</v>
      </c>
      <c r="C10646" t="s">
        <v>98</v>
      </c>
      <c r="D10646" t="s">
        <v>79</v>
      </c>
      <c r="E10646">
        <v>1</v>
      </c>
      <c r="F10646" s="8">
        <f>VLOOKUP(C10646,Products!$A$2:$E$20,5,TRUE)</f>
        <v>14.95</v>
      </c>
      <c r="G10646" s="8">
        <f t="shared" si="332"/>
        <v>14.95</v>
      </c>
      <c r="H10646" s="8">
        <f>VLOOKUP(C10646,Products!$A$2:$F$20,6,TRUE)</f>
        <v>3.0499999999999989</v>
      </c>
      <c r="I10646" s="8">
        <f t="shared" si="333"/>
        <v>3.0499999999999989</v>
      </c>
      <c r="J10646" s="42">
        <f>VLOOKUP(B10646,Invoices!A:I,9,TRUE)</f>
        <v>2021</v>
      </c>
    </row>
    <row r="10647" spans="1:10" x14ac:dyDescent="0.15">
      <c r="A10647" t="s">
        <v>14007</v>
      </c>
      <c r="B10647" t="s">
        <v>2244</v>
      </c>
      <c r="C10647" t="s">
        <v>94</v>
      </c>
      <c r="D10647" t="s">
        <v>86</v>
      </c>
      <c r="E10647">
        <v>1</v>
      </c>
      <c r="F10647" s="8">
        <f>VLOOKUP(C10647,Products!$A$2:$E$20,5,TRUE)</f>
        <v>3.5</v>
      </c>
      <c r="G10647" s="8">
        <f t="shared" si="332"/>
        <v>3.5</v>
      </c>
      <c r="H10647" s="8">
        <f>VLOOKUP(C10647,Products!$A$2:$F$20,6,TRUE)</f>
        <v>0.54999999999999982</v>
      </c>
      <c r="I10647" s="8">
        <f t="shared" si="333"/>
        <v>0.54999999999999982</v>
      </c>
      <c r="J10647" s="42">
        <f>VLOOKUP(B10647,Invoices!A:I,9,TRUE)</f>
        <v>2021</v>
      </c>
    </row>
    <row r="10648" spans="1:10" x14ac:dyDescent="0.15">
      <c r="A10648" t="s">
        <v>14008</v>
      </c>
      <c r="B10648" t="s">
        <v>2244</v>
      </c>
      <c r="C10648" t="s">
        <v>102</v>
      </c>
      <c r="D10648" t="s">
        <v>83</v>
      </c>
      <c r="E10648">
        <v>1</v>
      </c>
      <c r="F10648" s="8">
        <f>VLOOKUP(C10648,Products!$A$2:$E$20,5,TRUE)</f>
        <v>29.95</v>
      </c>
      <c r="G10648" s="8">
        <f t="shared" si="332"/>
        <v>29.95</v>
      </c>
      <c r="H10648" s="8">
        <f>VLOOKUP(C10648,Products!$A$2:$F$20,6,TRUE)</f>
        <v>15</v>
      </c>
      <c r="I10648" s="8">
        <f t="shared" si="333"/>
        <v>15</v>
      </c>
      <c r="J10648" s="42">
        <f>VLOOKUP(B10648,Invoices!A:I,9,TRUE)</f>
        <v>2021</v>
      </c>
    </row>
    <row r="10649" spans="1:10" x14ac:dyDescent="0.15">
      <c r="A10649" t="s">
        <v>14009</v>
      </c>
      <c r="B10649" t="s">
        <v>2244</v>
      </c>
      <c r="C10649" t="s">
        <v>89</v>
      </c>
      <c r="D10649" t="s">
        <v>80</v>
      </c>
      <c r="E10649">
        <v>10</v>
      </c>
      <c r="F10649" s="8">
        <f>VLOOKUP(C10649,Products!$A$2:$E$20,5,TRUE)</f>
        <v>15.95</v>
      </c>
      <c r="G10649" s="8">
        <f t="shared" si="332"/>
        <v>159.5</v>
      </c>
      <c r="H10649" s="8">
        <f>VLOOKUP(C10649,Products!$A$2:$F$20,6,TRUE)</f>
        <v>6</v>
      </c>
      <c r="I10649" s="8">
        <f t="shared" si="333"/>
        <v>60</v>
      </c>
      <c r="J10649" s="42">
        <f>VLOOKUP(B10649,Invoices!A:I,9,TRUE)</f>
        <v>2021</v>
      </c>
    </row>
    <row r="10650" spans="1:10" x14ac:dyDescent="0.15">
      <c r="A10650" t="s">
        <v>14010</v>
      </c>
      <c r="B10650" t="s">
        <v>2244</v>
      </c>
      <c r="C10650" t="s">
        <v>101</v>
      </c>
      <c r="D10650" t="s">
        <v>69</v>
      </c>
      <c r="E10650">
        <v>5</v>
      </c>
      <c r="F10650" s="8">
        <f>VLOOKUP(C10650,Products!$A$2:$E$20,5,TRUE)</f>
        <v>129.94999999999999</v>
      </c>
      <c r="G10650" s="8">
        <f t="shared" si="332"/>
        <v>649.75</v>
      </c>
      <c r="H10650" s="8">
        <f>VLOOKUP(C10650,Products!$A$2:$F$20,6,TRUE)</f>
        <v>40.449999999999989</v>
      </c>
      <c r="I10650" s="8">
        <f t="shared" si="333"/>
        <v>202.24999999999994</v>
      </c>
      <c r="J10650" s="42">
        <f>VLOOKUP(B10650,Invoices!A:I,9,TRUE)</f>
        <v>2021</v>
      </c>
    </row>
    <row r="10651" spans="1:10" x14ac:dyDescent="0.15">
      <c r="A10651" t="s">
        <v>14011</v>
      </c>
      <c r="B10651" t="s">
        <v>2244</v>
      </c>
      <c r="C10651" t="s">
        <v>95</v>
      </c>
      <c r="D10651" t="s">
        <v>73</v>
      </c>
      <c r="E10651">
        <v>12</v>
      </c>
      <c r="F10651" s="8">
        <f>VLOOKUP(C10651,Products!$A$2:$E$20,5,TRUE)</f>
        <v>12.95</v>
      </c>
      <c r="G10651" s="8">
        <f t="shared" si="332"/>
        <v>155.39999999999998</v>
      </c>
      <c r="H10651" s="8">
        <f>VLOOKUP(C10651,Products!$A$2:$F$20,6,TRUE)</f>
        <v>4.1999999999999993</v>
      </c>
      <c r="I10651" s="8">
        <f t="shared" si="333"/>
        <v>50.399999999999991</v>
      </c>
      <c r="J10651" s="42">
        <f>VLOOKUP(B10651,Invoices!A:I,9,TRUE)</f>
        <v>2021</v>
      </c>
    </row>
    <row r="10652" spans="1:10" x14ac:dyDescent="0.15">
      <c r="A10652" t="s">
        <v>14012</v>
      </c>
      <c r="B10652" t="s">
        <v>2245</v>
      </c>
      <c r="C10652" t="s">
        <v>101</v>
      </c>
      <c r="D10652" t="s">
        <v>69</v>
      </c>
      <c r="E10652">
        <v>3</v>
      </c>
      <c r="F10652" s="8">
        <f>VLOOKUP(C10652,Products!$A$2:$E$20,5,TRUE)</f>
        <v>129.94999999999999</v>
      </c>
      <c r="G10652" s="8">
        <f t="shared" si="332"/>
        <v>389.84999999999997</v>
      </c>
      <c r="H10652" s="8">
        <f>VLOOKUP(C10652,Products!$A$2:$F$20,6,TRUE)</f>
        <v>40.449999999999989</v>
      </c>
      <c r="I10652" s="8">
        <f t="shared" si="333"/>
        <v>121.34999999999997</v>
      </c>
      <c r="J10652" s="42">
        <f>VLOOKUP(B10652,Invoices!A:I,9,TRUE)</f>
        <v>2021</v>
      </c>
    </row>
    <row r="10653" spans="1:10" x14ac:dyDescent="0.15">
      <c r="A10653" t="s">
        <v>14013</v>
      </c>
      <c r="B10653" t="s">
        <v>2245</v>
      </c>
      <c r="C10653" t="s">
        <v>94</v>
      </c>
      <c r="D10653" t="s">
        <v>86</v>
      </c>
      <c r="E10653">
        <v>3</v>
      </c>
      <c r="F10653" s="8">
        <f>VLOOKUP(C10653,Products!$A$2:$E$20,5,TRUE)</f>
        <v>3.5</v>
      </c>
      <c r="G10653" s="8">
        <f t="shared" si="332"/>
        <v>10.5</v>
      </c>
      <c r="H10653" s="8">
        <f>VLOOKUP(C10653,Products!$A$2:$F$20,6,TRUE)</f>
        <v>0.54999999999999982</v>
      </c>
      <c r="I10653" s="8">
        <f t="shared" si="333"/>
        <v>1.6499999999999995</v>
      </c>
      <c r="J10653" s="42">
        <f>VLOOKUP(B10653,Invoices!A:I,9,TRUE)</f>
        <v>2021</v>
      </c>
    </row>
    <row r="10654" spans="1:10" x14ac:dyDescent="0.15">
      <c r="A10654" t="s">
        <v>14014</v>
      </c>
      <c r="B10654" t="s">
        <v>2245</v>
      </c>
      <c r="C10654" t="s">
        <v>93</v>
      </c>
      <c r="D10654" t="s">
        <v>76</v>
      </c>
      <c r="E10654">
        <v>10</v>
      </c>
      <c r="F10654" s="8">
        <f>VLOOKUP(C10654,Products!$A$2:$E$20,5,TRUE)</f>
        <v>9.9499999999999993</v>
      </c>
      <c r="G10654" s="8">
        <f t="shared" si="332"/>
        <v>99.5</v>
      </c>
      <c r="H10654" s="8">
        <f>VLOOKUP(C10654,Products!$A$2:$F$20,6,TRUE)</f>
        <v>1.9499999999999993</v>
      </c>
      <c r="I10654" s="8">
        <f t="shared" si="333"/>
        <v>19.499999999999993</v>
      </c>
      <c r="J10654" s="42">
        <f>VLOOKUP(B10654,Invoices!A:I,9,TRUE)</f>
        <v>2021</v>
      </c>
    </row>
    <row r="10655" spans="1:10" x14ac:dyDescent="0.15">
      <c r="A10655" t="s">
        <v>14015</v>
      </c>
      <c r="B10655" t="s">
        <v>2245</v>
      </c>
      <c r="C10655" t="s">
        <v>90</v>
      </c>
      <c r="D10655" t="s">
        <v>72</v>
      </c>
      <c r="E10655">
        <v>1</v>
      </c>
      <c r="F10655" s="8">
        <f>VLOOKUP(C10655,Products!$A$2:$E$20,5,TRUE)</f>
        <v>8.9499999999999993</v>
      </c>
      <c r="G10655" s="8">
        <f t="shared" si="332"/>
        <v>8.9499999999999993</v>
      </c>
      <c r="H10655" s="8">
        <f>VLOOKUP(C10655,Products!$A$2:$F$20,6,TRUE)</f>
        <v>5.6999999999999993</v>
      </c>
      <c r="I10655" s="8">
        <f t="shared" si="333"/>
        <v>5.6999999999999993</v>
      </c>
      <c r="J10655" s="42">
        <f>VLOOKUP(B10655,Invoices!A:I,9,TRUE)</f>
        <v>2021</v>
      </c>
    </row>
    <row r="10656" spans="1:10" x14ac:dyDescent="0.15">
      <c r="A10656" t="s">
        <v>14016</v>
      </c>
      <c r="B10656" t="s">
        <v>2245</v>
      </c>
      <c r="C10656" t="s">
        <v>104</v>
      </c>
      <c r="D10656" t="s">
        <v>71</v>
      </c>
      <c r="E10656">
        <v>2</v>
      </c>
      <c r="F10656" s="8">
        <f>VLOOKUP(C10656,Products!$A$2:$E$20,5,TRUE)</f>
        <v>2.95</v>
      </c>
      <c r="G10656" s="8">
        <f t="shared" si="332"/>
        <v>5.9</v>
      </c>
      <c r="H10656" s="8">
        <f>VLOOKUP(C10656,Products!$A$2:$F$20,6,TRUE)</f>
        <v>1.1500000000000001</v>
      </c>
      <c r="I10656" s="8">
        <f t="shared" si="333"/>
        <v>2.3000000000000003</v>
      </c>
      <c r="J10656" s="42">
        <f>VLOOKUP(B10656,Invoices!A:I,9,TRUE)</f>
        <v>2021</v>
      </c>
    </row>
    <row r="10657" spans="1:10" x14ac:dyDescent="0.15">
      <c r="A10657" t="s">
        <v>14017</v>
      </c>
      <c r="B10657" t="s">
        <v>2245</v>
      </c>
      <c r="C10657" t="s">
        <v>89</v>
      </c>
      <c r="D10657" t="s">
        <v>80</v>
      </c>
      <c r="E10657">
        <v>1</v>
      </c>
      <c r="F10657" s="8">
        <f>VLOOKUP(C10657,Products!$A$2:$E$20,5,TRUE)</f>
        <v>15.95</v>
      </c>
      <c r="G10657" s="8">
        <f t="shared" si="332"/>
        <v>15.95</v>
      </c>
      <c r="H10657" s="8">
        <f>VLOOKUP(C10657,Products!$A$2:$F$20,6,TRUE)</f>
        <v>6</v>
      </c>
      <c r="I10657" s="8">
        <f t="shared" si="333"/>
        <v>6</v>
      </c>
      <c r="J10657" s="42">
        <f>VLOOKUP(B10657,Invoices!A:I,9,TRUE)</f>
        <v>2021</v>
      </c>
    </row>
    <row r="10658" spans="1:10" x14ac:dyDescent="0.15">
      <c r="A10658" t="s">
        <v>14018</v>
      </c>
      <c r="B10658" t="s">
        <v>2245</v>
      </c>
      <c r="C10658" t="s">
        <v>104</v>
      </c>
      <c r="D10658" t="s">
        <v>71</v>
      </c>
      <c r="E10658">
        <v>3</v>
      </c>
      <c r="F10658" s="8">
        <f>VLOOKUP(C10658,Products!$A$2:$E$20,5,TRUE)</f>
        <v>2.95</v>
      </c>
      <c r="G10658" s="8">
        <f t="shared" si="332"/>
        <v>8.8500000000000014</v>
      </c>
      <c r="H10658" s="8">
        <f>VLOOKUP(C10658,Products!$A$2:$F$20,6,TRUE)</f>
        <v>1.1500000000000001</v>
      </c>
      <c r="I10658" s="8">
        <f t="shared" si="333"/>
        <v>3.45</v>
      </c>
      <c r="J10658" s="42">
        <f>VLOOKUP(B10658,Invoices!A:I,9,TRUE)</f>
        <v>2021</v>
      </c>
    </row>
    <row r="10659" spans="1:10" x14ac:dyDescent="0.15">
      <c r="A10659" t="s">
        <v>14019</v>
      </c>
      <c r="B10659" t="s">
        <v>2245</v>
      </c>
      <c r="C10659" t="s">
        <v>88</v>
      </c>
      <c r="D10659" t="s">
        <v>85</v>
      </c>
      <c r="E10659">
        <v>1</v>
      </c>
      <c r="F10659" s="8">
        <f>VLOOKUP(C10659,Products!$A$2:$E$20,5,TRUE)</f>
        <v>8.9499999999999993</v>
      </c>
      <c r="G10659" s="8">
        <f t="shared" si="332"/>
        <v>8.9499999999999993</v>
      </c>
      <c r="H10659" s="8">
        <f>VLOOKUP(C10659,Products!$A$2:$F$20,6,TRUE)</f>
        <v>5.6999999999999993</v>
      </c>
      <c r="I10659" s="8">
        <f t="shared" si="333"/>
        <v>5.6999999999999993</v>
      </c>
      <c r="J10659" s="42">
        <f>VLOOKUP(B10659,Invoices!A:I,9,TRUE)</f>
        <v>2021</v>
      </c>
    </row>
    <row r="10660" spans="1:10" x14ac:dyDescent="0.15">
      <c r="A10660" t="s">
        <v>14020</v>
      </c>
      <c r="B10660" t="s">
        <v>2245</v>
      </c>
      <c r="C10660" t="s">
        <v>87</v>
      </c>
      <c r="D10660" t="s">
        <v>68</v>
      </c>
      <c r="E10660">
        <v>1</v>
      </c>
      <c r="F10660" s="8">
        <f>VLOOKUP(C10660,Products!$A$2:$E$20,5,TRUE)</f>
        <v>19.95</v>
      </c>
      <c r="G10660" s="8">
        <f t="shared" si="332"/>
        <v>19.95</v>
      </c>
      <c r="H10660" s="8">
        <f>VLOOKUP(C10660,Products!$A$2:$F$20,6,TRUE)</f>
        <v>7.4499999999999993</v>
      </c>
      <c r="I10660" s="8">
        <f t="shared" si="333"/>
        <v>7.4499999999999993</v>
      </c>
      <c r="J10660" s="42">
        <f>VLOOKUP(B10660,Invoices!A:I,9,TRUE)</f>
        <v>2021</v>
      </c>
    </row>
    <row r="10661" spans="1:10" x14ac:dyDescent="0.15">
      <c r="A10661" t="s">
        <v>14021</v>
      </c>
      <c r="B10661" t="s">
        <v>2245</v>
      </c>
      <c r="C10661" t="s">
        <v>91</v>
      </c>
      <c r="D10661" t="s">
        <v>70</v>
      </c>
      <c r="E10661">
        <v>4</v>
      </c>
      <c r="F10661" s="8">
        <f>VLOOKUP(C10661,Products!$A$2:$E$20,5,TRUE)</f>
        <v>49.95</v>
      </c>
      <c r="G10661" s="8">
        <f t="shared" si="332"/>
        <v>199.8</v>
      </c>
      <c r="H10661" s="8">
        <f>VLOOKUP(C10661,Products!$A$2:$F$20,6,TRUE)</f>
        <v>21.200000000000003</v>
      </c>
      <c r="I10661" s="8">
        <f t="shared" si="333"/>
        <v>84.800000000000011</v>
      </c>
      <c r="J10661" s="42">
        <f>VLOOKUP(B10661,Invoices!A:I,9,TRUE)</f>
        <v>2021</v>
      </c>
    </row>
    <row r="10662" spans="1:10" x14ac:dyDescent="0.15">
      <c r="A10662" t="s">
        <v>14022</v>
      </c>
      <c r="B10662" t="s">
        <v>2245</v>
      </c>
      <c r="C10662" t="s">
        <v>98</v>
      </c>
      <c r="D10662" t="s">
        <v>79</v>
      </c>
      <c r="E10662">
        <v>10</v>
      </c>
      <c r="F10662" s="8">
        <f>VLOOKUP(C10662,Products!$A$2:$E$20,5,TRUE)</f>
        <v>14.95</v>
      </c>
      <c r="G10662" s="8">
        <f t="shared" si="332"/>
        <v>149.5</v>
      </c>
      <c r="H10662" s="8">
        <f>VLOOKUP(C10662,Products!$A$2:$F$20,6,TRUE)</f>
        <v>3.0499999999999989</v>
      </c>
      <c r="I10662" s="8">
        <f t="shared" si="333"/>
        <v>30.499999999999989</v>
      </c>
      <c r="J10662" s="42">
        <f>VLOOKUP(B10662,Invoices!A:I,9,TRUE)</f>
        <v>2021</v>
      </c>
    </row>
    <row r="10663" spans="1:10" x14ac:dyDescent="0.15">
      <c r="A10663" t="s">
        <v>14023</v>
      </c>
      <c r="B10663" t="s">
        <v>2245</v>
      </c>
      <c r="C10663" t="s">
        <v>97</v>
      </c>
      <c r="D10663" t="s">
        <v>74</v>
      </c>
      <c r="E10663">
        <v>1</v>
      </c>
      <c r="F10663" s="8">
        <f>VLOOKUP(C10663,Products!$A$2:$E$20,5,TRUE)</f>
        <v>1.5</v>
      </c>
      <c r="G10663" s="8">
        <f t="shared" si="332"/>
        <v>1.5</v>
      </c>
      <c r="H10663" s="8">
        <f>VLOOKUP(C10663,Products!$A$2:$F$20,6,TRUE)</f>
        <v>0.5</v>
      </c>
      <c r="I10663" s="8">
        <f t="shared" si="333"/>
        <v>0.5</v>
      </c>
      <c r="J10663" s="42">
        <f>VLOOKUP(B10663,Invoices!A:I,9,TRUE)</f>
        <v>2021</v>
      </c>
    </row>
    <row r="10664" spans="1:10" x14ac:dyDescent="0.15">
      <c r="A10664" t="s">
        <v>14024</v>
      </c>
      <c r="B10664" t="s">
        <v>2245</v>
      </c>
      <c r="C10664" t="s">
        <v>102</v>
      </c>
      <c r="D10664" t="s">
        <v>83</v>
      </c>
      <c r="E10664">
        <v>3</v>
      </c>
      <c r="F10664" s="8">
        <f>VLOOKUP(C10664,Products!$A$2:$E$20,5,TRUE)</f>
        <v>29.95</v>
      </c>
      <c r="G10664" s="8">
        <f t="shared" si="332"/>
        <v>89.85</v>
      </c>
      <c r="H10664" s="8">
        <f>VLOOKUP(C10664,Products!$A$2:$F$20,6,TRUE)</f>
        <v>15</v>
      </c>
      <c r="I10664" s="8">
        <f t="shared" si="333"/>
        <v>45</v>
      </c>
      <c r="J10664" s="42">
        <f>VLOOKUP(B10664,Invoices!A:I,9,TRUE)</f>
        <v>2021</v>
      </c>
    </row>
    <row r="10665" spans="1:10" x14ac:dyDescent="0.15">
      <c r="A10665" t="s">
        <v>14025</v>
      </c>
      <c r="B10665" t="s">
        <v>2245</v>
      </c>
      <c r="C10665" t="s">
        <v>94</v>
      </c>
      <c r="D10665" t="s">
        <v>86</v>
      </c>
      <c r="E10665">
        <v>50</v>
      </c>
      <c r="F10665" s="8">
        <f>VLOOKUP(C10665,Products!$A$2:$E$20,5,TRUE)</f>
        <v>3.5</v>
      </c>
      <c r="G10665" s="8">
        <f t="shared" si="332"/>
        <v>175</v>
      </c>
      <c r="H10665" s="8">
        <f>VLOOKUP(C10665,Products!$A$2:$F$20,6,TRUE)</f>
        <v>0.54999999999999982</v>
      </c>
      <c r="I10665" s="8">
        <f t="shared" si="333"/>
        <v>27.499999999999993</v>
      </c>
      <c r="J10665" s="42">
        <f>VLOOKUP(B10665,Invoices!A:I,9,TRUE)</f>
        <v>2021</v>
      </c>
    </row>
    <row r="10666" spans="1:10" x14ac:dyDescent="0.15">
      <c r="A10666" t="s">
        <v>14026</v>
      </c>
      <c r="B10666" t="s">
        <v>2245</v>
      </c>
      <c r="C10666" t="s">
        <v>92</v>
      </c>
      <c r="D10666" t="s">
        <v>82</v>
      </c>
      <c r="E10666">
        <v>1</v>
      </c>
      <c r="F10666" s="8">
        <f>VLOOKUP(C10666,Products!$A$2:$E$20,5,TRUE)</f>
        <v>19.95</v>
      </c>
      <c r="G10666" s="8">
        <f t="shared" si="332"/>
        <v>19.95</v>
      </c>
      <c r="H10666" s="8">
        <f>VLOOKUP(C10666,Products!$A$2:$F$20,6,TRUE)</f>
        <v>7.4499999999999993</v>
      </c>
      <c r="I10666" s="8">
        <f t="shared" si="333"/>
        <v>7.4499999999999993</v>
      </c>
      <c r="J10666" s="42">
        <f>VLOOKUP(B10666,Invoices!A:I,9,TRUE)</f>
        <v>2021</v>
      </c>
    </row>
    <row r="10667" spans="1:10" x14ac:dyDescent="0.15">
      <c r="A10667" t="s">
        <v>14027</v>
      </c>
      <c r="B10667" t="s">
        <v>2245</v>
      </c>
      <c r="C10667" t="s">
        <v>97</v>
      </c>
      <c r="D10667" t="s">
        <v>74</v>
      </c>
      <c r="E10667">
        <v>10</v>
      </c>
      <c r="F10667" s="8">
        <f>VLOOKUP(C10667,Products!$A$2:$E$20,5,TRUE)</f>
        <v>1.5</v>
      </c>
      <c r="G10667" s="8">
        <f t="shared" si="332"/>
        <v>15</v>
      </c>
      <c r="H10667" s="8">
        <f>VLOOKUP(C10667,Products!$A$2:$F$20,6,TRUE)</f>
        <v>0.5</v>
      </c>
      <c r="I10667" s="8">
        <f t="shared" si="333"/>
        <v>5</v>
      </c>
      <c r="J10667" s="42">
        <f>VLOOKUP(B10667,Invoices!A:I,9,TRUE)</f>
        <v>2021</v>
      </c>
    </row>
    <row r="10668" spans="1:10" x14ac:dyDescent="0.15">
      <c r="A10668" t="s">
        <v>14028</v>
      </c>
      <c r="B10668" t="s">
        <v>2245</v>
      </c>
      <c r="C10668" t="s">
        <v>88</v>
      </c>
      <c r="D10668" t="s">
        <v>85</v>
      </c>
      <c r="E10668">
        <v>15</v>
      </c>
      <c r="F10668" s="8">
        <f>VLOOKUP(C10668,Products!$A$2:$E$20,5,TRUE)</f>
        <v>8.9499999999999993</v>
      </c>
      <c r="G10668" s="8">
        <f t="shared" si="332"/>
        <v>134.25</v>
      </c>
      <c r="H10668" s="8">
        <f>VLOOKUP(C10668,Products!$A$2:$F$20,6,TRUE)</f>
        <v>5.6999999999999993</v>
      </c>
      <c r="I10668" s="8">
        <f t="shared" si="333"/>
        <v>85.499999999999986</v>
      </c>
      <c r="J10668" s="42">
        <f>VLOOKUP(B10668,Invoices!A:I,9,TRUE)</f>
        <v>2021</v>
      </c>
    </row>
    <row r="10669" spans="1:10" x14ac:dyDescent="0.15">
      <c r="A10669" t="s">
        <v>14029</v>
      </c>
      <c r="B10669" t="s">
        <v>2245</v>
      </c>
      <c r="C10669" t="s">
        <v>93</v>
      </c>
      <c r="D10669" t="s">
        <v>76</v>
      </c>
      <c r="E10669">
        <v>1</v>
      </c>
      <c r="F10669" s="8">
        <f>VLOOKUP(C10669,Products!$A$2:$E$20,5,TRUE)</f>
        <v>9.9499999999999993</v>
      </c>
      <c r="G10669" s="8">
        <f t="shared" si="332"/>
        <v>9.9499999999999993</v>
      </c>
      <c r="H10669" s="8">
        <f>VLOOKUP(C10669,Products!$A$2:$F$20,6,TRUE)</f>
        <v>1.9499999999999993</v>
      </c>
      <c r="I10669" s="8">
        <f t="shared" si="333"/>
        <v>1.9499999999999993</v>
      </c>
      <c r="J10669" s="42">
        <f>VLOOKUP(B10669,Invoices!A:I,9,TRUE)</f>
        <v>2021</v>
      </c>
    </row>
    <row r="10670" spans="1:10" x14ac:dyDescent="0.15">
      <c r="A10670" t="s">
        <v>14030</v>
      </c>
      <c r="B10670" t="s">
        <v>2245</v>
      </c>
      <c r="C10670" t="s">
        <v>104</v>
      </c>
      <c r="D10670" t="s">
        <v>71</v>
      </c>
      <c r="E10670">
        <v>5</v>
      </c>
      <c r="F10670" s="8">
        <f>VLOOKUP(C10670,Products!$A$2:$E$20,5,TRUE)</f>
        <v>2.95</v>
      </c>
      <c r="G10670" s="8">
        <f t="shared" si="332"/>
        <v>14.75</v>
      </c>
      <c r="H10670" s="8">
        <f>VLOOKUP(C10670,Products!$A$2:$F$20,6,TRUE)</f>
        <v>1.1500000000000001</v>
      </c>
      <c r="I10670" s="8">
        <f t="shared" si="333"/>
        <v>5.7500000000000009</v>
      </c>
      <c r="J10670" s="42">
        <f>VLOOKUP(B10670,Invoices!A:I,9,TRUE)</f>
        <v>2021</v>
      </c>
    </row>
    <row r="10671" spans="1:10" x14ac:dyDescent="0.15">
      <c r="A10671" t="s">
        <v>14031</v>
      </c>
      <c r="B10671" t="s">
        <v>2245</v>
      </c>
      <c r="C10671" t="s">
        <v>97</v>
      </c>
      <c r="D10671" t="s">
        <v>74</v>
      </c>
      <c r="E10671">
        <v>6</v>
      </c>
      <c r="F10671" s="8">
        <f>VLOOKUP(C10671,Products!$A$2:$E$20,5,TRUE)</f>
        <v>1.5</v>
      </c>
      <c r="G10671" s="8">
        <f t="shared" si="332"/>
        <v>9</v>
      </c>
      <c r="H10671" s="8">
        <f>VLOOKUP(C10671,Products!$A$2:$F$20,6,TRUE)</f>
        <v>0.5</v>
      </c>
      <c r="I10671" s="8">
        <f t="shared" si="333"/>
        <v>3</v>
      </c>
      <c r="J10671" s="42">
        <f>VLOOKUP(B10671,Invoices!A:I,9,TRUE)</f>
        <v>2021</v>
      </c>
    </row>
    <row r="10672" spans="1:10" x14ac:dyDescent="0.15">
      <c r="A10672" t="s">
        <v>14032</v>
      </c>
      <c r="B10672" t="s">
        <v>2245</v>
      </c>
      <c r="C10672" t="s">
        <v>100</v>
      </c>
      <c r="D10672" t="s">
        <v>78</v>
      </c>
      <c r="E10672">
        <v>4</v>
      </c>
      <c r="F10672" s="8">
        <f>VLOOKUP(C10672,Products!$A$2:$E$20,5,TRUE)</f>
        <v>49.95</v>
      </c>
      <c r="G10672" s="8">
        <f t="shared" si="332"/>
        <v>199.8</v>
      </c>
      <c r="H10672" s="8">
        <f>VLOOKUP(C10672,Products!$A$2:$F$20,6,TRUE)</f>
        <v>19.950000000000003</v>
      </c>
      <c r="I10672" s="8">
        <f t="shared" si="333"/>
        <v>79.800000000000011</v>
      </c>
      <c r="J10672" s="42">
        <f>VLOOKUP(B10672,Invoices!A:I,9,TRUE)</f>
        <v>2021</v>
      </c>
    </row>
    <row r="10673" spans="1:10" x14ac:dyDescent="0.15">
      <c r="A10673" t="s">
        <v>14033</v>
      </c>
      <c r="B10673" t="s">
        <v>2245</v>
      </c>
      <c r="C10673" t="s">
        <v>93</v>
      </c>
      <c r="D10673" t="s">
        <v>76</v>
      </c>
      <c r="E10673">
        <v>5</v>
      </c>
      <c r="F10673" s="8">
        <f>VLOOKUP(C10673,Products!$A$2:$E$20,5,TRUE)</f>
        <v>9.9499999999999993</v>
      </c>
      <c r="G10673" s="8">
        <f t="shared" si="332"/>
        <v>49.75</v>
      </c>
      <c r="H10673" s="8">
        <f>VLOOKUP(C10673,Products!$A$2:$F$20,6,TRUE)</f>
        <v>1.9499999999999993</v>
      </c>
      <c r="I10673" s="8">
        <f t="shared" si="333"/>
        <v>9.7499999999999964</v>
      </c>
      <c r="J10673" s="42">
        <f>VLOOKUP(B10673,Invoices!A:I,9,TRUE)</f>
        <v>2021</v>
      </c>
    </row>
    <row r="10674" spans="1:10" x14ac:dyDescent="0.15">
      <c r="A10674" t="s">
        <v>14034</v>
      </c>
      <c r="B10674" t="s">
        <v>2245</v>
      </c>
      <c r="C10674" t="s">
        <v>95</v>
      </c>
      <c r="D10674" t="s">
        <v>73</v>
      </c>
      <c r="E10674">
        <v>24</v>
      </c>
      <c r="F10674" s="8">
        <f>VLOOKUP(C10674,Products!$A$2:$E$20,5,TRUE)</f>
        <v>12.95</v>
      </c>
      <c r="G10674" s="8">
        <f t="shared" si="332"/>
        <v>310.79999999999995</v>
      </c>
      <c r="H10674" s="8">
        <f>VLOOKUP(C10674,Products!$A$2:$F$20,6,TRUE)</f>
        <v>4.1999999999999993</v>
      </c>
      <c r="I10674" s="8">
        <f t="shared" si="333"/>
        <v>100.79999999999998</v>
      </c>
      <c r="J10674" s="42">
        <f>VLOOKUP(B10674,Invoices!A:I,9,TRUE)</f>
        <v>2021</v>
      </c>
    </row>
    <row r="10675" spans="1:10" x14ac:dyDescent="0.15">
      <c r="A10675" t="s">
        <v>14035</v>
      </c>
      <c r="B10675" t="s">
        <v>2245</v>
      </c>
      <c r="C10675" t="s">
        <v>103</v>
      </c>
      <c r="D10675" t="s">
        <v>77</v>
      </c>
      <c r="E10675">
        <v>1</v>
      </c>
      <c r="F10675" s="8">
        <f>VLOOKUP(C10675,Products!$A$2:$E$20,5,TRUE)</f>
        <v>8.9499999999999993</v>
      </c>
      <c r="G10675" s="8">
        <f t="shared" si="332"/>
        <v>8.9499999999999993</v>
      </c>
      <c r="H10675" s="8">
        <f>VLOOKUP(C10675,Products!$A$2:$F$20,6,TRUE)</f>
        <v>3.1999999999999993</v>
      </c>
      <c r="I10675" s="8">
        <f t="shared" si="333"/>
        <v>3.1999999999999993</v>
      </c>
      <c r="J10675" s="42">
        <f>VLOOKUP(B10675,Invoices!A:I,9,TRUE)</f>
        <v>2021</v>
      </c>
    </row>
    <row r="10676" spans="1:10" x14ac:dyDescent="0.15">
      <c r="A10676" t="s">
        <v>14036</v>
      </c>
      <c r="B10676" t="s">
        <v>2245</v>
      </c>
      <c r="C10676" t="s">
        <v>95</v>
      </c>
      <c r="D10676" t="s">
        <v>73</v>
      </c>
      <c r="E10676">
        <v>7</v>
      </c>
      <c r="F10676" s="8">
        <f>VLOOKUP(C10676,Products!$A$2:$E$20,5,TRUE)</f>
        <v>12.95</v>
      </c>
      <c r="G10676" s="8">
        <f t="shared" si="332"/>
        <v>90.649999999999991</v>
      </c>
      <c r="H10676" s="8">
        <f>VLOOKUP(C10676,Products!$A$2:$F$20,6,TRUE)</f>
        <v>4.1999999999999993</v>
      </c>
      <c r="I10676" s="8">
        <f t="shared" si="333"/>
        <v>29.399999999999995</v>
      </c>
      <c r="J10676" s="42">
        <f>VLOOKUP(B10676,Invoices!A:I,9,TRUE)</f>
        <v>2021</v>
      </c>
    </row>
    <row r="10677" spans="1:10" x14ac:dyDescent="0.15">
      <c r="A10677" t="s">
        <v>14037</v>
      </c>
      <c r="B10677" t="s">
        <v>2245</v>
      </c>
      <c r="C10677" t="s">
        <v>94</v>
      </c>
      <c r="D10677" t="s">
        <v>86</v>
      </c>
      <c r="E10677">
        <v>1</v>
      </c>
      <c r="F10677" s="8">
        <f>VLOOKUP(C10677,Products!$A$2:$E$20,5,TRUE)</f>
        <v>3.5</v>
      </c>
      <c r="G10677" s="8">
        <f t="shared" si="332"/>
        <v>3.5</v>
      </c>
      <c r="H10677" s="8">
        <f>VLOOKUP(C10677,Products!$A$2:$F$20,6,TRUE)</f>
        <v>0.54999999999999982</v>
      </c>
      <c r="I10677" s="8">
        <f t="shared" si="333"/>
        <v>0.54999999999999982</v>
      </c>
      <c r="J10677" s="42">
        <f>VLOOKUP(B10677,Invoices!A:I,9,TRUE)</f>
        <v>2021</v>
      </c>
    </row>
    <row r="10678" spans="1:10" x14ac:dyDescent="0.15">
      <c r="A10678" t="s">
        <v>14038</v>
      </c>
      <c r="B10678" t="s">
        <v>2245</v>
      </c>
      <c r="C10678" t="s">
        <v>96</v>
      </c>
      <c r="D10678" t="s">
        <v>75</v>
      </c>
      <c r="E10678">
        <v>1</v>
      </c>
      <c r="F10678" s="8">
        <f>VLOOKUP(C10678,Products!$A$2:$E$20,5,TRUE)</f>
        <v>79.95</v>
      </c>
      <c r="G10678" s="8">
        <f t="shared" si="332"/>
        <v>79.95</v>
      </c>
      <c r="H10678" s="8">
        <f>VLOOKUP(C10678,Products!$A$2:$F$20,6,TRUE)</f>
        <v>27.950000000000003</v>
      </c>
      <c r="I10678" s="8">
        <f t="shared" si="333"/>
        <v>27.950000000000003</v>
      </c>
      <c r="J10678" s="42">
        <f>VLOOKUP(B10678,Invoices!A:I,9,TRUE)</f>
        <v>2021</v>
      </c>
    </row>
    <row r="10679" spans="1:10" x14ac:dyDescent="0.15">
      <c r="A10679" t="s">
        <v>14039</v>
      </c>
      <c r="B10679" t="s">
        <v>2245</v>
      </c>
      <c r="C10679" t="s">
        <v>103</v>
      </c>
      <c r="D10679" t="s">
        <v>77</v>
      </c>
      <c r="E10679">
        <v>30</v>
      </c>
      <c r="F10679" s="8">
        <f>VLOOKUP(C10679,Products!$A$2:$E$20,5,TRUE)</f>
        <v>8.9499999999999993</v>
      </c>
      <c r="G10679" s="8">
        <f t="shared" si="332"/>
        <v>268.5</v>
      </c>
      <c r="H10679" s="8">
        <f>VLOOKUP(C10679,Products!$A$2:$F$20,6,TRUE)</f>
        <v>3.1999999999999993</v>
      </c>
      <c r="I10679" s="8">
        <f t="shared" si="333"/>
        <v>95.999999999999972</v>
      </c>
      <c r="J10679" s="42">
        <f>VLOOKUP(B10679,Invoices!A:I,9,TRUE)</f>
        <v>2021</v>
      </c>
    </row>
    <row r="10680" spans="1:10" x14ac:dyDescent="0.15">
      <c r="A10680" t="s">
        <v>14040</v>
      </c>
      <c r="B10680" t="s">
        <v>2245</v>
      </c>
      <c r="C10680" t="s">
        <v>105</v>
      </c>
      <c r="D10680" t="s">
        <v>81</v>
      </c>
      <c r="E10680">
        <v>1</v>
      </c>
      <c r="F10680" s="8">
        <f>VLOOKUP(C10680,Products!$A$2:$E$20,5,TRUE)</f>
        <v>8.9499999999999993</v>
      </c>
      <c r="G10680" s="8">
        <f t="shared" si="332"/>
        <v>8.9499999999999993</v>
      </c>
      <c r="H10680" s="8">
        <f>VLOOKUP(C10680,Products!$A$2:$F$20,6,TRUE)</f>
        <v>3.1999999999999993</v>
      </c>
      <c r="I10680" s="8">
        <f t="shared" si="333"/>
        <v>3.1999999999999993</v>
      </c>
      <c r="J10680" s="42">
        <f>VLOOKUP(B10680,Invoices!A:I,9,TRUE)</f>
        <v>2021</v>
      </c>
    </row>
    <row r="10681" spans="1:10" x14ac:dyDescent="0.15">
      <c r="A10681" t="s">
        <v>14041</v>
      </c>
      <c r="B10681" t="s">
        <v>2245</v>
      </c>
      <c r="C10681" t="s">
        <v>99</v>
      </c>
      <c r="D10681" t="s">
        <v>84</v>
      </c>
      <c r="E10681">
        <v>1</v>
      </c>
      <c r="F10681" s="8">
        <f>VLOOKUP(C10681,Products!$A$2:$E$20,5,TRUE)</f>
        <v>3.5</v>
      </c>
      <c r="G10681" s="8">
        <f t="shared" si="332"/>
        <v>3.5</v>
      </c>
      <c r="H10681" s="8">
        <f>VLOOKUP(C10681,Products!$A$2:$F$20,6,TRUE)</f>
        <v>0.54999999999999982</v>
      </c>
      <c r="I10681" s="8">
        <f t="shared" si="333"/>
        <v>0.54999999999999982</v>
      </c>
      <c r="J10681" s="42">
        <f>VLOOKUP(B10681,Invoices!A:I,9,TRUE)</f>
        <v>2021</v>
      </c>
    </row>
    <row r="10682" spans="1:10" x14ac:dyDescent="0.15">
      <c r="A10682" t="s">
        <v>14042</v>
      </c>
      <c r="B10682" t="s">
        <v>2245</v>
      </c>
      <c r="C10682" t="s">
        <v>90</v>
      </c>
      <c r="D10682" t="s">
        <v>72</v>
      </c>
      <c r="E10682">
        <v>2</v>
      </c>
      <c r="F10682" s="8">
        <f>VLOOKUP(C10682,Products!$A$2:$E$20,5,TRUE)</f>
        <v>8.9499999999999993</v>
      </c>
      <c r="G10682" s="8">
        <f t="shared" si="332"/>
        <v>17.899999999999999</v>
      </c>
      <c r="H10682" s="8">
        <f>VLOOKUP(C10682,Products!$A$2:$F$20,6,TRUE)</f>
        <v>5.6999999999999993</v>
      </c>
      <c r="I10682" s="8">
        <f t="shared" si="333"/>
        <v>11.399999999999999</v>
      </c>
      <c r="J10682" s="42">
        <f>VLOOKUP(B10682,Invoices!A:I,9,TRUE)</f>
        <v>2021</v>
      </c>
    </row>
    <row r="10683" spans="1:10" x14ac:dyDescent="0.15">
      <c r="A10683" t="s">
        <v>14043</v>
      </c>
      <c r="B10683" t="s">
        <v>2245</v>
      </c>
      <c r="C10683" t="s">
        <v>101</v>
      </c>
      <c r="D10683" t="s">
        <v>69</v>
      </c>
      <c r="E10683">
        <v>25</v>
      </c>
      <c r="F10683" s="8">
        <f>VLOOKUP(C10683,Products!$A$2:$E$20,5,TRUE)</f>
        <v>129.94999999999999</v>
      </c>
      <c r="G10683" s="8">
        <f t="shared" si="332"/>
        <v>3248.7499999999995</v>
      </c>
      <c r="H10683" s="8">
        <f>VLOOKUP(C10683,Products!$A$2:$F$20,6,TRUE)</f>
        <v>40.449999999999989</v>
      </c>
      <c r="I10683" s="8">
        <f t="shared" si="333"/>
        <v>1011.2499999999998</v>
      </c>
      <c r="J10683" s="42">
        <f>VLOOKUP(B10683,Invoices!A:I,9,TRUE)</f>
        <v>2021</v>
      </c>
    </row>
    <row r="10684" spans="1:10" x14ac:dyDescent="0.15">
      <c r="A10684" t="s">
        <v>14044</v>
      </c>
      <c r="B10684" t="s">
        <v>2246</v>
      </c>
      <c r="C10684" t="s">
        <v>105</v>
      </c>
      <c r="D10684" t="s">
        <v>81</v>
      </c>
      <c r="E10684">
        <v>1</v>
      </c>
      <c r="F10684" s="8">
        <f>VLOOKUP(C10684,Products!$A$2:$E$20,5,TRUE)</f>
        <v>8.9499999999999993</v>
      </c>
      <c r="G10684" s="8">
        <f t="shared" si="332"/>
        <v>8.9499999999999993</v>
      </c>
      <c r="H10684" s="8">
        <f>VLOOKUP(C10684,Products!$A$2:$F$20,6,TRUE)</f>
        <v>3.1999999999999993</v>
      </c>
      <c r="I10684" s="8">
        <f t="shared" si="333"/>
        <v>3.1999999999999993</v>
      </c>
      <c r="J10684" s="42">
        <f>VLOOKUP(B10684,Invoices!A:I,9,TRUE)</f>
        <v>2021</v>
      </c>
    </row>
    <row r="10685" spans="1:10" x14ac:dyDescent="0.15">
      <c r="A10685" t="s">
        <v>14045</v>
      </c>
      <c r="B10685" t="s">
        <v>2247</v>
      </c>
      <c r="C10685" t="s">
        <v>103</v>
      </c>
      <c r="D10685" t="s">
        <v>77</v>
      </c>
      <c r="E10685">
        <v>30</v>
      </c>
      <c r="F10685" s="8">
        <f>VLOOKUP(C10685,Products!$A$2:$E$20,5,TRUE)</f>
        <v>8.9499999999999993</v>
      </c>
      <c r="G10685" s="8">
        <f t="shared" si="332"/>
        <v>268.5</v>
      </c>
      <c r="H10685" s="8">
        <f>VLOOKUP(C10685,Products!$A$2:$F$20,6,TRUE)</f>
        <v>3.1999999999999993</v>
      </c>
      <c r="I10685" s="8">
        <f t="shared" si="333"/>
        <v>95.999999999999972</v>
      </c>
      <c r="J10685" s="42">
        <f>VLOOKUP(B10685,Invoices!A:I,9,TRUE)</f>
        <v>2021</v>
      </c>
    </row>
    <row r="10686" spans="1:10" x14ac:dyDescent="0.15">
      <c r="A10686" t="s">
        <v>14046</v>
      </c>
      <c r="B10686" t="s">
        <v>2247</v>
      </c>
      <c r="C10686" t="s">
        <v>96</v>
      </c>
      <c r="D10686" t="s">
        <v>75</v>
      </c>
      <c r="E10686">
        <v>1</v>
      </c>
      <c r="F10686" s="8">
        <f>VLOOKUP(C10686,Products!$A$2:$E$20,5,TRUE)</f>
        <v>79.95</v>
      </c>
      <c r="G10686" s="8">
        <f t="shared" si="332"/>
        <v>79.95</v>
      </c>
      <c r="H10686" s="8">
        <f>VLOOKUP(C10686,Products!$A$2:$F$20,6,TRUE)</f>
        <v>27.950000000000003</v>
      </c>
      <c r="I10686" s="8">
        <f t="shared" si="333"/>
        <v>27.950000000000003</v>
      </c>
      <c r="J10686" s="42">
        <f>VLOOKUP(B10686,Invoices!A:I,9,TRUE)</f>
        <v>2021</v>
      </c>
    </row>
    <row r="10687" spans="1:10" x14ac:dyDescent="0.15">
      <c r="A10687" t="s">
        <v>14047</v>
      </c>
      <c r="B10687" t="s">
        <v>2247</v>
      </c>
      <c r="C10687" t="s">
        <v>90</v>
      </c>
      <c r="D10687" t="s">
        <v>72</v>
      </c>
      <c r="E10687">
        <v>100</v>
      </c>
      <c r="F10687" s="8">
        <f>VLOOKUP(C10687,Products!$A$2:$E$20,5,TRUE)</f>
        <v>8.9499999999999993</v>
      </c>
      <c r="G10687" s="8">
        <f t="shared" si="332"/>
        <v>894.99999999999989</v>
      </c>
      <c r="H10687" s="8">
        <f>VLOOKUP(C10687,Products!$A$2:$F$20,6,TRUE)</f>
        <v>5.6999999999999993</v>
      </c>
      <c r="I10687" s="8">
        <f t="shared" si="333"/>
        <v>569.99999999999989</v>
      </c>
      <c r="J10687" s="42">
        <f>VLOOKUP(B10687,Invoices!A:I,9,TRUE)</f>
        <v>2021</v>
      </c>
    </row>
    <row r="10688" spans="1:10" x14ac:dyDescent="0.15">
      <c r="A10688" t="s">
        <v>14048</v>
      </c>
      <c r="B10688" t="s">
        <v>2248</v>
      </c>
      <c r="C10688" t="s">
        <v>93</v>
      </c>
      <c r="D10688" t="s">
        <v>76</v>
      </c>
      <c r="E10688">
        <v>1</v>
      </c>
      <c r="F10688" s="8">
        <f>VLOOKUP(C10688,Products!$A$2:$E$20,5,TRUE)</f>
        <v>9.9499999999999993</v>
      </c>
      <c r="G10688" s="8">
        <f t="shared" si="332"/>
        <v>9.9499999999999993</v>
      </c>
      <c r="H10688" s="8">
        <f>VLOOKUP(C10688,Products!$A$2:$F$20,6,TRUE)</f>
        <v>1.9499999999999993</v>
      </c>
      <c r="I10688" s="8">
        <f t="shared" si="333"/>
        <v>1.9499999999999993</v>
      </c>
      <c r="J10688" s="42">
        <f>VLOOKUP(B10688,Invoices!A:I,9,TRUE)</f>
        <v>2021</v>
      </c>
    </row>
    <row r="10689" spans="1:10" x14ac:dyDescent="0.15">
      <c r="A10689" t="s">
        <v>14049</v>
      </c>
      <c r="B10689" t="s">
        <v>2248</v>
      </c>
      <c r="C10689" t="s">
        <v>96</v>
      </c>
      <c r="D10689" t="s">
        <v>75</v>
      </c>
      <c r="E10689">
        <v>1</v>
      </c>
      <c r="F10689" s="8">
        <f>VLOOKUP(C10689,Products!$A$2:$E$20,5,TRUE)</f>
        <v>79.95</v>
      </c>
      <c r="G10689" s="8">
        <f t="shared" si="332"/>
        <v>79.95</v>
      </c>
      <c r="H10689" s="8">
        <f>VLOOKUP(C10689,Products!$A$2:$F$20,6,TRUE)</f>
        <v>27.950000000000003</v>
      </c>
      <c r="I10689" s="8">
        <f t="shared" si="333"/>
        <v>27.950000000000003</v>
      </c>
      <c r="J10689" s="42">
        <f>VLOOKUP(B10689,Invoices!A:I,9,TRUE)</f>
        <v>2021</v>
      </c>
    </row>
    <row r="10690" spans="1:10" x14ac:dyDescent="0.15">
      <c r="A10690" t="s">
        <v>14050</v>
      </c>
      <c r="B10690" t="s">
        <v>2249</v>
      </c>
      <c r="C10690" t="s">
        <v>104</v>
      </c>
      <c r="D10690" t="s">
        <v>71</v>
      </c>
      <c r="E10690">
        <v>20</v>
      </c>
      <c r="F10690" s="8">
        <f>VLOOKUP(C10690,Products!$A$2:$E$20,5,TRUE)</f>
        <v>2.95</v>
      </c>
      <c r="G10690" s="8">
        <f t="shared" si="332"/>
        <v>59</v>
      </c>
      <c r="H10690" s="8">
        <f>VLOOKUP(C10690,Products!$A$2:$F$20,6,TRUE)</f>
        <v>1.1500000000000001</v>
      </c>
      <c r="I10690" s="8">
        <f t="shared" si="333"/>
        <v>23.000000000000004</v>
      </c>
      <c r="J10690" s="42">
        <f>VLOOKUP(B10690,Invoices!A:I,9,TRUE)</f>
        <v>2021</v>
      </c>
    </row>
    <row r="10691" spans="1:10" x14ac:dyDescent="0.15">
      <c r="A10691" t="s">
        <v>14051</v>
      </c>
      <c r="B10691" t="s">
        <v>2249</v>
      </c>
      <c r="C10691" t="s">
        <v>97</v>
      </c>
      <c r="D10691" t="s">
        <v>74</v>
      </c>
      <c r="E10691">
        <v>7</v>
      </c>
      <c r="F10691" s="8">
        <f>VLOOKUP(C10691,Products!$A$2:$E$20,5,TRUE)</f>
        <v>1.5</v>
      </c>
      <c r="G10691" s="8">
        <f t="shared" ref="G10691:G10754" si="334">F10691*E10691</f>
        <v>10.5</v>
      </c>
      <c r="H10691" s="8">
        <f>VLOOKUP(C10691,Products!$A$2:$F$20,6,TRUE)</f>
        <v>0.5</v>
      </c>
      <c r="I10691" s="8">
        <f t="shared" ref="I10691:I10754" si="335">H10691*E10691</f>
        <v>3.5</v>
      </c>
      <c r="J10691" s="42">
        <f>VLOOKUP(B10691,Invoices!A:I,9,TRUE)</f>
        <v>2021</v>
      </c>
    </row>
    <row r="10692" spans="1:10" x14ac:dyDescent="0.15">
      <c r="A10692" t="s">
        <v>14052</v>
      </c>
      <c r="B10692" t="s">
        <v>2249</v>
      </c>
      <c r="C10692" t="s">
        <v>103</v>
      </c>
      <c r="D10692" t="s">
        <v>77</v>
      </c>
      <c r="E10692">
        <v>1</v>
      </c>
      <c r="F10692" s="8">
        <f>VLOOKUP(C10692,Products!$A$2:$E$20,5,TRUE)</f>
        <v>8.9499999999999993</v>
      </c>
      <c r="G10692" s="8">
        <f t="shared" si="334"/>
        <v>8.9499999999999993</v>
      </c>
      <c r="H10692" s="8">
        <f>VLOOKUP(C10692,Products!$A$2:$F$20,6,TRUE)</f>
        <v>3.1999999999999993</v>
      </c>
      <c r="I10692" s="8">
        <f t="shared" si="335"/>
        <v>3.1999999999999993</v>
      </c>
      <c r="J10692" s="42">
        <f>VLOOKUP(B10692,Invoices!A:I,9,TRUE)</f>
        <v>2021</v>
      </c>
    </row>
    <row r="10693" spans="1:10" x14ac:dyDescent="0.15">
      <c r="A10693" t="s">
        <v>14053</v>
      </c>
      <c r="B10693" t="s">
        <v>2249</v>
      </c>
      <c r="C10693" t="s">
        <v>96</v>
      </c>
      <c r="D10693" t="s">
        <v>75</v>
      </c>
      <c r="E10693">
        <v>4</v>
      </c>
      <c r="F10693" s="8">
        <f>VLOOKUP(C10693,Products!$A$2:$E$20,5,TRUE)</f>
        <v>79.95</v>
      </c>
      <c r="G10693" s="8">
        <f t="shared" si="334"/>
        <v>319.8</v>
      </c>
      <c r="H10693" s="8">
        <f>VLOOKUP(C10693,Products!$A$2:$F$20,6,TRUE)</f>
        <v>27.950000000000003</v>
      </c>
      <c r="I10693" s="8">
        <f t="shared" si="335"/>
        <v>111.80000000000001</v>
      </c>
      <c r="J10693" s="42">
        <f>VLOOKUP(B10693,Invoices!A:I,9,TRUE)</f>
        <v>2021</v>
      </c>
    </row>
    <row r="10694" spans="1:10" x14ac:dyDescent="0.15">
      <c r="A10694" t="s">
        <v>14054</v>
      </c>
      <c r="B10694" t="s">
        <v>2250</v>
      </c>
      <c r="C10694" t="s">
        <v>100</v>
      </c>
      <c r="D10694" t="s">
        <v>78</v>
      </c>
      <c r="E10694">
        <v>5</v>
      </c>
      <c r="F10694" s="8">
        <f>VLOOKUP(C10694,Products!$A$2:$E$20,5,TRUE)</f>
        <v>49.95</v>
      </c>
      <c r="G10694" s="8">
        <f t="shared" si="334"/>
        <v>249.75</v>
      </c>
      <c r="H10694" s="8">
        <f>VLOOKUP(C10694,Products!$A$2:$F$20,6,TRUE)</f>
        <v>19.950000000000003</v>
      </c>
      <c r="I10694" s="8">
        <f t="shared" si="335"/>
        <v>99.750000000000014</v>
      </c>
      <c r="J10694" s="42">
        <f>VLOOKUP(B10694,Invoices!A:I,9,TRUE)</f>
        <v>2021</v>
      </c>
    </row>
    <row r="10695" spans="1:10" x14ac:dyDescent="0.15">
      <c r="A10695" t="s">
        <v>14055</v>
      </c>
      <c r="B10695" t="s">
        <v>2250</v>
      </c>
      <c r="C10695" t="s">
        <v>91</v>
      </c>
      <c r="D10695" t="s">
        <v>70</v>
      </c>
      <c r="E10695">
        <v>5</v>
      </c>
      <c r="F10695" s="8">
        <f>VLOOKUP(C10695,Products!$A$2:$E$20,5,TRUE)</f>
        <v>49.95</v>
      </c>
      <c r="G10695" s="8">
        <f t="shared" si="334"/>
        <v>249.75</v>
      </c>
      <c r="H10695" s="8">
        <f>VLOOKUP(C10695,Products!$A$2:$F$20,6,TRUE)</f>
        <v>21.200000000000003</v>
      </c>
      <c r="I10695" s="8">
        <f t="shared" si="335"/>
        <v>106.00000000000001</v>
      </c>
      <c r="J10695" s="42">
        <f>VLOOKUP(B10695,Invoices!A:I,9,TRUE)</f>
        <v>2021</v>
      </c>
    </row>
    <row r="10696" spans="1:10" x14ac:dyDescent="0.15">
      <c r="A10696" t="s">
        <v>14056</v>
      </c>
      <c r="B10696" t="s">
        <v>2250</v>
      </c>
      <c r="C10696" t="s">
        <v>90</v>
      </c>
      <c r="D10696" t="s">
        <v>72</v>
      </c>
      <c r="E10696">
        <v>5</v>
      </c>
      <c r="F10696" s="8">
        <f>VLOOKUP(C10696,Products!$A$2:$E$20,5,TRUE)</f>
        <v>8.9499999999999993</v>
      </c>
      <c r="G10696" s="8">
        <f t="shared" si="334"/>
        <v>44.75</v>
      </c>
      <c r="H10696" s="8">
        <f>VLOOKUP(C10696,Products!$A$2:$F$20,6,TRUE)</f>
        <v>5.6999999999999993</v>
      </c>
      <c r="I10696" s="8">
        <f t="shared" si="335"/>
        <v>28.499999999999996</v>
      </c>
      <c r="J10696" s="42">
        <f>VLOOKUP(B10696,Invoices!A:I,9,TRUE)</f>
        <v>2021</v>
      </c>
    </row>
    <row r="10697" spans="1:10" x14ac:dyDescent="0.15">
      <c r="A10697" t="s">
        <v>14057</v>
      </c>
      <c r="B10697" t="s">
        <v>2251</v>
      </c>
      <c r="C10697" t="s">
        <v>90</v>
      </c>
      <c r="D10697" t="s">
        <v>72</v>
      </c>
      <c r="E10697">
        <v>2</v>
      </c>
      <c r="F10697" s="8">
        <f>VLOOKUP(C10697,Products!$A$2:$E$20,5,TRUE)</f>
        <v>8.9499999999999993</v>
      </c>
      <c r="G10697" s="8">
        <f t="shared" si="334"/>
        <v>17.899999999999999</v>
      </c>
      <c r="H10697" s="8">
        <f>VLOOKUP(C10697,Products!$A$2:$F$20,6,TRUE)</f>
        <v>5.6999999999999993</v>
      </c>
      <c r="I10697" s="8">
        <f t="shared" si="335"/>
        <v>11.399999999999999</v>
      </c>
      <c r="J10697" s="42">
        <f>VLOOKUP(B10697,Invoices!A:I,9,TRUE)</f>
        <v>2021</v>
      </c>
    </row>
    <row r="10698" spans="1:10" x14ac:dyDescent="0.15">
      <c r="A10698" t="s">
        <v>14058</v>
      </c>
      <c r="B10698" t="s">
        <v>2252</v>
      </c>
      <c r="C10698" t="s">
        <v>89</v>
      </c>
      <c r="D10698" t="s">
        <v>80</v>
      </c>
      <c r="E10698">
        <v>6</v>
      </c>
      <c r="F10698" s="8">
        <f>VLOOKUP(C10698,Products!$A$2:$E$20,5,TRUE)</f>
        <v>15.95</v>
      </c>
      <c r="G10698" s="8">
        <f t="shared" si="334"/>
        <v>95.699999999999989</v>
      </c>
      <c r="H10698" s="8">
        <f>VLOOKUP(C10698,Products!$A$2:$F$20,6,TRUE)</f>
        <v>6</v>
      </c>
      <c r="I10698" s="8">
        <f t="shared" si="335"/>
        <v>36</v>
      </c>
      <c r="J10698" s="42">
        <f>VLOOKUP(B10698,Invoices!A:I,9,TRUE)</f>
        <v>2021</v>
      </c>
    </row>
    <row r="10699" spans="1:10" x14ac:dyDescent="0.15">
      <c r="A10699" t="s">
        <v>14059</v>
      </c>
      <c r="B10699" t="s">
        <v>2252</v>
      </c>
      <c r="C10699" t="s">
        <v>93</v>
      </c>
      <c r="D10699" t="s">
        <v>76</v>
      </c>
      <c r="E10699">
        <v>10</v>
      </c>
      <c r="F10699" s="8">
        <f>VLOOKUP(C10699,Products!$A$2:$E$20,5,TRUE)</f>
        <v>9.9499999999999993</v>
      </c>
      <c r="G10699" s="8">
        <f t="shared" si="334"/>
        <v>99.5</v>
      </c>
      <c r="H10699" s="8">
        <f>VLOOKUP(C10699,Products!$A$2:$F$20,6,TRUE)</f>
        <v>1.9499999999999993</v>
      </c>
      <c r="I10699" s="8">
        <f t="shared" si="335"/>
        <v>19.499999999999993</v>
      </c>
      <c r="J10699" s="42">
        <f>VLOOKUP(B10699,Invoices!A:I,9,TRUE)</f>
        <v>2021</v>
      </c>
    </row>
    <row r="10700" spans="1:10" x14ac:dyDescent="0.15">
      <c r="A10700" t="s">
        <v>14060</v>
      </c>
      <c r="B10700" t="s">
        <v>2252</v>
      </c>
      <c r="C10700" t="s">
        <v>101</v>
      </c>
      <c r="D10700" t="s">
        <v>69</v>
      </c>
      <c r="E10700">
        <v>4</v>
      </c>
      <c r="F10700" s="8">
        <f>VLOOKUP(C10700,Products!$A$2:$E$20,5,TRUE)</f>
        <v>129.94999999999999</v>
      </c>
      <c r="G10700" s="8">
        <f t="shared" si="334"/>
        <v>519.79999999999995</v>
      </c>
      <c r="H10700" s="8">
        <f>VLOOKUP(C10700,Products!$A$2:$F$20,6,TRUE)</f>
        <v>40.449999999999989</v>
      </c>
      <c r="I10700" s="8">
        <f t="shared" si="335"/>
        <v>161.79999999999995</v>
      </c>
      <c r="J10700" s="42">
        <f>VLOOKUP(B10700,Invoices!A:I,9,TRUE)</f>
        <v>2021</v>
      </c>
    </row>
    <row r="10701" spans="1:10" x14ac:dyDescent="0.15">
      <c r="A10701" t="s">
        <v>14061</v>
      </c>
      <c r="B10701" t="s">
        <v>2252</v>
      </c>
      <c r="C10701" t="s">
        <v>88</v>
      </c>
      <c r="D10701" t="s">
        <v>85</v>
      </c>
      <c r="E10701">
        <v>2</v>
      </c>
      <c r="F10701" s="8">
        <f>VLOOKUP(C10701,Products!$A$2:$E$20,5,TRUE)</f>
        <v>8.9499999999999993</v>
      </c>
      <c r="G10701" s="8">
        <f t="shared" si="334"/>
        <v>17.899999999999999</v>
      </c>
      <c r="H10701" s="8">
        <f>VLOOKUP(C10701,Products!$A$2:$F$20,6,TRUE)</f>
        <v>5.6999999999999993</v>
      </c>
      <c r="I10701" s="8">
        <f t="shared" si="335"/>
        <v>11.399999999999999</v>
      </c>
      <c r="J10701" s="42">
        <f>VLOOKUP(B10701,Invoices!A:I,9,TRUE)</f>
        <v>2021</v>
      </c>
    </row>
    <row r="10702" spans="1:10" x14ac:dyDescent="0.15">
      <c r="A10702" t="s">
        <v>14062</v>
      </c>
      <c r="B10702" t="s">
        <v>2253</v>
      </c>
      <c r="C10702" t="s">
        <v>88</v>
      </c>
      <c r="D10702" t="s">
        <v>85</v>
      </c>
      <c r="E10702">
        <v>10</v>
      </c>
      <c r="F10702" s="8">
        <f>VLOOKUP(C10702,Products!$A$2:$E$20,5,TRUE)</f>
        <v>8.9499999999999993</v>
      </c>
      <c r="G10702" s="8">
        <f t="shared" si="334"/>
        <v>89.5</v>
      </c>
      <c r="H10702" s="8">
        <f>VLOOKUP(C10702,Products!$A$2:$F$20,6,TRUE)</f>
        <v>5.6999999999999993</v>
      </c>
      <c r="I10702" s="8">
        <f t="shared" si="335"/>
        <v>56.999999999999993</v>
      </c>
      <c r="J10702" s="42">
        <f>VLOOKUP(B10702,Invoices!A:I,9,TRUE)</f>
        <v>2021</v>
      </c>
    </row>
    <row r="10703" spans="1:10" x14ac:dyDescent="0.15">
      <c r="A10703" t="s">
        <v>14063</v>
      </c>
      <c r="B10703" t="s">
        <v>2253</v>
      </c>
      <c r="C10703" t="s">
        <v>92</v>
      </c>
      <c r="D10703" t="s">
        <v>82</v>
      </c>
      <c r="E10703">
        <v>5</v>
      </c>
      <c r="F10703" s="8">
        <f>VLOOKUP(C10703,Products!$A$2:$E$20,5,TRUE)</f>
        <v>19.95</v>
      </c>
      <c r="G10703" s="8">
        <f t="shared" si="334"/>
        <v>99.75</v>
      </c>
      <c r="H10703" s="8">
        <f>VLOOKUP(C10703,Products!$A$2:$F$20,6,TRUE)</f>
        <v>7.4499999999999993</v>
      </c>
      <c r="I10703" s="8">
        <f t="shared" si="335"/>
        <v>37.25</v>
      </c>
      <c r="J10703" s="42">
        <f>VLOOKUP(B10703,Invoices!A:I,9,TRUE)</f>
        <v>2021</v>
      </c>
    </row>
    <row r="10704" spans="1:10" x14ac:dyDescent="0.15">
      <c r="A10704" t="s">
        <v>14064</v>
      </c>
      <c r="B10704" t="s">
        <v>2253</v>
      </c>
      <c r="C10704" t="s">
        <v>94</v>
      </c>
      <c r="D10704" t="s">
        <v>86</v>
      </c>
      <c r="E10704">
        <v>15</v>
      </c>
      <c r="F10704" s="8">
        <f>VLOOKUP(C10704,Products!$A$2:$E$20,5,TRUE)</f>
        <v>3.5</v>
      </c>
      <c r="G10704" s="8">
        <f t="shared" si="334"/>
        <v>52.5</v>
      </c>
      <c r="H10704" s="8">
        <f>VLOOKUP(C10704,Products!$A$2:$F$20,6,TRUE)</f>
        <v>0.54999999999999982</v>
      </c>
      <c r="I10704" s="8">
        <f t="shared" si="335"/>
        <v>8.2499999999999964</v>
      </c>
      <c r="J10704" s="42">
        <f>VLOOKUP(B10704,Invoices!A:I,9,TRUE)</f>
        <v>2021</v>
      </c>
    </row>
    <row r="10705" spans="1:10" x14ac:dyDescent="0.15">
      <c r="A10705" t="s">
        <v>14065</v>
      </c>
      <c r="B10705" t="s">
        <v>2253</v>
      </c>
      <c r="C10705" t="s">
        <v>95</v>
      </c>
      <c r="D10705" t="s">
        <v>73</v>
      </c>
      <c r="E10705">
        <v>4</v>
      </c>
      <c r="F10705" s="8">
        <f>VLOOKUP(C10705,Products!$A$2:$E$20,5,TRUE)</f>
        <v>12.95</v>
      </c>
      <c r="G10705" s="8">
        <f t="shared" si="334"/>
        <v>51.8</v>
      </c>
      <c r="H10705" s="8">
        <f>VLOOKUP(C10705,Products!$A$2:$F$20,6,TRUE)</f>
        <v>4.1999999999999993</v>
      </c>
      <c r="I10705" s="8">
        <f t="shared" si="335"/>
        <v>16.799999999999997</v>
      </c>
      <c r="J10705" s="42">
        <f>VLOOKUP(B10705,Invoices!A:I,9,TRUE)</f>
        <v>2021</v>
      </c>
    </row>
    <row r="10706" spans="1:10" x14ac:dyDescent="0.15">
      <c r="A10706" t="s">
        <v>14066</v>
      </c>
      <c r="B10706" t="s">
        <v>2253</v>
      </c>
      <c r="C10706" t="s">
        <v>90</v>
      </c>
      <c r="D10706" t="s">
        <v>72</v>
      </c>
      <c r="E10706">
        <v>1</v>
      </c>
      <c r="F10706" s="8">
        <f>VLOOKUP(C10706,Products!$A$2:$E$20,5,TRUE)</f>
        <v>8.9499999999999993</v>
      </c>
      <c r="G10706" s="8">
        <f t="shared" si="334"/>
        <v>8.9499999999999993</v>
      </c>
      <c r="H10706" s="8">
        <f>VLOOKUP(C10706,Products!$A$2:$F$20,6,TRUE)</f>
        <v>5.6999999999999993</v>
      </c>
      <c r="I10706" s="8">
        <f t="shared" si="335"/>
        <v>5.6999999999999993</v>
      </c>
      <c r="J10706" s="42">
        <f>VLOOKUP(B10706,Invoices!A:I,9,TRUE)</f>
        <v>2021</v>
      </c>
    </row>
    <row r="10707" spans="1:10" x14ac:dyDescent="0.15">
      <c r="A10707" t="s">
        <v>14067</v>
      </c>
      <c r="B10707" t="s">
        <v>2253</v>
      </c>
      <c r="C10707" t="s">
        <v>96</v>
      </c>
      <c r="D10707" t="s">
        <v>75</v>
      </c>
      <c r="E10707">
        <v>5</v>
      </c>
      <c r="F10707" s="8">
        <f>VLOOKUP(C10707,Products!$A$2:$E$20,5,TRUE)</f>
        <v>79.95</v>
      </c>
      <c r="G10707" s="8">
        <f t="shared" si="334"/>
        <v>399.75</v>
      </c>
      <c r="H10707" s="8">
        <f>VLOOKUP(C10707,Products!$A$2:$F$20,6,TRUE)</f>
        <v>27.950000000000003</v>
      </c>
      <c r="I10707" s="8">
        <f t="shared" si="335"/>
        <v>139.75</v>
      </c>
      <c r="J10707" s="42">
        <f>VLOOKUP(B10707,Invoices!A:I,9,TRUE)</f>
        <v>2021</v>
      </c>
    </row>
    <row r="10708" spans="1:10" x14ac:dyDescent="0.15">
      <c r="A10708" t="s">
        <v>14068</v>
      </c>
      <c r="B10708" t="s">
        <v>2254</v>
      </c>
      <c r="C10708" t="s">
        <v>94</v>
      </c>
      <c r="D10708" t="s">
        <v>86</v>
      </c>
      <c r="E10708">
        <v>2</v>
      </c>
      <c r="F10708" s="8">
        <f>VLOOKUP(C10708,Products!$A$2:$E$20,5,TRUE)</f>
        <v>3.5</v>
      </c>
      <c r="G10708" s="8">
        <f t="shared" si="334"/>
        <v>7</v>
      </c>
      <c r="H10708" s="8">
        <f>VLOOKUP(C10708,Products!$A$2:$F$20,6,TRUE)</f>
        <v>0.54999999999999982</v>
      </c>
      <c r="I10708" s="8">
        <f t="shared" si="335"/>
        <v>1.0999999999999996</v>
      </c>
      <c r="J10708" s="42">
        <f>VLOOKUP(B10708,Invoices!A:I,9,TRUE)</f>
        <v>2021</v>
      </c>
    </row>
    <row r="10709" spans="1:10" x14ac:dyDescent="0.15">
      <c r="A10709" t="s">
        <v>14069</v>
      </c>
      <c r="B10709" t="s">
        <v>2255</v>
      </c>
      <c r="C10709" t="s">
        <v>94</v>
      </c>
      <c r="D10709" t="s">
        <v>86</v>
      </c>
      <c r="E10709">
        <v>2</v>
      </c>
      <c r="F10709" s="8">
        <f>VLOOKUP(C10709,Products!$A$2:$E$20,5,TRUE)</f>
        <v>3.5</v>
      </c>
      <c r="G10709" s="8">
        <f t="shared" si="334"/>
        <v>7</v>
      </c>
      <c r="H10709" s="8">
        <f>VLOOKUP(C10709,Products!$A$2:$F$20,6,TRUE)</f>
        <v>0.54999999999999982</v>
      </c>
      <c r="I10709" s="8">
        <f t="shared" si="335"/>
        <v>1.0999999999999996</v>
      </c>
      <c r="J10709" s="42">
        <f>VLOOKUP(B10709,Invoices!A:I,9,TRUE)</f>
        <v>2021</v>
      </c>
    </row>
    <row r="10710" spans="1:10" x14ac:dyDescent="0.15">
      <c r="A10710" t="s">
        <v>14070</v>
      </c>
      <c r="B10710" t="s">
        <v>2255</v>
      </c>
      <c r="C10710" t="s">
        <v>103</v>
      </c>
      <c r="D10710" t="s">
        <v>77</v>
      </c>
      <c r="E10710">
        <v>2</v>
      </c>
      <c r="F10710" s="8">
        <f>VLOOKUP(C10710,Products!$A$2:$E$20,5,TRUE)</f>
        <v>8.9499999999999993</v>
      </c>
      <c r="G10710" s="8">
        <f t="shared" si="334"/>
        <v>17.899999999999999</v>
      </c>
      <c r="H10710" s="8">
        <f>VLOOKUP(C10710,Products!$A$2:$F$20,6,TRUE)</f>
        <v>3.1999999999999993</v>
      </c>
      <c r="I10710" s="8">
        <f t="shared" si="335"/>
        <v>6.3999999999999986</v>
      </c>
      <c r="J10710" s="42">
        <f>VLOOKUP(B10710,Invoices!A:I,9,TRUE)</f>
        <v>2021</v>
      </c>
    </row>
    <row r="10711" spans="1:10" x14ac:dyDescent="0.15">
      <c r="A10711" t="s">
        <v>14071</v>
      </c>
      <c r="B10711" t="s">
        <v>2255</v>
      </c>
      <c r="C10711" t="s">
        <v>100</v>
      </c>
      <c r="D10711" t="s">
        <v>78</v>
      </c>
      <c r="E10711">
        <v>50</v>
      </c>
      <c r="F10711" s="8">
        <f>VLOOKUP(C10711,Products!$A$2:$E$20,5,TRUE)</f>
        <v>49.95</v>
      </c>
      <c r="G10711" s="8">
        <f t="shared" si="334"/>
        <v>2497.5</v>
      </c>
      <c r="H10711" s="8">
        <f>VLOOKUP(C10711,Products!$A$2:$F$20,6,TRUE)</f>
        <v>19.950000000000003</v>
      </c>
      <c r="I10711" s="8">
        <f t="shared" si="335"/>
        <v>997.50000000000011</v>
      </c>
      <c r="J10711" s="42">
        <f>VLOOKUP(B10711,Invoices!A:I,9,TRUE)</f>
        <v>2021</v>
      </c>
    </row>
    <row r="10712" spans="1:10" x14ac:dyDescent="0.15">
      <c r="A10712" t="s">
        <v>14072</v>
      </c>
      <c r="B10712" t="s">
        <v>2255</v>
      </c>
      <c r="C10712" t="s">
        <v>96</v>
      </c>
      <c r="D10712" t="s">
        <v>75</v>
      </c>
      <c r="E10712">
        <v>1</v>
      </c>
      <c r="F10712" s="8">
        <f>VLOOKUP(C10712,Products!$A$2:$E$20,5,TRUE)</f>
        <v>79.95</v>
      </c>
      <c r="G10712" s="8">
        <f t="shared" si="334"/>
        <v>79.95</v>
      </c>
      <c r="H10712" s="8">
        <f>VLOOKUP(C10712,Products!$A$2:$F$20,6,TRUE)</f>
        <v>27.950000000000003</v>
      </c>
      <c r="I10712" s="8">
        <f t="shared" si="335"/>
        <v>27.950000000000003</v>
      </c>
      <c r="J10712" s="42">
        <f>VLOOKUP(B10712,Invoices!A:I,9,TRUE)</f>
        <v>2021</v>
      </c>
    </row>
    <row r="10713" spans="1:10" x14ac:dyDescent="0.15">
      <c r="A10713" t="s">
        <v>14073</v>
      </c>
      <c r="B10713" t="s">
        <v>2256</v>
      </c>
      <c r="C10713" t="s">
        <v>94</v>
      </c>
      <c r="D10713" t="s">
        <v>86</v>
      </c>
      <c r="E10713">
        <v>1</v>
      </c>
      <c r="F10713" s="8">
        <f>VLOOKUP(C10713,Products!$A$2:$E$20,5,TRUE)</f>
        <v>3.5</v>
      </c>
      <c r="G10713" s="8">
        <f t="shared" si="334"/>
        <v>3.5</v>
      </c>
      <c r="H10713" s="8">
        <f>VLOOKUP(C10713,Products!$A$2:$F$20,6,TRUE)</f>
        <v>0.54999999999999982</v>
      </c>
      <c r="I10713" s="8">
        <f t="shared" si="335"/>
        <v>0.54999999999999982</v>
      </c>
      <c r="J10713" s="42">
        <f>VLOOKUP(B10713,Invoices!A:I,9,TRUE)</f>
        <v>2021</v>
      </c>
    </row>
    <row r="10714" spans="1:10" x14ac:dyDescent="0.15">
      <c r="A10714" t="s">
        <v>14074</v>
      </c>
      <c r="B10714" t="s">
        <v>2256</v>
      </c>
      <c r="C10714" t="s">
        <v>96</v>
      </c>
      <c r="D10714" t="s">
        <v>75</v>
      </c>
      <c r="E10714">
        <v>1</v>
      </c>
      <c r="F10714" s="8">
        <f>VLOOKUP(C10714,Products!$A$2:$E$20,5,TRUE)</f>
        <v>79.95</v>
      </c>
      <c r="G10714" s="8">
        <f t="shared" si="334"/>
        <v>79.95</v>
      </c>
      <c r="H10714" s="8">
        <f>VLOOKUP(C10714,Products!$A$2:$F$20,6,TRUE)</f>
        <v>27.950000000000003</v>
      </c>
      <c r="I10714" s="8">
        <f t="shared" si="335"/>
        <v>27.950000000000003</v>
      </c>
      <c r="J10714" s="42">
        <f>VLOOKUP(B10714,Invoices!A:I,9,TRUE)</f>
        <v>2021</v>
      </c>
    </row>
    <row r="10715" spans="1:10" x14ac:dyDescent="0.15">
      <c r="A10715" t="s">
        <v>14075</v>
      </c>
      <c r="B10715" t="s">
        <v>2256</v>
      </c>
      <c r="C10715" t="s">
        <v>88</v>
      </c>
      <c r="D10715" t="s">
        <v>85</v>
      </c>
      <c r="E10715">
        <v>2</v>
      </c>
      <c r="F10715" s="8">
        <f>VLOOKUP(C10715,Products!$A$2:$E$20,5,TRUE)</f>
        <v>8.9499999999999993</v>
      </c>
      <c r="G10715" s="8">
        <f t="shared" si="334"/>
        <v>17.899999999999999</v>
      </c>
      <c r="H10715" s="8">
        <f>VLOOKUP(C10715,Products!$A$2:$F$20,6,TRUE)</f>
        <v>5.6999999999999993</v>
      </c>
      <c r="I10715" s="8">
        <f t="shared" si="335"/>
        <v>11.399999999999999</v>
      </c>
      <c r="J10715" s="42">
        <f>VLOOKUP(B10715,Invoices!A:I,9,TRUE)</f>
        <v>2021</v>
      </c>
    </row>
    <row r="10716" spans="1:10" x14ac:dyDescent="0.15">
      <c r="A10716" t="s">
        <v>14076</v>
      </c>
      <c r="B10716" t="s">
        <v>2256</v>
      </c>
      <c r="C10716" t="s">
        <v>105</v>
      </c>
      <c r="D10716" t="s">
        <v>81</v>
      </c>
      <c r="E10716">
        <v>1</v>
      </c>
      <c r="F10716" s="8">
        <f>VLOOKUP(C10716,Products!$A$2:$E$20,5,TRUE)</f>
        <v>8.9499999999999993</v>
      </c>
      <c r="G10716" s="8">
        <f t="shared" si="334"/>
        <v>8.9499999999999993</v>
      </c>
      <c r="H10716" s="8">
        <f>VLOOKUP(C10716,Products!$A$2:$F$20,6,TRUE)</f>
        <v>3.1999999999999993</v>
      </c>
      <c r="I10716" s="8">
        <f t="shared" si="335"/>
        <v>3.1999999999999993</v>
      </c>
      <c r="J10716" s="42">
        <f>VLOOKUP(B10716,Invoices!A:I,9,TRUE)</f>
        <v>2021</v>
      </c>
    </row>
    <row r="10717" spans="1:10" x14ac:dyDescent="0.15">
      <c r="A10717" t="s">
        <v>14077</v>
      </c>
      <c r="B10717" t="s">
        <v>2256</v>
      </c>
      <c r="C10717" t="s">
        <v>98</v>
      </c>
      <c r="D10717" t="s">
        <v>79</v>
      </c>
      <c r="E10717">
        <v>6</v>
      </c>
      <c r="F10717" s="8">
        <f>VLOOKUP(C10717,Products!$A$2:$E$20,5,TRUE)</f>
        <v>14.95</v>
      </c>
      <c r="G10717" s="8">
        <f t="shared" si="334"/>
        <v>89.699999999999989</v>
      </c>
      <c r="H10717" s="8">
        <f>VLOOKUP(C10717,Products!$A$2:$F$20,6,TRUE)</f>
        <v>3.0499999999999989</v>
      </c>
      <c r="I10717" s="8">
        <f t="shared" si="335"/>
        <v>18.299999999999994</v>
      </c>
      <c r="J10717" s="42">
        <f>VLOOKUP(B10717,Invoices!A:I,9,TRUE)</f>
        <v>2021</v>
      </c>
    </row>
    <row r="10718" spans="1:10" x14ac:dyDescent="0.15">
      <c r="A10718" t="s">
        <v>14078</v>
      </c>
      <c r="B10718" t="s">
        <v>2256</v>
      </c>
      <c r="C10718" t="s">
        <v>101</v>
      </c>
      <c r="D10718" t="s">
        <v>69</v>
      </c>
      <c r="E10718">
        <v>50</v>
      </c>
      <c r="F10718" s="8">
        <f>VLOOKUP(C10718,Products!$A$2:$E$20,5,TRUE)</f>
        <v>129.94999999999999</v>
      </c>
      <c r="G10718" s="8">
        <f t="shared" si="334"/>
        <v>6497.4999999999991</v>
      </c>
      <c r="H10718" s="8">
        <f>VLOOKUP(C10718,Products!$A$2:$F$20,6,TRUE)</f>
        <v>40.449999999999989</v>
      </c>
      <c r="I10718" s="8">
        <f t="shared" si="335"/>
        <v>2022.4999999999995</v>
      </c>
      <c r="J10718" s="42">
        <f>VLOOKUP(B10718,Invoices!A:I,9,TRUE)</f>
        <v>2021</v>
      </c>
    </row>
    <row r="10719" spans="1:10" x14ac:dyDescent="0.15">
      <c r="A10719" t="s">
        <v>14079</v>
      </c>
      <c r="B10719" t="s">
        <v>2256</v>
      </c>
      <c r="C10719" t="s">
        <v>91</v>
      </c>
      <c r="D10719" t="s">
        <v>70</v>
      </c>
      <c r="E10719">
        <v>1</v>
      </c>
      <c r="F10719" s="8">
        <f>VLOOKUP(C10719,Products!$A$2:$E$20,5,TRUE)</f>
        <v>49.95</v>
      </c>
      <c r="G10719" s="8">
        <f t="shared" si="334"/>
        <v>49.95</v>
      </c>
      <c r="H10719" s="8">
        <f>VLOOKUP(C10719,Products!$A$2:$F$20,6,TRUE)</f>
        <v>21.200000000000003</v>
      </c>
      <c r="I10719" s="8">
        <f t="shared" si="335"/>
        <v>21.200000000000003</v>
      </c>
      <c r="J10719" s="42">
        <f>VLOOKUP(B10719,Invoices!A:I,9,TRUE)</f>
        <v>2021</v>
      </c>
    </row>
    <row r="10720" spans="1:10" x14ac:dyDescent="0.15">
      <c r="A10720" t="s">
        <v>14080</v>
      </c>
      <c r="B10720" t="s">
        <v>2256</v>
      </c>
      <c r="C10720" t="s">
        <v>87</v>
      </c>
      <c r="D10720" t="s">
        <v>68</v>
      </c>
      <c r="E10720">
        <v>5</v>
      </c>
      <c r="F10720" s="8">
        <f>VLOOKUP(C10720,Products!$A$2:$E$20,5,TRUE)</f>
        <v>19.95</v>
      </c>
      <c r="G10720" s="8">
        <f t="shared" si="334"/>
        <v>99.75</v>
      </c>
      <c r="H10720" s="8">
        <f>VLOOKUP(C10720,Products!$A$2:$F$20,6,TRUE)</f>
        <v>7.4499999999999993</v>
      </c>
      <c r="I10720" s="8">
        <f t="shared" si="335"/>
        <v>37.25</v>
      </c>
      <c r="J10720" s="42">
        <f>VLOOKUP(B10720,Invoices!A:I,9,TRUE)</f>
        <v>2021</v>
      </c>
    </row>
    <row r="10721" spans="1:10" x14ac:dyDescent="0.15">
      <c r="A10721" t="s">
        <v>14081</v>
      </c>
      <c r="B10721" t="s">
        <v>2256</v>
      </c>
      <c r="C10721" t="s">
        <v>97</v>
      </c>
      <c r="D10721" t="s">
        <v>74</v>
      </c>
      <c r="E10721">
        <v>1</v>
      </c>
      <c r="F10721" s="8">
        <f>VLOOKUP(C10721,Products!$A$2:$E$20,5,TRUE)</f>
        <v>1.5</v>
      </c>
      <c r="G10721" s="8">
        <f t="shared" si="334"/>
        <v>1.5</v>
      </c>
      <c r="H10721" s="8">
        <f>VLOOKUP(C10721,Products!$A$2:$F$20,6,TRUE)</f>
        <v>0.5</v>
      </c>
      <c r="I10721" s="8">
        <f t="shared" si="335"/>
        <v>0.5</v>
      </c>
      <c r="J10721" s="42">
        <f>VLOOKUP(B10721,Invoices!A:I,9,TRUE)</f>
        <v>2021</v>
      </c>
    </row>
    <row r="10722" spans="1:10" x14ac:dyDescent="0.15">
      <c r="A10722" t="s">
        <v>14082</v>
      </c>
      <c r="B10722" t="s">
        <v>2257</v>
      </c>
      <c r="C10722" t="s">
        <v>104</v>
      </c>
      <c r="D10722" t="s">
        <v>71</v>
      </c>
      <c r="E10722">
        <v>3</v>
      </c>
      <c r="F10722" s="8">
        <f>VLOOKUP(C10722,Products!$A$2:$E$20,5,TRUE)</f>
        <v>2.95</v>
      </c>
      <c r="G10722" s="8">
        <f t="shared" si="334"/>
        <v>8.8500000000000014</v>
      </c>
      <c r="H10722" s="8">
        <f>VLOOKUP(C10722,Products!$A$2:$F$20,6,TRUE)</f>
        <v>1.1500000000000001</v>
      </c>
      <c r="I10722" s="8">
        <f t="shared" si="335"/>
        <v>3.45</v>
      </c>
      <c r="J10722" s="42">
        <f>VLOOKUP(B10722,Invoices!A:I,9,TRUE)</f>
        <v>2021</v>
      </c>
    </row>
    <row r="10723" spans="1:10" x14ac:dyDescent="0.15">
      <c r="A10723" t="s">
        <v>14083</v>
      </c>
      <c r="B10723" t="s">
        <v>2257</v>
      </c>
      <c r="C10723" t="s">
        <v>96</v>
      </c>
      <c r="D10723" t="s">
        <v>75</v>
      </c>
      <c r="E10723">
        <v>3</v>
      </c>
      <c r="F10723" s="8">
        <f>VLOOKUP(C10723,Products!$A$2:$E$20,5,TRUE)</f>
        <v>79.95</v>
      </c>
      <c r="G10723" s="8">
        <f t="shared" si="334"/>
        <v>239.85000000000002</v>
      </c>
      <c r="H10723" s="8">
        <f>VLOOKUP(C10723,Products!$A$2:$F$20,6,TRUE)</f>
        <v>27.950000000000003</v>
      </c>
      <c r="I10723" s="8">
        <f t="shared" si="335"/>
        <v>83.850000000000009</v>
      </c>
      <c r="J10723" s="42">
        <f>VLOOKUP(B10723,Invoices!A:I,9,TRUE)</f>
        <v>2021</v>
      </c>
    </row>
    <row r="10724" spans="1:10" x14ac:dyDescent="0.15">
      <c r="A10724" t="s">
        <v>14084</v>
      </c>
      <c r="B10724" t="s">
        <v>2258</v>
      </c>
      <c r="C10724" t="s">
        <v>90</v>
      </c>
      <c r="D10724" t="s">
        <v>72</v>
      </c>
      <c r="E10724">
        <v>5</v>
      </c>
      <c r="F10724" s="8">
        <f>VLOOKUP(C10724,Products!$A$2:$E$20,5,TRUE)</f>
        <v>8.9499999999999993</v>
      </c>
      <c r="G10724" s="8">
        <f t="shared" si="334"/>
        <v>44.75</v>
      </c>
      <c r="H10724" s="8">
        <f>VLOOKUP(C10724,Products!$A$2:$F$20,6,TRUE)</f>
        <v>5.6999999999999993</v>
      </c>
      <c r="I10724" s="8">
        <f t="shared" si="335"/>
        <v>28.499999999999996</v>
      </c>
      <c r="J10724" s="42">
        <f>VLOOKUP(B10724,Invoices!A:I,9,TRUE)</f>
        <v>2021</v>
      </c>
    </row>
    <row r="10725" spans="1:10" x14ac:dyDescent="0.15">
      <c r="A10725" t="s">
        <v>14085</v>
      </c>
      <c r="B10725" t="s">
        <v>2258</v>
      </c>
      <c r="C10725" t="s">
        <v>87</v>
      </c>
      <c r="D10725" t="s">
        <v>68</v>
      </c>
      <c r="E10725">
        <v>1</v>
      </c>
      <c r="F10725" s="8">
        <f>VLOOKUP(C10725,Products!$A$2:$E$20,5,TRUE)</f>
        <v>19.95</v>
      </c>
      <c r="G10725" s="8">
        <f t="shared" si="334"/>
        <v>19.95</v>
      </c>
      <c r="H10725" s="8">
        <f>VLOOKUP(C10725,Products!$A$2:$F$20,6,TRUE)</f>
        <v>7.4499999999999993</v>
      </c>
      <c r="I10725" s="8">
        <f t="shared" si="335"/>
        <v>7.4499999999999993</v>
      </c>
      <c r="J10725" s="42">
        <f>VLOOKUP(B10725,Invoices!A:I,9,TRUE)</f>
        <v>2021</v>
      </c>
    </row>
    <row r="10726" spans="1:10" x14ac:dyDescent="0.15">
      <c r="A10726" t="s">
        <v>14086</v>
      </c>
      <c r="B10726" t="s">
        <v>2258</v>
      </c>
      <c r="C10726" t="s">
        <v>96</v>
      </c>
      <c r="D10726" t="s">
        <v>75</v>
      </c>
      <c r="E10726">
        <v>1</v>
      </c>
      <c r="F10726" s="8">
        <f>VLOOKUP(C10726,Products!$A$2:$E$20,5,TRUE)</f>
        <v>79.95</v>
      </c>
      <c r="G10726" s="8">
        <f t="shared" si="334"/>
        <v>79.95</v>
      </c>
      <c r="H10726" s="8">
        <f>VLOOKUP(C10726,Products!$A$2:$F$20,6,TRUE)</f>
        <v>27.950000000000003</v>
      </c>
      <c r="I10726" s="8">
        <f t="shared" si="335"/>
        <v>27.950000000000003</v>
      </c>
      <c r="J10726" s="42">
        <f>VLOOKUP(B10726,Invoices!A:I,9,TRUE)</f>
        <v>2021</v>
      </c>
    </row>
    <row r="10727" spans="1:10" x14ac:dyDescent="0.15">
      <c r="A10727" t="s">
        <v>14087</v>
      </c>
      <c r="B10727" t="s">
        <v>2258</v>
      </c>
      <c r="C10727" t="s">
        <v>94</v>
      </c>
      <c r="D10727" t="s">
        <v>86</v>
      </c>
      <c r="E10727">
        <v>2</v>
      </c>
      <c r="F10727" s="8">
        <f>VLOOKUP(C10727,Products!$A$2:$E$20,5,TRUE)</f>
        <v>3.5</v>
      </c>
      <c r="G10727" s="8">
        <f t="shared" si="334"/>
        <v>7</v>
      </c>
      <c r="H10727" s="8">
        <f>VLOOKUP(C10727,Products!$A$2:$F$20,6,TRUE)</f>
        <v>0.54999999999999982</v>
      </c>
      <c r="I10727" s="8">
        <f t="shared" si="335"/>
        <v>1.0999999999999996</v>
      </c>
      <c r="J10727" s="42">
        <f>VLOOKUP(B10727,Invoices!A:I,9,TRUE)</f>
        <v>2021</v>
      </c>
    </row>
    <row r="10728" spans="1:10" x14ac:dyDescent="0.15">
      <c r="A10728" t="s">
        <v>14088</v>
      </c>
      <c r="B10728" t="s">
        <v>2258</v>
      </c>
      <c r="C10728" t="s">
        <v>89</v>
      </c>
      <c r="D10728" t="s">
        <v>80</v>
      </c>
      <c r="E10728">
        <v>100</v>
      </c>
      <c r="F10728" s="8">
        <f>VLOOKUP(C10728,Products!$A$2:$E$20,5,TRUE)</f>
        <v>15.95</v>
      </c>
      <c r="G10728" s="8">
        <f t="shared" si="334"/>
        <v>1595</v>
      </c>
      <c r="H10728" s="8">
        <f>VLOOKUP(C10728,Products!$A$2:$F$20,6,TRUE)</f>
        <v>6</v>
      </c>
      <c r="I10728" s="8">
        <f t="shared" si="335"/>
        <v>600</v>
      </c>
      <c r="J10728" s="42">
        <f>VLOOKUP(B10728,Invoices!A:I,9,TRUE)</f>
        <v>2021</v>
      </c>
    </row>
    <row r="10729" spans="1:10" x14ac:dyDescent="0.15">
      <c r="A10729" t="s">
        <v>14089</v>
      </c>
      <c r="B10729" t="s">
        <v>2258</v>
      </c>
      <c r="C10729" t="s">
        <v>88</v>
      </c>
      <c r="D10729" t="s">
        <v>85</v>
      </c>
      <c r="E10729">
        <v>100</v>
      </c>
      <c r="F10729" s="8">
        <f>VLOOKUP(C10729,Products!$A$2:$E$20,5,TRUE)</f>
        <v>8.9499999999999993</v>
      </c>
      <c r="G10729" s="8">
        <f t="shared" si="334"/>
        <v>894.99999999999989</v>
      </c>
      <c r="H10729" s="8">
        <f>VLOOKUP(C10729,Products!$A$2:$F$20,6,TRUE)</f>
        <v>5.6999999999999993</v>
      </c>
      <c r="I10729" s="8">
        <f t="shared" si="335"/>
        <v>569.99999999999989</v>
      </c>
      <c r="J10729" s="42">
        <f>VLOOKUP(B10729,Invoices!A:I,9,TRUE)</f>
        <v>2021</v>
      </c>
    </row>
    <row r="10730" spans="1:10" x14ac:dyDescent="0.15">
      <c r="A10730" t="s">
        <v>14090</v>
      </c>
      <c r="B10730" t="s">
        <v>2258</v>
      </c>
      <c r="C10730" t="s">
        <v>105</v>
      </c>
      <c r="D10730" t="s">
        <v>81</v>
      </c>
      <c r="E10730">
        <v>3</v>
      </c>
      <c r="F10730" s="8">
        <f>VLOOKUP(C10730,Products!$A$2:$E$20,5,TRUE)</f>
        <v>8.9499999999999993</v>
      </c>
      <c r="G10730" s="8">
        <f t="shared" si="334"/>
        <v>26.849999999999998</v>
      </c>
      <c r="H10730" s="8">
        <f>VLOOKUP(C10730,Products!$A$2:$F$20,6,TRUE)</f>
        <v>3.1999999999999993</v>
      </c>
      <c r="I10730" s="8">
        <f t="shared" si="335"/>
        <v>9.5999999999999979</v>
      </c>
      <c r="J10730" s="42">
        <f>VLOOKUP(B10730,Invoices!A:I,9,TRUE)</f>
        <v>2021</v>
      </c>
    </row>
    <row r="10731" spans="1:10" x14ac:dyDescent="0.15">
      <c r="A10731" t="s">
        <v>14091</v>
      </c>
      <c r="B10731" t="s">
        <v>2259</v>
      </c>
      <c r="C10731" t="s">
        <v>96</v>
      </c>
      <c r="D10731" t="s">
        <v>75</v>
      </c>
      <c r="E10731">
        <v>1</v>
      </c>
      <c r="F10731" s="8">
        <f>VLOOKUP(C10731,Products!$A$2:$E$20,5,TRUE)</f>
        <v>79.95</v>
      </c>
      <c r="G10731" s="8">
        <f t="shared" si="334"/>
        <v>79.95</v>
      </c>
      <c r="H10731" s="8">
        <f>VLOOKUP(C10731,Products!$A$2:$F$20,6,TRUE)</f>
        <v>27.950000000000003</v>
      </c>
      <c r="I10731" s="8">
        <f t="shared" si="335"/>
        <v>27.950000000000003</v>
      </c>
      <c r="J10731" s="42">
        <f>VLOOKUP(B10731,Invoices!A:I,9,TRUE)</f>
        <v>2021</v>
      </c>
    </row>
    <row r="10732" spans="1:10" x14ac:dyDescent="0.15">
      <c r="A10732" t="s">
        <v>14092</v>
      </c>
      <c r="B10732" t="s">
        <v>2259</v>
      </c>
      <c r="C10732" t="s">
        <v>105</v>
      </c>
      <c r="D10732" t="s">
        <v>81</v>
      </c>
      <c r="E10732">
        <v>5</v>
      </c>
      <c r="F10732" s="8">
        <f>VLOOKUP(C10732,Products!$A$2:$E$20,5,TRUE)</f>
        <v>8.9499999999999993</v>
      </c>
      <c r="G10732" s="8">
        <f t="shared" si="334"/>
        <v>44.75</v>
      </c>
      <c r="H10732" s="8">
        <f>VLOOKUP(C10732,Products!$A$2:$F$20,6,TRUE)</f>
        <v>3.1999999999999993</v>
      </c>
      <c r="I10732" s="8">
        <f t="shared" si="335"/>
        <v>15.999999999999996</v>
      </c>
      <c r="J10732" s="42">
        <f>VLOOKUP(B10732,Invoices!A:I,9,TRUE)</f>
        <v>2021</v>
      </c>
    </row>
    <row r="10733" spans="1:10" x14ac:dyDescent="0.15">
      <c r="A10733" t="s">
        <v>14093</v>
      </c>
      <c r="B10733" t="s">
        <v>2259</v>
      </c>
      <c r="C10733" t="s">
        <v>101</v>
      </c>
      <c r="D10733" t="s">
        <v>69</v>
      </c>
      <c r="E10733">
        <v>4</v>
      </c>
      <c r="F10733" s="8">
        <f>VLOOKUP(C10733,Products!$A$2:$E$20,5,TRUE)</f>
        <v>129.94999999999999</v>
      </c>
      <c r="G10733" s="8">
        <f t="shared" si="334"/>
        <v>519.79999999999995</v>
      </c>
      <c r="H10733" s="8">
        <f>VLOOKUP(C10733,Products!$A$2:$F$20,6,TRUE)</f>
        <v>40.449999999999989</v>
      </c>
      <c r="I10733" s="8">
        <f t="shared" si="335"/>
        <v>161.79999999999995</v>
      </c>
      <c r="J10733" s="42">
        <f>VLOOKUP(B10733,Invoices!A:I,9,TRUE)</f>
        <v>2021</v>
      </c>
    </row>
    <row r="10734" spans="1:10" x14ac:dyDescent="0.15">
      <c r="A10734" t="s">
        <v>14094</v>
      </c>
      <c r="B10734" t="s">
        <v>2260</v>
      </c>
      <c r="C10734" t="s">
        <v>102</v>
      </c>
      <c r="D10734" t="s">
        <v>83</v>
      </c>
      <c r="E10734">
        <v>25</v>
      </c>
      <c r="F10734" s="8">
        <f>VLOOKUP(C10734,Products!$A$2:$E$20,5,TRUE)</f>
        <v>29.95</v>
      </c>
      <c r="G10734" s="8">
        <f t="shared" si="334"/>
        <v>748.75</v>
      </c>
      <c r="H10734" s="8">
        <f>VLOOKUP(C10734,Products!$A$2:$F$20,6,TRUE)</f>
        <v>15</v>
      </c>
      <c r="I10734" s="8">
        <f t="shared" si="335"/>
        <v>375</v>
      </c>
      <c r="J10734" s="42">
        <f>VLOOKUP(B10734,Invoices!A:I,9,TRUE)</f>
        <v>2021</v>
      </c>
    </row>
    <row r="10735" spans="1:10" x14ac:dyDescent="0.15">
      <c r="A10735" t="s">
        <v>14095</v>
      </c>
      <c r="B10735" t="s">
        <v>2260</v>
      </c>
      <c r="C10735" t="s">
        <v>93</v>
      </c>
      <c r="D10735" t="s">
        <v>76</v>
      </c>
      <c r="E10735">
        <v>1</v>
      </c>
      <c r="F10735" s="8">
        <f>VLOOKUP(C10735,Products!$A$2:$E$20,5,TRUE)</f>
        <v>9.9499999999999993</v>
      </c>
      <c r="G10735" s="8">
        <f t="shared" si="334"/>
        <v>9.9499999999999993</v>
      </c>
      <c r="H10735" s="8">
        <f>VLOOKUP(C10735,Products!$A$2:$F$20,6,TRUE)</f>
        <v>1.9499999999999993</v>
      </c>
      <c r="I10735" s="8">
        <f t="shared" si="335"/>
        <v>1.9499999999999993</v>
      </c>
      <c r="J10735" s="42">
        <f>VLOOKUP(B10735,Invoices!A:I,9,TRUE)</f>
        <v>2021</v>
      </c>
    </row>
    <row r="10736" spans="1:10" x14ac:dyDescent="0.15">
      <c r="A10736" t="s">
        <v>14096</v>
      </c>
      <c r="B10736" t="s">
        <v>2261</v>
      </c>
      <c r="C10736" t="s">
        <v>100</v>
      </c>
      <c r="D10736" t="s">
        <v>78</v>
      </c>
      <c r="E10736">
        <v>12</v>
      </c>
      <c r="F10736" s="8">
        <f>VLOOKUP(C10736,Products!$A$2:$E$20,5,TRUE)</f>
        <v>49.95</v>
      </c>
      <c r="G10736" s="8">
        <f t="shared" si="334"/>
        <v>599.40000000000009</v>
      </c>
      <c r="H10736" s="8">
        <f>VLOOKUP(C10736,Products!$A$2:$F$20,6,TRUE)</f>
        <v>19.950000000000003</v>
      </c>
      <c r="I10736" s="8">
        <f t="shared" si="335"/>
        <v>239.40000000000003</v>
      </c>
      <c r="J10736" s="42">
        <f>VLOOKUP(B10736,Invoices!A:I,9,TRUE)</f>
        <v>2021</v>
      </c>
    </row>
    <row r="10737" spans="1:10" x14ac:dyDescent="0.15">
      <c r="A10737" t="s">
        <v>14097</v>
      </c>
      <c r="B10737" t="s">
        <v>2261</v>
      </c>
      <c r="C10737" t="s">
        <v>91</v>
      </c>
      <c r="D10737" t="s">
        <v>70</v>
      </c>
      <c r="E10737">
        <v>12</v>
      </c>
      <c r="F10737" s="8">
        <f>VLOOKUP(C10737,Products!$A$2:$E$20,5,TRUE)</f>
        <v>49.95</v>
      </c>
      <c r="G10737" s="8">
        <f t="shared" si="334"/>
        <v>599.40000000000009</v>
      </c>
      <c r="H10737" s="8">
        <f>VLOOKUP(C10737,Products!$A$2:$F$20,6,TRUE)</f>
        <v>21.200000000000003</v>
      </c>
      <c r="I10737" s="8">
        <f t="shared" si="335"/>
        <v>254.40000000000003</v>
      </c>
      <c r="J10737" s="42">
        <f>VLOOKUP(B10737,Invoices!A:I,9,TRUE)</f>
        <v>2021</v>
      </c>
    </row>
    <row r="10738" spans="1:10" x14ac:dyDescent="0.15">
      <c r="A10738" t="s">
        <v>14098</v>
      </c>
      <c r="B10738" t="s">
        <v>2261</v>
      </c>
      <c r="C10738" t="s">
        <v>93</v>
      </c>
      <c r="D10738" t="s">
        <v>76</v>
      </c>
      <c r="E10738">
        <v>12</v>
      </c>
      <c r="F10738" s="8">
        <f>VLOOKUP(C10738,Products!$A$2:$E$20,5,TRUE)</f>
        <v>9.9499999999999993</v>
      </c>
      <c r="G10738" s="8">
        <f t="shared" si="334"/>
        <v>119.39999999999999</v>
      </c>
      <c r="H10738" s="8">
        <f>VLOOKUP(C10738,Products!$A$2:$F$20,6,TRUE)</f>
        <v>1.9499999999999993</v>
      </c>
      <c r="I10738" s="8">
        <f t="shared" si="335"/>
        <v>23.399999999999991</v>
      </c>
      <c r="J10738" s="42">
        <f>VLOOKUP(B10738,Invoices!A:I,9,TRUE)</f>
        <v>2021</v>
      </c>
    </row>
    <row r="10739" spans="1:10" x14ac:dyDescent="0.15">
      <c r="A10739" t="s">
        <v>14099</v>
      </c>
      <c r="B10739" t="s">
        <v>2261</v>
      </c>
      <c r="C10739" t="s">
        <v>94</v>
      </c>
      <c r="D10739" t="s">
        <v>86</v>
      </c>
      <c r="E10739">
        <v>10</v>
      </c>
      <c r="F10739" s="8">
        <f>VLOOKUP(C10739,Products!$A$2:$E$20,5,TRUE)</f>
        <v>3.5</v>
      </c>
      <c r="G10739" s="8">
        <f t="shared" si="334"/>
        <v>35</v>
      </c>
      <c r="H10739" s="8">
        <f>VLOOKUP(C10739,Products!$A$2:$F$20,6,TRUE)</f>
        <v>0.54999999999999982</v>
      </c>
      <c r="I10739" s="8">
        <f t="shared" si="335"/>
        <v>5.4999999999999982</v>
      </c>
      <c r="J10739" s="42">
        <f>VLOOKUP(B10739,Invoices!A:I,9,TRUE)</f>
        <v>2021</v>
      </c>
    </row>
    <row r="10740" spans="1:10" x14ac:dyDescent="0.15">
      <c r="A10740" t="s">
        <v>14100</v>
      </c>
      <c r="B10740" t="s">
        <v>2261</v>
      </c>
      <c r="C10740" t="s">
        <v>97</v>
      </c>
      <c r="D10740" t="s">
        <v>74</v>
      </c>
      <c r="E10740">
        <v>2</v>
      </c>
      <c r="F10740" s="8">
        <f>VLOOKUP(C10740,Products!$A$2:$E$20,5,TRUE)</f>
        <v>1.5</v>
      </c>
      <c r="G10740" s="8">
        <f t="shared" si="334"/>
        <v>3</v>
      </c>
      <c r="H10740" s="8">
        <f>VLOOKUP(C10740,Products!$A$2:$F$20,6,TRUE)</f>
        <v>0.5</v>
      </c>
      <c r="I10740" s="8">
        <f t="shared" si="335"/>
        <v>1</v>
      </c>
      <c r="J10740" s="42">
        <f>VLOOKUP(B10740,Invoices!A:I,9,TRUE)</f>
        <v>2021</v>
      </c>
    </row>
    <row r="10741" spans="1:10" x14ac:dyDescent="0.15">
      <c r="A10741" t="s">
        <v>14101</v>
      </c>
      <c r="B10741" t="s">
        <v>2261</v>
      </c>
      <c r="C10741" t="s">
        <v>102</v>
      </c>
      <c r="D10741" t="s">
        <v>83</v>
      </c>
      <c r="E10741">
        <v>20</v>
      </c>
      <c r="F10741" s="8">
        <f>VLOOKUP(C10741,Products!$A$2:$E$20,5,TRUE)</f>
        <v>29.95</v>
      </c>
      <c r="G10741" s="8">
        <f t="shared" si="334"/>
        <v>599</v>
      </c>
      <c r="H10741" s="8">
        <f>VLOOKUP(C10741,Products!$A$2:$F$20,6,TRUE)</f>
        <v>15</v>
      </c>
      <c r="I10741" s="8">
        <f t="shared" si="335"/>
        <v>300</v>
      </c>
      <c r="J10741" s="42">
        <f>VLOOKUP(B10741,Invoices!A:I,9,TRUE)</f>
        <v>2021</v>
      </c>
    </row>
    <row r="10742" spans="1:10" x14ac:dyDescent="0.15">
      <c r="A10742" t="s">
        <v>14102</v>
      </c>
      <c r="B10742" t="s">
        <v>2261</v>
      </c>
      <c r="C10742" t="s">
        <v>96</v>
      </c>
      <c r="D10742" t="s">
        <v>75</v>
      </c>
      <c r="E10742">
        <v>10</v>
      </c>
      <c r="F10742" s="8">
        <f>VLOOKUP(C10742,Products!$A$2:$E$20,5,TRUE)</f>
        <v>79.95</v>
      </c>
      <c r="G10742" s="8">
        <f t="shared" si="334"/>
        <v>799.5</v>
      </c>
      <c r="H10742" s="8">
        <f>VLOOKUP(C10742,Products!$A$2:$F$20,6,TRUE)</f>
        <v>27.950000000000003</v>
      </c>
      <c r="I10742" s="8">
        <f t="shared" si="335"/>
        <v>279.5</v>
      </c>
      <c r="J10742" s="42">
        <f>VLOOKUP(B10742,Invoices!A:I,9,TRUE)</f>
        <v>2021</v>
      </c>
    </row>
    <row r="10743" spans="1:10" x14ac:dyDescent="0.15">
      <c r="A10743" t="s">
        <v>14103</v>
      </c>
      <c r="B10743" t="s">
        <v>2261</v>
      </c>
      <c r="C10743" t="s">
        <v>95</v>
      </c>
      <c r="D10743" t="s">
        <v>73</v>
      </c>
      <c r="E10743">
        <v>4</v>
      </c>
      <c r="F10743" s="8">
        <f>VLOOKUP(C10743,Products!$A$2:$E$20,5,TRUE)</f>
        <v>12.95</v>
      </c>
      <c r="G10743" s="8">
        <f t="shared" si="334"/>
        <v>51.8</v>
      </c>
      <c r="H10743" s="8">
        <f>VLOOKUP(C10743,Products!$A$2:$F$20,6,TRUE)</f>
        <v>4.1999999999999993</v>
      </c>
      <c r="I10743" s="8">
        <f t="shared" si="335"/>
        <v>16.799999999999997</v>
      </c>
      <c r="J10743" s="42">
        <f>VLOOKUP(B10743,Invoices!A:I,9,TRUE)</f>
        <v>2021</v>
      </c>
    </row>
    <row r="10744" spans="1:10" x14ac:dyDescent="0.15">
      <c r="A10744" t="s">
        <v>14104</v>
      </c>
      <c r="B10744" t="s">
        <v>2261</v>
      </c>
      <c r="C10744" t="s">
        <v>104</v>
      </c>
      <c r="D10744" t="s">
        <v>71</v>
      </c>
      <c r="E10744">
        <v>3</v>
      </c>
      <c r="F10744" s="8">
        <f>VLOOKUP(C10744,Products!$A$2:$E$20,5,TRUE)</f>
        <v>2.95</v>
      </c>
      <c r="G10744" s="8">
        <f t="shared" si="334"/>
        <v>8.8500000000000014</v>
      </c>
      <c r="H10744" s="8">
        <f>VLOOKUP(C10744,Products!$A$2:$F$20,6,TRUE)</f>
        <v>1.1500000000000001</v>
      </c>
      <c r="I10744" s="8">
        <f t="shared" si="335"/>
        <v>3.45</v>
      </c>
      <c r="J10744" s="42">
        <f>VLOOKUP(B10744,Invoices!A:I,9,TRUE)</f>
        <v>2021</v>
      </c>
    </row>
    <row r="10745" spans="1:10" x14ac:dyDescent="0.15">
      <c r="A10745" t="s">
        <v>14105</v>
      </c>
      <c r="B10745" t="s">
        <v>2261</v>
      </c>
      <c r="C10745" t="s">
        <v>88</v>
      </c>
      <c r="D10745" t="s">
        <v>85</v>
      </c>
      <c r="E10745">
        <v>5</v>
      </c>
      <c r="F10745" s="8">
        <f>VLOOKUP(C10745,Products!$A$2:$E$20,5,TRUE)</f>
        <v>8.9499999999999993</v>
      </c>
      <c r="G10745" s="8">
        <f t="shared" si="334"/>
        <v>44.75</v>
      </c>
      <c r="H10745" s="8">
        <f>VLOOKUP(C10745,Products!$A$2:$F$20,6,TRUE)</f>
        <v>5.6999999999999993</v>
      </c>
      <c r="I10745" s="8">
        <f t="shared" si="335"/>
        <v>28.499999999999996</v>
      </c>
      <c r="J10745" s="42">
        <f>VLOOKUP(B10745,Invoices!A:I,9,TRUE)</f>
        <v>2021</v>
      </c>
    </row>
    <row r="10746" spans="1:10" x14ac:dyDescent="0.15">
      <c r="A10746" t="s">
        <v>14106</v>
      </c>
      <c r="B10746" t="s">
        <v>2261</v>
      </c>
      <c r="C10746" t="s">
        <v>101</v>
      </c>
      <c r="D10746" t="s">
        <v>69</v>
      </c>
      <c r="E10746">
        <v>3</v>
      </c>
      <c r="F10746" s="8">
        <f>VLOOKUP(C10746,Products!$A$2:$E$20,5,TRUE)</f>
        <v>129.94999999999999</v>
      </c>
      <c r="G10746" s="8">
        <f t="shared" si="334"/>
        <v>389.84999999999997</v>
      </c>
      <c r="H10746" s="8">
        <f>VLOOKUP(C10746,Products!$A$2:$F$20,6,TRUE)</f>
        <v>40.449999999999989</v>
      </c>
      <c r="I10746" s="8">
        <f t="shared" si="335"/>
        <v>121.34999999999997</v>
      </c>
      <c r="J10746" s="42">
        <f>VLOOKUP(B10746,Invoices!A:I,9,TRUE)</f>
        <v>2021</v>
      </c>
    </row>
    <row r="10747" spans="1:10" x14ac:dyDescent="0.15">
      <c r="A10747" t="s">
        <v>14107</v>
      </c>
      <c r="B10747" t="s">
        <v>2262</v>
      </c>
      <c r="C10747" t="s">
        <v>96</v>
      </c>
      <c r="D10747" t="s">
        <v>75</v>
      </c>
      <c r="E10747">
        <v>5</v>
      </c>
      <c r="F10747" s="8">
        <f>VLOOKUP(C10747,Products!$A$2:$E$20,5,TRUE)</f>
        <v>79.95</v>
      </c>
      <c r="G10747" s="8">
        <f t="shared" si="334"/>
        <v>399.75</v>
      </c>
      <c r="H10747" s="8">
        <f>VLOOKUP(C10747,Products!$A$2:$F$20,6,TRUE)</f>
        <v>27.950000000000003</v>
      </c>
      <c r="I10747" s="8">
        <f t="shared" si="335"/>
        <v>139.75</v>
      </c>
      <c r="J10747" s="42">
        <f>VLOOKUP(B10747,Invoices!A:I,9,TRUE)</f>
        <v>2021</v>
      </c>
    </row>
    <row r="10748" spans="1:10" x14ac:dyDescent="0.15">
      <c r="A10748" t="s">
        <v>14108</v>
      </c>
      <c r="B10748" t="s">
        <v>2262</v>
      </c>
      <c r="C10748" t="s">
        <v>101</v>
      </c>
      <c r="D10748" t="s">
        <v>69</v>
      </c>
      <c r="E10748">
        <v>3</v>
      </c>
      <c r="F10748" s="8">
        <f>VLOOKUP(C10748,Products!$A$2:$E$20,5,TRUE)</f>
        <v>129.94999999999999</v>
      </c>
      <c r="G10748" s="8">
        <f t="shared" si="334"/>
        <v>389.84999999999997</v>
      </c>
      <c r="H10748" s="8">
        <f>VLOOKUP(C10748,Products!$A$2:$F$20,6,TRUE)</f>
        <v>40.449999999999989</v>
      </c>
      <c r="I10748" s="8">
        <f t="shared" si="335"/>
        <v>121.34999999999997</v>
      </c>
      <c r="J10748" s="42">
        <f>VLOOKUP(B10748,Invoices!A:I,9,TRUE)</f>
        <v>2021</v>
      </c>
    </row>
    <row r="10749" spans="1:10" x14ac:dyDescent="0.15">
      <c r="A10749" t="s">
        <v>14109</v>
      </c>
      <c r="B10749" t="s">
        <v>2263</v>
      </c>
      <c r="C10749" t="s">
        <v>103</v>
      </c>
      <c r="D10749" t="s">
        <v>77</v>
      </c>
      <c r="E10749">
        <v>10</v>
      </c>
      <c r="F10749" s="8">
        <f>VLOOKUP(C10749,Products!$A$2:$E$20,5,TRUE)</f>
        <v>8.9499999999999993</v>
      </c>
      <c r="G10749" s="8">
        <f t="shared" si="334"/>
        <v>89.5</v>
      </c>
      <c r="H10749" s="8">
        <f>VLOOKUP(C10749,Products!$A$2:$F$20,6,TRUE)</f>
        <v>3.1999999999999993</v>
      </c>
      <c r="I10749" s="8">
        <f t="shared" si="335"/>
        <v>31.999999999999993</v>
      </c>
      <c r="J10749" s="42">
        <f>VLOOKUP(B10749,Invoices!A:I,9,TRUE)</f>
        <v>2021</v>
      </c>
    </row>
    <row r="10750" spans="1:10" x14ac:dyDescent="0.15">
      <c r="A10750" t="s">
        <v>14110</v>
      </c>
      <c r="B10750" t="s">
        <v>2263</v>
      </c>
      <c r="C10750" t="s">
        <v>105</v>
      </c>
      <c r="D10750" t="s">
        <v>81</v>
      </c>
      <c r="E10750">
        <v>20</v>
      </c>
      <c r="F10750" s="8">
        <f>VLOOKUP(C10750,Products!$A$2:$E$20,5,TRUE)</f>
        <v>8.9499999999999993</v>
      </c>
      <c r="G10750" s="8">
        <f t="shared" si="334"/>
        <v>179</v>
      </c>
      <c r="H10750" s="8">
        <f>VLOOKUP(C10750,Products!$A$2:$F$20,6,TRUE)</f>
        <v>3.1999999999999993</v>
      </c>
      <c r="I10750" s="8">
        <f t="shared" si="335"/>
        <v>63.999999999999986</v>
      </c>
      <c r="J10750" s="42">
        <f>VLOOKUP(B10750,Invoices!A:I,9,TRUE)</f>
        <v>2021</v>
      </c>
    </row>
    <row r="10751" spans="1:10" x14ac:dyDescent="0.15">
      <c r="A10751" t="s">
        <v>14111</v>
      </c>
      <c r="B10751" t="s">
        <v>2263</v>
      </c>
      <c r="C10751" t="s">
        <v>96</v>
      </c>
      <c r="D10751" t="s">
        <v>75</v>
      </c>
      <c r="E10751">
        <v>30</v>
      </c>
      <c r="F10751" s="8">
        <f>VLOOKUP(C10751,Products!$A$2:$E$20,5,TRUE)</f>
        <v>79.95</v>
      </c>
      <c r="G10751" s="8">
        <f t="shared" si="334"/>
        <v>2398.5</v>
      </c>
      <c r="H10751" s="8">
        <f>VLOOKUP(C10751,Products!$A$2:$F$20,6,TRUE)</f>
        <v>27.950000000000003</v>
      </c>
      <c r="I10751" s="8">
        <f t="shared" si="335"/>
        <v>838.50000000000011</v>
      </c>
      <c r="J10751" s="42">
        <f>VLOOKUP(B10751,Invoices!A:I,9,TRUE)</f>
        <v>2021</v>
      </c>
    </row>
    <row r="10752" spans="1:10" x14ac:dyDescent="0.15">
      <c r="A10752" t="s">
        <v>14112</v>
      </c>
      <c r="B10752" t="s">
        <v>2263</v>
      </c>
      <c r="C10752" t="s">
        <v>104</v>
      </c>
      <c r="D10752" t="s">
        <v>71</v>
      </c>
      <c r="E10752">
        <v>1</v>
      </c>
      <c r="F10752" s="8">
        <f>VLOOKUP(C10752,Products!$A$2:$E$20,5,TRUE)</f>
        <v>2.95</v>
      </c>
      <c r="G10752" s="8">
        <f t="shared" si="334"/>
        <v>2.95</v>
      </c>
      <c r="H10752" s="8">
        <f>VLOOKUP(C10752,Products!$A$2:$F$20,6,TRUE)</f>
        <v>1.1500000000000001</v>
      </c>
      <c r="I10752" s="8">
        <f t="shared" si="335"/>
        <v>1.1500000000000001</v>
      </c>
      <c r="J10752" s="42">
        <f>VLOOKUP(B10752,Invoices!A:I,9,TRUE)</f>
        <v>2021</v>
      </c>
    </row>
    <row r="10753" spans="1:10" x14ac:dyDescent="0.15">
      <c r="A10753" t="s">
        <v>14113</v>
      </c>
      <c r="B10753" t="s">
        <v>2263</v>
      </c>
      <c r="C10753" t="s">
        <v>101</v>
      </c>
      <c r="D10753" t="s">
        <v>69</v>
      </c>
      <c r="E10753">
        <v>2</v>
      </c>
      <c r="F10753" s="8">
        <f>VLOOKUP(C10753,Products!$A$2:$E$20,5,TRUE)</f>
        <v>129.94999999999999</v>
      </c>
      <c r="G10753" s="8">
        <f t="shared" si="334"/>
        <v>259.89999999999998</v>
      </c>
      <c r="H10753" s="8">
        <f>VLOOKUP(C10753,Products!$A$2:$F$20,6,TRUE)</f>
        <v>40.449999999999989</v>
      </c>
      <c r="I10753" s="8">
        <f t="shared" si="335"/>
        <v>80.899999999999977</v>
      </c>
      <c r="J10753" s="42">
        <f>VLOOKUP(B10753,Invoices!A:I,9,TRUE)</f>
        <v>2021</v>
      </c>
    </row>
    <row r="10754" spans="1:10" x14ac:dyDescent="0.15">
      <c r="A10754" t="s">
        <v>14114</v>
      </c>
      <c r="B10754" t="s">
        <v>2263</v>
      </c>
      <c r="C10754" t="s">
        <v>88</v>
      </c>
      <c r="D10754" t="s">
        <v>85</v>
      </c>
      <c r="E10754">
        <v>3</v>
      </c>
      <c r="F10754" s="8">
        <f>VLOOKUP(C10754,Products!$A$2:$E$20,5,TRUE)</f>
        <v>8.9499999999999993</v>
      </c>
      <c r="G10754" s="8">
        <f t="shared" si="334"/>
        <v>26.849999999999998</v>
      </c>
      <c r="H10754" s="8">
        <f>VLOOKUP(C10754,Products!$A$2:$F$20,6,TRUE)</f>
        <v>5.6999999999999993</v>
      </c>
      <c r="I10754" s="8">
        <f t="shared" si="335"/>
        <v>17.099999999999998</v>
      </c>
      <c r="J10754" s="42">
        <f>VLOOKUP(B10754,Invoices!A:I,9,TRUE)</f>
        <v>2021</v>
      </c>
    </row>
    <row r="10755" spans="1:10" x14ac:dyDescent="0.15">
      <c r="A10755" t="s">
        <v>14115</v>
      </c>
      <c r="B10755" t="s">
        <v>2263</v>
      </c>
      <c r="C10755" t="s">
        <v>100</v>
      </c>
      <c r="D10755" t="s">
        <v>78</v>
      </c>
      <c r="E10755">
        <v>1</v>
      </c>
      <c r="F10755" s="8">
        <f>VLOOKUP(C10755,Products!$A$2:$E$20,5,TRUE)</f>
        <v>49.95</v>
      </c>
      <c r="G10755" s="8">
        <f t="shared" ref="G10755:G10818" si="336">F10755*E10755</f>
        <v>49.95</v>
      </c>
      <c r="H10755" s="8">
        <f>VLOOKUP(C10755,Products!$A$2:$F$20,6,TRUE)</f>
        <v>19.950000000000003</v>
      </c>
      <c r="I10755" s="8">
        <f t="shared" ref="I10755:I10818" si="337">H10755*E10755</f>
        <v>19.950000000000003</v>
      </c>
      <c r="J10755" s="42">
        <f>VLOOKUP(B10755,Invoices!A:I,9,TRUE)</f>
        <v>2021</v>
      </c>
    </row>
    <row r="10756" spans="1:10" x14ac:dyDescent="0.15">
      <c r="A10756" t="s">
        <v>14116</v>
      </c>
      <c r="B10756" t="s">
        <v>2263</v>
      </c>
      <c r="C10756" t="s">
        <v>102</v>
      </c>
      <c r="D10756" t="s">
        <v>83</v>
      </c>
      <c r="E10756">
        <v>6</v>
      </c>
      <c r="F10756" s="8">
        <f>VLOOKUP(C10756,Products!$A$2:$E$20,5,TRUE)</f>
        <v>29.95</v>
      </c>
      <c r="G10756" s="8">
        <f t="shared" si="336"/>
        <v>179.7</v>
      </c>
      <c r="H10756" s="8">
        <f>VLOOKUP(C10756,Products!$A$2:$F$20,6,TRUE)</f>
        <v>15</v>
      </c>
      <c r="I10756" s="8">
        <f t="shared" si="337"/>
        <v>90</v>
      </c>
      <c r="J10756" s="42">
        <f>VLOOKUP(B10756,Invoices!A:I,9,TRUE)</f>
        <v>2021</v>
      </c>
    </row>
    <row r="10757" spans="1:10" x14ac:dyDescent="0.15">
      <c r="A10757" t="s">
        <v>14117</v>
      </c>
      <c r="B10757" t="s">
        <v>2263</v>
      </c>
      <c r="C10757" t="s">
        <v>94</v>
      </c>
      <c r="D10757" t="s">
        <v>86</v>
      </c>
      <c r="E10757">
        <v>50</v>
      </c>
      <c r="F10757" s="8">
        <f>VLOOKUP(C10757,Products!$A$2:$E$20,5,TRUE)</f>
        <v>3.5</v>
      </c>
      <c r="G10757" s="8">
        <f t="shared" si="336"/>
        <v>175</v>
      </c>
      <c r="H10757" s="8">
        <f>VLOOKUP(C10757,Products!$A$2:$F$20,6,TRUE)</f>
        <v>0.54999999999999982</v>
      </c>
      <c r="I10757" s="8">
        <f t="shared" si="337"/>
        <v>27.499999999999993</v>
      </c>
      <c r="J10757" s="42">
        <f>VLOOKUP(B10757,Invoices!A:I,9,TRUE)</f>
        <v>2021</v>
      </c>
    </row>
    <row r="10758" spans="1:10" x14ac:dyDescent="0.15">
      <c r="A10758" t="s">
        <v>14118</v>
      </c>
      <c r="B10758" t="s">
        <v>2264</v>
      </c>
      <c r="C10758" t="s">
        <v>88</v>
      </c>
      <c r="D10758" t="s">
        <v>85</v>
      </c>
      <c r="E10758">
        <v>4</v>
      </c>
      <c r="F10758" s="8">
        <f>VLOOKUP(C10758,Products!$A$2:$E$20,5,TRUE)</f>
        <v>8.9499999999999993</v>
      </c>
      <c r="G10758" s="8">
        <f t="shared" si="336"/>
        <v>35.799999999999997</v>
      </c>
      <c r="H10758" s="8">
        <f>VLOOKUP(C10758,Products!$A$2:$F$20,6,TRUE)</f>
        <v>5.6999999999999993</v>
      </c>
      <c r="I10758" s="8">
        <f t="shared" si="337"/>
        <v>22.799999999999997</v>
      </c>
      <c r="J10758" s="42">
        <f>VLOOKUP(B10758,Invoices!A:I,9,TRUE)</f>
        <v>2021</v>
      </c>
    </row>
    <row r="10759" spans="1:10" x14ac:dyDescent="0.15">
      <c r="A10759" t="s">
        <v>14119</v>
      </c>
      <c r="B10759" t="s">
        <v>2264</v>
      </c>
      <c r="C10759" t="s">
        <v>96</v>
      </c>
      <c r="D10759" t="s">
        <v>75</v>
      </c>
      <c r="E10759">
        <v>6</v>
      </c>
      <c r="F10759" s="8">
        <f>VLOOKUP(C10759,Products!$A$2:$E$20,5,TRUE)</f>
        <v>79.95</v>
      </c>
      <c r="G10759" s="8">
        <f t="shared" si="336"/>
        <v>479.70000000000005</v>
      </c>
      <c r="H10759" s="8">
        <f>VLOOKUP(C10759,Products!$A$2:$F$20,6,TRUE)</f>
        <v>27.950000000000003</v>
      </c>
      <c r="I10759" s="8">
        <f t="shared" si="337"/>
        <v>167.70000000000002</v>
      </c>
      <c r="J10759" s="42">
        <f>VLOOKUP(B10759,Invoices!A:I,9,TRUE)</f>
        <v>2021</v>
      </c>
    </row>
    <row r="10760" spans="1:10" x14ac:dyDescent="0.15">
      <c r="A10760" t="s">
        <v>14120</v>
      </c>
      <c r="B10760" t="s">
        <v>2264</v>
      </c>
      <c r="C10760" t="s">
        <v>91</v>
      </c>
      <c r="D10760" t="s">
        <v>70</v>
      </c>
      <c r="E10760">
        <v>1</v>
      </c>
      <c r="F10760" s="8">
        <f>VLOOKUP(C10760,Products!$A$2:$E$20,5,TRUE)</f>
        <v>49.95</v>
      </c>
      <c r="G10760" s="8">
        <f t="shared" si="336"/>
        <v>49.95</v>
      </c>
      <c r="H10760" s="8">
        <f>VLOOKUP(C10760,Products!$A$2:$F$20,6,TRUE)</f>
        <v>21.200000000000003</v>
      </c>
      <c r="I10760" s="8">
        <f t="shared" si="337"/>
        <v>21.200000000000003</v>
      </c>
      <c r="J10760" s="42">
        <f>VLOOKUP(B10760,Invoices!A:I,9,TRUE)</f>
        <v>2021</v>
      </c>
    </row>
    <row r="10761" spans="1:10" x14ac:dyDescent="0.15">
      <c r="A10761" t="s">
        <v>14121</v>
      </c>
      <c r="B10761" t="s">
        <v>2264</v>
      </c>
      <c r="C10761" t="s">
        <v>89</v>
      </c>
      <c r="D10761" t="s">
        <v>80</v>
      </c>
      <c r="E10761">
        <v>1</v>
      </c>
      <c r="F10761" s="8">
        <f>VLOOKUP(C10761,Products!$A$2:$E$20,5,TRUE)</f>
        <v>15.95</v>
      </c>
      <c r="G10761" s="8">
        <f t="shared" si="336"/>
        <v>15.95</v>
      </c>
      <c r="H10761" s="8">
        <f>VLOOKUP(C10761,Products!$A$2:$F$20,6,TRUE)</f>
        <v>6</v>
      </c>
      <c r="I10761" s="8">
        <f t="shared" si="337"/>
        <v>6</v>
      </c>
      <c r="J10761" s="42">
        <f>VLOOKUP(B10761,Invoices!A:I,9,TRUE)</f>
        <v>2021</v>
      </c>
    </row>
    <row r="10762" spans="1:10" x14ac:dyDescent="0.15">
      <c r="A10762" t="s">
        <v>14122</v>
      </c>
      <c r="B10762" t="s">
        <v>2265</v>
      </c>
      <c r="C10762" t="s">
        <v>100</v>
      </c>
      <c r="D10762" t="s">
        <v>78</v>
      </c>
      <c r="E10762">
        <v>1</v>
      </c>
      <c r="F10762" s="8">
        <f>VLOOKUP(C10762,Products!$A$2:$E$20,5,TRUE)</f>
        <v>49.95</v>
      </c>
      <c r="G10762" s="8">
        <f t="shared" si="336"/>
        <v>49.95</v>
      </c>
      <c r="H10762" s="8">
        <f>VLOOKUP(C10762,Products!$A$2:$F$20,6,TRUE)</f>
        <v>19.950000000000003</v>
      </c>
      <c r="I10762" s="8">
        <f t="shared" si="337"/>
        <v>19.950000000000003</v>
      </c>
      <c r="J10762" s="42">
        <f>VLOOKUP(B10762,Invoices!A:I,9,TRUE)</f>
        <v>2021</v>
      </c>
    </row>
    <row r="10763" spans="1:10" x14ac:dyDescent="0.15">
      <c r="A10763" t="s">
        <v>14123</v>
      </c>
      <c r="B10763" t="s">
        <v>2265</v>
      </c>
      <c r="C10763" t="s">
        <v>90</v>
      </c>
      <c r="D10763" t="s">
        <v>72</v>
      </c>
      <c r="E10763">
        <v>1</v>
      </c>
      <c r="F10763" s="8">
        <f>VLOOKUP(C10763,Products!$A$2:$E$20,5,TRUE)</f>
        <v>8.9499999999999993</v>
      </c>
      <c r="G10763" s="8">
        <f t="shared" si="336"/>
        <v>8.9499999999999993</v>
      </c>
      <c r="H10763" s="8">
        <f>VLOOKUP(C10763,Products!$A$2:$F$20,6,TRUE)</f>
        <v>5.6999999999999993</v>
      </c>
      <c r="I10763" s="8">
        <f t="shared" si="337"/>
        <v>5.6999999999999993</v>
      </c>
      <c r="J10763" s="42">
        <f>VLOOKUP(B10763,Invoices!A:I,9,TRUE)</f>
        <v>2021</v>
      </c>
    </row>
    <row r="10764" spans="1:10" x14ac:dyDescent="0.15">
      <c r="A10764" t="s">
        <v>14124</v>
      </c>
      <c r="B10764" t="s">
        <v>2265</v>
      </c>
      <c r="C10764" t="s">
        <v>92</v>
      </c>
      <c r="D10764" t="s">
        <v>82</v>
      </c>
      <c r="E10764">
        <v>6</v>
      </c>
      <c r="F10764" s="8">
        <f>VLOOKUP(C10764,Products!$A$2:$E$20,5,TRUE)</f>
        <v>19.95</v>
      </c>
      <c r="G10764" s="8">
        <f t="shared" si="336"/>
        <v>119.69999999999999</v>
      </c>
      <c r="H10764" s="8">
        <f>VLOOKUP(C10764,Products!$A$2:$F$20,6,TRUE)</f>
        <v>7.4499999999999993</v>
      </c>
      <c r="I10764" s="8">
        <f t="shared" si="337"/>
        <v>44.699999999999996</v>
      </c>
      <c r="J10764" s="42">
        <f>VLOOKUP(B10764,Invoices!A:I,9,TRUE)</f>
        <v>2021</v>
      </c>
    </row>
    <row r="10765" spans="1:10" x14ac:dyDescent="0.15">
      <c r="A10765" t="s">
        <v>14125</v>
      </c>
      <c r="B10765" t="s">
        <v>2265</v>
      </c>
      <c r="C10765" t="s">
        <v>102</v>
      </c>
      <c r="D10765" t="s">
        <v>83</v>
      </c>
      <c r="E10765">
        <v>100</v>
      </c>
      <c r="F10765" s="8">
        <f>VLOOKUP(C10765,Products!$A$2:$E$20,5,TRUE)</f>
        <v>29.95</v>
      </c>
      <c r="G10765" s="8">
        <f t="shared" si="336"/>
        <v>2995</v>
      </c>
      <c r="H10765" s="8">
        <f>VLOOKUP(C10765,Products!$A$2:$F$20,6,TRUE)</f>
        <v>15</v>
      </c>
      <c r="I10765" s="8">
        <f t="shared" si="337"/>
        <v>1500</v>
      </c>
      <c r="J10765" s="42">
        <f>VLOOKUP(B10765,Invoices!A:I,9,TRUE)</f>
        <v>2021</v>
      </c>
    </row>
    <row r="10766" spans="1:10" x14ac:dyDescent="0.15">
      <c r="A10766" t="s">
        <v>14126</v>
      </c>
      <c r="B10766" t="s">
        <v>2265</v>
      </c>
      <c r="C10766" t="s">
        <v>105</v>
      </c>
      <c r="D10766" t="s">
        <v>81</v>
      </c>
      <c r="E10766">
        <v>1</v>
      </c>
      <c r="F10766" s="8">
        <f>VLOOKUP(C10766,Products!$A$2:$E$20,5,TRUE)</f>
        <v>8.9499999999999993</v>
      </c>
      <c r="G10766" s="8">
        <f t="shared" si="336"/>
        <v>8.9499999999999993</v>
      </c>
      <c r="H10766" s="8">
        <f>VLOOKUP(C10766,Products!$A$2:$F$20,6,TRUE)</f>
        <v>3.1999999999999993</v>
      </c>
      <c r="I10766" s="8">
        <f t="shared" si="337"/>
        <v>3.1999999999999993</v>
      </c>
      <c r="J10766" s="42">
        <f>VLOOKUP(B10766,Invoices!A:I,9,TRUE)</f>
        <v>2021</v>
      </c>
    </row>
    <row r="10767" spans="1:10" x14ac:dyDescent="0.15">
      <c r="A10767" t="s">
        <v>14127</v>
      </c>
      <c r="B10767" t="s">
        <v>2266</v>
      </c>
      <c r="C10767" t="s">
        <v>90</v>
      </c>
      <c r="D10767" t="s">
        <v>72</v>
      </c>
      <c r="E10767">
        <v>12</v>
      </c>
      <c r="F10767" s="8">
        <f>VLOOKUP(C10767,Products!$A$2:$E$20,5,TRUE)</f>
        <v>8.9499999999999993</v>
      </c>
      <c r="G10767" s="8">
        <f t="shared" si="336"/>
        <v>107.39999999999999</v>
      </c>
      <c r="H10767" s="8">
        <f>VLOOKUP(C10767,Products!$A$2:$F$20,6,TRUE)</f>
        <v>5.6999999999999993</v>
      </c>
      <c r="I10767" s="8">
        <f t="shared" si="337"/>
        <v>68.399999999999991</v>
      </c>
      <c r="J10767" s="42">
        <f>VLOOKUP(B10767,Invoices!A:I,9,TRUE)</f>
        <v>2021</v>
      </c>
    </row>
    <row r="10768" spans="1:10" x14ac:dyDescent="0.15">
      <c r="A10768" t="s">
        <v>14128</v>
      </c>
      <c r="B10768" t="s">
        <v>2266</v>
      </c>
      <c r="C10768" t="s">
        <v>98</v>
      </c>
      <c r="D10768" t="s">
        <v>79</v>
      </c>
      <c r="E10768">
        <v>10</v>
      </c>
      <c r="F10768" s="8">
        <f>VLOOKUP(C10768,Products!$A$2:$E$20,5,TRUE)</f>
        <v>14.95</v>
      </c>
      <c r="G10768" s="8">
        <f t="shared" si="336"/>
        <v>149.5</v>
      </c>
      <c r="H10768" s="8">
        <f>VLOOKUP(C10768,Products!$A$2:$F$20,6,TRUE)</f>
        <v>3.0499999999999989</v>
      </c>
      <c r="I10768" s="8">
        <f t="shared" si="337"/>
        <v>30.499999999999989</v>
      </c>
      <c r="J10768" s="42">
        <f>VLOOKUP(B10768,Invoices!A:I,9,TRUE)</f>
        <v>2021</v>
      </c>
    </row>
    <row r="10769" spans="1:10" x14ac:dyDescent="0.15">
      <c r="A10769" t="s">
        <v>14129</v>
      </c>
      <c r="B10769" t="s">
        <v>2266</v>
      </c>
      <c r="C10769" t="s">
        <v>95</v>
      </c>
      <c r="D10769" t="s">
        <v>73</v>
      </c>
      <c r="E10769">
        <v>5</v>
      </c>
      <c r="F10769" s="8">
        <f>VLOOKUP(C10769,Products!$A$2:$E$20,5,TRUE)</f>
        <v>12.95</v>
      </c>
      <c r="G10769" s="8">
        <f t="shared" si="336"/>
        <v>64.75</v>
      </c>
      <c r="H10769" s="8">
        <f>VLOOKUP(C10769,Products!$A$2:$F$20,6,TRUE)</f>
        <v>4.1999999999999993</v>
      </c>
      <c r="I10769" s="8">
        <f t="shared" si="337"/>
        <v>20.999999999999996</v>
      </c>
      <c r="J10769" s="42">
        <f>VLOOKUP(B10769,Invoices!A:I,9,TRUE)</f>
        <v>2021</v>
      </c>
    </row>
    <row r="10770" spans="1:10" x14ac:dyDescent="0.15">
      <c r="A10770" t="s">
        <v>14130</v>
      </c>
      <c r="B10770" t="s">
        <v>2266</v>
      </c>
      <c r="C10770" t="s">
        <v>97</v>
      </c>
      <c r="D10770" t="s">
        <v>74</v>
      </c>
      <c r="E10770">
        <v>1</v>
      </c>
      <c r="F10770" s="8">
        <f>VLOOKUP(C10770,Products!$A$2:$E$20,5,TRUE)</f>
        <v>1.5</v>
      </c>
      <c r="G10770" s="8">
        <f t="shared" si="336"/>
        <v>1.5</v>
      </c>
      <c r="H10770" s="8">
        <f>VLOOKUP(C10770,Products!$A$2:$F$20,6,TRUE)</f>
        <v>0.5</v>
      </c>
      <c r="I10770" s="8">
        <f t="shared" si="337"/>
        <v>0.5</v>
      </c>
      <c r="J10770" s="42">
        <f>VLOOKUP(B10770,Invoices!A:I,9,TRUE)</f>
        <v>2021</v>
      </c>
    </row>
    <row r="10771" spans="1:10" x14ac:dyDescent="0.15">
      <c r="A10771" t="s">
        <v>14131</v>
      </c>
      <c r="B10771" t="s">
        <v>2267</v>
      </c>
      <c r="C10771" t="s">
        <v>95</v>
      </c>
      <c r="D10771" t="s">
        <v>73</v>
      </c>
      <c r="E10771">
        <v>4</v>
      </c>
      <c r="F10771" s="8">
        <f>VLOOKUP(C10771,Products!$A$2:$E$20,5,TRUE)</f>
        <v>12.95</v>
      </c>
      <c r="G10771" s="8">
        <f t="shared" si="336"/>
        <v>51.8</v>
      </c>
      <c r="H10771" s="8">
        <f>VLOOKUP(C10771,Products!$A$2:$F$20,6,TRUE)</f>
        <v>4.1999999999999993</v>
      </c>
      <c r="I10771" s="8">
        <f t="shared" si="337"/>
        <v>16.799999999999997</v>
      </c>
      <c r="J10771" s="42">
        <f>VLOOKUP(B10771,Invoices!A:I,9,TRUE)</f>
        <v>2021</v>
      </c>
    </row>
    <row r="10772" spans="1:10" x14ac:dyDescent="0.15">
      <c r="A10772" t="s">
        <v>14132</v>
      </c>
      <c r="B10772" t="s">
        <v>2267</v>
      </c>
      <c r="C10772" t="s">
        <v>90</v>
      </c>
      <c r="D10772" t="s">
        <v>72</v>
      </c>
      <c r="E10772">
        <v>2</v>
      </c>
      <c r="F10772" s="8">
        <f>VLOOKUP(C10772,Products!$A$2:$E$20,5,TRUE)</f>
        <v>8.9499999999999993</v>
      </c>
      <c r="G10772" s="8">
        <f t="shared" si="336"/>
        <v>17.899999999999999</v>
      </c>
      <c r="H10772" s="8">
        <f>VLOOKUP(C10772,Products!$A$2:$F$20,6,TRUE)</f>
        <v>5.6999999999999993</v>
      </c>
      <c r="I10772" s="8">
        <f t="shared" si="337"/>
        <v>11.399999999999999</v>
      </c>
      <c r="J10772" s="42">
        <f>VLOOKUP(B10772,Invoices!A:I,9,TRUE)</f>
        <v>2021</v>
      </c>
    </row>
    <row r="10773" spans="1:10" x14ac:dyDescent="0.15">
      <c r="A10773" t="s">
        <v>14133</v>
      </c>
      <c r="B10773" t="s">
        <v>2267</v>
      </c>
      <c r="C10773" t="s">
        <v>100</v>
      </c>
      <c r="D10773" t="s">
        <v>78</v>
      </c>
      <c r="E10773">
        <v>3</v>
      </c>
      <c r="F10773" s="8">
        <f>VLOOKUP(C10773,Products!$A$2:$E$20,5,TRUE)</f>
        <v>49.95</v>
      </c>
      <c r="G10773" s="8">
        <f t="shared" si="336"/>
        <v>149.85000000000002</v>
      </c>
      <c r="H10773" s="8">
        <f>VLOOKUP(C10773,Products!$A$2:$F$20,6,TRUE)</f>
        <v>19.950000000000003</v>
      </c>
      <c r="I10773" s="8">
        <f t="shared" si="337"/>
        <v>59.850000000000009</v>
      </c>
      <c r="J10773" s="42">
        <f>VLOOKUP(B10773,Invoices!A:I,9,TRUE)</f>
        <v>2021</v>
      </c>
    </row>
    <row r="10774" spans="1:10" x14ac:dyDescent="0.15">
      <c r="A10774" t="s">
        <v>14134</v>
      </c>
      <c r="B10774" t="s">
        <v>2267</v>
      </c>
      <c r="C10774" t="s">
        <v>94</v>
      </c>
      <c r="D10774" t="s">
        <v>86</v>
      </c>
      <c r="E10774">
        <v>4</v>
      </c>
      <c r="F10774" s="8">
        <f>VLOOKUP(C10774,Products!$A$2:$E$20,5,TRUE)</f>
        <v>3.5</v>
      </c>
      <c r="G10774" s="8">
        <f t="shared" si="336"/>
        <v>14</v>
      </c>
      <c r="H10774" s="8">
        <f>VLOOKUP(C10774,Products!$A$2:$F$20,6,TRUE)</f>
        <v>0.54999999999999982</v>
      </c>
      <c r="I10774" s="8">
        <f t="shared" si="337"/>
        <v>2.1999999999999993</v>
      </c>
      <c r="J10774" s="42">
        <f>VLOOKUP(B10774,Invoices!A:I,9,TRUE)</f>
        <v>2021</v>
      </c>
    </row>
    <row r="10775" spans="1:10" x14ac:dyDescent="0.15">
      <c r="A10775" t="s">
        <v>14135</v>
      </c>
      <c r="B10775" t="s">
        <v>2267</v>
      </c>
      <c r="C10775" t="s">
        <v>104</v>
      </c>
      <c r="D10775" t="s">
        <v>71</v>
      </c>
      <c r="E10775">
        <v>1</v>
      </c>
      <c r="F10775" s="8">
        <f>VLOOKUP(C10775,Products!$A$2:$E$20,5,TRUE)</f>
        <v>2.95</v>
      </c>
      <c r="G10775" s="8">
        <f t="shared" si="336"/>
        <v>2.95</v>
      </c>
      <c r="H10775" s="8">
        <f>VLOOKUP(C10775,Products!$A$2:$F$20,6,TRUE)</f>
        <v>1.1500000000000001</v>
      </c>
      <c r="I10775" s="8">
        <f t="shared" si="337"/>
        <v>1.1500000000000001</v>
      </c>
      <c r="J10775" s="42">
        <f>VLOOKUP(B10775,Invoices!A:I,9,TRUE)</f>
        <v>2021</v>
      </c>
    </row>
    <row r="10776" spans="1:10" x14ac:dyDescent="0.15">
      <c r="A10776" t="s">
        <v>14136</v>
      </c>
      <c r="B10776" t="s">
        <v>2267</v>
      </c>
      <c r="C10776" t="s">
        <v>96</v>
      </c>
      <c r="D10776" t="s">
        <v>75</v>
      </c>
      <c r="E10776">
        <v>50</v>
      </c>
      <c r="F10776" s="8">
        <f>VLOOKUP(C10776,Products!$A$2:$E$20,5,TRUE)</f>
        <v>79.95</v>
      </c>
      <c r="G10776" s="8">
        <f t="shared" si="336"/>
        <v>3997.5</v>
      </c>
      <c r="H10776" s="8">
        <f>VLOOKUP(C10776,Products!$A$2:$F$20,6,TRUE)</f>
        <v>27.950000000000003</v>
      </c>
      <c r="I10776" s="8">
        <f t="shared" si="337"/>
        <v>1397.5000000000002</v>
      </c>
      <c r="J10776" s="42">
        <f>VLOOKUP(B10776,Invoices!A:I,9,TRUE)</f>
        <v>2021</v>
      </c>
    </row>
    <row r="10777" spans="1:10" x14ac:dyDescent="0.15">
      <c r="A10777" t="s">
        <v>14137</v>
      </c>
      <c r="B10777" t="s">
        <v>2268</v>
      </c>
      <c r="C10777" t="s">
        <v>94</v>
      </c>
      <c r="D10777" t="s">
        <v>86</v>
      </c>
      <c r="E10777">
        <v>7</v>
      </c>
      <c r="F10777" s="8">
        <f>VLOOKUP(C10777,Products!$A$2:$E$20,5,TRUE)</f>
        <v>3.5</v>
      </c>
      <c r="G10777" s="8">
        <f t="shared" si="336"/>
        <v>24.5</v>
      </c>
      <c r="H10777" s="8">
        <f>VLOOKUP(C10777,Products!$A$2:$F$20,6,TRUE)</f>
        <v>0.54999999999999982</v>
      </c>
      <c r="I10777" s="8">
        <f t="shared" si="337"/>
        <v>3.8499999999999988</v>
      </c>
      <c r="J10777" s="42">
        <f>VLOOKUP(B10777,Invoices!A:I,9,TRUE)</f>
        <v>2021</v>
      </c>
    </row>
    <row r="10778" spans="1:10" x14ac:dyDescent="0.15">
      <c r="A10778" t="s">
        <v>14138</v>
      </c>
      <c r="B10778" t="s">
        <v>2268</v>
      </c>
      <c r="C10778" t="s">
        <v>89</v>
      </c>
      <c r="D10778" t="s">
        <v>80</v>
      </c>
      <c r="E10778">
        <v>1</v>
      </c>
      <c r="F10778" s="8">
        <f>VLOOKUP(C10778,Products!$A$2:$E$20,5,TRUE)</f>
        <v>15.95</v>
      </c>
      <c r="G10778" s="8">
        <f t="shared" si="336"/>
        <v>15.95</v>
      </c>
      <c r="H10778" s="8">
        <f>VLOOKUP(C10778,Products!$A$2:$F$20,6,TRUE)</f>
        <v>6</v>
      </c>
      <c r="I10778" s="8">
        <f t="shared" si="337"/>
        <v>6</v>
      </c>
      <c r="J10778" s="42">
        <f>VLOOKUP(B10778,Invoices!A:I,9,TRUE)</f>
        <v>2021</v>
      </c>
    </row>
    <row r="10779" spans="1:10" x14ac:dyDescent="0.15">
      <c r="A10779" t="s">
        <v>14139</v>
      </c>
      <c r="B10779" t="s">
        <v>2268</v>
      </c>
      <c r="C10779" t="s">
        <v>99</v>
      </c>
      <c r="D10779" t="s">
        <v>84</v>
      </c>
      <c r="E10779">
        <v>2</v>
      </c>
      <c r="F10779" s="8">
        <f>VLOOKUP(C10779,Products!$A$2:$E$20,5,TRUE)</f>
        <v>3.5</v>
      </c>
      <c r="G10779" s="8">
        <f t="shared" si="336"/>
        <v>7</v>
      </c>
      <c r="H10779" s="8">
        <f>VLOOKUP(C10779,Products!$A$2:$F$20,6,TRUE)</f>
        <v>0.54999999999999982</v>
      </c>
      <c r="I10779" s="8">
        <f t="shared" si="337"/>
        <v>1.0999999999999996</v>
      </c>
      <c r="J10779" s="42">
        <f>VLOOKUP(B10779,Invoices!A:I,9,TRUE)</f>
        <v>2021</v>
      </c>
    </row>
    <row r="10780" spans="1:10" x14ac:dyDescent="0.15">
      <c r="A10780" t="s">
        <v>14140</v>
      </c>
      <c r="B10780" t="s">
        <v>2268</v>
      </c>
      <c r="C10780" t="s">
        <v>105</v>
      </c>
      <c r="D10780" t="s">
        <v>81</v>
      </c>
      <c r="E10780">
        <v>1</v>
      </c>
      <c r="F10780" s="8">
        <f>VLOOKUP(C10780,Products!$A$2:$E$20,5,TRUE)</f>
        <v>8.9499999999999993</v>
      </c>
      <c r="G10780" s="8">
        <f t="shared" si="336"/>
        <v>8.9499999999999993</v>
      </c>
      <c r="H10780" s="8">
        <f>VLOOKUP(C10780,Products!$A$2:$F$20,6,TRUE)</f>
        <v>3.1999999999999993</v>
      </c>
      <c r="I10780" s="8">
        <f t="shared" si="337"/>
        <v>3.1999999999999993</v>
      </c>
      <c r="J10780" s="42">
        <f>VLOOKUP(B10780,Invoices!A:I,9,TRUE)</f>
        <v>2021</v>
      </c>
    </row>
    <row r="10781" spans="1:10" x14ac:dyDescent="0.15">
      <c r="A10781" t="s">
        <v>14141</v>
      </c>
      <c r="B10781" t="s">
        <v>2268</v>
      </c>
      <c r="C10781" t="s">
        <v>104</v>
      </c>
      <c r="D10781" t="s">
        <v>71</v>
      </c>
      <c r="E10781">
        <v>2</v>
      </c>
      <c r="F10781" s="8">
        <f>VLOOKUP(C10781,Products!$A$2:$E$20,5,TRUE)</f>
        <v>2.95</v>
      </c>
      <c r="G10781" s="8">
        <f t="shared" si="336"/>
        <v>5.9</v>
      </c>
      <c r="H10781" s="8">
        <f>VLOOKUP(C10781,Products!$A$2:$F$20,6,TRUE)</f>
        <v>1.1500000000000001</v>
      </c>
      <c r="I10781" s="8">
        <f t="shared" si="337"/>
        <v>2.3000000000000003</v>
      </c>
      <c r="J10781" s="42">
        <f>VLOOKUP(B10781,Invoices!A:I,9,TRUE)</f>
        <v>2021</v>
      </c>
    </row>
    <row r="10782" spans="1:10" x14ac:dyDescent="0.15">
      <c r="A10782" t="s">
        <v>14142</v>
      </c>
      <c r="B10782" t="s">
        <v>2269</v>
      </c>
      <c r="C10782" t="s">
        <v>90</v>
      </c>
      <c r="D10782" t="s">
        <v>72</v>
      </c>
      <c r="E10782">
        <v>5</v>
      </c>
      <c r="F10782" s="8">
        <f>VLOOKUP(C10782,Products!$A$2:$E$20,5,TRUE)</f>
        <v>8.9499999999999993</v>
      </c>
      <c r="G10782" s="8">
        <f t="shared" si="336"/>
        <v>44.75</v>
      </c>
      <c r="H10782" s="8">
        <f>VLOOKUP(C10782,Products!$A$2:$F$20,6,TRUE)</f>
        <v>5.6999999999999993</v>
      </c>
      <c r="I10782" s="8">
        <f t="shared" si="337"/>
        <v>28.499999999999996</v>
      </c>
      <c r="J10782" s="42">
        <f>VLOOKUP(B10782,Invoices!A:I,9,TRUE)</f>
        <v>2021</v>
      </c>
    </row>
    <row r="10783" spans="1:10" x14ac:dyDescent="0.15">
      <c r="A10783" t="s">
        <v>14143</v>
      </c>
      <c r="B10783" t="s">
        <v>2269</v>
      </c>
      <c r="C10783" t="s">
        <v>87</v>
      </c>
      <c r="D10783" t="s">
        <v>68</v>
      </c>
      <c r="E10783">
        <v>1</v>
      </c>
      <c r="F10783" s="8">
        <f>VLOOKUP(C10783,Products!$A$2:$E$20,5,TRUE)</f>
        <v>19.95</v>
      </c>
      <c r="G10783" s="8">
        <f t="shared" si="336"/>
        <v>19.95</v>
      </c>
      <c r="H10783" s="8">
        <f>VLOOKUP(C10783,Products!$A$2:$F$20,6,TRUE)</f>
        <v>7.4499999999999993</v>
      </c>
      <c r="I10783" s="8">
        <f t="shared" si="337"/>
        <v>7.4499999999999993</v>
      </c>
      <c r="J10783" s="42">
        <f>VLOOKUP(B10783,Invoices!A:I,9,TRUE)</f>
        <v>2021</v>
      </c>
    </row>
    <row r="10784" spans="1:10" x14ac:dyDescent="0.15">
      <c r="A10784" t="s">
        <v>14144</v>
      </c>
      <c r="B10784" t="s">
        <v>2269</v>
      </c>
      <c r="C10784" t="s">
        <v>98</v>
      </c>
      <c r="D10784" t="s">
        <v>79</v>
      </c>
      <c r="E10784">
        <v>12</v>
      </c>
      <c r="F10784" s="8">
        <f>VLOOKUP(C10784,Products!$A$2:$E$20,5,TRUE)</f>
        <v>14.95</v>
      </c>
      <c r="G10784" s="8">
        <f t="shared" si="336"/>
        <v>179.39999999999998</v>
      </c>
      <c r="H10784" s="8">
        <f>VLOOKUP(C10784,Products!$A$2:$F$20,6,TRUE)</f>
        <v>3.0499999999999989</v>
      </c>
      <c r="I10784" s="8">
        <f t="shared" si="337"/>
        <v>36.599999999999987</v>
      </c>
      <c r="J10784" s="42">
        <f>VLOOKUP(B10784,Invoices!A:I,9,TRUE)</f>
        <v>2021</v>
      </c>
    </row>
    <row r="10785" spans="1:10" x14ac:dyDescent="0.15">
      <c r="A10785" t="s">
        <v>14145</v>
      </c>
      <c r="B10785" t="s">
        <v>2269</v>
      </c>
      <c r="C10785" t="s">
        <v>88</v>
      </c>
      <c r="D10785" t="s">
        <v>85</v>
      </c>
      <c r="E10785">
        <v>1</v>
      </c>
      <c r="F10785" s="8">
        <f>VLOOKUP(C10785,Products!$A$2:$E$20,5,TRUE)</f>
        <v>8.9499999999999993</v>
      </c>
      <c r="G10785" s="8">
        <f t="shared" si="336"/>
        <v>8.9499999999999993</v>
      </c>
      <c r="H10785" s="8">
        <f>VLOOKUP(C10785,Products!$A$2:$F$20,6,TRUE)</f>
        <v>5.6999999999999993</v>
      </c>
      <c r="I10785" s="8">
        <f t="shared" si="337"/>
        <v>5.6999999999999993</v>
      </c>
      <c r="J10785" s="42">
        <f>VLOOKUP(B10785,Invoices!A:I,9,TRUE)</f>
        <v>2021</v>
      </c>
    </row>
    <row r="10786" spans="1:10" x14ac:dyDescent="0.15">
      <c r="A10786" t="s">
        <v>14146</v>
      </c>
      <c r="B10786" t="s">
        <v>2270</v>
      </c>
      <c r="C10786" t="s">
        <v>88</v>
      </c>
      <c r="D10786" t="s">
        <v>85</v>
      </c>
      <c r="E10786">
        <v>2</v>
      </c>
      <c r="F10786" s="8">
        <f>VLOOKUP(C10786,Products!$A$2:$E$20,5,TRUE)</f>
        <v>8.9499999999999993</v>
      </c>
      <c r="G10786" s="8">
        <f t="shared" si="336"/>
        <v>17.899999999999999</v>
      </c>
      <c r="H10786" s="8">
        <f>VLOOKUP(C10786,Products!$A$2:$F$20,6,TRUE)</f>
        <v>5.6999999999999993</v>
      </c>
      <c r="I10786" s="8">
        <f t="shared" si="337"/>
        <v>11.399999999999999</v>
      </c>
      <c r="J10786" s="42">
        <f>VLOOKUP(B10786,Invoices!A:I,9,TRUE)</f>
        <v>2021</v>
      </c>
    </row>
    <row r="10787" spans="1:10" x14ac:dyDescent="0.15">
      <c r="A10787" t="s">
        <v>14147</v>
      </c>
      <c r="B10787" t="s">
        <v>2270</v>
      </c>
      <c r="C10787" t="s">
        <v>90</v>
      </c>
      <c r="D10787" t="s">
        <v>72</v>
      </c>
      <c r="E10787">
        <v>9</v>
      </c>
      <c r="F10787" s="8">
        <f>VLOOKUP(C10787,Products!$A$2:$E$20,5,TRUE)</f>
        <v>8.9499999999999993</v>
      </c>
      <c r="G10787" s="8">
        <f t="shared" si="336"/>
        <v>80.55</v>
      </c>
      <c r="H10787" s="8">
        <f>VLOOKUP(C10787,Products!$A$2:$F$20,6,TRUE)</f>
        <v>5.6999999999999993</v>
      </c>
      <c r="I10787" s="8">
        <f t="shared" si="337"/>
        <v>51.3</v>
      </c>
      <c r="J10787" s="42">
        <f>VLOOKUP(B10787,Invoices!A:I,9,TRUE)</f>
        <v>2021</v>
      </c>
    </row>
    <row r="10788" spans="1:10" x14ac:dyDescent="0.15">
      <c r="A10788" t="s">
        <v>14148</v>
      </c>
      <c r="B10788" t="s">
        <v>2270</v>
      </c>
      <c r="C10788" t="s">
        <v>97</v>
      </c>
      <c r="D10788" t="s">
        <v>74</v>
      </c>
      <c r="E10788">
        <v>2</v>
      </c>
      <c r="F10788" s="8">
        <f>VLOOKUP(C10788,Products!$A$2:$E$20,5,TRUE)</f>
        <v>1.5</v>
      </c>
      <c r="G10788" s="8">
        <f t="shared" si="336"/>
        <v>3</v>
      </c>
      <c r="H10788" s="8">
        <f>VLOOKUP(C10788,Products!$A$2:$F$20,6,TRUE)</f>
        <v>0.5</v>
      </c>
      <c r="I10788" s="8">
        <f t="shared" si="337"/>
        <v>1</v>
      </c>
      <c r="J10788" s="42">
        <f>VLOOKUP(B10788,Invoices!A:I,9,TRUE)</f>
        <v>2021</v>
      </c>
    </row>
    <row r="10789" spans="1:10" x14ac:dyDescent="0.15">
      <c r="A10789" t="s">
        <v>14149</v>
      </c>
      <c r="B10789" t="s">
        <v>2270</v>
      </c>
      <c r="C10789" t="s">
        <v>92</v>
      </c>
      <c r="D10789" t="s">
        <v>82</v>
      </c>
      <c r="E10789">
        <v>12</v>
      </c>
      <c r="F10789" s="8">
        <f>VLOOKUP(C10789,Products!$A$2:$E$20,5,TRUE)</f>
        <v>19.95</v>
      </c>
      <c r="G10789" s="8">
        <f t="shared" si="336"/>
        <v>239.39999999999998</v>
      </c>
      <c r="H10789" s="8">
        <f>VLOOKUP(C10789,Products!$A$2:$F$20,6,TRUE)</f>
        <v>7.4499999999999993</v>
      </c>
      <c r="I10789" s="8">
        <f t="shared" si="337"/>
        <v>89.399999999999991</v>
      </c>
      <c r="J10789" s="42">
        <f>VLOOKUP(B10789,Invoices!A:I,9,TRUE)</f>
        <v>2021</v>
      </c>
    </row>
    <row r="10790" spans="1:10" x14ac:dyDescent="0.15">
      <c r="A10790" t="s">
        <v>14150</v>
      </c>
      <c r="B10790" t="s">
        <v>2270</v>
      </c>
      <c r="C10790" t="s">
        <v>104</v>
      </c>
      <c r="D10790" t="s">
        <v>71</v>
      </c>
      <c r="E10790">
        <v>10</v>
      </c>
      <c r="F10790" s="8">
        <f>VLOOKUP(C10790,Products!$A$2:$E$20,5,TRUE)</f>
        <v>2.95</v>
      </c>
      <c r="G10790" s="8">
        <f t="shared" si="336"/>
        <v>29.5</v>
      </c>
      <c r="H10790" s="8">
        <f>VLOOKUP(C10790,Products!$A$2:$F$20,6,TRUE)</f>
        <v>1.1500000000000001</v>
      </c>
      <c r="I10790" s="8">
        <f t="shared" si="337"/>
        <v>11.500000000000002</v>
      </c>
      <c r="J10790" s="42">
        <f>VLOOKUP(B10790,Invoices!A:I,9,TRUE)</f>
        <v>2021</v>
      </c>
    </row>
    <row r="10791" spans="1:10" x14ac:dyDescent="0.15">
      <c r="A10791" t="s">
        <v>14151</v>
      </c>
      <c r="B10791" t="s">
        <v>2270</v>
      </c>
      <c r="C10791" t="s">
        <v>99</v>
      </c>
      <c r="D10791" t="s">
        <v>84</v>
      </c>
      <c r="E10791">
        <v>4</v>
      </c>
      <c r="F10791" s="8">
        <f>VLOOKUP(C10791,Products!$A$2:$E$20,5,TRUE)</f>
        <v>3.5</v>
      </c>
      <c r="G10791" s="8">
        <f t="shared" si="336"/>
        <v>14</v>
      </c>
      <c r="H10791" s="8">
        <f>VLOOKUP(C10791,Products!$A$2:$F$20,6,TRUE)</f>
        <v>0.54999999999999982</v>
      </c>
      <c r="I10791" s="8">
        <f t="shared" si="337"/>
        <v>2.1999999999999993</v>
      </c>
      <c r="J10791" s="42">
        <f>VLOOKUP(B10791,Invoices!A:I,9,TRUE)</f>
        <v>2021</v>
      </c>
    </row>
    <row r="10792" spans="1:10" x14ac:dyDescent="0.15">
      <c r="A10792" t="s">
        <v>14152</v>
      </c>
      <c r="B10792" t="s">
        <v>2270</v>
      </c>
      <c r="C10792" t="s">
        <v>93</v>
      </c>
      <c r="D10792" t="s">
        <v>76</v>
      </c>
      <c r="E10792">
        <v>5</v>
      </c>
      <c r="F10792" s="8">
        <f>VLOOKUP(C10792,Products!$A$2:$E$20,5,TRUE)</f>
        <v>9.9499999999999993</v>
      </c>
      <c r="G10792" s="8">
        <f t="shared" si="336"/>
        <v>49.75</v>
      </c>
      <c r="H10792" s="8">
        <f>VLOOKUP(C10792,Products!$A$2:$F$20,6,TRUE)</f>
        <v>1.9499999999999993</v>
      </c>
      <c r="I10792" s="8">
        <f t="shared" si="337"/>
        <v>9.7499999999999964</v>
      </c>
      <c r="J10792" s="42">
        <f>VLOOKUP(B10792,Invoices!A:I,9,TRUE)</f>
        <v>2021</v>
      </c>
    </row>
    <row r="10793" spans="1:10" x14ac:dyDescent="0.15">
      <c r="A10793" t="s">
        <v>14153</v>
      </c>
      <c r="B10793" t="s">
        <v>2270</v>
      </c>
      <c r="C10793" t="s">
        <v>105</v>
      </c>
      <c r="D10793" t="s">
        <v>81</v>
      </c>
      <c r="E10793">
        <v>4</v>
      </c>
      <c r="F10793" s="8">
        <f>VLOOKUP(C10793,Products!$A$2:$E$20,5,TRUE)</f>
        <v>8.9499999999999993</v>
      </c>
      <c r="G10793" s="8">
        <f t="shared" si="336"/>
        <v>35.799999999999997</v>
      </c>
      <c r="H10793" s="8">
        <f>VLOOKUP(C10793,Products!$A$2:$F$20,6,TRUE)</f>
        <v>3.1999999999999993</v>
      </c>
      <c r="I10793" s="8">
        <f t="shared" si="337"/>
        <v>12.799999999999997</v>
      </c>
      <c r="J10793" s="42">
        <f>VLOOKUP(B10793,Invoices!A:I,9,TRUE)</f>
        <v>2021</v>
      </c>
    </row>
    <row r="10794" spans="1:10" x14ac:dyDescent="0.15">
      <c r="A10794" t="s">
        <v>14154</v>
      </c>
      <c r="B10794" t="s">
        <v>2271</v>
      </c>
      <c r="C10794" t="s">
        <v>104</v>
      </c>
      <c r="D10794" t="s">
        <v>71</v>
      </c>
      <c r="E10794">
        <v>1</v>
      </c>
      <c r="F10794" s="8">
        <f>VLOOKUP(C10794,Products!$A$2:$E$20,5,TRUE)</f>
        <v>2.95</v>
      </c>
      <c r="G10794" s="8">
        <f t="shared" si="336"/>
        <v>2.95</v>
      </c>
      <c r="H10794" s="8">
        <f>VLOOKUP(C10794,Products!$A$2:$F$20,6,TRUE)</f>
        <v>1.1500000000000001</v>
      </c>
      <c r="I10794" s="8">
        <f t="shared" si="337"/>
        <v>1.1500000000000001</v>
      </c>
      <c r="J10794" s="42">
        <f>VLOOKUP(B10794,Invoices!A:I,9,TRUE)</f>
        <v>2021</v>
      </c>
    </row>
    <row r="10795" spans="1:10" x14ac:dyDescent="0.15">
      <c r="A10795" t="s">
        <v>14155</v>
      </c>
      <c r="B10795" t="s">
        <v>2272</v>
      </c>
      <c r="C10795" t="s">
        <v>91</v>
      </c>
      <c r="D10795" t="s">
        <v>70</v>
      </c>
      <c r="E10795">
        <v>1</v>
      </c>
      <c r="F10795" s="8">
        <f>VLOOKUP(C10795,Products!$A$2:$E$20,5,TRUE)</f>
        <v>49.95</v>
      </c>
      <c r="G10795" s="8">
        <f t="shared" si="336"/>
        <v>49.95</v>
      </c>
      <c r="H10795" s="8">
        <f>VLOOKUP(C10795,Products!$A$2:$F$20,6,TRUE)</f>
        <v>21.200000000000003</v>
      </c>
      <c r="I10795" s="8">
        <f t="shared" si="337"/>
        <v>21.200000000000003</v>
      </c>
      <c r="J10795" s="42">
        <f>VLOOKUP(B10795,Invoices!A:I,9,TRUE)</f>
        <v>2021</v>
      </c>
    </row>
    <row r="10796" spans="1:10" x14ac:dyDescent="0.15">
      <c r="A10796" t="s">
        <v>14156</v>
      </c>
      <c r="B10796" t="s">
        <v>2272</v>
      </c>
      <c r="C10796" t="s">
        <v>101</v>
      </c>
      <c r="D10796" t="s">
        <v>69</v>
      </c>
      <c r="E10796">
        <v>20</v>
      </c>
      <c r="F10796" s="8">
        <f>VLOOKUP(C10796,Products!$A$2:$E$20,5,TRUE)</f>
        <v>129.94999999999999</v>
      </c>
      <c r="G10796" s="8">
        <f t="shared" si="336"/>
        <v>2599</v>
      </c>
      <c r="H10796" s="8">
        <f>VLOOKUP(C10796,Products!$A$2:$F$20,6,TRUE)</f>
        <v>40.449999999999989</v>
      </c>
      <c r="I10796" s="8">
        <f t="shared" si="337"/>
        <v>808.99999999999977</v>
      </c>
      <c r="J10796" s="42">
        <f>VLOOKUP(B10796,Invoices!A:I,9,TRUE)</f>
        <v>2021</v>
      </c>
    </row>
    <row r="10797" spans="1:10" x14ac:dyDescent="0.15">
      <c r="A10797" t="s">
        <v>14157</v>
      </c>
      <c r="B10797" t="s">
        <v>2272</v>
      </c>
      <c r="C10797" t="s">
        <v>87</v>
      </c>
      <c r="D10797" t="s">
        <v>68</v>
      </c>
      <c r="E10797">
        <v>2</v>
      </c>
      <c r="F10797" s="8">
        <f>VLOOKUP(C10797,Products!$A$2:$E$20,5,TRUE)</f>
        <v>19.95</v>
      </c>
      <c r="G10797" s="8">
        <f t="shared" si="336"/>
        <v>39.9</v>
      </c>
      <c r="H10797" s="8">
        <f>VLOOKUP(C10797,Products!$A$2:$F$20,6,TRUE)</f>
        <v>7.4499999999999993</v>
      </c>
      <c r="I10797" s="8">
        <f t="shared" si="337"/>
        <v>14.899999999999999</v>
      </c>
      <c r="J10797" s="42">
        <f>VLOOKUP(B10797,Invoices!A:I,9,TRUE)</f>
        <v>2021</v>
      </c>
    </row>
    <row r="10798" spans="1:10" x14ac:dyDescent="0.15">
      <c r="A10798" t="s">
        <v>14158</v>
      </c>
      <c r="B10798" t="s">
        <v>2272</v>
      </c>
      <c r="C10798" t="s">
        <v>105</v>
      </c>
      <c r="D10798" t="s">
        <v>81</v>
      </c>
      <c r="E10798">
        <v>1</v>
      </c>
      <c r="F10798" s="8">
        <f>VLOOKUP(C10798,Products!$A$2:$E$20,5,TRUE)</f>
        <v>8.9499999999999993</v>
      </c>
      <c r="G10798" s="8">
        <f t="shared" si="336"/>
        <v>8.9499999999999993</v>
      </c>
      <c r="H10798" s="8">
        <f>VLOOKUP(C10798,Products!$A$2:$F$20,6,TRUE)</f>
        <v>3.1999999999999993</v>
      </c>
      <c r="I10798" s="8">
        <f t="shared" si="337"/>
        <v>3.1999999999999993</v>
      </c>
      <c r="J10798" s="42">
        <f>VLOOKUP(B10798,Invoices!A:I,9,TRUE)</f>
        <v>2021</v>
      </c>
    </row>
    <row r="10799" spans="1:10" x14ac:dyDescent="0.15">
      <c r="A10799" t="s">
        <v>14159</v>
      </c>
      <c r="B10799" t="s">
        <v>2272</v>
      </c>
      <c r="C10799" t="s">
        <v>99</v>
      </c>
      <c r="D10799" t="s">
        <v>84</v>
      </c>
      <c r="E10799">
        <v>5</v>
      </c>
      <c r="F10799" s="8">
        <f>VLOOKUP(C10799,Products!$A$2:$E$20,5,TRUE)</f>
        <v>3.5</v>
      </c>
      <c r="G10799" s="8">
        <f t="shared" si="336"/>
        <v>17.5</v>
      </c>
      <c r="H10799" s="8">
        <f>VLOOKUP(C10799,Products!$A$2:$F$20,6,TRUE)</f>
        <v>0.54999999999999982</v>
      </c>
      <c r="I10799" s="8">
        <f t="shared" si="337"/>
        <v>2.7499999999999991</v>
      </c>
      <c r="J10799" s="42">
        <f>VLOOKUP(B10799,Invoices!A:I,9,TRUE)</f>
        <v>2021</v>
      </c>
    </row>
    <row r="10800" spans="1:10" x14ac:dyDescent="0.15">
      <c r="A10800" t="s">
        <v>14160</v>
      </c>
      <c r="B10800" t="s">
        <v>2272</v>
      </c>
      <c r="C10800" t="s">
        <v>105</v>
      </c>
      <c r="D10800" t="s">
        <v>81</v>
      </c>
      <c r="E10800">
        <v>3</v>
      </c>
      <c r="F10800" s="8">
        <f>VLOOKUP(C10800,Products!$A$2:$E$20,5,TRUE)</f>
        <v>8.9499999999999993</v>
      </c>
      <c r="G10800" s="8">
        <f t="shared" si="336"/>
        <v>26.849999999999998</v>
      </c>
      <c r="H10800" s="8">
        <f>VLOOKUP(C10800,Products!$A$2:$F$20,6,TRUE)</f>
        <v>3.1999999999999993</v>
      </c>
      <c r="I10800" s="8">
        <f t="shared" si="337"/>
        <v>9.5999999999999979</v>
      </c>
      <c r="J10800" s="42">
        <f>VLOOKUP(B10800,Invoices!A:I,9,TRUE)</f>
        <v>2021</v>
      </c>
    </row>
    <row r="10801" spans="1:10" x14ac:dyDescent="0.15">
      <c r="A10801" t="s">
        <v>14161</v>
      </c>
      <c r="B10801" t="s">
        <v>2272</v>
      </c>
      <c r="C10801" t="s">
        <v>90</v>
      </c>
      <c r="D10801" t="s">
        <v>72</v>
      </c>
      <c r="E10801">
        <v>2</v>
      </c>
      <c r="F10801" s="8">
        <f>VLOOKUP(C10801,Products!$A$2:$E$20,5,TRUE)</f>
        <v>8.9499999999999993</v>
      </c>
      <c r="G10801" s="8">
        <f t="shared" si="336"/>
        <v>17.899999999999999</v>
      </c>
      <c r="H10801" s="8">
        <f>VLOOKUP(C10801,Products!$A$2:$F$20,6,TRUE)</f>
        <v>5.6999999999999993</v>
      </c>
      <c r="I10801" s="8">
        <f t="shared" si="337"/>
        <v>11.399999999999999</v>
      </c>
      <c r="J10801" s="42">
        <f>VLOOKUP(B10801,Invoices!A:I,9,TRUE)</f>
        <v>2021</v>
      </c>
    </row>
    <row r="10802" spans="1:10" x14ac:dyDescent="0.15">
      <c r="A10802" t="s">
        <v>14162</v>
      </c>
      <c r="B10802" t="s">
        <v>2272</v>
      </c>
      <c r="C10802" t="s">
        <v>95</v>
      </c>
      <c r="D10802" t="s">
        <v>73</v>
      </c>
      <c r="E10802">
        <v>1</v>
      </c>
      <c r="F10802" s="8">
        <f>VLOOKUP(C10802,Products!$A$2:$E$20,5,TRUE)</f>
        <v>12.95</v>
      </c>
      <c r="G10802" s="8">
        <f t="shared" si="336"/>
        <v>12.95</v>
      </c>
      <c r="H10802" s="8">
        <f>VLOOKUP(C10802,Products!$A$2:$F$20,6,TRUE)</f>
        <v>4.1999999999999993</v>
      </c>
      <c r="I10802" s="8">
        <f t="shared" si="337"/>
        <v>4.1999999999999993</v>
      </c>
      <c r="J10802" s="42">
        <f>VLOOKUP(B10802,Invoices!A:I,9,TRUE)</f>
        <v>2021</v>
      </c>
    </row>
    <row r="10803" spans="1:10" x14ac:dyDescent="0.15">
      <c r="A10803" t="s">
        <v>14163</v>
      </c>
      <c r="B10803" t="s">
        <v>2272</v>
      </c>
      <c r="C10803" t="s">
        <v>88</v>
      </c>
      <c r="D10803" t="s">
        <v>85</v>
      </c>
      <c r="E10803">
        <v>1</v>
      </c>
      <c r="F10803" s="8">
        <f>VLOOKUP(C10803,Products!$A$2:$E$20,5,TRUE)</f>
        <v>8.9499999999999993</v>
      </c>
      <c r="G10803" s="8">
        <f t="shared" si="336"/>
        <v>8.9499999999999993</v>
      </c>
      <c r="H10803" s="8">
        <f>VLOOKUP(C10803,Products!$A$2:$F$20,6,TRUE)</f>
        <v>5.6999999999999993</v>
      </c>
      <c r="I10803" s="8">
        <f t="shared" si="337"/>
        <v>5.6999999999999993</v>
      </c>
      <c r="J10803" s="42">
        <f>VLOOKUP(B10803,Invoices!A:I,9,TRUE)</f>
        <v>2021</v>
      </c>
    </row>
    <row r="10804" spans="1:10" x14ac:dyDescent="0.15">
      <c r="A10804" t="s">
        <v>14164</v>
      </c>
      <c r="B10804" t="s">
        <v>2272</v>
      </c>
      <c r="C10804" t="s">
        <v>89</v>
      </c>
      <c r="D10804" t="s">
        <v>80</v>
      </c>
      <c r="E10804">
        <v>1</v>
      </c>
      <c r="F10804" s="8">
        <f>VLOOKUP(C10804,Products!$A$2:$E$20,5,TRUE)</f>
        <v>15.95</v>
      </c>
      <c r="G10804" s="8">
        <f t="shared" si="336"/>
        <v>15.95</v>
      </c>
      <c r="H10804" s="8">
        <f>VLOOKUP(C10804,Products!$A$2:$F$20,6,TRUE)</f>
        <v>6</v>
      </c>
      <c r="I10804" s="8">
        <f t="shared" si="337"/>
        <v>6</v>
      </c>
      <c r="J10804" s="42">
        <f>VLOOKUP(B10804,Invoices!A:I,9,TRUE)</f>
        <v>2021</v>
      </c>
    </row>
    <row r="10805" spans="1:10" x14ac:dyDescent="0.15">
      <c r="A10805" t="s">
        <v>14165</v>
      </c>
      <c r="B10805" t="s">
        <v>2272</v>
      </c>
      <c r="C10805" t="s">
        <v>102</v>
      </c>
      <c r="D10805" t="s">
        <v>83</v>
      </c>
      <c r="E10805">
        <v>1</v>
      </c>
      <c r="F10805" s="8">
        <f>VLOOKUP(C10805,Products!$A$2:$E$20,5,TRUE)</f>
        <v>29.95</v>
      </c>
      <c r="G10805" s="8">
        <f t="shared" si="336"/>
        <v>29.95</v>
      </c>
      <c r="H10805" s="8">
        <f>VLOOKUP(C10805,Products!$A$2:$F$20,6,TRUE)</f>
        <v>15</v>
      </c>
      <c r="I10805" s="8">
        <f t="shared" si="337"/>
        <v>15</v>
      </c>
      <c r="J10805" s="42">
        <f>VLOOKUP(B10805,Invoices!A:I,9,TRUE)</f>
        <v>2021</v>
      </c>
    </row>
    <row r="10806" spans="1:10" x14ac:dyDescent="0.15">
      <c r="A10806" t="s">
        <v>14166</v>
      </c>
      <c r="B10806" t="s">
        <v>2272</v>
      </c>
      <c r="C10806" t="s">
        <v>92</v>
      </c>
      <c r="D10806" t="s">
        <v>82</v>
      </c>
      <c r="E10806">
        <v>1</v>
      </c>
      <c r="F10806" s="8">
        <f>VLOOKUP(C10806,Products!$A$2:$E$20,5,TRUE)</f>
        <v>19.95</v>
      </c>
      <c r="G10806" s="8">
        <f t="shared" si="336"/>
        <v>19.95</v>
      </c>
      <c r="H10806" s="8">
        <f>VLOOKUP(C10806,Products!$A$2:$F$20,6,TRUE)</f>
        <v>7.4499999999999993</v>
      </c>
      <c r="I10806" s="8">
        <f t="shared" si="337"/>
        <v>7.4499999999999993</v>
      </c>
      <c r="J10806" s="42">
        <f>VLOOKUP(B10806,Invoices!A:I,9,TRUE)</f>
        <v>2021</v>
      </c>
    </row>
    <row r="10807" spans="1:10" x14ac:dyDescent="0.15">
      <c r="A10807" t="s">
        <v>14167</v>
      </c>
      <c r="B10807" t="s">
        <v>2272</v>
      </c>
      <c r="C10807" t="s">
        <v>96</v>
      </c>
      <c r="D10807" t="s">
        <v>75</v>
      </c>
      <c r="E10807">
        <v>15</v>
      </c>
      <c r="F10807" s="8">
        <f>VLOOKUP(C10807,Products!$A$2:$E$20,5,TRUE)</f>
        <v>79.95</v>
      </c>
      <c r="G10807" s="8">
        <f t="shared" si="336"/>
        <v>1199.25</v>
      </c>
      <c r="H10807" s="8">
        <f>VLOOKUP(C10807,Products!$A$2:$F$20,6,TRUE)</f>
        <v>27.950000000000003</v>
      </c>
      <c r="I10807" s="8">
        <f t="shared" si="337"/>
        <v>419.25000000000006</v>
      </c>
      <c r="J10807" s="42">
        <f>VLOOKUP(B10807,Invoices!A:I,9,TRUE)</f>
        <v>2021</v>
      </c>
    </row>
    <row r="10808" spans="1:10" x14ac:dyDescent="0.15">
      <c r="A10808" t="s">
        <v>14168</v>
      </c>
      <c r="B10808" t="s">
        <v>2272</v>
      </c>
      <c r="C10808" t="s">
        <v>93</v>
      </c>
      <c r="D10808" t="s">
        <v>76</v>
      </c>
      <c r="E10808">
        <v>1</v>
      </c>
      <c r="F10808" s="8">
        <f>VLOOKUP(C10808,Products!$A$2:$E$20,5,TRUE)</f>
        <v>9.9499999999999993</v>
      </c>
      <c r="G10808" s="8">
        <f t="shared" si="336"/>
        <v>9.9499999999999993</v>
      </c>
      <c r="H10808" s="8">
        <f>VLOOKUP(C10808,Products!$A$2:$F$20,6,TRUE)</f>
        <v>1.9499999999999993</v>
      </c>
      <c r="I10808" s="8">
        <f t="shared" si="337"/>
        <v>1.9499999999999993</v>
      </c>
      <c r="J10808" s="42">
        <f>VLOOKUP(B10808,Invoices!A:I,9,TRUE)</f>
        <v>2021</v>
      </c>
    </row>
    <row r="10809" spans="1:10" x14ac:dyDescent="0.15">
      <c r="A10809" t="s">
        <v>14169</v>
      </c>
      <c r="B10809" t="s">
        <v>2272</v>
      </c>
      <c r="C10809" t="s">
        <v>88</v>
      </c>
      <c r="D10809" t="s">
        <v>85</v>
      </c>
      <c r="E10809">
        <v>20</v>
      </c>
      <c r="F10809" s="8">
        <f>VLOOKUP(C10809,Products!$A$2:$E$20,5,TRUE)</f>
        <v>8.9499999999999993</v>
      </c>
      <c r="G10809" s="8">
        <f t="shared" si="336"/>
        <v>179</v>
      </c>
      <c r="H10809" s="8">
        <f>VLOOKUP(C10809,Products!$A$2:$F$20,6,TRUE)</f>
        <v>5.6999999999999993</v>
      </c>
      <c r="I10809" s="8">
        <f t="shared" si="337"/>
        <v>113.99999999999999</v>
      </c>
      <c r="J10809" s="42">
        <f>VLOOKUP(B10809,Invoices!A:I,9,TRUE)</f>
        <v>2021</v>
      </c>
    </row>
    <row r="10810" spans="1:10" x14ac:dyDescent="0.15">
      <c r="A10810" t="s">
        <v>14170</v>
      </c>
      <c r="B10810" t="s">
        <v>2272</v>
      </c>
      <c r="C10810" t="s">
        <v>96</v>
      </c>
      <c r="D10810" t="s">
        <v>75</v>
      </c>
      <c r="E10810">
        <v>3</v>
      </c>
      <c r="F10810" s="8">
        <f>VLOOKUP(C10810,Products!$A$2:$E$20,5,TRUE)</f>
        <v>79.95</v>
      </c>
      <c r="G10810" s="8">
        <f t="shared" si="336"/>
        <v>239.85000000000002</v>
      </c>
      <c r="H10810" s="8">
        <f>VLOOKUP(C10810,Products!$A$2:$F$20,6,TRUE)</f>
        <v>27.950000000000003</v>
      </c>
      <c r="I10810" s="8">
        <f t="shared" si="337"/>
        <v>83.850000000000009</v>
      </c>
      <c r="J10810" s="42">
        <f>VLOOKUP(B10810,Invoices!A:I,9,TRUE)</f>
        <v>2021</v>
      </c>
    </row>
    <row r="10811" spans="1:10" x14ac:dyDescent="0.15">
      <c r="A10811" t="s">
        <v>14171</v>
      </c>
      <c r="B10811" t="s">
        <v>2272</v>
      </c>
      <c r="C10811" t="s">
        <v>97</v>
      </c>
      <c r="D10811" t="s">
        <v>74</v>
      </c>
      <c r="E10811">
        <v>9</v>
      </c>
      <c r="F10811" s="8">
        <f>VLOOKUP(C10811,Products!$A$2:$E$20,5,TRUE)</f>
        <v>1.5</v>
      </c>
      <c r="G10811" s="8">
        <f t="shared" si="336"/>
        <v>13.5</v>
      </c>
      <c r="H10811" s="8">
        <f>VLOOKUP(C10811,Products!$A$2:$F$20,6,TRUE)</f>
        <v>0.5</v>
      </c>
      <c r="I10811" s="8">
        <f t="shared" si="337"/>
        <v>4.5</v>
      </c>
      <c r="J10811" s="42">
        <f>VLOOKUP(B10811,Invoices!A:I,9,TRUE)</f>
        <v>2021</v>
      </c>
    </row>
    <row r="10812" spans="1:10" x14ac:dyDescent="0.15">
      <c r="A10812" t="s">
        <v>14172</v>
      </c>
      <c r="B10812" t="s">
        <v>2272</v>
      </c>
      <c r="C10812" t="s">
        <v>101</v>
      </c>
      <c r="D10812" t="s">
        <v>69</v>
      </c>
      <c r="E10812">
        <v>3</v>
      </c>
      <c r="F10812" s="8">
        <f>VLOOKUP(C10812,Products!$A$2:$E$20,5,TRUE)</f>
        <v>129.94999999999999</v>
      </c>
      <c r="G10812" s="8">
        <f t="shared" si="336"/>
        <v>389.84999999999997</v>
      </c>
      <c r="H10812" s="8">
        <f>VLOOKUP(C10812,Products!$A$2:$F$20,6,TRUE)</f>
        <v>40.449999999999989</v>
      </c>
      <c r="I10812" s="8">
        <f t="shared" si="337"/>
        <v>121.34999999999997</v>
      </c>
      <c r="J10812" s="42">
        <f>VLOOKUP(B10812,Invoices!A:I,9,TRUE)</f>
        <v>2021</v>
      </c>
    </row>
    <row r="10813" spans="1:10" x14ac:dyDescent="0.15">
      <c r="A10813" t="s">
        <v>14173</v>
      </c>
      <c r="B10813" t="s">
        <v>2272</v>
      </c>
      <c r="C10813" t="s">
        <v>94</v>
      </c>
      <c r="D10813" t="s">
        <v>86</v>
      </c>
      <c r="E10813">
        <v>2</v>
      </c>
      <c r="F10813" s="8">
        <f>VLOOKUP(C10813,Products!$A$2:$E$20,5,TRUE)</f>
        <v>3.5</v>
      </c>
      <c r="G10813" s="8">
        <f t="shared" si="336"/>
        <v>7</v>
      </c>
      <c r="H10813" s="8">
        <f>VLOOKUP(C10813,Products!$A$2:$F$20,6,TRUE)</f>
        <v>0.54999999999999982</v>
      </c>
      <c r="I10813" s="8">
        <f t="shared" si="337"/>
        <v>1.0999999999999996</v>
      </c>
      <c r="J10813" s="42">
        <f>VLOOKUP(B10813,Invoices!A:I,9,TRUE)</f>
        <v>2021</v>
      </c>
    </row>
    <row r="10814" spans="1:10" x14ac:dyDescent="0.15">
      <c r="A10814" t="s">
        <v>14174</v>
      </c>
      <c r="B10814" t="s">
        <v>2272</v>
      </c>
      <c r="C10814" t="s">
        <v>90</v>
      </c>
      <c r="D10814" t="s">
        <v>72</v>
      </c>
      <c r="E10814">
        <v>1</v>
      </c>
      <c r="F10814" s="8">
        <f>VLOOKUP(C10814,Products!$A$2:$E$20,5,TRUE)</f>
        <v>8.9499999999999993</v>
      </c>
      <c r="G10814" s="8">
        <f t="shared" si="336"/>
        <v>8.9499999999999993</v>
      </c>
      <c r="H10814" s="8">
        <f>VLOOKUP(C10814,Products!$A$2:$F$20,6,TRUE)</f>
        <v>5.6999999999999993</v>
      </c>
      <c r="I10814" s="8">
        <f t="shared" si="337"/>
        <v>5.6999999999999993</v>
      </c>
      <c r="J10814" s="42">
        <f>VLOOKUP(B10814,Invoices!A:I,9,TRUE)</f>
        <v>2021</v>
      </c>
    </row>
    <row r="10815" spans="1:10" x14ac:dyDescent="0.15">
      <c r="A10815" t="s">
        <v>14175</v>
      </c>
      <c r="B10815" t="s">
        <v>2272</v>
      </c>
      <c r="C10815" t="s">
        <v>103</v>
      </c>
      <c r="D10815" t="s">
        <v>77</v>
      </c>
      <c r="E10815">
        <v>3</v>
      </c>
      <c r="F10815" s="8">
        <f>VLOOKUP(C10815,Products!$A$2:$E$20,5,TRUE)</f>
        <v>8.9499999999999993</v>
      </c>
      <c r="G10815" s="8">
        <f t="shared" si="336"/>
        <v>26.849999999999998</v>
      </c>
      <c r="H10815" s="8">
        <f>VLOOKUP(C10815,Products!$A$2:$F$20,6,TRUE)</f>
        <v>3.1999999999999993</v>
      </c>
      <c r="I10815" s="8">
        <f t="shared" si="337"/>
        <v>9.5999999999999979</v>
      </c>
      <c r="J10815" s="42">
        <f>VLOOKUP(B10815,Invoices!A:I,9,TRUE)</f>
        <v>2021</v>
      </c>
    </row>
    <row r="10816" spans="1:10" x14ac:dyDescent="0.15">
      <c r="A10816" t="s">
        <v>14176</v>
      </c>
      <c r="B10816" t="s">
        <v>2272</v>
      </c>
      <c r="C10816" t="s">
        <v>100</v>
      </c>
      <c r="D10816" t="s">
        <v>78</v>
      </c>
      <c r="E10816">
        <v>2</v>
      </c>
      <c r="F10816" s="8">
        <f>VLOOKUP(C10816,Products!$A$2:$E$20,5,TRUE)</f>
        <v>49.95</v>
      </c>
      <c r="G10816" s="8">
        <f t="shared" si="336"/>
        <v>99.9</v>
      </c>
      <c r="H10816" s="8">
        <f>VLOOKUP(C10816,Products!$A$2:$F$20,6,TRUE)</f>
        <v>19.950000000000003</v>
      </c>
      <c r="I10816" s="8">
        <f t="shared" si="337"/>
        <v>39.900000000000006</v>
      </c>
      <c r="J10816" s="42">
        <f>VLOOKUP(B10816,Invoices!A:I,9,TRUE)</f>
        <v>2021</v>
      </c>
    </row>
    <row r="10817" spans="1:10" x14ac:dyDescent="0.15">
      <c r="A10817" t="s">
        <v>14177</v>
      </c>
      <c r="B10817" t="s">
        <v>2272</v>
      </c>
      <c r="C10817" t="s">
        <v>98</v>
      </c>
      <c r="D10817" t="s">
        <v>79</v>
      </c>
      <c r="E10817">
        <v>1</v>
      </c>
      <c r="F10817" s="8">
        <f>VLOOKUP(C10817,Products!$A$2:$E$20,5,TRUE)</f>
        <v>14.95</v>
      </c>
      <c r="G10817" s="8">
        <f t="shared" si="336"/>
        <v>14.95</v>
      </c>
      <c r="H10817" s="8">
        <f>VLOOKUP(C10817,Products!$A$2:$F$20,6,TRUE)</f>
        <v>3.0499999999999989</v>
      </c>
      <c r="I10817" s="8">
        <f t="shared" si="337"/>
        <v>3.0499999999999989</v>
      </c>
      <c r="J10817" s="42">
        <f>VLOOKUP(B10817,Invoices!A:I,9,TRUE)</f>
        <v>2021</v>
      </c>
    </row>
    <row r="10818" spans="1:10" x14ac:dyDescent="0.15">
      <c r="A10818" t="s">
        <v>14178</v>
      </c>
      <c r="B10818" t="s">
        <v>2272</v>
      </c>
      <c r="C10818" t="s">
        <v>100</v>
      </c>
      <c r="D10818" t="s">
        <v>78</v>
      </c>
      <c r="E10818">
        <v>30</v>
      </c>
      <c r="F10818" s="8">
        <f>VLOOKUP(C10818,Products!$A$2:$E$20,5,TRUE)</f>
        <v>49.95</v>
      </c>
      <c r="G10818" s="8">
        <f t="shared" si="336"/>
        <v>1498.5</v>
      </c>
      <c r="H10818" s="8">
        <f>VLOOKUP(C10818,Products!$A$2:$F$20,6,TRUE)</f>
        <v>19.950000000000003</v>
      </c>
      <c r="I10818" s="8">
        <f t="shared" si="337"/>
        <v>598.50000000000011</v>
      </c>
      <c r="J10818" s="42">
        <f>VLOOKUP(B10818,Invoices!A:I,9,TRUE)</f>
        <v>2021</v>
      </c>
    </row>
    <row r="10819" spans="1:10" x14ac:dyDescent="0.15">
      <c r="A10819" t="s">
        <v>14179</v>
      </c>
      <c r="B10819" t="s">
        <v>2272</v>
      </c>
      <c r="C10819" t="s">
        <v>104</v>
      </c>
      <c r="D10819" t="s">
        <v>71</v>
      </c>
      <c r="E10819">
        <v>1</v>
      </c>
      <c r="F10819" s="8">
        <f>VLOOKUP(C10819,Products!$A$2:$E$20,5,TRUE)</f>
        <v>2.95</v>
      </c>
      <c r="G10819" s="8">
        <f t="shared" ref="G10819:G10882" si="338">F10819*E10819</f>
        <v>2.95</v>
      </c>
      <c r="H10819" s="8">
        <f>VLOOKUP(C10819,Products!$A$2:$F$20,6,TRUE)</f>
        <v>1.1500000000000001</v>
      </c>
      <c r="I10819" s="8">
        <f t="shared" ref="I10819:I10882" si="339">H10819*E10819</f>
        <v>1.1500000000000001</v>
      </c>
      <c r="J10819" s="42">
        <f>VLOOKUP(B10819,Invoices!A:I,9,TRUE)</f>
        <v>2021</v>
      </c>
    </row>
    <row r="10820" spans="1:10" x14ac:dyDescent="0.15">
      <c r="A10820" t="s">
        <v>14180</v>
      </c>
      <c r="B10820" t="s">
        <v>2272</v>
      </c>
      <c r="C10820" t="s">
        <v>103</v>
      </c>
      <c r="D10820" t="s">
        <v>77</v>
      </c>
      <c r="E10820">
        <v>1</v>
      </c>
      <c r="F10820" s="8">
        <f>VLOOKUP(C10820,Products!$A$2:$E$20,5,TRUE)</f>
        <v>8.9499999999999993</v>
      </c>
      <c r="G10820" s="8">
        <f t="shared" si="338"/>
        <v>8.9499999999999993</v>
      </c>
      <c r="H10820" s="8">
        <f>VLOOKUP(C10820,Products!$A$2:$F$20,6,TRUE)</f>
        <v>3.1999999999999993</v>
      </c>
      <c r="I10820" s="8">
        <f t="shared" si="339"/>
        <v>3.1999999999999993</v>
      </c>
      <c r="J10820" s="42">
        <f>VLOOKUP(B10820,Invoices!A:I,9,TRUE)</f>
        <v>2021</v>
      </c>
    </row>
    <row r="10821" spans="1:10" x14ac:dyDescent="0.15">
      <c r="A10821" t="s">
        <v>14181</v>
      </c>
      <c r="B10821" t="s">
        <v>2273</v>
      </c>
      <c r="C10821" t="s">
        <v>97</v>
      </c>
      <c r="D10821" t="s">
        <v>74</v>
      </c>
      <c r="E10821">
        <v>6</v>
      </c>
      <c r="F10821" s="8">
        <f>VLOOKUP(C10821,Products!$A$2:$E$20,5,TRUE)</f>
        <v>1.5</v>
      </c>
      <c r="G10821" s="8">
        <f t="shared" si="338"/>
        <v>9</v>
      </c>
      <c r="H10821" s="8">
        <f>VLOOKUP(C10821,Products!$A$2:$F$20,6,TRUE)</f>
        <v>0.5</v>
      </c>
      <c r="I10821" s="8">
        <f t="shared" si="339"/>
        <v>3</v>
      </c>
      <c r="J10821" s="42">
        <f>VLOOKUP(B10821,Invoices!A:I,9,TRUE)</f>
        <v>2021</v>
      </c>
    </row>
    <row r="10822" spans="1:10" x14ac:dyDescent="0.15">
      <c r="A10822" t="s">
        <v>14182</v>
      </c>
      <c r="B10822" t="s">
        <v>2273</v>
      </c>
      <c r="C10822" t="s">
        <v>87</v>
      </c>
      <c r="D10822" t="s">
        <v>68</v>
      </c>
      <c r="E10822">
        <v>2</v>
      </c>
      <c r="F10822" s="8">
        <f>VLOOKUP(C10822,Products!$A$2:$E$20,5,TRUE)</f>
        <v>19.95</v>
      </c>
      <c r="G10822" s="8">
        <f t="shared" si="338"/>
        <v>39.9</v>
      </c>
      <c r="H10822" s="8">
        <f>VLOOKUP(C10822,Products!$A$2:$F$20,6,TRUE)</f>
        <v>7.4499999999999993</v>
      </c>
      <c r="I10822" s="8">
        <f t="shared" si="339"/>
        <v>14.899999999999999</v>
      </c>
      <c r="J10822" s="42">
        <f>VLOOKUP(B10822,Invoices!A:I,9,TRUE)</f>
        <v>2021</v>
      </c>
    </row>
    <row r="10823" spans="1:10" x14ac:dyDescent="0.15">
      <c r="A10823" t="s">
        <v>14183</v>
      </c>
      <c r="B10823" t="s">
        <v>2273</v>
      </c>
      <c r="C10823" t="s">
        <v>99</v>
      </c>
      <c r="D10823" t="s">
        <v>84</v>
      </c>
      <c r="E10823">
        <v>6</v>
      </c>
      <c r="F10823" s="8">
        <f>VLOOKUP(C10823,Products!$A$2:$E$20,5,TRUE)</f>
        <v>3.5</v>
      </c>
      <c r="G10823" s="8">
        <f t="shared" si="338"/>
        <v>21</v>
      </c>
      <c r="H10823" s="8">
        <f>VLOOKUP(C10823,Products!$A$2:$F$20,6,TRUE)</f>
        <v>0.54999999999999982</v>
      </c>
      <c r="I10823" s="8">
        <f t="shared" si="339"/>
        <v>3.2999999999999989</v>
      </c>
      <c r="J10823" s="42">
        <f>VLOOKUP(B10823,Invoices!A:I,9,TRUE)</f>
        <v>2021</v>
      </c>
    </row>
    <row r="10824" spans="1:10" x14ac:dyDescent="0.15">
      <c r="A10824" t="s">
        <v>14184</v>
      </c>
      <c r="B10824" t="s">
        <v>2273</v>
      </c>
      <c r="C10824" t="s">
        <v>94</v>
      </c>
      <c r="D10824" t="s">
        <v>86</v>
      </c>
      <c r="E10824">
        <v>100</v>
      </c>
      <c r="F10824" s="8">
        <f>VLOOKUP(C10824,Products!$A$2:$E$20,5,TRUE)</f>
        <v>3.5</v>
      </c>
      <c r="G10824" s="8">
        <f t="shared" si="338"/>
        <v>350</v>
      </c>
      <c r="H10824" s="8">
        <f>VLOOKUP(C10824,Products!$A$2:$F$20,6,TRUE)</f>
        <v>0.54999999999999982</v>
      </c>
      <c r="I10824" s="8">
        <f t="shared" si="339"/>
        <v>54.999999999999986</v>
      </c>
      <c r="J10824" s="42">
        <f>VLOOKUP(B10824,Invoices!A:I,9,TRUE)</f>
        <v>2021</v>
      </c>
    </row>
    <row r="10825" spans="1:10" x14ac:dyDescent="0.15">
      <c r="A10825" t="s">
        <v>14185</v>
      </c>
      <c r="B10825" t="s">
        <v>2273</v>
      </c>
      <c r="C10825" t="s">
        <v>104</v>
      </c>
      <c r="D10825" t="s">
        <v>71</v>
      </c>
      <c r="E10825">
        <v>3</v>
      </c>
      <c r="F10825" s="8">
        <f>VLOOKUP(C10825,Products!$A$2:$E$20,5,TRUE)</f>
        <v>2.95</v>
      </c>
      <c r="G10825" s="8">
        <f t="shared" si="338"/>
        <v>8.8500000000000014</v>
      </c>
      <c r="H10825" s="8">
        <f>VLOOKUP(C10825,Products!$A$2:$F$20,6,TRUE)</f>
        <v>1.1500000000000001</v>
      </c>
      <c r="I10825" s="8">
        <f t="shared" si="339"/>
        <v>3.45</v>
      </c>
      <c r="J10825" s="42">
        <f>VLOOKUP(B10825,Invoices!A:I,9,TRUE)</f>
        <v>2021</v>
      </c>
    </row>
    <row r="10826" spans="1:10" x14ac:dyDescent="0.15">
      <c r="A10826" t="s">
        <v>14186</v>
      </c>
      <c r="B10826" t="s">
        <v>2274</v>
      </c>
      <c r="C10826" t="s">
        <v>104</v>
      </c>
      <c r="D10826" t="s">
        <v>71</v>
      </c>
      <c r="E10826">
        <v>5</v>
      </c>
      <c r="F10826" s="8">
        <f>VLOOKUP(C10826,Products!$A$2:$E$20,5,TRUE)</f>
        <v>2.95</v>
      </c>
      <c r="G10826" s="8">
        <f t="shared" si="338"/>
        <v>14.75</v>
      </c>
      <c r="H10826" s="8">
        <f>VLOOKUP(C10826,Products!$A$2:$F$20,6,TRUE)</f>
        <v>1.1500000000000001</v>
      </c>
      <c r="I10826" s="8">
        <f t="shared" si="339"/>
        <v>5.7500000000000009</v>
      </c>
      <c r="J10826" s="42">
        <f>VLOOKUP(B10826,Invoices!A:I,9,TRUE)</f>
        <v>2021</v>
      </c>
    </row>
    <row r="10827" spans="1:10" x14ac:dyDescent="0.15">
      <c r="A10827" t="s">
        <v>14187</v>
      </c>
      <c r="B10827" t="s">
        <v>2275</v>
      </c>
      <c r="C10827" t="s">
        <v>102</v>
      </c>
      <c r="D10827" t="s">
        <v>83</v>
      </c>
      <c r="E10827">
        <v>12</v>
      </c>
      <c r="F10827" s="8">
        <f>VLOOKUP(C10827,Products!$A$2:$E$20,5,TRUE)</f>
        <v>29.95</v>
      </c>
      <c r="G10827" s="8">
        <f t="shared" si="338"/>
        <v>359.4</v>
      </c>
      <c r="H10827" s="8">
        <f>VLOOKUP(C10827,Products!$A$2:$F$20,6,TRUE)</f>
        <v>15</v>
      </c>
      <c r="I10827" s="8">
        <f t="shared" si="339"/>
        <v>180</v>
      </c>
      <c r="J10827" s="42">
        <f>VLOOKUP(B10827,Invoices!A:I,9,TRUE)</f>
        <v>2021</v>
      </c>
    </row>
    <row r="10828" spans="1:10" x14ac:dyDescent="0.15">
      <c r="A10828" t="s">
        <v>14188</v>
      </c>
      <c r="B10828" t="s">
        <v>2275</v>
      </c>
      <c r="C10828" t="s">
        <v>103</v>
      </c>
      <c r="D10828" t="s">
        <v>77</v>
      </c>
      <c r="E10828">
        <v>1</v>
      </c>
      <c r="F10828" s="8">
        <f>VLOOKUP(C10828,Products!$A$2:$E$20,5,TRUE)</f>
        <v>8.9499999999999993</v>
      </c>
      <c r="G10828" s="8">
        <f t="shared" si="338"/>
        <v>8.9499999999999993</v>
      </c>
      <c r="H10828" s="8">
        <f>VLOOKUP(C10828,Products!$A$2:$F$20,6,TRUE)</f>
        <v>3.1999999999999993</v>
      </c>
      <c r="I10828" s="8">
        <f t="shared" si="339"/>
        <v>3.1999999999999993</v>
      </c>
      <c r="J10828" s="42">
        <f>VLOOKUP(B10828,Invoices!A:I,9,TRUE)</f>
        <v>2021</v>
      </c>
    </row>
    <row r="10829" spans="1:10" x14ac:dyDescent="0.15">
      <c r="A10829" t="s">
        <v>14189</v>
      </c>
      <c r="B10829" t="s">
        <v>2275</v>
      </c>
      <c r="C10829" t="s">
        <v>88</v>
      </c>
      <c r="D10829" t="s">
        <v>85</v>
      </c>
      <c r="E10829">
        <v>1</v>
      </c>
      <c r="F10829" s="8">
        <f>VLOOKUP(C10829,Products!$A$2:$E$20,5,TRUE)</f>
        <v>8.9499999999999993</v>
      </c>
      <c r="G10829" s="8">
        <f t="shared" si="338"/>
        <v>8.9499999999999993</v>
      </c>
      <c r="H10829" s="8">
        <f>VLOOKUP(C10829,Products!$A$2:$F$20,6,TRUE)</f>
        <v>5.6999999999999993</v>
      </c>
      <c r="I10829" s="8">
        <f t="shared" si="339"/>
        <v>5.6999999999999993</v>
      </c>
      <c r="J10829" s="42">
        <f>VLOOKUP(B10829,Invoices!A:I,9,TRUE)</f>
        <v>2021</v>
      </c>
    </row>
    <row r="10830" spans="1:10" x14ac:dyDescent="0.15">
      <c r="A10830" t="s">
        <v>14190</v>
      </c>
      <c r="B10830" t="s">
        <v>2275</v>
      </c>
      <c r="C10830" t="s">
        <v>89</v>
      </c>
      <c r="D10830" t="s">
        <v>80</v>
      </c>
      <c r="E10830">
        <v>25</v>
      </c>
      <c r="F10830" s="8">
        <f>VLOOKUP(C10830,Products!$A$2:$E$20,5,TRUE)</f>
        <v>15.95</v>
      </c>
      <c r="G10830" s="8">
        <f t="shared" si="338"/>
        <v>398.75</v>
      </c>
      <c r="H10830" s="8">
        <f>VLOOKUP(C10830,Products!$A$2:$F$20,6,TRUE)</f>
        <v>6</v>
      </c>
      <c r="I10830" s="8">
        <f t="shared" si="339"/>
        <v>150</v>
      </c>
      <c r="J10830" s="42">
        <f>VLOOKUP(B10830,Invoices!A:I,9,TRUE)</f>
        <v>2021</v>
      </c>
    </row>
    <row r="10831" spans="1:10" x14ac:dyDescent="0.15">
      <c r="A10831" t="s">
        <v>14191</v>
      </c>
      <c r="B10831" t="s">
        <v>2275</v>
      </c>
      <c r="C10831" t="s">
        <v>99</v>
      </c>
      <c r="D10831" t="s">
        <v>84</v>
      </c>
      <c r="E10831">
        <v>50</v>
      </c>
      <c r="F10831" s="8">
        <f>VLOOKUP(C10831,Products!$A$2:$E$20,5,TRUE)</f>
        <v>3.5</v>
      </c>
      <c r="G10831" s="8">
        <f t="shared" si="338"/>
        <v>175</v>
      </c>
      <c r="H10831" s="8">
        <f>VLOOKUP(C10831,Products!$A$2:$F$20,6,TRUE)</f>
        <v>0.54999999999999982</v>
      </c>
      <c r="I10831" s="8">
        <f t="shared" si="339"/>
        <v>27.499999999999993</v>
      </c>
      <c r="J10831" s="42">
        <f>VLOOKUP(B10831,Invoices!A:I,9,TRUE)</f>
        <v>2021</v>
      </c>
    </row>
    <row r="10832" spans="1:10" x14ac:dyDescent="0.15">
      <c r="A10832" t="s">
        <v>14192</v>
      </c>
      <c r="B10832" t="s">
        <v>2275</v>
      </c>
      <c r="C10832" t="s">
        <v>104</v>
      </c>
      <c r="D10832" t="s">
        <v>71</v>
      </c>
      <c r="E10832">
        <v>6</v>
      </c>
      <c r="F10832" s="8">
        <f>VLOOKUP(C10832,Products!$A$2:$E$20,5,TRUE)</f>
        <v>2.95</v>
      </c>
      <c r="G10832" s="8">
        <f t="shared" si="338"/>
        <v>17.700000000000003</v>
      </c>
      <c r="H10832" s="8">
        <f>VLOOKUP(C10832,Products!$A$2:$F$20,6,TRUE)</f>
        <v>1.1500000000000001</v>
      </c>
      <c r="I10832" s="8">
        <f t="shared" si="339"/>
        <v>6.9</v>
      </c>
      <c r="J10832" s="42">
        <f>VLOOKUP(B10832,Invoices!A:I,9,TRUE)</f>
        <v>2021</v>
      </c>
    </row>
    <row r="10833" spans="1:10" x14ac:dyDescent="0.15">
      <c r="A10833" t="s">
        <v>14193</v>
      </c>
      <c r="B10833" t="s">
        <v>2276</v>
      </c>
      <c r="C10833" t="s">
        <v>95</v>
      </c>
      <c r="D10833" t="s">
        <v>73</v>
      </c>
      <c r="E10833">
        <v>1</v>
      </c>
      <c r="F10833" s="8">
        <f>VLOOKUP(C10833,Products!$A$2:$E$20,5,TRUE)</f>
        <v>12.95</v>
      </c>
      <c r="G10833" s="8">
        <f t="shared" si="338"/>
        <v>12.95</v>
      </c>
      <c r="H10833" s="8">
        <f>VLOOKUP(C10833,Products!$A$2:$F$20,6,TRUE)</f>
        <v>4.1999999999999993</v>
      </c>
      <c r="I10833" s="8">
        <f t="shared" si="339"/>
        <v>4.1999999999999993</v>
      </c>
      <c r="J10833" s="42">
        <f>VLOOKUP(B10833,Invoices!A:I,9,TRUE)</f>
        <v>2021</v>
      </c>
    </row>
    <row r="10834" spans="1:10" x14ac:dyDescent="0.15">
      <c r="A10834" t="s">
        <v>14194</v>
      </c>
      <c r="B10834" t="s">
        <v>2276</v>
      </c>
      <c r="C10834" t="s">
        <v>88</v>
      </c>
      <c r="D10834" t="s">
        <v>85</v>
      </c>
      <c r="E10834">
        <v>7</v>
      </c>
      <c r="F10834" s="8">
        <f>VLOOKUP(C10834,Products!$A$2:$E$20,5,TRUE)</f>
        <v>8.9499999999999993</v>
      </c>
      <c r="G10834" s="8">
        <f t="shared" si="338"/>
        <v>62.649999999999991</v>
      </c>
      <c r="H10834" s="8">
        <f>VLOOKUP(C10834,Products!$A$2:$F$20,6,TRUE)</f>
        <v>5.6999999999999993</v>
      </c>
      <c r="I10834" s="8">
        <f t="shared" si="339"/>
        <v>39.899999999999991</v>
      </c>
      <c r="J10834" s="42">
        <f>VLOOKUP(B10834,Invoices!A:I,9,TRUE)</f>
        <v>2021</v>
      </c>
    </row>
    <row r="10835" spans="1:10" x14ac:dyDescent="0.15">
      <c r="A10835" t="s">
        <v>14195</v>
      </c>
      <c r="B10835" t="s">
        <v>2276</v>
      </c>
      <c r="C10835" t="s">
        <v>104</v>
      </c>
      <c r="D10835" t="s">
        <v>71</v>
      </c>
      <c r="E10835">
        <v>5</v>
      </c>
      <c r="F10835" s="8">
        <f>VLOOKUP(C10835,Products!$A$2:$E$20,5,TRUE)</f>
        <v>2.95</v>
      </c>
      <c r="G10835" s="8">
        <f t="shared" si="338"/>
        <v>14.75</v>
      </c>
      <c r="H10835" s="8">
        <f>VLOOKUP(C10835,Products!$A$2:$F$20,6,TRUE)</f>
        <v>1.1500000000000001</v>
      </c>
      <c r="I10835" s="8">
        <f t="shared" si="339"/>
        <v>5.7500000000000009</v>
      </c>
      <c r="J10835" s="42">
        <f>VLOOKUP(B10835,Invoices!A:I,9,TRUE)</f>
        <v>2021</v>
      </c>
    </row>
    <row r="10836" spans="1:10" x14ac:dyDescent="0.15">
      <c r="A10836" t="s">
        <v>14196</v>
      </c>
      <c r="B10836" t="s">
        <v>2276</v>
      </c>
      <c r="C10836" t="s">
        <v>96</v>
      </c>
      <c r="D10836" t="s">
        <v>75</v>
      </c>
      <c r="E10836">
        <v>10</v>
      </c>
      <c r="F10836" s="8">
        <f>VLOOKUP(C10836,Products!$A$2:$E$20,5,TRUE)</f>
        <v>79.95</v>
      </c>
      <c r="G10836" s="8">
        <f t="shared" si="338"/>
        <v>799.5</v>
      </c>
      <c r="H10836" s="8">
        <f>VLOOKUP(C10836,Products!$A$2:$F$20,6,TRUE)</f>
        <v>27.950000000000003</v>
      </c>
      <c r="I10836" s="8">
        <f t="shared" si="339"/>
        <v>279.5</v>
      </c>
      <c r="J10836" s="42">
        <f>VLOOKUP(B10836,Invoices!A:I,9,TRUE)</f>
        <v>2021</v>
      </c>
    </row>
    <row r="10837" spans="1:10" x14ac:dyDescent="0.15">
      <c r="A10837" t="s">
        <v>14197</v>
      </c>
      <c r="B10837" t="s">
        <v>2276</v>
      </c>
      <c r="C10837" t="s">
        <v>102</v>
      </c>
      <c r="D10837" t="s">
        <v>83</v>
      </c>
      <c r="E10837">
        <v>1</v>
      </c>
      <c r="F10837" s="8">
        <f>VLOOKUP(C10837,Products!$A$2:$E$20,5,TRUE)</f>
        <v>29.95</v>
      </c>
      <c r="G10837" s="8">
        <f t="shared" si="338"/>
        <v>29.95</v>
      </c>
      <c r="H10837" s="8">
        <f>VLOOKUP(C10837,Products!$A$2:$F$20,6,TRUE)</f>
        <v>15</v>
      </c>
      <c r="I10837" s="8">
        <f t="shared" si="339"/>
        <v>15</v>
      </c>
      <c r="J10837" s="42">
        <f>VLOOKUP(B10837,Invoices!A:I,9,TRUE)</f>
        <v>2021</v>
      </c>
    </row>
    <row r="10838" spans="1:10" x14ac:dyDescent="0.15">
      <c r="A10838" t="s">
        <v>14198</v>
      </c>
      <c r="B10838" t="s">
        <v>2277</v>
      </c>
      <c r="C10838" t="s">
        <v>88</v>
      </c>
      <c r="D10838" t="s">
        <v>85</v>
      </c>
      <c r="E10838">
        <v>1</v>
      </c>
      <c r="F10838" s="8">
        <f>VLOOKUP(C10838,Products!$A$2:$E$20,5,TRUE)</f>
        <v>8.9499999999999993</v>
      </c>
      <c r="G10838" s="8">
        <f t="shared" si="338"/>
        <v>8.9499999999999993</v>
      </c>
      <c r="H10838" s="8">
        <f>VLOOKUP(C10838,Products!$A$2:$F$20,6,TRUE)</f>
        <v>5.6999999999999993</v>
      </c>
      <c r="I10838" s="8">
        <f t="shared" si="339"/>
        <v>5.6999999999999993</v>
      </c>
      <c r="J10838" s="42">
        <f>VLOOKUP(B10838,Invoices!A:I,9,TRUE)</f>
        <v>2021</v>
      </c>
    </row>
    <row r="10839" spans="1:10" x14ac:dyDescent="0.15">
      <c r="A10839" t="s">
        <v>14199</v>
      </c>
      <c r="B10839" t="s">
        <v>2277</v>
      </c>
      <c r="C10839" t="s">
        <v>94</v>
      </c>
      <c r="D10839" t="s">
        <v>86</v>
      </c>
      <c r="E10839">
        <v>5</v>
      </c>
      <c r="F10839" s="8">
        <f>VLOOKUP(C10839,Products!$A$2:$E$20,5,TRUE)</f>
        <v>3.5</v>
      </c>
      <c r="G10839" s="8">
        <f t="shared" si="338"/>
        <v>17.5</v>
      </c>
      <c r="H10839" s="8">
        <f>VLOOKUP(C10839,Products!$A$2:$F$20,6,TRUE)</f>
        <v>0.54999999999999982</v>
      </c>
      <c r="I10839" s="8">
        <f t="shared" si="339"/>
        <v>2.7499999999999991</v>
      </c>
      <c r="J10839" s="42">
        <f>VLOOKUP(B10839,Invoices!A:I,9,TRUE)</f>
        <v>2021</v>
      </c>
    </row>
    <row r="10840" spans="1:10" x14ac:dyDescent="0.15">
      <c r="A10840" t="s">
        <v>14200</v>
      </c>
      <c r="B10840" t="s">
        <v>2277</v>
      </c>
      <c r="C10840" t="s">
        <v>103</v>
      </c>
      <c r="D10840" t="s">
        <v>77</v>
      </c>
      <c r="E10840">
        <v>20</v>
      </c>
      <c r="F10840" s="8">
        <f>VLOOKUP(C10840,Products!$A$2:$E$20,5,TRUE)</f>
        <v>8.9499999999999993</v>
      </c>
      <c r="G10840" s="8">
        <f t="shared" si="338"/>
        <v>179</v>
      </c>
      <c r="H10840" s="8">
        <f>VLOOKUP(C10840,Products!$A$2:$F$20,6,TRUE)</f>
        <v>3.1999999999999993</v>
      </c>
      <c r="I10840" s="8">
        <f t="shared" si="339"/>
        <v>63.999999999999986</v>
      </c>
      <c r="J10840" s="42">
        <f>VLOOKUP(B10840,Invoices!A:I,9,TRUE)</f>
        <v>2021</v>
      </c>
    </row>
    <row r="10841" spans="1:10" x14ac:dyDescent="0.15">
      <c r="A10841" t="s">
        <v>14201</v>
      </c>
      <c r="B10841" t="s">
        <v>2278</v>
      </c>
      <c r="C10841" t="s">
        <v>101</v>
      </c>
      <c r="D10841" t="s">
        <v>69</v>
      </c>
      <c r="E10841">
        <v>2</v>
      </c>
      <c r="F10841" s="8">
        <f>VLOOKUP(C10841,Products!$A$2:$E$20,5,TRUE)</f>
        <v>129.94999999999999</v>
      </c>
      <c r="G10841" s="8">
        <f t="shared" si="338"/>
        <v>259.89999999999998</v>
      </c>
      <c r="H10841" s="8">
        <f>VLOOKUP(C10841,Products!$A$2:$F$20,6,TRUE)</f>
        <v>40.449999999999989</v>
      </c>
      <c r="I10841" s="8">
        <f t="shared" si="339"/>
        <v>80.899999999999977</v>
      </c>
      <c r="J10841" s="42">
        <f>VLOOKUP(B10841,Invoices!A:I,9,TRUE)</f>
        <v>2021</v>
      </c>
    </row>
    <row r="10842" spans="1:10" x14ac:dyDescent="0.15">
      <c r="A10842" t="s">
        <v>14202</v>
      </c>
      <c r="B10842" t="s">
        <v>2278</v>
      </c>
      <c r="C10842" t="s">
        <v>105</v>
      </c>
      <c r="D10842" t="s">
        <v>81</v>
      </c>
      <c r="E10842">
        <v>5</v>
      </c>
      <c r="F10842" s="8">
        <f>VLOOKUP(C10842,Products!$A$2:$E$20,5,TRUE)</f>
        <v>8.9499999999999993</v>
      </c>
      <c r="G10842" s="8">
        <f t="shared" si="338"/>
        <v>44.75</v>
      </c>
      <c r="H10842" s="8">
        <f>VLOOKUP(C10842,Products!$A$2:$F$20,6,TRUE)</f>
        <v>3.1999999999999993</v>
      </c>
      <c r="I10842" s="8">
        <f t="shared" si="339"/>
        <v>15.999999999999996</v>
      </c>
      <c r="J10842" s="42">
        <f>VLOOKUP(B10842,Invoices!A:I,9,TRUE)</f>
        <v>2021</v>
      </c>
    </row>
    <row r="10843" spans="1:10" x14ac:dyDescent="0.15">
      <c r="A10843" t="s">
        <v>14203</v>
      </c>
      <c r="B10843" t="s">
        <v>2278</v>
      </c>
      <c r="C10843" t="s">
        <v>94</v>
      </c>
      <c r="D10843" t="s">
        <v>86</v>
      </c>
      <c r="E10843">
        <v>9</v>
      </c>
      <c r="F10843" s="8">
        <f>VLOOKUP(C10843,Products!$A$2:$E$20,5,TRUE)</f>
        <v>3.5</v>
      </c>
      <c r="G10843" s="8">
        <f t="shared" si="338"/>
        <v>31.5</v>
      </c>
      <c r="H10843" s="8">
        <f>VLOOKUP(C10843,Products!$A$2:$F$20,6,TRUE)</f>
        <v>0.54999999999999982</v>
      </c>
      <c r="I10843" s="8">
        <f t="shared" si="339"/>
        <v>4.9499999999999984</v>
      </c>
      <c r="J10843" s="42">
        <f>VLOOKUP(B10843,Invoices!A:I,9,TRUE)</f>
        <v>2021</v>
      </c>
    </row>
    <row r="10844" spans="1:10" x14ac:dyDescent="0.15">
      <c r="A10844" t="s">
        <v>14204</v>
      </c>
      <c r="B10844" t="s">
        <v>2278</v>
      </c>
      <c r="C10844" t="s">
        <v>103</v>
      </c>
      <c r="D10844" t="s">
        <v>77</v>
      </c>
      <c r="E10844">
        <v>3</v>
      </c>
      <c r="F10844" s="8">
        <f>VLOOKUP(C10844,Products!$A$2:$E$20,5,TRUE)</f>
        <v>8.9499999999999993</v>
      </c>
      <c r="G10844" s="8">
        <f t="shared" si="338"/>
        <v>26.849999999999998</v>
      </c>
      <c r="H10844" s="8">
        <f>VLOOKUP(C10844,Products!$A$2:$F$20,6,TRUE)</f>
        <v>3.1999999999999993</v>
      </c>
      <c r="I10844" s="8">
        <f t="shared" si="339"/>
        <v>9.5999999999999979</v>
      </c>
      <c r="J10844" s="42">
        <f>VLOOKUP(B10844,Invoices!A:I,9,TRUE)</f>
        <v>2021</v>
      </c>
    </row>
    <row r="10845" spans="1:10" x14ac:dyDescent="0.15">
      <c r="A10845" t="s">
        <v>14205</v>
      </c>
      <c r="B10845" t="s">
        <v>2278</v>
      </c>
      <c r="C10845" t="s">
        <v>97</v>
      </c>
      <c r="D10845" t="s">
        <v>74</v>
      </c>
      <c r="E10845">
        <v>25</v>
      </c>
      <c r="F10845" s="8">
        <f>VLOOKUP(C10845,Products!$A$2:$E$20,5,TRUE)</f>
        <v>1.5</v>
      </c>
      <c r="G10845" s="8">
        <f t="shared" si="338"/>
        <v>37.5</v>
      </c>
      <c r="H10845" s="8">
        <f>VLOOKUP(C10845,Products!$A$2:$F$20,6,TRUE)</f>
        <v>0.5</v>
      </c>
      <c r="I10845" s="8">
        <f t="shared" si="339"/>
        <v>12.5</v>
      </c>
      <c r="J10845" s="42">
        <f>VLOOKUP(B10845,Invoices!A:I,9,TRUE)</f>
        <v>2021</v>
      </c>
    </row>
    <row r="10846" spans="1:10" x14ac:dyDescent="0.15">
      <c r="A10846" t="s">
        <v>14206</v>
      </c>
      <c r="B10846" t="s">
        <v>2278</v>
      </c>
      <c r="C10846" t="s">
        <v>100</v>
      </c>
      <c r="D10846" t="s">
        <v>78</v>
      </c>
      <c r="E10846">
        <v>7</v>
      </c>
      <c r="F10846" s="8">
        <f>VLOOKUP(C10846,Products!$A$2:$E$20,5,TRUE)</f>
        <v>49.95</v>
      </c>
      <c r="G10846" s="8">
        <f t="shared" si="338"/>
        <v>349.65000000000003</v>
      </c>
      <c r="H10846" s="8">
        <f>VLOOKUP(C10846,Products!$A$2:$F$20,6,TRUE)</f>
        <v>19.950000000000003</v>
      </c>
      <c r="I10846" s="8">
        <f t="shared" si="339"/>
        <v>139.65000000000003</v>
      </c>
      <c r="J10846" s="42">
        <f>VLOOKUP(B10846,Invoices!A:I,9,TRUE)</f>
        <v>2021</v>
      </c>
    </row>
    <row r="10847" spans="1:10" x14ac:dyDescent="0.15">
      <c r="A10847" t="s">
        <v>14207</v>
      </c>
      <c r="B10847" t="s">
        <v>2279</v>
      </c>
      <c r="C10847" t="s">
        <v>103</v>
      </c>
      <c r="D10847" t="s">
        <v>77</v>
      </c>
      <c r="E10847">
        <v>15</v>
      </c>
      <c r="F10847" s="8">
        <f>VLOOKUP(C10847,Products!$A$2:$E$20,5,TRUE)</f>
        <v>8.9499999999999993</v>
      </c>
      <c r="G10847" s="8">
        <f t="shared" si="338"/>
        <v>134.25</v>
      </c>
      <c r="H10847" s="8">
        <f>VLOOKUP(C10847,Products!$A$2:$F$20,6,TRUE)</f>
        <v>3.1999999999999993</v>
      </c>
      <c r="I10847" s="8">
        <f t="shared" si="339"/>
        <v>47.999999999999986</v>
      </c>
      <c r="J10847" s="42">
        <f>VLOOKUP(B10847,Invoices!A:I,9,TRUE)</f>
        <v>2021</v>
      </c>
    </row>
    <row r="10848" spans="1:10" x14ac:dyDescent="0.15">
      <c r="A10848" t="s">
        <v>14208</v>
      </c>
      <c r="B10848" t="s">
        <v>2280</v>
      </c>
      <c r="C10848" t="s">
        <v>96</v>
      </c>
      <c r="D10848" t="s">
        <v>75</v>
      </c>
      <c r="E10848">
        <v>2</v>
      </c>
      <c r="F10848" s="8">
        <f>VLOOKUP(C10848,Products!$A$2:$E$20,5,TRUE)</f>
        <v>79.95</v>
      </c>
      <c r="G10848" s="8">
        <f t="shared" si="338"/>
        <v>159.9</v>
      </c>
      <c r="H10848" s="8">
        <f>VLOOKUP(C10848,Products!$A$2:$F$20,6,TRUE)</f>
        <v>27.950000000000003</v>
      </c>
      <c r="I10848" s="8">
        <f t="shared" si="339"/>
        <v>55.900000000000006</v>
      </c>
      <c r="J10848" s="42">
        <f>VLOOKUP(B10848,Invoices!A:I,9,TRUE)</f>
        <v>2021</v>
      </c>
    </row>
    <row r="10849" spans="1:10" x14ac:dyDescent="0.15">
      <c r="A10849" t="s">
        <v>14209</v>
      </c>
      <c r="B10849" t="s">
        <v>2280</v>
      </c>
      <c r="C10849" t="s">
        <v>104</v>
      </c>
      <c r="D10849" t="s">
        <v>71</v>
      </c>
      <c r="E10849">
        <v>20</v>
      </c>
      <c r="F10849" s="8">
        <f>VLOOKUP(C10849,Products!$A$2:$E$20,5,TRUE)</f>
        <v>2.95</v>
      </c>
      <c r="G10849" s="8">
        <f t="shared" si="338"/>
        <v>59</v>
      </c>
      <c r="H10849" s="8">
        <f>VLOOKUP(C10849,Products!$A$2:$F$20,6,TRUE)</f>
        <v>1.1500000000000001</v>
      </c>
      <c r="I10849" s="8">
        <f t="shared" si="339"/>
        <v>23.000000000000004</v>
      </c>
      <c r="J10849" s="42">
        <f>VLOOKUP(B10849,Invoices!A:I,9,TRUE)</f>
        <v>2021</v>
      </c>
    </row>
    <row r="10850" spans="1:10" x14ac:dyDescent="0.15">
      <c r="A10850" t="s">
        <v>14210</v>
      </c>
      <c r="B10850" t="s">
        <v>2280</v>
      </c>
      <c r="C10850" t="s">
        <v>97</v>
      </c>
      <c r="D10850" t="s">
        <v>74</v>
      </c>
      <c r="E10850">
        <v>12</v>
      </c>
      <c r="F10850" s="8">
        <f>VLOOKUP(C10850,Products!$A$2:$E$20,5,TRUE)</f>
        <v>1.5</v>
      </c>
      <c r="G10850" s="8">
        <f t="shared" si="338"/>
        <v>18</v>
      </c>
      <c r="H10850" s="8">
        <f>VLOOKUP(C10850,Products!$A$2:$F$20,6,TRUE)</f>
        <v>0.5</v>
      </c>
      <c r="I10850" s="8">
        <f t="shared" si="339"/>
        <v>6</v>
      </c>
      <c r="J10850" s="42">
        <f>VLOOKUP(B10850,Invoices!A:I,9,TRUE)</f>
        <v>2021</v>
      </c>
    </row>
    <row r="10851" spans="1:10" x14ac:dyDescent="0.15">
      <c r="A10851" t="s">
        <v>14211</v>
      </c>
      <c r="B10851" t="s">
        <v>2281</v>
      </c>
      <c r="C10851" t="s">
        <v>90</v>
      </c>
      <c r="D10851" t="s">
        <v>72</v>
      </c>
      <c r="E10851">
        <v>3</v>
      </c>
      <c r="F10851" s="8">
        <f>VLOOKUP(C10851,Products!$A$2:$E$20,5,TRUE)</f>
        <v>8.9499999999999993</v>
      </c>
      <c r="G10851" s="8">
        <f t="shared" si="338"/>
        <v>26.849999999999998</v>
      </c>
      <c r="H10851" s="8">
        <f>VLOOKUP(C10851,Products!$A$2:$F$20,6,TRUE)</f>
        <v>5.6999999999999993</v>
      </c>
      <c r="I10851" s="8">
        <f t="shared" si="339"/>
        <v>17.099999999999998</v>
      </c>
      <c r="J10851" s="42">
        <f>VLOOKUP(B10851,Invoices!A:I,9,TRUE)</f>
        <v>2021</v>
      </c>
    </row>
    <row r="10852" spans="1:10" x14ac:dyDescent="0.15">
      <c r="A10852" t="s">
        <v>14212</v>
      </c>
      <c r="B10852" t="s">
        <v>2282</v>
      </c>
      <c r="C10852" t="s">
        <v>91</v>
      </c>
      <c r="D10852" t="s">
        <v>70</v>
      </c>
      <c r="E10852">
        <v>20</v>
      </c>
      <c r="F10852" s="8">
        <f>VLOOKUP(C10852,Products!$A$2:$E$20,5,TRUE)</f>
        <v>49.95</v>
      </c>
      <c r="G10852" s="8">
        <f t="shared" si="338"/>
        <v>999</v>
      </c>
      <c r="H10852" s="8">
        <f>VLOOKUP(C10852,Products!$A$2:$F$20,6,TRUE)</f>
        <v>21.200000000000003</v>
      </c>
      <c r="I10852" s="8">
        <f t="shared" si="339"/>
        <v>424.00000000000006</v>
      </c>
      <c r="J10852" s="42">
        <f>VLOOKUP(B10852,Invoices!A:I,9,TRUE)</f>
        <v>2021</v>
      </c>
    </row>
    <row r="10853" spans="1:10" x14ac:dyDescent="0.15">
      <c r="A10853" t="s">
        <v>14213</v>
      </c>
      <c r="B10853" t="s">
        <v>2282</v>
      </c>
      <c r="C10853" t="s">
        <v>95</v>
      </c>
      <c r="D10853" t="s">
        <v>73</v>
      </c>
      <c r="E10853">
        <v>8</v>
      </c>
      <c r="F10853" s="8">
        <f>VLOOKUP(C10853,Products!$A$2:$E$20,5,TRUE)</f>
        <v>12.95</v>
      </c>
      <c r="G10853" s="8">
        <f t="shared" si="338"/>
        <v>103.6</v>
      </c>
      <c r="H10853" s="8">
        <f>VLOOKUP(C10853,Products!$A$2:$F$20,6,TRUE)</f>
        <v>4.1999999999999993</v>
      </c>
      <c r="I10853" s="8">
        <f t="shared" si="339"/>
        <v>33.599999999999994</v>
      </c>
      <c r="J10853" s="42">
        <f>VLOOKUP(B10853,Invoices!A:I,9,TRUE)</f>
        <v>2021</v>
      </c>
    </row>
    <row r="10854" spans="1:10" x14ac:dyDescent="0.15">
      <c r="A10854" t="s">
        <v>14214</v>
      </c>
      <c r="B10854" t="s">
        <v>2282</v>
      </c>
      <c r="C10854" t="s">
        <v>103</v>
      </c>
      <c r="D10854" t="s">
        <v>77</v>
      </c>
      <c r="E10854">
        <v>2</v>
      </c>
      <c r="F10854" s="8">
        <f>VLOOKUP(C10854,Products!$A$2:$E$20,5,TRUE)</f>
        <v>8.9499999999999993</v>
      </c>
      <c r="G10854" s="8">
        <f t="shared" si="338"/>
        <v>17.899999999999999</v>
      </c>
      <c r="H10854" s="8">
        <f>VLOOKUP(C10854,Products!$A$2:$F$20,6,TRUE)</f>
        <v>3.1999999999999993</v>
      </c>
      <c r="I10854" s="8">
        <f t="shared" si="339"/>
        <v>6.3999999999999986</v>
      </c>
      <c r="J10854" s="42">
        <f>VLOOKUP(B10854,Invoices!A:I,9,TRUE)</f>
        <v>2021</v>
      </c>
    </row>
    <row r="10855" spans="1:10" x14ac:dyDescent="0.15">
      <c r="A10855" t="s">
        <v>14215</v>
      </c>
      <c r="B10855" t="s">
        <v>2282</v>
      </c>
      <c r="C10855" t="s">
        <v>99</v>
      </c>
      <c r="D10855" t="s">
        <v>84</v>
      </c>
      <c r="E10855">
        <v>6</v>
      </c>
      <c r="F10855" s="8">
        <f>VLOOKUP(C10855,Products!$A$2:$E$20,5,TRUE)</f>
        <v>3.5</v>
      </c>
      <c r="G10855" s="8">
        <f t="shared" si="338"/>
        <v>21</v>
      </c>
      <c r="H10855" s="8">
        <f>VLOOKUP(C10855,Products!$A$2:$F$20,6,TRUE)</f>
        <v>0.54999999999999982</v>
      </c>
      <c r="I10855" s="8">
        <f t="shared" si="339"/>
        <v>3.2999999999999989</v>
      </c>
      <c r="J10855" s="42">
        <f>VLOOKUP(B10855,Invoices!A:I,9,TRUE)</f>
        <v>2021</v>
      </c>
    </row>
    <row r="10856" spans="1:10" x14ac:dyDescent="0.15">
      <c r="A10856" t="s">
        <v>14216</v>
      </c>
      <c r="B10856" t="s">
        <v>2282</v>
      </c>
      <c r="C10856" t="s">
        <v>104</v>
      </c>
      <c r="D10856" t="s">
        <v>71</v>
      </c>
      <c r="E10856">
        <v>1</v>
      </c>
      <c r="F10856" s="8">
        <f>VLOOKUP(C10856,Products!$A$2:$E$20,5,TRUE)</f>
        <v>2.95</v>
      </c>
      <c r="G10856" s="8">
        <f t="shared" si="338"/>
        <v>2.95</v>
      </c>
      <c r="H10856" s="8">
        <f>VLOOKUP(C10856,Products!$A$2:$F$20,6,TRUE)</f>
        <v>1.1500000000000001</v>
      </c>
      <c r="I10856" s="8">
        <f t="shared" si="339"/>
        <v>1.1500000000000001</v>
      </c>
      <c r="J10856" s="42">
        <f>VLOOKUP(B10856,Invoices!A:I,9,TRUE)</f>
        <v>2021</v>
      </c>
    </row>
    <row r="10857" spans="1:10" x14ac:dyDescent="0.15">
      <c r="A10857" t="s">
        <v>14217</v>
      </c>
      <c r="B10857" t="s">
        <v>2282</v>
      </c>
      <c r="C10857" t="s">
        <v>97</v>
      </c>
      <c r="D10857" t="s">
        <v>74</v>
      </c>
      <c r="E10857">
        <v>1</v>
      </c>
      <c r="F10857" s="8">
        <f>VLOOKUP(C10857,Products!$A$2:$E$20,5,TRUE)</f>
        <v>1.5</v>
      </c>
      <c r="G10857" s="8">
        <f t="shared" si="338"/>
        <v>1.5</v>
      </c>
      <c r="H10857" s="8">
        <f>VLOOKUP(C10857,Products!$A$2:$F$20,6,TRUE)</f>
        <v>0.5</v>
      </c>
      <c r="I10857" s="8">
        <f t="shared" si="339"/>
        <v>0.5</v>
      </c>
      <c r="J10857" s="42">
        <f>VLOOKUP(B10857,Invoices!A:I,9,TRUE)</f>
        <v>2021</v>
      </c>
    </row>
    <row r="10858" spans="1:10" x14ac:dyDescent="0.15">
      <c r="A10858" t="s">
        <v>14218</v>
      </c>
      <c r="B10858" t="s">
        <v>2282</v>
      </c>
      <c r="C10858" t="s">
        <v>101</v>
      </c>
      <c r="D10858" t="s">
        <v>69</v>
      </c>
      <c r="E10858">
        <v>2</v>
      </c>
      <c r="F10858" s="8">
        <f>VLOOKUP(C10858,Products!$A$2:$E$20,5,TRUE)</f>
        <v>129.94999999999999</v>
      </c>
      <c r="G10858" s="8">
        <f t="shared" si="338"/>
        <v>259.89999999999998</v>
      </c>
      <c r="H10858" s="8">
        <f>VLOOKUP(C10858,Products!$A$2:$F$20,6,TRUE)</f>
        <v>40.449999999999989</v>
      </c>
      <c r="I10858" s="8">
        <f t="shared" si="339"/>
        <v>80.899999999999977</v>
      </c>
      <c r="J10858" s="42">
        <f>VLOOKUP(B10858,Invoices!A:I,9,TRUE)</f>
        <v>2021</v>
      </c>
    </row>
    <row r="10859" spans="1:10" x14ac:dyDescent="0.15">
      <c r="A10859" t="s">
        <v>14219</v>
      </c>
      <c r="B10859" t="s">
        <v>2282</v>
      </c>
      <c r="C10859" t="s">
        <v>105</v>
      </c>
      <c r="D10859" t="s">
        <v>81</v>
      </c>
      <c r="E10859">
        <v>4</v>
      </c>
      <c r="F10859" s="8">
        <f>VLOOKUP(C10859,Products!$A$2:$E$20,5,TRUE)</f>
        <v>8.9499999999999993</v>
      </c>
      <c r="G10859" s="8">
        <f t="shared" si="338"/>
        <v>35.799999999999997</v>
      </c>
      <c r="H10859" s="8">
        <f>VLOOKUP(C10859,Products!$A$2:$F$20,6,TRUE)</f>
        <v>3.1999999999999993</v>
      </c>
      <c r="I10859" s="8">
        <f t="shared" si="339"/>
        <v>12.799999999999997</v>
      </c>
      <c r="J10859" s="42">
        <f>VLOOKUP(B10859,Invoices!A:I,9,TRUE)</f>
        <v>2021</v>
      </c>
    </row>
    <row r="10860" spans="1:10" x14ac:dyDescent="0.15">
      <c r="A10860" t="s">
        <v>14220</v>
      </c>
      <c r="B10860" t="s">
        <v>2282</v>
      </c>
      <c r="C10860" t="s">
        <v>94</v>
      </c>
      <c r="D10860" t="s">
        <v>86</v>
      </c>
      <c r="E10860">
        <v>1</v>
      </c>
      <c r="F10860" s="8">
        <f>VLOOKUP(C10860,Products!$A$2:$E$20,5,TRUE)</f>
        <v>3.5</v>
      </c>
      <c r="G10860" s="8">
        <f t="shared" si="338"/>
        <v>3.5</v>
      </c>
      <c r="H10860" s="8">
        <f>VLOOKUP(C10860,Products!$A$2:$F$20,6,TRUE)</f>
        <v>0.54999999999999982</v>
      </c>
      <c r="I10860" s="8">
        <f t="shared" si="339"/>
        <v>0.54999999999999982</v>
      </c>
      <c r="J10860" s="42">
        <f>VLOOKUP(B10860,Invoices!A:I,9,TRUE)</f>
        <v>2021</v>
      </c>
    </row>
    <row r="10861" spans="1:10" x14ac:dyDescent="0.15">
      <c r="A10861" t="s">
        <v>14221</v>
      </c>
      <c r="B10861" t="s">
        <v>2282</v>
      </c>
      <c r="C10861" t="s">
        <v>93</v>
      </c>
      <c r="D10861" t="s">
        <v>76</v>
      </c>
      <c r="E10861">
        <v>1</v>
      </c>
      <c r="F10861" s="8">
        <f>VLOOKUP(C10861,Products!$A$2:$E$20,5,TRUE)</f>
        <v>9.9499999999999993</v>
      </c>
      <c r="G10861" s="8">
        <f t="shared" si="338"/>
        <v>9.9499999999999993</v>
      </c>
      <c r="H10861" s="8">
        <f>VLOOKUP(C10861,Products!$A$2:$F$20,6,TRUE)</f>
        <v>1.9499999999999993</v>
      </c>
      <c r="I10861" s="8">
        <f t="shared" si="339"/>
        <v>1.9499999999999993</v>
      </c>
      <c r="J10861" s="42">
        <f>VLOOKUP(B10861,Invoices!A:I,9,TRUE)</f>
        <v>2021</v>
      </c>
    </row>
    <row r="10862" spans="1:10" x14ac:dyDescent="0.15">
      <c r="A10862" t="s">
        <v>14222</v>
      </c>
      <c r="B10862" t="s">
        <v>2282</v>
      </c>
      <c r="C10862" t="s">
        <v>98</v>
      </c>
      <c r="D10862" t="s">
        <v>79</v>
      </c>
      <c r="E10862">
        <v>1</v>
      </c>
      <c r="F10862" s="8">
        <f>VLOOKUP(C10862,Products!$A$2:$E$20,5,TRUE)</f>
        <v>14.95</v>
      </c>
      <c r="G10862" s="8">
        <f t="shared" si="338"/>
        <v>14.95</v>
      </c>
      <c r="H10862" s="8">
        <f>VLOOKUP(C10862,Products!$A$2:$F$20,6,TRUE)</f>
        <v>3.0499999999999989</v>
      </c>
      <c r="I10862" s="8">
        <f t="shared" si="339"/>
        <v>3.0499999999999989</v>
      </c>
      <c r="J10862" s="42">
        <f>VLOOKUP(B10862,Invoices!A:I,9,TRUE)</f>
        <v>2021</v>
      </c>
    </row>
    <row r="10863" spans="1:10" x14ac:dyDescent="0.15">
      <c r="A10863" t="s">
        <v>14223</v>
      </c>
      <c r="B10863" t="s">
        <v>2282</v>
      </c>
      <c r="C10863" t="s">
        <v>96</v>
      </c>
      <c r="D10863" t="s">
        <v>75</v>
      </c>
      <c r="E10863">
        <v>30</v>
      </c>
      <c r="F10863" s="8">
        <f>VLOOKUP(C10863,Products!$A$2:$E$20,5,TRUE)</f>
        <v>79.95</v>
      </c>
      <c r="G10863" s="8">
        <f t="shared" si="338"/>
        <v>2398.5</v>
      </c>
      <c r="H10863" s="8">
        <f>VLOOKUP(C10863,Products!$A$2:$F$20,6,TRUE)</f>
        <v>27.950000000000003</v>
      </c>
      <c r="I10863" s="8">
        <f t="shared" si="339"/>
        <v>838.50000000000011</v>
      </c>
      <c r="J10863" s="42">
        <f>VLOOKUP(B10863,Invoices!A:I,9,TRUE)</f>
        <v>2021</v>
      </c>
    </row>
    <row r="10864" spans="1:10" x14ac:dyDescent="0.15">
      <c r="A10864" t="s">
        <v>14224</v>
      </c>
      <c r="B10864" t="s">
        <v>2282</v>
      </c>
      <c r="C10864" t="s">
        <v>87</v>
      </c>
      <c r="D10864" t="s">
        <v>68</v>
      </c>
      <c r="E10864">
        <v>8</v>
      </c>
      <c r="F10864" s="8">
        <f>VLOOKUP(C10864,Products!$A$2:$E$20,5,TRUE)</f>
        <v>19.95</v>
      </c>
      <c r="G10864" s="8">
        <f t="shared" si="338"/>
        <v>159.6</v>
      </c>
      <c r="H10864" s="8">
        <f>VLOOKUP(C10864,Products!$A$2:$F$20,6,TRUE)</f>
        <v>7.4499999999999993</v>
      </c>
      <c r="I10864" s="8">
        <f t="shared" si="339"/>
        <v>59.599999999999994</v>
      </c>
      <c r="J10864" s="42">
        <f>VLOOKUP(B10864,Invoices!A:I,9,TRUE)</f>
        <v>2021</v>
      </c>
    </row>
    <row r="10865" spans="1:10" x14ac:dyDescent="0.15">
      <c r="A10865" t="s">
        <v>14225</v>
      </c>
      <c r="B10865" t="s">
        <v>2283</v>
      </c>
      <c r="C10865" t="s">
        <v>96</v>
      </c>
      <c r="D10865" t="s">
        <v>75</v>
      </c>
      <c r="E10865">
        <v>100</v>
      </c>
      <c r="F10865" s="8">
        <f>VLOOKUP(C10865,Products!$A$2:$E$20,5,TRUE)</f>
        <v>79.95</v>
      </c>
      <c r="G10865" s="8">
        <f t="shared" si="338"/>
        <v>7995</v>
      </c>
      <c r="H10865" s="8">
        <f>VLOOKUP(C10865,Products!$A$2:$F$20,6,TRUE)</f>
        <v>27.950000000000003</v>
      </c>
      <c r="I10865" s="8">
        <f t="shared" si="339"/>
        <v>2795.0000000000005</v>
      </c>
      <c r="J10865" s="42">
        <f>VLOOKUP(B10865,Invoices!A:I,9,TRUE)</f>
        <v>2021</v>
      </c>
    </row>
    <row r="10866" spans="1:10" x14ac:dyDescent="0.15">
      <c r="A10866" t="s">
        <v>14226</v>
      </c>
      <c r="B10866" t="s">
        <v>2283</v>
      </c>
      <c r="C10866" t="s">
        <v>99</v>
      </c>
      <c r="D10866" t="s">
        <v>84</v>
      </c>
      <c r="E10866">
        <v>1</v>
      </c>
      <c r="F10866" s="8">
        <f>VLOOKUP(C10866,Products!$A$2:$E$20,5,TRUE)</f>
        <v>3.5</v>
      </c>
      <c r="G10866" s="8">
        <f t="shared" si="338"/>
        <v>3.5</v>
      </c>
      <c r="H10866" s="8">
        <f>VLOOKUP(C10866,Products!$A$2:$F$20,6,TRUE)</f>
        <v>0.54999999999999982</v>
      </c>
      <c r="I10866" s="8">
        <f t="shared" si="339"/>
        <v>0.54999999999999982</v>
      </c>
      <c r="J10866" s="42">
        <f>VLOOKUP(B10866,Invoices!A:I,9,TRUE)</f>
        <v>2021</v>
      </c>
    </row>
    <row r="10867" spans="1:10" x14ac:dyDescent="0.15">
      <c r="A10867" t="s">
        <v>14227</v>
      </c>
      <c r="B10867" t="s">
        <v>2283</v>
      </c>
      <c r="C10867" t="s">
        <v>102</v>
      </c>
      <c r="D10867" t="s">
        <v>83</v>
      </c>
      <c r="E10867">
        <v>10</v>
      </c>
      <c r="F10867" s="8">
        <f>VLOOKUP(C10867,Products!$A$2:$E$20,5,TRUE)</f>
        <v>29.95</v>
      </c>
      <c r="G10867" s="8">
        <f t="shared" si="338"/>
        <v>299.5</v>
      </c>
      <c r="H10867" s="8">
        <f>VLOOKUP(C10867,Products!$A$2:$F$20,6,TRUE)</f>
        <v>15</v>
      </c>
      <c r="I10867" s="8">
        <f t="shared" si="339"/>
        <v>150</v>
      </c>
      <c r="J10867" s="42">
        <f>VLOOKUP(B10867,Invoices!A:I,9,TRUE)</f>
        <v>2021</v>
      </c>
    </row>
    <row r="10868" spans="1:10" x14ac:dyDescent="0.15">
      <c r="A10868" t="s">
        <v>14228</v>
      </c>
      <c r="B10868" t="s">
        <v>2284</v>
      </c>
      <c r="C10868" t="s">
        <v>90</v>
      </c>
      <c r="D10868" t="s">
        <v>72</v>
      </c>
      <c r="E10868">
        <v>1</v>
      </c>
      <c r="F10868" s="8">
        <f>VLOOKUP(C10868,Products!$A$2:$E$20,5,TRUE)</f>
        <v>8.9499999999999993</v>
      </c>
      <c r="G10868" s="8">
        <f t="shared" si="338"/>
        <v>8.9499999999999993</v>
      </c>
      <c r="H10868" s="8">
        <f>VLOOKUP(C10868,Products!$A$2:$F$20,6,TRUE)</f>
        <v>5.6999999999999993</v>
      </c>
      <c r="I10868" s="8">
        <f t="shared" si="339"/>
        <v>5.6999999999999993</v>
      </c>
      <c r="J10868" s="42">
        <f>VLOOKUP(B10868,Invoices!A:I,9,TRUE)</f>
        <v>2021</v>
      </c>
    </row>
    <row r="10869" spans="1:10" x14ac:dyDescent="0.15">
      <c r="A10869" t="s">
        <v>14229</v>
      </c>
      <c r="B10869" t="s">
        <v>2284</v>
      </c>
      <c r="C10869" t="s">
        <v>104</v>
      </c>
      <c r="D10869" t="s">
        <v>71</v>
      </c>
      <c r="E10869">
        <v>50</v>
      </c>
      <c r="F10869" s="8">
        <f>VLOOKUP(C10869,Products!$A$2:$E$20,5,TRUE)</f>
        <v>2.95</v>
      </c>
      <c r="G10869" s="8">
        <f t="shared" si="338"/>
        <v>147.5</v>
      </c>
      <c r="H10869" s="8">
        <f>VLOOKUP(C10869,Products!$A$2:$F$20,6,TRUE)</f>
        <v>1.1500000000000001</v>
      </c>
      <c r="I10869" s="8">
        <f t="shared" si="339"/>
        <v>57.500000000000007</v>
      </c>
      <c r="J10869" s="42">
        <f>VLOOKUP(B10869,Invoices!A:I,9,TRUE)</f>
        <v>2021</v>
      </c>
    </row>
    <row r="10870" spans="1:10" x14ac:dyDescent="0.15">
      <c r="A10870" t="s">
        <v>14230</v>
      </c>
      <c r="B10870" t="s">
        <v>2284</v>
      </c>
      <c r="C10870" t="s">
        <v>88</v>
      </c>
      <c r="D10870" t="s">
        <v>85</v>
      </c>
      <c r="E10870">
        <v>12</v>
      </c>
      <c r="F10870" s="8">
        <f>VLOOKUP(C10870,Products!$A$2:$E$20,5,TRUE)</f>
        <v>8.9499999999999993</v>
      </c>
      <c r="G10870" s="8">
        <f t="shared" si="338"/>
        <v>107.39999999999999</v>
      </c>
      <c r="H10870" s="8">
        <f>VLOOKUP(C10870,Products!$A$2:$F$20,6,TRUE)</f>
        <v>5.6999999999999993</v>
      </c>
      <c r="I10870" s="8">
        <f t="shared" si="339"/>
        <v>68.399999999999991</v>
      </c>
      <c r="J10870" s="42">
        <f>VLOOKUP(B10870,Invoices!A:I,9,TRUE)</f>
        <v>2021</v>
      </c>
    </row>
    <row r="10871" spans="1:10" x14ac:dyDescent="0.15">
      <c r="A10871" t="s">
        <v>14231</v>
      </c>
      <c r="B10871" t="s">
        <v>2284</v>
      </c>
      <c r="C10871" t="s">
        <v>105</v>
      </c>
      <c r="D10871" t="s">
        <v>81</v>
      </c>
      <c r="E10871">
        <v>1</v>
      </c>
      <c r="F10871" s="8">
        <f>VLOOKUP(C10871,Products!$A$2:$E$20,5,TRUE)</f>
        <v>8.9499999999999993</v>
      </c>
      <c r="G10871" s="8">
        <f t="shared" si="338"/>
        <v>8.9499999999999993</v>
      </c>
      <c r="H10871" s="8">
        <f>VLOOKUP(C10871,Products!$A$2:$F$20,6,TRUE)</f>
        <v>3.1999999999999993</v>
      </c>
      <c r="I10871" s="8">
        <f t="shared" si="339"/>
        <v>3.1999999999999993</v>
      </c>
      <c r="J10871" s="42">
        <f>VLOOKUP(B10871,Invoices!A:I,9,TRUE)</f>
        <v>2021</v>
      </c>
    </row>
    <row r="10872" spans="1:10" x14ac:dyDescent="0.15">
      <c r="A10872" t="s">
        <v>14232</v>
      </c>
      <c r="B10872" t="s">
        <v>2284</v>
      </c>
      <c r="C10872" t="s">
        <v>100</v>
      </c>
      <c r="D10872" t="s">
        <v>78</v>
      </c>
      <c r="E10872">
        <v>1</v>
      </c>
      <c r="F10872" s="8">
        <f>VLOOKUP(C10872,Products!$A$2:$E$20,5,TRUE)</f>
        <v>49.95</v>
      </c>
      <c r="G10872" s="8">
        <f t="shared" si="338"/>
        <v>49.95</v>
      </c>
      <c r="H10872" s="8">
        <f>VLOOKUP(C10872,Products!$A$2:$F$20,6,TRUE)</f>
        <v>19.950000000000003</v>
      </c>
      <c r="I10872" s="8">
        <f t="shared" si="339"/>
        <v>19.950000000000003</v>
      </c>
      <c r="J10872" s="42">
        <f>VLOOKUP(B10872,Invoices!A:I,9,TRUE)</f>
        <v>2021</v>
      </c>
    </row>
    <row r="10873" spans="1:10" x14ac:dyDescent="0.15">
      <c r="A10873" t="s">
        <v>14233</v>
      </c>
      <c r="B10873" t="s">
        <v>2284</v>
      </c>
      <c r="C10873" t="s">
        <v>101</v>
      </c>
      <c r="D10873" t="s">
        <v>69</v>
      </c>
      <c r="E10873">
        <v>25</v>
      </c>
      <c r="F10873" s="8">
        <f>VLOOKUP(C10873,Products!$A$2:$E$20,5,TRUE)</f>
        <v>129.94999999999999</v>
      </c>
      <c r="G10873" s="8">
        <f t="shared" si="338"/>
        <v>3248.7499999999995</v>
      </c>
      <c r="H10873" s="8">
        <f>VLOOKUP(C10873,Products!$A$2:$F$20,6,TRUE)</f>
        <v>40.449999999999989</v>
      </c>
      <c r="I10873" s="8">
        <f t="shared" si="339"/>
        <v>1011.2499999999998</v>
      </c>
      <c r="J10873" s="42">
        <f>VLOOKUP(B10873,Invoices!A:I,9,TRUE)</f>
        <v>2021</v>
      </c>
    </row>
    <row r="10874" spans="1:10" x14ac:dyDescent="0.15">
      <c r="A10874" t="s">
        <v>14234</v>
      </c>
      <c r="B10874" t="s">
        <v>2285</v>
      </c>
      <c r="C10874" t="s">
        <v>104</v>
      </c>
      <c r="D10874" t="s">
        <v>71</v>
      </c>
      <c r="E10874">
        <v>2</v>
      </c>
      <c r="F10874" s="8">
        <f>VLOOKUP(C10874,Products!$A$2:$E$20,5,TRUE)</f>
        <v>2.95</v>
      </c>
      <c r="G10874" s="8">
        <f t="shared" si="338"/>
        <v>5.9</v>
      </c>
      <c r="H10874" s="8">
        <f>VLOOKUP(C10874,Products!$A$2:$F$20,6,TRUE)</f>
        <v>1.1500000000000001</v>
      </c>
      <c r="I10874" s="8">
        <f t="shared" si="339"/>
        <v>2.3000000000000003</v>
      </c>
      <c r="J10874" s="42">
        <f>VLOOKUP(B10874,Invoices!A:I,9,TRUE)</f>
        <v>2021</v>
      </c>
    </row>
    <row r="10875" spans="1:10" x14ac:dyDescent="0.15">
      <c r="A10875" t="s">
        <v>14235</v>
      </c>
      <c r="B10875" t="s">
        <v>2285</v>
      </c>
      <c r="C10875" t="s">
        <v>105</v>
      </c>
      <c r="D10875" t="s">
        <v>81</v>
      </c>
      <c r="E10875">
        <v>1</v>
      </c>
      <c r="F10875" s="8">
        <f>VLOOKUP(C10875,Products!$A$2:$E$20,5,TRUE)</f>
        <v>8.9499999999999993</v>
      </c>
      <c r="G10875" s="8">
        <f t="shared" si="338"/>
        <v>8.9499999999999993</v>
      </c>
      <c r="H10875" s="8">
        <f>VLOOKUP(C10875,Products!$A$2:$F$20,6,TRUE)</f>
        <v>3.1999999999999993</v>
      </c>
      <c r="I10875" s="8">
        <f t="shared" si="339"/>
        <v>3.1999999999999993</v>
      </c>
      <c r="J10875" s="42">
        <f>VLOOKUP(B10875,Invoices!A:I,9,TRUE)</f>
        <v>2021</v>
      </c>
    </row>
    <row r="10876" spans="1:10" x14ac:dyDescent="0.15">
      <c r="A10876" t="s">
        <v>14236</v>
      </c>
      <c r="B10876" t="s">
        <v>2286</v>
      </c>
      <c r="C10876" t="s">
        <v>90</v>
      </c>
      <c r="D10876" t="s">
        <v>72</v>
      </c>
      <c r="E10876">
        <v>1</v>
      </c>
      <c r="F10876" s="8">
        <f>VLOOKUP(C10876,Products!$A$2:$E$20,5,TRUE)</f>
        <v>8.9499999999999993</v>
      </c>
      <c r="G10876" s="8">
        <f t="shared" si="338"/>
        <v>8.9499999999999993</v>
      </c>
      <c r="H10876" s="8">
        <f>VLOOKUP(C10876,Products!$A$2:$F$20,6,TRUE)</f>
        <v>5.6999999999999993</v>
      </c>
      <c r="I10876" s="8">
        <f t="shared" si="339"/>
        <v>5.6999999999999993</v>
      </c>
      <c r="J10876" s="42">
        <f>VLOOKUP(B10876,Invoices!A:I,9,TRUE)</f>
        <v>2021</v>
      </c>
    </row>
    <row r="10877" spans="1:10" x14ac:dyDescent="0.15">
      <c r="A10877" t="s">
        <v>14237</v>
      </c>
      <c r="B10877" t="s">
        <v>2286</v>
      </c>
      <c r="C10877" t="s">
        <v>93</v>
      </c>
      <c r="D10877" t="s">
        <v>76</v>
      </c>
      <c r="E10877">
        <v>1</v>
      </c>
      <c r="F10877" s="8">
        <f>VLOOKUP(C10877,Products!$A$2:$E$20,5,TRUE)</f>
        <v>9.9499999999999993</v>
      </c>
      <c r="G10877" s="8">
        <f t="shared" si="338"/>
        <v>9.9499999999999993</v>
      </c>
      <c r="H10877" s="8">
        <f>VLOOKUP(C10877,Products!$A$2:$F$20,6,TRUE)</f>
        <v>1.9499999999999993</v>
      </c>
      <c r="I10877" s="8">
        <f t="shared" si="339"/>
        <v>1.9499999999999993</v>
      </c>
      <c r="J10877" s="42">
        <f>VLOOKUP(B10877,Invoices!A:I,9,TRUE)</f>
        <v>2021</v>
      </c>
    </row>
    <row r="10878" spans="1:10" x14ac:dyDescent="0.15">
      <c r="A10878" t="s">
        <v>14238</v>
      </c>
      <c r="B10878" t="s">
        <v>2286</v>
      </c>
      <c r="C10878" t="s">
        <v>94</v>
      </c>
      <c r="D10878" t="s">
        <v>86</v>
      </c>
      <c r="E10878">
        <v>10</v>
      </c>
      <c r="F10878" s="8">
        <f>VLOOKUP(C10878,Products!$A$2:$E$20,5,TRUE)</f>
        <v>3.5</v>
      </c>
      <c r="G10878" s="8">
        <f t="shared" si="338"/>
        <v>35</v>
      </c>
      <c r="H10878" s="8">
        <f>VLOOKUP(C10878,Products!$A$2:$F$20,6,TRUE)</f>
        <v>0.54999999999999982</v>
      </c>
      <c r="I10878" s="8">
        <f t="shared" si="339"/>
        <v>5.4999999999999982</v>
      </c>
      <c r="J10878" s="42">
        <f>VLOOKUP(B10878,Invoices!A:I,9,TRUE)</f>
        <v>2021</v>
      </c>
    </row>
    <row r="10879" spans="1:10" x14ac:dyDescent="0.15">
      <c r="A10879" t="s">
        <v>14239</v>
      </c>
      <c r="B10879" t="s">
        <v>2287</v>
      </c>
      <c r="C10879" t="s">
        <v>93</v>
      </c>
      <c r="D10879" t="s">
        <v>76</v>
      </c>
      <c r="E10879">
        <v>12</v>
      </c>
      <c r="F10879" s="8">
        <f>VLOOKUP(C10879,Products!$A$2:$E$20,5,TRUE)</f>
        <v>9.9499999999999993</v>
      </c>
      <c r="G10879" s="8">
        <f t="shared" si="338"/>
        <v>119.39999999999999</v>
      </c>
      <c r="H10879" s="8">
        <f>VLOOKUP(C10879,Products!$A$2:$F$20,6,TRUE)</f>
        <v>1.9499999999999993</v>
      </c>
      <c r="I10879" s="8">
        <f t="shared" si="339"/>
        <v>23.399999999999991</v>
      </c>
      <c r="J10879" s="42">
        <f>VLOOKUP(B10879,Invoices!A:I,9,TRUE)</f>
        <v>2021</v>
      </c>
    </row>
    <row r="10880" spans="1:10" x14ac:dyDescent="0.15">
      <c r="A10880" t="s">
        <v>14240</v>
      </c>
      <c r="B10880" t="s">
        <v>2287</v>
      </c>
      <c r="C10880" t="s">
        <v>92</v>
      </c>
      <c r="D10880" t="s">
        <v>82</v>
      </c>
      <c r="E10880">
        <v>3</v>
      </c>
      <c r="F10880" s="8">
        <f>VLOOKUP(C10880,Products!$A$2:$E$20,5,TRUE)</f>
        <v>19.95</v>
      </c>
      <c r="G10880" s="8">
        <f t="shared" si="338"/>
        <v>59.849999999999994</v>
      </c>
      <c r="H10880" s="8">
        <f>VLOOKUP(C10880,Products!$A$2:$F$20,6,TRUE)</f>
        <v>7.4499999999999993</v>
      </c>
      <c r="I10880" s="8">
        <f t="shared" si="339"/>
        <v>22.349999999999998</v>
      </c>
      <c r="J10880" s="42">
        <f>VLOOKUP(B10880,Invoices!A:I,9,TRUE)</f>
        <v>2021</v>
      </c>
    </row>
    <row r="10881" spans="1:10" x14ac:dyDescent="0.15">
      <c r="A10881" t="s">
        <v>14241</v>
      </c>
      <c r="B10881" t="s">
        <v>2288</v>
      </c>
      <c r="C10881" t="s">
        <v>90</v>
      </c>
      <c r="D10881" t="s">
        <v>72</v>
      </c>
      <c r="E10881">
        <v>100</v>
      </c>
      <c r="F10881" s="8">
        <f>VLOOKUP(C10881,Products!$A$2:$E$20,5,TRUE)</f>
        <v>8.9499999999999993</v>
      </c>
      <c r="G10881" s="8">
        <f t="shared" si="338"/>
        <v>894.99999999999989</v>
      </c>
      <c r="H10881" s="8">
        <f>VLOOKUP(C10881,Products!$A$2:$F$20,6,TRUE)</f>
        <v>5.6999999999999993</v>
      </c>
      <c r="I10881" s="8">
        <f t="shared" si="339"/>
        <v>569.99999999999989</v>
      </c>
      <c r="J10881" s="42">
        <f>VLOOKUP(B10881,Invoices!A:I,9,TRUE)</f>
        <v>2021</v>
      </c>
    </row>
    <row r="10882" spans="1:10" x14ac:dyDescent="0.15">
      <c r="A10882" t="s">
        <v>14242</v>
      </c>
      <c r="B10882" t="s">
        <v>2288</v>
      </c>
      <c r="C10882" t="s">
        <v>105</v>
      </c>
      <c r="D10882" t="s">
        <v>81</v>
      </c>
      <c r="E10882">
        <v>6</v>
      </c>
      <c r="F10882" s="8">
        <f>VLOOKUP(C10882,Products!$A$2:$E$20,5,TRUE)</f>
        <v>8.9499999999999993</v>
      </c>
      <c r="G10882" s="8">
        <f t="shared" si="338"/>
        <v>53.699999999999996</v>
      </c>
      <c r="H10882" s="8">
        <f>VLOOKUP(C10882,Products!$A$2:$F$20,6,TRUE)</f>
        <v>3.1999999999999993</v>
      </c>
      <c r="I10882" s="8">
        <f t="shared" si="339"/>
        <v>19.199999999999996</v>
      </c>
      <c r="J10882" s="42">
        <f>VLOOKUP(B10882,Invoices!A:I,9,TRUE)</f>
        <v>2021</v>
      </c>
    </row>
    <row r="10883" spans="1:10" x14ac:dyDescent="0.15">
      <c r="A10883" t="s">
        <v>14243</v>
      </c>
      <c r="B10883" t="s">
        <v>2289</v>
      </c>
      <c r="C10883" t="s">
        <v>88</v>
      </c>
      <c r="D10883" t="s">
        <v>85</v>
      </c>
      <c r="E10883">
        <v>1</v>
      </c>
      <c r="F10883" s="8">
        <f>VLOOKUP(C10883,Products!$A$2:$E$20,5,TRUE)</f>
        <v>8.9499999999999993</v>
      </c>
      <c r="G10883" s="8">
        <f t="shared" ref="G10883:G10946" si="340">F10883*E10883</f>
        <v>8.9499999999999993</v>
      </c>
      <c r="H10883" s="8">
        <f>VLOOKUP(C10883,Products!$A$2:$F$20,6,TRUE)</f>
        <v>5.6999999999999993</v>
      </c>
      <c r="I10883" s="8">
        <f t="shared" ref="I10883:I10946" si="341">H10883*E10883</f>
        <v>5.6999999999999993</v>
      </c>
      <c r="J10883" s="42">
        <f>VLOOKUP(B10883,Invoices!A:I,9,TRUE)</f>
        <v>2021</v>
      </c>
    </row>
    <row r="10884" spans="1:10" x14ac:dyDescent="0.15">
      <c r="A10884" t="s">
        <v>14244</v>
      </c>
      <c r="B10884" t="s">
        <v>2289</v>
      </c>
      <c r="C10884" t="s">
        <v>90</v>
      </c>
      <c r="D10884" t="s">
        <v>72</v>
      </c>
      <c r="E10884">
        <v>5</v>
      </c>
      <c r="F10884" s="8">
        <f>VLOOKUP(C10884,Products!$A$2:$E$20,5,TRUE)</f>
        <v>8.9499999999999993</v>
      </c>
      <c r="G10884" s="8">
        <f t="shared" si="340"/>
        <v>44.75</v>
      </c>
      <c r="H10884" s="8">
        <f>VLOOKUP(C10884,Products!$A$2:$F$20,6,TRUE)</f>
        <v>5.6999999999999993</v>
      </c>
      <c r="I10884" s="8">
        <f t="shared" si="341"/>
        <v>28.499999999999996</v>
      </c>
      <c r="J10884" s="42">
        <f>VLOOKUP(B10884,Invoices!A:I,9,TRUE)</f>
        <v>2021</v>
      </c>
    </row>
    <row r="10885" spans="1:10" x14ac:dyDescent="0.15">
      <c r="A10885" t="s">
        <v>14245</v>
      </c>
      <c r="B10885" t="s">
        <v>2290</v>
      </c>
      <c r="C10885" t="s">
        <v>92</v>
      </c>
      <c r="D10885" t="s">
        <v>82</v>
      </c>
      <c r="E10885">
        <v>6</v>
      </c>
      <c r="F10885" s="8">
        <f>VLOOKUP(C10885,Products!$A$2:$E$20,5,TRUE)</f>
        <v>19.95</v>
      </c>
      <c r="G10885" s="8">
        <f t="shared" si="340"/>
        <v>119.69999999999999</v>
      </c>
      <c r="H10885" s="8">
        <f>VLOOKUP(C10885,Products!$A$2:$F$20,6,TRUE)</f>
        <v>7.4499999999999993</v>
      </c>
      <c r="I10885" s="8">
        <f t="shared" si="341"/>
        <v>44.699999999999996</v>
      </c>
      <c r="J10885" s="42">
        <f>VLOOKUP(B10885,Invoices!A:I,9,TRUE)</f>
        <v>2021</v>
      </c>
    </row>
    <row r="10886" spans="1:10" x14ac:dyDescent="0.15">
      <c r="A10886" t="s">
        <v>14246</v>
      </c>
      <c r="B10886" t="s">
        <v>2290</v>
      </c>
      <c r="C10886" t="s">
        <v>105</v>
      </c>
      <c r="D10886" t="s">
        <v>81</v>
      </c>
      <c r="E10886">
        <v>1</v>
      </c>
      <c r="F10886" s="8">
        <f>VLOOKUP(C10886,Products!$A$2:$E$20,5,TRUE)</f>
        <v>8.9499999999999993</v>
      </c>
      <c r="G10886" s="8">
        <f t="shared" si="340"/>
        <v>8.9499999999999993</v>
      </c>
      <c r="H10886" s="8">
        <f>VLOOKUP(C10886,Products!$A$2:$F$20,6,TRUE)</f>
        <v>3.1999999999999993</v>
      </c>
      <c r="I10886" s="8">
        <f t="shared" si="341"/>
        <v>3.1999999999999993</v>
      </c>
      <c r="J10886" s="42">
        <f>VLOOKUP(B10886,Invoices!A:I,9,TRUE)</f>
        <v>2021</v>
      </c>
    </row>
    <row r="10887" spans="1:10" x14ac:dyDescent="0.15">
      <c r="A10887" t="s">
        <v>14247</v>
      </c>
      <c r="B10887" t="s">
        <v>2290</v>
      </c>
      <c r="C10887" t="s">
        <v>100</v>
      </c>
      <c r="D10887" t="s">
        <v>78</v>
      </c>
      <c r="E10887">
        <v>1</v>
      </c>
      <c r="F10887" s="8">
        <f>VLOOKUP(C10887,Products!$A$2:$E$20,5,TRUE)</f>
        <v>49.95</v>
      </c>
      <c r="G10887" s="8">
        <f t="shared" si="340"/>
        <v>49.95</v>
      </c>
      <c r="H10887" s="8">
        <f>VLOOKUP(C10887,Products!$A$2:$F$20,6,TRUE)</f>
        <v>19.950000000000003</v>
      </c>
      <c r="I10887" s="8">
        <f t="shared" si="341"/>
        <v>19.950000000000003</v>
      </c>
      <c r="J10887" s="42">
        <f>VLOOKUP(B10887,Invoices!A:I,9,TRUE)</f>
        <v>2021</v>
      </c>
    </row>
    <row r="10888" spans="1:10" x14ac:dyDescent="0.15">
      <c r="A10888" t="s">
        <v>14248</v>
      </c>
      <c r="B10888" t="s">
        <v>2290</v>
      </c>
      <c r="C10888" t="s">
        <v>103</v>
      </c>
      <c r="D10888" t="s">
        <v>77</v>
      </c>
      <c r="E10888">
        <v>5</v>
      </c>
      <c r="F10888" s="8">
        <f>VLOOKUP(C10888,Products!$A$2:$E$20,5,TRUE)</f>
        <v>8.9499999999999993</v>
      </c>
      <c r="G10888" s="8">
        <f t="shared" si="340"/>
        <v>44.75</v>
      </c>
      <c r="H10888" s="8">
        <f>VLOOKUP(C10888,Products!$A$2:$F$20,6,TRUE)</f>
        <v>3.1999999999999993</v>
      </c>
      <c r="I10888" s="8">
        <f t="shared" si="341"/>
        <v>15.999999999999996</v>
      </c>
      <c r="J10888" s="42">
        <f>VLOOKUP(B10888,Invoices!A:I,9,TRUE)</f>
        <v>2021</v>
      </c>
    </row>
    <row r="10889" spans="1:10" x14ac:dyDescent="0.15">
      <c r="A10889" t="s">
        <v>14249</v>
      </c>
      <c r="B10889" t="s">
        <v>2290</v>
      </c>
      <c r="C10889" t="s">
        <v>90</v>
      </c>
      <c r="D10889" t="s">
        <v>72</v>
      </c>
      <c r="E10889">
        <v>2</v>
      </c>
      <c r="F10889" s="8">
        <f>VLOOKUP(C10889,Products!$A$2:$E$20,5,TRUE)</f>
        <v>8.9499999999999993</v>
      </c>
      <c r="G10889" s="8">
        <f t="shared" si="340"/>
        <v>17.899999999999999</v>
      </c>
      <c r="H10889" s="8">
        <f>VLOOKUP(C10889,Products!$A$2:$F$20,6,TRUE)</f>
        <v>5.6999999999999993</v>
      </c>
      <c r="I10889" s="8">
        <f t="shared" si="341"/>
        <v>11.399999999999999</v>
      </c>
      <c r="J10889" s="42">
        <f>VLOOKUP(B10889,Invoices!A:I,9,TRUE)</f>
        <v>2021</v>
      </c>
    </row>
    <row r="10890" spans="1:10" x14ac:dyDescent="0.15">
      <c r="A10890" t="s">
        <v>14250</v>
      </c>
      <c r="B10890" t="s">
        <v>2290</v>
      </c>
      <c r="C10890" t="s">
        <v>102</v>
      </c>
      <c r="D10890" t="s">
        <v>83</v>
      </c>
      <c r="E10890">
        <v>4</v>
      </c>
      <c r="F10890" s="8">
        <f>VLOOKUP(C10890,Products!$A$2:$E$20,5,TRUE)</f>
        <v>29.95</v>
      </c>
      <c r="G10890" s="8">
        <f t="shared" si="340"/>
        <v>119.8</v>
      </c>
      <c r="H10890" s="8">
        <f>VLOOKUP(C10890,Products!$A$2:$F$20,6,TRUE)</f>
        <v>15</v>
      </c>
      <c r="I10890" s="8">
        <f t="shared" si="341"/>
        <v>60</v>
      </c>
      <c r="J10890" s="42">
        <f>VLOOKUP(B10890,Invoices!A:I,9,TRUE)</f>
        <v>2021</v>
      </c>
    </row>
    <row r="10891" spans="1:10" x14ac:dyDescent="0.15">
      <c r="A10891" t="s">
        <v>14251</v>
      </c>
      <c r="B10891" t="s">
        <v>2290</v>
      </c>
      <c r="C10891" t="s">
        <v>98</v>
      </c>
      <c r="D10891" t="s">
        <v>79</v>
      </c>
      <c r="E10891">
        <v>25</v>
      </c>
      <c r="F10891" s="8">
        <f>VLOOKUP(C10891,Products!$A$2:$E$20,5,TRUE)</f>
        <v>14.95</v>
      </c>
      <c r="G10891" s="8">
        <f t="shared" si="340"/>
        <v>373.75</v>
      </c>
      <c r="H10891" s="8">
        <f>VLOOKUP(C10891,Products!$A$2:$F$20,6,TRUE)</f>
        <v>3.0499999999999989</v>
      </c>
      <c r="I10891" s="8">
        <f t="shared" si="341"/>
        <v>76.249999999999972</v>
      </c>
      <c r="J10891" s="42">
        <f>VLOOKUP(B10891,Invoices!A:I,9,TRUE)</f>
        <v>2021</v>
      </c>
    </row>
    <row r="10892" spans="1:10" x14ac:dyDescent="0.15">
      <c r="A10892" t="s">
        <v>14252</v>
      </c>
      <c r="B10892" t="s">
        <v>2290</v>
      </c>
      <c r="C10892" t="s">
        <v>99</v>
      </c>
      <c r="D10892" t="s">
        <v>84</v>
      </c>
      <c r="E10892">
        <v>2</v>
      </c>
      <c r="F10892" s="8">
        <f>VLOOKUP(C10892,Products!$A$2:$E$20,5,TRUE)</f>
        <v>3.5</v>
      </c>
      <c r="G10892" s="8">
        <f t="shared" si="340"/>
        <v>7</v>
      </c>
      <c r="H10892" s="8">
        <f>VLOOKUP(C10892,Products!$A$2:$F$20,6,TRUE)</f>
        <v>0.54999999999999982</v>
      </c>
      <c r="I10892" s="8">
        <f t="shared" si="341"/>
        <v>1.0999999999999996</v>
      </c>
      <c r="J10892" s="42">
        <f>VLOOKUP(B10892,Invoices!A:I,9,TRUE)</f>
        <v>2021</v>
      </c>
    </row>
    <row r="10893" spans="1:10" x14ac:dyDescent="0.15">
      <c r="A10893" t="s">
        <v>14253</v>
      </c>
      <c r="B10893" t="s">
        <v>2290</v>
      </c>
      <c r="C10893" t="s">
        <v>94</v>
      </c>
      <c r="D10893" t="s">
        <v>86</v>
      </c>
      <c r="E10893">
        <v>1</v>
      </c>
      <c r="F10893" s="8">
        <f>VLOOKUP(C10893,Products!$A$2:$E$20,5,TRUE)</f>
        <v>3.5</v>
      </c>
      <c r="G10893" s="8">
        <f t="shared" si="340"/>
        <v>3.5</v>
      </c>
      <c r="H10893" s="8">
        <f>VLOOKUP(C10893,Products!$A$2:$F$20,6,TRUE)</f>
        <v>0.54999999999999982</v>
      </c>
      <c r="I10893" s="8">
        <f t="shared" si="341"/>
        <v>0.54999999999999982</v>
      </c>
      <c r="J10893" s="42">
        <f>VLOOKUP(B10893,Invoices!A:I,9,TRUE)</f>
        <v>2021</v>
      </c>
    </row>
    <row r="10894" spans="1:10" x14ac:dyDescent="0.15">
      <c r="A10894" t="s">
        <v>14254</v>
      </c>
      <c r="B10894" t="s">
        <v>2291</v>
      </c>
      <c r="C10894" t="s">
        <v>88</v>
      </c>
      <c r="D10894" t="s">
        <v>85</v>
      </c>
      <c r="E10894">
        <v>3</v>
      </c>
      <c r="F10894" s="8">
        <f>VLOOKUP(C10894,Products!$A$2:$E$20,5,TRUE)</f>
        <v>8.9499999999999993</v>
      </c>
      <c r="G10894" s="8">
        <f t="shared" si="340"/>
        <v>26.849999999999998</v>
      </c>
      <c r="H10894" s="8">
        <f>VLOOKUP(C10894,Products!$A$2:$F$20,6,TRUE)</f>
        <v>5.6999999999999993</v>
      </c>
      <c r="I10894" s="8">
        <f t="shared" si="341"/>
        <v>17.099999999999998</v>
      </c>
      <c r="J10894" s="42">
        <f>VLOOKUP(B10894,Invoices!A:I,9,TRUE)</f>
        <v>2021</v>
      </c>
    </row>
    <row r="10895" spans="1:10" x14ac:dyDescent="0.15">
      <c r="A10895" t="s">
        <v>14255</v>
      </c>
      <c r="B10895" t="s">
        <v>2292</v>
      </c>
      <c r="C10895" t="s">
        <v>105</v>
      </c>
      <c r="D10895" t="s">
        <v>81</v>
      </c>
      <c r="E10895">
        <v>3</v>
      </c>
      <c r="F10895" s="8">
        <f>VLOOKUP(C10895,Products!$A$2:$E$20,5,TRUE)</f>
        <v>8.9499999999999993</v>
      </c>
      <c r="G10895" s="8">
        <f t="shared" si="340"/>
        <v>26.849999999999998</v>
      </c>
      <c r="H10895" s="8">
        <f>VLOOKUP(C10895,Products!$A$2:$F$20,6,TRUE)</f>
        <v>3.1999999999999993</v>
      </c>
      <c r="I10895" s="8">
        <f t="shared" si="341"/>
        <v>9.5999999999999979</v>
      </c>
      <c r="J10895" s="42">
        <f>VLOOKUP(B10895,Invoices!A:I,9,TRUE)</f>
        <v>2021</v>
      </c>
    </row>
    <row r="10896" spans="1:10" x14ac:dyDescent="0.15">
      <c r="A10896" t="s">
        <v>14256</v>
      </c>
      <c r="B10896" t="s">
        <v>2292</v>
      </c>
      <c r="C10896" t="s">
        <v>95</v>
      </c>
      <c r="D10896" t="s">
        <v>73</v>
      </c>
      <c r="E10896">
        <v>24</v>
      </c>
      <c r="F10896" s="8">
        <f>VLOOKUP(C10896,Products!$A$2:$E$20,5,TRUE)</f>
        <v>12.95</v>
      </c>
      <c r="G10896" s="8">
        <f t="shared" si="340"/>
        <v>310.79999999999995</v>
      </c>
      <c r="H10896" s="8">
        <f>VLOOKUP(C10896,Products!$A$2:$F$20,6,TRUE)</f>
        <v>4.1999999999999993</v>
      </c>
      <c r="I10896" s="8">
        <f t="shared" si="341"/>
        <v>100.79999999999998</v>
      </c>
      <c r="J10896" s="42">
        <f>VLOOKUP(B10896,Invoices!A:I,9,TRUE)</f>
        <v>2021</v>
      </c>
    </row>
    <row r="10897" spans="1:10" x14ac:dyDescent="0.15">
      <c r="A10897" t="s">
        <v>14257</v>
      </c>
      <c r="B10897" t="s">
        <v>2292</v>
      </c>
      <c r="C10897" t="s">
        <v>90</v>
      </c>
      <c r="D10897" t="s">
        <v>72</v>
      </c>
      <c r="E10897">
        <v>5</v>
      </c>
      <c r="F10897" s="8">
        <f>VLOOKUP(C10897,Products!$A$2:$E$20,5,TRUE)</f>
        <v>8.9499999999999993</v>
      </c>
      <c r="G10897" s="8">
        <f t="shared" si="340"/>
        <v>44.75</v>
      </c>
      <c r="H10897" s="8">
        <f>VLOOKUP(C10897,Products!$A$2:$F$20,6,TRUE)</f>
        <v>5.6999999999999993</v>
      </c>
      <c r="I10897" s="8">
        <f t="shared" si="341"/>
        <v>28.499999999999996</v>
      </c>
      <c r="J10897" s="42">
        <f>VLOOKUP(B10897,Invoices!A:I,9,TRUE)</f>
        <v>2021</v>
      </c>
    </row>
    <row r="10898" spans="1:10" x14ac:dyDescent="0.15">
      <c r="A10898" t="s">
        <v>14258</v>
      </c>
      <c r="B10898" t="s">
        <v>2292</v>
      </c>
      <c r="C10898" t="s">
        <v>101</v>
      </c>
      <c r="D10898" t="s">
        <v>69</v>
      </c>
      <c r="E10898">
        <v>3</v>
      </c>
      <c r="F10898" s="8">
        <f>VLOOKUP(C10898,Products!$A$2:$E$20,5,TRUE)</f>
        <v>129.94999999999999</v>
      </c>
      <c r="G10898" s="8">
        <f t="shared" si="340"/>
        <v>389.84999999999997</v>
      </c>
      <c r="H10898" s="8">
        <f>VLOOKUP(C10898,Products!$A$2:$F$20,6,TRUE)</f>
        <v>40.449999999999989</v>
      </c>
      <c r="I10898" s="8">
        <f t="shared" si="341"/>
        <v>121.34999999999997</v>
      </c>
      <c r="J10898" s="42">
        <f>VLOOKUP(B10898,Invoices!A:I,9,TRUE)</f>
        <v>2021</v>
      </c>
    </row>
    <row r="10899" spans="1:10" x14ac:dyDescent="0.15">
      <c r="A10899" t="s">
        <v>14259</v>
      </c>
      <c r="B10899" t="s">
        <v>2292</v>
      </c>
      <c r="C10899" t="s">
        <v>94</v>
      </c>
      <c r="D10899" t="s">
        <v>86</v>
      </c>
      <c r="E10899">
        <v>8</v>
      </c>
      <c r="F10899" s="8">
        <f>VLOOKUP(C10899,Products!$A$2:$E$20,5,TRUE)</f>
        <v>3.5</v>
      </c>
      <c r="G10899" s="8">
        <f t="shared" si="340"/>
        <v>28</v>
      </c>
      <c r="H10899" s="8">
        <f>VLOOKUP(C10899,Products!$A$2:$F$20,6,TRUE)</f>
        <v>0.54999999999999982</v>
      </c>
      <c r="I10899" s="8">
        <f t="shared" si="341"/>
        <v>4.3999999999999986</v>
      </c>
      <c r="J10899" s="42">
        <f>VLOOKUP(B10899,Invoices!A:I,9,TRUE)</f>
        <v>2021</v>
      </c>
    </row>
    <row r="10900" spans="1:10" x14ac:dyDescent="0.15">
      <c r="A10900" t="s">
        <v>14260</v>
      </c>
      <c r="B10900" t="s">
        <v>2292</v>
      </c>
      <c r="C10900" t="s">
        <v>102</v>
      </c>
      <c r="D10900" t="s">
        <v>83</v>
      </c>
      <c r="E10900">
        <v>5</v>
      </c>
      <c r="F10900" s="8">
        <f>VLOOKUP(C10900,Products!$A$2:$E$20,5,TRUE)</f>
        <v>29.95</v>
      </c>
      <c r="G10900" s="8">
        <f t="shared" si="340"/>
        <v>149.75</v>
      </c>
      <c r="H10900" s="8">
        <f>VLOOKUP(C10900,Products!$A$2:$F$20,6,TRUE)</f>
        <v>15</v>
      </c>
      <c r="I10900" s="8">
        <f t="shared" si="341"/>
        <v>75</v>
      </c>
      <c r="J10900" s="42">
        <f>VLOOKUP(B10900,Invoices!A:I,9,TRUE)</f>
        <v>2021</v>
      </c>
    </row>
    <row r="10901" spans="1:10" x14ac:dyDescent="0.15">
      <c r="A10901" t="s">
        <v>14261</v>
      </c>
      <c r="B10901" t="s">
        <v>2293</v>
      </c>
      <c r="C10901" t="s">
        <v>102</v>
      </c>
      <c r="D10901" t="s">
        <v>83</v>
      </c>
      <c r="E10901">
        <v>20</v>
      </c>
      <c r="F10901" s="8">
        <f>VLOOKUP(C10901,Products!$A$2:$E$20,5,TRUE)</f>
        <v>29.95</v>
      </c>
      <c r="G10901" s="8">
        <f t="shared" si="340"/>
        <v>599</v>
      </c>
      <c r="H10901" s="8">
        <f>VLOOKUP(C10901,Products!$A$2:$F$20,6,TRUE)</f>
        <v>15</v>
      </c>
      <c r="I10901" s="8">
        <f t="shared" si="341"/>
        <v>300</v>
      </c>
      <c r="J10901" s="42">
        <f>VLOOKUP(B10901,Invoices!A:I,9,TRUE)</f>
        <v>2021</v>
      </c>
    </row>
    <row r="10902" spans="1:10" x14ac:dyDescent="0.15">
      <c r="A10902" t="s">
        <v>14262</v>
      </c>
      <c r="B10902" t="s">
        <v>2293</v>
      </c>
      <c r="C10902" t="s">
        <v>104</v>
      </c>
      <c r="D10902" t="s">
        <v>71</v>
      </c>
      <c r="E10902">
        <v>25</v>
      </c>
      <c r="F10902" s="8">
        <f>VLOOKUP(C10902,Products!$A$2:$E$20,5,TRUE)</f>
        <v>2.95</v>
      </c>
      <c r="G10902" s="8">
        <f t="shared" si="340"/>
        <v>73.75</v>
      </c>
      <c r="H10902" s="8">
        <f>VLOOKUP(C10902,Products!$A$2:$F$20,6,TRUE)</f>
        <v>1.1500000000000001</v>
      </c>
      <c r="I10902" s="8">
        <f t="shared" si="341"/>
        <v>28.750000000000004</v>
      </c>
      <c r="J10902" s="42">
        <f>VLOOKUP(B10902,Invoices!A:I,9,TRUE)</f>
        <v>2021</v>
      </c>
    </row>
    <row r="10903" spans="1:10" x14ac:dyDescent="0.15">
      <c r="A10903" t="s">
        <v>14263</v>
      </c>
      <c r="B10903" t="s">
        <v>2293</v>
      </c>
      <c r="C10903" t="s">
        <v>105</v>
      </c>
      <c r="D10903" t="s">
        <v>81</v>
      </c>
      <c r="E10903">
        <v>1</v>
      </c>
      <c r="F10903" s="8">
        <f>VLOOKUP(C10903,Products!$A$2:$E$20,5,TRUE)</f>
        <v>8.9499999999999993</v>
      </c>
      <c r="G10903" s="8">
        <f t="shared" si="340"/>
        <v>8.9499999999999993</v>
      </c>
      <c r="H10903" s="8">
        <f>VLOOKUP(C10903,Products!$A$2:$F$20,6,TRUE)</f>
        <v>3.1999999999999993</v>
      </c>
      <c r="I10903" s="8">
        <f t="shared" si="341"/>
        <v>3.1999999999999993</v>
      </c>
      <c r="J10903" s="42">
        <f>VLOOKUP(B10903,Invoices!A:I,9,TRUE)</f>
        <v>2021</v>
      </c>
    </row>
    <row r="10904" spans="1:10" x14ac:dyDescent="0.15">
      <c r="A10904" t="s">
        <v>14264</v>
      </c>
      <c r="B10904" t="s">
        <v>2293</v>
      </c>
      <c r="C10904" t="s">
        <v>89</v>
      </c>
      <c r="D10904" t="s">
        <v>80</v>
      </c>
      <c r="E10904">
        <v>1</v>
      </c>
      <c r="F10904" s="8">
        <f>VLOOKUP(C10904,Products!$A$2:$E$20,5,TRUE)</f>
        <v>15.95</v>
      </c>
      <c r="G10904" s="8">
        <f t="shared" si="340"/>
        <v>15.95</v>
      </c>
      <c r="H10904" s="8">
        <f>VLOOKUP(C10904,Products!$A$2:$F$20,6,TRUE)</f>
        <v>6</v>
      </c>
      <c r="I10904" s="8">
        <f t="shared" si="341"/>
        <v>6</v>
      </c>
      <c r="J10904" s="42">
        <f>VLOOKUP(B10904,Invoices!A:I,9,TRUE)</f>
        <v>2021</v>
      </c>
    </row>
    <row r="10905" spans="1:10" x14ac:dyDescent="0.15">
      <c r="A10905" t="s">
        <v>14265</v>
      </c>
      <c r="B10905" t="s">
        <v>2293</v>
      </c>
      <c r="C10905" t="s">
        <v>88</v>
      </c>
      <c r="D10905" t="s">
        <v>85</v>
      </c>
      <c r="E10905">
        <v>12</v>
      </c>
      <c r="F10905" s="8">
        <f>VLOOKUP(C10905,Products!$A$2:$E$20,5,TRUE)</f>
        <v>8.9499999999999993</v>
      </c>
      <c r="G10905" s="8">
        <f t="shared" si="340"/>
        <v>107.39999999999999</v>
      </c>
      <c r="H10905" s="8">
        <f>VLOOKUP(C10905,Products!$A$2:$F$20,6,TRUE)</f>
        <v>5.6999999999999993</v>
      </c>
      <c r="I10905" s="8">
        <f t="shared" si="341"/>
        <v>68.399999999999991</v>
      </c>
      <c r="J10905" s="42">
        <f>VLOOKUP(B10905,Invoices!A:I,9,TRUE)</f>
        <v>2021</v>
      </c>
    </row>
    <row r="10906" spans="1:10" x14ac:dyDescent="0.15">
      <c r="A10906" t="s">
        <v>14266</v>
      </c>
      <c r="B10906" t="s">
        <v>2293</v>
      </c>
      <c r="C10906" t="s">
        <v>92</v>
      </c>
      <c r="D10906" t="s">
        <v>82</v>
      </c>
      <c r="E10906">
        <v>2</v>
      </c>
      <c r="F10906" s="8">
        <f>VLOOKUP(C10906,Products!$A$2:$E$20,5,TRUE)</f>
        <v>19.95</v>
      </c>
      <c r="G10906" s="8">
        <f t="shared" si="340"/>
        <v>39.9</v>
      </c>
      <c r="H10906" s="8">
        <f>VLOOKUP(C10906,Products!$A$2:$F$20,6,TRUE)</f>
        <v>7.4499999999999993</v>
      </c>
      <c r="I10906" s="8">
        <f t="shared" si="341"/>
        <v>14.899999999999999</v>
      </c>
      <c r="J10906" s="42">
        <f>VLOOKUP(B10906,Invoices!A:I,9,TRUE)</f>
        <v>2021</v>
      </c>
    </row>
    <row r="10907" spans="1:10" x14ac:dyDescent="0.15">
      <c r="A10907" t="s">
        <v>14267</v>
      </c>
      <c r="B10907" t="s">
        <v>2293</v>
      </c>
      <c r="C10907" t="s">
        <v>96</v>
      </c>
      <c r="D10907" t="s">
        <v>75</v>
      </c>
      <c r="E10907">
        <v>4</v>
      </c>
      <c r="F10907" s="8">
        <f>VLOOKUP(C10907,Products!$A$2:$E$20,5,TRUE)</f>
        <v>79.95</v>
      </c>
      <c r="G10907" s="8">
        <f t="shared" si="340"/>
        <v>319.8</v>
      </c>
      <c r="H10907" s="8">
        <f>VLOOKUP(C10907,Products!$A$2:$F$20,6,TRUE)</f>
        <v>27.950000000000003</v>
      </c>
      <c r="I10907" s="8">
        <f t="shared" si="341"/>
        <v>111.80000000000001</v>
      </c>
      <c r="J10907" s="42">
        <f>VLOOKUP(B10907,Invoices!A:I,9,TRUE)</f>
        <v>2021</v>
      </c>
    </row>
    <row r="10908" spans="1:10" x14ac:dyDescent="0.15">
      <c r="A10908" t="s">
        <v>14268</v>
      </c>
      <c r="B10908" t="s">
        <v>2293</v>
      </c>
      <c r="C10908" t="s">
        <v>101</v>
      </c>
      <c r="D10908" t="s">
        <v>69</v>
      </c>
      <c r="E10908">
        <v>1</v>
      </c>
      <c r="F10908" s="8">
        <f>VLOOKUP(C10908,Products!$A$2:$E$20,5,TRUE)</f>
        <v>129.94999999999999</v>
      </c>
      <c r="G10908" s="8">
        <f t="shared" si="340"/>
        <v>129.94999999999999</v>
      </c>
      <c r="H10908" s="8">
        <f>VLOOKUP(C10908,Products!$A$2:$F$20,6,TRUE)</f>
        <v>40.449999999999989</v>
      </c>
      <c r="I10908" s="8">
        <f t="shared" si="341"/>
        <v>40.449999999999989</v>
      </c>
      <c r="J10908" s="42">
        <f>VLOOKUP(B10908,Invoices!A:I,9,TRUE)</f>
        <v>2021</v>
      </c>
    </row>
    <row r="10909" spans="1:10" x14ac:dyDescent="0.15">
      <c r="A10909" t="s">
        <v>14269</v>
      </c>
      <c r="B10909" t="s">
        <v>2293</v>
      </c>
      <c r="C10909" t="s">
        <v>93</v>
      </c>
      <c r="D10909" t="s">
        <v>76</v>
      </c>
      <c r="E10909">
        <v>1</v>
      </c>
      <c r="F10909" s="8">
        <f>VLOOKUP(C10909,Products!$A$2:$E$20,5,TRUE)</f>
        <v>9.9499999999999993</v>
      </c>
      <c r="G10909" s="8">
        <f t="shared" si="340"/>
        <v>9.9499999999999993</v>
      </c>
      <c r="H10909" s="8">
        <f>VLOOKUP(C10909,Products!$A$2:$F$20,6,TRUE)</f>
        <v>1.9499999999999993</v>
      </c>
      <c r="I10909" s="8">
        <f t="shared" si="341"/>
        <v>1.9499999999999993</v>
      </c>
      <c r="J10909" s="42">
        <f>VLOOKUP(B10909,Invoices!A:I,9,TRUE)</f>
        <v>2021</v>
      </c>
    </row>
    <row r="10910" spans="1:10" x14ac:dyDescent="0.15">
      <c r="A10910" t="s">
        <v>14270</v>
      </c>
      <c r="B10910" t="s">
        <v>2294</v>
      </c>
      <c r="C10910" t="s">
        <v>97</v>
      </c>
      <c r="D10910" t="s">
        <v>74</v>
      </c>
      <c r="E10910">
        <v>2</v>
      </c>
      <c r="F10910" s="8">
        <f>VLOOKUP(C10910,Products!$A$2:$E$20,5,TRUE)</f>
        <v>1.5</v>
      </c>
      <c r="G10910" s="8">
        <f t="shared" si="340"/>
        <v>3</v>
      </c>
      <c r="H10910" s="8">
        <f>VLOOKUP(C10910,Products!$A$2:$F$20,6,TRUE)</f>
        <v>0.5</v>
      </c>
      <c r="I10910" s="8">
        <f t="shared" si="341"/>
        <v>1</v>
      </c>
      <c r="J10910" s="42">
        <f>VLOOKUP(B10910,Invoices!A:I,9,TRUE)</f>
        <v>2021</v>
      </c>
    </row>
    <row r="10911" spans="1:10" x14ac:dyDescent="0.15">
      <c r="A10911" t="s">
        <v>14271</v>
      </c>
      <c r="B10911" t="s">
        <v>2294</v>
      </c>
      <c r="C10911" t="s">
        <v>92</v>
      </c>
      <c r="D10911" t="s">
        <v>82</v>
      </c>
      <c r="E10911">
        <v>2</v>
      </c>
      <c r="F10911" s="8">
        <f>VLOOKUP(C10911,Products!$A$2:$E$20,5,TRUE)</f>
        <v>19.95</v>
      </c>
      <c r="G10911" s="8">
        <f t="shared" si="340"/>
        <v>39.9</v>
      </c>
      <c r="H10911" s="8">
        <f>VLOOKUP(C10911,Products!$A$2:$F$20,6,TRUE)</f>
        <v>7.4499999999999993</v>
      </c>
      <c r="I10911" s="8">
        <f t="shared" si="341"/>
        <v>14.899999999999999</v>
      </c>
      <c r="J10911" s="42">
        <f>VLOOKUP(B10911,Invoices!A:I,9,TRUE)</f>
        <v>2021</v>
      </c>
    </row>
    <row r="10912" spans="1:10" x14ac:dyDescent="0.15">
      <c r="A10912" t="s">
        <v>14272</v>
      </c>
      <c r="B10912" t="s">
        <v>2295</v>
      </c>
      <c r="C10912" t="s">
        <v>93</v>
      </c>
      <c r="D10912" t="s">
        <v>76</v>
      </c>
      <c r="E10912">
        <v>100</v>
      </c>
      <c r="F10912" s="8">
        <f>VLOOKUP(C10912,Products!$A$2:$E$20,5,TRUE)</f>
        <v>9.9499999999999993</v>
      </c>
      <c r="G10912" s="8">
        <f t="shared" si="340"/>
        <v>994.99999999999989</v>
      </c>
      <c r="H10912" s="8">
        <f>VLOOKUP(C10912,Products!$A$2:$F$20,6,TRUE)</f>
        <v>1.9499999999999993</v>
      </c>
      <c r="I10912" s="8">
        <f t="shared" si="341"/>
        <v>194.99999999999994</v>
      </c>
      <c r="J10912" s="42">
        <f>VLOOKUP(B10912,Invoices!A:I,9,TRUE)</f>
        <v>2021</v>
      </c>
    </row>
    <row r="10913" spans="1:10" x14ac:dyDescent="0.15">
      <c r="A10913" t="s">
        <v>14273</v>
      </c>
      <c r="B10913" t="s">
        <v>2295</v>
      </c>
      <c r="C10913" t="s">
        <v>105</v>
      </c>
      <c r="D10913" t="s">
        <v>81</v>
      </c>
      <c r="E10913">
        <v>12</v>
      </c>
      <c r="F10913" s="8">
        <f>VLOOKUP(C10913,Products!$A$2:$E$20,5,TRUE)</f>
        <v>8.9499999999999993</v>
      </c>
      <c r="G10913" s="8">
        <f t="shared" si="340"/>
        <v>107.39999999999999</v>
      </c>
      <c r="H10913" s="8">
        <f>VLOOKUP(C10913,Products!$A$2:$F$20,6,TRUE)</f>
        <v>3.1999999999999993</v>
      </c>
      <c r="I10913" s="8">
        <f t="shared" si="341"/>
        <v>38.399999999999991</v>
      </c>
      <c r="J10913" s="42">
        <f>VLOOKUP(B10913,Invoices!A:I,9,TRUE)</f>
        <v>2021</v>
      </c>
    </row>
    <row r="10914" spans="1:10" x14ac:dyDescent="0.15">
      <c r="A10914" t="s">
        <v>14274</v>
      </c>
      <c r="B10914" t="s">
        <v>2295</v>
      </c>
      <c r="C10914" t="s">
        <v>92</v>
      </c>
      <c r="D10914" t="s">
        <v>82</v>
      </c>
      <c r="E10914">
        <v>1</v>
      </c>
      <c r="F10914" s="8">
        <f>VLOOKUP(C10914,Products!$A$2:$E$20,5,TRUE)</f>
        <v>19.95</v>
      </c>
      <c r="G10914" s="8">
        <f t="shared" si="340"/>
        <v>19.95</v>
      </c>
      <c r="H10914" s="8">
        <f>VLOOKUP(C10914,Products!$A$2:$F$20,6,TRUE)</f>
        <v>7.4499999999999993</v>
      </c>
      <c r="I10914" s="8">
        <f t="shared" si="341"/>
        <v>7.4499999999999993</v>
      </c>
      <c r="J10914" s="42">
        <f>VLOOKUP(B10914,Invoices!A:I,9,TRUE)</f>
        <v>2021</v>
      </c>
    </row>
    <row r="10915" spans="1:10" x14ac:dyDescent="0.15">
      <c r="A10915" t="s">
        <v>14275</v>
      </c>
      <c r="B10915" t="s">
        <v>2295</v>
      </c>
      <c r="C10915" t="s">
        <v>101</v>
      </c>
      <c r="D10915" t="s">
        <v>69</v>
      </c>
      <c r="E10915">
        <v>2</v>
      </c>
      <c r="F10915" s="8">
        <f>VLOOKUP(C10915,Products!$A$2:$E$20,5,TRUE)</f>
        <v>129.94999999999999</v>
      </c>
      <c r="G10915" s="8">
        <f t="shared" si="340"/>
        <v>259.89999999999998</v>
      </c>
      <c r="H10915" s="8">
        <f>VLOOKUP(C10915,Products!$A$2:$F$20,6,TRUE)</f>
        <v>40.449999999999989</v>
      </c>
      <c r="I10915" s="8">
        <f t="shared" si="341"/>
        <v>80.899999999999977</v>
      </c>
      <c r="J10915" s="42">
        <f>VLOOKUP(B10915,Invoices!A:I,9,TRUE)</f>
        <v>2021</v>
      </c>
    </row>
    <row r="10916" spans="1:10" x14ac:dyDescent="0.15">
      <c r="A10916" t="s">
        <v>14276</v>
      </c>
      <c r="B10916" t="s">
        <v>2295</v>
      </c>
      <c r="C10916" t="s">
        <v>88</v>
      </c>
      <c r="D10916" t="s">
        <v>85</v>
      </c>
      <c r="E10916">
        <v>5</v>
      </c>
      <c r="F10916" s="8">
        <f>VLOOKUP(C10916,Products!$A$2:$E$20,5,TRUE)</f>
        <v>8.9499999999999993</v>
      </c>
      <c r="G10916" s="8">
        <f t="shared" si="340"/>
        <v>44.75</v>
      </c>
      <c r="H10916" s="8">
        <f>VLOOKUP(C10916,Products!$A$2:$F$20,6,TRUE)</f>
        <v>5.6999999999999993</v>
      </c>
      <c r="I10916" s="8">
        <f t="shared" si="341"/>
        <v>28.499999999999996</v>
      </c>
      <c r="J10916" s="42">
        <f>VLOOKUP(B10916,Invoices!A:I,9,TRUE)</f>
        <v>2021</v>
      </c>
    </row>
    <row r="10917" spans="1:10" x14ac:dyDescent="0.15">
      <c r="A10917" t="s">
        <v>14277</v>
      </c>
      <c r="B10917" t="s">
        <v>2295</v>
      </c>
      <c r="C10917" t="s">
        <v>95</v>
      </c>
      <c r="D10917" t="s">
        <v>73</v>
      </c>
      <c r="E10917">
        <v>5</v>
      </c>
      <c r="F10917" s="8">
        <f>VLOOKUP(C10917,Products!$A$2:$E$20,5,TRUE)</f>
        <v>12.95</v>
      </c>
      <c r="G10917" s="8">
        <f t="shared" si="340"/>
        <v>64.75</v>
      </c>
      <c r="H10917" s="8">
        <f>VLOOKUP(C10917,Products!$A$2:$F$20,6,TRUE)</f>
        <v>4.1999999999999993</v>
      </c>
      <c r="I10917" s="8">
        <f t="shared" si="341"/>
        <v>20.999999999999996</v>
      </c>
      <c r="J10917" s="42">
        <f>VLOOKUP(B10917,Invoices!A:I,9,TRUE)</f>
        <v>2021</v>
      </c>
    </row>
    <row r="10918" spans="1:10" x14ac:dyDescent="0.15">
      <c r="A10918" t="s">
        <v>14278</v>
      </c>
      <c r="B10918" t="s">
        <v>2295</v>
      </c>
      <c r="C10918" t="s">
        <v>101</v>
      </c>
      <c r="D10918" t="s">
        <v>69</v>
      </c>
      <c r="E10918">
        <v>9</v>
      </c>
      <c r="F10918" s="8">
        <f>VLOOKUP(C10918,Products!$A$2:$E$20,5,TRUE)</f>
        <v>129.94999999999999</v>
      </c>
      <c r="G10918" s="8">
        <f t="shared" si="340"/>
        <v>1169.55</v>
      </c>
      <c r="H10918" s="8">
        <f>VLOOKUP(C10918,Products!$A$2:$F$20,6,TRUE)</f>
        <v>40.449999999999989</v>
      </c>
      <c r="I10918" s="8">
        <f t="shared" si="341"/>
        <v>364.0499999999999</v>
      </c>
      <c r="J10918" s="42">
        <f>VLOOKUP(B10918,Invoices!A:I,9,TRUE)</f>
        <v>2021</v>
      </c>
    </row>
    <row r="10919" spans="1:10" x14ac:dyDescent="0.15">
      <c r="A10919" t="s">
        <v>14279</v>
      </c>
      <c r="B10919" t="s">
        <v>2295</v>
      </c>
      <c r="C10919" t="s">
        <v>104</v>
      </c>
      <c r="D10919" t="s">
        <v>71</v>
      </c>
      <c r="E10919">
        <v>100</v>
      </c>
      <c r="F10919" s="8">
        <f>VLOOKUP(C10919,Products!$A$2:$E$20,5,TRUE)</f>
        <v>2.95</v>
      </c>
      <c r="G10919" s="8">
        <f t="shared" si="340"/>
        <v>295</v>
      </c>
      <c r="H10919" s="8">
        <f>VLOOKUP(C10919,Products!$A$2:$F$20,6,TRUE)</f>
        <v>1.1500000000000001</v>
      </c>
      <c r="I10919" s="8">
        <f t="shared" si="341"/>
        <v>115.00000000000001</v>
      </c>
      <c r="J10919" s="42">
        <f>VLOOKUP(B10919,Invoices!A:I,9,TRUE)</f>
        <v>2021</v>
      </c>
    </row>
    <row r="10920" spans="1:10" x14ac:dyDescent="0.15">
      <c r="A10920" t="s">
        <v>14280</v>
      </c>
      <c r="B10920" t="s">
        <v>2295</v>
      </c>
      <c r="C10920" t="s">
        <v>88</v>
      </c>
      <c r="D10920" t="s">
        <v>85</v>
      </c>
      <c r="E10920">
        <v>1</v>
      </c>
      <c r="F10920" s="8">
        <f>VLOOKUP(C10920,Products!$A$2:$E$20,5,TRUE)</f>
        <v>8.9499999999999993</v>
      </c>
      <c r="G10920" s="8">
        <f t="shared" si="340"/>
        <v>8.9499999999999993</v>
      </c>
      <c r="H10920" s="8">
        <f>VLOOKUP(C10920,Products!$A$2:$F$20,6,TRUE)</f>
        <v>5.6999999999999993</v>
      </c>
      <c r="I10920" s="8">
        <f t="shared" si="341"/>
        <v>5.6999999999999993</v>
      </c>
      <c r="J10920" s="42">
        <f>VLOOKUP(B10920,Invoices!A:I,9,TRUE)</f>
        <v>2021</v>
      </c>
    </row>
    <row r="10921" spans="1:10" x14ac:dyDescent="0.15">
      <c r="A10921" t="s">
        <v>14281</v>
      </c>
      <c r="B10921" t="s">
        <v>2295</v>
      </c>
      <c r="C10921" t="s">
        <v>100</v>
      </c>
      <c r="D10921" t="s">
        <v>78</v>
      </c>
      <c r="E10921">
        <v>2</v>
      </c>
      <c r="F10921" s="8">
        <f>VLOOKUP(C10921,Products!$A$2:$E$20,5,TRUE)</f>
        <v>49.95</v>
      </c>
      <c r="G10921" s="8">
        <f t="shared" si="340"/>
        <v>99.9</v>
      </c>
      <c r="H10921" s="8">
        <f>VLOOKUP(C10921,Products!$A$2:$F$20,6,TRUE)</f>
        <v>19.950000000000003</v>
      </c>
      <c r="I10921" s="8">
        <f t="shared" si="341"/>
        <v>39.900000000000006</v>
      </c>
      <c r="J10921" s="42">
        <f>VLOOKUP(B10921,Invoices!A:I,9,TRUE)</f>
        <v>2021</v>
      </c>
    </row>
    <row r="10922" spans="1:10" x14ac:dyDescent="0.15">
      <c r="A10922" t="s">
        <v>14282</v>
      </c>
      <c r="B10922" t="s">
        <v>2295</v>
      </c>
      <c r="C10922" t="s">
        <v>103</v>
      </c>
      <c r="D10922" t="s">
        <v>77</v>
      </c>
      <c r="E10922">
        <v>1</v>
      </c>
      <c r="F10922" s="8">
        <f>VLOOKUP(C10922,Products!$A$2:$E$20,5,TRUE)</f>
        <v>8.9499999999999993</v>
      </c>
      <c r="G10922" s="8">
        <f t="shared" si="340"/>
        <v>8.9499999999999993</v>
      </c>
      <c r="H10922" s="8">
        <f>VLOOKUP(C10922,Products!$A$2:$F$20,6,TRUE)</f>
        <v>3.1999999999999993</v>
      </c>
      <c r="I10922" s="8">
        <f t="shared" si="341"/>
        <v>3.1999999999999993</v>
      </c>
      <c r="J10922" s="42">
        <f>VLOOKUP(B10922,Invoices!A:I,9,TRUE)</f>
        <v>2021</v>
      </c>
    </row>
    <row r="10923" spans="1:10" x14ac:dyDescent="0.15">
      <c r="A10923" t="s">
        <v>14283</v>
      </c>
      <c r="B10923" t="s">
        <v>2295</v>
      </c>
      <c r="C10923" t="s">
        <v>87</v>
      </c>
      <c r="D10923" t="s">
        <v>68</v>
      </c>
      <c r="E10923">
        <v>5</v>
      </c>
      <c r="F10923" s="8">
        <f>VLOOKUP(C10923,Products!$A$2:$E$20,5,TRUE)</f>
        <v>19.95</v>
      </c>
      <c r="G10923" s="8">
        <f t="shared" si="340"/>
        <v>99.75</v>
      </c>
      <c r="H10923" s="8">
        <f>VLOOKUP(C10923,Products!$A$2:$F$20,6,TRUE)</f>
        <v>7.4499999999999993</v>
      </c>
      <c r="I10923" s="8">
        <f t="shared" si="341"/>
        <v>37.25</v>
      </c>
      <c r="J10923" s="42">
        <f>VLOOKUP(B10923,Invoices!A:I,9,TRUE)</f>
        <v>2021</v>
      </c>
    </row>
    <row r="10924" spans="1:10" x14ac:dyDescent="0.15">
      <c r="A10924" t="s">
        <v>14284</v>
      </c>
      <c r="B10924" t="s">
        <v>2295</v>
      </c>
      <c r="C10924" t="s">
        <v>92</v>
      </c>
      <c r="D10924" t="s">
        <v>82</v>
      </c>
      <c r="E10924">
        <v>1</v>
      </c>
      <c r="F10924" s="8">
        <f>VLOOKUP(C10924,Products!$A$2:$E$20,5,TRUE)</f>
        <v>19.95</v>
      </c>
      <c r="G10924" s="8">
        <f t="shared" si="340"/>
        <v>19.95</v>
      </c>
      <c r="H10924" s="8">
        <f>VLOOKUP(C10924,Products!$A$2:$F$20,6,TRUE)</f>
        <v>7.4499999999999993</v>
      </c>
      <c r="I10924" s="8">
        <f t="shared" si="341"/>
        <v>7.4499999999999993</v>
      </c>
      <c r="J10924" s="42">
        <f>VLOOKUP(B10924,Invoices!A:I,9,TRUE)</f>
        <v>2021</v>
      </c>
    </row>
    <row r="10925" spans="1:10" x14ac:dyDescent="0.15">
      <c r="A10925" t="s">
        <v>14285</v>
      </c>
      <c r="B10925" t="s">
        <v>2295</v>
      </c>
      <c r="C10925" t="s">
        <v>93</v>
      </c>
      <c r="D10925" t="s">
        <v>76</v>
      </c>
      <c r="E10925">
        <v>1</v>
      </c>
      <c r="F10925" s="8">
        <f>VLOOKUP(C10925,Products!$A$2:$E$20,5,TRUE)</f>
        <v>9.9499999999999993</v>
      </c>
      <c r="G10925" s="8">
        <f t="shared" si="340"/>
        <v>9.9499999999999993</v>
      </c>
      <c r="H10925" s="8">
        <f>VLOOKUP(C10925,Products!$A$2:$F$20,6,TRUE)</f>
        <v>1.9499999999999993</v>
      </c>
      <c r="I10925" s="8">
        <f t="shared" si="341"/>
        <v>1.9499999999999993</v>
      </c>
      <c r="J10925" s="42">
        <f>VLOOKUP(B10925,Invoices!A:I,9,TRUE)</f>
        <v>2021</v>
      </c>
    </row>
    <row r="10926" spans="1:10" x14ac:dyDescent="0.15">
      <c r="A10926" t="s">
        <v>14286</v>
      </c>
      <c r="B10926" t="s">
        <v>2295</v>
      </c>
      <c r="C10926" t="s">
        <v>98</v>
      </c>
      <c r="D10926" t="s">
        <v>79</v>
      </c>
      <c r="E10926">
        <v>5</v>
      </c>
      <c r="F10926" s="8">
        <f>VLOOKUP(C10926,Products!$A$2:$E$20,5,TRUE)</f>
        <v>14.95</v>
      </c>
      <c r="G10926" s="8">
        <f t="shared" si="340"/>
        <v>74.75</v>
      </c>
      <c r="H10926" s="8">
        <f>VLOOKUP(C10926,Products!$A$2:$F$20,6,TRUE)</f>
        <v>3.0499999999999989</v>
      </c>
      <c r="I10926" s="8">
        <f t="shared" si="341"/>
        <v>15.249999999999995</v>
      </c>
      <c r="J10926" s="42">
        <f>VLOOKUP(B10926,Invoices!A:I,9,TRUE)</f>
        <v>2021</v>
      </c>
    </row>
    <row r="10927" spans="1:10" x14ac:dyDescent="0.15">
      <c r="A10927" t="s">
        <v>14287</v>
      </c>
      <c r="B10927" t="s">
        <v>2295</v>
      </c>
      <c r="C10927" t="s">
        <v>89</v>
      </c>
      <c r="D10927" t="s">
        <v>80</v>
      </c>
      <c r="E10927">
        <v>1</v>
      </c>
      <c r="F10927" s="8">
        <f>VLOOKUP(C10927,Products!$A$2:$E$20,5,TRUE)</f>
        <v>15.95</v>
      </c>
      <c r="G10927" s="8">
        <f t="shared" si="340"/>
        <v>15.95</v>
      </c>
      <c r="H10927" s="8">
        <f>VLOOKUP(C10927,Products!$A$2:$F$20,6,TRUE)</f>
        <v>6</v>
      </c>
      <c r="I10927" s="8">
        <f t="shared" si="341"/>
        <v>6</v>
      </c>
      <c r="J10927" s="42">
        <f>VLOOKUP(B10927,Invoices!A:I,9,TRUE)</f>
        <v>2021</v>
      </c>
    </row>
    <row r="10928" spans="1:10" x14ac:dyDescent="0.15">
      <c r="A10928" t="s">
        <v>14288</v>
      </c>
      <c r="B10928" t="s">
        <v>2295</v>
      </c>
      <c r="C10928" t="s">
        <v>103</v>
      </c>
      <c r="D10928" t="s">
        <v>77</v>
      </c>
      <c r="E10928">
        <v>1</v>
      </c>
      <c r="F10928" s="8">
        <f>VLOOKUP(C10928,Products!$A$2:$E$20,5,TRUE)</f>
        <v>8.9499999999999993</v>
      </c>
      <c r="G10928" s="8">
        <f t="shared" si="340"/>
        <v>8.9499999999999993</v>
      </c>
      <c r="H10928" s="8">
        <f>VLOOKUP(C10928,Products!$A$2:$F$20,6,TRUE)</f>
        <v>3.1999999999999993</v>
      </c>
      <c r="I10928" s="8">
        <f t="shared" si="341"/>
        <v>3.1999999999999993</v>
      </c>
      <c r="J10928" s="42">
        <f>VLOOKUP(B10928,Invoices!A:I,9,TRUE)</f>
        <v>2021</v>
      </c>
    </row>
    <row r="10929" spans="1:10" x14ac:dyDescent="0.15">
      <c r="A10929" t="s">
        <v>14289</v>
      </c>
      <c r="B10929" t="s">
        <v>2295</v>
      </c>
      <c r="C10929" t="s">
        <v>90</v>
      </c>
      <c r="D10929" t="s">
        <v>72</v>
      </c>
      <c r="E10929">
        <v>2</v>
      </c>
      <c r="F10929" s="8">
        <f>VLOOKUP(C10929,Products!$A$2:$E$20,5,TRUE)</f>
        <v>8.9499999999999993</v>
      </c>
      <c r="G10929" s="8">
        <f t="shared" si="340"/>
        <v>17.899999999999999</v>
      </c>
      <c r="H10929" s="8">
        <f>VLOOKUP(C10929,Products!$A$2:$F$20,6,TRUE)</f>
        <v>5.6999999999999993</v>
      </c>
      <c r="I10929" s="8">
        <f t="shared" si="341"/>
        <v>11.399999999999999</v>
      </c>
      <c r="J10929" s="42">
        <f>VLOOKUP(B10929,Invoices!A:I,9,TRUE)</f>
        <v>2021</v>
      </c>
    </row>
    <row r="10930" spans="1:10" x14ac:dyDescent="0.15">
      <c r="A10930" t="s">
        <v>14290</v>
      </c>
      <c r="B10930" t="s">
        <v>2295</v>
      </c>
      <c r="C10930" t="s">
        <v>90</v>
      </c>
      <c r="D10930" t="s">
        <v>72</v>
      </c>
      <c r="E10930">
        <v>20</v>
      </c>
      <c r="F10930" s="8">
        <f>VLOOKUP(C10930,Products!$A$2:$E$20,5,TRUE)</f>
        <v>8.9499999999999993</v>
      </c>
      <c r="G10930" s="8">
        <f t="shared" si="340"/>
        <v>179</v>
      </c>
      <c r="H10930" s="8">
        <f>VLOOKUP(C10930,Products!$A$2:$F$20,6,TRUE)</f>
        <v>5.6999999999999993</v>
      </c>
      <c r="I10930" s="8">
        <f t="shared" si="341"/>
        <v>113.99999999999999</v>
      </c>
      <c r="J10930" s="42">
        <f>VLOOKUP(B10930,Invoices!A:I,9,TRUE)</f>
        <v>2021</v>
      </c>
    </row>
    <row r="10931" spans="1:10" x14ac:dyDescent="0.15">
      <c r="A10931" t="s">
        <v>14291</v>
      </c>
      <c r="B10931" t="s">
        <v>2295</v>
      </c>
      <c r="C10931" t="s">
        <v>97</v>
      </c>
      <c r="D10931" t="s">
        <v>74</v>
      </c>
      <c r="E10931">
        <v>1</v>
      </c>
      <c r="F10931" s="8">
        <f>VLOOKUP(C10931,Products!$A$2:$E$20,5,TRUE)</f>
        <v>1.5</v>
      </c>
      <c r="G10931" s="8">
        <f t="shared" si="340"/>
        <v>1.5</v>
      </c>
      <c r="H10931" s="8">
        <f>VLOOKUP(C10931,Products!$A$2:$F$20,6,TRUE)</f>
        <v>0.5</v>
      </c>
      <c r="I10931" s="8">
        <f t="shared" si="341"/>
        <v>0.5</v>
      </c>
      <c r="J10931" s="42">
        <f>VLOOKUP(B10931,Invoices!A:I,9,TRUE)</f>
        <v>2021</v>
      </c>
    </row>
    <row r="10932" spans="1:10" x14ac:dyDescent="0.15">
      <c r="A10932" t="s">
        <v>14292</v>
      </c>
      <c r="B10932" t="s">
        <v>2295</v>
      </c>
      <c r="C10932" t="s">
        <v>100</v>
      </c>
      <c r="D10932" t="s">
        <v>78</v>
      </c>
      <c r="E10932">
        <v>24</v>
      </c>
      <c r="F10932" s="8">
        <f>VLOOKUP(C10932,Products!$A$2:$E$20,5,TRUE)</f>
        <v>49.95</v>
      </c>
      <c r="G10932" s="8">
        <f t="shared" si="340"/>
        <v>1198.8000000000002</v>
      </c>
      <c r="H10932" s="8">
        <f>VLOOKUP(C10932,Products!$A$2:$F$20,6,TRUE)</f>
        <v>19.950000000000003</v>
      </c>
      <c r="I10932" s="8">
        <f t="shared" si="341"/>
        <v>478.80000000000007</v>
      </c>
      <c r="J10932" s="42">
        <f>VLOOKUP(B10932,Invoices!A:I,9,TRUE)</f>
        <v>2021</v>
      </c>
    </row>
    <row r="10933" spans="1:10" x14ac:dyDescent="0.15">
      <c r="A10933" t="s">
        <v>14293</v>
      </c>
      <c r="B10933" t="s">
        <v>2295</v>
      </c>
      <c r="C10933" t="s">
        <v>94</v>
      </c>
      <c r="D10933" t="s">
        <v>86</v>
      </c>
      <c r="E10933">
        <v>6</v>
      </c>
      <c r="F10933" s="8">
        <f>VLOOKUP(C10933,Products!$A$2:$E$20,5,TRUE)</f>
        <v>3.5</v>
      </c>
      <c r="G10933" s="8">
        <f t="shared" si="340"/>
        <v>21</v>
      </c>
      <c r="H10933" s="8">
        <f>VLOOKUP(C10933,Products!$A$2:$F$20,6,TRUE)</f>
        <v>0.54999999999999982</v>
      </c>
      <c r="I10933" s="8">
        <f t="shared" si="341"/>
        <v>3.2999999999999989</v>
      </c>
      <c r="J10933" s="42">
        <f>VLOOKUP(B10933,Invoices!A:I,9,TRUE)</f>
        <v>2021</v>
      </c>
    </row>
    <row r="10934" spans="1:10" x14ac:dyDescent="0.15">
      <c r="A10934" t="s">
        <v>14294</v>
      </c>
      <c r="B10934" t="s">
        <v>2295</v>
      </c>
      <c r="C10934" t="s">
        <v>102</v>
      </c>
      <c r="D10934" t="s">
        <v>83</v>
      </c>
      <c r="E10934">
        <v>4</v>
      </c>
      <c r="F10934" s="8">
        <f>VLOOKUP(C10934,Products!$A$2:$E$20,5,TRUE)</f>
        <v>29.95</v>
      </c>
      <c r="G10934" s="8">
        <f t="shared" si="340"/>
        <v>119.8</v>
      </c>
      <c r="H10934" s="8">
        <f>VLOOKUP(C10934,Products!$A$2:$F$20,6,TRUE)</f>
        <v>15</v>
      </c>
      <c r="I10934" s="8">
        <f t="shared" si="341"/>
        <v>60</v>
      </c>
      <c r="J10934" s="42">
        <f>VLOOKUP(B10934,Invoices!A:I,9,TRUE)</f>
        <v>2021</v>
      </c>
    </row>
    <row r="10935" spans="1:10" x14ac:dyDescent="0.15">
      <c r="A10935" t="s">
        <v>14295</v>
      </c>
      <c r="B10935" t="s">
        <v>2295</v>
      </c>
      <c r="C10935" t="s">
        <v>99</v>
      </c>
      <c r="D10935" t="s">
        <v>84</v>
      </c>
      <c r="E10935">
        <v>6</v>
      </c>
      <c r="F10935" s="8">
        <f>VLOOKUP(C10935,Products!$A$2:$E$20,5,TRUE)</f>
        <v>3.5</v>
      </c>
      <c r="G10935" s="8">
        <f t="shared" si="340"/>
        <v>21</v>
      </c>
      <c r="H10935" s="8">
        <f>VLOOKUP(C10935,Products!$A$2:$F$20,6,TRUE)</f>
        <v>0.54999999999999982</v>
      </c>
      <c r="I10935" s="8">
        <f t="shared" si="341"/>
        <v>3.2999999999999989</v>
      </c>
      <c r="J10935" s="42">
        <f>VLOOKUP(B10935,Invoices!A:I,9,TRUE)</f>
        <v>2021</v>
      </c>
    </row>
    <row r="10936" spans="1:10" x14ac:dyDescent="0.15">
      <c r="A10936" t="s">
        <v>14296</v>
      </c>
      <c r="B10936" t="s">
        <v>2295</v>
      </c>
      <c r="C10936" t="s">
        <v>96</v>
      </c>
      <c r="D10936" t="s">
        <v>75</v>
      </c>
      <c r="E10936">
        <v>10</v>
      </c>
      <c r="F10936" s="8">
        <f>VLOOKUP(C10936,Products!$A$2:$E$20,5,TRUE)</f>
        <v>79.95</v>
      </c>
      <c r="G10936" s="8">
        <f t="shared" si="340"/>
        <v>799.5</v>
      </c>
      <c r="H10936" s="8">
        <f>VLOOKUP(C10936,Products!$A$2:$F$20,6,TRUE)</f>
        <v>27.950000000000003</v>
      </c>
      <c r="I10936" s="8">
        <f t="shared" si="341"/>
        <v>279.5</v>
      </c>
      <c r="J10936" s="42">
        <f>VLOOKUP(B10936,Invoices!A:I,9,TRUE)</f>
        <v>2021</v>
      </c>
    </row>
    <row r="10937" spans="1:10" x14ac:dyDescent="0.15">
      <c r="A10937" t="s">
        <v>14297</v>
      </c>
      <c r="B10937" t="s">
        <v>2295</v>
      </c>
      <c r="C10937" t="s">
        <v>91</v>
      </c>
      <c r="D10937" t="s">
        <v>70</v>
      </c>
      <c r="E10937">
        <v>1</v>
      </c>
      <c r="F10937" s="8">
        <f>VLOOKUP(C10937,Products!$A$2:$E$20,5,TRUE)</f>
        <v>49.95</v>
      </c>
      <c r="G10937" s="8">
        <f t="shared" si="340"/>
        <v>49.95</v>
      </c>
      <c r="H10937" s="8">
        <f>VLOOKUP(C10937,Products!$A$2:$F$20,6,TRUE)</f>
        <v>21.200000000000003</v>
      </c>
      <c r="I10937" s="8">
        <f t="shared" si="341"/>
        <v>21.200000000000003</v>
      </c>
      <c r="J10937" s="42">
        <f>VLOOKUP(B10937,Invoices!A:I,9,TRUE)</f>
        <v>2021</v>
      </c>
    </row>
    <row r="10938" spans="1:10" x14ac:dyDescent="0.15">
      <c r="A10938" t="s">
        <v>14298</v>
      </c>
      <c r="B10938" t="s">
        <v>2295</v>
      </c>
      <c r="C10938" t="s">
        <v>101</v>
      </c>
      <c r="D10938" t="s">
        <v>69</v>
      </c>
      <c r="E10938">
        <v>25</v>
      </c>
      <c r="F10938" s="8">
        <f>VLOOKUP(C10938,Products!$A$2:$E$20,5,TRUE)</f>
        <v>129.94999999999999</v>
      </c>
      <c r="G10938" s="8">
        <f t="shared" si="340"/>
        <v>3248.7499999999995</v>
      </c>
      <c r="H10938" s="8">
        <f>VLOOKUP(C10938,Products!$A$2:$F$20,6,TRUE)</f>
        <v>40.449999999999989</v>
      </c>
      <c r="I10938" s="8">
        <f t="shared" si="341"/>
        <v>1011.2499999999998</v>
      </c>
      <c r="J10938" s="42">
        <f>VLOOKUP(B10938,Invoices!A:I,9,TRUE)</f>
        <v>2021</v>
      </c>
    </row>
    <row r="10939" spans="1:10" x14ac:dyDescent="0.15">
      <c r="A10939" t="s">
        <v>14299</v>
      </c>
      <c r="B10939" t="s">
        <v>2295</v>
      </c>
      <c r="C10939" t="s">
        <v>94</v>
      </c>
      <c r="D10939" t="s">
        <v>86</v>
      </c>
      <c r="E10939">
        <v>100</v>
      </c>
      <c r="F10939" s="8">
        <f>VLOOKUP(C10939,Products!$A$2:$E$20,5,TRUE)</f>
        <v>3.5</v>
      </c>
      <c r="G10939" s="8">
        <f t="shared" si="340"/>
        <v>350</v>
      </c>
      <c r="H10939" s="8">
        <f>VLOOKUP(C10939,Products!$A$2:$F$20,6,TRUE)</f>
        <v>0.54999999999999982</v>
      </c>
      <c r="I10939" s="8">
        <f t="shared" si="341"/>
        <v>54.999999999999986</v>
      </c>
      <c r="J10939" s="42">
        <f>VLOOKUP(B10939,Invoices!A:I,9,TRUE)</f>
        <v>2021</v>
      </c>
    </row>
    <row r="10940" spans="1:10" x14ac:dyDescent="0.15">
      <c r="A10940" t="s">
        <v>14300</v>
      </c>
      <c r="B10940" t="s">
        <v>2295</v>
      </c>
      <c r="C10940" t="s">
        <v>88</v>
      </c>
      <c r="D10940" t="s">
        <v>85</v>
      </c>
      <c r="E10940">
        <v>1</v>
      </c>
      <c r="F10940" s="8">
        <f>VLOOKUP(C10940,Products!$A$2:$E$20,5,TRUE)</f>
        <v>8.9499999999999993</v>
      </c>
      <c r="G10940" s="8">
        <f t="shared" si="340"/>
        <v>8.9499999999999993</v>
      </c>
      <c r="H10940" s="8">
        <f>VLOOKUP(C10940,Products!$A$2:$F$20,6,TRUE)</f>
        <v>5.6999999999999993</v>
      </c>
      <c r="I10940" s="8">
        <f t="shared" si="341"/>
        <v>5.6999999999999993</v>
      </c>
      <c r="J10940" s="42">
        <f>VLOOKUP(B10940,Invoices!A:I,9,TRUE)</f>
        <v>2021</v>
      </c>
    </row>
    <row r="10941" spans="1:10" x14ac:dyDescent="0.15">
      <c r="A10941" t="s">
        <v>14301</v>
      </c>
      <c r="B10941" t="s">
        <v>2295</v>
      </c>
      <c r="C10941" t="s">
        <v>105</v>
      </c>
      <c r="D10941" t="s">
        <v>81</v>
      </c>
      <c r="E10941">
        <v>2</v>
      </c>
      <c r="F10941" s="8">
        <f>VLOOKUP(C10941,Products!$A$2:$E$20,5,TRUE)</f>
        <v>8.9499999999999993</v>
      </c>
      <c r="G10941" s="8">
        <f t="shared" si="340"/>
        <v>17.899999999999999</v>
      </c>
      <c r="H10941" s="8">
        <f>VLOOKUP(C10941,Products!$A$2:$F$20,6,TRUE)</f>
        <v>3.1999999999999993</v>
      </c>
      <c r="I10941" s="8">
        <f t="shared" si="341"/>
        <v>6.3999999999999986</v>
      </c>
      <c r="J10941" s="42">
        <f>VLOOKUP(B10941,Invoices!A:I,9,TRUE)</f>
        <v>2021</v>
      </c>
    </row>
    <row r="10942" spans="1:10" x14ac:dyDescent="0.15">
      <c r="A10942" t="s">
        <v>14302</v>
      </c>
      <c r="B10942" t="s">
        <v>2295</v>
      </c>
      <c r="C10942" t="s">
        <v>96</v>
      </c>
      <c r="D10942" t="s">
        <v>75</v>
      </c>
      <c r="E10942">
        <v>24</v>
      </c>
      <c r="F10942" s="8">
        <f>VLOOKUP(C10942,Products!$A$2:$E$20,5,TRUE)</f>
        <v>79.95</v>
      </c>
      <c r="G10942" s="8">
        <f t="shared" si="340"/>
        <v>1918.8000000000002</v>
      </c>
      <c r="H10942" s="8">
        <f>VLOOKUP(C10942,Products!$A$2:$F$20,6,TRUE)</f>
        <v>27.950000000000003</v>
      </c>
      <c r="I10942" s="8">
        <f t="shared" si="341"/>
        <v>670.80000000000007</v>
      </c>
      <c r="J10942" s="42">
        <f>VLOOKUP(B10942,Invoices!A:I,9,TRUE)</f>
        <v>2021</v>
      </c>
    </row>
    <row r="10943" spans="1:10" x14ac:dyDescent="0.15">
      <c r="A10943" t="s">
        <v>14303</v>
      </c>
      <c r="B10943" t="s">
        <v>2296</v>
      </c>
      <c r="C10943" t="s">
        <v>100</v>
      </c>
      <c r="D10943" t="s">
        <v>78</v>
      </c>
      <c r="E10943">
        <v>1</v>
      </c>
      <c r="F10943" s="8">
        <f>VLOOKUP(C10943,Products!$A$2:$E$20,5,TRUE)</f>
        <v>49.95</v>
      </c>
      <c r="G10943" s="8">
        <f t="shared" si="340"/>
        <v>49.95</v>
      </c>
      <c r="H10943" s="8">
        <f>VLOOKUP(C10943,Products!$A$2:$F$20,6,TRUE)</f>
        <v>19.950000000000003</v>
      </c>
      <c r="I10943" s="8">
        <f t="shared" si="341"/>
        <v>19.950000000000003</v>
      </c>
      <c r="J10943" s="42">
        <f>VLOOKUP(B10943,Invoices!A:I,9,TRUE)</f>
        <v>2021</v>
      </c>
    </row>
    <row r="10944" spans="1:10" x14ac:dyDescent="0.15">
      <c r="A10944" t="s">
        <v>14304</v>
      </c>
      <c r="B10944" t="s">
        <v>2296</v>
      </c>
      <c r="C10944" t="s">
        <v>94</v>
      </c>
      <c r="D10944" t="s">
        <v>86</v>
      </c>
      <c r="E10944">
        <v>100</v>
      </c>
      <c r="F10944" s="8">
        <f>VLOOKUP(C10944,Products!$A$2:$E$20,5,TRUE)</f>
        <v>3.5</v>
      </c>
      <c r="G10944" s="8">
        <f t="shared" si="340"/>
        <v>350</v>
      </c>
      <c r="H10944" s="8">
        <f>VLOOKUP(C10944,Products!$A$2:$F$20,6,TRUE)</f>
        <v>0.54999999999999982</v>
      </c>
      <c r="I10944" s="8">
        <f t="shared" si="341"/>
        <v>54.999999999999986</v>
      </c>
      <c r="J10944" s="42">
        <f>VLOOKUP(B10944,Invoices!A:I,9,TRUE)</f>
        <v>2021</v>
      </c>
    </row>
    <row r="10945" spans="1:10" x14ac:dyDescent="0.15">
      <c r="A10945" t="s">
        <v>14305</v>
      </c>
      <c r="B10945" t="s">
        <v>2296</v>
      </c>
      <c r="C10945" t="s">
        <v>88</v>
      </c>
      <c r="D10945" t="s">
        <v>85</v>
      </c>
      <c r="E10945">
        <v>1</v>
      </c>
      <c r="F10945" s="8">
        <f>VLOOKUP(C10945,Products!$A$2:$E$20,5,TRUE)</f>
        <v>8.9499999999999993</v>
      </c>
      <c r="G10945" s="8">
        <f t="shared" si="340"/>
        <v>8.9499999999999993</v>
      </c>
      <c r="H10945" s="8">
        <f>VLOOKUP(C10945,Products!$A$2:$F$20,6,TRUE)</f>
        <v>5.6999999999999993</v>
      </c>
      <c r="I10945" s="8">
        <f t="shared" si="341"/>
        <v>5.6999999999999993</v>
      </c>
      <c r="J10945" s="42">
        <f>VLOOKUP(B10945,Invoices!A:I,9,TRUE)</f>
        <v>2021</v>
      </c>
    </row>
    <row r="10946" spans="1:10" x14ac:dyDescent="0.15">
      <c r="A10946" t="s">
        <v>14306</v>
      </c>
      <c r="B10946" t="s">
        <v>2297</v>
      </c>
      <c r="C10946" t="s">
        <v>89</v>
      </c>
      <c r="D10946" t="s">
        <v>80</v>
      </c>
      <c r="E10946">
        <v>1</v>
      </c>
      <c r="F10946" s="8">
        <f>VLOOKUP(C10946,Products!$A$2:$E$20,5,TRUE)</f>
        <v>15.95</v>
      </c>
      <c r="G10946" s="8">
        <f t="shared" si="340"/>
        <v>15.95</v>
      </c>
      <c r="H10946" s="8">
        <f>VLOOKUP(C10946,Products!$A$2:$F$20,6,TRUE)</f>
        <v>6</v>
      </c>
      <c r="I10946" s="8">
        <f t="shared" si="341"/>
        <v>6</v>
      </c>
      <c r="J10946" s="42">
        <f>VLOOKUP(B10946,Invoices!A:I,9,TRUE)</f>
        <v>2021</v>
      </c>
    </row>
    <row r="10947" spans="1:10" x14ac:dyDescent="0.15">
      <c r="A10947" t="s">
        <v>14307</v>
      </c>
      <c r="B10947" t="s">
        <v>2297</v>
      </c>
      <c r="C10947" t="s">
        <v>104</v>
      </c>
      <c r="D10947" t="s">
        <v>71</v>
      </c>
      <c r="E10947">
        <v>6</v>
      </c>
      <c r="F10947" s="8">
        <f>VLOOKUP(C10947,Products!$A$2:$E$20,5,TRUE)</f>
        <v>2.95</v>
      </c>
      <c r="G10947" s="8">
        <f t="shared" ref="G10947:G11010" si="342">F10947*E10947</f>
        <v>17.700000000000003</v>
      </c>
      <c r="H10947" s="8">
        <f>VLOOKUP(C10947,Products!$A$2:$F$20,6,TRUE)</f>
        <v>1.1500000000000001</v>
      </c>
      <c r="I10947" s="8">
        <f t="shared" ref="I10947:I11010" si="343">H10947*E10947</f>
        <v>6.9</v>
      </c>
      <c r="J10947" s="42">
        <f>VLOOKUP(B10947,Invoices!A:I,9,TRUE)</f>
        <v>2021</v>
      </c>
    </row>
    <row r="10948" spans="1:10" x14ac:dyDescent="0.15">
      <c r="A10948" t="s">
        <v>14308</v>
      </c>
      <c r="B10948" t="s">
        <v>2297</v>
      </c>
      <c r="C10948" t="s">
        <v>90</v>
      </c>
      <c r="D10948" t="s">
        <v>72</v>
      </c>
      <c r="E10948">
        <v>5</v>
      </c>
      <c r="F10948" s="8">
        <f>VLOOKUP(C10948,Products!$A$2:$E$20,5,TRUE)</f>
        <v>8.9499999999999993</v>
      </c>
      <c r="G10948" s="8">
        <f t="shared" si="342"/>
        <v>44.75</v>
      </c>
      <c r="H10948" s="8">
        <f>VLOOKUP(C10948,Products!$A$2:$F$20,6,TRUE)</f>
        <v>5.6999999999999993</v>
      </c>
      <c r="I10948" s="8">
        <f t="shared" si="343"/>
        <v>28.499999999999996</v>
      </c>
      <c r="J10948" s="42">
        <f>VLOOKUP(B10948,Invoices!A:I,9,TRUE)</f>
        <v>2021</v>
      </c>
    </row>
    <row r="10949" spans="1:10" x14ac:dyDescent="0.15">
      <c r="A10949" t="s">
        <v>14309</v>
      </c>
      <c r="B10949" t="s">
        <v>2297</v>
      </c>
      <c r="C10949" t="s">
        <v>102</v>
      </c>
      <c r="D10949" t="s">
        <v>83</v>
      </c>
      <c r="E10949">
        <v>7</v>
      </c>
      <c r="F10949" s="8">
        <f>VLOOKUP(C10949,Products!$A$2:$E$20,5,TRUE)</f>
        <v>29.95</v>
      </c>
      <c r="G10949" s="8">
        <f t="shared" si="342"/>
        <v>209.65</v>
      </c>
      <c r="H10949" s="8">
        <f>VLOOKUP(C10949,Products!$A$2:$F$20,6,TRUE)</f>
        <v>15</v>
      </c>
      <c r="I10949" s="8">
        <f t="shared" si="343"/>
        <v>105</v>
      </c>
      <c r="J10949" s="42">
        <f>VLOOKUP(B10949,Invoices!A:I,9,TRUE)</f>
        <v>2021</v>
      </c>
    </row>
    <row r="10950" spans="1:10" x14ac:dyDescent="0.15">
      <c r="A10950" t="s">
        <v>14310</v>
      </c>
      <c r="B10950" t="s">
        <v>2297</v>
      </c>
      <c r="C10950" t="s">
        <v>105</v>
      </c>
      <c r="D10950" t="s">
        <v>81</v>
      </c>
      <c r="E10950">
        <v>5</v>
      </c>
      <c r="F10950" s="8">
        <f>VLOOKUP(C10950,Products!$A$2:$E$20,5,TRUE)</f>
        <v>8.9499999999999993</v>
      </c>
      <c r="G10950" s="8">
        <f t="shared" si="342"/>
        <v>44.75</v>
      </c>
      <c r="H10950" s="8">
        <f>VLOOKUP(C10950,Products!$A$2:$F$20,6,TRUE)</f>
        <v>3.1999999999999993</v>
      </c>
      <c r="I10950" s="8">
        <f t="shared" si="343"/>
        <v>15.999999999999996</v>
      </c>
      <c r="J10950" s="42">
        <f>VLOOKUP(B10950,Invoices!A:I,9,TRUE)</f>
        <v>2021</v>
      </c>
    </row>
    <row r="10951" spans="1:10" x14ac:dyDescent="0.15">
      <c r="A10951" t="s">
        <v>14311</v>
      </c>
      <c r="B10951" t="s">
        <v>2297</v>
      </c>
      <c r="C10951" t="s">
        <v>87</v>
      </c>
      <c r="D10951" t="s">
        <v>68</v>
      </c>
      <c r="E10951">
        <v>3</v>
      </c>
      <c r="F10951" s="8">
        <f>VLOOKUP(C10951,Products!$A$2:$E$20,5,TRUE)</f>
        <v>19.95</v>
      </c>
      <c r="G10951" s="8">
        <f t="shared" si="342"/>
        <v>59.849999999999994</v>
      </c>
      <c r="H10951" s="8">
        <f>VLOOKUP(C10951,Products!$A$2:$F$20,6,TRUE)</f>
        <v>7.4499999999999993</v>
      </c>
      <c r="I10951" s="8">
        <f t="shared" si="343"/>
        <v>22.349999999999998</v>
      </c>
      <c r="J10951" s="42">
        <f>VLOOKUP(B10951,Invoices!A:I,9,TRUE)</f>
        <v>2021</v>
      </c>
    </row>
    <row r="10952" spans="1:10" x14ac:dyDescent="0.15">
      <c r="A10952" t="s">
        <v>14312</v>
      </c>
      <c r="B10952" t="s">
        <v>2297</v>
      </c>
      <c r="C10952" t="s">
        <v>94</v>
      </c>
      <c r="D10952" t="s">
        <v>86</v>
      </c>
      <c r="E10952">
        <v>5</v>
      </c>
      <c r="F10952" s="8">
        <f>VLOOKUP(C10952,Products!$A$2:$E$20,5,TRUE)</f>
        <v>3.5</v>
      </c>
      <c r="G10952" s="8">
        <f t="shared" si="342"/>
        <v>17.5</v>
      </c>
      <c r="H10952" s="8">
        <f>VLOOKUP(C10952,Products!$A$2:$F$20,6,TRUE)</f>
        <v>0.54999999999999982</v>
      </c>
      <c r="I10952" s="8">
        <f t="shared" si="343"/>
        <v>2.7499999999999991</v>
      </c>
      <c r="J10952" s="42">
        <f>VLOOKUP(B10952,Invoices!A:I,9,TRUE)</f>
        <v>2021</v>
      </c>
    </row>
    <row r="10953" spans="1:10" x14ac:dyDescent="0.15">
      <c r="A10953" t="s">
        <v>14313</v>
      </c>
      <c r="B10953" t="s">
        <v>2297</v>
      </c>
      <c r="C10953" t="s">
        <v>88</v>
      </c>
      <c r="D10953" t="s">
        <v>85</v>
      </c>
      <c r="E10953">
        <v>6</v>
      </c>
      <c r="F10953" s="8">
        <f>VLOOKUP(C10953,Products!$A$2:$E$20,5,TRUE)</f>
        <v>8.9499999999999993</v>
      </c>
      <c r="G10953" s="8">
        <f t="shared" si="342"/>
        <v>53.699999999999996</v>
      </c>
      <c r="H10953" s="8">
        <f>VLOOKUP(C10953,Products!$A$2:$F$20,6,TRUE)</f>
        <v>5.6999999999999993</v>
      </c>
      <c r="I10953" s="8">
        <f t="shared" si="343"/>
        <v>34.199999999999996</v>
      </c>
      <c r="J10953" s="42">
        <f>VLOOKUP(B10953,Invoices!A:I,9,TRUE)</f>
        <v>2021</v>
      </c>
    </row>
    <row r="10954" spans="1:10" x14ac:dyDescent="0.15">
      <c r="A10954" t="s">
        <v>14314</v>
      </c>
      <c r="B10954" t="s">
        <v>2298</v>
      </c>
      <c r="C10954" t="s">
        <v>93</v>
      </c>
      <c r="D10954" t="s">
        <v>76</v>
      </c>
      <c r="E10954">
        <v>2</v>
      </c>
      <c r="F10954" s="8">
        <f>VLOOKUP(C10954,Products!$A$2:$E$20,5,TRUE)</f>
        <v>9.9499999999999993</v>
      </c>
      <c r="G10954" s="8">
        <f t="shared" si="342"/>
        <v>19.899999999999999</v>
      </c>
      <c r="H10954" s="8">
        <f>VLOOKUP(C10954,Products!$A$2:$F$20,6,TRUE)</f>
        <v>1.9499999999999993</v>
      </c>
      <c r="I10954" s="8">
        <f t="shared" si="343"/>
        <v>3.8999999999999986</v>
      </c>
      <c r="J10954" s="42">
        <f>VLOOKUP(B10954,Invoices!A:I,9,TRUE)</f>
        <v>2021</v>
      </c>
    </row>
    <row r="10955" spans="1:10" x14ac:dyDescent="0.15">
      <c r="A10955" t="s">
        <v>14315</v>
      </c>
      <c r="B10955" t="s">
        <v>2299</v>
      </c>
      <c r="C10955" t="s">
        <v>100</v>
      </c>
      <c r="D10955" t="s">
        <v>78</v>
      </c>
      <c r="E10955">
        <v>5</v>
      </c>
      <c r="F10955" s="8">
        <f>VLOOKUP(C10955,Products!$A$2:$E$20,5,TRUE)</f>
        <v>49.95</v>
      </c>
      <c r="G10955" s="8">
        <f t="shared" si="342"/>
        <v>249.75</v>
      </c>
      <c r="H10955" s="8">
        <f>VLOOKUP(C10955,Products!$A$2:$F$20,6,TRUE)</f>
        <v>19.950000000000003</v>
      </c>
      <c r="I10955" s="8">
        <f t="shared" si="343"/>
        <v>99.750000000000014</v>
      </c>
      <c r="J10955" s="42">
        <f>VLOOKUP(B10955,Invoices!A:I,9,TRUE)</f>
        <v>2021</v>
      </c>
    </row>
    <row r="10956" spans="1:10" x14ac:dyDescent="0.15">
      <c r="A10956" t="s">
        <v>14316</v>
      </c>
      <c r="B10956" t="s">
        <v>2299</v>
      </c>
      <c r="C10956" t="s">
        <v>92</v>
      </c>
      <c r="D10956" t="s">
        <v>82</v>
      </c>
      <c r="E10956">
        <v>5</v>
      </c>
      <c r="F10956" s="8">
        <f>VLOOKUP(C10956,Products!$A$2:$E$20,5,TRUE)</f>
        <v>19.95</v>
      </c>
      <c r="G10956" s="8">
        <f t="shared" si="342"/>
        <v>99.75</v>
      </c>
      <c r="H10956" s="8">
        <f>VLOOKUP(C10956,Products!$A$2:$F$20,6,TRUE)</f>
        <v>7.4499999999999993</v>
      </c>
      <c r="I10956" s="8">
        <f t="shared" si="343"/>
        <v>37.25</v>
      </c>
      <c r="J10956" s="42">
        <f>VLOOKUP(B10956,Invoices!A:I,9,TRUE)</f>
        <v>2021</v>
      </c>
    </row>
    <row r="10957" spans="1:10" x14ac:dyDescent="0.15">
      <c r="A10957" t="s">
        <v>14317</v>
      </c>
      <c r="B10957" t="s">
        <v>2299</v>
      </c>
      <c r="C10957" t="s">
        <v>90</v>
      </c>
      <c r="D10957" t="s">
        <v>72</v>
      </c>
      <c r="E10957">
        <v>6</v>
      </c>
      <c r="F10957" s="8">
        <f>VLOOKUP(C10957,Products!$A$2:$E$20,5,TRUE)</f>
        <v>8.9499999999999993</v>
      </c>
      <c r="G10957" s="8">
        <f t="shared" si="342"/>
        <v>53.699999999999996</v>
      </c>
      <c r="H10957" s="8">
        <f>VLOOKUP(C10957,Products!$A$2:$F$20,6,TRUE)</f>
        <v>5.6999999999999993</v>
      </c>
      <c r="I10957" s="8">
        <f t="shared" si="343"/>
        <v>34.199999999999996</v>
      </c>
      <c r="J10957" s="42">
        <f>VLOOKUP(B10957,Invoices!A:I,9,TRUE)</f>
        <v>2021</v>
      </c>
    </row>
    <row r="10958" spans="1:10" x14ac:dyDescent="0.15">
      <c r="A10958" t="s">
        <v>14318</v>
      </c>
      <c r="B10958" t="s">
        <v>2299</v>
      </c>
      <c r="C10958" t="s">
        <v>96</v>
      </c>
      <c r="D10958" t="s">
        <v>75</v>
      </c>
      <c r="E10958">
        <v>8</v>
      </c>
      <c r="F10958" s="8">
        <f>VLOOKUP(C10958,Products!$A$2:$E$20,5,TRUE)</f>
        <v>79.95</v>
      </c>
      <c r="G10958" s="8">
        <f t="shared" si="342"/>
        <v>639.6</v>
      </c>
      <c r="H10958" s="8">
        <f>VLOOKUP(C10958,Products!$A$2:$F$20,6,TRUE)</f>
        <v>27.950000000000003</v>
      </c>
      <c r="I10958" s="8">
        <f t="shared" si="343"/>
        <v>223.60000000000002</v>
      </c>
      <c r="J10958" s="42">
        <f>VLOOKUP(B10958,Invoices!A:I,9,TRUE)</f>
        <v>2021</v>
      </c>
    </row>
    <row r="10959" spans="1:10" x14ac:dyDescent="0.15">
      <c r="A10959" t="s">
        <v>14319</v>
      </c>
      <c r="B10959" t="s">
        <v>2299</v>
      </c>
      <c r="C10959" t="s">
        <v>99</v>
      </c>
      <c r="D10959" t="s">
        <v>84</v>
      </c>
      <c r="E10959">
        <v>1</v>
      </c>
      <c r="F10959" s="8">
        <f>VLOOKUP(C10959,Products!$A$2:$E$20,5,TRUE)</f>
        <v>3.5</v>
      </c>
      <c r="G10959" s="8">
        <f t="shared" si="342"/>
        <v>3.5</v>
      </c>
      <c r="H10959" s="8">
        <f>VLOOKUP(C10959,Products!$A$2:$F$20,6,TRUE)</f>
        <v>0.54999999999999982</v>
      </c>
      <c r="I10959" s="8">
        <f t="shared" si="343"/>
        <v>0.54999999999999982</v>
      </c>
      <c r="J10959" s="42">
        <f>VLOOKUP(B10959,Invoices!A:I,9,TRUE)</f>
        <v>2021</v>
      </c>
    </row>
    <row r="10960" spans="1:10" x14ac:dyDescent="0.15">
      <c r="A10960" t="s">
        <v>14320</v>
      </c>
      <c r="B10960" t="s">
        <v>2300</v>
      </c>
      <c r="C10960" t="s">
        <v>88</v>
      </c>
      <c r="D10960" t="s">
        <v>85</v>
      </c>
      <c r="E10960">
        <v>2</v>
      </c>
      <c r="F10960" s="8">
        <f>VLOOKUP(C10960,Products!$A$2:$E$20,5,TRUE)</f>
        <v>8.9499999999999993</v>
      </c>
      <c r="G10960" s="8">
        <f t="shared" si="342"/>
        <v>17.899999999999999</v>
      </c>
      <c r="H10960" s="8">
        <f>VLOOKUP(C10960,Products!$A$2:$F$20,6,TRUE)</f>
        <v>5.6999999999999993</v>
      </c>
      <c r="I10960" s="8">
        <f t="shared" si="343"/>
        <v>11.399999999999999</v>
      </c>
      <c r="J10960" s="42">
        <f>VLOOKUP(B10960,Invoices!A:I,9,TRUE)</f>
        <v>2021</v>
      </c>
    </row>
    <row r="10961" spans="1:10" x14ac:dyDescent="0.15">
      <c r="A10961" t="s">
        <v>14321</v>
      </c>
      <c r="B10961" t="s">
        <v>2301</v>
      </c>
      <c r="C10961" t="s">
        <v>90</v>
      </c>
      <c r="D10961" t="s">
        <v>72</v>
      </c>
      <c r="E10961">
        <v>20</v>
      </c>
      <c r="F10961" s="8">
        <f>VLOOKUP(C10961,Products!$A$2:$E$20,5,TRUE)</f>
        <v>8.9499999999999993</v>
      </c>
      <c r="G10961" s="8">
        <f t="shared" si="342"/>
        <v>179</v>
      </c>
      <c r="H10961" s="8">
        <f>VLOOKUP(C10961,Products!$A$2:$F$20,6,TRUE)</f>
        <v>5.6999999999999993</v>
      </c>
      <c r="I10961" s="8">
        <f t="shared" si="343"/>
        <v>113.99999999999999</v>
      </c>
      <c r="J10961" s="42">
        <f>VLOOKUP(B10961,Invoices!A:I,9,TRUE)</f>
        <v>2021</v>
      </c>
    </row>
    <row r="10962" spans="1:10" x14ac:dyDescent="0.15">
      <c r="A10962" t="s">
        <v>14322</v>
      </c>
      <c r="B10962" t="s">
        <v>2302</v>
      </c>
      <c r="C10962" t="s">
        <v>88</v>
      </c>
      <c r="D10962" t="s">
        <v>85</v>
      </c>
      <c r="E10962">
        <v>100</v>
      </c>
      <c r="F10962" s="8">
        <f>VLOOKUP(C10962,Products!$A$2:$E$20,5,TRUE)</f>
        <v>8.9499999999999993</v>
      </c>
      <c r="G10962" s="8">
        <f t="shared" si="342"/>
        <v>894.99999999999989</v>
      </c>
      <c r="H10962" s="8">
        <f>VLOOKUP(C10962,Products!$A$2:$F$20,6,TRUE)</f>
        <v>5.6999999999999993</v>
      </c>
      <c r="I10962" s="8">
        <f t="shared" si="343"/>
        <v>569.99999999999989</v>
      </c>
      <c r="J10962" s="42">
        <f>VLOOKUP(B10962,Invoices!A:I,9,TRUE)</f>
        <v>2021</v>
      </c>
    </row>
    <row r="10963" spans="1:10" x14ac:dyDescent="0.15">
      <c r="A10963" t="s">
        <v>14323</v>
      </c>
      <c r="B10963" t="s">
        <v>2303</v>
      </c>
      <c r="C10963" t="s">
        <v>105</v>
      </c>
      <c r="D10963" t="s">
        <v>81</v>
      </c>
      <c r="E10963">
        <v>1</v>
      </c>
      <c r="F10963" s="8">
        <f>VLOOKUP(C10963,Products!$A$2:$E$20,5,TRUE)</f>
        <v>8.9499999999999993</v>
      </c>
      <c r="G10963" s="8">
        <f t="shared" si="342"/>
        <v>8.9499999999999993</v>
      </c>
      <c r="H10963" s="8">
        <f>VLOOKUP(C10963,Products!$A$2:$F$20,6,TRUE)</f>
        <v>3.1999999999999993</v>
      </c>
      <c r="I10963" s="8">
        <f t="shared" si="343"/>
        <v>3.1999999999999993</v>
      </c>
      <c r="J10963" s="42">
        <f>VLOOKUP(B10963,Invoices!A:I,9,TRUE)</f>
        <v>2021</v>
      </c>
    </row>
    <row r="10964" spans="1:10" x14ac:dyDescent="0.15">
      <c r="A10964" t="s">
        <v>14324</v>
      </c>
      <c r="B10964" t="s">
        <v>2303</v>
      </c>
      <c r="C10964" t="s">
        <v>101</v>
      </c>
      <c r="D10964" t="s">
        <v>69</v>
      </c>
      <c r="E10964">
        <v>6</v>
      </c>
      <c r="F10964" s="8">
        <f>VLOOKUP(C10964,Products!$A$2:$E$20,5,TRUE)</f>
        <v>129.94999999999999</v>
      </c>
      <c r="G10964" s="8">
        <f t="shared" si="342"/>
        <v>779.69999999999993</v>
      </c>
      <c r="H10964" s="8">
        <f>VLOOKUP(C10964,Products!$A$2:$F$20,6,TRUE)</f>
        <v>40.449999999999989</v>
      </c>
      <c r="I10964" s="8">
        <f t="shared" si="343"/>
        <v>242.69999999999993</v>
      </c>
      <c r="J10964" s="42">
        <f>VLOOKUP(B10964,Invoices!A:I,9,TRUE)</f>
        <v>2021</v>
      </c>
    </row>
    <row r="10965" spans="1:10" x14ac:dyDescent="0.15">
      <c r="A10965" t="s">
        <v>14325</v>
      </c>
      <c r="B10965" t="s">
        <v>2304</v>
      </c>
      <c r="C10965" t="s">
        <v>102</v>
      </c>
      <c r="D10965" t="s">
        <v>83</v>
      </c>
      <c r="E10965">
        <v>1</v>
      </c>
      <c r="F10965" s="8">
        <f>VLOOKUP(C10965,Products!$A$2:$E$20,5,TRUE)</f>
        <v>29.95</v>
      </c>
      <c r="G10965" s="8">
        <f t="shared" si="342"/>
        <v>29.95</v>
      </c>
      <c r="H10965" s="8">
        <f>VLOOKUP(C10965,Products!$A$2:$F$20,6,TRUE)</f>
        <v>15</v>
      </c>
      <c r="I10965" s="8">
        <f t="shared" si="343"/>
        <v>15</v>
      </c>
      <c r="J10965" s="42">
        <f>VLOOKUP(B10965,Invoices!A:I,9,TRUE)</f>
        <v>2021</v>
      </c>
    </row>
    <row r="10966" spans="1:10" x14ac:dyDescent="0.15">
      <c r="A10966" t="s">
        <v>14326</v>
      </c>
      <c r="B10966" t="s">
        <v>2304</v>
      </c>
      <c r="C10966" t="s">
        <v>95</v>
      </c>
      <c r="D10966" t="s">
        <v>73</v>
      </c>
      <c r="E10966">
        <v>2</v>
      </c>
      <c r="F10966" s="8">
        <f>VLOOKUP(C10966,Products!$A$2:$E$20,5,TRUE)</f>
        <v>12.95</v>
      </c>
      <c r="G10966" s="8">
        <f t="shared" si="342"/>
        <v>25.9</v>
      </c>
      <c r="H10966" s="8">
        <f>VLOOKUP(C10966,Products!$A$2:$F$20,6,TRUE)</f>
        <v>4.1999999999999993</v>
      </c>
      <c r="I10966" s="8">
        <f t="shared" si="343"/>
        <v>8.3999999999999986</v>
      </c>
      <c r="J10966" s="42">
        <f>VLOOKUP(B10966,Invoices!A:I,9,TRUE)</f>
        <v>2021</v>
      </c>
    </row>
    <row r="10967" spans="1:10" x14ac:dyDescent="0.15">
      <c r="A10967" t="s">
        <v>14327</v>
      </c>
      <c r="B10967" t="s">
        <v>2304</v>
      </c>
      <c r="C10967" t="s">
        <v>93</v>
      </c>
      <c r="D10967" t="s">
        <v>76</v>
      </c>
      <c r="E10967">
        <v>3</v>
      </c>
      <c r="F10967" s="8">
        <f>VLOOKUP(C10967,Products!$A$2:$E$20,5,TRUE)</f>
        <v>9.9499999999999993</v>
      </c>
      <c r="G10967" s="8">
        <f t="shared" si="342"/>
        <v>29.849999999999998</v>
      </c>
      <c r="H10967" s="8">
        <f>VLOOKUP(C10967,Products!$A$2:$F$20,6,TRUE)</f>
        <v>1.9499999999999993</v>
      </c>
      <c r="I10967" s="8">
        <f t="shared" si="343"/>
        <v>5.8499999999999979</v>
      </c>
      <c r="J10967" s="42">
        <f>VLOOKUP(B10967,Invoices!A:I,9,TRUE)</f>
        <v>2021</v>
      </c>
    </row>
    <row r="10968" spans="1:10" x14ac:dyDescent="0.15">
      <c r="A10968" t="s">
        <v>14328</v>
      </c>
      <c r="B10968" t="s">
        <v>2304</v>
      </c>
      <c r="C10968" t="s">
        <v>94</v>
      </c>
      <c r="D10968" t="s">
        <v>86</v>
      </c>
      <c r="E10968">
        <v>1</v>
      </c>
      <c r="F10968" s="8">
        <f>VLOOKUP(C10968,Products!$A$2:$E$20,5,TRUE)</f>
        <v>3.5</v>
      </c>
      <c r="G10968" s="8">
        <f t="shared" si="342"/>
        <v>3.5</v>
      </c>
      <c r="H10968" s="8">
        <f>VLOOKUP(C10968,Products!$A$2:$F$20,6,TRUE)</f>
        <v>0.54999999999999982</v>
      </c>
      <c r="I10968" s="8">
        <f t="shared" si="343"/>
        <v>0.54999999999999982</v>
      </c>
      <c r="J10968" s="42">
        <f>VLOOKUP(B10968,Invoices!A:I,9,TRUE)</f>
        <v>2021</v>
      </c>
    </row>
    <row r="10969" spans="1:10" x14ac:dyDescent="0.15">
      <c r="A10969" t="s">
        <v>14329</v>
      </c>
      <c r="B10969" t="s">
        <v>2304</v>
      </c>
      <c r="C10969" t="s">
        <v>104</v>
      </c>
      <c r="D10969" t="s">
        <v>71</v>
      </c>
      <c r="E10969">
        <v>10</v>
      </c>
      <c r="F10969" s="8">
        <f>VLOOKUP(C10969,Products!$A$2:$E$20,5,TRUE)</f>
        <v>2.95</v>
      </c>
      <c r="G10969" s="8">
        <f t="shared" si="342"/>
        <v>29.5</v>
      </c>
      <c r="H10969" s="8">
        <f>VLOOKUP(C10969,Products!$A$2:$F$20,6,TRUE)</f>
        <v>1.1500000000000001</v>
      </c>
      <c r="I10969" s="8">
        <f t="shared" si="343"/>
        <v>11.500000000000002</v>
      </c>
      <c r="J10969" s="42">
        <f>VLOOKUP(B10969,Invoices!A:I,9,TRUE)</f>
        <v>2021</v>
      </c>
    </row>
    <row r="10970" spans="1:10" x14ac:dyDescent="0.15">
      <c r="A10970" t="s">
        <v>14330</v>
      </c>
      <c r="B10970" t="s">
        <v>2305</v>
      </c>
      <c r="C10970" t="s">
        <v>90</v>
      </c>
      <c r="D10970" t="s">
        <v>72</v>
      </c>
      <c r="E10970">
        <v>1</v>
      </c>
      <c r="F10970" s="8">
        <f>VLOOKUP(C10970,Products!$A$2:$E$20,5,TRUE)</f>
        <v>8.9499999999999993</v>
      </c>
      <c r="G10970" s="8">
        <f t="shared" si="342"/>
        <v>8.9499999999999993</v>
      </c>
      <c r="H10970" s="8">
        <f>VLOOKUP(C10970,Products!$A$2:$F$20,6,TRUE)</f>
        <v>5.6999999999999993</v>
      </c>
      <c r="I10970" s="8">
        <f t="shared" si="343"/>
        <v>5.6999999999999993</v>
      </c>
      <c r="J10970" s="42">
        <f>VLOOKUP(B10970,Invoices!A:I,9,TRUE)</f>
        <v>2021</v>
      </c>
    </row>
    <row r="10971" spans="1:10" x14ac:dyDescent="0.15">
      <c r="A10971" t="s">
        <v>14331</v>
      </c>
      <c r="B10971" t="s">
        <v>2306</v>
      </c>
      <c r="C10971" t="s">
        <v>90</v>
      </c>
      <c r="D10971" t="s">
        <v>72</v>
      </c>
      <c r="E10971">
        <v>8</v>
      </c>
      <c r="F10971" s="8">
        <f>VLOOKUP(C10971,Products!$A$2:$E$20,5,TRUE)</f>
        <v>8.9499999999999993</v>
      </c>
      <c r="G10971" s="8">
        <f t="shared" si="342"/>
        <v>71.599999999999994</v>
      </c>
      <c r="H10971" s="8">
        <f>VLOOKUP(C10971,Products!$A$2:$F$20,6,TRUE)</f>
        <v>5.6999999999999993</v>
      </c>
      <c r="I10971" s="8">
        <f t="shared" si="343"/>
        <v>45.599999999999994</v>
      </c>
      <c r="J10971" s="42">
        <f>VLOOKUP(B10971,Invoices!A:I,9,TRUE)</f>
        <v>2021</v>
      </c>
    </row>
    <row r="10972" spans="1:10" x14ac:dyDescent="0.15">
      <c r="A10972" t="s">
        <v>14332</v>
      </c>
      <c r="B10972" t="s">
        <v>2307</v>
      </c>
      <c r="C10972" t="s">
        <v>95</v>
      </c>
      <c r="D10972" t="s">
        <v>73</v>
      </c>
      <c r="E10972">
        <v>5</v>
      </c>
      <c r="F10972" s="8">
        <f>VLOOKUP(C10972,Products!$A$2:$E$20,5,TRUE)</f>
        <v>12.95</v>
      </c>
      <c r="G10972" s="8">
        <f t="shared" si="342"/>
        <v>64.75</v>
      </c>
      <c r="H10972" s="8">
        <f>VLOOKUP(C10972,Products!$A$2:$F$20,6,TRUE)</f>
        <v>4.1999999999999993</v>
      </c>
      <c r="I10972" s="8">
        <f t="shared" si="343"/>
        <v>20.999999999999996</v>
      </c>
      <c r="J10972" s="42">
        <f>VLOOKUP(B10972,Invoices!A:I,9,TRUE)</f>
        <v>2021</v>
      </c>
    </row>
    <row r="10973" spans="1:10" x14ac:dyDescent="0.15">
      <c r="A10973" t="s">
        <v>14333</v>
      </c>
      <c r="B10973" t="s">
        <v>2308</v>
      </c>
      <c r="C10973" t="s">
        <v>104</v>
      </c>
      <c r="D10973" t="s">
        <v>71</v>
      </c>
      <c r="E10973">
        <v>12</v>
      </c>
      <c r="F10973" s="8">
        <f>VLOOKUP(C10973,Products!$A$2:$E$20,5,TRUE)</f>
        <v>2.95</v>
      </c>
      <c r="G10973" s="8">
        <f t="shared" si="342"/>
        <v>35.400000000000006</v>
      </c>
      <c r="H10973" s="8">
        <f>VLOOKUP(C10973,Products!$A$2:$F$20,6,TRUE)</f>
        <v>1.1500000000000001</v>
      </c>
      <c r="I10973" s="8">
        <f t="shared" si="343"/>
        <v>13.8</v>
      </c>
      <c r="J10973" s="42">
        <f>VLOOKUP(B10973,Invoices!A:I,9,TRUE)</f>
        <v>2021</v>
      </c>
    </row>
    <row r="10974" spans="1:10" x14ac:dyDescent="0.15">
      <c r="A10974" t="s">
        <v>14334</v>
      </c>
      <c r="B10974" t="s">
        <v>2308</v>
      </c>
      <c r="C10974" t="s">
        <v>92</v>
      </c>
      <c r="D10974" t="s">
        <v>82</v>
      </c>
      <c r="E10974">
        <v>1</v>
      </c>
      <c r="F10974" s="8">
        <f>VLOOKUP(C10974,Products!$A$2:$E$20,5,TRUE)</f>
        <v>19.95</v>
      </c>
      <c r="G10974" s="8">
        <f t="shared" si="342"/>
        <v>19.95</v>
      </c>
      <c r="H10974" s="8">
        <f>VLOOKUP(C10974,Products!$A$2:$F$20,6,TRUE)</f>
        <v>7.4499999999999993</v>
      </c>
      <c r="I10974" s="8">
        <f t="shared" si="343"/>
        <v>7.4499999999999993</v>
      </c>
      <c r="J10974" s="42">
        <f>VLOOKUP(B10974,Invoices!A:I,9,TRUE)</f>
        <v>2021</v>
      </c>
    </row>
    <row r="10975" spans="1:10" x14ac:dyDescent="0.15">
      <c r="A10975" t="s">
        <v>14335</v>
      </c>
      <c r="B10975" t="s">
        <v>2308</v>
      </c>
      <c r="C10975" t="s">
        <v>96</v>
      </c>
      <c r="D10975" t="s">
        <v>75</v>
      </c>
      <c r="E10975">
        <v>10</v>
      </c>
      <c r="F10975" s="8">
        <f>VLOOKUP(C10975,Products!$A$2:$E$20,5,TRUE)</f>
        <v>79.95</v>
      </c>
      <c r="G10975" s="8">
        <f t="shared" si="342"/>
        <v>799.5</v>
      </c>
      <c r="H10975" s="8">
        <f>VLOOKUP(C10975,Products!$A$2:$F$20,6,TRUE)</f>
        <v>27.950000000000003</v>
      </c>
      <c r="I10975" s="8">
        <f t="shared" si="343"/>
        <v>279.5</v>
      </c>
      <c r="J10975" s="42">
        <f>VLOOKUP(B10975,Invoices!A:I,9,TRUE)</f>
        <v>2021</v>
      </c>
    </row>
    <row r="10976" spans="1:10" x14ac:dyDescent="0.15">
      <c r="A10976" t="s">
        <v>14336</v>
      </c>
      <c r="B10976" t="s">
        <v>2308</v>
      </c>
      <c r="C10976" t="s">
        <v>90</v>
      </c>
      <c r="D10976" t="s">
        <v>72</v>
      </c>
      <c r="E10976">
        <v>10</v>
      </c>
      <c r="F10976" s="8">
        <f>VLOOKUP(C10976,Products!$A$2:$E$20,5,TRUE)</f>
        <v>8.9499999999999993</v>
      </c>
      <c r="G10976" s="8">
        <f t="shared" si="342"/>
        <v>89.5</v>
      </c>
      <c r="H10976" s="8">
        <f>VLOOKUP(C10976,Products!$A$2:$F$20,6,TRUE)</f>
        <v>5.6999999999999993</v>
      </c>
      <c r="I10976" s="8">
        <f t="shared" si="343"/>
        <v>56.999999999999993</v>
      </c>
      <c r="J10976" s="42">
        <f>VLOOKUP(B10976,Invoices!A:I,9,TRUE)</f>
        <v>2021</v>
      </c>
    </row>
    <row r="10977" spans="1:10" x14ac:dyDescent="0.15">
      <c r="A10977" t="s">
        <v>14337</v>
      </c>
      <c r="B10977" t="s">
        <v>2308</v>
      </c>
      <c r="C10977" t="s">
        <v>89</v>
      </c>
      <c r="D10977" t="s">
        <v>80</v>
      </c>
      <c r="E10977">
        <v>5</v>
      </c>
      <c r="F10977" s="8">
        <f>VLOOKUP(C10977,Products!$A$2:$E$20,5,TRUE)</f>
        <v>15.95</v>
      </c>
      <c r="G10977" s="8">
        <f t="shared" si="342"/>
        <v>79.75</v>
      </c>
      <c r="H10977" s="8">
        <f>VLOOKUP(C10977,Products!$A$2:$F$20,6,TRUE)</f>
        <v>6</v>
      </c>
      <c r="I10977" s="8">
        <f t="shared" si="343"/>
        <v>30</v>
      </c>
      <c r="J10977" s="42">
        <f>VLOOKUP(B10977,Invoices!A:I,9,TRUE)</f>
        <v>2021</v>
      </c>
    </row>
    <row r="10978" spans="1:10" x14ac:dyDescent="0.15">
      <c r="A10978" t="s">
        <v>14338</v>
      </c>
      <c r="B10978" t="s">
        <v>2308</v>
      </c>
      <c r="C10978" t="s">
        <v>93</v>
      </c>
      <c r="D10978" t="s">
        <v>76</v>
      </c>
      <c r="E10978">
        <v>12</v>
      </c>
      <c r="F10978" s="8">
        <f>VLOOKUP(C10978,Products!$A$2:$E$20,5,TRUE)</f>
        <v>9.9499999999999993</v>
      </c>
      <c r="G10978" s="8">
        <f t="shared" si="342"/>
        <v>119.39999999999999</v>
      </c>
      <c r="H10978" s="8">
        <f>VLOOKUP(C10978,Products!$A$2:$F$20,6,TRUE)</f>
        <v>1.9499999999999993</v>
      </c>
      <c r="I10978" s="8">
        <f t="shared" si="343"/>
        <v>23.399999999999991</v>
      </c>
      <c r="J10978" s="42">
        <f>VLOOKUP(B10978,Invoices!A:I,9,TRUE)</f>
        <v>2021</v>
      </c>
    </row>
    <row r="10979" spans="1:10" x14ac:dyDescent="0.15">
      <c r="A10979" t="s">
        <v>14339</v>
      </c>
      <c r="B10979" t="s">
        <v>2309</v>
      </c>
      <c r="C10979" t="s">
        <v>104</v>
      </c>
      <c r="D10979" t="s">
        <v>71</v>
      </c>
      <c r="E10979">
        <v>1</v>
      </c>
      <c r="F10979" s="8">
        <f>VLOOKUP(C10979,Products!$A$2:$E$20,5,TRUE)</f>
        <v>2.95</v>
      </c>
      <c r="G10979" s="8">
        <f t="shared" si="342"/>
        <v>2.95</v>
      </c>
      <c r="H10979" s="8">
        <f>VLOOKUP(C10979,Products!$A$2:$F$20,6,TRUE)</f>
        <v>1.1500000000000001</v>
      </c>
      <c r="I10979" s="8">
        <f t="shared" si="343"/>
        <v>1.1500000000000001</v>
      </c>
      <c r="J10979" s="42">
        <f>VLOOKUP(B10979,Invoices!A:I,9,TRUE)</f>
        <v>2021</v>
      </c>
    </row>
    <row r="10980" spans="1:10" x14ac:dyDescent="0.15">
      <c r="A10980" t="s">
        <v>14340</v>
      </c>
      <c r="B10980" t="s">
        <v>2309</v>
      </c>
      <c r="C10980" t="s">
        <v>92</v>
      </c>
      <c r="D10980" t="s">
        <v>82</v>
      </c>
      <c r="E10980">
        <v>20</v>
      </c>
      <c r="F10980" s="8">
        <f>VLOOKUP(C10980,Products!$A$2:$E$20,5,TRUE)</f>
        <v>19.95</v>
      </c>
      <c r="G10980" s="8">
        <f t="shared" si="342"/>
        <v>399</v>
      </c>
      <c r="H10980" s="8">
        <f>VLOOKUP(C10980,Products!$A$2:$F$20,6,TRUE)</f>
        <v>7.4499999999999993</v>
      </c>
      <c r="I10980" s="8">
        <f t="shared" si="343"/>
        <v>149</v>
      </c>
      <c r="J10980" s="42">
        <f>VLOOKUP(B10980,Invoices!A:I,9,TRUE)</f>
        <v>2021</v>
      </c>
    </row>
    <row r="10981" spans="1:10" x14ac:dyDescent="0.15">
      <c r="A10981" t="s">
        <v>14341</v>
      </c>
      <c r="B10981" t="s">
        <v>2309</v>
      </c>
      <c r="C10981" t="s">
        <v>96</v>
      </c>
      <c r="D10981" t="s">
        <v>75</v>
      </c>
      <c r="E10981">
        <v>5</v>
      </c>
      <c r="F10981" s="8">
        <f>VLOOKUP(C10981,Products!$A$2:$E$20,5,TRUE)</f>
        <v>79.95</v>
      </c>
      <c r="G10981" s="8">
        <f t="shared" si="342"/>
        <v>399.75</v>
      </c>
      <c r="H10981" s="8">
        <f>VLOOKUP(C10981,Products!$A$2:$F$20,6,TRUE)</f>
        <v>27.950000000000003</v>
      </c>
      <c r="I10981" s="8">
        <f t="shared" si="343"/>
        <v>139.75</v>
      </c>
      <c r="J10981" s="42">
        <f>VLOOKUP(B10981,Invoices!A:I,9,TRUE)</f>
        <v>2021</v>
      </c>
    </row>
    <row r="10982" spans="1:10" x14ac:dyDescent="0.15">
      <c r="A10982" t="s">
        <v>14342</v>
      </c>
      <c r="B10982" t="s">
        <v>2309</v>
      </c>
      <c r="C10982" t="s">
        <v>94</v>
      </c>
      <c r="D10982" t="s">
        <v>86</v>
      </c>
      <c r="E10982">
        <v>1</v>
      </c>
      <c r="F10982" s="8">
        <f>VLOOKUP(C10982,Products!$A$2:$E$20,5,TRUE)</f>
        <v>3.5</v>
      </c>
      <c r="G10982" s="8">
        <f t="shared" si="342"/>
        <v>3.5</v>
      </c>
      <c r="H10982" s="8">
        <f>VLOOKUP(C10982,Products!$A$2:$F$20,6,TRUE)</f>
        <v>0.54999999999999982</v>
      </c>
      <c r="I10982" s="8">
        <f t="shared" si="343"/>
        <v>0.54999999999999982</v>
      </c>
      <c r="J10982" s="42">
        <f>VLOOKUP(B10982,Invoices!A:I,9,TRUE)</f>
        <v>2021</v>
      </c>
    </row>
    <row r="10983" spans="1:10" x14ac:dyDescent="0.15">
      <c r="A10983" t="s">
        <v>14343</v>
      </c>
      <c r="B10983" t="s">
        <v>2309</v>
      </c>
      <c r="C10983" t="s">
        <v>103</v>
      </c>
      <c r="D10983" t="s">
        <v>77</v>
      </c>
      <c r="E10983">
        <v>1</v>
      </c>
      <c r="F10983" s="8">
        <f>VLOOKUP(C10983,Products!$A$2:$E$20,5,TRUE)</f>
        <v>8.9499999999999993</v>
      </c>
      <c r="G10983" s="8">
        <f t="shared" si="342"/>
        <v>8.9499999999999993</v>
      </c>
      <c r="H10983" s="8">
        <f>VLOOKUP(C10983,Products!$A$2:$F$20,6,TRUE)</f>
        <v>3.1999999999999993</v>
      </c>
      <c r="I10983" s="8">
        <f t="shared" si="343"/>
        <v>3.1999999999999993</v>
      </c>
      <c r="J10983" s="42">
        <f>VLOOKUP(B10983,Invoices!A:I,9,TRUE)</f>
        <v>2021</v>
      </c>
    </row>
    <row r="10984" spans="1:10" x14ac:dyDescent="0.15">
      <c r="A10984" t="s">
        <v>14344</v>
      </c>
      <c r="B10984" t="s">
        <v>2309</v>
      </c>
      <c r="C10984" t="s">
        <v>89</v>
      </c>
      <c r="D10984" t="s">
        <v>80</v>
      </c>
      <c r="E10984">
        <v>3</v>
      </c>
      <c r="F10984" s="8">
        <f>VLOOKUP(C10984,Products!$A$2:$E$20,5,TRUE)</f>
        <v>15.95</v>
      </c>
      <c r="G10984" s="8">
        <f t="shared" si="342"/>
        <v>47.849999999999994</v>
      </c>
      <c r="H10984" s="8">
        <f>VLOOKUP(C10984,Products!$A$2:$F$20,6,TRUE)</f>
        <v>6</v>
      </c>
      <c r="I10984" s="8">
        <f t="shared" si="343"/>
        <v>18</v>
      </c>
      <c r="J10984" s="42">
        <f>VLOOKUP(B10984,Invoices!A:I,9,TRUE)</f>
        <v>2021</v>
      </c>
    </row>
    <row r="10985" spans="1:10" x14ac:dyDescent="0.15">
      <c r="A10985" t="s">
        <v>14345</v>
      </c>
      <c r="B10985" t="s">
        <v>2309</v>
      </c>
      <c r="C10985" t="s">
        <v>105</v>
      </c>
      <c r="D10985" t="s">
        <v>81</v>
      </c>
      <c r="E10985">
        <v>4</v>
      </c>
      <c r="F10985" s="8">
        <f>VLOOKUP(C10985,Products!$A$2:$E$20,5,TRUE)</f>
        <v>8.9499999999999993</v>
      </c>
      <c r="G10985" s="8">
        <f t="shared" si="342"/>
        <v>35.799999999999997</v>
      </c>
      <c r="H10985" s="8">
        <f>VLOOKUP(C10985,Products!$A$2:$F$20,6,TRUE)</f>
        <v>3.1999999999999993</v>
      </c>
      <c r="I10985" s="8">
        <f t="shared" si="343"/>
        <v>12.799999999999997</v>
      </c>
      <c r="J10985" s="42">
        <f>VLOOKUP(B10985,Invoices!A:I,9,TRUE)</f>
        <v>2021</v>
      </c>
    </row>
    <row r="10986" spans="1:10" x14ac:dyDescent="0.15">
      <c r="A10986" t="s">
        <v>14346</v>
      </c>
      <c r="B10986" t="s">
        <v>2309</v>
      </c>
      <c r="C10986" t="s">
        <v>99</v>
      </c>
      <c r="D10986" t="s">
        <v>84</v>
      </c>
      <c r="E10986">
        <v>1</v>
      </c>
      <c r="F10986" s="8">
        <f>VLOOKUP(C10986,Products!$A$2:$E$20,5,TRUE)</f>
        <v>3.5</v>
      </c>
      <c r="G10986" s="8">
        <f t="shared" si="342"/>
        <v>3.5</v>
      </c>
      <c r="H10986" s="8">
        <f>VLOOKUP(C10986,Products!$A$2:$F$20,6,TRUE)</f>
        <v>0.54999999999999982</v>
      </c>
      <c r="I10986" s="8">
        <f t="shared" si="343"/>
        <v>0.54999999999999982</v>
      </c>
      <c r="J10986" s="42">
        <f>VLOOKUP(B10986,Invoices!A:I,9,TRUE)</f>
        <v>2021</v>
      </c>
    </row>
    <row r="10987" spans="1:10" x14ac:dyDescent="0.15">
      <c r="A10987" t="s">
        <v>14347</v>
      </c>
      <c r="B10987" t="s">
        <v>2309</v>
      </c>
      <c r="C10987" t="s">
        <v>90</v>
      </c>
      <c r="D10987" t="s">
        <v>72</v>
      </c>
      <c r="E10987">
        <v>1</v>
      </c>
      <c r="F10987" s="8">
        <f>VLOOKUP(C10987,Products!$A$2:$E$20,5,TRUE)</f>
        <v>8.9499999999999993</v>
      </c>
      <c r="G10987" s="8">
        <f t="shared" si="342"/>
        <v>8.9499999999999993</v>
      </c>
      <c r="H10987" s="8">
        <f>VLOOKUP(C10987,Products!$A$2:$F$20,6,TRUE)</f>
        <v>5.6999999999999993</v>
      </c>
      <c r="I10987" s="8">
        <f t="shared" si="343"/>
        <v>5.6999999999999993</v>
      </c>
      <c r="J10987" s="42">
        <f>VLOOKUP(B10987,Invoices!A:I,9,TRUE)</f>
        <v>2021</v>
      </c>
    </row>
    <row r="10988" spans="1:10" x14ac:dyDescent="0.15">
      <c r="A10988" t="s">
        <v>14348</v>
      </c>
      <c r="B10988" t="s">
        <v>2309</v>
      </c>
      <c r="C10988" t="s">
        <v>93</v>
      </c>
      <c r="D10988" t="s">
        <v>76</v>
      </c>
      <c r="E10988">
        <v>20</v>
      </c>
      <c r="F10988" s="8">
        <f>VLOOKUP(C10988,Products!$A$2:$E$20,5,TRUE)</f>
        <v>9.9499999999999993</v>
      </c>
      <c r="G10988" s="8">
        <f t="shared" si="342"/>
        <v>199</v>
      </c>
      <c r="H10988" s="8">
        <f>VLOOKUP(C10988,Products!$A$2:$F$20,6,TRUE)</f>
        <v>1.9499999999999993</v>
      </c>
      <c r="I10988" s="8">
        <f t="shared" si="343"/>
        <v>38.999999999999986</v>
      </c>
      <c r="J10988" s="42">
        <f>VLOOKUP(B10988,Invoices!A:I,9,TRUE)</f>
        <v>2021</v>
      </c>
    </row>
    <row r="10989" spans="1:10" x14ac:dyDescent="0.15">
      <c r="A10989" t="s">
        <v>14349</v>
      </c>
      <c r="B10989" t="s">
        <v>2310</v>
      </c>
      <c r="C10989" t="s">
        <v>105</v>
      </c>
      <c r="D10989" t="s">
        <v>81</v>
      </c>
      <c r="E10989">
        <v>1</v>
      </c>
      <c r="F10989" s="8">
        <f>VLOOKUP(C10989,Products!$A$2:$E$20,5,TRUE)</f>
        <v>8.9499999999999993</v>
      </c>
      <c r="G10989" s="8">
        <f t="shared" si="342"/>
        <v>8.9499999999999993</v>
      </c>
      <c r="H10989" s="8">
        <f>VLOOKUP(C10989,Products!$A$2:$F$20,6,TRUE)</f>
        <v>3.1999999999999993</v>
      </c>
      <c r="I10989" s="8">
        <f t="shared" si="343"/>
        <v>3.1999999999999993</v>
      </c>
      <c r="J10989" s="42">
        <f>VLOOKUP(B10989,Invoices!A:I,9,TRUE)</f>
        <v>2021</v>
      </c>
    </row>
    <row r="10990" spans="1:10" x14ac:dyDescent="0.15">
      <c r="A10990" t="s">
        <v>14350</v>
      </c>
      <c r="B10990" t="s">
        <v>2310</v>
      </c>
      <c r="C10990" t="s">
        <v>101</v>
      </c>
      <c r="D10990" t="s">
        <v>69</v>
      </c>
      <c r="E10990">
        <v>3</v>
      </c>
      <c r="F10990" s="8">
        <f>VLOOKUP(C10990,Products!$A$2:$E$20,5,TRUE)</f>
        <v>129.94999999999999</v>
      </c>
      <c r="G10990" s="8">
        <f t="shared" si="342"/>
        <v>389.84999999999997</v>
      </c>
      <c r="H10990" s="8">
        <f>VLOOKUP(C10990,Products!$A$2:$F$20,6,TRUE)</f>
        <v>40.449999999999989</v>
      </c>
      <c r="I10990" s="8">
        <f t="shared" si="343"/>
        <v>121.34999999999997</v>
      </c>
      <c r="J10990" s="42">
        <f>VLOOKUP(B10990,Invoices!A:I,9,TRUE)</f>
        <v>2021</v>
      </c>
    </row>
    <row r="10991" spans="1:10" x14ac:dyDescent="0.15">
      <c r="A10991" t="s">
        <v>14351</v>
      </c>
      <c r="B10991" t="s">
        <v>2310</v>
      </c>
      <c r="C10991" t="s">
        <v>104</v>
      </c>
      <c r="D10991" t="s">
        <v>71</v>
      </c>
      <c r="E10991">
        <v>15</v>
      </c>
      <c r="F10991" s="8">
        <f>VLOOKUP(C10991,Products!$A$2:$E$20,5,TRUE)</f>
        <v>2.95</v>
      </c>
      <c r="G10991" s="8">
        <f t="shared" si="342"/>
        <v>44.25</v>
      </c>
      <c r="H10991" s="8">
        <f>VLOOKUP(C10991,Products!$A$2:$F$20,6,TRUE)</f>
        <v>1.1500000000000001</v>
      </c>
      <c r="I10991" s="8">
        <f t="shared" si="343"/>
        <v>17.250000000000004</v>
      </c>
      <c r="J10991" s="42">
        <f>VLOOKUP(B10991,Invoices!A:I,9,TRUE)</f>
        <v>2021</v>
      </c>
    </row>
    <row r="10992" spans="1:10" x14ac:dyDescent="0.15">
      <c r="A10992" t="s">
        <v>14352</v>
      </c>
      <c r="B10992" t="s">
        <v>2310</v>
      </c>
      <c r="C10992" t="s">
        <v>99</v>
      </c>
      <c r="D10992" t="s">
        <v>84</v>
      </c>
      <c r="E10992">
        <v>1</v>
      </c>
      <c r="F10992" s="8">
        <f>VLOOKUP(C10992,Products!$A$2:$E$20,5,TRUE)</f>
        <v>3.5</v>
      </c>
      <c r="G10992" s="8">
        <f t="shared" si="342"/>
        <v>3.5</v>
      </c>
      <c r="H10992" s="8">
        <f>VLOOKUP(C10992,Products!$A$2:$F$20,6,TRUE)</f>
        <v>0.54999999999999982</v>
      </c>
      <c r="I10992" s="8">
        <f t="shared" si="343"/>
        <v>0.54999999999999982</v>
      </c>
      <c r="J10992" s="42">
        <f>VLOOKUP(B10992,Invoices!A:I,9,TRUE)</f>
        <v>2021</v>
      </c>
    </row>
    <row r="10993" spans="1:10" x14ac:dyDescent="0.15">
      <c r="A10993" t="s">
        <v>14353</v>
      </c>
      <c r="B10993" t="s">
        <v>2310</v>
      </c>
      <c r="C10993" t="s">
        <v>95</v>
      </c>
      <c r="D10993" t="s">
        <v>73</v>
      </c>
      <c r="E10993">
        <v>1</v>
      </c>
      <c r="F10993" s="8">
        <f>VLOOKUP(C10993,Products!$A$2:$E$20,5,TRUE)</f>
        <v>12.95</v>
      </c>
      <c r="G10993" s="8">
        <f t="shared" si="342"/>
        <v>12.95</v>
      </c>
      <c r="H10993" s="8">
        <f>VLOOKUP(C10993,Products!$A$2:$F$20,6,TRUE)</f>
        <v>4.1999999999999993</v>
      </c>
      <c r="I10993" s="8">
        <f t="shared" si="343"/>
        <v>4.1999999999999993</v>
      </c>
      <c r="J10993" s="42">
        <f>VLOOKUP(B10993,Invoices!A:I,9,TRUE)</f>
        <v>2021</v>
      </c>
    </row>
    <row r="10994" spans="1:10" x14ac:dyDescent="0.15">
      <c r="A10994" t="s">
        <v>14354</v>
      </c>
      <c r="B10994" t="s">
        <v>2310</v>
      </c>
      <c r="C10994" t="s">
        <v>103</v>
      </c>
      <c r="D10994" t="s">
        <v>77</v>
      </c>
      <c r="E10994">
        <v>1</v>
      </c>
      <c r="F10994" s="8">
        <f>VLOOKUP(C10994,Products!$A$2:$E$20,5,TRUE)</f>
        <v>8.9499999999999993</v>
      </c>
      <c r="G10994" s="8">
        <f t="shared" si="342"/>
        <v>8.9499999999999993</v>
      </c>
      <c r="H10994" s="8">
        <f>VLOOKUP(C10994,Products!$A$2:$F$20,6,TRUE)</f>
        <v>3.1999999999999993</v>
      </c>
      <c r="I10994" s="8">
        <f t="shared" si="343"/>
        <v>3.1999999999999993</v>
      </c>
      <c r="J10994" s="42">
        <f>VLOOKUP(B10994,Invoices!A:I,9,TRUE)</f>
        <v>2021</v>
      </c>
    </row>
    <row r="10995" spans="1:10" x14ac:dyDescent="0.15">
      <c r="A10995" t="s">
        <v>14355</v>
      </c>
      <c r="B10995" t="s">
        <v>2310</v>
      </c>
      <c r="C10995" t="s">
        <v>90</v>
      </c>
      <c r="D10995" t="s">
        <v>72</v>
      </c>
      <c r="E10995">
        <v>50</v>
      </c>
      <c r="F10995" s="8">
        <f>VLOOKUP(C10995,Products!$A$2:$E$20,5,TRUE)</f>
        <v>8.9499999999999993</v>
      </c>
      <c r="G10995" s="8">
        <f t="shared" si="342"/>
        <v>447.49999999999994</v>
      </c>
      <c r="H10995" s="8">
        <f>VLOOKUP(C10995,Products!$A$2:$F$20,6,TRUE)</f>
        <v>5.6999999999999993</v>
      </c>
      <c r="I10995" s="8">
        <f t="shared" si="343"/>
        <v>284.99999999999994</v>
      </c>
      <c r="J10995" s="42">
        <f>VLOOKUP(B10995,Invoices!A:I,9,TRUE)</f>
        <v>2021</v>
      </c>
    </row>
    <row r="10996" spans="1:10" x14ac:dyDescent="0.15">
      <c r="A10996" t="s">
        <v>14356</v>
      </c>
      <c r="B10996" t="s">
        <v>2310</v>
      </c>
      <c r="C10996" t="s">
        <v>96</v>
      </c>
      <c r="D10996" t="s">
        <v>75</v>
      </c>
      <c r="E10996">
        <v>2</v>
      </c>
      <c r="F10996" s="8">
        <f>VLOOKUP(C10996,Products!$A$2:$E$20,5,TRUE)</f>
        <v>79.95</v>
      </c>
      <c r="G10996" s="8">
        <f t="shared" si="342"/>
        <v>159.9</v>
      </c>
      <c r="H10996" s="8">
        <f>VLOOKUP(C10996,Products!$A$2:$F$20,6,TRUE)</f>
        <v>27.950000000000003</v>
      </c>
      <c r="I10996" s="8">
        <f t="shared" si="343"/>
        <v>55.900000000000006</v>
      </c>
      <c r="J10996" s="42">
        <f>VLOOKUP(B10996,Invoices!A:I,9,TRUE)</f>
        <v>2021</v>
      </c>
    </row>
    <row r="10997" spans="1:10" x14ac:dyDescent="0.15">
      <c r="A10997" t="s">
        <v>14357</v>
      </c>
      <c r="B10997" t="s">
        <v>2310</v>
      </c>
      <c r="C10997" t="s">
        <v>91</v>
      </c>
      <c r="D10997" t="s">
        <v>70</v>
      </c>
      <c r="E10997">
        <v>2</v>
      </c>
      <c r="F10997" s="8">
        <f>VLOOKUP(C10997,Products!$A$2:$E$20,5,TRUE)</f>
        <v>49.95</v>
      </c>
      <c r="G10997" s="8">
        <f t="shared" si="342"/>
        <v>99.9</v>
      </c>
      <c r="H10997" s="8">
        <f>VLOOKUP(C10997,Products!$A$2:$F$20,6,TRUE)</f>
        <v>21.200000000000003</v>
      </c>
      <c r="I10997" s="8">
        <f t="shared" si="343"/>
        <v>42.400000000000006</v>
      </c>
      <c r="J10997" s="42">
        <f>VLOOKUP(B10997,Invoices!A:I,9,TRUE)</f>
        <v>2021</v>
      </c>
    </row>
    <row r="10998" spans="1:10" x14ac:dyDescent="0.15">
      <c r="A10998" t="s">
        <v>14358</v>
      </c>
      <c r="B10998" t="s">
        <v>2311</v>
      </c>
      <c r="C10998" t="s">
        <v>101</v>
      </c>
      <c r="D10998" t="s">
        <v>69</v>
      </c>
      <c r="E10998">
        <v>10</v>
      </c>
      <c r="F10998" s="8">
        <f>VLOOKUP(C10998,Products!$A$2:$E$20,5,TRUE)</f>
        <v>129.94999999999999</v>
      </c>
      <c r="G10998" s="8">
        <f t="shared" si="342"/>
        <v>1299.5</v>
      </c>
      <c r="H10998" s="8">
        <f>VLOOKUP(C10998,Products!$A$2:$F$20,6,TRUE)</f>
        <v>40.449999999999989</v>
      </c>
      <c r="I10998" s="8">
        <f t="shared" si="343"/>
        <v>404.49999999999989</v>
      </c>
      <c r="J10998" s="42">
        <f>VLOOKUP(B10998,Invoices!A:I,9,TRUE)</f>
        <v>2021</v>
      </c>
    </row>
    <row r="10999" spans="1:10" x14ac:dyDescent="0.15">
      <c r="A10999" t="s">
        <v>14359</v>
      </c>
      <c r="B10999" t="s">
        <v>2311</v>
      </c>
      <c r="C10999" t="s">
        <v>90</v>
      </c>
      <c r="D10999" t="s">
        <v>72</v>
      </c>
      <c r="E10999">
        <v>2</v>
      </c>
      <c r="F10999" s="8">
        <f>VLOOKUP(C10999,Products!$A$2:$E$20,5,TRUE)</f>
        <v>8.9499999999999993</v>
      </c>
      <c r="G10999" s="8">
        <f t="shared" si="342"/>
        <v>17.899999999999999</v>
      </c>
      <c r="H10999" s="8">
        <f>VLOOKUP(C10999,Products!$A$2:$F$20,6,TRUE)</f>
        <v>5.6999999999999993</v>
      </c>
      <c r="I10999" s="8">
        <f t="shared" si="343"/>
        <v>11.399999999999999</v>
      </c>
      <c r="J10999" s="42">
        <f>VLOOKUP(B10999,Invoices!A:I,9,TRUE)</f>
        <v>2021</v>
      </c>
    </row>
    <row r="11000" spans="1:10" x14ac:dyDescent="0.15">
      <c r="A11000" t="s">
        <v>14360</v>
      </c>
      <c r="B11000" t="s">
        <v>2311</v>
      </c>
      <c r="C11000" t="s">
        <v>97</v>
      </c>
      <c r="D11000" t="s">
        <v>74</v>
      </c>
      <c r="E11000">
        <v>10</v>
      </c>
      <c r="F11000" s="8">
        <f>VLOOKUP(C11000,Products!$A$2:$E$20,5,TRUE)</f>
        <v>1.5</v>
      </c>
      <c r="G11000" s="8">
        <f t="shared" si="342"/>
        <v>15</v>
      </c>
      <c r="H11000" s="8">
        <f>VLOOKUP(C11000,Products!$A$2:$F$20,6,TRUE)</f>
        <v>0.5</v>
      </c>
      <c r="I11000" s="8">
        <f t="shared" si="343"/>
        <v>5</v>
      </c>
      <c r="J11000" s="42">
        <f>VLOOKUP(B11000,Invoices!A:I,9,TRUE)</f>
        <v>2021</v>
      </c>
    </row>
    <row r="11001" spans="1:10" x14ac:dyDescent="0.15">
      <c r="A11001" t="s">
        <v>14361</v>
      </c>
      <c r="B11001" t="s">
        <v>2311</v>
      </c>
      <c r="C11001" t="s">
        <v>96</v>
      </c>
      <c r="D11001" t="s">
        <v>75</v>
      </c>
      <c r="E11001">
        <v>2</v>
      </c>
      <c r="F11001" s="8">
        <f>VLOOKUP(C11001,Products!$A$2:$E$20,5,TRUE)</f>
        <v>79.95</v>
      </c>
      <c r="G11001" s="8">
        <f t="shared" si="342"/>
        <v>159.9</v>
      </c>
      <c r="H11001" s="8">
        <f>VLOOKUP(C11001,Products!$A$2:$F$20,6,TRUE)</f>
        <v>27.950000000000003</v>
      </c>
      <c r="I11001" s="8">
        <f t="shared" si="343"/>
        <v>55.900000000000006</v>
      </c>
      <c r="J11001" s="42">
        <f>VLOOKUP(B11001,Invoices!A:I,9,TRUE)</f>
        <v>2021</v>
      </c>
    </row>
    <row r="11002" spans="1:10" x14ac:dyDescent="0.15">
      <c r="A11002" t="s">
        <v>14362</v>
      </c>
      <c r="B11002" t="s">
        <v>2311</v>
      </c>
      <c r="C11002" t="s">
        <v>99</v>
      </c>
      <c r="D11002" t="s">
        <v>84</v>
      </c>
      <c r="E11002">
        <v>4</v>
      </c>
      <c r="F11002" s="8">
        <f>VLOOKUP(C11002,Products!$A$2:$E$20,5,TRUE)</f>
        <v>3.5</v>
      </c>
      <c r="G11002" s="8">
        <f t="shared" si="342"/>
        <v>14</v>
      </c>
      <c r="H11002" s="8">
        <f>VLOOKUP(C11002,Products!$A$2:$F$20,6,TRUE)</f>
        <v>0.54999999999999982</v>
      </c>
      <c r="I11002" s="8">
        <f t="shared" si="343"/>
        <v>2.1999999999999993</v>
      </c>
      <c r="J11002" s="42">
        <f>VLOOKUP(B11002,Invoices!A:I,9,TRUE)</f>
        <v>2021</v>
      </c>
    </row>
    <row r="11003" spans="1:10" x14ac:dyDescent="0.15">
      <c r="A11003" t="s">
        <v>14363</v>
      </c>
      <c r="B11003" t="s">
        <v>2311</v>
      </c>
      <c r="C11003" t="s">
        <v>105</v>
      </c>
      <c r="D11003" t="s">
        <v>81</v>
      </c>
      <c r="E11003">
        <v>2</v>
      </c>
      <c r="F11003" s="8">
        <f>VLOOKUP(C11003,Products!$A$2:$E$20,5,TRUE)</f>
        <v>8.9499999999999993</v>
      </c>
      <c r="G11003" s="8">
        <f t="shared" si="342"/>
        <v>17.899999999999999</v>
      </c>
      <c r="H11003" s="8">
        <f>VLOOKUP(C11003,Products!$A$2:$F$20,6,TRUE)</f>
        <v>3.1999999999999993</v>
      </c>
      <c r="I11003" s="8">
        <f t="shared" si="343"/>
        <v>6.3999999999999986</v>
      </c>
      <c r="J11003" s="42">
        <f>VLOOKUP(B11003,Invoices!A:I,9,TRUE)</f>
        <v>2021</v>
      </c>
    </row>
    <row r="11004" spans="1:10" x14ac:dyDescent="0.15">
      <c r="A11004" t="s">
        <v>14364</v>
      </c>
      <c r="B11004" t="s">
        <v>2311</v>
      </c>
      <c r="C11004" t="s">
        <v>92</v>
      </c>
      <c r="D11004" t="s">
        <v>82</v>
      </c>
      <c r="E11004">
        <v>2</v>
      </c>
      <c r="F11004" s="8">
        <f>VLOOKUP(C11004,Products!$A$2:$E$20,5,TRUE)</f>
        <v>19.95</v>
      </c>
      <c r="G11004" s="8">
        <f t="shared" si="342"/>
        <v>39.9</v>
      </c>
      <c r="H11004" s="8">
        <f>VLOOKUP(C11004,Products!$A$2:$F$20,6,TRUE)</f>
        <v>7.4499999999999993</v>
      </c>
      <c r="I11004" s="8">
        <f t="shared" si="343"/>
        <v>14.899999999999999</v>
      </c>
      <c r="J11004" s="42">
        <f>VLOOKUP(B11004,Invoices!A:I,9,TRUE)</f>
        <v>2021</v>
      </c>
    </row>
    <row r="11005" spans="1:10" x14ac:dyDescent="0.15">
      <c r="A11005" t="s">
        <v>14365</v>
      </c>
      <c r="B11005" t="s">
        <v>2311</v>
      </c>
      <c r="C11005" t="s">
        <v>103</v>
      </c>
      <c r="D11005" t="s">
        <v>77</v>
      </c>
      <c r="E11005">
        <v>1</v>
      </c>
      <c r="F11005" s="8">
        <f>VLOOKUP(C11005,Products!$A$2:$E$20,5,TRUE)</f>
        <v>8.9499999999999993</v>
      </c>
      <c r="G11005" s="8">
        <f t="shared" si="342"/>
        <v>8.9499999999999993</v>
      </c>
      <c r="H11005" s="8">
        <f>VLOOKUP(C11005,Products!$A$2:$F$20,6,TRUE)</f>
        <v>3.1999999999999993</v>
      </c>
      <c r="I11005" s="8">
        <f t="shared" si="343"/>
        <v>3.1999999999999993</v>
      </c>
      <c r="J11005" s="42">
        <f>VLOOKUP(B11005,Invoices!A:I,9,TRUE)</f>
        <v>2021</v>
      </c>
    </row>
    <row r="11006" spans="1:10" x14ac:dyDescent="0.15">
      <c r="A11006" t="s">
        <v>14366</v>
      </c>
      <c r="B11006" t="s">
        <v>2311</v>
      </c>
      <c r="C11006" t="s">
        <v>94</v>
      </c>
      <c r="D11006" t="s">
        <v>86</v>
      </c>
      <c r="E11006">
        <v>2</v>
      </c>
      <c r="F11006" s="8">
        <f>VLOOKUP(C11006,Products!$A$2:$E$20,5,TRUE)</f>
        <v>3.5</v>
      </c>
      <c r="G11006" s="8">
        <f t="shared" si="342"/>
        <v>7</v>
      </c>
      <c r="H11006" s="8">
        <f>VLOOKUP(C11006,Products!$A$2:$F$20,6,TRUE)</f>
        <v>0.54999999999999982</v>
      </c>
      <c r="I11006" s="8">
        <f t="shared" si="343"/>
        <v>1.0999999999999996</v>
      </c>
      <c r="J11006" s="42">
        <f>VLOOKUP(B11006,Invoices!A:I,9,TRUE)</f>
        <v>2021</v>
      </c>
    </row>
    <row r="11007" spans="1:10" x14ac:dyDescent="0.15">
      <c r="A11007" t="s">
        <v>14367</v>
      </c>
      <c r="B11007" t="s">
        <v>2311</v>
      </c>
      <c r="C11007" t="s">
        <v>100</v>
      </c>
      <c r="D11007" t="s">
        <v>78</v>
      </c>
      <c r="E11007">
        <v>4</v>
      </c>
      <c r="F11007" s="8">
        <f>VLOOKUP(C11007,Products!$A$2:$E$20,5,TRUE)</f>
        <v>49.95</v>
      </c>
      <c r="G11007" s="8">
        <f t="shared" si="342"/>
        <v>199.8</v>
      </c>
      <c r="H11007" s="8">
        <f>VLOOKUP(C11007,Products!$A$2:$F$20,6,TRUE)</f>
        <v>19.950000000000003</v>
      </c>
      <c r="I11007" s="8">
        <f t="shared" si="343"/>
        <v>79.800000000000011</v>
      </c>
      <c r="J11007" s="42">
        <f>VLOOKUP(B11007,Invoices!A:I,9,TRUE)</f>
        <v>2021</v>
      </c>
    </row>
    <row r="11008" spans="1:10" x14ac:dyDescent="0.15">
      <c r="A11008" t="s">
        <v>14368</v>
      </c>
      <c r="B11008" t="s">
        <v>2312</v>
      </c>
      <c r="C11008" t="s">
        <v>94</v>
      </c>
      <c r="D11008" t="s">
        <v>86</v>
      </c>
      <c r="E11008">
        <v>4</v>
      </c>
      <c r="F11008" s="8">
        <f>VLOOKUP(C11008,Products!$A$2:$E$20,5,TRUE)</f>
        <v>3.5</v>
      </c>
      <c r="G11008" s="8">
        <f t="shared" si="342"/>
        <v>14</v>
      </c>
      <c r="H11008" s="8">
        <f>VLOOKUP(C11008,Products!$A$2:$F$20,6,TRUE)</f>
        <v>0.54999999999999982</v>
      </c>
      <c r="I11008" s="8">
        <f t="shared" si="343"/>
        <v>2.1999999999999993</v>
      </c>
      <c r="J11008" s="42">
        <f>VLOOKUP(B11008,Invoices!A:I,9,TRUE)</f>
        <v>2021</v>
      </c>
    </row>
    <row r="11009" spans="1:10" x14ac:dyDescent="0.15">
      <c r="A11009" t="s">
        <v>14369</v>
      </c>
      <c r="B11009" t="s">
        <v>2312</v>
      </c>
      <c r="C11009" t="s">
        <v>101</v>
      </c>
      <c r="D11009" t="s">
        <v>69</v>
      </c>
      <c r="E11009">
        <v>2</v>
      </c>
      <c r="F11009" s="8">
        <f>VLOOKUP(C11009,Products!$A$2:$E$20,5,TRUE)</f>
        <v>129.94999999999999</v>
      </c>
      <c r="G11009" s="8">
        <f t="shared" si="342"/>
        <v>259.89999999999998</v>
      </c>
      <c r="H11009" s="8">
        <f>VLOOKUP(C11009,Products!$A$2:$F$20,6,TRUE)</f>
        <v>40.449999999999989</v>
      </c>
      <c r="I11009" s="8">
        <f t="shared" si="343"/>
        <v>80.899999999999977</v>
      </c>
      <c r="J11009" s="42">
        <f>VLOOKUP(B11009,Invoices!A:I,9,TRUE)</f>
        <v>2021</v>
      </c>
    </row>
    <row r="11010" spans="1:10" x14ac:dyDescent="0.15">
      <c r="A11010" t="s">
        <v>14370</v>
      </c>
      <c r="B11010" t="s">
        <v>2312</v>
      </c>
      <c r="C11010" t="s">
        <v>102</v>
      </c>
      <c r="D11010" t="s">
        <v>83</v>
      </c>
      <c r="E11010">
        <v>8</v>
      </c>
      <c r="F11010" s="8">
        <f>VLOOKUP(C11010,Products!$A$2:$E$20,5,TRUE)</f>
        <v>29.95</v>
      </c>
      <c r="G11010" s="8">
        <f t="shared" si="342"/>
        <v>239.6</v>
      </c>
      <c r="H11010" s="8">
        <f>VLOOKUP(C11010,Products!$A$2:$F$20,6,TRUE)</f>
        <v>15</v>
      </c>
      <c r="I11010" s="8">
        <f t="shared" si="343"/>
        <v>120</v>
      </c>
      <c r="J11010" s="42">
        <f>VLOOKUP(B11010,Invoices!A:I,9,TRUE)</f>
        <v>2021</v>
      </c>
    </row>
    <row r="11011" spans="1:10" x14ac:dyDescent="0.15">
      <c r="A11011" t="s">
        <v>14371</v>
      </c>
      <c r="B11011" t="s">
        <v>2313</v>
      </c>
      <c r="C11011" t="s">
        <v>90</v>
      </c>
      <c r="D11011" t="s">
        <v>72</v>
      </c>
      <c r="E11011">
        <v>3</v>
      </c>
      <c r="F11011" s="8">
        <f>VLOOKUP(C11011,Products!$A$2:$E$20,5,TRUE)</f>
        <v>8.9499999999999993</v>
      </c>
      <c r="G11011" s="8">
        <f t="shared" ref="G11011:G11074" si="344">F11011*E11011</f>
        <v>26.849999999999998</v>
      </c>
      <c r="H11011" s="8">
        <f>VLOOKUP(C11011,Products!$A$2:$F$20,6,TRUE)</f>
        <v>5.6999999999999993</v>
      </c>
      <c r="I11011" s="8">
        <f t="shared" ref="I11011:I11074" si="345">H11011*E11011</f>
        <v>17.099999999999998</v>
      </c>
      <c r="J11011" s="42">
        <f>VLOOKUP(B11011,Invoices!A:I,9,TRUE)</f>
        <v>2021</v>
      </c>
    </row>
    <row r="11012" spans="1:10" x14ac:dyDescent="0.15">
      <c r="A11012" t="s">
        <v>14372</v>
      </c>
      <c r="B11012" t="s">
        <v>2313</v>
      </c>
      <c r="C11012" t="s">
        <v>95</v>
      </c>
      <c r="D11012" t="s">
        <v>73</v>
      </c>
      <c r="E11012">
        <v>3</v>
      </c>
      <c r="F11012" s="8">
        <f>VLOOKUP(C11012,Products!$A$2:$E$20,5,TRUE)</f>
        <v>12.95</v>
      </c>
      <c r="G11012" s="8">
        <f t="shared" si="344"/>
        <v>38.849999999999994</v>
      </c>
      <c r="H11012" s="8">
        <f>VLOOKUP(C11012,Products!$A$2:$F$20,6,TRUE)</f>
        <v>4.1999999999999993</v>
      </c>
      <c r="I11012" s="8">
        <f t="shared" si="345"/>
        <v>12.599999999999998</v>
      </c>
      <c r="J11012" s="42">
        <f>VLOOKUP(B11012,Invoices!A:I,9,TRUE)</f>
        <v>2021</v>
      </c>
    </row>
    <row r="11013" spans="1:10" x14ac:dyDescent="0.15">
      <c r="A11013" t="s">
        <v>14373</v>
      </c>
      <c r="B11013" t="s">
        <v>2313</v>
      </c>
      <c r="C11013" t="s">
        <v>102</v>
      </c>
      <c r="D11013" t="s">
        <v>83</v>
      </c>
      <c r="E11013">
        <v>1</v>
      </c>
      <c r="F11013" s="8">
        <f>VLOOKUP(C11013,Products!$A$2:$E$20,5,TRUE)</f>
        <v>29.95</v>
      </c>
      <c r="G11013" s="8">
        <f t="shared" si="344"/>
        <v>29.95</v>
      </c>
      <c r="H11013" s="8">
        <f>VLOOKUP(C11013,Products!$A$2:$F$20,6,TRUE)</f>
        <v>15</v>
      </c>
      <c r="I11013" s="8">
        <f t="shared" si="345"/>
        <v>15</v>
      </c>
      <c r="J11013" s="42">
        <f>VLOOKUP(B11013,Invoices!A:I,9,TRUE)</f>
        <v>2021</v>
      </c>
    </row>
    <row r="11014" spans="1:10" x14ac:dyDescent="0.15">
      <c r="A11014" t="s">
        <v>14374</v>
      </c>
      <c r="B11014" t="s">
        <v>2313</v>
      </c>
      <c r="C11014" t="s">
        <v>105</v>
      </c>
      <c r="D11014" t="s">
        <v>81</v>
      </c>
      <c r="E11014">
        <v>10</v>
      </c>
      <c r="F11014" s="8">
        <f>VLOOKUP(C11014,Products!$A$2:$E$20,5,TRUE)</f>
        <v>8.9499999999999993</v>
      </c>
      <c r="G11014" s="8">
        <f t="shared" si="344"/>
        <v>89.5</v>
      </c>
      <c r="H11014" s="8">
        <f>VLOOKUP(C11014,Products!$A$2:$F$20,6,TRUE)</f>
        <v>3.1999999999999993</v>
      </c>
      <c r="I11014" s="8">
        <f t="shared" si="345"/>
        <v>31.999999999999993</v>
      </c>
      <c r="J11014" s="42">
        <f>VLOOKUP(B11014,Invoices!A:I,9,TRUE)</f>
        <v>2021</v>
      </c>
    </row>
    <row r="11015" spans="1:10" x14ac:dyDescent="0.15">
      <c r="A11015" t="s">
        <v>14375</v>
      </c>
      <c r="B11015" t="s">
        <v>2313</v>
      </c>
      <c r="C11015" t="s">
        <v>88</v>
      </c>
      <c r="D11015" t="s">
        <v>85</v>
      </c>
      <c r="E11015">
        <v>20</v>
      </c>
      <c r="F11015" s="8">
        <f>VLOOKUP(C11015,Products!$A$2:$E$20,5,TRUE)</f>
        <v>8.9499999999999993</v>
      </c>
      <c r="G11015" s="8">
        <f t="shared" si="344"/>
        <v>179</v>
      </c>
      <c r="H11015" s="8">
        <f>VLOOKUP(C11015,Products!$A$2:$F$20,6,TRUE)</f>
        <v>5.6999999999999993</v>
      </c>
      <c r="I11015" s="8">
        <f t="shared" si="345"/>
        <v>113.99999999999999</v>
      </c>
      <c r="J11015" s="42">
        <f>VLOOKUP(B11015,Invoices!A:I,9,TRUE)</f>
        <v>2021</v>
      </c>
    </row>
    <row r="11016" spans="1:10" x14ac:dyDescent="0.15">
      <c r="A11016" t="s">
        <v>14376</v>
      </c>
      <c r="B11016" t="s">
        <v>2313</v>
      </c>
      <c r="C11016" t="s">
        <v>98</v>
      </c>
      <c r="D11016" t="s">
        <v>79</v>
      </c>
      <c r="E11016">
        <v>1</v>
      </c>
      <c r="F11016" s="8">
        <f>VLOOKUP(C11016,Products!$A$2:$E$20,5,TRUE)</f>
        <v>14.95</v>
      </c>
      <c r="G11016" s="8">
        <f t="shared" si="344"/>
        <v>14.95</v>
      </c>
      <c r="H11016" s="8">
        <f>VLOOKUP(C11016,Products!$A$2:$F$20,6,TRUE)</f>
        <v>3.0499999999999989</v>
      </c>
      <c r="I11016" s="8">
        <f t="shared" si="345"/>
        <v>3.0499999999999989</v>
      </c>
      <c r="J11016" s="42">
        <f>VLOOKUP(B11016,Invoices!A:I,9,TRUE)</f>
        <v>2021</v>
      </c>
    </row>
    <row r="11017" spans="1:10" x14ac:dyDescent="0.15">
      <c r="A11017" t="s">
        <v>14377</v>
      </c>
      <c r="B11017" t="s">
        <v>2313</v>
      </c>
      <c r="C11017" t="s">
        <v>93</v>
      </c>
      <c r="D11017" t="s">
        <v>76</v>
      </c>
      <c r="E11017">
        <v>2</v>
      </c>
      <c r="F11017" s="8">
        <f>VLOOKUP(C11017,Products!$A$2:$E$20,5,TRUE)</f>
        <v>9.9499999999999993</v>
      </c>
      <c r="G11017" s="8">
        <f t="shared" si="344"/>
        <v>19.899999999999999</v>
      </c>
      <c r="H11017" s="8">
        <f>VLOOKUP(C11017,Products!$A$2:$F$20,6,TRUE)</f>
        <v>1.9499999999999993</v>
      </c>
      <c r="I11017" s="8">
        <f t="shared" si="345"/>
        <v>3.8999999999999986</v>
      </c>
      <c r="J11017" s="42">
        <f>VLOOKUP(B11017,Invoices!A:I,9,TRUE)</f>
        <v>2021</v>
      </c>
    </row>
    <row r="11018" spans="1:10" x14ac:dyDescent="0.15">
      <c r="A11018" t="s">
        <v>14378</v>
      </c>
      <c r="B11018" t="s">
        <v>2313</v>
      </c>
      <c r="C11018" t="s">
        <v>90</v>
      </c>
      <c r="D11018" t="s">
        <v>72</v>
      </c>
      <c r="E11018">
        <v>12</v>
      </c>
      <c r="F11018" s="8">
        <f>VLOOKUP(C11018,Products!$A$2:$E$20,5,TRUE)</f>
        <v>8.9499999999999993</v>
      </c>
      <c r="G11018" s="8">
        <f t="shared" si="344"/>
        <v>107.39999999999999</v>
      </c>
      <c r="H11018" s="8">
        <f>VLOOKUP(C11018,Products!$A$2:$F$20,6,TRUE)</f>
        <v>5.6999999999999993</v>
      </c>
      <c r="I11018" s="8">
        <f t="shared" si="345"/>
        <v>68.399999999999991</v>
      </c>
      <c r="J11018" s="42">
        <f>VLOOKUP(B11018,Invoices!A:I,9,TRUE)</f>
        <v>2021</v>
      </c>
    </row>
    <row r="11019" spans="1:10" x14ac:dyDescent="0.15">
      <c r="A11019" t="s">
        <v>14379</v>
      </c>
      <c r="B11019" t="s">
        <v>2313</v>
      </c>
      <c r="C11019" t="s">
        <v>102</v>
      </c>
      <c r="D11019" t="s">
        <v>83</v>
      </c>
      <c r="E11019">
        <v>1</v>
      </c>
      <c r="F11019" s="8">
        <f>VLOOKUP(C11019,Products!$A$2:$E$20,5,TRUE)</f>
        <v>29.95</v>
      </c>
      <c r="G11019" s="8">
        <f t="shared" si="344"/>
        <v>29.95</v>
      </c>
      <c r="H11019" s="8">
        <f>VLOOKUP(C11019,Products!$A$2:$F$20,6,TRUE)</f>
        <v>15</v>
      </c>
      <c r="I11019" s="8">
        <f t="shared" si="345"/>
        <v>15</v>
      </c>
      <c r="J11019" s="42">
        <f>VLOOKUP(B11019,Invoices!A:I,9,TRUE)</f>
        <v>2021</v>
      </c>
    </row>
    <row r="11020" spans="1:10" x14ac:dyDescent="0.15">
      <c r="A11020" t="s">
        <v>14380</v>
      </c>
      <c r="B11020" t="s">
        <v>2313</v>
      </c>
      <c r="C11020" t="s">
        <v>87</v>
      </c>
      <c r="D11020" t="s">
        <v>68</v>
      </c>
      <c r="E11020">
        <v>1</v>
      </c>
      <c r="F11020" s="8">
        <f>VLOOKUP(C11020,Products!$A$2:$E$20,5,TRUE)</f>
        <v>19.95</v>
      </c>
      <c r="G11020" s="8">
        <f t="shared" si="344"/>
        <v>19.95</v>
      </c>
      <c r="H11020" s="8">
        <f>VLOOKUP(C11020,Products!$A$2:$F$20,6,TRUE)</f>
        <v>7.4499999999999993</v>
      </c>
      <c r="I11020" s="8">
        <f t="shared" si="345"/>
        <v>7.4499999999999993</v>
      </c>
      <c r="J11020" s="42">
        <f>VLOOKUP(B11020,Invoices!A:I,9,TRUE)</f>
        <v>2021</v>
      </c>
    </row>
    <row r="11021" spans="1:10" x14ac:dyDescent="0.15">
      <c r="A11021" t="s">
        <v>14381</v>
      </c>
      <c r="B11021" t="s">
        <v>2313</v>
      </c>
      <c r="C11021" t="s">
        <v>104</v>
      </c>
      <c r="D11021" t="s">
        <v>71</v>
      </c>
      <c r="E11021">
        <v>4</v>
      </c>
      <c r="F11021" s="8">
        <f>VLOOKUP(C11021,Products!$A$2:$E$20,5,TRUE)</f>
        <v>2.95</v>
      </c>
      <c r="G11021" s="8">
        <f t="shared" si="344"/>
        <v>11.8</v>
      </c>
      <c r="H11021" s="8">
        <f>VLOOKUP(C11021,Products!$A$2:$F$20,6,TRUE)</f>
        <v>1.1500000000000001</v>
      </c>
      <c r="I11021" s="8">
        <f t="shared" si="345"/>
        <v>4.6000000000000005</v>
      </c>
      <c r="J11021" s="42">
        <f>VLOOKUP(B11021,Invoices!A:I,9,TRUE)</f>
        <v>2021</v>
      </c>
    </row>
    <row r="11022" spans="1:10" x14ac:dyDescent="0.15">
      <c r="A11022" t="s">
        <v>14382</v>
      </c>
      <c r="B11022" t="s">
        <v>2313</v>
      </c>
      <c r="C11022" t="s">
        <v>92</v>
      </c>
      <c r="D11022" t="s">
        <v>82</v>
      </c>
      <c r="E11022">
        <v>4</v>
      </c>
      <c r="F11022" s="8">
        <f>VLOOKUP(C11022,Products!$A$2:$E$20,5,TRUE)</f>
        <v>19.95</v>
      </c>
      <c r="G11022" s="8">
        <f t="shared" si="344"/>
        <v>79.8</v>
      </c>
      <c r="H11022" s="8">
        <f>VLOOKUP(C11022,Products!$A$2:$F$20,6,TRUE)</f>
        <v>7.4499999999999993</v>
      </c>
      <c r="I11022" s="8">
        <f t="shared" si="345"/>
        <v>29.799999999999997</v>
      </c>
      <c r="J11022" s="42">
        <f>VLOOKUP(B11022,Invoices!A:I,9,TRUE)</f>
        <v>2021</v>
      </c>
    </row>
    <row r="11023" spans="1:10" x14ac:dyDescent="0.15">
      <c r="A11023" t="s">
        <v>14383</v>
      </c>
      <c r="B11023" t="s">
        <v>2313</v>
      </c>
      <c r="C11023" t="s">
        <v>94</v>
      </c>
      <c r="D11023" t="s">
        <v>86</v>
      </c>
      <c r="E11023">
        <v>2</v>
      </c>
      <c r="F11023" s="8">
        <f>VLOOKUP(C11023,Products!$A$2:$E$20,5,TRUE)</f>
        <v>3.5</v>
      </c>
      <c r="G11023" s="8">
        <f t="shared" si="344"/>
        <v>7</v>
      </c>
      <c r="H11023" s="8">
        <f>VLOOKUP(C11023,Products!$A$2:$F$20,6,TRUE)</f>
        <v>0.54999999999999982</v>
      </c>
      <c r="I11023" s="8">
        <f t="shared" si="345"/>
        <v>1.0999999999999996</v>
      </c>
      <c r="J11023" s="42">
        <f>VLOOKUP(B11023,Invoices!A:I,9,TRUE)</f>
        <v>2021</v>
      </c>
    </row>
    <row r="11024" spans="1:10" x14ac:dyDescent="0.15">
      <c r="A11024" t="s">
        <v>14384</v>
      </c>
      <c r="B11024" t="s">
        <v>2313</v>
      </c>
      <c r="C11024" t="s">
        <v>99</v>
      </c>
      <c r="D11024" t="s">
        <v>84</v>
      </c>
      <c r="E11024">
        <v>5</v>
      </c>
      <c r="F11024" s="8">
        <f>VLOOKUP(C11024,Products!$A$2:$E$20,5,TRUE)</f>
        <v>3.5</v>
      </c>
      <c r="G11024" s="8">
        <f t="shared" si="344"/>
        <v>17.5</v>
      </c>
      <c r="H11024" s="8">
        <f>VLOOKUP(C11024,Products!$A$2:$F$20,6,TRUE)</f>
        <v>0.54999999999999982</v>
      </c>
      <c r="I11024" s="8">
        <f t="shared" si="345"/>
        <v>2.7499999999999991</v>
      </c>
      <c r="J11024" s="42">
        <f>VLOOKUP(B11024,Invoices!A:I,9,TRUE)</f>
        <v>2021</v>
      </c>
    </row>
    <row r="11025" spans="1:10" x14ac:dyDescent="0.15">
      <c r="A11025" t="s">
        <v>14385</v>
      </c>
      <c r="B11025" t="s">
        <v>2313</v>
      </c>
      <c r="C11025" t="s">
        <v>96</v>
      </c>
      <c r="D11025" t="s">
        <v>75</v>
      </c>
      <c r="E11025">
        <v>8</v>
      </c>
      <c r="F11025" s="8">
        <f>VLOOKUP(C11025,Products!$A$2:$E$20,5,TRUE)</f>
        <v>79.95</v>
      </c>
      <c r="G11025" s="8">
        <f t="shared" si="344"/>
        <v>639.6</v>
      </c>
      <c r="H11025" s="8">
        <f>VLOOKUP(C11025,Products!$A$2:$F$20,6,TRUE)</f>
        <v>27.950000000000003</v>
      </c>
      <c r="I11025" s="8">
        <f t="shared" si="345"/>
        <v>223.60000000000002</v>
      </c>
      <c r="J11025" s="42">
        <f>VLOOKUP(B11025,Invoices!A:I,9,TRUE)</f>
        <v>2021</v>
      </c>
    </row>
    <row r="11026" spans="1:10" x14ac:dyDescent="0.15">
      <c r="A11026" t="s">
        <v>14386</v>
      </c>
      <c r="B11026" t="s">
        <v>2313</v>
      </c>
      <c r="C11026" t="s">
        <v>96</v>
      </c>
      <c r="D11026" t="s">
        <v>75</v>
      </c>
      <c r="E11026">
        <v>1</v>
      </c>
      <c r="F11026" s="8">
        <f>VLOOKUP(C11026,Products!$A$2:$E$20,5,TRUE)</f>
        <v>79.95</v>
      </c>
      <c r="G11026" s="8">
        <f t="shared" si="344"/>
        <v>79.95</v>
      </c>
      <c r="H11026" s="8">
        <f>VLOOKUP(C11026,Products!$A$2:$F$20,6,TRUE)</f>
        <v>27.950000000000003</v>
      </c>
      <c r="I11026" s="8">
        <f t="shared" si="345"/>
        <v>27.950000000000003</v>
      </c>
      <c r="J11026" s="42">
        <f>VLOOKUP(B11026,Invoices!A:I,9,TRUE)</f>
        <v>2021</v>
      </c>
    </row>
    <row r="11027" spans="1:10" x14ac:dyDescent="0.15">
      <c r="A11027" t="s">
        <v>14387</v>
      </c>
      <c r="B11027" t="s">
        <v>2313</v>
      </c>
      <c r="C11027" t="s">
        <v>90</v>
      </c>
      <c r="D11027" t="s">
        <v>72</v>
      </c>
      <c r="E11027">
        <v>12</v>
      </c>
      <c r="F11027" s="8">
        <f>VLOOKUP(C11027,Products!$A$2:$E$20,5,TRUE)</f>
        <v>8.9499999999999993</v>
      </c>
      <c r="G11027" s="8">
        <f t="shared" si="344"/>
        <v>107.39999999999999</v>
      </c>
      <c r="H11027" s="8">
        <f>VLOOKUP(C11027,Products!$A$2:$F$20,6,TRUE)</f>
        <v>5.6999999999999993</v>
      </c>
      <c r="I11027" s="8">
        <f t="shared" si="345"/>
        <v>68.399999999999991</v>
      </c>
      <c r="J11027" s="42">
        <f>VLOOKUP(B11027,Invoices!A:I,9,TRUE)</f>
        <v>2021</v>
      </c>
    </row>
    <row r="11028" spans="1:10" x14ac:dyDescent="0.15">
      <c r="A11028" t="s">
        <v>14388</v>
      </c>
      <c r="B11028" t="s">
        <v>2313</v>
      </c>
      <c r="C11028" t="s">
        <v>97</v>
      </c>
      <c r="D11028" t="s">
        <v>74</v>
      </c>
      <c r="E11028">
        <v>1</v>
      </c>
      <c r="F11028" s="8">
        <f>VLOOKUP(C11028,Products!$A$2:$E$20,5,TRUE)</f>
        <v>1.5</v>
      </c>
      <c r="G11028" s="8">
        <f t="shared" si="344"/>
        <v>1.5</v>
      </c>
      <c r="H11028" s="8">
        <f>VLOOKUP(C11028,Products!$A$2:$F$20,6,TRUE)</f>
        <v>0.5</v>
      </c>
      <c r="I11028" s="8">
        <f t="shared" si="345"/>
        <v>0.5</v>
      </c>
      <c r="J11028" s="42">
        <f>VLOOKUP(B11028,Invoices!A:I,9,TRUE)</f>
        <v>2021</v>
      </c>
    </row>
    <row r="11029" spans="1:10" x14ac:dyDescent="0.15">
      <c r="A11029" t="s">
        <v>14389</v>
      </c>
      <c r="B11029" t="s">
        <v>2313</v>
      </c>
      <c r="C11029" t="s">
        <v>101</v>
      </c>
      <c r="D11029" t="s">
        <v>69</v>
      </c>
      <c r="E11029">
        <v>9</v>
      </c>
      <c r="F11029" s="8">
        <f>VLOOKUP(C11029,Products!$A$2:$E$20,5,TRUE)</f>
        <v>129.94999999999999</v>
      </c>
      <c r="G11029" s="8">
        <f t="shared" si="344"/>
        <v>1169.55</v>
      </c>
      <c r="H11029" s="8">
        <f>VLOOKUP(C11029,Products!$A$2:$F$20,6,TRUE)</f>
        <v>40.449999999999989</v>
      </c>
      <c r="I11029" s="8">
        <f t="shared" si="345"/>
        <v>364.0499999999999</v>
      </c>
      <c r="J11029" s="42">
        <f>VLOOKUP(B11029,Invoices!A:I,9,TRUE)</f>
        <v>2021</v>
      </c>
    </row>
    <row r="11030" spans="1:10" x14ac:dyDescent="0.15">
      <c r="A11030" t="s">
        <v>14390</v>
      </c>
      <c r="B11030" t="s">
        <v>2313</v>
      </c>
      <c r="C11030" t="s">
        <v>99</v>
      </c>
      <c r="D11030" t="s">
        <v>84</v>
      </c>
      <c r="E11030">
        <v>10</v>
      </c>
      <c r="F11030" s="8">
        <f>VLOOKUP(C11030,Products!$A$2:$E$20,5,TRUE)</f>
        <v>3.5</v>
      </c>
      <c r="G11030" s="8">
        <f t="shared" si="344"/>
        <v>35</v>
      </c>
      <c r="H11030" s="8">
        <f>VLOOKUP(C11030,Products!$A$2:$F$20,6,TRUE)</f>
        <v>0.54999999999999982</v>
      </c>
      <c r="I11030" s="8">
        <f t="shared" si="345"/>
        <v>5.4999999999999982</v>
      </c>
      <c r="J11030" s="42">
        <f>VLOOKUP(B11030,Invoices!A:I,9,TRUE)</f>
        <v>2021</v>
      </c>
    </row>
    <row r="11031" spans="1:10" x14ac:dyDescent="0.15">
      <c r="A11031" t="s">
        <v>14391</v>
      </c>
      <c r="B11031" t="s">
        <v>2313</v>
      </c>
      <c r="C11031" t="s">
        <v>92</v>
      </c>
      <c r="D11031" t="s">
        <v>82</v>
      </c>
      <c r="E11031">
        <v>25</v>
      </c>
      <c r="F11031" s="8">
        <f>VLOOKUP(C11031,Products!$A$2:$E$20,5,TRUE)</f>
        <v>19.95</v>
      </c>
      <c r="G11031" s="8">
        <f t="shared" si="344"/>
        <v>498.75</v>
      </c>
      <c r="H11031" s="8">
        <f>VLOOKUP(C11031,Products!$A$2:$F$20,6,TRUE)</f>
        <v>7.4499999999999993</v>
      </c>
      <c r="I11031" s="8">
        <f t="shared" si="345"/>
        <v>186.24999999999997</v>
      </c>
      <c r="J11031" s="42">
        <f>VLOOKUP(B11031,Invoices!A:I,9,TRUE)</f>
        <v>2021</v>
      </c>
    </row>
    <row r="11032" spans="1:10" x14ac:dyDescent="0.15">
      <c r="A11032" t="s">
        <v>14392</v>
      </c>
      <c r="B11032" t="s">
        <v>2313</v>
      </c>
      <c r="C11032" t="s">
        <v>94</v>
      </c>
      <c r="D11032" t="s">
        <v>86</v>
      </c>
      <c r="E11032">
        <v>9</v>
      </c>
      <c r="F11032" s="8">
        <f>VLOOKUP(C11032,Products!$A$2:$E$20,5,TRUE)</f>
        <v>3.5</v>
      </c>
      <c r="G11032" s="8">
        <f t="shared" si="344"/>
        <v>31.5</v>
      </c>
      <c r="H11032" s="8">
        <f>VLOOKUP(C11032,Products!$A$2:$F$20,6,TRUE)</f>
        <v>0.54999999999999982</v>
      </c>
      <c r="I11032" s="8">
        <f t="shared" si="345"/>
        <v>4.9499999999999984</v>
      </c>
      <c r="J11032" s="42">
        <f>VLOOKUP(B11032,Invoices!A:I,9,TRUE)</f>
        <v>2021</v>
      </c>
    </row>
    <row r="11033" spans="1:10" x14ac:dyDescent="0.15">
      <c r="A11033" t="s">
        <v>14393</v>
      </c>
      <c r="B11033" t="s">
        <v>2313</v>
      </c>
      <c r="C11033" t="s">
        <v>96</v>
      </c>
      <c r="D11033" t="s">
        <v>75</v>
      </c>
      <c r="E11033">
        <v>50</v>
      </c>
      <c r="F11033" s="8">
        <f>VLOOKUP(C11033,Products!$A$2:$E$20,5,TRUE)</f>
        <v>79.95</v>
      </c>
      <c r="G11033" s="8">
        <f t="shared" si="344"/>
        <v>3997.5</v>
      </c>
      <c r="H11033" s="8">
        <f>VLOOKUP(C11033,Products!$A$2:$F$20,6,TRUE)</f>
        <v>27.950000000000003</v>
      </c>
      <c r="I11033" s="8">
        <f t="shared" si="345"/>
        <v>1397.5000000000002</v>
      </c>
      <c r="J11033" s="42">
        <f>VLOOKUP(B11033,Invoices!A:I,9,TRUE)</f>
        <v>2021</v>
      </c>
    </row>
    <row r="11034" spans="1:10" x14ac:dyDescent="0.15">
      <c r="A11034" t="s">
        <v>14394</v>
      </c>
      <c r="B11034" t="s">
        <v>2313</v>
      </c>
      <c r="C11034" t="s">
        <v>103</v>
      </c>
      <c r="D11034" t="s">
        <v>77</v>
      </c>
      <c r="E11034">
        <v>6</v>
      </c>
      <c r="F11034" s="8">
        <f>VLOOKUP(C11034,Products!$A$2:$E$20,5,TRUE)</f>
        <v>8.9499999999999993</v>
      </c>
      <c r="G11034" s="8">
        <f t="shared" si="344"/>
        <v>53.699999999999996</v>
      </c>
      <c r="H11034" s="8">
        <f>VLOOKUP(C11034,Products!$A$2:$F$20,6,TRUE)</f>
        <v>3.1999999999999993</v>
      </c>
      <c r="I11034" s="8">
        <f t="shared" si="345"/>
        <v>19.199999999999996</v>
      </c>
      <c r="J11034" s="42">
        <f>VLOOKUP(B11034,Invoices!A:I,9,TRUE)</f>
        <v>2021</v>
      </c>
    </row>
    <row r="11035" spans="1:10" x14ac:dyDescent="0.15">
      <c r="A11035" t="s">
        <v>14395</v>
      </c>
      <c r="B11035" t="s">
        <v>2313</v>
      </c>
      <c r="C11035" t="s">
        <v>89</v>
      </c>
      <c r="D11035" t="s">
        <v>80</v>
      </c>
      <c r="E11035">
        <v>1</v>
      </c>
      <c r="F11035" s="8">
        <f>VLOOKUP(C11035,Products!$A$2:$E$20,5,TRUE)</f>
        <v>15.95</v>
      </c>
      <c r="G11035" s="8">
        <f t="shared" si="344"/>
        <v>15.95</v>
      </c>
      <c r="H11035" s="8">
        <f>VLOOKUP(C11035,Products!$A$2:$F$20,6,TRUE)</f>
        <v>6</v>
      </c>
      <c r="I11035" s="8">
        <f t="shared" si="345"/>
        <v>6</v>
      </c>
      <c r="J11035" s="42">
        <f>VLOOKUP(B11035,Invoices!A:I,9,TRUE)</f>
        <v>2021</v>
      </c>
    </row>
    <row r="11036" spans="1:10" x14ac:dyDescent="0.15">
      <c r="A11036" t="s">
        <v>14396</v>
      </c>
      <c r="B11036" t="s">
        <v>2313</v>
      </c>
      <c r="C11036" t="s">
        <v>91</v>
      </c>
      <c r="D11036" t="s">
        <v>70</v>
      </c>
      <c r="E11036">
        <v>6</v>
      </c>
      <c r="F11036" s="8">
        <f>VLOOKUP(C11036,Products!$A$2:$E$20,5,TRUE)</f>
        <v>49.95</v>
      </c>
      <c r="G11036" s="8">
        <f t="shared" si="344"/>
        <v>299.70000000000005</v>
      </c>
      <c r="H11036" s="8">
        <f>VLOOKUP(C11036,Products!$A$2:$F$20,6,TRUE)</f>
        <v>21.200000000000003</v>
      </c>
      <c r="I11036" s="8">
        <f t="shared" si="345"/>
        <v>127.20000000000002</v>
      </c>
      <c r="J11036" s="42">
        <f>VLOOKUP(B11036,Invoices!A:I,9,TRUE)</f>
        <v>2021</v>
      </c>
    </row>
    <row r="11037" spans="1:10" x14ac:dyDescent="0.15">
      <c r="A11037" t="s">
        <v>14397</v>
      </c>
      <c r="B11037" t="s">
        <v>2313</v>
      </c>
      <c r="C11037" t="s">
        <v>104</v>
      </c>
      <c r="D11037" t="s">
        <v>71</v>
      </c>
      <c r="E11037">
        <v>1</v>
      </c>
      <c r="F11037" s="8">
        <f>VLOOKUP(C11037,Products!$A$2:$E$20,5,TRUE)</f>
        <v>2.95</v>
      </c>
      <c r="G11037" s="8">
        <f t="shared" si="344"/>
        <v>2.95</v>
      </c>
      <c r="H11037" s="8">
        <f>VLOOKUP(C11037,Products!$A$2:$F$20,6,TRUE)</f>
        <v>1.1500000000000001</v>
      </c>
      <c r="I11037" s="8">
        <f t="shared" si="345"/>
        <v>1.1500000000000001</v>
      </c>
      <c r="J11037" s="42">
        <f>VLOOKUP(B11037,Invoices!A:I,9,TRUE)</f>
        <v>2021</v>
      </c>
    </row>
    <row r="11038" spans="1:10" x14ac:dyDescent="0.15">
      <c r="A11038" t="s">
        <v>14398</v>
      </c>
      <c r="B11038" t="s">
        <v>2313</v>
      </c>
      <c r="C11038" t="s">
        <v>101</v>
      </c>
      <c r="D11038" t="s">
        <v>69</v>
      </c>
      <c r="E11038">
        <v>50</v>
      </c>
      <c r="F11038" s="8">
        <f>VLOOKUP(C11038,Products!$A$2:$E$20,5,TRUE)</f>
        <v>129.94999999999999</v>
      </c>
      <c r="G11038" s="8">
        <f t="shared" si="344"/>
        <v>6497.4999999999991</v>
      </c>
      <c r="H11038" s="8">
        <f>VLOOKUP(C11038,Products!$A$2:$F$20,6,TRUE)</f>
        <v>40.449999999999989</v>
      </c>
      <c r="I11038" s="8">
        <f t="shared" si="345"/>
        <v>2022.4999999999995</v>
      </c>
      <c r="J11038" s="42">
        <f>VLOOKUP(B11038,Invoices!A:I,9,TRUE)</f>
        <v>2021</v>
      </c>
    </row>
    <row r="11039" spans="1:10" x14ac:dyDescent="0.15">
      <c r="A11039" t="s">
        <v>14399</v>
      </c>
      <c r="B11039" t="s">
        <v>2313</v>
      </c>
      <c r="C11039" t="s">
        <v>100</v>
      </c>
      <c r="D11039" t="s">
        <v>78</v>
      </c>
      <c r="E11039">
        <v>3</v>
      </c>
      <c r="F11039" s="8">
        <f>VLOOKUP(C11039,Products!$A$2:$E$20,5,TRUE)</f>
        <v>49.95</v>
      </c>
      <c r="G11039" s="8">
        <f t="shared" si="344"/>
        <v>149.85000000000002</v>
      </c>
      <c r="H11039" s="8">
        <f>VLOOKUP(C11039,Products!$A$2:$F$20,6,TRUE)</f>
        <v>19.950000000000003</v>
      </c>
      <c r="I11039" s="8">
        <f t="shared" si="345"/>
        <v>59.850000000000009</v>
      </c>
      <c r="J11039" s="42">
        <f>VLOOKUP(B11039,Invoices!A:I,9,TRUE)</f>
        <v>2021</v>
      </c>
    </row>
    <row r="11040" spans="1:10" x14ac:dyDescent="0.15">
      <c r="A11040" t="s">
        <v>14400</v>
      </c>
      <c r="B11040" t="s">
        <v>2314</v>
      </c>
      <c r="C11040" t="s">
        <v>104</v>
      </c>
      <c r="D11040" t="s">
        <v>71</v>
      </c>
      <c r="E11040">
        <v>100</v>
      </c>
      <c r="F11040" s="8">
        <f>VLOOKUP(C11040,Products!$A$2:$E$20,5,TRUE)</f>
        <v>2.95</v>
      </c>
      <c r="G11040" s="8">
        <f t="shared" si="344"/>
        <v>295</v>
      </c>
      <c r="H11040" s="8">
        <f>VLOOKUP(C11040,Products!$A$2:$F$20,6,TRUE)</f>
        <v>1.1500000000000001</v>
      </c>
      <c r="I11040" s="8">
        <f t="shared" si="345"/>
        <v>115.00000000000001</v>
      </c>
      <c r="J11040" s="42">
        <f>VLOOKUP(B11040,Invoices!A:I,9,TRUE)</f>
        <v>2021</v>
      </c>
    </row>
    <row r="11041" spans="1:10" x14ac:dyDescent="0.15">
      <c r="A11041" t="s">
        <v>14401</v>
      </c>
      <c r="B11041" t="s">
        <v>2314</v>
      </c>
      <c r="C11041" t="s">
        <v>90</v>
      </c>
      <c r="D11041" t="s">
        <v>72</v>
      </c>
      <c r="E11041">
        <v>6</v>
      </c>
      <c r="F11041" s="8">
        <f>VLOOKUP(C11041,Products!$A$2:$E$20,5,TRUE)</f>
        <v>8.9499999999999993</v>
      </c>
      <c r="G11041" s="8">
        <f t="shared" si="344"/>
        <v>53.699999999999996</v>
      </c>
      <c r="H11041" s="8">
        <f>VLOOKUP(C11041,Products!$A$2:$F$20,6,TRUE)</f>
        <v>5.6999999999999993</v>
      </c>
      <c r="I11041" s="8">
        <f t="shared" si="345"/>
        <v>34.199999999999996</v>
      </c>
      <c r="J11041" s="42">
        <f>VLOOKUP(B11041,Invoices!A:I,9,TRUE)</f>
        <v>2021</v>
      </c>
    </row>
    <row r="11042" spans="1:10" x14ac:dyDescent="0.15">
      <c r="A11042" t="s">
        <v>14402</v>
      </c>
      <c r="B11042" t="s">
        <v>2315</v>
      </c>
      <c r="C11042" t="s">
        <v>94</v>
      </c>
      <c r="D11042" t="s">
        <v>86</v>
      </c>
      <c r="E11042">
        <v>12</v>
      </c>
      <c r="F11042" s="8">
        <f>VLOOKUP(C11042,Products!$A$2:$E$20,5,TRUE)</f>
        <v>3.5</v>
      </c>
      <c r="G11042" s="8">
        <f t="shared" si="344"/>
        <v>42</v>
      </c>
      <c r="H11042" s="8">
        <f>VLOOKUP(C11042,Products!$A$2:$F$20,6,TRUE)</f>
        <v>0.54999999999999982</v>
      </c>
      <c r="I11042" s="8">
        <f t="shared" si="345"/>
        <v>6.5999999999999979</v>
      </c>
      <c r="J11042" s="42">
        <f>VLOOKUP(B11042,Invoices!A:I,9,TRUE)</f>
        <v>2021</v>
      </c>
    </row>
    <row r="11043" spans="1:10" x14ac:dyDescent="0.15">
      <c r="A11043" t="s">
        <v>14403</v>
      </c>
      <c r="B11043" t="s">
        <v>2315</v>
      </c>
      <c r="C11043" t="s">
        <v>90</v>
      </c>
      <c r="D11043" t="s">
        <v>72</v>
      </c>
      <c r="E11043">
        <v>3</v>
      </c>
      <c r="F11043" s="8">
        <f>VLOOKUP(C11043,Products!$A$2:$E$20,5,TRUE)</f>
        <v>8.9499999999999993</v>
      </c>
      <c r="G11043" s="8">
        <f t="shared" si="344"/>
        <v>26.849999999999998</v>
      </c>
      <c r="H11043" s="8">
        <f>VLOOKUP(C11043,Products!$A$2:$F$20,6,TRUE)</f>
        <v>5.6999999999999993</v>
      </c>
      <c r="I11043" s="8">
        <f t="shared" si="345"/>
        <v>17.099999999999998</v>
      </c>
      <c r="J11043" s="42">
        <f>VLOOKUP(B11043,Invoices!A:I,9,TRUE)</f>
        <v>2021</v>
      </c>
    </row>
    <row r="11044" spans="1:10" x14ac:dyDescent="0.15">
      <c r="A11044" t="s">
        <v>14404</v>
      </c>
      <c r="B11044" t="s">
        <v>2315</v>
      </c>
      <c r="C11044" t="s">
        <v>101</v>
      </c>
      <c r="D11044" t="s">
        <v>69</v>
      </c>
      <c r="E11044">
        <v>12</v>
      </c>
      <c r="F11044" s="8">
        <f>VLOOKUP(C11044,Products!$A$2:$E$20,5,TRUE)</f>
        <v>129.94999999999999</v>
      </c>
      <c r="G11044" s="8">
        <f t="shared" si="344"/>
        <v>1559.3999999999999</v>
      </c>
      <c r="H11044" s="8">
        <f>VLOOKUP(C11044,Products!$A$2:$F$20,6,TRUE)</f>
        <v>40.449999999999989</v>
      </c>
      <c r="I11044" s="8">
        <f t="shared" si="345"/>
        <v>485.39999999999986</v>
      </c>
      <c r="J11044" s="42">
        <f>VLOOKUP(B11044,Invoices!A:I,9,TRUE)</f>
        <v>2021</v>
      </c>
    </row>
    <row r="11045" spans="1:10" x14ac:dyDescent="0.15">
      <c r="A11045" t="s">
        <v>14405</v>
      </c>
      <c r="B11045" t="s">
        <v>2315</v>
      </c>
      <c r="C11045" t="s">
        <v>105</v>
      </c>
      <c r="D11045" t="s">
        <v>81</v>
      </c>
      <c r="E11045">
        <v>9</v>
      </c>
      <c r="F11045" s="8">
        <f>VLOOKUP(C11045,Products!$A$2:$E$20,5,TRUE)</f>
        <v>8.9499999999999993</v>
      </c>
      <c r="G11045" s="8">
        <f t="shared" si="344"/>
        <v>80.55</v>
      </c>
      <c r="H11045" s="8">
        <f>VLOOKUP(C11045,Products!$A$2:$F$20,6,TRUE)</f>
        <v>3.1999999999999993</v>
      </c>
      <c r="I11045" s="8">
        <f t="shared" si="345"/>
        <v>28.799999999999994</v>
      </c>
      <c r="J11045" s="42">
        <f>VLOOKUP(B11045,Invoices!A:I,9,TRUE)</f>
        <v>2021</v>
      </c>
    </row>
    <row r="11046" spans="1:10" x14ac:dyDescent="0.15">
      <c r="A11046" t="s">
        <v>14406</v>
      </c>
      <c r="B11046" t="s">
        <v>2315</v>
      </c>
      <c r="C11046" t="s">
        <v>93</v>
      </c>
      <c r="D11046" t="s">
        <v>76</v>
      </c>
      <c r="E11046">
        <v>3</v>
      </c>
      <c r="F11046" s="8">
        <f>VLOOKUP(C11046,Products!$A$2:$E$20,5,TRUE)</f>
        <v>9.9499999999999993</v>
      </c>
      <c r="G11046" s="8">
        <f t="shared" si="344"/>
        <v>29.849999999999998</v>
      </c>
      <c r="H11046" s="8">
        <f>VLOOKUP(C11046,Products!$A$2:$F$20,6,TRUE)</f>
        <v>1.9499999999999993</v>
      </c>
      <c r="I11046" s="8">
        <f t="shared" si="345"/>
        <v>5.8499999999999979</v>
      </c>
      <c r="J11046" s="42">
        <f>VLOOKUP(B11046,Invoices!A:I,9,TRUE)</f>
        <v>2021</v>
      </c>
    </row>
    <row r="11047" spans="1:10" x14ac:dyDescent="0.15">
      <c r="A11047" t="s">
        <v>14407</v>
      </c>
      <c r="B11047" t="s">
        <v>2315</v>
      </c>
      <c r="C11047" t="s">
        <v>89</v>
      </c>
      <c r="D11047" t="s">
        <v>80</v>
      </c>
      <c r="E11047">
        <v>3</v>
      </c>
      <c r="F11047" s="8">
        <f>VLOOKUP(C11047,Products!$A$2:$E$20,5,TRUE)</f>
        <v>15.95</v>
      </c>
      <c r="G11047" s="8">
        <f t="shared" si="344"/>
        <v>47.849999999999994</v>
      </c>
      <c r="H11047" s="8">
        <f>VLOOKUP(C11047,Products!$A$2:$F$20,6,TRUE)</f>
        <v>6</v>
      </c>
      <c r="I11047" s="8">
        <f t="shared" si="345"/>
        <v>18</v>
      </c>
      <c r="J11047" s="42">
        <f>VLOOKUP(B11047,Invoices!A:I,9,TRUE)</f>
        <v>2021</v>
      </c>
    </row>
    <row r="11048" spans="1:10" x14ac:dyDescent="0.15">
      <c r="A11048" t="s">
        <v>14408</v>
      </c>
      <c r="B11048" t="s">
        <v>2315</v>
      </c>
      <c r="C11048" t="s">
        <v>99</v>
      </c>
      <c r="D11048" t="s">
        <v>84</v>
      </c>
      <c r="E11048">
        <v>1</v>
      </c>
      <c r="F11048" s="8">
        <f>VLOOKUP(C11048,Products!$A$2:$E$20,5,TRUE)</f>
        <v>3.5</v>
      </c>
      <c r="G11048" s="8">
        <f t="shared" si="344"/>
        <v>3.5</v>
      </c>
      <c r="H11048" s="8">
        <f>VLOOKUP(C11048,Products!$A$2:$F$20,6,TRUE)</f>
        <v>0.54999999999999982</v>
      </c>
      <c r="I11048" s="8">
        <f t="shared" si="345"/>
        <v>0.54999999999999982</v>
      </c>
      <c r="J11048" s="42">
        <f>VLOOKUP(B11048,Invoices!A:I,9,TRUE)</f>
        <v>2021</v>
      </c>
    </row>
    <row r="11049" spans="1:10" x14ac:dyDescent="0.15">
      <c r="A11049" t="s">
        <v>14409</v>
      </c>
      <c r="B11049" t="s">
        <v>2315</v>
      </c>
      <c r="C11049" t="s">
        <v>92</v>
      </c>
      <c r="D11049" t="s">
        <v>82</v>
      </c>
      <c r="E11049">
        <v>3</v>
      </c>
      <c r="F11049" s="8">
        <f>VLOOKUP(C11049,Products!$A$2:$E$20,5,TRUE)</f>
        <v>19.95</v>
      </c>
      <c r="G11049" s="8">
        <f t="shared" si="344"/>
        <v>59.849999999999994</v>
      </c>
      <c r="H11049" s="8">
        <f>VLOOKUP(C11049,Products!$A$2:$F$20,6,TRUE)</f>
        <v>7.4499999999999993</v>
      </c>
      <c r="I11049" s="8">
        <f t="shared" si="345"/>
        <v>22.349999999999998</v>
      </c>
      <c r="J11049" s="42">
        <f>VLOOKUP(B11049,Invoices!A:I,9,TRUE)</f>
        <v>2021</v>
      </c>
    </row>
    <row r="11050" spans="1:10" x14ac:dyDescent="0.15">
      <c r="A11050" t="s">
        <v>14410</v>
      </c>
      <c r="B11050" t="s">
        <v>2315</v>
      </c>
      <c r="C11050" t="s">
        <v>91</v>
      </c>
      <c r="D11050" t="s">
        <v>70</v>
      </c>
      <c r="E11050">
        <v>8</v>
      </c>
      <c r="F11050" s="8">
        <f>VLOOKUP(C11050,Products!$A$2:$E$20,5,TRUE)</f>
        <v>49.95</v>
      </c>
      <c r="G11050" s="8">
        <f t="shared" si="344"/>
        <v>399.6</v>
      </c>
      <c r="H11050" s="8">
        <f>VLOOKUP(C11050,Products!$A$2:$F$20,6,TRUE)</f>
        <v>21.200000000000003</v>
      </c>
      <c r="I11050" s="8">
        <f t="shared" si="345"/>
        <v>169.60000000000002</v>
      </c>
      <c r="J11050" s="42">
        <f>VLOOKUP(B11050,Invoices!A:I,9,TRUE)</f>
        <v>2021</v>
      </c>
    </row>
    <row r="11051" spans="1:10" x14ac:dyDescent="0.15">
      <c r="A11051" t="s">
        <v>14411</v>
      </c>
      <c r="B11051" t="s">
        <v>2315</v>
      </c>
      <c r="C11051" t="s">
        <v>87</v>
      </c>
      <c r="D11051" t="s">
        <v>68</v>
      </c>
      <c r="E11051">
        <v>1</v>
      </c>
      <c r="F11051" s="8">
        <f>VLOOKUP(C11051,Products!$A$2:$E$20,5,TRUE)</f>
        <v>19.95</v>
      </c>
      <c r="G11051" s="8">
        <f t="shared" si="344"/>
        <v>19.95</v>
      </c>
      <c r="H11051" s="8">
        <f>VLOOKUP(C11051,Products!$A$2:$F$20,6,TRUE)</f>
        <v>7.4499999999999993</v>
      </c>
      <c r="I11051" s="8">
        <f t="shared" si="345"/>
        <v>7.4499999999999993</v>
      </c>
      <c r="J11051" s="42">
        <f>VLOOKUP(B11051,Invoices!A:I,9,TRUE)</f>
        <v>2021</v>
      </c>
    </row>
    <row r="11052" spans="1:10" x14ac:dyDescent="0.15">
      <c r="A11052" t="s">
        <v>14412</v>
      </c>
      <c r="B11052" t="s">
        <v>2315</v>
      </c>
      <c r="C11052" t="s">
        <v>97</v>
      </c>
      <c r="D11052" t="s">
        <v>74</v>
      </c>
      <c r="E11052">
        <v>3</v>
      </c>
      <c r="F11052" s="8">
        <f>VLOOKUP(C11052,Products!$A$2:$E$20,5,TRUE)</f>
        <v>1.5</v>
      </c>
      <c r="G11052" s="8">
        <f t="shared" si="344"/>
        <v>4.5</v>
      </c>
      <c r="H11052" s="8">
        <f>VLOOKUP(C11052,Products!$A$2:$F$20,6,TRUE)</f>
        <v>0.5</v>
      </c>
      <c r="I11052" s="8">
        <f t="shared" si="345"/>
        <v>1.5</v>
      </c>
      <c r="J11052" s="42">
        <f>VLOOKUP(B11052,Invoices!A:I,9,TRUE)</f>
        <v>2021</v>
      </c>
    </row>
    <row r="11053" spans="1:10" x14ac:dyDescent="0.15">
      <c r="A11053" t="s">
        <v>14413</v>
      </c>
      <c r="B11053" t="s">
        <v>2315</v>
      </c>
      <c r="C11053" t="s">
        <v>104</v>
      </c>
      <c r="D11053" t="s">
        <v>71</v>
      </c>
      <c r="E11053">
        <v>4</v>
      </c>
      <c r="F11053" s="8">
        <f>VLOOKUP(C11053,Products!$A$2:$E$20,5,TRUE)</f>
        <v>2.95</v>
      </c>
      <c r="G11053" s="8">
        <f t="shared" si="344"/>
        <v>11.8</v>
      </c>
      <c r="H11053" s="8">
        <f>VLOOKUP(C11053,Products!$A$2:$F$20,6,TRUE)</f>
        <v>1.1500000000000001</v>
      </c>
      <c r="I11053" s="8">
        <f t="shared" si="345"/>
        <v>4.6000000000000005</v>
      </c>
      <c r="J11053" s="42">
        <f>VLOOKUP(B11053,Invoices!A:I,9,TRUE)</f>
        <v>2021</v>
      </c>
    </row>
    <row r="11054" spans="1:10" x14ac:dyDescent="0.15">
      <c r="A11054" t="s">
        <v>14414</v>
      </c>
      <c r="B11054" t="s">
        <v>2315</v>
      </c>
      <c r="C11054" t="s">
        <v>102</v>
      </c>
      <c r="D11054" t="s">
        <v>83</v>
      </c>
      <c r="E11054">
        <v>1</v>
      </c>
      <c r="F11054" s="8">
        <f>VLOOKUP(C11054,Products!$A$2:$E$20,5,TRUE)</f>
        <v>29.95</v>
      </c>
      <c r="G11054" s="8">
        <f t="shared" si="344"/>
        <v>29.95</v>
      </c>
      <c r="H11054" s="8">
        <f>VLOOKUP(C11054,Products!$A$2:$F$20,6,TRUE)</f>
        <v>15</v>
      </c>
      <c r="I11054" s="8">
        <f t="shared" si="345"/>
        <v>15</v>
      </c>
      <c r="J11054" s="42">
        <f>VLOOKUP(B11054,Invoices!A:I,9,TRUE)</f>
        <v>2021</v>
      </c>
    </row>
    <row r="11055" spans="1:10" x14ac:dyDescent="0.15">
      <c r="A11055" t="s">
        <v>14415</v>
      </c>
      <c r="B11055" t="s">
        <v>2315</v>
      </c>
      <c r="C11055" t="s">
        <v>98</v>
      </c>
      <c r="D11055" t="s">
        <v>79</v>
      </c>
      <c r="E11055">
        <v>1</v>
      </c>
      <c r="F11055" s="8">
        <f>VLOOKUP(C11055,Products!$A$2:$E$20,5,TRUE)</f>
        <v>14.95</v>
      </c>
      <c r="G11055" s="8">
        <f t="shared" si="344"/>
        <v>14.95</v>
      </c>
      <c r="H11055" s="8">
        <f>VLOOKUP(C11055,Products!$A$2:$F$20,6,TRUE)</f>
        <v>3.0499999999999989</v>
      </c>
      <c r="I11055" s="8">
        <f t="shared" si="345"/>
        <v>3.0499999999999989</v>
      </c>
      <c r="J11055" s="42">
        <f>VLOOKUP(B11055,Invoices!A:I,9,TRUE)</f>
        <v>2021</v>
      </c>
    </row>
    <row r="11056" spans="1:10" x14ac:dyDescent="0.15">
      <c r="A11056" t="s">
        <v>14416</v>
      </c>
      <c r="B11056" t="s">
        <v>2315</v>
      </c>
      <c r="C11056" t="s">
        <v>96</v>
      </c>
      <c r="D11056" t="s">
        <v>75</v>
      </c>
      <c r="E11056">
        <v>1</v>
      </c>
      <c r="F11056" s="8">
        <f>VLOOKUP(C11056,Products!$A$2:$E$20,5,TRUE)</f>
        <v>79.95</v>
      </c>
      <c r="G11056" s="8">
        <f t="shared" si="344"/>
        <v>79.95</v>
      </c>
      <c r="H11056" s="8">
        <f>VLOOKUP(C11056,Products!$A$2:$F$20,6,TRUE)</f>
        <v>27.950000000000003</v>
      </c>
      <c r="I11056" s="8">
        <f t="shared" si="345"/>
        <v>27.950000000000003</v>
      </c>
      <c r="J11056" s="42">
        <f>VLOOKUP(B11056,Invoices!A:I,9,TRUE)</f>
        <v>2021</v>
      </c>
    </row>
    <row r="11057" spans="1:10" x14ac:dyDescent="0.15">
      <c r="A11057" t="s">
        <v>14417</v>
      </c>
      <c r="B11057" t="s">
        <v>2315</v>
      </c>
      <c r="C11057" t="s">
        <v>100</v>
      </c>
      <c r="D11057" t="s">
        <v>78</v>
      </c>
      <c r="E11057">
        <v>1</v>
      </c>
      <c r="F11057" s="8">
        <f>VLOOKUP(C11057,Products!$A$2:$E$20,5,TRUE)</f>
        <v>49.95</v>
      </c>
      <c r="G11057" s="8">
        <f t="shared" si="344"/>
        <v>49.95</v>
      </c>
      <c r="H11057" s="8">
        <f>VLOOKUP(C11057,Products!$A$2:$F$20,6,TRUE)</f>
        <v>19.950000000000003</v>
      </c>
      <c r="I11057" s="8">
        <f t="shared" si="345"/>
        <v>19.950000000000003</v>
      </c>
      <c r="J11057" s="42">
        <f>VLOOKUP(B11057,Invoices!A:I,9,TRUE)</f>
        <v>2021</v>
      </c>
    </row>
    <row r="11058" spans="1:10" x14ac:dyDescent="0.15">
      <c r="A11058" t="s">
        <v>14418</v>
      </c>
      <c r="B11058" t="s">
        <v>2316</v>
      </c>
      <c r="C11058" t="s">
        <v>96</v>
      </c>
      <c r="D11058" t="s">
        <v>75</v>
      </c>
      <c r="E11058">
        <v>3</v>
      </c>
      <c r="F11058" s="8">
        <f>VLOOKUP(C11058,Products!$A$2:$E$20,5,TRUE)</f>
        <v>79.95</v>
      </c>
      <c r="G11058" s="8">
        <f t="shared" si="344"/>
        <v>239.85000000000002</v>
      </c>
      <c r="H11058" s="8">
        <f>VLOOKUP(C11058,Products!$A$2:$F$20,6,TRUE)</f>
        <v>27.950000000000003</v>
      </c>
      <c r="I11058" s="8">
        <f t="shared" si="345"/>
        <v>83.850000000000009</v>
      </c>
      <c r="J11058" s="42">
        <f>VLOOKUP(B11058,Invoices!A:I,9,TRUE)</f>
        <v>2021</v>
      </c>
    </row>
    <row r="11059" spans="1:10" x14ac:dyDescent="0.15">
      <c r="A11059" t="s">
        <v>14419</v>
      </c>
      <c r="B11059" t="s">
        <v>2316</v>
      </c>
      <c r="C11059" t="s">
        <v>95</v>
      </c>
      <c r="D11059" t="s">
        <v>73</v>
      </c>
      <c r="E11059">
        <v>1</v>
      </c>
      <c r="F11059" s="8">
        <f>VLOOKUP(C11059,Products!$A$2:$E$20,5,TRUE)</f>
        <v>12.95</v>
      </c>
      <c r="G11059" s="8">
        <f t="shared" si="344"/>
        <v>12.95</v>
      </c>
      <c r="H11059" s="8">
        <f>VLOOKUP(C11059,Products!$A$2:$F$20,6,TRUE)</f>
        <v>4.1999999999999993</v>
      </c>
      <c r="I11059" s="8">
        <f t="shared" si="345"/>
        <v>4.1999999999999993</v>
      </c>
      <c r="J11059" s="42">
        <f>VLOOKUP(B11059,Invoices!A:I,9,TRUE)</f>
        <v>2021</v>
      </c>
    </row>
    <row r="11060" spans="1:10" x14ac:dyDescent="0.15">
      <c r="A11060" t="s">
        <v>14420</v>
      </c>
      <c r="B11060" t="s">
        <v>2316</v>
      </c>
      <c r="C11060" t="s">
        <v>105</v>
      </c>
      <c r="D11060" t="s">
        <v>81</v>
      </c>
      <c r="E11060">
        <v>50</v>
      </c>
      <c r="F11060" s="8">
        <f>VLOOKUP(C11060,Products!$A$2:$E$20,5,TRUE)</f>
        <v>8.9499999999999993</v>
      </c>
      <c r="G11060" s="8">
        <f t="shared" si="344"/>
        <v>447.49999999999994</v>
      </c>
      <c r="H11060" s="8">
        <f>VLOOKUP(C11060,Products!$A$2:$F$20,6,TRUE)</f>
        <v>3.1999999999999993</v>
      </c>
      <c r="I11060" s="8">
        <f t="shared" si="345"/>
        <v>159.99999999999997</v>
      </c>
      <c r="J11060" s="42">
        <f>VLOOKUP(B11060,Invoices!A:I,9,TRUE)</f>
        <v>2021</v>
      </c>
    </row>
    <row r="11061" spans="1:10" x14ac:dyDescent="0.15">
      <c r="A11061" t="s">
        <v>14421</v>
      </c>
      <c r="B11061" t="s">
        <v>2316</v>
      </c>
      <c r="C11061" t="s">
        <v>103</v>
      </c>
      <c r="D11061" t="s">
        <v>77</v>
      </c>
      <c r="E11061">
        <v>30</v>
      </c>
      <c r="F11061" s="8">
        <f>VLOOKUP(C11061,Products!$A$2:$E$20,5,TRUE)</f>
        <v>8.9499999999999993</v>
      </c>
      <c r="G11061" s="8">
        <f t="shared" si="344"/>
        <v>268.5</v>
      </c>
      <c r="H11061" s="8">
        <f>VLOOKUP(C11061,Products!$A$2:$F$20,6,TRUE)</f>
        <v>3.1999999999999993</v>
      </c>
      <c r="I11061" s="8">
        <f t="shared" si="345"/>
        <v>95.999999999999972</v>
      </c>
      <c r="J11061" s="42">
        <f>VLOOKUP(B11061,Invoices!A:I,9,TRUE)</f>
        <v>2021</v>
      </c>
    </row>
    <row r="11062" spans="1:10" x14ac:dyDescent="0.15">
      <c r="A11062" t="s">
        <v>14422</v>
      </c>
      <c r="B11062" t="s">
        <v>2316</v>
      </c>
      <c r="C11062" t="s">
        <v>90</v>
      </c>
      <c r="D11062" t="s">
        <v>72</v>
      </c>
      <c r="E11062">
        <v>1</v>
      </c>
      <c r="F11062" s="8">
        <f>VLOOKUP(C11062,Products!$A$2:$E$20,5,TRUE)</f>
        <v>8.9499999999999993</v>
      </c>
      <c r="G11062" s="8">
        <f t="shared" si="344"/>
        <v>8.9499999999999993</v>
      </c>
      <c r="H11062" s="8">
        <f>VLOOKUP(C11062,Products!$A$2:$F$20,6,TRUE)</f>
        <v>5.6999999999999993</v>
      </c>
      <c r="I11062" s="8">
        <f t="shared" si="345"/>
        <v>5.6999999999999993</v>
      </c>
      <c r="J11062" s="42">
        <f>VLOOKUP(B11062,Invoices!A:I,9,TRUE)</f>
        <v>2021</v>
      </c>
    </row>
    <row r="11063" spans="1:10" x14ac:dyDescent="0.15">
      <c r="A11063" t="s">
        <v>14423</v>
      </c>
      <c r="B11063" t="s">
        <v>2317</v>
      </c>
      <c r="C11063" t="s">
        <v>105</v>
      </c>
      <c r="D11063" t="s">
        <v>81</v>
      </c>
      <c r="E11063">
        <v>3</v>
      </c>
      <c r="F11063" s="8">
        <f>VLOOKUP(C11063,Products!$A$2:$E$20,5,TRUE)</f>
        <v>8.9499999999999993</v>
      </c>
      <c r="G11063" s="8">
        <f t="shared" si="344"/>
        <v>26.849999999999998</v>
      </c>
      <c r="H11063" s="8">
        <f>VLOOKUP(C11063,Products!$A$2:$F$20,6,TRUE)</f>
        <v>3.1999999999999993</v>
      </c>
      <c r="I11063" s="8">
        <f t="shared" si="345"/>
        <v>9.5999999999999979</v>
      </c>
      <c r="J11063" s="42">
        <f>VLOOKUP(B11063,Invoices!A:I,9,TRUE)</f>
        <v>2021</v>
      </c>
    </row>
    <row r="11064" spans="1:10" x14ac:dyDescent="0.15">
      <c r="A11064" t="s">
        <v>14424</v>
      </c>
      <c r="B11064" t="s">
        <v>2318</v>
      </c>
      <c r="C11064" t="s">
        <v>88</v>
      </c>
      <c r="D11064" t="s">
        <v>85</v>
      </c>
      <c r="E11064">
        <v>1</v>
      </c>
      <c r="F11064" s="8">
        <f>VLOOKUP(C11064,Products!$A$2:$E$20,5,TRUE)</f>
        <v>8.9499999999999993</v>
      </c>
      <c r="G11064" s="8">
        <f t="shared" si="344"/>
        <v>8.9499999999999993</v>
      </c>
      <c r="H11064" s="8">
        <f>VLOOKUP(C11064,Products!$A$2:$F$20,6,TRUE)</f>
        <v>5.6999999999999993</v>
      </c>
      <c r="I11064" s="8">
        <f t="shared" si="345"/>
        <v>5.6999999999999993</v>
      </c>
      <c r="J11064" s="42">
        <f>VLOOKUP(B11064,Invoices!A:I,9,TRUE)</f>
        <v>2021</v>
      </c>
    </row>
    <row r="11065" spans="1:10" x14ac:dyDescent="0.15">
      <c r="A11065" t="s">
        <v>14425</v>
      </c>
      <c r="B11065" t="s">
        <v>2318</v>
      </c>
      <c r="C11065" t="s">
        <v>102</v>
      </c>
      <c r="D11065" t="s">
        <v>83</v>
      </c>
      <c r="E11065">
        <v>1</v>
      </c>
      <c r="F11065" s="8">
        <f>VLOOKUP(C11065,Products!$A$2:$E$20,5,TRUE)</f>
        <v>29.95</v>
      </c>
      <c r="G11065" s="8">
        <f t="shared" si="344"/>
        <v>29.95</v>
      </c>
      <c r="H11065" s="8">
        <f>VLOOKUP(C11065,Products!$A$2:$F$20,6,TRUE)</f>
        <v>15</v>
      </c>
      <c r="I11065" s="8">
        <f t="shared" si="345"/>
        <v>15</v>
      </c>
      <c r="J11065" s="42">
        <f>VLOOKUP(B11065,Invoices!A:I,9,TRUE)</f>
        <v>2021</v>
      </c>
    </row>
    <row r="11066" spans="1:10" x14ac:dyDescent="0.15">
      <c r="A11066" t="s">
        <v>14426</v>
      </c>
      <c r="B11066" t="s">
        <v>2318</v>
      </c>
      <c r="C11066" t="s">
        <v>96</v>
      </c>
      <c r="D11066" t="s">
        <v>75</v>
      </c>
      <c r="E11066">
        <v>1</v>
      </c>
      <c r="F11066" s="8">
        <f>VLOOKUP(C11066,Products!$A$2:$E$20,5,TRUE)</f>
        <v>79.95</v>
      </c>
      <c r="G11066" s="8">
        <f t="shared" si="344"/>
        <v>79.95</v>
      </c>
      <c r="H11066" s="8">
        <f>VLOOKUP(C11066,Products!$A$2:$F$20,6,TRUE)</f>
        <v>27.950000000000003</v>
      </c>
      <c r="I11066" s="8">
        <f t="shared" si="345"/>
        <v>27.950000000000003</v>
      </c>
      <c r="J11066" s="42">
        <f>VLOOKUP(B11066,Invoices!A:I,9,TRUE)</f>
        <v>2021</v>
      </c>
    </row>
    <row r="11067" spans="1:10" x14ac:dyDescent="0.15">
      <c r="A11067" t="s">
        <v>14427</v>
      </c>
      <c r="B11067" t="s">
        <v>2319</v>
      </c>
      <c r="C11067" t="s">
        <v>94</v>
      </c>
      <c r="D11067" t="s">
        <v>86</v>
      </c>
      <c r="E11067">
        <v>2</v>
      </c>
      <c r="F11067" s="8">
        <f>VLOOKUP(C11067,Products!$A$2:$E$20,5,TRUE)</f>
        <v>3.5</v>
      </c>
      <c r="G11067" s="8">
        <f t="shared" si="344"/>
        <v>7</v>
      </c>
      <c r="H11067" s="8">
        <f>VLOOKUP(C11067,Products!$A$2:$F$20,6,TRUE)</f>
        <v>0.54999999999999982</v>
      </c>
      <c r="I11067" s="8">
        <f t="shared" si="345"/>
        <v>1.0999999999999996</v>
      </c>
      <c r="J11067" s="42">
        <f>VLOOKUP(B11067,Invoices!A:I,9,TRUE)</f>
        <v>2021</v>
      </c>
    </row>
    <row r="11068" spans="1:10" x14ac:dyDescent="0.15">
      <c r="A11068" t="s">
        <v>14428</v>
      </c>
      <c r="B11068" t="s">
        <v>2319</v>
      </c>
      <c r="C11068" t="s">
        <v>100</v>
      </c>
      <c r="D11068" t="s">
        <v>78</v>
      </c>
      <c r="E11068">
        <v>1</v>
      </c>
      <c r="F11068" s="8">
        <f>VLOOKUP(C11068,Products!$A$2:$E$20,5,TRUE)</f>
        <v>49.95</v>
      </c>
      <c r="G11068" s="8">
        <f t="shared" si="344"/>
        <v>49.95</v>
      </c>
      <c r="H11068" s="8">
        <f>VLOOKUP(C11068,Products!$A$2:$F$20,6,TRUE)</f>
        <v>19.950000000000003</v>
      </c>
      <c r="I11068" s="8">
        <f t="shared" si="345"/>
        <v>19.950000000000003</v>
      </c>
      <c r="J11068" s="42">
        <f>VLOOKUP(B11068,Invoices!A:I,9,TRUE)</f>
        <v>2021</v>
      </c>
    </row>
    <row r="11069" spans="1:10" x14ac:dyDescent="0.15">
      <c r="A11069" t="s">
        <v>14429</v>
      </c>
      <c r="B11069" t="s">
        <v>2319</v>
      </c>
      <c r="C11069" t="s">
        <v>96</v>
      </c>
      <c r="D11069" t="s">
        <v>75</v>
      </c>
      <c r="E11069">
        <v>10</v>
      </c>
      <c r="F11069" s="8">
        <f>VLOOKUP(C11069,Products!$A$2:$E$20,5,TRUE)</f>
        <v>79.95</v>
      </c>
      <c r="G11069" s="8">
        <f t="shared" si="344"/>
        <v>799.5</v>
      </c>
      <c r="H11069" s="8">
        <f>VLOOKUP(C11069,Products!$A$2:$F$20,6,TRUE)</f>
        <v>27.950000000000003</v>
      </c>
      <c r="I11069" s="8">
        <f t="shared" si="345"/>
        <v>279.5</v>
      </c>
      <c r="J11069" s="42">
        <f>VLOOKUP(B11069,Invoices!A:I,9,TRUE)</f>
        <v>2021</v>
      </c>
    </row>
    <row r="11070" spans="1:10" x14ac:dyDescent="0.15">
      <c r="A11070" t="s">
        <v>14430</v>
      </c>
      <c r="B11070" t="s">
        <v>2320</v>
      </c>
      <c r="C11070" t="s">
        <v>94</v>
      </c>
      <c r="D11070" t="s">
        <v>86</v>
      </c>
      <c r="E11070">
        <v>8</v>
      </c>
      <c r="F11070" s="8">
        <f>VLOOKUP(C11070,Products!$A$2:$E$20,5,TRUE)</f>
        <v>3.5</v>
      </c>
      <c r="G11070" s="8">
        <f t="shared" si="344"/>
        <v>28</v>
      </c>
      <c r="H11070" s="8">
        <f>VLOOKUP(C11070,Products!$A$2:$F$20,6,TRUE)</f>
        <v>0.54999999999999982</v>
      </c>
      <c r="I11070" s="8">
        <f t="shared" si="345"/>
        <v>4.3999999999999986</v>
      </c>
      <c r="J11070" s="42">
        <f>VLOOKUP(B11070,Invoices!A:I,9,TRUE)</f>
        <v>2021</v>
      </c>
    </row>
    <row r="11071" spans="1:10" x14ac:dyDescent="0.15">
      <c r="A11071" t="s">
        <v>14431</v>
      </c>
      <c r="B11071" t="s">
        <v>2320</v>
      </c>
      <c r="C11071" t="s">
        <v>97</v>
      </c>
      <c r="D11071" t="s">
        <v>74</v>
      </c>
      <c r="E11071">
        <v>20</v>
      </c>
      <c r="F11071" s="8">
        <f>VLOOKUP(C11071,Products!$A$2:$E$20,5,TRUE)</f>
        <v>1.5</v>
      </c>
      <c r="G11071" s="8">
        <f t="shared" si="344"/>
        <v>30</v>
      </c>
      <c r="H11071" s="8">
        <f>VLOOKUP(C11071,Products!$A$2:$F$20,6,TRUE)</f>
        <v>0.5</v>
      </c>
      <c r="I11071" s="8">
        <f t="shared" si="345"/>
        <v>10</v>
      </c>
      <c r="J11071" s="42">
        <f>VLOOKUP(B11071,Invoices!A:I,9,TRUE)</f>
        <v>2021</v>
      </c>
    </row>
    <row r="11072" spans="1:10" x14ac:dyDescent="0.15">
      <c r="A11072" t="s">
        <v>14432</v>
      </c>
      <c r="B11072" t="s">
        <v>2320</v>
      </c>
      <c r="C11072" t="s">
        <v>105</v>
      </c>
      <c r="D11072" t="s">
        <v>81</v>
      </c>
      <c r="E11072">
        <v>1</v>
      </c>
      <c r="F11072" s="8">
        <f>VLOOKUP(C11072,Products!$A$2:$E$20,5,TRUE)</f>
        <v>8.9499999999999993</v>
      </c>
      <c r="G11072" s="8">
        <f t="shared" si="344"/>
        <v>8.9499999999999993</v>
      </c>
      <c r="H11072" s="8">
        <f>VLOOKUP(C11072,Products!$A$2:$F$20,6,TRUE)</f>
        <v>3.1999999999999993</v>
      </c>
      <c r="I11072" s="8">
        <f t="shared" si="345"/>
        <v>3.1999999999999993</v>
      </c>
      <c r="J11072" s="42">
        <f>VLOOKUP(B11072,Invoices!A:I,9,TRUE)</f>
        <v>2021</v>
      </c>
    </row>
    <row r="11073" spans="1:10" x14ac:dyDescent="0.15">
      <c r="A11073" t="s">
        <v>14433</v>
      </c>
      <c r="B11073" t="s">
        <v>2320</v>
      </c>
      <c r="C11073" t="s">
        <v>100</v>
      </c>
      <c r="D11073" t="s">
        <v>78</v>
      </c>
      <c r="E11073">
        <v>1</v>
      </c>
      <c r="F11073" s="8">
        <f>VLOOKUP(C11073,Products!$A$2:$E$20,5,TRUE)</f>
        <v>49.95</v>
      </c>
      <c r="G11073" s="8">
        <f t="shared" si="344"/>
        <v>49.95</v>
      </c>
      <c r="H11073" s="8">
        <f>VLOOKUP(C11073,Products!$A$2:$F$20,6,TRUE)</f>
        <v>19.950000000000003</v>
      </c>
      <c r="I11073" s="8">
        <f t="shared" si="345"/>
        <v>19.950000000000003</v>
      </c>
      <c r="J11073" s="42">
        <f>VLOOKUP(B11073,Invoices!A:I,9,TRUE)</f>
        <v>2021</v>
      </c>
    </row>
    <row r="11074" spans="1:10" x14ac:dyDescent="0.15">
      <c r="A11074" t="s">
        <v>14434</v>
      </c>
      <c r="B11074" t="s">
        <v>2320</v>
      </c>
      <c r="C11074" t="s">
        <v>90</v>
      </c>
      <c r="D11074" t="s">
        <v>72</v>
      </c>
      <c r="E11074">
        <v>4</v>
      </c>
      <c r="F11074" s="8">
        <f>VLOOKUP(C11074,Products!$A$2:$E$20,5,TRUE)</f>
        <v>8.9499999999999993</v>
      </c>
      <c r="G11074" s="8">
        <f t="shared" si="344"/>
        <v>35.799999999999997</v>
      </c>
      <c r="H11074" s="8">
        <f>VLOOKUP(C11074,Products!$A$2:$F$20,6,TRUE)</f>
        <v>5.6999999999999993</v>
      </c>
      <c r="I11074" s="8">
        <f t="shared" si="345"/>
        <v>22.799999999999997</v>
      </c>
      <c r="J11074" s="42">
        <f>VLOOKUP(B11074,Invoices!A:I,9,TRUE)</f>
        <v>2021</v>
      </c>
    </row>
    <row r="11075" spans="1:10" x14ac:dyDescent="0.15">
      <c r="A11075" t="s">
        <v>14435</v>
      </c>
      <c r="B11075" t="s">
        <v>2320</v>
      </c>
      <c r="C11075" t="s">
        <v>96</v>
      </c>
      <c r="D11075" t="s">
        <v>75</v>
      </c>
      <c r="E11075">
        <v>2</v>
      </c>
      <c r="F11075" s="8">
        <f>VLOOKUP(C11075,Products!$A$2:$E$20,5,TRUE)</f>
        <v>79.95</v>
      </c>
      <c r="G11075" s="8">
        <f t="shared" ref="G11075:G11138" si="346">F11075*E11075</f>
        <v>159.9</v>
      </c>
      <c r="H11075" s="8">
        <f>VLOOKUP(C11075,Products!$A$2:$F$20,6,TRUE)</f>
        <v>27.950000000000003</v>
      </c>
      <c r="I11075" s="8">
        <f t="shared" ref="I11075:I11138" si="347">H11075*E11075</f>
        <v>55.900000000000006</v>
      </c>
      <c r="J11075" s="42">
        <f>VLOOKUP(B11075,Invoices!A:I,9,TRUE)</f>
        <v>2021</v>
      </c>
    </row>
    <row r="11076" spans="1:10" x14ac:dyDescent="0.15">
      <c r="A11076" t="s">
        <v>14436</v>
      </c>
      <c r="B11076" t="s">
        <v>2320</v>
      </c>
      <c r="C11076" t="s">
        <v>101</v>
      </c>
      <c r="D11076" t="s">
        <v>69</v>
      </c>
      <c r="E11076">
        <v>4</v>
      </c>
      <c r="F11076" s="8">
        <f>VLOOKUP(C11076,Products!$A$2:$E$20,5,TRUE)</f>
        <v>129.94999999999999</v>
      </c>
      <c r="G11076" s="8">
        <f t="shared" si="346"/>
        <v>519.79999999999995</v>
      </c>
      <c r="H11076" s="8">
        <f>VLOOKUP(C11076,Products!$A$2:$F$20,6,TRUE)</f>
        <v>40.449999999999989</v>
      </c>
      <c r="I11076" s="8">
        <f t="shared" si="347"/>
        <v>161.79999999999995</v>
      </c>
      <c r="J11076" s="42">
        <f>VLOOKUP(B11076,Invoices!A:I,9,TRUE)</f>
        <v>2021</v>
      </c>
    </row>
    <row r="11077" spans="1:10" x14ac:dyDescent="0.15">
      <c r="A11077" t="s">
        <v>14437</v>
      </c>
      <c r="B11077" t="s">
        <v>2320</v>
      </c>
      <c r="C11077" t="s">
        <v>92</v>
      </c>
      <c r="D11077" t="s">
        <v>82</v>
      </c>
      <c r="E11077">
        <v>5</v>
      </c>
      <c r="F11077" s="8">
        <f>VLOOKUP(C11077,Products!$A$2:$E$20,5,TRUE)</f>
        <v>19.95</v>
      </c>
      <c r="G11077" s="8">
        <f t="shared" si="346"/>
        <v>99.75</v>
      </c>
      <c r="H11077" s="8">
        <f>VLOOKUP(C11077,Products!$A$2:$F$20,6,TRUE)</f>
        <v>7.4499999999999993</v>
      </c>
      <c r="I11077" s="8">
        <f t="shared" si="347"/>
        <v>37.25</v>
      </c>
      <c r="J11077" s="42">
        <f>VLOOKUP(B11077,Invoices!A:I,9,TRUE)</f>
        <v>2021</v>
      </c>
    </row>
    <row r="11078" spans="1:10" x14ac:dyDescent="0.15">
      <c r="A11078" t="s">
        <v>14438</v>
      </c>
      <c r="B11078" t="s">
        <v>2320</v>
      </c>
      <c r="C11078" t="s">
        <v>104</v>
      </c>
      <c r="D11078" t="s">
        <v>71</v>
      </c>
      <c r="E11078">
        <v>6</v>
      </c>
      <c r="F11078" s="8">
        <f>VLOOKUP(C11078,Products!$A$2:$E$20,5,TRUE)</f>
        <v>2.95</v>
      </c>
      <c r="G11078" s="8">
        <f t="shared" si="346"/>
        <v>17.700000000000003</v>
      </c>
      <c r="H11078" s="8">
        <f>VLOOKUP(C11078,Products!$A$2:$F$20,6,TRUE)</f>
        <v>1.1500000000000001</v>
      </c>
      <c r="I11078" s="8">
        <f t="shared" si="347"/>
        <v>6.9</v>
      </c>
      <c r="J11078" s="42">
        <f>VLOOKUP(B11078,Invoices!A:I,9,TRUE)</f>
        <v>2021</v>
      </c>
    </row>
    <row r="11079" spans="1:10" x14ac:dyDescent="0.15">
      <c r="A11079" t="s">
        <v>14439</v>
      </c>
      <c r="B11079" t="s">
        <v>2320</v>
      </c>
      <c r="C11079" t="s">
        <v>89</v>
      </c>
      <c r="D11079" t="s">
        <v>80</v>
      </c>
      <c r="E11079">
        <v>4</v>
      </c>
      <c r="F11079" s="8">
        <f>VLOOKUP(C11079,Products!$A$2:$E$20,5,TRUE)</f>
        <v>15.95</v>
      </c>
      <c r="G11079" s="8">
        <f t="shared" si="346"/>
        <v>63.8</v>
      </c>
      <c r="H11079" s="8">
        <f>VLOOKUP(C11079,Products!$A$2:$F$20,6,TRUE)</f>
        <v>6</v>
      </c>
      <c r="I11079" s="8">
        <f t="shared" si="347"/>
        <v>24</v>
      </c>
      <c r="J11079" s="42">
        <f>VLOOKUP(B11079,Invoices!A:I,9,TRUE)</f>
        <v>2021</v>
      </c>
    </row>
    <row r="11080" spans="1:10" x14ac:dyDescent="0.15">
      <c r="A11080" t="s">
        <v>14440</v>
      </c>
      <c r="B11080" t="s">
        <v>2320</v>
      </c>
      <c r="C11080" t="s">
        <v>102</v>
      </c>
      <c r="D11080" t="s">
        <v>83</v>
      </c>
      <c r="E11080">
        <v>10</v>
      </c>
      <c r="F11080" s="8">
        <f>VLOOKUP(C11080,Products!$A$2:$E$20,5,TRUE)</f>
        <v>29.95</v>
      </c>
      <c r="G11080" s="8">
        <f t="shared" si="346"/>
        <v>299.5</v>
      </c>
      <c r="H11080" s="8">
        <f>VLOOKUP(C11080,Products!$A$2:$F$20,6,TRUE)</f>
        <v>15</v>
      </c>
      <c r="I11080" s="8">
        <f t="shared" si="347"/>
        <v>150</v>
      </c>
      <c r="J11080" s="42">
        <f>VLOOKUP(B11080,Invoices!A:I,9,TRUE)</f>
        <v>2021</v>
      </c>
    </row>
    <row r="11081" spans="1:10" x14ac:dyDescent="0.15">
      <c r="A11081" t="s">
        <v>14441</v>
      </c>
      <c r="B11081" t="s">
        <v>2320</v>
      </c>
      <c r="C11081" t="s">
        <v>93</v>
      </c>
      <c r="D11081" t="s">
        <v>76</v>
      </c>
      <c r="E11081">
        <v>2</v>
      </c>
      <c r="F11081" s="8">
        <f>VLOOKUP(C11081,Products!$A$2:$E$20,5,TRUE)</f>
        <v>9.9499999999999993</v>
      </c>
      <c r="G11081" s="8">
        <f t="shared" si="346"/>
        <v>19.899999999999999</v>
      </c>
      <c r="H11081" s="8">
        <f>VLOOKUP(C11081,Products!$A$2:$F$20,6,TRUE)</f>
        <v>1.9499999999999993</v>
      </c>
      <c r="I11081" s="8">
        <f t="shared" si="347"/>
        <v>3.8999999999999986</v>
      </c>
      <c r="J11081" s="42">
        <f>VLOOKUP(B11081,Invoices!A:I,9,TRUE)</f>
        <v>2021</v>
      </c>
    </row>
    <row r="11082" spans="1:10" x14ac:dyDescent="0.15">
      <c r="A11082" t="s">
        <v>14442</v>
      </c>
      <c r="B11082" t="s">
        <v>2320</v>
      </c>
      <c r="C11082" t="s">
        <v>91</v>
      </c>
      <c r="D11082" t="s">
        <v>70</v>
      </c>
      <c r="E11082">
        <v>10</v>
      </c>
      <c r="F11082" s="8">
        <f>VLOOKUP(C11082,Products!$A$2:$E$20,5,TRUE)</f>
        <v>49.95</v>
      </c>
      <c r="G11082" s="8">
        <f t="shared" si="346"/>
        <v>499.5</v>
      </c>
      <c r="H11082" s="8">
        <f>VLOOKUP(C11082,Products!$A$2:$F$20,6,TRUE)</f>
        <v>21.200000000000003</v>
      </c>
      <c r="I11082" s="8">
        <f t="shared" si="347"/>
        <v>212.00000000000003</v>
      </c>
      <c r="J11082" s="42">
        <f>VLOOKUP(B11082,Invoices!A:I,9,TRUE)</f>
        <v>2021</v>
      </c>
    </row>
    <row r="11083" spans="1:10" x14ac:dyDescent="0.15">
      <c r="A11083" t="s">
        <v>14443</v>
      </c>
      <c r="B11083" t="s">
        <v>2320</v>
      </c>
      <c r="C11083" t="s">
        <v>103</v>
      </c>
      <c r="D11083" t="s">
        <v>77</v>
      </c>
      <c r="E11083">
        <v>7</v>
      </c>
      <c r="F11083" s="8">
        <f>VLOOKUP(C11083,Products!$A$2:$E$20,5,TRUE)</f>
        <v>8.9499999999999993</v>
      </c>
      <c r="G11083" s="8">
        <f t="shared" si="346"/>
        <v>62.649999999999991</v>
      </c>
      <c r="H11083" s="8">
        <f>VLOOKUP(C11083,Products!$A$2:$F$20,6,TRUE)</f>
        <v>3.1999999999999993</v>
      </c>
      <c r="I11083" s="8">
        <f t="shared" si="347"/>
        <v>22.399999999999995</v>
      </c>
      <c r="J11083" s="42">
        <f>VLOOKUP(B11083,Invoices!A:I,9,TRUE)</f>
        <v>2021</v>
      </c>
    </row>
    <row r="11084" spans="1:10" x14ac:dyDescent="0.15">
      <c r="A11084" t="s">
        <v>14444</v>
      </c>
      <c r="B11084" t="s">
        <v>2321</v>
      </c>
      <c r="C11084" t="s">
        <v>101</v>
      </c>
      <c r="D11084" t="s">
        <v>69</v>
      </c>
      <c r="E11084">
        <v>1</v>
      </c>
      <c r="F11084" s="8">
        <f>VLOOKUP(C11084,Products!$A$2:$E$20,5,TRUE)</f>
        <v>129.94999999999999</v>
      </c>
      <c r="G11084" s="8">
        <f t="shared" si="346"/>
        <v>129.94999999999999</v>
      </c>
      <c r="H11084" s="8">
        <f>VLOOKUP(C11084,Products!$A$2:$F$20,6,TRUE)</f>
        <v>40.449999999999989</v>
      </c>
      <c r="I11084" s="8">
        <f t="shared" si="347"/>
        <v>40.449999999999989</v>
      </c>
      <c r="J11084" s="42">
        <f>VLOOKUP(B11084,Invoices!A:I,9,TRUE)</f>
        <v>2021</v>
      </c>
    </row>
    <row r="11085" spans="1:10" x14ac:dyDescent="0.15">
      <c r="A11085" t="s">
        <v>14445</v>
      </c>
      <c r="B11085" t="s">
        <v>2321</v>
      </c>
      <c r="C11085" t="s">
        <v>92</v>
      </c>
      <c r="D11085" t="s">
        <v>82</v>
      </c>
      <c r="E11085">
        <v>20</v>
      </c>
      <c r="F11085" s="8">
        <f>VLOOKUP(C11085,Products!$A$2:$E$20,5,TRUE)</f>
        <v>19.95</v>
      </c>
      <c r="G11085" s="8">
        <f t="shared" si="346"/>
        <v>399</v>
      </c>
      <c r="H11085" s="8">
        <f>VLOOKUP(C11085,Products!$A$2:$F$20,6,TRUE)</f>
        <v>7.4499999999999993</v>
      </c>
      <c r="I11085" s="8">
        <f t="shared" si="347"/>
        <v>149</v>
      </c>
      <c r="J11085" s="42">
        <f>VLOOKUP(B11085,Invoices!A:I,9,TRUE)</f>
        <v>2021</v>
      </c>
    </row>
    <row r="11086" spans="1:10" x14ac:dyDescent="0.15">
      <c r="A11086" t="s">
        <v>14446</v>
      </c>
      <c r="B11086" t="s">
        <v>2321</v>
      </c>
      <c r="C11086" t="s">
        <v>100</v>
      </c>
      <c r="D11086" t="s">
        <v>78</v>
      </c>
      <c r="E11086">
        <v>5</v>
      </c>
      <c r="F11086" s="8">
        <f>VLOOKUP(C11086,Products!$A$2:$E$20,5,TRUE)</f>
        <v>49.95</v>
      </c>
      <c r="G11086" s="8">
        <f t="shared" si="346"/>
        <v>249.75</v>
      </c>
      <c r="H11086" s="8">
        <f>VLOOKUP(C11086,Products!$A$2:$F$20,6,TRUE)</f>
        <v>19.950000000000003</v>
      </c>
      <c r="I11086" s="8">
        <f t="shared" si="347"/>
        <v>99.750000000000014</v>
      </c>
      <c r="J11086" s="42">
        <f>VLOOKUP(B11086,Invoices!A:I,9,TRUE)</f>
        <v>2021</v>
      </c>
    </row>
    <row r="11087" spans="1:10" x14ac:dyDescent="0.15">
      <c r="A11087" t="s">
        <v>14447</v>
      </c>
      <c r="B11087" t="s">
        <v>2321</v>
      </c>
      <c r="C11087" t="s">
        <v>104</v>
      </c>
      <c r="D11087" t="s">
        <v>71</v>
      </c>
      <c r="E11087">
        <v>6</v>
      </c>
      <c r="F11087" s="8">
        <f>VLOOKUP(C11087,Products!$A$2:$E$20,5,TRUE)</f>
        <v>2.95</v>
      </c>
      <c r="G11087" s="8">
        <f t="shared" si="346"/>
        <v>17.700000000000003</v>
      </c>
      <c r="H11087" s="8">
        <f>VLOOKUP(C11087,Products!$A$2:$F$20,6,TRUE)</f>
        <v>1.1500000000000001</v>
      </c>
      <c r="I11087" s="8">
        <f t="shared" si="347"/>
        <v>6.9</v>
      </c>
      <c r="J11087" s="42">
        <f>VLOOKUP(B11087,Invoices!A:I,9,TRUE)</f>
        <v>2021</v>
      </c>
    </row>
    <row r="11088" spans="1:10" x14ac:dyDescent="0.15">
      <c r="A11088" t="s">
        <v>14448</v>
      </c>
      <c r="B11088" t="s">
        <v>2321</v>
      </c>
      <c r="C11088" t="s">
        <v>91</v>
      </c>
      <c r="D11088" t="s">
        <v>70</v>
      </c>
      <c r="E11088">
        <v>1</v>
      </c>
      <c r="F11088" s="8">
        <f>VLOOKUP(C11088,Products!$A$2:$E$20,5,TRUE)</f>
        <v>49.95</v>
      </c>
      <c r="G11088" s="8">
        <f t="shared" si="346"/>
        <v>49.95</v>
      </c>
      <c r="H11088" s="8">
        <f>VLOOKUP(C11088,Products!$A$2:$F$20,6,TRUE)</f>
        <v>21.200000000000003</v>
      </c>
      <c r="I11088" s="8">
        <f t="shared" si="347"/>
        <v>21.200000000000003</v>
      </c>
      <c r="J11088" s="42">
        <f>VLOOKUP(B11088,Invoices!A:I,9,TRUE)</f>
        <v>2021</v>
      </c>
    </row>
    <row r="11089" spans="1:10" x14ac:dyDescent="0.15">
      <c r="A11089" t="s">
        <v>14449</v>
      </c>
      <c r="B11089" t="s">
        <v>2321</v>
      </c>
      <c r="C11089" t="s">
        <v>88</v>
      </c>
      <c r="D11089" t="s">
        <v>85</v>
      </c>
      <c r="E11089">
        <v>1</v>
      </c>
      <c r="F11089" s="8">
        <f>VLOOKUP(C11089,Products!$A$2:$E$20,5,TRUE)</f>
        <v>8.9499999999999993</v>
      </c>
      <c r="G11089" s="8">
        <f t="shared" si="346"/>
        <v>8.9499999999999993</v>
      </c>
      <c r="H11089" s="8">
        <f>VLOOKUP(C11089,Products!$A$2:$F$20,6,TRUE)</f>
        <v>5.6999999999999993</v>
      </c>
      <c r="I11089" s="8">
        <f t="shared" si="347"/>
        <v>5.6999999999999993</v>
      </c>
      <c r="J11089" s="42">
        <f>VLOOKUP(B11089,Invoices!A:I,9,TRUE)</f>
        <v>2021</v>
      </c>
    </row>
    <row r="11090" spans="1:10" x14ac:dyDescent="0.15">
      <c r="A11090" t="s">
        <v>14450</v>
      </c>
      <c r="B11090" t="s">
        <v>2321</v>
      </c>
      <c r="C11090" t="s">
        <v>102</v>
      </c>
      <c r="D11090" t="s">
        <v>83</v>
      </c>
      <c r="E11090">
        <v>7</v>
      </c>
      <c r="F11090" s="8">
        <f>VLOOKUP(C11090,Products!$A$2:$E$20,5,TRUE)</f>
        <v>29.95</v>
      </c>
      <c r="G11090" s="8">
        <f t="shared" si="346"/>
        <v>209.65</v>
      </c>
      <c r="H11090" s="8">
        <f>VLOOKUP(C11090,Products!$A$2:$F$20,6,TRUE)</f>
        <v>15</v>
      </c>
      <c r="I11090" s="8">
        <f t="shared" si="347"/>
        <v>105</v>
      </c>
      <c r="J11090" s="42">
        <f>VLOOKUP(B11090,Invoices!A:I,9,TRUE)</f>
        <v>2021</v>
      </c>
    </row>
    <row r="11091" spans="1:10" x14ac:dyDescent="0.15">
      <c r="A11091" t="s">
        <v>14451</v>
      </c>
      <c r="B11091" t="s">
        <v>2322</v>
      </c>
      <c r="C11091" t="s">
        <v>104</v>
      </c>
      <c r="D11091" t="s">
        <v>71</v>
      </c>
      <c r="E11091">
        <v>1</v>
      </c>
      <c r="F11091" s="8">
        <f>VLOOKUP(C11091,Products!$A$2:$E$20,5,TRUE)</f>
        <v>2.95</v>
      </c>
      <c r="G11091" s="8">
        <f t="shared" si="346"/>
        <v>2.95</v>
      </c>
      <c r="H11091" s="8">
        <f>VLOOKUP(C11091,Products!$A$2:$F$20,6,TRUE)</f>
        <v>1.1500000000000001</v>
      </c>
      <c r="I11091" s="8">
        <f t="shared" si="347"/>
        <v>1.1500000000000001</v>
      </c>
      <c r="J11091" s="42">
        <f>VLOOKUP(B11091,Invoices!A:I,9,TRUE)</f>
        <v>2021</v>
      </c>
    </row>
    <row r="11092" spans="1:10" x14ac:dyDescent="0.15">
      <c r="A11092" t="s">
        <v>14452</v>
      </c>
      <c r="B11092" t="s">
        <v>2323</v>
      </c>
      <c r="C11092" t="s">
        <v>93</v>
      </c>
      <c r="D11092" t="s">
        <v>76</v>
      </c>
      <c r="E11092">
        <v>2</v>
      </c>
      <c r="F11092" s="8">
        <f>VLOOKUP(C11092,Products!$A$2:$E$20,5,TRUE)</f>
        <v>9.9499999999999993</v>
      </c>
      <c r="G11092" s="8">
        <f t="shared" si="346"/>
        <v>19.899999999999999</v>
      </c>
      <c r="H11092" s="8">
        <f>VLOOKUP(C11092,Products!$A$2:$F$20,6,TRUE)</f>
        <v>1.9499999999999993</v>
      </c>
      <c r="I11092" s="8">
        <f t="shared" si="347"/>
        <v>3.8999999999999986</v>
      </c>
      <c r="J11092" s="42">
        <f>VLOOKUP(B11092,Invoices!A:I,9,TRUE)</f>
        <v>2021</v>
      </c>
    </row>
    <row r="11093" spans="1:10" x14ac:dyDescent="0.15">
      <c r="A11093" t="s">
        <v>14453</v>
      </c>
      <c r="B11093" t="s">
        <v>2323</v>
      </c>
      <c r="C11093" t="s">
        <v>91</v>
      </c>
      <c r="D11093" t="s">
        <v>70</v>
      </c>
      <c r="E11093">
        <v>4</v>
      </c>
      <c r="F11093" s="8">
        <f>VLOOKUP(C11093,Products!$A$2:$E$20,5,TRUE)</f>
        <v>49.95</v>
      </c>
      <c r="G11093" s="8">
        <f t="shared" si="346"/>
        <v>199.8</v>
      </c>
      <c r="H11093" s="8">
        <f>VLOOKUP(C11093,Products!$A$2:$F$20,6,TRUE)</f>
        <v>21.200000000000003</v>
      </c>
      <c r="I11093" s="8">
        <f t="shared" si="347"/>
        <v>84.800000000000011</v>
      </c>
      <c r="J11093" s="42">
        <f>VLOOKUP(B11093,Invoices!A:I,9,TRUE)</f>
        <v>2021</v>
      </c>
    </row>
    <row r="11094" spans="1:10" x14ac:dyDescent="0.15">
      <c r="A11094" t="s">
        <v>14454</v>
      </c>
      <c r="B11094" t="s">
        <v>2323</v>
      </c>
      <c r="C11094" t="s">
        <v>96</v>
      </c>
      <c r="D11094" t="s">
        <v>75</v>
      </c>
      <c r="E11094">
        <v>100</v>
      </c>
      <c r="F11094" s="8">
        <f>VLOOKUP(C11094,Products!$A$2:$E$20,5,TRUE)</f>
        <v>79.95</v>
      </c>
      <c r="G11094" s="8">
        <f t="shared" si="346"/>
        <v>7995</v>
      </c>
      <c r="H11094" s="8">
        <f>VLOOKUP(C11094,Products!$A$2:$F$20,6,TRUE)</f>
        <v>27.950000000000003</v>
      </c>
      <c r="I11094" s="8">
        <f t="shared" si="347"/>
        <v>2795.0000000000005</v>
      </c>
      <c r="J11094" s="42">
        <f>VLOOKUP(B11094,Invoices!A:I,9,TRUE)</f>
        <v>2021</v>
      </c>
    </row>
    <row r="11095" spans="1:10" x14ac:dyDescent="0.15">
      <c r="A11095" t="s">
        <v>14455</v>
      </c>
      <c r="B11095" t="s">
        <v>2324</v>
      </c>
      <c r="C11095" t="s">
        <v>96</v>
      </c>
      <c r="D11095" t="s">
        <v>75</v>
      </c>
      <c r="E11095">
        <v>1</v>
      </c>
      <c r="F11095" s="8">
        <f>VLOOKUP(C11095,Products!$A$2:$E$20,5,TRUE)</f>
        <v>79.95</v>
      </c>
      <c r="G11095" s="8">
        <f t="shared" si="346"/>
        <v>79.95</v>
      </c>
      <c r="H11095" s="8">
        <f>VLOOKUP(C11095,Products!$A$2:$F$20,6,TRUE)</f>
        <v>27.950000000000003</v>
      </c>
      <c r="I11095" s="8">
        <f t="shared" si="347"/>
        <v>27.950000000000003</v>
      </c>
      <c r="J11095" s="42">
        <f>VLOOKUP(B11095,Invoices!A:I,9,TRUE)</f>
        <v>2021</v>
      </c>
    </row>
    <row r="11096" spans="1:10" x14ac:dyDescent="0.15">
      <c r="A11096" t="s">
        <v>14456</v>
      </c>
      <c r="B11096" t="s">
        <v>2324</v>
      </c>
      <c r="C11096" t="s">
        <v>105</v>
      </c>
      <c r="D11096" t="s">
        <v>81</v>
      </c>
      <c r="E11096">
        <v>1</v>
      </c>
      <c r="F11096" s="8">
        <f>VLOOKUP(C11096,Products!$A$2:$E$20,5,TRUE)</f>
        <v>8.9499999999999993</v>
      </c>
      <c r="G11096" s="8">
        <f t="shared" si="346"/>
        <v>8.9499999999999993</v>
      </c>
      <c r="H11096" s="8">
        <f>VLOOKUP(C11096,Products!$A$2:$F$20,6,TRUE)</f>
        <v>3.1999999999999993</v>
      </c>
      <c r="I11096" s="8">
        <f t="shared" si="347"/>
        <v>3.1999999999999993</v>
      </c>
      <c r="J11096" s="42">
        <f>VLOOKUP(B11096,Invoices!A:I,9,TRUE)</f>
        <v>2021</v>
      </c>
    </row>
    <row r="11097" spans="1:10" x14ac:dyDescent="0.15">
      <c r="A11097" t="s">
        <v>14457</v>
      </c>
      <c r="B11097" t="s">
        <v>2325</v>
      </c>
      <c r="C11097" t="s">
        <v>88</v>
      </c>
      <c r="D11097" t="s">
        <v>85</v>
      </c>
      <c r="E11097">
        <v>3</v>
      </c>
      <c r="F11097" s="8">
        <f>VLOOKUP(C11097,Products!$A$2:$E$20,5,TRUE)</f>
        <v>8.9499999999999993</v>
      </c>
      <c r="G11097" s="8">
        <f t="shared" si="346"/>
        <v>26.849999999999998</v>
      </c>
      <c r="H11097" s="8">
        <f>VLOOKUP(C11097,Products!$A$2:$F$20,6,TRUE)</f>
        <v>5.6999999999999993</v>
      </c>
      <c r="I11097" s="8">
        <f t="shared" si="347"/>
        <v>17.099999999999998</v>
      </c>
      <c r="J11097" s="42">
        <f>VLOOKUP(B11097,Invoices!A:I,9,TRUE)</f>
        <v>2021</v>
      </c>
    </row>
    <row r="11098" spans="1:10" x14ac:dyDescent="0.15">
      <c r="A11098" t="s">
        <v>14458</v>
      </c>
      <c r="B11098" t="s">
        <v>2325</v>
      </c>
      <c r="C11098" t="s">
        <v>101</v>
      </c>
      <c r="D11098" t="s">
        <v>69</v>
      </c>
      <c r="E11098">
        <v>30</v>
      </c>
      <c r="F11098" s="8">
        <f>VLOOKUP(C11098,Products!$A$2:$E$20,5,TRUE)</f>
        <v>129.94999999999999</v>
      </c>
      <c r="G11098" s="8">
        <f t="shared" si="346"/>
        <v>3898.4999999999995</v>
      </c>
      <c r="H11098" s="8">
        <f>VLOOKUP(C11098,Products!$A$2:$F$20,6,TRUE)</f>
        <v>40.449999999999989</v>
      </c>
      <c r="I11098" s="8">
        <f t="shared" si="347"/>
        <v>1213.4999999999995</v>
      </c>
      <c r="J11098" s="42">
        <f>VLOOKUP(B11098,Invoices!A:I,9,TRUE)</f>
        <v>2021</v>
      </c>
    </row>
    <row r="11099" spans="1:10" x14ac:dyDescent="0.15">
      <c r="A11099" t="s">
        <v>14459</v>
      </c>
      <c r="B11099" t="s">
        <v>2325</v>
      </c>
      <c r="C11099" t="s">
        <v>99</v>
      </c>
      <c r="D11099" t="s">
        <v>84</v>
      </c>
      <c r="E11099">
        <v>30</v>
      </c>
      <c r="F11099" s="8">
        <f>VLOOKUP(C11099,Products!$A$2:$E$20,5,TRUE)</f>
        <v>3.5</v>
      </c>
      <c r="G11099" s="8">
        <f t="shared" si="346"/>
        <v>105</v>
      </c>
      <c r="H11099" s="8">
        <f>VLOOKUP(C11099,Products!$A$2:$F$20,6,TRUE)</f>
        <v>0.54999999999999982</v>
      </c>
      <c r="I11099" s="8">
        <f t="shared" si="347"/>
        <v>16.499999999999993</v>
      </c>
      <c r="J11099" s="42">
        <f>VLOOKUP(B11099,Invoices!A:I,9,TRUE)</f>
        <v>2021</v>
      </c>
    </row>
    <row r="11100" spans="1:10" x14ac:dyDescent="0.15">
      <c r="A11100" t="s">
        <v>14460</v>
      </c>
      <c r="B11100" t="s">
        <v>2325</v>
      </c>
      <c r="C11100" t="s">
        <v>105</v>
      </c>
      <c r="D11100" t="s">
        <v>81</v>
      </c>
      <c r="E11100">
        <v>6</v>
      </c>
      <c r="F11100" s="8">
        <f>VLOOKUP(C11100,Products!$A$2:$E$20,5,TRUE)</f>
        <v>8.9499999999999993</v>
      </c>
      <c r="G11100" s="8">
        <f t="shared" si="346"/>
        <v>53.699999999999996</v>
      </c>
      <c r="H11100" s="8">
        <f>VLOOKUP(C11100,Products!$A$2:$F$20,6,TRUE)</f>
        <v>3.1999999999999993</v>
      </c>
      <c r="I11100" s="8">
        <f t="shared" si="347"/>
        <v>19.199999999999996</v>
      </c>
      <c r="J11100" s="42">
        <f>VLOOKUP(B11100,Invoices!A:I,9,TRUE)</f>
        <v>2021</v>
      </c>
    </row>
    <row r="11101" spans="1:10" x14ac:dyDescent="0.15">
      <c r="A11101" t="s">
        <v>14461</v>
      </c>
      <c r="B11101" t="s">
        <v>2325</v>
      </c>
      <c r="C11101" t="s">
        <v>96</v>
      </c>
      <c r="D11101" t="s">
        <v>75</v>
      </c>
      <c r="E11101">
        <v>1</v>
      </c>
      <c r="F11101" s="8">
        <f>VLOOKUP(C11101,Products!$A$2:$E$20,5,TRUE)</f>
        <v>79.95</v>
      </c>
      <c r="G11101" s="8">
        <f t="shared" si="346"/>
        <v>79.95</v>
      </c>
      <c r="H11101" s="8">
        <f>VLOOKUP(C11101,Products!$A$2:$F$20,6,TRUE)</f>
        <v>27.950000000000003</v>
      </c>
      <c r="I11101" s="8">
        <f t="shared" si="347"/>
        <v>27.950000000000003</v>
      </c>
      <c r="J11101" s="42">
        <f>VLOOKUP(B11101,Invoices!A:I,9,TRUE)</f>
        <v>2021</v>
      </c>
    </row>
    <row r="11102" spans="1:10" x14ac:dyDescent="0.15">
      <c r="A11102" t="s">
        <v>14462</v>
      </c>
      <c r="B11102" t="s">
        <v>2325</v>
      </c>
      <c r="C11102" t="s">
        <v>98</v>
      </c>
      <c r="D11102" t="s">
        <v>79</v>
      </c>
      <c r="E11102">
        <v>2</v>
      </c>
      <c r="F11102" s="8">
        <f>VLOOKUP(C11102,Products!$A$2:$E$20,5,TRUE)</f>
        <v>14.95</v>
      </c>
      <c r="G11102" s="8">
        <f t="shared" si="346"/>
        <v>29.9</v>
      </c>
      <c r="H11102" s="8">
        <f>VLOOKUP(C11102,Products!$A$2:$F$20,6,TRUE)</f>
        <v>3.0499999999999989</v>
      </c>
      <c r="I11102" s="8">
        <f t="shared" si="347"/>
        <v>6.0999999999999979</v>
      </c>
      <c r="J11102" s="42">
        <f>VLOOKUP(B11102,Invoices!A:I,9,TRUE)</f>
        <v>2021</v>
      </c>
    </row>
    <row r="11103" spans="1:10" x14ac:dyDescent="0.15">
      <c r="A11103" t="s">
        <v>14463</v>
      </c>
      <c r="B11103" t="s">
        <v>2325</v>
      </c>
      <c r="C11103" t="s">
        <v>95</v>
      </c>
      <c r="D11103" t="s">
        <v>73</v>
      </c>
      <c r="E11103">
        <v>6</v>
      </c>
      <c r="F11103" s="8">
        <f>VLOOKUP(C11103,Products!$A$2:$E$20,5,TRUE)</f>
        <v>12.95</v>
      </c>
      <c r="G11103" s="8">
        <f t="shared" si="346"/>
        <v>77.699999999999989</v>
      </c>
      <c r="H11103" s="8">
        <f>VLOOKUP(C11103,Products!$A$2:$F$20,6,TRUE)</f>
        <v>4.1999999999999993</v>
      </c>
      <c r="I11103" s="8">
        <f t="shared" si="347"/>
        <v>25.199999999999996</v>
      </c>
      <c r="J11103" s="42">
        <f>VLOOKUP(B11103,Invoices!A:I,9,TRUE)</f>
        <v>2021</v>
      </c>
    </row>
    <row r="11104" spans="1:10" x14ac:dyDescent="0.15">
      <c r="A11104" t="s">
        <v>14464</v>
      </c>
      <c r="B11104" t="s">
        <v>2325</v>
      </c>
      <c r="C11104" t="s">
        <v>94</v>
      </c>
      <c r="D11104" t="s">
        <v>86</v>
      </c>
      <c r="E11104">
        <v>12</v>
      </c>
      <c r="F11104" s="8">
        <f>VLOOKUP(C11104,Products!$A$2:$E$20,5,TRUE)</f>
        <v>3.5</v>
      </c>
      <c r="G11104" s="8">
        <f t="shared" si="346"/>
        <v>42</v>
      </c>
      <c r="H11104" s="8">
        <f>VLOOKUP(C11104,Products!$A$2:$F$20,6,TRUE)</f>
        <v>0.54999999999999982</v>
      </c>
      <c r="I11104" s="8">
        <f t="shared" si="347"/>
        <v>6.5999999999999979</v>
      </c>
      <c r="J11104" s="42">
        <f>VLOOKUP(B11104,Invoices!A:I,9,TRUE)</f>
        <v>2021</v>
      </c>
    </row>
    <row r="11105" spans="1:10" x14ac:dyDescent="0.15">
      <c r="A11105" t="s">
        <v>14465</v>
      </c>
      <c r="B11105" t="s">
        <v>2325</v>
      </c>
      <c r="C11105" t="s">
        <v>97</v>
      </c>
      <c r="D11105" t="s">
        <v>74</v>
      </c>
      <c r="E11105">
        <v>12</v>
      </c>
      <c r="F11105" s="8">
        <f>VLOOKUP(C11105,Products!$A$2:$E$20,5,TRUE)</f>
        <v>1.5</v>
      </c>
      <c r="G11105" s="8">
        <f t="shared" si="346"/>
        <v>18</v>
      </c>
      <c r="H11105" s="8">
        <f>VLOOKUP(C11105,Products!$A$2:$F$20,6,TRUE)</f>
        <v>0.5</v>
      </c>
      <c r="I11105" s="8">
        <f t="shared" si="347"/>
        <v>6</v>
      </c>
      <c r="J11105" s="42">
        <f>VLOOKUP(B11105,Invoices!A:I,9,TRUE)</f>
        <v>2021</v>
      </c>
    </row>
    <row r="11106" spans="1:10" x14ac:dyDescent="0.15">
      <c r="A11106" t="s">
        <v>14466</v>
      </c>
      <c r="B11106" t="s">
        <v>2325</v>
      </c>
      <c r="C11106" t="s">
        <v>104</v>
      </c>
      <c r="D11106" t="s">
        <v>71</v>
      </c>
      <c r="E11106">
        <v>3</v>
      </c>
      <c r="F11106" s="8">
        <f>VLOOKUP(C11106,Products!$A$2:$E$20,5,TRUE)</f>
        <v>2.95</v>
      </c>
      <c r="G11106" s="8">
        <f t="shared" si="346"/>
        <v>8.8500000000000014</v>
      </c>
      <c r="H11106" s="8">
        <f>VLOOKUP(C11106,Products!$A$2:$F$20,6,TRUE)</f>
        <v>1.1500000000000001</v>
      </c>
      <c r="I11106" s="8">
        <f t="shared" si="347"/>
        <v>3.45</v>
      </c>
      <c r="J11106" s="42">
        <f>VLOOKUP(B11106,Invoices!A:I,9,TRUE)</f>
        <v>2021</v>
      </c>
    </row>
    <row r="11107" spans="1:10" x14ac:dyDescent="0.15">
      <c r="A11107" t="s">
        <v>14467</v>
      </c>
      <c r="B11107" t="s">
        <v>2325</v>
      </c>
      <c r="C11107" t="s">
        <v>88</v>
      </c>
      <c r="D11107" t="s">
        <v>85</v>
      </c>
      <c r="E11107">
        <v>25</v>
      </c>
      <c r="F11107" s="8">
        <f>VLOOKUP(C11107,Products!$A$2:$E$20,5,TRUE)</f>
        <v>8.9499999999999993</v>
      </c>
      <c r="G11107" s="8">
        <f t="shared" si="346"/>
        <v>223.74999999999997</v>
      </c>
      <c r="H11107" s="8">
        <f>VLOOKUP(C11107,Products!$A$2:$F$20,6,TRUE)</f>
        <v>5.6999999999999993</v>
      </c>
      <c r="I11107" s="8">
        <f t="shared" si="347"/>
        <v>142.49999999999997</v>
      </c>
      <c r="J11107" s="42">
        <f>VLOOKUP(B11107,Invoices!A:I,9,TRUE)</f>
        <v>2021</v>
      </c>
    </row>
    <row r="11108" spans="1:10" x14ac:dyDescent="0.15">
      <c r="A11108" t="s">
        <v>14468</v>
      </c>
      <c r="B11108" t="s">
        <v>2325</v>
      </c>
      <c r="C11108" t="s">
        <v>102</v>
      </c>
      <c r="D11108" t="s">
        <v>83</v>
      </c>
      <c r="E11108">
        <v>8</v>
      </c>
      <c r="F11108" s="8">
        <f>VLOOKUP(C11108,Products!$A$2:$E$20,5,TRUE)</f>
        <v>29.95</v>
      </c>
      <c r="G11108" s="8">
        <f t="shared" si="346"/>
        <v>239.6</v>
      </c>
      <c r="H11108" s="8">
        <f>VLOOKUP(C11108,Products!$A$2:$F$20,6,TRUE)</f>
        <v>15</v>
      </c>
      <c r="I11108" s="8">
        <f t="shared" si="347"/>
        <v>120</v>
      </c>
      <c r="J11108" s="42">
        <f>VLOOKUP(B11108,Invoices!A:I,9,TRUE)</f>
        <v>2021</v>
      </c>
    </row>
    <row r="11109" spans="1:10" x14ac:dyDescent="0.15">
      <c r="A11109" t="s">
        <v>14469</v>
      </c>
      <c r="B11109" t="s">
        <v>2325</v>
      </c>
      <c r="C11109" t="s">
        <v>103</v>
      </c>
      <c r="D11109" t="s">
        <v>77</v>
      </c>
      <c r="E11109">
        <v>1</v>
      </c>
      <c r="F11109" s="8">
        <f>VLOOKUP(C11109,Products!$A$2:$E$20,5,TRUE)</f>
        <v>8.9499999999999993</v>
      </c>
      <c r="G11109" s="8">
        <f t="shared" si="346"/>
        <v>8.9499999999999993</v>
      </c>
      <c r="H11109" s="8">
        <f>VLOOKUP(C11109,Products!$A$2:$F$20,6,TRUE)</f>
        <v>3.1999999999999993</v>
      </c>
      <c r="I11109" s="8">
        <f t="shared" si="347"/>
        <v>3.1999999999999993</v>
      </c>
      <c r="J11109" s="42">
        <f>VLOOKUP(B11109,Invoices!A:I,9,TRUE)</f>
        <v>2021</v>
      </c>
    </row>
    <row r="11110" spans="1:10" x14ac:dyDescent="0.15">
      <c r="A11110" t="s">
        <v>14470</v>
      </c>
      <c r="B11110" t="s">
        <v>2325</v>
      </c>
      <c r="C11110" t="s">
        <v>93</v>
      </c>
      <c r="D11110" t="s">
        <v>76</v>
      </c>
      <c r="E11110">
        <v>4</v>
      </c>
      <c r="F11110" s="8">
        <f>VLOOKUP(C11110,Products!$A$2:$E$20,5,TRUE)</f>
        <v>9.9499999999999993</v>
      </c>
      <c r="G11110" s="8">
        <f t="shared" si="346"/>
        <v>39.799999999999997</v>
      </c>
      <c r="H11110" s="8">
        <f>VLOOKUP(C11110,Products!$A$2:$F$20,6,TRUE)</f>
        <v>1.9499999999999993</v>
      </c>
      <c r="I11110" s="8">
        <f t="shared" si="347"/>
        <v>7.7999999999999972</v>
      </c>
      <c r="J11110" s="42">
        <f>VLOOKUP(B11110,Invoices!A:I,9,TRUE)</f>
        <v>2021</v>
      </c>
    </row>
    <row r="11111" spans="1:10" x14ac:dyDescent="0.15">
      <c r="A11111" t="s">
        <v>14471</v>
      </c>
      <c r="B11111" t="s">
        <v>2325</v>
      </c>
      <c r="C11111" t="s">
        <v>92</v>
      </c>
      <c r="D11111" t="s">
        <v>82</v>
      </c>
      <c r="E11111">
        <v>1</v>
      </c>
      <c r="F11111" s="8">
        <f>VLOOKUP(C11111,Products!$A$2:$E$20,5,TRUE)</f>
        <v>19.95</v>
      </c>
      <c r="G11111" s="8">
        <f t="shared" si="346"/>
        <v>19.95</v>
      </c>
      <c r="H11111" s="8">
        <f>VLOOKUP(C11111,Products!$A$2:$F$20,6,TRUE)</f>
        <v>7.4499999999999993</v>
      </c>
      <c r="I11111" s="8">
        <f t="shared" si="347"/>
        <v>7.4499999999999993</v>
      </c>
      <c r="J11111" s="42">
        <f>VLOOKUP(B11111,Invoices!A:I,9,TRUE)</f>
        <v>2021</v>
      </c>
    </row>
    <row r="11112" spans="1:10" x14ac:dyDescent="0.15">
      <c r="A11112" t="s">
        <v>14472</v>
      </c>
      <c r="B11112" t="s">
        <v>2325</v>
      </c>
      <c r="C11112" t="s">
        <v>100</v>
      </c>
      <c r="D11112" t="s">
        <v>78</v>
      </c>
      <c r="E11112">
        <v>1</v>
      </c>
      <c r="F11112" s="8">
        <f>VLOOKUP(C11112,Products!$A$2:$E$20,5,TRUE)</f>
        <v>49.95</v>
      </c>
      <c r="G11112" s="8">
        <f t="shared" si="346"/>
        <v>49.95</v>
      </c>
      <c r="H11112" s="8">
        <f>VLOOKUP(C11112,Products!$A$2:$F$20,6,TRUE)</f>
        <v>19.950000000000003</v>
      </c>
      <c r="I11112" s="8">
        <f t="shared" si="347"/>
        <v>19.950000000000003</v>
      </c>
      <c r="J11112" s="42">
        <f>VLOOKUP(B11112,Invoices!A:I,9,TRUE)</f>
        <v>2021</v>
      </c>
    </row>
    <row r="11113" spans="1:10" x14ac:dyDescent="0.15">
      <c r="A11113" t="s">
        <v>14473</v>
      </c>
      <c r="B11113" t="s">
        <v>2325</v>
      </c>
      <c r="C11113" t="s">
        <v>89</v>
      </c>
      <c r="D11113" t="s">
        <v>80</v>
      </c>
      <c r="E11113">
        <v>2</v>
      </c>
      <c r="F11113" s="8">
        <f>VLOOKUP(C11113,Products!$A$2:$E$20,5,TRUE)</f>
        <v>15.95</v>
      </c>
      <c r="G11113" s="8">
        <f t="shared" si="346"/>
        <v>31.9</v>
      </c>
      <c r="H11113" s="8">
        <f>VLOOKUP(C11113,Products!$A$2:$F$20,6,TRUE)</f>
        <v>6</v>
      </c>
      <c r="I11113" s="8">
        <f t="shared" si="347"/>
        <v>12</v>
      </c>
      <c r="J11113" s="42">
        <f>VLOOKUP(B11113,Invoices!A:I,9,TRUE)</f>
        <v>2021</v>
      </c>
    </row>
    <row r="11114" spans="1:10" x14ac:dyDescent="0.15">
      <c r="A11114" t="s">
        <v>14474</v>
      </c>
      <c r="B11114" t="s">
        <v>2325</v>
      </c>
      <c r="C11114" t="s">
        <v>90</v>
      </c>
      <c r="D11114" t="s">
        <v>72</v>
      </c>
      <c r="E11114">
        <v>7</v>
      </c>
      <c r="F11114" s="8">
        <f>VLOOKUP(C11114,Products!$A$2:$E$20,5,TRUE)</f>
        <v>8.9499999999999993</v>
      </c>
      <c r="G11114" s="8">
        <f t="shared" si="346"/>
        <v>62.649999999999991</v>
      </c>
      <c r="H11114" s="8">
        <f>VLOOKUP(C11114,Products!$A$2:$F$20,6,TRUE)</f>
        <v>5.6999999999999993</v>
      </c>
      <c r="I11114" s="8">
        <f t="shared" si="347"/>
        <v>39.899999999999991</v>
      </c>
      <c r="J11114" s="42">
        <f>VLOOKUP(B11114,Invoices!A:I,9,TRUE)</f>
        <v>2021</v>
      </c>
    </row>
    <row r="11115" spans="1:10" x14ac:dyDescent="0.15">
      <c r="A11115" t="s">
        <v>14475</v>
      </c>
      <c r="B11115" t="s">
        <v>2325</v>
      </c>
      <c r="C11115" t="s">
        <v>91</v>
      </c>
      <c r="D11115" t="s">
        <v>70</v>
      </c>
      <c r="E11115">
        <v>10</v>
      </c>
      <c r="F11115" s="8">
        <f>VLOOKUP(C11115,Products!$A$2:$E$20,5,TRUE)</f>
        <v>49.95</v>
      </c>
      <c r="G11115" s="8">
        <f t="shared" si="346"/>
        <v>499.5</v>
      </c>
      <c r="H11115" s="8">
        <f>VLOOKUP(C11115,Products!$A$2:$F$20,6,TRUE)</f>
        <v>21.200000000000003</v>
      </c>
      <c r="I11115" s="8">
        <f t="shared" si="347"/>
        <v>212.00000000000003</v>
      </c>
      <c r="J11115" s="42">
        <f>VLOOKUP(B11115,Invoices!A:I,9,TRUE)</f>
        <v>2021</v>
      </c>
    </row>
    <row r="11116" spans="1:10" x14ac:dyDescent="0.15">
      <c r="A11116" t="s">
        <v>14476</v>
      </c>
      <c r="B11116" t="s">
        <v>2326</v>
      </c>
      <c r="C11116" t="s">
        <v>103</v>
      </c>
      <c r="D11116" t="s">
        <v>77</v>
      </c>
      <c r="E11116">
        <v>7</v>
      </c>
      <c r="F11116" s="8">
        <f>VLOOKUP(C11116,Products!$A$2:$E$20,5,TRUE)</f>
        <v>8.9499999999999993</v>
      </c>
      <c r="G11116" s="8">
        <f t="shared" si="346"/>
        <v>62.649999999999991</v>
      </c>
      <c r="H11116" s="8">
        <f>VLOOKUP(C11116,Products!$A$2:$F$20,6,TRUE)</f>
        <v>3.1999999999999993</v>
      </c>
      <c r="I11116" s="8">
        <f t="shared" si="347"/>
        <v>22.399999999999995</v>
      </c>
      <c r="J11116" s="42">
        <f>VLOOKUP(B11116,Invoices!A:I,9,TRUE)</f>
        <v>2021</v>
      </c>
    </row>
    <row r="11117" spans="1:10" x14ac:dyDescent="0.15">
      <c r="A11117" t="s">
        <v>14477</v>
      </c>
      <c r="B11117" t="s">
        <v>2326</v>
      </c>
      <c r="C11117" t="s">
        <v>100</v>
      </c>
      <c r="D11117" t="s">
        <v>78</v>
      </c>
      <c r="E11117">
        <v>1</v>
      </c>
      <c r="F11117" s="8">
        <f>VLOOKUP(C11117,Products!$A$2:$E$20,5,TRUE)</f>
        <v>49.95</v>
      </c>
      <c r="G11117" s="8">
        <f t="shared" si="346"/>
        <v>49.95</v>
      </c>
      <c r="H11117" s="8">
        <f>VLOOKUP(C11117,Products!$A$2:$F$20,6,TRUE)</f>
        <v>19.950000000000003</v>
      </c>
      <c r="I11117" s="8">
        <f t="shared" si="347"/>
        <v>19.950000000000003</v>
      </c>
      <c r="J11117" s="42">
        <f>VLOOKUP(B11117,Invoices!A:I,9,TRUE)</f>
        <v>2021</v>
      </c>
    </row>
    <row r="11118" spans="1:10" x14ac:dyDescent="0.15">
      <c r="A11118" t="s">
        <v>14478</v>
      </c>
      <c r="B11118" t="s">
        <v>2326</v>
      </c>
      <c r="C11118" t="s">
        <v>91</v>
      </c>
      <c r="D11118" t="s">
        <v>70</v>
      </c>
      <c r="E11118">
        <v>3</v>
      </c>
      <c r="F11118" s="8">
        <f>VLOOKUP(C11118,Products!$A$2:$E$20,5,TRUE)</f>
        <v>49.95</v>
      </c>
      <c r="G11118" s="8">
        <f t="shared" si="346"/>
        <v>149.85000000000002</v>
      </c>
      <c r="H11118" s="8">
        <f>VLOOKUP(C11118,Products!$A$2:$F$20,6,TRUE)</f>
        <v>21.200000000000003</v>
      </c>
      <c r="I11118" s="8">
        <f t="shared" si="347"/>
        <v>63.600000000000009</v>
      </c>
      <c r="J11118" s="42">
        <f>VLOOKUP(B11118,Invoices!A:I,9,TRUE)</f>
        <v>2021</v>
      </c>
    </row>
    <row r="11119" spans="1:10" x14ac:dyDescent="0.15">
      <c r="A11119" t="s">
        <v>14479</v>
      </c>
      <c r="B11119" t="s">
        <v>2326</v>
      </c>
      <c r="C11119" t="s">
        <v>102</v>
      </c>
      <c r="D11119" t="s">
        <v>83</v>
      </c>
      <c r="E11119">
        <v>5</v>
      </c>
      <c r="F11119" s="8">
        <f>VLOOKUP(C11119,Products!$A$2:$E$20,5,TRUE)</f>
        <v>29.95</v>
      </c>
      <c r="G11119" s="8">
        <f t="shared" si="346"/>
        <v>149.75</v>
      </c>
      <c r="H11119" s="8">
        <f>VLOOKUP(C11119,Products!$A$2:$F$20,6,TRUE)</f>
        <v>15</v>
      </c>
      <c r="I11119" s="8">
        <f t="shared" si="347"/>
        <v>75</v>
      </c>
      <c r="J11119" s="42">
        <f>VLOOKUP(B11119,Invoices!A:I,9,TRUE)</f>
        <v>2021</v>
      </c>
    </row>
    <row r="11120" spans="1:10" x14ac:dyDescent="0.15">
      <c r="A11120" t="s">
        <v>14480</v>
      </c>
      <c r="B11120" t="s">
        <v>2327</v>
      </c>
      <c r="C11120" t="s">
        <v>88</v>
      </c>
      <c r="D11120" t="s">
        <v>85</v>
      </c>
      <c r="E11120">
        <v>30</v>
      </c>
      <c r="F11120" s="8">
        <f>VLOOKUP(C11120,Products!$A$2:$E$20,5,TRUE)</f>
        <v>8.9499999999999993</v>
      </c>
      <c r="G11120" s="8">
        <f t="shared" si="346"/>
        <v>268.5</v>
      </c>
      <c r="H11120" s="8">
        <f>VLOOKUP(C11120,Products!$A$2:$F$20,6,TRUE)</f>
        <v>5.6999999999999993</v>
      </c>
      <c r="I11120" s="8">
        <f t="shared" si="347"/>
        <v>170.99999999999997</v>
      </c>
      <c r="J11120" s="42">
        <f>VLOOKUP(B11120,Invoices!A:I,9,TRUE)</f>
        <v>2021</v>
      </c>
    </row>
    <row r="11121" spans="1:10" x14ac:dyDescent="0.15">
      <c r="A11121" t="s">
        <v>14481</v>
      </c>
      <c r="B11121" t="s">
        <v>2327</v>
      </c>
      <c r="C11121" t="s">
        <v>104</v>
      </c>
      <c r="D11121" t="s">
        <v>71</v>
      </c>
      <c r="E11121">
        <v>5</v>
      </c>
      <c r="F11121" s="8">
        <f>VLOOKUP(C11121,Products!$A$2:$E$20,5,TRUE)</f>
        <v>2.95</v>
      </c>
      <c r="G11121" s="8">
        <f t="shared" si="346"/>
        <v>14.75</v>
      </c>
      <c r="H11121" s="8">
        <f>VLOOKUP(C11121,Products!$A$2:$F$20,6,TRUE)</f>
        <v>1.1500000000000001</v>
      </c>
      <c r="I11121" s="8">
        <f t="shared" si="347"/>
        <v>5.7500000000000009</v>
      </c>
      <c r="J11121" s="42">
        <f>VLOOKUP(B11121,Invoices!A:I,9,TRUE)</f>
        <v>2021</v>
      </c>
    </row>
    <row r="11122" spans="1:10" x14ac:dyDescent="0.15">
      <c r="A11122" t="s">
        <v>14482</v>
      </c>
      <c r="B11122" t="s">
        <v>2327</v>
      </c>
      <c r="C11122" t="s">
        <v>92</v>
      </c>
      <c r="D11122" t="s">
        <v>82</v>
      </c>
      <c r="E11122">
        <v>30</v>
      </c>
      <c r="F11122" s="8">
        <f>VLOOKUP(C11122,Products!$A$2:$E$20,5,TRUE)</f>
        <v>19.95</v>
      </c>
      <c r="G11122" s="8">
        <f t="shared" si="346"/>
        <v>598.5</v>
      </c>
      <c r="H11122" s="8">
        <f>VLOOKUP(C11122,Products!$A$2:$F$20,6,TRUE)</f>
        <v>7.4499999999999993</v>
      </c>
      <c r="I11122" s="8">
        <f t="shared" si="347"/>
        <v>223.49999999999997</v>
      </c>
      <c r="J11122" s="42">
        <f>VLOOKUP(B11122,Invoices!A:I,9,TRUE)</f>
        <v>2021</v>
      </c>
    </row>
    <row r="11123" spans="1:10" x14ac:dyDescent="0.15">
      <c r="A11123" t="s">
        <v>14483</v>
      </c>
      <c r="B11123" t="s">
        <v>2327</v>
      </c>
      <c r="C11123" t="s">
        <v>103</v>
      </c>
      <c r="D11123" t="s">
        <v>77</v>
      </c>
      <c r="E11123">
        <v>1</v>
      </c>
      <c r="F11123" s="8">
        <f>VLOOKUP(C11123,Products!$A$2:$E$20,5,TRUE)</f>
        <v>8.9499999999999993</v>
      </c>
      <c r="G11123" s="8">
        <f t="shared" si="346"/>
        <v>8.9499999999999993</v>
      </c>
      <c r="H11123" s="8">
        <f>VLOOKUP(C11123,Products!$A$2:$F$20,6,TRUE)</f>
        <v>3.1999999999999993</v>
      </c>
      <c r="I11123" s="8">
        <f t="shared" si="347"/>
        <v>3.1999999999999993</v>
      </c>
      <c r="J11123" s="42">
        <f>VLOOKUP(B11123,Invoices!A:I,9,TRUE)</f>
        <v>2021</v>
      </c>
    </row>
    <row r="11124" spans="1:10" x14ac:dyDescent="0.15">
      <c r="A11124" t="s">
        <v>14484</v>
      </c>
      <c r="B11124" t="s">
        <v>2327</v>
      </c>
      <c r="C11124" t="s">
        <v>101</v>
      </c>
      <c r="D11124" t="s">
        <v>69</v>
      </c>
      <c r="E11124">
        <v>8</v>
      </c>
      <c r="F11124" s="8">
        <f>VLOOKUP(C11124,Products!$A$2:$E$20,5,TRUE)</f>
        <v>129.94999999999999</v>
      </c>
      <c r="G11124" s="8">
        <f t="shared" si="346"/>
        <v>1039.5999999999999</v>
      </c>
      <c r="H11124" s="8">
        <f>VLOOKUP(C11124,Products!$A$2:$F$20,6,TRUE)</f>
        <v>40.449999999999989</v>
      </c>
      <c r="I11124" s="8">
        <f t="shared" si="347"/>
        <v>323.59999999999991</v>
      </c>
      <c r="J11124" s="42">
        <f>VLOOKUP(B11124,Invoices!A:I,9,TRUE)</f>
        <v>2021</v>
      </c>
    </row>
    <row r="11125" spans="1:10" x14ac:dyDescent="0.15">
      <c r="A11125" t="s">
        <v>14485</v>
      </c>
      <c r="B11125" t="s">
        <v>2327</v>
      </c>
      <c r="C11125" t="s">
        <v>93</v>
      </c>
      <c r="D11125" t="s">
        <v>76</v>
      </c>
      <c r="E11125">
        <v>7</v>
      </c>
      <c r="F11125" s="8">
        <f>VLOOKUP(C11125,Products!$A$2:$E$20,5,TRUE)</f>
        <v>9.9499999999999993</v>
      </c>
      <c r="G11125" s="8">
        <f t="shared" si="346"/>
        <v>69.649999999999991</v>
      </c>
      <c r="H11125" s="8">
        <f>VLOOKUP(C11125,Products!$A$2:$F$20,6,TRUE)</f>
        <v>1.9499999999999993</v>
      </c>
      <c r="I11125" s="8">
        <f t="shared" si="347"/>
        <v>13.649999999999995</v>
      </c>
      <c r="J11125" s="42">
        <f>VLOOKUP(B11125,Invoices!A:I,9,TRUE)</f>
        <v>2021</v>
      </c>
    </row>
    <row r="11126" spans="1:10" x14ac:dyDescent="0.15">
      <c r="A11126" t="s">
        <v>14486</v>
      </c>
      <c r="B11126" t="s">
        <v>2328</v>
      </c>
      <c r="C11126" t="s">
        <v>99</v>
      </c>
      <c r="D11126" t="s">
        <v>84</v>
      </c>
      <c r="E11126">
        <v>10</v>
      </c>
      <c r="F11126" s="8">
        <f>VLOOKUP(C11126,Products!$A$2:$E$20,5,TRUE)</f>
        <v>3.5</v>
      </c>
      <c r="G11126" s="8">
        <f t="shared" si="346"/>
        <v>35</v>
      </c>
      <c r="H11126" s="8">
        <f>VLOOKUP(C11126,Products!$A$2:$F$20,6,TRUE)</f>
        <v>0.54999999999999982</v>
      </c>
      <c r="I11126" s="8">
        <f t="shared" si="347"/>
        <v>5.4999999999999982</v>
      </c>
      <c r="J11126" s="42">
        <f>VLOOKUP(B11126,Invoices!A:I,9,TRUE)</f>
        <v>2021</v>
      </c>
    </row>
    <row r="11127" spans="1:10" x14ac:dyDescent="0.15">
      <c r="A11127" t="s">
        <v>14487</v>
      </c>
      <c r="B11127" t="s">
        <v>2328</v>
      </c>
      <c r="C11127" t="s">
        <v>88</v>
      </c>
      <c r="D11127" t="s">
        <v>85</v>
      </c>
      <c r="E11127">
        <v>1</v>
      </c>
      <c r="F11127" s="8">
        <f>VLOOKUP(C11127,Products!$A$2:$E$20,5,TRUE)</f>
        <v>8.9499999999999993</v>
      </c>
      <c r="G11127" s="8">
        <f t="shared" si="346"/>
        <v>8.9499999999999993</v>
      </c>
      <c r="H11127" s="8">
        <f>VLOOKUP(C11127,Products!$A$2:$F$20,6,TRUE)</f>
        <v>5.6999999999999993</v>
      </c>
      <c r="I11127" s="8">
        <f t="shared" si="347"/>
        <v>5.6999999999999993</v>
      </c>
      <c r="J11127" s="42">
        <f>VLOOKUP(B11127,Invoices!A:I,9,TRUE)</f>
        <v>2021</v>
      </c>
    </row>
    <row r="11128" spans="1:10" x14ac:dyDescent="0.15">
      <c r="A11128" t="s">
        <v>14488</v>
      </c>
      <c r="B11128" t="s">
        <v>2328</v>
      </c>
      <c r="C11128" t="s">
        <v>96</v>
      </c>
      <c r="D11128" t="s">
        <v>75</v>
      </c>
      <c r="E11128">
        <v>1</v>
      </c>
      <c r="F11128" s="8">
        <f>VLOOKUP(C11128,Products!$A$2:$E$20,5,TRUE)</f>
        <v>79.95</v>
      </c>
      <c r="G11128" s="8">
        <f t="shared" si="346"/>
        <v>79.95</v>
      </c>
      <c r="H11128" s="8">
        <f>VLOOKUP(C11128,Products!$A$2:$F$20,6,TRUE)</f>
        <v>27.950000000000003</v>
      </c>
      <c r="I11128" s="8">
        <f t="shared" si="347"/>
        <v>27.950000000000003</v>
      </c>
      <c r="J11128" s="42">
        <f>VLOOKUP(B11128,Invoices!A:I,9,TRUE)</f>
        <v>2021</v>
      </c>
    </row>
    <row r="11129" spans="1:10" x14ac:dyDescent="0.15">
      <c r="A11129" t="s">
        <v>14489</v>
      </c>
      <c r="B11129" t="s">
        <v>2328</v>
      </c>
      <c r="C11129" t="s">
        <v>91</v>
      </c>
      <c r="D11129" t="s">
        <v>70</v>
      </c>
      <c r="E11129">
        <v>5</v>
      </c>
      <c r="F11129" s="8">
        <f>VLOOKUP(C11129,Products!$A$2:$E$20,5,TRUE)</f>
        <v>49.95</v>
      </c>
      <c r="G11129" s="8">
        <f t="shared" si="346"/>
        <v>249.75</v>
      </c>
      <c r="H11129" s="8">
        <f>VLOOKUP(C11129,Products!$A$2:$F$20,6,TRUE)</f>
        <v>21.200000000000003</v>
      </c>
      <c r="I11129" s="8">
        <f t="shared" si="347"/>
        <v>106.00000000000001</v>
      </c>
      <c r="J11129" s="42">
        <f>VLOOKUP(B11129,Invoices!A:I,9,TRUE)</f>
        <v>2021</v>
      </c>
    </row>
    <row r="11130" spans="1:10" x14ac:dyDescent="0.15">
      <c r="A11130" t="s">
        <v>14490</v>
      </c>
      <c r="B11130" t="s">
        <v>2328</v>
      </c>
      <c r="C11130" t="s">
        <v>103</v>
      </c>
      <c r="D11130" t="s">
        <v>77</v>
      </c>
      <c r="E11130">
        <v>2</v>
      </c>
      <c r="F11130" s="8">
        <f>VLOOKUP(C11130,Products!$A$2:$E$20,5,TRUE)</f>
        <v>8.9499999999999993</v>
      </c>
      <c r="G11130" s="8">
        <f t="shared" si="346"/>
        <v>17.899999999999999</v>
      </c>
      <c r="H11130" s="8">
        <f>VLOOKUP(C11130,Products!$A$2:$F$20,6,TRUE)</f>
        <v>3.1999999999999993</v>
      </c>
      <c r="I11130" s="8">
        <f t="shared" si="347"/>
        <v>6.3999999999999986</v>
      </c>
      <c r="J11130" s="42">
        <f>VLOOKUP(B11130,Invoices!A:I,9,TRUE)</f>
        <v>2021</v>
      </c>
    </row>
    <row r="11131" spans="1:10" x14ac:dyDescent="0.15">
      <c r="A11131" t="s">
        <v>14491</v>
      </c>
      <c r="B11131" t="s">
        <v>2328</v>
      </c>
      <c r="C11131" t="s">
        <v>87</v>
      </c>
      <c r="D11131" t="s">
        <v>68</v>
      </c>
      <c r="E11131">
        <v>10</v>
      </c>
      <c r="F11131" s="8">
        <f>VLOOKUP(C11131,Products!$A$2:$E$20,5,TRUE)</f>
        <v>19.95</v>
      </c>
      <c r="G11131" s="8">
        <f t="shared" si="346"/>
        <v>199.5</v>
      </c>
      <c r="H11131" s="8">
        <f>VLOOKUP(C11131,Products!$A$2:$F$20,6,TRUE)</f>
        <v>7.4499999999999993</v>
      </c>
      <c r="I11131" s="8">
        <f t="shared" si="347"/>
        <v>74.5</v>
      </c>
      <c r="J11131" s="42">
        <f>VLOOKUP(B11131,Invoices!A:I,9,TRUE)</f>
        <v>2021</v>
      </c>
    </row>
    <row r="11132" spans="1:10" x14ac:dyDescent="0.15">
      <c r="A11132" t="s">
        <v>14492</v>
      </c>
      <c r="B11132" t="s">
        <v>2329</v>
      </c>
      <c r="C11132" t="s">
        <v>94</v>
      </c>
      <c r="D11132" t="s">
        <v>86</v>
      </c>
      <c r="E11132">
        <v>30</v>
      </c>
      <c r="F11132" s="8">
        <f>VLOOKUP(C11132,Products!$A$2:$E$20,5,TRUE)</f>
        <v>3.5</v>
      </c>
      <c r="G11132" s="8">
        <f t="shared" si="346"/>
        <v>105</v>
      </c>
      <c r="H11132" s="8">
        <f>VLOOKUP(C11132,Products!$A$2:$F$20,6,TRUE)</f>
        <v>0.54999999999999982</v>
      </c>
      <c r="I11132" s="8">
        <f t="shared" si="347"/>
        <v>16.499999999999993</v>
      </c>
      <c r="J11132" s="42">
        <f>VLOOKUP(B11132,Invoices!A:I,9,TRUE)</f>
        <v>2021</v>
      </c>
    </row>
    <row r="11133" spans="1:10" x14ac:dyDescent="0.15">
      <c r="A11133" t="s">
        <v>14493</v>
      </c>
      <c r="B11133" t="s">
        <v>2329</v>
      </c>
      <c r="C11133" t="s">
        <v>102</v>
      </c>
      <c r="D11133" t="s">
        <v>83</v>
      </c>
      <c r="E11133">
        <v>1</v>
      </c>
      <c r="F11133" s="8">
        <f>VLOOKUP(C11133,Products!$A$2:$E$20,5,TRUE)</f>
        <v>29.95</v>
      </c>
      <c r="G11133" s="8">
        <f t="shared" si="346"/>
        <v>29.95</v>
      </c>
      <c r="H11133" s="8">
        <f>VLOOKUP(C11133,Products!$A$2:$F$20,6,TRUE)</f>
        <v>15</v>
      </c>
      <c r="I11133" s="8">
        <f t="shared" si="347"/>
        <v>15</v>
      </c>
      <c r="J11133" s="42">
        <f>VLOOKUP(B11133,Invoices!A:I,9,TRUE)</f>
        <v>2021</v>
      </c>
    </row>
    <row r="11134" spans="1:10" x14ac:dyDescent="0.15">
      <c r="A11134" t="s">
        <v>14494</v>
      </c>
      <c r="B11134" t="s">
        <v>2329</v>
      </c>
      <c r="C11134" t="s">
        <v>101</v>
      </c>
      <c r="D11134" t="s">
        <v>69</v>
      </c>
      <c r="E11134">
        <v>2</v>
      </c>
      <c r="F11134" s="8">
        <f>VLOOKUP(C11134,Products!$A$2:$E$20,5,TRUE)</f>
        <v>129.94999999999999</v>
      </c>
      <c r="G11134" s="8">
        <f t="shared" si="346"/>
        <v>259.89999999999998</v>
      </c>
      <c r="H11134" s="8">
        <f>VLOOKUP(C11134,Products!$A$2:$F$20,6,TRUE)</f>
        <v>40.449999999999989</v>
      </c>
      <c r="I11134" s="8">
        <f t="shared" si="347"/>
        <v>80.899999999999977</v>
      </c>
      <c r="J11134" s="42">
        <f>VLOOKUP(B11134,Invoices!A:I,9,TRUE)</f>
        <v>2021</v>
      </c>
    </row>
    <row r="11135" spans="1:10" x14ac:dyDescent="0.15">
      <c r="A11135" t="s">
        <v>14495</v>
      </c>
      <c r="B11135" t="s">
        <v>2330</v>
      </c>
      <c r="C11135" t="s">
        <v>102</v>
      </c>
      <c r="D11135" t="s">
        <v>83</v>
      </c>
      <c r="E11135">
        <v>7</v>
      </c>
      <c r="F11135" s="8">
        <f>VLOOKUP(C11135,Products!$A$2:$E$20,5,TRUE)</f>
        <v>29.95</v>
      </c>
      <c r="G11135" s="8">
        <f t="shared" si="346"/>
        <v>209.65</v>
      </c>
      <c r="H11135" s="8">
        <f>VLOOKUP(C11135,Products!$A$2:$F$20,6,TRUE)</f>
        <v>15</v>
      </c>
      <c r="I11135" s="8">
        <f t="shared" si="347"/>
        <v>105</v>
      </c>
      <c r="J11135" s="42">
        <f>VLOOKUP(B11135,Invoices!A:I,9,TRUE)</f>
        <v>2021</v>
      </c>
    </row>
    <row r="11136" spans="1:10" x14ac:dyDescent="0.15">
      <c r="A11136" t="s">
        <v>14496</v>
      </c>
      <c r="B11136" t="s">
        <v>2330</v>
      </c>
      <c r="C11136" t="s">
        <v>96</v>
      </c>
      <c r="D11136" t="s">
        <v>75</v>
      </c>
      <c r="E11136">
        <v>1</v>
      </c>
      <c r="F11136" s="8">
        <f>VLOOKUP(C11136,Products!$A$2:$E$20,5,TRUE)</f>
        <v>79.95</v>
      </c>
      <c r="G11136" s="8">
        <f t="shared" si="346"/>
        <v>79.95</v>
      </c>
      <c r="H11136" s="8">
        <f>VLOOKUP(C11136,Products!$A$2:$F$20,6,TRUE)</f>
        <v>27.950000000000003</v>
      </c>
      <c r="I11136" s="8">
        <f t="shared" si="347"/>
        <v>27.950000000000003</v>
      </c>
      <c r="J11136" s="42">
        <f>VLOOKUP(B11136,Invoices!A:I,9,TRUE)</f>
        <v>2021</v>
      </c>
    </row>
    <row r="11137" spans="1:10" x14ac:dyDescent="0.15">
      <c r="A11137" t="s">
        <v>14497</v>
      </c>
      <c r="B11137" t="s">
        <v>2331</v>
      </c>
      <c r="C11137" t="s">
        <v>100</v>
      </c>
      <c r="D11137" t="s">
        <v>78</v>
      </c>
      <c r="E11137">
        <v>2</v>
      </c>
      <c r="F11137" s="8">
        <f>VLOOKUP(C11137,Products!$A$2:$E$20,5,TRUE)</f>
        <v>49.95</v>
      </c>
      <c r="G11137" s="8">
        <f t="shared" si="346"/>
        <v>99.9</v>
      </c>
      <c r="H11137" s="8">
        <f>VLOOKUP(C11137,Products!$A$2:$F$20,6,TRUE)</f>
        <v>19.950000000000003</v>
      </c>
      <c r="I11137" s="8">
        <f t="shared" si="347"/>
        <v>39.900000000000006</v>
      </c>
      <c r="J11137" s="42">
        <f>VLOOKUP(B11137,Invoices!A:I,9,TRUE)</f>
        <v>2021</v>
      </c>
    </row>
    <row r="11138" spans="1:10" x14ac:dyDescent="0.15">
      <c r="A11138" t="s">
        <v>14498</v>
      </c>
      <c r="B11138" t="s">
        <v>2331</v>
      </c>
      <c r="C11138" t="s">
        <v>105</v>
      </c>
      <c r="D11138" t="s">
        <v>81</v>
      </c>
      <c r="E11138">
        <v>1</v>
      </c>
      <c r="F11138" s="8">
        <f>VLOOKUP(C11138,Products!$A$2:$E$20,5,TRUE)</f>
        <v>8.9499999999999993</v>
      </c>
      <c r="G11138" s="8">
        <f t="shared" si="346"/>
        <v>8.9499999999999993</v>
      </c>
      <c r="H11138" s="8">
        <f>VLOOKUP(C11138,Products!$A$2:$F$20,6,TRUE)</f>
        <v>3.1999999999999993</v>
      </c>
      <c r="I11138" s="8">
        <f t="shared" si="347"/>
        <v>3.1999999999999993</v>
      </c>
      <c r="J11138" s="42">
        <f>VLOOKUP(B11138,Invoices!A:I,9,TRUE)</f>
        <v>2021</v>
      </c>
    </row>
    <row r="11139" spans="1:10" x14ac:dyDescent="0.15">
      <c r="A11139" t="s">
        <v>14499</v>
      </c>
      <c r="B11139" t="s">
        <v>2331</v>
      </c>
      <c r="C11139" t="s">
        <v>90</v>
      </c>
      <c r="D11139" t="s">
        <v>72</v>
      </c>
      <c r="E11139">
        <v>3</v>
      </c>
      <c r="F11139" s="8">
        <f>VLOOKUP(C11139,Products!$A$2:$E$20,5,TRUE)</f>
        <v>8.9499999999999993</v>
      </c>
      <c r="G11139" s="8">
        <f t="shared" ref="G11139:G11202" si="348">F11139*E11139</f>
        <v>26.849999999999998</v>
      </c>
      <c r="H11139" s="8">
        <f>VLOOKUP(C11139,Products!$A$2:$F$20,6,TRUE)</f>
        <v>5.6999999999999993</v>
      </c>
      <c r="I11139" s="8">
        <f t="shared" ref="I11139:I11202" si="349">H11139*E11139</f>
        <v>17.099999999999998</v>
      </c>
      <c r="J11139" s="42">
        <f>VLOOKUP(B11139,Invoices!A:I,9,TRUE)</f>
        <v>2021</v>
      </c>
    </row>
    <row r="11140" spans="1:10" x14ac:dyDescent="0.15">
      <c r="A11140" t="s">
        <v>14500</v>
      </c>
      <c r="B11140" t="s">
        <v>2331</v>
      </c>
      <c r="C11140" t="s">
        <v>89</v>
      </c>
      <c r="D11140" t="s">
        <v>80</v>
      </c>
      <c r="E11140">
        <v>4</v>
      </c>
      <c r="F11140" s="8">
        <f>VLOOKUP(C11140,Products!$A$2:$E$20,5,TRUE)</f>
        <v>15.95</v>
      </c>
      <c r="G11140" s="8">
        <f t="shared" si="348"/>
        <v>63.8</v>
      </c>
      <c r="H11140" s="8">
        <f>VLOOKUP(C11140,Products!$A$2:$F$20,6,TRUE)</f>
        <v>6</v>
      </c>
      <c r="I11140" s="8">
        <f t="shared" si="349"/>
        <v>24</v>
      </c>
      <c r="J11140" s="42">
        <f>VLOOKUP(B11140,Invoices!A:I,9,TRUE)</f>
        <v>2021</v>
      </c>
    </row>
    <row r="11141" spans="1:10" x14ac:dyDescent="0.15">
      <c r="A11141" t="s">
        <v>14501</v>
      </c>
      <c r="B11141" t="s">
        <v>2332</v>
      </c>
      <c r="C11141" t="s">
        <v>90</v>
      </c>
      <c r="D11141" t="s">
        <v>72</v>
      </c>
      <c r="E11141">
        <v>6</v>
      </c>
      <c r="F11141" s="8">
        <f>VLOOKUP(C11141,Products!$A$2:$E$20,5,TRUE)</f>
        <v>8.9499999999999993</v>
      </c>
      <c r="G11141" s="8">
        <f t="shared" si="348"/>
        <v>53.699999999999996</v>
      </c>
      <c r="H11141" s="8">
        <f>VLOOKUP(C11141,Products!$A$2:$F$20,6,TRUE)</f>
        <v>5.6999999999999993</v>
      </c>
      <c r="I11141" s="8">
        <f t="shared" si="349"/>
        <v>34.199999999999996</v>
      </c>
      <c r="J11141" s="42">
        <f>VLOOKUP(B11141,Invoices!A:I,9,TRUE)</f>
        <v>2021</v>
      </c>
    </row>
    <row r="11142" spans="1:10" x14ac:dyDescent="0.15">
      <c r="A11142" t="s">
        <v>14502</v>
      </c>
      <c r="B11142" t="s">
        <v>2332</v>
      </c>
      <c r="C11142" t="s">
        <v>92</v>
      </c>
      <c r="D11142" t="s">
        <v>82</v>
      </c>
      <c r="E11142">
        <v>1</v>
      </c>
      <c r="F11142" s="8">
        <f>VLOOKUP(C11142,Products!$A$2:$E$20,5,TRUE)</f>
        <v>19.95</v>
      </c>
      <c r="G11142" s="8">
        <f t="shared" si="348"/>
        <v>19.95</v>
      </c>
      <c r="H11142" s="8">
        <f>VLOOKUP(C11142,Products!$A$2:$F$20,6,TRUE)</f>
        <v>7.4499999999999993</v>
      </c>
      <c r="I11142" s="8">
        <f t="shared" si="349"/>
        <v>7.4499999999999993</v>
      </c>
      <c r="J11142" s="42">
        <f>VLOOKUP(B11142,Invoices!A:I,9,TRUE)</f>
        <v>2021</v>
      </c>
    </row>
    <row r="11143" spans="1:10" x14ac:dyDescent="0.15">
      <c r="A11143" t="s">
        <v>14503</v>
      </c>
      <c r="B11143" t="s">
        <v>2332</v>
      </c>
      <c r="C11143" t="s">
        <v>96</v>
      </c>
      <c r="D11143" t="s">
        <v>75</v>
      </c>
      <c r="E11143">
        <v>5</v>
      </c>
      <c r="F11143" s="8">
        <f>VLOOKUP(C11143,Products!$A$2:$E$20,5,TRUE)</f>
        <v>79.95</v>
      </c>
      <c r="G11143" s="8">
        <f t="shared" si="348"/>
        <v>399.75</v>
      </c>
      <c r="H11143" s="8">
        <f>VLOOKUP(C11143,Products!$A$2:$F$20,6,TRUE)</f>
        <v>27.950000000000003</v>
      </c>
      <c r="I11143" s="8">
        <f t="shared" si="349"/>
        <v>139.75</v>
      </c>
      <c r="J11143" s="42">
        <f>VLOOKUP(B11143,Invoices!A:I,9,TRUE)</f>
        <v>2021</v>
      </c>
    </row>
    <row r="11144" spans="1:10" x14ac:dyDescent="0.15">
      <c r="A11144" t="s">
        <v>14504</v>
      </c>
      <c r="B11144" t="s">
        <v>2333</v>
      </c>
      <c r="C11144" t="s">
        <v>90</v>
      </c>
      <c r="D11144" t="s">
        <v>72</v>
      </c>
      <c r="E11144">
        <v>12</v>
      </c>
      <c r="F11144" s="8">
        <f>VLOOKUP(C11144,Products!$A$2:$E$20,5,TRUE)</f>
        <v>8.9499999999999993</v>
      </c>
      <c r="G11144" s="8">
        <f t="shared" si="348"/>
        <v>107.39999999999999</v>
      </c>
      <c r="H11144" s="8">
        <f>VLOOKUP(C11144,Products!$A$2:$F$20,6,TRUE)</f>
        <v>5.6999999999999993</v>
      </c>
      <c r="I11144" s="8">
        <f t="shared" si="349"/>
        <v>68.399999999999991</v>
      </c>
      <c r="J11144" s="42">
        <f>VLOOKUP(B11144,Invoices!A:I,9,TRUE)</f>
        <v>2021</v>
      </c>
    </row>
    <row r="11145" spans="1:10" x14ac:dyDescent="0.15">
      <c r="A11145" t="s">
        <v>14505</v>
      </c>
      <c r="B11145" t="s">
        <v>2333</v>
      </c>
      <c r="C11145" t="s">
        <v>103</v>
      </c>
      <c r="D11145" t="s">
        <v>77</v>
      </c>
      <c r="E11145">
        <v>7</v>
      </c>
      <c r="F11145" s="8">
        <f>VLOOKUP(C11145,Products!$A$2:$E$20,5,TRUE)</f>
        <v>8.9499999999999993</v>
      </c>
      <c r="G11145" s="8">
        <f t="shared" si="348"/>
        <v>62.649999999999991</v>
      </c>
      <c r="H11145" s="8">
        <f>VLOOKUP(C11145,Products!$A$2:$F$20,6,TRUE)</f>
        <v>3.1999999999999993</v>
      </c>
      <c r="I11145" s="8">
        <f t="shared" si="349"/>
        <v>22.399999999999995</v>
      </c>
      <c r="J11145" s="42">
        <f>VLOOKUP(B11145,Invoices!A:I,9,TRUE)</f>
        <v>2021</v>
      </c>
    </row>
    <row r="11146" spans="1:10" x14ac:dyDescent="0.15">
      <c r="A11146" t="s">
        <v>14506</v>
      </c>
      <c r="B11146" t="s">
        <v>2333</v>
      </c>
      <c r="C11146" t="s">
        <v>105</v>
      </c>
      <c r="D11146" t="s">
        <v>81</v>
      </c>
      <c r="E11146">
        <v>1</v>
      </c>
      <c r="F11146" s="8">
        <f>VLOOKUP(C11146,Products!$A$2:$E$20,5,TRUE)</f>
        <v>8.9499999999999993</v>
      </c>
      <c r="G11146" s="8">
        <f t="shared" si="348"/>
        <v>8.9499999999999993</v>
      </c>
      <c r="H11146" s="8">
        <f>VLOOKUP(C11146,Products!$A$2:$F$20,6,TRUE)</f>
        <v>3.1999999999999993</v>
      </c>
      <c r="I11146" s="8">
        <f t="shared" si="349"/>
        <v>3.1999999999999993</v>
      </c>
      <c r="J11146" s="42">
        <f>VLOOKUP(B11146,Invoices!A:I,9,TRUE)</f>
        <v>2021</v>
      </c>
    </row>
    <row r="11147" spans="1:10" x14ac:dyDescent="0.15">
      <c r="A11147" t="s">
        <v>14507</v>
      </c>
      <c r="B11147" t="s">
        <v>2333</v>
      </c>
      <c r="C11147" t="s">
        <v>88</v>
      </c>
      <c r="D11147" t="s">
        <v>85</v>
      </c>
      <c r="E11147">
        <v>6</v>
      </c>
      <c r="F11147" s="8">
        <f>VLOOKUP(C11147,Products!$A$2:$E$20,5,TRUE)</f>
        <v>8.9499999999999993</v>
      </c>
      <c r="G11147" s="8">
        <f t="shared" si="348"/>
        <v>53.699999999999996</v>
      </c>
      <c r="H11147" s="8">
        <f>VLOOKUP(C11147,Products!$A$2:$F$20,6,TRUE)</f>
        <v>5.6999999999999993</v>
      </c>
      <c r="I11147" s="8">
        <f t="shared" si="349"/>
        <v>34.199999999999996</v>
      </c>
      <c r="J11147" s="42">
        <f>VLOOKUP(B11147,Invoices!A:I,9,TRUE)</f>
        <v>2021</v>
      </c>
    </row>
    <row r="11148" spans="1:10" x14ac:dyDescent="0.15">
      <c r="A11148" t="s">
        <v>14508</v>
      </c>
      <c r="B11148" t="s">
        <v>2334</v>
      </c>
      <c r="C11148" t="s">
        <v>101</v>
      </c>
      <c r="D11148" t="s">
        <v>69</v>
      </c>
      <c r="E11148">
        <v>2</v>
      </c>
      <c r="F11148" s="8">
        <f>VLOOKUP(C11148,Products!$A$2:$E$20,5,TRUE)</f>
        <v>129.94999999999999</v>
      </c>
      <c r="G11148" s="8">
        <f t="shared" si="348"/>
        <v>259.89999999999998</v>
      </c>
      <c r="H11148" s="8">
        <f>VLOOKUP(C11148,Products!$A$2:$F$20,6,TRUE)</f>
        <v>40.449999999999989</v>
      </c>
      <c r="I11148" s="8">
        <f t="shared" si="349"/>
        <v>80.899999999999977</v>
      </c>
      <c r="J11148" s="42">
        <f>VLOOKUP(B11148,Invoices!A:I,9,TRUE)</f>
        <v>2021</v>
      </c>
    </row>
    <row r="11149" spans="1:10" x14ac:dyDescent="0.15">
      <c r="A11149" t="s">
        <v>14509</v>
      </c>
      <c r="B11149" t="s">
        <v>2335</v>
      </c>
      <c r="C11149" t="s">
        <v>104</v>
      </c>
      <c r="D11149" t="s">
        <v>71</v>
      </c>
      <c r="E11149">
        <v>2</v>
      </c>
      <c r="F11149" s="8">
        <f>VLOOKUP(C11149,Products!$A$2:$E$20,5,TRUE)</f>
        <v>2.95</v>
      </c>
      <c r="G11149" s="8">
        <f t="shared" si="348"/>
        <v>5.9</v>
      </c>
      <c r="H11149" s="8">
        <f>VLOOKUP(C11149,Products!$A$2:$F$20,6,TRUE)</f>
        <v>1.1500000000000001</v>
      </c>
      <c r="I11149" s="8">
        <f t="shared" si="349"/>
        <v>2.3000000000000003</v>
      </c>
      <c r="J11149" s="42">
        <f>VLOOKUP(B11149,Invoices!A:I,9,TRUE)</f>
        <v>2021</v>
      </c>
    </row>
    <row r="11150" spans="1:10" x14ac:dyDescent="0.15">
      <c r="A11150" t="s">
        <v>14510</v>
      </c>
      <c r="B11150" t="s">
        <v>2335</v>
      </c>
      <c r="C11150" t="s">
        <v>91</v>
      </c>
      <c r="D11150" t="s">
        <v>70</v>
      </c>
      <c r="E11150">
        <v>4</v>
      </c>
      <c r="F11150" s="8">
        <f>VLOOKUP(C11150,Products!$A$2:$E$20,5,TRUE)</f>
        <v>49.95</v>
      </c>
      <c r="G11150" s="8">
        <f t="shared" si="348"/>
        <v>199.8</v>
      </c>
      <c r="H11150" s="8">
        <f>VLOOKUP(C11150,Products!$A$2:$F$20,6,TRUE)</f>
        <v>21.200000000000003</v>
      </c>
      <c r="I11150" s="8">
        <f t="shared" si="349"/>
        <v>84.800000000000011</v>
      </c>
      <c r="J11150" s="42">
        <f>VLOOKUP(B11150,Invoices!A:I,9,TRUE)</f>
        <v>2021</v>
      </c>
    </row>
    <row r="11151" spans="1:10" x14ac:dyDescent="0.15">
      <c r="A11151" t="s">
        <v>14511</v>
      </c>
      <c r="B11151" t="s">
        <v>2336</v>
      </c>
      <c r="C11151" t="s">
        <v>94</v>
      </c>
      <c r="D11151" t="s">
        <v>86</v>
      </c>
      <c r="E11151">
        <v>12</v>
      </c>
      <c r="F11151" s="8">
        <f>VLOOKUP(C11151,Products!$A$2:$E$20,5,TRUE)</f>
        <v>3.5</v>
      </c>
      <c r="G11151" s="8">
        <f t="shared" si="348"/>
        <v>42</v>
      </c>
      <c r="H11151" s="8">
        <f>VLOOKUP(C11151,Products!$A$2:$F$20,6,TRUE)</f>
        <v>0.54999999999999982</v>
      </c>
      <c r="I11151" s="8">
        <f t="shared" si="349"/>
        <v>6.5999999999999979</v>
      </c>
      <c r="J11151" s="42">
        <f>VLOOKUP(B11151,Invoices!A:I,9,TRUE)</f>
        <v>2021</v>
      </c>
    </row>
    <row r="11152" spans="1:10" x14ac:dyDescent="0.15">
      <c r="A11152" t="s">
        <v>14512</v>
      </c>
      <c r="B11152" t="s">
        <v>2336</v>
      </c>
      <c r="C11152" t="s">
        <v>101</v>
      </c>
      <c r="D11152" t="s">
        <v>69</v>
      </c>
      <c r="E11152">
        <v>1</v>
      </c>
      <c r="F11152" s="8">
        <f>VLOOKUP(C11152,Products!$A$2:$E$20,5,TRUE)</f>
        <v>129.94999999999999</v>
      </c>
      <c r="G11152" s="8">
        <f t="shared" si="348"/>
        <v>129.94999999999999</v>
      </c>
      <c r="H11152" s="8">
        <f>VLOOKUP(C11152,Products!$A$2:$F$20,6,TRUE)</f>
        <v>40.449999999999989</v>
      </c>
      <c r="I11152" s="8">
        <f t="shared" si="349"/>
        <v>40.449999999999989</v>
      </c>
      <c r="J11152" s="42">
        <f>VLOOKUP(B11152,Invoices!A:I,9,TRUE)</f>
        <v>2021</v>
      </c>
    </row>
    <row r="11153" spans="1:10" x14ac:dyDescent="0.15">
      <c r="A11153" t="s">
        <v>14513</v>
      </c>
      <c r="B11153" t="s">
        <v>2336</v>
      </c>
      <c r="C11153" t="s">
        <v>102</v>
      </c>
      <c r="D11153" t="s">
        <v>83</v>
      </c>
      <c r="E11153">
        <v>1</v>
      </c>
      <c r="F11153" s="8">
        <f>VLOOKUP(C11153,Products!$A$2:$E$20,5,TRUE)</f>
        <v>29.95</v>
      </c>
      <c r="G11153" s="8">
        <f t="shared" si="348"/>
        <v>29.95</v>
      </c>
      <c r="H11153" s="8">
        <f>VLOOKUP(C11153,Products!$A$2:$F$20,6,TRUE)</f>
        <v>15</v>
      </c>
      <c r="I11153" s="8">
        <f t="shared" si="349"/>
        <v>15</v>
      </c>
      <c r="J11153" s="42">
        <f>VLOOKUP(B11153,Invoices!A:I,9,TRUE)</f>
        <v>2021</v>
      </c>
    </row>
    <row r="11154" spans="1:10" x14ac:dyDescent="0.15">
      <c r="A11154" t="s">
        <v>14514</v>
      </c>
      <c r="B11154" t="s">
        <v>2336</v>
      </c>
      <c r="C11154" t="s">
        <v>89</v>
      </c>
      <c r="D11154" t="s">
        <v>80</v>
      </c>
      <c r="E11154">
        <v>10</v>
      </c>
      <c r="F11154" s="8">
        <f>VLOOKUP(C11154,Products!$A$2:$E$20,5,TRUE)</f>
        <v>15.95</v>
      </c>
      <c r="G11154" s="8">
        <f t="shared" si="348"/>
        <v>159.5</v>
      </c>
      <c r="H11154" s="8">
        <f>VLOOKUP(C11154,Products!$A$2:$F$20,6,TRUE)</f>
        <v>6</v>
      </c>
      <c r="I11154" s="8">
        <f t="shared" si="349"/>
        <v>60</v>
      </c>
      <c r="J11154" s="42">
        <f>VLOOKUP(B11154,Invoices!A:I,9,TRUE)</f>
        <v>2021</v>
      </c>
    </row>
    <row r="11155" spans="1:10" x14ac:dyDescent="0.15">
      <c r="A11155" t="s">
        <v>14515</v>
      </c>
      <c r="B11155" t="s">
        <v>2336</v>
      </c>
      <c r="C11155" t="s">
        <v>103</v>
      </c>
      <c r="D11155" t="s">
        <v>77</v>
      </c>
      <c r="E11155">
        <v>1</v>
      </c>
      <c r="F11155" s="8">
        <f>VLOOKUP(C11155,Products!$A$2:$E$20,5,TRUE)</f>
        <v>8.9499999999999993</v>
      </c>
      <c r="G11155" s="8">
        <f t="shared" si="348"/>
        <v>8.9499999999999993</v>
      </c>
      <c r="H11155" s="8">
        <f>VLOOKUP(C11155,Products!$A$2:$F$20,6,TRUE)</f>
        <v>3.1999999999999993</v>
      </c>
      <c r="I11155" s="8">
        <f t="shared" si="349"/>
        <v>3.1999999999999993</v>
      </c>
      <c r="J11155" s="42">
        <f>VLOOKUP(B11155,Invoices!A:I,9,TRUE)</f>
        <v>2021</v>
      </c>
    </row>
    <row r="11156" spans="1:10" x14ac:dyDescent="0.15">
      <c r="A11156" t="s">
        <v>14516</v>
      </c>
      <c r="B11156" t="s">
        <v>2336</v>
      </c>
      <c r="C11156" t="s">
        <v>92</v>
      </c>
      <c r="D11156" t="s">
        <v>82</v>
      </c>
      <c r="E11156">
        <v>1</v>
      </c>
      <c r="F11156" s="8">
        <f>VLOOKUP(C11156,Products!$A$2:$E$20,5,TRUE)</f>
        <v>19.95</v>
      </c>
      <c r="G11156" s="8">
        <f t="shared" si="348"/>
        <v>19.95</v>
      </c>
      <c r="H11156" s="8">
        <f>VLOOKUP(C11156,Products!$A$2:$F$20,6,TRUE)</f>
        <v>7.4499999999999993</v>
      </c>
      <c r="I11156" s="8">
        <f t="shared" si="349"/>
        <v>7.4499999999999993</v>
      </c>
      <c r="J11156" s="42">
        <f>VLOOKUP(B11156,Invoices!A:I,9,TRUE)</f>
        <v>2021</v>
      </c>
    </row>
    <row r="11157" spans="1:10" x14ac:dyDescent="0.15">
      <c r="A11157" t="s">
        <v>14517</v>
      </c>
      <c r="B11157" t="s">
        <v>2336</v>
      </c>
      <c r="C11157" t="s">
        <v>105</v>
      </c>
      <c r="D11157" t="s">
        <v>81</v>
      </c>
      <c r="E11157">
        <v>1</v>
      </c>
      <c r="F11157" s="8">
        <f>VLOOKUP(C11157,Products!$A$2:$E$20,5,TRUE)</f>
        <v>8.9499999999999993</v>
      </c>
      <c r="G11157" s="8">
        <f t="shared" si="348"/>
        <v>8.9499999999999993</v>
      </c>
      <c r="H11157" s="8">
        <f>VLOOKUP(C11157,Products!$A$2:$F$20,6,TRUE)</f>
        <v>3.1999999999999993</v>
      </c>
      <c r="I11157" s="8">
        <f t="shared" si="349"/>
        <v>3.1999999999999993</v>
      </c>
      <c r="J11157" s="42">
        <f>VLOOKUP(B11157,Invoices!A:I,9,TRUE)</f>
        <v>2021</v>
      </c>
    </row>
    <row r="11158" spans="1:10" x14ac:dyDescent="0.15">
      <c r="A11158" t="s">
        <v>14518</v>
      </c>
      <c r="B11158" t="s">
        <v>2336</v>
      </c>
      <c r="C11158" t="s">
        <v>100</v>
      </c>
      <c r="D11158" t="s">
        <v>78</v>
      </c>
      <c r="E11158">
        <v>2</v>
      </c>
      <c r="F11158" s="8">
        <f>VLOOKUP(C11158,Products!$A$2:$E$20,5,TRUE)</f>
        <v>49.95</v>
      </c>
      <c r="G11158" s="8">
        <f t="shared" si="348"/>
        <v>99.9</v>
      </c>
      <c r="H11158" s="8">
        <f>VLOOKUP(C11158,Products!$A$2:$F$20,6,TRUE)</f>
        <v>19.950000000000003</v>
      </c>
      <c r="I11158" s="8">
        <f t="shared" si="349"/>
        <v>39.900000000000006</v>
      </c>
      <c r="J11158" s="42">
        <f>VLOOKUP(B11158,Invoices!A:I,9,TRUE)</f>
        <v>2021</v>
      </c>
    </row>
    <row r="11159" spans="1:10" x14ac:dyDescent="0.15">
      <c r="A11159" t="s">
        <v>14519</v>
      </c>
      <c r="B11159" t="s">
        <v>2336</v>
      </c>
      <c r="C11159" t="s">
        <v>90</v>
      </c>
      <c r="D11159" t="s">
        <v>72</v>
      </c>
      <c r="E11159">
        <v>50</v>
      </c>
      <c r="F11159" s="8">
        <f>VLOOKUP(C11159,Products!$A$2:$E$20,5,TRUE)</f>
        <v>8.9499999999999993</v>
      </c>
      <c r="G11159" s="8">
        <f t="shared" si="348"/>
        <v>447.49999999999994</v>
      </c>
      <c r="H11159" s="8">
        <f>VLOOKUP(C11159,Products!$A$2:$F$20,6,TRUE)</f>
        <v>5.6999999999999993</v>
      </c>
      <c r="I11159" s="8">
        <f t="shared" si="349"/>
        <v>284.99999999999994</v>
      </c>
      <c r="J11159" s="42">
        <f>VLOOKUP(B11159,Invoices!A:I,9,TRUE)</f>
        <v>2021</v>
      </c>
    </row>
    <row r="11160" spans="1:10" x14ac:dyDescent="0.15">
      <c r="A11160" t="s">
        <v>14520</v>
      </c>
      <c r="B11160" t="s">
        <v>2336</v>
      </c>
      <c r="C11160" t="s">
        <v>93</v>
      </c>
      <c r="D11160" t="s">
        <v>76</v>
      </c>
      <c r="E11160">
        <v>12</v>
      </c>
      <c r="F11160" s="8">
        <f>VLOOKUP(C11160,Products!$A$2:$E$20,5,TRUE)</f>
        <v>9.9499999999999993</v>
      </c>
      <c r="G11160" s="8">
        <f t="shared" si="348"/>
        <v>119.39999999999999</v>
      </c>
      <c r="H11160" s="8">
        <f>VLOOKUP(C11160,Products!$A$2:$F$20,6,TRUE)</f>
        <v>1.9499999999999993</v>
      </c>
      <c r="I11160" s="8">
        <f t="shared" si="349"/>
        <v>23.399999999999991</v>
      </c>
      <c r="J11160" s="42">
        <f>VLOOKUP(B11160,Invoices!A:I,9,TRUE)</f>
        <v>2021</v>
      </c>
    </row>
    <row r="11161" spans="1:10" x14ac:dyDescent="0.15">
      <c r="A11161" t="s">
        <v>14521</v>
      </c>
      <c r="B11161" t="s">
        <v>2336</v>
      </c>
      <c r="C11161" t="s">
        <v>96</v>
      </c>
      <c r="D11161" t="s">
        <v>75</v>
      </c>
      <c r="E11161">
        <v>2</v>
      </c>
      <c r="F11161" s="8">
        <f>VLOOKUP(C11161,Products!$A$2:$E$20,5,TRUE)</f>
        <v>79.95</v>
      </c>
      <c r="G11161" s="8">
        <f t="shared" si="348"/>
        <v>159.9</v>
      </c>
      <c r="H11161" s="8">
        <f>VLOOKUP(C11161,Products!$A$2:$F$20,6,TRUE)</f>
        <v>27.950000000000003</v>
      </c>
      <c r="I11161" s="8">
        <f t="shared" si="349"/>
        <v>55.900000000000006</v>
      </c>
      <c r="J11161" s="42">
        <f>VLOOKUP(B11161,Invoices!A:I,9,TRUE)</f>
        <v>2021</v>
      </c>
    </row>
    <row r="11162" spans="1:10" x14ac:dyDescent="0.15">
      <c r="A11162" t="s">
        <v>14522</v>
      </c>
      <c r="B11162" t="s">
        <v>2336</v>
      </c>
      <c r="C11162" t="s">
        <v>99</v>
      </c>
      <c r="D11162" t="s">
        <v>84</v>
      </c>
      <c r="E11162">
        <v>9</v>
      </c>
      <c r="F11162" s="8">
        <f>VLOOKUP(C11162,Products!$A$2:$E$20,5,TRUE)</f>
        <v>3.5</v>
      </c>
      <c r="G11162" s="8">
        <f t="shared" si="348"/>
        <v>31.5</v>
      </c>
      <c r="H11162" s="8">
        <f>VLOOKUP(C11162,Products!$A$2:$F$20,6,TRUE)</f>
        <v>0.54999999999999982</v>
      </c>
      <c r="I11162" s="8">
        <f t="shared" si="349"/>
        <v>4.9499999999999984</v>
      </c>
      <c r="J11162" s="42">
        <f>VLOOKUP(B11162,Invoices!A:I,9,TRUE)</f>
        <v>2021</v>
      </c>
    </row>
    <row r="11163" spans="1:10" x14ac:dyDescent="0.15">
      <c r="A11163" t="s">
        <v>14523</v>
      </c>
      <c r="B11163" t="s">
        <v>2336</v>
      </c>
      <c r="C11163" t="s">
        <v>104</v>
      </c>
      <c r="D11163" t="s">
        <v>71</v>
      </c>
      <c r="E11163">
        <v>9</v>
      </c>
      <c r="F11163" s="8">
        <f>VLOOKUP(C11163,Products!$A$2:$E$20,5,TRUE)</f>
        <v>2.95</v>
      </c>
      <c r="G11163" s="8">
        <f t="shared" si="348"/>
        <v>26.55</v>
      </c>
      <c r="H11163" s="8">
        <f>VLOOKUP(C11163,Products!$A$2:$F$20,6,TRUE)</f>
        <v>1.1500000000000001</v>
      </c>
      <c r="I11163" s="8">
        <f t="shared" si="349"/>
        <v>10.350000000000001</v>
      </c>
      <c r="J11163" s="42">
        <f>VLOOKUP(B11163,Invoices!A:I,9,TRUE)</f>
        <v>2021</v>
      </c>
    </row>
    <row r="11164" spans="1:10" x14ac:dyDescent="0.15">
      <c r="A11164" t="s">
        <v>14524</v>
      </c>
      <c r="B11164" t="s">
        <v>2336</v>
      </c>
      <c r="C11164" t="s">
        <v>88</v>
      </c>
      <c r="D11164" t="s">
        <v>85</v>
      </c>
      <c r="E11164">
        <v>6</v>
      </c>
      <c r="F11164" s="8">
        <f>VLOOKUP(C11164,Products!$A$2:$E$20,5,TRUE)</f>
        <v>8.9499999999999993</v>
      </c>
      <c r="G11164" s="8">
        <f t="shared" si="348"/>
        <v>53.699999999999996</v>
      </c>
      <c r="H11164" s="8">
        <f>VLOOKUP(C11164,Products!$A$2:$F$20,6,TRUE)</f>
        <v>5.6999999999999993</v>
      </c>
      <c r="I11164" s="8">
        <f t="shared" si="349"/>
        <v>34.199999999999996</v>
      </c>
      <c r="J11164" s="42">
        <f>VLOOKUP(B11164,Invoices!A:I,9,TRUE)</f>
        <v>2021</v>
      </c>
    </row>
    <row r="11165" spans="1:10" x14ac:dyDescent="0.15">
      <c r="A11165" t="s">
        <v>14525</v>
      </c>
      <c r="B11165" t="s">
        <v>2337</v>
      </c>
      <c r="C11165" t="s">
        <v>92</v>
      </c>
      <c r="D11165" t="s">
        <v>82</v>
      </c>
      <c r="E11165">
        <v>4</v>
      </c>
      <c r="F11165" s="8">
        <f>VLOOKUP(C11165,Products!$A$2:$E$20,5,TRUE)</f>
        <v>19.95</v>
      </c>
      <c r="G11165" s="8">
        <f t="shared" si="348"/>
        <v>79.8</v>
      </c>
      <c r="H11165" s="8">
        <f>VLOOKUP(C11165,Products!$A$2:$F$20,6,TRUE)</f>
        <v>7.4499999999999993</v>
      </c>
      <c r="I11165" s="8">
        <f t="shared" si="349"/>
        <v>29.799999999999997</v>
      </c>
      <c r="J11165" s="42">
        <f>VLOOKUP(B11165,Invoices!A:I,9,TRUE)</f>
        <v>2021</v>
      </c>
    </row>
    <row r="11166" spans="1:10" x14ac:dyDescent="0.15">
      <c r="A11166" t="s">
        <v>14526</v>
      </c>
      <c r="B11166" t="s">
        <v>2337</v>
      </c>
      <c r="C11166" t="s">
        <v>100</v>
      </c>
      <c r="D11166" t="s">
        <v>78</v>
      </c>
      <c r="E11166">
        <v>10</v>
      </c>
      <c r="F11166" s="8">
        <f>VLOOKUP(C11166,Products!$A$2:$E$20,5,TRUE)</f>
        <v>49.95</v>
      </c>
      <c r="G11166" s="8">
        <f t="shared" si="348"/>
        <v>499.5</v>
      </c>
      <c r="H11166" s="8">
        <f>VLOOKUP(C11166,Products!$A$2:$F$20,6,TRUE)</f>
        <v>19.950000000000003</v>
      </c>
      <c r="I11166" s="8">
        <f t="shared" si="349"/>
        <v>199.50000000000003</v>
      </c>
      <c r="J11166" s="42">
        <f>VLOOKUP(B11166,Invoices!A:I,9,TRUE)</f>
        <v>2021</v>
      </c>
    </row>
    <row r="11167" spans="1:10" x14ac:dyDescent="0.15">
      <c r="A11167" t="s">
        <v>14527</v>
      </c>
      <c r="B11167" t="s">
        <v>2338</v>
      </c>
      <c r="C11167" t="s">
        <v>104</v>
      </c>
      <c r="D11167" t="s">
        <v>71</v>
      </c>
      <c r="E11167">
        <v>4</v>
      </c>
      <c r="F11167" s="8">
        <f>VLOOKUP(C11167,Products!$A$2:$E$20,5,TRUE)</f>
        <v>2.95</v>
      </c>
      <c r="G11167" s="8">
        <f t="shared" si="348"/>
        <v>11.8</v>
      </c>
      <c r="H11167" s="8">
        <f>VLOOKUP(C11167,Products!$A$2:$F$20,6,TRUE)</f>
        <v>1.1500000000000001</v>
      </c>
      <c r="I11167" s="8">
        <f t="shared" si="349"/>
        <v>4.6000000000000005</v>
      </c>
      <c r="J11167" s="42">
        <f>VLOOKUP(B11167,Invoices!A:I,9,TRUE)</f>
        <v>2021</v>
      </c>
    </row>
    <row r="11168" spans="1:10" x14ac:dyDescent="0.15">
      <c r="A11168" t="s">
        <v>14528</v>
      </c>
      <c r="B11168" t="s">
        <v>2338</v>
      </c>
      <c r="C11168" t="s">
        <v>96</v>
      </c>
      <c r="D11168" t="s">
        <v>75</v>
      </c>
      <c r="E11168">
        <v>3</v>
      </c>
      <c r="F11168" s="8">
        <f>VLOOKUP(C11168,Products!$A$2:$E$20,5,TRUE)</f>
        <v>79.95</v>
      </c>
      <c r="G11168" s="8">
        <f t="shared" si="348"/>
        <v>239.85000000000002</v>
      </c>
      <c r="H11168" s="8">
        <f>VLOOKUP(C11168,Products!$A$2:$F$20,6,TRUE)</f>
        <v>27.950000000000003</v>
      </c>
      <c r="I11168" s="8">
        <f t="shared" si="349"/>
        <v>83.850000000000009</v>
      </c>
      <c r="J11168" s="42">
        <f>VLOOKUP(B11168,Invoices!A:I,9,TRUE)</f>
        <v>2021</v>
      </c>
    </row>
    <row r="11169" spans="1:10" x14ac:dyDescent="0.15">
      <c r="A11169" t="s">
        <v>14529</v>
      </c>
      <c r="B11169" t="s">
        <v>2338</v>
      </c>
      <c r="C11169" t="s">
        <v>98</v>
      </c>
      <c r="D11169" t="s">
        <v>79</v>
      </c>
      <c r="E11169">
        <v>3</v>
      </c>
      <c r="F11169" s="8">
        <f>VLOOKUP(C11169,Products!$A$2:$E$20,5,TRUE)</f>
        <v>14.95</v>
      </c>
      <c r="G11169" s="8">
        <f t="shared" si="348"/>
        <v>44.849999999999994</v>
      </c>
      <c r="H11169" s="8">
        <f>VLOOKUP(C11169,Products!$A$2:$F$20,6,TRUE)</f>
        <v>3.0499999999999989</v>
      </c>
      <c r="I11169" s="8">
        <f t="shared" si="349"/>
        <v>9.1499999999999968</v>
      </c>
      <c r="J11169" s="42">
        <f>VLOOKUP(B11169,Invoices!A:I,9,TRUE)</f>
        <v>2021</v>
      </c>
    </row>
    <row r="11170" spans="1:10" x14ac:dyDescent="0.15">
      <c r="A11170" t="s">
        <v>14530</v>
      </c>
      <c r="B11170" t="s">
        <v>2338</v>
      </c>
      <c r="C11170" t="s">
        <v>102</v>
      </c>
      <c r="D11170" t="s">
        <v>83</v>
      </c>
      <c r="E11170">
        <v>7</v>
      </c>
      <c r="F11170" s="8">
        <f>VLOOKUP(C11170,Products!$A$2:$E$20,5,TRUE)</f>
        <v>29.95</v>
      </c>
      <c r="G11170" s="8">
        <f t="shared" si="348"/>
        <v>209.65</v>
      </c>
      <c r="H11170" s="8">
        <f>VLOOKUP(C11170,Products!$A$2:$F$20,6,TRUE)</f>
        <v>15</v>
      </c>
      <c r="I11170" s="8">
        <f t="shared" si="349"/>
        <v>105</v>
      </c>
      <c r="J11170" s="42">
        <f>VLOOKUP(B11170,Invoices!A:I,9,TRUE)</f>
        <v>2021</v>
      </c>
    </row>
    <row r="11171" spans="1:10" x14ac:dyDescent="0.15">
      <c r="A11171" t="s">
        <v>14531</v>
      </c>
      <c r="B11171" t="s">
        <v>2338</v>
      </c>
      <c r="C11171" t="s">
        <v>95</v>
      </c>
      <c r="D11171" t="s">
        <v>73</v>
      </c>
      <c r="E11171">
        <v>25</v>
      </c>
      <c r="F11171" s="8">
        <f>VLOOKUP(C11171,Products!$A$2:$E$20,5,TRUE)</f>
        <v>12.95</v>
      </c>
      <c r="G11171" s="8">
        <f t="shared" si="348"/>
        <v>323.75</v>
      </c>
      <c r="H11171" s="8">
        <f>VLOOKUP(C11171,Products!$A$2:$F$20,6,TRUE)</f>
        <v>4.1999999999999993</v>
      </c>
      <c r="I11171" s="8">
        <f t="shared" si="349"/>
        <v>104.99999999999999</v>
      </c>
      <c r="J11171" s="42">
        <f>VLOOKUP(B11171,Invoices!A:I,9,TRUE)</f>
        <v>2021</v>
      </c>
    </row>
    <row r="11172" spans="1:10" x14ac:dyDescent="0.15">
      <c r="A11172" t="s">
        <v>14532</v>
      </c>
      <c r="B11172" t="s">
        <v>2338</v>
      </c>
      <c r="C11172" t="s">
        <v>101</v>
      </c>
      <c r="D11172" t="s">
        <v>69</v>
      </c>
      <c r="E11172">
        <v>5</v>
      </c>
      <c r="F11172" s="8">
        <f>VLOOKUP(C11172,Products!$A$2:$E$20,5,TRUE)</f>
        <v>129.94999999999999</v>
      </c>
      <c r="G11172" s="8">
        <f t="shared" si="348"/>
        <v>649.75</v>
      </c>
      <c r="H11172" s="8">
        <f>VLOOKUP(C11172,Products!$A$2:$F$20,6,TRUE)</f>
        <v>40.449999999999989</v>
      </c>
      <c r="I11172" s="8">
        <f t="shared" si="349"/>
        <v>202.24999999999994</v>
      </c>
      <c r="J11172" s="42">
        <f>VLOOKUP(B11172,Invoices!A:I,9,TRUE)</f>
        <v>2021</v>
      </c>
    </row>
    <row r="11173" spans="1:10" x14ac:dyDescent="0.15">
      <c r="A11173" t="s">
        <v>14533</v>
      </c>
      <c r="B11173" t="s">
        <v>2338</v>
      </c>
      <c r="C11173" t="s">
        <v>91</v>
      </c>
      <c r="D11173" t="s">
        <v>70</v>
      </c>
      <c r="E11173">
        <v>10</v>
      </c>
      <c r="F11173" s="8">
        <f>VLOOKUP(C11173,Products!$A$2:$E$20,5,TRUE)</f>
        <v>49.95</v>
      </c>
      <c r="G11173" s="8">
        <f t="shared" si="348"/>
        <v>499.5</v>
      </c>
      <c r="H11173" s="8">
        <f>VLOOKUP(C11173,Products!$A$2:$F$20,6,TRUE)</f>
        <v>21.200000000000003</v>
      </c>
      <c r="I11173" s="8">
        <f t="shared" si="349"/>
        <v>212.00000000000003</v>
      </c>
      <c r="J11173" s="42">
        <f>VLOOKUP(B11173,Invoices!A:I,9,TRUE)</f>
        <v>2021</v>
      </c>
    </row>
    <row r="11174" spans="1:10" x14ac:dyDescent="0.15">
      <c r="A11174" t="s">
        <v>14534</v>
      </c>
      <c r="B11174" t="s">
        <v>2338</v>
      </c>
      <c r="C11174" t="s">
        <v>88</v>
      </c>
      <c r="D11174" t="s">
        <v>85</v>
      </c>
      <c r="E11174">
        <v>1</v>
      </c>
      <c r="F11174" s="8">
        <f>VLOOKUP(C11174,Products!$A$2:$E$20,5,TRUE)</f>
        <v>8.9499999999999993</v>
      </c>
      <c r="G11174" s="8">
        <f t="shared" si="348"/>
        <v>8.9499999999999993</v>
      </c>
      <c r="H11174" s="8">
        <f>VLOOKUP(C11174,Products!$A$2:$F$20,6,TRUE)</f>
        <v>5.6999999999999993</v>
      </c>
      <c r="I11174" s="8">
        <f t="shared" si="349"/>
        <v>5.6999999999999993</v>
      </c>
      <c r="J11174" s="42">
        <f>VLOOKUP(B11174,Invoices!A:I,9,TRUE)</f>
        <v>2021</v>
      </c>
    </row>
    <row r="11175" spans="1:10" x14ac:dyDescent="0.15">
      <c r="A11175" t="s">
        <v>14535</v>
      </c>
      <c r="B11175" t="s">
        <v>2339</v>
      </c>
      <c r="C11175" t="s">
        <v>102</v>
      </c>
      <c r="D11175" t="s">
        <v>83</v>
      </c>
      <c r="E11175">
        <v>1</v>
      </c>
      <c r="F11175" s="8">
        <f>VLOOKUP(C11175,Products!$A$2:$E$20,5,TRUE)</f>
        <v>29.95</v>
      </c>
      <c r="G11175" s="8">
        <f t="shared" si="348"/>
        <v>29.95</v>
      </c>
      <c r="H11175" s="8">
        <f>VLOOKUP(C11175,Products!$A$2:$F$20,6,TRUE)</f>
        <v>15</v>
      </c>
      <c r="I11175" s="8">
        <f t="shared" si="349"/>
        <v>15</v>
      </c>
      <c r="J11175" s="42">
        <f>VLOOKUP(B11175,Invoices!A:I,9,TRUE)</f>
        <v>2021</v>
      </c>
    </row>
    <row r="11176" spans="1:10" x14ac:dyDescent="0.15">
      <c r="A11176" t="s">
        <v>14536</v>
      </c>
      <c r="B11176" t="s">
        <v>2339</v>
      </c>
      <c r="C11176" t="s">
        <v>94</v>
      </c>
      <c r="D11176" t="s">
        <v>86</v>
      </c>
      <c r="E11176">
        <v>3</v>
      </c>
      <c r="F11176" s="8">
        <f>VLOOKUP(C11176,Products!$A$2:$E$20,5,TRUE)</f>
        <v>3.5</v>
      </c>
      <c r="G11176" s="8">
        <f t="shared" si="348"/>
        <v>10.5</v>
      </c>
      <c r="H11176" s="8">
        <f>VLOOKUP(C11176,Products!$A$2:$F$20,6,TRUE)</f>
        <v>0.54999999999999982</v>
      </c>
      <c r="I11176" s="8">
        <f t="shared" si="349"/>
        <v>1.6499999999999995</v>
      </c>
      <c r="J11176" s="42">
        <f>VLOOKUP(B11176,Invoices!A:I,9,TRUE)</f>
        <v>2021</v>
      </c>
    </row>
    <row r="11177" spans="1:10" x14ac:dyDescent="0.15">
      <c r="A11177" t="s">
        <v>14537</v>
      </c>
      <c r="B11177" t="s">
        <v>2339</v>
      </c>
      <c r="C11177" t="s">
        <v>95</v>
      </c>
      <c r="D11177" t="s">
        <v>73</v>
      </c>
      <c r="E11177">
        <v>10</v>
      </c>
      <c r="F11177" s="8">
        <f>VLOOKUP(C11177,Products!$A$2:$E$20,5,TRUE)</f>
        <v>12.95</v>
      </c>
      <c r="G11177" s="8">
        <f t="shared" si="348"/>
        <v>129.5</v>
      </c>
      <c r="H11177" s="8">
        <f>VLOOKUP(C11177,Products!$A$2:$F$20,6,TRUE)</f>
        <v>4.1999999999999993</v>
      </c>
      <c r="I11177" s="8">
        <f t="shared" si="349"/>
        <v>41.999999999999993</v>
      </c>
      <c r="J11177" s="42">
        <f>VLOOKUP(B11177,Invoices!A:I,9,TRUE)</f>
        <v>2021</v>
      </c>
    </row>
    <row r="11178" spans="1:10" x14ac:dyDescent="0.15">
      <c r="A11178" t="s">
        <v>14538</v>
      </c>
      <c r="B11178" t="s">
        <v>2339</v>
      </c>
      <c r="C11178" t="s">
        <v>92</v>
      </c>
      <c r="D11178" t="s">
        <v>82</v>
      </c>
      <c r="E11178">
        <v>1</v>
      </c>
      <c r="F11178" s="8">
        <f>VLOOKUP(C11178,Products!$A$2:$E$20,5,TRUE)</f>
        <v>19.95</v>
      </c>
      <c r="G11178" s="8">
        <f t="shared" si="348"/>
        <v>19.95</v>
      </c>
      <c r="H11178" s="8">
        <f>VLOOKUP(C11178,Products!$A$2:$F$20,6,TRUE)</f>
        <v>7.4499999999999993</v>
      </c>
      <c r="I11178" s="8">
        <f t="shared" si="349"/>
        <v>7.4499999999999993</v>
      </c>
      <c r="J11178" s="42">
        <f>VLOOKUP(B11178,Invoices!A:I,9,TRUE)</f>
        <v>2021</v>
      </c>
    </row>
    <row r="11179" spans="1:10" x14ac:dyDescent="0.15">
      <c r="A11179" t="s">
        <v>14539</v>
      </c>
      <c r="B11179" t="s">
        <v>2339</v>
      </c>
      <c r="C11179" t="s">
        <v>97</v>
      </c>
      <c r="D11179" t="s">
        <v>74</v>
      </c>
      <c r="E11179">
        <v>3</v>
      </c>
      <c r="F11179" s="8">
        <f>VLOOKUP(C11179,Products!$A$2:$E$20,5,TRUE)</f>
        <v>1.5</v>
      </c>
      <c r="G11179" s="8">
        <f t="shared" si="348"/>
        <v>4.5</v>
      </c>
      <c r="H11179" s="8">
        <f>VLOOKUP(C11179,Products!$A$2:$F$20,6,TRUE)</f>
        <v>0.5</v>
      </c>
      <c r="I11179" s="8">
        <f t="shared" si="349"/>
        <v>1.5</v>
      </c>
      <c r="J11179" s="42">
        <f>VLOOKUP(B11179,Invoices!A:I,9,TRUE)</f>
        <v>2021</v>
      </c>
    </row>
    <row r="11180" spans="1:10" x14ac:dyDescent="0.15">
      <c r="A11180" t="s">
        <v>14540</v>
      </c>
      <c r="B11180" t="s">
        <v>2339</v>
      </c>
      <c r="C11180" t="s">
        <v>101</v>
      </c>
      <c r="D11180" t="s">
        <v>69</v>
      </c>
      <c r="E11180">
        <v>2</v>
      </c>
      <c r="F11180" s="8">
        <f>VLOOKUP(C11180,Products!$A$2:$E$20,5,TRUE)</f>
        <v>129.94999999999999</v>
      </c>
      <c r="G11180" s="8">
        <f t="shared" si="348"/>
        <v>259.89999999999998</v>
      </c>
      <c r="H11180" s="8">
        <f>VLOOKUP(C11180,Products!$A$2:$F$20,6,TRUE)</f>
        <v>40.449999999999989</v>
      </c>
      <c r="I11180" s="8">
        <f t="shared" si="349"/>
        <v>80.899999999999977</v>
      </c>
      <c r="J11180" s="42">
        <f>VLOOKUP(B11180,Invoices!A:I,9,TRUE)</f>
        <v>2021</v>
      </c>
    </row>
    <row r="11181" spans="1:10" x14ac:dyDescent="0.15">
      <c r="A11181" t="s">
        <v>14541</v>
      </c>
      <c r="B11181" t="s">
        <v>2339</v>
      </c>
      <c r="C11181" t="s">
        <v>100</v>
      </c>
      <c r="D11181" t="s">
        <v>78</v>
      </c>
      <c r="E11181">
        <v>4</v>
      </c>
      <c r="F11181" s="8">
        <f>VLOOKUP(C11181,Products!$A$2:$E$20,5,TRUE)</f>
        <v>49.95</v>
      </c>
      <c r="G11181" s="8">
        <f t="shared" si="348"/>
        <v>199.8</v>
      </c>
      <c r="H11181" s="8">
        <f>VLOOKUP(C11181,Products!$A$2:$F$20,6,TRUE)</f>
        <v>19.950000000000003</v>
      </c>
      <c r="I11181" s="8">
        <f t="shared" si="349"/>
        <v>79.800000000000011</v>
      </c>
      <c r="J11181" s="42">
        <f>VLOOKUP(B11181,Invoices!A:I,9,TRUE)</f>
        <v>2021</v>
      </c>
    </row>
    <row r="11182" spans="1:10" x14ac:dyDescent="0.15">
      <c r="A11182" t="s">
        <v>14542</v>
      </c>
      <c r="B11182" t="s">
        <v>2339</v>
      </c>
      <c r="C11182" t="s">
        <v>104</v>
      </c>
      <c r="D11182" t="s">
        <v>71</v>
      </c>
      <c r="E11182">
        <v>1</v>
      </c>
      <c r="F11182" s="8">
        <f>VLOOKUP(C11182,Products!$A$2:$E$20,5,TRUE)</f>
        <v>2.95</v>
      </c>
      <c r="G11182" s="8">
        <f t="shared" si="348"/>
        <v>2.95</v>
      </c>
      <c r="H11182" s="8">
        <f>VLOOKUP(C11182,Products!$A$2:$F$20,6,TRUE)</f>
        <v>1.1500000000000001</v>
      </c>
      <c r="I11182" s="8">
        <f t="shared" si="349"/>
        <v>1.1500000000000001</v>
      </c>
      <c r="J11182" s="42">
        <f>VLOOKUP(B11182,Invoices!A:I,9,TRUE)</f>
        <v>2021</v>
      </c>
    </row>
    <row r="11183" spans="1:10" x14ac:dyDescent="0.15">
      <c r="A11183" t="s">
        <v>14543</v>
      </c>
      <c r="B11183" t="s">
        <v>2339</v>
      </c>
      <c r="C11183" t="s">
        <v>88</v>
      </c>
      <c r="D11183" t="s">
        <v>85</v>
      </c>
      <c r="E11183">
        <v>20</v>
      </c>
      <c r="F11183" s="8">
        <f>VLOOKUP(C11183,Products!$A$2:$E$20,5,TRUE)</f>
        <v>8.9499999999999993</v>
      </c>
      <c r="G11183" s="8">
        <f t="shared" si="348"/>
        <v>179</v>
      </c>
      <c r="H11183" s="8">
        <f>VLOOKUP(C11183,Products!$A$2:$F$20,6,TRUE)</f>
        <v>5.6999999999999993</v>
      </c>
      <c r="I11183" s="8">
        <f t="shared" si="349"/>
        <v>113.99999999999999</v>
      </c>
      <c r="J11183" s="42">
        <f>VLOOKUP(B11183,Invoices!A:I,9,TRUE)</f>
        <v>2021</v>
      </c>
    </row>
    <row r="11184" spans="1:10" x14ac:dyDescent="0.15">
      <c r="A11184" t="s">
        <v>14544</v>
      </c>
      <c r="B11184" t="s">
        <v>2339</v>
      </c>
      <c r="C11184" t="s">
        <v>89</v>
      </c>
      <c r="D11184" t="s">
        <v>80</v>
      </c>
      <c r="E11184">
        <v>1</v>
      </c>
      <c r="F11184" s="8">
        <f>VLOOKUP(C11184,Products!$A$2:$E$20,5,TRUE)</f>
        <v>15.95</v>
      </c>
      <c r="G11184" s="8">
        <f t="shared" si="348"/>
        <v>15.95</v>
      </c>
      <c r="H11184" s="8">
        <f>VLOOKUP(C11184,Products!$A$2:$F$20,6,TRUE)</f>
        <v>6</v>
      </c>
      <c r="I11184" s="8">
        <f t="shared" si="349"/>
        <v>6</v>
      </c>
      <c r="J11184" s="42">
        <f>VLOOKUP(B11184,Invoices!A:I,9,TRUE)</f>
        <v>2021</v>
      </c>
    </row>
    <row r="11185" spans="1:10" x14ac:dyDescent="0.15">
      <c r="A11185" t="s">
        <v>14545</v>
      </c>
      <c r="B11185" t="s">
        <v>2339</v>
      </c>
      <c r="C11185" t="s">
        <v>90</v>
      </c>
      <c r="D11185" t="s">
        <v>72</v>
      </c>
      <c r="E11185">
        <v>1</v>
      </c>
      <c r="F11185" s="8">
        <f>VLOOKUP(C11185,Products!$A$2:$E$20,5,TRUE)</f>
        <v>8.9499999999999993</v>
      </c>
      <c r="G11185" s="8">
        <f t="shared" si="348"/>
        <v>8.9499999999999993</v>
      </c>
      <c r="H11185" s="8">
        <f>VLOOKUP(C11185,Products!$A$2:$F$20,6,TRUE)</f>
        <v>5.6999999999999993</v>
      </c>
      <c r="I11185" s="8">
        <f t="shared" si="349"/>
        <v>5.6999999999999993</v>
      </c>
      <c r="J11185" s="42">
        <f>VLOOKUP(B11185,Invoices!A:I,9,TRUE)</f>
        <v>2021</v>
      </c>
    </row>
    <row r="11186" spans="1:10" x14ac:dyDescent="0.15">
      <c r="A11186" t="s">
        <v>14546</v>
      </c>
      <c r="B11186" t="s">
        <v>2339</v>
      </c>
      <c r="C11186" t="s">
        <v>96</v>
      </c>
      <c r="D11186" t="s">
        <v>75</v>
      </c>
      <c r="E11186">
        <v>1</v>
      </c>
      <c r="F11186" s="8">
        <f>VLOOKUP(C11186,Products!$A$2:$E$20,5,TRUE)</f>
        <v>79.95</v>
      </c>
      <c r="G11186" s="8">
        <f t="shared" si="348"/>
        <v>79.95</v>
      </c>
      <c r="H11186" s="8">
        <f>VLOOKUP(C11186,Products!$A$2:$F$20,6,TRUE)</f>
        <v>27.950000000000003</v>
      </c>
      <c r="I11186" s="8">
        <f t="shared" si="349"/>
        <v>27.950000000000003</v>
      </c>
      <c r="J11186" s="42">
        <f>VLOOKUP(B11186,Invoices!A:I,9,TRUE)</f>
        <v>2021</v>
      </c>
    </row>
    <row r="11187" spans="1:10" x14ac:dyDescent="0.15">
      <c r="A11187" t="s">
        <v>14547</v>
      </c>
      <c r="B11187" t="s">
        <v>2339</v>
      </c>
      <c r="C11187" t="s">
        <v>99</v>
      </c>
      <c r="D11187" t="s">
        <v>84</v>
      </c>
      <c r="E11187">
        <v>1</v>
      </c>
      <c r="F11187" s="8">
        <f>VLOOKUP(C11187,Products!$A$2:$E$20,5,TRUE)</f>
        <v>3.5</v>
      </c>
      <c r="G11187" s="8">
        <f t="shared" si="348"/>
        <v>3.5</v>
      </c>
      <c r="H11187" s="8">
        <f>VLOOKUP(C11187,Products!$A$2:$F$20,6,TRUE)</f>
        <v>0.54999999999999982</v>
      </c>
      <c r="I11187" s="8">
        <f t="shared" si="349"/>
        <v>0.54999999999999982</v>
      </c>
      <c r="J11187" s="42">
        <f>VLOOKUP(B11187,Invoices!A:I,9,TRUE)</f>
        <v>2021</v>
      </c>
    </row>
    <row r="11188" spans="1:10" x14ac:dyDescent="0.15">
      <c r="A11188" t="s">
        <v>14548</v>
      </c>
      <c r="B11188" t="s">
        <v>2339</v>
      </c>
      <c r="C11188" t="s">
        <v>93</v>
      </c>
      <c r="D11188" t="s">
        <v>76</v>
      </c>
      <c r="E11188">
        <v>5</v>
      </c>
      <c r="F11188" s="8">
        <f>VLOOKUP(C11188,Products!$A$2:$E$20,5,TRUE)</f>
        <v>9.9499999999999993</v>
      </c>
      <c r="G11188" s="8">
        <f t="shared" si="348"/>
        <v>49.75</v>
      </c>
      <c r="H11188" s="8">
        <f>VLOOKUP(C11188,Products!$A$2:$F$20,6,TRUE)</f>
        <v>1.9499999999999993</v>
      </c>
      <c r="I11188" s="8">
        <f t="shared" si="349"/>
        <v>9.7499999999999964</v>
      </c>
      <c r="J11188" s="42">
        <f>VLOOKUP(B11188,Invoices!A:I,9,TRUE)</f>
        <v>2021</v>
      </c>
    </row>
    <row r="11189" spans="1:10" x14ac:dyDescent="0.15">
      <c r="A11189" t="s">
        <v>14549</v>
      </c>
      <c r="B11189" t="s">
        <v>2339</v>
      </c>
      <c r="C11189" t="s">
        <v>103</v>
      </c>
      <c r="D11189" t="s">
        <v>77</v>
      </c>
      <c r="E11189">
        <v>1</v>
      </c>
      <c r="F11189" s="8">
        <f>VLOOKUP(C11189,Products!$A$2:$E$20,5,TRUE)</f>
        <v>8.9499999999999993</v>
      </c>
      <c r="G11189" s="8">
        <f t="shared" si="348"/>
        <v>8.9499999999999993</v>
      </c>
      <c r="H11189" s="8">
        <f>VLOOKUP(C11189,Products!$A$2:$F$20,6,TRUE)</f>
        <v>3.1999999999999993</v>
      </c>
      <c r="I11189" s="8">
        <f t="shared" si="349"/>
        <v>3.1999999999999993</v>
      </c>
      <c r="J11189" s="42">
        <f>VLOOKUP(B11189,Invoices!A:I,9,TRUE)</f>
        <v>2021</v>
      </c>
    </row>
    <row r="11190" spans="1:10" x14ac:dyDescent="0.15">
      <c r="A11190" t="s">
        <v>14550</v>
      </c>
      <c r="B11190" t="s">
        <v>2340</v>
      </c>
      <c r="C11190" t="s">
        <v>90</v>
      </c>
      <c r="D11190" t="s">
        <v>72</v>
      </c>
      <c r="E11190">
        <v>20</v>
      </c>
      <c r="F11190" s="8">
        <f>VLOOKUP(C11190,Products!$A$2:$E$20,5,TRUE)</f>
        <v>8.9499999999999993</v>
      </c>
      <c r="G11190" s="8">
        <f t="shared" si="348"/>
        <v>179</v>
      </c>
      <c r="H11190" s="8">
        <f>VLOOKUP(C11190,Products!$A$2:$F$20,6,TRUE)</f>
        <v>5.6999999999999993</v>
      </c>
      <c r="I11190" s="8">
        <f t="shared" si="349"/>
        <v>113.99999999999999</v>
      </c>
      <c r="J11190" s="42">
        <f>VLOOKUP(B11190,Invoices!A:I,9,TRUE)</f>
        <v>2021</v>
      </c>
    </row>
    <row r="11191" spans="1:10" x14ac:dyDescent="0.15">
      <c r="A11191" t="s">
        <v>14551</v>
      </c>
      <c r="B11191" t="s">
        <v>2340</v>
      </c>
      <c r="C11191" t="s">
        <v>89</v>
      </c>
      <c r="D11191" t="s">
        <v>80</v>
      </c>
      <c r="E11191">
        <v>4</v>
      </c>
      <c r="F11191" s="8">
        <f>VLOOKUP(C11191,Products!$A$2:$E$20,5,TRUE)</f>
        <v>15.95</v>
      </c>
      <c r="G11191" s="8">
        <f t="shared" si="348"/>
        <v>63.8</v>
      </c>
      <c r="H11191" s="8">
        <f>VLOOKUP(C11191,Products!$A$2:$F$20,6,TRUE)</f>
        <v>6</v>
      </c>
      <c r="I11191" s="8">
        <f t="shared" si="349"/>
        <v>24</v>
      </c>
      <c r="J11191" s="42">
        <f>VLOOKUP(B11191,Invoices!A:I,9,TRUE)</f>
        <v>2021</v>
      </c>
    </row>
    <row r="11192" spans="1:10" x14ac:dyDescent="0.15">
      <c r="A11192" t="s">
        <v>14552</v>
      </c>
      <c r="B11192" t="s">
        <v>2340</v>
      </c>
      <c r="C11192" t="s">
        <v>102</v>
      </c>
      <c r="D11192" t="s">
        <v>83</v>
      </c>
      <c r="E11192">
        <v>2</v>
      </c>
      <c r="F11192" s="8">
        <f>VLOOKUP(C11192,Products!$A$2:$E$20,5,TRUE)</f>
        <v>29.95</v>
      </c>
      <c r="G11192" s="8">
        <f t="shared" si="348"/>
        <v>59.9</v>
      </c>
      <c r="H11192" s="8">
        <f>VLOOKUP(C11192,Products!$A$2:$F$20,6,TRUE)</f>
        <v>15</v>
      </c>
      <c r="I11192" s="8">
        <f t="shared" si="349"/>
        <v>30</v>
      </c>
      <c r="J11192" s="42">
        <f>VLOOKUP(B11192,Invoices!A:I,9,TRUE)</f>
        <v>2021</v>
      </c>
    </row>
    <row r="11193" spans="1:10" x14ac:dyDescent="0.15">
      <c r="A11193" t="s">
        <v>14553</v>
      </c>
      <c r="B11193" t="s">
        <v>2340</v>
      </c>
      <c r="C11193" t="s">
        <v>93</v>
      </c>
      <c r="D11193" t="s">
        <v>76</v>
      </c>
      <c r="E11193">
        <v>1</v>
      </c>
      <c r="F11193" s="8">
        <f>VLOOKUP(C11193,Products!$A$2:$E$20,5,TRUE)</f>
        <v>9.9499999999999993</v>
      </c>
      <c r="G11193" s="8">
        <f t="shared" si="348"/>
        <v>9.9499999999999993</v>
      </c>
      <c r="H11193" s="8">
        <f>VLOOKUP(C11193,Products!$A$2:$F$20,6,TRUE)</f>
        <v>1.9499999999999993</v>
      </c>
      <c r="I11193" s="8">
        <f t="shared" si="349"/>
        <v>1.9499999999999993</v>
      </c>
      <c r="J11193" s="42">
        <f>VLOOKUP(B11193,Invoices!A:I,9,TRUE)</f>
        <v>2021</v>
      </c>
    </row>
    <row r="11194" spans="1:10" x14ac:dyDescent="0.15">
      <c r="A11194" t="s">
        <v>14554</v>
      </c>
      <c r="B11194" t="s">
        <v>2341</v>
      </c>
      <c r="C11194" t="s">
        <v>94</v>
      </c>
      <c r="D11194" t="s">
        <v>86</v>
      </c>
      <c r="E11194">
        <v>1</v>
      </c>
      <c r="F11194" s="8">
        <f>VLOOKUP(C11194,Products!$A$2:$E$20,5,TRUE)</f>
        <v>3.5</v>
      </c>
      <c r="G11194" s="8">
        <f t="shared" si="348"/>
        <v>3.5</v>
      </c>
      <c r="H11194" s="8">
        <f>VLOOKUP(C11194,Products!$A$2:$F$20,6,TRUE)</f>
        <v>0.54999999999999982</v>
      </c>
      <c r="I11194" s="8">
        <f t="shared" si="349"/>
        <v>0.54999999999999982</v>
      </c>
      <c r="J11194" s="42">
        <f>VLOOKUP(B11194,Invoices!A:I,9,TRUE)</f>
        <v>2021</v>
      </c>
    </row>
    <row r="11195" spans="1:10" x14ac:dyDescent="0.15">
      <c r="A11195" t="s">
        <v>14555</v>
      </c>
      <c r="B11195" t="s">
        <v>2341</v>
      </c>
      <c r="C11195" t="s">
        <v>93</v>
      </c>
      <c r="D11195" t="s">
        <v>76</v>
      </c>
      <c r="E11195">
        <v>50</v>
      </c>
      <c r="F11195" s="8">
        <f>VLOOKUP(C11195,Products!$A$2:$E$20,5,TRUE)</f>
        <v>9.9499999999999993</v>
      </c>
      <c r="G11195" s="8">
        <f t="shared" si="348"/>
        <v>497.49999999999994</v>
      </c>
      <c r="H11195" s="8">
        <f>VLOOKUP(C11195,Products!$A$2:$F$20,6,TRUE)</f>
        <v>1.9499999999999993</v>
      </c>
      <c r="I11195" s="8">
        <f t="shared" si="349"/>
        <v>97.499999999999972</v>
      </c>
      <c r="J11195" s="42">
        <f>VLOOKUP(B11195,Invoices!A:I,9,TRUE)</f>
        <v>2021</v>
      </c>
    </row>
    <row r="11196" spans="1:10" x14ac:dyDescent="0.15">
      <c r="A11196" t="s">
        <v>14556</v>
      </c>
      <c r="B11196" t="s">
        <v>2341</v>
      </c>
      <c r="C11196" t="s">
        <v>101</v>
      </c>
      <c r="D11196" t="s">
        <v>69</v>
      </c>
      <c r="E11196">
        <v>3</v>
      </c>
      <c r="F11196" s="8">
        <f>VLOOKUP(C11196,Products!$A$2:$E$20,5,TRUE)</f>
        <v>129.94999999999999</v>
      </c>
      <c r="G11196" s="8">
        <f t="shared" si="348"/>
        <v>389.84999999999997</v>
      </c>
      <c r="H11196" s="8">
        <f>VLOOKUP(C11196,Products!$A$2:$F$20,6,TRUE)</f>
        <v>40.449999999999989</v>
      </c>
      <c r="I11196" s="8">
        <f t="shared" si="349"/>
        <v>121.34999999999997</v>
      </c>
      <c r="J11196" s="42">
        <f>VLOOKUP(B11196,Invoices!A:I,9,TRUE)</f>
        <v>2021</v>
      </c>
    </row>
    <row r="11197" spans="1:10" x14ac:dyDescent="0.15">
      <c r="A11197" t="s">
        <v>14557</v>
      </c>
      <c r="B11197" t="s">
        <v>2341</v>
      </c>
      <c r="C11197" t="s">
        <v>98</v>
      </c>
      <c r="D11197" t="s">
        <v>79</v>
      </c>
      <c r="E11197">
        <v>1</v>
      </c>
      <c r="F11197" s="8">
        <f>VLOOKUP(C11197,Products!$A$2:$E$20,5,TRUE)</f>
        <v>14.95</v>
      </c>
      <c r="G11197" s="8">
        <f t="shared" si="348"/>
        <v>14.95</v>
      </c>
      <c r="H11197" s="8">
        <f>VLOOKUP(C11197,Products!$A$2:$F$20,6,TRUE)</f>
        <v>3.0499999999999989</v>
      </c>
      <c r="I11197" s="8">
        <f t="shared" si="349"/>
        <v>3.0499999999999989</v>
      </c>
      <c r="J11197" s="42">
        <f>VLOOKUP(B11197,Invoices!A:I,9,TRUE)</f>
        <v>2021</v>
      </c>
    </row>
    <row r="11198" spans="1:10" x14ac:dyDescent="0.15">
      <c r="A11198" t="s">
        <v>14558</v>
      </c>
      <c r="B11198" t="s">
        <v>2341</v>
      </c>
      <c r="C11198" t="s">
        <v>96</v>
      </c>
      <c r="D11198" t="s">
        <v>75</v>
      </c>
      <c r="E11198">
        <v>100</v>
      </c>
      <c r="F11198" s="8">
        <f>VLOOKUP(C11198,Products!$A$2:$E$20,5,TRUE)</f>
        <v>79.95</v>
      </c>
      <c r="G11198" s="8">
        <f t="shared" si="348"/>
        <v>7995</v>
      </c>
      <c r="H11198" s="8">
        <f>VLOOKUP(C11198,Products!$A$2:$F$20,6,TRUE)</f>
        <v>27.950000000000003</v>
      </c>
      <c r="I11198" s="8">
        <f t="shared" si="349"/>
        <v>2795.0000000000005</v>
      </c>
      <c r="J11198" s="42">
        <f>VLOOKUP(B11198,Invoices!A:I,9,TRUE)</f>
        <v>2021</v>
      </c>
    </row>
    <row r="11199" spans="1:10" x14ac:dyDescent="0.15">
      <c r="A11199" t="s">
        <v>14559</v>
      </c>
      <c r="B11199" t="s">
        <v>2341</v>
      </c>
      <c r="C11199" t="s">
        <v>88</v>
      </c>
      <c r="D11199" t="s">
        <v>85</v>
      </c>
      <c r="E11199">
        <v>1</v>
      </c>
      <c r="F11199" s="8">
        <f>VLOOKUP(C11199,Products!$A$2:$E$20,5,TRUE)</f>
        <v>8.9499999999999993</v>
      </c>
      <c r="G11199" s="8">
        <f t="shared" si="348"/>
        <v>8.9499999999999993</v>
      </c>
      <c r="H11199" s="8">
        <f>VLOOKUP(C11199,Products!$A$2:$F$20,6,TRUE)</f>
        <v>5.6999999999999993</v>
      </c>
      <c r="I11199" s="8">
        <f t="shared" si="349"/>
        <v>5.6999999999999993</v>
      </c>
      <c r="J11199" s="42">
        <f>VLOOKUP(B11199,Invoices!A:I,9,TRUE)</f>
        <v>2021</v>
      </c>
    </row>
    <row r="11200" spans="1:10" x14ac:dyDescent="0.15">
      <c r="A11200" t="s">
        <v>14560</v>
      </c>
      <c r="B11200" t="s">
        <v>2342</v>
      </c>
      <c r="C11200" t="s">
        <v>100</v>
      </c>
      <c r="D11200" t="s">
        <v>78</v>
      </c>
      <c r="E11200">
        <v>2</v>
      </c>
      <c r="F11200" s="8">
        <f>VLOOKUP(C11200,Products!$A$2:$E$20,5,TRUE)</f>
        <v>49.95</v>
      </c>
      <c r="G11200" s="8">
        <f t="shared" si="348"/>
        <v>99.9</v>
      </c>
      <c r="H11200" s="8">
        <f>VLOOKUP(C11200,Products!$A$2:$F$20,6,TRUE)</f>
        <v>19.950000000000003</v>
      </c>
      <c r="I11200" s="8">
        <f t="shared" si="349"/>
        <v>39.900000000000006</v>
      </c>
      <c r="J11200" s="42">
        <f>VLOOKUP(B11200,Invoices!A:I,9,TRUE)</f>
        <v>2021</v>
      </c>
    </row>
    <row r="11201" spans="1:10" x14ac:dyDescent="0.15">
      <c r="A11201" t="s">
        <v>14561</v>
      </c>
      <c r="B11201" t="s">
        <v>2342</v>
      </c>
      <c r="C11201" t="s">
        <v>101</v>
      </c>
      <c r="D11201" t="s">
        <v>69</v>
      </c>
      <c r="E11201">
        <v>15</v>
      </c>
      <c r="F11201" s="8">
        <f>VLOOKUP(C11201,Products!$A$2:$E$20,5,TRUE)</f>
        <v>129.94999999999999</v>
      </c>
      <c r="G11201" s="8">
        <f t="shared" si="348"/>
        <v>1949.2499999999998</v>
      </c>
      <c r="H11201" s="8">
        <f>VLOOKUP(C11201,Products!$A$2:$F$20,6,TRUE)</f>
        <v>40.449999999999989</v>
      </c>
      <c r="I11201" s="8">
        <f t="shared" si="349"/>
        <v>606.74999999999977</v>
      </c>
      <c r="J11201" s="42">
        <f>VLOOKUP(B11201,Invoices!A:I,9,TRUE)</f>
        <v>2021</v>
      </c>
    </row>
    <row r="11202" spans="1:10" x14ac:dyDescent="0.15">
      <c r="A11202" t="s">
        <v>14562</v>
      </c>
      <c r="B11202" t="s">
        <v>2342</v>
      </c>
      <c r="C11202" t="s">
        <v>92</v>
      </c>
      <c r="D11202" t="s">
        <v>82</v>
      </c>
      <c r="E11202">
        <v>1</v>
      </c>
      <c r="F11202" s="8">
        <f>VLOOKUP(C11202,Products!$A$2:$E$20,5,TRUE)</f>
        <v>19.95</v>
      </c>
      <c r="G11202" s="8">
        <f t="shared" si="348"/>
        <v>19.95</v>
      </c>
      <c r="H11202" s="8">
        <f>VLOOKUP(C11202,Products!$A$2:$F$20,6,TRUE)</f>
        <v>7.4499999999999993</v>
      </c>
      <c r="I11202" s="8">
        <f t="shared" si="349"/>
        <v>7.4499999999999993</v>
      </c>
      <c r="J11202" s="42">
        <f>VLOOKUP(B11202,Invoices!A:I,9,TRUE)</f>
        <v>2021</v>
      </c>
    </row>
    <row r="11203" spans="1:10" x14ac:dyDescent="0.15">
      <c r="A11203" t="s">
        <v>14563</v>
      </c>
      <c r="B11203" t="s">
        <v>2342</v>
      </c>
      <c r="C11203" t="s">
        <v>91</v>
      </c>
      <c r="D11203" t="s">
        <v>70</v>
      </c>
      <c r="E11203">
        <v>20</v>
      </c>
      <c r="F11203" s="8">
        <f>VLOOKUP(C11203,Products!$A$2:$E$20,5,TRUE)</f>
        <v>49.95</v>
      </c>
      <c r="G11203" s="8">
        <f t="shared" ref="G11203:G11266" si="350">F11203*E11203</f>
        <v>999</v>
      </c>
      <c r="H11203" s="8">
        <f>VLOOKUP(C11203,Products!$A$2:$F$20,6,TRUE)</f>
        <v>21.200000000000003</v>
      </c>
      <c r="I11203" s="8">
        <f t="shared" ref="I11203:I11266" si="351">H11203*E11203</f>
        <v>424.00000000000006</v>
      </c>
      <c r="J11203" s="42">
        <f>VLOOKUP(B11203,Invoices!A:I,9,TRUE)</f>
        <v>2021</v>
      </c>
    </row>
    <row r="11204" spans="1:10" x14ac:dyDescent="0.15">
      <c r="A11204" t="s">
        <v>14564</v>
      </c>
      <c r="B11204" t="s">
        <v>2342</v>
      </c>
      <c r="C11204" t="s">
        <v>97</v>
      </c>
      <c r="D11204" t="s">
        <v>74</v>
      </c>
      <c r="E11204">
        <v>3</v>
      </c>
      <c r="F11204" s="8">
        <f>VLOOKUP(C11204,Products!$A$2:$E$20,5,TRUE)</f>
        <v>1.5</v>
      </c>
      <c r="G11204" s="8">
        <f t="shared" si="350"/>
        <v>4.5</v>
      </c>
      <c r="H11204" s="8">
        <f>VLOOKUP(C11204,Products!$A$2:$F$20,6,TRUE)</f>
        <v>0.5</v>
      </c>
      <c r="I11204" s="8">
        <f t="shared" si="351"/>
        <v>1.5</v>
      </c>
      <c r="J11204" s="42">
        <f>VLOOKUP(B11204,Invoices!A:I,9,TRUE)</f>
        <v>2021</v>
      </c>
    </row>
    <row r="11205" spans="1:10" x14ac:dyDescent="0.15">
      <c r="A11205" t="s">
        <v>14565</v>
      </c>
      <c r="B11205" t="s">
        <v>2342</v>
      </c>
      <c r="C11205" t="s">
        <v>89</v>
      </c>
      <c r="D11205" t="s">
        <v>80</v>
      </c>
      <c r="E11205">
        <v>20</v>
      </c>
      <c r="F11205" s="8">
        <f>VLOOKUP(C11205,Products!$A$2:$E$20,5,TRUE)</f>
        <v>15.95</v>
      </c>
      <c r="G11205" s="8">
        <f t="shared" si="350"/>
        <v>319</v>
      </c>
      <c r="H11205" s="8">
        <f>VLOOKUP(C11205,Products!$A$2:$F$20,6,TRUE)</f>
        <v>6</v>
      </c>
      <c r="I11205" s="8">
        <f t="shared" si="351"/>
        <v>120</v>
      </c>
      <c r="J11205" s="42">
        <f>VLOOKUP(B11205,Invoices!A:I,9,TRUE)</f>
        <v>2021</v>
      </c>
    </row>
    <row r="11206" spans="1:10" x14ac:dyDescent="0.15">
      <c r="A11206" t="s">
        <v>14566</v>
      </c>
      <c r="B11206" t="s">
        <v>2342</v>
      </c>
      <c r="C11206" t="s">
        <v>99</v>
      </c>
      <c r="D11206" t="s">
        <v>84</v>
      </c>
      <c r="E11206">
        <v>3</v>
      </c>
      <c r="F11206" s="8">
        <f>VLOOKUP(C11206,Products!$A$2:$E$20,5,TRUE)</f>
        <v>3.5</v>
      </c>
      <c r="G11206" s="8">
        <f t="shared" si="350"/>
        <v>10.5</v>
      </c>
      <c r="H11206" s="8">
        <f>VLOOKUP(C11206,Products!$A$2:$F$20,6,TRUE)</f>
        <v>0.54999999999999982</v>
      </c>
      <c r="I11206" s="8">
        <f t="shared" si="351"/>
        <v>1.6499999999999995</v>
      </c>
      <c r="J11206" s="42">
        <f>VLOOKUP(B11206,Invoices!A:I,9,TRUE)</f>
        <v>2021</v>
      </c>
    </row>
    <row r="11207" spans="1:10" x14ac:dyDescent="0.15">
      <c r="A11207" t="s">
        <v>14567</v>
      </c>
      <c r="B11207" t="s">
        <v>2342</v>
      </c>
      <c r="C11207" t="s">
        <v>96</v>
      </c>
      <c r="D11207" t="s">
        <v>75</v>
      </c>
      <c r="E11207">
        <v>5</v>
      </c>
      <c r="F11207" s="8">
        <f>VLOOKUP(C11207,Products!$A$2:$E$20,5,TRUE)</f>
        <v>79.95</v>
      </c>
      <c r="G11207" s="8">
        <f t="shared" si="350"/>
        <v>399.75</v>
      </c>
      <c r="H11207" s="8">
        <f>VLOOKUP(C11207,Products!$A$2:$F$20,6,TRUE)</f>
        <v>27.950000000000003</v>
      </c>
      <c r="I11207" s="8">
        <f t="shared" si="351"/>
        <v>139.75</v>
      </c>
      <c r="J11207" s="42">
        <f>VLOOKUP(B11207,Invoices!A:I,9,TRUE)</f>
        <v>2021</v>
      </c>
    </row>
    <row r="11208" spans="1:10" x14ac:dyDescent="0.15">
      <c r="A11208" t="s">
        <v>14568</v>
      </c>
      <c r="B11208" t="s">
        <v>2342</v>
      </c>
      <c r="C11208" t="s">
        <v>93</v>
      </c>
      <c r="D11208" t="s">
        <v>76</v>
      </c>
      <c r="E11208">
        <v>1</v>
      </c>
      <c r="F11208" s="8">
        <f>VLOOKUP(C11208,Products!$A$2:$E$20,5,TRUE)</f>
        <v>9.9499999999999993</v>
      </c>
      <c r="G11208" s="8">
        <f t="shared" si="350"/>
        <v>9.9499999999999993</v>
      </c>
      <c r="H11208" s="8">
        <f>VLOOKUP(C11208,Products!$A$2:$F$20,6,TRUE)</f>
        <v>1.9499999999999993</v>
      </c>
      <c r="I11208" s="8">
        <f t="shared" si="351"/>
        <v>1.9499999999999993</v>
      </c>
      <c r="J11208" s="42">
        <f>VLOOKUP(B11208,Invoices!A:I,9,TRUE)</f>
        <v>2021</v>
      </c>
    </row>
    <row r="11209" spans="1:10" x14ac:dyDescent="0.15">
      <c r="A11209" t="s">
        <v>14569</v>
      </c>
      <c r="B11209" t="s">
        <v>2342</v>
      </c>
      <c r="C11209" t="s">
        <v>103</v>
      </c>
      <c r="D11209" t="s">
        <v>77</v>
      </c>
      <c r="E11209">
        <v>1</v>
      </c>
      <c r="F11209" s="8">
        <f>VLOOKUP(C11209,Products!$A$2:$E$20,5,TRUE)</f>
        <v>8.9499999999999993</v>
      </c>
      <c r="G11209" s="8">
        <f t="shared" si="350"/>
        <v>8.9499999999999993</v>
      </c>
      <c r="H11209" s="8">
        <f>VLOOKUP(C11209,Products!$A$2:$F$20,6,TRUE)</f>
        <v>3.1999999999999993</v>
      </c>
      <c r="I11209" s="8">
        <f t="shared" si="351"/>
        <v>3.1999999999999993</v>
      </c>
      <c r="J11209" s="42">
        <f>VLOOKUP(B11209,Invoices!A:I,9,TRUE)</f>
        <v>2021</v>
      </c>
    </row>
    <row r="11210" spans="1:10" x14ac:dyDescent="0.15">
      <c r="A11210" t="s">
        <v>14570</v>
      </c>
      <c r="B11210" t="s">
        <v>2342</v>
      </c>
      <c r="C11210" t="s">
        <v>90</v>
      </c>
      <c r="D11210" t="s">
        <v>72</v>
      </c>
      <c r="E11210">
        <v>2</v>
      </c>
      <c r="F11210" s="8">
        <f>VLOOKUP(C11210,Products!$A$2:$E$20,5,TRUE)</f>
        <v>8.9499999999999993</v>
      </c>
      <c r="G11210" s="8">
        <f t="shared" si="350"/>
        <v>17.899999999999999</v>
      </c>
      <c r="H11210" s="8">
        <f>VLOOKUP(C11210,Products!$A$2:$F$20,6,TRUE)</f>
        <v>5.6999999999999993</v>
      </c>
      <c r="I11210" s="8">
        <f t="shared" si="351"/>
        <v>11.399999999999999</v>
      </c>
      <c r="J11210" s="42">
        <f>VLOOKUP(B11210,Invoices!A:I,9,TRUE)</f>
        <v>2021</v>
      </c>
    </row>
    <row r="11211" spans="1:10" x14ac:dyDescent="0.15">
      <c r="A11211" t="s">
        <v>14571</v>
      </c>
      <c r="B11211" t="s">
        <v>2343</v>
      </c>
      <c r="C11211" t="s">
        <v>105</v>
      </c>
      <c r="D11211" t="s">
        <v>81</v>
      </c>
      <c r="E11211">
        <v>8</v>
      </c>
      <c r="F11211" s="8">
        <f>VLOOKUP(C11211,Products!$A$2:$E$20,5,TRUE)</f>
        <v>8.9499999999999993</v>
      </c>
      <c r="G11211" s="8">
        <f t="shared" si="350"/>
        <v>71.599999999999994</v>
      </c>
      <c r="H11211" s="8">
        <f>VLOOKUP(C11211,Products!$A$2:$F$20,6,TRUE)</f>
        <v>3.1999999999999993</v>
      </c>
      <c r="I11211" s="8">
        <f t="shared" si="351"/>
        <v>25.599999999999994</v>
      </c>
      <c r="J11211" s="42">
        <f>VLOOKUP(B11211,Invoices!A:I,9,TRUE)</f>
        <v>2021</v>
      </c>
    </row>
    <row r="11212" spans="1:10" x14ac:dyDescent="0.15">
      <c r="A11212" t="s">
        <v>14572</v>
      </c>
      <c r="B11212" t="s">
        <v>2343</v>
      </c>
      <c r="C11212" t="s">
        <v>87</v>
      </c>
      <c r="D11212" t="s">
        <v>68</v>
      </c>
      <c r="E11212">
        <v>10</v>
      </c>
      <c r="F11212" s="8">
        <f>VLOOKUP(C11212,Products!$A$2:$E$20,5,TRUE)</f>
        <v>19.95</v>
      </c>
      <c r="G11212" s="8">
        <f t="shared" si="350"/>
        <v>199.5</v>
      </c>
      <c r="H11212" s="8">
        <f>VLOOKUP(C11212,Products!$A$2:$F$20,6,TRUE)</f>
        <v>7.4499999999999993</v>
      </c>
      <c r="I11212" s="8">
        <f t="shared" si="351"/>
        <v>74.5</v>
      </c>
      <c r="J11212" s="42">
        <f>VLOOKUP(B11212,Invoices!A:I,9,TRUE)</f>
        <v>2021</v>
      </c>
    </row>
    <row r="11213" spans="1:10" x14ac:dyDescent="0.15">
      <c r="A11213" t="s">
        <v>14573</v>
      </c>
      <c r="B11213" t="s">
        <v>2343</v>
      </c>
      <c r="C11213" t="s">
        <v>99</v>
      </c>
      <c r="D11213" t="s">
        <v>84</v>
      </c>
      <c r="E11213">
        <v>50</v>
      </c>
      <c r="F11213" s="8">
        <f>VLOOKUP(C11213,Products!$A$2:$E$20,5,TRUE)</f>
        <v>3.5</v>
      </c>
      <c r="G11213" s="8">
        <f t="shared" si="350"/>
        <v>175</v>
      </c>
      <c r="H11213" s="8">
        <f>VLOOKUP(C11213,Products!$A$2:$F$20,6,TRUE)</f>
        <v>0.54999999999999982</v>
      </c>
      <c r="I11213" s="8">
        <f t="shared" si="351"/>
        <v>27.499999999999993</v>
      </c>
      <c r="J11213" s="42">
        <f>VLOOKUP(B11213,Invoices!A:I,9,TRUE)</f>
        <v>2021</v>
      </c>
    </row>
    <row r="11214" spans="1:10" x14ac:dyDescent="0.15">
      <c r="A11214" t="s">
        <v>14574</v>
      </c>
      <c r="B11214" t="s">
        <v>2343</v>
      </c>
      <c r="C11214" t="s">
        <v>92</v>
      </c>
      <c r="D11214" t="s">
        <v>82</v>
      </c>
      <c r="E11214">
        <v>10</v>
      </c>
      <c r="F11214" s="8">
        <f>VLOOKUP(C11214,Products!$A$2:$E$20,5,TRUE)</f>
        <v>19.95</v>
      </c>
      <c r="G11214" s="8">
        <f t="shared" si="350"/>
        <v>199.5</v>
      </c>
      <c r="H11214" s="8">
        <f>VLOOKUP(C11214,Products!$A$2:$F$20,6,TRUE)</f>
        <v>7.4499999999999993</v>
      </c>
      <c r="I11214" s="8">
        <f t="shared" si="351"/>
        <v>74.5</v>
      </c>
      <c r="J11214" s="42">
        <f>VLOOKUP(B11214,Invoices!A:I,9,TRUE)</f>
        <v>2021</v>
      </c>
    </row>
    <row r="11215" spans="1:10" x14ac:dyDescent="0.15">
      <c r="A11215" t="s">
        <v>14575</v>
      </c>
      <c r="B11215" t="s">
        <v>2343</v>
      </c>
      <c r="C11215" t="s">
        <v>102</v>
      </c>
      <c r="D11215" t="s">
        <v>83</v>
      </c>
      <c r="E11215">
        <v>2</v>
      </c>
      <c r="F11215" s="8">
        <f>VLOOKUP(C11215,Products!$A$2:$E$20,5,TRUE)</f>
        <v>29.95</v>
      </c>
      <c r="G11215" s="8">
        <f t="shared" si="350"/>
        <v>59.9</v>
      </c>
      <c r="H11215" s="8">
        <f>VLOOKUP(C11215,Products!$A$2:$F$20,6,TRUE)</f>
        <v>15</v>
      </c>
      <c r="I11215" s="8">
        <f t="shared" si="351"/>
        <v>30</v>
      </c>
      <c r="J11215" s="42">
        <f>VLOOKUP(B11215,Invoices!A:I,9,TRUE)</f>
        <v>2021</v>
      </c>
    </row>
    <row r="11216" spans="1:10" x14ac:dyDescent="0.15">
      <c r="A11216" t="s">
        <v>14576</v>
      </c>
      <c r="B11216" t="s">
        <v>2344</v>
      </c>
      <c r="C11216" t="s">
        <v>102</v>
      </c>
      <c r="D11216" t="s">
        <v>83</v>
      </c>
      <c r="E11216">
        <v>3</v>
      </c>
      <c r="F11216" s="8">
        <f>VLOOKUP(C11216,Products!$A$2:$E$20,5,TRUE)</f>
        <v>29.95</v>
      </c>
      <c r="G11216" s="8">
        <f t="shared" si="350"/>
        <v>89.85</v>
      </c>
      <c r="H11216" s="8">
        <f>VLOOKUP(C11216,Products!$A$2:$F$20,6,TRUE)</f>
        <v>15</v>
      </c>
      <c r="I11216" s="8">
        <f t="shared" si="351"/>
        <v>45</v>
      </c>
      <c r="J11216" s="42">
        <f>VLOOKUP(B11216,Invoices!A:I,9,TRUE)</f>
        <v>2021</v>
      </c>
    </row>
    <row r="11217" spans="1:10" x14ac:dyDescent="0.15">
      <c r="A11217" t="s">
        <v>14577</v>
      </c>
      <c r="B11217" t="s">
        <v>2344</v>
      </c>
      <c r="C11217" t="s">
        <v>97</v>
      </c>
      <c r="D11217" t="s">
        <v>74</v>
      </c>
      <c r="E11217">
        <v>4</v>
      </c>
      <c r="F11217" s="8">
        <f>VLOOKUP(C11217,Products!$A$2:$E$20,5,TRUE)</f>
        <v>1.5</v>
      </c>
      <c r="G11217" s="8">
        <f t="shared" si="350"/>
        <v>6</v>
      </c>
      <c r="H11217" s="8">
        <f>VLOOKUP(C11217,Products!$A$2:$F$20,6,TRUE)</f>
        <v>0.5</v>
      </c>
      <c r="I11217" s="8">
        <f t="shared" si="351"/>
        <v>2</v>
      </c>
      <c r="J11217" s="42">
        <f>VLOOKUP(B11217,Invoices!A:I,9,TRUE)</f>
        <v>2021</v>
      </c>
    </row>
    <row r="11218" spans="1:10" x14ac:dyDescent="0.15">
      <c r="A11218" t="s">
        <v>14578</v>
      </c>
      <c r="B11218" t="s">
        <v>2344</v>
      </c>
      <c r="C11218" t="s">
        <v>93</v>
      </c>
      <c r="D11218" t="s">
        <v>76</v>
      </c>
      <c r="E11218">
        <v>1</v>
      </c>
      <c r="F11218" s="8">
        <f>VLOOKUP(C11218,Products!$A$2:$E$20,5,TRUE)</f>
        <v>9.9499999999999993</v>
      </c>
      <c r="G11218" s="8">
        <f t="shared" si="350"/>
        <v>9.9499999999999993</v>
      </c>
      <c r="H11218" s="8">
        <f>VLOOKUP(C11218,Products!$A$2:$F$20,6,TRUE)</f>
        <v>1.9499999999999993</v>
      </c>
      <c r="I11218" s="8">
        <f t="shared" si="351"/>
        <v>1.9499999999999993</v>
      </c>
      <c r="J11218" s="42">
        <f>VLOOKUP(B11218,Invoices!A:I,9,TRUE)</f>
        <v>2021</v>
      </c>
    </row>
    <row r="11219" spans="1:10" x14ac:dyDescent="0.15">
      <c r="A11219" t="s">
        <v>14579</v>
      </c>
      <c r="B11219" t="s">
        <v>2344</v>
      </c>
      <c r="C11219" t="s">
        <v>96</v>
      </c>
      <c r="D11219" t="s">
        <v>75</v>
      </c>
      <c r="E11219">
        <v>4</v>
      </c>
      <c r="F11219" s="8">
        <f>VLOOKUP(C11219,Products!$A$2:$E$20,5,TRUE)</f>
        <v>79.95</v>
      </c>
      <c r="G11219" s="8">
        <f t="shared" si="350"/>
        <v>319.8</v>
      </c>
      <c r="H11219" s="8">
        <f>VLOOKUP(C11219,Products!$A$2:$F$20,6,TRUE)</f>
        <v>27.950000000000003</v>
      </c>
      <c r="I11219" s="8">
        <f t="shared" si="351"/>
        <v>111.80000000000001</v>
      </c>
      <c r="J11219" s="42">
        <f>VLOOKUP(B11219,Invoices!A:I,9,TRUE)</f>
        <v>2021</v>
      </c>
    </row>
    <row r="11220" spans="1:10" x14ac:dyDescent="0.15">
      <c r="A11220" t="s">
        <v>14580</v>
      </c>
      <c r="B11220" t="s">
        <v>2344</v>
      </c>
      <c r="C11220" t="s">
        <v>104</v>
      </c>
      <c r="D11220" t="s">
        <v>71</v>
      </c>
      <c r="E11220">
        <v>2</v>
      </c>
      <c r="F11220" s="8">
        <f>VLOOKUP(C11220,Products!$A$2:$E$20,5,TRUE)</f>
        <v>2.95</v>
      </c>
      <c r="G11220" s="8">
        <f t="shared" si="350"/>
        <v>5.9</v>
      </c>
      <c r="H11220" s="8">
        <f>VLOOKUP(C11220,Products!$A$2:$F$20,6,TRUE)</f>
        <v>1.1500000000000001</v>
      </c>
      <c r="I11220" s="8">
        <f t="shared" si="351"/>
        <v>2.3000000000000003</v>
      </c>
      <c r="J11220" s="42">
        <f>VLOOKUP(B11220,Invoices!A:I,9,TRUE)</f>
        <v>2021</v>
      </c>
    </row>
    <row r="11221" spans="1:10" x14ac:dyDescent="0.15">
      <c r="A11221" t="s">
        <v>14581</v>
      </c>
      <c r="B11221" t="s">
        <v>2344</v>
      </c>
      <c r="C11221" t="s">
        <v>90</v>
      </c>
      <c r="D11221" t="s">
        <v>72</v>
      </c>
      <c r="E11221">
        <v>1</v>
      </c>
      <c r="F11221" s="8">
        <f>VLOOKUP(C11221,Products!$A$2:$E$20,5,TRUE)</f>
        <v>8.9499999999999993</v>
      </c>
      <c r="G11221" s="8">
        <f t="shared" si="350"/>
        <v>8.9499999999999993</v>
      </c>
      <c r="H11221" s="8">
        <f>VLOOKUP(C11221,Products!$A$2:$F$20,6,TRUE)</f>
        <v>5.6999999999999993</v>
      </c>
      <c r="I11221" s="8">
        <f t="shared" si="351"/>
        <v>5.6999999999999993</v>
      </c>
      <c r="J11221" s="42">
        <f>VLOOKUP(B11221,Invoices!A:I,9,TRUE)</f>
        <v>2021</v>
      </c>
    </row>
    <row r="11222" spans="1:10" x14ac:dyDescent="0.15">
      <c r="A11222" t="s">
        <v>14582</v>
      </c>
      <c r="B11222" t="s">
        <v>2344</v>
      </c>
      <c r="C11222" t="s">
        <v>88</v>
      </c>
      <c r="D11222" t="s">
        <v>85</v>
      </c>
      <c r="E11222">
        <v>20</v>
      </c>
      <c r="F11222" s="8">
        <f>VLOOKUP(C11222,Products!$A$2:$E$20,5,TRUE)</f>
        <v>8.9499999999999993</v>
      </c>
      <c r="G11222" s="8">
        <f t="shared" si="350"/>
        <v>179</v>
      </c>
      <c r="H11222" s="8">
        <f>VLOOKUP(C11222,Products!$A$2:$F$20,6,TRUE)</f>
        <v>5.6999999999999993</v>
      </c>
      <c r="I11222" s="8">
        <f t="shared" si="351"/>
        <v>113.99999999999999</v>
      </c>
      <c r="J11222" s="42">
        <f>VLOOKUP(B11222,Invoices!A:I,9,TRUE)</f>
        <v>2021</v>
      </c>
    </row>
    <row r="11223" spans="1:10" x14ac:dyDescent="0.15">
      <c r="A11223" t="s">
        <v>14583</v>
      </c>
      <c r="B11223" t="s">
        <v>2344</v>
      </c>
      <c r="C11223" t="s">
        <v>95</v>
      </c>
      <c r="D11223" t="s">
        <v>73</v>
      </c>
      <c r="E11223">
        <v>5</v>
      </c>
      <c r="F11223" s="8">
        <f>VLOOKUP(C11223,Products!$A$2:$E$20,5,TRUE)</f>
        <v>12.95</v>
      </c>
      <c r="G11223" s="8">
        <f t="shared" si="350"/>
        <v>64.75</v>
      </c>
      <c r="H11223" s="8">
        <f>VLOOKUP(C11223,Products!$A$2:$F$20,6,TRUE)</f>
        <v>4.1999999999999993</v>
      </c>
      <c r="I11223" s="8">
        <f t="shared" si="351"/>
        <v>20.999999999999996</v>
      </c>
      <c r="J11223" s="42">
        <f>VLOOKUP(B11223,Invoices!A:I,9,TRUE)</f>
        <v>2021</v>
      </c>
    </row>
    <row r="11224" spans="1:10" x14ac:dyDescent="0.15">
      <c r="A11224" t="s">
        <v>14584</v>
      </c>
      <c r="B11224" t="s">
        <v>2344</v>
      </c>
      <c r="C11224" t="s">
        <v>94</v>
      </c>
      <c r="D11224" t="s">
        <v>86</v>
      </c>
      <c r="E11224">
        <v>1</v>
      </c>
      <c r="F11224" s="8">
        <f>VLOOKUP(C11224,Products!$A$2:$E$20,5,TRUE)</f>
        <v>3.5</v>
      </c>
      <c r="G11224" s="8">
        <f t="shared" si="350"/>
        <v>3.5</v>
      </c>
      <c r="H11224" s="8">
        <f>VLOOKUP(C11224,Products!$A$2:$F$20,6,TRUE)</f>
        <v>0.54999999999999982</v>
      </c>
      <c r="I11224" s="8">
        <f t="shared" si="351"/>
        <v>0.54999999999999982</v>
      </c>
      <c r="J11224" s="42">
        <f>VLOOKUP(B11224,Invoices!A:I,9,TRUE)</f>
        <v>2021</v>
      </c>
    </row>
    <row r="11225" spans="1:10" x14ac:dyDescent="0.15">
      <c r="A11225" t="s">
        <v>14585</v>
      </c>
      <c r="B11225" t="s">
        <v>2344</v>
      </c>
      <c r="C11225" t="s">
        <v>99</v>
      </c>
      <c r="D11225" t="s">
        <v>84</v>
      </c>
      <c r="E11225">
        <v>20</v>
      </c>
      <c r="F11225" s="8">
        <f>VLOOKUP(C11225,Products!$A$2:$E$20,5,TRUE)</f>
        <v>3.5</v>
      </c>
      <c r="G11225" s="8">
        <f t="shared" si="350"/>
        <v>70</v>
      </c>
      <c r="H11225" s="8">
        <f>VLOOKUP(C11225,Products!$A$2:$F$20,6,TRUE)</f>
        <v>0.54999999999999982</v>
      </c>
      <c r="I11225" s="8">
        <f t="shared" si="351"/>
        <v>10.999999999999996</v>
      </c>
      <c r="J11225" s="42">
        <f>VLOOKUP(B11225,Invoices!A:I,9,TRUE)</f>
        <v>2021</v>
      </c>
    </row>
    <row r="11226" spans="1:10" x14ac:dyDescent="0.15">
      <c r="A11226" t="s">
        <v>14586</v>
      </c>
      <c r="B11226" t="s">
        <v>2344</v>
      </c>
      <c r="C11226" t="s">
        <v>101</v>
      </c>
      <c r="D11226" t="s">
        <v>69</v>
      </c>
      <c r="E11226">
        <v>6</v>
      </c>
      <c r="F11226" s="8">
        <f>VLOOKUP(C11226,Products!$A$2:$E$20,5,TRUE)</f>
        <v>129.94999999999999</v>
      </c>
      <c r="G11226" s="8">
        <f t="shared" si="350"/>
        <v>779.69999999999993</v>
      </c>
      <c r="H11226" s="8">
        <f>VLOOKUP(C11226,Products!$A$2:$F$20,6,TRUE)</f>
        <v>40.449999999999989</v>
      </c>
      <c r="I11226" s="8">
        <f t="shared" si="351"/>
        <v>242.69999999999993</v>
      </c>
      <c r="J11226" s="42">
        <f>VLOOKUP(B11226,Invoices!A:I,9,TRUE)</f>
        <v>2021</v>
      </c>
    </row>
    <row r="11227" spans="1:10" x14ac:dyDescent="0.15">
      <c r="A11227" t="s">
        <v>14587</v>
      </c>
      <c r="B11227" t="s">
        <v>2345</v>
      </c>
      <c r="C11227" t="s">
        <v>103</v>
      </c>
      <c r="D11227" t="s">
        <v>77</v>
      </c>
      <c r="E11227">
        <v>8</v>
      </c>
      <c r="F11227" s="8">
        <f>VLOOKUP(C11227,Products!$A$2:$E$20,5,TRUE)</f>
        <v>8.9499999999999993</v>
      </c>
      <c r="G11227" s="8">
        <f t="shared" si="350"/>
        <v>71.599999999999994</v>
      </c>
      <c r="H11227" s="8">
        <f>VLOOKUP(C11227,Products!$A$2:$F$20,6,TRUE)</f>
        <v>3.1999999999999993</v>
      </c>
      <c r="I11227" s="8">
        <f t="shared" si="351"/>
        <v>25.599999999999994</v>
      </c>
      <c r="J11227" s="42">
        <f>VLOOKUP(B11227,Invoices!A:I,9,TRUE)</f>
        <v>2021</v>
      </c>
    </row>
    <row r="11228" spans="1:10" x14ac:dyDescent="0.15">
      <c r="A11228" t="s">
        <v>14588</v>
      </c>
      <c r="B11228" t="s">
        <v>2345</v>
      </c>
      <c r="C11228" t="s">
        <v>101</v>
      </c>
      <c r="D11228" t="s">
        <v>69</v>
      </c>
      <c r="E11228">
        <v>1</v>
      </c>
      <c r="F11228" s="8">
        <f>VLOOKUP(C11228,Products!$A$2:$E$20,5,TRUE)</f>
        <v>129.94999999999999</v>
      </c>
      <c r="G11228" s="8">
        <f t="shared" si="350"/>
        <v>129.94999999999999</v>
      </c>
      <c r="H11228" s="8">
        <f>VLOOKUP(C11228,Products!$A$2:$F$20,6,TRUE)</f>
        <v>40.449999999999989</v>
      </c>
      <c r="I11228" s="8">
        <f t="shared" si="351"/>
        <v>40.449999999999989</v>
      </c>
      <c r="J11228" s="42">
        <f>VLOOKUP(B11228,Invoices!A:I,9,TRUE)</f>
        <v>2021</v>
      </c>
    </row>
    <row r="11229" spans="1:10" x14ac:dyDescent="0.15">
      <c r="A11229" t="s">
        <v>14589</v>
      </c>
      <c r="B11229" t="s">
        <v>2346</v>
      </c>
      <c r="C11229" t="s">
        <v>102</v>
      </c>
      <c r="D11229" t="s">
        <v>83</v>
      </c>
      <c r="E11229">
        <v>4</v>
      </c>
      <c r="F11229" s="8">
        <f>VLOOKUP(C11229,Products!$A$2:$E$20,5,TRUE)</f>
        <v>29.95</v>
      </c>
      <c r="G11229" s="8">
        <f t="shared" si="350"/>
        <v>119.8</v>
      </c>
      <c r="H11229" s="8">
        <f>VLOOKUP(C11229,Products!$A$2:$F$20,6,TRUE)</f>
        <v>15</v>
      </c>
      <c r="I11229" s="8">
        <f t="shared" si="351"/>
        <v>60</v>
      </c>
      <c r="J11229" s="42">
        <f>VLOOKUP(B11229,Invoices!A:I,9,TRUE)</f>
        <v>2021</v>
      </c>
    </row>
    <row r="11230" spans="1:10" x14ac:dyDescent="0.15">
      <c r="A11230" t="s">
        <v>14590</v>
      </c>
      <c r="B11230" t="s">
        <v>2346</v>
      </c>
      <c r="C11230" t="s">
        <v>88</v>
      </c>
      <c r="D11230" t="s">
        <v>85</v>
      </c>
      <c r="E11230">
        <v>10</v>
      </c>
      <c r="F11230" s="8">
        <f>VLOOKUP(C11230,Products!$A$2:$E$20,5,TRUE)</f>
        <v>8.9499999999999993</v>
      </c>
      <c r="G11230" s="8">
        <f t="shared" si="350"/>
        <v>89.5</v>
      </c>
      <c r="H11230" s="8">
        <f>VLOOKUP(C11230,Products!$A$2:$F$20,6,TRUE)</f>
        <v>5.6999999999999993</v>
      </c>
      <c r="I11230" s="8">
        <f t="shared" si="351"/>
        <v>56.999999999999993</v>
      </c>
      <c r="J11230" s="42">
        <f>VLOOKUP(B11230,Invoices!A:I,9,TRUE)</f>
        <v>2021</v>
      </c>
    </row>
    <row r="11231" spans="1:10" x14ac:dyDescent="0.15">
      <c r="A11231" t="s">
        <v>14591</v>
      </c>
      <c r="B11231" t="s">
        <v>2346</v>
      </c>
      <c r="C11231" t="s">
        <v>95</v>
      </c>
      <c r="D11231" t="s">
        <v>73</v>
      </c>
      <c r="E11231">
        <v>2</v>
      </c>
      <c r="F11231" s="8">
        <f>VLOOKUP(C11231,Products!$A$2:$E$20,5,TRUE)</f>
        <v>12.95</v>
      </c>
      <c r="G11231" s="8">
        <f t="shared" si="350"/>
        <v>25.9</v>
      </c>
      <c r="H11231" s="8">
        <f>VLOOKUP(C11231,Products!$A$2:$F$20,6,TRUE)</f>
        <v>4.1999999999999993</v>
      </c>
      <c r="I11231" s="8">
        <f t="shared" si="351"/>
        <v>8.3999999999999986</v>
      </c>
      <c r="J11231" s="42">
        <f>VLOOKUP(B11231,Invoices!A:I,9,TRUE)</f>
        <v>2021</v>
      </c>
    </row>
    <row r="11232" spans="1:10" x14ac:dyDescent="0.15">
      <c r="A11232" t="s">
        <v>14592</v>
      </c>
      <c r="B11232" t="s">
        <v>2346</v>
      </c>
      <c r="C11232" t="s">
        <v>104</v>
      </c>
      <c r="D11232" t="s">
        <v>71</v>
      </c>
      <c r="E11232">
        <v>10</v>
      </c>
      <c r="F11232" s="8">
        <f>VLOOKUP(C11232,Products!$A$2:$E$20,5,TRUE)</f>
        <v>2.95</v>
      </c>
      <c r="G11232" s="8">
        <f t="shared" si="350"/>
        <v>29.5</v>
      </c>
      <c r="H11232" s="8">
        <f>VLOOKUP(C11232,Products!$A$2:$F$20,6,TRUE)</f>
        <v>1.1500000000000001</v>
      </c>
      <c r="I11232" s="8">
        <f t="shared" si="351"/>
        <v>11.500000000000002</v>
      </c>
      <c r="J11232" s="42">
        <f>VLOOKUP(B11232,Invoices!A:I,9,TRUE)</f>
        <v>2021</v>
      </c>
    </row>
    <row r="11233" spans="1:10" x14ac:dyDescent="0.15">
      <c r="A11233" t="s">
        <v>14593</v>
      </c>
      <c r="B11233" t="s">
        <v>2346</v>
      </c>
      <c r="C11233" t="s">
        <v>89</v>
      </c>
      <c r="D11233" t="s">
        <v>80</v>
      </c>
      <c r="E11233">
        <v>1</v>
      </c>
      <c r="F11233" s="8">
        <f>VLOOKUP(C11233,Products!$A$2:$E$20,5,TRUE)</f>
        <v>15.95</v>
      </c>
      <c r="G11233" s="8">
        <f t="shared" si="350"/>
        <v>15.95</v>
      </c>
      <c r="H11233" s="8">
        <f>VLOOKUP(C11233,Products!$A$2:$F$20,6,TRUE)</f>
        <v>6</v>
      </c>
      <c r="I11233" s="8">
        <f t="shared" si="351"/>
        <v>6</v>
      </c>
      <c r="J11233" s="42">
        <f>VLOOKUP(B11233,Invoices!A:I,9,TRUE)</f>
        <v>2021</v>
      </c>
    </row>
    <row r="11234" spans="1:10" x14ac:dyDescent="0.15">
      <c r="A11234" t="s">
        <v>14594</v>
      </c>
      <c r="B11234" t="s">
        <v>2346</v>
      </c>
      <c r="C11234" t="s">
        <v>92</v>
      </c>
      <c r="D11234" t="s">
        <v>82</v>
      </c>
      <c r="E11234">
        <v>3</v>
      </c>
      <c r="F11234" s="8">
        <f>VLOOKUP(C11234,Products!$A$2:$E$20,5,TRUE)</f>
        <v>19.95</v>
      </c>
      <c r="G11234" s="8">
        <f t="shared" si="350"/>
        <v>59.849999999999994</v>
      </c>
      <c r="H11234" s="8">
        <f>VLOOKUP(C11234,Products!$A$2:$F$20,6,TRUE)</f>
        <v>7.4499999999999993</v>
      </c>
      <c r="I11234" s="8">
        <f t="shared" si="351"/>
        <v>22.349999999999998</v>
      </c>
      <c r="J11234" s="42">
        <f>VLOOKUP(B11234,Invoices!A:I,9,TRUE)</f>
        <v>2021</v>
      </c>
    </row>
    <row r="11235" spans="1:10" x14ac:dyDescent="0.15">
      <c r="A11235" t="s">
        <v>14595</v>
      </c>
      <c r="B11235" t="s">
        <v>2347</v>
      </c>
      <c r="C11235" t="s">
        <v>93</v>
      </c>
      <c r="D11235" t="s">
        <v>76</v>
      </c>
      <c r="E11235">
        <v>12</v>
      </c>
      <c r="F11235" s="8">
        <f>VLOOKUP(C11235,Products!$A$2:$E$20,5,TRUE)</f>
        <v>9.9499999999999993</v>
      </c>
      <c r="G11235" s="8">
        <f t="shared" si="350"/>
        <v>119.39999999999999</v>
      </c>
      <c r="H11235" s="8">
        <f>VLOOKUP(C11235,Products!$A$2:$F$20,6,TRUE)</f>
        <v>1.9499999999999993</v>
      </c>
      <c r="I11235" s="8">
        <f t="shared" si="351"/>
        <v>23.399999999999991</v>
      </c>
      <c r="J11235" s="42">
        <f>VLOOKUP(B11235,Invoices!A:I,9,TRUE)</f>
        <v>2021</v>
      </c>
    </row>
    <row r="11236" spans="1:10" x14ac:dyDescent="0.15">
      <c r="A11236" t="s">
        <v>14596</v>
      </c>
      <c r="B11236" t="s">
        <v>2347</v>
      </c>
      <c r="C11236" t="s">
        <v>102</v>
      </c>
      <c r="D11236" t="s">
        <v>83</v>
      </c>
      <c r="E11236">
        <v>1</v>
      </c>
      <c r="F11236" s="8">
        <f>VLOOKUP(C11236,Products!$A$2:$E$20,5,TRUE)</f>
        <v>29.95</v>
      </c>
      <c r="G11236" s="8">
        <f t="shared" si="350"/>
        <v>29.95</v>
      </c>
      <c r="H11236" s="8">
        <f>VLOOKUP(C11236,Products!$A$2:$F$20,6,TRUE)</f>
        <v>15</v>
      </c>
      <c r="I11236" s="8">
        <f t="shared" si="351"/>
        <v>15</v>
      </c>
      <c r="J11236" s="42">
        <f>VLOOKUP(B11236,Invoices!A:I,9,TRUE)</f>
        <v>2021</v>
      </c>
    </row>
    <row r="11237" spans="1:10" x14ac:dyDescent="0.15">
      <c r="A11237" t="s">
        <v>14597</v>
      </c>
      <c r="B11237" t="s">
        <v>2347</v>
      </c>
      <c r="C11237" t="s">
        <v>105</v>
      </c>
      <c r="D11237" t="s">
        <v>81</v>
      </c>
      <c r="E11237">
        <v>1</v>
      </c>
      <c r="F11237" s="8">
        <f>VLOOKUP(C11237,Products!$A$2:$E$20,5,TRUE)</f>
        <v>8.9499999999999993</v>
      </c>
      <c r="G11237" s="8">
        <f t="shared" si="350"/>
        <v>8.9499999999999993</v>
      </c>
      <c r="H11237" s="8">
        <f>VLOOKUP(C11237,Products!$A$2:$F$20,6,TRUE)</f>
        <v>3.1999999999999993</v>
      </c>
      <c r="I11237" s="8">
        <f t="shared" si="351"/>
        <v>3.1999999999999993</v>
      </c>
      <c r="J11237" s="42">
        <f>VLOOKUP(B11237,Invoices!A:I,9,TRUE)</f>
        <v>2021</v>
      </c>
    </row>
    <row r="11238" spans="1:10" x14ac:dyDescent="0.15">
      <c r="A11238" t="s">
        <v>14598</v>
      </c>
      <c r="B11238" t="s">
        <v>2347</v>
      </c>
      <c r="C11238" t="s">
        <v>103</v>
      </c>
      <c r="D11238" t="s">
        <v>77</v>
      </c>
      <c r="E11238">
        <v>8</v>
      </c>
      <c r="F11238" s="8">
        <f>VLOOKUP(C11238,Products!$A$2:$E$20,5,TRUE)</f>
        <v>8.9499999999999993</v>
      </c>
      <c r="G11238" s="8">
        <f t="shared" si="350"/>
        <v>71.599999999999994</v>
      </c>
      <c r="H11238" s="8">
        <f>VLOOKUP(C11238,Products!$A$2:$F$20,6,TRUE)</f>
        <v>3.1999999999999993</v>
      </c>
      <c r="I11238" s="8">
        <f t="shared" si="351"/>
        <v>25.599999999999994</v>
      </c>
      <c r="J11238" s="42">
        <f>VLOOKUP(B11238,Invoices!A:I,9,TRUE)</f>
        <v>2021</v>
      </c>
    </row>
    <row r="11239" spans="1:10" x14ac:dyDescent="0.15">
      <c r="A11239" t="s">
        <v>14599</v>
      </c>
      <c r="B11239" t="s">
        <v>2348</v>
      </c>
      <c r="C11239" t="s">
        <v>91</v>
      </c>
      <c r="D11239" t="s">
        <v>70</v>
      </c>
      <c r="E11239">
        <v>6</v>
      </c>
      <c r="F11239" s="8">
        <f>VLOOKUP(C11239,Products!$A$2:$E$20,5,TRUE)</f>
        <v>49.95</v>
      </c>
      <c r="G11239" s="8">
        <f t="shared" si="350"/>
        <v>299.70000000000005</v>
      </c>
      <c r="H11239" s="8">
        <f>VLOOKUP(C11239,Products!$A$2:$F$20,6,TRUE)</f>
        <v>21.200000000000003</v>
      </c>
      <c r="I11239" s="8">
        <f t="shared" si="351"/>
        <v>127.20000000000002</v>
      </c>
      <c r="J11239" s="42">
        <f>VLOOKUP(B11239,Invoices!A:I,9,TRUE)</f>
        <v>2021</v>
      </c>
    </row>
    <row r="11240" spans="1:10" x14ac:dyDescent="0.15">
      <c r="A11240" t="s">
        <v>14600</v>
      </c>
      <c r="B11240" t="s">
        <v>2349</v>
      </c>
      <c r="C11240" t="s">
        <v>103</v>
      </c>
      <c r="D11240" t="s">
        <v>77</v>
      </c>
      <c r="E11240">
        <v>5</v>
      </c>
      <c r="F11240" s="8">
        <f>VLOOKUP(C11240,Products!$A$2:$E$20,5,TRUE)</f>
        <v>8.9499999999999993</v>
      </c>
      <c r="G11240" s="8">
        <f t="shared" si="350"/>
        <v>44.75</v>
      </c>
      <c r="H11240" s="8">
        <f>VLOOKUP(C11240,Products!$A$2:$F$20,6,TRUE)</f>
        <v>3.1999999999999993</v>
      </c>
      <c r="I11240" s="8">
        <f t="shared" si="351"/>
        <v>15.999999999999996</v>
      </c>
      <c r="J11240" s="42">
        <f>VLOOKUP(B11240,Invoices!A:I,9,TRUE)</f>
        <v>2021</v>
      </c>
    </row>
    <row r="11241" spans="1:10" x14ac:dyDescent="0.15">
      <c r="A11241" t="s">
        <v>14601</v>
      </c>
      <c r="B11241" t="s">
        <v>2349</v>
      </c>
      <c r="C11241" t="s">
        <v>92</v>
      </c>
      <c r="D11241" t="s">
        <v>82</v>
      </c>
      <c r="E11241">
        <v>3</v>
      </c>
      <c r="F11241" s="8">
        <f>VLOOKUP(C11241,Products!$A$2:$E$20,5,TRUE)</f>
        <v>19.95</v>
      </c>
      <c r="G11241" s="8">
        <f t="shared" si="350"/>
        <v>59.849999999999994</v>
      </c>
      <c r="H11241" s="8">
        <f>VLOOKUP(C11241,Products!$A$2:$F$20,6,TRUE)</f>
        <v>7.4499999999999993</v>
      </c>
      <c r="I11241" s="8">
        <f t="shared" si="351"/>
        <v>22.349999999999998</v>
      </c>
      <c r="J11241" s="42">
        <f>VLOOKUP(B11241,Invoices!A:I,9,TRUE)</f>
        <v>2021</v>
      </c>
    </row>
    <row r="11242" spans="1:10" x14ac:dyDescent="0.15">
      <c r="A11242" t="s">
        <v>14602</v>
      </c>
      <c r="B11242" t="s">
        <v>2349</v>
      </c>
      <c r="C11242" t="s">
        <v>90</v>
      </c>
      <c r="D11242" t="s">
        <v>72</v>
      </c>
      <c r="E11242">
        <v>2</v>
      </c>
      <c r="F11242" s="8">
        <f>VLOOKUP(C11242,Products!$A$2:$E$20,5,TRUE)</f>
        <v>8.9499999999999993</v>
      </c>
      <c r="G11242" s="8">
        <f t="shared" si="350"/>
        <v>17.899999999999999</v>
      </c>
      <c r="H11242" s="8">
        <f>VLOOKUP(C11242,Products!$A$2:$F$20,6,TRUE)</f>
        <v>5.6999999999999993</v>
      </c>
      <c r="I11242" s="8">
        <f t="shared" si="351"/>
        <v>11.399999999999999</v>
      </c>
      <c r="J11242" s="42">
        <f>VLOOKUP(B11242,Invoices!A:I,9,TRUE)</f>
        <v>2021</v>
      </c>
    </row>
    <row r="11243" spans="1:10" x14ac:dyDescent="0.15">
      <c r="A11243" t="s">
        <v>14603</v>
      </c>
      <c r="B11243" t="s">
        <v>2349</v>
      </c>
      <c r="C11243" t="s">
        <v>102</v>
      </c>
      <c r="D11243" t="s">
        <v>83</v>
      </c>
      <c r="E11243">
        <v>1</v>
      </c>
      <c r="F11243" s="8">
        <f>VLOOKUP(C11243,Products!$A$2:$E$20,5,TRUE)</f>
        <v>29.95</v>
      </c>
      <c r="G11243" s="8">
        <f t="shared" si="350"/>
        <v>29.95</v>
      </c>
      <c r="H11243" s="8">
        <f>VLOOKUP(C11243,Products!$A$2:$F$20,6,TRUE)</f>
        <v>15</v>
      </c>
      <c r="I11243" s="8">
        <f t="shared" si="351"/>
        <v>15</v>
      </c>
      <c r="J11243" s="42">
        <f>VLOOKUP(B11243,Invoices!A:I,9,TRUE)</f>
        <v>2021</v>
      </c>
    </row>
    <row r="11244" spans="1:10" x14ac:dyDescent="0.15">
      <c r="A11244" t="s">
        <v>14604</v>
      </c>
      <c r="B11244" t="s">
        <v>2350</v>
      </c>
      <c r="C11244" t="s">
        <v>96</v>
      </c>
      <c r="D11244" t="s">
        <v>75</v>
      </c>
      <c r="E11244">
        <v>10</v>
      </c>
      <c r="F11244" s="8">
        <f>VLOOKUP(C11244,Products!$A$2:$E$20,5,TRUE)</f>
        <v>79.95</v>
      </c>
      <c r="G11244" s="8">
        <f t="shared" si="350"/>
        <v>799.5</v>
      </c>
      <c r="H11244" s="8">
        <f>VLOOKUP(C11244,Products!$A$2:$F$20,6,TRUE)</f>
        <v>27.950000000000003</v>
      </c>
      <c r="I11244" s="8">
        <f t="shared" si="351"/>
        <v>279.5</v>
      </c>
      <c r="J11244" s="42">
        <f>VLOOKUP(B11244,Invoices!A:I,9,TRUE)</f>
        <v>2022</v>
      </c>
    </row>
    <row r="11245" spans="1:10" x14ac:dyDescent="0.15">
      <c r="A11245" t="s">
        <v>14605</v>
      </c>
      <c r="B11245" t="s">
        <v>2351</v>
      </c>
      <c r="C11245" t="s">
        <v>100</v>
      </c>
      <c r="D11245" t="s">
        <v>78</v>
      </c>
      <c r="E11245">
        <v>9</v>
      </c>
      <c r="F11245" s="8">
        <f>VLOOKUP(C11245,Products!$A$2:$E$20,5,TRUE)</f>
        <v>49.95</v>
      </c>
      <c r="G11245" s="8">
        <f t="shared" si="350"/>
        <v>449.55</v>
      </c>
      <c r="H11245" s="8">
        <f>VLOOKUP(C11245,Products!$A$2:$F$20,6,TRUE)</f>
        <v>19.950000000000003</v>
      </c>
      <c r="I11245" s="8">
        <f t="shared" si="351"/>
        <v>179.55</v>
      </c>
      <c r="J11245" s="42">
        <f>VLOOKUP(B11245,Invoices!A:I,9,TRUE)</f>
        <v>2022</v>
      </c>
    </row>
    <row r="11246" spans="1:10" x14ac:dyDescent="0.15">
      <c r="A11246" t="s">
        <v>14606</v>
      </c>
      <c r="B11246" t="s">
        <v>2351</v>
      </c>
      <c r="C11246" t="s">
        <v>105</v>
      </c>
      <c r="D11246" t="s">
        <v>81</v>
      </c>
      <c r="E11246">
        <v>2</v>
      </c>
      <c r="F11246" s="8">
        <f>VLOOKUP(C11246,Products!$A$2:$E$20,5,TRUE)</f>
        <v>8.9499999999999993</v>
      </c>
      <c r="G11246" s="8">
        <f t="shared" si="350"/>
        <v>17.899999999999999</v>
      </c>
      <c r="H11246" s="8">
        <f>VLOOKUP(C11246,Products!$A$2:$F$20,6,TRUE)</f>
        <v>3.1999999999999993</v>
      </c>
      <c r="I11246" s="8">
        <f t="shared" si="351"/>
        <v>6.3999999999999986</v>
      </c>
      <c r="J11246" s="42">
        <f>VLOOKUP(B11246,Invoices!A:I,9,TRUE)</f>
        <v>2022</v>
      </c>
    </row>
    <row r="11247" spans="1:10" x14ac:dyDescent="0.15">
      <c r="A11247" t="s">
        <v>14607</v>
      </c>
      <c r="B11247" t="s">
        <v>2351</v>
      </c>
      <c r="C11247" t="s">
        <v>90</v>
      </c>
      <c r="D11247" t="s">
        <v>72</v>
      </c>
      <c r="E11247">
        <v>1</v>
      </c>
      <c r="F11247" s="8">
        <f>VLOOKUP(C11247,Products!$A$2:$E$20,5,TRUE)</f>
        <v>8.9499999999999993</v>
      </c>
      <c r="G11247" s="8">
        <f t="shared" si="350"/>
        <v>8.9499999999999993</v>
      </c>
      <c r="H11247" s="8">
        <f>VLOOKUP(C11247,Products!$A$2:$F$20,6,TRUE)</f>
        <v>5.6999999999999993</v>
      </c>
      <c r="I11247" s="8">
        <f t="shared" si="351"/>
        <v>5.6999999999999993</v>
      </c>
      <c r="J11247" s="42">
        <f>VLOOKUP(B11247,Invoices!A:I,9,TRUE)</f>
        <v>2022</v>
      </c>
    </row>
    <row r="11248" spans="1:10" x14ac:dyDescent="0.15">
      <c r="A11248" t="s">
        <v>14608</v>
      </c>
      <c r="B11248" t="s">
        <v>2351</v>
      </c>
      <c r="C11248" t="s">
        <v>103</v>
      </c>
      <c r="D11248" t="s">
        <v>77</v>
      </c>
      <c r="E11248">
        <v>1</v>
      </c>
      <c r="F11248" s="8">
        <f>VLOOKUP(C11248,Products!$A$2:$E$20,5,TRUE)</f>
        <v>8.9499999999999993</v>
      </c>
      <c r="G11248" s="8">
        <f t="shared" si="350"/>
        <v>8.9499999999999993</v>
      </c>
      <c r="H11248" s="8">
        <f>VLOOKUP(C11248,Products!$A$2:$F$20,6,TRUE)</f>
        <v>3.1999999999999993</v>
      </c>
      <c r="I11248" s="8">
        <f t="shared" si="351"/>
        <v>3.1999999999999993</v>
      </c>
      <c r="J11248" s="42">
        <f>VLOOKUP(B11248,Invoices!A:I,9,TRUE)</f>
        <v>2022</v>
      </c>
    </row>
    <row r="11249" spans="1:10" x14ac:dyDescent="0.15">
      <c r="A11249" t="s">
        <v>14609</v>
      </c>
      <c r="B11249" t="s">
        <v>2351</v>
      </c>
      <c r="C11249" t="s">
        <v>104</v>
      </c>
      <c r="D11249" t="s">
        <v>71</v>
      </c>
      <c r="E11249">
        <v>100</v>
      </c>
      <c r="F11249" s="8">
        <f>VLOOKUP(C11249,Products!$A$2:$E$20,5,TRUE)</f>
        <v>2.95</v>
      </c>
      <c r="G11249" s="8">
        <f t="shared" si="350"/>
        <v>295</v>
      </c>
      <c r="H11249" s="8">
        <f>VLOOKUP(C11249,Products!$A$2:$F$20,6,TRUE)</f>
        <v>1.1500000000000001</v>
      </c>
      <c r="I11249" s="8">
        <f t="shared" si="351"/>
        <v>115.00000000000001</v>
      </c>
      <c r="J11249" s="42">
        <f>VLOOKUP(B11249,Invoices!A:I,9,TRUE)</f>
        <v>2022</v>
      </c>
    </row>
    <row r="11250" spans="1:10" x14ac:dyDescent="0.15">
      <c r="A11250" t="s">
        <v>14610</v>
      </c>
      <c r="B11250" t="s">
        <v>2351</v>
      </c>
      <c r="C11250" t="s">
        <v>101</v>
      </c>
      <c r="D11250" t="s">
        <v>69</v>
      </c>
      <c r="E11250">
        <v>2</v>
      </c>
      <c r="F11250" s="8">
        <f>VLOOKUP(C11250,Products!$A$2:$E$20,5,TRUE)</f>
        <v>129.94999999999999</v>
      </c>
      <c r="G11250" s="8">
        <f t="shared" si="350"/>
        <v>259.89999999999998</v>
      </c>
      <c r="H11250" s="8">
        <f>VLOOKUP(C11250,Products!$A$2:$F$20,6,TRUE)</f>
        <v>40.449999999999989</v>
      </c>
      <c r="I11250" s="8">
        <f t="shared" si="351"/>
        <v>80.899999999999977</v>
      </c>
      <c r="J11250" s="42">
        <f>VLOOKUP(B11250,Invoices!A:I,9,TRUE)</f>
        <v>2022</v>
      </c>
    </row>
    <row r="11251" spans="1:10" x14ac:dyDescent="0.15">
      <c r="A11251" t="s">
        <v>14611</v>
      </c>
      <c r="B11251" t="s">
        <v>2352</v>
      </c>
      <c r="C11251" t="s">
        <v>97</v>
      </c>
      <c r="D11251" t="s">
        <v>74</v>
      </c>
      <c r="E11251">
        <v>5</v>
      </c>
      <c r="F11251" s="8">
        <f>VLOOKUP(C11251,Products!$A$2:$E$20,5,TRUE)</f>
        <v>1.5</v>
      </c>
      <c r="G11251" s="8">
        <f t="shared" si="350"/>
        <v>7.5</v>
      </c>
      <c r="H11251" s="8">
        <f>VLOOKUP(C11251,Products!$A$2:$F$20,6,TRUE)</f>
        <v>0.5</v>
      </c>
      <c r="I11251" s="8">
        <f t="shared" si="351"/>
        <v>2.5</v>
      </c>
      <c r="J11251" s="42">
        <f>VLOOKUP(B11251,Invoices!A:I,9,TRUE)</f>
        <v>2022</v>
      </c>
    </row>
    <row r="11252" spans="1:10" x14ac:dyDescent="0.15">
      <c r="A11252" t="s">
        <v>14612</v>
      </c>
      <c r="B11252" t="s">
        <v>2352</v>
      </c>
      <c r="C11252" t="s">
        <v>105</v>
      </c>
      <c r="D11252" t="s">
        <v>81</v>
      </c>
      <c r="E11252">
        <v>2</v>
      </c>
      <c r="F11252" s="8">
        <f>VLOOKUP(C11252,Products!$A$2:$E$20,5,TRUE)</f>
        <v>8.9499999999999993</v>
      </c>
      <c r="G11252" s="8">
        <f t="shared" si="350"/>
        <v>17.899999999999999</v>
      </c>
      <c r="H11252" s="8">
        <f>VLOOKUP(C11252,Products!$A$2:$F$20,6,TRUE)</f>
        <v>3.1999999999999993</v>
      </c>
      <c r="I11252" s="8">
        <f t="shared" si="351"/>
        <v>6.3999999999999986</v>
      </c>
      <c r="J11252" s="42">
        <f>VLOOKUP(B11252,Invoices!A:I,9,TRUE)</f>
        <v>2022</v>
      </c>
    </row>
    <row r="11253" spans="1:10" x14ac:dyDescent="0.15">
      <c r="A11253" t="s">
        <v>14613</v>
      </c>
      <c r="B11253" t="s">
        <v>2352</v>
      </c>
      <c r="C11253" t="s">
        <v>90</v>
      </c>
      <c r="D11253" t="s">
        <v>72</v>
      </c>
      <c r="E11253">
        <v>20</v>
      </c>
      <c r="F11253" s="8">
        <f>VLOOKUP(C11253,Products!$A$2:$E$20,5,TRUE)</f>
        <v>8.9499999999999993</v>
      </c>
      <c r="G11253" s="8">
        <f t="shared" si="350"/>
        <v>179</v>
      </c>
      <c r="H11253" s="8">
        <f>VLOOKUP(C11253,Products!$A$2:$F$20,6,TRUE)</f>
        <v>5.6999999999999993</v>
      </c>
      <c r="I11253" s="8">
        <f t="shared" si="351"/>
        <v>113.99999999999999</v>
      </c>
      <c r="J11253" s="42">
        <f>VLOOKUP(B11253,Invoices!A:I,9,TRUE)</f>
        <v>2022</v>
      </c>
    </row>
    <row r="11254" spans="1:10" x14ac:dyDescent="0.15">
      <c r="A11254" t="s">
        <v>14614</v>
      </c>
      <c r="B11254" t="s">
        <v>2352</v>
      </c>
      <c r="C11254" t="s">
        <v>96</v>
      </c>
      <c r="D11254" t="s">
        <v>75</v>
      </c>
      <c r="E11254">
        <v>2</v>
      </c>
      <c r="F11254" s="8">
        <f>VLOOKUP(C11254,Products!$A$2:$E$20,5,TRUE)</f>
        <v>79.95</v>
      </c>
      <c r="G11254" s="8">
        <f t="shared" si="350"/>
        <v>159.9</v>
      </c>
      <c r="H11254" s="8">
        <f>VLOOKUP(C11254,Products!$A$2:$F$20,6,TRUE)</f>
        <v>27.950000000000003</v>
      </c>
      <c r="I11254" s="8">
        <f t="shared" si="351"/>
        <v>55.900000000000006</v>
      </c>
      <c r="J11254" s="42">
        <f>VLOOKUP(B11254,Invoices!A:I,9,TRUE)</f>
        <v>2022</v>
      </c>
    </row>
    <row r="11255" spans="1:10" x14ac:dyDescent="0.15">
      <c r="A11255" t="s">
        <v>14615</v>
      </c>
      <c r="B11255" t="s">
        <v>2352</v>
      </c>
      <c r="C11255" t="s">
        <v>93</v>
      </c>
      <c r="D11255" t="s">
        <v>76</v>
      </c>
      <c r="E11255">
        <v>15</v>
      </c>
      <c r="F11255" s="8">
        <f>VLOOKUP(C11255,Products!$A$2:$E$20,5,TRUE)</f>
        <v>9.9499999999999993</v>
      </c>
      <c r="G11255" s="8">
        <f t="shared" si="350"/>
        <v>149.25</v>
      </c>
      <c r="H11255" s="8">
        <f>VLOOKUP(C11255,Products!$A$2:$F$20,6,TRUE)</f>
        <v>1.9499999999999993</v>
      </c>
      <c r="I11255" s="8">
        <f t="shared" si="351"/>
        <v>29.249999999999989</v>
      </c>
      <c r="J11255" s="42">
        <f>VLOOKUP(B11255,Invoices!A:I,9,TRUE)</f>
        <v>2022</v>
      </c>
    </row>
    <row r="11256" spans="1:10" x14ac:dyDescent="0.15">
      <c r="A11256" t="s">
        <v>14616</v>
      </c>
      <c r="B11256" t="s">
        <v>2352</v>
      </c>
      <c r="C11256" t="s">
        <v>88</v>
      </c>
      <c r="D11256" t="s">
        <v>85</v>
      </c>
      <c r="E11256">
        <v>5</v>
      </c>
      <c r="F11256" s="8">
        <f>VLOOKUP(C11256,Products!$A$2:$E$20,5,TRUE)</f>
        <v>8.9499999999999993</v>
      </c>
      <c r="G11256" s="8">
        <f t="shared" si="350"/>
        <v>44.75</v>
      </c>
      <c r="H11256" s="8">
        <f>VLOOKUP(C11256,Products!$A$2:$F$20,6,TRUE)</f>
        <v>5.6999999999999993</v>
      </c>
      <c r="I11256" s="8">
        <f t="shared" si="351"/>
        <v>28.499999999999996</v>
      </c>
      <c r="J11256" s="42">
        <f>VLOOKUP(B11256,Invoices!A:I,9,TRUE)</f>
        <v>2022</v>
      </c>
    </row>
    <row r="11257" spans="1:10" x14ac:dyDescent="0.15">
      <c r="A11257" t="s">
        <v>14617</v>
      </c>
      <c r="B11257" t="s">
        <v>2353</v>
      </c>
      <c r="C11257" t="s">
        <v>104</v>
      </c>
      <c r="D11257" t="s">
        <v>71</v>
      </c>
      <c r="E11257">
        <v>50</v>
      </c>
      <c r="F11257" s="8">
        <f>VLOOKUP(C11257,Products!$A$2:$E$20,5,TRUE)</f>
        <v>2.95</v>
      </c>
      <c r="G11257" s="8">
        <f t="shared" si="350"/>
        <v>147.5</v>
      </c>
      <c r="H11257" s="8">
        <f>VLOOKUP(C11257,Products!$A$2:$F$20,6,TRUE)</f>
        <v>1.1500000000000001</v>
      </c>
      <c r="I11257" s="8">
        <f t="shared" si="351"/>
        <v>57.500000000000007</v>
      </c>
      <c r="J11257" s="42">
        <f>VLOOKUP(B11257,Invoices!A:I,9,TRUE)</f>
        <v>2022</v>
      </c>
    </row>
    <row r="11258" spans="1:10" x14ac:dyDescent="0.15">
      <c r="A11258" t="s">
        <v>14618</v>
      </c>
      <c r="B11258" t="s">
        <v>2353</v>
      </c>
      <c r="C11258" t="s">
        <v>89</v>
      </c>
      <c r="D11258" t="s">
        <v>80</v>
      </c>
      <c r="E11258">
        <v>1</v>
      </c>
      <c r="F11258" s="8">
        <f>VLOOKUP(C11258,Products!$A$2:$E$20,5,TRUE)</f>
        <v>15.95</v>
      </c>
      <c r="G11258" s="8">
        <f t="shared" si="350"/>
        <v>15.95</v>
      </c>
      <c r="H11258" s="8">
        <f>VLOOKUP(C11258,Products!$A$2:$F$20,6,TRUE)</f>
        <v>6</v>
      </c>
      <c r="I11258" s="8">
        <f t="shared" si="351"/>
        <v>6</v>
      </c>
      <c r="J11258" s="42">
        <f>VLOOKUP(B11258,Invoices!A:I,9,TRUE)</f>
        <v>2022</v>
      </c>
    </row>
    <row r="11259" spans="1:10" x14ac:dyDescent="0.15">
      <c r="A11259" t="s">
        <v>14619</v>
      </c>
      <c r="B11259" t="s">
        <v>2353</v>
      </c>
      <c r="C11259" t="s">
        <v>88</v>
      </c>
      <c r="D11259" t="s">
        <v>85</v>
      </c>
      <c r="E11259">
        <v>10</v>
      </c>
      <c r="F11259" s="8">
        <f>VLOOKUP(C11259,Products!$A$2:$E$20,5,TRUE)</f>
        <v>8.9499999999999993</v>
      </c>
      <c r="G11259" s="8">
        <f t="shared" si="350"/>
        <v>89.5</v>
      </c>
      <c r="H11259" s="8">
        <f>VLOOKUP(C11259,Products!$A$2:$F$20,6,TRUE)</f>
        <v>5.6999999999999993</v>
      </c>
      <c r="I11259" s="8">
        <f t="shared" si="351"/>
        <v>56.999999999999993</v>
      </c>
      <c r="J11259" s="42">
        <f>VLOOKUP(B11259,Invoices!A:I,9,TRUE)</f>
        <v>2022</v>
      </c>
    </row>
    <row r="11260" spans="1:10" x14ac:dyDescent="0.15">
      <c r="A11260" t="s">
        <v>14620</v>
      </c>
      <c r="B11260" t="s">
        <v>2353</v>
      </c>
      <c r="C11260" t="s">
        <v>90</v>
      </c>
      <c r="D11260" t="s">
        <v>72</v>
      </c>
      <c r="E11260">
        <v>1</v>
      </c>
      <c r="F11260" s="8">
        <f>VLOOKUP(C11260,Products!$A$2:$E$20,5,TRUE)</f>
        <v>8.9499999999999993</v>
      </c>
      <c r="G11260" s="8">
        <f t="shared" si="350"/>
        <v>8.9499999999999993</v>
      </c>
      <c r="H11260" s="8">
        <f>VLOOKUP(C11260,Products!$A$2:$F$20,6,TRUE)</f>
        <v>5.6999999999999993</v>
      </c>
      <c r="I11260" s="8">
        <f t="shared" si="351"/>
        <v>5.6999999999999993</v>
      </c>
      <c r="J11260" s="42">
        <f>VLOOKUP(B11260,Invoices!A:I,9,TRUE)</f>
        <v>2022</v>
      </c>
    </row>
    <row r="11261" spans="1:10" x14ac:dyDescent="0.15">
      <c r="A11261" t="s">
        <v>14621</v>
      </c>
      <c r="B11261" t="s">
        <v>2354</v>
      </c>
      <c r="C11261" t="s">
        <v>100</v>
      </c>
      <c r="D11261" t="s">
        <v>78</v>
      </c>
      <c r="E11261">
        <v>1</v>
      </c>
      <c r="F11261" s="8">
        <f>VLOOKUP(C11261,Products!$A$2:$E$20,5,TRUE)</f>
        <v>49.95</v>
      </c>
      <c r="G11261" s="8">
        <f t="shared" si="350"/>
        <v>49.95</v>
      </c>
      <c r="H11261" s="8">
        <f>VLOOKUP(C11261,Products!$A$2:$F$20,6,TRUE)</f>
        <v>19.950000000000003</v>
      </c>
      <c r="I11261" s="8">
        <f t="shared" si="351"/>
        <v>19.950000000000003</v>
      </c>
      <c r="J11261" s="42">
        <f>VLOOKUP(B11261,Invoices!A:I,9,TRUE)</f>
        <v>2022</v>
      </c>
    </row>
    <row r="11262" spans="1:10" x14ac:dyDescent="0.15">
      <c r="A11262" t="s">
        <v>14622</v>
      </c>
      <c r="B11262" t="s">
        <v>2354</v>
      </c>
      <c r="C11262" t="s">
        <v>99</v>
      </c>
      <c r="D11262" t="s">
        <v>84</v>
      </c>
      <c r="E11262">
        <v>1</v>
      </c>
      <c r="F11262" s="8">
        <f>VLOOKUP(C11262,Products!$A$2:$E$20,5,TRUE)</f>
        <v>3.5</v>
      </c>
      <c r="G11262" s="8">
        <f t="shared" si="350"/>
        <v>3.5</v>
      </c>
      <c r="H11262" s="8">
        <f>VLOOKUP(C11262,Products!$A$2:$F$20,6,TRUE)</f>
        <v>0.54999999999999982</v>
      </c>
      <c r="I11262" s="8">
        <f t="shared" si="351"/>
        <v>0.54999999999999982</v>
      </c>
      <c r="J11262" s="42">
        <f>VLOOKUP(B11262,Invoices!A:I,9,TRUE)</f>
        <v>2022</v>
      </c>
    </row>
    <row r="11263" spans="1:10" x14ac:dyDescent="0.15">
      <c r="A11263" t="s">
        <v>14623</v>
      </c>
      <c r="B11263" t="s">
        <v>2354</v>
      </c>
      <c r="C11263" t="s">
        <v>90</v>
      </c>
      <c r="D11263" t="s">
        <v>72</v>
      </c>
      <c r="E11263">
        <v>1</v>
      </c>
      <c r="F11263" s="8">
        <f>VLOOKUP(C11263,Products!$A$2:$E$20,5,TRUE)</f>
        <v>8.9499999999999993</v>
      </c>
      <c r="G11263" s="8">
        <f t="shared" si="350"/>
        <v>8.9499999999999993</v>
      </c>
      <c r="H11263" s="8">
        <f>VLOOKUP(C11263,Products!$A$2:$F$20,6,TRUE)</f>
        <v>5.6999999999999993</v>
      </c>
      <c r="I11263" s="8">
        <f t="shared" si="351"/>
        <v>5.6999999999999993</v>
      </c>
      <c r="J11263" s="42">
        <f>VLOOKUP(B11263,Invoices!A:I,9,TRUE)</f>
        <v>2022</v>
      </c>
    </row>
    <row r="11264" spans="1:10" x14ac:dyDescent="0.15">
      <c r="A11264" t="s">
        <v>14624</v>
      </c>
      <c r="B11264" t="s">
        <v>2354</v>
      </c>
      <c r="C11264" t="s">
        <v>95</v>
      </c>
      <c r="D11264" t="s">
        <v>73</v>
      </c>
      <c r="E11264">
        <v>2</v>
      </c>
      <c r="F11264" s="8">
        <f>VLOOKUP(C11264,Products!$A$2:$E$20,5,TRUE)</f>
        <v>12.95</v>
      </c>
      <c r="G11264" s="8">
        <f t="shared" si="350"/>
        <v>25.9</v>
      </c>
      <c r="H11264" s="8">
        <f>VLOOKUP(C11264,Products!$A$2:$F$20,6,TRUE)</f>
        <v>4.1999999999999993</v>
      </c>
      <c r="I11264" s="8">
        <f t="shared" si="351"/>
        <v>8.3999999999999986</v>
      </c>
      <c r="J11264" s="42">
        <f>VLOOKUP(B11264,Invoices!A:I,9,TRUE)</f>
        <v>2022</v>
      </c>
    </row>
    <row r="11265" spans="1:10" x14ac:dyDescent="0.15">
      <c r="A11265" t="s">
        <v>14625</v>
      </c>
      <c r="B11265" t="s">
        <v>2354</v>
      </c>
      <c r="C11265" t="s">
        <v>91</v>
      </c>
      <c r="D11265" t="s">
        <v>70</v>
      </c>
      <c r="E11265">
        <v>1</v>
      </c>
      <c r="F11265" s="8">
        <f>VLOOKUP(C11265,Products!$A$2:$E$20,5,TRUE)</f>
        <v>49.95</v>
      </c>
      <c r="G11265" s="8">
        <f t="shared" si="350"/>
        <v>49.95</v>
      </c>
      <c r="H11265" s="8">
        <f>VLOOKUP(C11265,Products!$A$2:$F$20,6,TRUE)</f>
        <v>21.200000000000003</v>
      </c>
      <c r="I11265" s="8">
        <f t="shared" si="351"/>
        <v>21.200000000000003</v>
      </c>
      <c r="J11265" s="42">
        <f>VLOOKUP(B11265,Invoices!A:I,9,TRUE)</f>
        <v>2022</v>
      </c>
    </row>
    <row r="11266" spans="1:10" x14ac:dyDescent="0.15">
      <c r="A11266" t="s">
        <v>14626</v>
      </c>
      <c r="B11266" t="s">
        <v>2354</v>
      </c>
      <c r="C11266" t="s">
        <v>88</v>
      </c>
      <c r="D11266" t="s">
        <v>85</v>
      </c>
      <c r="E11266">
        <v>24</v>
      </c>
      <c r="F11266" s="8">
        <f>VLOOKUP(C11266,Products!$A$2:$E$20,5,TRUE)</f>
        <v>8.9499999999999993</v>
      </c>
      <c r="G11266" s="8">
        <f t="shared" si="350"/>
        <v>214.79999999999998</v>
      </c>
      <c r="H11266" s="8">
        <f>VLOOKUP(C11266,Products!$A$2:$F$20,6,TRUE)</f>
        <v>5.6999999999999993</v>
      </c>
      <c r="I11266" s="8">
        <f t="shared" si="351"/>
        <v>136.79999999999998</v>
      </c>
      <c r="J11266" s="42">
        <f>VLOOKUP(B11266,Invoices!A:I,9,TRUE)</f>
        <v>2022</v>
      </c>
    </row>
    <row r="11267" spans="1:10" x14ac:dyDescent="0.15">
      <c r="A11267" t="s">
        <v>14627</v>
      </c>
      <c r="B11267" t="s">
        <v>2354</v>
      </c>
      <c r="C11267" t="s">
        <v>103</v>
      </c>
      <c r="D11267" t="s">
        <v>77</v>
      </c>
      <c r="E11267">
        <v>10</v>
      </c>
      <c r="F11267" s="8">
        <f>VLOOKUP(C11267,Products!$A$2:$E$20,5,TRUE)</f>
        <v>8.9499999999999993</v>
      </c>
      <c r="G11267" s="8">
        <f t="shared" ref="G11267:G11330" si="352">F11267*E11267</f>
        <v>89.5</v>
      </c>
      <c r="H11267" s="8">
        <f>VLOOKUP(C11267,Products!$A$2:$F$20,6,TRUE)</f>
        <v>3.1999999999999993</v>
      </c>
      <c r="I11267" s="8">
        <f t="shared" ref="I11267:I11330" si="353">H11267*E11267</f>
        <v>31.999999999999993</v>
      </c>
      <c r="J11267" s="42">
        <f>VLOOKUP(B11267,Invoices!A:I,9,TRUE)</f>
        <v>2022</v>
      </c>
    </row>
    <row r="11268" spans="1:10" x14ac:dyDescent="0.15">
      <c r="A11268" t="s">
        <v>14628</v>
      </c>
      <c r="B11268" t="s">
        <v>2354</v>
      </c>
      <c r="C11268" t="s">
        <v>93</v>
      </c>
      <c r="D11268" t="s">
        <v>76</v>
      </c>
      <c r="E11268">
        <v>1</v>
      </c>
      <c r="F11268" s="8">
        <f>VLOOKUP(C11268,Products!$A$2:$E$20,5,TRUE)</f>
        <v>9.9499999999999993</v>
      </c>
      <c r="G11268" s="8">
        <f t="shared" si="352"/>
        <v>9.9499999999999993</v>
      </c>
      <c r="H11268" s="8">
        <f>VLOOKUP(C11268,Products!$A$2:$F$20,6,TRUE)</f>
        <v>1.9499999999999993</v>
      </c>
      <c r="I11268" s="8">
        <f t="shared" si="353"/>
        <v>1.9499999999999993</v>
      </c>
      <c r="J11268" s="42">
        <f>VLOOKUP(B11268,Invoices!A:I,9,TRUE)</f>
        <v>2022</v>
      </c>
    </row>
    <row r="11269" spans="1:10" x14ac:dyDescent="0.15">
      <c r="A11269" t="s">
        <v>14629</v>
      </c>
      <c r="B11269" t="s">
        <v>2354</v>
      </c>
      <c r="C11269" t="s">
        <v>89</v>
      </c>
      <c r="D11269" t="s">
        <v>80</v>
      </c>
      <c r="E11269">
        <v>24</v>
      </c>
      <c r="F11269" s="8">
        <f>VLOOKUP(C11269,Products!$A$2:$E$20,5,TRUE)</f>
        <v>15.95</v>
      </c>
      <c r="G11269" s="8">
        <f t="shared" si="352"/>
        <v>382.79999999999995</v>
      </c>
      <c r="H11269" s="8">
        <f>VLOOKUP(C11269,Products!$A$2:$F$20,6,TRUE)</f>
        <v>6</v>
      </c>
      <c r="I11269" s="8">
        <f t="shared" si="353"/>
        <v>144</v>
      </c>
      <c r="J11269" s="42">
        <f>VLOOKUP(B11269,Invoices!A:I,9,TRUE)</f>
        <v>2022</v>
      </c>
    </row>
    <row r="11270" spans="1:10" x14ac:dyDescent="0.15">
      <c r="A11270" t="s">
        <v>14630</v>
      </c>
      <c r="B11270" t="s">
        <v>2354</v>
      </c>
      <c r="C11270" t="s">
        <v>105</v>
      </c>
      <c r="D11270" t="s">
        <v>81</v>
      </c>
      <c r="E11270">
        <v>12</v>
      </c>
      <c r="F11270" s="8">
        <f>VLOOKUP(C11270,Products!$A$2:$E$20,5,TRUE)</f>
        <v>8.9499999999999993</v>
      </c>
      <c r="G11270" s="8">
        <f t="shared" si="352"/>
        <v>107.39999999999999</v>
      </c>
      <c r="H11270" s="8">
        <f>VLOOKUP(C11270,Products!$A$2:$F$20,6,TRUE)</f>
        <v>3.1999999999999993</v>
      </c>
      <c r="I11270" s="8">
        <f t="shared" si="353"/>
        <v>38.399999999999991</v>
      </c>
      <c r="J11270" s="42">
        <f>VLOOKUP(B11270,Invoices!A:I,9,TRUE)</f>
        <v>2022</v>
      </c>
    </row>
    <row r="11271" spans="1:10" x14ac:dyDescent="0.15">
      <c r="A11271" t="s">
        <v>14631</v>
      </c>
      <c r="B11271" t="s">
        <v>2354</v>
      </c>
      <c r="C11271" t="s">
        <v>94</v>
      </c>
      <c r="D11271" t="s">
        <v>86</v>
      </c>
      <c r="E11271">
        <v>15</v>
      </c>
      <c r="F11271" s="8">
        <f>VLOOKUP(C11271,Products!$A$2:$E$20,5,TRUE)</f>
        <v>3.5</v>
      </c>
      <c r="G11271" s="8">
        <f t="shared" si="352"/>
        <v>52.5</v>
      </c>
      <c r="H11271" s="8">
        <f>VLOOKUP(C11271,Products!$A$2:$F$20,6,TRUE)</f>
        <v>0.54999999999999982</v>
      </c>
      <c r="I11271" s="8">
        <f t="shared" si="353"/>
        <v>8.2499999999999964</v>
      </c>
      <c r="J11271" s="42">
        <f>VLOOKUP(B11271,Invoices!A:I,9,TRUE)</f>
        <v>2022</v>
      </c>
    </row>
    <row r="11272" spans="1:10" x14ac:dyDescent="0.15">
      <c r="A11272" t="s">
        <v>14632</v>
      </c>
      <c r="B11272" t="s">
        <v>2354</v>
      </c>
      <c r="C11272" t="s">
        <v>101</v>
      </c>
      <c r="D11272" t="s">
        <v>69</v>
      </c>
      <c r="E11272">
        <v>6</v>
      </c>
      <c r="F11272" s="8">
        <f>VLOOKUP(C11272,Products!$A$2:$E$20,5,TRUE)</f>
        <v>129.94999999999999</v>
      </c>
      <c r="G11272" s="8">
        <f t="shared" si="352"/>
        <v>779.69999999999993</v>
      </c>
      <c r="H11272" s="8">
        <f>VLOOKUP(C11272,Products!$A$2:$F$20,6,TRUE)</f>
        <v>40.449999999999989</v>
      </c>
      <c r="I11272" s="8">
        <f t="shared" si="353"/>
        <v>242.69999999999993</v>
      </c>
      <c r="J11272" s="42">
        <f>VLOOKUP(B11272,Invoices!A:I,9,TRUE)</f>
        <v>2022</v>
      </c>
    </row>
    <row r="11273" spans="1:10" x14ac:dyDescent="0.15">
      <c r="A11273" t="s">
        <v>14633</v>
      </c>
      <c r="B11273" t="s">
        <v>2354</v>
      </c>
      <c r="C11273" t="s">
        <v>98</v>
      </c>
      <c r="D11273" t="s">
        <v>79</v>
      </c>
      <c r="E11273">
        <v>5</v>
      </c>
      <c r="F11273" s="8">
        <f>VLOOKUP(C11273,Products!$A$2:$E$20,5,TRUE)</f>
        <v>14.95</v>
      </c>
      <c r="G11273" s="8">
        <f t="shared" si="352"/>
        <v>74.75</v>
      </c>
      <c r="H11273" s="8">
        <f>VLOOKUP(C11273,Products!$A$2:$F$20,6,TRUE)</f>
        <v>3.0499999999999989</v>
      </c>
      <c r="I11273" s="8">
        <f t="shared" si="353"/>
        <v>15.249999999999995</v>
      </c>
      <c r="J11273" s="42">
        <f>VLOOKUP(B11273,Invoices!A:I,9,TRUE)</f>
        <v>2022</v>
      </c>
    </row>
    <row r="11274" spans="1:10" x14ac:dyDescent="0.15">
      <c r="A11274" t="s">
        <v>14634</v>
      </c>
      <c r="B11274" t="s">
        <v>2354</v>
      </c>
      <c r="C11274" t="s">
        <v>104</v>
      </c>
      <c r="D11274" t="s">
        <v>71</v>
      </c>
      <c r="E11274">
        <v>10</v>
      </c>
      <c r="F11274" s="8">
        <f>VLOOKUP(C11274,Products!$A$2:$E$20,5,TRUE)</f>
        <v>2.95</v>
      </c>
      <c r="G11274" s="8">
        <f t="shared" si="352"/>
        <v>29.5</v>
      </c>
      <c r="H11274" s="8">
        <f>VLOOKUP(C11274,Products!$A$2:$F$20,6,TRUE)</f>
        <v>1.1500000000000001</v>
      </c>
      <c r="I11274" s="8">
        <f t="shared" si="353"/>
        <v>11.500000000000002</v>
      </c>
      <c r="J11274" s="42">
        <f>VLOOKUP(B11274,Invoices!A:I,9,TRUE)</f>
        <v>2022</v>
      </c>
    </row>
    <row r="11275" spans="1:10" x14ac:dyDescent="0.15">
      <c r="A11275" t="s">
        <v>14635</v>
      </c>
      <c r="B11275" t="s">
        <v>2354</v>
      </c>
      <c r="C11275" t="s">
        <v>87</v>
      </c>
      <c r="D11275" t="s">
        <v>68</v>
      </c>
      <c r="E11275">
        <v>12</v>
      </c>
      <c r="F11275" s="8">
        <f>VLOOKUP(C11275,Products!$A$2:$E$20,5,TRUE)</f>
        <v>19.95</v>
      </c>
      <c r="G11275" s="8">
        <f t="shared" si="352"/>
        <v>239.39999999999998</v>
      </c>
      <c r="H11275" s="8">
        <f>VLOOKUP(C11275,Products!$A$2:$F$20,6,TRUE)</f>
        <v>7.4499999999999993</v>
      </c>
      <c r="I11275" s="8">
        <f t="shared" si="353"/>
        <v>89.399999999999991</v>
      </c>
      <c r="J11275" s="42">
        <f>VLOOKUP(B11275,Invoices!A:I,9,TRUE)</f>
        <v>2022</v>
      </c>
    </row>
    <row r="11276" spans="1:10" x14ac:dyDescent="0.15">
      <c r="A11276" t="s">
        <v>14636</v>
      </c>
      <c r="B11276" t="s">
        <v>2354</v>
      </c>
      <c r="C11276" t="s">
        <v>96</v>
      </c>
      <c r="D11276" t="s">
        <v>75</v>
      </c>
      <c r="E11276">
        <v>2</v>
      </c>
      <c r="F11276" s="8">
        <f>VLOOKUP(C11276,Products!$A$2:$E$20,5,TRUE)</f>
        <v>79.95</v>
      </c>
      <c r="G11276" s="8">
        <f t="shared" si="352"/>
        <v>159.9</v>
      </c>
      <c r="H11276" s="8">
        <f>VLOOKUP(C11276,Products!$A$2:$F$20,6,TRUE)</f>
        <v>27.950000000000003</v>
      </c>
      <c r="I11276" s="8">
        <f t="shared" si="353"/>
        <v>55.900000000000006</v>
      </c>
      <c r="J11276" s="42">
        <f>VLOOKUP(B11276,Invoices!A:I,9,TRUE)</f>
        <v>2022</v>
      </c>
    </row>
    <row r="11277" spans="1:10" x14ac:dyDescent="0.15">
      <c r="A11277" t="s">
        <v>14637</v>
      </c>
      <c r="B11277" t="s">
        <v>2355</v>
      </c>
      <c r="C11277" t="s">
        <v>90</v>
      </c>
      <c r="D11277" t="s">
        <v>72</v>
      </c>
      <c r="E11277">
        <v>24</v>
      </c>
      <c r="F11277" s="8">
        <f>VLOOKUP(C11277,Products!$A$2:$E$20,5,TRUE)</f>
        <v>8.9499999999999993</v>
      </c>
      <c r="G11277" s="8">
        <f t="shared" si="352"/>
        <v>214.79999999999998</v>
      </c>
      <c r="H11277" s="8">
        <f>VLOOKUP(C11277,Products!$A$2:$F$20,6,TRUE)</f>
        <v>5.6999999999999993</v>
      </c>
      <c r="I11277" s="8">
        <f t="shared" si="353"/>
        <v>136.79999999999998</v>
      </c>
      <c r="J11277" s="42">
        <f>VLOOKUP(B11277,Invoices!A:I,9,TRUE)</f>
        <v>2022</v>
      </c>
    </row>
    <row r="11278" spans="1:10" x14ac:dyDescent="0.15">
      <c r="A11278" t="s">
        <v>14638</v>
      </c>
      <c r="B11278" t="s">
        <v>2356</v>
      </c>
      <c r="C11278" t="s">
        <v>92</v>
      </c>
      <c r="D11278" t="s">
        <v>82</v>
      </c>
      <c r="E11278">
        <v>1</v>
      </c>
      <c r="F11278" s="8">
        <f>VLOOKUP(C11278,Products!$A$2:$E$20,5,TRUE)</f>
        <v>19.95</v>
      </c>
      <c r="G11278" s="8">
        <f t="shared" si="352"/>
        <v>19.95</v>
      </c>
      <c r="H11278" s="8">
        <f>VLOOKUP(C11278,Products!$A$2:$F$20,6,TRUE)</f>
        <v>7.4499999999999993</v>
      </c>
      <c r="I11278" s="8">
        <f t="shared" si="353"/>
        <v>7.4499999999999993</v>
      </c>
      <c r="J11278" s="42">
        <f>VLOOKUP(B11278,Invoices!A:I,9,TRUE)</f>
        <v>2022</v>
      </c>
    </row>
    <row r="11279" spans="1:10" x14ac:dyDescent="0.15">
      <c r="A11279" t="s">
        <v>14639</v>
      </c>
      <c r="B11279" t="s">
        <v>2356</v>
      </c>
      <c r="C11279" t="s">
        <v>93</v>
      </c>
      <c r="D11279" t="s">
        <v>76</v>
      </c>
      <c r="E11279">
        <v>2</v>
      </c>
      <c r="F11279" s="8">
        <f>VLOOKUP(C11279,Products!$A$2:$E$20,5,TRUE)</f>
        <v>9.9499999999999993</v>
      </c>
      <c r="G11279" s="8">
        <f t="shared" si="352"/>
        <v>19.899999999999999</v>
      </c>
      <c r="H11279" s="8">
        <f>VLOOKUP(C11279,Products!$A$2:$F$20,6,TRUE)</f>
        <v>1.9499999999999993</v>
      </c>
      <c r="I11279" s="8">
        <f t="shared" si="353"/>
        <v>3.8999999999999986</v>
      </c>
      <c r="J11279" s="42">
        <f>VLOOKUP(B11279,Invoices!A:I,9,TRUE)</f>
        <v>2022</v>
      </c>
    </row>
    <row r="11280" spans="1:10" x14ac:dyDescent="0.15">
      <c r="A11280" t="s">
        <v>14640</v>
      </c>
      <c r="B11280" t="s">
        <v>2356</v>
      </c>
      <c r="C11280" t="s">
        <v>98</v>
      </c>
      <c r="D11280" t="s">
        <v>79</v>
      </c>
      <c r="E11280">
        <v>1</v>
      </c>
      <c r="F11280" s="8">
        <f>VLOOKUP(C11280,Products!$A$2:$E$20,5,TRUE)</f>
        <v>14.95</v>
      </c>
      <c r="G11280" s="8">
        <f t="shared" si="352"/>
        <v>14.95</v>
      </c>
      <c r="H11280" s="8">
        <f>VLOOKUP(C11280,Products!$A$2:$F$20,6,TRUE)</f>
        <v>3.0499999999999989</v>
      </c>
      <c r="I11280" s="8">
        <f t="shared" si="353"/>
        <v>3.0499999999999989</v>
      </c>
      <c r="J11280" s="42">
        <f>VLOOKUP(B11280,Invoices!A:I,9,TRUE)</f>
        <v>2022</v>
      </c>
    </row>
    <row r="11281" spans="1:10" x14ac:dyDescent="0.15">
      <c r="A11281" t="s">
        <v>14641</v>
      </c>
      <c r="B11281" t="s">
        <v>2356</v>
      </c>
      <c r="C11281" t="s">
        <v>89</v>
      </c>
      <c r="D11281" t="s">
        <v>80</v>
      </c>
      <c r="E11281">
        <v>100</v>
      </c>
      <c r="F11281" s="8">
        <f>VLOOKUP(C11281,Products!$A$2:$E$20,5,TRUE)</f>
        <v>15.95</v>
      </c>
      <c r="G11281" s="8">
        <f t="shared" si="352"/>
        <v>1595</v>
      </c>
      <c r="H11281" s="8">
        <f>VLOOKUP(C11281,Products!$A$2:$F$20,6,TRUE)</f>
        <v>6</v>
      </c>
      <c r="I11281" s="8">
        <f t="shared" si="353"/>
        <v>600</v>
      </c>
      <c r="J11281" s="42">
        <f>VLOOKUP(B11281,Invoices!A:I,9,TRUE)</f>
        <v>2022</v>
      </c>
    </row>
    <row r="11282" spans="1:10" x14ac:dyDescent="0.15">
      <c r="A11282" t="s">
        <v>14642</v>
      </c>
      <c r="B11282" t="s">
        <v>2356</v>
      </c>
      <c r="C11282" t="s">
        <v>101</v>
      </c>
      <c r="D11282" t="s">
        <v>69</v>
      </c>
      <c r="E11282">
        <v>1</v>
      </c>
      <c r="F11282" s="8">
        <f>VLOOKUP(C11282,Products!$A$2:$E$20,5,TRUE)</f>
        <v>129.94999999999999</v>
      </c>
      <c r="G11282" s="8">
        <f t="shared" si="352"/>
        <v>129.94999999999999</v>
      </c>
      <c r="H11282" s="8">
        <f>VLOOKUP(C11282,Products!$A$2:$F$20,6,TRUE)</f>
        <v>40.449999999999989</v>
      </c>
      <c r="I11282" s="8">
        <f t="shared" si="353"/>
        <v>40.449999999999989</v>
      </c>
      <c r="J11282" s="42">
        <f>VLOOKUP(B11282,Invoices!A:I,9,TRUE)</f>
        <v>2022</v>
      </c>
    </row>
    <row r="11283" spans="1:10" x14ac:dyDescent="0.15">
      <c r="A11283" t="s">
        <v>14643</v>
      </c>
      <c r="B11283" t="s">
        <v>2356</v>
      </c>
      <c r="C11283" t="s">
        <v>88</v>
      </c>
      <c r="D11283" t="s">
        <v>85</v>
      </c>
      <c r="E11283">
        <v>1</v>
      </c>
      <c r="F11283" s="8">
        <f>VLOOKUP(C11283,Products!$A$2:$E$20,5,TRUE)</f>
        <v>8.9499999999999993</v>
      </c>
      <c r="G11283" s="8">
        <f t="shared" si="352"/>
        <v>8.9499999999999993</v>
      </c>
      <c r="H11283" s="8">
        <f>VLOOKUP(C11283,Products!$A$2:$F$20,6,TRUE)</f>
        <v>5.6999999999999993</v>
      </c>
      <c r="I11283" s="8">
        <f t="shared" si="353"/>
        <v>5.6999999999999993</v>
      </c>
      <c r="J11283" s="42">
        <f>VLOOKUP(B11283,Invoices!A:I,9,TRUE)</f>
        <v>2022</v>
      </c>
    </row>
    <row r="11284" spans="1:10" x14ac:dyDescent="0.15">
      <c r="A11284" t="s">
        <v>14644</v>
      </c>
      <c r="B11284" t="s">
        <v>2356</v>
      </c>
      <c r="C11284" t="s">
        <v>104</v>
      </c>
      <c r="D11284" t="s">
        <v>71</v>
      </c>
      <c r="E11284">
        <v>20</v>
      </c>
      <c r="F11284" s="8">
        <f>VLOOKUP(C11284,Products!$A$2:$E$20,5,TRUE)</f>
        <v>2.95</v>
      </c>
      <c r="G11284" s="8">
        <f t="shared" si="352"/>
        <v>59</v>
      </c>
      <c r="H11284" s="8">
        <f>VLOOKUP(C11284,Products!$A$2:$F$20,6,TRUE)</f>
        <v>1.1500000000000001</v>
      </c>
      <c r="I11284" s="8">
        <f t="shared" si="353"/>
        <v>23.000000000000004</v>
      </c>
      <c r="J11284" s="42">
        <f>VLOOKUP(B11284,Invoices!A:I,9,TRUE)</f>
        <v>2022</v>
      </c>
    </row>
    <row r="11285" spans="1:10" x14ac:dyDescent="0.15">
      <c r="A11285" t="s">
        <v>14645</v>
      </c>
      <c r="B11285" t="s">
        <v>2356</v>
      </c>
      <c r="C11285" t="s">
        <v>100</v>
      </c>
      <c r="D11285" t="s">
        <v>78</v>
      </c>
      <c r="E11285">
        <v>1</v>
      </c>
      <c r="F11285" s="8">
        <f>VLOOKUP(C11285,Products!$A$2:$E$20,5,TRUE)</f>
        <v>49.95</v>
      </c>
      <c r="G11285" s="8">
        <f t="shared" si="352"/>
        <v>49.95</v>
      </c>
      <c r="H11285" s="8">
        <f>VLOOKUP(C11285,Products!$A$2:$F$20,6,TRUE)</f>
        <v>19.950000000000003</v>
      </c>
      <c r="I11285" s="8">
        <f t="shared" si="353"/>
        <v>19.950000000000003</v>
      </c>
      <c r="J11285" s="42">
        <f>VLOOKUP(B11285,Invoices!A:I,9,TRUE)</f>
        <v>2022</v>
      </c>
    </row>
    <row r="11286" spans="1:10" x14ac:dyDescent="0.15">
      <c r="A11286" t="s">
        <v>14646</v>
      </c>
      <c r="B11286" t="s">
        <v>2356</v>
      </c>
      <c r="C11286" t="s">
        <v>99</v>
      </c>
      <c r="D11286" t="s">
        <v>84</v>
      </c>
      <c r="E11286">
        <v>3</v>
      </c>
      <c r="F11286" s="8">
        <f>VLOOKUP(C11286,Products!$A$2:$E$20,5,TRUE)</f>
        <v>3.5</v>
      </c>
      <c r="G11286" s="8">
        <f t="shared" si="352"/>
        <v>10.5</v>
      </c>
      <c r="H11286" s="8">
        <f>VLOOKUP(C11286,Products!$A$2:$F$20,6,TRUE)</f>
        <v>0.54999999999999982</v>
      </c>
      <c r="I11286" s="8">
        <f t="shared" si="353"/>
        <v>1.6499999999999995</v>
      </c>
      <c r="J11286" s="42">
        <f>VLOOKUP(B11286,Invoices!A:I,9,TRUE)</f>
        <v>2022</v>
      </c>
    </row>
    <row r="11287" spans="1:10" x14ac:dyDescent="0.15">
      <c r="A11287" t="s">
        <v>14647</v>
      </c>
      <c r="B11287" t="s">
        <v>2356</v>
      </c>
      <c r="C11287" t="s">
        <v>87</v>
      </c>
      <c r="D11287" t="s">
        <v>68</v>
      </c>
      <c r="E11287">
        <v>1</v>
      </c>
      <c r="F11287" s="8">
        <f>VLOOKUP(C11287,Products!$A$2:$E$20,5,TRUE)</f>
        <v>19.95</v>
      </c>
      <c r="G11287" s="8">
        <f t="shared" si="352"/>
        <v>19.95</v>
      </c>
      <c r="H11287" s="8">
        <f>VLOOKUP(C11287,Products!$A$2:$F$20,6,TRUE)</f>
        <v>7.4499999999999993</v>
      </c>
      <c r="I11287" s="8">
        <f t="shared" si="353"/>
        <v>7.4499999999999993</v>
      </c>
      <c r="J11287" s="42">
        <f>VLOOKUP(B11287,Invoices!A:I,9,TRUE)</f>
        <v>2022</v>
      </c>
    </row>
    <row r="11288" spans="1:10" x14ac:dyDescent="0.15">
      <c r="A11288" t="s">
        <v>14648</v>
      </c>
      <c r="B11288" t="s">
        <v>2356</v>
      </c>
      <c r="C11288" t="s">
        <v>95</v>
      </c>
      <c r="D11288" t="s">
        <v>73</v>
      </c>
      <c r="E11288">
        <v>2</v>
      </c>
      <c r="F11288" s="8">
        <f>VLOOKUP(C11288,Products!$A$2:$E$20,5,TRUE)</f>
        <v>12.95</v>
      </c>
      <c r="G11288" s="8">
        <f t="shared" si="352"/>
        <v>25.9</v>
      </c>
      <c r="H11288" s="8">
        <f>VLOOKUP(C11288,Products!$A$2:$F$20,6,TRUE)</f>
        <v>4.1999999999999993</v>
      </c>
      <c r="I11288" s="8">
        <f t="shared" si="353"/>
        <v>8.3999999999999986</v>
      </c>
      <c r="J11288" s="42">
        <f>VLOOKUP(B11288,Invoices!A:I,9,TRUE)</f>
        <v>2022</v>
      </c>
    </row>
    <row r="11289" spans="1:10" x14ac:dyDescent="0.15">
      <c r="A11289" t="s">
        <v>14649</v>
      </c>
      <c r="B11289" t="s">
        <v>2356</v>
      </c>
      <c r="C11289" t="s">
        <v>98</v>
      </c>
      <c r="D11289" t="s">
        <v>79</v>
      </c>
      <c r="E11289">
        <v>10</v>
      </c>
      <c r="F11289" s="8">
        <f>VLOOKUP(C11289,Products!$A$2:$E$20,5,TRUE)</f>
        <v>14.95</v>
      </c>
      <c r="G11289" s="8">
        <f t="shared" si="352"/>
        <v>149.5</v>
      </c>
      <c r="H11289" s="8">
        <f>VLOOKUP(C11289,Products!$A$2:$F$20,6,TRUE)</f>
        <v>3.0499999999999989</v>
      </c>
      <c r="I11289" s="8">
        <f t="shared" si="353"/>
        <v>30.499999999999989</v>
      </c>
      <c r="J11289" s="42">
        <f>VLOOKUP(B11289,Invoices!A:I,9,TRUE)</f>
        <v>2022</v>
      </c>
    </row>
    <row r="11290" spans="1:10" x14ac:dyDescent="0.15">
      <c r="A11290" t="s">
        <v>14650</v>
      </c>
      <c r="B11290" t="s">
        <v>2356</v>
      </c>
      <c r="C11290" t="s">
        <v>90</v>
      </c>
      <c r="D11290" t="s">
        <v>72</v>
      </c>
      <c r="E11290">
        <v>4</v>
      </c>
      <c r="F11290" s="8">
        <f>VLOOKUP(C11290,Products!$A$2:$E$20,5,TRUE)</f>
        <v>8.9499999999999993</v>
      </c>
      <c r="G11290" s="8">
        <f t="shared" si="352"/>
        <v>35.799999999999997</v>
      </c>
      <c r="H11290" s="8">
        <f>VLOOKUP(C11290,Products!$A$2:$F$20,6,TRUE)</f>
        <v>5.6999999999999993</v>
      </c>
      <c r="I11290" s="8">
        <f t="shared" si="353"/>
        <v>22.799999999999997</v>
      </c>
      <c r="J11290" s="42">
        <f>VLOOKUP(B11290,Invoices!A:I,9,TRUE)</f>
        <v>2022</v>
      </c>
    </row>
    <row r="11291" spans="1:10" x14ac:dyDescent="0.15">
      <c r="A11291" t="s">
        <v>14651</v>
      </c>
      <c r="B11291" t="s">
        <v>2356</v>
      </c>
      <c r="C11291" t="s">
        <v>103</v>
      </c>
      <c r="D11291" t="s">
        <v>77</v>
      </c>
      <c r="E11291">
        <v>10</v>
      </c>
      <c r="F11291" s="8">
        <f>VLOOKUP(C11291,Products!$A$2:$E$20,5,TRUE)</f>
        <v>8.9499999999999993</v>
      </c>
      <c r="G11291" s="8">
        <f t="shared" si="352"/>
        <v>89.5</v>
      </c>
      <c r="H11291" s="8">
        <f>VLOOKUP(C11291,Products!$A$2:$F$20,6,TRUE)</f>
        <v>3.1999999999999993</v>
      </c>
      <c r="I11291" s="8">
        <f t="shared" si="353"/>
        <v>31.999999999999993</v>
      </c>
      <c r="J11291" s="42">
        <f>VLOOKUP(B11291,Invoices!A:I,9,TRUE)</f>
        <v>2022</v>
      </c>
    </row>
    <row r="11292" spans="1:10" x14ac:dyDescent="0.15">
      <c r="A11292" t="s">
        <v>14652</v>
      </c>
      <c r="B11292" t="s">
        <v>2356</v>
      </c>
      <c r="C11292" t="s">
        <v>94</v>
      </c>
      <c r="D11292" t="s">
        <v>86</v>
      </c>
      <c r="E11292">
        <v>3</v>
      </c>
      <c r="F11292" s="8">
        <f>VLOOKUP(C11292,Products!$A$2:$E$20,5,TRUE)</f>
        <v>3.5</v>
      </c>
      <c r="G11292" s="8">
        <f t="shared" si="352"/>
        <v>10.5</v>
      </c>
      <c r="H11292" s="8">
        <f>VLOOKUP(C11292,Products!$A$2:$F$20,6,TRUE)</f>
        <v>0.54999999999999982</v>
      </c>
      <c r="I11292" s="8">
        <f t="shared" si="353"/>
        <v>1.6499999999999995</v>
      </c>
      <c r="J11292" s="42">
        <f>VLOOKUP(B11292,Invoices!A:I,9,TRUE)</f>
        <v>2022</v>
      </c>
    </row>
    <row r="11293" spans="1:10" x14ac:dyDescent="0.15">
      <c r="A11293" t="s">
        <v>14653</v>
      </c>
      <c r="B11293" t="s">
        <v>2356</v>
      </c>
      <c r="C11293" t="s">
        <v>97</v>
      </c>
      <c r="D11293" t="s">
        <v>74</v>
      </c>
      <c r="E11293">
        <v>1</v>
      </c>
      <c r="F11293" s="8">
        <f>VLOOKUP(C11293,Products!$A$2:$E$20,5,TRUE)</f>
        <v>1.5</v>
      </c>
      <c r="G11293" s="8">
        <f t="shared" si="352"/>
        <v>1.5</v>
      </c>
      <c r="H11293" s="8">
        <f>VLOOKUP(C11293,Products!$A$2:$F$20,6,TRUE)</f>
        <v>0.5</v>
      </c>
      <c r="I11293" s="8">
        <f t="shared" si="353"/>
        <v>0.5</v>
      </c>
      <c r="J11293" s="42">
        <f>VLOOKUP(B11293,Invoices!A:I,9,TRUE)</f>
        <v>2022</v>
      </c>
    </row>
    <row r="11294" spans="1:10" x14ac:dyDescent="0.15">
      <c r="A11294" t="s">
        <v>14654</v>
      </c>
      <c r="B11294" t="s">
        <v>2356</v>
      </c>
      <c r="C11294" t="s">
        <v>102</v>
      </c>
      <c r="D11294" t="s">
        <v>83</v>
      </c>
      <c r="E11294">
        <v>5</v>
      </c>
      <c r="F11294" s="8">
        <f>VLOOKUP(C11294,Products!$A$2:$E$20,5,TRUE)</f>
        <v>29.95</v>
      </c>
      <c r="G11294" s="8">
        <f t="shared" si="352"/>
        <v>149.75</v>
      </c>
      <c r="H11294" s="8">
        <f>VLOOKUP(C11294,Products!$A$2:$F$20,6,TRUE)</f>
        <v>15</v>
      </c>
      <c r="I11294" s="8">
        <f t="shared" si="353"/>
        <v>75</v>
      </c>
      <c r="J11294" s="42">
        <f>VLOOKUP(B11294,Invoices!A:I,9,TRUE)</f>
        <v>2022</v>
      </c>
    </row>
    <row r="11295" spans="1:10" x14ac:dyDescent="0.15">
      <c r="A11295" t="s">
        <v>14655</v>
      </c>
      <c r="B11295" t="s">
        <v>2356</v>
      </c>
      <c r="C11295" t="s">
        <v>91</v>
      </c>
      <c r="D11295" t="s">
        <v>70</v>
      </c>
      <c r="E11295">
        <v>3</v>
      </c>
      <c r="F11295" s="8">
        <f>VLOOKUP(C11295,Products!$A$2:$E$20,5,TRUE)</f>
        <v>49.95</v>
      </c>
      <c r="G11295" s="8">
        <f t="shared" si="352"/>
        <v>149.85000000000002</v>
      </c>
      <c r="H11295" s="8">
        <f>VLOOKUP(C11295,Products!$A$2:$F$20,6,TRUE)</f>
        <v>21.200000000000003</v>
      </c>
      <c r="I11295" s="8">
        <f t="shared" si="353"/>
        <v>63.600000000000009</v>
      </c>
      <c r="J11295" s="42">
        <f>VLOOKUP(B11295,Invoices!A:I,9,TRUE)</f>
        <v>2022</v>
      </c>
    </row>
    <row r="11296" spans="1:10" x14ac:dyDescent="0.15">
      <c r="A11296" t="s">
        <v>14656</v>
      </c>
      <c r="B11296" t="s">
        <v>2356</v>
      </c>
      <c r="C11296" t="s">
        <v>96</v>
      </c>
      <c r="D11296" t="s">
        <v>75</v>
      </c>
      <c r="E11296">
        <v>2</v>
      </c>
      <c r="F11296" s="8">
        <f>VLOOKUP(C11296,Products!$A$2:$E$20,5,TRUE)</f>
        <v>79.95</v>
      </c>
      <c r="G11296" s="8">
        <f t="shared" si="352"/>
        <v>159.9</v>
      </c>
      <c r="H11296" s="8">
        <f>VLOOKUP(C11296,Products!$A$2:$F$20,6,TRUE)</f>
        <v>27.950000000000003</v>
      </c>
      <c r="I11296" s="8">
        <f t="shared" si="353"/>
        <v>55.900000000000006</v>
      </c>
      <c r="J11296" s="42">
        <f>VLOOKUP(B11296,Invoices!A:I,9,TRUE)</f>
        <v>2022</v>
      </c>
    </row>
    <row r="11297" spans="1:10" x14ac:dyDescent="0.15">
      <c r="A11297" t="s">
        <v>14657</v>
      </c>
      <c r="B11297" t="s">
        <v>2356</v>
      </c>
      <c r="C11297" t="s">
        <v>105</v>
      </c>
      <c r="D11297" t="s">
        <v>81</v>
      </c>
      <c r="E11297">
        <v>5</v>
      </c>
      <c r="F11297" s="8">
        <f>VLOOKUP(C11297,Products!$A$2:$E$20,5,TRUE)</f>
        <v>8.9499999999999993</v>
      </c>
      <c r="G11297" s="8">
        <f t="shared" si="352"/>
        <v>44.75</v>
      </c>
      <c r="H11297" s="8">
        <f>VLOOKUP(C11297,Products!$A$2:$F$20,6,TRUE)</f>
        <v>3.1999999999999993</v>
      </c>
      <c r="I11297" s="8">
        <f t="shared" si="353"/>
        <v>15.999999999999996</v>
      </c>
      <c r="J11297" s="42">
        <f>VLOOKUP(B11297,Invoices!A:I,9,TRUE)</f>
        <v>2022</v>
      </c>
    </row>
    <row r="11298" spans="1:10" x14ac:dyDescent="0.15">
      <c r="A11298" t="s">
        <v>14658</v>
      </c>
      <c r="B11298" t="s">
        <v>2357</v>
      </c>
      <c r="C11298" t="s">
        <v>92</v>
      </c>
      <c r="D11298" t="s">
        <v>82</v>
      </c>
      <c r="E11298">
        <v>15</v>
      </c>
      <c r="F11298" s="8">
        <f>VLOOKUP(C11298,Products!$A$2:$E$20,5,TRUE)</f>
        <v>19.95</v>
      </c>
      <c r="G11298" s="8">
        <f t="shared" si="352"/>
        <v>299.25</v>
      </c>
      <c r="H11298" s="8">
        <f>VLOOKUP(C11298,Products!$A$2:$F$20,6,TRUE)</f>
        <v>7.4499999999999993</v>
      </c>
      <c r="I11298" s="8">
        <f t="shared" si="353"/>
        <v>111.74999999999999</v>
      </c>
      <c r="J11298" s="42">
        <f>VLOOKUP(B11298,Invoices!A:I,9,TRUE)</f>
        <v>2022</v>
      </c>
    </row>
    <row r="11299" spans="1:10" x14ac:dyDescent="0.15">
      <c r="A11299" t="s">
        <v>14659</v>
      </c>
      <c r="B11299" t="s">
        <v>2357</v>
      </c>
      <c r="C11299" t="s">
        <v>104</v>
      </c>
      <c r="D11299" t="s">
        <v>71</v>
      </c>
      <c r="E11299">
        <v>5</v>
      </c>
      <c r="F11299" s="8">
        <f>VLOOKUP(C11299,Products!$A$2:$E$20,5,TRUE)</f>
        <v>2.95</v>
      </c>
      <c r="G11299" s="8">
        <f t="shared" si="352"/>
        <v>14.75</v>
      </c>
      <c r="H11299" s="8">
        <f>VLOOKUP(C11299,Products!$A$2:$F$20,6,TRUE)</f>
        <v>1.1500000000000001</v>
      </c>
      <c r="I11299" s="8">
        <f t="shared" si="353"/>
        <v>5.7500000000000009</v>
      </c>
      <c r="J11299" s="42">
        <f>VLOOKUP(B11299,Invoices!A:I,9,TRUE)</f>
        <v>2022</v>
      </c>
    </row>
    <row r="11300" spans="1:10" x14ac:dyDescent="0.15">
      <c r="A11300" t="s">
        <v>14660</v>
      </c>
      <c r="B11300" t="s">
        <v>2357</v>
      </c>
      <c r="C11300" t="s">
        <v>105</v>
      </c>
      <c r="D11300" t="s">
        <v>81</v>
      </c>
      <c r="E11300">
        <v>1</v>
      </c>
      <c r="F11300" s="8">
        <f>VLOOKUP(C11300,Products!$A$2:$E$20,5,TRUE)</f>
        <v>8.9499999999999993</v>
      </c>
      <c r="G11300" s="8">
        <f t="shared" si="352"/>
        <v>8.9499999999999993</v>
      </c>
      <c r="H11300" s="8">
        <f>VLOOKUP(C11300,Products!$A$2:$F$20,6,TRUE)</f>
        <v>3.1999999999999993</v>
      </c>
      <c r="I11300" s="8">
        <f t="shared" si="353"/>
        <v>3.1999999999999993</v>
      </c>
      <c r="J11300" s="42">
        <f>VLOOKUP(B11300,Invoices!A:I,9,TRUE)</f>
        <v>2022</v>
      </c>
    </row>
    <row r="11301" spans="1:10" x14ac:dyDescent="0.15">
      <c r="A11301" t="s">
        <v>14661</v>
      </c>
      <c r="B11301" t="s">
        <v>2357</v>
      </c>
      <c r="C11301" t="s">
        <v>90</v>
      </c>
      <c r="D11301" t="s">
        <v>72</v>
      </c>
      <c r="E11301">
        <v>1</v>
      </c>
      <c r="F11301" s="8">
        <f>VLOOKUP(C11301,Products!$A$2:$E$20,5,TRUE)</f>
        <v>8.9499999999999993</v>
      </c>
      <c r="G11301" s="8">
        <f t="shared" si="352"/>
        <v>8.9499999999999993</v>
      </c>
      <c r="H11301" s="8">
        <f>VLOOKUP(C11301,Products!$A$2:$F$20,6,TRUE)</f>
        <v>5.6999999999999993</v>
      </c>
      <c r="I11301" s="8">
        <f t="shared" si="353"/>
        <v>5.6999999999999993</v>
      </c>
      <c r="J11301" s="42">
        <f>VLOOKUP(B11301,Invoices!A:I,9,TRUE)</f>
        <v>2022</v>
      </c>
    </row>
    <row r="11302" spans="1:10" x14ac:dyDescent="0.15">
      <c r="A11302" t="s">
        <v>14662</v>
      </c>
      <c r="B11302" t="s">
        <v>2357</v>
      </c>
      <c r="C11302" t="s">
        <v>95</v>
      </c>
      <c r="D11302" t="s">
        <v>73</v>
      </c>
      <c r="E11302">
        <v>12</v>
      </c>
      <c r="F11302" s="8">
        <f>VLOOKUP(C11302,Products!$A$2:$E$20,5,TRUE)</f>
        <v>12.95</v>
      </c>
      <c r="G11302" s="8">
        <f t="shared" si="352"/>
        <v>155.39999999999998</v>
      </c>
      <c r="H11302" s="8">
        <f>VLOOKUP(C11302,Products!$A$2:$F$20,6,TRUE)</f>
        <v>4.1999999999999993</v>
      </c>
      <c r="I11302" s="8">
        <f t="shared" si="353"/>
        <v>50.399999999999991</v>
      </c>
      <c r="J11302" s="42">
        <f>VLOOKUP(B11302,Invoices!A:I,9,TRUE)</f>
        <v>2022</v>
      </c>
    </row>
    <row r="11303" spans="1:10" x14ac:dyDescent="0.15">
      <c r="A11303" t="s">
        <v>14663</v>
      </c>
      <c r="B11303" t="s">
        <v>2357</v>
      </c>
      <c r="C11303" t="s">
        <v>102</v>
      </c>
      <c r="D11303" t="s">
        <v>83</v>
      </c>
      <c r="E11303">
        <v>1</v>
      </c>
      <c r="F11303" s="8">
        <f>VLOOKUP(C11303,Products!$A$2:$E$20,5,TRUE)</f>
        <v>29.95</v>
      </c>
      <c r="G11303" s="8">
        <f t="shared" si="352"/>
        <v>29.95</v>
      </c>
      <c r="H11303" s="8">
        <f>VLOOKUP(C11303,Products!$A$2:$F$20,6,TRUE)</f>
        <v>15</v>
      </c>
      <c r="I11303" s="8">
        <f t="shared" si="353"/>
        <v>15</v>
      </c>
      <c r="J11303" s="42">
        <f>VLOOKUP(B11303,Invoices!A:I,9,TRUE)</f>
        <v>2022</v>
      </c>
    </row>
    <row r="11304" spans="1:10" x14ac:dyDescent="0.15">
      <c r="A11304" t="s">
        <v>14664</v>
      </c>
      <c r="B11304" t="s">
        <v>2357</v>
      </c>
      <c r="C11304" t="s">
        <v>89</v>
      </c>
      <c r="D11304" t="s">
        <v>80</v>
      </c>
      <c r="E11304">
        <v>2</v>
      </c>
      <c r="F11304" s="8">
        <f>VLOOKUP(C11304,Products!$A$2:$E$20,5,TRUE)</f>
        <v>15.95</v>
      </c>
      <c r="G11304" s="8">
        <f t="shared" si="352"/>
        <v>31.9</v>
      </c>
      <c r="H11304" s="8">
        <f>VLOOKUP(C11304,Products!$A$2:$F$20,6,TRUE)</f>
        <v>6</v>
      </c>
      <c r="I11304" s="8">
        <f t="shared" si="353"/>
        <v>12</v>
      </c>
      <c r="J11304" s="42">
        <f>VLOOKUP(B11304,Invoices!A:I,9,TRUE)</f>
        <v>2022</v>
      </c>
    </row>
    <row r="11305" spans="1:10" x14ac:dyDescent="0.15">
      <c r="A11305" t="s">
        <v>14665</v>
      </c>
      <c r="B11305" t="s">
        <v>2357</v>
      </c>
      <c r="C11305" t="s">
        <v>96</v>
      </c>
      <c r="D11305" t="s">
        <v>75</v>
      </c>
      <c r="E11305">
        <v>25</v>
      </c>
      <c r="F11305" s="8">
        <f>VLOOKUP(C11305,Products!$A$2:$E$20,5,TRUE)</f>
        <v>79.95</v>
      </c>
      <c r="G11305" s="8">
        <f t="shared" si="352"/>
        <v>1998.75</v>
      </c>
      <c r="H11305" s="8">
        <f>VLOOKUP(C11305,Products!$A$2:$F$20,6,TRUE)</f>
        <v>27.950000000000003</v>
      </c>
      <c r="I11305" s="8">
        <f t="shared" si="353"/>
        <v>698.75000000000011</v>
      </c>
      <c r="J11305" s="42">
        <f>VLOOKUP(B11305,Invoices!A:I,9,TRUE)</f>
        <v>2022</v>
      </c>
    </row>
    <row r="11306" spans="1:10" x14ac:dyDescent="0.15">
      <c r="A11306" t="s">
        <v>14666</v>
      </c>
      <c r="B11306" t="s">
        <v>2358</v>
      </c>
      <c r="C11306" t="s">
        <v>105</v>
      </c>
      <c r="D11306" t="s">
        <v>81</v>
      </c>
      <c r="E11306">
        <v>1</v>
      </c>
      <c r="F11306" s="8">
        <f>VLOOKUP(C11306,Products!$A$2:$E$20,5,TRUE)</f>
        <v>8.9499999999999993</v>
      </c>
      <c r="G11306" s="8">
        <f t="shared" si="352"/>
        <v>8.9499999999999993</v>
      </c>
      <c r="H11306" s="8">
        <f>VLOOKUP(C11306,Products!$A$2:$F$20,6,TRUE)</f>
        <v>3.1999999999999993</v>
      </c>
      <c r="I11306" s="8">
        <f t="shared" si="353"/>
        <v>3.1999999999999993</v>
      </c>
      <c r="J11306" s="42">
        <f>VLOOKUP(B11306,Invoices!A:I,9,TRUE)</f>
        <v>2022</v>
      </c>
    </row>
    <row r="11307" spans="1:10" x14ac:dyDescent="0.15">
      <c r="A11307" t="s">
        <v>14667</v>
      </c>
      <c r="B11307" t="s">
        <v>2358</v>
      </c>
      <c r="C11307" t="s">
        <v>101</v>
      </c>
      <c r="D11307" t="s">
        <v>69</v>
      </c>
      <c r="E11307">
        <v>3</v>
      </c>
      <c r="F11307" s="8">
        <f>VLOOKUP(C11307,Products!$A$2:$E$20,5,TRUE)</f>
        <v>129.94999999999999</v>
      </c>
      <c r="G11307" s="8">
        <f t="shared" si="352"/>
        <v>389.84999999999997</v>
      </c>
      <c r="H11307" s="8">
        <f>VLOOKUP(C11307,Products!$A$2:$F$20,6,TRUE)</f>
        <v>40.449999999999989</v>
      </c>
      <c r="I11307" s="8">
        <f t="shared" si="353"/>
        <v>121.34999999999997</v>
      </c>
      <c r="J11307" s="42">
        <f>VLOOKUP(B11307,Invoices!A:I,9,TRUE)</f>
        <v>2022</v>
      </c>
    </row>
    <row r="11308" spans="1:10" x14ac:dyDescent="0.15">
      <c r="A11308" t="s">
        <v>14668</v>
      </c>
      <c r="B11308" t="s">
        <v>2358</v>
      </c>
      <c r="C11308" t="s">
        <v>90</v>
      </c>
      <c r="D11308" t="s">
        <v>72</v>
      </c>
      <c r="E11308">
        <v>10</v>
      </c>
      <c r="F11308" s="8">
        <f>VLOOKUP(C11308,Products!$A$2:$E$20,5,TRUE)</f>
        <v>8.9499999999999993</v>
      </c>
      <c r="G11308" s="8">
        <f t="shared" si="352"/>
        <v>89.5</v>
      </c>
      <c r="H11308" s="8">
        <f>VLOOKUP(C11308,Products!$A$2:$F$20,6,TRUE)</f>
        <v>5.6999999999999993</v>
      </c>
      <c r="I11308" s="8">
        <f t="shared" si="353"/>
        <v>56.999999999999993</v>
      </c>
      <c r="J11308" s="42">
        <f>VLOOKUP(B11308,Invoices!A:I,9,TRUE)</f>
        <v>2022</v>
      </c>
    </row>
    <row r="11309" spans="1:10" x14ac:dyDescent="0.15">
      <c r="A11309" t="s">
        <v>14669</v>
      </c>
      <c r="B11309" t="s">
        <v>2359</v>
      </c>
      <c r="C11309" t="s">
        <v>88</v>
      </c>
      <c r="D11309" t="s">
        <v>85</v>
      </c>
      <c r="E11309">
        <v>5</v>
      </c>
      <c r="F11309" s="8">
        <f>VLOOKUP(C11309,Products!$A$2:$E$20,5,TRUE)</f>
        <v>8.9499999999999993</v>
      </c>
      <c r="G11309" s="8">
        <f t="shared" si="352"/>
        <v>44.75</v>
      </c>
      <c r="H11309" s="8">
        <f>VLOOKUP(C11309,Products!$A$2:$F$20,6,TRUE)</f>
        <v>5.6999999999999993</v>
      </c>
      <c r="I11309" s="8">
        <f t="shared" si="353"/>
        <v>28.499999999999996</v>
      </c>
      <c r="J11309" s="42">
        <f>VLOOKUP(B11309,Invoices!A:I,9,TRUE)</f>
        <v>2022</v>
      </c>
    </row>
    <row r="11310" spans="1:10" x14ac:dyDescent="0.15">
      <c r="A11310" t="s">
        <v>14670</v>
      </c>
      <c r="B11310" t="s">
        <v>2359</v>
      </c>
      <c r="C11310" t="s">
        <v>105</v>
      </c>
      <c r="D11310" t="s">
        <v>81</v>
      </c>
      <c r="E11310">
        <v>2</v>
      </c>
      <c r="F11310" s="8">
        <f>VLOOKUP(C11310,Products!$A$2:$E$20,5,TRUE)</f>
        <v>8.9499999999999993</v>
      </c>
      <c r="G11310" s="8">
        <f t="shared" si="352"/>
        <v>17.899999999999999</v>
      </c>
      <c r="H11310" s="8">
        <f>VLOOKUP(C11310,Products!$A$2:$F$20,6,TRUE)</f>
        <v>3.1999999999999993</v>
      </c>
      <c r="I11310" s="8">
        <f t="shared" si="353"/>
        <v>6.3999999999999986</v>
      </c>
      <c r="J11310" s="42">
        <f>VLOOKUP(B11310,Invoices!A:I,9,TRUE)</f>
        <v>2022</v>
      </c>
    </row>
    <row r="11311" spans="1:10" x14ac:dyDescent="0.15">
      <c r="A11311" t="s">
        <v>14671</v>
      </c>
      <c r="B11311" t="s">
        <v>2359</v>
      </c>
      <c r="C11311" t="s">
        <v>103</v>
      </c>
      <c r="D11311" t="s">
        <v>77</v>
      </c>
      <c r="E11311">
        <v>1</v>
      </c>
      <c r="F11311" s="8">
        <f>VLOOKUP(C11311,Products!$A$2:$E$20,5,TRUE)</f>
        <v>8.9499999999999993</v>
      </c>
      <c r="G11311" s="8">
        <f t="shared" si="352"/>
        <v>8.9499999999999993</v>
      </c>
      <c r="H11311" s="8">
        <f>VLOOKUP(C11311,Products!$A$2:$F$20,6,TRUE)</f>
        <v>3.1999999999999993</v>
      </c>
      <c r="I11311" s="8">
        <f t="shared" si="353"/>
        <v>3.1999999999999993</v>
      </c>
      <c r="J11311" s="42">
        <f>VLOOKUP(B11311,Invoices!A:I,9,TRUE)</f>
        <v>2022</v>
      </c>
    </row>
    <row r="11312" spans="1:10" x14ac:dyDescent="0.15">
      <c r="A11312" t="s">
        <v>14672</v>
      </c>
      <c r="B11312" t="s">
        <v>2359</v>
      </c>
      <c r="C11312" t="s">
        <v>101</v>
      </c>
      <c r="D11312" t="s">
        <v>69</v>
      </c>
      <c r="E11312">
        <v>5</v>
      </c>
      <c r="F11312" s="8">
        <f>VLOOKUP(C11312,Products!$A$2:$E$20,5,TRUE)</f>
        <v>129.94999999999999</v>
      </c>
      <c r="G11312" s="8">
        <f t="shared" si="352"/>
        <v>649.75</v>
      </c>
      <c r="H11312" s="8">
        <f>VLOOKUP(C11312,Products!$A$2:$F$20,6,TRUE)</f>
        <v>40.449999999999989</v>
      </c>
      <c r="I11312" s="8">
        <f t="shared" si="353"/>
        <v>202.24999999999994</v>
      </c>
      <c r="J11312" s="42">
        <f>VLOOKUP(B11312,Invoices!A:I,9,TRUE)</f>
        <v>2022</v>
      </c>
    </row>
    <row r="11313" spans="1:10" x14ac:dyDescent="0.15">
      <c r="A11313" t="s">
        <v>14673</v>
      </c>
      <c r="B11313" t="s">
        <v>2359</v>
      </c>
      <c r="C11313" t="s">
        <v>97</v>
      </c>
      <c r="D11313" t="s">
        <v>74</v>
      </c>
      <c r="E11313">
        <v>50</v>
      </c>
      <c r="F11313" s="8">
        <f>VLOOKUP(C11313,Products!$A$2:$E$20,5,TRUE)</f>
        <v>1.5</v>
      </c>
      <c r="G11313" s="8">
        <f t="shared" si="352"/>
        <v>75</v>
      </c>
      <c r="H11313" s="8">
        <f>VLOOKUP(C11313,Products!$A$2:$F$20,6,TRUE)</f>
        <v>0.5</v>
      </c>
      <c r="I11313" s="8">
        <f t="shared" si="353"/>
        <v>25</v>
      </c>
      <c r="J11313" s="42">
        <f>VLOOKUP(B11313,Invoices!A:I,9,TRUE)</f>
        <v>2022</v>
      </c>
    </row>
    <row r="11314" spans="1:10" x14ac:dyDescent="0.15">
      <c r="A11314" t="s">
        <v>14674</v>
      </c>
      <c r="B11314" t="s">
        <v>2359</v>
      </c>
      <c r="C11314" t="s">
        <v>94</v>
      </c>
      <c r="D11314" t="s">
        <v>86</v>
      </c>
      <c r="E11314">
        <v>10</v>
      </c>
      <c r="F11314" s="8">
        <f>VLOOKUP(C11314,Products!$A$2:$E$20,5,TRUE)</f>
        <v>3.5</v>
      </c>
      <c r="G11314" s="8">
        <f t="shared" si="352"/>
        <v>35</v>
      </c>
      <c r="H11314" s="8">
        <f>VLOOKUP(C11314,Products!$A$2:$F$20,6,TRUE)</f>
        <v>0.54999999999999982</v>
      </c>
      <c r="I11314" s="8">
        <f t="shared" si="353"/>
        <v>5.4999999999999982</v>
      </c>
      <c r="J11314" s="42">
        <f>VLOOKUP(B11314,Invoices!A:I,9,TRUE)</f>
        <v>2022</v>
      </c>
    </row>
    <row r="11315" spans="1:10" x14ac:dyDescent="0.15">
      <c r="A11315" t="s">
        <v>14675</v>
      </c>
      <c r="B11315" t="s">
        <v>2359</v>
      </c>
      <c r="C11315" t="s">
        <v>87</v>
      </c>
      <c r="D11315" t="s">
        <v>68</v>
      </c>
      <c r="E11315">
        <v>1</v>
      </c>
      <c r="F11315" s="8">
        <f>VLOOKUP(C11315,Products!$A$2:$E$20,5,TRUE)</f>
        <v>19.95</v>
      </c>
      <c r="G11315" s="8">
        <f t="shared" si="352"/>
        <v>19.95</v>
      </c>
      <c r="H11315" s="8">
        <f>VLOOKUP(C11315,Products!$A$2:$F$20,6,TRUE)</f>
        <v>7.4499999999999993</v>
      </c>
      <c r="I11315" s="8">
        <f t="shared" si="353"/>
        <v>7.4499999999999993</v>
      </c>
      <c r="J11315" s="42">
        <f>VLOOKUP(B11315,Invoices!A:I,9,TRUE)</f>
        <v>2022</v>
      </c>
    </row>
    <row r="11316" spans="1:10" x14ac:dyDescent="0.15">
      <c r="A11316" t="s">
        <v>14676</v>
      </c>
      <c r="B11316" t="s">
        <v>2359</v>
      </c>
      <c r="C11316" t="s">
        <v>96</v>
      </c>
      <c r="D11316" t="s">
        <v>75</v>
      </c>
      <c r="E11316">
        <v>1</v>
      </c>
      <c r="F11316" s="8">
        <f>VLOOKUP(C11316,Products!$A$2:$E$20,5,TRUE)</f>
        <v>79.95</v>
      </c>
      <c r="G11316" s="8">
        <f t="shared" si="352"/>
        <v>79.95</v>
      </c>
      <c r="H11316" s="8">
        <f>VLOOKUP(C11316,Products!$A$2:$F$20,6,TRUE)</f>
        <v>27.950000000000003</v>
      </c>
      <c r="I11316" s="8">
        <f t="shared" si="353"/>
        <v>27.950000000000003</v>
      </c>
      <c r="J11316" s="42">
        <f>VLOOKUP(B11316,Invoices!A:I,9,TRUE)</f>
        <v>2022</v>
      </c>
    </row>
    <row r="11317" spans="1:10" x14ac:dyDescent="0.15">
      <c r="A11317" t="s">
        <v>14677</v>
      </c>
      <c r="B11317" t="s">
        <v>2359</v>
      </c>
      <c r="C11317" t="s">
        <v>89</v>
      </c>
      <c r="D11317" t="s">
        <v>80</v>
      </c>
      <c r="E11317">
        <v>2</v>
      </c>
      <c r="F11317" s="8">
        <f>VLOOKUP(C11317,Products!$A$2:$E$20,5,TRUE)</f>
        <v>15.95</v>
      </c>
      <c r="G11317" s="8">
        <f t="shared" si="352"/>
        <v>31.9</v>
      </c>
      <c r="H11317" s="8">
        <f>VLOOKUP(C11317,Products!$A$2:$F$20,6,TRUE)</f>
        <v>6</v>
      </c>
      <c r="I11317" s="8">
        <f t="shared" si="353"/>
        <v>12</v>
      </c>
      <c r="J11317" s="42">
        <f>VLOOKUP(B11317,Invoices!A:I,9,TRUE)</f>
        <v>2022</v>
      </c>
    </row>
    <row r="11318" spans="1:10" x14ac:dyDescent="0.15">
      <c r="A11318" t="s">
        <v>14678</v>
      </c>
      <c r="B11318" t="s">
        <v>2359</v>
      </c>
      <c r="C11318" t="s">
        <v>99</v>
      </c>
      <c r="D11318" t="s">
        <v>84</v>
      </c>
      <c r="E11318">
        <v>5</v>
      </c>
      <c r="F11318" s="8">
        <f>VLOOKUP(C11318,Products!$A$2:$E$20,5,TRUE)</f>
        <v>3.5</v>
      </c>
      <c r="G11318" s="8">
        <f t="shared" si="352"/>
        <v>17.5</v>
      </c>
      <c r="H11318" s="8">
        <f>VLOOKUP(C11318,Products!$A$2:$F$20,6,TRUE)</f>
        <v>0.54999999999999982</v>
      </c>
      <c r="I11318" s="8">
        <f t="shared" si="353"/>
        <v>2.7499999999999991</v>
      </c>
      <c r="J11318" s="42">
        <f>VLOOKUP(B11318,Invoices!A:I,9,TRUE)</f>
        <v>2022</v>
      </c>
    </row>
    <row r="11319" spans="1:10" x14ac:dyDescent="0.15">
      <c r="A11319" t="s">
        <v>14679</v>
      </c>
      <c r="B11319" t="s">
        <v>2359</v>
      </c>
      <c r="C11319" t="s">
        <v>104</v>
      </c>
      <c r="D11319" t="s">
        <v>71</v>
      </c>
      <c r="E11319">
        <v>1</v>
      </c>
      <c r="F11319" s="8">
        <f>VLOOKUP(C11319,Products!$A$2:$E$20,5,TRUE)</f>
        <v>2.95</v>
      </c>
      <c r="G11319" s="8">
        <f t="shared" si="352"/>
        <v>2.95</v>
      </c>
      <c r="H11319" s="8">
        <f>VLOOKUP(C11319,Products!$A$2:$F$20,6,TRUE)</f>
        <v>1.1500000000000001</v>
      </c>
      <c r="I11319" s="8">
        <f t="shared" si="353"/>
        <v>1.1500000000000001</v>
      </c>
      <c r="J11319" s="42">
        <f>VLOOKUP(B11319,Invoices!A:I,9,TRUE)</f>
        <v>2022</v>
      </c>
    </row>
    <row r="11320" spans="1:10" x14ac:dyDescent="0.15">
      <c r="A11320" t="s">
        <v>14680</v>
      </c>
      <c r="B11320" t="s">
        <v>2359</v>
      </c>
      <c r="C11320" t="s">
        <v>98</v>
      </c>
      <c r="D11320" t="s">
        <v>79</v>
      </c>
      <c r="E11320">
        <v>10</v>
      </c>
      <c r="F11320" s="8">
        <f>VLOOKUP(C11320,Products!$A$2:$E$20,5,TRUE)</f>
        <v>14.95</v>
      </c>
      <c r="G11320" s="8">
        <f t="shared" si="352"/>
        <v>149.5</v>
      </c>
      <c r="H11320" s="8">
        <f>VLOOKUP(C11320,Products!$A$2:$F$20,6,TRUE)</f>
        <v>3.0499999999999989</v>
      </c>
      <c r="I11320" s="8">
        <f t="shared" si="353"/>
        <v>30.499999999999989</v>
      </c>
      <c r="J11320" s="42">
        <f>VLOOKUP(B11320,Invoices!A:I,9,TRUE)</f>
        <v>2022</v>
      </c>
    </row>
    <row r="11321" spans="1:10" x14ac:dyDescent="0.15">
      <c r="A11321" t="s">
        <v>14681</v>
      </c>
      <c r="B11321" t="s">
        <v>2359</v>
      </c>
      <c r="C11321" t="s">
        <v>93</v>
      </c>
      <c r="D11321" t="s">
        <v>76</v>
      </c>
      <c r="E11321">
        <v>12</v>
      </c>
      <c r="F11321" s="8">
        <f>VLOOKUP(C11321,Products!$A$2:$E$20,5,TRUE)</f>
        <v>9.9499999999999993</v>
      </c>
      <c r="G11321" s="8">
        <f t="shared" si="352"/>
        <v>119.39999999999999</v>
      </c>
      <c r="H11321" s="8">
        <f>VLOOKUP(C11321,Products!$A$2:$F$20,6,TRUE)</f>
        <v>1.9499999999999993</v>
      </c>
      <c r="I11321" s="8">
        <f t="shared" si="353"/>
        <v>23.399999999999991</v>
      </c>
      <c r="J11321" s="42">
        <f>VLOOKUP(B11321,Invoices!A:I,9,TRUE)</f>
        <v>2022</v>
      </c>
    </row>
    <row r="11322" spans="1:10" x14ac:dyDescent="0.15">
      <c r="A11322" t="s">
        <v>14682</v>
      </c>
      <c r="B11322" t="s">
        <v>2359</v>
      </c>
      <c r="C11322" t="s">
        <v>92</v>
      </c>
      <c r="D11322" t="s">
        <v>82</v>
      </c>
      <c r="E11322">
        <v>6</v>
      </c>
      <c r="F11322" s="8">
        <f>VLOOKUP(C11322,Products!$A$2:$E$20,5,TRUE)</f>
        <v>19.95</v>
      </c>
      <c r="G11322" s="8">
        <f t="shared" si="352"/>
        <v>119.69999999999999</v>
      </c>
      <c r="H11322" s="8">
        <f>VLOOKUP(C11322,Products!$A$2:$F$20,6,TRUE)</f>
        <v>7.4499999999999993</v>
      </c>
      <c r="I11322" s="8">
        <f t="shared" si="353"/>
        <v>44.699999999999996</v>
      </c>
      <c r="J11322" s="42">
        <f>VLOOKUP(B11322,Invoices!A:I,9,TRUE)</f>
        <v>2022</v>
      </c>
    </row>
    <row r="11323" spans="1:10" x14ac:dyDescent="0.15">
      <c r="A11323" t="s">
        <v>14683</v>
      </c>
      <c r="B11323" t="s">
        <v>2359</v>
      </c>
      <c r="C11323" t="s">
        <v>102</v>
      </c>
      <c r="D11323" t="s">
        <v>83</v>
      </c>
      <c r="E11323">
        <v>4</v>
      </c>
      <c r="F11323" s="8">
        <f>VLOOKUP(C11323,Products!$A$2:$E$20,5,TRUE)</f>
        <v>29.95</v>
      </c>
      <c r="G11323" s="8">
        <f t="shared" si="352"/>
        <v>119.8</v>
      </c>
      <c r="H11323" s="8">
        <f>VLOOKUP(C11323,Products!$A$2:$F$20,6,TRUE)</f>
        <v>15</v>
      </c>
      <c r="I11323" s="8">
        <f t="shared" si="353"/>
        <v>60</v>
      </c>
      <c r="J11323" s="42">
        <f>VLOOKUP(B11323,Invoices!A:I,9,TRUE)</f>
        <v>2022</v>
      </c>
    </row>
    <row r="11324" spans="1:10" x14ac:dyDescent="0.15">
      <c r="A11324" t="s">
        <v>14684</v>
      </c>
      <c r="B11324" t="s">
        <v>2360</v>
      </c>
      <c r="C11324" t="s">
        <v>99</v>
      </c>
      <c r="D11324" t="s">
        <v>84</v>
      </c>
      <c r="E11324">
        <v>10</v>
      </c>
      <c r="F11324" s="8">
        <f>VLOOKUP(C11324,Products!$A$2:$E$20,5,TRUE)</f>
        <v>3.5</v>
      </c>
      <c r="G11324" s="8">
        <f t="shared" si="352"/>
        <v>35</v>
      </c>
      <c r="H11324" s="8">
        <f>VLOOKUP(C11324,Products!$A$2:$F$20,6,TRUE)</f>
        <v>0.54999999999999982</v>
      </c>
      <c r="I11324" s="8">
        <f t="shared" si="353"/>
        <v>5.4999999999999982</v>
      </c>
      <c r="J11324" s="42">
        <f>VLOOKUP(B11324,Invoices!A:I,9,TRUE)</f>
        <v>2022</v>
      </c>
    </row>
    <row r="11325" spans="1:10" x14ac:dyDescent="0.15">
      <c r="A11325" t="s">
        <v>14685</v>
      </c>
      <c r="B11325" t="s">
        <v>2360</v>
      </c>
      <c r="C11325" t="s">
        <v>94</v>
      </c>
      <c r="D11325" t="s">
        <v>86</v>
      </c>
      <c r="E11325">
        <v>5</v>
      </c>
      <c r="F11325" s="8">
        <f>VLOOKUP(C11325,Products!$A$2:$E$20,5,TRUE)</f>
        <v>3.5</v>
      </c>
      <c r="G11325" s="8">
        <f t="shared" si="352"/>
        <v>17.5</v>
      </c>
      <c r="H11325" s="8">
        <f>VLOOKUP(C11325,Products!$A$2:$F$20,6,TRUE)</f>
        <v>0.54999999999999982</v>
      </c>
      <c r="I11325" s="8">
        <f t="shared" si="353"/>
        <v>2.7499999999999991</v>
      </c>
      <c r="J11325" s="42">
        <f>VLOOKUP(B11325,Invoices!A:I,9,TRUE)</f>
        <v>2022</v>
      </c>
    </row>
    <row r="11326" spans="1:10" x14ac:dyDescent="0.15">
      <c r="A11326" t="s">
        <v>14686</v>
      </c>
      <c r="B11326" t="s">
        <v>2360</v>
      </c>
      <c r="C11326" t="s">
        <v>105</v>
      </c>
      <c r="D11326" t="s">
        <v>81</v>
      </c>
      <c r="E11326">
        <v>3</v>
      </c>
      <c r="F11326" s="8">
        <f>VLOOKUP(C11326,Products!$A$2:$E$20,5,TRUE)</f>
        <v>8.9499999999999993</v>
      </c>
      <c r="G11326" s="8">
        <f t="shared" si="352"/>
        <v>26.849999999999998</v>
      </c>
      <c r="H11326" s="8">
        <f>VLOOKUP(C11326,Products!$A$2:$F$20,6,TRUE)</f>
        <v>3.1999999999999993</v>
      </c>
      <c r="I11326" s="8">
        <f t="shared" si="353"/>
        <v>9.5999999999999979</v>
      </c>
      <c r="J11326" s="42">
        <f>VLOOKUP(B11326,Invoices!A:I,9,TRUE)</f>
        <v>2022</v>
      </c>
    </row>
    <row r="11327" spans="1:10" x14ac:dyDescent="0.15">
      <c r="A11327" t="s">
        <v>14687</v>
      </c>
      <c r="B11327" t="s">
        <v>2360</v>
      </c>
      <c r="C11327" t="s">
        <v>89</v>
      </c>
      <c r="D11327" t="s">
        <v>80</v>
      </c>
      <c r="E11327">
        <v>1</v>
      </c>
      <c r="F11327" s="8">
        <f>VLOOKUP(C11327,Products!$A$2:$E$20,5,TRUE)</f>
        <v>15.95</v>
      </c>
      <c r="G11327" s="8">
        <f t="shared" si="352"/>
        <v>15.95</v>
      </c>
      <c r="H11327" s="8">
        <f>VLOOKUP(C11327,Products!$A$2:$F$20,6,TRUE)</f>
        <v>6</v>
      </c>
      <c r="I11327" s="8">
        <f t="shared" si="353"/>
        <v>6</v>
      </c>
      <c r="J11327" s="42">
        <f>VLOOKUP(B11327,Invoices!A:I,9,TRUE)</f>
        <v>2022</v>
      </c>
    </row>
    <row r="11328" spans="1:10" x14ac:dyDescent="0.15">
      <c r="A11328" t="s">
        <v>14688</v>
      </c>
      <c r="B11328" t="s">
        <v>2360</v>
      </c>
      <c r="C11328" t="s">
        <v>93</v>
      </c>
      <c r="D11328" t="s">
        <v>76</v>
      </c>
      <c r="E11328">
        <v>1</v>
      </c>
      <c r="F11328" s="8">
        <f>VLOOKUP(C11328,Products!$A$2:$E$20,5,TRUE)</f>
        <v>9.9499999999999993</v>
      </c>
      <c r="G11328" s="8">
        <f t="shared" si="352"/>
        <v>9.9499999999999993</v>
      </c>
      <c r="H11328" s="8">
        <f>VLOOKUP(C11328,Products!$A$2:$F$20,6,TRUE)</f>
        <v>1.9499999999999993</v>
      </c>
      <c r="I11328" s="8">
        <f t="shared" si="353"/>
        <v>1.9499999999999993</v>
      </c>
      <c r="J11328" s="42">
        <f>VLOOKUP(B11328,Invoices!A:I,9,TRUE)</f>
        <v>2022</v>
      </c>
    </row>
    <row r="11329" spans="1:10" x14ac:dyDescent="0.15">
      <c r="A11329" t="s">
        <v>14689</v>
      </c>
      <c r="B11329" t="s">
        <v>2360</v>
      </c>
      <c r="C11329" t="s">
        <v>88</v>
      </c>
      <c r="D11329" t="s">
        <v>85</v>
      </c>
      <c r="E11329">
        <v>25</v>
      </c>
      <c r="F11329" s="8">
        <f>VLOOKUP(C11329,Products!$A$2:$E$20,5,TRUE)</f>
        <v>8.9499999999999993</v>
      </c>
      <c r="G11329" s="8">
        <f t="shared" si="352"/>
        <v>223.74999999999997</v>
      </c>
      <c r="H11329" s="8">
        <f>VLOOKUP(C11329,Products!$A$2:$F$20,6,TRUE)</f>
        <v>5.6999999999999993</v>
      </c>
      <c r="I11329" s="8">
        <f t="shared" si="353"/>
        <v>142.49999999999997</v>
      </c>
      <c r="J11329" s="42">
        <f>VLOOKUP(B11329,Invoices!A:I,9,TRUE)</f>
        <v>2022</v>
      </c>
    </row>
    <row r="11330" spans="1:10" x14ac:dyDescent="0.15">
      <c r="A11330" t="s">
        <v>14690</v>
      </c>
      <c r="B11330" t="s">
        <v>2360</v>
      </c>
      <c r="C11330" t="s">
        <v>103</v>
      </c>
      <c r="D11330" t="s">
        <v>77</v>
      </c>
      <c r="E11330">
        <v>1</v>
      </c>
      <c r="F11330" s="8">
        <f>VLOOKUP(C11330,Products!$A$2:$E$20,5,TRUE)</f>
        <v>8.9499999999999993</v>
      </c>
      <c r="G11330" s="8">
        <f t="shared" si="352"/>
        <v>8.9499999999999993</v>
      </c>
      <c r="H11330" s="8">
        <f>VLOOKUP(C11330,Products!$A$2:$F$20,6,TRUE)</f>
        <v>3.1999999999999993</v>
      </c>
      <c r="I11330" s="8">
        <f t="shared" si="353"/>
        <v>3.1999999999999993</v>
      </c>
      <c r="J11330" s="42">
        <f>VLOOKUP(B11330,Invoices!A:I,9,TRUE)</f>
        <v>2022</v>
      </c>
    </row>
    <row r="11331" spans="1:10" x14ac:dyDescent="0.15">
      <c r="A11331" t="s">
        <v>14691</v>
      </c>
      <c r="B11331" t="s">
        <v>2360</v>
      </c>
      <c r="C11331" t="s">
        <v>101</v>
      </c>
      <c r="D11331" t="s">
        <v>69</v>
      </c>
      <c r="E11331">
        <v>5</v>
      </c>
      <c r="F11331" s="8">
        <f>VLOOKUP(C11331,Products!$A$2:$E$20,5,TRUE)</f>
        <v>129.94999999999999</v>
      </c>
      <c r="G11331" s="8">
        <f t="shared" ref="G11331:G11394" si="354">F11331*E11331</f>
        <v>649.75</v>
      </c>
      <c r="H11331" s="8">
        <f>VLOOKUP(C11331,Products!$A$2:$F$20,6,TRUE)</f>
        <v>40.449999999999989</v>
      </c>
      <c r="I11331" s="8">
        <f t="shared" ref="I11331:I11394" si="355">H11331*E11331</f>
        <v>202.24999999999994</v>
      </c>
      <c r="J11331" s="42">
        <f>VLOOKUP(B11331,Invoices!A:I,9,TRUE)</f>
        <v>2022</v>
      </c>
    </row>
    <row r="11332" spans="1:10" x14ac:dyDescent="0.15">
      <c r="A11332" t="s">
        <v>14692</v>
      </c>
      <c r="B11332" t="s">
        <v>2360</v>
      </c>
      <c r="C11332" t="s">
        <v>96</v>
      </c>
      <c r="D11332" t="s">
        <v>75</v>
      </c>
      <c r="E11332">
        <v>25</v>
      </c>
      <c r="F11332" s="8">
        <f>VLOOKUP(C11332,Products!$A$2:$E$20,5,TRUE)</f>
        <v>79.95</v>
      </c>
      <c r="G11332" s="8">
        <f t="shared" si="354"/>
        <v>1998.75</v>
      </c>
      <c r="H11332" s="8">
        <f>VLOOKUP(C11332,Products!$A$2:$F$20,6,TRUE)</f>
        <v>27.950000000000003</v>
      </c>
      <c r="I11332" s="8">
        <f t="shared" si="355"/>
        <v>698.75000000000011</v>
      </c>
      <c r="J11332" s="42">
        <f>VLOOKUP(B11332,Invoices!A:I,9,TRUE)</f>
        <v>2022</v>
      </c>
    </row>
    <row r="11333" spans="1:10" x14ac:dyDescent="0.15">
      <c r="A11333" t="s">
        <v>14693</v>
      </c>
      <c r="B11333" t="s">
        <v>2360</v>
      </c>
      <c r="C11333" t="s">
        <v>92</v>
      </c>
      <c r="D11333" t="s">
        <v>82</v>
      </c>
      <c r="E11333">
        <v>1</v>
      </c>
      <c r="F11333" s="8">
        <f>VLOOKUP(C11333,Products!$A$2:$E$20,5,TRUE)</f>
        <v>19.95</v>
      </c>
      <c r="G11333" s="8">
        <f t="shared" si="354"/>
        <v>19.95</v>
      </c>
      <c r="H11333" s="8">
        <f>VLOOKUP(C11333,Products!$A$2:$F$20,6,TRUE)</f>
        <v>7.4499999999999993</v>
      </c>
      <c r="I11333" s="8">
        <f t="shared" si="355"/>
        <v>7.4499999999999993</v>
      </c>
      <c r="J11333" s="42">
        <f>VLOOKUP(B11333,Invoices!A:I,9,TRUE)</f>
        <v>2022</v>
      </c>
    </row>
    <row r="11334" spans="1:10" x14ac:dyDescent="0.15">
      <c r="A11334" t="s">
        <v>14694</v>
      </c>
      <c r="B11334" t="s">
        <v>2360</v>
      </c>
      <c r="C11334" t="s">
        <v>90</v>
      </c>
      <c r="D11334" t="s">
        <v>72</v>
      </c>
      <c r="E11334">
        <v>15</v>
      </c>
      <c r="F11334" s="8">
        <f>VLOOKUP(C11334,Products!$A$2:$E$20,5,TRUE)</f>
        <v>8.9499999999999993</v>
      </c>
      <c r="G11334" s="8">
        <f t="shared" si="354"/>
        <v>134.25</v>
      </c>
      <c r="H11334" s="8">
        <f>VLOOKUP(C11334,Products!$A$2:$F$20,6,TRUE)</f>
        <v>5.6999999999999993</v>
      </c>
      <c r="I11334" s="8">
        <f t="shared" si="355"/>
        <v>85.499999999999986</v>
      </c>
      <c r="J11334" s="42">
        <f>VLOOKUP(B11334,Invoices!A:I,9,TRUE)</f>
        <v>2022</v>
      </c>
    </row>
    <row r="11335" spans="1:10" x14ac:dyDescent="0.15">
      <c r="A11335" t="s">
        <v>14695</v>
      </c>
      <c r="B11335" t="s">
        <v>2360</v>
      </c>
      <c r="C11335" t="s">
        <v>102</v>
      </c>
      <c r="D11335" t="s">
        <v>83</v>
      </c>
      <c r="E11335">
        <v>1</v>
      </c>
      <c r="F11335" s="8">
        <f>VLOOKUP(C11335,Products!$A$2:$E$20,5,TRUE)</f>
        <v>29.95</v>
      </c>
      <c r="G11335" s="8">
        <f t="shared" si="354"/>
        <v>29.95</v>
      </c>
      <c r="H11335" s="8">
        <f>VLOOKUP(C11335,Products!$A$2:$F$20,6,TRUE)</f>
        <v>15</v>
      </c>
      <c r="I11335" s="8">
        <f t="shared" si="355"/>
        <v>15</v>
      </c>
      <c r="J11335" s="42">
        <f>VLOOKUP(B11335,Invoices!A:I,9,TRUE)</f>
        <v>2022</v>
      </c>
    </row>
    <row r="11336" spans="1:10" x14ac:dyDescent="0.15">
      <c r="A11336" t="s">
        <v>14696</v>
      </c>
      <c r="B11336" t="s">
        <v>2360</v>
      </c>
      <c r="C11336" t="s">
        <v>100</v>
      </c>
      <c r="D11336" t="s">
        <v>78</v>
      </c>
      <c r="E11336">
        <v>1</v>
      </c>
      <c r="F11336" s="8">
        <f>VLOOKUP(C11336,Products!$A$2:$E$20,5,TRUE)</f>
        <v>49.95</v>
      </c>
      <c r="G11336" s="8">
        <f t="shared" si="354"/>
        <v>49.95</v>
      </c>
      <c r="H11336" s="8">
        <f>VLOOKUP(C11336,Products!$A$2:$F$20,6,TRUE)</f>
        <v>19.950000000000003</v>
      </c>
      <c r="I11336" s="8">
        <f t="shared" si="355"/>
        <v>19.950000000000003</v>
      </c>
      <c r="J11336" s="42">
        <f>VLOOKUP(B11336,Invoices!A:I,9,TRUE)</f>
        <v>2022</v>
      </c>
    </row>
    <row r="11337" spans="1:10" x14ac:dyDescent="0.15">
      <c r="A11337" t="s">
        <v>14697</v>
      </c>
      <c r="B11337" t="s">
        <v>2360</v>
      </c>
      <c r="C11337" t="s">
        <v>104</v>
      </c>
      <c r="D11337" t="s">
        <v>71</v>
      </c>
      <c r="E11337">
        <v>5</v>
      </c>
      <c r="F11337" s="8">
        <f>VLOOKUP(C11337,Products!$A$2:$E$20,5,TRUE)</f>
        <v>2.95</v>
      </c>
      <c r="G11337" s="8">
        <f t="shared" si="354"/>
        <v>14.75</v>
      </c>
      <c r="H11337" s="8">
        <f>VLOOKUP(C11337,Products!$A$2:$F$20,6,TRUE)</f>
        <v>1.1500000000000001</v>
      </c>
      <c r="I11337" s="8">
        <f t="shared" si="355"/>
        <v>5.7500000000000009</v>
      </c>
      <c r="J11337" s="42">
        <f>VLOOKUP(B11337,Invoices!A:I,9,TRUE)</f>
        <v>2022</v>
      </c>
    </row>
    <row r="11338" spans="1:10" x14ac:dyDescent="0.15">
      <c r="A11338" t="s">
        <v>14698</v>
      </c>
      <c r="B11338" t="s">
        <v>2361</v>
      </c>
      <c r="C11338" t="s">
        <v>93</v>
      </c>
      <c r="D11338" t="s">
        <v>76</v>
      </c>
      <c r="E11338">
        <v>50</v>
      </c>
      <c r="F11338" s="8">
        <f>VLOOKUP(C11338,Products!$A$2:$E$20,5,TRUE)</f>
        <v>9.9499999999999993</v>
      </c>
      <c r="G11338" s="8">
        <f t="shared" si="354"/>
        <v>497.49999999999994</v>
      </c>
      <c r="H11338" s="8">
        <f>VLOOKUP(C11338,Products!$A$2:$F$20,6,TRUE)</f>
        <v>1.9499999999999993</v>
      </c>
      <c r="I11338" s="8">
        <f t="shared" si="355"/>
        <v>97.499999999999972</v>
      </c>
      <c r="J11338" s="42">
        <f>VLOOKUP(B11338,Invoices!A:I,9,TRUE)</f>
        <v>2022</v>
      </c>
    </row>
    <row r="11339" spans="1:10" x14ac:dyDescent="0.15">
      <c r="A11339" t="s">
        <v>14699</v>
      </c>
      <c r="B11339" t="s">
        <v>2361</v>
      </c>
      <c r="C11339" t="s">
        <v>90</v>
      </c>
      <c r="D11339" t="s">
        <v>72</v>
      </c>
      <c r="E11339">
        <v>2</v>
      </c>
      <c r="F11339" s="8">
        <f>VLOOKUP(C11339,Products!$A$2:$E$20,5,TRUE)</f>
        <v>8.9499999999999993</v>
      </c>
      <c r="G11339" s="8">
        <f t="shared" si="354"/>
        <v>17.899999999999999</v>
      </c>
      <c r="H11339" s="8">
        <f>VLOOKUP(C11339,Products!$A$2:$F$20,6,TRUE)</f>
        <v>5.6999999999999993</v>
      </c>
      <c r="I11339" s="8">
        <f t="shared" si="355"/>
        <v>11.399999999999999</v>
      </c>
      <c r="J11339" s="42">
        <f>VLOOKUP(B11339,Invoices!A:I,9,TRUE)</f>
        <v>2022</v>
      </c>
    </row>
    <row r="11340" spans="1:10" x14ac:dyDescent="0.15">
      <c r="A11340" t="s">
        <v>14700</v>
      </c>
      <c r="B11340" t="s">
        <v>2361</v>
      </c>
      <c r="C11340" t="s">
        <v>101</v>
      </c>
      <c r="D11340" t="s">
        <v>69</v>
      </c>
      <c r="E11340">
        <v>20</v>
      </c>
      <c r="F11340" s="8">
        <f>VLOOKUP(C11340,Products!$A$2:$E$20,5,TRUE)</f>
        <v>129.94999999999999</v>
      </c>
      <c r="G11340" s="8">
        <f t="shared" si="354"/>
        <v>2599</v>
      </c>
      <c r="H11340" s="8">
        <f>VLOOKUP(C11340,Products!$A$2:$F$20,6,TRUE)</f>
        <v>40.449999999999989</v>
      </c>
      <c r="I11340" s="8">
        <f t="shared" si="355"/>
        <v>808.99999999999977</v>
      </c>
      <c r="J11340" s="42">
        <f>VLOOKUP(B11340,Invoices!A:I,9,TRUE)</f>
        <v>2022</v>
      </c>
    </row>
    <row r="11341" spans="1:10" x14ac:dyDescent="0.15">
      <c r="A11341" t="s">
        <v>14701</v>
      </c>
      <c r="B11341" t="s">
        <v>2361</v>
      </c>
      <c r="C11341" t="s">
        <v>92</v>
      </c>
      <c r="D11341" t="s">
        <v>82</v>
      </c>
      <c r="E11341">
        <v>1</v>
      </c>
      <c r="F11341" s="8">
        <f>VLOOKUP(C11341,Products!$A$2:$E$20,5,TRUE)</f>
        <v>19.95</v>
      </c>
      <c r="G11341" s="8">
        <f t="shared" si="354"/>
        <v>19.95</v>
      </c>
      <c r="H11341" s="8">
        <f>VLOOKUP(C11341,Products!$A$2:$F$20,6,TRUE)</f>
        <v>7.4499999999999993</v>
      </c>
      <c r="I11341" s="8">
        <f t="shared" si="355"/>
        <v>7.4499999999999993</v>
      </c>
      <c r="J11341" s="42">
        <f>VLOOKUP(B11341,Invoices!A:I,9,TRUE)</f>
        <v>2022</v>
      </c>
    </row>
    <row r="11342" spans="1:10" x14ac:dyDescent="0.15">
      <c r="A11342" t="s">
        <v>14702</v>
      </c>
      <c r="B11342" t="s">
        <v>2362</v>
      </c>
      <c r="C11342" t="s">
        <v>104</v>
      </c>
      <c r="D11342" t="s">
        <v>71</v>
      </c>
      <c r="E11342">
        <v>2</v>
      </c>
      <c r="F11342" s="8">
        <f>VLOOKUP(C11342,Products!$A$2:$E$20,5,TRUE)</f>
        <v>2.95</v>
      </c>
      <c r="G11342" s="8">
        <f t="shared" si="354"/>
        <v>5.9</v>
      </c>
      <c r="H11342" s="8">
        <f>VLOOKUP(C11342,Products!$A$2:$F$20,6,TRUE)</f>
        <v>1.1500000000000001</v>
      </c>
      <c r="I11342" s="8">
        <f t="shared" si="355"/>
        <v>2.3000000000000003</v>
      </c>
      <c r="J11342" s="42">
        <f>VLOOKUP(B11342,Invoices!A:I,9,TRUE)</f>
        <v>2022</v>
      </c>
    </row>
    <row r="11343" spans="1:10" x14ac:dyDescent="0.15">
      <c r="A11343" t="s">
        <v>14703</v>
      </c>
      <c r="B11343" t="s">
        <v>2362</v>
      </c>
      <c r="C11343" t="s">
        <v>101</v>
      </c>
      <c r="D11343" t="s">
        <v>69</v>
      </c>
      <c r="E11343">
        <v>8</v>
      </c>
      <c r="F11343" s="8">
        <f>VLOOKUP(C11343,Products!$A$2:$E$20,5,TRUE)</f>
        <v>129.94999999999999</v>
      </c>
      <c r="G11343" s="8">
        <f t="shared" si="354"/>
        <v>1039.5999999999999</v>
      </c>
      <c r="H11343" s="8">
        <f>VLOOKUP(C11343,Products!$A$2:$F$20,6,TRUE)</f>
        <v>40.449999999999989</v>
      </c>
      <c r="I11343" s="8">
        <f t="shared" si="355"/>
        <v>323.59999999999991</v>
      </c>
      <c r="J11343" s="42">
        <f>VLOOKUP(B11343,Invoices!A:I,9,TRUE)</f>
        <v>2022</v>
      </c>
    </row>
    <row r="11344" spans="1:10" x14ac:dyDescent="0.15">
      <c r="A11344" t="s">
        <v>14704</v>
      </c>
      <c r="B11344" t="s">
        <v>2362</v>
      </c>
      <c r="C11344" t="s">
        <v>102</v>
      </c>
      <c r="D11344" t="s">
        <v>83</v>
      </c>
      <c r="E11344">
        <v>1</v>
      </c>
      <c r="F11344" s="8">
        <f>VLOOKUP(C11344,Products!$A$2:$E$20,5,TRUE)</f>
        <v>29.95</v>
      </c>
      <c r="G11344" s="8">
        <f t="shared" si="354"/>
        <v>29.95</v>
      </c>
      <c r="H11344" s="8">
        <f>VLOOKUP(C11344,Products!$A$2:$F$20,6,TRUE)</f>
        <v>15</v>
      </c>
      <c r="I11344" s="8">
        <f t="shared" si="355"/>
        <v>15</v>
      </c>
      <c r="J11344" s="42">
        <f>VLOOKUP(B11344,Invoices!A:I,9,TRUE)</f>
        <v>2022</v>
      </c>
    </row>
    <row r="11345" spans="1:10" x14ac:dyDescent="0.15">
      <c r="A11345" t="s">
        <v>14705</v>
      </c>
      <c r="B11345" t="s">
        <v>2362</v>
      </c>
      <c r="C11345" t="s">
        <v>90</v>
      </c>
      <c r="D11345" t="s">
        <v>72</v>
      </c>
      <c r="E11345">
        <v>1</v>
      </c>
      <c r="F11345" s="8">
        <f>VLOOKUP(C11345,Products!$A$2:$E$20,5,TRUE)</f>
        <v>8.9499999999999993</v>
      </c>
      <c r="G11345" s="8">
        <f t="shared" si="354"/>
        <v>8.9499999999999993</v>
      </c>
      <c r="H11345" s="8">
        <f>VLOOKUP(C11345,Products!$A$2:$F$20,6,TRUE)</f>
        <v>5.6999999999999993</v>
      </c>
      <c r="I11345" s="8">
        <f t="shared" si="355"/>
        <v>5.6999999999999993</v>
      </c>
      <c r="J11345" s="42">
        <f>VLOOKUP(B11345,Invoices!A:I,9,TRUE)</f>
        <v>2022</v>
      </c>
    </row>
    <row r="11346" spans="1:10" x14ac:dyDescent="0.15">
      <c r="A11346" t="s">
        <v>14706</v>
      </c>
      <c r="B11346" t="s">
        <v>2362</v>
      </c>
      <c r="C11346" t="s">
        <v>94</v>
      </c>
      <c r="D11346" t="s">
        <v>86</v>
      </c>
      <c r="E11346">
        <v>2</v>
      </c>
      <c r="F11346" s="8">
        <f>VLOOKUP(C11346,Products!$A$2:$E$20,5,TRUE)</f>
        <v>3.5</v>
      </c>
      <c r="G11346" s="8">
        <f t="shared" si="354"/>
        <v>7</v>
      </c>
      <c r="H11346" s="8">
        <f>VLOOKUP(C11346,Products!$A$2:$F$20,6,TRUE)</f>
        <v>0.54999999999999982</v>
      </c>
      <c r="I11346" s="8">
        <f t="shared" si="355"/>
        <v>1.0999999999999996</v>
      </c>
      <c r="J11346" s="42">
        <f>VLOOKUP(B11346,Invoices!A:I,9,TRUE)</f>
        <v>2022</v>
      </c>
    </row>
    <row r="11347" spans="1:10" x14ac:dyDescent="0.15">
      <c r="A11347" t="s">
        <v>14707</v>
      </c>
      <c r="B11347" t="s">
        <v>2362</v>
      </c>
      <c r="C11347" t="s">
        <v>105</v>
      </c>
      <c r="D11347" t="s">
        <v>81</v>
      </c>
      <c r="E11347">
        <v>1</v>
      </c>
      <c r="F11347" s="8">
        <f>VLOOKUP(C11347,Products!$A$2:$E$20,5,TRUE)</f>
        <v>8.9499999999999993</v>
      </c>
      <c r="G11347" s="8">
        <f t="shared" si="354"/>
        <v>8.9499999999999993</v>
      </c>
      <c r="H11347" s="8">
        <f>VLOOKUP(C11347,Products!$A$2:$F$20,6,TRUE)</f>
        <v>3.1999999999999993</v>
      </c>
      <c r="I11347" s="8">
        <f t="shared" si="355"/>
        <v>3.1999999999999993</v>
      </c>
      <c r="J11347" s="42">
        <f>VLOOKUP(B11347,Invoices!A:I,9,TRUE)</f>
        <v>2022</v>
      </c>
    </row>
    <row r="11348" spans="1:10" x14ac:dyDescent="0.15">
      <c r="A11348" t="s">
        <v>14708</v>
      </c>
      <c r="B11348" t="s">
        <v>2362</v>
      </c>
      <c r="C11348" t="s">
        <v>103</v>
      </c>
      <c r="D11348" t="s">
        <v>77</v>
      </c>
      <c r="E11348">
        <v>5</v>
      </c>
      <c r="F11348" s="8">
        <f>VLOOKUP(C11348,Products!$A$2:$E$20,5,TRUE)</f>
        <v>8.9499999999999993</v>
      </c>
      <c r="G11348" s="8">
        <f t="shared" si="354"/>
        <v>44.75</v>
      </c>
      <c r="H11348" s="8">
        <f>VLOOKUP(C11348,Products!$A$2:$F$20,6,TRUE)</f>
        <v>3.1999999999999993</v>
      </c>
      <c r="I11348" s="8">
        <f t="shared" si="355"/>
        <v>15.999999999999996</v>
      </c>
      <c r="J11348" s="42">
        <f>VLOOKUP(B11348,Invoices!A:I,9,TRUE)</f>
        <v>2022</v>
      </c>
    </row>
    <row r="11349" spans="1:10" x14ac:dyDescent="0.15">
      <c r="A11349" t="s">
        <v>14709</v>
      </c>
      <c r="B11349" t="s">
        <v>2363</v>
      </c>
      <c r="C11349" t="s">
        <v>92</v>
      </c>
      <c r="D11349" t="s">
        <v>82</v>
      </c>
      <c r="E11349">
        <v>1</v>
      </c>
      <c r="F11349" s="8">
        <f>VLOOKUP(C11349,Products!$A$2:$E$20,5,TRUE)</f>
        <v>19.95</v>
      </c>
      <c r="G11349" s="8">
        <f t="shared" si="354"/>
        <v>19.95</v>
      </c>
      <c r="H11349" s="8">
        <f>VLOOKUP(C11349,Products!$A$2:$F$20,6,TRUE)</f>
        <v>7.4499999999999993</v>
      </c>
      <c r="I11349" s="8">
        <f t="shared" si="355"/>
        <v>7.4499999999999993</v>
      </c>
      <c r="J11349" s="42">
        <f>VLOOKUP(B11349,Invoices!A:I,9,TRUE)</f>
        <v>2022</v>
      </c>
    </row>
    <row r="11350" spans="1:10" x14ac:dyDescent="0.15">
      <c r="A11350" t="s">
        <v>14710</v>
      </c>
      <c r="B11350" t="s">
        <v>2364</v>
      </c>
      <c r="C11350" t="s">
        <v>90</v>
      </c>
      <c r="D11350" t="s">
        <v>72</v>
      </c>
      <c r="E11350">
        <v>2</v>
      </c>
      <c r="F11350" s="8">
        <f>VLOOKUP(C11350,Products!$A$2:$E$20,5,TRUE)</f>
        <v>8.9499999999999993</v>
      </c>
      <c r="G11350" s="8">
        <f t="shared" si="354"/>
        <v>17.899999999999999</v>
      </c>
      <c r="H11350" s="8">
        <f>VLOOKUP(C11350,Products!$A$2:$F$20,6,TRUE)</f>
        <v>5.6999999999999993</v>
      </c>
      <c r="I11350" s="8">
        <f t="shared" si="355"/>
        <v>11.399999999999999</v>
      </c>
      <c r="J11350" s="42">
        <f>VLOOKUP(B11350,Invoices!A:I,9,TRUE)</f>
        <v>2022</v>
      </c>
    </row>
    <row r="11351" spans="1:10" x14ac:dyDescent="0.15">
      <c r="A11351" t="s">
        <v>14711</v>
      </c>
      <c r="B11351" t="s">
        <v>2365</v>
      </c>
      <c r="C11351" t="s">
        <v>88</v>
      </c>
      <c r="D11351" t="s">
        <v>85</v>
      </c>
      <c r="E11351">
        <v>12</v>
      </c>
      <c r="F11351" s="8">
        <f>VLOOKUP(C11351,Products!$A$2:$E$20,5,TRUE)</f>
        <v>8.9499999999999993</v>
      </c>
      <c r="G11351" s="8">
        <f t="shared" si="354"/>
        <v>107.39999999999999</v>
      </c>
      <c r="H11351" s="8">
        <f>VLOOKUP(C11351,Products!$A$2:$F$20,6,TRUE)</f>
        <v>5.6999999999999993</v>
      </c>
      <c r="I11351" s="8">
        <f t="shared" si="355"/>
        <v>68.399999999999991</v>
      </c>
      <c r="J11351" s="42">
        <f>VLOOKUP(B11351,Invoices!A:I,9,TRUE)</f>
        <v>2022</v>
      </c>
    </row>
    <row r="11352" spans="1:10" x14ac:dyDescent="0.15">
      <c r="A11352" t="s">
        <v>14712</v>
      </c>
      <c r="B11352" t="s">
        <v>2365</v>
      </c>
      <c r="C11352" t="s">
        <v>101</v>
      </c>
      <c r="D11352" t="s">
        <v>69</v>
      </c>
      <c r="E11352">
        <v>1</v>
      </c>
      <c r="F11352" s="8">
        <f>VLOOKUP(C11352,Products!$A$2:$E$20,5,TRUE)</f>
        <v>129.94999999999999</v>
      </c>
      <c r="G11352" s="8">
        <f t="shared" si="354"/>
        <v>129.94999999999999</v>
      </c>
      <c r="H11352" s="8">
        <f>VLOOKUP(C11352,Products!$A$2:$F$20,6,TRUE)</f>
        <v>40.449999999999989</v>
      </c>
      <c r="I11352" s="8">
        <f t="shared" si="355"/>
        <v>40.449999999999989</v>
      </c>
      <c r="J11352" s="42">
        <f>VLOOKUP(B11352,Invoices!A:I,9,TRUE)</f>
        <v>2022</v>
      </c>
    </row>
    <row r="11353" spans="1:10" x14ac:dyDescent="0.15">
      <c r="A11353" t="s">
        <v>14713</v>
      </c>
      <c r="B11353" t="s">
        <v>2366</v>
      </c>
      <c r="C11353" t="s">
        <v>89</v>
      </c>
      <c r="D11353" t="s">
        <v>80</v>
      </c>
      <c r="E11353">
        <v>1</v>
      </c>
      <c r="F11353" s="8">
        <f>VLOOKUP(C11353,Products!$A$2:$E$20,5,TRUE)</f>
        <v>15.95</v>
      </c>
      <c r="G11353" s="8">
        <f t="shared" si="354"/>
        <v>15.95</v>
      </c>
      <c r="H11353" s="8">
        <f>VLOOKUP(C11353,Products!$A$2:$F$20,6,TRUE)</f>
        <v>6</v>
      </c>
      <c r="I11353" s="8">
        <f t="shared" si="355"/>
        <v>6</v>
      </c>
      <c r="J11353" s="42">
        <f>VLOOKUP(B11353,Invoices!A:I,9,TRUE)</f>
        <v>2022</v>
      </c>
    </row>
    <row r="11354" spans="1:10" x14ac:dyDescent="0.15">
      <c r="A11354" t="s">
        <v>14714</v>
      </c>
      <c r="B11354" t="s">
        <v>2366</v>
      </c>
      <c r="C11354" t="s">
        <v>98</v>
      </c>
      <c r="D11354" t="s">
        <v>79</v>
      </c>
      <c r="E11354">
        <v>1</v>
      </c>
      <c r="F11354" s="8">
        <f>VLOOKUP(C11354,Products!$A$2:$E$20,5,TRUE)</f>
        <v>14.95</v>
      </c>
      <c r="G11354" s="8">
        <f t="shared" si="354"/>
        <v>14.95</v>
      </c>
      <c r="H11354" s="8">
        <f>VLOOKUP(C11354,Products!$A$2:$F$20,6,TRUE)</f>
        <v>3.0499999999999989</v>
      </c>
      <c r="I11354" s="8">
        <f t="shared" si="355"/>
        <v>3.0499999999999989</v>
      </c>
      <c r="J11354" s="42">
        <f>VLOOKUP(B11354,Invoices!A:I,9,TRUE)</f>
        <v>2022</v>
      </c>
    </row>
    <row r="11355" spans="1:10" x14ac:dyDescent="0.15">
      <c r="A11355" t="s">
        <v>14715</v>
      </c>
      <c r="B11355" t="s">
        <v>2366</v>
      </c>
      <c r="C11355" t="s">
        <v>92</v>
      </c>
      <c r="D11355" t="s">
        <v>82</v>
      </c>
      <c r="E11355">
        <v>3</v>
      </c>
      <c r="F11355" s="8">
        <f>VLOOKUP(C11355,Products!$A$2:$E$20,5,TRUE)</f>
        <v>19.95</v>
      </c>
      <c r="G11355" s="8">
        <f t="shared" si="354"/>
        <v>59.849999999999994</v>
      </c>
      <c r="H11355" s="8">
        <f>VLOOKUP(C11355,Products!$A$2:$F$20,6,TRUE)</f>
        <v>7.4499999999999993</v>
      </c>
      <c r="I11355" s="8">
        <f t="shared" si="355"/>
        <v>22.349999999999998</v>
      </c>
      <c r="J11355" s="42">
        <f>VLOOKUP(B11355,Invoices!A:I,9,TRUE)</f>
        <v>2022</v>
      </c>
    </row>
    <row r="11356" spans="1:10" x14ac:dyDescent="0.15">
      <c r="A11356" t="s">
        <v>14716</v>
      </c>
      <c r="B11356" t="s">
        <v>2366</v>
      </c>
      <c r="C11356" t="s">
        <v>101</v>
      </c>
      <c r="D11356" t="s">
        <v>69</v>
      </c>
      <c r="E11356">
        <v>10</v>
      </c>
      <c r="F11356" s="8">
        <f>VLOOKUP(C11356,Products!$A$2:$E$20,5,TRUE)</f>
        <v>129.94999999999999</v>
      </c>
      <c r="G11356" s="8">
        <f t="shared" si="354"/>
        <v>1299.5</v>
      </c>
      <c r="H11356" s="8">
        <f>VLOOKUP(C11356,Products!$A$2:$F$20,6,TRUE)</f>
        <v>40.449999999999989</v>
      </c>
      <c r="I11356" s="8">
        <f t="shared" si="355"/>
        <v>404.49999999999989</v>
      </c>
      <c r="J11356" s="42">
        <f>VLOOKUP(B11356,Invoices!A:I,9,TRUE)</f>
        <v>2022</v>
      </c>
    </row>
    <row r="11357" spans="1:10" x14ac:dyDescent="0.15">
      <c r="A11357" t="s">
        <v>14717</v>
      </c>
      <c r="B11357" t="s">
        <v>2366</v>
      </c>
      <c r="C11357" t="s">
        <v>103</v>
      </c>
      <c r="D11357" t="s">
        <v>77</v>
      </c>
      <c r="E11357">
        <v>9</v>
      </c>
      <c r="F11357" s="8">
        <f>VLOOKUP(C11357,Products!$A$2:$E$20,5,TRUE)</f>
        <v>8.9499999999999993</v>
      </c>
      <c r="G11357" s="8">
        <f t="shared" si="354"/>
        <v>80.55</v>
      </c>
      <c r="H11357" s="8">
        <f>VLOOKUP(C11357,Products!$A$2:$F$20,6,TRUE)</f>
        <v>3.1999999999999993</v>
      </c>
      <c r="I11357" s="8">
        <f t="shared" si="355"/>
        <v>28.799999999999994</v>
      </c>
      <c r="J11357" s="42">
        <f>VLOOKUP(B11357,Invoices!A:I,9,TRUE)</f>
        <v>2022</v>
      </c>
    </row>
    <row r="11358" spans="1:10" x14ac:dyDescent="0.15">
      <c r="A11358" t="s">
        <v>14718</v>
      </c>
      <c r="B11358" t="s">
        <v>2366</v>
      </c>
      <c r="C11358" t="s">
        <v>90</v>
      </c>
      <c r="D11358" t="s">
        <v>72</v>
      </c>
      <c r="E11358">
        <v>10</v>
      </c>
      <c r="F11358" s="8">
        <f>VLOOKUP(C11358,Products!$A$2:$E$20,5,TRUE)</f>
        <v>8.9499999999999993</v>
      </c>
      <c r="G11358" s="8">
        <f t="shared" si="354"/>
        <v>89.5</v>
      </c>
      <c r="H11358" s="8">
        <f>VLOOKUP(C11358,Products!$A$2:$F$20,6,TRUE)</f>
        <v>5.6999999999999993</v>
      </c>
      <c r="I11358" s="8">
        <f t="shared" si="355"/>
        <v>56.999999999999993</v>
      </c>
      <c r="J11358" s="42">
        <f>VLOOKUP(B11358,Invoices!A:I,9,TRUE)</f>
        <v>2022</v>
      </c>
    </row>
    <row r="11359" spans="1:10" x14ac:dyDescent="0.15">
      <c r="A11359" t="s">
        <v>14719</v>
      </c>
      <c r="B11359" t="s">
        <v>2366</v>
      </c>
      <c r="C11359" t="s">
        <v>88</v>
      </c>
      <c r="D11359" t="s">
        <v>85</v>
      </c>
      <c r="E11359">
        <v>1</v>
      </c>
      <c r="F11359" s="8">
        <f>VLOOKUP(C11359,Products!$A$2:$E$20,5,TRUE)</f>
        <v>8.9499999999999993</v>
      </c>
      <c r="G11359" s="8">
        <f t="shared" si="354"/>
        <v>8.9499999999999993</v>
      </c>
      <c r="H11359" s="8">
        <f>VLOOKUP(C11359,Products!$A$2:$F$20,6,TRUE)</f>
        <v>5.6999999999999993</v>
      </c>
      <c r="I11359" s="8">
        <f t="shared" si="355"/>
        <v>5.6999999999999993</v>
      </c>
      <c r="J11359" s="42">
        <f>VLOOKUP(B11359,Invoices!A:I,9,TRUE)</f>
        <v>2022</v>
      </c>
    </row>
    <row r="11360" spans="1:10" x14ac:dyDescent="0.15">
      <c r="A11360" t="s">
        <v>14720</v>
      </c>
      <c r="B11360" t="s">
        <v>2367</v>
      </c>
      <c r="C11360" t="s">
        <v>90</v>
      </c>
      <c r="D11360" t="s">
        <v>72</v>
      </c>
      <c r="E11360">
        <v>1</v>
      </c>
      <c r="F11360" s="8">
        <f>VLOOKUP(C11360,Products!$A$2:$E$20,5,TRUE)</f>
        <v>8.9499999999999993</v>
      </c>
      <c r="G11360" s="8">
        <f t="shared" si="354"/>
        <v>8.9499999999999993</v>
      </c>
      <c r="H11360" s="8">
        <f>VLOOKUP(C11360,Products!$A$2:$F$20,6,TRUE)</f>
        <v>5.6999999999999993</v>
      </c>
      <c r="I11360" s="8">
        <f t="shared" si="355"/>
        <v>5.6999999999999993</v>
      </c>
      <c r="J11360" s="42">
        <f>VLOOKUP(B11360,Invoices!A:I,9,TRUE)</f>
        <v>2022</v>
      </c>
    </row>
    <row r="11361" spans="1:10" x14ac:dyDescent="0.15">
      <c r="A11361" t="s">
        <v>14721</v>
      </c>
      <c r="B11361" t="s">
        <v>2368</v>
      </c>
      <c r="C11361" t="s">
        <v>103</v>
      </c>
      <c r="D11361" t="s">
        <v>77</v>
      </c>
      <c r="E11361">
        <v>1</v>
      </c>
      <c r="F11361" s="8">
        <f>VLOOKUP(C11361,Products!$A$2:$E$20,5,TRUE)</f>
        <v>8.9499999999999993</v>
      </c>
      <c r="G11361" s="8">
        <f t="shared" si="354"/>
        <v>8.9499999999999993</v>
      </c>
      <c r="H11361" s="8">
        <f>VLOOKUP(C11361,Products!$A$2:$F$20,6,TRUE)</f>
        <v>3.1999999999999993</v>
      </c>
      <c r="I11361" s="8">
        <f t="shared" si="355"/>
        <v>3.1999999999999993</v>
      </c>
      <c r="J11361" s="42">
        <f>VLOOKUP(B11361,Invoices!A:I,9,TRUE)</f>
        <v>2022</v>
      </c>
    </row>
    <row r="11362" spans="1:10" x14ac:dyDescent="0.15">
      <c r="A11362" t="s">
        <v>14722</v>
      </c>
      <c r="B11362" t="s">
        <v>2368</v>
      </c>
      <c r="C11362" t="s">
        <v>88</v>
      </c>
      <c r="D11362" t="s">
        <v>85</v>
      </c>
      <c r="E11362">
        <v>50</v>
      </c>
      <c r="F11362" s="8">
        <f>VLOOKUP(C11362,Products!$A$2:$E$20,5,TRUE)</f>
        <v>8.9499999999999993</v>
      </c>
      <c r="G11362" s="8">
        <f t="shared" si="354"/>
        <v>447.49999999999994</v>
      </c>
      <c r="H11362" s="8">
        <f>VLOOKUP(C11362,Products!$A$2:$F$20,6,TRUE)</f>
        <v>5.6999999999999993</v>
      </c>
      <c r="I11362" s="8">
        <f t="shared" si="355"/>
        <v>284.99999999999994</v>
      </c>
      <c r="J11362" s="42">
        <f>VLOOKUP(B11362,Invoices!A:I,9,TRUE)</f>
        <v>2022</v>
      </c>
    </row>
    <row r="11363" spans="1:10" x14ac:dyDescent="0.15">
      <c r="A11363" t="s">
        <v>14723</v>
      </c>
      <c r="B11363" t="s">
        <v>2369</v>
      </c>
      <c r="C11363" t="s">
        <v>92</v>
      </c>
      <c r="D11363" t="s">
        <v>82</v>
      </c>
      <c r="E11363">
        <v>10</v>
      </c>
      <c r="F11363" s="8">
        <f>VLOOKUP(C11363,Products!$A$2:$E$20,5,TRUE)</f>
        <v>19.95</v>
      </c>
      <c r="G11363" s="8">
        <f t="shared" si="354"/>
        <v>199.5</v>
      </c>
      <c r="H11363" s="8">
        <f>VLOOKUP(C11363,Products!$A$2:$F$20,6,TRUE)</f>
        <v>7.4499999999999993</v>
      </c>
      <c r="I11363" s="8">
        <f t="shared" si="355"/>
        <v>74.5</v>
      </c>
      <c r="J11363" s="42">
        <f>VLOOKUP(B11363,Invoices!A:I,9,TRUE)</f>
        <v>2022</v>
      </c>
    </row>
    <row r="11364" spans="1:10" x14ac:dyDescent="0.15">
      <c r="A11364" t="s">
        <v>14724</v>
      </c>
      <c r="B11364" t="s">
        <v>2369</v>
      </c>
      <c r="C11364" t="s">
        <v>94</v>
      </c>
      <c r="D11364" t="s">
        <v>86</v>
      </c>
      <c r="E11364">
        <v>10</v>
      </c>
      <c r="F11364" s="8">
        <f>VLOOKUP(C11364,Products!$A$2:$E$20,5,TRUE)</f>
        <v>3.5</v>
      </c>
      <c r="G11364" s="8">
        <f t="shared" si="354"/>
        <v>35</v>
      </c>
      <c r="H11364" s="8">
        <f>VLOOKUP(C11364,Products!$A$2:$F$20,6,TRUE)</f>
        <v>0.54999999999999982</v>
      </c>
      <c r="I11364" s="8">
        <f t="shared" si="355"/>
        <v>5.4999999999999982</v>
      </c>
      <c r="J11364" s="42">
        <f>VLOOKUP(B11364,Invoices!A:I,9,TRUE)</f>
        <v>2022</v>
      </c>
    </row>
    <row r="11365" spans="1:10" x14ac:dyDescent="0.15">
      <c r="A11365" t="s">
        <v>14725</v>
      </c>
      <c r="B11365" t="s">
        <v>2370</v>
      </c>
      <c r="C11365" t="s">
        <v>105</v>
      </c>
      <c r="D11365" t="s">
        <v>81</v>
      </c>
      <c r="E11365">
        <v>1</v>
      </c>
      <c r="F11365" s="8">
        <f>VLOOKUP(C11365,Products!$A$2:$E$20,5,TRUE)</f>
        <v>8.9499999999999993</v>
      </c>
      <c r="G11365" s="8">
        <f t="shared" si="354"/>
        <v>8.9499999999999993</v>
      </c>
      <c r="H11365" s="8">
        <f>VLOOKUP(C11365,Products!$A$2:$F$20,6,TRUE)</f>
        <v>3.1999999999999993</v>
      </c>
      <c r="I11365" s="8">
        <f t="shared" si="355"/>
        <v>3.1999999999999993</v>
      </c>
      <c r="J11365" s="42">
        <f>VLOOKUP(B11365,Invoices!A:I,9,TRUE)</f>
        <v>2022</v>
      </c>
    </row>
    <row r="11366" spans="1:10" x14ac:dyDescent="0.15">
      <c r="A11366" t="s">
        <v>14726</v>
      </c>
      <c r="B11366" t="s">
        <v>2370</v>
      </c>
      <c r="C11366" t="s">
        <v>96</v>
      </c>
      <c r="D11366" t="s">
        <v>75</v>
      </c>
      <c r="E11366">
        <v>1</v>
      </c>
      <c r="F11366" s="8">
        <f>VLOOKUP(C11366,Products!$A$2:$E$20,5,TRUE)</f>
        <v>79.95</v>
      </c>
      <c r="G11366" s="8">
        <f t="shared" si="354"/>
        <v>79.95</v>
      </c>
      <c r="H11366" s="8">
        <f>VLOOKUP(C11366,Products!$A$2:$F$20,6,TRUE)</f>
        <v>27.950000000000003</v>
      </c>
      <c r="I11366" s="8">
        <f t="shared" si="355"/>
        <v>27.950000000000003</v>
      </c>
      <c r="J11366" s="42">
        <f>VLOOKUP(B11366,Invoices!A:I,9,TRUE)</f>
        <v>2022</v>
      </c>
    </row>
    <row r="11367" spans="1:10" x14ac:dyDescent="0.15">
      <c r="A11367" t="s">
        <v>14727</v>
      </c>
      <c r="B11367" t="s">
        <v>2370</v>
      </c>
      <c r="C11367" t="s">
        <v>104</v>
      </c>
      <c r="D11367" t="s">
        <v>71</v>
      </c>
      <c r="E11367">
        <v>12</v>
      </c>
      <c r="F11367" s="8">
        <f>VLOOKUP(C11367,Products!$A$2:$E$20,5,TRUE)</f>
        <v>2.95</v>
      </c>
      <c r="G11367" s="8">
        <f t="shared" si="354"/>
        <v>35.400000000000006</v>
      </c>
      <c r="H11367" s="8">
        <f>VLOOKUP(C11367,Products!$A$2:$F$20,6,TRUE)</f>
        <v>1.1500000000000001</v>
      </c>
      <c r="I11367" s="8">
        <f t="shared" si="355"/>
        <v>13.8</v>
      </c>
      <c r="J11367" s="42">
        <f>VLOOKUP(B11367,Invoices!A:I,9,TRUE)</f>
        <v>2022</v>
      </c>
    </row>
    <row r="11368" spans="1:10" x14ac:dyDescent="0.15">
      <c r="A11368" t="s">
        <v>14728</v>
      </c>
      <c r="B11368" t="s">
        <v>2371</v>
      </c>
      <c r="C11368" t="s">
        <v>104</v>
      </c>
      <c r="D11368" t="s">
        <v>71</v>
      </c>
      <c r="E11368">
        <v>100</v>
      </c>
      <c r="F11368" s="8">
        <f>VLOOKUP(C11368,Products!$A$2:$E$20,5,TRUE)</f>
        <v>2.95</v>
      </c>
      <c r="G11368" s="8">
        <f t="shared" si="354"/>
        <v>295</v>
      </c>
      <c r="H11368" s="8">
        <f>VLOOKUP(C11368,Products!$A$2:$F$20,6,TRUE)</f>
        <v>1.1500000000000001</v>
      </c>
      <c r="I11368" s="8">
        <f t="shared" si="355"/>
        <v>115.00000000000001</v>
      </c>
      <c r="J11368" s="42">
        <f>VLOOKUP(B11368,Invoices!A:I,9,TRUE)</f>
        <v>2022</v>
      </c>
    </row>
    <row r="11369" spans="1:10" x14ac:dyDescent="0.15">
      <c r="A11369" t="s">
        <v>14729</v>
      </c>
      <c r="B11369" t="s">
        <v>2371</v>
      </c>
      <c r="C11369" t="s">
        <v>101</v>
      </c>
      <c r="D11369" t="s">
        <v>69</v>
      </c>
      <c r="E11369">
        <v>12</v>
      </c>
      <c r="F11369" s="8">
        <f>VLOOKUP(C11369,Products!$A$2:$E$20,5,TRUE)</f>
        <v>129.94999999999999</v>
      </c>
      <c r="G11369" s="8">
        <f t="shared" si="354"/>
        <v>1559.3999999999999</v>
      </c>
      <c r="H11369" s="8">
        <f>VLOOKUP(C11369,Products!$A$2:$F$20,6,TRUE)</f>
        <v>40.449999999999989</v>
      </c>
      <c r="I11369" s="8">
        <f t="shared" si="355"/>
        <v>485.39999999999986</v>
      </c>
      <c r="J11369" s="42">
        <f>VLOOKUP(B11369,Invoices!A:I,9,TRUE)</f>
        <v>2022</v>
      </c>
    </row>
    <row r="11370" spans="1:10" x14ac:dyDescent="0.15">
      <c r="A11370" t="s">
        <v>14730</v>
      </c>
      <c r="B11370" t="s">
        <v>2372</v>
      </c>
      <c r="C11370" t="s">
        <v>101</v>
      </c>
      <c r="D11370" t="s">
        <v>69</v>
      </c>
      <c r="E11370">
        <v>2</v>
      </c>
      <c r="F11370" s="8">
        <f>VLOOKUP(C11370,Products!$A$2:$E$20,5,TRUE)</f>
        <v>129.94999999999999</v>
      </c>
      <c r="G11370" s="8">
        <f t="shared" si="354"/>
        <v>259.89999999999998</v>
      </c>
      <c r="H11370" s="8">
        <f>VLOOKUP(C11370,Products!$A$2:$F$20,6,TRUE)</f>
        <v>40.449999999999989</v>
      </c>
      <c r="I11370" s="8">
        <f t="shared" si="355"/>
        <v>80.899999999999977</v>
      </c>
      <c r="J11370" s="42">
        <f>VLOOKUP(B11370,Invoices!A:I,9,TRUE)</f>
        <v>2022</v>
      </c>
    </row>
    <row r="11371" spans="1:10" x14ac:dyDescent="0.15">
      <c r="A11371" t="s">
        <v>14731</v>
      </c>
      <c r="B11371" t="s">
        <v>2372</v>
      </c>
      <c r="C11371" t="s">
        <v>89</v>
      </c>
      <c r="D11371" t="s">
        <v>80</v>
      </c>
      <c r="E11371">
        <v>10</v>
      </c>
      <c r="F11371" s="8">
        <f>VLOOKUP(C11371,Products!$A$2:$E$20,5,TRUE)</f>
        <v>15.95</v>
      </c>
      <c r="G11371" s="8">
        <f t="shared" si="354"/>
        <v>159.5</v>
      </c>
      <c r="H11371" s="8">
        <f>VLOOKUP(C11371,Products!$A$2:$F$20,6,TRUE)</f>
        <v>6</v>
      </c>
      <c r="I11371" s="8">
        <f t="shared" si="355"/>
        <v>60</v>
      </c>
      <c r="J11371" s="42">
        <f>VLOOKUP(B11371,Invoices!A:I,9,TRUE)</f>
        <v>2022</v>
      </c>
    </row>
    <row r="11372" spans="1:10" x14ac:dyDescent="0.15">
      <c r="A11372" t="s">
        <v>14732</v>
      </c>
      <c r="B11372" t="s">
        <v>2372</v>
      </c>
      <c r="C11372" t="s">
        <v>104</v>
      </c>
      <c r="D11372" t="s">
        <v>71</v>
      </c>
      <c r="E11372">
        <v>3</v>
      </c>
      <c r="F11372" s="8">
        <f>VLOOKUP(C11372,Products!$A$2:$E$20,5,TRUE)</f>
        <v>2.95</v>
      </c>
      <c r="G11372" s="8">
        <f t="shared" si="354"/>
        <v>8.8500000000000014</v>
      </c>
      <c r="H11372" s="8">
        <f>VLOOKUP(C11372,Products!$A$2:$F$20,6,TRUE)</f>
        <v>1.1500000000000001</v>
      </c>
      <c r="I11372" s="8">
        <f t="shared" si="355"/>
        <v>3.45</v>
      </c>
      <c r="J11372" s="42">
        <f>VLOOKUP(B11372,Invoices!A:I,9,TRUE)</f>
        <v>2022</v>
      </c>
    </row>
    <row r="11373" spans="1:10" x14ac:dyDescent="0.15">
      <c r="A11373" t="s">
        <v>14733</v>
      </c>
      <c r="B11373" t="s">
        <v>2372</v>
      </c>
      <c r="C11373" t="s">
        <v>100</v>
      </c>
      <c r="D11373" t="s">
        <v>78</v>
      </c>
      <c r="E11373">
        <v>1</v>
      </c>
      <c r="F11373" s="8">
        <f>VLOOKUP(C11373,Products!$A$2:$E$20,5,TRUE)</f>
        <v>49.95</v>
      </c>
      <c r="G11373" s="8">
        <f t="shared" si="354"/>
        <v>49.95</v>
      </c>
      <c r="H11373" s="8">
        <f>VLOOKUP(C11373,Products!$A$2:$F$20,6,TRUE)</f>
        <v>19.950000000000003</v>
      </c>
      <c r="I11373" s="8">
        <f t="shared" si="355"/>
        <v>19.950000000000003</v>
      </c>
      <c r="J11373" s="42">
        <f>VLOOKUP(B11373,Invoices!A:I,9,TRUE)</f>
        <v>2022</v>
      </c>
    </row>
    <row r="11374" spans="1:10" x14ac:dyDescent="0.15">
      <c r="A11374" t="s">
        <v>14734</v>
      </c>
      <c r="B11374" t="s">
        <v>2372</v>
      </c>
      <c r="C11374" t="s">
        <v>94</v>
      </c>
      <c r="D11374" t="s">
        <v>86</v>
      </c>
      <c r="E11374">
        <v>10</v>
      </c>
      <c r="F11374" s="8">
        <f>VLOOKUP(C11374,Products!$A$2:$E$20,5,TRUE)</f>
        <v>3.5</v>
      </c>
      <c r="G11374" s="8">
        <f t="shared" si="354"/>
        <v>35</v>
      </c>
      <c r="H11374" s="8">
        <f>VLOOKUP(C11374,Products!$A$2:$F$20,6,TRUE)</f>
        <v>0.54999999999999982</v>
      </c>
      <c r="I11374" s="8">
        <f t="shared" si="355"/>
        <v>5.4999999999999982</v>
      </c>
      <c r="J11374" s="42">
        <f>VLOOKUP(B11374,Invoices!A:I,9,TRUE)</f>
        <v>2022</v>
      </c>
    </row>
    <row r="11375" spans="1:10" x14ac:dyDescent="0.15">
      <c r="A11375" t="s">
        <v>14735</v>
      </c>
      <c r="B11375" t="s">
        <v>2372</v>
      </c>
      <c r="C11375" t="s">
        <v>87</v>
      </c>
      <c r="D11375" t="s">
        <v>68</v>
      </c>
      <c r="E11375">
        <v>1</v>
      </c>
      <c r="F11375" s="8">
        <f>VLOOKUP(C11375,Products!$A$2:$E$20,5,TRUE)</f>
        <v>19.95</v>
      </c>
      <c r="G11375" s="8">
        <f t="shared" si="354"/>
        <v>19.95</v>
      </c>
      <c r="H11375" s="8">
        <f>VLOOKUP(C11375,Products!$A$2:$F$20,6,TRUE)</f>
        <v>7.4499999999999993</v>
      </c>
      <c r="I11375" s="8">
        <f t="shared" si="355"/>
        <v>7.4499999999999993</v>
      </c>
      <c r="J11375" s="42">
        <f>VLOOKUP(B11375,Invoices!A:I,9,TRUE)</f>
        <v>2022</v>
      </c>
    </row>
    <row r="11376" spans="1:10" x14ac:dyDescent="0.15">
      <c r="A11376" t="s">
        <v>14736</v>
      </c>
      <c r="B11376" t="s">
        <v>2372</v>
      </c>
      <c r="C11376" t="s">
        <v>96</v>
      </c>
      <c r="D11376" t="s">
        <v>75</v>
      </c>
      <c r="E11376">
        <v>2</v>
      </c>
      <c r="F11376" s="8">
        <f>VLOOKUP(C11376,Products!$A$2:$E$20,5,TRUE)</f>
        <v>79.95</v>
      </c>
      <c r="G11376" s="8">
        <f t="shared" si="354"/>
        <v>159.9</v>
      </c>
      <c r="H11376" s="8">
        <f>VLOOKUP(C11376,Products!$A$2:$F$20,6,TRUE)</f>
        <v>27.950000000000003</v>
      </c>
      <c r="I11376" s="8">
        <f t="shared" si="355"/>
        <v>55.900000000000006</v>
      </c>
      <c r="J11376" s="42">
        <f>VLOOKUP(B11376,Invoices!A:I,9,TRUE)</f>
        <v>2022</v>
      </c>
    </row>
    <row r="11377" spans="1:10" x14ac:dyDescent="0.15">
      <c r="A11377" t="s">
        <v>14737</v>
      </c>
      <c r="B11377" t="s">
        <v>2372</v>
      </c>
      <c r="C11377" t="s">
        <v>88</v>
      </c>
      <c r="D11377" t="s">
        <v>85</v>
      </c>
      <c r="E11377">
        <v>5</v>
      </c>
      <c r="F11377" s="8">
        <f>VLOOKUP(C11377,Products!$A$2:$E$20,5,TRUE)</f>
        <v>8.9499999999999993</v>
      </c>
      <c r="G11377" s="8">
        <f t="shared" si="354"/>
        <v>44.75</v>
      </c>
      <c r="H11377" s="8">
        <f>VLOOKUP(C11377,Products!$A$2:$F$20,6,TRUE)</f>
        <v>5.6999999999999993</v>
      </c>
      <c r="I11377" s="8">
        <f t="shared" si="355"/>
        <v>28.499999999999996</v>
      </c>
      <c r="J11377" s="42">
        <f>VLOOKUP(B11377,Invoices!A:I,9,TRUE)</f>
        <v>2022</v>
      </c>
    </row>
    <row r="11378" spans="1:10" x14ac:dyDescent="0.15">
      <c r="A11378" t="s">
        <v>14738</v>
      </c>
      <c r="B11378" t="s">
        <v>2372</v>
      </c>
      <c r="C11378" t="s">
        <v>99</v>
      </c>
      <c r="D11378" t="s">
        <v>84</v>
      </c>
      <c r="E11378">
        <v>1</v>
      </c>
      <c r="F11378" s="8">
        <f>VLOOKUP(C11378,Products!$A$2:$E$20,5,TRUE)</f>
        <v>3.5</v>
      </c>
      <c r="G11378" s="8">
        <f t="shared" si="354"/>
        <v>3.5</v>
      </c>
      <c r="H11378" s="8">
        <f>VLOOKUP(C11378,Products!$A$2:$F$20,6,TRUE)</f>
        <v>0.54999999999999982</v>
      </c>
      <c r="I11378" s="8">
        <f t="shared" si="355"/>
        <v>0.54999999999999982</v>
      </c>
      <c r="J11378" s="42">
        <f>VLOOKUP(B11378,Invoices!A:I,9,TRUE)</f>
        <v>2022</v>
      </c>
    </row>
    <row r="11379" spans="1:10" x14ac:dyDescent="0.15">
      <c r="A11379" t="s">
        <v>14739</v>
      </c>
      <c r="B11379" t="s">
        <v>2372</v>
      </c>
      <c r="C11379" t="s">
        <v>98</v>
      </c>
      <c r="D11379" t="s">
        <v>79</v>
      </c>
      <c r="E11379">
        <v>5</v>
      </c>
      <c r="F11379" s="8">
        <f>VLOOKUP(C11379,Products!$A$2:$E$20,5,TRUE)</f>
        <v>14.95</v>
      </c>
      <c r="G11379" s="8">
        <f t="shared" si="354"/>
        <v>74.75</v>
      </c>
      <c r="H11379" s="8">
        <f>VLOOKUP(C11379,Products!$A$2:$F$20,6,TRUE)</f>
        <v>3.0499999999999989</v>
      </c>
      <c r="I11379" s="8">
        <f t="shared" si="355"/>
        <v>15.249999999999995</v>
      </c>
      <c r="J11379" s="42">
        <f>VLOOKUP(B11379,Invoices!A:I,9,TRUE)</f>
        <v>2022</v>
      </c>
    </row>
    <row r="11380" spans="1:10" x14ac:dyDescent="0.15">
      <c r="A11380" t="s">
        <v>14740</v>
      </c>
      <c r="B11380" t="s">
        <v>2372</v>
      </c>
      <c r="C11380" t="s">
        <v>90</v>
      </c>
      <c r="D11380" t="s">
        <v>72</v>
      </c>
      <c r="E11380">
        <v>20</v>
      </c>
      <c r="F11380" s="8">
        <f>VLOOKUP(C11380,Products!$A$2:$E$20,5,TRUE)</f>
        <v>8.9499999999999993</v>
      </c>
      <c r="G11380" s="8">
        <f t="shared" si="354"/>
        <v>179</v>
      </c>
      <c r="H11380" s="8">
        <f>VLOOKUP(C11380,Products!$A$2:$F$20,6,TRUE)</f>
        <v>5.6999999999999993</v>
      </c>
      <c r="I11380" s="8">
        <f t="shared" si="355"/>
        <v>113.99999999999999</v>
      </c>
      <c r="J11380" s="42">
        <f>VLOOKUP(B11380,Invoices!A:I,9,TRUE)</f>
        <v>2022</v>
      </c>
    </row>
    <row r="11381" spans="1:10" x14ac:dyDescent="0.15">
      <c r="A11381" t="s">
        <v>14741</v>
      </c>
      <c r="B11381" t="s">
        <v>2373</v>
      </c>
      <c r="C11381" t="s">
        <v>90</v>
      </c>
      <c r="D11381" t="s">
        <v>72</v>
      </c>
      <c r="E11381">
        <v>20</v>
      </c>
      <c r="F11381" s="8">
        <f>VLOOKUP(C11381,Products!$A$2:$E$20,5,TRUE)</f>
        <v>8.9499999999999993</v>
      </c>
      <c r="G11381" s="8">
        <f t="shared" si="354"/>
        <v>179</v>
      </c>
      <c r="H11381" s="8">
        <f>VLOOKUP(C11381,Products!$A$2:$F$20,6,TRUE)</f>
        <v>5.6999999999999993</v>
      </c>
      <c r="I11381" s="8">
        <f t="shared" si="355"/>
        <v>113.99999999999999</v>
      </c>
      <c r="J11381" s="42">
        <f>VLOOKUP(B11381,Invoices!A:I,9,TRUE)</f>
        <v>2022</v>
      </c>
    </row>
    <row r="11382" spans="1:10" x14ac:dyDescent="0.15">
      <c r="A11382" t="s">
        <v>14742</v>
      </c>
      <c r="B11382" t="s">
        <v>2373</v>
      </c>
      <c r="C11382" t="s">
        <v>94</v>
      </c>
      <c r="D11382" t="s">
        <v>86</v>
      </c>
      <c r="E11382">
        <v>1</v>
      </c>
      <c r="F11382" s="8">
        <f>VLOOKUP(C11382,Products!$A$2:$E$20,5,TRUE)</f>
        <v>3.5</v>
      </c>
      <c r="G11382" s="8">
        <f t="shared" si="354"/>
        <v>3.5</v>
      </c>
      <c r="H11382" s="8">
        <f>VLOOKUP(C11382,Products!$A$2:$F$20,6,TRUE)</f>
        <v>0.54999999999999982</v>
      </c>
      <c r="I11382" s="8">
        <f t="shared" si="355"/>
        <v>0.54999999999999982</v>
      </c>
      <c r="J11382" s="42">
        <f>VLOOKUP(B11382,Invoices!A:I,9,TRUE)</f>
        <v>2022</v>
      </c>
    </row>
    <row r="11383" spans="1:10" x14ac:dyDescent="0.15">
      <c r="A11383" t="s">
        <v>14743</v>
      </c>
      <c r="B11383" t="s">
        <v>2374</v>
      </c>
      <c r="C11383" t="s">
        <v>104</v>
      </c>
      <c r="D11383" t="s">
        <v>71</v>
      </c>
      <c r="E11383">
        <v>2</v>
      </c>
      <c r="F11383" s="8">
        <f>VLOOKUP(C11383,Products!$A$2:$E$20,5,TRUE)</f>
        <v>2.95</v>
      </c>
      <c r="G11383" s="8">
        <f t="shared" si="354"/>
        <v>5.9</v>
      </c>
      <c r="H11383" s="8">
        <f>VLOOKUP(C11383,Products!$A$2:$F$20,6,TRUE)</f>
        <v>1.1500000000000001</v>
      </c>
      <c r="I11383" s="8">
        <f t="shared" si="355"/>
        <v>2.3000000000000003</v>
      </c>
      <c r="J11383" s="42">
        <f>VLOOKUP(B11383,Invoices!A:I,9,TRUE)</f>
        <v>2022</v>
      </c>
    </row>
    <row r="11384" spans="1:10" x14ac:dyDescent="0.15">
      <c r="A11384" t="s">
        <v>14744</v>
      </c>
      <c r="B11384" t="s">
        <v>2374</v>
      </c>
      <c r="C11384" t="s">
        <v>88</v>
      </c>
      <c r="D11384" t="s">
        <v>85</v>
      </c>
      <c r="E11384">
        <v>6</v>
      </c>
      <c r="F11384" s="8">
        <f>VLOOKUP(C11384,Products!$A$2:$E$20,5,TRUE)</f>
        <v>8.9499999999999993</v>
      </c>
      <c r="G11384" s="8">
        <f t="shared" si="354"/>
        <v>53.699999999999996</v>
      </c>
      <c r="H11384" s="8">
        <f>VLOOKUP(C11384,Products!$A$2:$F$20,6,TRUE)</f>
        <v>5.6999999999999993</v>
      </c>
      <c r="I11384" s="8">
        <f t="shared" si="355"/>
        <v>34.199999999999996</v>
      </c>
      <c r="J11384" s="42">
        <f>VLOOKUP(B11384,Invoices!A:I,9,TRUE)</f>
        <v>2022</v>
      </c>
    </row>
    <row r="11385" spans="1:10" x14ac:dyDescent="0.15">
      <c r="A11385" t="s">
        <v>14745</v>
      </c>
      <c r="B11385" t="s">
        <v>2374</v>
      </c>
      <c r="C11385" t="s">
        <v>95</v>
      </c>
      <c r="D11385" t="s">
        <v>73</v>
      </c>
      <c r="E11385">
        <v>4</v>
      </c>
      <c r="F11385" s="8">
        <f>VLOOKUP(C11385,Products!$A$2:$E$20,5,TRUE)</f>
        <v>12.95</v>
      </c>
      <c r="G11385" s="8">
        <f t="shared" si="354"/>
        <v>51.8</v>
      </c>
      <c r="H11385" s="8">
        <f>VLOOKUP(C11385,Products!$A$2:$F$20,6,TRUE)</f>
        <v>4.1999999999999993</v>
      </c>
      <c r="I11385" s="8">
        <f t="shared" si="355"/>
        <v>16.799999999999997</v>
      </c>
      <c r="J11385" s="42">
        <f>VLOOKUP(B11385,Invoices!A:I,9,TRUE)</f>
        <v>2022</v>
      </c>
    </row>
    <row r="11386" spans="1:10" x14ac:dyDescent="0.15">
      <c r="A11386" t="s">
        <v>14746</v>
      </c>
      <c r="B11386" t="s">
        <v>2375</v>
      </c>
      <c r="C11386" t="s">
        <v>101</v>
      </c>
      <c r="D11386" t="s">
        <v>69</v>
      </c>
      <c r="E11386">
        <v>6</v>
      </c>
      <c r="F11386" s="8">
        <f>VLOOKUP(C11386,Products!$A$2:$E$20,5,TRUE)</f>
        <v>129.94999999999999</v>
      </c>
      <c r="G11386" s="8">
        <f t="shared" si="354"/>
        <v>779.69999999999993</v>
      </c>
      <c r="H11386" s="8">
        <f>VLOOKUP(C11386,Products!$A$2:$F$20,6,TRUE)</f>
        <v>40.449999999999989</v>
      </c>
      <c r="I11386" s="8">
        <f t="shared" si="355"/>
        <v>242.69999999999993</v>
      </c>
      <c r="J11386" s="42">
        <f>VLOOKUP(B11386,Invoices!A:I,9,TRUE)</f>
        <v>2022</v>
      </c>
    </row>
    <row r="11387" spans="1:10" x14ac:dyDescent="0.15">
      <c r="A11387" t="s">
        <v>14747</v>
      </c>
      <c r="B11387" t="s">
        <v>2375</v>
      </c>
      <c r="C11387" t="s">
        <v>92</v>
      </c>
      <c r="D11387" t="s">
        <v>82</v>
      </c>
      <c r="E11387">
        <v>1</v>
      </c>
      <c r="F11387" s="8">
        <f>VLOOKUP(C11387,Products!$A$2:$E$20,5,TRUE)</f>
        <v>19.95</v>
      </c>
      <c r="G11387" s="8">
        <f t="shared" si="354"/>
        <v>19.95</v>
      </c>
      <c r="H11387" s="8">
        <f>VLOOKUP(C11387,Products!$A$2:$F$20,6,TRUE)</f>
        <v>7.4499999999999993</v>
      </c>
      <c r="I11387" s="8">
        <f t="shared" si="355"/>
        <v>7.4499999999999993</v>
      </c>
      <c r="J11387" s="42">
        <f>VLOOKUP(B11387,Invoices!A:I,9,TRUE)</f>
        <v>2022</v>
      </c>
    </row>
    <row r="11388" spans="1:10" x14ac:dyDescent="0.15">
      <c r="A11388" t="s">
        <v>14748</v>
      </c>
      <c r="B11388" t="s">
        <v>2375</v>
      </c>
      <c r="C11388" t="s">
        <v>97</v>
      </c>
      <c r="D11388" t="s">
        <v>74</v>
      </c>
      <c r="E11388">
        <v>20</v>
      </c>
      <c r="F11388" s="8">
        <f>VLOOKUP(C11388,Products!$A$2:$E$20,5,TRUE)</f>
        <v>1.5</v>
      </c>
      <c r="G11388" s="8">
        <f t="shared" si="354"/>
        <v>30</v>
      </c>
      <c r="H11388" s="8">
        <f>VLOOKUP(C11388,Products!$A$2:$F$20,6,TRUE)</f>
        <v>0.5</v>
      </c>
      <c r="I11388" s="8">
        <f t="shared" si="355"/>
        <v>10</v>
      </c>
      <c r="J11388" s="42">
        <f>VLOOKUP(B11388,Invoices!A:I,9,TRUE)</f>
        <v>2022</v>
      </c>
    </row>
    <row r="11389" spans="1:10" x14ac:dyDescent="0.15">
      <c r="A11389" t="s">
        <v>14749</v>
      </c>
      <c r="B11389" t="s">
        <v>2375</v>
      </c>
      <c r="C11389" t="s">
        <v>98</v>
      </c>
      <c r="D11389" t="s">
        <v>79</v>
      </c>
      <c r="E11389">
        <v>50</v>
      </c>
      <c r="F11389" s="8">
        <f>VLOOKUP(C11389,Products!$A$2:$E$20,5,TRUE)</f>
        <v>14.95</v>
      </c>
      <c r="G11389" s="8">
        <f t="shared" si="354"/>
        <v>747.5</v>
      </c>
      <c r="H11389" s="8">
        <f>VLOOKUP(C11389,Products!$A$2:$F$20,6,TRUE)</f>
        <v>3.0499999999999989</v>
      </c>
      <c r="I11389" s="8">
        <f t="shared" si="355"/>
        <v>152.49999999999994</v>
      </c>
      <c r="J11389" s="42">
        <f>VLOOKUP(B11389,Invoices!A:I,9,TRUE)</f>
        <v>2022</v>
      </c>
    </row>
    <row r="11390" spans="1:10" x14ac:dyDescent="0.15">
      <c r="A11390" t="s">
        <v>14750</v>
      </c>
      <c r="B11390" t="s">
        <v>2376</v>
      </c>
      <c r="C11390" t="s">
        <v>102</v>
      </c>
      <c r="D11390" t="s">
        <v>83</v>
      </c>
      <c r="E11390">
        <v>1</v>
      </c>
      <c r="F11390" s="8">
        <f>VLOOKUP(C11390,Products!$A$2:$E$20,5,TRUE)</f>
        <v>29.95</v>
      </c>
      <c r="G11390" s="8">
        <f t="shared" si="354"/>
        <v>29.95</v>
      </c>
      <c r="H11390" s="8">
        <f>VLOOKUP(C11390,Products!$A$2:$F$20,6,TRUE)</f>
        <v>15</v>
      </c>
      <c r="I11390" s="8">
        <f t="shared" si="355"/>
        <v>15</v>
      </c>
      <c r="J11390" s="42">
        <f>VLOOKUP(B11390,Invoices!A:I,9,TRUE)</f>
        <v>2022</v>
      </c>
    </row>
    <row r="11391" spans="1:10" x14ac:dyDescent="0.15">
      <c r="A11391" t="s">
        <v>14751</v>
      </c>
      <c r="B11391" t="s">
        <v>2376</v>
      </c>
      <c r="C11391" t="s">
        <v>97</v>
      </c>
      <c r="D11391" t="s">
        <v>74</v>
      </c>
      <c r="E11391">
        <v>1</v>
      </c>
      <c r="F11391" s="8">
        <f>VLOOKUP(C11391,Products!$A$2:$E$20,5,TRUE)</f>
        <v>1.5</v>
      </c>
      <c r="G11391" s="8">
        <f t="shared" si="354"/>
        <v>1.5</v>
      </c>
      <c r="H11391" s="8">
        <f>VLOOKUP(C11391,Products!$A$2:$F$20,6,TRUE)</f>
        <v>0.5</v>
      </c>
      <c r="I11391" s="8">
        <f t="shared" si="355"/>
        <v>0.5</v>
      </c>
      <c r="J11391" s="42">
        <f>VLOOKUP(B11391,Invoices!A:I,9,TRUE)</f>
        <v>2022</v>
      </c>
    </row>
    <row r="11392" spans="1:10" x14ac:dyDescent="0.15">
      <c r="A11392" t="s">
        <v>14752</v>
      </c>
      <c r="B11392" t="s">
        <v>2376</v>
      </c>
      <c r="C11392" t="s">
        <v>95</v>
      </c>
      <c r="D11392" t="s">
        <v>73</v>
      </c>
      <c r="E11392">
        <v>3</v>
      </c>
      <c r="F11392" s="8">
        <f>VLOOKUP(C11392,Products!$A$2:$E$20,5,TRUE)</f>
        <v>12.95</v>
      </c>
      <c r="G11392" s="8">
        <f t="shared" si="354"/>
        <v>38.849999999999994</v>
      </c>
      <c r="H11392" s="8">
        <f>VLOOKUP(C11392,Products!$A$2:$F$20,6,TRUE)</f>
        <v>4.1999999999999993</v>
      </c>
      <c r="I11392" s="8">
        <f t="shared" si="355"/>
        <v>12.599999999999998</v>
      </c>
      <c r="J11392" s="42">
        <f>VLOOKUP(B11392,Invoices!A:I,9,TRUE)</f>
        <v>2022</v>
      </c>
    </row>
    <row r="11393" spans="1:10" x14ac:dyDescent="0.15">
      <c r="A11393" t="s">
        <v>14753</v>
      </c>
      <c r="B11393" t="s">
        <v>2376</v>
      </c>
      <c r="C11393" t="s">
        <v>90</v>
      </c>
      <c r="D11393" t="s">
        <v>72</v>
      </c>
      <c r="E11393">
        <v>4</v>
      </c>
      <c r="F11393" s="8">
        <f>VLOOKUP(C11393,Products!$A$2:$E$20,5,TRUE)</f>
        <v>8.9499999999999993</v>
      </c>
      <c r="G11393" s="8">
        <f t="shared" si="354"/>
        <v>35.799999999999997</v>
      </c>
      <c r="H11393" s="8">
        <f>VLOOKUP(C11393,Products!$A$2:$F$20,6,TRUE)</f>
        <v>5.6999999999999993</v>
      </c>
      <c r="I11393" s="8">
        <f t="shared" si="355"/>
        <v>22.799999999999997</v>
      </c>
      <c r="J11393" s="42">
        <f>VLOOKUP(B11393,Invoices!A:I,9,TRUE)</f>
        <v>2022</v>
      </c>
    </row>
    <row r="11394" spans="1:10" x14ac:dyDescent="0.15">
      <c r="A11394" t="s">
        <v>14754</v>
      </c>
      <c r="B11394" t="s">
        <v>2376</v>
      </c>
      <c r="C11394" t="s">
        <v>93</v>
      </c>
      <c r="D11394" t="s">
        <v>76</v>
      </c>
      <c r="E11394">
        <v>2</v>
      </c>
      <c r="F11394" s="8">
        <f>VLOOKUP(C11394,Products!$A$2:$E$20,5,TRUE)</f>
        <v>9.9499999999999993</v>
      </c>
      <c r="G11394" s="8">
        <f t="shared" si="354"/>
        <v>19.899999999999999</v>
      </c>
      <c r="H11394" s="8">
        <f>VLOOKUP(C11394,Products!$A$2:$F$20,6,TRUE)</f>
        <v>1.9499999999999993</v>
      </c>
      <c r="I11394" s="8">
        <f t="shared" si="355"/>
        <v>3.8999999999999986</v>
      </c>
      <c r="J11394" s="42">
        <f>VLOOKUP(B11394,Invoices!A:I,9,TRUE)</f>
        <v>2022</v>
      </c>
    </row>
    <row r="11395" spans="1:10" x14ac:dyDescent="0.15">
      <c r="A11395" t="s">
        <v>14755</v>
      </c>
      <c r="B11395" t="s">
        <v>2376</v>
      </c>
      <c r="C11395" t="s">
        <v>92</v>
      </c>
      <c r="D11395" t="s">
        <v>82</v>
      </c>
      <c r="E11395">
        <v>30</v>
      </c>
      <c r="F11395" s="8">
        <f>VLOOKUP(C11395,Products!$A$2:$E$20,5,TRUE)</f>
        <v>19.95</v>
      </c>
      <c r="G11395" s="8">
        <f t="shared" ref="G11395:G11458" si="356">F11395*E11395</f>
        <v>598.5</v>
      </c>
      <c r="H11395" s="8">
        <f>VLOOKUP(C11395,Products!$A$2:$F$20,6,TRUE)</f>
        <v>7.4499999999999993</v>
      </c>
      <c r="I11395" s="8">
        <f t="shared" ref="I11395:I11458" si="357">H11395*E11395</f>
        <v>223.49999999999997</v>
      </c>
      <c r="J11395" s="42">
        <f>VLOOKUP(B11395,Invoices!A:I,9,TRUE)</f>
        <v>2022</v>
      </c>
    </row>
    <row r="11396" spans="1:10" x14ac:dyDescent="0.15">
      <c r="A11396" t="s">
        <v>14756</v>
      </c>
      <c r="B11396" t="s">
        <v>2376</v>
      </c>
      <c r="C11396" t="s">
        <v>96</v>
      </c>
      <c r="D11396" t="s">
        <v>75</v>
      </c>
      <c r="E11396">
        <v>4</v>
      </c>
      <c r="F11396" s="8">
        <f>VLOOKUP(C11396,Products!$A$2:$E$20,5,TRUE)</f>
        <v>79.95</v>
      </c>
      <c r="G11396" s="8">
        <f t="shared" si="356"/>
        <v>319.8</v>
      </c>
      <c r="H11396" s="8">
        <f>VLOOKUP(C11396,Products!$A$2:$F$20,6,TRUE)</f>
        <v>27.950000000000003</v>
      </c>
      <c r="I11396" s="8">
        <f t="shared" si="357"/>
        <v>111.80000000000001</v>
      </c>
      <c r="J11396" s="42">
        <f>VLOOKUP(B11396,Invoices!A:I,9,TRUE)</f>
        <v>2022</v>
      </c>
    </row>
    <row r="11397" spans="1:10" x14ac:dyDescent="0.15">
      <c r="A11397" t="s">
        <v>14757</v>
      </c>
      <c r="B11397" t="s">
        <v>2376</v>
      </c>
      <c r="C11397" t="s">
        <v>104</v>
      </c>
      <c r="D11397" t="s">
        <v>71</v>
      </c>
      <c r="E11397">
        <v>1</v>
      </c>
      <c r="F11397" s="8">
        <f>VLOOKUP(C11397,Products!$A$2:$E$20,5,TRUE)</f>
        <v>2.95</v>
      </c>
      <c r="G11397" s="8">
        <f t="shared" si="356"/>
        <v>2.95</v>
      </c>
      <c r="H11397" s="8">
        <f>VLOOKUP(C11397,Products!$A$2:$F$20,6,TRUE)</f>
        <v>1.1500000000000001</v>
      </c>
      <c r="I11397" s="8">
        <f t="shared" si="357"/>
        <v>1.1500000000000001</v>
      </c>
      <c r="J11397" s="42">
        <f>VLOOKUP(B11397,Invoices!A:I,9,TRUE)</f>
        <v>2022</v>
      </c>
    </row>
    <row r="11398" spans="1:10" x14ac:dyDescent="0.15">
      <c r="A11398" t="s">
        <v>14758</v>
      </c>
      <c r="B11398" t="s">
        <v>2376</v>
      </c>
      <c r="C11398" t="s">
        <v>105</v>
      </c>
      <c r="D11398" t="s">
        <v>81</v>
      </c>
      <c r="E11398">
        <v>1</v>
      </c>
      <c r="F11398" s="8">
        <f>VLOOKUP(C11398,Products!$A$2:$E$20,5,TRUE)</f>
        <v>8.9499999999999993</v>
      </c>
      <c r="G11398" s="8">
        <f t="shared" si="356"/>
        <v>8.9499999999999993</v>
      </c>
      <c r="H11398" s="8">
        <f>VLOOKUP(C11398,Products!$A$2:$F$20,6,TRUE)</f>
        <v>3.1999999999999993</v>
      </c>
      <c r="I11398" s="8">
        <f t="shared" si="357"/>
        <v>3.1999999999999993</v>
      </c>
      <c r="J11398" s="42">
        <f>VLOOKUP(B11398,Invoices!A:I,9,TRUE)</f>
        <v>2022</v>
      </c>
    </row>
    <row r="11399" spans="1:10" x14ac:dyDescent="0.15">
      <c r="A11399" t="s">
        <v>14759</v>
      </c>
      <c r="B11399" t="s">
        <v>2376</v>
      </c>
      <c r="C11399" t="s">
        <v>99</v>
      </c>
      <c r="D11399" t="s">
        <v>84</v>
      </c>
      <c r="E11399">
        <v>1</v>
      </c>
      <c r="F11399" s="8">
        <f>VLOOKUP(C11399,Products!$A$2:$E$20,5,TRUE)</f>
        <v>3.5</v>
      </c>
      <c r="G11399" s="8">
        <f t="shared" si="356"/>
        <v>3.5</v>
      </c>
      <c r="H11399" s="8">
        <f>VLOOKUP(C11399,Products!$A$2:$F$20,6,TRUE)</f>
        <v>0.54999999999999982</v>
      </c>
      <c r="I11399" s="8">
        <f t="shared" si="357"/>
        <v>0.54999999999999982</v>
      </c>
      <c r="J11399" s="42">
        <f>VLOOKUP(B11399,Invoices!A:I,9,TRUE)</f>
        <v>2022</v>
      </c>
    </row>
    <row r="11400" spans="1:10" x14ac:dyDescent="0.15">
      <c r="A11400" t="s">
        <v>14760</v>
      </c>
      <c r="B11400" t="s">
        <v>2377</v>
      </c>
      <c r="C11400" t="s">
        <v>99</v>
      </c>
      <c r="D11400" t="s">
        <v>84</v>
      </c>
      <c r="E11400">
        <v>1</v>
      </c>
      <c r="F11400" s="8">
        <f>VLOOKUP(C11400,Products!$A$2:$E$20,5,TRUE)</f>
        <v>3.5</v>
      </c>
      <c r="G11400" s="8">
        <f t="shared" si="356"/>
        <v>3.5</v>
      </c>
      <c r="H11400" s="8">
        <f>VLOOKUP(C11400,Products!$A$2:$F$20,6,TRUE)</f>
        <v>0.54999999999999982</v>
      </c>
      <c r="I11400" s="8">
        <f t="shared" si="357"/>
        <v>0.54999999999999982</v>
      </c>
      <c r="J11400" s="42">
        <f>VLOOKUP(B11400,Invoices!A:I,9,TRUE)</f>
        <v>2022</v>
      </c>
    </row>
    <row r="11401" spans="1:10" x14ac:dyDescent="0.15">
      <c r="A11401" t="s">
        <v>14761</v>
      </c>
      <c r="B11401" t="s">
        <v>2378</v>
      </c>
      <c r="C11401" t="s">
        <v>90</v>
      </c>
      <c r="D11401" t="s">
        <v>72</v>
      </c>
      <c r="E11401">
        <v>1</v>
      </c>
      <c r="F11401" s="8">
        <f>VLOOKUP(C11401,Products!$A$2:$E$20,5,TRUE)</f>
        <v>8.9499999999999993</v>
      </c>
      <c r="G11401" s="8">
        <f t="shared" si="356"/>
        <v>8.9499999999999993</v>
      </c>
      <c r="H11401" s="8">
        <f>VLOOKUP(C11401,Products!$A$2:$F$20,6,TRUE)</f>
        <v>5.6999999999999993</v>
      </c>
      <c r="I11401" s="8">
        <f t="shared" si="357"/>
        <v>5.6999999999999993</v>
      </c>
      <c r="J11401" s="42">
        <f>VLOOKUP(B11401,Invoices!A:I,9,TRUE)</f>
        <v>2022</v>
      </c>
    </row>
    <row r="11402" spans="1:10" x14ac:dyDescent="0.15">
      <c r="A11402" t="s">
        <v>14762</v>
      </c>
      <c r="B11402" t="s">
        <v>2378</v>
      </c>
      <c r="C11402" t="s">
        <v>94</v>
      </c>
      <c r="D11402" t="s">
        <v>86</v>
      </c>
      <c r="E11402">
        <v>24</v>
      </c>
      <c r="F11402" s="8">
        <f>VLOOKUP(C11402,Products!$A$2:$E$20,5,TRUE)</f>
        <v>3.5</v>
      </c>
      <c r="G11402" s="8">
        <f t="shared" si="356"/>
        <v>84</v>
      </c>
      <c r="H11402" s="8">
        <f>VLOOKUP(C11402,Products!$A$2:$F$20,6,TRUE)</f>
        <v>0.54999999999999982</v>
      </c>
      <c r="I11402" s="8">
        <f t="shared" si="357"/>
        <v>13.199999999999996</v>
      </c>
      <c r="J11402" s="42">
        <f>VLOOKUP(B11402,Invoices!A:I,9,TRUE)</f>
        <v>2022</v>
      </c>
    </row>
    <row r="11403" spans="1:10" x14ac:dyDescent="0.15">
      <c r="A11403" t="s">
        <v>14763</v>
      </c>
      <c r="B11403" t="s">
        <v>2378</v>
      </c>
      <c r="C11403" t="s">
        <v>98</v>
      </c>
      <c r="D11403" t="s">
        <v>79</v>
      </c>
      <c r="E11403">
        <v>1</v>
      </c>
      <c r="F11403" s="8">
        <f>VLOOKUP(C11403,Products!$A$2:$E$20,5,TRUE)</f>
        <v>14.95</v>
      </c>
      <c r="G11403" s="8">
        <f t="shared" si="356"/>
        <v>14.95</v>
      </c>
      <c r="H11403" s="8">
        <f>VLOOKUP(C11403,Products!$A$2:$F$20,6,TRUE)</f>
        <v>3.0499999999999989</v>
      </c>
      <c r="I11403" s="8">
        <f t="shared" si="357"/>
        <v>3.0499999999999989</v>
      </c>
      <c r="J11403" s="42">
        <f>VLOOKUP(B11403,Invoices!A:I,9,TRUE)</f>
        <v>2022</v>
      </c>
    </row>
    <row r="11404" spans="1:10" x14ac:dyDescent="0.15">
      <c r="A11404" t="s">
        <v>14764</v>
      </c>
      <c r="B11404" t="s">
        <v>2378</v>
      </c>
      <c r="C11404" t="s">
        <v>96</v>
      </c>
      <c r="D11404" t="s">
        <v>75</v>
      </c>
      <c r="E11404">
        <v>50</v>
      </c>
      <c r="F11404" s="8">
        <f>VLOOKUP(C11404,Products!$A$2:$E$20,5,TRUE)</f>
        <v>79.95</v>
      </c>
      <c r="G11404" s="8">
        <f t="shared" si="356"/>
        <v>3997.5</v>
      </c>
      <c r="H11404" s="8">
        <f>VLOOKUP(C11404,Products!$A$2:$F$20,6,TRUE)</f>
        <v>27.950000000000003</v>
      </c>
      <c r="I11404" s="8">
        <f t="shared" si="357"/>
        <v>1397.5000000000002</v>
      </c>
      <c r="J11404" s="42">
        <f>VLOOKUP(B11404,Invoices!A:I,9,TRUE)</f>
        <v>2022</v>
      </c>
    </row>
    <row r="11405" spans="1:10" x14ac:dyDescent="0.15">
      <c r="A11405" t="s">
        <v>14765</v>
      </c>
      <c r="B11405" t="s">
        <v>2378</v>
      </c>
      <c r="C11405" t="s">
        <v>100</v>
      </c>
      <c r="D11405" t="s">
        <v>78</v>
      </c>
      <c r="E11405">
        <v>2</v>
      </c>
      <c r="F11405" s="8">
        <f>VLOOKUP(C11405,Products!$A$2:$E$20,5,TRUE)</f>
        <v>49.95</v>
      </c>
      <c r="G11405" s="8">
        <f t="shared" si="356"/>
        <v>99.9</v>
      </c>
      <c r="H11405" s="8">
        <f>VLOOKUP(C11405,Products!$A$2:$F$20,6,TRUE)</f>
        <v>19.950000000000003</v>
      </c>
      <c r="I11405" s="8">
        <f t="shared" si="357"/>
        <v>39.900000000000006</v>
      </c>
      <c r="J11405" s="42">
        <f>VLOOKUP(B11405,Invoices!A:I,9,TRUE)</f>
        <v>2022</v>
      </c>
    </row>
    <row r="11406" spans="1:10" x14ac:dyDescent="0.15">
      <c r="A11406" t="s">
        <v>14766</v>
      </c>
      <c r="B11406" t="s">
        <v>2378</v>
      </c>
      <c r="C11406" t="s">
        <v>104</v>
      </c>
      <c r="D11406" t="s">
        <v>71</v>
      </c>
      <c r="E11406">
        <v>12</v>
      </c>
      <c r="F11406" s="8">
        <f>VLOOKUP(C11406,Products!$A$2:$E$20,5,TRUE)</f>
        <v>2.95</v>
      </c>
      <c r="G11406" s="8">
        <f t="shared" si="356"/>
        <v>35.400000000000006</v>
      </c>
      <c r="H11406" s="8">
        <f>VLOOKUP(C11406,Products!$A$2:$F$20,6,TRUE)</f>
        <v>1.1500000000000001</v>
      </c>
      <c r="I11406" s="8">
        <f t="shared" si="357"/>
        <v>13.8</v>
      </c>
      <c r="J11406" s="42">
        <f>VLOOKUP(B11406,Invoices!A:I,9,TRUE)</f>
        <v>2022</v>
      </c>
    </row>
    <row r="11407" spans="1:10" x14ac:dyDescent="0.15">
      <c r="A11407" t="s">
        <v>14767</v>
      </c>
      <c r="B11407" t="s">
        <v>2379</v>
      </c>
      <c r="C11407" t="s">
        <v>102</v>
      </c>
      <c r="D11407" t="s">
        <v>83</v>
      </c>
      <c r="E11407">
        <v>7</v>
      </c>
      <c r="F11407" s="8">
        <f>VLOOKUP(C11407,Products!$A$2:$E$20,5,TRUE)</f>
        <v>29.95</v>
      </c>
      <c r="G11407" s="8">
        <f t="shared" si="356"/>
        <v>209.65</v>
      </c>
      <c r="H11407" s="8">
        <f>VLOOKUP(C11407,Products!$A$2:$F$20,6,TRUE)</f>
        <v>15</v>
      </c>
      <c r="I11407" s="8">
        <f t="shared" si="357"/>
        <v>105</v>
      </c>
      <c r="J11407" s="42">
        <f>VLOOKUP(B11407,Invoices!A:I,9,TRUE)</f>
        <v>2022</v>
      </c>
    </row>
    <row r="11408" spans="1:10" x14ac:dyDescent="0.15">
      <c r="A11408" t="s">
        <v>14768</v>
      </c>
      <c r="B11408" t="s">
        <v>2379</v>
      </c>
      <c r="C11408" t="s">
        <v>87</v>
      </c>
      <c r="D11408" t="s">
        <v>68</v>
      </c>
      <c r="E11408">
        <v>10</v>
      </c>
      <c r="F11408" s="8">
        <f>VLOOKUP(C11408,Products!$A$2:$E$20,5,TRUE)</f>
        <v>19.95</v>
      </c>
      <c r="G11408" s="8">
        <f t="shared" si="356"/>
        <v>199.5</v>
      </c>
      <c r="H11408" s="8">
        <f>VLOOKUP(C11408,Products!$A$2:$F$20,6,TRUE)</f>
        <v>7.4499999999999993</v>
      </c>
      <c r="I11408" s="8">
        <f t="shared" si="357"/>
        <v>74.5</v>
      </c>
      <c r="J11408" s="42">
        <f>VLOOKUP(B11408,Invoices!A:I,9,TRUE)</f>
        <v>2022</v>
      </c>
    </row>
    <row r="11409" spans="1:10" x14ac:dyDescent="0.15">
      <c r="A11409" t="s">
        <v>14769</v>
      </c>
      <c r="B11409" t="s">
        <v>2380</v>
      </c>
      <c r="C11409" t="s">
        <v>104</v>
      </c>
      <c r="D11409" t="s">
        <v>71</v>
      </c>
      <c r="E11409">
        <v>1</v>
      </c>
      <c r="F11409" s="8">
        <f>VLOOKUP(C11409,Products!$A$2:$E$20,5,TRUE)</f>
        <v>2.95</v>
      </c>
      <c r="G11409" s="8">
        <f t="shared" si="356"/>
        <v>2.95</v>
      </c>
      <c r="H11409" s="8">
        <f>VLOOKUP(C11409,Products!$A$2:$F$20,6,TRUE)</f>
        <v>1.1500000000000001</v>
      </c>
      <c r="I11409" s="8">
        <f t="shared" si="357"/>
        <v>1.1500000000000001</v>
      </c>
      <c r="J11409" s="42">
        <f>VLOOKUP(B11409,Invoices!A:I,9,TRUE)</f>
        <v>2022</v>
      </c>
    </row>
    <row r="11410" spans="1:10" x14ac:dyDescent="0.15">
      <c r="A11410" t="s">
        <v>14770</v>
      </c>
      <c r="B11410" t="s">
        <v>2380</v>
      </c>
      <c r="C11410" t="s">
        <v>105</v>
      </c>
      <c r="D11410" t="s">
        <v>81</v>
      </c>
      <c r="E11410">
        <v>1</v>
      </c>
      <c r="F11410" s="8">
        <f>VLOOKUP(C11410,Products!$A$2:$E$20,5,TRUE)</f>
        <v>8.9499999999999993</v>
      </c>
      <c r="G11410" s="8">
        <f t="shared" si="356"/>
        <v>8.9499999999999993</v>
      </c>
      <c r="H11410" s="8">
        <f>VLOOKUP(C11410,Products!$A$2:$F$20,6,TRUE)</f>
        <v>3.1999999999999993</v>
      </c>
      <c r="I11410" s="8">
        <f t="shared" si="357"/>
        <v>3.1999999999999993</v>
      </c>
      <c r="J11410" s="42">
        <f>VLOOKUP(B11410,Invoices!A:I,9,TRUE)</f>
        <v>2022</v>
      </c>
    </row>
    <row r="11411" spans="1:10" x14ac:dyDescent="0.15">
      <c r="A11411" t="s">
        <v>14771</v>
      </c>
      <c r="B11411" t="s">
        <v>2380</v>
      </c>
      <c r="C11411" t="s">
        <v>89</v>
      </c>
      <c r="D11411" t="s">
        <v>80</v>
      </c>
      <c r="E11411">
        <v>1</v>
      </c>
      <c r="F11411" s="8">
        <f>VLOOKUP(C11411,Products!$A$2:$E$20,5,TRUE)</f>
        <v>15.95</v>
      </c>
      <c r="G11411" s="8">
        <f t="shared" si="356"/>
        <v>15.95</v>
      </c>
      <c r="H11411" s="8">
        <f>VLOOKUP(C11411,Products!$A$2:$F$20,6,TRUE)</f>
        <v>6</v>
      </c>
      <c r="I11411" s="8">
        <f t="shared" si="357"/>
        <v>6</v>
      </c>
      <c r="J11411" s="42">
        <f>VLOOKUP(B11411,Invoices!A:I,9,TRUE)</f>
        <v>2022</v>
      </c>
    </row>
    <row r="11412" spans="1:10" x14ac:dyDescent="0.15">
      <c r="A11412" t="s">
        <v>14772</v>
      </c>
      <c r="B11412" t="s">
        <v>2380</v>
      </c>
      <c r="C11412" t="s">
        <v>103</v>
      </c>
      <c r="D11412" t="s">
        <v>77</v>
      </c>
      <c r="E11412">
        <v>1</v>
      </c>
      <c r="F11412" s="8">
        <f>VLOOKUP(C11412,Products!$A$2:$E$20,5,TRUE)</f>
        <v>8.9499999999999993</v>
      </c>
      <c r="G11412" s="8">
        <f t="shared" si="356"/>
        <v>8.9499999999999993</v>
      </c>
      <c r="H11412" s="8">
        <f>VLOOKUP(C11412,Products!$A$2:$F$20,6,TRUE)</f>
        <v>3.1999999999999993</v>
      </c>
      <c r="I11412" s="8">
        <f t="shared" si="357"/>
        <v>3.1999999999999993</v>
      </c>
      <c r="J11412" s="42">
        <f>VLOOKUP(B11412,Invoices!A:I,9,TRUE)</f>
        <v>2022</v>
      </c>
    </row>
    <row r="11413" spans="1:10" x14ac:dyDescent="0.15">
      <c r="A11413" t="s">
        <v>14773</v>
      </c>
      <c r="B11413" t="s">
        <v>2380</v>
      </c>
      <c r="C11413" t="s">
        <v>92</v>
      </c>
      <c r="D11413" t="s">
        <v>82</v>
      </c>
      <c r="E11413">
        <v>3</v>
      </c>
      <c r="F11413" s="8">
        <f>VLOOKUP(C11413,Products!$A$2:$E$20,5,TRUE)</f>
        <v>19.95</v>
      </c>
      <c r="G11413" s="8">
        <f t="shared" si="356"/>
        <v>59.849999999999994</v>
      </c>
      <c r="H11413" s="8">
        <f>VLOOKUP(C11413,Products!$A$2:$F$20,6,TRUE)</f>
        <v>7.4499999999999993</v>
      </c>
      <c r="I11413" s="8">
        <f t="shared" si="357"/>
        <v>22.349999999999998</v>
      </c>
      <c r="J11413" s="42">
        <f>VLOOKUP(B11413,Invoices!A:I,9,TRUE)</f>
        <v>2022</v>
      </c>
    </row>
    <row r="11414" spans="1:10" x14ac:dyDescent="0.15">
      <c r="A11414" t="s">
        <v>14774</v>
      </c>
      <c r="B11414" t="s">
        <v>2381</v>
      </c>
      <c r="C11414" t="s">
        <v>102</v>
      </c>
      <c r="D11414" t="s">
        <v>83</v>
      </c>
      <c r="E11414">
        <v>7</v>
      </c>
      <c r="F11414" s="8">
        <f>VLOOKUP(C11414,Products!$A$2:$E$20,5,TRUE)</f>
        <v>29.95</v>
      </c>
      <c r="G11414" s="8">
        <f t="shared" si="356"/>
        <v>209.65</v>
      </c>
      <c r="H11414" s="8">
        <f>VLOOKUP(C11414,Products!$A$2:$F$20,6,TRUE)</f>
        <v>15</v>
      </c>
      <c r="I11414" s="8">
        <f t="shared" si="357"/>
        <v>105</v>
      </c>
      <c r="J11414" s="42">
        <f>VLOOKUP(B11414,Invoices!A:I,9,TRUE)</f>
        <v>2022</v>
      </c>
    </row>
    <row r="11415" spans="1:10" x14ac:dyDescent="0.15">
      <c r="A11415" t="s">
        <v>14775</v>
      </c>
      <c r="B11415" t="s">
        <v>2381</v>
      </c>
      <c r="C11415" t="s">
        <v>89</v>
      </c>
      <c r="D11415" t="s">
        <v>80</v>
      </c>
      <c r="E11415">
        <v>1</v>
      </c>
      <c r="F11415" s="8">
        <f>VLOOKUP(C11415,Products!$A$2:$E$20,5,TRUE)</f>
        <v>15.95</v>
      </c>
      <c r="G11415" s="8">
        <f t="shared" si="356"/>
        <v>15.95</v>
      </c>
      <c r="H11415" s="8">
        <f>VLOOKUP(C11415,Products!$A$2:$F$20,6,TRUE)</f>
        <v>6</v>
      </c>
      <c r="I11415" s="8">
        <f t="shared" si="357"/>
        <v>6</v>
      </c>
      <c r="J11415" s="42">
        <f>VLOOKUP(B11415,Invoices!A:I,9,TRUE)</f>
        <v>2022</v>
      </c>
    </row>
    <row r="11416" spans="1:10" x14ac:dyDescent="0.15">
      <c r="A11416" t="s">
        <v>14776</v>
      </c>
      <c r="B11416" t="s">
        <v>2381</v>
      </c>
      <c r="C11416" t="s">
        <v>90</v>
      </c>
      <c r="D11416" t="s">
        <v>72</v>
      </c>
      <c r="E11416">
        <v>10</v>
      </c>
      <c r="F11416" s="8">
        <f>VLOOKUP(C11416,Products!$A$2:$E$20,5,TRUE)</f>
        <v>8.9499999999999993</v>
      </c>
      <c r="G11416" s="8">
        <f t="shared" si="356"/>
        <v>89.5</v>
      </c>
      <c r="H11416" s="8">
        <f>VLOOKUP(C11416,Products!$A$2:$F$20,6,TRUE)</f>
        <v>5.6999999999999993</v>
      </c>
      <c r="I11416" s="8">
        <f t="shared" si="357"/>
        <v>56.999999999999993</v>
      </c>
      <c r="J11416" s="42">
        <f>VLOOKUP(B11416,Invoices!A:I,9,TRUE)</f>
        <v>2022</v>
      </c>
    </row>
    <row r="11417" spans="1:10" x14ac:dyDescent="0.15">
      <c r="A11417" t="s">
        <v>14777</v>
      </c>
      <c r="B11417" t="s">
        <v>2381</v>
      </c>
      <c r="C11417" t="s">
        <v>104</v>
      </c>
      <c r="D11417" t="s">
        <v>71</v>
      </c>
      <c r="E11417">
        <v>5</v>
      </c>
      <c r="F11417" s="8">
        <f>VLOOKUP(C11417,Products!$A$2:$E$20,5,TRUE)</f>
        <v>2.95</v>
      </c>
      <c r="G11417" s="8">
        <f t="shared" si="356"/>
        <v>14.75</v>
      </c>
      <c r="H11417" s="8">
        <f>VLOOKUP(C11417,Products!$A$2:$F$20,6,TRUE)</f>
        <v>1.1500000000000001</v>
      </c>
      <c r="I11417" s="8">
        <f t="shared" si="357"/>
        <v>5.7500000000000009</v>
      </c>
      <c r="J11417" s="42">
        <f>VLOOKUP(B11417,Invoices!A:I,9,TRUE)</f>
        <v>2022</v>
      </c>
    </row>
    <row r="11418" spans="1:10" x14ac:dyDescent="0.15">
      <c r="A11418" t="s">
        <v>14778</v>
      </c>
      <c r="B11418" t="s">
        <v>2382</v>
      </c>
      <c r="C11418" t="s">
        <v>89</v>
      </c>
      <c r="D11418" t="s">
        <v>80</v>
      </c>
      <c r="E11418">
        <v>1</v>
      </c>
      <c r="F11418" s="8">
        <f>VLOOKUP(C11418,Products!$A$2:$E$20,5,TRUE)</f>
        <v>15.95</v>
      </c>
      <c r="G11418" s="8">
        <f t="shared" si="356"/>
        <v>15.95</v>
      </c>
      <c r="H11418" s="8">
        <f>VLOOKUP(C11418,Products!$A$2:$F$20,6,TRUE)</f>
        <v>6</v>
      </c>
      <c r="I11418" s="8">
        <f t="shared" si="357"/>
        <v>6</v>
      </c>
      <c r="J11418" s="42">
        <f>VLOOKUP(B11418,Invoices!A:I,9,TRUE)</f>
        <v>2022</v>
      </c>
    </row>
    <row r="11419" spans="1:10" x14ac:dyDescent="0.15">
      <c r="A11419" t="s">
        <v>14779</v>
      </c>
      <c r="B11419" t="s">
        <v>2382</v>
      </c>
      <c r="C11419" t="s">
        <v>90</v>
      </c>
      <c r="D11419" t="s">
        <v>72</v>
      </c>
      <c r="E11419">
        <v>20</v>
      </c>
      <c r="F11419" s="8">
        <f>VLOOKUP(C11419,Products!$A$2:$E$20,5,TRUE)</f>
        <v>8.9499999999999993</v>
      </c>
      <c r="G11419" s="8">
        <f t="shared" si="356"/>
        <v>179</v>
      </c>
      <c r="H11419" s="8">
        <f>VLOOKUP(C11419,Products!$A$2:$F$20,6,TRUE)</f>
        <v>5.6999999999999993</v>
      </c>
      <c r="I11419" s="8">
        <f t="shared" si="357"/>
        <v>113.99999999999999</v>
      </c>
      <c r="J11419" s="42">
        <f>VLOOKUP(B11419,Invoices!A:I,9,TRUE)</f>
        <v>2022</v>
      </c>
    </row>
    <row r="11420" spans="1:10" x14ac:dyDescent="0.15">
      <c r="A11420" t="s">
        <v>14780</v>
      </c>
      <c r="B11420" t="s">
        <v>2382</v>
      </c>
      <c r="C11420" t="s">
        <v>101</v>
      </c>
      <c r="D11420" t="s">
        <v>69</v>
      </c>
      <c r="E11420">
        <v>50</v>
      </c>
      <c r="F11420" s="8">
        <f>VLOOKUP(C11420,Products!$A$2:$E$20,5,TRUE)</f>
        <v>129.94999999999999</v>
      </c>
      <c r="G11420" s="8">
        <f t="shared" si="356"/>
        <v>6497.4999999999991</v>
      </c>
      <c r="H11420" s="8">
        <f>VLOOKUP(C11420,Products!$A$2:$F$20,6,TRUE)</f>
        <v>40.449999999999989</v>
      </c>
      <c r="I11420" s="8">
        <f t="shared" si="357"/>
        <v>2022.4999999999995</v>
      </c>
      <c r="J11420" s="42">
        <f>VLOOKUP(B11420,Invoices!A:I,9,TRUE)</f>
        <v>2022</v>
      </c>
    </row>
    <row r="11421" spans="1:10" x14ac:dyDescent="0.15">
      <c r="A11421" t="s">
        <v>14781</v>
      </c>
      <c r="B11421" t="s">
        <v>2383</v>
      </c>
      <c r="C11421" t="s">
        <v>101</v>
      </c>
      <c r="D11421" t="s">
        <v>69</v>
      </c>
      <c r="E11421">
        <v>50</v>
      </c>
      <c r="F11421" s="8">
        <f>VLOOKUP(C11421,Products!$A$2:$E$20,5,TRUE)</f>
        <v>129.94999999999999</v>
      </c>
      <c r="G11421" s="8">
        <f t="shared" si="356"/>
        <v>6497.4999999999991</v>
      </c>
      <c r="H11421" s="8">
        <f>VLOOKUP(C11421,Products!$A$2:$F$20,6,TRUE)</f>
        <v>40.449999999999989</v>
      </c>
      <c r="I11421" s="8">
        <f t="shared" si="357"/>
        <v>2022.4999999999995</v>
      </c>
      <c r="J11421" s="42">
        <f>VLOOKUP(B11421,Invoices!A:I,9,TRUE)</f>
        <v>2022</v>
      </c>
    </row>
    <row r="11422" spans="1:10" x14ac:dyDescent="0.15">
      <c r="A11422" t="s">
        <v>14782</v>
      </c>
      <c r="B11422" t="s">
        <v>2384</v>
      </c>
      <c r="C11422" t="s">
        <v>87</v>
      </c>
      <c r="D11422" t="s">
        <v>68</v>
      </c>
      <c r="E11422">
        <v>24</v>
      </c>
      <c r="F11422" s="8">
        <f>VLOOKUP(C11422,Products!$A$2:$E$20,5,TRUE)</f>
        <v>19.95</v>
      </c>
      <c r="G11422" s="8">
        <f t="shared" si="356"/>
        <v>478.79999999999995</v>
      </c>
      <c r="H11422" s="8">
        <f>VLOOKUP(C11422,Products!$A$2:$F$20,6,TRUE)</f>
        <v>7.4499999999999993</v>
      </c>
      <c r="I11422" s="8">
        <f t="shared" si="357"/>
        <v>178.79999999999998</v>
      </c>
      <c r="J11422" s="42">
        <f>VLOOKUP(B11422,Invoices!A:I,9,TRUE)</f>
        <v>2022</v>
      </c>
    </row>
    <row r="11423" spans="1:10" x14ac:dyDescent="0.15">
      <c r="A11423" t="s">
        <v>14783</v>
      </c>
      <c r="B11423" t="s">
        <v>2384</v>
      </c>
      <c r="C11423" t="s">
        <v>90</v>
      </c>
      <c r="D11423" t="s">
        <v>72</v>
      </c>
      <c r="E11423">
        <v>30</v>
      </c>
      <c r="F11423" s="8">
        <f>VLOOKUP(C11423,Products!$A$2:$E$20,5,TRUE)</f>
        <v>8.9499999999999993</v>
      </c>
      <c r="G11423" s="8">
        <f t="shared" si="356"/>
        <v>268.5</v>
      </c>
      <c r="H11423" s="8">
        <f>VLOOKUP(C11423,Products!$A$2:$F$20,6,TRUE)</f>
        <v>5.6999999999999993</v>
      </c>
      <c r="I11423" s="8">
        <f t="shared" si="357"/>
        <v>170.99999999999997</v>
      </c>
      <c r="J11423" s="42">
        <f>VLOOKUP(B11423,Invoices!A:I,9,TRUE)</f>
        <v>2022</v>
      </c>
    </row>
    <row r="11424" spans="1:10" x14ac:dyDescent="0.15">
      <c r="A11424" t="s">
        <v>14784</v>
      </c>
      <c r="B11424" t="s">
        <v>2384</v>
      </c>
      <c r="C11424" t="s">
        <v>103</v>
      </c>
      <c r="D11424" t="s">
        <v>77</v>
      </c>
      <c r="E11424">
        <v>15</v>
      </c>
      <c r="F11424" s="8">
        <f>VLOOKUP(C11424,Products!$A$2:$E$20,5,TRUE)</f>
        <v>8.9499999999999993</v>
      </c>
      <c r="G11424" s="8">
        <f t="shared" si="356"/>
        <v>134.25</v>
      </c>
      <c r="H11424" s="8">
        <f>VLOOKUP(C11424,Products!$A$2:$F$20,6,TRUE)</f>
        <v>3.1999999999999993</v>
      </c>
      <c r="I11424" s="8">
        <f t="shared" si="357"/>
        <v>47.999999999999986</v>
      </c>
      <c r="J11424" s="42">
        <f>VLOOKUP(B11424,Invoices!A:I,9,TRUE)</f>
        <v>2022</v>
      </c>
    </row>
    <row r="11425" spans="1:10" x14ac:dyDescent="0.15">
      <c r="A11425" t="s">
        <v>14785</v>
      </c>
      <c r="B11425" t="s">
        <v>2385</v>
      </c>
      <c r="C11425" t="s">
        <v>103</v>
      </c>
      <c r="D11425" t="s">
        <v>77</v>
      </c>
      <c r="E11425">
        <v>20</v>
      </c>
      <c r="F11425" s="8">
        <f>VLOOKUP(C11425,Products!$A$2:$E$20,5,TRUE)</f>
        <v>8.9499999999999993</v>
      </c>
      <c r="G11425" s="8">
        <f t="shared" si="356"/>
        <v>179</v>
      </c>
      <c r="H11425" s="8">
        <f>VLOOKUP(C11425,Products!$A$2:$F$20,6,TRUE)</f>
        <v>3.1999999999999993</v>
      </c>
      <c r="I11425" s="8">
        <f t="shared" si="357"/>
        <v>63.999999999999986</v>
      </c>
      <c r="J11425" s="42">
        <f>VLOOKUP(B11425,Invoices!A:I,9,TRUE)</f>
        <v>2022</v>
      </c>
    </row>
    <row r="11426" spans="1:10" x14ac:dyDescent="0.15">
      <c r="A11426" t="s">
        <v>14786</v>
      </c>
      <c r="B11426" t="s">
        <v>2385</v>
      </c>
      <c r="C11426" t="s">
        <v>104</v>
      </c>
      <c r="D11426" t="s">
        <v>71</v>
      </c>
      <c r="E11426">
        <v>50</v>
      </c>
      <c r="F11426" s="8">
        <f>VLOOKUP(C11426,Products!$A$2:$E$20,5,TRUE)</f>
        <v>2.95</v>
      </c>
      <c r="G11426" s="8">
        <f t="shared" si="356"/>
        <v>147.5</v>
      </c>
      <c r="H11426" s="8">
        <f>VLOOKUP(C11426,Products!$A$2:$F$20,6,TRUE)</f>
        <v>1.1500000000000001</v>
      </c>
      <c r="I11426" s="8">
        <f t="shared" si="357"/>
        <v>57.500000000000007</v>
      </c>
      <c r="J11426" s="42">
        <f>VLOOKUP(B11426,Invoices!A:I,9,TRUE)</f>
        <v>2022</v>
      </c>
    </row>
    <row r="11427" spans="1:10" x14ac:dyDescent="0.15">
      <c r="A11427" t="s">
        <v>14787</v>
      </c>
      <c r="B11427" t="s">
        <v>2385</v>
      </c>
      <c r="C11427" t="s">
        <v>96</v>
      </c>
      <c r="D11427" t="s">
        <v>75</v>
      </c>
      <c r="E11427">
        <v>10</v>
      </c>
      <c r="F11427" s="8">
        <f>VLOOKUP(C11427,Products!$A$2:$E$20,5,TRUE)</f>
        <v>79.95</v>
      </c>
      <c r="G11427" s="8">
        <f t="shared" si="356"/>
        <v>799.5</v>
      </c>
      <c r="H11427" s="8">
        <f>VLOOKUP(C11427,Products!$A$2:$F$20,6,TRUE)</f>
        <v>27.950000000000003</v>
      </c>
      <c r="I11427" s="8">
        <f t="shared" si="357"/>
        <v>279.5</v>
      </c>
      <c r="J11427" s="42">
        <f>VLOOKUP(B11427,Invoices!A:I,9,TRUE)</f>
        <v>2022</v>
      </c>
    </row>
    <row r="11428" spans="1:10" x14ac:dyDescent="0.15">
      <c r="A11428" t="s">
        <v>14788</v>
      </c>
      <c r="B11428" t="s">
        <v>2385</v>
      </c>
      <c r="C11428" t="s">
        <v>89</v>
      </c>
      <c r="D11428" t="s">
        <v>80</v>
      </c>
      <c r="E11428">
        <v>6</v>
      </c>
      <c r="F11428" s="8">
        <f>VLOOKUP(C11428,Products!$A$2:$E$20,5,TRUE)</f>
        <v>15.95</v>
      </c>
      <c r="G11428" s="8">
        <f t="shared" si="356"/>
        <v>95.699999999999989</v>
      </c>
      <c r="H11428" s="8">
        <f>VLOOKUP(C11428,Products!$A$2:$F$20,6,TRUE)</f>
        <v>6</v>
      </c>
      <c r="I11428" s="8">
        <f t="shared" si="357"/>
        <v>36</v>
      </c>
      <c r="J11428" s="42">
        <f>VLOOKUP(B11428,Invoices!A:I,9,TRUE)</f>
        <v>2022</v>
      </c>
    </row>
    <row r="11429" spans="1:10" x14ac:dyDescent="0.15">
      <c r="A11429" t="s">
        <v>14789</v>
      </c>
      <c r="B11429" t="s">
        <v>2385</v>
      </c>
      <c r="C11429" t="s">
        <v>88</v>
      </c>
      <c r="D11429" t="s">
        <v>85</v>
      </c>
      <c r="E11429">
        <v>10</v>
      </c>
      <c r="F11429" s="8">
        <f>VLOOKUP(C11429,Products!$A$2:$E$20,5,TRUE)</f>
        <v>8.9499999999999993</v>
      </c>
      <c r="G11429" s="8">
        <f t="shared" si="356"/>
        <v>89.5</v>
      </c>
      <c r="H11429" s="8">
        <f>VLOOKUP(C11429,Products!$A$2:$F$20,6,TRUE)</f>
        <v>5.6999999999999993</v>
      </c>
      <c r="I11429" s="8">
        <f t="shared" si="357"/>
        <v>56.999999999999993</v>
      </c>
      <c r="J11429" s="42">
        <f>VLOOKUP(B11429,Invoices!A:I,9,TRUE)</f>
        <v>2022</v>
      </c>
    </row>
    <row r="11430" spans="1:10" x14ac:dyDescent="0.15">
      <c r="A11430" t="s">
        <v>14790</v>
      </c>
      <c r="B11430" t="s">
        <v>2385</v>
      </c>
      <c r="C11430" t="s">
        <v>105</v>
      </c>
      <c r="D11430" t="s">
        <v>81</v>
      </c>
      <c r="E11430">
        <v>6</v>
      </c>
      <c r="F11430" s="8">
        <f>VLOOKUP(C11430,Products!$A$2:$E$20,5,TRUE)</f>
        <v>8.9499999999999993</v>
      </c>
      <c r="G11430" s="8">
        <f t="shared" si="356"/>
        <v>53.699999999999996</v>
      </c>
      <c r="H11430" s="8">
        <f>VLOOKUP(C11430,Products!$A$2:$F$20,6,TRUE)</f>
        <v>3.1999999999999993</v>
      </c>
      <c r="I11430" s="8">
        <f t="shared" si="357"/>
        <v>19.199999999999996</v>
      </c>
      <c r="J11430" s="42">
        <f>VLOOKUP(B11430,Invoices!A:I,9,TRUE)</f>
        <v>2022</v>
      </c>
    </row>
    <row r="11431" spans="1:10" x14ac:dyDescent="0.15">
      <c r="A11431" t="s">
        <v>14791</v>
      </c>
      <c r="B11431" t="s">
        <v>2385</v>
      </c>
      <c r="C11431" t="s">
        <v>93</v>
      </c>
      <c r="D11431" t="s">
        <v>76</v>
      </c>
      <c r="E11431">
        <v>8</v>
      </c>
      <c r="F11431" s="8">
        <f>VLOOKUP(C11431,Products!$A$2:$E$20,5,TRUE)</f>
        <v>9.9499999999999993</v>
      </c>
      <c r="G11431" s="8">
        <f t="shared" si="356"/>
        <v>79.599999999999994</v>
      </c>
      <c r="H11431" s="8">
        <f>VLOOKUP(C11431,Products!$A$2:$F$20,6,TRUE)</f>
        <v>1.9499999999999993</v>
      </c>
      <c r="I11431" s="8">
        <f t="shared" si="357"/>
        <v>15.599999999999994</v>
      </c>
      <c r="J11431" s="42">
        <f>VLOOKUP(B11431,Invoices!A:I,9,TRUE)</f>
        <v>2022</v>
      </c>
    </row>
    <row r="11432" spans="1:10" x14ac:dyDescent="0.15">
      <c r="A11432" t="s">
        <v>14792</v>
      </c>
      <c r="B11432" t="s">
        <v>2385</v>
      </c>
      <c r="C11432" t="s">
        <v>100</v>
      </c>
      <c r="D11432" t="s">
        <v>78</v>
      </c>
      <c r="E11432">
        <v>2</v>
      </c>
      <c r="F11432" s="8">
        <f>VLOOKUP(C11432,Products!$A$2:$E$20,5,TRUE)</f>
        <v>49.95</v>
      </c>
      <c r="G11432" s="8">
        <f t="shared" si="356"/>
        <v>99.9</v>
      </c>
      <c r="H11432" s="8">
        <f>VLOOKUP(C11432,Products!$A$2:$F$20,6,TRUE)</f>
        <v>19.950000000000003</v>
      </c>
      <c r="I11432" s="8">
        <f t="shared" si="357"/>
        <v>39.900000000000006</v>
      </c>
      <c r="J11432" s="42">
        <f>VLOOKUP(B11432,Invoices!A:I,9,TRUE)</f>
        <v>2022</v>
      </c>
    </row>
    <row r="11433" spans="1:10" x14ac:dyDescent="0.15">
      <c r="A11433" t="s">
        <v>14793</v>
      </c>
      <c r="B11433" t="s">
        <v>2385</v>
      </c>
      <c r="C11433" t="s">
        <v>90</v>
      </c>
      <c r="D11433" t="s">
        <v>72</v>
      </c>
      <c r="E11433">
        <v>2</v>
      </c>
      <c r="F11433" s="8">
        <f>VLOOKUP(C11433,Products!$A$2:$E$20,5,TRUE)</f>
        <v>8.9499999999999993</v>
      </c>
      <c r="G11433" s="8">
        <f t="shared" si="356"/>
        <v>17.899999999999999</v>
      </c>
      <c r="H11433" s="8">
        <f>VLOOKUP(C11433,Products!$A$2:$F$20,6,TRUE)</f>
        <v>5.6999999999999993</v>
      </c>
      <c r="I11433" s="8">
        <f t="shared" si="357"/>
        <v>11.399999999999999</v>
      </c>
      <c r="J11433" s="42">
        <f>VLOOKUP(B11433,Invoices!A:I,9,TRUE)</f>
        <v>2022</v>
      </c>
    </row>
    <row r="11434" spans="1:10" x14ac:dyDescent="0.15">
      <c r="A11434" t="s">
        <v>14794</v>
      </c>
      <c r="B11434" t="s">
        <v>2386</v>
      </c>
      <c r="C11434" t="s">
        <v>98</v>
      </c>
      <c r="D11434" t="s">
        <v>79</v>
      </c>
      <c r="E11434">
        <v>5</v>
      </c>
      <c r="F11434" s="8">
        <f>VLOOKUP(C11434,Products!$A$2:$E$20,5,TRUE)</f>
        <v>14.95</v>
      </c>
      <c r="G11434" s="8">
        <f t="shared" si="356"/>
        <v>74.75</v>
      </c>
      <c r="H11434" s="8">
        <f>VLOOKUP(C11434,Products!$A$2:$F$20,6,TRUE)</f>
        <v>3.0499999999999989</v>
      </c>
      <c r="I11434" s="8">
        <f t="shared" si="357"/>
        <v>15.249999999999995</v>
      </c>
      <c r="J11434" s="42">
        <f>VLOOKUP(B11434,Invoices!A:I,9,TRUE)</f>
        <v>2022</v>
      </c>
    </row>
    <row r="11435" spans="1:10" x14ac:dyDescent="0.15">
      <c r="A11435" t="s">
        <v>14795</v>
      </c>
      <c r="B11435" t="s">
        <v>2386</v>
      </c>
      <c r="C11435" t="s">
        <v>101</v>
      </c>
      <c r="D11435" t="s">
        <v>69</v>
      </c>
      <c r="E11435">
        <v>50</v>
      </c>
      <c r="F11435" s="8">
        <f>VLOOKUP(C11435,Products!$A$2:$E$20,5,TRUE)</f>
        <v>129.94999999999999</v>
      </c>
      <c r="G11435" s="8">
        <f t="shared" si="356"/>
        <v>6497.4999999999991</v>
      </c>
      <c r="H11435" s="8">
        <f>VLOOKUP(C11435,Products!$A$2:$F$20,6,TRUE)</f>
        <v>40.449999999999989</v>
      </c>
      <c r="I11435" s="8">
        <f t="shared" si="357"/>
        <v>2022.4999999999995</v>
      </c>
      <c r="J11435" s="42">
        <f>VLOOKUP(B11435,Invoices!A:I,9,TRUE)</f>
        <v>2022</v>
      </c>
    </row>
    <row r="11436" spans="1:10" x14ac:dyDescent="0.15">
      <c r="A11436" t="s">
        <v>14796</v>
      </c>
      <c r="B11436" t="s">
        <v>2387</v>
      </c>
      <c r="C11436" t="s">
        <v>90</v>
      </c>
      <c r="D11436" t="s">
        <v>72</v>
      </c>
      <c r="E11436">
        <v>3</v>
      </c>
      <c r="F11436" s="8">
        <f>VLOOKUP(C11436,Products!$A$2:$E$20,5,TRUE)</f>
        <v>8.9499999999999993</v>
      </c>
      <c r="G11436" s="8">
        <f t="shared" si="356"/>
        <v>26.849999999999998</v>
      </c>
      <c r="H11436" s="8">
        <f>VLOOKUP(C11436,Products!$A$2:$F$20,6,TRUE)</f>
        <v>5.6999999999999993</v>
      </c>
      <c r="I11436" s="8">
        <f t="shared" si="357"/>
        <v>17.099999999999998</v>
      </c>
      <c r="J11436" s="42">
        <f>VLOOKUP(B11436,Invoices!A:I,9,TRUE)</f>
        <v>2022</v>
      </c>
    </row>
    <row r="11437" spans="1:10" x14ac:dyDescent="0.15">
      <c r="A11437" t="s">
        <v>14797</v>
      </c>
      <c r="B11437" t="s">
        <v>2387</v>
      </c>
      <c r="C11437" t="s">
        <v>105</v>
      </c>
      <c r="D11437" t="s">
        <v>81</v>
      </c>
      <c r="E11437">
        <v>1</v>
      </c>
      <c r="F11437" s="8">
        <f>VLOOKUP(C11437,Products!$A$2:$E$20,5,TRUE)</f>
        <v>8.9499999999999993</v>
      </c>
      <c r="G11437" s="8">
        <f t="shared" si="356"/>
        <v>8.9499999999999993</v>
      </c>
      <c r="H11437" s="8">
        <f>VLOOKUP(C11437,Products!$A$2:$F$20,6,TRUE)</f>
        <v>3.1999999999999993</v>
      </c>
      <c r="I11437" s="8">
        <f t="shared" si="357"/>
        <v>3.1999999999999993</v>
      </c>
      <c r="J11437" s="42">
        <f>VLOOKUP(B11437,Invoices!A:I,9,TRUE)</f>
        <v>2022</v>
      </c>
    </row>
    <row r="11438" spans="1:10" x14ac:dyDescent="0.15">
      <c r="A11438" t="s">
        <v>14798</v>
      </c>
      <c r="B11438" t="s">
        <v>2387</v>
      </c>
      <c r="C11438" t="s">
        <v>95</v>
      </c>
      <c r="D11438" t="s">
        <v>73</v>
      </c>
      <c r="E11438">
        <v>7</v>
      </c>
      <c r="F11438" s="8">
        <f>VLOOKUP(C11438,Products!$A$2:$E$20,5,TRUE)</f>
        <v>12.95</v>
      </c>
      <c r="G11438" s="8">
        <f t="shared" si="356"/>
        <v>90.649999999999991</v>
      </c>
      <c r="H11438" s="8">
        <f>VLOOKUP(C11438,Products!$A$2:$F$20,6,TRUE)</f>
        <v>4.1999999999999993</v>
      </c>
      <c r="I11438" s="8">
        <f t="shared" si="357"/>
        <v>29.399999999999995</v>
      </c>
      <c r="J11438" s="42">
        <f>VLOOKUP(B11438,Invoices!A:I,9,TRUE)</f>
        <v>2022</v>
      </c>
    </row>
    <row r="11439" spans="1:10" x14ac:dyDescent="0.15">
      <c r="A11439" t="s">
        <v>14799</v>
      </c>
      <c r="B11439" t="s">
        <v>2387</v>
      </c>
      <c r="C11439" t="s">
        <v>103</v>
      </c>
      <c r="D11439" t="s">
        <v>77</v>
      </c>
      <c r="E11439">
        <v>5</v>
      </c>
      <c r="F11439" s="8">
        <f>VLOOKUP(C11439,Products!$A$2:$E$20,5,TRUE)</f>
        <v>8.9499999999999993</v>
      </c>
      <c r="G11439" s="8">
        <f t="shared" si="356"/>
        <v>44.75</v>
      </c>
      <c r="H11439" s="8">
        <f>VLOOKUP(C11439,Products!$A$2:$F$20,6,TRUE)</f>
        <v>3.1999999999999993</v>
      </c>
      <c r="I11439" s="8">
        <f t="shared" si="357"/>
        <v>15.999999999999996</v>
      </c>
      <c r="J11439" s="42">
        <f>VLOOKUP(B11439,Invoices!A:I,9,TRUE)</f>
        <v>2022</v>
      </c>
    </row>
    <row r="11440" spans="1:10" x14ac:dyDescent="0.15">
      <c r="A11440" t="s">
        <v>14800</v>
      </c>
      <c r="B11440" t="s">
        <v>2388</v>
      </c>
      <c r="C11440" t="s">
        <v>104</v>
      </c>
      <c r="D11440" t="s">
        <v>71</v>
      </c>
      <c r="E11440">
        <v>24</v>
      </c>
      <c r="F11440" s="8">
        <f>VLOOKUP(C11440,Products!$A$2:$E$20,5,TRUE)</f>
        <v>2.95</v>
      </c>
      <c r="G11440" s="8">
        <f t="shared" si="356"/>
        <v>70.800000000000011</v>
      </c>
      <c r="H11440" s="8">
        <f>VLOOKUP(C11440,Products!$A$2:$F$20,6,TRUE)</f>
        <v>1.1500000000000001</v>
      </c>
      <c r="I11440" s="8">
        <f t="shared" si="357"/>
        <v>27.6</v>
      </c>
      <c r="J11440" s="42">
        <f>VLOOKUP(B11440,Invoices!A:I,9,TRUE)</f>
        <v>2022</v>
      </c>
    </row>
    <row r="11441" spans="1:10" x14ac:dyDescent="0.15">
      <c r="A11441" t="s">
        <v>14801</v>
      </c>
      <c r="B11441" t="s">
        <v>2388</v>
      </c>
      <c r="C11441" t="s">
        <v>95</v>
      </c>
      <c r="D11441" t="s">
        <v>73</v>
      </c>
      <c r="E11441">
        <v>1</v>
      </c>
      <c r="F11441" s="8">
        <f>VLOOKUP(C11441,Products!$A$2:$E$20,5,TRUE)</f>
        <v>12.95</v>
      </c>
      <c r="G11441" s="8">
        <f t="shared" si="356"/>
        <v>12.95</v>
      </c>
      <c r="H11441" s="8">
        <f>VLOOKUP(C11441,Products!$A$2:$F$20,6,TRUE)</f>
        <v>4.1999999999999993</v>
      </c>
      <c r="I11441" s="8">
        <f t="shared" si="357"/>
        <v>4.1999999999999993</v>
      </c>
      <c r="J11441" s="42">
        <f>VLOOKUP(B11441,Invoices!A:I,9,TRUE)</f>
        <v>2022</v>
      </c>
    </row>
    <row r="11442" spans="1:10" x14ac:dyDescent="0.15">
      <c r="A11442" t="s">
        <v>14802</v>
      </c>
      <c r="B11442" t="s">
        <v>2388</v>
      </c>
      <c r="C11442" t="s">
        <v>101</v>
      </c>
      <c r="D11442" t="s">
        <v>69</v>
      </c>
      <c r="E11442">
        <v>8</v>
      </c>
      <c r="F11442" s="8">
        <f>VLOOKUP(C11442,Products!$A$2:$E$20,5,TRUE)</f>
        <v>129.94999999999999</v>
      </c>
      <c r="G11442" s="8">
        <f t="shared" si="356"/>
        <v>1039.5999999999999</v>
      </c>
      <c r="H11442" s="8">
        <f>VLOOKUP(C11442,Products!$A$2:$F$20,6,TRUE)</f>
        <v>40.449999999999989</v>
      </c>
      <c r="I11442" s="8">
        <f t="shared" si="357"/>
        <v>323.59999999999991</v>
      </c>
      <c r="J11442" s="42">
        <f>VLOOKUP(B11442,Invoices!A:I,9,TRUE)</f>
        <v>2022</v>
      </c>
    </row>
    <row r="11443" spans="1:10" x14ac:dyDescent="0.15">
      <c r="A11443" t="s">
        <v>14803</v>
      </c>
      <c r="B11443" t="s">
        <v>2388</v>
      </c>
      <c r="C11443" t="s">
        <v>92</v>
      </c>
      <c r="D11443" t="s">
        <v>82</v>
      </c>
      <c r="E11443">
        <v>2</v>
      </c>
      <c r="F11443" s="8">
        <f>VLOOKUP(C11443,Products!$A$2:$E$20,5,TRUE)</f>
        <v>19.95</v>
      </c>
      <c r="G11443" s="8">
        <f t="shared" si="356"/>
        <v>39.9</v>
      </c>
      <c r="H11443" s="8">
        <f>VLOOKUP(C11443,Products!$A$2:$F$20,6,TRUE)</f>
        <v>7.4499999999999993</v>
      </c>
      <c r="I11443" s="8">
        <f t="shared" si="357"/>
        <v>14.899999999999999</v>
      </c>
      <c r="J11443" s="42">
        <f>VLOOKUP(B11443,Invoices!A:I,9,TRUE)</f>
        <v>2022</v>
      </c>
    </row>
    <row r="11444" spans="1:10" x14ac:dyDescent="0.15">
      <c r="A11444" t="s">
        <v>14804</v>
      </c>
      <c r="B11444" t="s">
        <v>2388</v>
      </c>
      <c r="C11444" t="s">
        <v>96</v>
      </c>
      <c r="D11444" t="s">
        <v>75</v>
      </c>
      <c r="E11444">
        <v>20</v>
      </c>
      <c r="F11444" s="8">
        <f>VLOOKUP(C11444,Products!$A$2:$E$20,5,TRUE)</f>
        <v>79.95</v>
      </c>
      <c r="G11444" s="8">
        <f t="shared" si="356"/>
        <v>1599</v>
      </c>
      <c r="H11444" s="8">
        <f>VLOOKUP(C11444,Products!$A$2:$F$20,6,TRUE)</f>
        <v>27.950000000000003</v>
      </c>
      <c r="I11444" s="8">
        <f t="shared" si="357"/>
        <v>559</v>
      </c>
      <c r="J11444" s="42">
        <f>VLOOKUP(B11444,Invoices!A:I,9,TRUE)</f>
        <v>2022</v>
      </c>
    </row>
    <row r="11445" spans="1:10" x14ac:dyDescent="0.15">
      <c r="A11445" t="s">
        <v>14805</v>
      </c>
      <c r="B11445" t="s">
        <v>2388</v>
      </c>
      <c r="C11445" t="s">
        <v>105</v>
      </c>
      <c r="D11445" t="s">
        <v>81</v>
      </c>
      <c r="E11445">
        <v>1</v>
      </c>
      <c r="F11445" s="8">
        <f>VLOOKUP(C11445,Products!$A$2:$E$20,5,TRUE)</f>
        <v>8.9499999999999993</v>
      </c>
      <c r="G11445" s="8">
        <f t="shared" si="356"/>
        <v>8.9499999999999993</v>
      </c>
      <c r="H11445" s="8">
        <f>VLOOKUP(C11445,Products!$A$2:$F$20,6,TRUE)</f>
        <v>3.1999999999999993</v>
      </c>
      <c r="I11445" s="8">
        <f t="shared" si="357"/>
        <v>3.1999999999999993</v>
      </c>
      <c r="J11445" s="42">
        <f>VLOOKUP(B11445,Invoices!A:I,9,TRUE)</f>
        <v>2022</v>
      </c>
    </row>
    <row r="11446" spans="1:10" x14ac:dyDescent="0.15">
      <c r="A11446" t="s">
        <v>14806</v>
      </c>
      <c r="B11446" t="s">
        <v>2388</v>
      </c>
      <c r="C11446" t="s">
        <v>97</v>
      </c>
      <c r="D11446" t="s">
        <v>74</v>
      </c>
      <c r="E11446">
        <v>1</v>
      </c>
      <c r="F11446" s="8">
        <f>VLOOKUP(C11446,Products!$A$2:$E$20,5,TRUE)</f>
        <v>1.5</v>
      </c>
      <c r="G11446" s="8">
        <f t="shared" si="356"/>
        <v>1.5</v>
      </c>
      <c r="H11446" s="8">
        <f>VLOOKUP(C11446,Products!$A$2:$F$20,6,TRUE)</f>
        <v>0.5</v>
      </c>
      <c r="I11446" s="8">
        <f t="shared" si="357"/>
        <v>0.5</v>
      </c>
      <c r="J11446" s="42">
        <f>VLOOKUP(B11446,Invoices!A:I,9,TRUE)</f>
        <v>2022</v>
      </c>
    </row>
    <row r="11447" spans="1:10" x14ac:dyDescent="0.15">
      <c r="A11447" t="s">
        <v>14807</v>
      </c>
      <c r="B11447" t="s">
        <v>2388</v>
      </c>
      <c r="C11447" t="s">
        <v>88</v>
      </c>
      <c r="D11447" t="s">
        <v>85</v>
      </c>
      <c r="E11447">
        <v>1</v>
      </c>
      <c r="F11447" s="8">
        <f>VLOOKUP(C11447,Products!$A$2:$E$20,5,TRUE)</f>
        <v>8.9499999999999993</v>
      </c>
      <c r="G11447" s="8">
        <f t="shared" si="356"/>
        <v>8.9499999999999993</v>
      </c>
      <c r="H11447" s="8">
        <f>VLOOKUP(C11447,Products!$A$2:$F$20,6,TRUE)</f>
        <v>5.6999999999999993</v>
      </c>
      <c r="I11447" s="8">
        <f t="shared" si="357"/>
        <v>5.6999999999999993</v>
      </c>
      <c r="J11447" s="42">
        <f>VLOOKUP(B11447,Invoices!A:I,9,TRUE)</f>
        <v>2022</v>
      </c>
    </row>
    <row r="11448" spans="1:10" x14ac:dyDescent="0.15">
      <c r="A11448" t="s">
        <v>14808</v>
      </c>
      <c r="B11448" t="s">
        <v>2389</v>
      </c>
      <c r="C11448" t="s">
        <v>90</v>
      </c>
      <c r="D11448" t="s">
        <v>72</v>
      </c>
      <c r="E11448">
        <v>1</v>
      </c>
      <c r="F11448" s="8">
        <f>VLOOKUP(C11448,Products!$A$2:$E$20,5,TRUE)</f>
        <v>8.9499999999999993</v>
      </c>
      <c r="G11448" s="8">
        <f t="shared" si="356"/>
        <v>8.9499999999999993</v>
      </c>
      <c r="H11448" s="8">
        <f>VLOOKUP(C11448,Products!$A$2:$F$20,6,TRUE)</f>
        <v>5.6999999999999993</v>
      </c>
      <c r="I11448" s="8">
        <f t="shared" si="357"/>
        <v>5.6999999999999993</v>
      </c>
      <c r="J11448" s="42">
        <f>VLOOKUP(B11448,Invoices!A:I,9,TRUE)</f>
        <v>2022</v>
      </c>
    </row>
    <row r="11449" spans="1:10" x14ac:dyDescent="0.15">
      <c r="A11449" t="s">
        <v>14809</v>
      </c>
      <c r="B11449" t="s">
        <v>2389</v>
      </c>
      <c r="C11449" t="s">
        <v>102</v>
      </c>
      <c r="D11449" t="s">
        <v>83</v>
      </c>
      <c r="E11449">
        <v>10</v>
      </c>
      <c r="F11449" s="8">
        <f>VLOOKUP(C11449,Products!$A$2:$E$20,5,TRUE)</f>
        <v>29.95</v>
      </c>
      <c r="G11449" s="8">
        <f t="shared" si="356"/>
        <v>299.5</v>
      </c>
      <c r="H11449" s="8">
        <f>VLOOKUP(C11449,Products!$A$2:$F$20,6,TRUE)</f>
        <v>15</v>
      </c>
      <c r="I11449" s="8">
        <f t="shared" si="357"/>
        <v>150</v>
      </c>
      <c r="J11449" s="42">
        <f>VLOOKUP(B11449,Invoices!A:I,9,TRUE)</f>
        <v>2022</v>
      </c>
    </row>
    <row r="11450" spans="1:10" x14ac:dyDescent="0.15">
      <c r="A11450" t="s">
        <v>14810</v>
      </c>
      <c r="B11450" t="s">
        <v>2389</v>
      </c>
      <c r="C11450" t="s">
        <v>96</v>
      </c>
      <c r="D11450" t="s">
        <v>75</v>
      </c>
      <c r="E11450">
        <v>7</v>
      </c>
      <c r="F11450" s="8">
        <f>VLOOKUP(C11450,Products!$A$2:$E$20,5,TRUE)</f>
        <v>79.95</v>
      </c>
      <c r="G11450" s="8">
        <f t="shared" si="356"/>
        <v>559.65</v>
      </c>
      <c r="H11450" s="8">
        <f>VLOOKUP(C11450,Products!$A$2:$F$20,6,TRUE)</f>
        <v>27.950000000000003</v>
      </c>
      <c r="I11450" s="8">
        <f t="shared" si="357"/>
        <v>195.65000000000003</v>
      </c>
      <c r="J11450" s="42">
        <f>VLOOKUP(B11450,Invoices!A:I,9,TRUE)</f>
        <v>2022</v>
      </c>
    </row>
    <row r="11451" spans="1:10" x14ac:dyDescent="0.15">
      <c r="A11451" t="s">
        <v>14811</v>
      </c>
      <c r="B11451" t="s">
        <v>2389</v>
      </c>
      <c r="C11451" t="s">
        <v>94</v>
      </c>
      <c r="D11451" t="s">
        <v>86</v>
      </c>
      <c r="E11451">
        <v>6</v>
      </c>
      <c r="F11451" s="8">
        <f>VLOOKUP(C11451,Products!$A$2:$E$20,5,TRUE)</f>
        <v>3.5</v>
      </c>
      <c r="G11451" s="8">
        <f t="shared" si="356"/>
        <v>21</v>
      </c>
      <c r="H11451" s="8">
        <f>VLOOKUP(C11451,Products!$A$2:$F$20,6,TRUE)</f>
        <v>0.54999999999999982</v>
      </c>
      <c r="I11451" s="8">
        <f t="shared" si="357"/>
        <v>3.2999999999999989</v>
      </c>
      <c r="J11451" s="42">
        <f>VLOOKUP(B11451,Invoices!A:I,9,TRUE)</f>
        <v>2022</v>
      </c>
    </row>
    <row r="11452" spans="1:10" x14ac:dyDescent="0.15">
      <c r="A11452" t="s">
        <v>14812</v>
      </c>
      <c r="B11452" t="s">
        <v>2390</v>
      </c>
      <c r="C11452" t="s">
        <v>100</v>
      </c>
      <c r="D11452" t="s">
        <v>78</v>
      </c>
      <c r="E11452">
        <v>1</v>
      </c>
      <c r="F11452" s="8">
        <f>VLOOKUP(C11452,Products!$A$2:$E$20,5,TRUE)</f>
        <v>49.95</v>
      </c>
      <c r="G11452" s="8">
        <f t="shared" si="356"/>
        <v>49.95</v>
      </c>
      <c r="H11452" s="8">
        <f>VLOOKUP(C11452,Products!$A$2:$F$20,6,TRUE)</f>
        <v>19.950000000000003</v>
      </c>
      <c r="I11452" s="8">
        <f t="shared" si="357"/>
        <v>19.950000000000003</v>
      </c>
      <c r="J11452" s="42">
        <f>VLOOKUP(B11452,Invoices!A:I,9,TRUE)</f>
        <v>2022</v>
      </c>
    </row>
    <row r="11453" spans="1:10" x14ac:dyDescent="0.15">
      <c r="A11453" t="s">
        <v>14813</v>
      </c>
      <c r="B11453" t="s">
        <v>2390</v>
      </c>
      <c r="C11453" t="s">
        <v>99</v>
      </c>
      <c r="D11453" t="s">
        <v>84</v>
      </c>
      <c r="E11453">
        <v>6</v>
      </c>
      <c r="F11453" s="8">
        <f>VLOOKUP(C11453,Products!$A$2:$E$20,5,TRUE)</f>
        <v>3.5</v>
      </c>
      <c r="G11453" s="8">
        <f t="shared" si="356"/>
        <v>21</v>
      </c>
      <c r="H11453" s="8">
        <f>VLOOKUP(C11453,Products!$A$2:$F$20,6,TRUE)</f>
        <v>0.54999999999999982</v>
      </c>
      <c r="I11453" s="8">
        <f t="shared" si="357"/>
        <v>3.2999999999999989</v>
      </c>
      <c r="J11453" s="42">
        <f>VLOOKUP(B11453,Invoices!A:I,9,TRUE)</f>
        <v>2022</v>
      </c>
    </row>
    <row r="11454" spans="1:10" x14ac:dyDescent="0.15">
      <c r="A11454" t="s">
        <v>14814</v>
      </c>
      <c r="B11454" t="s">
        <v>2390</v>
      </c>
      <c r="C11454" t="s">
        <v>90</v>
      </c>
      <c r="D11454" t="s">
        <v>72</v>
      </c>
      <c r="E11454">
        <v>10</v>
      </c>
      <c r="F11454" s="8">
        <f>VLOOKUP(C11454,Products!$A$2:$E$20,5,TRUE)</f>
        <v>8.9499999999999993</v>
      </c>
      <c r="G11454" s="8">
        <f t="shared" si="356"/>
        <v>89.5</v>
      </c>
      <c r="H11454" s="8">
        <f>VLOOKUP(C11454,Products!$A$2:$F$20,6,TRUE)</f>
        <v>5.6999999999999993</v>
      </c>
      <c r="I11454" s="8">
        <f t="shared" si="357"/>
        <v>56.999999999999993</v>
      </c>
      <c r="J11454" s="42">
        <f>VLOOKUP(B11454,Invoices!A:I,9,TRUE)</f>
        <v>2022</v>
      </c>
    </row>
    <row r="11455" spans="1:10" x14ac:dyDescent="0.15">
      <c r="A11455" t="s">
        <v>14815</v>
      </c>
      <c r="B11455" t="s">
        <v>2391</v>
      </c>
      <c r="C11455" t="s">
        <v>88</v>
      </c>
      <c r="D11455" t="s">
        <v>85</v>
      </c>
      <c r="E11455">
        <v>5</v>
      </c>
      <c r="F11455" s="8">
        <f>VLOOKUP(C11455,Products!$A$2:$E$20,5,TRUE)</f>
        <v>8.9499999999999993</v>
      </c>
      <c r="G11455" s="8">
        <f t="shared" si="356"/>
        <v>44.75</v>
      </c>
      <c r="H11455" s="8">
        <f>VLOOKUP(C11455,Products!$A$2:$F$20,6,TRUE)</f>
        <v>5.6999999999999993</v>
      </c>
      <c r="I11455" s="8">
        <f t="shared" si="357"/>
        <v>28.499999999999996</v>
      </c>
      <c r="J11455" s="42">
        <f>VLOOKUP(B11455,Invoices!A:I,9,TRUE)</f>
        <v>2022</v>
      </c>
    </row>
    <row r="11456" spans="1:10" x14ac:dyDescent="0.15">
      <c r="A11456" t="s">
        <v>14816</v>
      </c>
      <c r="B11456" t="s">
        <v>2391</v>
      </c>
      <c r="C11456" t="s">
        <v>99</v>
      </c>
      <c r="D11456" t="s">
        <v>84</v>
      </c>
      <c r="E11456">
        <v>1</v>
      </c>
      <c r="F11456" s="8">
        <f>VLOOKUP(C11456,Products!$A$2:$E$20,5,TRUE)</f>
        <v>3.5</v>
      </c>
      <c r="G11456" s="8">
        <f t="shared" si="356"/>
        <v>3.5</v>
      </c>
      <c r="H11456" s="8">
        <f>VLOOKUP(C11456,Products!$A$2:$F$20,6,TRUE)</f>
        <v>0.54999999999999982</v>
      </c>
      <c r="I11456" s="8">
        <f t="shared" si="357"/>
        <v>0.54999999999999982</v>
      </c>
      <c r="J11456" s="42">
        <f>VLOOKUP(B11456,Invoices!A:I,9,TRUE)</f>
        <v>2022</v>
      </c>
    </row>
    <row r="11457" spans="1:10" x14ac:dyDescent="0.15">
      <c r="A11457" t="s">
        <v>14817</v>
      </c>
      <c r="B11457" t="s">
        <v>2391</v>
      </c>
      <c r="C11457" t="s">
        <v>104</v>
      </c>
      <c r="D11457" t="s">
        <v>71</v>
      </c>
      <c r="E11457">
        <v>10</v>
      </c>
      <c r="F11457" s="8">
        <f>VLOOKUP(C11457,Products!$A$2:$E$20,5,TRUE)</f>
        <v>2.95</v>
      </c>
      <c r="G11457" s="8">
        <f t="shared" si="356"/>
        <v>29.5</v>
      </c>
      <c r="H11457" s="8">
        <f>VLOOKUP(C11457,Products!$A$2:$F$20,6,TRUE)</f>
        <v>1.1500000000000001</v>
      </c>
      <c r="I11457" s="8">
        <f t="shared" si="357"/>
        <v>11.500000000000002</v>
      </c>
      <c r="J11457" s="42">
        <f>VLOOKUP(B11457,Invoices!A:I,9,TRUE)</f>
        <v>2022</v>
      </c>
    </row>
    <row r="11458" spans="1:10" x14ac:dyDescent="0.15">
      <c r="A11458" t="s">
        <v>14818</v>
      </c>
      <c r="B11458" t="s">
        <v>2391</v>
      </c>
      <c r="C11458" t="s">
        <v>103</v>
      </c>
      <c r="D11458" t="s">
        <v>77</v>
      </c>
      <c r="E11458">
        <v>3</v>
      </c>
      <c r="F11458" s="8">
        <f>VLOOKUP(C11458,Products!$A$2:$E$20,5,TRUE)</f>
        <v>8.9499999999999993</v>
      </c>
      <c r="G11458" s="8">
        <f t="shared" si="356"/>
        <v>26.849999999999998</v>
      </c>
      <c r="H11458" s="8">
        <f>VLOOKUP(C11458,Products!$A$2:$F$20,6,TRUE)</f>
        <v>3.1999999999999993</v>
      </c>
      <c r="I11458" s="8">
        <f t="shared" si="357"/>
        <v>9.5999999999999979</v>
      </c>
      <c r="J11458" s="42">
        <f>VLOOKUP(B11458,Invoices!A:I,9,TRUE)</f>
        <v>2022</v>
      </c>
    </row>
    <row r="11459" spans="1:10" x14ac:dyDescent="0.15">
      <c r="A11459" t="s">
        <v>14819</v>
      </c>
      <c r="B11459" t="s">
        <v>2391</v>
      </c>
      <c r="C11459" t="s">
        <v>90</v>
      </c>
      <c r="D11459" t="s">
        <v>72</v>
      </c>
      <c r="E11459">
        <v>4</v>
      </c>
      <c r="F11459" s="8">
        <f>VLOOKUP(C11459,Products!$A$2:$E$20,5,TRUE)</f>
        <v>8.9499999999999993</v>
      </c>
      <c r="G11459" s="8">
        <f t="shared" ref="G11459:G11522" si="358">F11459*E11459</f>
        <v>35.799999999999997</v>
      </c>
      <c r="H11459" s="8">
        <f>VLOOKUP(C11459,Products!$A$2:$F$20,6,TRUE)</f>
        <v>5.6999999999999993</v>
      </c>
      <c r="I11459" s="8">
        <f t="shared" ref="I11459:I11522" si="359">H11459*E11459</f>
        <v>22.799999999999997</v>
      </c>
      <c r="J11459" s="42">
        <f>VLOOKUP(B11459,Invoices!A:I,9,TRUE)</f>
        <v>2022</v>
      </c>
    </row>
    <row r="11460" spans="1:10" x14ac:dyDescent="0.15">
      <c r="A11460" t="s">
        <v>14820</v>
      </c>
      <c r="B11460" t="s">
        <v>2392</v>
      </c>
      <c r="C11460" t="s">
        <v>101</v>
      </c>
      <c r="D11460" t="s">
        <v>69</v>
      </c>
      <c r="E11460">
        <v>100</v>
      </c>
      <c r="F11460" s="8">
        <f>VLOOKUP(C11460,Products!$A$2:$E$20,5,TRUE)</f>
        <v>129.94999999999999</v>
      </c>
      <c r="G11460" s="8">
        <f t="shared" si="358"/>
        <v>12994.999999999998</v>
      </c>
      <c r="H11460" s="8">
        <f>VLOOKUP(C11460,Products!$A$2:$F$20,6,TRUE)</f>
        <v>40.449999999999989</v>
      </c>
      <c r="I11460" s="8">
        <f t="shared" si="359"/>
        <v>4044.9999999999991</v>
      </c>
      <c r="J11460" s="42">
        <f>VLOOKUP(B11460,Invoices!A:I,9,TRUE)</f>
        <v>2022</v>
      </c>
    </row>
    <row r="11461" spans="1:10" x14ac:dyDescent="0.15">
      <c r="A11461" t="s">
        <v>14821</v>
      </c>
      <c r="B11461" t="s">
        <v>2392</v>
      </c>
      <c r="C11461" t="s">
        <v>103</v>
      </c>
      <c r="D11461" t="s">
        <v>77</v>
      </c>
      <c r="E11461">
        <v>15</v>
      </c>
      <c r="F11461" s="8">
        <f>VLOOKUP(C11461,Products!$A$2:$E$20,5,TRUE)</f>
        <v>8.9499999999999993</v>
      </c>
      <c r="G11461" s="8">
        <f t="shared" si="358"/>
        <v>134.25</v>
      </c>
      <c r="H11461" s="8">
        <f>VLOOKUP(C11461,Products!$A$2:$F$20,6,TRUE)</f>
        <v>3.1999999999999993</v>
      </c>
      <c r="I11461" s="8">
        <f t="shared" si="359"/>
        <v>47.999999999999986</v>
      </c>
      <c r="J11461" s="42">
        <f>VLOOKUP(B11461,Invoices!A:I,9,TRUE)</f>
        <v>2022</v>
      </c>
    </row>
    <row r="11462" spans="1:10" x14ac:dyDescent="0.15">
      <c r="A11462" t="s">
        <v>14822</v>
      </c>
      <c r="B11462" t="s">
        <v>2392</v>
      </c>
      <c r="C11462" t="s">
        <v>90</v>
      </c>
      <c r="D11462" t="s">
        <v>72</v>
      </c>
      <c r="E11462">
        <v>10</v>
      </c>
      <c r="F11462" s="8">
        <f>VLOOKUP(C11462,Products!$A$2:$E$20,5,TRUE)</f>
        <v>8.9499999999999993</v>
      </c>
      <c r="G11462" s="8">
        <f t="shared" si="358"/>
        <v>89.5</v>
      </c>
      <c r="H11462" s="8">
        <f>VLOOKUP(C11462,Products!$A$2:$F$20,6,TRUE)</f>
        <v>5.6999999999999993</v>
      </c>
      <c r="I11462" s="8">
        <f t="shared" si="359"/>
        <v>56.999999999999993</v>
      </c>
      <c r="J11462" s="42">
        <f>VLOOKUP(B11462,Invoices!A:I,9,TRUE)</f>
        <v>2022</v>
      </c>
    </row>
    <row r="11463" spans="1:10" x14ac:dyDescent="0.15">
      <c r="A11463" t="s">
        <v>14823</v>
      </c>
      <c r="B11463" t="s">
        <v>2392</v>
      </c>
      <c r="C11463" t="s">
        <v>95</v>
      </c>
      <c r="D11463" t="s">
        <v>73</v>
      </c>
      <c r="E11463">
        <v>30</v>
      </c>
      <c r="F11463" s="8">
        <f>VLOOKUP(C11463,Products!$A$2:$E$20,5,TRUE)</f>
        <v>12.95</v>
      </c>
      <c r="G11463" s="8">
        <f t="shared" si="358"/>
        <v>388.5</v>
      </c>
      <c r="H11463" s="8">
        <f>VLOOKUP(C11463,Products!$A$2:$F$20,6,TRUE)</f>
        <v>4.1999999999999993</v>
      </c>
      <c r="I11463" s="8">
        <f t="shared" si="359"/>
        <v>125.99999999999997</v>
      </c>
      <c r="J11463" s="42">
        <f>VLOOKUP(B11463,Invoices!A:I,9,TRUE)</f>
        <v>2022</v>
      </c>
    </row>
    <row r="11464" spans="1:10" x14ac:dyDescent="0.15">
      <c r="A11464" t="s">
        <v>14824</v>
      </c>
      <c r="B11464" t="s">
        <v>2392</v>
      </c>
      <c r="C11464" t="s">
        <v>92</v>
      </c>
      <c r="D11464" t="s">
        <v>82</v>
      </c>
      <c r="E11464">
        <v>3</v>
      </c>
      <c r="F11464" s="8">
        <f>VLOOKUP(C11464,Products!$A$2:$E$20,5,TRUE)</f>
        <v>19.95</v>
      </c>
      <c r="G11464" s="8">
        <f t="shared" si="358"/>
        <v>59.849999999999994</v>
      </c>
      <c r="H11464" s="8">
        <f>VLOOKUP(C11464,Products!$A$2:$F$20,6,TRUE)</f>
        <v>7.4499999999999993</v>
      </c>
      <c r="I11464" s="8">
        <f t="shared" si="359"/>
        <v>22.349999999999998</v>
      </c>
      <c r="J11464" s="42">
        <f>VLOOKUP(B11464,Invoices!A:I,9,TRUE)</f>
        <v>2022</v>
      </c>
    </row>
    <row r="11465" spans="1:10" x14ac:dyDescent="0.15">
      <c r="A11465" t="s">
        <v>14825</v>
      </c>
      <c r="B11465" t="s">
        <v>2393</v>
      </c>
      <c r="C11465" t="s">
        <v>88</v>
      </c>
      <c r="D11465" t="s">
        <v>85</v>
      </c>
      <c r="E11465">
        <v>1</v>
      </c>
      <c r="F11465" s="8">
        <f>VLOOKUP(C11465,Products!$A$2:$E$20,5,TRUE)</f>
        <v>8.9499999999999993</v>
      </c>
      <c r="G11465" s="8">
        <f t="shared" si="358"/>
        <v>8.9499999999999993</v>
      </c>
      <c r="H11465" s="8">
        <f>VLOOKUP(C11465,Products!$A$2:$F$20,6,TRUE)</f>
        <v>5.6999999999999993</v>
      </c>
      <c r="I11465" s="8">
        <f t="shared" si="359"/>
        <v>5.6999999999999993</v>
      </c>
      <c r="J11465" s="42">
        <f>VLOOKUP(B11465,Invoices!A:I,9,TRUE)</f>
        <v>2022</v>
      </c>
    </row>
    <row r="11466" spans="1:10" x14ac:dyDescent="0.15">
      <c r="A11466" t="s">
        <v>14826</v>
      </c>
      <c r="B11466" t="s">
        <v>2393</v>
      </c>
      <c r="C11466" t="s">
        <v>103</v>
      </c>
      <c r="D11466" t="s">
        <v>77</v>
      </c>
      <c r="E11466">
        <v>12</v>
      </c>
      <c r="F11466" s="8">
        <f>VLOOKUP(C11466,Products!$A$2:$E$20,5,TRUE)</f>
        <v>8.9499999999999993</v>
      </c>
      <c r="G11466" s="8">
        <f t="shared" si="358"/>
        <v>107.39999999999999</v>
      </c>
      <c r="H11466" s="8">
        <f>VLOOKUP(C11466,Products!$A$2:$F$20,6,TRUE)</f>
        <v>3.1999999999999993</v>
      </c>
      <c r="I11466" s="8">
        <f t="shared" si="359"/>
        <v>38.399999999999991</v>
      </c>
      <c r="J11466" s="42">
        <f>VLOOKUP(B11466,Invoices!A:I,9,TRUE)</f>
        <v>2022</v>
      </c>
    </row>
    <row r="11467" spans="1:10" x14ac:dyDescent="0.15">
      <c r="A11467" t="s">
        <v>14827</v>
      </c>
      <c r="B11467" t="s">
        <v>2393</v>
      </c>
      <c r="C11467" t="s">
        <v>94</v>
      </c>
      <c r="D11467" t="s">
        <v>86</v>
      </c>
      <c r="E11467">
        <v>12</v>
      </c>
      <c r="F11467" s="8">
        <f>VLOOKUP(C11467,Products!$A$2:$E$20,5,TRUE)</f>
        <v>3.5</v>
      </c>
      <c r="G11467" s="8">
        <f t="shared" si="358"/>
        <v>42</v>
      </c>
      <c r="H11467" s="8">
        <f>VLOOKUP(C11467,Products!$A$2:$F$20,6,TRUE)</f>
        <v>0.54999999999999982</v>
      </c>
      <c r="I11467" s="8">
        <f t="shared" si="359"/>
        <v>6.5999999999999979</v>
      </c>
      <c r="J11467" s="42">
        <f>VLOOKUP(B11467,Invoices!A:I,9,TRUE)</f>
        <v>2022</v>
      </c>
    </row>
    <row r="11468" spans="1:10" x14ac:dyDescent="0.15">
      <c r="A11468" t="s">
        <v>14828</v>
      </c>
      <c r="B11468" t="s">
        <v>2393</v>
      </c>
      <c r="C11468" t="s">
        <v>91</v>
      </c>
      <c r="D11468" t="s">
        <v>70</v>
      </c>
      <c r="E11468">
        <v>3</v>
      </c>
      <c r="F11468" s="8">
        <f>VLOOKUP(C11468,Products!$A$2:$E$20,5,TRUE)</f>
        <v>49.95</v>
      </c>
      <c r="G11468" s="8">
        <f t="shared" si="358"/>
        <v>149.85000000000002</v>
      </c>
      <c r="H11468" s="8">
        <f>VLOOKUP(C11468,Products!$A$2:$F$20,6,TRUE)</f>
        <v>21.200000000000003</v>
      </c>
      <c r="I11468" s="8">
        <f t="shared" si="359"/>
        <v>63.600000000000009</v>
      </c>
      <c r="J11468" s="42">
        <f>VLOOKUP(B11468,Invoices!A:I,9,TRUE)</f>
        <v>2022</v>
      </c>
    </row>
    <row r="11469" spans="1:10" x14ac:dyDescent="0.15">
      <c r="A11469" t="s">
        <v>14829</v>
      </c>
      <c r="B11469" t="s">
        <v>2393</v>
      </c>
      <c r="C11469" t="s">
        <v>104</v>
      </c>
      <c r="D11469" t="s">
        <v>71</v>
      </c>
      <c r="E11469">
        <v>1</v>
      </c>
      <c r="F11469" s="8">
        <f>VLOOKUP(C11469,Products!$A$2:$E$20,5,TRUE)</f>
        <v>2.95</v>
      </c>
      <c r="G11469" s="8">
        <f t="shared" si="358"/>
        <v>2.95</v>
      </c>
      <c r="H11469" s="8">
        <f>VLOOKUP(C11469,Products!$A$2:$F$20,6,TRUE)</f>
        <v>1.1500000000000001</v>
      </c>
      <c r="I11469" s="8">
        <f t="shared" si="359"/>
        <v>1.1500000000000001</v>
      </c>
      <c r="J11469" s="42">
        <f>VLOOKUP(B11469,Invoices!A:I,9,TRUE)</f>
        <v>2022</v>
      </c>
    </row>
    <row r="11470" spans="1:10" x14ac:dyDescent="0.15">
      <c r="A11470" t="s">
        <v>14830</v>
      </c>
      <c r="B11470" t="s">
        <v>2393</v>
      </c>
      <c r="C11470" t="s">
        <v>92</v>
      </c>
      <c r="D11470" t="s">
        <v>82</v>
      </c>
      <c r="E11470">
        <v>10</v>
      </c>
      <c r="F11470" s="8">
        <f>VLOOKUP(C11470,Products!$A$2:$E$20,5,TRUE)</f>
        <v>19.95</v>
      </c>
      <c r="G11470" s="8">
        <f t="shared" si="358"/>
        <v>199.5</v>
      </c>
      <c r="H11470" s="8">
        <f>VLOOKUP(C11470,Products!$A$2:$F$20,6,TRUE)</f>
        <v>7.4499999999999993</v>
      </c>
      <c r="I11470" s="8">
        <f t="shared" si="359"/>
        <v>74.5</v>
      </c>
      <c r="J11470" s="42">
        <f>VLOOKUP(B11470,Invoices!A:I,9,TRUE)</f>
        <v>2022</v>
      </c>
    </row>
    <row r="11471" spans="1:10" x14ac:dyDescent="0.15">
      <c r="A11471" t="s">
        <v>14831</v>
      </c>
      <c r="B11471" t="s">
        <v>2393</v>
      </c>
      <c r="C11471" t="s">
        <v>99</v>
      </c>
      <c r="D11471" t="s">
        <v>84</v>
      </c>
      <c r="E11471">
        <v>9</v>
      </c>
      <c r="F11471" s="8">
        <f>VLOOKUP(C11471,Products!$A$2:$E$20,5,TRUE)</f>
        <v>3.5</v>
      </c>
      <c r="G11471" s="8">
        <f t="shared" si="358"/>
        <v>31.5</v>
      </c>
      <c r="H11471" s="8">
        <f>VLOOKUP(C11471,Products!$A$2:$F$20,6,TRUE)</f>
        <v>0.54999999999999982</v>
      </c>
      <c r="I11471" s="8">
        <f t="shared" si="359"/>
        <v>4.9499999999999984</v>
      </c>
      <c r="J11471" s="42">
        <f>VLOOKUP(B11471,Invoices!A:I,9,TRUE)</f>
        <v>2022</v>
      </c>
    </row>
    <row r="11472" spans="1:10" x14ac:dyDescent="0.15">
      <c r="A11472" t="s">
        <v>14832</v>
      </c>
      <c r="B11472" t="s">
        <v>2394</v>
      </c>
      <c r="C11472" t="s">
        <v>95</v>
      </c>
      <c r="D11472" t="s">
        <v>73</v>
      </c>
      <c r="E11472">
        <v>1</v>
      </c>
      <c r="F11472" s="8">
        <f>VLOOKUP(C11472,Products!$A$2:$E$20,5,TRUE)</f>
        <v>12.95</v>
      </c>
      <c r="G11472" s="8">
        <f t="shared" si="358"/>
        <v>12.95</v>
      </c>
      <c r="H11472" s="8">
        <f>VLOOKUP(C11472,Products!$A$2:$F$20,6,TRUE)</f>
        <v>4.1999999999999993</v>
      </c>
      <c r="I11472" s="8">
        <f t="shared" si="359"/>
        <v>4.1999999999999993</v>
      </c>
      <c r="J11472" s="42">
        <f>VLOOKUP(B11472,Invoices!A:I,9,TRUE)</f>
        <v>2022</v>
      </c>
    </row>
    <row r="11473" spans="1:10" x14ac:dyDescent="0.15">
      <c r="A11473" t="s">
        <v>14833</v>
      </c>
      <c r="B11473" t="s">
        <v>2394</v>
      </c>
      <c r="C11473" t="s">
        <v>94</v>
      </c>
      <c r="D11473" t="s">
        <v>86</v>
      </c>
      <c r="E11473">
        <v>1</v>
      </c>
      <c r="F11473" s="8">
        <f>VLOOKUP(C11473,Products!$A$2:$E$20,5,TRUE)</f>
        <v>3.5</v>
      </c>
      <c r="G11473" s="8">
        <f t="shared" si="358"/>
        <v>3.5</v>
      </c>
      <c r="H11473" s="8">
        <f>VLOOKUP(C11473,Products!$A$2:$F$20,6,TRUE)</f>
        <v>0.54999999999999982</v>
      </c>
      <c r="I11473" s="8">
        <f t="shared" si="359"/>
        <v>0.54999999999999982</v>
      </c>
      <c r="J11473" s="42">
        <f>VLOOKUP(B11473,Invoices!A:I,9,TRUE)</f>
        <v>2022</v>
      </c>
    </row>
    <row r="11474" spans="1:10" x14ac:dyDescent="0.15">
      <c r="A11474" t="s">
        <v>14834</v>
      </c>
      <c r="B11474" t="s">
        <v>2394</v>
      </c>
      <c r="C11474" t="s">
        <v>102</v>
      </c>
      <c r="D11474" t="s">
        <v>83</v>
      </c>
      <c r="E11474">
        <v>1</v>
      </c>
      <c r="F11474" s="8">
        <f>VLOOKUP(C11474,Products!$A$2:$E$20,5,TRUE)</f>
        <v>29.95</v>
      </c>
      <c r="G11474" s="8">
        <f t="shared" si="358"/>
        <v>29.95</v>
      </c>
      <c r="H11474" s="8">
        <f>VLOOKUP(C11474,Products!$A$2:$F$20,6,TRUE)</f>
        <v>15</v>
      </c>
      <c r="I11474" s="8">
        <f t="shared" si="359"/>
        <v>15</v>
      </c>
      <c r="J11474" s="42">
        <f>VLOOKUP(B11474,Invoices!A:I,9,TRUE)</f>
        <v>2022</v>
      </c>
    </row>
    <row r="11475" spans="1:10" x14ac:dyDescent="0.15">
      <c r="A11475" t="s">
        <v>14835</v>
      </c>
      <c r="B11475" t="s">
        <v>2394</v>
      </c>
      <c r="C11475" t="s">
        <v>88</v>
      </c>
      <c r="D11475" t="s">
        <v>85</v>
      </c>
      <c r="E11475">
        <v>10</v>
      </c>
      <c r="F11475" s="8">
        <f>VLOOKUP(C11475,Products!$A$2:$E$20,5,TRUE)</f>
        <v>8.9499999999999993</v>
      </c>
      <c r="G11475" s="8">
        <f t="shared" si="358"/>
        <v>89.5</v>
      </c>
      <c r="H11475" s="8">
        <f>VLOOKUP(C11475,Products!$A$2:$F$20,6,TRUE)</f>
        <v>5.6999999999999993</v>
      </c>
      <c r="I11475" s="8">
        <f t="shared" si="359"/>
        <v>56.999999999999993</v>
      </c>
      <c r="J11475" s="42">
        <f>VLOOKUP(B11475,Invoices!A:I,9,TRUE)</f>
        <v>2022</v>
      </c>
    </row>
    <row r="11476" spans="1:10" x14ac:dyDescent="0.15">
      <c r="A11476" t="s">
        <v>14836</v>
      </c>
      <c r="B11476" t="s">
        <v>2394</v>
      </c>
      <c r="C11476" t="s">
        <v>99</v>
      </c>
      <c r="D11476" t="s">
        <v>84</v>
      </c>
      <c r="E11476">
        <v>5</v>
      </c>
      <c r="F11476" s="8">
        <f>VLOOKUP(C11476,Products!$A$2:$E$20,5,TRUE)</f>
        <v>3.5</v>
      </c>
      <c r="G11476" s="8">
        <f t="shared" si="358"/>
        <v>17.5</v>
      </c>
      <c r="H11476" s="8">
        <f>VLOOKUP(C11476,Products!$A$2:$F$20,6,TRUE)</f>
        <v>0.54999999999999982</v>
      </c>
      <c r="I11476" s="8">
        <f t="shared" si="359"/>
        <v>2.7499999999999991</v>
      </c>
      <c r="J11476" s="42">
        <f>VLOOKUP(B11476,Invoices!A:I,9,TRUE)</f>
        <v>2022</v>
      </c>
    </row>
    <row r="11477" spans="1:10" x14ac:dyDescent="0.15">
      <c r="A11477" t="s">
        <v>14837</v>
      </c>
      <c r="B11477" t="s">
        <v>2394</v>
      </c>
      <c r="C11477" t="s">
        <v>101</v>
      </c>
      <c r="D11477" t="s">
        <v>69</v>
      </c>
      <c r="E11477">
        <v>4</v>
      </c>
      <c r="F11477" s="8">
        <f>VLOOKUP(C11477,Products!$A$2:$E$20,5,TRUE)</f>
        <v>129.94999999999999</v>
      </c>
      <c r="G11477" s="8">
        <f t="shared" si="358"/>
        <v>519.79999999999995</v>
      </c>
      <c r="H11477" s="8">
        <f>VLOOKUP(C11477,Products!$A$2:$F$20,6,TRUE)</f>
        <v>40.449999999999989</v>
      </c>
      <c r="I11477" s="8">
        <f t="shared" si="359"/>
        <v>161.79999999999995</v>
      </c>
      <c r="J11477" s="42">
        <f>VLOOKUP(B11477,Invoices!A:I,9,TRUE)</f>
        <v>2022</v>
      </c>
    </row>
    <row r="11478" spans="1:10" x14ac:dyDescent="0.15">
      <c r="A11478" t="s">
        <v>14838</v>
      </c>
      <c r="B11478" t="s">
        <v>2394</v>
      </c>
      <c r="C11478" t="s">
        <v>96</v>
      </c>
      <c r="D11478" t="s">
        <v>75</v>
      </c>
      <c r="E11478">
        <v>8</v>
      </c>
      <c r="F11478" s="8">
        <f>VLOOKUP(C11478,Products!$A$2:$E$20,5,TRUE)</f>
        <v>79.95</v>
      </c>
      <c r="G11478" s="8">
        <f t="shared" si="358"/>
        <v>639.6</v>
      </c>
      <c r="H11478" s="8">
        <f>VLOOKUP(C11478,Products!$A$2:$F$20,6,TRUE)</f>
        <v>27.950000000000003</v>
      </c>
      <c r="I11478" s="8">
        <f t="shared" si="359"/>
        <v>223.60000000000002</v>
      </c>
      <c r="J11478" s="42">
        <f>VLOOKUP(B11478,Invoices!A:I,9,TRUE)</f>
        <v>2022</v>
      </c>
    </row>
    <row r="11479" spans="1:10" x14ac:dyDescent="0.15">
      <c r="A11479" t="s">
        <v>14839</v>
      </c>
      <c r="B11479" t="s">
        <v>2394</v>
      </c>
      <c r="C11479" t="s">
        <v>104</v>
      </c>
      <c r="D11479" t="s">
        <v>71</v>
      </c>
      <c r="E11479">
        <v>1</v>
      </c>
      <c r="F11479" s="8">
        <f>VLOOKUP(C11479,Products!$A$2:$E$20,5,TRUE)</f>
        <v>2.95</v>
      </c>
      <c r="G11479" s="8">
        <f t="shared" si="358"/>
        <v>2.95</v>
      </c>
      <c r="H11479" s="8">
        <f>VLOOKUP(C11479,Products!$A$2:$F$20,6,TRUE)</f>
        <v>1.1500000000000001</v>
      </c>
      <c r="I11479" s="8">
        <f t="shared" si="359"/>
        <v>1.1500000000000001</v>
      </c>
      <c r="J11479" s="42">
        <f>VLOOKUP(B11479,Invoices!A:I,9,TRUE)</f>
        <v>2022</v>
      </c>
    </row>
    <row r="11480" spans="1:10" x14ac:dyDescent="0.15">
      <c r="A11480" t="s">
        <v>14840</v>
      </c>
      <c r="B11480" t="s">
        <v>2394</v>
      </c>
      <c r="C11480" t="s">
        <v>92</v>
      </c>
      <c r="D11480" t="s">
        <v>82</v>
      </c>
      <c r="E11480">
        <v>50</v>
      </c>
      <c r="F11480" s="8">
        <f>VLOOKUP(C11480,Products!$A$2:$E$20,5,TRUE)</f>
        <v>19.95</v>
      </c>
      <c r="G11480" s="8">
        <f t="shared" si="358"/>
        <v>997.5</v>
      </c>
      <c r="H11480" s="8">
        <f>VLOOKUP(C11480,Products!$A$2:$F$20,6,TRUE)</f>
        <v>7.4499999999999993</v>
      </c>
      <c r="I11480" s="8">
        <f t="shared" si="359"/>
        <v>372.49999999999994</v>
      </c>
      <c r="J11480" s="42">
        <f>VLOOKUP(B11480,Invoices!A:I,9,TRUE)</f>
        <v>2022</v>
      </c>
    </row>
    <row r="11481" spans="1:10" x14ac:dyDescent="0.15">
      <c r="A11481" t="s">
        <v>14841</v>
      </c>
      <c r="B11481" t="s">
        <v>2394</v>
      </c>
      <c r="C11481" t="s">
        <v>103</v>
      </c>
      <c r="D11481" t="s">
        <v>77</v>
      </c>
      <c r="E11481">
        <v>1</v>
      </c>
      <c r="F11481" s="8">
        <f>VLOOKUP(C11481,Products!$A$2:$E$20,5,TRUE)</f>
        <v>8.9499999999999993</v>
      </c>
      <c r="G11481" s="8">
        <f t="shared" si="358"/>
        <v>8.9499999999999993</v>
      </c>
      <c r="H11481" s="8">
        <f>VLOOKUP(C11481,Products!$A$2:$F$20,6,TRUE)</f>
        <v>3.1999999999999993</v>
      </c>
      <c r="I11481" s="8">
        <f t="shared" si="359"/>
        <v>3.1999999999999993</v>
      </c>
      <c r="J11481" s="42">
        <f>VLOOKUP(B11481,Invoices!A:I,9,TRUE)</f>
        <v>2022</v>
      </c>
    </row>
    <row r="11482" spans="1:10" x14ac:dyDescent="0.15">
      <c r="A11482" t="s">
        <v>14842</v>
      </c>
      <c r="B11482" t="s">
        <v>2394</v>
      </c>
      <c r="C11482" t="s">
        <v>90</v>
      </c>
      <c r="D11482" t="s">
        <v>72</v>
      </c>
      <c r="E11482">
        <v>1</v>
      </c>
      <c r="F11482" s="8">
        <f>VLOOKUP(C11482,Products!$A$2:$E$20,5,TRUE)</f>
        <v>8.9499999999999993</v>
      </c>
      <c r="G11482" s="8">
        <f t="shared" si="358"/>
        <v>8.9499999999999993</v>
      </c>
      <c r="H11482" s="8">
        <f>VLOOKUP(C11482,Products!$A$2:$F$20,6,TRUE)</f>
        <v>5.6999999999999993</v>
      </c>
      <c r="I11482" s="8">
        <f t="shared" si="359"/>
        <v>5.6999999999999993</v>
      </c>
      <c r="J11482" s="42">
        <f>VLOOKUP(B11482,Invoices!A:I,9,TRUE)</f>
        <v>2022</v>
      </c>
    </row>
    <row r="11483" spans="1:10" x14ac:dyDescent="0.15">
      <c r="A11483" t="s">
        <v>14843</v>
      </c>
      <c r="B11483" t="s">
        <v>2394</v>
      </c>
      <c r="C11483" t="s">
        <v>93</v>
      </c>
      <c r="D11483" t="s">
        <v>76</v>
      </c>
      <c r="E11483">
        <v>20</v>
      </c>
      <c r="F11483" s="8">
        <f>VLOOKUP(C11483,Products!$A$2:$E$20,5,TRUE)</f>
        <v>9.9499999999999993</v>
      </c>
      <c r="G11483" s="8">
        <f t="shared" si="358"/>
        <v>199</v>
      </c>
      <c r="H11483" s="8">
        <f>VLOOKUP(C11483,Products!$A$2:$F$20,6,TRUE)</f>
        <v>1.9499999999999993</v>
      </c>
      <c r="I11483" s="8">
        <f t="shared" si="359"/>
        <v>38.999999999999986</v>
      </c>
      <c r="J11483" s="42">
        <f>VLOOKUP(B11483,Invoices!A:I,9,TRUE)</f>
        <v>2022</v>
      </c>
    </row>
    <row r="11484" spans="1:10" x14ac:dyDescent="0.15">
      <c r="A11484" t="s">
        <v>14844</v>
      </c>
      <c r="B11484" t="s">
        <v>2394</v>
      </c>
      <c r="C11484" t="s">
        <v>97</v>
      </c>
      <c r="D11484" t="s">
        <v>74</v>
      </c>
      <c r="E11484">
        <v>50</v>
      </c>
      <c r="F11484" s="8">
        <f>VLOOKUP(C11484,Products!$A$2:$E$20,5,TRUE)</f>
        <v>1.5</v>
      </c>
      <c r="G11484" s="8">
        <f t="shared" si="358"/>
        <v>75</v>
      </c>
      <c r="H11484" s="8">
        <f>VLOOKUP(C11484,Products!$A$2:$F$20,6,TRUE)</f>
        <v>0.5</v>
      </c>
      <c r="I11484" s="8">
        <f t="shared" si="359"/>
        <v>25</v>
      </c>
      <c r="J11484" s="42">
        <f>VLOOKUP(B11484,Invoices!A:I,9,TRUE)</f>
        <v>2022</v>
      </c>
    </row>
    <row r="11485" spans="1:10" x14ac:dyDescent="0.15">
      <c r="A11485" t="s">
        <v>14845</v>
      </c>
      <c r="B11485" t="s">
        <v>2395</v>
      </c>
      <c r="C11485" t="s">
        <v>101</v>
      </c>
      <c r="D11485" t="s">
        <v>69</v>
      </c>
      <c r="E11485">
        <v>2</v>
      </c>
      <c r="F11485" s="8">
        <f>VLOOKUP(C11485,Products!$A$2:$E$20,5,TRUE)</f>
        <v>129.94999999999999</v>
      </c>
      <c r="G11485" s="8">
        <f t="shared" si="358"/>
        <v>259.89999999999998</v>
      </c>
      <c r="H11485" s="8">
        <f>VLOOKUP(C11485,Products!$A$2:$F$20,6,TRUE)</f>
        <v>40.449999999999989</v>
      </c>
      <c r="I11485" s="8">
        <f t="shared" si="359"/>
        <v>80.899999999999977</v>
      </c>
      <c r="J11485" s="42">
        <f>VLOOKUP(B11485,Invoices!A:I,9,TRUE)</f>
        <v>2022</v>
      </c>
    </row>
    <row r="11486" spans="1:10" x14ac:dyDescent="0.15">
      <c r="A11486" t="s">
        <v>14846</v>
      </c>
      <c r="B11486" t="s">
        <v>2396</v>
      </c>
      <c r="C11486" t="s">
        <v>100</v>
      </c>
      <c r="D11486" t="s">
        <v>78</v>
      </c>
      <c r="E11486">
        <v>6</v>
      </c>
      <c r="F11486" s="8">
        <f>VLOOKUP(C11486,Products!$A$2:$E$20,5,TRUE)</f>
        <v>49.95</v>
      </c>
      <c r="G11486" s="8">
        <f t="shared" si="358"/>
        <v>299.70000000000005</v>
      </c>
      <c r="H11486" s="8">
        <f>VLOOKUP(C11486,Products!$A$2:$F$20,6,TRUE)</f>
        <v>19.950000000000003</v>
      </c>
      <c r="I11486" s="8">
        <f t="shared" si="359"/>
        <v>119.70000000000002</v>
      </c>
      <c r="J11486" s="42">
        <f>VLOOKUP(B11486,Invoices!A:I,9,TRUE)</f>
        <v>2022</v>
      </c>
    </row>
    <row r="11487" spans="1:10" x14ac:dyDescent="0.15">
      <c r="A11487" t="s">
        <v>14847</v>
      </c>
      <c r="B11487" t="s">
        <v>2396</v>
      </c>
      <c r="C11487" t="s">
        <v>96</v>
      </c>
      <c r="D11487" t="s">
        <v>75</v>
      </c>
      <c r="E11487">
        <v>6</v>
      </c>
      <c r="F11487" s="8">
        <f>VLOOKUP(C11487,Products!$A$2:$E$20,5,TRUE)</f>
        <v>79.95</v>
      </c>
      <c r="G11487" s="8">
        <f t="shared" si="358"/>
        <v>479.70000000000005</v>
      </c>
      <c r="H11487" s="8">
        <f>VLOOKUP(C11487,Products!$A$2:$F$20,6,TRUE)</f>
        <v>27.950000000000003</v>
      </c>
      <c r="I11487" s="8">
        <f t="shared" si="359"/>
        <v>167.70000000000002</v>
      </c>
      <c r="J11487" s="42">
        <f>VLOOKUP(B11487,Invoices!A:I,9,TRUE)</f>
        <v>2022</v>
      </c>
    </row>
    <row r="11488" spans="1:10" x14ac:dyDescent="0.15">
      <c r="A11488" t="s">
        <v>14848</v>
      </c>
      <c r="B11488" t="s">
        <v>2396</v>
      </c>
      <c r="C11488" t="s">
        <v>103</v>
      </c>
      <c r="D11488" t="s">
        <v>77</v>
      </c>
      <c r="E11488">
        <v>20</v>
      </c>
      <c r="F11488" s="8">
        <f>VLOOKUP(C11488,Products!$A$2:$E$20,5,TRUE)</f>
        <v>8.9499999999999993</v>
      </c>
      <c r="G11488" s="8">
        <f t="shared" si="358"/>
        <v>179</v>
      </c>
      <c r="H11488" s="8">
        <f>VLOOKUP(C11488,Products!$A$2:$F$20,6,TRUE)</f>
        <v>3.1999999999999993</v>
      </c>
      <c r="I11488" s="8">
        <f t="shared" si="359"/>
        <v>63.999999999999986</v>
      </c>
      <c r="J11488" s="42">
        <f>VLOOKUP(B11488,Invoices!A:I,9,TRUE)</f>
        <v>2022</v>
      </c>
    </row>
    <row r="11489" spans="1:10" x14ac:dyDescent="0.15">
      <c r="A11489" t="s">
        <v>14849</v>
      </c>
      <c r="B11489" t="s">
        <v>2396</v>
      </c>
      <c r="C11489" t="s">
        <v>105</v>
      </c>
      <c r="D11489" t="s">
        <v>81</v>
      </c>
      <c r="E11489">
        <v>1</v>
      </c>
      <c r="F11489" s="8">
        <f>VLOOKUP(C11489,Products!$A$2:$E$20,5,TRUE)</f>
        <v>8.9499999999999993</v>
      </c>
      <c r="G11489" s="8">
        <f t="shared" si="358"/>
        <v>8.9499999999999993</v>
      </c>
      <c r="H11489" s="8">
        <f>VLOOKUP(C11489,Products!$A$2:$F$20,6,TRUE)</f>
        <v>3.1999999999999993</v>
      </c>
      <c r="I11489" s="8">
        <f t="shared" si="359"/>
        <v>3.1999999999999993</v>
      </c>
      <c r="J11489" s="42">
        <f>VLOOKUP(B11489,Invoices!A:I,9,TRUE)</f>
        <v>2022</v>
      </c>
    </row>
    <row r="11490" spans="1:10" x14ac:dyDescent="0.15">
      <c r="A11490" t="s">
        <v>14850</v>
      </c>
      <c r="B11490" t="s">
        <v>2396</v>
      </c>
      <c r="C11490" t="s">
        <v>93</v>
      </c>
      <c r="D11490" t="s">
        <v>76</v>
      </c>
      <c r="E11490">
        <v>1</v>
      </c>
      <c r="F11490" s="8">
        <f>VLOOKUP(C11490,Products!$A$2:$E$20,5,TRUE)</f>
        <v>9.9499999999999993</v>
      </c>
      <c r="G11490" s="8">
        <f t="shared" si="358"/>
        <v>9.9499999999999993</v>
      </c>
      <c r="H11490" s="8">
        <f>VLOOKUP(C11490,Products!$A$2:$F$20,6,TRUE)</f>
        <v>1.9499999999999993</v>
      </c>
      <c r="I11490" s="8">
        <f t="shared" si="359"/>
        <v>1.9499999999999993</v>
      </c>
      <c r="J11490" s="42">
        <f>VLOOKUP(B11490,Invoices!A:I,9,TRUE)</f>
        <v>2022</v>
      </c>
    </row>
    <row r="11491" spans="1:10" x14ac:dyDescent="0.15">
      <c r="A11491" t="s">
        <v>14851</v>
      </c>
      <c r="B11491" t="s">
        <v>2397</v>
      </c>
      <c r="C11491" t="s">
        <v>97</v>
      </c>
      <c r="D11491" t="s">
        <v>74</v>
      </c>
      <c r="E11491">
        <v>20</v>
      </c>
      <c r="F11491" s="8">
        <f>VLOOKUP(C11491,Products!$A$2:$E$20,5,TRUE)</f>
        <v>1.5</v>
      </c>
      <c r="G11491" s="8">
        <f t="shared" si="358"/>
        <v>30</v>
      </c>
      <c r="H11491" s="8">
        <f>VLOOKUP(C11491,Products!$A$2:$F$20,6,TRUE)</f>
        <v>0.5</v>
      </c>
      <c r="I11491" s="8">
        <f t="shared" si="359"/>
        <v>10</v>
      </c>
      <c r="J11491" s="42">
        <f>VLOOKUP(B11491,Invoices!A:I,9,TRUE)</f>
        <v>2022</v>
      </c>
    </row>
    <row r="11492" spans="1:10" x14ac:dyDescent="0.15">
      <c r="A11492" t="s">
        <v>14852</v>
      </c>
      <c r="B11492" t="s">
        <v>2397</v>
      </c>
      <c r="C11492" t="s">
        <v>103</v>
      </c>
      <c r="D11492" t="s">
        <v>77</v>
      </c>
      <c r="E11492">
        <v>2</v>
      </c>
      <c r="F11492" s="8">
        <f>VLOOKUP(C11492,Products!$A$2:$E$20,5,TRUE)</f>
        <v>8.9499999999999993</v>
      </c>
      <c r="G11492" s="8">
        <f t="shared" si="358"/>
        <v>17.899999999999999</v>
      </c>
      <c r="H11492" s="8">
        <f>VLOOKUP(C11492,Products!$A$2:$F$20,6,TRUE)</f>
        <v>3.1999999999999993</v>
      </c>
      <c r="I11492" s="8">
        <f t="shared" si="359"/>
        <v>6.3999999999999986</v>
      </c>
      <c r="J11492" s="42">
        <f>VLOOKUP(B11492,Invoices!A:I,9,TRUE)</f>
        <v>2022</v>
      </c>
    </row>
    <row r="11493" spans="1:10" x14ac:dyDescent="0.15">
      <c r="A11493" t="s">
        <v>14853</v>
      </c>
      <c r="B11493" t="s">
        <v>2398</v>
      </c>
      <c r="C11493" t="s">
        <v>93</v>
      </c>
      <c r="D11493" t="s">
        <v>76</v>
      </c>
      <c r="E11493">
        <v>10</v>
      </c>
      <c r="F11493" s="8">
        <f>VLOOKUP(C11493,Products!$A$2:$E$20,5,TRUE)</f>
        <v>9.9499999999999993</v>
      </c>
      <c r="G11493" s="8">
        <f t="shared" si="358"/>
        <v>99.5</v>
      </c>
      <c r="H11493" s="8">
        <f>VLOOKUP(C11493,Products!$A$2:$F$20,6,TRUE)</f>
        <v>1.9499999999999993</v>
      </c>
      <c r="I11493" s="8">
        <f t="shared" si="359"/>
        <v>19.499999999999993</v>
      </c>
      <c r="J11493" s="42">
        <f>VLOOKUP(B11493,Invoices!A:I,9,TRUE)</f>
        <v>2022</v>
      </c>
    </row>
    <row r="11494" spans="1:10" x14ac:dyDescent="0.15">
      <c r="A11494" t="s">
        <v>14854</v>
      </c>
      <c r="B11494" t="s">
        <v>2398</v>
      </c>
      <c r="C11494" t="s">
        <v>87</v>
      </c>
      <c r="D11494" t="s">
        <v>68</v>
      </c>
      <c r="E11494">
        <v>1</v>
      </c>
      <c r="F11494" s="8">
        <f>VLOOKUP(C11494,Products!$A$2:$E$20,5,TRUE)</f>
        <v>19.95</v>
      </c>
      <c r="G11494" s="8">
        <f t="shared" si="358"/>
        <v>19.95</v>
      </c>
      <c r="H11494" s="8">
        <f>VLOOKUP(C11494,Products!$A$2:$F$20,6,TRUE)</f>
        <v>7.4499999999999993</v>
      </c>
      <c r="I11494" s="8">
        <f t="shared" si="359"/>
        <v>7.4499999999999993</v>
      </c>
      <c r="J11494" s="42">
        <f>VLOOKUP(B11494,Invoices!A:I,9,TRUE)</f>
        <v>2022</v>
      </c>
    </row>
    <row r="11495" spans="1:10" x14ac:dyDescent="0.15">
      <c r="A11495" t="s">
        <v>14855</v>
      </c>
      <c r="B11495" t="s">
        <v>2398</v>
      </c>
      <c r="C11495" t="s">
        <v>92</v>
      </c>
      <c r="D11495" t="s">
        <v>82</v>
      </c>
      <c r="E11495">
        <v>1</v>
      </c>
      <c r="F11495" s="8">
        <f>VLOOKUP(C11495,Products!$A$2:$E$20,5,TRUE)</f>
        <v>19.95</v>
      </c>
      <c r="G11495" s="8">
        <f t="shared" si="358"/>
        <v>19.95</v>
      </c>
      <c r="H11495" s="8">
        <f>VLOOKUP(C11495,Products!$A$2:$F$20,6,TRUE)</f>
        <v>7.4499999999999993</v>
      </c>
      <c r="I11495" s="8">
        <f t="shared" si="359"/>
        <v>7.4499999999999993</v>
      </c>
      <c r="J11495" s="42">
        <f>VLOOKUP(B11495,Invoices!A:I,9,TRUE)</f>
        <v>2022</v>
      </c>
    </row>
    <row r="11496" spans="1:10" x14ac:dyDescent="0.15">
      <c r="A11496" t="s">
        <v>14856</v>
      </c>
      <c r="B11496" t="s">
        <v>2399</v>
      </c>
      <c r="C11496" t="s">
        <v>105</v>
      </c>
      <c r="D11496" t="s">
        <v>81</v>
      </c>
      <c r="E11496">
        <v>1</v>
      </c>
      <c r="F11496" s="8">
        <f>VLOOKUP(C11496,Products!$A$2:$E$20,5,TRUE)</f>
        <v>8.9499999999999993</v>
      </c>
      <c r="G11496" s="8">
        <f t="shared" si="358"/>
        <v>8.9499999999999993</v>
      </c>
      <c r="H11496" s="8">
        <f>VLOOKUP(C11496,Products!$A$2:$F$20,6,TRUE)</f>
        <v>3.1999999999999993</v>
      </c>
      <c r="I11496" s="8">
        <f t="shared" si="359"/>
        <v>3.1999999999999993</v>
      </c>
      <c r="J11496" s="42">
        <f>VLOOKUP(B11496,Invoices!A:I,9,TRUE)</f>
        <v>2022</v>
      </c>
    </row>
    <row r="11497" spans="1:10" x14ac:dyDescent="0.15">
      <c r="A11497" t="s">
        <v>14857</v>
      </c>
      <c r="B11497" t="s">
        <v>2399</v>
      </c>
      <c r="C11497" t="s">
        <v>104</v>
      </c>
      <c r="D11497" t="s">
        <v>71</v>
      </c>
      <c r="E11497">
        <v>1</v>
      </c>
      <c r="F11497" s="8">
        <f>VLOOKUP(C11497,Products!$A$2:$E$20,5,TRUE)</f>
        <v>2.95</v>
      </c>
      <c r="G11497" s="8">
        <f t="shared" si="358"/>
        <v>2.95</v>
      </c>
      <c r="H11497" s="8">
        <f>VLOOKUP(C11497,Products!$A$2:$F$20,6,TRUE)</f>
        <v>1.1500000000000001</v>
      </c>
      <c r="I11497" s="8">
        <f t="shared" si="359"/>
        <v>1.1500000000000001</v>
      </c>
      <c r="J11497" s="42">
        <f>VLOOKUP(B11497,Invoices!A:I,9,TRUE)</f>
        <v>2022</v>
      </c>
    </row>
    <row r="11498" spans="1:10" x14ac:dyDescent="0.15">
      <c r="A11498" t="s">
        <v>14858</v>
      </c>
      <c r="B11498" t="s">
        <v>2399</v>
      </c>
      <c r="C11498" t="s">
        <v>94</v>
      </c>
      <c r="D11498" t="s">
        <v>86</v>
      </c>
      <c r="E11498">
        <v>6</v>
      </c>
      <c r="F11498" s="8">
        <f>VLOOKUP(C11498,Products!$A$2:$E$20,5,TRUE)</f>
        <v>3.5</v>
      </c>
      <c r="G11498" s="8">
        <f t="shared" si="358"/>
        <v>21</v>
      </c>
      <c r="H11498" s="8">
        <f>VLOOKUP(C11498,Products!$A$2:$F$20,6,TRUE)</f>
        <v>0.54999999999999982</v>
      </c>
      <c r="I11498" s="8">
        <f t="shared" si="359"/>
        <v>3.2999999999999989</v>
      </c>
      <c r="J11498" s="42">
        <f>VLOOKUP(B11498,Invoices!A:I,9,TRUE)</f>
        <v>2022</v>
      </c>
    </row>
    <row r="11499" spans="1:10" x14ac:dyDescent="0.15">
      <c r="A11499" t="s">
        <v>14859</v>
      </c>
      <c r="B11499" t="s">
        <v>2399</v>
      </c>
      <c r="C11499" t="s">
        <v>102</v>
      </c>
      <c r="D11499" t="s">
        <v>83</v>
      </c>
      <c r="E11499">
        <v>1</v>
      </c>
      <c r="F11499" s="8">
        <f>VLOOKUP(C11499,Products!$A$2:$E$20,5,TRUE)</f>
        <v>29.95</v>
      </c>
      <c r="G11499" s="8">
        <f t="shared" si="358"/>
        <v>29.95</v>
      </c>
      <c r="H11499" s="8">
        <f>VLOOKUP(C11499,Products!$A$2:$F$20,6,TRUE)</f>
        <v>15</v>
      </c>
      <c r="I11499" s="8">
        <f t="shared" si="359"/>
        <v>15</v>
      </c>
      <c r="J11499" s="42">
        <f>VLOOKUP(B11499,Invoices!A:I,9,TRUE)</f>
        <v>2022</v>
      </c>
    </row>
    <row r="11500" spans="1:10" x14ac:dyDescent="0.15">
      <c r="A11500" t="s">
        <v>14860</v>
      </c>
      <c r="B11500" t="s">
        <v>2399</v>
      </c>
      <c r="C11500" t="s">
        <v>88</v>
      </c>
      <c r="D11500" t="s">
        <v>85</v>
      </c>
      <c r="E11500">
        <v>1</v>
      </c>
      <c r="F11500" s="8">
        <f>VLOOKUP(C11500,Products!$A$2:$E$20,5,TRUE)</f>
        <v>8.9499999999999993</v>
      </c>
      <c r="G11500" s="8">
        <f t="shared" si="358"/>
        <v>8.9499999999999993</v>
      </c>
      <c r="H11500" s="8">
        <f>VLOOKUP(C11500,Products!$A$2:$F$20,6,TRUE)</f>
        <v>5.6999999999999993</v>
      </c>
      <c r="I11500" s="8">
        <f t="shared" si="359"/>
        <v>5.6999999999999993</v>
      </c>
      <c r="J11500" s="42">
        <f>VLOOKUP(B11500,Invoices!A:I,9,TRUE)</f>
        <v>2022</v>
      </c>
    </row>
    <row r="11501" spans="1:10" x14ac:dyDescent="0.15">
      <c r="A11501" t="s">
        <v>14861</v>
      </c>
      <c r="B11501" t="s">
        <v>2399</v>
      </c>
      <c r="C11501" t="s">
        <v>87</v>
      </c>
      <c r="D11501" t="s">
        <v>68</v>
      </c>
      <c r="E11501">
        <v>1</v>
      </c>
      <c r="F11501" s="8">
        <f>VLOOKUP(C11501,Products!$A$2:$E$20,5,TRUE)</f>
        <v>19.95</v>
      </c>
      <c r="G11501" s="8">
        <f t="shared" si="358"/>
        <v>19.95</v>
      </c>
      <c r="H11501" s="8">
        <f>VLOOKUP(C11501,Products!$A$2:$F$20,6,TRUE)</f>
        <v>7.4499999999999993</v>
      </c>
      <c r="I11501" s="8">
        <f t="shared" si="359"/>
        <v>7.4499999999999993</v>
      </c>
      <c r="J11501" s="42">
        <f>VLOOKUP(B11501,Invoices!A:I,9,TRUE)</f>
        <v>2022</v>
      </c>
    </row>
    <row r="11502" spans="1:10" x14ac:dyDescent="0.15">
      <c r="A11502" t="s">
        <v>14862</v>
      </c>
      <c r="B11502" t="s">
        <v>2399</v>
      </c>
      <c r="C11502" t="s">
        <v>95</v>
      </c>
      <c r="D11502" t="s">
        <v>73</v>
      </c>
      <c r="E11502">
        <v>50</v>
      </c>
      <c r="F11502" s="8">
        <f>VLOOKUP(C11502,Products!$A$2:$E$20,5,TRUE)</f>
        <v>12.95</v>
      </c>
      <c r="G11502" s="8">
        <f t="shared" si="358"/>
        <v>647.5</v>
      </c>
      <c r="H11502" s="8">
        <f>VLOOKUP(C11502,Products!$A$2:$F$20,6,TRUE)</f>
        <v>4.1999999999999993</v>
      </c>
      <c r="I11502" s="8">
        <f t="shared" si="359"/>
        <v>209.99999999999997</v>
      </c>
      <c r="J11502" s="42">
        <f>VLOOKUP(B11502,Invoices!A:I,9,TRUE)</f>
        <v>2022</v>
      </c>
    </row>
    <row r="11503" spans="1:10" x14ac:dyDescent="0.15">
      <c r="A11503" t="s">
        <v>14863</v>
      </c>
      <c r="B11503" t="s">
        <v>2399</v>
      </c>
      <c r="C11503" t="s">
        <v>97</v>
      </c>
      <c r="D11503" t="s">
        <v>74</v>
      </c>
      <c r="E11503">
        <v>24</v>
      </c>
      <c r="F11503" s="8">
        <f>VLOOKUP(C11503,Products!$A$2:$E$20,5,TRUE)</f>
        <v>1.5</v>
      </c>
      <c r="G11503" s="8">
        <f t="shared" si="358"/>
        <v>36</v>
      </c>
      <c r="H11503" s="8">
        <f>VLOOKUP(C11503,Products!$A$2:$F$20,6,TRUE)</f>
        <v>0.5</v>
      </c>
      <c r="I11503" s="8">
        <f t="shared" si="359"/>
        <v>12</v>
      </c>
      <c r="J11503" s="42">
        <f>VLOOKUP(B11503,Invoices!A:I,9,TRUE)</f>
        <v>2022</v>
      </c>
    </row>
    <row r="11504" spans="1:10" x14ac:dyDescent="0.15">
      <c r="A11504" t="s">
        <v>14864</v>
      </c>
      <c r="B11504" t="s">
        <v>2399</v>
      </c>
      <c r="C11504" t="s">
        <v>98</v>
      </c>
      <c r="D11504" t="s">
        <v>79</v>
      </c>
      <c r="E11504">
        <v>1</v>
      </c>
      <c r="F11504" s="8">
        <f>VLOOKUP(C11504,Products!$A$2:$E$20,5,TRUE)</f>
        <v>14.95</v>
      </c>
      <c r="G11504" s="8">
        <f t="shared" si="358"/>
        <v>14.95</v>
      </c>
      <c r="H11504" s="8">
        <f>VLOOKUP(C11504,Products!$A$2:$F$20,6,TRUE)</f>
        <v>3.0499999999999989</v>
      </c>
      <c r="I11504" s="8">
        <f t="shared" si="359"/>
        <v>3.0499999999999989</v>
      </c>
      <c r="J11504" s="42">
        <f>VLOOKUP(B11504,Invoices!A:I,9,TRUE)</f>
        <v>2022</v>
      </c>
    </row>
    <row r="11505" spans="1:10" x14ac:dyDescent="0.15">
      <c r="A11505" t="s">
        <v>14865</v>
      </c>
      <c r="B11505" t="s">
        <v>2399</v>
      </c>
      <c r="C11505" t="s">
        <v>101</v>
      </c>
      <c r="D11505" t="s">
        <v>69</v>
      </c>
      <c r="E11505">
        <v>4</v>
      </c>
      <c r="F11505" s="8">
        <f>VLOOKUP(C11505,Products!$A$2:$E$20,5,TRUE)</f>
        <v>129.94999999999999</v>
      </c>
      <c r="G11505" s="8">
        <f t="shared" si="358"/>
        <v>519.79999999999995</v>
      </c>
      <c r="H11505" s="8">
        <f>VLOOKUP(C11505,Products!$A$2:$F$20,6,TRUE)</f>
        <v>40.449999999999989</v>
      </c>
      <c r="I11505" s="8">
        <f t="shared" si="359"/>
        <v>161.79999999999995</v>
      </c>
      <c r="J11505" s="42">
        <f>VLOOKUP(B11505,Invoices!A:I,9,TRUE)</f>
        <v>2022</v>
      </c>
    </row>
    <row r="11506" spans="1:10" x14ac:dyDescent="0.15">
      <c r="A11506" t="s">
        <v>14866</v>
      </c>
      <c r="B11506" t="s">
        <v>2399</v>
      </c>
      <c r="C11506" t="s">
        <v>103</v>
      </c>
      <c r="D11506" t="s">
        <v>77</v>
      </c>
      <c r="E11506">
        <v>1</v>
      </c>
      <c r="F11506" s="8">
        <f>VLOOKUP(C11506,Products!$A$2:$E$20,5,TRUE)</f>
        <v>8.9499999999999993</v>
      </c>
      <c r="G11506" s="8">
        <f t="shared" si="358"/>
        <v>8.9499999999999993</v>
      </c>
      <c r="H11506" s="8">
        <f>VLOOKUP(C11506,Products!$A$2:$F$20,6,TRUE)</f>
        <v>3.1999999999999993</v>
      </c>
      <c r="I11506" s="8">
        <f t="shared" si="359"/>
        <v>3.1999999999999993</v>
      </c>
      <c r="J11506" s="42">
        <f>VLOOKUP(B11506,Invoices!A:I,9,TRUE)</f>
        <v>2022</v>
      </c>
    </row>
    <row r="11507" spans="1:10" x14ac:dyDescent="0.15">
      <c r="A11507" t="s">
        <v>14867</v>
      </c>
      <c r="B11507" t="s">
        <v>2399</v>
      </c>
      <c r="C11507" t="s">
        <v>90</v>
      </c>
      <c r="D11507" t="s">
        <v>72</v>
      </c>
      <c r="E11507">
        <v>24</v>
      </c>
      <c r="F11507" s="8">
        <f>VLOOKUP(C11507,Products!$A$2:$E$20,5,TRUE)</f>
        <v>8.9499999999999993</v>
      </c>
      <c r="G11507" s="8">
        <f t="shared" si="358"/>
        <v>214.79999999999998</v>
      </c>
      <c r="H11507" s="8">
        <f>VLOOKUP(C11507,Products!$A$2:$F$20,6,TRUE)</f>
        <v>5.6999999999999993</v>
      </c>
      <c r="I11507" s="8">
        <f t="shared" si="359"/>
        <v>136.79999999999998</v>
      </c>
      <c r="J11507" s="42">
        <f>VLOOKUP(B11507,Invoices!A:I,9,TRUE)</f>
        <v>2022</v>
      </c>
    </row>
    <row r="11508" spans="1:10" x14ac:dyDescent="0.15">
      <c r="A11508" t="s">
        <v>14868</v>
      </c>
      <c r="B11508" t="s">
        <v>2400</v>
      </c>
      <c r="C11508" t="s">
        <v>93</v>
      </c>
      <c r="D11508" t="s">
        <v>76</v>
      </c>
      <c r="E11508">
        <v>2</v>
      </c>
      <c r="F11508" s="8">
        <f>VLOOKUP(C11508,Products!$A$2:$E$20,5,TRUE)</f>
        <v>9.9499999999999993</v>
      </c>
      <c r="G11508" s="8">
        <f t="shared" si="358"/>
        <v>19.899999999999999</v>
      </c>
      <c r="H11508" s="8">
        <f>VLOOKUP(C11508,Products!$A$2:$F$20,6,TRUE)</f>
        <v>1.9499999999999993</v>
      </c>
      <c r="I11508" s="8">
        <f t="shared" si="359"/>
        <v>3.8999999999999986</v>
      </c>
      <c r="J11508" s="42">
        <f>VLOOKUP(B11508,Invoices!A:I,9,TRUE)</f>
        <v>2022</v>
      </c>
    </row>
    <row r="11509" spans="1:10" x14ac:dyDescent="0.15">
      <c r="A11509" t="s">
        <v>14869</v>
      </c>
      <c r="B11509" t="s">
        <v>2400</v>
      </c>
      <c r="C11509" t="s">
        <v>94</v>
      </c>
      <c r="D11509" t="s">
        <v>86</v>
      </c>
      <c r="E11509">
        <v>20</v>
      </c>
      <c r="F11509" s="8">
        <f>VLOOKUP(C11509,Products!$A$2:$E$20,5,TRUE)</f>
        <v>3.5</v>
      </c>
      <c r="G11509" s="8">
        <f t="shared" si="358"/>
        <v>70</v>
      </c>
      <c r="H11509" s="8">
        <f>VLOOKUP(C11509,Products!$A$2:$F$20,6,TRUE)</f>
        <v>0.54999999999999982</v>
      </c>
      <c r="I11509" s="8">
        <f t="shared" si="359"/>
        <v>10.999999999999996</v>
      </c>
      <c r="J11509" s="42">
        <f>VLOOKUP(B11509,Invoices!A:I,9,TRUE)</f>
        <v>2022</v>
      </c>
    </row>
    <row r="11510" spans="1:10" x14ac:dyDescent="0.15">
      <c r="A11510" t="s">
        <v>14870</v>
      </c>
      <c r="B11510" t="s">
        <v>2400</v>
      </c>
      <c r="C11510" t="s">
        <v>104</v>
      </c>
      <c r="D11510" t="s">
        <v>71</v>
      </c>
      <c r="E11510">
        <v>1</v>
      </c>
      <c r="F11510" s="8">
        <f>VLOOKUP(C11510,Products!$A$2:$E$20,5,TRUE)</f>
        <v>2.95</v>
      </c>
      <c r="G11510" s="8">
        <f t="shared" si="358"/>
        <v>2.95</v>
      </c>
      <c r="H11510" s="8">
        <f>VLOOKUP(C11510,Products!$A$2:$F$20,6,TRUE)</f>
        <v>1.1500000000000001</v>
      </c>
      <c r="I11510" s="8">
        <f t="shared" si="359"/>
        <v>1.1500000000000001</v>
      </c>
      <c r="J11510" s="42">
        <f>VLOOKUP(B11510,Invoices!A:I,9,TRUE)</f>
        <v>2022</v>
      </c>
    </row>
    <row r="11511" spans="1:10" x14ac:dyDescent="0.15">
      <c r="A11511" t="s">
        <v>14871</v>
      </c>
      <c r="B11511" t="s">
        <v>2400</v>
      </c>
      <c r="C11511" t="s">
        <v>96</v>
      </c>
      <c r="D11511" t="s">
        <v>75</v>
      </c>
      <c r="E11511">
        <v>1</v>
      </c>
      <c r="F11511" s="8">
        <f>VLOOKUP(C11511,Products!$A$2:$E$20,5,TRUE)</f>
        <v>79.95</v>
      </c>
      <c r="G11511" s="8">
        <f t="shared" si="358"/>
        <v>79.95</v>
      </c>
      <c r="H11511" s="8">
        <f>VLOOKUP(C11511,Products!$A$2:$F$20,6,TRUE)</f>
        <v>27.950000000000003</v>
      </c>
      <c r="I11511" s="8">
        <f t="shared" si="359"/>
        <v>27.950000000000003</v>
      </c>
      <c r="J11511" s="42">
        <f>VLOOKUP(B11511,Invoices!A:I,9,TRUE)</f>
        <v>2022</v>
      </c>
    </row>
    <row r="11512" spans="1:10" x14ac:dyDescent="0.15">
      <c r="A11512" t="s">
        <v>14872</v>
      </c>
      <c r="B11512" t="s">
        <v>2400</v>
      </c>
      <c r="C11512" t="s">
        <v>103</v>
      </c>
      <c r="D11512" t="s">
        <v>77</v>
      </c>
      <c r="E11512">
        <v>4</v>
      </c>
      <c r="F11512" s="8">
        <f>VLOOKUP(C11512,Products!$A$2:$E$20,5,TRUE)</f>
        <v>8.9499999999999993</v>
      </c>
      <c r="G11512" s="8">
        <f t="shared" si="358"/>
        <v>35.799999999999997</v>
      </c>
      <c r="H11512" s="8">
        <f>VLOOKUP(C11512,Products!$A$2:$F$20,6,TRUE)</f>
        <v>3.1999999999999993</v>
      </c>
      <c r="I11512" s="8">
        <f t="shared" si="359"/>
        <v>12.799999999999997</v>
      </c>
      <c r="J11512" s="42">
        <f>VLOOKUP(B11512,Invoices!A:I,9,TRUE)</f>
        <v>2022</v>
      </c>
    </row>
    <row r="11513" spans="1:10" x14ac:dyDescent="0.15">
      <c r="A11513" t="s">
        <v>14873</v>
      </c>
      <c r="B11513" t="s">
        <v>2400</v>
      </c>
      <c r="C11513" t="s">
        <v>89</v>
      </c>
      <c r="D11513" t="s">
        <v>80</v>
      </c>
      <c r="E11513">
        <v>2</v>
      </c>
      <c r="F11513" s="8">
        <f>VLOOKUP(C11513,Products!$A$2:$E$20,5,TRUE)</f>
        <v>15.95</v>
      </c>
      <c r="G11513" s="8">
        <f t="shared" si="358"/>
        <v>31.9</v>
      </c>
      <c r="H11513" s="8">
        <f>VLOOKUP(C11513,Products!$A$2:$F$20,6,TRUE)</f>
        <v>6</v>
      </c>
      <c r="I11513" s="8">
        <f t="shared" si="359"/>
        <v>12</v>
      </c>
      <c r="J11513" s="42">
        <f>VLOOKUP(B11513,Invoices!A:I,9,TRUE)</f>
        <v>2022</v>
      </c>
    </row>
    <row r="11514" spans="1:10" x14ac:dyDescent="0.15">
      <c r="A11514" t="s">
        <v>14874</v>
      </c>
      <c r="B11514" t="s">
        <v>2400</v>
      </c>
      <c r="C11514" t="s">
        <v>90</v>
      </c>
      <c r="D11514" t="s">
        <v>72</v>
      </c>
      <c r="E11514">
        <v>20</v>
      </c>
      <c r="F11514" s="8">
        <f>VLOOKUP(C11514,Products!$A$2:$E$20,5,TRUE)</f>
        <v>8.9499999999999993</v>
      </c>
      <c r="G11514" s="8">
        <f t="shared" si="358"/>
        <v>179</v>
      </c>
      <c r="H11514" s="8">
        <f>VLOOKUP(C11514,Products!$A$2:$F$20,6,TRUE)</f>
        <v>5.6999999999999993</v>
      </c>
      <c r="I11514" s="8">
        <f t="shared" si="359"/>
        <v>113.99999999999999</v>
      </c>
      <c r="J11514" s="42">
        <f>VLOOKUP(B11514,Invoices!A:I,9,TRUE)</f>
        <v>2022</v>
      </c>
    </row>
    <row r="11515" spans="1:10" x14ac:dyDescent="0.15">
      <c r="A11515" t="s">
        <v>14875</v>
      </c>
      <c r="B11515" t="s">
        <v>2400</v>
      </c>
      <c r="C11515" t="s">
        <v>87</v>
      </c>
      <c r="D11515" t="s">
        <v>68</v>
      </c>
      <c r="E11515">
        <v>12</v>
      </c>
      <c r="F11515" s="8">
        <f>VLOOKUP(C11515,Products!$A$2:$E$20,5,TRUE)</f>
        <v>19.95</v>
      </c>
      <c r="G11515" s="8">
        <f t="shared" si="358"/>
        <v>239.39999999999998</v>
      </c>
      <c r="H11515" s="8">
        <f>VLOOKUP(C11515,Products!$A$2:$F$20,6,TRUE)</f>
        <v>7.4499999999999993</v>
      </c>
      <c r="I11515" s="8">
        <f t="shared" si="359"/>
        <v>89.399999999999991</v>
      </c>
      <c r="J11515" s="42">
        <f>VLOOKUP(B11515,Invoices!A:I,9,TRUE)</f>
        <v>2022</v>
      </c>
    </row>
    <row r="11516" spans="1:10" x14ac:dyDescent="0.15">
      <c r="A11516" t="s">
        <v>14876</v>
      </c>
      <c r="B11516" t="s">
        <v>2400</v>
      </c>
      <c r="C11516" t="s">
        <v>101</v>
      </c>
      <c r="D11516" t="s">
        <v>69</v>
      </c>
      <c r="E11516">
        <v>1</v>
      </c>
      <c r="F11516" s="8">
        <f>VLOOKUP(C11516,Products!$A$2:$E$20,5,TRUE)</f>
        <v>129.94999999999999</v>
      </c>
      <c r="G11516" s="8">
        <f t="shared" si="358"/>
        <v>129.94999999999999</v>
      </c>
      <c r="H11516" s="8">
        <f>VLOOKUP(C11516,Products!$A$2:$F$20,6,TRUE)</f>
        <v>40.449999999999989</v>
      </c>
      <c r="I11516" s="8">
        <f t="shared" si="359"/>
        <v>40.449999999999989</v>
      </c>
      <c r="J11516" s="42">
        <f>VLOOKUP(B11516,Invoices!A:I,9,TRUE)</f>
        <v>2022</v>
      </c>
    </row>
    <row r="11517" spans="1:10" x14ac:dyDescent="0.15">
      <c r="A11517" t="s">
        <v>14877</v>
      </c>
      <c r="B11517" t="s">
        <v>2400</v>
      </c>
      <c r="C11517" t="s">
        <v>97</v>
      </c>
      <c r="D11517" t="s">
        <v>74</v>
      </c>
      <c r="E11517">
        <v>100</v>
      </c>
      <c r="F11517" s="8">
        <f>VLOOKUP(C11517,Products!$A$2:$E$20,5,TRUE)</f>
        <v>1.5</v>
      </c>
      <c r="G11517" s="8">
        <f t="shared" si="358"/>
        <v>150</v>
      </c>
      <c r="H11517" s="8">
        <f>VLOOKUP(C11517,Products!$A$2:$F$20,6,TRUE)</f>
        <v>0.5</v>
      </c>
      <c r="I11517" s="8">
        <f t="shared" si="359"/>
        <v>50</v>
      </c>
      <c r="J11517" s="42">
        <f>VLOOKUP(B11517,Invoices!A:I,9,TRUE)</f>
        <v>2022</v>
      </c>
    </row>
    <row r="11518" spans="1:10" x14ac:dyDescent="0.15">
      <c r="A11518" t="s">
        <v>14878</v>
      </c>
      <c r="B11518" t="s">
        <v>2401</v>
      </c>
      <c r="C11518" t="s">
        <v>105</v>
      </c>
      <c r="D11518" t="s">
        <v>81</v>
      </c>
      <c r="E11518">
        <v>12</v>
      </c>
      <c r="F11518" s="8">
        <f>VLOOKUP(C11518,Products!$A$2:$E$20,5,TRUE)</f>
        <v>8.9499999999999993</v>
      </c>
      <c r="G11518" s="8">
        <f t="shared" si="358"/>
        <v>107.39999999999999</v>
      </c>
      <c r="H11518" s="8">
        <f>VLOOKUP(C11518,Products!$A$2:$F$20,6,TRUE)</f>
        <v>3.1999999999999993</v>
      </c>
      <c r="I11518" s="8">
        <f t="shared" si="359"/>
        <v>38.399999999999991</v>
      </c>
      <c r="J11518" s="42">
        <f>VLOOKUP(B11518,Invoices!A:I,9,TRUE)</f>
        <v>2022</v>
      </c>
    </row>
    <row r="11519" spans="1:10" x14ac:dyDescent="0.15">
      <c r="A11519" t="s">
        <v>14879</v>
      </c>
      <c r="B11519" t="s">
        <v>2401</v>
      </c>
      <c r="C11519" t="s">
        <v>88</v>
      </c>
      <c r="D11519" t="s">
        <v>85</v>
      </c>
      <c r="E11519">
        <v>24</v>
      </c>
      <c r="F11519" s="8">
        <f>VLOOKUP(C11519,Products!$A$2:$E$20,5,TRUE)</f>
        <v>8.9499999999999993</v>
      </c>
      <c r="G11519" s="8">
        <f t="shared" si="358"/>
        <v>214.79999999999998</v>
      </c>
      <c r="H11519" s="8">
        <f>VLOOKUP(C11519,Products!$A$2:$F$20,6,TRUE)</f>
        <v>5.6999999999999993</v>
      </c>
      <c r="I11519" s="8">
        <f t="shared" si="359"/>
        <v>136.79999999999998</v>
      </c>
      <c r="J11519" s="42">
        <f>VLOOKUP(B11519,Invoices!A:I,9,TRUE)</f>
        <v>2022</v>
      </c>
    </row>
    <row r="11520" spans="1:10" x14ac:dyDescent="0.15">
      <c r="A11520" t="s">
        <v>14880</v>
      </c>
      <c r="B11520" t="s">
        <v>2401</v>
      </c>
      <c r="C11520" t="s">
        <v>94</v>
      </c>
      <c r="D11520" t="s">
        <v>86</v>
      </c>
      <c r="E11520">
        <v>100</v>
      </c>
      <c r="F11520" s="8">
        <f>VLOOKUP(C11520,Products!$A$2:$E$20,5,TRUE)</f>
        <v>3.5</v>
      </c>
      <c r="G11520" s="8">
        <f t="shared" si="358"/>
        <v>350</v>
      </c>
      <c r="H11520" s="8">
        <f>VLOOKUP(C11520,Products!$A$2:$F$20,6,TRUE)</f>
        <v>0.54999999999999982</v>
      </c>
      <c r="I11520" s="8">
        <f t="shared" si="359"/>
        <v>54.999999999999986</v>
      </c>
      <c r="J11520" s="42">
        <f>VLOOKUP(B11520,Invoices!A:I,9,TRUE)</f>
        <v>2022</v>
      </c>
    </row>
    <row r="11521" spans="1:10" x14ac:dyDescent="0.15">
      <c r="A11521" t="s">
        <v>14881</v>
      </c>
      <c r="B11521" t="s">
        <v>2401</v>
      </c>
      <c r="C11521" t="s">
        <v>104</v>
      </c>
      <c r="D11521" t="s">
        <v>71</v>
      </c>
      <c r="E11521">
        <v>2</v>
      </c>
      <c r="F11521" s="8">
        <f>VLOOKUP(C11521,Products!$A$2:$E$20,5,TRUE)</f>
        <v>2.95</v>
      </c>
      <c r="G11521" s="8">
        <f t="shared" si="358"/>
        <v>5.9</v>
      </c>
      <c r="H11521" s="8">
        <f>VLOOKUP(C11521,Products!$A$2:$F$20,6,TRUE)</f>
        <v>1.1500000000000001</v>
      </c>
      <c r="I11521" s="8">
        <f t="shared" si="359"/>
        <v>2.3000000000000003</v>
      </c>
      <c r="J11521" s="42">
        <f>VLOOKUP(B11521,Invoices!A:I,9,TRUE)</f>
        <v>2022</v>
      </c>
    </row>
    <row r="11522" spans="1:10" x14ac:dyDescent="0.15">
      <c r="A11522" t="s">
        <v>14882</v>
      </c>
      <c r="B11522" t="s">
        <v>2401</v>
      </c>
      <c r="C11522" t="s">
        <v>102</v>
      </c>
      <c r="D11522" t="s">
        <v>83</v>
      </c>
      <c r="E11522">
        <v>2</v>
      </c>
      <c r="F11522" s="8">
        <f>VLOOKUP(C11522,Products!$A$2:$E$20,5,TRUE)</f>
        <v>29.95</v>
      </c>
      <c r="G11522" s="8">
        <f t="shared" si="358"/>
        <v>59.9</v>
      </c>
      <c r="H11522" s="8">
        <f>VLOOKUP(C11522,Products!$A$2:$F$20,6,TRUE)</f>
        <v>15</v>
      </c>
      <c r="I11522" s="8">
        <f t="shared" si="359"/>
        <v>30</v>
      </c>
      <c r="J11522" s="42">
        <f>VLOOKUP(B11522,Invoices!A:I,9,TRUE)</f>
        <v>2022</v>
      </c>
    </row>
    <row r="11523" spans="1:10" x14ac:dyDescent="0.15">
      <c r="A11523" t="s">
        <v>14883</v>
      </c>
      <c r="B11523" t="s">
        <v>2401</v>
      </c>
      <c r="C11523" t="s">
        <v>87</v>
      </c>
      <c r="D11523" t="s">
        <v>68</v>
      </c>
      <c r="E11523">
        <v>1</v>
      </c>
      <c r="F11523" s="8">
        <f>VLOOKUP(C11523,Products!$A$2:$E$20,5,TRUE)</f>
        <v>19.95</v>
      </c>
      <c r="G11523" s="8">
        <f t="shared" ref="G11523:G11586" si="360">F11523*E11523</f>
        <v>19.95</v>
      </c>
      <c r="H11523" s="8">
        <f>VLOOKUP(C11523,Products!$A$2:$F$20,6,TRUE)</f>
        <v>7.4499999999999993</v>
      </c>
      <c r="I11523" s="8">
        <f t="shared" ref="I11523:I11586" si="361">H11523*E11523</f>
        <v>7.4499999999999993</v>
      </c>
      <c r="J11523" s="42">
        <f>VLOOKUP(B11523,Invoices!A:I,9,TRUE)</f>
        <v>2022</v>
      </c>
    </row>
    <row r="11524" spans="1:10" x14ac:dyDescent="0.15">
      <c r="A11524" t="s">
        <v>14884</v>
      </c>
      <c r="B11524" t="s">
        <v>2401</v>
      </c>
      <c r="C11524" t="s">
        <v>97</v>
      </c>
      <c r="D11524" t="s">
        <v>74</v>
      </c>
      <c r="E11524">
        <v>12</v>
      </c>
      <c r="F11524" s="8">
        <f>VLOOKUP(C11524,Products!$A$2:$E$20,5,TRUE)</f>
        <v>1.5</v>
      </c>
      <c r="G11524" s="8">
        <f t="shared" si="360"/>
        <v>18</v>
      </c>
      <c r="H11524" s="8">
        <f>VLOOKUP(C11524,Products!$A$2:$F$20,6,TRUE)</f>
        <v>0.5</v>
      </c>
      <c r="I11524" s="8">
        <f t="shared" si="361"/>
        <v>6</v>
      </c>
      <c r="J11524" s="42">
        <f>VLOOKUP(B11524,Invoices!A:I,9,TRUE)</f>
        <v>2022</v>
      </c>
    </row>
    <row r="11525" spans="1:10" x14ac:dyDescent="0.15">
      <c r="A11525" t="s">
        <v>14885</v>
      </c>
      <c r="B11525" t="s">
        <v>2401</v>
      </c>
      <c r="C11525" t="s">
        <v>93</v>
      </c>
      <c r="D11525" t="s">
        <v>76</v>
      </c>
      <c r="E11525">
        <v>1</v>
      </c>
      <c r="F11525" s="8">
        <f>VLOOKUP(C11525,Products!$A$2:$E$20,5,TRUE)</f>
        <v>9.9499999999999993</v>
      </c>
      <c r="G11525" s="8">
        <f t="shared" si="360"/>
        <v>9.9499999999999993</v>
      </c>
      <c r="H11525" s="8">
        <f>VLOOKUP(C11525,Products!$A$2:$F$20,6,TRUE)</f>
        <v>1.9499999999999993</v>
      </c>
      <c r="I11525" s="8">
        <f t="shared" si="361"/>
        <v>1.9499999999999993</v>
      </c>
      <c r="J11525" s="42">
        <f>VLOOKUP(B11525,Invoices!A:I,9,TRUE)</f>
        <v>2022</v>
      </c>
    </row>
    <row r="11526" spans="1:10" x14ac:dyDescent="0.15">
      <c r="A11526" t="s">
        <v>14886</v>
      </c>
      <c r="B11526" t="s">
        <v>2401</v>
      </c>
      <c r="C11526" t="s">
        <v>99</v>
      </c>
      <c r="D11526" t="s">
        <v>84</v>
      </c>
      <c r="E11526">
        <v>24</v>
      </c>
      <c r="F11526" s="8">
        <f>VLOOKUP(C11526,Products!$A$2:$E$20,5,TRUE)</f>
        <v>3.5</v>
      </c>
      <c r="G11526" s="8">
        <f t="shared" si="360"/>
        <v>84</v>
      </c>
      <c r="H11526" s="8">
        <f>VLOOKUP(C11526,Products!$A$2:$F$20,6,TRUE)</f>
        <v>0.54999999999999982</v>
      </c>
      <c r="I11526" s="8">
        <f t="shared" si="361"/>
        <v>13.199999999999996</v>
      </c>
      <c r="J11526" s="42">
        <f>VLOOKUP(B11526,Invoices!A:I,9,TRUE)</f>
        <v>2022</v>
      </c>
    </row>
    <row r="11527" spans="1:10" x14ac:dyDescent="0.15">
      <c r="A11527" t="s">
        <v>14887</v>
      </c>
      <c r="B11527" t="s">
        <v>2401</v>
      </c>
      <c r="C11527" t="s">
        <v>90</v>
      </c>
      <c r="D11527" t="s">
        <v>72</v>
      </c>
      <c r="E11527">
        <v>1</v>
      </c>
      <c r="F11527" s="8">
        <f>VLOOKUP(C11527,Products!$A$2:$E$20,5,TRUE)</f>
        <v>8.9499999999999993</v>
      </c>
      <c r="G11527" s="8">
        <f t="shared" si="360"/>
        <v>8.9499999999999993</v>
      </c>
      <c r="H11527" s="8">
        <f>VLOOKUP(C11527,Products!$A$2:$F$20,6,TRUE)</f>
        <v>5.6999999999999993</v>
      </c>
      <c r="I11527" s="8">
        <f t="shared" si="361"/>
        <v>5.6999999999999993</v>
      </c>
      <c r="J11527" s="42">
        <f>VLOOKUP(B11527,Invoices!A:I,9,TRUE)</f>
        <v>2022</v>
      </c>
    </row>
    <row r="11528" spans="1:10" x14ac:dyDescent="0.15">
      <c r="A11528" t="s">
        <v>14888</v>
      </c>
      <c r="B11528" t="s">
        <v>2401</v>
      </c>
      <c r="C11528" t="s">
        <v>95</v>
      </c>
      <c r="D11528" t="s">
        <v>73</v>
      </c>
      <c r="E11528">
        <v>1</v>
      </c>
      <c r="F11528" s="8">
        <f>VLOOKUP(C11528,Products!$A$2:$E$20,5,TRUE)</f>
        <v>12.95</v>
      </c>
      <c r="G11528" s="8">
        <f t="shared" si="360"/>
        <v>12.95</v>
      </c>
      <c r="H11528" s="8">
        <f>VLOOKUP(C11528,Products!$A$2:$F$20,6,TRUE)</f>
        <v>4.1999999999999993</v>
      </c>
      <c r="I11528" s="8">
        <f t="shared" si="361"/>
        <v>4.1999999999999993</v>
      </c>
      <c r="J11528" s="42">
        <f>VLOOKUP(B11528,Invoices!A:I,9,TRUE)</f>
        <v>2022</v>
      </c>
    </row>
    <row r="11529" spans="1:10" x14ac:dyDescent="0.15">
      <c r="A11529" t="s">
        <v>14889</v>
      </c>
      <c r="B11529" t="s">
        <v>2402</v>
      </c>
      <c r="C11529" t="s">
        <v>90</v>
      </c>
      <c r="D11529" t="s">
        <v>72</v>
      </c>
      <c r="E11529">
        <v>6</v>
      </c>
      <c r="F11529" s="8">
        <f>VLOOKUP(C11529,Products!$A$2:$E$20,5,TRUE)</f>
        <v>8.9499999999999993</v>
      </c>
      <c r="G11529" s="8">
        <f t="shared" si="360"/>
        <v>53.699999999999996</v>
      </c>
      <c r="H11529" s="8">
        <f>VLOOKUP(C11529,Products!$A$2:$F$20,6,TRUE)</f>
        <v>5.6999999999999993</v>
      </c>
      <c r="I11529" s="8">
        <f t="shared" si="361"/>
        <v>34.199999999999996</v>
      </c>
      <c r="J11529" s="42">
        <f>VLOOKUP(B11529,Invoices!A:I,9,TRUE)</f>
        <v>2022</v>
      </c>
    </row>
    <row r="11530" spans="1:10" x14ac:dyDescent="0.15">
      <c r="A11530" t="s">
        <v>14890</v>
      </c>
      <c r="B11530" t="s">
        <v>2402</v>
      </c>
      <c r="C11530" t="s">
        <v>95</v>
      </c>
      <c r="D11530" t="s">
        <v>73</v>
      </c>
      <c r="E11530">
        <v>24</v>
      </c>
      <c r="F11530" s="8">
        <f>VLOOKUP(C11530,Products!$A$2:$E$20,5,TRUE)</f>
        <v>12.95</v>
      </c>
      <c r="G11530" s="8">
        <f t="shared" si="360"/>
        <v>310.79999999999995</v>
      </c>
      <c r="H11530" s="8">
        <f>VLOOKUP(C11530,Products!$A$2:$F$20,6,TRUE)</f>
        <v>4.1999999999999993</v>
      </c>
      <c r="I11530" s="8">
        <f t="shared" si="361"/>
        <v>100.79999999999998</v>
      </c>
      <c r="J11530" s="42">
        <f>VLOOKUP(B11530,Invoices!A:I,9,TRUE)</f>
        <v>2022</v>
      </c>
    </row>
    <row r="11531" spans="1:10" x14ac:dyDescent="0.15">
      <c r="A11531" t="s">
        <v>14891</v>
      </c>
      <c r="B11531" t="s">
        <v>2403</v>
      </c>
      <c r="C11531" t="s">
        <v>88</v>
      </c>
      <c r="D11531" t="s">
        <v>85</v>
      </c>
      <c r="E11531">
        <v>25</v>
      </c>
      <c r="F11531" s="8">
        <f>VLOOKUP(C11531,Products!$A$2:$E$20,5,TRUE)</f>
        <v>8.9499999999999993</v>
      </c>
      <c r="G11531" s="8">
        <f t="shared" si="360"/>
        <v>223.74999999999997</v>
      </c>
      <c r="H11531" s="8">
        <f>VLOOKUP(C11531,Products!$A$2:$F$20,6,TRUE)</f>
        <v>5.6999999999999993</v>
      </c>
      <c r="I11531" s="8">
        <f t="shared" si="361"/>
        <v>142.49999999999997</v>
      </c>
      <c r="J11531" s="42">
        <f>VLOOKUP(B11531,Invoices!A:I,9,TRUE)</f>
        <v>2022</v>
      </c>
    </row>
    <row r="11532" spans="1:10" x14ac:dyDescent="0.15">
      <c r="A11532" t="s">
        <v>14892</v>
      </c>
      <c r="B11532" t="s">
        <v>2403</v>
      </c>
      <c r="C11532" t="s">
        <v>97</v>
      </c>
      <c r="D11532" t="s">
        <v>74</v>
      </c>
      <c r="E11532">
        <v>20</v>
      </c>
      <c r="F11532" s="8">
        <f>VLOOKUP(C11532,Products!$A$2:$E$20,5,TRUE)</f>
        <v>1.5</v>
      </c>
      <c r="G11532" s="8">
        <f t="shared" si="360"/>
        <v>30</v>
      </c>
      <c r="H11532" s="8">
        <f>VLOOKUP(C11532,Products!$A$2:$F$20,6,TRUE)</f>
        <v>0.5</v>
      </c>
      <c r="I11532" s="8">
        <f t="shared" si="361"/>
        <v>10</v>
      </c>
      <c r="J11532" s="42">
        <f>VLOOKUP(B11532,Invoices!A:I,9,TRUE)</f>
        <v>2022</v>
      </c>
    </row>
    <row r="11533" spans="1:10" x14ac:dyDescent="0.15">
      <c r="A11533" t="s">
        <v>14893</v>
      </c>
      <c r="B11533" t="s">
        <v>2403</v>
      </c>
      <c r="C11533" t="s">
        <v>92</v>
      </c>
      <c r="D11533" t="s">
        <v>82</v>
      </c>
      <c r="E11533">
        <v>2</v>
      </c>
      <c r="F11533" s="8">
        <f>VLOOKUP(C11533,Products!$A$2:$E$20,5,TRUE)</f>
        <v>19.95</v>
      </c>
      <c r="G11533" s="8">
        <f t="shared" si="360"/>
        <v>39.9</v>
      </c>
      <c r="H11533" s="8">
        <f>VLOOKUP(C11533,Products!$A$2:$F$20,6,TRUE)</f>
        <v>7.4499999999999993</v>
      </c>
      <c r="I11533" s="8">
        <f t="shared" si="361"/>
        <v>14.899999999999999</v>
      </c>
      <c r="J11533" s="42">
        <f>VLOOKUP(B11533,Invoices!A:I,9,TRUE)</f>
        <v>2022</v>
      </c>
    </row>
    <row r="11534" spans="1:10" x14ac:dyDescent="0.15">
      <c r="A11534" t="s">
        <v>14894</v>
      </c>
      <c r="B11534" t="s">
        <v>2403</v>
      </c>
      <c r="C11534" t="s">
        <v>94</v>
      </c>
      <c r="D11534" t="s">
        <v>86</v>
      </c>
      <c r="E11534">
        <v>7</v>
      </c>
      <c r="F11534" s="8">
        <f>VLOOKUP(C11534,Products!$A$2:$E$20,5,TRUE)</f>
        <v>3.5</v>
      </c>
      <c r="G11534" s="8">
        <f t="shared" si="360"/>
        <v>24.5</v>
      </c>
      <c r="H11534" s="8">
        <f>VLOOKUP(C11534,Products!$A$2:$F$20,6,TRUE)</f>
        <v>0.54999999999999982</v>
      </c>
      <c r="I11534" s="8">
        <f t="shared" si="361"/>
        <v>3.8499999999999988</v>
      </c>
      <c r="J11534" s="42">
        <f>VLOOKUP(B11534,Invoices!A:I,9,TRUE)</f>
        <v>2022</v>
      </c>
    </row>
    <row r="11535" spans="1:10" x14ac:dyDescent="0.15">
      <c r="A11535" t="s">
        <v>14895</v>
      </c>
      <c r="B11535" t="s">
        <v>2403</v>
      </c>
      <c r="C11535" t="s">
        <v>104</v>
      </c>
      <c r="D11535" t="s">
        <v>71</v>
      </c>
      <c r="E11535">
        <v>1</v>
      </c>
      <c r="F11535" s="8">
        <f>VLOOKUP(C11535,Products!$A$2:$E$20,5,TRUE)</f>
        <v>2.95</v>
      </c>
      <c r="G11535" s="8">
        <f t="shared" si="360"/>
        <v>2.95</v>
      </c>
      <c r="H11535" s="8">
        <f>VLOOKUP(C11535,Products!$A$2:$F$20,6,TRUE)</f>
        <v>1.1500000000000001</v>
      </c>
      <c r="I11535" s="8">
        <f t="shared" si="361"/>
        <v>1.1500000000000001</v>
      </c>
      <c r="J11535" s="42">
        <f>VLOOKUP(B11535,Invoices!A:I,9,TRUE)</f>
        <v>2022</v>
      </c>
    </row>
    <row r="11536" spans="1:10" x14ac:dyDescent="0.15">
      <c r="A11536" t="s">
        <v>14896</v>
      </c>
      <c r="B11536" t="s">
        <v>2403</v>
      </c>
      <c r="C11536" t="s">
        <v>95</v>
      </c>
      <c r="D11536" t="s">
        <v>73</v>
      </c>
      <c r="E11536">
        <v>5</v>
      </c>
      <c r="F11536" s="8">
        <f>VLOOKUP(C11536,Products!$A$2:$E$20,5,TRUE)</f>
        <v>12.95</v>
      </c>
      <c r="G11536" s="8">
        <f t="shared" si="360"/>
        <v>64.75</v>
      </c>
      <c r="H11536" s="8">
        <f>VLOOKUP(C11536,Products!$A$2:$F$20,6,TRUE)</f>
        <v>4.1999999999999993</v>
      </c>
      <c r="I11536" s="8">
        <f t="shared" si="361"/>
        <v>20.999999999999996</v>
      </c>
      <c r="J11536" s="42">
        <f>VLOOKUP(B11536,Invoices!A:I,9,TRUE)</f>
        <v>2022</v>
      </c>
    </row>
    <row r="11537" spans="1:10" x14ac:dyDescent="0.15">
      <c r="A11537" t="s">
        <v>14897</v>
      </c>
      <c r="B11537" t="s">
        <v>2403</v>
      </c>
      <c r="C11537" t="s">
        <v>100</v>
      </c>
      <c r="D11537" t="s">
        <v>78</v>
      </c>
      <c r="E11537">
        <v>24</v>
      </c>
      <c r="F11537" s="8">
        <f>VLOOKUP(C11537,Products!$A$2:$E$20,5,TRUE)</f>
        <v>49.95</v>
      </c>
      <c r="G11537" s="8">
        <f t="shared" si="360"/>
        <v>1198.8000000000002</v>
      </c>
      <c r="H11537" s="8">
        <f>VLOOKUP(C11537,Products!$A$2:$F$20,6,TRUE)</f>
        <v>19.950000000000003</v>
      </c>
      <c r="I11537" s="8">
        <f t="shared" si="361"/>
        <v>478.80000000000007</v>
      </c>
      <c r="J11537" s="42">
        <f>VLOOKUP(B11537,Invoices!A:I,9,TRUE)</f>
        <v>2022</v>
      </c>
    </row>
    <row r="11538" spans="1:10" x14ac:dyDescent="0.15">
      <c r="A11538" t="s">
        <v>14898</v>
      </c>
      <c r="B11538" t="s">
        <v>2403</v>
      </c>
      <c r="C11538" t="s">
        <v>101</v>
      </c>
      <c r="D11538" t="s">
        <v>69</v>
      </c>
      <c r="E11538">
        <v>2</v>
      </c>
      <c r="F11538" s="8">
        <f>VLOOKUP(C11538,Products!$A$2:$E$20,5,TRUE)</f>
        <v>129.94999999999999</v>
      </c>
      <c r="G11538" s="8">
        <f t="shared" si="360"/>
        <v>259.89999999999998</v>
      </c>
      <c r="H11538" s="8">
        <f>VLOOKUP(C11538,Products!$A$2:$F$20,6,TRUE)</f>
        <v>40.449999999999989</v>
      </c>
      <c r="I11538" s="8">
        <f t="shared" si="361"/>
        <v>80.899999999999977</v>
      </c>
      <c r="J11538" s="42">
        <f>VLOOKUP(B11538,Invoices!A:I,9,TRUE)</f>
        <v>2022</v>
      </c>
    </row>
    <row r="11539" spans="1:10" x14ac:dyDescent="0.15">
      <c r="A11539" t="s">
        <v>14899</v>
      </c>
      <c r="B11539" t="s">
        <v>2404</v>
      </c>
      <c r="C11539" t="s">
        <v>101</v>
      </c>
      <c r="D11539" t="s">
        <v>69</v>
      </c>
      <c r="E11539">
        <v>50</v>
      </c>
      <c r="F11539" s="8">
        <f>VLOOKUP(C11539,Products!$A$2:$E$20,5,TRUE)</f>
        <v>129.94999999999999</v>
      </c>
      <c r="G11539" s="8">
        <f t="shared" si="360"/>
        <v>6497.4999999999991</v>
      </c>
      <c r="H11539" s="8">
        <f>VLOOKUP(C11539,Products!$A$2:$F$20,6,TRUE)</f>
        <v>40.449999999999989</v>
      </c>
      <c r="I11539" s="8">
        <f t="shared" si="361"/>
        <v>2022.4999999999995</v>
      </c>
      <c r="J11539" s="42">
        <f>VLOOKUP(B11539,Invoices!A:I,9,TRUE)</f>
        <v>2022</v>
      </c>
    </row>
    <row r="11540" spans="1:10" x14ac:dyDescent="0.15">
      <c r="A11540" t="s">
        <v>14900</v>
      </c>
      <c r="B11540" t="s">
        <v>2404</v>
      </c>
      <c r="C11540" t="s">
        <v>104</v>
      </c>
      <c r="D11540" t="s">
        <v>71</v>
      </c>
      <c r="E11540">
        <v>1</v>
      </c>
      <c r="F11540" s="8">
        <f>VLOOKUP(C11540,Products!$A$2:$E$20,5,TRUE)</f>
        <v>2.95</v>
      </c>
      <c r="G11540" s="8">
        <f t="shared" si="360"/>
        <v>2.95</v>
      </c>
      <c r="H11540" s="8">
        <f>VLOOKUP(C11540,Products!$A$2:$F$20,6,TRUE)</f>
        <v>1.1500000000000001</v>
      </c>
      <c r="I11540" s="8">
        <f t="shared" si="361"/>
        <v>1.1500000000000001</v>
      </c>
      <c r="J11540" s="42">
        <f>VLOOKUP(B11540,Invoices!A:I,9,TRUE)</f>
        <v>2022</v>
      </c>
    </row>
    <row r="11541" spans="1:10" x14ac:dyDescent="0.15">
      <c r="A11541" t="s">
        <v>14901</v>
      </c>
      <c r="B11541" t="s">
        <v>2405</v>
      </c>
      <c r="C11541" t="s">
        <v>96</v>
      </c>
      <c r="D11541" t="s">
        <v>75</v>
      </c>
      <c r="E11541">
        <v>24</v>
      </c>
      <c r="F11541" s="8">
        <f>VLOOKUP(C11541,Products!$A$2:$E$20,5,TRUE)</f>
        <v>79.95</v>
      </c>
      <c r="G11541" s="8">
        <f t="shared" si="360"/>
        <v>1918.8000000000002</v>
      </c>
      <c r="H11541" s="8">
        <f>VLOOKUP(C11541,Products!$A$2:$F$20,6,TRUE)</f>
        <v>27.950000000000003</v>
      </c>
      <c r="I11541" s="8">
        <f t="shared" si="361"/>
        <v>670.80000000000007</v>
      </c>
      <c r="J11541" s="42">
        <f>VLOOKUP(B11541,Invoices!A:I,9,TRUE)</f>
        <v>2022</v>
      </c>
    </row>
    <row r="11542" spans="1:10" x14ac:dyDescent="0.15">
      <c r="A11542" t="s">
        <v>14902</v>
      </c>
      <c r="B11542" t="s">
        <v>2405</v>
      </c>
      <c r="C11542" t="s">
        <v>90</v>
      </c>
      <c r="D11542" t="s">
        <v>72</v>
      </c>
      <c r="E11542">
        <v>1</v>
      </c>
      <c r="F11542" s="8">
        <f>VLOOKUP(C11542,Products!$A$2:$E$20,5,TRUE)</f>
        <v>8.9499999999999993</v>
      </c>
      <c r="G11542" s="8">
        <f t="shared" si="360"/>
        <v>8.9499999999999993</v>
      </c>
      <c r="H11542" s="8">
        <f>VLOOKUP(C11542,Products!$A$2:$F$20,6,TRUE)</f>
        <v>5.6999999999999993</v>
      </c>
      <c r="I11542" s="8">
        <f t="shared" si="361"/>
        <v>5.6999999999999993</v>
      </c>
      <c r="J11542" s="42">
        <f>VLOOKUP(B11542,Invoices!A:I,9,TRUE)</f>
        <v>2022</v>
      </c>
    </row>
    <row r="11543" spans="1:10" x14ac:dyDescent="0.15">
      <c r="A11543" t="s">
        <v>14903</v>
      </c>
      <c r="B11543" t="s">
        <v>2405</v>
      </c>
      <c r="C11543" t="s">
        <v>105</v>
      </c>
      <c r="D11543" t="s">
        <v>81</v>
      </c>
      <c r="E11543">
        <v>3</v>
      </c>
      <c r="F11543" s="8">
        <f>VLOOKUP(C11543,Products!$A$2:$E$20,5,TRUE)</f>
        <v>8.9499999999999993</v>
      </c>
      <c r="G11543" s="8">
        <f t="shared" si="360"/>
        <v>26.849999999999998</v>
      </c>
      <c r="H11543" s="8">
        <f>VLOOKUP(C11543,Products!$A$2:$F$20,6,TRUE)</f>
        <v>3.1999999999999993</v>
      </c>
      <c r="I11543" s="8">
        <f t="shared" si="361"/>
        <v>9.5999999999999979</v>
      </c>
      <c r="J11543" s="42">
        <f>VLOOKUP(B11543,Invoices!A:I,9,TRUE)</f>
        <v>2022</v>
      </c>
    </row>
    <row r="11544" spans="1:10" x14ac:dyDescent="0.15">
      <c r="A11544" t="s">
        <v>14904</v>
      </c>
      <c r="B11544" t="s">
        <v>2405</v>
      </c>
      <c r="C11544" t="s">
        <v>97</v>
      </c>
      <c r="D11544" t="s">
        <v>74</v>
      </c>
      <c r="E11544">
        <v>1</v>
      </c>
      <c r="F11544" s="8">
        <f>VLOOKUP(C11544,Products!$A$2:$E$20,5,TRUE)</f>
        <v>1.5</v>
      </c>
      <c r="G11544" s="8">
        <f t="shared" si="360"/>
        <v>1.5</v>
      </c>
      <c r="H11544" s="8">
        <f>VLOOKUP(C11544,Products!$A$2:$F$20,6,TRUE)</f>
        <v>0.5</v>
      </c>
      <c r="I11544" s="8">
        <f t="shared" si="361"/>
        <v>0.5</v>
      </c>
      <c r="J11544" s="42">
        <f>VLOOKUP(B11544,Invoices!A:I,9,TRUE)</f>
        <v>2022</v>
      </c>
    </row>
    <row r="11545" spans="1:10" x14ac:dyDescent="0.15">
      <c r="A11545" t="s">
        <v>14905</v>
      </c>
      <c r="B11545" t="s">
        <v>2405</v>
      </c>
      <c r="C11545" t="s">
        <v>94</v>
      </c>
      <c r="D11545" t="s">
        <v>86</v>
      </c>
      <c r="E11545">
        <v>50</v>
      </c>
      <c r="F11545" s="8">
        <f>VLOOKUP(C11545,Products!$A$2:$E$20,5,TRUE)</f>
        <v>3.5</v>
      </c>
      <c r="G11545" s="8">
        <f t="shared" si="360"/>
        <v>175</v>
      </c>
      <c r="H11545" s="8">
        <f>VLOOKUP(C11545,Products!$A$2:$F$20,6,TRUE)</f>
        <v>0.54999999999999982</v>
      </c>
      <c r="I11545" s="8">
        <f t="shared" si="361"/>
        <v>27.499999999999993</v>
      </c>
      <c r="J11545" s="42">
        <f>VLOOKUP(B11545,Invoices!A:I,9,TRUE)</f>
        <v>2022</v>
      </c>
    </row>
    <row r="11546" spans="1:10" x14ac:dyDescent="0.15">
      <c r="A11546" t="s">
        <v>14906</v>
      </c>
      <c r="B11546" t="s">
        <v>2405</v>
      </c>
      <c r="C11546" t="s">
        <v>92</v>
      </c>
      <c r="D11546" t="s">
        <v>82</v>
      </c>
      <c r="E11546">
        <v>1</v>
      </c>
      <c r="F11546" s="8">
        <f>VLOOKUP(C11546,Products!$A$2:$E$20,5,TRUE)</f>
        <v>19.95</v>
      </c>
      <c r="G11546" s="8">
        <f t="shared" si="360"/>
        <v>19.95</v>
      </c>
      <c r="H11546" s="8">
        <f>VLOOKUP(C11546,Products!$A$2:$F$20,6,TRUE)</f>
        <v>7.4499999999999993</v>
      </c>
      <c r="I11546" s="8">
        <f t="shared" si="361"/>
        <v>7.4499999999999993</v>
      </c>
      <c r="J11546" s="42">
        <f>VLOOKUP(B11546,Invoices!A:I,9,TRUE)</f>
        <v>2022</v>
      </c>
    </row>
    <row r="11547" spans="1:10" x14ac:dyDescent="0.15">
      <c r="A11547" t="s">
        <v>14907</v>
      </c>
      <c r="B11547" t="s">
        <v>2406</v>
      </c>
      <c r="C11547" t="s">
        <v>90</v>
      </c>
      <c r="D11547" t="s">
        <v>72</v>
      </c>
      <c r="E11547">
        <v>5</v>
      </c>
      <c r="F11547" s="8">
        <f>VLOOKUP(C11547,Products!$A$2:$E$20,5,TRUE)</f>
        <v>8.9499999999999993</v>
      </c>
      <c r="G11547" s="8">
        <f t="shared" si="360"/>
        <v>44.75</v>
      </c>
      <c r="H11547" s="8">
        <f>VLOOKUP(C11547,Products!$A$2:$F$20,6,TRUE)</f>
        <v>5.6999999999999993</v>
      </c>
      <c r="I11547" s="8">
        <f t="shared" si="361"/>
        <v>28.499999999999996</v>
      </c>
      <c r="J11547" s="42">
        <f>VLOOKUP(B11547,Invoices!A:I,9,TRUE)</f>
        <v>2022</v>
      </c>
    </row>
    <row r="11548" spans="1:10" x14ac:dyDescent="0.15">
      <c r="A11548" t="s">
        <v>14908</v>
      </c>
      <c r="B11548" t="s">
        <v>2407</v>
      </c>
      <c r="C11548" t="s">
        <v>87</v>
      </c>
      <c r="D11548" t="s">
        <v>68</v>
      </c>
      <c r="E11548">
        <v>4</v>
      </c>
      <c r="F11548" s="8">
        <f>VLOOKUP(C11548,Products!$A$2:$E$20,5,TRUE)</f>
        <v>19.95</v>
      </c>
      <c r="G11548" s="8">
        <f t="shared" si="360"/>
        <v>79.8</v>
      </c>
      <c r="H11548" s="8">
        <f>VLOOKUP(C11548,Products!$A$2:$F$20,6,TRUE)</f>
        <v>7.4499999999999993</v>
      </c>
      <c r="I11548" s="8">
        <f t="shared" si="361"/>
        <v>29.799999999999997</v>
      </c>
      <c r="J11548" s="42">
        <f>VLOOKUP(B11548,Invoices!A:I,9,TRUE)</f>
        <v>2022</v>
      </c>
    </row>
    <row r="11549" spans="1:10" x14ac:dyDescent="0.15">
      <c r="A11549" t="s">
        <v>14909</v>
      </c>
      <c r="B11549" t="s">
        <v>2407</v>
      </c>
      <c r="C11549" t="s">
        <v>96</v>
      </c>
      <c r="D11549" t="s">
        <v>75</v>
      </c>
      <c r="E11549">
        <v>3</v>
      </c>
      <c r="F11549" s="8">
        <f>VLOOKUP(C11549,Products!$A$2:$E$20,5,TRUE)</f>
        <v>79.95</v>
      </c>
      <c r="G11549" s="8">
        <f t="shared" si="360"/>
        <v>239.85000000000002</v>
      </c>
      <c r="H11549" s="8">
        <f>VLOOKUP(C11549,Products!$A$2:$F$20,6,TRUE)</f>
        <v>27.950000000000003</v>
      </c>
      <c r="I11549" s="8">
        <f t="shared" si="361"/>
        <v>83.850000000000009</v>
      </c>
      <c r="J11549" s="42">
        <f>VLOOKUP(B11549,Invoices!A:I,9,TRUE)</f>
        <v>2022</v>
      </c>
    </row>
    <row r="11550" spans="1:10" x14ac:dyDescent="0.15">
      <c r="A11550" t="s">
        <v>14910</v>
      </c>
      <c r="B11550" t="s">
        <v>2407</v>
      </c>
      <c r="C11550" t="s">
        <v>88</v>
      </c>
      <c r="D11550" t="s">
        <v>85</v>
      </c>
      <c r="E11550">
        <v>2</v>
      </c>
      <c r="F11550" s="8">
        <f>VLOOKUP(C11550,Products!$A$2:$E$20,5,TRUE)</f>
        <v>8.9499999999999993</v>
      </c>
      <c r="G11550" s="8">
        <f t="shared" si="360"/>
        <v>17.899999999999999</v>
      </c>
      <c r="H11550" s="8">
        <f>VLOOKUP(C11550,Products!$A$2:$F$20,6,TRUE)</f>
        <v>5.6999999999999993</v>
      </c>
      <c r="I11550" s="8">
        <f t="shared" si="361"/>
        <v>11.399999999999999</v>
      </c>
      <c r="J11550" s="42">
        <f>VLOOKUP(B11550,Invoices!A:I,9,TRUE)</f>
        <v>2022</v>
      </c>
    </row>
    <row r="11551" spans="1:10" x14ac:dyDescent="0.15">
      <c r="A11551" t="s">
        <v>14911</v>
      </c>
      <c r="B11551" t="s">
        <v>2407</v>
      </c>
      <c r="C11551" t="s">
        <v>104</v>
      </c>
      <c r="D11551" t="s">
        <v>71</v>
      </c>
      <c r="E11551">
        <v>10</v>
      </c>
      <c r="F11551" s="8">
        <f>VLOOKUP(C11551,Products!$A$2:$E$20,5,TRUE)</f>
        <v>2.95</v>
      </c>
      <c r="G11551" s="8">
        <f t="shared" si="360"/>
        <v>29.5</v>
      </c>
      <c r="H11551" s="8">
        <f>VLOOKUP(C11551,Products!$A$2:$F$20,6,TRUE)</f>
        <v>1.1500000000000001</v>
      </c>
      <c r="I11551" s="8">
        <f t="shared" si="361"/>
        <v>11.500000000000002</v>
      </c>
      <c r="J11551" s="42">
        <f>VLOOKUP(B11551,Invoices!A:I,9,TRUE)</f>
        <v>2022</v>
      </c>
    </row>
    <row r="11552" spans="1:10" x14ac:dyDescent="0.15">
      <c r="A11552" t="s">
        <v>14912</v>
      </c>
      <c r="B11552" t="s">
        <v>2407</v>
      </c>
      <c r="C11552" t="s">
        <v>93</v>
      </c>
      <c r="D11552" t="s">
        <v>76</v>
      </c>
      <c r="E11552">
        <v>4</v>
      </c>
      <c r="F11552" s="8">
        <f>VLOOKUP(C11552,Products!$A$2:$E$20,5,TRUE)</f>
        <v>9.9499999999999993</v>
      </c>
      <c r="G11552" s="8">
        <f t="shared" si="360"/>
        <v>39.799999999999997</v>
      </c>
      <c r="H11552" s="8">
        <f>VLOOKUP(C11552,Products!$A$2:$F$20,6,TRUE)</f>
        <v>1.9499999999999993</v>
      </c>
      <c r="I11552" s="8">
        <f t="shared" si="361"/>
        <v>7.7999999999999972</v>
      </c>
      <c r="J11552" s="42">
        <f>VLOOKUP(B11552,Invoices!A:I,9,TRUE)</f>
        <v>2022</v>
      </c>
    </row>
    <row r="11553" spans="1:10" x14ac:dyDescent="0.15">
      <c r="A11553" t="s">
        <v>14913</v>
      </c>
      <c r="B11553" t="s">
        <v>2407</v>
      </c>
      <c r="C11553" t="s">
        <v>94</v>
      </c>
      <c r="D11553" t="s">
        <v>86</v>
      </c>
      <c r="E11553">
        <v>10</v>
      </c>
      <c r="F11553" s="8">
        <f>VLOOKUP(C11553,Products!$A$2:$E$20,5,TRUE)</f>
        <v>3.5</v>
      </c>
      <c r="G11553" s="8">
        <f t="shared" si="360"/>
        <v>35</v>
      </c>
      <c r="H11553" s="8">
        <f>VLOOKUP(C11553,Products!$A$2:$F$20,6,TRUE)</f>
        <v>0.54999999999999982</v>
      </c>
      <c r="I11553" s="8">
        <f t="shared" si="361"/>
        <v>5.4999999999999982</v>
      </c>
      <c r="J11553" s="42">
        <f>VLOOKUP(B11553,Invoices!A:I,9,TRUE)</f>
        <v>2022</v>
      </c>
    </row>
    <row r="11554" spans="1:10" x14ac:dyDescent="0.15">
      <c r="A11554" t="s">
        <v>14914</v>
      </c>
      <c r="B11554" t="s">
        <v>2407</v>
      </c>
      <c r="C11554" t="s">
        <v>103</v>
      </c>
      <c r="D11554" t="s">
        <v>77</v>
      </c>
      <c r="E11554">
        <v>1</v>
      </c>
      <c r="F11554" s="8">
        <f>VLOOKUP(C11554,Products!$A$2:$E$20,5,TRUE)</f>
        <v>8.9499999999999993</v>
      </c>
      <c r="G11554" s="8">
        <f t="shared" si="360"/>
        <v>8.9499999999999993</v>
      </c>
      <c r="H11554" s="8">
        <f>VLOOKUP(C11554,Products!$A$2:$F$20,6,TRUE)</f>
        <v>3.1999999999999993</v>
      </c>
      <c r="I11554" s="8">
        <f t="shared" si="361"/>
        <v>3.1999999999999993</v>
      </c>
      <c r="J11554" s="42">
        <f>VLOOKUP(B11554,Invoices!A:I,9,TRUE)</f>
        <v>2022</v>
      </c>
    </row>
    <row r="11555" spans="1:10" x14ac:dyDescent="0.15">
      <c r="A11555" t="s">
        <v>14915</v>
      </c>
      <c r="B11555" t="s">
        <v>2408</v>
      </c>
      <c r="C11555" t="s">
        <v>92</v>
      </c>
      <c r="D11555" t="s">
        <v>82</v>
      </c>
      <c r="E11555">
        <v>20</v>
      </c>
      <c r="F11555" s="8">
        <f>VLOOKUP(C11555,Products!$A$2:$E$20,5,TRUE)</f>
        <v>19.95</v>
      </c>
      <c r="G11555" s="8">
        <f t="shared" si="360"/>
        <v>399</v>
      </c>
      <c r="H11555" s="8">
        <f>VLOOKUP(C11555,Products!$A$2:$F$20,6,TRUE)</f>
        <v>7.4499999999999993</v>
      </c>
      <c r="I11555" s="8">
        <f t="shared" si="361"/>
        <v>149</v>
      </c>
      <c r="J11555" s="42">
        <f>VLOOKUP(B11555,Invoices!A:I,9,TRUE)</f>
        <v>2022</v>
      </c>
    </row>
    <row r="11556" spans="1:10" x14ac:dyDescent="0.15">
      <c r="A11556" t="s">
        <v>14916</v>
      </c>
      <c r="B11556" t="s">
        <v>2408</v>
      </c>
      <c r="C11556" t="s">
        <v>103</v>
      </c>
      <c r="D11556" t="s">
        <v>77</v>
      </c>
      <c r="E11556">
        <v>3</v>
      </c>
      <c r="F11556" s="8">
        <f>VLOOKUP(C11556,Products!$A$2:$E$20,5,TRUE)</f>
        <v>8.9499999999999993</v>
      </c>
      <c r="G11556" s="8">
        <f t="shared" si="360"/>
        <v>26.849999999999998</v>
      </c>
      <c r="H11556" s="8">
        <f>VLOOKUP(C11556,Products!$A$2:$F$20,6,TRUE)</f>
        <v>3.1999999999999993</v>
      </c>
      <c r="I11556" s="8">
        <f t="shared" si="361"/>
        <v>9.5999999999999979</v>
      </c>
      <c r="J11556" s="42">
        <f>VLOOKUP(B11556,Invoices!A:I,9,TRUE)</f>
        <v>2022</v>
      </c>
    </row>
    <row r="11557" spans="1:10" x14ac:dyDescent="0.15">
      <c r="A11557" t="s">
        <v>14917</v>
      </c>
      <c r="B11557" t="s">
        <v>2408</v>
      </c>
      <c r="C11557" t="s">
        <v>99</v>
      </c>
      <c r="D11557" t="s">
        <v>84</v>
      </c>
      <c r="E11557">
        <v>25</v>
      </c>
      <c r="F11557" s="8">
        <f>VLOOKUP(C11557,Products!$A$2:$E$20,5,TRUE)</f>
        <v>3.5</v>
      </c>
      <c r="G11557" s="8">
        <f t="shared" si="360"/>
        <v>87.5</v>
      </c>
      <c r="H11557" s="8">
        <f>VLOOKUP(C11557,Products!$A$2:$F$20,6,TRUE)</f>
        <v>0.54999999999999982</v>
      </c>
      <c r="I11557" s="8">
        <f t="shared" si="361"/>
        <v>13.749999999999996</v>
      </c>
      <c r="J11557" s="42">
        <f>VLOOKUP(B11557,Invoices!A:I,9,TRUE)</f>
        <v>2022</v>
      </c>
    </row>
    <row r="11558" spans="1:10" x14ac:dyDescent="0.15">
      <c r="A11558" t="s">
        <v>14918</v>
      </c>
      <c r="B11558" t="s">
        <v>2408</v>
      </c>
      <c r="C11558" t="s">
        <v>104</v>
      </c>
      <c r="D11558" t="s">
        <v>71</v>
      </c>
      <c r="E11558">
        <v>1</v>
      </c>
      <c r="F11558" s="8">
        <f>VLOOKUP(C11558,Products!$A$2:$E$20,5,TRUE)</f>
        <v>2.95</v>
      </c>
      <c r="G11558" s="8">
        <f t="shared" si="360"/>
        <v>2.95</v>
      </c>
      <c r="H11558" s="8">
        <f>VLOOKUP(C11558,Products!$A$2:$F$20,6,TRUE)</f>
        <v>1.1500000000000001</v>
      </c>
      <c r="I11558" s="8">
        <f t="shared" si="361"/>
        <v>1.1500000000000001</v>
      </c>
      <c r="J11558" s="42">
        <f>VLOOKUP(B11558,Invoices!A:I,9,TRUE)</f>
        <v>2022</v>
      </c>
    </row>
    <row r="11559" spans="1:10" x14ac:dyDescent="0.15">
      <c r="A11559" t="s">
        <v>14919</v>
      </c>
      <c r="B11559" t="s">
        <v>2409</v>
      </c>
      <c r="C11559" t="s">
        <v>89</v>
      </c>
      <c r="D11559" t="s">
        <v>80</v>
      </c>
      <c r="E11559">
        <v>6</v>
      </c>
      <c r="F11559" s="8">
        <f>VLOOKUP(C11559,Products!$A$2:$E$20,5,TRUE)</f>
        <v>15.95</v>
      </c>
      <c r="G11559" s="8">
        <f t="shared" si="360"/>
        <v>95.699999999999989</v>
      </c>
      <c r="H11559" s="8">
        <f>VLOOKUP(C11559,Products!$A$2:$F$20,6,TRUE)</f>
        <v>6</v>
      </c>
      <c r="I11559" s="8">
        <f t="shared" si="361"/>
        <v>36</v>
      </c>
      <c r="J11559" s="42">
        <f>VLOOKUP(B11559,Invoices!A:I,9,TRUE)</f>
        <v>2022</v>
      </c>
    </row>
    <row r="11560" spans="1:10" x14ac:dyDescent="0.15">
      <c r="A11560" t="s">
        <v>14920</v>
      </c>
      <c r="B11560" t="s">
        <v>2409</v>
      </c>
      <c r="C11560" t="s">
        <v>97</v>
      </c>
      <c r="D11560" t="s">
        <v>74</v>
      </c>
      <c r="E11560">
        <v>1</v>
      </c>
      <c r="F11560" s="8">
        <f>VLOOKUP(C11560,Products!$A$2:$E$20,5,TRUE)</f>
        <v>1.5</v>
      </c>
      <c r="G11560" s="8">
        <f t="shared" si="360"/>
        <v>1.5</v>
      </c>
      <c r="H11560" s="8">
        <f>VLOOKUP(C11560,Products!$A$2:$F$20,6,TRUE)</f>
        <v>0.5</v>
      </c>
      <c r="I11560" s="8">
        <f t="shared" si="361"/>
        <v>0.5</v>
      </c>
      <c r="J11560" s="42">
        <f>VLOOKUP(B11560,Invoices!A:I,9,TRUE)</f>
        <v>2022</v>
      </c>
    </row>
    <row r="11561" spans="1:10" x14ac:dyDescent="0.15">
      <c r="A11561" t="s">
        <v>14921</v>
      </c>
      <c r="B11561" t="s">
        <v>2409</v>
      </c>
      <c r="C11561" t="s">
        <v>104</v>
      </c>
      <c r="D11561" t="s">
        <v>71</v>
      </c>
      <c r="E11561">
        <v>1</v>
      </c>
      <c r="F11561" s="8">
        <f>VLOOKUP(C11561,Products!$A$2:$E$20,5,TRUE)</f>
        <v>2.95</v>
      </c>
      <c r="G11561" s="8">
        <f t="shared" si="360"/>
        <v>2.95</v>
      </c>
      <c r="H11561" s="8">
        <f>VLOOKUP(C11561,Products!$A$2:$F$20,6,TRUE)</f>
        <v>1.1500000000000001</v>
      </c>
      <c r="I11561" s="8">
        <f t="shared" si="361"/>
        <v>1.1500000000000001</v>
      </c>
      <c r="J11561" s="42">
        <f>VLOOKUP(B11561,Invoices!A:I,9,TRUE)</f>
        <v>2022</v>
      </c>
    </row>
    <row r="11562" spans="1:10" x14ac:dyDescent="0.15">
      <c r="A11562" t="s">
        <v>14922</v>
      </c>
      <c r="B11562" t="s">
        <v>2409</v>
      </c>
      <c r="C11562" t="s">
        <v>91</v>
      </c>
      <c r="D11562" t="s">
        <v>70</v>
      </c>
      <c r="E11562">
        <v>1</v>
      </c>
      <c r="F11562" s="8">
        <f>VLOOKUP(C11562,Products!$A$2:$E$20,5,TRUE)</f>
        <v>49.95</v>
      </c>
      <c r="G11562" s="8">
        <f t="shared" si="360"/>
        <v>49.95</v>
      </c>
      <c r="H11562" s="8">
        <f>VLOOKUP(C11562,Products!$A$2:$F$20,6,TRUE)</f>
        <v>21.200000000000003</v>
      </c>
      <c r="I11562" s="8">
        <f t="shared" si="361"/>
        <v>21.200000000000003</v>
      </c>
      <c r="J11562" s="42">
        <f>VLOOKUP(B11562,Invoices!A:I,9,TRUE)</f>
        <v>2022</v>
      </c>
    </row>
    <row r="11563" spans="1:10" x14ac:dyDescent="0.15">
      <c r="A11563" t="s">
        <v>14923</v>
      </c>
      <c r="B11563" t="s">
        <v>2410</v>
      </c>
      <c r="C11563" t="s">
        <v>101</v>
      </c>
      <c r="D11563" t="s">
        <v>69</v>
      </c>
      <c r="E11563">
        <v>7</v>
      </c>
      <c r="F11563" s="8">
        <f>VLOOKUP(C11563,Products!$A$2:$E$20,5,TRUE)</f>
        <v>129.94999999999999</v>
      </c>
      <c r="G11563" s="8">
        <f t="shared" si="360"/>
        <v>909.64999999999986</v>
      </c>
      <c r="H11563" s="8">
        <f>VLOOKUP(C11563,Products!$A$2:$F$20,6,TRUE)</f>
        <v>40.449999999999989</v>
      </c>
      <c r="I11563" s="8">
        <f t="shared" si="361"/>
        <v>283.14999999999992</v>
      </c>
      <c r="J11563" s="42">
        <f>VLOOKUP(B11563,Invoices!A:I,9,TRUE)</f>
        <v>2022</v>
      </c>
    </row>
    <row r="11564" spans="1:10" x14ac:dyDescent="0.15">
      <c r="A11564" t="s">
        <v>14924</v>
      </c>
      <c r="B11564" t="s">
        <v>2410</v>
      </c>
      <c r="C11564" t="s">
        <v>95</v>
      </c>
      <c r="D11564" t="s">
        <v>73</v>
      </c>
      <c r="E11564">
        <v>4</v>
      </c>
      <c r="F11564" s="8">
        <f>VLOOKUP(C11564,Products!$A$2:$E$20,5,TRUE)</f>
        <v>12.95</v>
      </c>
      <c r="G11564" s="8">
        <f t="shared" si="360"/>
        <v>51.8</v>
      </c>
      <c r="H11564" s="8">
        <f>VLOOKUP(C11564,Products!$A$2:$F$20,6,TRUE)</f>
        <v>4.1999999999999993</v>
      </c>
      <c r="I11564" s="8">
        <f t="shared" si="361"/>
        <v>16.799999999999997</v>
      </c>
      <c r="J11564" s="42">
        <f>VLOOKUP(B11564,Invoices!A:I,9,TRUE)</f>
        <v>2022</v>
      </c>
    </row>
    <row r="11565" spans="1:10" x14ac:dyDescent="0.15">
      <c r="A11565" t="s">
        <v>14925</v>
      </c>
      <c r="B11565" t="s">
        <v>2410</v>
      </c>
      <c r="C11565" t="s">
        <v>103</v>
      </c>
      <c r="D11565" t="s">
        <v>77</v>
      </c>
      <c r="E11565">
        <v>6</v>
      </c>
      <c r="F11565" s="8">
        <f>VLOOKUP(C11565,Products!$A$2:$E$20,5,TRUE)</f>
        <v>8.9499999999999993</v>
      </c>
      <c r="G11565" s="8">
        <f t="shared" si="360"/>
        <v>53.699999999999996</v>
      </c>
      <c r="H11565" s="8">
        <f>VLOOKUP(C11565,Products!$A$2:$F$20,6,TRUE)</f>
        <v>3.1999999999999993</v>
      </c>
      <c r="I11565" s="8">
        <f t="shared" si="361"/>
        <v>19.199999999999996</v>
      </c>
      <c r="J11565" s="42">
        <f>VLOOKUP(B11565,Invoices!A:I,9,TRUE)</f>
        <v>2022</v>
      </c>
    </row>
    <row r="11566" spans="1:10" x14ac:dyDescent="0.15">
      <c r="A11566" t="s">
        <v>14926</v>
      </c>
      <c r="B11566" t="s">
        <v>2410</v>
      </c>
      <c r="C11566" t="s">
        <v>96</v>
      </c>
      <c r="D11566" t="s">
        <v>75</v>
      </c>
      <c r="E11566">
        <v>3</v>
      </c>
      <c r="F11566" s="8">
        <f>VLOOKUP(C11566,Products!$A$2:$E$20,5,TRUE)</f>
        <v>79.95</v>
      </c>
      <c r="G11566" s="8">
        <f t="shared" si="360"/>
        <v>239.85000000000002</v>
      </c>
      <c r="H11566" s="8">
        <f>VLOOKUP(C11566,Products!$A$2:$F$20,6,TRUE)</f>
        <v>27.950000000000003</v>
      </c>
      <c r="I11566" s="8">
        <f t="shared" si="361"/>
        <v>83.850000000000009</v>
      </c>
      <c r="J11566" s="42">
        <f>VLOOKUP(B11566,Invoices!A:I,9,TRUE)</f>
        <v>2022</v>
      </c>
    </row>
    <row r="11567" spans="1:10" x14ac:dyDescent="0.15">
      <c r="A11567" t="s">
        <v>14927</v>
      </c>
      <c r="B11567" t="s">
        <v>2410</v>
      </c>
      <c r="C11567" t="s">
        <v>94</v>
      </c>
      <c r="D11567" t="s">
        <v>86</v>
      </c>
      <c r="E11567">
        <v>15</v>
      </c>
      <c r="F11567" s="8">
        <f>VLOOKUP(C11567,Products!$A$2:$E$20,5,TRUE)</f>
        <v>3.5</v>
      </c>
      <c r="G11567" s="8">
        <f t="shared" si="360"/>
        <v>52.5</v>
      </c>
      <c r="H11567" s="8">
        <f>VLOOKUP(C11567,Products!$A$2:$F$20,6,TRUE)</f>
        <v>0.54999999999999982</v>
      </c>
      <c r="I11567" s="8">
        <f t="shared" si="361"/>
        <v>8.2499999999999964</v>
      </c>
      <c r="J11567" s="42">
        <f>VLOOKUP(B11567,Invoices!A:I,9,TRUE)</f>
        <v>2022</v>
      </c>
    </row>
    <row r="11568" spans="1:10" x14ac:dyDescent="0.15">
      <c r="A11568" t="s">
        <v>14928</v>
      </c>
      <c r="B11568" t="s">
        <v>2410</v>
      </c>
      <c r="C11568" t="s">
        <v>98</v>
      </c>
      <c r="D11568" t="s">
        <v>79</v>
      </c>
      <c r="E11568">
        <v>1</v>
      </c>
      <c r="F11568" s="8">
        <f>VLOOKUP(C11568,Products!$A$2:$E$20,5,TRUE)</f>
        <v>14.95</v>
      </c>
      <c r="G11568" s="8">
        <f t="shared" si="360"/>
        <v>14.95</v>
      </c>
      <c r="H11568" s="8">
        <f>VLOOKUP(C11568,Products!$A$2:$F$20,6,TRUE)</f>
        <v>3.0499999999999989</v>
      </c>
      <c r="I11568" s="8">
        <f t="shared" si="361"/>
        <v>3.0499999999999989</v>
      </c>
      <c r="J11568" s="42">
        <f>VLOOKUP(B11568,Invoices!A:I,9,TRUE)</f>
        <v>2022</v>
      </c>
    </row>
    <row r="11569" spans="1:10" x14ac:dyDescent="0.15">
      <c r="A11569" t="s">
        <v>14929</v>
      </c>
      <c r="B11569" t="s">
        <v>2410</v>
      </c>
      <c r="C11569" t="s">
        <v>104</v>
      </c>
      <c r="D11569" t="s">
        <v>71</v>
      </c>
      <c r="E11569">
        <v>1</v>
      </c>
      <c r="F11569" s="8">
        <f>VLOOKUP(C11569,Products!$A$2:$E$20,5,TRUE)</f>
        <v>2.95</v>
      </c>
      <c r="G11569" s="8">
        <f t="shared" si="360"/>
        <v>2.95</v>
      </c>
      <c r="H11569" s="8">
        <f>VLOOKUP(C11569,Products!$A$2:$F$20,6,TRUE)</f>
        <v>1.1500000000000001</v>
      </c>
      <c r="I11569" s="8">
        <f t="shared" si="361"/>
        <v>1.1500000000000001</v>
      </c>
      <c r="J11569" s="42">
        <f>VLOOKUP(B11569,Invoices!A:I,9,TRUE)</f>
        <v>2022</v>
      </c>
    </row>
    <row r="11570" spans="1:10" x14ac:dyDescent="0.15">
      <c r="A11570" t="s">
        <v>14930</v>
      </c>
      <c r="B11570" t="s">
        <v>2410</v>
      </c>
      <c r="C11570" t="s">
        <v>88</v>
      </c>
      <c r="D11570" t="s">
        <v>85</v>
      </c>
      <c r="E11570">
        <v>7</v>
      </c>
      <c r="F11570" s="8">
        <f>VLOOKUP(C11570,Products!$A$2:$E$20,5,TRUE)</f>
        <v>8.9499999999999993</v>
      </c>
      <c r="G11570" s="8">
        <f t="shared" si="360"/>
        <v>62.649999999999991</v>
      </c>
      <c r="H11570" s="8">
        <f>VLOOKUP(C11570,Products!$A$2:$F$20,6,TRUE)</f>
        <v>5.6999999999999993</v>
      </c>
      <c r="I11570" s="8">
        <f t="shared" si="361"/>
        <v>39.899999999999991</v>
      </c>
      <c r="J11570" s="42">
        <f>VLOOKUP(B11570,Invoices!A:I,9,TRUE)</f>
        <v>2022</v>
      </c>
    </row>
    <row r="11571" spans="1:10" x14ac:dyDescent="0.15">
      <c r="A11571" t="s">
        <v>14931</v>
      </c>
      <c r="B11571" t="s">
        <v>2411</v>
      </c>
      <c r="C11571" t="s">
        <v>87</v>
      </c>
      <c r="D11571" t="s">
        <v>68</v>
      </c>
      <c r="E11571">
        <v>2</v>
      </c>
      <c r="F11571" s="8">
        <f>VLOOKUP(C11571,Products!$A$2:$E$20,5,TRUE)</f>
        <v>19.95</v>
      </c>
      <c r="G11571" s="8">
        <f t="shared" si="360"/>
        <v>39.9</v>
      </c>
      <c r="H11571" s="8">
        <f>VLOOKUP(C11571,Products!$A$2:$F$20,6,TRUE)</f>
        <v>7.4499999999999993</v>
      </c>
      <c r="I11571" s="8">
        <f t="shared" si="361"/>
        <v>14.899999999999999</v>
      </c>
      <c r="J11571" s="42">
        <f>VLOOKUP(B11571,Invoices!A:I,9,TRUE)</f>
        <v>2022</v>
      </c>
    </row>
    <row r="11572" spans="1:10" x14ac:dyDescent="0.15">
      <c r="A11572" t="s">
        <v>14932</v>
      </c>
      <c r="B11572" t="s">
        <v>2411</v>
      </c>
      <c r="C11572" t="s">
        <v>103</v>
      </c>
      <c r="D11572" t="s">
        <v>77</v>
      </c>
      <c r="E11572">
        <v>1</v>
      </c>
      <c r="F11572" s="8">
        <f>VLOOKUP(C11572,Products!$A$2:$E$20,5,TRUE)</f>
        <v>8.9499999999999993</v>
      </c>
      <c r="G11572" s="8">
        <f t="shared" si="360"/>
        <v>8.9499999999999993</v>
      </c>
      <c r="H11572" s="8">
        <f>VLOOKUP(C11572,Products!$A$2:$F$20,6,TRUE)</f>
        <v>3.1999999999999993</v>
      </c>
      <c r="I11572" s="8">
        <f t="shared" si="361"/>
        <v>3.1999999999999993</v>
      </c>
      <c r="J11572" s="42">
        <f>VLOOKUP(B11572,Invoices!A:I,9,TRUE)</f>
        <v>2022</v>
      </c>
    </row>
    <row r="11573" spans="1:10" x14ac:dyDescent="0.15">
      <c r="A11573" t="s">
        <v>14933</v>
      </c>
      <c r="B11573" t="s">
        <v>2411</v>
      </c>
      <c r="C11573" t="s">
        <v>101</v>
      </c>
      <c r="D11573" t="s">
        <v>69</v>
      </c>
      <c r="E11573">
        <v>7</v>
      </c>
      <c r="F11573" s="8">
        <f>VLOOKUP(C11573,Products!$A$2:$E$20,5,TRUE)</f>
        <v>129.94999999999999</v>
      </c>
      <c r="G11573" s="8">
        <f t="shared" si="360"/>
        <v>909.64999999999986</v>
      </c>
      <c r="H11573" s="8">
        <f>VLOOKUP(C11573,Products!$A$2:$F$20,6,TRUE)</f>
        <v>40.449999999999989</v>
      </c>
      <c r="I11573" s="8">
        <f t="shared" si="361"/>
        <v>283.14999999999992</v>
      </c>
      <c r="J11573" s="42">
        <f>VLOOKUP(B11573,Invoices!A:I,9,TRUE)</f>
        <v>2022</v>
      </c>
    </row>
    <row r="11574" spans="1:10" x14ac:dyDescent="0.15">
      <c r="A11574" t="s">
        <v>14934</v>
      </c>
      <c r="B11574" t="s">
        <v>2411</v>
      </c>
      <c r="C11574" t="s">
        <v>100</v>
      </c>
      <c r="D11574" t="s">
        <v>78</v>
      </c>
      <c r="E11574">
        <v>4</v>
      </c>
      <c r="F11574" s="8">
        <f>VLOOKUP(C11574,Products!$A$2:$E$20,5,TRUE)</f>
        <v>49.95</v>
      </c>
      <c r="G11574" s="8">
        <f t="shared" si="360"/>
        <v>199.8</v>
      </c>
      <c r="H11574" s="8">
        <f>VLOOKUP(C11574,Products!$A$2:$F$20,6,TRUE)</f>
        <v>19.950000000000003</v>
      </c>
      <c r="I11574" s="8">
        <f t="shared" si="361"/>
        <v>79.800000000000011</v>
      </c>
      <c r="J11574" s="42">
        <f>VLOOKUP(B11574,Invoices!A:I,9,TRUE)</f>
        <v>2022</v>
      </c>
    </row>
    <row r="11575" spans="1:10" x14ac:dyDescent="0.15">
      <c r="A11575" t="s">
        <v>14935</v>
      </c>
      <c r="B11575" t="s">
        <v>2411</v>
      </c>
      <c r="C11575" t="s">
        <v>104</v>
      </c>
      <c r="D11575" t="s">
        <v>71</v>
      </c>
      <c r="E11575">
        <v>1</v>
      </c>
      <c r="F11575" s="8">
        <f>VLOOKUP(C11575,Products!$A$2:$E$20,5,TRUE)</f>
        <v>2.95</v>
      </c>
      <c r="G11575" s="8">
        <f t="shared" si="360"/>
        <v>2.95</v>
      </c>
      <c r="H11575" s="8">
        <f>VLOOKUP(C11575,Products!$A$2:$F$20,6,TRUE)</f>
        <v>1.1500000000000001</v>
      </c>
      <c r="I11575" s="8">
        <f t="shared" si="361"/>
        <v>1.1500000000000001</v>
      </c>
      <c r="J11575" s="42">
        <f>VLOOKUP(B11575,Invoices!A:I,9,TRUE)</f>
        <v>2022</v>
      </c>
    </row>
    <row r="11576" spans="1:10" x14ac:dyDescent="0.15">
      <c r="A11576" t="s">
        <v>14936</v>
      </c>
      <c r="B11576" t="s">
        <v>2411</v>
      </c>
      <c r="C11576" t="s">
        <v>92</v>
      </c>
      <c r="D11576" t="s">
        <v>82</v>
      </c>
      <c r="E11576">
        <v>10</v>
      </c>
      <c r="F11576" s="8">
        <f>VLOOKUP(C11576,Products!$A$2:$E$20,5,TRUE)</f>
        <v>19.95</v>
      </c>
      <c r="G11576" s="8">
        <f t="shared" si="360"/>
        <v>199.5</v>
      </c>
      <c r="H11576" s="8">
        <f>VLOOKUP(C11576,Products!$A$2:$F$20,6,TRUE)</f>
        <v>7.4499999999999993</v>
      </c>
      <c r="I11576" s="8">
        <f t="shared" si="361"/>
        <v>74.5</v>
      </c>
      <c r="J11576" s="42">
        <f>VLOOKUP(B11576,Invoices!A:I,9,TRUE)</f>
        <v>2022</v>
      </c>
    </row>
    <row r="11577" spans="1:10" x14ac:dyDescent="0.15">
      <c r="A11577" t="s">
        <v>14937</v>
      </c>
      <c r="B11577" t="s">
        <v>2411</v>
      </c>
      <c r="C11577" t="s">
        <v>96</v>
      </c>
      <c r="D11577" t="s">
        <v>75</v>
      </c>
      <c r="E11577">
        <v>1</v>
      </c>
      <c r="F11577" s="8">
        <f>VLOOKUP(C11577,Products!$A$2:$E$20,5,TRUE)</f>
        <v>79.95</v>
      </c>
      <c r="G11577" s="8">
        <f t="shared" si="360"/>
        <v>79.95</v>
      </c>
      <c r="H11577" s="8">
        <f>VLOOKUP(C11577,Products!$A$2:$F$20,6,TRUE)</f>
        <v>27.950000000000003</v>
      </c>
      <c r="I11577" s="8">
        <f t="shared" si="361"/>
        <v>27.950000000000003</v>
      </c>
      <c r="J11577" s="42">
        <f>VLOOKUP(B11577,Invoices!A:I,9,TRUE)</f>
        <v>2022</v>
      </c>
    </row>
    <row r="11578" spans="1:10" x14ac:dyDescent="0.15">
      <c r="A11578" t="s">
        <v>14938</v>
      </c>
      <c r="B11578" t="s">
        <v>2412</v>
      </c>
      <c r="C11578" t="s">
        <v>104</v>
      </c>
      <c r="D11578" t="s">
        <v>71</v>
      </c>
      <c r="E11578">
        <v>2</v>
      </c>
      <c r="F11578" s="8">
        <f>VLOOKUP(C11578,Products!$A$2:$E$20,5,TRUE)</f>
        <v>2.95</v>
      </c>
      <c r="G11578" s="8">
        <f t="shared" si="360"/>
        <v>5.9</v>
      </c>
      <c r="H11578" s="8">
        <f>VLOOKUP(C11578,Products!$A$2:$F$20,6,TRUE)</f>
        <v>1.1500000000000001</v>
      </c>
      <c r="I11578" s="8">
        <f t="shared" si="361"/>
        <v>2.3000000000000003</v>
      </c>
      <c r="J11578" s="42">
        <f>VLOOKUP(B11578,Invoices!A:I,9,TRUE)</f>
        <v>2022</v>
      </c>
    </row>
    <row r="11579" spans="1:10" x14ac:dyDescent="0.15">
      <c r="A11579" t="s">
        <v>14939</v>
      </c>
      <c r="B11579" t="s">
        <v>2412</v>
      </c>
      <c r="C11579" t="s">
        <v>90</v>
      </c>
      <c r="D11579" t="s">
        <v>72</v>
      </c>
      <c r="E11579">
        <v>2</v>
      </c>
      <c r="F11579" s="8">
        <f>VLOOKUP(C11579,Products!$A$2:$E$20,5,TRUE)</f>
        <v>8.9499999999999993</v>
      </c>
      <c r="G11579" s="8">
        <f t="shared" si="360"/>
        <v>17.899999999999999</v>
      </c>
      <c r="H11579" s="8">
        <f>VLOOKUP(C11579,Products!$A$2:$F$20,6,TRUE)</f>
        <v>5.6999999999999993</v>
      </c>
      <c r="I11579" s="8">
        <f t="shared" si="361"/>
        <v>11.399999999999999</v>
      </c>
      <c r="J11579" s="42">
        <f>VLOOKUP(B11579,Invoices!A:I,9,TRUE)</f>
        <v>2022</v>
      </c>
    </row>
    <row r="11580" spans="1:10" x14ac:dyDescent="0.15">
      <c r="A11580" t="s">
        <v>14940</v>
      </c>
      <c r="B11580" t="s">
        <v>2412</v>
      </c>
      <c r="C11580" t="s">
        <v>93</v>
      </c>
      <c r="D11580" t="s">
        <v>76</v>
      </c>
      <c r="E11580">
        <v>1</v>
      </c>
      <c r="F11580" s="8">
        <f>VLOOKUP(C11580,Products!$A$2:$E$20,5,TRUE)</f>
        <v>9.9499999999999993</v>
      </c>
      <c r="G11580" s="8">
        <f t="shared" si="360"/>
        <v>9.9499999999999993</v>
      </c>
      <c r="H11580" s="8">
        <f>VLOOKUP(C11580,Products!$A$2:$F$20,6,TRUE)</f>
        <v>1.9499999999999993</v>
      </c>
      <c r="I11580" s="8">
        <f t="shared" si="361"/>
        <v>1.9499999999999993</v>
      </c>
      <c r="J11580" s="42">
        <f>VLOOKUP(B11580,Invoices!A:I,9,TRUE)</f>
        <v>2022</v>
      </c>
    </row>
    <row r="11581" spans="1:10" x14ac:dyDescent="0.15">
      <c r="A11581" t="s">
        <v>14941</v>
      </c>
      <c r="B11581" t="s">
        <v>2412</v>
      </c>
      <c r="C11581" t="s">
        <v>89</v>
      </c>
      <c r="D11581" t="s">
        <v>80</v>
      </c>
      <c r="E11581">
        <v>1</v>
      </c>
      <c r="F11581" s="8">
        <f>VLOOKUP(C11581,Products!$A$2:$E$20,5,TRUE)</f>
        <v>15.95</v>
      </c>
      <c r="G11581" s="8">
        <f t="shared" si="360"/>
        <v>15.95</v>
      </c>
      <c r="H11581" s="8">
        <f>VLOOKUP(C11581,Products!$A$2:$F$20,6,TRUE)</f>
        <v>6</v>
      </c>
      <c r="I11581" s="8">
        <f t="shared" si="361"/>
        <v>6</v>
      </c>
      <c r="J11581" s="42">
        <f>VLOOKUP(B11581,Invoices!A:I,9,TRUE)</f>
        <v>2022</v>
      </c>
    </row>
    <row r="11582" spans="1:10" x14ac:dyDescent="0.15">
      <c r="A11582" t="s">
        <v>14942</v>
      </c>
      <c r="B11582" t="s">
        <v>2412</v>
      </c>
      <c r="C11582" t="s">
        <v>87</v>
      </c>
      <c r="D11582" t="s">
        <v>68</v>
      </c>
      <c r="E11582">
        <v>3</v>
      </c>
      <c r="F11582" s="8">
        <f>VLOOKUP(C11582,Products!$A$2:$E$20,5,TRUE)</f>
        <v>19.95</v>
      </c>
      <c r="G11582" s="8">
        <f t="shared" si="360"/>
        <v>59.849999999999994</v>
      </c>
      <c r="H11582" s="8">
        <f>VLOOKUP(C11582,Products!$A$2:$F$20,6,TRUE)</f>
        <v>7.4499999999999993</v>
      </c>
      <c r="I11582" s="8">
        <f t="shared" si="361"/>
        <v>22.349999999999998</v>
      </c>
      <c r="J11582" s="42">
        <f>VLOOKUP(B11582,Invoices!A:I,9,TRUE)</f>
        <v>2022</v>
      </c>
    </row>
    <row r="11583" spans="1:10" x14ac:dyDescent="0.15">
      <c r="A11583" t="s">
        <v>14943</v>
      </c>
      <c r="B11583" t="s">
        <v>2412</v>
      </c>
      <c r="C11583" t="s">
        <v>96</v>
      </c>
      <c r="D11583" t="s">
        <v>75</v>
      </c>
      <c r="E11583">
        <v>5</v>
      </c>
      <c r="F11583" s="8">
        <f>VLOOKUP(C11583,Products!$A$2:$E$20,5,TRUE)</f>
        <v>79.95</v>
      </c>
      <c r="G11583" s="8">
        <f t="shared" si="360"/>
        <v>399.75</v>
      </c>
      <c r="H11583" s="8">
        <f>VLOOKUP(C11583,Products!$A$2:$F$20,6,TRUE)</f>
        <v>27.950000000000003</v>
      </c>
      <c r="I11583" s="8">
        <f t="shared" si="361"/>
        <v>139.75</v>
      </c>
      <c r="J11583" s="42">
        <f>VLOOKUP(B11583,Invoices!A:I,9,TRUE)</f>
        <v>2022</v>
      </c>
    </row>
    <row r="11584" spans="1:10" x14ac:dyDescent="0.15">
      <c r="A11584" t="s">
        <v>14944</v>
      </c>
      <c r="B11584" t="s">
        <v>2412</v>
      </c>
      <c r="C11584" t="s">
        <v>102</v>
      </c>
      <c r="D11584" t="s">
        <v>83</v>
      </c>
      <c r="E11584">
        <v>7</v>
      </c>
      <c r="F11584" s="8">
        <f>VLOOKUP(C11584,Products!$A$2:$E$20,5,TRUE)</f>
        <v>29.95</v>
      </c>
      <c r="G11584" s="8">
        <f t="shared" si="360"/>
        <v>209.65</v>
      </c>
      <c r="H11584" s="8">
        <f>VLOOKUP(C11584,Products!$A$2:$F$20,6,TRUE)</f>
        <v>15</v>
      </c>
      <c r="I11584" s="8">
        <f t="shared" si="361"/>
        <v>105</v>
      </c>
      <c r="J11584" s="42">
        <f>VLOOKUP(B11584,Invoices!A:I,9,TRUE)</f>
        <v>2022</v>
      </c>
    </row>
    <row r="11585" spans="1:10" x14ac:dyDescent="0.15">
      <c r="A11585" t="s">
        <v>14945</v>
      </c>
      <c r="B11585" t="s">
        <v>2412</v>
      </c>
      <c r="C11585" t="s">
        <v>95</v>
      </c>
      <c r="D11585" t="s">
        <v>73</v>
      </c>
      <c r="E11585">
        <v>5</v>
      </c>
      <c r="F11585" s="8">
        <f>VLOOKUP(C11585,Products!$A$2:$E$20,5,TRUE)</f>
        <v>12.95</v>
      </c>
      <c r="G11585" s="8">
        <f t="shared" si="360"/>
        <v>64.75</v>
      </c>
      <c r="H11585" s="8">
        <f>VLOOKUP(C11585,Products!$A$2:$F$20,6,TRUE)</f>
        <v>4.1999999999999993</v>
      </c>
      <c r="I11585" s="8">
        <f t="shared" si="361"/>
        <v>20.999999999999996</v>
      </c>
      <c r="J11585" s="42">
        <f>VLOOKUP(B11585,Invoices!A:I,9,TRUE)</f>
        <v>2022</v>
      </c>
    </row>
    <row r="11586" spans="1:10" x14ac:dyDescent="0.15">
      <c r="A11586" t="s">
        <v>14946</v>
      </c>
      <c r="B11586" t="s">
        <v>2412</v>
      </c>
      <c r="C11586" t="s">
        <v>92</v>
      </c>
      <c r="D11586" t="s">
        <v>82</v>
      </c>
      <c r="E11586">
        <v>20</v>
      </c>
      <c r="F11586" s="8">
        <f>VLOOKUP(C11586,Products!$A$2:$E$20,5,TRUE)</f>
        <v>19.95</v>
      </c>
      <c r="G11586" s="8">
        <f t="shared" si="360"/>
        <v>399</v>
      </c>
      <c r="H11586" s="8">
        <f>VLOOKUP(C11586,Products!$A$2:$F$20,6,TRUE)</f>
        <v>7.4499999999999993</v>
      </c>
      <c r="I11586" s="8">
        <f t="shared" si="361"/>
        <v>149</v>
      </c>
      <c r="J11586" s="42">
        <f>VLOOKUP(B11586,Invoices!A:I,9,TRUE)</f>
        <v>2022</v>
      </c>
    </row>
    <row r="11587" spans="1:10" x14ac:dyDescent="0.15">
      <c r="A11587" t="s">
        <v>14947</v>
      </c>
      <c r="B11587" t="s">
        <v>2412</v>
      </c>
      <c r="C11587" t="s">
        <v>101</v>
      </c>
      <c r="D11587" t="s">
        <v>69</v>
      </c>
      <c r="E11587">
        <v>25</v>
      </c>
      <c r="F11587" s="8">
        <f>VLOOKUP(C11587,Products!$A$2:$E$20,5,TRUE)</f>
        <v>129.94999999999999</v>
      </c>
      <c r="G11587" s="8">
        <f t="shared" ref="G11587:G11650" si="362">F11587*E11587</f>
        <v>3248.7499999999995</v>
      </c>
      <c r="H11587" s="8">
        <f>VLOOKUP(C11587,Products!$A$2:$F$20,6,TRUE)</f>
        <v>40.449999999999989</v>
      </c>
      <c r="I11587" s="8">
        <f t="shared" ref="I11587:I11650" si="363">H11587*E11587</f>
        <v>1011.2499999999998</v>
      </c>
      <c r="J11587" s="42">
        <f>VLOOKUP(B11587,Invoices!A:I,9,TRUE)</f>
        <v>2022</v>
      </c>
    </row>
    <row r="11588" spans="1:10" x14ac:dyDescent="0.15">
      <c r="A11588" t="s">
        <v>14948</v>
      </c>
      <c r="B11588" t="s">
        <v>2413</v>
      </c>
      <c r="C11588" t="s">
        <v>89</v>
      </c>
      <c r="D11588" t="s">
        <v>80</v>
      </c>
      <c r="E11588">
        <v>3</v>
      </c>
      <c r="F11588" s="8">
        <f>VLOOKUP(C11588,Products!$A$2:$E$20,5,TRUE)</f>
        <v>15.95</v>
      </c>
      <c r="G11588" s="8">
        <f t="shared" si="362"/>
        <v>47.849999999999994</v>
      </c>
      <c r="H11588" s="8">
        <f>VLOOKUP(C11588,Products!$A$2:$F$20,6,TRUE)</f>
        <v>6</v>
      </c>
      <c r="I11588" s="8">
        <f t="shared" si="363"/>
        <v>18</v>
      </c>
      <c r="J11588" s="42">
        <f>VLOOKUP(B11588,Invoices!A:I,9,TRUE)</f>
        <v>2022</v>
      </c>
    </row>
    <row r="11589" spans="1:10" x14ac:dyDescent="0.15">
      <c r="A11589" t="s">
        <v>14949</v>
      </c>
      <c r="B11589" t="s">
        <v>2413</v>
      </c>
      <c r="C11589" t="s">
        <v>88</v>
      </c>
      <c r="D11589" t="s">
        <v>85</v>
      </c>
      <c r="E11589">
        <v>1</v>
      </c>
      <c r="F11589" s="8">
        <f>VLOOKUP(C11589,Products!$A$2:$E$20,5,TRUE)</f>
        <v>8.9499999999999993</v>
      </c>
      <c r="G11589" s="8">
        <f t="shared" si="362"/>
        <v>8.9499999999999993</v>
      </c>
      <c r="H11589" s="8">
        <f>VLOOKUP(C11589,Products!$A$2:$F$20,6,TRUE)</f>
        <v>5.6999999999999993</v>
      </c>
      <c r="I11589" s="8">
        <f t="shared" si="363"/>
        <v>5.6999999999999993</v>
      </c>
      <c r="J11589" s="42">
        <f>VLOOKUP(B11589,Invoices!A:I,9,TRUE)</f>
        <v>2022</v>
      </c>
    </row>
    <row r="11590" spans="1:10" x14ac:dyDescent="0.15">
      <c r="A11590" t="s">
        <v>14950</v>
      </c>
      <c r="B11590" t="s">
        <v>2413</v>
      </c>
      <c r="C11590" t="s">
        <v>93</v>
      </c>
      <c r="D11590" t="s">
        <v>76</v>
      </c>
      <c r="E11590">
        <v>2</v>
      </c>
      <c r="F11590" s="8">
        <f>VLOOKUP(C11590,Products!$A$2:$E$20,5,TRUE)</f>
        <v>9.9499999999999993</v>
      </c>
      <c r="G11590" s="8">
        <f t="shared" si="362"/>
        <v>19.899999999999999</v>
      </c>
      <c r="H11590" s="8">
        <f>VLOOKUP(C11590,Products!$A$2:$F$20,6,TRUE)</f>
        <v>1.9499999999999993</v>
      </c>
      <c r="I11590" s="8">
        <f t="shared" si="363"/>
        <v>3.8999999999999986</v>
      </c>
      <c r="J11590" s="42">
        <f>VLOOKUP(B11590,Invoices!A:I,9,TRUE)</f>
        <v>2022</v>
      </c>
    </row>
    <row r="11591" spans="1:10" x14ac:dyDescent="0.15">
      <c r="A11591" t="s">
        <v>14951</v>
      </c>
      <c r="B11591" t="s">
        <v>2413</v>
      </c>
      <c r="C11591" t="s">
        <v>105</v>
      </c>
      <c r="D11591" t="s">
        <v>81</v>
      </c>
      <c r="E11591">
        <v>2</v>
      </c>
      <c r="F11591" s="8">
        <f>VLOOKUP(C11591,Products!$A$2:$E$20,5,TRUE)</f>
        <v>8.9499999999999993</v>
      </c>
      <c r="G11591" s="8">
        <f t="shared" si="362"/>
        <v>17.899999999999999</v>
      </c>
      <c r="H11591" s="8">
        <f>VLOOKUP(C11591,Products!$A$2:$F$20,6,TRUE)</f>
        <v>3.1999999999999993</v>
      </c>
      <c r="I11591" s="8">
        <f t="shared" si="363"/>
        <v>6.3999999999999986</v>
      </c>
      <c r="J11591" s="42">
        <f>VLOOKUP(B11591,Invoices!A:I,9,TRUE)</f>
        <v>2022</v>
      </c>
    </row>
    <row r="11592" spans="1:10" x14ac:dyDescent="0.15">
      <c r="A11592" t="s">
        <v>14952</v>
      </c>
      <c r="B11592" t="s">
        <v>2413</v>
      </c>
      <c r="C11592" t="s">
        <v>94</v>
      </c>
      <c r="D11592" t="s">
        <v>86</v>
      </c>
      <c r="E11592">
        <v>3</v>
      </c>
      <c r="F11592" s="8">
        <f>VLOOKUP(C11592,Products!$A$2:$E$20,5,TRUE)</f>
        <v>3.5</v>
      </c>
      <c r="G11592" s="8">
        <f t="shared" si="362"/>
        <v>10.5</v>
      </c>
      <c r="H11592" s="8">
        <f>VLOOKUP(C11592,Products!$A$2:$F$20,6,TRUE)</f>
        <v>0.54999999999999982</v>
      </c>
      <c r="I11592" s="8">
        <f t="shared" si="363"/>
        <v>1.6499999999999995</v>
      </c>
      <c r="J11592" s="42">
        <f>VLOOKUP(B11592,Invoices!A:I,9,TRUE)</f>
        <v>2022</v>
      </c>
    </row>
    <row r="11593" spans="1:10" x14ac:dyDescent="0.15">
      <c r="A11593" t="s">
        <v>14953</v>
      </c>
      <c r="B11593" t="s">
        <v>2414</v>
      </c>
      <c r="C11593" t="s">
        <v>95</v>
      </c>
      <c r="D11593" t="s">
        <v>73</v>
      </c>
      <c r="E11593">
        <v>10</v>
      </c>
      <c r="F11593" s="8">
        <f>VLOOKUP(C11593,Products!$A$2:$E$20,5,TRUE)</f>
        <v>12.95</v>
      </c>
      <c r="G11593" s="8">
        <f t="shared" si="362"/>
        <v>129.5</v>
      </c>
      <c r="H11593" s="8">
        <f>VLOOKUP(C11593,Products!$A$2:$F$20,6,TRUE)</f>
        <v>4.1999999999999993</v>
      </c>
      <c r="I11593" s="8">
        <f t="shared" si="363"/>
        <v>41.999999999999993</v>
      </c>
      <c r="J11593" s="42">
        <f>VLOOKUP(B11593,Invoices!A:I,9,TRUE)</f>
        <v>2022</v>
      </c>
    </row>
    <row r="11594" spans="1:10" x14ac:dyDescent="0.15">
      <c r="A11594" t="s">
        <v>14954</v>
      </c>
      <c r="B11594" t="s">
        <v>2415</v>
      </c>
      <c r="C11594" t="s">
        <v>104</v>
      </c>
      <c r="D11594" t="s">
        <v>71</v>
      </c>
      <c r="E11594">
        <v>10</v>
      </c>
      <c r="F11594" s="8">
        <f>VLOOKUP(C11594,Products!$A$2:$E$20,5,TRUE)</f>
        <v>2.95</v>
      </c>
      <c r="G11594" s="8">
        <f t="shared" si="362"/>
        <v>29.5</v>
      </c>
      <c r="H11594" s="8">
        <f>VLOOKUP(C11594,Products!$A$2:$F$20,6,TRUE)</f>
        <v>1.1500000000000001</v>
      </c>
      <c r="I11594" s="8">
        <f t="shared" si="363"/>
        <v>11.500000000000002</v>
      </c>
      <c r="J11594" s="42">
        <f>VLOOKUP(B11594,Invoices!A:I,9,TRUE)</f>
        <v>2022</v>
      </c>
    </row>
    <row r="11595" spans="1:10" x14ac:dyDescent="0.15">
      <c r="A11595" t="s">
        <v>14955</v>
      </c>
      <c r="B11595" t="s">
        <v>2415</v>
      </c>
      <c r="C11595" t="s">
        <v>93</v>
      </c>
      <c r="D11595" t="s">
        <v>76</v>
      </c>
      <c r="E11595">
        <v>1</v>
      </c>
      <c r="F11595" s="8">
        <f>VLOOKUP(C11595,Products!$A$2:$E$20,5,TRUE)</f>
        <v>9.9499999999999993</v>
      </c>
      <c r="G11595" s="8">
        <f t="shared" si="362"/>
        <v>9.9499999999999993</v>
      </c>
      <c r="H11595" s="8">
        <f>VLOOKUP(C11595,Products!$A$2:$F$20,6,TRUE)</f>
        <v>1.9499999999999993</v>
      </c>
      <c r="I11595" s="8">
        <f t="shared" si="363"/>
        <v>1.9499999999999993</v>
      </c>
      <c r="J11595" s="42">
        <f>VLOOKUP(B11595,Invoices!A:I,9,TRUE)</f>
        <v>2022</v>
      </c>
    </row>
    <row r="11596" spans="1:10" x14ac:dyDescent="0.15">
      <c r="A11596" t="s">
        <v>14956</v>
      </c>
      <c r="B11596" t="s">
        <v>2415</v>
      </c>
      <c r="C11596" t="s">
        <v>89</v>
      </c>
      <c r="D11596" t="s">
        <v>80</v>
      </c>
      <c r="E11596">
        <v>1</v>
      </c>
      <c r="F11596" s="8">
        <f>VLOOKUP(C11596,Products!$A$2:$E$20,5,TRUE)</f>
        <v>15.95</v>
      </c>
      <c r="G11596" s="8">
        <f t="shared" si="362"/>
        <v>15.95</v>
      </c>
      <c r="H11596" s="8">
        <f>VLOOKUP(C11596,Products!$A$2:$F$20,6,TRUE)</f>
        <v>6</v>
      </c>
      <c r="I11596" s="8">
        <f t="shared" si="363"/>
        <v>6</v>
      </c>
      <c r="J11596" s="42">
        <f>VLOOKUP(B11596,Invoices!A:I,9,TRUE)</f>
        <v>2022</v>
      </c>
    </row>
    <row r="11597" spans="1:10" x14ac:dyDescent="0.15">
      <c r="A11597" t="s">
        <v>14957</v>
      </c>
      <c r="B11597" t="s">
        <v>2416</v>
      </c>
      <c r="C11597" t="s">
        <v>94</v>
      </c>
      <c r="D11597" t="s">
        <v>86</v>
      </c>
      <c r="E11597">
        <v>5</v>
      </c>
      <c r="F11597" s="8">
        <f>VLOOKUP(C11597,Products!$A$2:$E$20,5,TRUE)</f>
        <v>3.5</v>
      </c>
      <c r="G11597" s="8">
        <f t="shared" si="362"/>
        <v>17.5</v>
      </c>
      <c r="H11597" s="8">
        <f>VLOOKUP(C11597,Products!$A$2:$F$20,6,TRUE)</f>
        <v>0.54999999999999982</v>
      </c>
      <c r="I11597" s="8">
        <f t="shared" si="363"/>
        <v>2.7499999999999991</v>
      </c>
      <c r="J11597" s="42">
        <f>VLOOKUP(B11597,Invoices!A:I,9,TRUE)</f>
        <v>2022</v>
      </c>
    </row>
    <row r="11598" spans="1:10" x14ac:dyDescent="0.15">
      <c r="A11598" t="s">
        <v>14958</v>
      </c>
      <c r="B11598" t="s">
        <v>2416</v>
      </c>
      <c r="C11598" t="s">
        <v>91</v>
      </c>
      <c r="D11598" t="s">
        <v>70</v>
      </c>
      <c r="E11598">
        <v>3</v>
      </c>
      <c r="F11598" s="8">
        <f>VLOOKUP(C11598,Products!$A$2:$E$20,5,TRUE)</f>
        <v>49.95</v>
      </c>
      <c r="G11598" s="8">
        <f t="shared" si="362"/>
        <v>149.85000000000002</v>
      </c>
      <c r="H11598" s="8">
        <f>VLOOKUP(C11598,Products!$A$2:$F$20,6,TRUE)</f>
        <v>21.200000000000003</v>
      </c>
      <c r="I11598" s="8">
        <f t="shared" si="363"/>
        <v>63.600000000000009</v>
      </c>
      <c r="J11598" s="42">
        <f>VLOOKUP(B11598,Invoices!A:I,9,TRUE)</f>
        <v>2022</v>
      </c>
    </row>
    <row r="11599" spans="1:10" x14ac:dyDescent="0.15">
      <c r="A11599" t="s">
        <v>14959</v>
      </c>
      <c r="B11599" t="s">
        <v>2416</v>
      </c>
      <c r="C11599" t="s">
        <v>89</v>
      </c>
      <c r="D11599" t="s">
        <v>80</v>
      </c>
      <c r="E11599">
        <v>4</v>
      </c>
      <c r="F11599" s="8">
        <f>VLOOKUP(C11599,Products!$A$2:$E$20,5,TRUE)</f>
        <v>15.95</v>
      </c>
      <c r="G11599" s="8">
        <f t="shared" si="362"/>
        <v>63.8</v>
      </c>
      <c r="H11599" s="8">
        <f>VLOOKUP(C11599,Products!$A$2:$F$20,6,TRUE)</f>
        <v>6</v>
      </c>
      <c r="I11599" s="8">
        <f t="shared" si="363"/>
        <v>24</v>
      </c>
      <c r="J11599" s="42">
        <f>VLOOKUP(B11599,Invoices!A:I,9,TRUE)</f>
        <v>2022</v>
      </c>
    </row>
    <row r="11600" spans="1:10" x14ac:dyDescent="0.15">
      <c r="A11600" t="s">
        <v>14960</v>
      </c>
      <c r="B11600" t="s">
        <v>2416</v>
      </c>
      <c r="C11600" t="s">
        <v>90</v>
      </c>
      <c r="D11600" t="s">
        <v>72</v>
      </c>
      <c r="E11600">
        <v>3</v>
      </c>
      <c r="F11600" s="8">
        <f>VLOOKUP(C11600,Products!$A$2:$E$20,5,TRUE)</f>
        <v>8.9499999999999993</v>
      </c>
      <c r="G11600" s="8">
        <f t="shared" si="362"/>
        <v>26.849999999999998</v>
      </c>
      <c r="H11600" s="8">
        <f>VLOOKUP(C11600,Products!$A$2:$F$20,6,TRUE)</f>
        <v>5.6999999999999993</v>
      </c>
      <c r="I11600" s="8">
        <f t="shared" si="363"/>
        <v>17.099999999999998</v>
      </c>
      <c r="J11600" s="42">
        <f>VLOOKUP(B11600,Invoices!A:I,9,TRUE)</f>
        <v>2022</v>
      </c>
    </row>
    <row r="11601" spans="1:10" x14ac:dyDescent="0.15">
      <c r="A11601" t="s">
        <v>14961</v>
      </c>
      <c r="B11601" t="s">
        <v>2416</v>
      </c>
      <c r="C11601" t="s">
        <v>100</v>
      </c>
      <c r="D11601" t="s">
        <v>78</v>
      </c>
      <c r="E11601">
        <v>1</v>
      </c>
      <c r="F11601" s="8">
        <f>VLOOKUP(C11601,Products!$A$2:$E$20,5,TRUE)</f>
        <v>49.95</v>
      </c>
      <c r="G11601" s="8">
        <f t="shared" si="362"/>
        <v>49.95</v>
      </c>
      <c r="H11601" s="8">
        <f>VLOOKUP(C11601,Products!$A$2:$F$20,6,TRUE)</f>
        <v>19.950000000000003</v>
      </c>
      <c r="I11601" s="8">
        <f t="shared" si="363"/>
        <v>19.950000000000003</v>
      </c>
      <c r="J11601" s="42">
        <f>VLOOKUP(B11601,Invoices!A:I,9,TRUE)</f>
        <v>2022</v>
      </c>
    </row>
    <row r="11602" spans="1:10" x14ac:dyDescent="0.15">
      <c r="A11602" t="s">
        <v>14962</v>
      </c>
      <c r="B11602" t="s">
        <v>2416</v>
      </c>
      <c r="C11602" t="s">
        <v>105</v>
      </c>
      <c r="D11602" t="s">
        <v>81</v>
      </c>
      <c r="E11602">
        <v>50</v>
      </c>
      <c r="F11602" s="8">
        <f>VLOOKUP(C11602,Products!$A$2:$E$20,5,TRUE)</f>
        <v>8.9499999999999993</v>
      </c>
      <c r="G11602" s="8">
        <f t="shared" si="362"/>
        <v>447.49999999999994</v>
      </c>
      <c r="H11602" s="8">
        <f>VLOOKUP(C11602,Products!$A$2:$F$20,6,TRUE)</f>
        <v>3.1999999999999993</v>
      </c>
      <c r="I11602" s="8">
        <f t="shared" si="363"/>
        <v>159.99999999999997</v>
      </c>
      <c r="J11602" s="42">
        <f>VLOOKUP(B11602,Invoices!A:I,9,TRUE)</f>
        <v>2022</v>
      </c>
    </row>
    <row r="11603" spans="1:10" x14ac:dyDescent="0.15">
      <c r="A11603" t="s">
        <v>14963</v>
      </c>
      <c r="B11603" t="s">
        <v>2416</v>
      </c>
      <c r="C11603" t="s">
        <v>104</v>
      </c>
      <c r="D11603" t="s">
        <v>71</v>
      </c>
      <c r="E11603">
        <v>1</v>
      </c>
      <c r="F11603" s="8">
        <f>VLOOKUP(C11603,Products!$A$2:$E$20,5,TRUE)</f>
        <v>2.95</v>
      </c>
      <c r="G11603" s="8">
        <f t="shared" si="362"/>
        <v>2.95</v>
      </c>
      <c r="H11603" s="8">
        <f>VLOOKUP(C11603,Products!$A$2:$F$20,6,TRUE)</f>
        <v>1.1500000000000001</v>
      </c>
      <c r="I11603" s="8">
        <f t="shared" si="363"/>
        <v>1.1500000000000001</v>
      </c>
      <c r="J11603" s="42">
        <f>VLOOKUP(B11603,Invoices!A:I,9,TRUE)</f>
        <v>2022</v>
      </c>
    </row>
    <row r="11604" spans="1:10" x14ac:dyDescent="0.15">
      <c r="A11604" t="s">
        <v>14964</v>
      </c>
      <c r="B11604" t="s">
        <v>2416</v>
      </c>
      <c r="C11604" t="s">
        <v>96</v>
      </c>
      <c r="D11604" t="s">
        <v>75</v>
      </c>
      <c r="E11604">
        <v>50</v>
      </c>
      <c r="F11604" s="8">
        <f>VLOOKUP(C11604,Products!$A$2:$E$20,5,TRUE)</f>
        <v>79.95</v>
      </c>
      <c r="G11604" s="8">
        <f t="shared" si="362"/>
        <v>3997.5</v>
      </c>
      <c r="H11604" s="8">
        <f>VLOOKUP(C11604,Products!$A$2:$F$20,6,TRUE)</f>
        <v>27.950000000000003</v>
      </c>
      <c r="I11604" s="8">
        <f t="shared" si="363"/>
        <v>1397.5000000000002</v>
      </c>
      <c r="J11604" s="42">
        <f>VLOOKUP(B11604,Invoices!A:I,9,TRUE)</f>
        <v>2022</v>
      </c>
    </row>
    <row r="11605" spans="1:10" x14ac:dyDescent="0.15">
      <c r="A11605" t="s">
        <v>14965</v>
      </c>
      <c r="B11605" t="s">
        <v>2416</v>
      </c>
      <c r="C11605" t="s">
        <v>98</v>
      </c>
      <c r="D11605" t="s">
        <v>79</v>
      </c>
      <c r="E11605">
        <v>1</v>
      </c>
      <c r="F11605" s="8">
        <f>VLOOKUP(C11605,Products!$A$2:$E$20,5,TRUE)</f>
        <v>14.95</v>
      </c>
      <c r="G11605" s="8">
        <f t="shared" si="362"/>
        <v>14.95</v>
      </c>
      <c r="H11605" s="8">
        <f>VLOOKUP(C11605,Products!$A$2:$F$20,6,TRUE)</f>
        <v>3.0499999999999989</v>
      </c>
      <c r="I11605" s="8">
        <f t="shared" si="363"/>
        <v>3.0499999999999989</v>
      </c>
      <c r="J11605" s="42">
        <f>VLOOKUP(B11605,Invoices!A:I,9,TRUE)</f>
        <v>2022</v>
      </c>
    </row>
    <row r="11606" spans="1:10" x14ac:dyDescent="0.15">
      <c r="A11606" t="s">
        <v>14966</v>
      </c>
      <c r="B11606" t="s">
        <v>2416</v>
      </c>
      <c r="C11606" t="s">
        <v>99</v>
      </c>
      <c r="D11606" t="s">
        <v>84</v>
      </c>
      <c r="E11606">
        <v>20</v>
      </c>
      <c r="F11606" s="8">
        <f>VLOOKUP(C11606,Products!$A$2:$E$20,5,TRUE)</f>
        <v>3.5</v>
      </c>
      <c r="G11606" s="8">
        <f t="shared" si="362"/>
        <v>70</v>
      </c>
      <c r="H11606" s="8">
        <f>VLOOKUP(C11606,Products!$A$2:$F$20,6,TRUE)</f>
        <v>0.54999999999999982</v>
      </c>
      <c r="I11606" s="8">
        <f t="shared" si="363"/>
        <v>10.999999999999996</v>
      </c>
      <c r="J11606" s="42">
        <f>VLOOKUP(B11606,Invoices!A:I,9,TRUE)</f>
        <v>2022</v>
      </c>
    </row>
    <row r="11607" spans="1:10" x14ac:dyDescent="0.15">
      <c r="A11607" t="s">
        <v>14967</v>
      </c>
      <c r="B11607" t="s">
        <v>2416</v>
      </c>
      <c r="C11607" t="s">
        <v>95</v>
      </c>
      <c r="D11607" t="s">
        <v>73</v>
      </c>
      <c r="E11607">
        <v>4</v>
      </c>
      <c r="F11607" s="8">
        <f>VLOOKUP(C11607,Products!$A$2:$E$20,5,TRUE)</f>
        <v>12.95</v>
      </c>
      <c r="G11607" s="8">
        <f t="shared" si="362"/>
        <v>51.8</v>
      </c>
      <c r="H11607" s="8">
        <f>VLOOKUP(C11607,Products!$A$2:$F$20,6,TRUE)</f>
        <v>4.1999999999999993</v>
      </c>
      <c r="I11607" s="8">
        <f t="shared" si="363"/>
        <v>16.799999999999997</v>
      </c>
      <c r="J11607" s="42">
        <f>VLOOKUP(B11607,Invoices!A:I,9,TRUE)</f>
        <v>2022</v>
      </c>
    </row>
    <row r="11608" spans="1:10" x14ac:dyDescent="0.15">
      <c r="A11608" t="s">
        <v>14968</v>
      </c>
      <c r="B11608" t="s">
        <v>2416</v>
      </c>
      <c r="C11608" t="s">
        <v>93</v>
      </c>
      <c r="D11608" t="s">
        <v>76</v>
      </c>
      <c r="E11608">
        <v>6</v>
      </c>
      <c r="F11608" s="8">
        <f>VLOOKUP(C11608,Products!$A$2:$E$20,5,TRUE)</f>
        <v>9.9499999999999993</v>
      </c>
      <c r="G11608" s="8">
        <f t="shared" si="362"/>
        <v>59.699999999999996</v>
      </c>
      <c r="H11608" s="8">
        <f>VLOOKUP(C11608,Products!$A$2:$F$20,6,TRUE)</f>
        <v>1.9499999999999993</v>
      </c>
      <c r="I11608" s="8">
        <f t="shared" si="363"/>
        <v>11.699999999999996</v>
      </c>
      <c r="J11608" s="42">
        <f>VLOOKUP(B11608,Invoices!A:I,9,TRUE)</f>
        <v>2022</v>
      </c>
    </row>
    <row r="11609" spans="1:10" x14ac:dyDescent="0.15">
      <c r="A11609" t="s">
        <v>14969</v>
      </c>
      <c r="B11609" t="s">
        <v>2416</v>
      </c>
      <c r="C11609" t="s">
        <v>88</v>
      </c>
      <c r="D11609" t="s">
        <v>85</v>
      </c>
      <c r="E11609">
        <v>3</v>
      </c>
      <c r="F11609" s="8">
        <f>VLOOKUP(C11609,Products!$A$2:$E$20,5,TRUE)</f>
        <v>8.9499999999999993</v>
      </c>
      <c r="G11609" s="8">
        <f t="shared" si="362"/>
        <v>26.849999999999998</v>
      </c>
      <c r="H11609" s="8">
        <f>VLOOKUP(C11609,Products!$A$2:$F$20,6,TRUE)</f>
        <v>5.6999999999999993</v>
      </c>
      <c r="I11609" s="8">
        <f t="shared" si="363"/>
        <v>17.099999999999998</v>
      </c>
      <c r="J11609" s="42">
        <f>VLOOKUP(B11609,Invoices!A:I,9,TRUE)</f>
        <v>2022</v>
      </c>
    </row>
    <row r="11610" spans="1:10" x14ac:dyDescent="0.15">
      <c r="A11610" t="s">
        <v>14970</v>
      </c>
      <c r="B11610" t="s">
        <v>2417</v>
      </c>
      <c r="C11610" t="s">
        <v>105</v>
      </c>
      <c r="D11610" t="s">
        <v>81</v>
      </c>
      <c r="E11610">
        <v>3</v>
      </c>
      <c r="F11610" s="8">
        <f>VLOOKUP(C11610,Products!$A$2:$E$20,5,TRUE)</f>
        <v>8.9499999999999993</v>
      </c>
      <c r="G11610" s="8">
        <f t="shared" si="362"/>
        <v>26.849999999999998</v>
      </c>
      <c r="H11610" s="8">
        <f>VLOOKUP(C11610,Products!$A$2:$F$20,6,TRUE)</f>
        <v>3.1999999999999993</v>
      </c>
      <c r="I11610" s="8">
        <f t="shared" si="363"/>
        <v>9.5999999999999979</v>
      </c>
      <c r="J11610" s="42">
        <f>VLOOKUP(B11610,Invoices!A:I,9,TRUE)</f>
        <v>2022</v>
      </c>
    </row>
    <row r="11611" spans="1:10" x14ac:dyDescent="0.15">
      <c r="A11611" t="s">
        <v>14971</v>
      </c>
      <c r="B11611" t="s">
        <v>2417</v>
      </c>
      <c r="C11611" t="s">
        <v>90</v>
      </c>
      <c r="D11611" t="s">
        <v>72</v>
      </c>
      <c r="E11611">
        <v>3</v>
      </c>
      <c r="F11611" s="8">
        <f>VLOOKUP(C11611,Products!$A$2:$E$20,5,TRUE)</f>
        <v>8.9499999999999993</v>
      </c>
      <c r="G11611" s="8">
        <f t="shared" si="362"/>
        <v>26.849999999999998</v>
      </c>
      <c r="H11611" s="8">
        <f>VLOOKUP(C11611,Products!$A$2:$F$20,6,TRUE)</f>
        <v>5.6999999999999993</v>
      </c>
      <c r="I11611" s="8">
        <f t="shared" si="363"/>
        <v>17.099999999999998</v>
      </c>
      <c r="J11611" s="42">
        <f>VLOOKUP(B11611,Invoices!A:I,9,TRUE)</f>
        <v>2022</v>
      </c>
    </row>
    <row r="11612" spans="1:10" x14ac:dyDescent="0.15">
      <c r="A11612" t="s">
        <v>14972</v>
      </c>
      <c r="B11612" t="s">
        <v>2417</v>
      </c>
      <c r="C11612" t="s">
        <v>87</v>
      </c>
      <c r="D11612" t="s">
        <v>68</v>
      </c>
      <c r="E11612">
        <v>15</v>
      </c>
      <c r="F11612" s="8">
        <f>VLOOKUP(C11612,Products!$A$2:$E$20,5,TRUE)</f>
        <v>19.95</v>
      </c>
      <c r="G11612" s="8">
        <f t="shared" si="362"/>
        <v>299.25</v>
      </c>
      <c r="H11612" s="8">
        <f>VLOOKUP(C11612,Products!$A$2:$F$20,6,TRUE)</f>
        <v>7.4499999999999993</v>
      </c>
      <c r="I11612" s="8">
        <f t="shared" si="363"/>
        <v>111.74999999999999</v>
      </c>
      <c r="J11612" s="42">
        <f>VLOOKUP(B11612,Invoices!A:I,9,TRUE)</f>
        <v>2022</v>
      </c>
    </row>
    <row r="11613" spans="1:10" x14ac:dyDescent="0.15">
      <c r="A11613" t="s">
        <v>14973</v>
      </c>
      <c r="B11613" t="s">
        <v>2417</v>
      </c>
      <c r="C11613" t="s">
        <v>89</v>
      </c>
      <c r="D11613" t="s">
        <v>80</v>
      </c>
      <c r="E11613">
        <v>1</v>
      </c>
      <c r="F11613" s="8">
        <f>VLOOKUP(C11613,Products!$A$2:$E$20,5,TRUE)</f>
        <v>15.95</v>
      </c>
      <c r="G11613" s="8">
        <f t="shared" si="362"/>
        <v>15.95</v>
      </c>
      <c r="H11613" s="8">
        <f>VLOOKUP(C11613,Products!$A$2:$F$20,6,TRUE)</f>
        <v>6</v>
      </c>
      <c r="I11613" s="8">
        <f t="shared" si="363"/>
        <v>6</v>
      </c>
      <c r="J11613" s="42">
        <f>VLOOKUP(B11613,Invoices!A:I,9,TRUE)</f>
        <v>2022</v>
      </c>
    </row>
    <row r="11614" spans="1:10" x14ac:dyDescent="0.15">
      <c r="A11614" t="s">
        <v>14974</v>
      </c>
      <c r="B11614" t="s">
        <v>2417</v>
      </c>
      <c r="C11614" t="s">
        <v>99</v>
      </c>
      <c r="D11614" t="s">
        <v>84</v>
      </c>
      <c r="E11614">
        <v>1</v>
      </c>
      <c r="F11614" s="8">
        <f>VLOOKUP(C11614,Products!$A$2:$E$20,5,TRUE)</f>
        <v>3.5</v>
      </c>
      <c r="G11614" s="8">
        <f t="shared" si="362"/>
        <v>3.5</v>
      </c>
      <c r="H11614" s="8">
        <f>VLOOKUP(C11614,Products!$A$2:$F$20,6,TRUE)</f>
        <v>0.54999999999999982</v>
      </c>
      <c r="I11614" s="8">
        <f t="shared" si="363"/>
        <v>0.54999999999999982</v>
      </c>
      <c r="J11614" s="42">
        <f>VLOOKUP(B11614,Invoices!A:I,9,TRUE)</f>
        <v>2022</v>
      </c>
    </row>
    <row r="11615" spans="1:10" x14ac:dyDescent="0.15">
      <c r="A11615" t="s">
        <v>14975</v>
      </c>
      <c r="B11615" t="s">
        <v>2417</v>
      </c>
      <c r="C11615" t="s">
        <v>92</v>
      </c>
      <c r="D11615" t="s">
        <v>82</v>
      </c>
      <c r="E11615">
        <v>5</v>
      </c>
      <c r="F11615" s="8">
        <f>VLOOKUP(C11615,Products!$A$2:$E$20,5,TRUE)</f>
        <v>19.95</v>
      </c>
      <c r="G11615" s="8">
        <f t="shared" si="362"/>
        <v>99.75</v>
      </c>
      <c r="H11615" s="8">
        <f>VLOOKUP(C11615,Products!$A$2:$F$20,6,TRUE)</f>
        <v>7.4499999999999993</v>
      </c>
      <c r="I11615" s="8">
        <f t="shared" si="363"/>
        <v>37.25</v>
      </c>
      <c r="J11615" s="42">
        <f>VLOOKUP(B11615,Invoices!A:I,9,TRUE)</f>
        <v>2022</v>
      </c>
    </row>
    <row r="11616" spans="1:10" x14ac:dyDescent="0.15">
      <c r="A11616" t="s">
        <v>14976</v>
      </c>
      <c r="B11616" t="s">
        <v>2417</v>
      </c>
      <c r="C11616" t="s">
        <v>103</v>
      </c>
      <c r="D11616" t="s">
        <v>77</v>
      </c>
      <c r="E11616">
        <v>1</v>
      </c>
      <c r="F11616" s="8">
        <f>VLOOKUP(C11616,Products!$A$2:$E$20,5,TRUE)</f>
        <v>8.9499999999999993</v>
      </c>
      <c r="G11616" s="8">
        <f t="shared" si="362"/>
        <v>8.9499999999999993</v>
      </c>
      <c r="H11616" s="8">
        <f>VLOOKUP(C11616,Products!$A$2:$F$20,6,TRUE)</f>
        <v>3.1999999999999993</v>
      </c>
      <c r="I11616" s="8">
        <f t="shared" si="363"/>
        <v>3.1999999999999993</v>
      </c>
      <c r="J11616" s="42">
        <f>VLOOKUP(B11616,Invoices!A:I,9,TRUE)</f>
        <v>2022</v>
      </c>
    </row>
    <row r="11617" spans="1:10" x14ac:dyDescent="0.15">
      <c r="A11617" t="s">
        <v>14977</v>
      </c>
      <c r="B11617" t="s">
        <v>2417</v>
      </c>
      <c r="C11617" t="s">
        <v>100</v>
      </c>
      <c r="D11617" t="s">
        <v>78</v>
      </c>
      <c r="E11617">
        <v>2</v>
      </c>
      <c r="F11617" s="8">
        <f>VLOOKUP(C11617,Products!$A$2:$E$20,5,TRUE)</f>
        <v>49.95</v>
      </c>
      <c r="G11617" s="8">
        <f t="shared" si="362"/>
        <v>99.9</v>
      </c>
      <c r="H11617" s="8">
        <f>VLOOKUP(C11617,Products!$A$2:$F$20,6,TRUE)</f>
        <v>19.950000000000003</v>
      </c>
      <c r="I11617" s="8">
        <f t="shared" si="363"/>
        <v>39.900000000000006</v>
      </c>
      <c r="J11617" s="42">
        <f>VLOOKUP(B11617,Invoices!A:I,9,TRUE)</f>
        <v>2022</v>
      </c>
    </row>
    <row r="11618" spans="1:10" x14ac:dyDescent="0.15">
      <c r="A11618" t="s">
        <v>14978</v>
      </c>
      <c r="B11618" t="s">
        <v>2417</v>
      </c>
      <c r="C11618" t="s">
        <v>88</v>
      </c>
      <c r="D11618" t="s">
        <v>85</v>
      </c>
      <c r="E11618">
        <v>1</v>
      </c>
      <c r="F11618" s="8">
        <f>VLOOKUP(C11618,Products!$A$2:$E$20,5,TRUE)</f>
        <v>8.9499999999999993</v>
      </c>
      <c r="G11618" s="8">
        <f t="shared" si="362"/>
        <v>8.9499999999999993</v>
      </c>
      <c r="H11618" s="8">
        <f>VLOOKUP(C11618,Products!$A$2:$F$20,6,TRUE)</f>
        <v>5.6999999999999993</v>
      </c>
      <c r="I11618" s="8">
        <f t="shared" si="363"/>
        <v>5.6999999999999993</v>
      </c>
      <c r="J11618" s="42">
        <f>VLOOKUP(B11618,Invoices!A:I,9,TRUE)</f>
        <v>2022</v>
      </c>
    </row>
    <row r="11619" spans="1:10" x14ac:dyDescent="0.15">
      <c r="A11619" t="s">
        <v>14979</v>
      </c>
      <c r="B11619" t="s">
        <v>2417</v>
      </c>
      <c r="C11619" t="s">
        <v>104</v>
      </c>
      <c r="D11619" t="s">
        <v>71</v>
      </c>
      <c r="E11619">
        <v>2</v>
      </c>
      <c r="F11619" s="8">
        <f>VLOOKUP(C11619,Products!$A$2:$E$20,5,TRUE)</f>
        <v>2.95</v>
      </c>
      <c r="G11619" s="8">
        <f t="shared" si="362"/>
        <v>5.9</v>
      </c>
      <c r="H11619" s="8">
        <f>VLOOKUP(C11619,Products!$A$2:$F$20,6,TRUE)</f>
        <v>1.1500000000000001</v>
      </c>
      <c r="I11619" s="8">
        <f t="shared" si="363"/>
        <v>2.3000000000000003</v>
      </c>
      <c r="J11619" s="42">
        <f>VLOOKUP(B11619,Invoices!A:I,9,TRUE)</f>
        <v>2022</v>
      </c>
    </row>
    <row r="11620" spans="1:10" x14ac:dyDescent="0.15">
      <c r="A11620" t="s">
        <v>14980</v>
      </c>
      <c r="B11620" t="s">
        <v>2417</v>
      </c>
      <c r="C11620" t="s">
        <v>101</v>
      </c>
      <c r="D11620" t="s">
        <v>69</v>
      </c>
      <c r="E11620">
        <v>20</v>
      </c>
      <c r="F11620" s="8">
        <f>VLOOKUP(C11620,Products!$A$2:$E$20,5,TRUE)</f>
        <v>129.94999999999999</v>
      </c>
      <c r="G11620" s="8">
        <f t="shared" si="362"/>
        <v>2599</v>
      </c>
      <c r="H11620" s="8">
        <f>VLOOKUP(C11620,Products!$A$2:$F$20,6,TRUE)</f>
        <v>40.449999999999989</v>
      </c>
      <c r="I11620" s="8">
        <f t="shared" si="363"/>
        <v>808.99999999999977</v>
      </c>
      <c r="J11620" s="42">
        <f>VLOOKUP(B11620,Invoices!A:I,9,TRUE)</f>
        <v>2022</v>
      </c>
    </row>
    <row r="11621" spans="1:10" x14ac:dyDescent="0.15">
      <c r="A11621" t="s">
        <v>14981</v>
      </c>
      <c r="B11621" t="s">
        <v>2418</v>
      </c>
      <c r="C11621" t="s">
        <v>100</v>
      </c>
      <c r="D11621" t="s">
        <v>78</v>
      </c>
      <c r="E11621">
        <v>2</v>
      </c>
      <c r="F11621" s="8">
        <f>VLOOKUP(C11621,Products!$A$2:$E$20,5,TRUE)</f>
        <v>49.95</v>
      </c>
      <c r="G11621" s="8">
        <f t="shared" si="362"/>
        <v>99.9</v>
      </c>
      <c r="H11621" s="8">
        <f>VLOOKUP(C11621,Products!$A$2:$F$20,6,TRUE)</f>
        <v>19.950000000000003</v>
      </c>
      <c r="I11621" s="8">
        <f t="shared" si="363"/>
        <v>39.900000000000006</v>
      </c>
      <c r="J11621" s="42">
        <f>VLOOKUP(B11621,Invoices!A:I,9,TRUE)</f>
        <v>2022</v>
      </c>
    </row>
    <row r="11622" spans="1:10" x14ac:dyDescent="0.15">
      <c r="A11622" t="s">
        <v>14982</v>
      </c>
      <c r="B11622" t="s">
        <v>2418</v>
      </c>
      <c r="C11622" t="s">
        <v>104</v>
      </c>
      <c r="D11622" t="s">
        <v>71</v>
      </c>
      <c r="E11622">
        <v>1</v>
      </c>
      <c r="F11622" s="8">
        <f>VLOOKUP(C11622,Products!$A$2:$E$20,5,TRUE)</f>
        <v>2.95</v>
      </c>
      <c r="G11622" s="8">
        <f t="shared" si="362"/>
        <v>2.95</v>
      </c>
      <c r="H11622" s="8">
        <f>VLOOKUP(C11622,Products!$A$2:$F$20,6,TRUE)</f>
        <v>1.1500000000000001</v>
      </c>
      <c r="I11622" s="8">
        <f t="shared" si="363"/>
        <v>1.1500000000000001</v>
      </c>
      <c r="J11622" s="42">
        <f>VLOOKUP(B11622,Invoices!A:I,9,TRUE)</f>
        <v>2022</v>
      </c>
    </row>
    <row r="11623" spans="1:10" x14ac:dyDescent="0.15">
      <c r="A11623" t="s">
        <v>14983</v>
      </c>
      <c r="B11623" t="s">
        <v>2418</v>
      </c>
      <c r="C11623" t="s">
        <v>89</v>
      </c>
      <c r="D11623" t="s">
        <v>80</v>
      </c>
      <c r="E11623">
        <v>2</v>
      </c>
      <c r="F11623" s="8">
        <f>VLOOKUP(C11623,Products!$A$2:$E$20,5,TRUE)</f>
        <v>15.95</v>
      </c>
      <c r="G11623" s="8">
        <f t="shared" si="362"/>
        <v>31.9</v>
      </c>
      <c r="H11623" s="8">
        <f>VLOOKUP(C11623,Products!$A$2:$F$20,6,TRUE)</f>
        <v>6</v>
      </c>
      <c r="I11623" s="8">
        <f t="shared" si="363"/>
        <v>12</v>
      </c>
      <c r="J11623" s="42">
        <f>VLOOKUP(B11623,Invoices!A:I,9,TRUE)</f>
        <v>2022</v>
      </c>
    </row>
    <row r="11624" spans="1:10" x14ac:dyDescent="0.15">
      <c r="A11624" t="s">
        <v>14984</v>
      </c>
      <c r="B11624" t="s">
        <v>2418</v>
      </c>
      <c r="C11624" t="s">
        <v>103</v>
      </c>
      <c r="D11624" t="s">
        <v>77</v>
      </c>
      <c r="E11624">
        <v>1</v>
      </c>
      <c r="F11624" s="8">
        <f>VLOOKUP(C11624,Products!$A$2:$E$20,5,TRUE)</f>
        <v>8.9499999999999993</v>
      </c>
      <c r="G11624" s="8">
        <f t="shared" si="362"/>
        <v>8.9499999999999993</v>
      </c>
      <c r="H11624" s="8">
        <f>VLOOKUP(C11624,Products!$A$2:$F$20,6,TRUE)</f>
        <v>3.1999999999999993</v>
      </c>
      <c r="I11624" s="8">
        <f t="shared" si="363"/>
        <v>3.1999999999999993</v>
      </c>
      <c r="J11624" s="42">
        <f>VLOOKUP(B11624,Invoices!A:I,9,TRUE)</f>
        <v>2022</v>
      </c>
    </row>
    <row r="11625" spans="1:10" x14ac:dyDescent="0.15">
      <c r="A11625" t="s">
        <v>14985</v>
      </c>
      <c r="B11625" t="s">
        <v>2418</v>
      </c>
      <c r="C11625" t="s">
        <v>96</v>
      </c>
      <c r="D11625" t="s">
        <v>75</v>
      </c>
      <c r="E11625">
        <v>3</v>
      </c>
      <c r="F11625" s="8">
        <f>VLOOKUP(C11625,Products!$A$2:$E$20,5,TRUE)</f>
        <v>79.95</v>
      </c>
      <c r="G11625" s="8">
        <f t="shared" si="362"/>
        <v>239.85000000000002</v>
      </c>
      <c r="H11625" s="8">
        <f>VLOOKUP(C11625,Products!$A$2:$F$20,6,TRUE)</f>
        <v>27.950000000000003</v>
      </c>
      <c r="I11625" s="8">
        <f t="shared" si="363"/>
        <v>83.850000000000009</v>
      </c>
      <c r="J11625" s="42">
        <f>VLOOKUP(B11625,Invoices!A:I,9,TRUE)</f>
        <v>2022</v>
      </c>
    </row>
    <row r="11626" spans="1:10" x14ac:dyDescent="0.15">
      <c r="A11626" t="s">
        <v>14986</v>
      </c>
      <c r="B11626" t="s">
        <v>2418</v>
      </c>
      <c r="C11626" t="s">
        <v>101</v>
      </c>
      <c r="D11626" t="s">
        <v>69</v>
      </c>
      <c r="E11626">
        <v>3</v>
      </c>
      <c r="F11626" s="8">
        <f>VLOOKUP(C11626,Products!$A$2:$E$20,5,TRUE)</f>
        <v>129.94999999999999</v>
      </c>
      <c r="G11626" s="8">
        <f t="shared" si="362"/>
        <v>389.84999999999997</v>
      </c>
      <c r="H11626" s="8">
        <f>VLOOKUP(C11626,Products!$A$2:$F$20,6,TRUE)</f>
        <v>40.449999999999989</v>
      </c>
      <c r="I11626" s="8">
        <f t="shared" si="363"/>
        <v>121.34999999999997</v>
      </c>
      <c r="J11626" s="42">
        <f>VLOOKUP(B11626,Invoices!A:I,9,TRUE)</f>
        <v>2022</v>
      </c>
    </row>
    <row r="11627" spans="1:10" x14ac:dyDescent="0.15">
      <c r="A11627" t="s">
        <v>14987</v>
      </c>
      <c r="B11627" t="s">
        <v>2418</v>
      </c>
      <c r="C11627" t="s">
        <v>87</v>
      </c>
      <c r="D11627" t="s">
        <v>68</v>
      </c>
      <c r="E11627">
        <v>7</v>
      </c>
      <c r="F11627" s="8">
        <f>VLOOKUP(C11627,Products!$A$2:$E$20,5,TRUE)</f>
        <v>19.95</v>
      </c>
      <c r="G11627" s="8">
        <f t="shared" si="362"/>
        <v>139.65</v>
      </c>
      <c r="H11627" s="8">
        <f>VLOOKUP(C11627,Products!$A$2:$F$20,6,TRUE)</f>
        <v>7.4499999999999993</v>
      </c>
      <c r="I11627" s="8">
        <f t="shared" si="363"/>
        <v>52.149999999999991</v>
      </c>
      <c r="J11627" s="42">
        <f>VLOOKUP(B11627,Invoices!A:I,9,TRUE)</f>
        <v>2022</v>
      </c>
    </row>
    <row r="11628" spans="1:10" x14ac:dyDescent="0.15">
      <c r="A11628" t="s">
        <v>14988</v>
      </c>
      <c r="B11628" t="s">
        <v>2418</v>
      </c>
      <c r="C11628" t="s">
        <v>90</v>
      </c>
      <c r="D11628" t="s">
        <v>72</v>
      </c>
      <c r="E11628">
        <v>30</v>
      </c>
      <c r="F11628" s="8">
        <f>VLOOKUP(C11628,Products!$A$2:$E$20,5,TRUE)</f>
        <v>8.9499999999999993</v>
      </c>
      <c r="G11628" s="8">
        <f t="shared" si="362"/>
        <v>268.5</v>
      </c>
      <c r="H11628" s="8">
        <f>VLOOKUP(C11628,Products!$A$2:$F$20,6,TRUE)</f>
        <v>5.6999999999999993</v>
      </c>
      <c r="I11628" s="8">
        <f t="shared" si="363"/>
        <v>170.99999999999997</v>
      </c>
      <c r="J11628" s="42">
        <f>VLOOKUP(B11628,Invoices!A:I,9,TRUE)</f>
        <v>2022</v>
      </c>
    </row>
    <row r="11629" spans="1:10" x14ac:dyDescent="0.15">
      <c r="A11629" t="s">
        <v>14989</v>
      </c>
      <c r="B11629" t="s">
        <v>2419</v>
      </c>
      <c r="C11629" t="s">
        <v>88</v>
      </c>
      <c r="D11629" t="s">
        <v>85</v>
      </c>
      <c r="E11629">
        <v>2</v>
      </c>
      <c r="F11629" s="8">
        <f>VLOOKUP(C11629,Products!$A$2:$E$20,5,TRUE)</f>
        <v>8.9499999999999993</v>
      </c>
      <c r="G11629" s="8">
        <f t="shared" si="362"/>
        <v>17.899999999999999</v>
      </c>
      <c r="H11629" s="8">
        <f>VLOOKUP(C11629,Products!$A$2:$F$20,6,TRUE)</f>
        <v>5.6999999999999993</v>
      </c>
      <c r="I11629" s="8">
        <f t="shared" si="363"/>
        <v>11.399999999999999</v>
      </c>
      <c r="J11629" s="42">
        <f>VLOOKUP(B11629,Invoices!A:I,9,TRUE)</f>
        <v>2022</v>
      </c>
    </row>
    <row r="11630" spans="1:10" x14ac:dyDescent="0.15">
      <c r="A11630" t="s">
        <v>14990</v>
      </c>
      <c r="B11630" t="s">
        <v>2420</v>
      </c>
      <c r="C11630" t="s">
        <v>104</v>
      </c>
      <c r="D11630" t="s">
        <v>71</v>
      </c>
      <c r="E11630">
        <v>8</v>
      </c>
      <c r="F11630" s="8">
        <f>VLOOKUP(C11630,Products!$A$2:$E$20,5,TRUE)</f>
        <v>2.95</v>
      </c>
      <c r="G11630" s="8">
        <f t="shared" si="362"/>
        <v>23.6</v>
      </c>
      <c r="H11630" s="8">
        <f>VLOOKUP(C11630,Products!$A$2:$F$20,6,TRUE)</f>
        <v>1.1500000000000001</v>
      </c>
      <c r="I11630" s="8">
        <f t="shared" si="363"/>
        <v>9.2000000000000011</v>
      </c>
      <c r="J11630" s="42">
        <f>VLOOKUP(B11630,Invoices!A:I,9,TRUE)</f>
        <v>2022</v>
      </c>
    </row>
    <row r="11631" spans="1:10" x14ac:dyDescent="0.15">
      <c r="A11631" t="s">
        <v>14991</v>
      </c>
      <c r="B11631" t="s">
        <v>2420</v>
      </c>
      <c r="C11631" t="s">
        <v>92</v>
      </c>
      <c r="D11631" t="s">
        <v>82</v>
      </c>
      <c r="E11631">
        <v>1</v>
      </c>
      <c r="F11631" s="8">
        <f>VLOOKUP(C11631,Products!$A$2:$E$20,5,TRUE)</f>
        <v>19.95</v>
      </c>
      <c r="G11631" s="8">
        <f t="shared" si="362"/>
        <v>19.95</v>
      </c>
      <c r="H11631" s="8">
        <f>VLOOKUP(C11631,Products!$A$2:$F$20,6,TRUE)</f>
        <v>7.4499999999999993</v>
      </c>
      <c r="I11631" s="8">
        <f t="shared" si="363"/>
        <v>7.4499999999999993</v>
      </c>
      <c r="J11631" s="42">
        <f>VLOOKUP(B11631,Invoices!A:I,9,TRUE)</f>
        <v>2022</v>
      </c>
    </row>
    <row r="11632" spans="1:10" x14ac:dyDescent="0.15">
      <c r="A11632" t="s">
        <v>14992</v>
      </c>
      <c r="B11632" t="s">
        <v>2420</v>
      </c>
      <c r="C11632" t="s">
        <v>99</v>
      </c>
      <c r="D11632" t="s">
        <v>84</v>
      </c>
      <c r="E11632">
        <v>10</v>
      </c>
      <c r="F11632" s="8">
        <f>VLOOKUP(C11632,Products!$A$2:$E$20,5,TRUE)</f>
        <v>3.5</v>
      </c>
      <c r="G11632" s="8">
        <f t="shared" si="362"/>
        <v>35</v>
      </c>
      <c r="H11632" s="8">
        <f>VLOOKUP(C11632,Products!$A$2:$F$20,6,TRUE)</f>
        <v>0.54999999999999982</v>
      </c>
      <c r="I11632" s="8">
        <f t="shared" si="363"/>
        <v>5.4999999999999982</v>
      </c>
      <c r="J11632" s="42">
        <f>VLOOKUP(B11632,Invoices!A:I,9,TRUE)</f>
        <v>2022</v>
      </c>
    </row>
    <row r="11633" spans="1:10" x14ac:dyDescent="0.15">
      <c r="A11633" t="s">
        <v>14993</v>
      </c>
      <c r="B11633" t="s">
        <v>2421</v>
      </c>
      <c r="C11633" t="s">
        <v>88</v>
      </c>
      <c r="D11633" t="s">
        <v>85</v>
      </c>
      <c r="E11633">
        <v>1</v>
      </c>
      <c r="F11633" s="8">
        <f>VLOOKUP(C11633,Products!$A$2:$E$20,5,TRUE)</f>
        <v>8.9499999999999993</v>
      </c>
      <c r="G11633" s="8">
        <f t="shared" si="362"/>
        <v>8.9499999999999993</v>
      </c>
      <c r="H11633" s="8">
        <f>VLOOKUP(C11633,Products!$A$2:$F$20,6,TRUE)</f>
        <v>5.6999999999999993</v>
      </c>
      <c r="I11633" s="8">
        <f t="shared" si="363"/>
        <v>5.6999999999999993</v>
      </c>
      <c r="J11633" s="42">
        <f>VLOOKUP(B11633,Invoices!A:I,9,TRUE)</f>
        <v>2022</v>
      </c>
    </row>
    <row r="11634" spans="1:10" x14ac:dyDescent="0.15">
      <c r="A11634" t="s">
        <v>14994</v>
      </c>
      <c r="B11634" t="s">
        <v>2421</v>
      </c>
      <c r="C11634" t="s">
        <v>90</v>
      </c>
      <c r="D11634" t="s">
        <v>72</v>
      </c>
      <c r="E11634">
        <v>24</v>
      </c>
      <c r="F11634" s="8">
        <f>VLOOKUP(C11634,Products!$A$2:$E$20,5,TRUE)</f>
        <v>8.9499999999999993</v>
      </c>
      <c r="G11634" s="8">
        <f t="shared" si="362"/>
        <v>214.79999999999998</v>
      </c>
      <c r="H11634" s="8">
        <f>VLOOKUP(C11634,Products!$A$2:$F$20,6,TRUE)</f>
        <v>5.6999999999999993</v>
      </c>
      <c r="I11634" s="8">
        <f t="shared" si="363"/>
        <v>136.79999999999998</v>
      </c>
      <c r="J11634" s="42">
        <f>VLOOKUP(B11634,Invoices!A:I,9,TRUE)</f>
        <v>2022</v>
      </c>
    </row>
    <row r="11635" spans="1:10" x14ac:dyDescent="0.15">
      <c r="A11635" t="s">
        <v>14995</v>
      </c>
      <c r="B11635" t="s">
        <v>2421</v>
      </c>
      <c r="C11635" t="s">
        <v>89</v>
      </c>
      <c r="D11635" t="s">
        <v>80</v>
      </c>
      <c r="E11635">
        <v>1</v>
      </c>
      <c r="F11635" s="8">
        <f>VLOOKUP(C11635,Products!$A$2:$E$20,5,TRUE)</f>
        <v>15.95</v>
      </c>
      <c r="G11635" s="8">
        <f t="shared" si="362"/>
        <v>15.95</v>
      </c>
      <c r="H11635" s="8">
        <f>VLOOKUP(C11635,Products!$A$2:$F$20,6,TRUE)</f>
        <v>6</v>
      </c>
      <c r="I11635" s="8">
        <f t="shared" si="363"/>
        <v>6</v>
      </c>
      <c r="J11635" s="42">
        <f>VLOOKUP(B11635,Invoices!A:I,9,TRUE)</f>
        <v>2022</v>
      </c>
    </row>
    <row r="11636" spans="1:10" x14ac:dyDescent="0.15">
      <c r="A11636" t="s">
        <v>14996</v>
      </c>
      <c r="B11636" t="s">
        <v>2422</v>
      </c>
      <c r="C11636" t="s">
        <v>103</v>
      </c>
      <c r="D11636" t="s">
        <v>77</v>
      </c>
      <c r="E11636">
        <v>20</v>
      </c>
      <c r="F11636" s="8">
        <f>VLOOKUP(C11636,Products!$A$2:$E$20,5,TRUE)</f>
        <v>8.9499999999999993</v>
      </c>
      <c r="G11636" s="8">
        <f t="shared" si="362"/>
        <v>179</v>
      </c>
      <c r="H11636" s="8">
        <f>VLOOKUP(C11636,Products!$A$2:$F$20,6,TRUE)</f>
        <v>3.1999999999999993</v>
      </c>
      <c r="I11636" s="8">
        <f t="shared" si="363"/>
        <v>63.999999999999986</v>
      </c>
      <c r="J11636" s="42">
        <f>VLOOKUP(B11636,Invoices!A:I,9,TRUE)</f>
        <v>2022</v>
      </c>
    </row>
    <row r="11637" spans="1:10" x14ac:dyDescent="0.15">
      <c r="A11637" t="s">
        <v>14997</v>
      </c>
      <c r="B11637" t="s">
        <v>2422</v>
      </c>
      <c r="C11637" t="s">
        <v>87</v>
      </c>
      <c r="D11637" t="s">
        <v>68</v>
      </c>
      <c r="E11637">
        <v>3</v>
      </c>
      <c r="F11637" s="8">
        <f>VLOOKUP(C11637,Products!$A$2:$E$20,5,TRUE)</f>
        <v>19.95</v>
      </c>
      <c r="G11637" s="8">
        <f t="shared" si="362"/>
        <v>59.849999999999994</v>
      </c>
      <c r="H11637" s="8">
        <f>VLOOKUP(C11637,Products!$A$2:$F$20,6,TRUE)</f>
        <v>7.4499999999999993</v>
      </c>
      <c r="I11637" s="8">
        <f t="shared" si="363"/>
        <v>22.349999999999998</v>
      </c>
      <c r="J11637" s="42">
        <f>VLOOKUP(B11637,Invoices!A:I,9,TRUE)</f>
        <v>2022</v>
      </c>
    </row>
    <row r="11638" spans="1:10" x14ac:dyDescent="0.15">
      <c r="A11638" t="s">
        <v>14998</v>
      </c>
      <c r="B11638" t="s">
        <v>2422</v>
      </c>
      <c r="C11638" t="s">
        <v>89</v>
      </c>
      <c r="D11638" t="s">
        <v>80</v>
      </c>
      <c r="E11638">
        <v>30</v>
      </c>
      <c r="F11638" s="8">
        <f>VLOOKUP(C11638,Products!$A$2:$E$20,5,TRUE)</f>
        <v>15.95</v>
      </c>
      <c r="G11638" s="8">
        <f t="shared" si="362"/>
        <v>478.5</v>
      </c>
      <c r="H11638" s="8">
        <f>VLOOKUP(C11638,Products!$A$2:$F$20,6,TRUE)</f>
        <v>6</v>
      </c>
      <c r="I11638" s="8">
        <f t="shared" si="363"/>
        <v>180</v>
      </c>
      <c r="J11638" s="42">
        <f>VLOOKUP(B11638,Invoices!A:I,9,TRUE)</f>
        <v>2022</v>
      </c>
    </row>
    <row r="11639" spans="1:10" x14ac:dyDescent="0.15">
      <c r="A11639" t="s">
        <v>14999</v>
      </c>
      <c r="B11639" t="s">
        <v>2423</v>
      </c>
      <c r="C11639" t="s">
        <v>87</v>
      </c>
      <c r="D11639" t="s">
        <v>68</v>
      </c>
      <c r="E11639">
        <v>1</v>
      </c>
      <c r="F11639" s="8">
        <f>VLOOKUP(C11639,Products!$A$2:$E$20,5,TRUE)</f>
        <v>19.95</v>
      </c>
      <c r="G11639" s="8">
        <f t="shared" si="362"/>
        <v>19.95</v>
      </c>
      <c r="H11639" s="8">
        <f>VLOOKUP(C11639,Products!$A$2:$F$20,6,TRUE)</f>
        <v>7.4499999999999993</v>
      </c>
      <c r="I11639" s="8">
        <f t="shared" si="363"/>
        <v>7.4499999999999993</v>
      </c>
      <c r="J11639" s="42">
        <f>VLOOKUP(B11639,Invoices!A:I,9,TRUE)</f>
        <v>2022</v>
      </c>
    </row>
    <row r="11640" spans="1:10" x14ac:dyDescent="0.15">
      <c r="A11640" t="s">
        <v>15000</v>
      </c>
      <c r="B11640" t="s">
        <v>2423</v>
      </c>
      <c r="C11640" t="s">
        <v>93</v>
      </c>
      <c r="D11640" t="s">
        <v>76</v>
      </c>
      <c r="E11640">
        <v>6</v>
      </c>
      <c r="F11640" s="8">
        <f>VLOOKUP(C11640,Products!$A$2:$E$20,5,TRUE)</f>
        <v>9.9499999999999993</v>
      </c>
      <c r="G11640" s="8">
        <f t="shared" si="362"/>
        <v>59.699999999999996</v>
      </c>
      <c r="H11640" s="8">
        <f>VLOOKUP(C11640,Products!$A$2:$F$20,6,TRUE)</f>
        <v>1.9499999999999993</v>
      </c>
      <c r="I11640" s="8">
        <f t="shared" si="363"/>
        <v>11.699999999999996</v>
      </c>
      <c r="J11640" s="42">
        <f>VLOOKUP(B11640,Invoices!A:I,9,TRUE)</f>
        <v>2022</v>
      </c>
    </row>
    <row r="11641" spans="1:10" x14ac:dyDescent="0.15">
      <c r="A11641" t="s">
        <v>15001</v>
      </c>
      <c r="B11641" t="s">
        <v>2423</v>
      </c>
      <c r="C11641" t="s">
        <v>104</v>
      </c>
      <c r="D11641" t="s">
        <v>71</v>
      </c>
      <c r="E11641">
        <v>1</v>
      </c>
      <c r="F11641" s="8">
        <f>VLOOKUP(C11641,Products!$A$2:$E$20,5,TRUE)</f>
        <v>2.95</v>
      </c>
      <c r="G11641" s="8">
        <f t="shared" si="362"/>
        <v>2.95</v>
      </c>
      <c r="H11641" s="8">
        <f>VLOOKUP(C11641,Products!$A$2:$F$20,6,TRUE)</f>
        <v>1.1500000000000001</v>
      </c>
      <c r="I11641" s="8">
        <f t="shared" si="363"/>
        <v>1.1500000000000001</v>
      </c>
      <c r="J11641" s="42">
        <f>VLOOKUP(B11641,Invoices!A:I,9,TRUE)</f>
        <v>2022</v>
      </c>
    </row>
    <row r="11642" spans="1:10" x14ac:dyDescent="0.15">
      <c r="A11642" t="s">
        <v>15002</v>
      </c>
      <c r="B11642" t="s">
        <v>2423</v>
      </c>
      <c r="C11642" t="s">
        <v>98</v>
      </c>
      <c r="D11642" t="s">
        <v>79</v>
      </c>
      <c r="E11642">
        <v>2</v>
      </c>
      <c r="F11642" s="8">
        <f>VLOOKUP(C11642,Products!$A$2:$E$20,5,TRUE)</f>
        <v>14.95</v>
      </c>
      <c r="G11642" s="8">
        <f t="shared" si="362"/>
        <v>29.9</v>
      </c>
      <c r="H11642" s="8">
        <f>VLOOKUP(C11642,Products!$A$2:$F$20,6,TRUE)</f>
        <v>3.0499999999999989</v>
      </c>
      <c r="I11642" s="8">
        <f t="shared" si="363"/>
        <v>6.0999999999999979</v>
      </c>
      <c r="J11642" s="42">
        <f>VLOOKUP(B11642,Invoices!A:I,9,TRUE)</f>
        <v>2022</v>
      </c>
    </row>
    <row r="11643" spans="1:10" x14ac:dyDescent="0.15">
      <c r="A11643" t="s">
        <v>15003</v>
      </c>
      <c r="B11643" t="s">
        <v>2423</v>
      </c>
      <c r="C11643" t="s">
        <v>94</v>
      </c>
      <c r="D11643" t="s">
        <v>86</v>
      </c>
      <c r="E11643">
        <v>1</v>
      </c>
      <c r="F11643" s="8">
        <f>VLOOKUP(C11643,Products!$A$2:$E$20,5,TRUE)</f>
        <v>3.5</v>
      </c>
      <c r="G11643" s="8">
        <f t="shared" si="362"/>
        <v>3.5</v>
      </c>
      <c r="H11643" s="8">
        <f>VLOOKUP(C11643,Products!$A$2:$F$20,6,TRUE)</f>
        <v>0.54999999999999982</v>
      </c>
      <c r="I11643" s="8">
        <f t="shared" si="363"/>
        <v>0.54999999999999982</v>
      </c>
      <c r="J11643" s="42">
        <f>VLOOKUP(B11643,Invoices!A:I,9,TRUE)</f>
        <v>2022</v>
      </c>
    </row>
    <row r="11644" spans="1:10" x14ac:dyDescent="0.15">
      <c r="A11644" t="s">
        <v>15004</v>
      </c>
      <c r="B11644" t="s">
        <v>2423</v>
      </c>
      <c r="C11644" t="s">
        <v>92</v>
      </c>
      <c r="D11644" t="s">
        <v>82</v>
      </c>
      <c r="E11644">
        <v>10</v>
      </c>
      <c r="F11644" s="8">
        <f>VLOOKUP(C11644,Products!$A$2:$E$20,5,TRUE)</f>
        <v>19.95</v>
      </c>
      <c r="G11644" s="8">
        <f t="shared" si="362"/>
        <v>199.5</v>
      </c>
      <c r="H11644" s="8">
        <f>VLOOKUP(C11644,Products!$A$2:$F$20,6,TRUE)</f>
        <v>7.4499999999999993</v>
      </c>
      <c r="I11644" s="8">
        <f t="shared" si="363"/>
        <v>74.5</v>
      </c>
      <c r="J11644" s="42">
        <f>VLOOKUP(B11644,Invoices!A:I,9,TRUE)</f>
        <v>2022</v>
      </c>
    </row>
    <row r="11645" spans="1:10" x14ac:dyDescent="0.15">
      <c r="A11645" t="s">
        <v>15005</v>
      </c>
      <c r="B11645" t="s">
        <v>2423</v>
      </c>
      <c r="C11645" t="s">
        <v>88</v>
      </c>
      <c r="D11645" t="s">
        <v>85</v>
      </c>
      <c r="E11645">
        <v>3</v>
      </c>
      <c r="F11645" s="8">
        <f>VLOOKUP(C11645,Products!$A$2:$E$20,5,TRUE)</f>
        <v>8.9499999999999993</v>
      </c>
      <c r="G11645" s="8">
        <f t="shared" si="362"/>
        <v>26.849999999999998</v>
      </c>
      <c r="H11645" s="8">
        <f>VLOOKUP(C11645,Products!$A$2:$F$20,6,TRUE)</f>
        <v>5.6999999999999993</v>
      </c>
      <c r="I11645" s="8">
        <f t="shared" si="363"/>
        <v>17.099999999999998</v>
      </c>
      <c r="J11645" s="42">
        <f>VLOOKUP(B11645,Invoices!A:I,9,TRUE)</f>
        <v>2022</v>
      </c>
    </row>
    <row r="11646" spans="1:10" x14ac:dyDescent="0.15">
      <c r="A11646" t="s">
        <v>15006</v>
      </c>
      <c r="B11646" t="s">
        <v>2423</v>
      </c>
      <c r="C11646" t="s">
        <v>95</v>
      </c>
      <c r="D11646" t="s">
        <v>73</v>
      </c>
      <c r="E11646">
        <v>4</v>
      </c>
      <c r="F11646" s="8">
        <f>VLOOKUP(C11646,Products!$A$2:$E$20,5,TRUE)</f>
        <v>12.95</v>
      </c>
      <c r="G11646" s="8">
        <f t="shared" si="362"/>
        <v>51.8</v>
      </c>
      <c r="H11646" s="8">
        <f>VLOOKUP(C11646,Products!$A$2:$F$20,6,TRUE)</f>
        <v>4.1999999999999993</v>
      </c>
      <c r="I11646" s="8">
        <f t="shared" si="363"/>
        <v>16.799999999999997</v>
      </c>
      <c r="J11646" s="42">
        <f>VLOOKUP(B11646,Invoices!A:I,9,TRUE)</f>
        <v>2022</v>
      </c>
    </row>
    <row r="11647" spans="1:10" x14ac:dyDescent="0.15">
      <c r="A11647" t="s">
        <v>15007</v>
      </c>
      <c r="B11647" t="s">
        <v>2423</v>
      </c>
      <c r="C11647" t="s">
        <v>105</v>
      </c>
      <c r="D11647" t="s">
        <v>81</v>
      </c>
      <c r="E11647">
        <v>9</v>
      </c>
      <c r="F11647" s="8">
        <f>VLOOKUP(C11647,Products!$A$2:$E$20,5,TRUE)</f>
        <v>8.9499999999999993</v>
      </c>
      <c r="G11647" s="8">
        <f t="shared" si="362"/>
        <v>80.55</v>
      </c>
      <c r="H11647" s="8">
        <f>VLOOKUP(C11647,Products!$A$2:$F$20,6,TRUE)</f>
        <v>3.1999999999999993</v>
      </c>
      <c r="I11647" s="8">
        <f t="shared" si="363"/>
        <v>28.799999999999994</v>
      </c>
      <c r="J11647" s="42">
        <f>VLOOKUP(B11647,Invoices!A:I,9,TRUE)</f>
        <v>2022</v>
      </c>
    </row>
    <row r="11648" spans="1:10" x14ac:dyDescent="0.15">
      <c r="A11648" t="s">
        <v>15008</v>
      </c>
      <c r="B11648" t="s">
        <v>2423</v>
      </c>
      <c r="C11648" t="s">
        <v>99</v>
      </c>
      <c r="D11648" t="s">
        <v>84</v>
      </c>
      <c r="E11648">
        <v>1</v>
      </c>
      <c r="F11648" s="8">
        <f>VLOOKUP(C11648,Products!$A$2:$E$20,5,TRUE)</f>
        <v>3.5</v>
      </c>
      <c r="G11648" s="8">
        <f t="shared" si="362"/>
        <v>3.5</v>
      </c>
      <c r="H11648" s="8">
        <f>VLOOKUP(C11648,Products!$A$2:$F$20,6,TRUE)</f>
        <v>0.54999999999999982</v>
      </c>
      <c r="I11648" s="8">
        <f t="shared" si="363"/>
        <v>0.54999999999999982</v>
      </c>
      <c r="J11648" s="42">
        <f>VLOOKUP(B11648,Invoices!A:I,9,TRUE)</f>
        <v>2022</v>
      </c>
    </row>
    <row r="11649" spans="1:10" x14ac:dyDescent="0.15">
      <c r="A11649" t="s">
        <v>15009</v>
      </c>
      <c r="B11649" t="s">
        <v>2424</v>
      </c>
      <c r="C11649" t="s">
        <v>94</v>
      </c>
      <c r="D11649" t="s">
        <v>86</v>
      </c>
      <c r="E11649">
        <v>3</v>
      </c>
      <c r="F11649" s="8">
        <f>VLOOKUP(C11649,Products!$A$2:$E$20,5,TRUE)</f>
        <v>3.5</v>
      </c>
      <c r="G11649" s="8">
        <f t="shared" si="362"/>
        <v>10.5</v>
      </c>
      <c r="H11649" s="8">
        <f>VLOOKUP(C11649,Products!$A$2:$F$20,6,TRUE)</f>
        <v>0.54999999999999982</v>
      </c>
      <c r="I11649" s="8">
        <f t="shared" si="363"/>
        <v>1.6499999999999995</v>
      </c>
      <c r="J11649" s="42">
        <f>VLOOKUP(B11649,Invoices!A:I,9,TRUE)</f>
        <v>2022</v>
      </c>
    </row>
    <row r="11650" spans="1:10" x14ac:dyDescent="0.15">
      <c r="A11650" t="s">
        <v>15010</v>
      </c>
      <c r="B11650" t="s">
        <v>2425</v>
      </c>
      <c r="C11650" t="s">
        <v>104</v>
      </c>
      <c r="D11650" t="s">
        <v>71</v>
      </c>
      <c r="E11650">
        <v>10</v>
      </c>
      <c r="F11650" s="8">
        <f>VLOOKUP(C11650,Products!$A$2:$E$20,5,TRUE)</f>
        <v>2.95</v>
      </c>
      <c r="G11650" s="8">
        <f t="shared" si="362"/>
        <v>29.5</v>
      </c>
      <c r="H11650" s="8">
        <f>VLOOKUP(C11650,Products!$A$2:$F$20,6,TRUE)</f>
        <v>1.1500000000000001</v>
      </c>
      <c r="I11650" s="8">
        <f t="shared" si="363"/>
        <v>11.500000000000002</v>
      </c>
      <c r="J11650" s="42">
        <f>VLOOKUP(B11650,Invoices!A:I,9,TRUE)</f>
        <v>2022</v>
      </c>
    </row>
    <row r="11651" spans="1:10" x14ac:dyDescent="0.15">
      <c r="A11651" t="s">
        <v>15011</v>
      </c>
      <c r="B11651" t="s">
        <v>2425</v>
      </c>
      <c r="C11651" t="s">
        <v>87</v>
      </c>
      <c r="D11651" t="s">
        <v>68</v>
      </c>
      <c r="E11651">
        <v>1</v>
      </c>
      <c r="F11651" s="8">
        <f>VLOOKUP(C11651,Products!$A$2:$E$20,5,TRUE)</f>
        <v>19.95</v>
      </c>
      <c r="G11651" s="8">
        <f t="shared" ref="G11651:G11714" si="364">F11651*E11651</f>
        <v>19.95</v>
      </c>
      <c r="H11651" s="8">
        <f>VLOOKUP(C11651,Products!$A$2:$F$20,6,TRUE)</f>
        <v>7.4499999999999993</v>
      </c>
      <c r="I11651" s="8">
        <f t="shared" ref="I11651:I11714" si="365">H11651*E11651</f>
        <v>7.4499999999999993</v>
      </c>
      <c r="J11651" s="42">
        <f>VLOOKUP(B11651,Invoices!A:I,9,TRUE)</f>
        <v>2022</v>
      </c>
    </row>
    <row r="11652" spans="1:10" x14ac:dyDescent="0.15">
      <c r="A11652" t="s">
        <v>15012</v>
      </c>
      <c r="B11652" t="s">
        <v>2425</v>
      </c>
      <c r="C11652" t="s">
        <v>92</v>
      </c>
      <c r="D11652" t="s">
        <v>82</v>
      </c>
      <c r="E11652">
        <v>4</v>
      </c>
      <c r="F11652" s="8">
        <f>VLOOKUP(C11652,Products!$A$2:$E$20,5,TRUE)</f>
        <v>19.95</v>
      </c>
      <c r="G11652" s="8">
        <f t="shared" si="364"/>
        <v>79.8</v>
      </c>
      <c r="H11652" s="8">
        <f>VLOOKUP(C11652,Products!$A$2:$F$20,6,TRUE)</f>
        <v>7.4499999999999993</v>
      </c>
      <c r="I11652" s="8">
        <f t="shared" si="365"/>
        <v>29.799999999999997</v>
      </c>
      <c r="J11652" s="42">
        <f>VLOOKUP(B11652,Invoices!A:I,9,TRUE)</f>
        <v>2022</v>
      </c>
    </row>
    <row r="11653" spans="1:10" x14ac:dyDescent="0.15">
      <c r="A11653" t="s">
        <v>15013</v>
      </c>
      <c r="B11653" t="s">
        <v>2425</v>
      </c>
      <c r="C11653" t="s">
        <v>101</v>
      </c>
      <c r="D11653" t="s">
        <v>69</v>
      </c>
      <c r="E11653">
        <v>50</v>
      </c>
      <c r="F11653" s="8">
        <f>VLOOKUP(C11653,Products!$A$2:$E$20,5,TRUE)</f>
        <v>129.94999999999999</v>
      </c>
      <c r="G11653" s="8">
        <f t="shared" si="364"/>
        <v>6497.4999999999991</v>
      </c>
      <c r="H11653" s="8">
        <f>VLOOKUP(C11653,Products!$A$2:$F$20,6,TRUE)</f>
        <v>40.449999999999989</v>
      </c>
      <c r="I11653" s="8">
        <f t="shared" si="365"/>
        <v>2022.4999999999995</v>
      </c>
      <c r="J11653" s="42">
        <f>VLOOKUP(B11653,Invoices!A:I,9,TRUE)</f>
        <v>2022</v>
      </c>
    </row>
    <row r="11654" spans="1:10" x14ac:dyDescent="0.15">
      <c r="A11654" t="s">
        <v>15014</v>
      </c>
      <c r="B11654" t="s">
        <v>2425</v>
      </c>
      <c r="C11654" t="s">
        <v>88</v>
      </c>
      <c r="D11654" t="s">
        <v>85</v>
      </c>
      <c r="E11654">
        <v>5</v>
      </c>
      <c r="F11654" s="8">
        <f>VLOOKUP(C11654,Products!$A$2:$E$20,5,TRUE)</f>
        <v>8.9499999999999993</v>
      </c>
      <c r="G11654" s="8">
        <f t="shared" si="364"/>
        <v>44.75</v>
      </c>
      <c r="H11654" s="8">
        <f>VLOOKUP(C11654,Products!$A$2:$F$20,6,TRUE)</f>
        <v>5.6999999999999993</v>
      </c>
      <c r="I11654" s="8">
        <f t="shared" si="365"/>
        <v>28.499999999999996</v>
      </c>
      <c r="J11654" s="42">
        <f>VLOOKUP(B11654,Invoices!A:I,9,TRUE)</f>
        <v>2022</v>
      </c>
    </row>
    <row r="11655" spans="1:10" x14ac:dyDescent="0.15">
      <c r="A11655" t="s">
        <v>15015</v>
      </c>
      <c r="B11655" t="s">
        <v>2425</v>
      </c>
      <c r="C11655" t="s">
        <v>95</v>
      </c>
      <c r="D11655" t="s">
        <v>73</v>
      </c>
      <c r="E11655">
        <v>1</v>
      </c>
      <c r="F11655" s="8">
        <f>VLOOKUP(C11655,Products!$A$2:$E$20,5,TRUE)</f>
        <v>12.95</v>
      </c>
      <c r="G11655" s="8">
        <f t="shared" si="364"/>
        <v>12.95</v>
      </c>
      <c r="H11655" s="8">
        <f>VLOOKUP(C11655,Products!$A$2:$F$20,6,TRUE)</f>
        <v>4.1999999999999993</v>
      </c>
      <c r="I11655" s="8">
        <f t="shared" si="365"/>
        <v>4.1999999999999993</v>
      </c>
      <c r="J11655" s="42">
        <f>VLOOKUP(B11655,Invoices!A:I,9,TRUE)</f>
        <v>2022</v>
      </c>
    </row>
    <row r="11656" spans="1:10" x14ac:dyDescent="0.15">
      <c r="A11656" t="s">
        <v>15016</v>
      </c>
      <c r="B11656" t="s">
        <v>2425</v>
      </c>
      <c r="C11656" t="s">
        <v>96</v>
      </c>
      <c r="D11656" t="s">
        <v>75</v>
      </c>
      <c r="E11656">
        <v>25</v>
      </c>
      <c r="F11656" s="8">
        <f>VLOOKUP(C11656,Products!$A$2:$E$20,5,TRUE)</f>
        <v>79.95</v>
      </c>
      <c r="G11656" s="8">
        <f t="shared" si="364"/>
        <v>1998.75</v>
      </c>
      <c r="H11656" s="8">
        <f>VLOOKUP(C11656,Products!$A$2:$F$20,6,TRUE)</f>
        <v>27.950000000000003</v>
      </c>
      <c r="I11656" s="8">
        <f t="shared" si="365"/>
        <v>698.75000000000011</v>
      </c>
      <c r="J11656" s="42">
        <f>VLOOKUP(B11656,Invoices!A:I,9,TRUE)</f>
        <v>2022</v>
      </c>
    </row>
    <row r="11657" spans="1:10" x14ac:dyDescent="0.15">
      <c r="A11657" t="s">
        <v>15017</v>
      </c>
      <c r="B11657" t="s">
        <v>2425</v>
      </c>
      <c r="C11657" t="s">
        <v>97</v>
      </c>
      <c r="D11657" t="s">
        <v>74</v>
      </c>
      <c r="E11657">
        <v>1</v>
      </c>
      <c r="F11657" s="8">
        <f>VLOOKUP(C11657,Products!$A$2:$E$20,5,TRUE)</f>
        <v>1.5</v>
      </c>
      <c r="G11657" s="8">
        <f t="shared" si="364"/>
        <v>1.5</v>
      </c>
      <c r="H11657" s="8">
        <f>VLOOKUP(C11657,Products!$A$2:$F$20,6,TRUE)</f>
        <v>0.5</v>
      </c>
      <c r="I11657" s="8">
        <f t="shared" si="365"/>
        <v>0.5</v>
      </c>
      <c r="J11657" s="42">
        <f>VLOOKUP(B11657,Invoices!A:I,9,TRUE)</f>
        <v>2022</v>
      </c>
    </row>
    <row r="11658" spans="1:10" x14ac:dyDescent="0.15">
      <c r="A11658" t="s">
        <v>15018</v>
      </c>
      <c r="B11658" t="s">
        <v>2425</v>
      </c>
      <c r="C11658" t="s">
        <v>93</v>
      </c>
      <c r="D11658" t="s">
        <v>76</v>
      </c>
      <c r="E11658">
        <v>2</v>
      </c>
      <c r="F11658" s="8">
        <f>VLOOKUP(C11658,Products!$A$2:$E$20,5,TRUE)</f>
        <v>9.9499999999999993</v>
      </c>
      <c r="G11658" s="8">
        <f t="shared" si="364"/>
        <v>19.899999999999999</v>
      </c>
      <c r="H11658" s="8">
        <f>VLOOKUP(C11658,Products!$A$2:$F$20,6,TRUE)</f>
        <v>1.9499999999999993</v>
      </c>
      <c r="I11658" s="8">
        <f t="shared" si="365"/>
        <v>3.8999999999999986</v>
      </c>
      <c r="J11658" s="42">
        <f>VLOOKUP(B11658,Invoices!A:I,9,TRUE)</f>
        <v>2022</v>
      </c>
    </row>
    <row r="11659" spans="1:10" x14ac:dyDescent="0.15">
      <c r="A11659" t="s">
        <v>15019</v>
      </c>
      <c r="B11659" t="s">
        <v>2425</v>
      </c>
      <c r="C11659" t="s">
        <v>90</v>
      </c>
      <c r="D11659" t="s">
        <v>72</v>
      </c>
      <c r="E11659">
        <v>1</v>
      </c>
      <c r="F11659" s="8">
        <f>VLOOKUP(C11659,Products!$A$2:$E$20,5,TRUE)</f>
        <v>8.9499999999999993</v>
      </c>
      <c r="G11659" s="8">
        <f t="shared" si="364"/>
        <v>8.9499999999999993</v>
      </c>
      <c r="H11659" s="8">
        <f>VLOOKUP(C11659,Products!$A$2:$F$20,6,TRUE)</f>
        <v>5.6999999999999993</v>
      </c>
      <c r="I11659" s="8">
        <f t="shared" si="365"/>
        <v>5.6999999999999993</v>
      </c>
      <c r="J11659" s="42">
        <f>VLOOKUP(B11659,Invoices!A:I,9,TRUE)</f>
        <v>2022</v>
      </c>
    </row>
    <row r="11660" spans="1:10" x14ac:dyDescent="0.15">
      <c r="A11660" t="s">
        <v>15020</v>
      </c>
      <c r="B11660" t="s">
        <v>2426</v>
      </c>
      <c r="C11660" t="s">
        <v>101</v>
      </c>
      <c r="D11660" t="s">
        <v>69</v>
      </c>
      <c r="E11660">
        <v>5</v>
      </c>
      <c r="F11660" s="8">
        <f>VLOOKUP(C11660,Products!$A$2:$E$20,5,TRUE)</f>
        <v>129.94999999999999</v>
      </c>
      <c r="G11660" s="8">
        <f t="shared" si="364"/>
        <v>649.75</v>
      </c>
      <c r="H11660" s="8">
        <f>VLOOKUP(C11660,Products!$A$2:$F$20,6,TRUE)</f>
        <v>40.449999999999989</v>
      </c>
      <c r="I11660" s="8">
        <f t="shared" si="365"/>
        <v>202.24999999999994</v>
      </c>
      <c r="J11660" s="42">
        <f>VLOOKUP(B11660,Invoices!A:I,9,TRUE)</f>
        <v>2022</v>
      </c>
    </row>
    <row r="11661" spans="1:10" x14ac:dyDescent="0.15">
      <c r="A11661" t="s">
        <v>15021</v>
      </c>
      <c r="B11661" t="s">
        <v>2426</v>
      </c>
      <c r="C11661" t="s">
        <v>92</v>
      </c>
      <c r="D11661" t="s">
        <v>82</v>
      </c>
      <c r="E11661">
        <v>5</v>
      </c>
      <c r="F11661" s="8">
        <f>VLOOKUP(C11661,Products!$A$2:$E$20,5,TRUE)</f>
        <v>19.95</v>
      </c>
      <c r="G11661" s="8">
        <f t="shared" si="364"/>
        <v>99.75</v>
      </c>
      <c r="H11661" s="8">
        <f>VLOOKUP(C11661,Products!$A$2:$F$20,6,TRUE)</f>
        <v>7.4499999999999993</v>
      </c>
      <c r="I11661" s="8">
        <f t="shared" si="365"/>
        <v>37.25</v>
      </c>
      <c r="J11661" s="42">
        <f>VLOOKUP(B11661,Invoices!A:I,9,TRUE)</f>
        <v>2022</v>
      </c>
    </row>
    <row r="11662" spans="1:10" x14ac:dyDescent="0.15">
      <c r="A11662" t="s">
        <v>15022</v>
      </c>
      <c r="B11662" t="s">
        <v>2426</v>
      </c>
      <c r="C11662" t="s">
        <v>91</v>
      </c>
      <c r="D11662" t="s">
        <v>70</v>
      </c>
      <c r="E11662">
        <v>6</v>
      </c>
      <c r="F11662" s="8">
        <f>VLOOKUP(C11662,Products!$A$2:$E$20,5,TRUE)</f>
        <v>49.95</v>
      </c>
      <c r="G11662" s="8">
        <f t="shared" si="364"/>
        <v>299.70000000000005</v>
      </c>
      <c r="H11662" s="8">
        <f>VLOOKUP(C11662,Products!$A$2:$F$20,6,TRUE)</f>
        <v>21.200000000000003</v>
      </c>
      <c r="I11662" s="8">
        <f t="shared" si="365"/>
        <v>127.20000000000002</v>
      </c>
      <c r="J11662" s="42">
        <f>VLOOKUP(B11662,Invoices!A:I,9,TRUE)</f>
        <v>2022</v>
      </c>
    </row>
    <row r="11663" spans="1:10" x14ac:dyDescent="0.15">
      <c r="A11663" t="s">
        <v>15023</v>
      </c>
      <c r="B11663" t="s">
        <v>2427</v>
      </c>
      <c r="C11663" t="s">
        <v>104</v>
      </c>
      <c r="D11663" t="s">
        <v>71</v>
      </c>
      <c r="E11663">
        <v>100</v>
      </c>
      <c r="F11663" s="8">
        <f>VLOOKUP(C11663,Products!$A$2:$E$20,5,TRUE)</f>
        <v>2.95</v>
      </c>
      <c r="G11663" s="8">
        <f t="shared" si="364"/>
        <v>295</v>
      </c>
      <c r="H11663" s="8">
        <f>VLOOKUP(C11663,Products!$A$2:$F$20,6,TRUE)</f>
        <v>1.1500000000000001</v>
      </c>
      <c r="I11663" s="8">
        <f t="shared" si="365"/>
        <v>115.00000000000001</v>
      </c>
      <c r="J11663" s="42">
        <f>VLOOKUP(B11663,Invoices!A:I,9,TRUE)</f>
        <v>2022</v>
      </c>
    </row>
    <row r="11664" spans="1:10" x14ac:dyDescent="0.15">
      <c r="A11664" t="s">
        <v>15024</v>
      </c>
      <c r="B11664" t="s">
        <v>2427</v>
      </c>
      <c r="C11664" t="s">
        <v>100</v>
      </c>
      <c r="D11664" t="s">
        <v>78</v>
      </c>
      <c r="E11664">
        <v>25</v>
      </c>
      <c r="F11664" s="8">
        <f>VLOOKUP(C11664,Products!$A$2:$E$20,5,TRUE)</f>
        <v>49.95</v>
      </c>
      <c r="G11664" s="8">
        <f t="shared" si="364"/>
        <v>1248.75</v>
      </c>
      <c r="H11664" s="8">
        <f>VLOOKUP(C11664,Products!$A$2:$F$20,6,TRUE)</f>
        <v>19.950000000000003</v>
      </c>
      <c r="I11664" s="8">
        <f t="shared" si="365"/>
        <v>498.75000000000006</v>
      </c>
      <c r="J11664" s="42">
        <f>VLOOKUP(B11664,Invoices!A:I,9,TRUE)</f>
        <v>2022</v>
      </c>
    </row>
    <row r="11665" spans="1:10" x14ac:dyDescent="0.15">
      <c r="A11665" t="s">
        <v>15025</v>
      </c>
      <c r="B11665" t="s">
        <v>2427</v>
      </c>
      <c r="C11665" t="s">
        <v>89</v>
      </c>
      <c r="D11665" t="s">
        <v>80</v>
      </c>
      <c r="E11665">
        <v>4</v>
      </c>
      <c r="F11665" s="8">
        <f>VLOOKUP(C11665,Products!$A$2:$E$20,5,TRUE)</f>
        <v>15.95</v>
      </c>
      <c r="G11665" s="8">
        <f t="shared" si="364"/>
        <v>63.8</v>
      </c>
      <c r="H11665" s="8">
        <f>VLOOKUP(C11665,Products!$A$2:$F$20,6,TRUE)</f>
        <v>6</v>
      </c>
      <c r="I11665" s="8">
        <f t="shared" si="365"/>
        <v>24</v>
      </c>
      <c r="J11665" s="42">
        <f>VLOOKUP(B11665,Invoices!A:I,9,TRUE)</f>
        <v>2022</v>
      </c>
    </row>
    <row r="11666" spans="1:10" x14ac:dyDescent="0.15">
      <c r="A11666" t="s">
        <v>15026</v>
      </c>
      <c r="B11666" t="s">
        <v>2427</v>
      </c>
      <c r="C11666" t="s">
        <v>92</v>
      </c>
      <c r="D11666" t="s">
        <v>82</v>
      </c>
      <c r="E11666">
        <v>5</v>
      </c>
      <c r="F11666" s="8">
        <f>VLOOKUP(C11666,Products!$A$2:$E$20,5,TRUE)</f>
        <v>19.95</v>
      </c>
      <c r="G11666" s="8">
        <f t="shared" si="364"/>
        <v>99.75</v>
      </c>
      <c r="H11666" s="8">
        <f>VLOOKUP(C11666,Products!$A$2:$F$20,6,TRUE)</f>
        <v>7.4499999999999993</v>
      </c>
      <c r="I11666" s="8">
        <f t="shared" si="365"/>
        <v>37.25</v>
      </c>
      <c r="J11666" s="42">
        <f>VLOOKUP(B11666,Invoices!A:I,9,TRUE)</f>
        <v>2022</v>
      </c>
    </row>
    <row r="11667" spans="1:10" x14ac:dyDescent="0.15">
      <c r="A11667" t="s">
        <v>15027</v>
      </c>
      <c r="B11667" t="s">
        <v>2427</v>
      </c>
      <c r="C11667" t="s">
        <v>102</v>
      </c>
      <c r="D11667" t="s">
        <v>83</v>
      </c>
      <c r="E11667">
        <v>4</v>
      </c>
      <c r="F11667" s="8">
        <f>VLOOKUP(C11667,Products!$A$2:$E$20,5,TRUE)</f>
        <v>29.95</v>
      </c>
      <c r="G11667" s="8">
        <f t="shared" si="364"/>
        <v>119.8</v>
      </c>
      <c r="H11667" s="8">
        <f>VLOOKUP(C11667,Products!$A$2:$F$20,6,TRUE)</f>
        <v>15</v>
      </c>
      <c r="I11667" s="8">
        <f t="shared" si="365"/>
        <v>60</v>
      </c>
      <c r="J11667" s="42">
        <f>VLOOKUP(B11667,Invoices!A:I,9,TRUE)</f>
        <v>2022</v>
      </c>
    </row>
    <row r="11668" spans="1:10" x14ac:dyDescent="0.15">
      <c r="A11668" t="s">
        <v>15028</v>
      </c>
      <c r="B11668" t="s">
        <v>2427</v>
      </c>
      <c r="C11668" t="s">
        <v>94</v>
      </c>
      <c r="D11668" t="s">
        <v>86</v>
      </c>
      <c r="E11668">
        <v>24</v>
      </c>
      <c r="F11668" s="8">
        <f>VLOOKUP(C11668,Products!$A$2:$E$20,5,TRUE)</f>
        <v>3.5</v>
      </c>
      <c r="G11668" s="8">
        <f t="shared" si="364"/>
        <v>84</v>
      </c>
      <c r="H11668" s="8">
        <f>VLOOKUP(C11668,Products!$A$2:$F$20,6,TRUE)</f>
        <v>0.54999999999999982</v>
      </c>
      <c r="I11668" s="8">
        <f t="shared" si="365"/>
        <v>13.199999999999996</v>
      </c>
      <c r="J11668" s="42">
        <f>VLOOKUP(B11668,Invoices!A:I,9,TRUE)</f>
        <v>2022</v>
      </c>
    </row>
    <row r="11669" spans="1:10" x14ac:dyDescent="0.15">
      <c r="A11669" t="s">
        <v>15029</v>
      </c>
      <c r="B11669" t="s">
        <v>2427</v>
      </c>
      <c r="C11669" t="s">
        <v>96</v>
      </c>
      <c r="D11669" t="s">
        <v>75</v>
      </c>
      <c r="E11669">
        <v>5</v>
      </c>
      <c r="F11669" s="8">
        <f>VLOOKUP(C11669,Products!$A$2:$E$20,5,TRUE)</f>
        <v>79.95</v>
      </c>
      <c r="G11669" s="8">
        <f t="shared" si="364"/>
        <v>399.75</v>
      </c>
      <c r="H11669" s="8">
        <f>VLOOKUP(C11669,Products!$A$2:$F$20,6,TRUE)</f>
        <v>27.950000000000003</v>
      </c>
      <c r="I11669" s="8">
        <f t="shared" si="365"/>
        <v>139.75</v>
      </c>
      <c r="J11669" s="42">
        <f>VLOOKUP(B11669,Invoices!A:I,9,TRUE)</f>
        <v>2022</v>
      </c>
    </row>
    <row r="11670" spans="1:10" x14ac:dyDescent="0.15">
      <c r="A11670" t="s">
        <v>15030</v>
      </c>
      <c r="B11670" t="s">
        <v>2428</v>
      </c>
      <c r="C11670" t="s">
        <v>87</v>
      </c>
      <c r="D11670" t="s">
        <v>68</v>
      </c>
      <c r="E11670">
        <v>1</v>
      </c>
      <c r="F11670" s="8">
        <f>VLOOKUP(C11670,Products!$A$2:$E$20,5,TRUE)</f>
        <v>19.95</v>
      </c>
      <c r="G11670" s="8">
        <f t="shared" si="364"/>
        <v>19.95</v>
      </c>
      <c r="H11670" s="8">
        <f>VLOOKUP(C11670,Products!$A$2:$F$20,6,TRUE)</f>
        <v>7.4499999999999993</v>
      </c>
      <c r="I11670" s="8">
        <f t="shared" si="365"/>
        <v>7.4499999999999993</v>
      </c>
      <c r="J11670" s="42">
        <f>VLOOKUP(B11670,Invoices!A:I,9,TRUE)</f>
        <v>2022</v>
      </c>
    </row>
    <row r="11671" spans="1:10" x14ac:dyDescent="0.15">
      <c r="A11671" t="s">
        <v>15031</v>
      </c>
      <c r="B11671" t="s">
        <v>2428</v>
      </c>
      <c r="C11671" t="s">
        <v>105</v>
      </c>
      <c r="D11671" t="s">
        <v>81</v>
      </c>
      <c r="E11671">
        <v>2</v>
      </c>
      <c r="F11671" s="8">
        <f>VLOOKUP(C11671,Products!$A$2:$E$20,5,TRUE)</f>
        <v>8.9499999999999993</v>
      </c>
      <c r="G11671" s="8">
        <f t="shared" si="364"/>
        <v>17.899999999999999</v>
      </c>
      <c r="H11671" s="8">
        <f>VLOOKUP(C11671,Products!$A$2:$F$20,6,TRUE)</f>
        <v>3.1999999999999993</v>
      </c>
      <c r="I11671" s="8">
        <f t="shared" si="365"/>
        <v>6.3999999999999986</v>
      </c>
      <c r="J11671" s="42">
        <f>VLOOKUP(B11671,Invoices!A:I,9,TRUE)</f>
        <v>2022</v>
      </c>
    </row>
    <row r="11672" spans="1:10" x14ac:dyDescent="0.15">
      <c r="A11672" t="s">
        <v>15032</v>
      </c>
      <c r="B11672" t="s">
        <v>2428</v>
      </c>
      <c r="C11672" t="s">
        <v>94</v>
      </c>
      <c r="D11672" t="s">
        <v>86</v>
      </c>
      <c r="E11672">
        <v>100</v>
      </c>
      <c r="F11672" s="8">
        <f>VLOOKUP(C11672,Products!$A$2:$E$20,5,TRUE)</f>
        <v>3.5</v>
      </c>
      <c r="G11672" s="8">
        <f t="shared" si="364"/>
        <v>350</v>
      </c>
      <c r="H11672" s="8">
        <f>VLOOKUP(C11672,Products!$A$2:$F$20,6,TRUE)</f>
        <v>0.54999999999999982</v>
      </c>
      <c r="I11672" s="8">
        <f t="shared" si="365"/>
        <v>54.999999999999986</v>
      </c>
      <c r="J11672" s="42">
        <f>VLOOKUP(B11672,Invoices!A:I,9,TRUE)</f>
        <v>2022</v>
      </c>
    </row>
    <row r="11673" spans="1:10" x14ac:dyDescent="0.15">
      <c r="A11673" t="s">
        <v>15033</v>
      </c>
      <c r="B11673" t="s">
        <v>2428</v>
      </c>
      <c r="C11673" t="s">
        <v>100</v>
      </c>
      <c r="D11673" t="s">
        <v>78</v>
      </c>
      <c r="E11673">
        <v>1</v>
      </c>
      <c r="F11673" s="8">
        <f>VLOOKUP(C11673,Products!$A$2:$E$20,5,TRUE)</f>
        <v>49.95</v>
      </c>
      <c r="G11673" s="8">
        <f t="shared" si="364"/>
        <v>49.95</v>
      </c>
      <c r="H11673" s="8">
        <f>VLOOKUP(C11673,Products!$A$2:$F$20,6,TRUE)</f>
        <v>19.950000000000003</v>
      </c>
      <c r="I11673" s="8">
        <f t="shared" si="365"/>
        <v>19.950000000000003</v>
      </c>
      <c r="J11673" s="42">
        <f>VLOOKUP(B11673,Invoices!A:I,9,TRUE)</f>
        <v>2022</v>
      </c>
    </row>
    <row r="11674" spans="1:10" x14ac:dyDescent="0.15">
      <c r="A11674" t="s">
        <v>15034</v>
      </c>
      <c r="B11674" t="s">
        <v>2428</v>
      </c>
      <c r="C11674" t="s">
        <v>95</v>
      </c>
      <c r="D11674" t="s">
        <v>73</v>
      </c>
      <c r="E11674">
        <v>30</v>
      </c>
      <c r="F11674" s="8">
        <f>VLOOKUP(C11674,Products!$A$2:$E$20,5,TRUE)</f>
        <v>12.95</v>
      </c>
      <c r="G11674" s="8">
        <f t="shared" si="364"/>
        <v>388.5</v>
      </c>
      <c r="H11674" s="8">
        <f>VLOOKUP(C11674,Products!$A$2:$F$20,6,TRUE)</f>
        <v>4.1999999999999993</v>
      </c>
      <c r="I11674" s="8">
        <f t="shared" si="365"/>
        <v>125.99999999999997</v>
      </c>
      <c r="J11674" s="42">
        <f>VLOOKUP(B11674,Invoices!A:I,9,TRUE)</f>
        <v>2022</v>
      </c>
    </row>
    <row r="11675" spans="1:10" x14ac:dyDescent="0.15">
      <c r="A11675" t="s">
        <v>15035</v>
      </c>
      <c r="B11675" t="s">
        <v>2428</v>
      </c>
      <c r="C11675" t="s">
        <v>90</v>
      </c>
      <c r="D11675" t="s">
        <v>72</v>
      </c>
      <c r="E11675">
        <v>2</v>
      </c>
      <c r="F11675" s="8">
        <f>VLOOKUP(C11675,Products!$A$2:$E$20,5,TRUE)</f>
        <v>8.9499999999999993</v>
      </c>
      <c r="G11675" s="8">
        <f t="shared" si="364"/>
        <v>17.899999999999999</v>
      </c>
      <c r="H11675" s="8">
        <f>VLOOKUP(C11675,Products!$A$2:$F$20,6,TRUE)</f>
        <v>5.6999999999999993</v>
      </c>
      <c r="I11675" s="8">
        <f t="shared" si="365"/>
        <v>11.399999999999999</v>
      </c>
      <c r="J11675" s="42">
        <f>VLOOKUP(B11675,Invoices!A:I,9,TRUE)</f>
        <v>2022</v>
      </c>
    </row>
    <row r="11676" spans="1:10" x14ac:dyDescent="0.15">
      <c r="A11676" t="s">
        <v>15036</v>
      </c>
      <c r="B11676" t="s">
        <v>2428</v>
      </c>
      <c r="C11676" t="s">
        <v>101</v>
      </c>
      <c r="D11676" t="s">
        <v>69</v>
      </c>
      <c r="E11676">
        <v>12</v>
      </c>
      <c r="F11676" s="8">
        <f>VLOOKUP(C11676,Products!$A$2:$E$20,5,TRUE)</f>
        <v>129.94999999999999</v>
      </c>
      <c r="G11676" s="8">
        <f t="shared" si="364"/>
        <v>1559.3999999999999</v>
      </c>
      <c r="H11676" s="8">
        <f>VLOOKUP(C11676,Products!$A$2:$F$20,6,TRUE)</f>
        <v>40.449999999999989</v>
      </c>
      <c r="I11676" s="8">
        <f t="shared" si="365"/>
        <v>485.39999999999986</v>
      </c>
      <c r="J11676" s="42">
        <f>VLOOKUP(B11676,Invoices!A:I,9,TRUE)</f>
        <v>2022</v>
      </c>
    </row>
    <row r="11677" spans="1:10" x14ac:dyDescent="0.15">
      <c r="A11677" t="s">
        <v>15037</v>
      </c>
      <c r="B11677" t="s">
        <v>2429</v>
      </c>
      <c r="C11677" t="s">
        <v>95</v>
      </c>
      <c r="D11677" t="s">
        <v>73</v>
      </c>
      <c r="E11677">
        <v>50</v>
      </c>
      <c r="F11677" s="8">
        <f>VLOOKUP(C11677,Products!$A$2:$E$20,5,TRUE)</f>
        <v>12.95</v>
      </c>
      <c r="G11677" s="8">
        <f t="shared" si="364"/>
        <v>647.5</v>
      </c>
      <c r="H11677" s="8">
        <f>VLOOKUP(C11677,Products!$A$2:$F$20,6,TRUE)</f>
        <v>4.1999999999999993</v>
      </c>
      <c r="I11677" s="8">
        <f t="shared" si="365"/>
        <v>209.99999999999997</v>
      </c>
      <c r="J11677" s="42">
        <f>VLOOKUP(B11677,Invoices!A:I,9,TRUE)</f>
        <v>2022</v>
      </c>
    </row>
    <row r="11678" spans="1:10" x14ac:dyDescent="0.15">
      <c r="A11678" t="s">
        <v>15038</v>
      </c>
      <c r="B11678" t="s">
        <v>2429</v>
      </c>
      <c r="C11678" t="s">
        <v>98</v>
      </c>
      <c r="D11678" t="s">
        <v>79</v>
      </c>
      <c r="E11678">
        <v>15</v>
      </c>
      <c r="F11678" s="8">
        <f>VLOOKUP(C11678,Products!$A$2:$E$20,5,TRUE)</f>
        <v>14.95</v>
      </c>
      <c r="G11678" s="8">
        <f t="shared" si="364"/>
        <v>224.25</v>
      </c>
      <c r="H11678" s="8">
        <f>VLOOKUP(C11678,Products!$A$2:$F$20,6,TRUE)</f>
        <v>3.0499999999999989</v>
      </c>
      <c r="I11678" s="8">
        <f t="shared" si="365"/>
        <v>45.749999999999986</v>
      </c>
      <c r="J11678" s="42">
        <f>VLOOKUP(B11678,Invoices!A:I,9,TRUE)</f>
        <v>2022</v>
      </c>
    </row>
    <row r="11679" spans="1:10" x14ac:dyDescent="0.15">
      <c r="A11679" t="s">
        <v>15039</v>
      </c>
      <c r="B11679" t="s">
        <v>2429</v>
      </c>
      <c r="C11679" t="s">
        <v>101</v>
      </c>
      <c r="D11679" t="s">
        <v>69</v>
      </c>
      <c r="E11679">
        <v>6</v>
      </c>
      <c r="F11679" s="8">
        <f>VLOOKUP(C11679,Products!$A$2:$E$20,5,TRUE)</f>
        <v>129.94999999999999</v>
      </c>
      <c r="G11679" s="8">
        <f t="shared" si="364"/>
        <v>779.69999999999993</v>
      </c>
      <c r="H11679" s="8">
        <f>VLOOKUP(C11679,Products!$A$2:$F$20,6,TRUE)</f>
        <v>40.449999999999989</v>
      </c>
      <c r="I11679" s="8">
        <f t="shared" si="365"/>
        <v>242.69999999999993</v>
      </c>
      <c r="J11679" s="42">
        <f>VLOOKUP(B11679,Invoices!A:I,9,TRUE)</f>
        <v>2022</v>
      </c>
    </row>
    <row r="11680" spans="1:10" x14ac:dyDescent="0.15">
      <c r="A11680" t="s">
        <v>15040</v>
      </c>
      <c r="B11680" t="s">
        <v>2429</v>
      </c>
      <c r="C11680" t="s">
        <v>105</v>
      </c>
      <c r="D11680" t="s">
        <v>81</v>
      </c>
      <c r="E11680">
        <v>10</v>
      </c>
      <c r="F11680" s="8">
        <f>VLOOKUP(C11680,Products!$A$2:$E$20,5,TRUE)</f>
        <v>8.9499999999999993</v>
      </c>
      <c r="G11680" s="8">
        <f t="shared" si="364"/>
        <v>89.5</v>
      </c>
      <c r="H11680" s="8">
        <f>VLOOKUP(C11680,Products!$A$2:$F$20,6,TRUE)</f>
        <v>3.1999999999999993</v>
      </c>
      <c r="I11680" s="8">
        <f t="shared" si="365"/>
        <v>31.999999999999993</v>
      </c>
      <c r="J11680" s="42">
        <f>VLOOKUP(B11680,Invoices!A:I,9,TRUE)</f>
        <v>2022</v>
      </c>
    </row>
    <row r="11681" spans="1:10" x14ac:dyDescent="0.15">
      <c r="A11681" t="s">
        <v>15041</v>
      </c>
      <c r="B11681" t="s">
        <v>2429</v>
      </c>
      <c r="C11681" t="s">
        <v>90</v>
      </c>
      <c r="D11681" t="s">
        <v>72</v>
      </c>
      <c r="E11681">
        <v>1</v>
      </c>
      <c r="F11681" s="8">
        <f>VLOOKUP(C11681,Products!$A$2:$E$20,5,TRUE)</f>
        <v>8.9499999999999993</v>
      </c>
      <c r="G11681" s="8">
        <f t="shared" si="364"/>
        <v>8.9499999999999993</v>
      </c>
      <c r="H11681" s="8">
        <f>VLOOKUP(C11681,Products!$A$2:$F$20,6,TRUE)</f>
        <v>5.6999999999999993</v>
      </c>
      <c r="I11681" s="8">
        <f t="shared" si="365"/>
        <v>5.6999999999999993</v>
      </c>
      <c r="J11681" s="42">
        <f>VLOOKUP(B11681,Invoices!A:I,9,TRUE)</f>
        <v>2022</v>
      </c>
    </row>
    <row r="11682" spans="1:10" x14ac:dyDescent="0.15">
      <c r="A11682" t="s">
        <v>15042</v>
      </c>
      <c r="B11682" t="s">
        <v>2429</v>
      </c>
      <c r="C11682" t="s">
        <v>104</v>
      </c>
      <c r="D11682" t="s">
        <v>71</v>
      </c>
      <c r="E11682">
        <v>1</v>
      </c>
      <c r="F11682" s="8">
        <f>VLOOKUP(C11682,Products!$A$2:$E$20,5,TRUE)</f>
        <v>2.95</v>
      </c>
      <c r="G11682" s="8">
        <f t="shared" si="364"/>
        <v>2.95</v>
      </c>
      <c r="H11682" s="8">
        <f>VLOOKUP(C11682,Products!$A$2:$F$20,6,TRUE)</f>
        <v>1.1500000000000001</v>
      </c>
      <c r="I11682" s="8">
        <f t="shared" si="365"/>
        <v>1.1500000000000001</v>
      </c>
      <c r="J11682" s="42">
        <f>VLOOKUP(B11682,Invoices!A:I,9,TRUE)</f>
        <v>2022</v>
      </c>
    </row>
    <row r="11683" spans="1:10" x14ac:dyDescent="0.15">
      <c r="A11683" t="s">
        <v>15043</v>
      </c>
      <c r="B11683" t="s">
        <v>2430</v>
      </c>
      <c r="C11683" t="s">
        <v>88</v>
      </c>
      <c r="D11683" t="s">
        <v>85</v>
      </c>
      <c r="E11683">
        <v>4</v>
      </c>
      <c r="F11683" s="8">
        <f>VLOOKUP(C11683,Products!$A$2:$E$20,5,TRUE)</f>
        <v>8.9499999999999993</v>
      </c>
      <c r="G11683" s="8">
        <f t="shared" si="364"/>
        <v>35.799999999999997</v>
      </c>
      <c r="H11683" s="8">
        <f>VLOOKUP(C11683,Products!$A$2:$F$20,6,TRUE)</f>
        <v>5.6999999999999993</v>
      </c>
      <c r="I11683" s="8">
        <f t="shared" si="365"/>
        <v>22.799999999999997</v>
      </c>
      <c r="J11683" s="42">
        <f>VLOOKUP(B11683,Invoices!A:I,9,TRUE)</f>
        <v>2022</v>
      </c>
    </row>
    <row r="11684" spans="1:10" x14ac:dyDescent="0.15">
      <c r="A11684" t="s">
        <v>15044</v>
      </c>
      <c r="B11684" t="s">
        <v>2430</v>
      </c>
      <c r="C11684" t="s">
        <v>103</v>
      </c>
      <c r="D11684" t="s">
        <v>77</v>
      </c>
      <c r="E11684">
        <v>3</v>
      </c>
      <c r="F11684" s="8">
        <f>VLOOKUP(C11684,Products!$A$2:$E$20,5,TRUE)</f>
        <v>8.9499999999999993</v>
      </c>
      <c r="G11684" s="8">
        <f t="shared" si="364"/>
        <v>26.849999999999998</v>
      </c>
      <c r="H11684" s="8">
        <f>VLOOKUP(C11684,Products!$A$2:$F$20,6,TRUE)</f>
        <v>3.1999999999999993</v>
      </c>
      <c r="I11684" s="8">
        <f t="shared" si="365"/>
        <v>9.5999999999999979</v>
      </c>
      <c r="J11684" s="42">
        <f>VLOOKUP(B11684,Invoices!A:I,9,TRUE)</f>
        <v>2022</v>
      </c>
    </row>
    <row r="11685" spans="1:10" x14ac:dyDescent="0.15">
      <c r="A11685" t="s">
        <v>15045</v>
      </c>
      <c r="B11685" t="s">
        <v>2430</v>
      </c>
      <c r="C11685" t="s">
        <v>92</v>
      </c>
      <c r="D11685" t="s">
        <v>82</v>
      </c>
      <c r="E11685">
        <v>1</v>
      </c>
      <c r="F11685" s="8">
        <f>VLOOKUP(C11685,Products!$A$2:$E$20,5,TRUE)</f>
        <v>19.95</v>
      </c>
      <c r="G11685" s="8">
        <f t="shared" si="364"/>
        <v>19.95</v>
      </c>
      <c r="H11685" s="8">
        <f>VLOOKUP(C11685,Products!$A$2:$F$20,6,TRUE)</f>
        <v>7.4499999999999993</v>
      </c>
      <c r="I11685" s="8">
        <f t="shared" si="365"/>
        <v>7.4499999999999993</v>
      </c>
      <c r="J11685" s="42">
        <f>VLOOKUP(B11685,Invoices!A:I,9,TRUE)</f>
        <v>2022</v>
      </c>
    </row>
    <row r="11686" spans="1:10" x14ac:dyDescent="0.15">
      <c r="A11686" t="s">
        <v>15046</v>
      </c>
      <c r="B11686" t="s">
        <v>2430</v>
      </c>
      <c r="C11686" t="s">
        <v>101</v>
      </c>
      <c r="D11686" t="s">
        <v>69</v>
      </c>
      <c r="E11686">
        <v>5</v>
      </c>
      <c r="F11686" s="8">
        <f>VLOOKUP(C11686,Products!$A$2:$E$20,5,TRUE)</f>
        <v>129.94999999999999</v>
      </c>
      <c r="G11686" s="8">
        <f t="shared" si="364"/>
        <v>649.75</v>
      </c>
      <c r="H11686" s="8">
        <f>VLOOKUP(C11686,Products!$A$2:$F$20,6,TRUE)</f>
        <v>40.449999999999989</v>
      </c>
      <c r="I11686" s="8">
        <f t="shared" si="365"/>
        <v>202.24999999999994</v>
      </c>
      <c r="J11686" s="42">
        <f>VLOOKUP(B11686,Invoices!A:I,9,TRUE)</f>
        <v>2022</v>
      </c>
    </row>
    <row r="11687" spans="1:10" x14ac:dyDescent="0.15">
      <c r="A11687" t="s">
        <v>15047</v>
      </c>
      <c r="B11687" t="s">
        <v>2430</v>
      </c>
      <c r="C11687" t="s">
        <v>104</v>
      </c>
      <c r="D11687" t="s">
        <v>71</v>
      </c>
      <c r="E11687">
        <v>2</v>
      </c>
      <c r="F11687" s="8">
        <f>VLOOKUP(C11687,Products!$A$2:$E$20,5,TRUE)</f>
        <v>2.95</v>
      </c>
      <c r="G11687" s="8">
        <f t="shared" si="364"/>
        <v>5.9</v>
      </c>
      <c r="H11687" s="8">
        <f>VLOOKUP(C11687,Products!$A$2:$F$20,6,TRUE)</f>
        <v>1.1500000000000001</v>
      </c>
      <c r="I11687" s="8">
        <f t="shared" si="365"/>
        <v>2.3000000000000003</v>
      </c>
      <c r="J11687" s="42">
        <f>VLOOKUP(B11687,Invoices!A:I,9,TRUE)</f>
        <v>2022</v>
      </c>
    </row>
    <row r="11688" spans="1:10" x14ac:dyDescent="0.15">
      <c r="A11688" t="s">
        <v>15048</v>
      </c>
      <c r="B11688" t="s">
        <v>2431</v>
      </c>
      <c r="C11688" t="s">
        <v>99</v>
      </c>
      <c r="D11688" t="s">
        <v>84</v>
      </c>
      <c r="E11688">
        <v>1</v>
      </c>
      <c r="F11688" s="8">
        <f>VLOOKUP(C11688,Products!$A$2:$E$20,5,TRUE)</f>
        <v>3.5</v>
      </c>
      <c r="G11688" s="8">
        <f t="shared" si="364"/>
        <v>3.5</v>
      </c>
      <c r="H11688" s="8">
        <f>VLOOKUP(C11688,Products!$A$2:$F$20,6,TRUE)</f>
        <v>0.54999999999999982</v>
      </c>
      <c r="I11688" s="8">
        <f t="shared" si="365"/>
        <v>0.54999999999999982</v>
      </c>
      <c r="J11688" s="42">
        <f>VLOOKUP(B11688,Invoices!A:I,9,TRUE)</f>
        <v>2022</v>
      </c>
    </row>
    <row r="11689" spans="1:10" x14ac:dyDescent="0.15">
      <c r="A11689" t="s">
        <v>15049</v>
      </c>
      <c r="B11689" t="s">
        <v>2431</v>
      </c>
      <c r="C11689" t="s">
        <v>87</v>
      </c>
      <c r="D11689" t="s">
        <v>68</v>
      </c>
      <c r="E11689">
        <v>1</v>
      </c>
      <c r="F11689" s="8">
        <f>VLOOKUP(C11689,Products!$A$2:$E$20,5,TRUE)</f>
        <v>19.95</v>
      </c>
      <c r="G11689" s="8">
        <f t="shared" si="364"/>
        <v>19.95</v>
      </c>
      <c r="H11689" s="8">
        <f>VLOOKUP(C11689,Products!$A$2:$F$20,6,TRUE)</f>
        <v>7.4499999999999993</v>
      </c>
      <c r="I11689" s="8">
        <f t="shared" si="365"/>
        <v>7.4499999999999993</v>
      </c>
      <c r="J11689" s="42">
        <f>VLOOKUP(B11689,Invoices!A:I,9,TRUE)</f>
        <v>2022</v>
      </c>
    </row>
    <row r="11690" spans="1:10" x14ac:dyDescent="0.15">
      <c r="A11690" t="s">
        <v>15050</v>
      </c>
      <c r="B11690" t="s">
        <v>2431</v>
      </c>
      <c r="C11690" t="s">
        <v>90</v>
      </c>
      <c r="D11690" t="s">
        <v>72</v>
      </c>
      <c r="E11690">
        <v>6</v>
      </c>
      <c r="F11690" s="8">
        <f>VLOOKUP(C11690,Products!$A$2:$E$20,5,TRUE)</f>
        <v>8.9499999999999993</v>
      </c>
      <c r="G11690" s="8">
        <f t="shared" si="364"/>
        <v>53.699999999999996</v>
      </c>
      <c r="H11690" s="8">
        <f>VLOOKUP(C11690,Products!$A$2:$F$20,6,TRUE)</f>
        <v>5.6999999999999993</v>
      </c>
      <c r="I11690" s="8">
        <f t="shared" si="365"/>
        <v>34.199999999999996</v>
      </c>
      <c r="J11690" s="42">
        <f>VLOOKUP(B11690,Invoices!A:I,9,TRUE)</f>
        <v>2022</v>
      </c>
    </row>
    <row r="11691" spans="1:10" x14ac:dyDescent="0.15">
      <c r="A11691" t="s">
        <v>15051</v>
      </c>
      <c r="B11691" t="s">
        <v>2431</v>
      </c>
      <c r="C11691" t="s">
        <v>95</v>
      </c>
      <c r="D11691" t="s">
        <v>73</v>
      </c>
      <c r="E11691">
        <v>10</v>
      </c>
      <c r="F11691" s="8">
        <f>VLOOKUP(C11691,Products!$A$2:$E$20,5,TRUE)</f>
        <v>12.95</v>
      </c>
      <c r="G11691" s="8">
        <f t="shared" si="364"/>
        <v>129.5</v>
      </c>
      <c r="H11691" s="8">
        <f>VLOOKUP(C11691,Products!$A$2:$F$20,6,TRUE)</f>
        <v>4.1999999999999993</v>
      </c>
      <c r="I11691" s="8">
        <f t="shared" si="365"/>
        <v>41.999999999999993</v>
      </c>
      <c r="J11691" s="42">
        <f>VLOOKUP(B11691,Invoices!A:I,9,TRUE)</f>
        <v>2022</v>
      </c>
    </row>
    <row r="11692" spans="1:10" x14ac:dyDescent="0.15">
      <c r="A11692" t="s">
        <v>15052</v>
      </c>
      <c r="B11692" t="s">
        <v>2431</v>
      </c>
      <c r="C11692" t="s">
        <v>101</v>
      </c>
      <c r="D11692" t="s">
        <v>69</v>
      </c>
      <c r="E11692">
        <v>4</v>
      </c>
      <c r="F11692" s="8">
        <f>VLOOKUP(C11692,Products!$A$2:$E$20,5,TRUE)</f>
        <v>129.94999999999999</v>
      </c>
      <c r="G11692" s="8">
        <f t="shared" si="364"/>
        <v>519.79999999999995</v>
      </c>
      <c r="H11692" s="8">
        <f>VLOOKUP(C11692,Products!$A$2:$F$20,6,TRUE)</f>
        <v>40.449999999999989</v>
      </c>
      <c r="I11692" s="8">
        <f t="shared" si="365"/>
        <v>161.79999999999995</v>
      </c>
      <c r="J11692" s="42">
        <f>VLOOKUP(B11692,Invoices!A:I,9,TRUE)</f>
        <v>2022</v>
      </c>
    </row>
    <row r="11693" spans="1:10" x14ac:dyDescent="0.15">
      <c r="A11693" t="s">
        <v>15053</v>
      </c>
      <c r="B11693" t="s">
        <v>2431</v>
      </c>
      <c r="C11693" t="s">
        <v>88</v>
      </c>
      <c r="D11693" t="s">
        <v>85</v>
      </c>
      <c r="E11693">
        <v>1</v>
      </c>
      <c r="F11693" s="8">
        <f>VLOOKUP(C11693,Products!$A$2:$E$20,5,TRUE)</f>
        <v>8.9499999999999993</v>
      </c>
      <c r="G11693" s="8">
        <f t="shared" si="364"/>
        <v>8.9499999999999993</v>
      </c>
      <c r="H11693" s="8">
        <f>VLOOKUP(C11693,Products!$A$2:$F$20,6,TRUE)</f>
        <v>5.6999999999999993</v>
      </c>
      <c r="I11693" s="8">
        <f t="shared" si="365"/>
        <v>5.6999999999999993</v>
      </c>
      <c r="J11693" s="42">
        <f>VLOOKUP(B11693,Invoices!A:I,9,TRUE)</f>
        <v>2022</v>
      </c>
    </row>
    <row r="11694" spans="1:10" x14ac:dyDescent="0.15">
      <c r="A11694" t="s">
        <v>15054</v>
      </c>
      <c r="B11694" t="s">
        <v>2431</v>
      </c>
      <c r="C11694" t="s">
        <v>94</v>
      </c>
      <c r="D11694" t="s">
        <v>86</v>
      </c>
      <c r="E11694">
        <v>1</v>
      </c>
      <c r="F11694" s="8">
        <f>VLOOKUP(C11694,Products!$A$2:$E$20,5,TRUE)</f>
        <v>3.5</v>
      </c>
      <c r="G11694" s="8">
        <f t="shared" si="364"/>
        <v>3.5</v>
      </c>
      <c r="H11694" s="8">
        <f>VLOOKUP(C11694,Products!$A$2:$F$20,6,TRUE)</f>
        <v>0.54999999999999982</v>
      </c>
      <c r="I11694" s="8">
        <f t="shared" si="365"/>
        <v>0.54999999999999982</v>
      </c>
      <c r="J11694" s="42">
        <f>VLOOKUP(B11694,Invoices!A:I,9,TRUE)</f>
        <v>2022</v>
      </c>
    </row>
    <row r="11695" spans="1:10" x14ac:dyDescent="0.15">
      <c r="A11695" t="s">
        <v>15055</v>
      </c>
      <c r="B11695" t="s">
        <v>2431</v>
      </c>
      <c r="C11695" t="s">
        <v>104</v>
      </c>
      <c r="D11695" t="s">
        <v>71</v>
      </c>
      <c r="E11695">
        <v>1</v>
      </c>
      <c r="F11695" s="8">
        <f>VLOOKUP(C11695,Products!$A$2:$E$20,5,TRUE)</f>
        <v>2.95</v>
      </c>
      <c r="G11695" s="8">
        <f t="shared" si="364"/>
        <v>2.95</v>
      </c>
      <c r="H11695" s="8">
        <f>VLOOKUP(C11695,Products!$A$2:$F$20,6,TRUE)</f>
        <v>1.1500000000000001</v>
      </c>
      <c r="I11695" s="8">
        <f t="shared" si="365"/>
        <v>1.1500000000000001</v>
      </c>
      <c r="J11695" s="42">
        <f>VLOOKUP(B11695,Invoices!A:I,9,TRUE)</f>
        <v>2022</v>
      </c>
    </row>
    <row r="11696" spans="1:10" x14ac:dyDescent="0.15">
      <c r="A11696" t="s">
        <v>15056</v>
      </c>
      <c r="B11696" t="s">
        <v>2431</v>
      </c>
      <c r="C11696" t="s">
        <v>100</v>
      </c>
      <c r="D11696" t="s">
        <v>78</v>
      </c>
      <c r="E11696">
        <v>1</v>
      </c>
      <c r="F11696" s="8">
        <f>VLOOKUP(C11696,Products!$A$2:$E$20,5,TRUE)</f>
        <v>49.95</v>
      </c>
      <c r="G11696" s="8">
        <f t="shared" si="364"/>
        <v>49.95</v>
      </c>
      <c r="H11696" s="8">
        <f>VLOOKUP(C11696,Products!$A$2:$F$20,6,TRUE)</f>
        <v>19.950000000000003</v>
      </c>
      <c r="I11696" s="8">
        <f t="shared" si="365"/>
        <v>19.950000000000003</v>
      </c>
      <c r="J11696" s="42">
        <f>VLOOKUP(B11696,Invoices!A:I,9,TRUE)</f>
        <v>2022</v>
      </c>
    </row>
    <row r="11697" spans="1:10" x14ac:dyDescent="0.15">
      <c r="A11697" t="s">
        <v>15057</v>
      </c>
      <c r="B11697" t="s">
        <v>2432</v>
      </c>
      <c r="C11697" t="s">
        <v>103</v>
      </c>
      <c r="D11697" t="s">
        <v>77</v>
      </c>
      <c r="E11697">
        <v>1</v>
      </c>
      <c r="F11697" s="8">
        <f>VLOOKUP(C11697,Products!$A$2:$E$20,5,TRUE)</f>
        <v>8.9499999999999993</v>
      </c>
      <c r="G11697" s="8">
        <f t="shared" si="364"/>
        <v>8.9499999999999993</v>
      </c>
      <c r="H11697" s="8">
        <f>VLOOKUP(C11697,Products!$A$2:$F$20,6,TRUE)</f>
        <v>3.1999999999999993</v>
      </c>
      <c r="I11697" s="8">
        <f t="shared" si="365"/>
        <v>3.1999999999999993</v>
      </c>
      <c r="J11697" s="42">
        <f>VLOOKUP(B11697,Invoices!A:I,9,TRUE)</f>
        <v>2022</v>
      </c>
    </row>
    <row r="11698" spans="1:10" x14ac:dyDescent="0.15">
      <c r="A11698" t="s">
        <v>15058</v>
      </c>
      <c r="B11698" t="s">
        <v>2432</v>
      </c>
      <c r="C11698" t="s">
        <v>97</v>
      </c>
      <c r="D11698" t="s">
        <v>74</v>
      </c>
      <c r="E11698">
        <v>1</v>
      </c>
      <c r="F11698" s="8">
        <f>VLOOKUP(C11698,Products!$A$2:$E$20,5,TRUE)</f>
        <v>1.5</v>
      </c>
      <c r="G11698" s="8">
        <f t="shared" si="364"/>
        <v>1.5</v>
      </c>
      <c r="H11698" s="8">
        <f>VLOOKUP(C11698,Products!$A$2:$F$20,6,TRUE)</f>
        <v>0.5</v>
      </c>
      <c r="I11698" s="8">
        <f t="shared" si="365"/>
        <v>0.5</v>
      </c>
      <c r="J11698" s="42">
        <f>VLOOKUP(B11698,Invoices!A:I,9,TRUE)</f>
        <v>2022</v>
      </c>
    </row>
    <row r="11699" spans="1:10" x14ac:dyDescent="0.15">
      <c r="A11699" t="s">
        <v>15059</v>
      </c>
      <c r="B11699" t="s">
        <v>2432</v>
      </c>
      <c r="C11699" t="s">
        <v>99</v>
      </c>
      <c r="D11699" t="s">
        <v>84</v>
      </c>
      <c r="E11699">
        <v>1</v>
      </c>
      <c r="F11699" s="8">
        <f>VLOOKUP(C11699,Products!$A$2:$E$20,5,TRUE)</f>
        <v>3.5</v>
      </c>
      <c r="G11699" s="8">
        <f t="shared" si="364"/>
        <v>3.5</v>
      </c>
      <c r="H11699" s="8">
        <f>VLOOKUP(C11699,Products!$A$2:$F$20,6,TRUE)</f>
        <v>0.54999999999999982</v>
      </c>
      <c r="I11699" s="8">
        <f t="shared" si="365"/>
        <v>0.54999999999999982</v>
      </c>
      <c r="J11699" s="42">
        <f>VLOOKUP(B11699,Invoices!A:I,9,TRUE)</f>
        <v>2022</v>
      </c>
    </row>
    <row r="11700" spans="1:10" x14ac:dyDescent="0.15">
      <c r="A11700" t="s">
        <v>15060</v>
      </c>
      <c r="B11700" t="s">
        <v>2432</v>
      </c>
      <c r="C11700" t="s">
        <v>90</v>
      </c>
      <c r="D11700" t="s">
        <v>72</v>
      </c>
      <c r="E11700">
        <v>8</v>
      </c>
      <c r="F11700" s="8">
        <f>VLOOKUP(C11700,Products!$A$2:$E$20,5,TRUE)</f>
        <v>8.9499999999999993</v>
      </c>
      <c r="G11700" s="8">
        <f t="shared" si="364"/>
        <v>71.599999999999994</v>
      </c>
      <c r="H11700" s="8">
        <f>VLOOKUP(C11700,Products!$A$2:$F$20,6,TRUE)</f>
        <v>5.6999999999999993</v>
      </c>
      <c r="I11700" s="8">
        <f t="shared" si="365"/>
        <v>45.599999999999994</v>
      </c>
      <c r="J11700" s="42">
        <f>VLOOKUP(B11700,Invoices!A:I,9,TRUE)</f>
        <v>2022</v>
      </c>
    </row>
    <row r="11701" spans="1:10" x14ac:dyDescent="0.15">
      <c r="A11701" t="s">
        <v>15061</v>
      </c>
      <c r="B11701" t="s">
        <v>2433</v>
      </c>
      <c r="C11701" t="s">
        <v>94</v>
      </c>
      <c r="D11701" t="s">
        <v>86</v>
      </c>
      <c r="E11701">
        <v>12</v>
      </c>
      <c r="F11701" s="8">
        <f>VLOOKUP(C11701,Products!$A$2:$E$20,5,TRUE)</f>
        <v>3.5</v>
      </c>
      <c r="G11701" s="8">
        <f t="shared" si="364"/>
        <v>42</v>
      </c>
      <c r="H11701" s="8">
        <f>VLOOKUP(C11701,Products!$A$2:$F$20,6,TRUE)</f>
        <v>0.54999999999999982</v>
      </c>
      <c r="I11701" s="8">
        <f t="shared" si="365"/>
        <v>6.5999999999999979</v>
      </c>
      <c r="J11701" s="42">
        <f>VLOOKUP(B11701,Invoices!A:I,9,TRUE)</f>
        <v>2022</v>
      </c>
    </row>
    <row r="11702" spans="1:10" x14ac:dyDescent="0.15">
      <c r="A11702" t="s">
        <v>15062</v>
      </c>
      <c r="B11702" t="s">
        <v>2433</v>
      </c>
      <c r="C11702" t="s">
        <v>103</v>
      </c>
      <c r="D11702" t="s">
        <v>77</v>
      </c>
      <c r="E11702">
        <v>50</v>
      </c>
      <c r="F11702" s="8">
        <f>VLOOKUP(C11702,Products!$A$2:$E$20,5,TRUE)</f>
        <v>8.9499999999999993</v>
      </c>
      <c r="G11702" s="8">
        <f t="shared" si="364"/>
        <v>447.49999999999994</v>
      </c>
      <c r="H11702" s="8">
        <f>VLOOKUP(C11702,Products!$A$2:$F$20,6,TRUE)</f>
        <v>3.1999999999999993</v>
      </c>
      <c r="I11702" s="8">
        <f t="shared" si="365"/>
        <v>159.99999999999997</v>
      </c>
      <c r="J11702" s="42">
        <f>VLOOKUP(B11702,Invoices!A:I,9,TRUE)</f>
        <v>2022</v>
      </c>
    </row>
    <row r="11703" spans="1:10" x14ac:dyDescent="0.15">
      <c r="A11703" t="s">
        <v>15063</v>
      </c>
      <c r="B11703" t="s">
        <v>2433</v>
      </c>
      <c r="C11703" t="s">
        <v>93</v>
      </c>
      <c r="D11703" t="s">
        <v>76</v>
      </c>
      <c r="E11703">
        <v>1</v>
      </c>
      <c r="F11703" s="8">
        <f>VLOOKUP(C11703,Products!$A$2:$E$20,5,TRUE)</f>
        <v>9.9499999999999993</v>
      </c>
      <c r="G11703" s="8">
        <f t="shared" si="364"/>
        <v>9.9499999999999993</v>
      </c>
      <c r="H11703" s="8">
        <f>VLOOKUP(C11703,Products!$A$2:$F$20,6,TRUE)</f>
        <v>1.9499999999999993</v>
      </c>
      <c r="I11703" s="8">
        <f t="shared" si="365"/>
        <v>1.9499999999999993</v>
      </c>
      <c r="J11703" s="42">
        <f>VLOOKUP(B11703,Invoices!A:I,9,TRUE)</f>
        <v>2022</v>
      </c>
    </row>
    <row r="11704" spans="1:10" x14ac:dyDescent="0.15">
      <c r="A11704" t="s">
        <v>15064</v>
      </c>
      <c r="B11704" t="s">
        <v>2434</v>
      </c>
      <c r="C11704" t="s">
        <v>94</v>
      </c>
      <c r="D11704" t="s">
        <v>86</v>
      </c>
      <c r="E11704">
        <v>5</v>
      </c>
      <c r="F11704" s="8">
        <f>VLOOKUP(C11704,Products!$A$2:$E$20,5,TRUE)</f>
        <v>3.5</v>
      </c>
      <c r="G11704" s="8">
        <f t="shared" si="364"/>
        <v>17.5</v>
      </c>
      <c r="H11704" s="8">
        <f>VLOOKUP(C11704,Products!$A$2:$F$20,6,TRUE)</f>
        <v>0.54999999999999982</v>
      </c>
      <c r="I11704" s="8">
        <f t="shared" si="365"/>
        <v>2.7499999999999991</v>
      </c>
      <c r="J11704" s="42">
        <f>VLOOKUP(B11704,Invoices!A:I,9,TRUE)</f>
        <v>2022</v>
      </c>
    </row>
    <row r="11705" spans="1:10" x14ac:dyDescent="0.15">
      <c r="A11705" t="s">
        <v>15065</v>
      </c>
      <c r="B11705" t="s">
        <v>2434</v>
      </c>
      <c r="C11705" t="s">
        <v>96</v>
      </c>
      <c r="D11705" t="s">
        <v>75</v>
      </c>
      <c r="E11705">
        <v>12</v>
      </c>
      <c r="F11705" s="8">
        <f>VLOOKUP(C11705,Products!$A$2:$E$20,5,TRUE)</f>
        <v>79.95</v>
      </c>
      <c r="G11705" s="8">
        <f t="shared" si="364"/>
        <v>959.40000000000009</v>
      </c>
      <c r="H11705" s="8">
        <f>VLOOKUP(C11705,Products!$A$2:$F$20,6,TRUE)</f>
        <v>27.950000000000003</v>
      </c>
      <c r="I11705" s="8">
        <f t="shared" si="365"/>
        <v>335.40000000000003</v>
      </c>
      <c r="J11705" s="42">
        <f>VLOOKUP(B11705,Invoices!A:I,9,TRUE)</f>
        <v>2022</v>
      </c>
    </row>
    <row r="11706" spans="1:10" x14ac:dyDescent="0.15">
      <c r="A11706" t="s">
        <v>15066</v>
      </c>
      <c r="B11706" t="s">
        <v>2434</v>
      </c>
      <c r="C11706" t="s">
        <v>95</v>
      </c>
      <c r="D11706" t="s">
        <v>73</v>
      </c>
      <c r="E11706">
        <v>1</v>
      </c>
      <c r="F11706" s="8">
        <f>VLOOKUP(C11706,Products!$A$2:$E$20,5,TRUE)</f>
        <v>12.95</v>
      </c>
      <c r="G11706" s="8">
        <f t="shared" si="364"/>
        <v>12.95</v>
      </c>
      <c r="H11706" s="8">
        <f>VLOOKUP(C11706,Products!$A$2:$F$20,6,TRUE)</f>
        <v>4.1999999999999993</v>
      </c>
      <c r="I11706" s="8">
        <f t="shared" si="365"/>
        <v>4.1999999999999993</v>
      </c>
      <c r="J11706" s="42">
        <f>VLOOKUP(B11706,Invoices!A:I,9,TRUE)</f>
        <v>2022</v>
      </c>
    </row>
    <row r="11707" spans="1:10" x14ac:dyDescent="0.15">
      <c r="A11707" t="s">
        <v>15067</v>
      </c>
      <c r="B11707" t="s">
        <v>2434</v>
      </c>
      <c r="C11707" t="s">
        <v>101</v>
      </c>
      <c r="D11707" t="s">
        <v>69</v>
      </c>
      <c r="E11707">
        <v>1</v>
      </c>
      <c r="F11707" s="8">
        <f>VLOOKUP(C11707,Products!$A$2:$E$20,5,TRUE)</f>
        <v>129.94999999999999</v>
      </c>
      <c r="G11707" s="8">
        <f t="shared" si="364"/>
        <v>129.94999999999999</v>
      </c>
      <c r="H11707" s="8">
        <f>VLOOKUP(C11707,Products!$A$2:$F$20,6,TRUE)</f>
        <v>40.449999999999989</v>
      </c>
      <c r="I11707" s="8">
        <f t="shared" si="365"/>
        <v>40.449999999999989</v>
      </c>
      <c r="J11707" s="42">
        <f>VLOOKUP(B11707,Invoices!A:I,9,TRUE)</f>
        <v>2022</v>
      </c>
    </row>
    <row r="11708" spans="1:10" x14ac:dyDescent="0.15">
      <c r="A11708" t="s">
        <v>15068</v>
      </c>
      <c r="B11708" t="s">
        <v>2434</v>
      </c>
      <c r="C11708" t="s">
        <v>105</v>
      </c>
      <c r="D11708" t="s">
        <v>81</v>
      </c>
      <c r="E11708">
        <v>1</v>
      </c>
      <c r="F11708" s="8">
        <f>VLOOKUP(C11708,Products!$A$2:$E$20,5,TRUE)</f>
        <v>8.9499999999999993</v>
      </c>
      <c r="G11708" s="8">
        <f t="shared" si="364"/>
        <v>8.9499999999999993</v>
      </c>
      <c r="H11708" s="8">
        <f>VLOOKUP(C11708,Products!$A$2:$F$20,6,TRUE)</f>
        <v>3.1999999999999993</v>
      </c>
      <c r="I11708" s="8">
        <f t="shared" si="365"/>
        <v>3.1999999999999993</v>
      </c>
      <c r="J11708" s="42">
        <f>VLOOKUP(B11708,Invoices!A:I,9,TRUE)</f>
        <v>2022</v>
      </c>
    </row>
    <row r="11709" spans="1:10" x14ac:dyDescent="0.15">
      <c r="A11709" t="s">
        <v>15069</v>
      </c>
      <c r="B11709" t="s">
        <v>2434</v>
      </c>
      <c r="C11709" t="s">
        <v>104</v>
      </c>
      <c r="D11709" t="s">
        <v>71</v>
      </c>
      <c r="E11709">
        <v>3</v>
      </c>
      <c r="F11709" s="8">
        <f>VLOOKUP(C11709,Products!$A$2:$E$20,5,TRUE)</f>
        <v>2.95</v>
      </c>
      <c r="G11709" s="8">
        <f t="shared" si="364"/>
        <v>8.8500000000000014</v>
      </c>
      <c r="H11709" s="8">
        <f>VLOOKUP(C11709,Products!$A$2:$F$20,6,TRUE)</f>
        <v>1.1500000000000001</v>
      </c>
      <c r="I11709" s="8">
        <f t="shared" si="365"/>
        <v>3.45</v>
      </c>
      <c r="J11709" s="42">
        <f>VLOOKUP(B11709,Invoices!A:I,9,TRUE)</f>
        <v>2022</v>
      </c>
    </row>
    <row r="11710" spans="1:10" x14ac:dyDescent="0.15">
      <c r="A11710" t="s">
        <v>15070</v>
      </c>
      <c r="B11710" t="s">
        <v>2434</v>
      </c>
      <c r="C11710" t="s">
        <v>90</v>
      </c>
      <c r="D11710" t="s">
        <v>72</v>
      </c>
      <c r="E11710">
        <v>1</v>
      </c>
      <c r="F11710" s="8">
        <f>VLOOKUP(C11710,Products!$A$2:$E$20,5,TRUE)</f>
        <v>8.9499999999999993</v>
      </c>
      <c r="G11710" s="8">
        <f t="shared" si="364"/>
        <v>8.9499999999999993</v>
      </c>
      <c r="H11710" s="8">
        <f>VLOOKUP(C11710,Products!$A$2:$F$20,6,TRUE)</f>
        <v>5.6999999999999993</v>
      </c>
      <c r="I11710" s="8">
        <f t="shared" si="365"/>
        <v>5.6999999999999993</v>
      </c>
      <c r="J11710" s="42">
        <f>VLOOKUP(B11710,Invoices!A:I,9,TRUE)</f>
        <v>2022</v>
      </c>
    </row>
    <row r="11711" spans="1:10" x14ac:dyDescent="0.15">
      <c r="A11711" t="s">
        <v>15071</v>
      </c>
      <c r="B11711" t="s">
        <v>2435</v>
      </c>
      <c r="C11711" t="s">
        <v>101</v>
      </c>
      <c r="D11711" t="s">
        <v>69</v>
      </c>
      <c r="E11711">
        <v>10</v>
      </c>
      <c r="F11711" s="8">
        <f>VLOOKUP(C11711,Products!$A$2:$E$20,5,TRUE)</f>
        <v>129.94999999999999</v>
      </c>
      <c r="G11711" s="8">
        <f t="shared" si="364"/>
        <v>1299.5</v>
      </c>
      <c r="H11711" s="8">
        <f>VLOOKUP(C11711,Products!$A$2:$F$20,6,TRUE)</f>
        <v>40.449999999999989</v>
      </c>
      <c r="I11711" s="8">
        <f t="shared" si="365"/>
        <v>404.49999999999989</v>
      </c>
      <c r="J11711" s="42">
        <f>VLOOKUP(B11711,Invoices!A:I,9,TRUE)</f>
        <v>2022</v>
      </c>
    </row>
    <row r="11712" spans="1:10" x14ac:dyDescent="0.15">
      <c r="A11712" t="s">
        <v>15072</v>
      </c>
      <c r="B11712" t="s">
        <v>2435</v>
      </c>
      <c r="C11712" t="s">
        <v>103</v>
      </c>
      <c r="D11712" t="s">
        <v>77</v>
      </c>
      <c r="E11712">
        <v>1</v>
      </c>
      <c r="F11712" s="8">
        <f>VLOOKUP(C11712,Products!$A$2:$E$20,5,TRUE)</f>
        <v>8.9499999999999993</v>
      </c>
      <c r="G11712" s="8">
        <f t="shared" si="364"/>
        <v>8.9499999999999993</v>
      </c>
      <c r="H11712" s="8">
        <f>VLOOKUP(C11712,Products!$A$2:$F$20,6,TRUE)</f>
        <v>3.1999999999999993</v>
      </c>
      <c r="I11712" s="8">
        <f t="shared" si="365"/>
        <v>3.1999999999999993</v>
      </c>
      <c r="J11712" s="42">
        <f>VLOOKUP(B11712,Invoices!A:I,9,TRUE)</f>
        <v>2022</v>
      </c>
    </row>
    <row r="11713" spans="1:10" x14ac:dyDescent="0.15">
      <c r="A11713" t="s">
        <v>15073</v>
      </c>
      <c r="B11713" t="s">
        <v>2436</v>
      </c>
      <c r="C11713" t="s">
        <v>94</v>
      </c>
      <c r="D11713" t="s">
        <v>86</v>
      </c>
      <c r="E11713">
        <v>1</v>
      </c>
      <c r="F11713" s="8">
        <f>VLOOKUP(C11713,Products!$A$2:$E$20,5,TRUE)</f>
        <v>3.5</v>
      </c>
      <c r="G11713" s="8">
        <f t="shared" si="364"/>
        <v>3.5</v>
      </c>
      <c r="H11713" s="8">
        <f>VLOOKUP(C11713,Products!$A$2:$F$20,6,TRUE)</f>
        <v>0.54999999999999982</v>
      </c>
      <c r="I11713" s="8">
        <f t="shared" si="365"/>
        <v>0.54999999999999982</v>
      </c>
      <c r="J11713" s="42">
        <f>VLOOKUP(B11713,Invoices!A:I,9,TRUE)</f>
        <v>2022</v>
      </c>
    </row>
    <row r="11714" spans="1:10" x14ac:dyDescent="0.15">
      <c r="A11714" t="s">
        <v>15074</v>
      </c>
      <c r="B11714" t="s">
        <v>2437</v>
      </c>
      <c r="C11714" t="s">
        <v>101</v>
      </c>
      <c r="D11714" t="s">
        <v>69</v>
      </c>
      <c r="E11714">
        <v>3</v>
      </c>
      <c r="F11714" s="8">
        <f>VLOOKUP(C11714,Products!$A$2:$E$20,5,TRUE)</f>
        <v>129.94999999999999</v>
      </c>
      <c r="G11714" s="8">
        <f t="shared" si="364"/>
        <v>389.84999999999997</v>
      </c>
      <c r="H11714" s="8">
        <f>VLOOKUP(C11714,Products!$A$2:$F$20,6,TRUE)</f>
        <v>40.449999999999989</v>
      </c>
      <c r="I11714" s="8">
        <f t="shared" si="365"/>
        <v>121.34999999999997</v>
      </c>
      <c r="J11714" s="42">
        <f>VLOOKUP(B11714,Invoices!A:I,9,TRUE)</f>
        <v>2022</v>
      </c>
    </row>
    <row r="11715" spans="1:10" x14ac:dyDescent="0.15">
      <c r="A11715" t="s">
        <v>15075</v>
      </c>
      <c r="B11715" t="s">
        <v>2437</v>
      </c>
      <c r="C11715" t="s">
        <v>98</v>
      </c>
      <c r="D11715" t="s">
        <v>79</v>
      </c>
      <c r="E11715">
        <v>1</v>
      </c>
      <c r="F11715" s="8">
        <f>VLOOKUP(C11715,Products!$A$2:$E$20,5,TRUE)</f>
        <v>14.95</v>
      </c>
      <c r="G11715" s="8">
        <f t="shared" ref="G11715:G11778" si="366">F11715*E11715</f>
        <v>14.95</v>
      </c>
      <c r="H11715" s="8">
        <f>VLOOKUP(C11715,Products!$A$2:$F$20,6,TRUE)</f>
        <v>3.0499999999999989</v>
      </c>
      <c r="I11715" s="8">
        <f t="shared" ref="I11715:I11778" si="367">H11715*E11715</f>
        <v>3.0499999999999989</v>
      </c>
      <c r="J11715" s="42">
        <f>VLOOKUP(B11715,Invoices!A:I,9,TRUE)</f>
        <v>2022</v>
      </c>
    </row>
    <row r="11716" spans="1:10" x14ac:dyDescent="0.15">
      <c r="A11716" t="s">
        <v>15076</v>
      </c>
      <c r="B11716" t="s">
        <v>2437</v>
      </c>
      <c r="C11716" t="s">
        <v>97</v>
      </c>
      <c r="D11716" t="s">
        <v>74</v>
      </c>
      <c r="E11716">
        <v>6</v>
      </c>
      <c r="F11716" s="8">
        <f>VLOOKUP(C11716,Products!$A$2:$E$20,5,TRUE)</f>
        <v>1.5</v>
      </c>
      <c r="G11716" s="8">
        <f t="shared" si="366"/>
        <v>9</v>
      </c>
      <c r="H11716" s="8">
        <f>VLOOKUP(C11716,Products!$A$2:$F$20,6,TRUE)</f>
        <v>0.5</v>
      </c>
      <c r="I11716" s="8">
        <f t="shared" si="367"/>
        <v>3</v>
      </c>
      <c r="J11716" s="42">
        <f>VLOOKUP(B11716,Invoices!A:I,9,TRUE)</f>
        <v>2022</v>
      </c>
    </row>
    <row r="11717" spans="1:10" x14ac:dyDescent="0.15">
      <c r="A11717" t="s">
        <v>15077</v>
      </c>
      <c r="B11717" t="s">
        <v>2437</v>
      </c>
      <c r="C11717" t="s">
        <v>94</v>
      </c>
      <c r="D11717" t="s">
        <v>86</v>
      </c>
      <c r="E11717">
        <v>5</v>
      </c>
      <c r="F11717" s="8">
        <f>VLOOKUP(C11717,Products!$A$2:$E$20,5,TRUE)</f>
        <v>3.5</v>
      </c>
      <c r="G11717" s="8">
        <f t="shared" si="366"/>
        <v>17.5</v>
      </c>
      <c r="H11717" s="8">
        <f>VLOOKUP(C11717,Products!$A$2:$F$20,6,TRUE)</f>
        <v>0.54999999999999982</v>
      </c>
      <c r="I11717" s="8">
        <f t="shared" si="367"/>
        <v>2.7499999999999991</v>
      </c>
      <c r="J11717" s="42">
        <f>VLOOKUP(B11717,Invoices!A:I,9,TRUE)</f>
        <v>2022</v>
      </c>
    </row>
    <row r="11718" spans="1:10" x14ac:dyDescent="0.15">
      <c r="A11718" t="s">
        <v>15078</v>
      </c>
      <c r="B11718" t="s">
        <v>2437</v>
      </c>
      <c r="C11718" t="s">
        <v>89</v>
      </c>
      <c r="D11718" t="s">
        <v>80</v>
      </c>
      <c r="E11718">
        <v>12</v>
      </c>
      <c r="F11718" s="8">
        <f>VLOOKUP(C11718,Products!$A$2:$E$20,5,TRUE)</f>
        <v>15.95</v>
      </c>
      <c r="G11718" s="8">
        <f t="shared" si="366"/>
        <v>191.39999999999998</v>
      </c>
      <c r="H11718" s="8">
        <f>VLOOKUP(C11718,Products!$A$2:$F$20,6,TRUE)</f>
        <v>6</v>
      </c>
      <c r="I11718" s="8">
        <f t="shared" si="367"/>
        <v>72</v>
      </c>
      <c r="J11718" s="42">
        <f>VLOOKUP(B11718,Invoices!A:I,9,TRUE)</f>
        <v>2022</v>
      </c>
    </row>
    <row r="11719" spans="1:10" x14ac:dyDescent="0.15">
      <c r="A11719" t="s">
        <v>15079</v>
      </c>
      <c r="B11719" t="s">
        <v>2437</v>
      </c>
      <c r="C11719" t="s">
        <v>96</v>
      </c>
      <c r="D11719" t="s">
        <v>75</v>
      </c>
      <c r="E11719">
        <v>1</v>
      </c>
      <c r="F11719" s="8">
        <f>VLOOKUP(C11719,Products!$A$2:$E$20,5,TRUE)</f>
        <v>79.95</v>
      </c>
      <c r="G11719" s="8">
        <f t="shared" si="366"/>
        <v>79.95</v>
      </c>
      <c r="H11719" s="8">
        <f>VLOOKUP(C11719,Products!$A$2:$F$20,6,TRUE)</f>
        <v>27.950000000000003</v>
      </c>
      <c r="I11719" s="8">
        <f t="shared" si="367"/>
        <v>27.950000000000003</v>
      </c>
      <c r="J11719" s="42">
        <f>VLOOKUP(B11719,Invoices!A:I,9,TRUE)</f>
        <v>2022</v>
      </c>
    </row>
    <row r="11720" spans="1:10" x14ac:dyDescent="0.15">
      <c r="A11720" t="s">
        <v>15080</v>
      </c>
      <c r="B11720" t="s">
        <v>2437</v>
      </c>
      <c r="C11720" t="s">
        <v>88</v>
      </c>
      <c r="D11720" t="s">
        <v>85</v>
      </c>
      <c r="E11720">
        <v>5</v>
      </c>
      <c r="F11720" s="8">
        <f>VLOOKUP(C11720,Products!$A$2:$E$20,5,TRUE)</f>
        <v>8.9499999999999993</v>
      </c>
      <c r="G11720" s="8">
        <f t="shared" si="366"/>
        <v>44.75</v>
      </c>
      <c r="H11720" s="8">
        <f>VLOOKUP(C11720,Products!$A$2:$F$20,6,TRUE)</f>
        <v>5.6999999999999993</v>
      </c>
      <c r="I11720" s="8">
        <f t="shared" si="367"/>
        <v>28.499999999999996</v>
      </c>
      <c r="J11720" s="42">
        <f>VLOOKUP(B11720,Invoices!A:I,9,TRUE)</f>
        <v>2022</v>
      </c>
    </row>
    <row r="11721" spans="1:10" x14ac:dyDescent="0.15">
      <c r="A11721" t="s">
        <v>15081</v>
      </c>
      <c r="B11721" t="s">
        <v>2437</v>
      </c>
      <c r="C11721" t="s">
        <v>95</v>
      </c>
      <c r="D11721" t="s">
        <v>73</v>
      </c>
      <c r="E11721">
        <v>1</v>
      </c>
      <c r="F11721" s="8">
        <f>VLOOKUP(C11721,Products!$A$2:$E$20,5,TRUE)</f>
        <v>12.95</v>
      </c>
      <c r="G11721" s="8">
        <f t="shared" si="366"/>
        <v>12.95</v>
      </c>
      <c r="H11721" s="8">
        <f>VLOOKUP(C11721,Products!$A$2:$F$20,6,TRUE)</f>
        <v>4.1999999999999993</v>
      </c>
      <c r="I11721" s="8">
        <f t="shared" si="367"/>
        <v>4.1999999999999993</v>
      </c>
      <c r="J11721" s="42">
        <f>VLOOKUP(B11721,Invoices!A:I,9,TRUE)</f>
        <v>2022</v>
      </c>
    </row>
    <row r="11722" spans="1:10" x14ac:dyDescent="0.15">
      <c r="A11722" t="s">
        <v>15082</v>
      </c>
      <c r="B11722" t="s">
        <v>2437</v>
      </c>
      <c r="C11722" t="s">
        <v>105</v>
      </c>
      <c r="D11722" t="s">
        <v>81</v>
      </c>
      <c r="E11722">
        <v>4</v>
      </c>
      <c r="F11722" s="8">
        <f>VLOOKUP(C11722,Products!$A$2:$E$20,5,TRUE)</f>
        <v>8.9499999999999993</v>
      </c>
      <c r="G11722" s="8">
        <f t="shared" si="366"/>
        <v>35.799999999999997</v>
      </c>
      <c r="H11722" s="8">
        <f>VLOOKUP(C11722,Products!$A$2:$F$20,6,TRUE)</f>
        <v>3.1999999999999993</v>
      </c>
      <c r="I11722" s="8">
        <f t="shared" si="367"/>
        <v>12.799999999999997</v>
      </c>
      <c r="J11722" s="42">
        <f>VLOOKUP(B11722,Invoices!A:I,9,TRUE)</f>
        <v>2022</v>
      </c>
    </row>
    <row r="11723" spans="1:10" x14ac:dyDescent="0.15">
      <c r="A11723" t="s">
        <v>15083</v>
      </c>
      <c r="B11723" t="s">
        <v>2437</v>
      </c>
      <c r="C11723" t="s">
        <v>91</v>
      </c>
      <c r="D11723" t="s">
        <v>70</v>
      </c>
      <c r="E11723">
        <v>1</v>
      </c>
      <c r="F11723" s="8">
        <f>VLOOKUP(C11723,Products!$A$2:$E$20,5,TRUE)</f>
        <v>49.95</v>
      </c>
      <c r="G11723" s="8">
        <f t="shared" si="366"/>
        <v>49.95</v>
      </c>
      <c r="H11723" s="8">
        <f>VLOOKUP(C11723,Products!$A$2:$F$20,6,TRUE)</f>
        <v>21.200000000000003</v>
      </c>
      <c r="I11723" s="8">
        <f t="shared" si="367"/>
        <v>21.200000000000003</v>
      </c>
      <c r="J11723" s="42">
        <f>VLOOKUP(B11723,Invoices!A:I,9,TRUE)</f>
        <v>2022</v>
      </c>
    </row>
    <row r="11724" spans="1:10" x14ac:dyDescent="0.15">
      <c r="A11724" t="s">
        <v>15084</v>
      </c>
      <c r="B11724" t="s">
        <v>2437</v>
      </c>
      <c r="C11724" t="s">
        <v>92</v>
      </c>
      <c r="D11724" t="s">
        <v>82</v>
      </c>
      <c r="E11724">
        <v>6</v>
      </c>
      <c r="F11724" s="8">
        <f>VLOOKUP(C11724,Products!$A$2:$E$20,5,TRUE)</f>
        <v>19.95</v>
      </c>
      <c r="G11724" s="8">
        <f t="shared" si="366"/>
        <v>119.69999999999999</v>
      </c>
      <c r="H11724" s="8">
        <f>VLOOKUP(C11724,Products!$A$2:$F$20,6,TRUE)</f>
        <v>7.4499999999999993</v>
      </c>
      <c r="I11724" s="8">
        <f t="shared" si="367"/>
        <v>44.699999999999996</v>
      </c>
      <c r="J11724" s="42">
        <f>VLOOKUP(B11724,Invoices!A:I,9,TRUE)</f>
        <v>2022</v>
      </c>
    </row>
    <row r="11725" spans="1:10" x14ac:dyDescent="0.15">
      <c r="A11725" t="s">
        <v>15085</v>
      </c>
      <c r="B11725" t="s">
        <v>2437</v>
      </c>
      <c r="C11725" t="s">
        <v>99</v>
      </c>
      <c r="D11725" t="s">
        <v>84</v>
      </c>
      <c r="E11725">
        <v>2</v>
      </c>
      <c r="F11725" s="8">
        <f>VLOOKUP(C11725,Products!$A$2:$E$20,5,TRUE)</f>
        <v>3.5</v>
      </c>
      <c r="G11725" s="8">
        <f t="shared" si="366"/>
        <v>7</v>
      </c>
      <c r="H11725" s="8">
        <f>VLOOKUP(C11725,Products!$A$2:$F$20,6,TRUE)</f>
        <v>0.54999999999999982</v>
      </c>
      <c r="I11725" s="8">
        <f t="shared" si="367"/>
        <v>1.0999999999999996</v>
      </c>
      <c r="J11725" s="42">
        <f>VLOOKUP(B11725,Invoices!A:I,9,TRUE)</f>
        <v>2022</v>
      </c>
    </row>
    <row r="11726" spans="1:10" x14ac:dyDescent="0.15">
      <c r="A11726" t="s">
        <v>15086</v>
      </c>
      <c r="B11726" t="s">
        <v>2437</v>
      </c>
      <c r="C11726" t="s">
        <v>100</v>
      </c>
      <c r="D11726" t="s">
        <v>78</v>
      </c>
      <c r="E11726">
        <v>10</v>
      </c>
      <c r="F11726" s="8">
        <f>VLOOKUP(C11726,Products!$A$2:$E$20,5,TRUE)</f>
        <v>49.95</v>
      </c>
      <c r="G11726" s="8">
        <f t="shared" si="366"/>
        <v>499.5</v>
      </c>
      <c r="H11726" s="8">
        <f>VLOOKUP(C11726,Products!$A$2:$F$20,6,TRUE)</f>
        <v>19.950000000000003</v>
      </c>
      <c r="I11726" s="8">
        <f t="shared" si="367"/>
        <v>199.50000000000003</v>
      </c>
      <c r="J11726" s="42">
        <f>VLOOKUP(B11726,Invoices!A:I,9,TRUE)</f>
        <v>2022</v>
      </c>
    </row>
    <row r="11727" spans="1:10" x14ac:dyDescent="0.15">
      <c r="A11727" t="s">
        <v>15087</v>
      </c>
      <c r="B11727" t="s">
        <v>2438</v>
      </c>
      <c r="C11727" t="s">
        <v>99</v>
      </c>
      <c r="D11727" t="s">
        <v>84</v>
      </c>
      <c r="E11727">
        <v>25</v>
      </c>
      <c r="F11727" s="8">
        <f>VLOOKUP(C11727,Products!$A$2:$E$20,5,TRUE)</f>
        <v>3.5</v>
      </c>
      <c r="G11727" s="8">
        <f t="shared" si="366"/>
        <v>87.5</v>
      </c>
      <c r="H11727" s="8">
        <f>VLOOKUP(C11727,Products!$A$2:$F$20,6,TRUE)</f>
        <v>0.54999999999999982</v>
      </c>
      <c r="I11727" s="8">
        <f t="shared" si="367"/>
        <v>13.749999999999996</v>
      </c>
      <c r="J11727" s="42">
        <f>VLOOKUP(B11727,Invoices!A:I,9,TRUE)</f>
        <v>2022</v>
      </c>
    </row>
    <row r="11728" spans="1:10" x14ac:dyDescent="0.15">
      <c r="A11728" t="s">
        <v>15088</v>
      </c>
      <c r="B11728" t="s">
        <v>2439</v>
      </c>
      <c r="C11728" t="s">
        <v>93</v>
      </c>
      <c r="D11728" t="s">
        <v>76</v>
      </c>
      <c r="E11728">
        <v>1</v>
      </c>
      <c r="F11728" s="8">
        <f>VLOOKUP(C11728,Products!$A$2:$E$20,5,TRUE)</f>
        <v>9.9499999999999993</v>
      </c>
      <c r="G11728" s="8">
        <f t="shared" si="366"/>
        <v>9.9499999999999993</v>
      </c>
      <c r="H11728" s="8">
        <f>VLOOKUP(C11728,Products!$A$2:$F$20,6,TRUE)</f>
        <v>1.9499999999999993</v>
      </c>
      <c r="I11728" s="8">
        <f t="shared" si="367"/>
        <v>1.9499999999999993</v>
      </c>
      <c r="J11728" s="42">
        <f>VLOOKUP(B11728,Invoices!A:I,9,TRUE)</f>
        <v>2022</v>
      </c>
    </row>
    <row r="11729" spans="1:10" x14ac:dyDescent="0.15">
      <c r="A11729" t="s">
        <v>15089</v>
      </c>
      <c r="B11729" t="s">
        <v>2439</v>
      </c>
      <c r="C11729" t="s">
        <v>105</v>
      </c>
      <c r="D11729" t="s">
        <v>81</v>
      </c>
      <c r="E11729">
        <v>10</v>
      </c>
      <c r="F11729" s="8">
        <f>VLOOKUP(C11729,Products!$A$2:$E$20,5,TRUE)</f>
        <v>8.9499999999999993</v>
      </c>
      <c r="G11729" s="8">
        <f t="shared" si="366"/>
        <v>89.5</v>
      </c>
      <c r="H11729" s="8">
        <f>VLOOKUP(C11729,Products!$A$2:$F$20,6,TRUE)</f>
        <v>3.1999999999999993</v>
      </c>
      <c r="I11729" s="8">
        <f t="shared" si="367"/>
        <v>31.999999999999993</v>
      </c>
      <c r="J11729" s="42">
        <f>VLOOKUP(B11729,Invoices!A:I,9,TRUE)</f>
        <v>2022</v>
      </c>
    </row>
    <row r="11730" spans="1:10" x14ac:dyDescent="0.15">
      <c r="A11730" t="s">
        <v>15090</v>
      </c>
      <c r="B11730" t="s">
        <v>2439</v>
      </c>
      <c r="C11730" t="s">
        <v>90</v>
      </c>
      <c r="D11730" t="s">
        <v>72</v>
      </c>
      <c r="E11730">
        <v>2</v>
      </c>
      <c r="F11730" s="8">
        <f>VLOOKUP(C11730,Products!$A$2:$E$20,5,TRUE)</f>
        <v>8.9499999999999993</v>
      </c>
      <c r="G11730" s="8">
        <f t="shared" si="366"/>
        <v>17.899999999999999</v>
      </c>
      <c r="H11730" s="8">
        <f>VLOOKUP(C11730,Products!$A$2:$F$20,6,TRUE)</f>
        <v>5.6999999999999993</v>
      </c>
      <c r="I11730" s="8">
        <f t="shared" si="367"/>
        <v>11.399999999999999</v>
      </c>
      <c r="J11730" s="42">
        <f>VLOOKUP(B11730,Invoices!A:I,9,TRUE)</f>
        <v>2022</v>
      </c>
    </row>
    <row r="11731" spans="1:10" x14ac:dyDescent="0.15">
      <c r="A11731" t="s">
        <v>15091</v>
      </c>
      <c r="B11731" t="s">
        <v>2439</v>
      </c>
      <c r="C11731" t="s">
        <v>96</v>
      </c>
      <c r="D11731" t="s">
        <v>75</v>
      </c>
      <c r="E11731">
        <v>6</v>
      </c>
      <c r="F11731" s="8">
        <f>VLOOKUP(C11731,Products!$A$2:$E$20,5,TRUE)</f>
        <v>79.95</v>
      </c>
      <c r="G11731" s="8">
        <f t="shared" si="366"/>
        <v>479.70000000000005</v>
      </c>
      <c r="H11731" s="8">
        <f>VLOOKUP(C11731,Products!$A$2:$F$20,6,TRUE)</f>
        <v>27.950000000000003</v>
      </c>
      <c r="I11731" s="8">
        <f t="shared" si="367"/>
        <v>167.70000000000002</v>
      </c>
      <c r="J11731" s="42">
        <f>VLOOKUP(B11731,Invoices!A:I,9,TRUE)</f>
        <v>2022</v>
      </c>
    </row>
    <row r="11732" spans="1:10" x14ac:dyDescent="0.15">
      <c r="A11732" t="s">
        <v>15092</v>
      </c>
      <c r="B11732" t="s">
        <v>2439</v>
      </c>
      <c r="C11732" t="s">
        <v>89</v>
      </c>
      <c r="D11732" t="s">
        <v>80</v>
      </c>
      <c r="E11732">
        <v>5</v>
      </c>
      <c r="F11732" s="8">
        <f>VLOOKUP(C11732,Products!$A$2:$E$20,5,TRUE)</f>
        <v>15.95</v>
      </c>
      <c r="G11732" s="8">
        <f t="shared" si="366"/>
        <v>79.75</v>
      </c>
      <c r="H11732" s="8">
        <f>VLOOKUP(C11732,Products!$A$2:$F$20,6,TRUE)</f>
        <v>6</v>
      </c>
      <c r="I11732" s="8">
        <f t="shared" si="367"/>
        <v>30</v>
      </c>
      <c r="J11732" s="42">
        <f>VLOOKUP(B11732,Invoices!A:I,9,TRUE)</f>
        <v>2022</v>
      </c>
    </row>
    <row r="11733" spans="1:10" x14ac:dyDescent="0.15">
      <c r="A11733" t="s">
        <v>15093</v>
      </c>
      <c r="B11733" t="s">
        <v>2439</v>
      </c>
      <c r="C11733" t="s">
        <v>104</v>
      </c>
      <c r="D11733" t="s">
        <v>71</v>
      </c>
      <c r="E11733">
        <v>5</v>
      </c>
      <c r="F11733" s="8">
        <f>VLOOKUP(C11733,Products!$A$2:$E$20,5,TRUE)</f>
        <v>2.95</v>
      </c>
      <c r="G11733" s="8">
        <f t="shared" si="366"/>
        <v>14.75</v>
      </c>
      <c r="H11733" s="8">
        <f>VLOOKUP(C11733,Products!$A$2:$F$20,6,TRUE)</f>
        <v>1.1500000000000001</v>
      </c>
      <c r="I11733" s="8">
        <f t="shared" si="367"/>
        <v>5.7500000000000009</v>
      </c>
      <c r="J11733" s="42">
        <f>VLOOKUP(B11733,Invoices!A:I,9,TRUE)</f>
        <v>2022</v>
      </c>
    </row>
    <row r="11734" spans="1:10" x14ac:dyDescent="0.15">
      <c r="A11734" t="s">
        <v>15094</v>
      </c>
      <c r="B11734" t="s">
        <v>2439</v>
      </c>
      <c r="C11734" t="s">
        <v>94</v>
      </c>
      <c r="D11734" t="s">
        <v>86</v>
      </c>
      <c r="E11734">
        <v>1</v>
      </c>
      <c r="F11734" s="8">
        <f>VLOOKUP(C11734,Products!$A$2:$E$20,5,TRUE)</f>
        <v>3.5</v>
      </c>
      <c r="G11734" s="8">
        <f t="shared" si="366"/>
        <v>3.5</v>
      </c>
      <c r="H11734" s="8">
        <f>VLOOKUP(C11734,Products!$A$2:$F$20,6,TRUE)</f>
        <v>0.54999999999999982</v>
      </c>
      <c r="I11734" s="8">
        <f t="shared" si="367"/>
        <v>0.54999999999999982</v>
      </c>
      <c r="J11734" s="42">
        <f>VLOOKUP(B11734,Invoices!A:I,9,TRUE)</f>
        <v>2022</v>
      </c>
    </row>
    <row r="11735" spans="1:10" x14ac:dyDescent="0.15">
      <c r="A11735" t="s">
        <v>15095</v>
      </c>
      <c r="B11735" t="s">
        <v>2439</v>
      </c>
      <c r="C11735" t="s">
        <v>103</v>
      </c>
      <c r="D11735" t="s">
        <v>77</v>
      </c>
      <c r="E11735">
        <v>5</v>
      </c>
      <c r="F11735" s="8">
        <f>VLOOKUP(C11735,Products!$A$2:$E$20,5,TRUE)</f>
        <v>8.9499999999999993</v>
      </c>
      <c r="G11735" s="8">
        <f t="shared" si="366"/>
        <v>44.75</v>
      </c>
      <c r="H11735" s="8">
        <f>VLOOKUP(C11735,Products!$A$2:$F$20,6,TRUE)</f>
        <v>3.1999999999999993</v>
      </c>
      <c r="I11735" s="8">
        <f t="shared" si="367"/>
        <v>15.999999999999996</v>
      </c>
      <c r="J11735" s="42">
        <f>VLOOKUP(B11735,Invoices!A:I,9,TRUE)</f>
        <v>2022</v>
      </c>
    </row>
    <row r="11736" spans="1:10" x14ac:dyDescent="0.15">
      <c r="A11736" t="s">
        <v>15096</v>
      </c>
      <c r="B11736" t="s">
        <v>2439</v>
      </c>
      <c r="C11736" t="s">
        <v>95</v>
      </c>
      <c r="D11736" t="s">
        <v>73</v>
      </c>
      <c r="E11736">
        <v>1</v>
      </c>
      <c r="F11736" s="8">
        <f>VLOOKUP(C11736,Products!$A$2:$E$20,5,TRUE)</f>
        <v>12.95</v>
      </c>
      <c r="G11736" s="8">
        <f t="shared" si="366"/>
        <v>12.95</v>
      </c>
      <c r="H11736" s="8">
        <f>VLOOKUP(C11736,Products!$A$2:$F$20,6,TRUE)</f>
        <v>4.1999999999999993</v>
      </c>
      <c r="I11736" s="8">
        <f t="shared" si="367"/>
        <v>4.1999999999999993</v>
      </c>
      <c r="J11736" s="42">
        <f>VLOOKUP(B11736,Invoices!A:I,9,TRUE)</f>
        <v>2022</v>
      </c>
    </row>
    <row r="11737" spans="1:10" x14ac:dyDescent="0.15">
      <c r="A11737" t="s">
        <v>15097</v>
      </c>
      <c r="B11737" t="s">
        <v>2439</v>
      </c>
      <c r="C11737" t="s">
        <v>100</v>
      </c>
      <c r="D11737" t="s">
        <v>78</v>
      </c>
      <c r="E11737">
        <v>10</v>
      </c>
      <c r="F11737" s="8">
        <f>VLOOKUP(C11737,Products!$A$2:$E$20,5,TRUE)</f>
        <v>49.95</v>
      </c>
      <c r="G11737" s="8">
        <f t="shared" si="366"/>
        <v>499.5</v>
      </c>
      <c r="H11737" s="8">
        <f>VLOOKUP(C11737,Products!$A$2:$F$20,6,TRUE)</f>
        <v>19.950000000000003</v>
      </c>
      <c r="I11737" s="8">
        <f t="shared" si="367"/>
        <v>199.50000000000003</v>
      </c>
      <c r="J11737" s="42">
        <f>VLOOKUP(B11737,Invoices!A:I,9,TRUE)</f>
        <v>2022</v>
      </c>
    </row>
    <row r="11738" spans="1:10" x14ac:dyDescent="0.15">
      <c r="A11738" t="s">
        <v>15098</v>
      </c>
      <c r="B11738" t="s">
        <v>2439</v>
      </c>
      <c r="C11738" t="s">
        <v>101</v>
      </c>
      <c r="D11738" t="s">
        <v>69</v>
      </c>
      <c r="E11738">
        <v>15</v>
      </c>
      <c r="F11738" s="8">
        <f>VLOOKUP(C11738,Products!$A$2:$E$20,5,TRUE)</f>
        <v>129.94999999999999</v>
      </c>
      <c r="G11738" s="8">
        <f t="shared" si="366"/>
        <v>1949.2499999999998</v>
      </c>
      <c r="H11738" s="8">
        <f>VLOOKUP(C11738,Products!$A$2:$F$20,6,TRUE)</f>
        <v>40.449999999999989</v>
      </c>
      <c r="I11738" s="8">
        <f t="shared" si="367"/>
        <v>606.74999999999977</v>
      </c>
      <c r="J11738" s="42">
        <f>VLOOKUP(B11738,Invoices!A:I,9,TRUE)</f>
        <v>2022</v>
      </c>
    </row>
    <row r="11739" spans="1:10" x14ac:dyDescent="0.15">
      <c r="A11739" t="s">
        <v>15099</v>
      </c>
      <c r="B11739" t="s">
        <v>2439</v>
      </c>
      <c r="C11739" t="s">
        <v>102</v>
      </c>
      <c r="D11739" t="s">
        <v>83</v>
      </c>
      <c r="E11739">
        <v>20</v>
      </c>
      <c r="F11739" s="8">
        <f>VLOOKUP(C11739,Products!$A$2:$E$20,5,TRUE)</f>
        <v>29.95</v>
      </c>
      <c r="G11739" s="8">
        <f t="shared" si="366"/>
        <v>599</v>
      </c>
      <c r="H11739" s="8">
        <f>VLOOKUP(C11739,Products!$A$2:$F$20,6,TRUE)</f>
        <v>15</v>
      </c>
      <c r="I11739" s="8">
        <f t="shared" si="367"/>
        <v>300</v>
      </c>
      <c r="J11739" s="42">
        <f>VLOOKUP(B11739,Invoices!A:I,9,TRUE)</f>
        <v>2022</v>
      </c>
    </row>
    <row r="11740" spans="1:10" x14ac:dyDescent="0.15">
      <c r="A11740" t="s">
        <v>15100</v>
      </c>
      <c r="B11740" t="s">
        <v>2439</v>
      </c>
      <c r="C11740" t="s">
        <v>87</v>
      </c>
      <c r="D11740" t="s">
        <v>68</v>
      </c>
      <c r="E11740">
        <v>1</v>
      </c>
      <c r="F11740" s="8">
        <f>VLOOKUP(C11740,Products!$A$2:$E$20,5,TRUE)</f>
        <v>19.95</v>
      </c>
      <c r="G11740" s="8">
        <f t="shared" si="366"/>
        <v>19.95</v>
      </c>
      <c r="H11740" s="8">
        <f>VLOOKUP(C11740,Products!$A$2:$F$20,6,TRUE)</f>
        <v>7.4499999999999993</v>
      </c>
      <c r="I11740" s="8">
        <f t="shared" si="367"/>
        <v>7.4499999999999993</v>
      </c>
      <c r="J11740" s="42">
        <f>VLOOKUP(B11740,Invoices!A:I,9,TRUE)</f>
        <v>2022</v>
      </c>
    </row>
    <row r="11741" spans="1:10" x14ac:dyDescent="0.15">
      <c r="A11741" t="s">
        <v>15101</v>
      </c>
      <c r="B11741" t="s">
        <v>2439</v>
      </c>
      <c r="C11741" t="s">
        <v>88</v>
      </c>
      <c r="D11741" t="s">
        <v>85</v>
      </c>
      <c r="E11741">
        <v>1</v>
      </c>
      <c r="F11741" s="8">
        <f>VLOOKUP(C11741,Products!$A$2:$E$20,5,TRUE)</f>
        <v>8.9499999999999993</v>
      </c>
      <c r="G11741" s="8">
        <f t="shared" si="366"/>
        <v>8.9499999999999993</v>
      </c>
      <c r="H11741" s="8">
        <f>VLOOKUP(C11741,Products!$A$2:$F$20,6,TRUE)</f>
        <v>5.6999999999999993</v>
      </c>
      <c r="I11741" s="8">
        <f t="shared" si="367"/>
        <v>5.6999999999999993</v>
      </c>
      <c r="J11741" s="42">
        <f>VLOOKUP(B11741,Invoices!A:I,9,TRUE)</f>
        <v>2022</v>
      </c>
    </row>
    <row r="11742" spans="1:10" x14ac:dyDescent="0.15">
      <c r="A11742" t="s">
        <v>15102</v>
      </c>
      <c r="B11742" t="s">
        <v>2439</v>
      </c>
      <c r="C11742" t="s">
        <v>92</v>
      </c>
      <c r="D11742" t="s">
        <v>82</v>
      </c>
      <c r="E11742">
        <v>6</v>
      </c>
      <c r="F11742" s="8">
        <f>VLOOKUP(C11742,Products!$A$2:$E$20,5,TRUE)</f>
        <v>19.95</v>
      </c>
      <c r="G11742" s="8">
        <f t="shared" si="366"/>
        <v>119.69999999999999</v>
      </c>
      <c r="H11742" s="8">
        <f>VLOOKUP(C11742,Products!$A$2:$F$20,6,TRUE)</f>
        <v>7.4499999999999993</v>
      </c>
      <c r="I11742" s="8">
        <f t="shared" si="367"/>
        <v>44.699999999999996</v>
      </c>
      <c r="J11742" s="42">
        <f>VLOOKUP(B11742,Invoices!A:I,9,TRUE)</f>
        <v>2022</v>
      </c>
    </row>
    <row r="11743" spans="1:10" x14ac:dyDescent="0.15">
      <c r="A11743" t="s">
        <v>15103</v>
      </c>
      <c r="B11743" t="s">
        <v>2439</v>
      </c>
      <c r="C11743" t="s">
        <v>99</v>
      </c>
      <c r="D11743" t="s">
        <v>84</v>
      </c>
      <c r="E11743">
        <v>1</v>
      </c>
      <c r="F11743" s="8">
        <f>VLOOKUP(C11743,Products!$A$2:$E$20,5,TRUE)</f>
        <v>3.5</v>
      </c>
      <c r="G11743" s="8">
        <f t="shared" si="366"/>
        <v>3.5</v>
      </c>
      <c r="H11743" s="8">
        <f>VLOOKUP(C11743,Products!$A$2:$F$20,6,TRUE)</f>
        <v>0.54999999999999982</v>
      </c>
      <c r="I11743" s="8">
        <f t="shared" si="367"/>
        <v>0.54999999999999982</v>
      </c>
      <c r="J11743" s="42">
        <f>VLOOKUP(B11743,Invoices!A:I,9,TRUE)</f>
        <v>2022</v>
      </c>
    </row>
    <row r="11744" spans="1:10" x14ac:dyDescent="0.15">
      <c r="A11744" t="s">
        <v>15104</v>
      </c>
      <c r="B11744" t="s">
        <v>2440</v>
      </c>
      <c r="C11744" t="s">
        <v>96</v>
      </c>
      <c r="D11744" t="s">
        <v>75</v>
      </c>
      <c r="E11744">
        <v>10</v>
      </c>
      <c r="F11744" s="8">
        <f>VLOOKUP(C11744,Products!$A$2:$E$20,5,TRUE)</f>
        <v>79.95</v>
      </c>
      <c r="G11744" s="8">
        <f t="shared" si="366"/>
        <v>799.5</v>
      </c>
      <c r="H11744" s="8">
        <f>VLOOKUP(C11744,Products!$A$2:$F$20,6,TRUE)</f>
        <v>27.950000000000003</v>
      </c>
      <c r="I11744" s="8">
        <f t="shared" si="367"/>
        <v>279.5</v>
      </c>
      <c r="J11744" s="42">
        <f>VLOOKUP(B11744,Invoices!A:I,9,TRUE)</f>
        <v>2022</v>
      </c>
    </row>
    <row r="11745" spans="1:10" x14ac:dyDescent="0.15">
      <c r="A11745" t="s">
        <v>15105</v>
      </c>
      <c r="B11745" t="s">
        <v>2441</v>
      </c>
      <c r="C11745" t="s">
        <v>92</v>
      </c>
      <c r="D11745" t="s">
        <v>82</v>
      </c>
      <c r="E11745">
        <v>4</v>
      </c>
      <c r="F11745" s="8">
        <f>VLOOKUP(C11745,Products!$A$2:$E$20,5,TRUE)</f>
        <v>19.95</v>
      </c>
      <c r="G11745" s="8">
        <f t="shared" si="366"/>
        <v>79.8</v>
      </c>
      <c r="H11745" s="8">
        <f>VLOOKUP(C11745,Products!$A$2:$F$20,6,TRUE)</f>
        <v>7.4499999999999993</v>
      </c>
      <c r="I11745" s="8">
        <f t="shared" si="367"/>
        <v>29.799999999999997</v>
      </c>
      <c r="J11745" s="42">
        <f>VLOOKUP(B11745,Invoices!A:I,9,TRUE)</f>
        <v>2022</v>
      </c>
    </row>
    <row r="11746" spans="1:10" x14ac:dyDescent="0.15">
      <c r="A11746" t="s">
        <v>15106</v>
      </c>
      <c r="B11746" t="s">
        <v>2441</v>
      </c>
      <c r="C11746" t="s">
        <v>104</v>
      </c>
      <c r="D11746" t="s">
        <v>71</v>
      </c>
      <c r="E11746">
        <v>1</v>
      </c>
      <c r="F11746" s="8">
        <f>VLOOKUP(C11746,Products!$A$2:$E$20,5,TRUE)</f>
        <v>2.95</v>
      </c>
      <c r="G11746" s="8">
        <f t="shared" si="366"/>
        <v>2.95</v>
      </c>
      <c r="H11746" s="8">
        <f>VLOOKUP(C11746,Products!$A$2:$F$20,6,TRUE)</f>
        <v>1.1500000000000001</v>
      </c>
      <c r="I11746" s="8">
        <f t="shared" si="367"/>
        <v>1.1500000000000001</v>
      </c>
      <c r="J11746" s="42">
        <f>VLOOKUP(B11746,Invoices!A:I,9,TRUE)</f>
        <v>2022</v>
      </c>
    </row>
    <row r="11747" spans="1:10" x14ac:dyDescent="0.15">
      <c r="A11747" t="s">
        <v>15107</v>
      </c>
      <c r="B11747" t="s">
        <v>2441</v>
      </c>
      <c r="C11747" t="s">
        <v>97</v>
      </c>
      <c r="D11747" t="s">
        <v>74</v>
      </c>
      <c r="E11747">
        <v>5</v>
      </c>
      <c r="F11747" s="8">
        <f>VLOOKUP(C11747,Products!$A$2:$E$20,5,TRUE)</f>
        <v>1.5</v>
      </c>
      <c r="G11747" s="8">
        <f t="shared" si="366"/>
        <v>7.5</v>
      </c>
      <c r="H11747" s="8">
        <f>VLOOKUP(C11747,Products!$A$2:$F$20,6,TRUE)</f>
        <v>0.5</v>
      </c>
      <c r="I11747" s="8">
        <f t="shared" si="367"/>
        <v>2.5</v>
      </c>
      <c r="J11747" s="42">
        <f>VLOOKUP(B11747,Invoices!A:I,9,TRUE)</f>
        <v>2022</v>
      </c>
    </row>
    <row r="11748" spans="1:10" x14ac:dyDescent="0.15">
      <c r="A11748" t="s">
        <v>15108</v>
      </c>
      <c r="B11748" t="s">
        <v>2441</v>
      </c>
      <c r="C11748" t="s">
        <v>93</v>
      </c>
      <c r="D11748" t="s">
        <v>76</v>
      </c>
      <c r="E11748">
        <v>10</v>
      </c>
      <c r="F11748" s="8">
        <f>VLOOKUP(C11748,Products!$A$2:$E$20,5,TRUE)</f>
        <v>9.9499999999999993</v>
      </c>
      <c r="G11748" s="8">
        <f t="shared" si="366"/>
        <v>99.5</v>
      </c>
      <c r="H11748" s="8">
        <f>VLOOKUP(C11748,Products!$A$2:$F$20,6,TRUE)</f>
        <v>1.9499999999999993</v>
      </c>
      <c r="I11748" s="8">
        <f t="shared" si="367"/>
        <v>19.499999999999993</v>
      </c>
      <c r="J11748" s="42">
        <f>VLOOKUP(B11748,Invoices!A:I,9,TRUE)</f>
        <v>2022</v>
      </c>
    </row>
    <row r="11749" spans="1:10" x14ac:dyDescent="0.15">
      <c r="A11749" t="s">
        <v>15109</v>
      </c>
      <c r="B11749" t="s">
        <v>2441</v>
      </c>
      <c r="C11749" t="s">
        <v>94</v>
      </c>
      <c r="D11749" t="s">
        <v>86</v>
      </c>
      <c r="E11749">
        <v>1</v>
      </c>
      <c r="F11749" s="8">
        <f>VLOOKUP(C11749,Products!$A$2:$E$20,5,TRUE)</f>
        <v>3.5</v>
      </c>
      <c r="G11749" s="8">
        <f t="shared" si="366"/>
        <v>3.5</v>
      </c>
      <c r="H11749" s="8">
        <f>VLOOKUP(C11749,Products!$A$2:$F$20,6,TRUE)</f>
        <v>0.54999999999999982</v>
      </c>
      <c r="I11749" s="8">
        <f t="shared" si="367"/>
        <v>0.54999999999999982</v>
      </c>
      <c r="J11749" s="42">
        <f>VLOOKUP(B11749,Invoices!A:I,9,TRUE)</f>
        <v>2022</v>
      </c>
    </row>
    <row r="11750" spans="1:10" x14ac:dyDescent="0.15">
      <c r="A11750" t="s">
        <v>15110</v>
      </c>
      <c r="B11750" t="s">
        <v>2441</v>
      </c>
      <c r="C11750" t="s">
        <v>87</v>
      </c>
      <c r="D11750" t="s">
        <v>68</v>
      </c>
      <c r="E11750">
        <v>15</v>
      </c>
      <c r="F11750" s="8">
        <f>VLOOKUP(C11750,Products!$A$2:$E$20,5,TRUE)</f>
        <v>19.95</v>
      </c>
      <c r="G11750" s="8">
        <f t="shared" si="366"/>
        <v>299.25</v>
      </c>
      <c r="H11750" s="8">
        <f>VLOOKUP(C11750,Products!$A$2:$F$20,6,TRUE)</f>
        <v>7.4499999999999993</v>
      </c>
      <c r="I11750" s="8">
        <f t="shared" si="367"/>
        <v>111.74999999999999</v>
      </c>
      <c r="J11750" s="42">
        <f>VLOOKUP(B11750,Invoices!A:I,9,TRUE)</f>
        <v>2022</v>
      </c>
    </row>
    <row r="11751" spans="1:10" x14ac:dyDescent="0.15">
      <c r="A11751" t="s">
        <v>15111</v>
      </c>
      <c r="B11751" t="s">
        <v>2441</v>
      </c>
      <c r="C11751" t="s">
        <v>100</v>
      </c>
      <c r="D11751" t="s">
        <v>78</v>
      </c>
      <c r="E11751">
        <v>3</v>
      </c>
      <c r="F11751" s="8">
        <f>VLOOKUP(C11751,Products!$A$2:$E$20,5,TRUE)</f>
        <v>49.95</v>
      </c>
      <c r="G11751" s="8">
        <f t="shared" si="366"/>
        <v>149.85000000000002</v>
      </c>
      <c r="H11751" s="8">
        <f>VLOOKUP(C11751,Products!$A$2:$F$20,6,TRUE)</f>
        <v>19.950000000000003</v>
      </c>
      <c r="I11751" s="8">
        <f t="shared" si="367"/>
        <v>59.850000000000009</v>
      </c>
      <c r="J11751" s="42">
        <f>VLOOKUP(B11751,Invoices!A:I,9,TRUE)</f>
        <v>2022</v>
      </c>
    </row>
    <row r="11752" spans="1:10" x14ac:dyDescent="0.15">
      <c r="A11752" t="s">
        <v>15112</v>
      </c>
      <c r="B11752" t="s">
        <v>2441</v>
      </c>
      <c r="C11752" t="s">
        <v>96</v>
      </c>
      <c r="D11752" t="s">
        <v>75</v>
      </c>
      <c r="E11752">
        <v>1</v>
      </c>
      <c r="F11752" s="8">
        <f>VLOOKUP(C11752,Products!$A$2:$E$20,5,TRUE)</f>
        <v>79.95</v>
      </c>
      <c r="G11752" s="8">
        <f t="shared" si="366"/>
        <v>79.95</v>
      </c>
      <c r="H11752" s="8">
        <f>VLOOKUP(C11752,Products!$A$2:$F$20,6,TRUE)</f>
        <v>27.950000000000003</v>
      </c>
      <c r="I11752" s="8">
        <f t="shared" si="367"/>
        <v>27.950000000000003</v>
      </c>
      <c r="J11752" s="42">
        <f>VLOOKUP(B11752,Invoices!A:I,9,TRUE)</f>
        <v>2022</v>
      </c>
    </row>
    <row r="11753" spans="1:10" x14ac:dyDescent="0.15">
      <c r="A11753" t="s">
        <v>15113</v>
      </c>
      <c r="B11753" t="s">
        <v>2441</v>
      </c>
      <c r="C11753" t="s">
        <v>101</v>
      </c>
      <c r="D11753" t="s">
        <v>69</v>
      </c>
      <c r="E11753">
        <v>10</v>
      </c>
      <c r="F11753" s="8">
        <f>VLOOKUP(C11753,Products!$A$2:$E$20,5,TRUE)</f>
        <v>129.94999999999999</v>
      </c>
      <c r="G11753" s="8">
        <f t="shared" si="366"/>
        <v>1299.5</v>
      </c>
      <c r="H11753" s="8">
        <f>VLOOKUP(C11753,Products!$A$2:$F$20,6,TRUE)</f>
        <v>40.449999999999989</v>
      </c>
      <c r="I11753" s="8">
        <f t="shared" si="367"/>
        <v>404.49999999999989</v>
      </c>
      <c r="J11753" s="42">
        <f>VLOOKUP(B11753,Invoices!A:I,9,TRUE)</f>
        <v>2022</v>
      </c>
    </row>
    <row r="11754" spans="1:10" x14ac:dyDescent="0.15">
      <c r="A11754" t="s">
        <v>15114</v>
      </c>
      <c r="B11754" t="s">
        <v>2442</v>
      </c>
      <c r="C11754" t="s">
        <v>93</v>
      </c>
      <c r="D11754" t="s">
        <v>76</v>
      </c>
      <c r="E11754">
        <v>2</v>
      </c>
      <c r="F11754" s="8">
        <f>VLOOKUP(C11754,Products!$A$2:$E$20,5,TRUE)</f>
        <v>9.9499999999999993</v>
      </c>
      <c r="G11754" s="8">
        <f t="shared" si="366"/>
        <v>19.899999999999999</v>
      </c>
      <c r="H11754" s="8">
        <f>VLOOKUP(C11754,Products!$A$2:$F$20,6,TRUE)</f>
        <v>1.9499999999999993</v>
      </c>
      <c r="I11754" s="8">
        <f t="shared" si="367"/>
        <v>3.8999999999999986</v>
      </c>
      <c r="J11754" s="42">
        <f>VLOOKUP(B11754,Invoices!A:I,9,TRUE)</f>
        <v>2022</v>
      </c>
    </row>
    <row r="11755" spans="1:10" x14ac:dyDescent="0.15">
      <c r="A11755" t="s">
        <v>15115</v>
      </c>
      <c r="B11755" t="s">
        <v>2442</v>
      </c>
      <c r="C11755" t="s">
        <v>92</v>
      </c>
      <c r="D11755" t="s">
        <v>82</v>
      </c>
      <c r="E11755">
        <v>6</v>
      </c>
      <c r="F11755" s="8">
        <f>VLOOKUP(C11755,Products!$A$2:$E$20,5,TRUE)</f>
        <v>19.95</v>
      </c>
      <c r="G11755" s="8">
        <f t="shared" si="366"/>
        <v>119.69999999999999</v>
      </c>
      <c r="H11755" s="8">
        <f>VLOOKUP(C11755,Products!$A$2:$F$20,6,TRUE)</f>
        <v>7.4499999999999993</v>
      </c>
      <c r="I11755" s="8">
        <f t="shared" si="367"/>
        <v>44.699999999999996</v>
      </c>
      <c r="J11755" s="42">
        <f>VLOOKUP(B11755,Invoices!A:I,9,TRUE)</f>
        <v>2022</v>
      </c>
    </row>
    <row r="11756" spans="1:10" x14ac:dyDescent="0.15">
      <c r="A11756" t="s">
        <v>15116</v>
      </c>
      <c r="B11756" t="s">
        <v>2442</v>
      </c>
      <c r="C11756" t="s">
        <v>96</v>
      </c>
      <c r="D11756" t="s">
        <v>75</v>
      </c>
      <c r="E11756">
        <v>20</v>
      </c>
      <c r="F11756" s="8">
        <f>VLOOKUP(C11756,Products!$A$2:$E$20,5,TRUE)</f>
        <v>79.95</v>
      </c>
      <c r="G11756" s="8">
        <f t="shared" si="366"/>
        <v>1599</v>
      </c>
      <c r="H11756" s="8">
        <f>VLOOKUP(C11756,Products!$A$2:$F$20,6,TRUE)</f>
        <v>27.950000000000003</v>
      </c>
      <c r="I11756" s="8">
        <f t="shared" si="367"/>
        <v>559</v>
      </c>
      <c r="J11756" s="42">
        <f>VLOOKUP(B11756,Invoices!A:I,9,TRUE)</f>
        <v>2022</v>
      </c>
    </row>
    <row r="11757" spans="1:10" x14ac:dyDescent="0.15">
      <c r="A11757" t="s">
        <v>15117</v>
      </c>
      <c r="B11757" t="s">
        <v>2442</v>
      </c>
      <c r="C11757" t="s">
        <v>100</v>
      </c>
      <c r="D11757" t="s">
        <v>78</v>
      </c>
      <c r="E11757">
        <v>1</v>
      </c>
      <c r="F11757" s="8">
        <f>VLOOKUP(C11757,Products!$A$2:$E$20,5,TRUE)</f>
        <v>49.95</v>
      </c>
      <c r="G11757" s="8">
        <f t="shared" si="366"/>
        <v>49.95</v>
      </c>
      <c r="H11757" s="8">
        <f>VLOOKUP(C11757,Products!$A$2:$F$20,6,TRUE)</f>
        <v>19.950000000000003</v>
      </c>
      <c r="I11757" s="8">
        <f t="shared" si="367"/>
        <v>19.950000000000003</v>
      </c>
      <c r="J11757" s="42">
        <f>VLOOKUP(B11757,Invoices!A:I,9,TRUE)</f>
        <v>2022</v>
      </c>
    </row>
    <row r="11758" spans="1:10" x14ac:dyDescent="0.15">
      <c r="A11758" t="s">
        <v>15118</v>
      </c>
      <c r="B11758" t="s">
        <v>2442</v>
      </c>
      <c r="C11758" t="s">
        <v>102</v>
      </c>
      <c r="D11758" t="s">
        <v>83</v>
      </c>
      <c r="E11758">
        <v>24</v>
      </c>
      <c r="F11758" s="8">
        <f>VLOOKUP(C11758,Products!$A$2:$E$20,5,TRUE)</f>
        <v>29.95</v>
      </c>
      <c r="G11758" s="8">
        <f t="shared" si="366"/>
        <v>718.8</v>
      </c>
      <c r="H11758" s="8">
        <f>VLOOKUP(C11758,Products!$A$2:$F$20,6,TRUE)</f>
        <v>15</v>
      </c>
      <c r="I11758" s="8">
        <f t="shared" si="367"/>
        <v>360</v>
      </c>
      <c r="J11758" s="42">
        <f>VLOOKUP(B11758,Invoices!A:I,9,TRUE)</f>
        <v>2022</v>
      </c>
    </row>
    <row r="11759" spans="1:10" x14ac:dyDescent="0.15">
      <c r="A11759" t="s">
        <v>15119</v>
      </c>
      <c r="B11759" t="s">
        <v>2442</v>
      </c>
      <c r="C11759" t="s">
        <v>103</v>
      </c>
      <c r="D11759" t="s">
        <v>77</v>
      </c>
      <c r="E11759">
        <v>1</v>
      </c>
      <c r="F11759" s="8">
        <f>VLOOKUP(C11759,Products!$A$2:$E$20,5,TRUE)</f>
        <v>8.9499999999999993</v>
      </c>
      <c r="G11759" s="8">
        <f t="shared" si="366"/>
        <v>8.9499999999999993</v>
      </c>
      <c r="H11759" s="8">
        <f>VLOOKUP(C11759,Products!$A$2:$F$20,6,TRUE)</f>
        <v>3.1999999999999993</v>
      </c>
      <c r="I11759" s="8">
        <f t="shared" si="367"/>
        <v>3.1999999999999993</v>
      </c>
      <c r="J11759" s="42">
        <f>VLOOKUP(B11759,Invoices!A:I,9,TRUE)</f>
        <v>2022</v>
      </c>
    </row>
    <row r="11760" spans="1:10" x14ac:dyDescent="0.15">
      <c r="A11760" t="s">
        <v>15120</v>
      </c>
      <c r="B11760" t="s">
        <v>2442</v>
      </c>
      <c r="C11760" t="s">
        <v>90</v>
      </c>
      <c r="D11760" t="s">
        <v>72</v>
      </c>
      <c r="E11760">
        <v>10</v>
      </c>
      <c r="F11760" s="8">
        <f>VLOOKUP(C11760,Products!$A$2:$E$20,5,TRUE)</f>
        <v>8.9499999999999993</v>
      </c>
      <c r="G11760" s="8">
        <f t="shared" si="366"/>
        <v>89.5</v>
      </c>
      <c r="H11760" s="8">
        <f>VLOOKUP(C11760,Products!$A$2:$F$20,6,TRUE)</f>
        <v>5.6999999999999993</v>
      </c>
      <c r="I11760" s="8">
        <f t="shared" si="367"/>
        <v>56.999999999999993</v>
      </c>
      <c r="J11760" s="42">
        <f>VLOOKUP(B11760,Invoices!A:I,9,TRUE)</f>
        <v>2022</v>
      </c>
    </row>
    <row r="11761" spans="1:10" x14ac:dyDescent="0.15">
      <c r="A11761" t="s">
        <v>15121</v>
      </c>
      <c r="B11761" t="s">
        <v>2442</v>
      </c>
      <c r="C11761" t="s">
        <v>88</v>
      </c>
      <c r="D11761" t="s">
        <v>85</v>
      </c>
      <c r="E11761">
        <v>6</v>
      </c>
      <c r="F11761" s="8">
        <f>VLOOKUP(C11761,Products!$A$2:$E$20,5,TRUE)</f>
        <v>8.9499999999999993</v>
      </c>
      <c r="G11761" s="8">
        <f t="shared" si="366"/>
        <v>53.699999999999996</v>
      </c>
      <c r="H11761" s="8">
        <f>VLOOKUP(C11761,Products!$A$2:$F$20,6,TRUE)</f>
        <v>5.6999999999999993</v>
      </c>
      <c r="I11761" s="8">
        <f t="shared" si="367"/>
        <v>34.199999999999996</v>
      </c>
      <c r="J11761" s="42">
        <f>VLOOKUP(B11761,Invoices!A:I,9,TRUE)</f>
        <v>2022</v>
      </c>
    </row>
    <row r="11762" spans="1:10" x14ac:dyDescent="0.15">
      <c r="A11762" t="s">
        <v>15122</v>
      </c>
      <c r="B11762" t="s">
        <v>2442</v>
      </c>
      <c r="C11762" t="s">
        <v>97</v>
      </c>
      <c r="D11762" t="s">
        <v>74</v>
      </c>
      <c r="E11762">
        <v>6</v>
      </c>
      <c r="F11762" s="8">
        <f>VLOOKUP(C11762,Products!$A$2:$E$20,5,TRUE)</f>
        <v>1.5</v>
      </c>
      <c r="G11762" s="8">
        <f t="shared" si="366"/>
        <v>9</v>
      </c>
      <c r="H11762" s="8">
        <f>VLOOKUP(C11762,Products!$A$2:$F$20,6,TRUE)</f>
        <v>0.5</v>
      </c>
      <c r="I11762" s="8">
        <f t="shared" si="367"/>
        <v>3</v>
      </c>
      <c r="J11762" s="42">
        <f>VLOOKUP(B11762,Invoices!A:I,9,TRUE)</f>
        <v>2022</v>
      </c>
    </row>
    <row r="11763" spans="1:10" x14ac:dyDescent="0.15">
      <c r="A11763" t="s">
        <v>15123</v>
      </c>
      <c r="B11763" t="s">
        <v>2442</v>
      </c>
      <c r="C11763" t="s">
        <v>99</v>
      </c>
      <c r="D11763" t="s">
        <v>84</v>
      </c>
      <c r="E11763">
        <v>1</v>
      </c>
      <c r="F11763" s="8">
        <f>VLOOKUP(C11763,Products!$A$2:$E$20,5,TRUE)</f>
        <v>3.5</v>
      </c>
      <c r="G11763" s="8">
        <f t="shared" si="366"/>
        <v>3.5</v>
      </c>
      <c r="H11763" s="8">
        <f>VLOOKUP(C11763,Products!$A$2:$F$20,6,TRUE)</f>
        <v>0.54999999999999982</v>
      </c>
      <c r="I11763" s="8">
        <f t="shared" si="367"/>
        <v>0.54999999999999982</v>
      </c>
      <c r="J11763" s="42">
        <f>VLOOKUP(B11763,Invoices!A:I,9,TRUE)</f>
        <v>2022</v>
      </c>
    </row>
    <row r="11764" spans="1:10" x14ac:dyDescent="0.15">
      <c r="A11764" t="s">
        <v>15124</v>
      </c>
      <c r="B11764" t="s">
        <v>2442</v>
      </c>
      <c r="C11764" t="s">
        <v>105</v>
      </c>
      <c r="D11764" t="s">
        <v>81</v>
      </c>
      <c r="E11764">
        <v>1</v>
      </c>
      <c r="F11764" s="8">
        <f>VLOOKUP(C11764,Products!$A$2:$E$20,5,TRUE)</f>
        <v>8.9499999999999993</v>
      </c>
      <c r="G11764" s="8">
        <f t="shared" si="366"/>
        <v>8.9499999999999993</v>
      </c>
      <c r="H11764" s="8">
        <f>VLOOKUP(C11764,Products!$A$2:$F$20,6,TRUE)</f>
        <v>3.1999999999999993</v>
      </c>
      <c r="I11764" s="8">
        <f t="shared" si="367"/>
        <v>3.1999999999999993</v>
      </c>
      <c r="J11764" s="42">
        <f>VLOOKUP(B11764,Invoices!A:I,9,TRUE)</f>
        <v>2022</v>
      </c>
    </row>
    <row r="11765" spans="1:10" x14ac:dyDescent="0.15">
      <c r="A11765" t="s">
        <v>15125</v>
      </c>
      <c r="B11765" t="s">
        <v>2442</v>
      </c>
      <c r="C11765" t="s">
        <v>104</v>
      </c>
      <c r="D11765" t="s">
        <v>71</v>
      </c>
      <c r="E11765">
        <v>1</v>
      </c>
      <c r="F11765" s="8">
        <f>VLOOKUP(C11765,Products!$A$2:$E$20,5,TRUE)</f>
        <v>2.95</v>
      </c>
      <c r="G11765" s="8">
        <f t="shared" si="366"/>
        <v>2.95</v>
      </c>
      <c r="H11765" s="8">
        <f>VLOOKUP(C11765,Products!$A$2:$F$20,6,TRUE)</f>
        <v>1.1500000000000001</v>
      </c>
      <c r="I11765" s="8">
        <f t="shared" si="367"/>
        <v>1.1500000000000001</v>
      </c>
      <c r="J11765" s="42">
        <f>VLOOKUP(B11765,Invoices!A:I,9,TRUE)</f>
        <v>2022</v>
      </c>
    </row>
    <row r="11766" spans="1:10" x14ac:dyDescent="0.15">
      <c r="A11766" t="s">
        <v>15126</v>
      </c>
      <c r="B11766" t="s">
        <v>2442</v>
      </c>
      <c r="C11766" t="s">
        <v>101</v>
      </c>
      <c r="D11766" t="s">
        <v>69</v>
      </c>
      <c r="E11766">
        <v>24</v>
      </c>
      <c r="F11766" s="8">
        <f>VLOOKUP(C11766,Products!$A$2:$E$20,5,TRUE)</f>
        <v>129.94999999999999</v>
      </c>
      <c r="G11766" s="8">
        <f t="shared" si="366"/>
        <v>3118.7999999999997</v>
      </c>
      <c r="H11766" s="8">
        <f>VLOOKUP(C11766,Products!$A$2:$F$20,6,TRUE)</f>
        <v>40.449999999999989</v>
      </c>
      <c r="I11766" s="8">
        <f t="shared" si="367"/>
        <v>970.79999999999973</v>
      </c>
      <c r="J11766" s="42">
        <f>VLOOKUP(B11766,Invoices!A:I,9,TRUE)</f>
        <v>2022</v>
      </c>
    </row>
    <row r="11767" spans="1:10" x14ac:dyDescent="0.15">
      <c r="A11767" t="s">
        <v>15127</v>
      </c>
      <c r="B11767" t="s">
        <v>2442</v>
      </c>
      <c r="C11767" t="s">
        <v>94</v>
      </c>
      <c r="D11767" t="s">
        <v>86</v>
      </c>
      <c r="E11767">
        <v>1</v>
      </c>
      <c r="F11767" s="8">
        <f>VLOOKUP(C11767,Products!$A$2:$E$20,5,TRUE)</f>
        <v>3.5</v>
      </c>
      <c r="G11767" s="8">
        <f t="shared" si="366"/>
        <v>3.5</v>
      </c>
      <c r="H11767" s="8">
        <f>VLOOKUP(C11767,Products!$A$2:$F$20,6,TRUE)</f>
        <v>0.54999999999999982</v>
      </c>
      <c r="I11767" s="8">
        <f t="shared" si="367"/>
        <v>0.54999999999999982</v>
      </c>
      <c r="J11767" s="42">
        <f>VLOOKUP(B11767,Invoices!A:I,9,TRUE)</f>
        <v>2022</v>
      </c>
    </row>
    <row r="11768" spans="1:10" x14ac:dyDescent="0.15">
      <c r="A11768" t="s">
        <v>15128</v>
      </c>
      <c r="B11768" t="s">
        <v>2443</v>
      </c>
      <c r="C11768" t="s">
        <v>96</v>
      </c>
      <c r="D11768" t="s">
        <v>75</v>
      </c>
      <c r="E11768">
        <v>10</v>
      </c>
      <c r="F11768" s="8">
        <f>VLOOKUP(C11768,Products!$A$2:$E$20,5,TRUE)</f>
        <v>79.95</v>
      </c>
      <c r="G11768" s="8">
        <f t="shared" si="366"/>
        <v>799.5</v>
      </c>
      <c r="H11768" s="8">
        <f>VLOOKUP(C11768,Products!$A$2:$F$20,6,TRUE)</f>
        <v>27.950000000000003</v>
      </c>
      <c r="I11768" s="8">
        <f t="shared" si="367"/>
        <v>279.5</v>
      </c>
      <c r="J11768" s="42">
        <f>VLOOKUP(B11768,Invoices!A:I,9,TRUE)</f>
        <v>2022</v>
      </c>
    </row>
    <row r="11769" spans="1:10" x14ac:dyDescent="0.15">
      <c r="A11769" t="s">
        <v>15129</v>
      </c>
      <c r="B11769" t="s">
        <v>2443</v>
      </c>
      <c r="C11769" t="s">
        <v>104</v>
      </c>
      <c r="D11769" t="s">
        <v>71</v>
      </c>
      <c r="E11769">
        <v>24</v>
      </c>
      <c r="F11769" s="8">
        <f>VLOOKUP(C11769,Products!$A$2:$E$20,5,TRUE)</f>
        <v>2.95</v>
      </c>
      <c r="G11769" s="8">
        <f t="shared" si="366"/>
        <v>70.800000000000011</v>
      </c>
      <c r="H11769" s="8">
        <f>VLOOKUP(C11769,Products!$A$2:$F$20,6,TRUE)</f>
        <v>1.1500000000000001</v>
      </c>
      <c r="I11769" s="8">
        <f t="shared" si="367"/>
        <v>27.6</v>
      </c>
      <c r="J11769" s="42">
        <f>VLOOKUP(B11769,Invoices!A:I,9,TRUE)</f>
        <v>2022</v>
      </c>
    </row>
    <row r="11770" spans="1:10" x14ac:dyDescent="0.15">
      <c r="A11770" t="s">
        <v>15130</v>
      </c>
      <c r="B11770" t="s">
        <v>2443</v>
      </c>
      <c r="C11770" t="s">
        <v>87</v>
      </c>
      <c r="D11770" t="s">
        <v>68</v>
      </c>
      <c r="E11770">
        <v>6</v>
      </c>
      <c r="F11770" s="8">
        <f>VLOOKUP(C11770,Products!$A$2:$E$20,5,TRUE)</f>
        <v>19.95</v>
      </c>
      <c r="G11770" s="8">
        <f t="shared" si="366"/>
        <v>119.69999999999999</v>
      </c>
      <c r="H11770" s="8">
        <f>VLOOKUP(C11770,Products!$A$2:$F$20,6,TRUE)</f>
        <v>7.4499999999999993</v>
      </c>
      <c r="I11770" s="8">
        <f t="shared" si="367"/>
        <v>44.699999999999996</v>
      </c>
      <c r="J11770" s="42">
        <f>VLOOKUP(B11770,Invoices!A:I,9,TRUE)</f>
        <v>2022</v>
      </c>
    </row>
    <row r="11771" spans="1:10" x14ac:dyDescent="0.15">
      <c r="A11771" t="s">
        <v>15131</v>
      </c>
      <c r="B11771" t="s">
        <v>2443</v>
      </c>
      <c r="C11771" t="s">
        <v>105</v>
      </c>
      <c r="D11771" t="s">
        <v>81</v>
      </c>
      <c r="E11771">
        <v>9</v>
      </c>
      <c r="F11771" s="8">
        <f>VLOOKUP(C11771,Products!$A$2:$E$20,5,TRUE)</f>
        <v>8.9499999999999993</v>
      </c>
      <c r="G11771" s="8">
        <f t="shared" si="366"/>
        <v>80.55</v>
      </c>
      <c r="H11771" s="8">
        <f>VLOOKUP(C11771,Products!$A$2:$F$20,6,TRUE)</f>
        <v>3.1999999999999993</v>
      </c>
      <c r="I11771" s="8">
        <f t="shared" si="367"/>
        <v>28.799999999999994</v>
      </c>
      <c r="J11771" s="42">
        <f>VLOOKUP(B11771,Invoices!A:I,9,TRUE)</f>
        <v>2022</v>
      </c>
    </row>
    <row r="11772" spans="1:10" x14ac:dyDescent="0.15">
      <c r="A11772" t="s">
        <v>15132</v>
      </c>
      <c r="B11772" t="s">
        <v>2443</v>
      </c>
      <c r="C11772" t="s">
        <v>94</v>
      </c>
      <c r="D11772" t="s">
        <v>86</v>
      </c>
      <c r="E11772">
        <v>1</v>
      </c>
      <c r="F11772" s="8">
        <f>VLOOKUP(C11772,Products!$A$2:$E$20,5,TRUE)</f>
        <v>3.5</v>
      </c>
      <c r="G11772" s="8">
        <f t="shared" si="366"/>
        <v>3.5</v>
      </c>
      <c r="H11772" s="8">
        <f>VLOOKUP(C11772,Products!$A$2:$F$20,6,TRUE)</f>
        <v>0.54999999999999982</v>
      </c>
      <c r="I11772" s="8">
        <f t="shared" si="367"/>
        <v>0.54999999999999982</v>
      </c>
      <c r="J11772" s="42">
        <f>VLOOKUP(B11772,Invoices!A:I,9,TRUE)</f>
        <v>2022</v>
      </c>
    </row>
    <row r="11773" spans="1:10" x14ac:dyDescent="0.15">
      <c r="A11773" t="s">
        <v>15133</v>
      </c>
      <c r="B11773" t="s">
        <v>2443</v>
      </c>
      <c r="C11773" t="s">
        <v>99</v>
      </c>
      <c r="D11773" t="s">
        <v>84</v>
      </c>
      <c r="E11773">
        <v>1</v>
      </c>
      <c r="F11773" s="8">
        <f>VLOOKUP(C11773,Products!$A$2:$E$20,5,TRUE)</f>
        <v>3.5</v>
      </c>
      <c r="G11773" s="8">
        <f t="shared" si="366"/>
        <v>3.5</v>
      </c>
      <c r="H11773" s="8">
        <f>VLOOKUP(C11773,Products!$A$2:$F$20,6,TRUE)</f>
        <v>0.54999999999999982</v>
      </c>
      <c r="I11773" s="8">
        <f t="shared" si="367"/>
        <v>0.54999999999999982</v>
      </c>
      <c r="J11773" s="42">
        <f>VLOOKUP(B11773,Invoices!A:I,9,TRUE)</f>
        <v>2022</v>
      </c>
    </row>
    <row r="11774" spans="1:10" x14ac:dyDescent="0.15">
      <c r="A11774" t="s">
        <v>15134</v>
      </c>
      <c r="B11774" t="s">
        <v>2443</v>
      </c>
      <c r="C11774" t="s">
        <v>88</v>
      </c>
      <c r="D11774" t="s">
        <v>85</v>
      </c>
      <c r="E11774">
        <v>50</v>
      </c>
      <c r="F11774" s="8">
        <f>VLOOKUP(C11774,Products!$A$2:$E$20,5,TRUE)</f>
        <v>8.9499999999999993</v>
      </c>
      <c r="G11774" s="8">
        <f t="shared" si="366"/>
        <v>447.49999999999994</v>
      </c>
      <c r="H11774" s="8">
        <f>VLOOKUP(C11774,Products!$A$2:$F$20,6,TRUE)</f>
        <v>5.6999999999999993</v>
      </c>
      <c r="I11774" s="8">
        <f t="shared" si="367"/>
        <v>284.99999999999994</v>
      </c>
      <c r="J11774" s="42">
        <f>VLOOKUP(B11774,Invoices!A:I,9,TRUE)</f>
        <v>2022</v>
      </c>
    </row>
    <row r="11775" spans="1:10" x14ac:dyDescent="0.15">
      <c r="A11775" t="s">
        <v>15135</v>
      </c>
      <c r="B11775" t="s">
        <v>2444</v>
      </c>
      <c r="C11775" t="s">
        <v>98</v>
      </c>
      <c r="D11775" t="s">
        <v>79</v>
      </c>
      <c r="E11775">
        <v>6</v>
      </c>
      <c r="F11775" s="8">
        <f>VLOOKUP(C11775,Products!$A$2:$E$20,5,TRUE)</f>
        <v>14.95</v>
      </c>
      <c r="G11775" s="8">
        <f t="shared" si="366"/>
        <v>89.699999999999989</v>
      </c>
      <c r="H11775" s="8">
        <f>VLOOKUP(C11775,Products!$A$2:$F$20,6,TRUE)</f>
        <v>3.0499999999999989</v>
      </c>
      <c r="I11775" s="8">
        <f t="shared" si="367"/>
        <v>18.299999999999994</v>
      </c>
      <c r="J11775" s="42">
        <f>VLOOKUP(B11775,Invoices!A:I,9,TRUE)</f>
        <v>2022</v>
      </c>
    </row>
    <row r="11776" spans="1:10" x14ac:dyDescent="0.15">
      <c r="A11776" t="s">
        <v>15136</v>
      </c>
      <c r="B11776" t="s">
        <v>2444</v>
      </c>
      <c r="C11776" t="s">
        <v>99</v>
      </c>
      <c r="D11776" t="s">
        <v>84</v>
      </c>
      <c r="E11776">
        <v>1</v>
      </c>
      <c r="F11776" s="8">
        <f>VLOOKUP(C11776,Products!$A$2:$E$20,5,TRUE)</f>
        <v>3.5</v>
      </c>
      <c r="G11776" s="8">
        <f t="shared" si="366"/>
        <v>3.5</v>
      </c>
      <c r="H11776" s="8">
        <f>VLOOKUP(C11776,Products!$A$2:$F$20,6,TRUE)</f>
        <v>0.54999999999999982</v>
      </c>
      <c r="I11776" s="8">
        <f t="shared" si="367"/>
        <v>0.54999999999999982</v>
      </c>
      <c r="J11776" s="42">
        <f>VLOOKUP(B11776,Invoices!A:I,9,TRUE)</f>
        <v>2022</v>
      </c>
    </row>
    <row r="11777" spans="1:10" x14ac:dyDescent="0.15">
      <c r="A11777" t="s">
        <v>15137</v>
      </c>
      <c r="B11777" t="s">
        <v>2444</v>
      </c>
      <c r="C11777" t="s">
        <v>96</v>
      </c>
      <c r="D11777" t="s">
        <v>75</v>
      </c>
      <c r="E11777">
        <v>1</v>
      </c>
      <c r="F11777" s="8">
        <f>VLOOKUP(C11777,Products!$A$2:$E$20,5,TRUE)</f>
        <v>79.95</v>
      </c>
      <c r="G11777" s="8">
        <f t="shared" si="366"/>
        <v>79.95</v>
      </c>
      <c r="H11777" s="8">
        <f>VLOOKUP(C11777,Products!$A$2:$F$20,6,TRUE)</f>
        <v>27.950000000000003</v>
      </c>
      <c r="I11777" s="8">
        <f t="shared" si="367"/>
        <v>27.950000000000003</v>
      </c>
      <c r="J11777" s="42">
        <f>VLOOKUP(B11777,Invoices!A:I,9,TRUE)</f>
        <v>2022</v>
      </c>
    </row>
    <row r="11778" spans="1:10" x14ac:dyDescent="0.15">
      <c r="A11778" t="s">
        <v>15138</v>
      </c>
      <c r="B11778" t="s">
        <v>2444</v>
      </c>
      <c r="C11778" t="s">
        <v>103</v>
      </c>
      <c r="D11778" t="s">
        <v>77</v>
      </c>
      <c r="E11778">
        <v>9</v>
      </c>
      <c r="F11778" s="8">
        <f>VLOOKUP(C11778,Products!$A$2:$E$20,5,TRUE)</f>
        <v>8.9499999999999993</v>
      </c>
      <c r="G11778" s="8">
        <f t="shared" si="366"/>
        <v>80.55</v>
      </c>
      <c r="H11778" s="8">
        <f>VLOOKUP(C11778,Products!$A$2:$F$20,6,TRUE)</f>
        <v>3.1999999999999993</v>
      </c>
      <c r="I11778" s="8">
        <f t="shared" si="367"/>
        <v>28.799999999999994</v>
      </c>
      <c r="J11778" s="42">
        <f>VLOOKUP(B11778,Invoices!A:I,9,TRUE)</f>
        <v>2022</v>
      </c>
    </row>
    <row r="11779" spans="1:10" x14ac:dyDescent="0.15">
      <c r="A11779" t="s">
        <v>15139</v>
      </c>
      <c r="B11779" t="s">
        <v>2445</v>
      </c>
      <c r="C11779" t="s">
        <v>103</v>
      </c>
      <c r="D11779" t="s">
        <v>77</v>
      </c>
      <c r="E11779">
        <v>1</v>
      </c>
      <c r="F11779" s="8">
        <f>VLOOKUP(C11779,Products!$A$2:$E$20,5,TRUE)</f>
        <v>8.9499999999999993</v>
      </c>
      <c r="G11779" s="8">
        <f t="shared" ref="G11779:G11842" si="368">F11779*E11779</f>
        <v>8.9499999999999993</v>
      </c>
      <c r="H11779" s="8">
        <f>VLOOKUP(C11779,Products!$A$2:$F$20,6,TRUE)</f>
        <v>3.1999999999999993</v>
      </c>
      <c r="I11779" s="8">
        <f t="shared" ref="I11779:I11842" si="369">H11779*E11779</f>
        <v>3.1999999999999993</v>
      </c>
      <c r="J11779" s="42">
        <f>VLOOKUP(B11779,Invoices!A:I,9,TRUE)</f>
        <v>2022</v>
      </c>
    </row>
    <row r="11780" spans="1:10" x14ac:dyDescent="0.15">
      <c r="A11780" t="s">
        <v>15140</v>
      </c>
      <c r="B11780" t="s">
        <v>2445</v>
      </c>
      <c r="C11780" t="s">
        <v>88</v>
      </c>
      <c r="D11780" t="s">
        <v>85</v>
      </c>
      <c r="E11780">
        <v>5</v>
      </c>
      <c r="F11780" s="8">
        <f>VLOOKUP(C11780,Products!$A$2:$E$20,5,TRUE)</f>
        <v>8.9499999999999993</v>
      </c>
      <c r="G11780" s="8">
        <f t="shared" si="368"/>
        <v>44.75</v>
      </c>
      <c r="H11780" s="8">
        <f>VLOOKUP(C11780,Products!$A$2:$F$20,6,TRUE)</f>
        <v>5.6999999999999993</v>
      </c>
      <c r="I11780" s="8">
        <f t="shared" si="369"/>
        <v>28.499999999999996</v>
      </c>
      <c r="J11780" s="42">
        <f>VLOOKUP(B11780,Invoices!A:I,9,TRUE)</f>
        <v>2022</v>
      </c>
    </row>
    <row r="11781" spans="1:10" x14ac:dyDescent="0.15">
      <c r="A11781" t="s">
        <v>15141</v>
      </c>
      <c r="B11781" t="s">
        <v>2445</v>
      </c>
      <c r="C11781" t="s">
        <v>105</v>
      </c>
      <c r="D11781" t="s">
        <v>81</v>
      </c>
      <c r="E11781">
        <v>2</v>
      </c>
      <c r="F11781" s="8">
        <f>VLOOKUP(C11781,Products!$A$2:$E$20,5,TRUE)</f>
        <v>8.9499999999999993</v>
      </c>
      <c r="G11781" s="8">
        <f t="shared" si="368"/>
        <v>17.899999999999999</v>
      </c>
      <c r="H11781" s="8">
        <f>VLOOKUP(C11781,Products!$A$2:$F$20,6,TRUE)</f>
        <v>3.1999999999999993</v>
      </c>
      <c r="I11781" s="8">
        <f t="shared" si="369"/>
        <v>6.3999999999999986</v>
      </c>
      <c r="J11781" s="42">
        <f>VLOOKUP(B11781,Invoices!A:I,9,TRUE)</f>
        <v>2022</v>
      </c>
    </row>
    <row r="11782" spans="1:10" x14ac:dyDescent="0.15">
      <c r="A11782" t="s">
        <v>15142</v>
      </c>
      <c r="B11782" t="s">
        <v>2445</v>
      </c>
      <c r="C11782" t="s">
        <v>90</v>
      </c>
      <c r="D11782" t="s">
        <v>72</v>
      </c>
      <c r="E11782">
        <v>1</v>
      </c>
      <c r="F11782" s="8">
        <f>VLOOKUP(C11782,Products!$A$2:$E$20,5,TRUE)</f>
        <v>8.9499999999999993</v>
      </c>
      <c r="G11782" s="8">
        <f t="shared" si="368"/>
        <v>8.9499999999999993</v>
      </c>
      <c r="H11782" s="8">
        <f>VLOOKUP(C11782,Products!$A$2:$F$20,6,TRUE)</f>
        <v>5.6999999999999993</v>
      </c>
      <c r="I11782" s="8">
        <f t="shared" si="369"/>
        <v>5.6999999999999993</v>
      </c>
      <c r="J11782" s="42">
        <f>VLOOKUP(B11782,Invoices!A:I,9,TRUE)</f>
        <v>2022</v>
      </c>
    </row>
    <row r="11783" spans="1:10" x14ac:dyDescent="0.15">
      <c r="A11783" t="s">
        <v>15143</v>
      </c>
      <c r="B11783" t="s">
        <v>2445</v>
      </c>
      <c r="C11783" t="s">
        <v>99</v>
      </c>
      <c r="D11783" t="s">
        <v>84</v>
      </c>
      <c r="E11783">
        <v>1</v>
      </c>
      <c r="F11783" s="8">
        <f>VLOOKUP(C11783,Products!$A$2:$E$20,5,TRUE)</f>
        <v>3.5</v>
      </c>
      <c r="G11783" s="8">
        <f t="shared" si="368"/>
        <v>3.5</v>
      </c>
      <c r="H11783" s="8">
        <f>VLOOKUP(C11783,Products!$A$2:$F$20,6,TRUE)</f>
        <v>0.54999999999999982</v>
      </c>
      <c r="I11783" s="8">
        <f t="shared" si="369"/>
        <v>0.54999999999999982</v>
      </c>
      <c r="J11783" s="42">
        <f>VLOOKUP(B11783,Invoices!A:I,9,TRUE)</f>
        <v>2022</v>
      </c>
    </row>
    <row r="11784" spans="1:10" x14ac:dyDescent="0.15">
      <c r="A11784" t="s">
        <v>15144</v>
      </c>
      <c r="B11784" t="s">
        <v>2445</v>
      </c>
      <c r="C11784" t="s">
        <v>102</v>
      </c>
      <c r="D11784" t="s">
        <v>83</v>
      </c>
      <c r="E11784">
        <v>2</v>
      </c>
      <c r="F11784" s="8">
        <f>VLOOKUP(C11784,Products!$A$2:$E$20,5,TRUE)</f>
        <v>29.95</v>
      </c>
      <c r="G11784" s="8">
        <f t="shared" si="368"/>
        <v>59.9</v>
      </c>
      <c r="H11784" s="8">
        <f>VLOOKUP(C11784,Products!$A$2:$F$20,6,TRUE)</f>
        <v>15</v>
      </c>
      <c r="I11784" s="8">
        <f t="shared" si="369"/>
        <v>30</v>
      </c>
      <c r="J11784" s="42">
        <f>VLOOKUP(B11784,Invoices!A:I,9,TRUE)</f>
        <v>2022</v>
      </c>
    </row>
    <row r="11785" spans="1:10" x14ac:dyDescent="0.15">
      <c r="A11785" t="s">
        <v>15145</v>
      </c>
      <c r="B11785" t="s">
        <v>2445</v>
      </c>
      <c r="C11785" t="s">
        <v>91</v>
      </c>
      <c r="D11785" t="s">
        <v>70</v>
      </c>
      <c r="E11785">
        <v>1</v>
      </c>
      <c r="F11785" s="8">
        <f>VLOOKUP(C11785,Products!$A$2:$E$20,5,TRUE)</f>
        <v>49.95</v>
      </c>
      <c r="G11785" s="8">
        <f t="shared" si="368"/>
        <v>49.95</v>
      </c>
      <c r="H11785" s="8">
        <f>VLOOKUP(C11785,Products!$A$2:$F$20,6,TRUE)</f>
        <v>21.200000000000003</v>
      </c>
      <c r="I11785" s="8">
        <f t="shared" si="369"/>
        <v>21.200000000000003</v>
      </c>
      <c r="J11785" s="42">
        <f>VLOOKUP(B11785,Invoices!A:I,9,TRUE)</f>
        <v>2022</v>
      </c>
    </row>
    <row r="11786" spans="1:10" x14ac:dyDescent="0.15">
      <c r="A11786" t="s">
        <v>15146</v>
      </c>
      <c r="B11786" t="s">
        <v>2445</v>
      </c>
      <c r="C11786" t="s">
        <v>87</v>
      </c>
      <c r="D11786" t="s">
        <v>68</v>
      </c>
      <c r="E11786">
        <v>1</v>
      </c>
      <c r="F11786" s="8">
        <f>VLOOKUP(C11786,Products!$A$2:$E$20,5,TRUE)</f>
        <v>19.95</v>
      </c>
      <c r="G11786" s="8">
        <f t="shared" si="368"/>
        <v>19.95</v>
      </c>
      <c r="H11786" s="8">
        <f>VLOOKUP(C11786,Products!$A$2:$F$20,6,TRUE)</f>
        <v>7.4499999999999993</v>
      </c>
      <c r="I11786" s="8">
        <f t="shared" si="369"/>
        <v>7.4499999999999993</v>
      </c>
      <c r="J11786" s="42">
        <f>VLOOKUP(B11786,Invoices!A:I,9,TRUE)</f>
        <v>2022</v>
      </c>
    </row>
    <row r="11787" spans="1:10" x14ac:dyDescent="0.15">
      <c r="A11787" t="s">
        <v>15147</v>
      </c>
      <c r="B11787" t="s">
        <v>2445</v>
      </c>
      <c r="C11787" t="s">
        <v>92</v>
      </c>
      <c r="D11787" t="s">
        <v>82</v>
      </c>
      <c r="E11787">
        <v>8</v>
      </c>
      <c r="F11787" s="8">
        <f>VLOOKUP(C11787,Products!$A$2:$E$20,5,TRUE)</f>
        <v>19.95</v>
      </c>
      <c r="G11787" s="8">
        <f t="shared" si="368"/>
        <v>159.6</v>
      </c>
      <c r="H11787" s="8">
        <f>VLOOKUP(C11787,Products!$A$2:$F$20,6,TRUE)</f>
        <v>7.4499999999999993</v>
      </c>
      <c r="I11787" s="8">
        <f t="shared" si="369"/>
        <v>59.599999999999994</v>
      </c>
      <c r="J11787" s="42">
        <f>VLOOKUP(B11787,Invoices!A:I,9,TRUE)</f>
        <v>2022</v>
      </c>
    </row>
    <row r="11788" spans="1:10" x14ac:dyDescent="0.15">
      <c r="A11788" t="s">
        <v>15148</v>
      </c>
      <c r="B11788" t="s">
        <v>2446</v>
      </c>
      <c r="C11788" t="s">
        <v>102</v>
      </c>
      <c r="D11788" t="s">
        <v>83</v>
      </c>
      <c r="E11788">
        <v>6</v>
      </c>
      <c r="F11788" s="8">
        <f>VLOOKUP(C11788,Products!$A$2:$E$20,5,TRUE)</f>
        <v>29.95</v>
      </c>
      <c r="G11788" s="8">
        <f t="shared" si="368"/>
        <v>179.7</v>
      </c>
      <c r="H11788" s="8">
        <f>VLOOKUP(C11788,Products!$A$2:$F$20,6,TRUE)</f>
        <v>15</v>
      </c>
      <c r="I11788" s="8">
        <f t="shared" si="369"/>
        <v>90</v>
      </c>
      <c r="J11788" s="42">
        <f>VLOOKUP(B11788,Invoices!A:I,9,TRUE)</f>
        <v>2022</v>
      </c>
    </row>
    <row r="11789" spans="1:10" x14ac:dyDescent="0.15">
      <c r="A11789" t="s">
        <v>15149</v>
      </c>
      <c r="B11789" t="s">
        <v>2446</v>
      </c>
      <c r="C11789" t="s">
        <v>104</v>
      </c>
      <c r="D11789" t="s">
        <v>71</v>
      </c>
      <c r="E11789">
        <v>2</v>
      </c>
      <c r="F11789" s="8">
        <f>VLOOKUP(C11789,Products!$A$2:$E$20,5,TRUE)</f>
        <v>2.95</v>
      </c>
      <c r="G11789" s="8">
        <f t="shared" si="368"/>
        <v>5.9</v>
      </c>
      <c r="H11789" s="8">
        <f>VLOOKUP(C11789,Products!$A$2:$F$20,6,TRUE)</f>
        <v>1.1500000000000001</v>
      </c>
      <c r="I11789" s="8">
        <f t="shared" si="369"/>
        <v>2.3000000000000003</v>
      </c>
      <c r="J11789" s="42">
        <f>VLOOKUP(B11789,Invoices!A:I,9,TRUE)</f>
        <v>2022</v>
      </c>
    </row>
    <row r="11790" spans="1:10" x14ac:dyDescent="0.15">
      <c r="A11790" t="s">
        <v>15150</v>
      </c>
      <c r="B11790" t="s">
        <v>2447</v>
      </c>
      <c r="C11790" t="s">
        <v>99</v>
      </c>
      <c r="D11790" t="s">
        <v>84</v>
      </c>
      <c r="E11790">
        <v>50</v>
      </c>
      <c r="F11790" s="8">
        <f>VLOOKUP(C11790,Products!$A$2:$E$20,5,TRUE)</f>
        <v>3.5</v>
      </c>
      <c r="G11790" s="8">
        <f t="shared" si="368"/>
        <v>175</v>
      </c>
      <c r="H11790" s="8">
        <f>VLOOKUP(C11790,Products!$A$2:$F$20,6,TRUE)</f>
        <v>0.54999999999999982</v>
      </c>
      <c r="I11790" s="8">
        <f t="shared" si="369"/>
        <v>27.499999999999993</v>
      </c>
      <c r="J11790" s="42">
        <f>VLOOKUP(B11790,Invoices!A:I,9,TRUE)</f>
        <v>2022</v>
      </c>
    </row>
    <row r="11791" spans="1:10" x14ac:dyDescent="0.15">
      <c r="A11791" t="s">
        <v>15151</v>
      </c>
      <c r="B11791" t="s">
        <v>2447</v>
      </c>
      <c r="C11791" t="s">
        <v>103</v>
      </c>
      <c r="D11791" t="s">
        <v>77</v>
      </c>
      <c r="E11791">
        <v>10</v>
      </c>
      <c r="F11791" s="8">
        <f>VLOOKUP(C11791,Products!$A$2:$E$20,5,TRUE)</f>
        <v>8.9499999999999993</v>
      </c>
      <c r="G11791" s="8">
        <f t="shared" si="368"/>
        <v>89.5</v>
      </c>
      <c r="H11791" s="8">
        <f>VLOOKUP(C11791,Products!$A$2:$F$20,6,TRUE)</f>
        <v>3.1999999999999993</v>
      </c>
      <c r="I11791" s="8">
        <f t="shared" si="369"/>
        <v>31.999999999999993</v>
      </c>
      <c r="J11791" s="42">
        <f>VLOOKUP(B11791,Invoices!A:I,9,TRUE)</f>
        <v>2022</v>
      </c>
    </row>
    <row r="11792" spans="1:10" x14ac:dyDescent="0.15">
      <c r="A11792" t="s">
        <v>15152</v>
      </c>
      <c r="B11792" t="s">
        <v>2447</v>
      </c>
      <c r="C11792" t="s">
        <v>88</v>
      </c>
      <c r="D11792" t="s">
        <v>85</v>
      </c>
      <c r="E11792">
        <v>25</v>
      </c>
      <c r="F11792" s="8">
        <f>VLOOKUP(C11792,Products!$A$2:$E$20,5,TRUE)</f>
        <v>8.9499999999999993</v>
      </c>
      <c r="G11792" s="8">
        <f t="shared" si="368"/>
        <v>223.74999999999997</v>
      </c>
      <c r="H11792" s="8">
        <f>VLOOKUP(C11792,Products!$A$2:$F$20,6,TRUE)</f>
        <v>5.6999999999999993</v>
      </c>
      <c r="I11792" s="8">
        <f t="shared" si="369"/>
        <v>142.49999999999997</v>
      </c>
      <c r="J11792" s="42">
        <f>VLOOKUP(B11792,Invoices!A:I,9,TRUE)</f>
        <v>2022</v>
      </c>
    </row>
    <row r="11793" spans="1:10" x14ac:dyDescent="0.15">
      <c r="A11793" t="s">
        <v>15153</v>
      </c>
      <c r="B11793" t="s">
        <v>2447</v>
      </c>
      <c r="C11793" t="s">
        <v>96</v>
      </c>
      <c r="D11793" t="s">
        <v>75</v>
      </c>
      <c r="E11793">
        <v>5</v>
      </c>
      <c r="F11793" s="8">
        <f>VLOOKUP(C11793,Products!$A$2:$E$20,5,TRUE)</f>
        <v>79.95</v>
      </c>
      <c r="G11793" s="8">
        <f t="shared" si="368"/>
        <v>399.75</v>
      </c>
      <c r="H11793" s="8">
        <f>VLOOKUP(C11793,Products!$A$2:$F$20,6,TRUE)</f>
        <v>27.950000000000003</v>
      </c>
      <c r="I11793" s="8">
        <f t="shared" si="369"/>
        <v>139.75</v>
      </c>
      <c r="J11793" s="42">
        <f>VLOOKUP(B11793,Invoices!A:I,9,TRUE)</f>
        <v>2022</v>
      </c>
    </row>
    <row r="11794" spans="1:10" x14ac:dyDescent="0.15">
      <c r="A11794" t="s">
        <v>15154</v>
      </c>
      <c r="B11794" t="s">
        <v>2447</v>
      </c>
      <c r="C11794" t="s">
        <v>89</v>
      </c>
      <c r="D11794" t="s">
        <v>80</v>
      </c>
      <c r="E11794">
        <v>3</v>
      </c>
      <c r="F11794" s="8">
        <f>VLOOKUP(C11794,Products!$A$2:$E$20,5,TRUE)</f>
        <v>15.95</v>
      </c>
      <c r="G11794" s="8">
        <f t="shared" si="368"/>
        <v>47.849999999999994</v>
      </c>
      <c r="H11794" s="8">
        <f>VLOOKUP(C11794,Products!$A$2:$F$20,6,TRUE)</f>
        <v>6</v>
      </c>
      <c r="I11794" s="8">
        <f t="shared" si="369"/>
        <v>18</v>
      </c>
      <c r="J11794" s="42">
        <f>VLOOKUP(B11794,Invoices!A:I,9,TRUE)</f>
        <v>2022</v>
      </c>
    </row>
    <row r="11795" spans="1:10" x14ac:dyDescent="0.15">
      <c r="A11795" t="s">
        <v>15155</v>
      </c>
      <c r="B11795" t="s">
        <v>2447</v>
      </c>
      <c r="C11795" t="s">
        <v>105</v>
      </c>
      <c r="D11795" t="s">
        <v>81</v>
      </c>
      <c r="E11795">
        <v>2</v>
      </c>
      <c r="F11795" s="8">
        <f>VLOOKUP(C11795,Products!$A$2:$E$20,5,TRUE)</f>
        <v>8.9499999999999993</v>
      </c>
      <c r="G11795" s="8">
        <f t="shared" si="368"/>
        <v>17.899999999999999</v>
      </c>
      <c r="H11795" s="8">
        <f>VLOOKUP(C11795,Products!$A$2:$F$20,6,TRUE)</f>
        <v>3.1999999999999993</v>
      </c>
      <c r="I11795" s="8">
        <f t="shared" si="369"/>
        <v>6.3999999999999986</v>
      </c>
      <c r="J11795" s="42">
        <f>VLOOKUP(B11795,Invoices!A:I,9,TRUE)</f>
        <v>2022</v>
      </c>
    </row>
    <row r="11796" spans="1:10" x14ac:dyDescent="0.15">
      <c r="A11796" t="s">
        <v>15156</v>
      </c>
      <c r="B11796" t="s">
        <v>2447</v>
      </c>
      <c r="C11796" t="s">
        <v>95</v>
      </c>
      <c r="D11796" t="s">
        <v>73</v>
      </c>
      <c r="E11796">
        <v>6</v>
      </c>
      <c r="F11796" s="8">
        <f>VLOOKUP(C11796,Products!$A$2:$E$20,5,TRUE)</f>
        <v>12.95</v>
      </c>
      <c r="G11796" s="8">
        <f t="shared" si="368"/>
        <v>77.699999999999989</v>
      </c>
      <c r="H11796" s="8">
        <f>VLOOKUP(C11796,Products!$A$2:$F$20,6,TRUE)</f>
        <v>4.1999999999999993</v>
      </c>
      <c r="I11796" s="8">
        <f t="shared" si="369"/>
        <v>25.199999999999996</v>
      </c>
      <c r="J11796" s="42">
        <f>VLOOKUP(B11796,Invoices!A:I,9,TRUE)</f>
        <v>2022</v>
      </c>
    </row>
    <row r="11797" spans="1:10" x14ac:dyDescent="0.15">
      <c r="A11797" t="s">
        <v>15157</v>
      </c>
      <c r="B11797" t="s">
        <v>2447</v>
      </c>
      <c r="C11797" t="s">
        <v>92</v>
      </c>
      <c r="D11797" t="s">
        <v>82</v>
      </c>
      <c r="E11797">
        <v>1</v>
      </c>
      <c r="F11797" s="8">
        <f>VLOOKUP(C11797,Products!$A$2:$E$20,5,TRUE)</f>
        <v>19.95</v>
      </c>
      <c r="G11797" s="8">
        <f t="shared" si="368"/>
        <v>19.95</v>
      </c>
      <c r="H11797" s="8">
        <f>VLOOKUP(C11797,Products!$A$2:$F$20,6,TRUE)</f>
        <v>7.4499999999999993</v>
      </c>
      <c r="I11797" s="8">
        <f t="shared" si="369"/>
        <v>7.4499999999999993</v>
      </c>
      <c r="J11797" s="42">
        <f>VLOOKUP(B11797,Invoices!A:I,9,TRUE)</f>
        <v>2022</v>
      </c>
    </row>
    <row r="11798" spans="1:10" x14ac:dyDescent="0.15">
      <c r="A11798" t="s">
        <v>15158</v>
      </c>
      <c r="B11798" t="s">
        <v>2447</v>
      </c>
      <c r="C11798" t="s">
        <v>101</v>
      </c>
      <c r="D11798" t="s">
        <v>69</v>
      </c>
      <c r="E11798">
        <v>4</v>
      </c>
      <c r="F11798" s="8">
        <f>VLOOKUP(C11798,Products!$A$2:$E$20,5,TRUE)</f>
        <v>129.94999999999999</v>
      </c>
      <c r="G11798" s="8">
        <f t="shared" si="368"/>
        <v>519.79999999999995</v>
      </c>
      <c r="H11798" s="8">
        <f>VLOOKUP(C11798,Products!$A$2:$F$20,6,TRUE)</f>
        <v>40.449999999999989</v>
      </c>
      <c r="I11798" s="8">
        <f t="shared" si="369"/>
        <v>161.79999999999995</v>
      </c>
      <c r="J11798" s="42">
        <f>VLOOKUP(B11798,Invoices!A:I,9,TRUE)</f>
        <v>2022</v>
      </c>
    </row>
    <row r="11799" spans="1:10" x14ac:dyDescent="0.15">
      <c r="A11799" t="s">
        <v>15159</v>
      </c>
      <c r="B11799" t="s">
        <v>2447</v>
      </c>
      <c r="C11799" t="s">
        <v>90</v>
      </c>
      <c r="D11799" t="s">
        <v>72</v>
      </c>
      <c r="E11799">
        <v>10</v>
      </c>
      <c r="F11799" s="8">
        <f>VLOOKUP(C11799,Products!$A$2:$E$20,5,TRUE)</f>
        <v>8.9499999999999993</v>
      </c>
      <c r="G11799" s="8">
        <f t="shared" si="368"/>
        <v>89.5</v>
      </c>
      <c r="H11799" s="8">
        <f>VLOOKUP(C11799,Products!$A$2:$F$20,6,TRUE)</f>
        <v>5.6999999999999993</v>
      </c>
      <c r="I11799" s="8">
        <f t="shared" si="369"/>
        <v>56.999999999999993</v>
      </c>
      <c r="J11799" s="42">
        <f>VLOOKUP(B11799,Invoices!A:I,9,TRUE)</f>
        <v>2022</v>
      </c>
    </row>
    <row r="11800" spans="1:10" x14ac:dyDescent="0.15">
      <c r="A11800" t="s">
        <v>15160</v>
      </c>
      <c r="B11800" t="s">
        <v>2447</v>
      </c>
      <c r="C11800" t="s">
        <v>102</v>
      </c>
      <c r="D11800" t="s">
        <v>83</v>
      </c>
      <c r="E11800">
        <v>4</v>
      </c>
      <c r="F11800" s="8">
        <f>VLOOKUP(C11800,Products!$A$2:$E$20,5,TRUE)</f>
        <v>29.95</v>
      </c>
      <c r="G11800" s="8">
        <f t="shared" si="368"/>
        <v>119.8</v>
      </c>
      <c r="H11800" s="8">
        <f>VLOOKUP(C11800,Products!$A$2:$F$20,6,TRUE)</f>
        <v>15</v>
      </c>
      <c r="I11800" s="8">
        <f t="shared" si="369"/>
        <v>60</v>
      </c>
      <c r="J11800" s="42">
        <f>VLOOKUP(B11800,Invoices!A:I,9,TRUE)</f>
        <v>2022</v>
      </c>
    </row>
    <row r="11801" spans="1:10" x14ac:dyDescent="0.15">
      <c r="A11801" t="s">
        <v>15161</v>
      </c>
      <c r="B11801" t="s">
        <v>2448</v>
      </c>
      <c r="C11801" t="s">
        <v>105</v>
      </c>
      <c r="D11801" t="s">
        <v>81</v>
      </c>
      <c r="E11801">
        <v>3</v>
      </c>
      <c r="F11801" s="8">
        <f>VLOOKUP(C11801,Products!$A$2:$E$20,5,TRUE)</f>
        <v>8.9499999999999993</v>
      </c>
      <c r="G11801" s="8">
        <f t="shared" si="368"/>
        <v>26.849999999999998</v>
      </c>
      <c r="H11801" s="8">
        <f>VLOOKUP(C11801,Products!$A$2:$F$20,6,TRUE)</f>
        <v>3.1999999999999993</v>
      </c>
      <c r="I11801" s="8">
        <f t="shared" si="369"/>
        <v>9.5999999999999979</v>
      </c>
      <c r="J11801" s="42">
        <f>VLOOKUP(B11801,Invoices!A:I,9,TRUE)</f>
        <v>2022</v>
      </c>
    </row>
    <row r="11802" spans="1:10" x14ac:dyDescent="0.15">
      <c r="A11802" t="s">
        <v>15162</v>
      </c>
      <c r="B11802" t="s">
        <v>2448</v>
      </c>
      <c r="C11802" t="s">
        <v>101</v>
      </c>
      <c r="D11802" t="s">
        <v>69</v>
      </c>
      <c r="E11802">
        <v>1</v>
      </c>
      <c r="F11802" s="8">
        <f>VLOOKUP(C11802,Products!$A$2:$E$20,5,TRUE)</f>
        <v>129.94999999999999</v>
      </c>
      <c r="G11802" s="8">
        <f t="shared" si="368"/>
        <v>129.94999999999999</v>
      </c>
      <c r="H11802" s="8">
        <f>VLOOKUP(C11802,Products!$A$2:$F$20,6,TRUE)</f>
        <v>40.449999999999989</v>
      </c>
      <c r="I11802" s="8">
        <f t="shared" si="369"/>
        <v>40.449999999999989</v>
      </c>
      <c r="J11802" s="42">
        <f>VLOOKUP(B11802,Invoices!A:I,9,TRUE)</f>
        <v>2022</v>
      </c>
    </row>
    <row r="11803" spans="1:10" x14ac:dyDescent="0.15">
      <c r="A11803" t="s">
        <v>15163</v>
      </c>
      <c r="B11803" t="s">
        <v>2448</v>
      </c>
      <c r="C11803" t="s">
        <v>93</v>
      </c>
      <c r="D11803" t="s">
        <v>76</v>
      </c>
      <c r="E11803">
        <v>30</v>
      </c>
      <c r="F11803" s="8">
        <f>VLOOKUP(C11803,Products!$A$2:$E$20,5,TRUE)</f>
        <v>9.9499999999999993</v>
      </c>
      <c r="G11803" s="8">
        <f t="shared" si="368"/>
        <v>298.5</v>
      </c>
      <c r="H11803" s="8">
        <f>VLOOKUP(C11803,Products!$A$2:$F$20,6,TRUE)</f>
        <v>1.9499999999999993</v>
      </c>
      <c r="I11803" s="8">
        <f t="shared" si="369"/>
        <v>58.499999999999979</v>
      </c>
      <c r="J11803" s="42">
        <f>VLOOKUP(B11803,Invoices!A:I,9,TRUE)</f>
        <v>2022</v>
      </c>
    </row>
    <row r="11804" spans="1:10" x14ac:dyDescent="0.15">
      <c r="A11804" t="s">
        <v>15164</v>
      </c>
      <c r="B11804" t="s">
        <v>2448</v>
      </c>
      <c r="C11804" t="s">
        <v>96</v>
      </c>
      <c r="D11804" t="s">
        <v>75</v>
      </c>
      <c r="E11804">
        <v>5</v>
      </c>
      <c r="F11804" s="8">
        <f>VLOOKUP(C11804,Products!$A$2:$E$20,5,TRUE)</f>
        <v>79.95</v>
      </c>
      <c r="G11804" s="8">
        <f t="shared" si="368"/>
        <v>399.75</v>
      </c>
      <c r="H11804" s="8">
        <f>VLOOKUP(C11804,Products!$A$2:$F$20,6,TRUE)</f>
        <v>27.950000000000003</v>
      </c>
      <c r="I11804" s="8">
        <f t="shared" si="369"/>
        <v>139.75</v>
      </c>
      <c r="J11804" s="42">
        <f>VLOOKUP(B11804,Invoices!A:I,9,TRUE)</f>
        <v>2022</v>
      </c>
    </row>
    <row r="11805" spans="1:10" x14ac:dyDescent="0.15">
      <c r="A11805" t="s">
        <v>15165</v>
      </c>
      <c r="B11805" t="s">
        <v>2448</v>
      </c>
      <c r="C11805" t="s">
        <v>90</v>
      </c>
      <c r="D11805" t="s">
        <v>72</v>
      </c>
      <c r="E11805">
        <v>1</v>
      </c>
      <c r="F11805" s="8">
        <f>VLOOKUP(C11805,Products!$A$2:$E$20,5,TRUE)</f>
        <v>8.9499999999999993</v>
      </c>
      <c r="G11805" s="8">
        <f t="shared" si="368"/>
        <v>8.9499999999999993</v>
      </c>
      <c r="H11805" s="8">
        <f>VLOOKUP(C11805,Products!$A$2:$F$20,6,TRUE)</f>
        <v>5.6999999999999993</v>
      </c>
      <c r="I11805" s="8">
        <f t="shared" si="369"/>
        <v>5.6999999999999993</v>
      </c>
      <c r="J11805" s="42">
        <f>VLOOKUP(B11805,Invoices!A:I,9,TRUE)</f>
        <v>2022</v>
      </c>
    </row>
    <row r="11806" spans="1:10" x14ac:dyDescent="0.15">
      <c r="A11806" t="s">
        <v>15166</v>
      </c>
      <c r="B11806" t="s">
        <v>2448</v>
      </c>
      <c r="C11806" t="s">
        <v>88</v>
      </c>
      <c r="D11806" t="s">
        <v>85</v>
      </c>
      <c r="E11806">
        <v>1</v>
      </c>
      <c r="F11806" s="8">
        <f>VLOOKUP(C11806,Products!$A$2:$E$20,5,TRUE)</f>
        <v>8.9499999999999993</v>
      </c>
      <c r="G11806" s="8">
        <f t="shared" si="368"/>
        <v>8.9499999999999993</v>
      </c>
      <c r="H11806" s="8">
        <f>VLOOKUP(C11806,Products!$A$2:$F$20,6,TRUE)</f>
        <v>5.6999999999999993</v>
      </c>
      <c r="I11806" s="8">
        <f t="shared" si="369"/>
        <v>5.6999999999999993</v>
      </c>
      <c r="J11806" s="42">
        <f>VLOOKUP(B11806,Invoices!A:I,9,TRUE)</f>
        <v>2022</v>
      </c>
    </row>
    <row r="11807" spans="1:10" x14ac:dyDescent="0.15">
      <c r="A11807" t="s">
        <v>15167</v>
      </c>
      <c r="B11807" t="s">
        <v>2448</v>
      </c>
      <c r="C11807" t="s">
        <v>103</v>
      </c>
      <c r="D11807" t="s">
        <v>77</v>
      </c>
      <c r="E11807">
        <v>24</v>
      </c>
      <c r="F11807" s="8">
        <f>VLOOKUP(C11807,Products!$A$2:$E$20,5,TRUE)</f>
        <v>8.9499999999999993</v>
      </c>
      <c r="G11807" s="8">
        <f t="shared" si="368"/>
        <v>214.79999999999998</v>
      </c>
      <c r="H11807" s="8">
        <f>VLOOKUP(C11807,Products!$A$2:$F$20,6,TRUE)</f>
        <v>3.1999999999999993</v>
      </c>
      <c r="I11807" s="8">
        <f t="shared" si="369"/>
        <v>76.799999999999983</v>
      </c>
      <c r="J11807" s="42">
        <f>VLOOKUP(B11807,Invoices!A:I,9,TRUE)</f>
        <v>2022</v>
      </c>
    </row>
    <row r="11808" spans="1:10" x14ac:dyDescent="0.15">
      <c r="A11808" t="s">
        <v>15168</v>
      </c>
      <c r="B11808" t="s">
        <v>2448</v>
      </c>
      <c r="C11808" t="s">
        <v>104</v>
      </c>
      <c r="D11808" t="s">
        <v>71</v>
      </c>
      <c r="E11808">
        <v>24</v>
      </c>
      <c r="F11808" s="8">
        <f>VLOOKUP(C11808,Products!$A$2:$E$20,5,TRUE)</f>
        <v>2.95</v>
      </c>
      <c r="G11808" s="8">
        <f t="shared" si="368"/>
        <v>70.800000000000011</v>
      </c>
      <c r="H11808" s="8">
        <f>VLOOKUP(C11808,Products!$A$2:$F$20,6,TRUE)</f>
        <v>1.1500000000000001</v>
      </c>
      <c r="I11808" s="8">
        <f t="shared" si="369"/>
        <v>27.6</v>
      </c>
      <c r="J11808" s="42">
        <f>VLOOKUP(B11808,Invoices!A:I,9,TRUE)</f>
        <v>2022</v>
      </c>
    </row>
    <row r="11809" spans="1:10" x14ac:dyDescent="0.15">
      <c r="A11809" t="s">
        <v>15169</v>
      </c>
      <c r="B11809" t="s">
        <v>2448</v>
      </c>
      <c r="C11809" t="s">
        <v>92</v>
      </c>
      <c r="D11809" t="s">
        <v>82</v>
      </c>
      <c r="E11809">
        <v>9</v>
      </c>
      <c r="F11809" s="8">
        <f>VLOOKUP(C11809,Products!$A$2:$E$20,5,TRUE)</f>
        <v>19.95</v>
      </c>
      <c r="G11809" s="8">
        <f t="shared" si="368"/>
        <v>179.54999999999998</v>
      </c>
      <c r="H11809" s="8">
        <f>VLOOKUP(C11809,Products!$A$2:$F$20,6,TRUE)</f>
        <v>7.4499999999999993</v>
      </c>
      <c r="I11809" s="8">
        <f t="shared" si="369"/>
        <v>67.05</v>
      </c>
      <c r="J11809" s="42">
        <f>VLOOKUP(B11809,Invoices!A:I,9,TRUE)</f>
        <v>2022</v>
      </c>
    </row>
    <row r="11810" spans="1:10" x14ac:dyDescent="0.15">
      <c r="A11810" t="s">
        <v>15170</v>
      </c>
      <c r="B11810" t="s">
        <v>2448</v>
      </c>
      <c r="C11810" t="s">
        <v>89</v>
      </c>
      <c r="D11810" t="s">
        <v>80</v>
      </c>
      <c r="E11810">
        <v>6</v>
      </c>
      <c r="F11810" s="8">
        <f>VLOOKUP(C11810,Products!$A$2:$E$20,5,TRUE)</f>
        <v>15.95</v>
      </c>
      <c r="G11810" s="8">
        <f t="shared" si="368"/>
        <v>95.699999999999989</v>
      </c>
      <c r="H11810" s="8">
        <f>VLOOKUP(C11810,Products!$A$2:$F$20,6,TRUE)</f>
        <v>6</v>
      </c>
      <c r="I11810" s="8">
        <f t="shared" si="369"/>
        <v>36</v>
      </c>
      <c r="J11810" s="42">
        <f>VLOOKUP(B11810,Invoices!A:I,9,TRUE)</f>
        <v>2022</v>
      </c>
    </row>
    <row r="11811" spans="1:10" x14ac:dyDescent="0.15">
      <c r="A11811" t="s">
        <v>15171</v>
      </c>
      <c r="B11811" t="s">
        <v>2449</v>
      </c>
      <c r="C11811" t="s">
        <v>102</v>
      </c>
      <c r="D11811" t="s">
        <v>83</v>
      </c>
      <c r="E11811">
        <v>1</v>
      </c>
      <c r="F11811" s="8">
        <f>VLOOKUP(C11811,Products!$A$2:$E$20,5,TRUE)</f>
        <v>29.95</v>
      </c>
      <c r="G11811" s="8">
        <f t="shared" si="368"/>
        <v>29.95</v>
      </c>
      <c r="H11811" s="8">
        <f>VLOOKUP(C11811,Products!$A$2:$F$20,6,TRUE)</f>
        <v>15</v>
      </c>
      <c r="I11811" s="8">
        <f t="shared" si="369"/>
        <v>15</v>
      </c>
      <c r="J11811" s="42">
        <f>VLOOKUP(B11811,Invoices!A:I,9,TRUE)</f>
        <v>2022</v>
      </c>
    </row>
    <row r="11812" spans="1:10" x14ac:dyDescent="0.15">
      <c r="A11812" t="s">
        <v>15172</v>
      </c>
      <c r="B11812" t="s">
        <v>2449</v>
      </c>
      <c r="C11812" t="s">
        <v>89</v>
      </c>
      <c r="D11812" t="s">
        <v>80</v>
      </c>
      <c r="E11812">
        <v>1</v>
      </c>
      <c r="F11812" s="8">
        <f>VLOOKUP(C11812,Products!$A$2:$E$20,5,TRUE)</f>
        <v>15.95</v>
      </c>
      <c r="G11812" s="8">
        <f t="shared" si="368"/>
        <v>15.95</v>
      </c>
      <c r="H11812" s="8">
        <f>VLOOKUP(C11812,Products!$A$2:$F$20,6,TRUE)</f>
        <v>6</v>
      </c>
      <c r="I11812" s="8">
        <f t="shared" si="369"/>
        <v>6</v>
      </c>
      <c r="J11812" s="42">
        <f>VLOOKUP(B11812,Invoices!A:I,9,TRUE)</f>
        <v>2022</v>
      </c>
    </row>
    <row r="11813" spans="1:10" x14ac:dyDescent="0.15">
      <c r="A11813" t="s">
        <v>15173</v>
      </c>
      <c r="B11813" t="s">
        <v>2449</v>
      </c>
      <c r="C11813" t="s">
        <v>92</v>
      </c>
      <c r="D11813" t="s">
        <v>82</v>
      </c>
      <c r="E11813">
        <v>50</v>
      </c>
      <c r="F11813" s="8">
        <f>VLOOKUP(C11813,Products!$A$2:$E$20,5,TRUE)</f>
        <v>19.95</v>
      </c>
      <c r="G11813" s="8">
        <f t="shared" si="368"/>
        <v>997.5</v>
      </c>
      <c r="H11813" s="8">
        <f>VLOOKUP(C11813,Products!$A$2:$F$20,6,TRUE)</f>
        <v>7.4499999999999993</v>
      </c>
      <c r="I11813" s="8">
        <f t="shared" si="369"/>
        <v>372.49999999999994</v>
      </c>
      <c r="J11813" s="42">
        <f>VLOOKUP(B11813,Invoices!A:I,9,TRUE)</f>
        <v>2022</v>
      </c>
    </row>
    <row r="11814" spans="1:10" x14ac:dyDescent="0.15">
      <c r="A11814" t="s">
        <v>15174</v>
      </c>
      <c r="B11814" t="s">
        <v>2450</v>
      </c>
      <c r="C11814" t="s">
        <v>93</v>
      </c>
      <c r="D11814" t="s">
        <v>76</v>
      </c>
      <c r="E11814">
        <v>1</v>
      </c>
      <c r="F11814" s="8">
        <f>VLOOKUP(C11814,Products!$A$2:$E$20,5,TRUE)</f>
        <v>9.9499999999999993</v>
      </c>
      <c r="G11814" s="8">
        <f t="shared" si="368"/>
        <v>9.9499999999999993</v>
      </c>
      <c r="H11814" s="8">
        <f>VLOOKUP(C11814,Products!$A$2:$F$20,6,TRUE)</f>
        <v>1.9499999999999993</v>
      </c>
      <c r="I11814" s="8">
        <f t="shared" si="369"/>
        <v>1.9499999999999993</v>
      </c>
      <c r="J11814" s="42">
        <f>VLOOKUP(B11814,Invoices!A:I,9,TRUE)</f>
        <v>2022</v>
      </c>
    </row>
    <row r="11815" spans="1:10" x14ac:dyDescent="0.15">
      <c r="A11815" t="s">
        <v>15175</v>
      </c>
      <c r="B11815" t="s">
        <v>2451</v>
      </c>
      <c r="C11815" t="s">
        <v>96</v>
      </c>
      <c r="D11815" t="s">
        <v>75</v>
      </c>
      <c r="E11815">
        <v>100</v>
      </c>
      <c r="F11815" s="8">
        <f>VLOOKUP(C11815,Products!$A$2:$E$20,5,TRUE)</f>
        <v>79.95</v>
      </c>
      <c r="G11815" s="8">
        <f t="shared" si="368"/>
        <v>7995</v>
      </c>
      <c r="H11815" s="8">
        <f>VLOOKUP(C11815,Products!$A$2:$F$20,6,TRUE)</f>
        <v>27.950000000000003</v>
      </c>
      <c r="I11815" s="8">
        <f t="shared" si="369"/>
        <v>2795.0000000000005</v>
      </c>
      <c r="J11815" s="42">
        <f>VLOOKUP(B11815,Invoices!A:I,9,TRUE)</f>
        <v>2022</v>
      </c>
    </row>
    <row r="11816" spans="1:10" x14ac:dyDescent="0.15">
      <c r="A11816" t="s">
        <v>15176</v>
      </c>
      <c r="B11816" t="s">
        <v>2451</v>
      </c>
      <c r="C11816" t="s">
        <v>103</v>
      </c>
      <c r="D11816" t="s">
        <v>77</v>
      </c>
      <c r="E11816">
        <v>10</v>
      </c>
      <c r="F11816" s="8">
        <f>VLOOKUP(C11816,Products!$A$2:$E$20,5,TRUE)</f>
        <v>8.9499999999999993</v>
      </c>
      <c r="G11816" s="8">
        <f t="shared" si="368"/>
        <v>89.5</v>
      </c>
      <c r="H11816" s="8">
        <f>VLOOKUP(C11816,Products!$A$2:$F$20,6,TRUE)</f>
        <v>3.1999999999999993</v>
      </c>
      <c r="I11816" s="8">
        <f t="shared" si="369"/>
        <v>31.999999999999993</v>
      </c>
      <c r="J11816" s="42">
        <f>VLOOKUP(B11816,Invoices!A:I,9,TRUE)</f>
        <v>2022</v>
      </c>
    </row>
    <row r="11817" spans="1:10" x14ac:dyDescent="0.15">
      <c r="A11817" t="s">
        <v>15177</v>
      </c>
      <c r="B11817" t="s">
        <v>2451</v>
      </c>
      <c r="C11817" t="s">
        <v>104</v>
      </c>
      <c r="D11817" t="s">
        <v>71</v>
      </c>
      <c r="E11817">
        <v>1</v>
      </c>
      <c r="F11817" s="8">
        <f>VLOOKUP(C11817,Products!$A$2:$E$20,5,TRUE)</f>
        <v>2.95</v>
      </c>
      <c r="G11817" s="8">
        <f t="shared" si="368"/>
        <v>2.95</v>
      </c>
      <c r="H11817" s="8">
        <f>VLOOKUP(C11817,Products!$A$2:$F$20,6,TRUE)</f>
        <v>1.1500000000000001</v>
      </c>
      <c r="I11817" s="8">
        <f t="shared" si="369"/>
        <v>1.1500000000000001</v>
      </c>
      <c r="J11817" s="42">
        <f>VLOOKUP(B11817,Invoices!A:I,9,TRUE)</f>
        <v>2022</v>
      </c>
    </row>
    <row r="11818" spans="1:10" x14ac:dyDescent="0.15">
      <c r="A11818" t="s">
        <v>15178</v>
      </c>
      <c r="B11818" t="s">
        <v>2451</v>
      </c>
      <c r="C11818" t="s">
        <v>94</v>
      </c>
      <c r="D11818" t="s">
        <v>86</v>
      </c>
      <c r="E11818">
        <v>1</v>
      </c>
      <c r="F11818" s="8">
        <f>VLOOKUP(C11818,Products!$A$2:$E$20,5,TRUE)</f>
        <v>3.5</v>
      </c>
      <c r="G11818" s="8">
        <f t="shared" si="368"/>
        <v>3.5</v>
      </c>
      <c r="H11818" s="8">
        <f>VLOOKUP(C11818,Products!$A$2:$F$20,6,TRUE)</f>
        <v>0.54999999999999982</v>
      </c>
      <c r="I11818" s="8">
        <f t="shared" si="369"/>
        <v>0.54999999999999982</v>
      </c>
      <c r="J11818" s="42">
        <f>VLOOKUP(B11818,Invoices!A:I,9,TRUE)</f>
        <v>2022</v>
      </c>
    </row>
    <row r="11819" spans="1:10" x14ac:dyDescent="0.15">
      <c r="A11819" t="s">
        <v>15179</v>
      </c>
      <c r="B11819" t="s">
        <v>2451</v>
      </c>
      <c r="C11819" t="s">
        <v>93</v>
      </c>
      <c r="D11819" t="s">
        <v>76</v>
      </c>
      <c r="E11819">
        <v>1</v>
      </c>
      <c r="F11819" s="8">
        <f>VLOOKUP(C11819,Products!$A$2:$E$20,5,TRUE)</f>
        <v>9.9499999999999993</v>
      </c>
      <c r="G11819" s="8">
        <f t="shared" si="368"/>
        <v>9.9499999999999993</v>
      </c>
      <c r="H11819" s="8">
        <f>VLOOKUP(C11819,Products!$A$2:$F$20,6,TRUE)</f>
        <v>1.9499999999999993</v>
      </c>
      <c r="I11819" s="8">
        <f t="shared" si="369"/>
        <v>1.9499999999999993</v>
      </c>
      <c r="J11819" s="42">
        <f>VLOOKUP(B11819,Invoices!A:I,9,TRUE)</f>
        <v>2022</v>
      </c>
    </row>
    <row r="11820" spans="1:10" x14ac:dyDescent="0.15">
      <c r="A11820" t="s">
        <v>15180</v>
      </c>
      <c r="B11820" t="s">
        <v>2451</v>
      </c>
      <c r="C11820" t="s">
        <v>101</v>
      </c>
      <c r="D11820" t="s">
        <v>69</v>
      </c>
      <c r="E11820">
        <v>3</v>
      </c>
      <c r="F11820" s="8">
        <f>VLOOKUP(C11820,Products!$A$2:$E$20,5,TRUE)</f>
        <v>129.94999999999999</v>
      </c>
      <c r="G11820" s="8">
        <f t="shared" si="368"/>
        <v>389.84999999999997</v>
      </c>
      <c r="H11820" s="8">
        <f>VLOOKUP(C11820,Products!$A$2:$F$20,6,TRUE)</f>
        <v>40.449999999999989</v>
      </c>
      <c r="I11820" s="8">
        <f t="shared" si="369"/>
        <v>121.34999999999997</v>
      </c>
      <c r="J11820" s="42">
        <f>VLOOKUP(B11820,Invoices!A:I,9,TRUE)</f>
        <v>2022</v>
      </c>
    </row>
    <row r="11821" spans="1:10" x14ac:dyDescent="0.15">
      <c r="A11821" t="s">
        <v>15181</v>
      </c>
      <c r="B11821" t="s">
        <v>2452</v>
      </c>
      <c r="C11821" t="s">
        <v>94</v>
      </c>
      <c r="D11821" t="s">
        <v>86</v>
      </c>
      <c r="E11821">
        <v>30</v>
      </c>
      <c r="F11821" s="8">
        <f>VLOOKUP(C11821,Products!$A$2:$E$20,5,TRUE)</f>
        <v>3.5</v>
      </c>
      <c r="G11821" s="8">
        <f t="shared" si="368"/>
        <v>105</v>
      </c>
      <c r="H11821" s="8">
        <f>VLOOKUP(C11821,Products!$A$2:$F$20,6,TRUE)</f>
        <v>0.54999999999999982</v>
      </c>
      <c r="I11821" s="8">
        <f t="shared" si="369"/>
        <v>16.499999999999993</v>
      </c>
      <c r="J11821" s="42">
        <f>VLOOKUP(B11821,Invoices!A:I,9,TRUE)</f>
        <v>2022</v>
      </c>
    </row>
    <row r="11822" spans="1:10" x14ac:dyDescent="0.15">
      <c r="A11822" t="s">
        <v>15182</v>
      </c>
      <c r="B11822" t="s">
        <v>2452</v>
      </c>
      <c r="C11822" t="s">
        <v>88</v>
      </c>
      <c r="D11822" t="s">
        <v>85</v>
      </c>
      <c r="E11822">
        <v>3</v>
      </c>
      <c r="F11822" s="8">
        <f>VLOOKUP(C11822,Products!$A$2:$E$20,5,TRUE)</f>
        <v>8.9499999999999993</v>
      </c>
      <c r="G11822" s="8">
        <f t="shared" si="368"/>
        <v>26.849999999999998</v>
      </c>
      <c r="H11822" s="8">
        <f>VLOOKUP(C11822,Products!$A$2:$F$20,6,TRUE)</f>
        <v>5.6999999999999993</v>
      </c>
      <c r="I11822" s="8">
        <f t="shared" si="369"/>
        <v>17.099999999999998</v>
      </c>
      <c r="J11822" s="42">
        <f>VLOOKUP(B11822,Invoices!A:I,9,TRUE)</f>
        <v>2022</v>
      </c>
    </row>
    <row r="11823" spans="1:10" x14ac:dyDescent="0.15">
      <c r="A11823" t="s">
        <v>15183</v>
      </c>
      <c r="B11823" t="s">
        <v>2452</v>
      </c>
      <c r="C11823" t="s">
        <v>95</v>
      </c>
      <c r="D11823" t="s">
        <v>73</v>
      </c>
      <c r="E11823">
        <v>3</v>
      </c>
      <c r="F11823" s="8">
        <f>VLOOKUP(C11823,Products!$A$2:$E$20,5,TRUE)</f>
        <v>12.95</v>
      </c>
      <c r="G11823" s="8">
        <f t="shared" si="368"/>
        <v>38.849999999999994</v>
      </c>
      <c r="H11823" s="8">
        <f>VLOOKUP(C11823,Products!$A$2:$F$20,6,TRUE)</f>
        <v>4.1999999999999993</v>
      </c>
      <c r="I11823" s="8">
        <f t="shared" si="369"/>
        <v>12.599999999999998</v>
      </c>
      <c r="J11823" s="42">
        <f>VLOOKUP(B11823,Invoices!A:I,9,TRUE)</f>
        <v>2022</v>
      </c>
    </row>
    <row r="11824" spans="1:10" x14ac:dyDescent="0.15">
      <c r="A11824" t="s">
        <v>15184</v>
      </c>
      <c r="B11824" t="s">
        <v>2452</v>
      </c>
      <c r="C11824" t="s">
        <v>101</v>
      </c>
      <c r="D11824" t="s">
        <v>69</v>
      </c>
      <c r="E11824">
        <v>1</v>
      </c>
      <c r="F11824" s="8">
        <f>VLOOKUP(C11824,Products!$A$2:$E$20,5,TRUE)</f>
        <v>129.94999999999999</v>
      </c>
      <c r="G11824" s="8">
        <f t="shared" si="368"/>
        <v>129.94999999999999</v>
      </c>
      <c r="H11824" s="8">
        <f>VLOOKUP(C11824,Products!$A$2:$F$20,6,TRUE)</f>
        <v>40.449999999999989</v>
      </c>
      <c r="I11824" s="8">
        <f t="shared" si="369"/>
        <v>40.449999999999989</v>
      </c>
      <c r="J11824" s="42">
        <f>VLOOKUP(B11824,Invoices!A:I,9,TRUE)</f>
        <v>2022</v>
      </c>
    </row>
    <row r="11825" spans="1:10" x14ac:dyDescent="0.15">
      <c r="A11825" t="s">
        <v>15185</v>
      </c>
      <c r="B11825" t="s">
        <v>2452</v>
      </c>
      <c r="C11825" t="s">
        <v>96</v>
      </c>
      <c r="D11825" t="s">
        <v>75</v>
      </c>
      <c r="E11825">
        <v>8</v>
      </c>
      <c r="F11825" s="8">
        <f>VLOOKUP(C11825,Products!$A$2:$E$20,5,TRUE)</f>
        <v>79.95</v>
      </c>
      <c r="G11825" s="8">
        <f t="shared" si="368"/>
        <v>639.6</v>
      </c>
      <c r="H11825" s="8">
        <f>VLOOKUP(C11825,Products!$A$2:$F$20,6,TRUE)</f>
        <v>27.950000000000003</v>
      </c>
      <c r="I11825" s="8">
        <f t="shared" si="369"/>
        <v>223.60000000000002</v>
      </c>
      <c r="J11825" s="42">
        <f>VLOOKUP(B11825,Invoices!A:I,9,TRUE)</f>
        <v>2022</v>
      </c>
    </row>
    <row r="11826" spans="1:10" x14ac:dyDescent="0.15">
      <c r="A11826" t="s">
        <v>15186</v>
      </c>
      <c r="B11826" t="s">
        <v>2452</v>
      </c>
      <c r="C11826" t="s">
        <v>87</v>
      </c>
      <c r="D11826" t="s">
        <v>68</v>
      </c>
      <c r="E11826">
        <v>1</v>
      </c>
      <c r="F11826" s="8">
        <f>VLOOKUP(C11826,Products!$A$2:$E$20,5,TRUE)</f>
        <v>19.95</v>
      </c>
      <c r="G11826" s="8">
        <f t="shared" si="368"/>
        <v>19.95</v>
      </c>
      <c r="H11826" s="8">
        <f>VLOOKUP(C11826,Products!$A$2:$F$20,6,TRUE)</f>
        <v>7.4499999999999993</v>
      </c>
      <c r="I11826" s="8">
        <f t="shared" si="369"/>
        <v>7.4499999999999993</v>
      </c>
      <c r="J11826" s="42">
        <f>VLOOKUP(B11826,Invoices!A:I,9,TRUE)</f>
        <v>2022</v>
      </c>
    </row>
    <row r="11827" spans="1:10" x14ac:dyDescent="0.15">
      <c r="A11827" t="s">
        <v>15187</v>
      </c>
      <c r="B11827" t="s">
        <v>2452</v>
      </c>
      <c r="C11827" t="s">
        <v>99</v>
      </c>
      <c r="D11827" t="s">
        <v>84</v>
      </c>
      <c r="E11827">
        <v>20</v>
      </c>
      <c r="F11827" s="8">
        <f>VLOOKUP(C11827,Products!$A$2:$E$20,5,TRUE)</f>
        <v>3.5</v>
      </c>
      <c r="G11827" s="8">
        <f t="shared" si="368"/>
        <v>70</v>
      </c>
      <c r="H11827" s="8">
        <f>VLOOKUP(C11827,Products!$A$2:$F$20,6,TRUE)</f>
        <v>0.54999999999999982</v>
      </c>
      <c r="I11827" s="8">
        <f t="shared" si="369"/>
        <v>10.999999999999996</v>
      </c>
      <c r="J11827" s="42">
        <f>VLOOKUP(B11827,Invoices!A:I,9,TRUE)</f>
        <v>2022</v>
      </c>
    </row>
    <row r="11828" spans="1:10" x14ac:dyDescent="0.15">
      <c r="A11828" t="s">
        <v>15188</v>
      </c>
      <c r="B11828" t="s">
        <v>2452</v>
      </c>
      <c r="C11828" t="s">
        <v>104</v>
      </c>
      <c r="D11828" t="s">
        <v>71</v>
      </c>
      <c r="E11828">
        <v>3</v>
      </c>
      <c r="F11828" s="8">
        <f>VLOOKUP(C11828,Products!$A$2:$E$20,5,TRUE)</f>
        <v>2.95</v>
      </c>
      <c r="G11828" s="8">
        <f t="shared" si="368"/>
        <v>8.8500000000000014</v>
      </c>
      <c r="H11828" s="8">
        <f>VLOOKUP(C11828,Products!$A$2:$F$20,6,TRUE)</f>
        <v>1.1500000000000001</v>
      </c>
      <c r="I11828" s="8">
        <f t="shared" si="369"/>
        <v>3.45</v>
      </c>
      <c r="J11828" s="42">
        <f>VLOOKUP(B11828,Invoices!A:I,9,TRUE)</f>
        <v>2022</v>
      </c>
    </row>
    <row r="11829" spans="1:10" x14ac:dyDescent="0.15">
      <c r="A11829" t="s">
        <v>15189</v>
      </c>
      <c r="B11829" t="s">
        <v>2452</v>
      </c>
      <c r="C11829" t="s">
        <v>102</v>
      </c>
      <c r="D11829" t="s">
        <v>83</v>
      </c>
      <c r="E11829">
        <v>3</v>
      </c>
      <c r="F11829" s="8">
        <f>VLOOKUP(C11829,Products!$A$2:$E$20,5,TRUE)</f>
        <v>29.95</v>
      </c>
      <c r="G11829" s="8">
        <f t="shared" si="368"/>
        <v>89.85</v>
      </c>
      <c r="H11829" s="8">
        <f>VLOOKUP(C11829,Products!$A$2:$F$20,6,TRUE)</f>
        <v>15</v>
      </c>
      <c r="I11829" s="8">
        <f t="shared" si="369"/>
        <v>45</v>
      </c>
      <c r="J11829" s="42">
        <f>VLOOKUP(B11829,Invoices!A:I,9,TRUE)</f>
        <v>2022</v>
      </c>
    </row>
    <row r="11830" spans="1:10" x14ac:dyDescent="0.15">
      <c r="A11830" t="s">
        <v>15190</v>
      </c>
      <c r="B11830" t="s">
        <v>2453</v>
      </c>
      <c r="C11830" t="s">
        <v>97</v>
      </c>
      <c r="D11830" t="s">
        <v>74</v>
      </c>
      <c r="E11830">
        <v>1</v>
      </c>
      <c r="F11830" s="8">
        <f>VLOOKUP(C11830,Products!$A$2:$E$20,5,TRUE)</f>
        <v>1.5</v>
      </c>
      <c r="G11830" s="8">
        <f t="shared" si="368"/>
        <v>1.5</v>
      </c>
      <c r="H11830" s="8">
        <f>VLOOKUP(C11830,Products!$A$2:$F$20,6,TRUE)</f>
        <v>0.5</v>
      </c>
      <c r="I11830" s="8">
        <f t="shared" si="369"/>
        <v>0.5</v>
      </c>
      <c r="J11830" s="42">
        <f>VLOOKUP(B11830,Invoices!A:I,9,TRUE)</f>
        <v>2022</v>
      </c>
    </row>
    <row r="11831" spans="1:10" x14ac:dyDescent="0.15">
      <c r="A11831" t="s">
        <v>15191</v>
      </c>
      <c r="B11831" t="s">
        <v>2453</v>
      </c>
      <c r="C11831" t="s">
        <v>105</v>
      </c>
      <c r="D11831" t="s">
        <v>81</v>
      </c>
      <c r="E11831">
        <v>4</v>
      </c>
      <c r="F11831" s="8">
        <f>VLOOKUP(C11831,Products!$A$2:$E$20,5,TRUE)</f>
        <v>8.9499999999999993</v>
      </c>
      <c r="G11831" s="8">
        <f t="shared" si="368"/>
        <v>35.799999999999997</v>
      </c>
      <c r="H11831" s="8">
        <f>VLOOKUP(C11831,Products!$A$2:$F$20,6,TRUE)</f>
        <v>3.1999999999999993</v>
      </c>
      <c r="I11831" s="8">
        <f t="shared" si="369"/>
        <v>12.799999999999997</v>
      </c>
      <c r="J11831" s="42">
        <f>VLOOKUP(B11831,Invoices!A:I,9,TRUE)</f>
        <v>2022</v>
      </c>
    </row>
    <row r="11832" spans="1:10" x14ac:dyDescent="0.15">
      <c r="A11832" t="s">
        <v>15192</v>
      </c>
      <c r="B11832" t="s">
        <v>2453</v>
      </c>
      <c r="C11832" t="s">
        <v>93</v>
      </c>
      <c r="D11832" t="s">
        <v>76</v>
      </c>
      <c r="E11832">
        <v>7</v>
      </c>
      <c r="F11832" s="8">
        <f>VLOOKUP(C11832,Products!$A$2:$E$20,5,TRUE)</f>
        <v>9.9499999999999993</v>
      </c>
      <c r="G11832" s="8">
        <f t="shared" si="368"/>
        <v>69.649999999999991</v>
      </c>
      <c r="H11832" s="8">
        <f>VLOOKUP(C11832,Products!$A$2:$F$20,6,TRUE)</f>
        <v>1.9499999999999993</v>
      </c>
      <c r="I11832" s="8">
        <f t="shared" si="369"/>
        <v>13.649999999999995</v>
      </c>
      <c r="J11832" s="42">
        <f>VLOOKUP(B11832,Invoices!A:I,9,TRUE)</f>
        <v>2022</v>
      </c>
    </row>
    <row r="11833" spans="1:10" x14ac:dyDescent="0.15">
      <c r="A11833" t="s">
        <v>15193</v>
      </c>
      <c r="B11833" t="s">
        <v>2453</v>
      </c>
      <c r="C11833" t="s">
        <v>88</v>
      </c>
      <c r="D11833" t="s">
        <v>85</v>
      </c>
      <c r="E11833">
        <v>6</v>
      </c>
      <c r="F11833" s="8">
        <f>VLOOKUP(C11833,Products!$A$2:$E$20,5,TRUE)</f>
        <v>8.9499999999999993</v>
      </c>
      <c r="G11833" s="8">
        <f t="shared" si="368"/>
        <v>53.699999999999996</v>
      </c>
      <c r="H11833" s="8">
        <f>VLOOKUP(C11833,Products!$A$2:$F$20,6,TRUE)</f>
        <v>5.6999999999999993</v>
      </c>
      <c r="I11833" s="8">
        <f t="shared" si="369"/>
        <v>34.199999999999996</v>
      </c>
      <c r="J11833" s="42">
        <f>VLOOKUP(B11833,Invoices!A:I,9,TRUE)</f>
        <v>2022</v>
      </c>
    </row>
    <row r="11834" spans="1:10" x14ac:dyDescent="0.15">
      <c r="A11834" t="s">
        <v>15194</v>
      </c>
      <c r="B11834" t="s">
        <v>2454</v>
      </c>
      <c r="C11834" t="s">
        <v>95</v>
      </c>
      <c r="D11834" t="s">
        <v>73</v>
      </c>
      <c r="E11834">
        <v>12</v>
      </c>
      <c r="F11834" s="8">
        <f>VLOOKUP(C11834,Products!$A$2:$E$20,5,TRUE)</f>
        <v>12.95</v>
      </c>
      <c r="G11834" s="8">
        <f t="shared" si="368"/>
        <v>155.39999999999998</v>
      </c>
      <c r="H11834" s="8">
        <f>VLOOKUP(C11834,Products!$A$2:$F$20,6,TRUE)</f>
        <v>4.1999999999999993</v>
      </c>
      <c r="I11834" s="8">
        <f t="shared" si="369"/>
        <v>50.399999999999991</v>
      </c>
      <c r="J11834" s="42">
        <f>VLOOKUP(B11834,Invoices!A:I,9,TRUE)</f>
        <v>2022</v>
      </c>
    </row>
    <row r="11835" spans="1:10" x14ac:dyDescent="0.15">
      <c r="A11835" t="s">
        <v>15195</v>
      </c>
      <c r="B11835" t="s">
        <v>2455</v>
      </c>
      <c r="C11835" t="s">
        <v>98</v>
      </c>
      <c r="D11835" t="s">
        <v>79</v>
      </c>
      <c r="E11835">
        <v>1</v>
      </c>
      <c r="F11835" s="8">
        <f>VLOOKUP(C11835,Products!$A$2:$E$20,5,TRUE)</f>
        <v>14.95</v>
      </c>
      <c r="G11835" s="8">
        <f t="shared" si="368"/>
        <v>14.95</v>
      </c>
      <c r="H11835" s="8">
        <f>VLOOKUP(C11835,Products!$A$2:$F$20,6,TRUE)</f>
        <v>3.0499999999999989</v>
      </c>
      <c r="I11835" s="8">
        <f t="shared" si="369"/>
        <v>3.0499999999999989</v>
      </c>
      <c r="J11835" s="42">
        <f>VLOOKUP(B11835,Invoices!A:I,9,TRUE)</f>
        <v>2022</v>
      </c>
    </row>
    <row r="11836" spans="1:10" x14ac:dyDescent="0.15">
      <c r="A11836" t="s">
        <v>15196</v>
      </c>
      <c r="B11836" t="s">
        <v>2455</v>
      </c>
      <c r="C11836" t="s">
        <v>90</v>
      </c>
      <c r="D11836" t="s">
        <v>72</v>
      </c>
      <c r="E11836">
        <v>1</v>
      </c>
      <c r="F11836" s="8">
        <f>VLOOKUP(C11836,Products!$A$2:$E$20,5,TRUE)</f>
        <v>8.9499999999999993</v>
      </c>
      <c r="G11836" s="8">
        <f t="shared" si="368"/>
        <v>8.9499999999999993</v>
      </c>
      <c r="H11836" s="8">
        <f>VLOOKUP(C11836,Products!$A$2:$F$20,6,TRUE)</f>
        <v>5.6999999999999993</v>
      </c>
      <c r="I11836" s="8">
        <f t="shared" si="369"/>
        <v>5.6999999999999993</v>
      </c>
      <c r="J11836" s="42">
        <f>VLOOKUP(B11836,Invoices!A:I,9,TRUE)</f>
        <v>2022</v>
      </c>
    </row>
    <row r="11837" spans="1:10" x14ac:dyDescent="0.15">
      <c r="A11837" t="s">
        <v>15197</v>
      </c>
      <c r="B11837" t="s">
        <v>2456</v>
      </c>
      <c r="C11837" t="s">
        <v>88</v>
      </c>
      <c r="D11837" t="s">
        <v>85</v>
      </c>
      <c r="E11837">
        <v>50</v>
      </c>
      <c r="F11837" s="8">
        <f>VLOOKUP(C11837,Products!$A$2:$E$20,5,TRUE)</f>
        <v>8.9499999999999993</v>
      </c>
      <c r="G11837" s="8">
        <f t="shared" si="368"/>
        <v>447.49999999999994</v>
      </c>
      <c r="H11837" s="8">
        <f>VLOOKUP(C11837,Products!$A$2:$F$20,6,TRUE)</f>
        <v>5.6999999999999993</v>
      </c>
      <c r="I11837" s="8">
        <f t="shared" si="369"/>
        <v>284.99999999999994</v>
      </c>
      <c r="J11837" s="42">
        <f>VLOOKUP(B11837,Invoices!A:I,9,TRUE)</f>
        <v>2022</v>
      </c>
    </row>
    <row r="11838" spans="1:10" x14ac:dyDescent="0.15">
      <c r="A11838" t="s">
        <v>15198</v>
      </c>
      <c r="B11838" t="s">
        <v>2456</v>
      </c>
      <c r="C11838" t="s">
        <v>96</v>
      </c>
      <c r="D11838" t="s">
        <v>75</v>
      </c>
      <c r="E11838">
        <v>3</v>
      </c>
      <c r="F11838" s="8">
        <f>VLOOKUP(C11838,Products!$A$2:$E$20,5,TRUE)</f>
        <v>79.95</v>
      </c>
      <c r="G11838" s="8">
        <f t="shared" si="368"/>
        <v>239.85000000000002</v>
      </c>
      <c r="H11838" s="8">
        <f>VLOOKUP(C11838,Products!$A$2:$F$20,6,TRUE)</f>
        <v>27.950000000000003</v>
      </c>
      <c r="I11838" s="8">
        <f t="shared" si="369"/>
        <v>83.850000000000009</v>
      </c>
      <c r="J11838" s="42">
        <f>VLOOKUP(B11838,Invoices!A:I,9,TRUE)</f>
        <v>2022</v>
      </c>
    </row>
    <row r="11839" spans="1:10" x14ac:dyDescent="0.15">
      <c r="A11839" t="s">
        <v>15199</v>
      </c>
      <c r="B11839" t="s">
        <v>2457</v>
      </c>
      <c r="C11839" t="s">
        <v>97</v>
      </c>
      <c r="D11839" t="s">
        <v>74</v>
      </c>
      <c r="E11839">
        <v>1</v>
      </c>
      <c r="F11839" s="8">
        <f>VLOOKUP(C11839,Products!$A$2:$E$20,5,TRUE)</f>
        <v>1.5</v>
      </c>
      <c r="G11839" s="8">
        <f t="shared" si="368"/>
        <v>1.5</v>
      </c>
      <c r="H11839" s="8">
        <f>VLOOKUP(C11839,Products!$A$2:$F$20,6,TRUE)</f>
        <v>0.5</v>
      </c>
      <c r="I11839" s="8">
        <f t="shared" si="369"/>
        <v>0.5</v>
      </c>
      <c r="J11839" s="42">
        <f>VLOOKUP(B11839,Invoices!A:I,9,TRUE)</f>
        <v>2022</v>
      </c>
    </row>
    <row r="11840" spans="1:10" x14ac:dyDescent="0.15">
      <c r="A11840" t="s">
        <v>15200</v>
      </c>
      <c r="B11840" t="s">
        <v>2458</v>
      </c>
      <c r="C11840" t="s">
        <v>98</v>
      </c>
      <c r="D11840" t="s">
        <v>79</v>
      </c>
      <c r="E11840">
        <v>2</v>
      </c>
      <c r="F11840" s="8">
        <f>VLOOKUP(C11840,Products!$A$2:$E$20,5,TRUE)</f>
        <v>14.95</v>
      </c>
      <c r="G11840" s="8">
        <f t="shared" si="368"/>
        <v>29.9</v>
      </c>
      <c r="H11840" s="8">
        <f>VLOOKUP(C11840,Products!$A$2:$F$20,6,TRUE)</f>
        <v>3.0499999999999989</v>
      </c>
      <c r="I11840" s="8">
        <f t="shared" si="369"/>
        <v>6.0999999999999979</v>
      </c>
      <c r="J11840" s="42">
        <f>VLOOKUP(B11840,Invoices!A:I,9,TRUE)</f>
        <v>2022</v>
      </c>
    </row>
    <row r="11841" spans="1:10" x14ac:dyDescent="0.15">
      <c r="A11841" t="s">
        <v>15201</v>
      </c>
      <c r="B11841" t="s">
        <v>2458</v>
      </c>
      <c r="C11841" t="s">
        <v>90</v>
      </c>
      <c r="D11841" t="s">
        <v>72</v>
      </c>
      <c r="E11841">
        <v>8</v>
      </c>
      <c r="F11841" s="8">
        <f>VLOOKUP(C11841,Products!$A$2:$E$20,5,TRUE)</f>
        <v>8.9499999999999993</v>
      </c>
      <c r="G11841" s="8">
        <f t="shared" si="368"/>
        <v>71.599999999999994</v>
      </c>
      <c r="H11841" s="8">
        <f>VLOOKUP(C11841,Products!$A$2:$F$20,6,TRUE)</f>
        <v>5.6999999999999993</v>
      </c>
      <c r="I11841" s="8">
        <f t="shared" si="369"/>
        <v>45.599999999999994</v>
      </c>
      <c r="J11841" s="42">
        <f>VLOOKUP(B11841,Invoices!A:I,9,TRUE)</f>
        <v>2022</v>
      </c>
    </row>
    <row r="11842" spans="1:10" x14ac:dyDescent="0.15">
      <c r="A11842" t="s">
        <v>15202</v>
      </c>
      <c r="B11842" t="s">
        <v>2459</v>
      </c>
      <c r="C11842" t="s">
        <v>104</v>
      </c>
      <c r="D11842" t="s">
        <v>71</v>
      </c>
      <c r="E11842">
        <v>12</v>
      </c>
      <c r="F11842" s="8">
        <f>VLOOKUP(C11842,Products!$A$2:$E$20,5,TRUE)</f>
        <v>2.95</v>
      </c>
      <c r="G11842" s="8">
        <f t="shared" si="368"/>
        <v>35.400000000000006</v>
      </c>
      <c r="H11842" s="8">
        <f>VLOOKUP(C11842,Products!$A$2:$F$20,6,TRUE)</f>
        <v>1.1500000000000001</v>
      </c>
      <c r="I11842" s="8">
        <f t="shared" si="369"/>
        <v>13.8</v>
      </c>
      <c r="J11842" s="42">
        <f>VLOOKUP(B11842,Invoices!A:I,9,TRUE)</f>
        <v>2022</v>
      </c>
    </row>
    <row r="11843" spans="1:10" x14ac:dyDescent="0.15">
      <c r="A11843" t="s">
        <v>15203</v>
      </c>
      <c r="B11843" t="s">
        <v>2459</v>
      </c>
      <c r="C11843" t="s">
        <v>96</v>
      </c>
      <c r="D11843" t="s">
        <v>75</v>
      </c>
      <c r="E11843">
        <v>1</v>
      </c>
      <c r="F11843" s="8">
        <f>VLOOKUP(C11843,Products!$A$2:$E$20,5,TRUE)</f>
        <v>79.95</v>
      </c>
      <c r="G11843" s="8">
        <f t="shared" ref="G11843:G11906" si="370">F11843*E11843</f>
        <v>79.95</v>
      </c>
      <c r="H11843" s="8">
        <f>VLOOKUP(C11843,Products!$A$2:$F$20,6,TRUE)</f>
        <v>27.950000000000003</v>
      </c>
      <c r="I11843" s="8">
        <f t="shared" ref="I11843:I11906" si="371">H11843*E11843</f>
        <v>27.950000000000003</v>
      </c>
      <c r="J11843" s="42">
        <f>VLOOKUP(B11843,Invoices!A:I,9,TRUE)</f>
        <v>2022</v>
      </c>
    </row>
    <row r="11844" spans="1:10" x14ac:dyDescent="0.15">
      <c r="A11844" t="s">
        <v>15204</v>
      </c>
      <c r="B11844" t="s">
        <v>2459</v>
      </c>
      <c r="C11844" t="s">
        <v>92</v>
      </c>
      <c r="D11844" t="s">
        <v>82</v>
      </c>
      <c r="E11844">
        <v>25</v>
      </c>
      <c r="F11844" s="8">
        <f>VLOOKUP(C11844,Products!$A$2:$E$20,5,TRUE)</f>
        <v>19.95</v>
      </c>
      <c r="G11844" s="8">
        <f t="shared" si="370"/>
        <v>498.75</v>
      </c>
      <c r="H11844" s="8">
        <f>VLOOKUP(C11844,Products!$A$2:$F$20,6,TRUE)</f>
        <v>7.4499999999999993</v>
      </c>
      <c r="I11844" s="8">
        <f t="shared" si="371"/>
        <v>186.24999999999997</v>
      </c>
      <c r="J11844" s="42">
        <f>VLOOKUP(B11844,Invoices!A:I,9,TRUE)</f>
        <v>2022</v>
      </c>
    </row>
    <row r="11845" spans="1:10" x14ac:dyDescent="0.15">
      <c r="A11845" t="s">
        <v>15205</v>
      </c>
      <c r="B11845" t="s">
        <v>2459</v>
      </c>
      <c r="C11845" t="s">
        <v>103</v>
      </c>
      <c r="D11845" t="s">
        <v>77</v>
      </c>
      <c r="E11845">
        <v>5</v>
      </c>
      <c r="F11845" s="8">
        <f>VLOOKUP(C11845,Products!$A$2:$E$20,5,TRUE)</f>
        <v>8.9499999999999993</v>
      </c>
      <c r="G11845" s="8">
        <f t="shared" si="370"/>
        <v>44.75</v>
      </c>
      <c r="H11845" s="8">
        <f>VLOOKUP(C11845,Products!$A$2:$F$20,6,TRUE)</f>
        <v>3.1999999999999993</v>
      </c>
      <c r="I11845" s="8">
        <f t="shared" si="371"/>
        <v>15.999999999999996</v>
      </c>
      <c r="J11845" s="42">
        <f>VLOOKUP(B11845,Invoices!A:I,9,TRUE)</f>
        <v>2022</v>
      </c>
    </row>
    <row r="11846" spans="1:10" x14ac:dyDescent="0.15">
      <c r="A11846" t="s">
        <v>15206</v>
      </c>
      <c r="B11846" t="s">
        <v>2459</v>
      </c>
      <c r="C11846" t="s">
        <v>91</v>
      </c>
      <c r="D11846" t="s">
        <v>70</v>
      </c>
      <c r="E11846">
        <v>1</v>
      </c>
      <c r="F11846" s="8">
        <f>VLOOKUP(C11846,Products!$A$2:$E$20,5,TRUE)</f>
        <v>49.95</v>
      </c>
      <c r="G11846" s="8">
        <f t="shared" si="370"/>
        <v>49.95</v>
      </c>
      <c r="H11846" s="8">
        <f>VLOOKUP(C11846,Products!$A$2:$F$20,6,TRUE)</f>
        <v>21.200000000000003</v>
      </c>
      <c r="I11846" s="8">
        <f t="shared" si="371"/>
        <v>21.200000000000003</v>
      </c>
      <c r="J11846" s="42">
        <f>VLOOKUP(B11846,Invoices!A:I,9,TRUE)</f>
        <v>2022</v>
      </c>
    </row>
    <row r="11847" spans="1:10" x14ac:dyDescent="0.15">
      <c r="A11847" t="s">
        <v>15207</v>
      </c>
      <c r="B11847" t="s">
        <v>2460</v>
      </c>
      <c r="C11847" t="s">
        <v>93</v>
      </c>
      <c r="D11847" t="s">
        <v>76</v>
      </c>
      <c r="E11847">
        <v>4</v>
      </c>
      <c r="F11847" s="8">
        <f>VLOOKUP(C11847,Products!$A$2:$E$20,5,TRUE)</f>
        <v>9.9499999999999993</v>
      </c>
      <c r="G11847" s="8">
        <f t="shared" si="370"/>
        <v>39.799999999999997</v>
      </c>
      <c r="H11847" s="8">
        <f>VLOOKUP(C11847,Products!$A$2:$F$20,6,TRUE)</f>
        <v>1.9499999999999993</v>
      </c>
      <c r="I11847" s="8">
        <f t="shared" si="371"/>
        <v>7.7999999999999972</v>
      </c>
      <c r="J11847" s="42">
        <f>VLOOKUP(B11847,Invoices!A:I,9,TRUE)</f>
        <v>2022</v>
      </c>
    </row>
    <row r="11848" spans="1:10" x14ac:dyDescent="0.15">
      <c r="A11848" t="s">
        <v>15208</v>
      </c>
      <c r="B11848" t="s">
        <v>2460</v>
      </c>
      <c r="C11848" t="s">
        <v>91</v>
      </c>
      <c r="D11848" t="s">
        <v>70</v>
      </c>
      <c r="E11848">
        <v>100</v>
      </c>
      <c r="F11848" s="8">
        <f>VLOOKUP(C11848,Products!$A$2:$E$20,5,TRUE)</f>
        <v>49.95</v>
      </c>
      <c r="G11848" s="8">
        <f t="shared" si="370"/>
        <v>4995</v>
      </c>
      <c r="H11848" s="8">
        <f>VLOOKUP(C11848,Products!$A$2:$F$20,6,TRUE)</f>
        <v>21.200000000000003</v>
      </c>
      <c r="I11848" s="8">
        <f t="shared" si="371"/>
        <v>2120.0000000000005</v>
      </c>
      <c r="J11848" s="42">
        <f>VLOOKUP(B11848,Invoices!A:I,9,TRUE)</f>
        <v>2022</v>
      </c>
    </row>
    <row r="11849" spans="1:10" x14ac:dyDescent="0.15">
      <c r="A11849" t="s">
        <v>15209</v>
      </c>
      <c r="B11849" t="s">
        <v>2460</v>
      </c>
      <c r="C11849" t="s">
        <v>92</v>
      </c>
      <c r="D11849" t="s">
        <v>82</v>
      </c>
      <c r="E11849">
        <v>100</v>
      </c>
      <c r="F11849" s="8">
        <f>VLOOKUP(C11849,Products!$A$2:$E$20,5,TRUE)</f>
        <v>19.95</v>
      </c>
      <c r="G11849" s="8">
        <f t="shared" si="370"/>
        <v>1995</v>
      </c>
      <c r="H11849" s="8">
        <f>VLOOKUP(C11849,Products!$A$2:$F$20,6,TRUE)</f>
        <v>7.4499999999999993</v>
      </c>
      <c r="I11849" s="8">
        <f t="shared" si="371"/>
        <v>744.99999999999989</v>
      </c>
      <c r="J11849" s="42">
        <f>VLOOKUP(B11849,Invoices!A:I,9,TRUE)</f>
        <v>2022</v>
      </c>
    </row>
    <row r="11850" spans="1:10" x14ac:dyDescent="0.15">
      <c r="A11850" t="s">
        <v>15210</v>
      </c>
      <c r="B11850" t="s">
        <v>2460</v>
      </c>
      <c r="C11850" t="s">
        <v>88</v>
      </c>
      <c r="D11850" t="s">
        <v>85</v>
      </c>
      <c r="E11850">
        <v>10</v>
      </c>
      <c r="F11850" s="8">
        <f>VLOOKUP(C11850,Products!$A$2:$E$20,5,TRUE)</f>
        <v>8.9499999999999993</v>
      </c>
      <c r="G11850" s="8">
        <f t="shared" si="370"/>
        <v>89.5</v>
      </c>
      <c r="H11850" s="8">
        <f>VLOOKUP(C11850,Products!$A$2:$F$20,6,TRUE)</f>
        <v>5.6999999999999993</v>
      </c>
      <c r="I11850" s="8">
        <f t="shared" si="371"/>
        <v>56.999999999999993</v>
      </c>
      <c r="J11850" s="42">
        <f>VLOOKUP(B11850,Invoices!A:I,9,TRUE)</f>
        <v>2022</v>
      </c>
    </row>
    <row r="11851" spans="1:10" x14ac:dyDescent="0.15">
      <c r="A11851" t="s">
        <v>15211</v>
      </c>
      <c r="B11851" t="s">
        <v>2460</v>
      </c>
      <c r="C11851" t="s">
        <v>105</v>
      </c>
      <c r="D11851" t="s">
        <v>81</v>
      </c>
      <c r="E11851">
        <v>5</v>
      </c>
      <c r="F11851" s="8">
        <f>VLOOKUP(C11851,Products!$A$2:$E$20,5,TRUE)</f>
        <v>8.9499999999999993</v>
      </c>
      <c r="G11851" s="8">
        <f t="shared" si="370"/>
        <v>44.75</v>
      </c>
      <c r="H11851" s="8">
        <f>VLOOKUP(C11851,Products!$A$2:$F$20,6,TRUE)</f>
        <v>3.1999999999999993</v>
      </c>
      <c r="I11851" s="8">
        <f t="shared" si="371"/>
        <v>15.999999999999996</v>
      </c>
      <c r="J11851" s="42">
        <f>VLOOKUP(B11851,Invoices!A:I,9,TRUE)</f>
        <v>2022</v>
      </c>
    </row>
    <row r="11852" spans="1:10" x14ac:dyDescent="0.15">
      <c r="A11852" t="s">
        <v>15212</v>
      </c>
      <c r="B11852" t="s">
        <v>2461</v>
      </c>
      <c r="C11852" t="s">
        <v>89</v>
      </c>
      <c r="D11852" t="s">
        <v>80</v>
      </c>
      <c r="E11852">
        <v>1</v>
      </c>
      <c r="F11852" s="8">
        <f>VLOOKUP(C11852,Products!$A$2:$E$20,5,TRUE)</f>
        <v>15.95</v>
      </c>
      <c r="G11852" s="8">
        <f t="shared" si="370"/>
        <v>15.95</v>
      </c>
      <c r="H11852" s="8">
        <f>VLOOKUP(C11852,Products!$A$2:$F$20,6,TRUE)</f>
        <v>6</v>
      </c>
      <c r="I11852" s="8">
        <f t="shared" si="371"/>
        <v>6</v>
      </c>
      <c r="J11852" s="42">
        <f>VLOOKUP(B11852,Invoices!A:I,9,TRUE)</f>
        <v>2022</v>
      </c>
    </row>
    <row r="11853" spans="1:10" x14ac:dyDescent="0.15">
      <c r="A11853" t="s">
        <v>15213</v>
      </c>
      <c r="B11853" t="s">
        <v>2461</v>
      </c>
      <c r="C11853" t="s">
        <v>104</v>
      </c>
      <c r="D11853" t="s">
        <v>71</v>
      </c>
      <c r="E11853">
        <v>2</v>
      </c>
      <c r="F11853" s="8">
        <f>VLOOKUP(C11853,Products!$A$2:$E$20,5,TRUE)</f>
        <v>2.95</v>
      </c>
      <c r="G11853" s="8">
        <f t="shared" si="370"/>
        <v>5.9</v>
      </c>
      <c r="H11853" s="8">
        <f>VLOOKUP(C11853,Products!$A$2:$F$20,6,TRUE)</f>
        <v>1.1500000000000001</v>
      </c>
      <c r="I11853" s="8">
        <f t="shared" si="371"/>
        <v>2.3000000000000003</v>
      </c>
      <c r="J11853" s="42">
        <f>VLOOKUP(B11853,Invoices!A:I,9,TRUE)</f>
        <v>2022</v>
      </c>
    </row>
    <row r="11854" spans="1:10" x14ac:dyDescent="0.15">
      <c r="A11854" t="s">
        <v>15214</v>
      </c>
      <c r="B11854" t="s">
        <v>2462</v>
      </c>
      <c r="C11854" t="s">
        <v>96</v>
      </c>
      <c r="D11854" t="s">
        <v>75</v>
      </c>
      <c r="E11854">
        <v>1</v>
      </c>
      <c r="F11854" s="8">
        <f>VLOOKUP(C11854,Products!$A$2:$E$20,5,TRUE)</f>
        <v>79.95</v>
      </c>
      <c r="G11854" s="8">
        <f t="shared" si="370"/>
        <v>79.95</v>
      </c>
      <c r="H11854" s="8">
        <f>VLOOKUP(C11854,Products!$A$2:$F$20,6,TRUE)</f>
        <v>27.950000000000003</v>
      </c>
      <c r="I11854" s="8">
        <f t="shared" si="371"/>
        <v>27.950000000000003</v>
      </c>
      <c r="J11854" s="42">
        <f>VLOOKUP(B11854,Invoices!A:I,9,TRUE)</f>
        <v>2022</v>
      </c>
    </row>
    <row r="11855" spans="1:10" x14ac:dyDescent="0.15">
      <c r="A11855" t="s">
        <v>15215</v>
      </c>
      <c r="B11855" t="s">
        <v>2462</v>
      </c>
      <c r="C11855" t="s">
        <v>103</v>
      </c>
      <c r="D11855" t="s">
        <v>77</v>
      </c>
      <c r="E11855">
        <v>1</v>
      </c>
      <c r="F11855" s="8">
        <f>VLOOKUP(C11855,Products!$A$2:$E$20,5,TRUE)</f>
        <v>8.9499999999999993</v>
      </c>
      <c r="G11855" s="8">
        <f t="shared" si="370"/>
        <v>8.9499999999999993</v>
      </c>
      <c r="H11855" s="8">
        <f>VLOOKUP(C11855,Products!$A$2:$F$20,6,TRUE)</f>
        <v>3.1999999999999993</v>
      </c>
      <c r="I11855" s="8">
        <f t="shared" si="371"/>
        <v>3.1999999999999993</v>
      </c>
      <c r="J11855" s="42">
        <f>VLOOKUP(B11855,Invoices!A:I,9,TRUE)</f>
        <v>2022</v>
      </c>
    </row>
    <row r="11856" spans="1:10" x14ac:dyDescent="0.15">
      <c r="A11856" t="s">
        <v>15216</v>
      </c>
      <c r="B11856" t="s">
        <v>2462</v>
      </c>
      <c r="C11856" t="s">
        <v>88</v>
      </c>
      <c r="D11856" t="s">
        <v>85</v>
      </c>
      <c r="E11856">
        <v>3</v>
      </c>
      <c r="F11856" s="8">
        <f>VLOOKUP(C11856,Products!$A$2:$E$20,5,TRUE)</f>
        <v>8.9499999999999993</v>
      </c>
      <c r="G11856" s="8">
        <f t="shared" si="370"/>
        <v>26.849999999999998</v>
      </c>
      <c r="H11856" s="8">
        <f>VLOOKUP(C11856,Products!$A$2:$F$20,6,TRUE)</f>
        <v>5.6999999999999993</v>
      </c>
      <c r="I11856" s="8">
        <f t="shared" si="371"/>
        <v>17.099999999999998</v>
      </c>
      <c r="J11856" s="42">
        <f>VLOOKUP(B11856,Invoices!A:I,9,TRUE)</f>
        <v>2022</v>
      </c>
    </row>
    <row r="11857" spans="1:10" x14ac:dyDescent="0.15">
      <c r="A11857" t="s">
        <v>15217</v>
      </c>
      <c r="B11857" t="s">
        <v>2462</v>
      </c>
      <c r="C11857" t="s">
        <v>90</v>
      </c>
      <c r="D11857" t="s">
        <v>72</v>
      </c>
      <c r="E11857">
        <v>6</v>
      </c>
      <c r="F11857" s="8">
        <f>VLOOKUP(C11857,Products!$A$2:$E$20,5,TRUE)</f>
        <v>8.9499999999999993</v>
      </c>
      <c r="G11857" s="8">
        <f t="shared" si="370"/>
        <v>53.699999999999996</v>
      </c>
      <c r="H11857" s="8">
        <f>VLOOKUP(C11857,Products!$A$2:$F$20,6,TRUE)</f>
        <v>5.6999999999999993</v>
      </c>
      <c r="I11857" s="8">
        <f t="shared" si="371"/>
        <v>34.199999999999996</v>
      </c>
      <c r="J11857" s="42">
        <f>VLOOKUP(B11857,Invoices!A:I,9,TRUE)</f>
        <v>2022</v>
      </c>
    </row>
    <row r="11858" spans="1:10" x14ac:dyDescent="0.15">
      <c r="A11858" t="s">
        <v>15218</v>
      </c>
      <c r="B11858" t="s">
        <v>2462</v>
      </c>
      <c r="C11858" t="s">
        <v>94</v>
      </c>
      <c r="D11858" t="s">
        <v>86</v>
      </c>
      <c r="E11858">
        <v>10</v>
      </c>
      <c r="F11858" s="8">
        <f>VLOOKUP(C11858,Products!$A$2:$E$20,5,TRUE)</f>
        <v>3.5</v>
      </c>
      <c r="G11858" s="8">
        <f t="shared" si="370"/>
        <v>35</v>
      </c>
      <c r="H11858" s="8">
        <f>VLOOKUP(C11858,Products!$A$2:$F$20,6,TRUE)</f>
        <v>0.54999999999999982</v>
      </c>
      <c r="I11858" s="8">
        <f t="shared" si="371"/>
        <v>5.4999999999999982</v>
      </c>
      <c r="J11858" s="42">
        <f>VLOOKUP(B11858,Invoices!A:I,9,TRUE)</f>
        <v>2022</v>
      </c>
    </row>
    <row r="11859" spans="1:10" x14ac:dyDescent="0.15">
      <c r="A11859" t="s">
        <v>15219</v>
      </c>
      <c r="B11859" t="s">
        <v>2462</v>
      </c>
      <c r="C11859" t="s">
        <v>89</v>
      </c>
      <c r="D11859" t="s">
        <v>80</v>
      </c>
      <c r="E11859">
        <v>3</v>
      </c>
      <c r="F11859" s="8">
        <f>VLOOKUP(C11859,Products!$A$2:$E$20,5,TRUE)</f>
        <v>15.95</v>
      </c>
      <c r="G11859" s="8">
        <f t="shared" si="370"/>
        <v>47.849999999999994</v>
      </c>
      <c r="H11859" s="8">
        <f>VLOOKUP(C11859,Products!$A$2:$F$20,6,TRUE)</f>
        <v>6</v>
      </c>
      <c r="I11859" s="8">
        <f t="shared" si="371"/>
        <v>18</v>
      </c>
      <c r="J11859" s="42">
        <f>VLOOKUP(B11859,Invoices!A:I,9,TRUE)</f>
        <v>2022</v>
      </c>
    </row>
    <row r="11860" spans="1:10" x14ac:dyDescent="0.15">
      <c r="A11860" t="s">
        <v>15220</v>
      </c>
      <c r="B11860" t="s">
        <v>2462</v>
      </c>
      <c r="C11860" t="s">
        <v>100</v>
      </c>
      <c r="D11860" t="s">
        <v>78</v>
      </c>
      <c r="E11860">
        <v>1</v>
      </c>
      <c r="F11860" s="8">
        <f>VLOOKUP(C11860,Products!$A$2:$E$20,5,TRUE)</f>
        <v>49.95</v>
      </c>
      <c r="G11860" s="8">
        <f t="shared" si="370"/>
        <v>49.95</v>
      </c>
      <c r="H11860" s="8">
        <f>VLOOKUP(C11860,Products!$A$2:$F$20,6,TRUE)</f>
        <v>19.950000000000003</v>
      </c>
      <c r="I11860" s="8">
        <f t="shared" si="371"/>
        <v>19.950000000000003</v>
      </c>
      <c r="J11860" s="42">
        <f>VLOOKUP(B11860,Invoices!A:I,9,TRUE)</f>
        <v>2022</v>
      </c>
    </row>
    <row r="11861" spans="1:10" x14ac:dyDescent="0.15">
      <c r="A11861" t="s">
        <v>15221</v>
      </c>
      <c r="B11861" t="s">
        <v>2463</v>
      </c>
      <c r="C11861" t="s">
        <v>92</v>
      </c>
      <c r="D11861" t="s">
        <v>82</v>
      </c>
      <c r="E11861">
        <v>5</v>
      </c>
      <c r="F11861" s="8">
        <f>VLOOKUP(C11861,Products!$A$2:$E$20,5,TRUE)</f>
        <v>19.95</v>
      </c>
      <c r="G11861" s="8">
        <f t="shared" si="370"/>
        <v>99.75</v>
      </c>
      <c r="H11861" s="8">
        <f>VLOOKUP(C11861,Products!$A$2:$F$20,6,TRUE)</f>
        <v>7.4499999999999993</v>
      </c>
      <c r="I11861" s="8">
        <f t="shared" si="371"/>
        <v>37.25</v>
      </c>
      <c r="J11861" s="42">
        <f>VLOOKUP(B11861,Invoices!A:I,9,TRUE)</f>
        <v>2022</v>
      </c>
    </row>
    <row r="11862" spans="1:10" x14ac:dyDescent="0.15">
      <c r="A11862" t="s">
        <v>15222</v>
      </c>
      <c r="B11862" t="s">
        <v>2464</v>
      </c>
      <c r="C11862" t="s">
        <v>91</v>
      </c>
      <c r="D11862" t="s">
        <v>70</v>
      </c>
      <c r="E11862">
        <v>3</v>
      </c>
      <c r="F11862" s="8">
        <f>VLOOKUP(C11862,Products!$A$2:$E$20,5,TRUE)</f>
        <v>49.95</v>
      </c>
      <c r="G11862" s="8">
        <f t="shared" si="370"/>
        <v>149.85000000000002</v>
      </c>
      <c r="H11862" s="8">
        <f>VLOOKUP(C11862,Products!$A$2:$F$20,6,TRUE)</f>
        <v>21.200000000000003</v>
      </c>
      <c r="I11862" s="8">
        <f t="shared" si="371"/>
        <v>63.600000000000009</v>
      </c>
      <c r="J11862" s="42">
        <f>VLOOKUP(B11862,Invoices!A:I,9,TRUE)</f>
        <v>2022</v>
      </c>
    </row>
    <row r="11863" spans="1:10" x14ac:dyDescent="0.15">
      <c r="A11863" t="s">
        <v>15223</v>
      </c>
      <c r="B11863" t="s">
        <v>2464</v>
      </c>
      <c r="C11863" t="s">
        <v>99</v>
      </c>
      <c r="D11863" t="s">
        <v>84</v>
      </c>
      <c r="E11863">
        <v>4</v>
      </c>
      <c r="F11863" s="8">
        <f>VLOOKUP(C11863,Products!$A$2:$E$20,5,TRUE)</f>
        <v>3.5</v>
      </c>
      <c r="G11863" s="8">
        <f t="shared" si="370"/>
        <v>14</v>
      </c>
      <c r="H11863" s="8">
        <f>VLOOKUP(C11863,Products!$A$2:$F$20,6,TRUE)</f>
        <v>0.54999999999999982</v>
      </c>
      <c r="I11863" s="8">
        <f t="shared" si="371"/>
        <v>2.1999999999999993</v>
      </c>
      <c r="J11863" s="42">
        <f>VLOOKUP(B11863,Invoices!A:I,9,TRUE)</f>
        <v>2022</v>
      </c>
    </row>
    <row r="11864" spans="1:10" x14ac:dyDescent="0.15">
      <c r="A11864" t="s">
        <v>15224</v>
      </c>
      <c r="B11864" t="s">
        <v>2464</v>
      </c>
      <c r="C11864" t="s">
        <v>90</v>
      </c>
      <c r="D11864" t="s">
        <v>72</v>
      </c>
      <c r="E11864">
        <v>3</v>
      </c>
      <c r="F11864" s="8">
        <f>VLOOKUP(C11864,Products!$A$2:$E$20,5,TRUE)</f>
        <v>8.9499999999999993</v>
      </c>
      <c r="G11864" s="8">
        <f t="shared" si="370"/>
        <v>26.849999999999998</v>
      </c>
      <c r="H11864" s="8">
        <f>VLOOKUP(C11864,Products!$A$2:$F$20,6,TRUE)</f>
        <v>5.6999999999999993</v>
      </c>
      <c r="I11864" s="8">
        <f t="shared" si="371"/>
        <v>17.099999999999998</v>
      </c>
      <c r="J11864" s="42">
        <f>VLOOKUP(B11864,Invoices!A:I,9,TRUE)</f>
        <v>2022</v>
      </c>
    </row>
    <row r="11865" spans="1:10" x14ac:dyDescent="0.15">
      <c r="A11865" t="s">
        <v>15225</v>
      </c>
      <c r="B11865" t="s">
        <v>2464</v>
      </c>
      <c r="C11865" t="s">
        <v>88</v>
      </c>
      <c r="D11865" t="s">
        <v>85</v>
      </c>
      <c r="E11865">
        <v>9</v>
      </c>
      <c r="F11865" s="8">
        <f>VLOOKUP(C11865,Products!$A$2:$E$20,5,TRUE)</f>
        <v>8.9499999999999993</v>
      </c>
      <c r="G11865" s="8">
        <f t="shared" si="370"/>
        <v>80.55</v>
      </c>
      <c r="H11865" s="8">
        <f>VLOOKUP(C11865,Products!$A$2:$F$20,6,TRUE)</f>
        <v>5.6999999999999993</v>
      </c>
      <c r="I11865" s="8">
        <f t="shared" si="371"/>
        <v>51.3</v>
      </c>
      <c r="J11865" s="42">
        <f>VLOOKUP(B11865,Invoices!A:I,9,TRUE)</f>
        <v>2022</v>
      </c>
    </row>
    <row r="11866" spans="1:10" x14ac:dyDescent="0.15">
      <c r="A11866" t="s">
        <v>15226</v>
      </c>
      <c r="B11866" t="s">
        <v>2464</v>
      </c>
      <c r="C11866" t="s">
        <v>104</v>
      </c>
      <c r="D11866" t="s">
        <v>71</v>
      </c>
      <c r="E11866">
        <v>5</v>
      </c>
      <c r="F11866" s="8">
        <f>VLOOKUP(C11866,Products!$A$2:$E$20,5,TRUE)</f>
        <v>2.95</v>
      </c>
      <c r="G11866" s="8">
        <f t="shared" si="370"/>
        <v>14.75</v>
      </c>
      <c r="H11866" s="8">
        <f>VLOOKUP(C11866,Products!$A$2:$F$20,6,TRUE)</f>
        <v>1.1500000000000001</v>
      </c>
      <c r="I11866" s="8">
        <f t="shared" si="371"/>
        <v>5.7500000000000009</v>
      </c>
      <c r="J11866" s="42">
        <f>VLOOKUP(B11866,Invoices!A:I,9,TRUE)</f>
        <v>2022</v>
      </c>
    </row>
    <row r="11867" spans="1:10" x14ac:dyDescent="0.15">
      <c r="A11867" t="s">
        <v>15227</v>
      </c>
      <c r="B11867" t="s">
        <v>2464</v>
      </c>
      <c r="C11867" t="s">
        <v>95</v>
      </c>
      <c r="D11867" t="s">
        <v>73</v>
      </c>
      <c r="E11867">
        <v>1</v>
      </c>
      <c r="F11867" s="8">
        <f>VLOOKUP(C11867,Products!$A$2:$E$20,5,TRUE)</f>
        <v>12.95</v>
      </c>
      <c r="G11867" s="8">
        <f t="shared" si="370"/>
        <v>12.95</v>
      </c>
      <c r="H11867" s="8">
        <f>VLOOKUP(C11867,Products!$A$2:$F$20,6,TRUE)</f>
        <v>4.1999999999999993</v>
      </c>
      <c r="I11867" s="8">
        <f t="shared" si="371"/>
        <v>4.1999999999999993</v>
      </c>
      <c r="J11867" s="42">
        <f>VLOOKUP(B11867,Invoices!A:I,9,TRUE)</f>
        <v>2022</v>
      </c>
    </row>
    <row r="11868" spans="1:10" x14ac:dyDescent="0.15">
      <c r="A11868" t="s">
        <v>15228</v>
      </c>
      <c r="B11868" t="s">
        <v>2465</v>
      </c>
      <c r="C11868" t="s">
        <v>92</v>
      </c>
      <c r="D11868" t="s">
        <v>82</v>
      </c>
      <c r="E11868">
        <v>20</v>
      </c>
      <c r="F11868" s="8">
        <f>VLOOKUP(C11868,Products!$A$2:$E$20,5,TRUE)</f>
        <v>19.95</v>
      </c>
      <c r="G11868" s="8">
        <f t="shared" si="370"/>
        <v>399</v>
      </c>
      <c r="H11868" s="8">
        <f>VLOOKUP(C11868,Products!$A$2:$F$20,6,TRUE)</f>
        <v>7.4499999999999993</v>
      </c>
      <c r="I11868" s="8">
        <f t="shared" si="371"/>
        <v>149</v>
      </c>
      <c r="J11868" s="42">
        <f>VLOOKUP(B11868,Invoices!A:I,9,TRUE)</f>
        <v>2022</v>
      </c>
    </row>
    <row r="11869" spans="1:10" x14ac:dyDescent="0.15">
      <c r="A11869" t="s">
        <v>15229</v>
      </c>
      <c r="B11869" t="s">
        <v>2466</v>
      </c>
      <c r="C11869" t="s">
        <v>90</v>
      </c>
      <c r="D11869" t="s">
        <v>72</v>
      </c>
      <c r="E11869">
        <v>3</v>
      </c>
      <c r="F11869" s="8">
        <f>VLOOKUP(C11869,Products!$A$2:$E$20,5,TRUE)</f>
        <v>8.9499999999999993</v>
      </c>
      <c r="G11869" s="8">
        <f t="shared" si="370"/>
        <v>26.849999999999998</v>
      </c>
      <c r="H11869" s="8">
        <f>VLOOKUP(C11869,Products!$A$2:$F$20,6,TRUE)</f>
        <v>5.6999999999999993</v>
      </c>
      <c r="I11869" s="8">
        <f t="shared" si="371"/>
        <v>17.099999999999998</v>
      </c>
      <c r="J11869" s="42">
        <f>VLOOKUP(B11869,Invoices!A:I,9,TRUE)</f>
        <v>2022</v>
      </c>
    </row>
    <row r="11870" spans="1:10" x14ac:dyDescent="0.15">
      <c r="A11870" t="s">
        <v>15230</v>
      </c>
      <c r="B11870" t="s">
        <v>2466</v>
      </c>
      <c r="C11870" t="s">
        <v>96</v>
      </c>
      <c r="D11870" t="s">
        <v>75</v>
      </c>
      <c r="E11870">
        <v>1</v>
      </c>
      <c r="F11870" s="8">
        <f>VLOOKUP(C11870,Products!$A$2:$E$20,5,TRUE)</f>
        <v>79.95</v>
      </c>
      <c r="G11870" s="8">
        <f t="shared" si="370"/>
        <v>79.95</v>
      </c>
      <c r="H11870" s="8">
        <f>VLOOKUP(C11870,Products!$A$2:$F$20,6,TRUE)</f>
        <v>27.950000000000003</v>
      </c>
      <c r="I11870" s="8">
        <f t="shared" si="371"/>
        <v>27.950000000000003</v>
      </c>
      <c r="J11870" s="42">
        <f>VLOOKUP(B11870,Invoices!A:I,9,TRUE)</f>
        <v>2022</v>
      </c>
    </row>
    <row r="11871" spans="1:10" x14ac:dyDescent="0.15">
      <c r="A11871" t="s">
        <v>15231</v>
      </c>
      <c r="B11871" t="s">
        <v>2466</v>
      </c>
      <c r="C11871" t="s">
        <v>93</v>
      </c>
      <c r="D11871" t="s">
        <v>76</v>
      </c>
      <c r="E11871">
        <v>1</v>
      </c>
      <c r="F11871" s="8">
        <f>VLOOKUP(C11871,Products!$A$2:$E$20,5,TRUE)</f>
        <v>9.9499999999999993</v>
      </c>
      <c r="G11871" s="8">
        <f t="shared" si="370"/>
        <v>9.9499999999999993</v>
      </c>
      <c r="H11871" s="8">
        <f>VLOOKUP(C11871,Products!$A$2:$F$20,6,TRUE)</f>
        <v>1.9499999999999993</v>
      </c>
      <c r="I11871" s="8">
        <f t="shared" si="371"/>
        <v>1.9499999999999993</v>
      </c>
      <c r="J11871" s="42">
        <f>VLOOKUP(B11871,Invoices!A:I,9,TRUE)</f>
        <v>2022</v>
      </c>
    </row>
    <row r="11872" spans="1:10" x14ac:dyDescent="0.15">
      <c r="A11872" t="s">
        <v>15232</v>
      </c>
      <c r="B11872" t="s">
        <v>2466</v>
      </c>
      <c r="C11872" t="s">
        <v>94</v>
      </c>
      <c r="D11872" t="s">
        <v>86</v>
      </c>
      <c r="E11872">
        <v>1</v>
      </c>
      <c r="F11872" s="8">
        <f>VLOOKUP(C11872,Products!$A$2:$E$20,5,TRUE)</f>
        <v>3.5</v>
      </c>
      <c r="G11872" s="8">
        <f t="shared" si="370"/>
        <v>3.5</v>
      </c>
      <c r="H11872" s="8">
        <f>VLOOKUP(C11872,Products!$A$2:$F$20,6,TRUE)</f>
        <v>0.54999999999999982</v>
      </c>
      <c r="I11872" s="8">
        <f t="shared" si="371"/>
        <v>0.54999999999999982</v>
      </c>
      <c r="J11872" s="42">
        <f>VLOOKUP(B11872,Invoices!A:I,9,TRUE)</f>
        <v>2022</v>
      </c>
    </row>
    <row r="11873" spans="1:10" x14ac:dyDescent="0.15">
      <c r="A11873" t="s">
        <v>15233</v>
      </c>
      <c r="B11873" t="s">
        <v>2466</v>
      </c>
      <c r="C11873" t="s">
        <v>101</v>
      </c>
      <c r="D11873" t="s">
        <v>69</v>
      </c>
      <c r="E11873">
        <v>8</v>
      </c>
      <c r="F11873" s="8">
        <f>VLOOKUP(C11873,Products!$A$2:$E$20,5,TRUE)</f>
        <v>129.94999999999999</v>
      </c>
      <c r="G11873" s="8">
        <f t="shared" si="370"/>
        <v>1039.5999999999999</v>
      </c>
      <c r="H11873" s="8">
        <f>VLOOKUP(C11873,Products!$A$2:$F$20,6,TRUE)</f>
        <v>40.449999999999989</v>
      </c>
      <c r="I11873" s="8">
        <f t="shared" si="371"/>
        <v>323.59999999999991</v>
      </c>
      <c r="J11873" s="42">
        <f>VLOOKUP(B11873,Invoices!A:I,9,TRUE)</f>
        <v>2022</v>
      </c>
    </row>
    <row r="11874" spans="1:10" x14ac:dyDescent="0.15">
      <c r="A11874" t="s">
        <v>15234</v>
      </c>
      <c r="B11874" t="s">
        <v>2466</v>
      </c>
      <c r="C11874" t="s">
        <v>100</v>
      </c>
      <c r="D11874" t="s">
        <v>78</v>
      </c>
      <c r="E11874">
        <v>1</v>
      </c>
      <c r="F11874" s="8">
        <f>VLOOKUP(C11874,Products!$A$2:$E$20,5,TRUE)</f>
        <v>49.95</v>
      </c>
      <c r="G11874" s="8">
        <f t="shared" si="370"/>
        <v>49.95</v>
      </c>
      <c r="H11874" s="8">
        <f>VLOOKUP(C11874,Products!$A$2:$F$20,6,TRUE)</f>
        <v>19.950000000000003</v>
      </c>
      <c r="I11874" s="8">
        <f t="shared" si="371"/>
        <v>19.950000000000003</v>
      </c>
      <c r="J11874" s="42">
        <f>VLOOKUP(B11874,Invoices!A:I,9,TRUE)</f>
        <v>2022</v>
      </c>
    </row>
    <row r="11875" spans="1:10" x14ac:dyDescent="0.15">
      <c r="A11875" t="s">
        <v>15235</v>
      </c>
      <c r="B11875" t="s">
        <v>2466</v>
      </c>
      <c r="C11875" t="s">
        <v>104</v>
      </c>
      <c r="D11875" t="s">
        <v>71</v>
      </c>
      <c r="E11875">
        <v>10</v>
      </c>
      <c r="F11875" s="8">
        <f>VLOOKUP(C11875,Products!$A$2:$E$20,5,TRUE)</f>
        <v>2.95</v>
      </c>
      <c r="G11875" s="8">
        <f t="shared" si="370"/>
        <v>29.5</v>
      </c>
      <c r="H11875" s="8">
        <f>VLOOKUP(C11875,Products!$A$2:$F$20,6,TRUE)</f>
        <v>1.1500000000000001</v>
      </c>
      <c r="I11875" s="8">
        <f t="shared" si="371"/>
        <v>11.500000000000002</v>
      </c>
      <c r="J11875" s="42">
        <f>VLOOKUP(B11875,Invoices!A:I,9,TRUE)</f>
        <v>2022</v>
      </c>
    </row>
    <row r="11876" spans="1:10" x14ac:dyDescent="0.15">
      <c r="A11876" t="s">
        <v>15236</v>
      </c>
      <c r="B11876" t="s">
        <v>2466</v>
      </c>
      <c r="C11876" t="s">
        <v>105</v>
      </c>
      <c r="D11876" t="s">
        <v>81</v>
      </c>
      <c r="E11876">
        <v>2</v>
      </c>
      <c r="F11876" s="8">
        <f>VLOOKUP(C11876,Products!$A$2:$E$20,5,TRUE)</f>
        <v>8.9499999999999993</v>
      </c>
      <c r="G11876" s="8">
        <f t="shared" si="370"/>
        <v>17.899999999999999</v>
      </c>
      <c r="H11876" s="8">
        <f>VLOOKUP(C11876,Products!$A$2:$F$20,6,TRUE)</f>
        <v>3.1999999999999993</v>
      </c>
      <c r="I11876" s="8">
        <f t="shared" si="371"/>
        <v>6.3999999999999986</v>
      </c>
      <c r="J11876" s="42">
        <f>VLOOKUP(B11876,Invoices!A:I,9,TRUE)</f>
        <v>2022</v>
      </c>
    </row>
    <row r="11877" spans="1:10" x14ac:dyDescent="0.15">
      <c r="A11877" t="s">
        <v>15237</v>
      </c>
      <c r="B11877" t="s">
        <v>2467</v>
      </c>
      <c r="C11877" t="s">
        <v>91</v>
      </c>
      <c r="D11877" t="s">
        <v>70</v>
      </c>
      <c r="E11877">
        <v>1</v>
      </c>
      <c r="F11877" s="8">
        <f>VLOOKUP(C11877,Products!$A$2:$E$20,5,TRUE)</f>
        <v>49.95</v>
      </c>
      <c r="G11877" s="8">
        <f t="shared" si="370"/>
        <v>49.95</v>
      </c>
      <c r="H11877" s="8">
        <f>VLOOKUP(C11877,Products!$A$2:$F$20,6,TRUE)</f>
        <v>21.200000000000003</v>
      </c>
      <c r="I11877" s="8">
        <f t="shared" si="371"/>
        <v>21.200000000000003</v>
      </c>
      <c r="J11877" s="42">
        <f>VLOOKUP(B11877,Invoices!A:I,9,TRUE)</f>
        <v>2022</v>
      </c>
    </row>
    <row r="11878" spans="1:10" x14ac:dyDescent="0.15">
      <c r="A11878" t="s">
        <v>15238</v>
      </c>
      <c r="B11878" t="s">
        <v>2467</v>
      </c>
      <c r="C11878" t="s">
        <v>103</v>
      </c>
      <c r="D11878" t="s">
        <v>77</v>
      </c>
      <c r="E11878">
        <v>4</v>
      </c>
      <c r="F11878" s="8">
        <f>VLOOKUP(C11878,Products!$A$2:$E$20,5,TRUE)</f>
        <v>8.9499999999999993</v>
      </c>
      <c r="G11878" s="8">
        <f t="shared" si="370"/>
        <v>35.799999999999997</v>
      </c>
      <c r="H11878" s="8">
        <f>VLOOKUP(C11878,Products!$A$2:$F$20,6,TRUE)</f>
        <v>3.1999999999999993</v>
      </c>
      <c r="I11878" s="8">
        <f t="shared" si="371"/>
        <v>12.799999999999997</v>
      </c>
      <c r="J11878" s="42">
        <f>VLOOKUP(B11878,Invoices!A:I,9,TRUE)</f>
        <v>2022</v>
      </c>
    </row>
    <row r="11879" spans="1:10" x14ac:dyDescent="0.15">
      <c r="A11879" t="s">
        <v>15239</v>
      </c>
      <c r="B11879" t="s">
        <v>2467</v>
      </c>
      <c r="C11879" t="s">
        <v>102</v>
      </c>
      <c r="D11879" t="s">
        <v>83</v>
      </c>
      <c r="E11879">
        <v>1</v>
      </c>
      <c r="F11879" s="8">
        <f>VLOOKUP(C11879,Products!$A$2:$E$20,5,TRUE)</f>
        <v>29.95</v>
      </c>
      <c r="G11879" s="8">
        <f t="shared" si="370"/>
        <v>29.95</v>
      </c>
      <c r="H11879" s="8">
        <f>VLOOKUP(C11879,Products!$A$2:$F$20,6,TRUE)</f>
        <v>15</v>
      </c>
      <c r="I11879" s="8">
        <f t="shared" si="371"/>
        <v>15</v>
      </c>
      <c r="J11879" s="42">
        <f>VLOOKUP(B11879,Invoices!A:I,9,TRUE)</f>
        <v>2022</v>
      </c>
    </row>
    <row r="11880" spans="1:10" x14ac:dyDescent="0.15">
      <c r="A11880" t="s">
        <v>15240</v>
      </c>
      <c r="B11880" t="s">
        <v>2467</v>
      </c>
      <c r="C11880" t="s">
        <v>94</v>
      </c>
      <c r="D11880" t="s">
        <v>86</v>
      </c>
      <c r="E11880">
        <v>1</v>
      </c>
      <c r="F11880" s="8">
        <f>VLOOKUP(C11880,Products!$A$2:$E$20,5,TRUE)</f>
        <v>3.5</v>
      </c>
      <c r="G11880" s="8">
        <f t="shared" si="370"/>
        <v>3.5</v>
      </c>
      <c r="H11880" s="8">
        <f>VLOOKUP(C11880,Products!$A$2:$F$20,6,TRUE)</f>
        <v>0.54999999999999982</v>
      </c>
      <c r="I11880" s="8">
        <f t="shared" si="371"/>
        <v>0.54999999999999982</v>
      </c>
      <c r="J11880" s="42">
        <f>VLOOKUP(B11880,Invoices!A:I,9,TRUE)</f>
        <v>2022</v>
      </c>
    </row>
    <row r="11881" spans="1:10" x14ac:dyDescent="0.15">
      <c r="A11881" t="s">
        <v>15241</v>
      </c>
      <c r="B11881" t="s">
        <v>2467</v>
      </c>
      <c r="C11881" t="s">
        <v>90</v>
      </c>
      <c r="D11881" t="s">
        <v>72</v>
      </c>
      <c r="E11881">
        <v>1</v>
      </c>
      <c r="F11881" s="8">
        <f>VLOOKUP(C11881,Products!$A$2:$E$20,5,TRUE)</f>
        <v>8.9499999999999993</v>
      </c>
      <c r="G11881" s="8">
        <f t="shared" si="370"/>
        <v>8.9499999999999993</v>
      </c>
      <c r="H11881" s="8">
        <f>VLOOKUP(C11881,Products!$A$2:$F$20,6,TRUE)</f>
        <v>5.6999999999999993</v>
      </c>
      <c r="I11881" s="8">
        <f t="shared" si="371"/>
        <v>5.6999999999999993</v>
      </c>
      <c r="J11881" s="42">
        <f>VLOOKUP(B11881,Invoices!A:I,9,TRUE)</f>
        <v>2022</v>
      </c>
    </row>
    <row r="11882" spans="1:10" x14ac:dyDescent="0.15">
      <c r="A11882" t="s">
        <v>15242</v>
      </c>
      <c r="B11882" t="s">
        <v>2467</v>
      </c>
      <c r="C11882" t="s">
        <v>87</v>
      </c>
      <c r="D11882" t="s">
        <v>68</v>
      </c>
      <c r="E11882">
        <v>1</v>
      </c>
      <c r="F11882" s="8">
        <f>VLOOKUP(C11882,Products!$A$2:$E$20,5,TRUE)</f>
        <v>19.95</v>
      </c>
      <c r="G11882" s="8">
        <f t="shared" si="370"/>
        <v>19.95</v>
      </c>
      <c r="H11882" s="8">
        <f>VLOOKUP(C11882,Products!$A$2:$F$20,6,TRUE)</f>
        <v>7.4499999999999993</v>
      </c>
      <c r="I11882" s="8">
        <f t="shared" si="371"/>
        <v>7.4499999999999993</v>
      </c>
      <c r="J11882" s="42">
        <f>VLOOKUP(B11882,Invoices!A:I,9,TRUE)</f>
        <v>2022</v>
      </c>
    </row>
    <row r="11883" spans="1:10" x14ac:dyDescent="0.15">
      <c r="A11883" t="s">
        <v>15243</v>
      </c>
      <c r="B11883" t="s">
        <v>2467</v>
      </c>
      <c r="C11883" t="s">
        <v>100</v>
      </c>
      <c r="D11883" t="s">
        <v>78</v>
      </c>
      <c r="E11883">
        <v>1</v>
      </c>
      <c r="F11883" s="8">
        <f>VLOOKUP(C11883,Products!$A$2:$E$20,5,TRUE)</f>
        <v>49.95</v>
      </c>
      <c r="G11883" s="8">
        <f t="shared" si="370"/>
        <v>49.95</v>
      </c>
      <c r="H11883" s="8">
        <f>VLOOKUP(C11883,Products!$A$2:$F$20,6,TRUE)</f>
        <v>19.950000000000003</v>
      </c>
      <c r="I11883" s="8">
        <f t="shared" si="371"/>
        <v>19.950000000000003</v>
      </c>
      <c r="J11883" s="42">
        <f>VLOOKUP(B11883,Invoices!A:I,9,TRUE)</f>
        <v>2022</v>
      </c>
    </row>
    <row r="11884" spans="1:10" x14ac:dyDescent="0.15">
      <c r="A11884" t="s">
        <v>15244</v>
      </c>
      <c r="B11884" t="s">
        <v>2468</v>
      </c>
      <c r="C11884" t="s">
        <v>103</v>
      </c>
      <c r="D11884" t="s">
        <v>77</v>
      </c>
      <c r="E11884">
        <v>1</v>
      </c>
      <c r="F11884" s="8">
        <f>VLOOKUP(C11884,Products!$A$2:$E$20,5,TRUE)</f>
        <v>8.9499999999999993</v>
      </c>
      <c r="G11884" s="8">
        <f t="shared" si="370"/>
        <v>8.9499999999999993</v>
      </c>
      <c r="H11884" s="8">
        <f>VLOOKUP(C11884,Products!$A$2:$F$20,6,TRUE)</f>
        <v>3.1999999999999993</v>
      </c>
      <c r="I11884" s="8">
        <f t="shared" si="371"/>
        <v>3.1999999999999993</v>
      </c>
      <c r="J11884" s="42">
        <f>VLOOKUP(B11884,Invoices!A:I,9,TRUE)</f>
        <v>2022</v>
      </c>
    </row>
    <row r="11885" spans="1:10" x14ac:dyDescent="0.15">
      <c r="A11885" t="s">
        <v>15245</v>
      </c>
      <c r="B11885" t="s">
        <v>2468</v>
      </c>
      <c r="C11885" t="s">
        <v>92</v>
      </c>
      <c r="D11885" t="s">
        <v>82</v>
      </c>
      <c r="E11885">
        <v>12</v>
      </c>
      <c r="F11885" s="8">
        <f>VLOOKUP(C11885,Products!$A$2:$E$20,5,TRUE)</f>
        <v>19.95</v>
      </c>
      <c r="G11885" s="8">
        <f t="shared" si="370"/>
        <v>239.39999999999998</v>
      </c>
      <c r="H11885" s="8">
        <f>VLOOKUP(C11885,Products!$A$2:$F$20,6,TRUE)</f>
        <v>7.4499999999999993</v>
      </c>
      <c r="I11885" s="8">
        <f t="shared" si="371"/>
        <v>89.399999999999991</v>
      </c>
      <c r="J11885" s="42">
        <f>VLOOKUP(B11885,Invoices!A:I,9,TRUE)</f>
        <v>2022</v>
      </c>
    </row>
    <row r="11886" spans="1:10" x14ac:dyDescent="0.15">
      <c r="A11886" t="s">
        <v>15246</v>
      </c>
      <c r="B11886" t="s">
        <v>2468</v>
      </c>
      <c r="C11886" t="s">
        <v>93</v>
      </c>
      <c r="D11886" t="s">
        <v>76</v>
      </c>
      <c r="E11886">
        <v>6</v>
      </c>
      <c r="F11886" s="8">
        <f>VLOOKUP(C11886,Products!$A$2:$E$20,5,TRUE)</f>
        <v>9.9499999999999993</v>
      </c>
      <c r="G11886" s="8">
        <f t="shared" si="370"/>
        <v>59.699999999999996</v>
      </c>
      <c r="H11886" s="8">
        <f>VLOOKUP(C11886,Products!$A$2:$F$20,6,TRUE)</f>
        <v>1.9499999999999993</v>
      </c>
      <c r="I11886" s="8">
        <f t="shared" si="371"/>
        <v>11.699999999999996</v>
      </c>
      <c r="J11886" s="42">
        <f>VLOOKUP(B11886,Invoices!A:I,9,TRUE)</f>
        <v>2022</v>
      </c>
    </row>
    <row r="11887" spans="1:10" x14ac:dyDescent="0.15">
      <c r="A11887" t="s">
        <v>15247</v>
      </c>
      <c r="B11887" t="s">
        <v>2468</v>
      </c>
      <c r="C11887" t="s">
        <v>88</v>
      </c>
      <c r="D11887" t="s">
        <v>85</v>
      </c>
      <c r="E11887">
        <v>2</v>
      </c>
      <c r="F11887" s="8">
        <f>VLOOKUP(C11887,Products!$A$2:$E$20,5,TRUE)</f>
        <v>8.9499999999999993</v>
      </c>
      <c r="G11887" s="8">
        <f t="shared" si="370"/>
        <v>17.899999999999999</v>
      </c>
      <c r="H11887" s="8">
        <f>VLOOKUP(C11887,Products!$A$2:$F$20,6,TRUE)</f>
        <v>5.6999999999999993</v>
      </c>
      <c r="I11887" s="8">
        <f t="shared" si="371"/>
        <v>11.399999999999999</v>
      </c>
      <c r="J11887" s="42">
        <f>VLOOKUP(B11887,Invoices!A:I,9,TRUE)</f>
        <v>2022</v>
      </c>
    </row>
    <row r="11888" spans="1:10" x14ac:dyDescent="0.15">
      <c r="A11888" t="s">
        <v>15248</v>
      </c>
      <c r="B11888" t="s">
        <v>2469</v>
      </c>
      <c r="C11888" t="s">
        <v>101</v>
      </c>
      <c r="D11888" t="s">
        <v>69</v>
      </c>
      <c r="E11888">
        <v>50</v>
      </c>
      <c r="F11888" s="8">
        <f>VLOOKUP(C11888,Products!$A$2:$E$20,5,TRUE)</f>
        <v>129.94999999999999</v>
      </c>
      <c r="G11888" s="8">
        <f t="shared" si="370"/>
        <v>6497.4999999999991</v>
      </c>
      <c r="H11888" s="8">
        <f>VLOOKUP(C11888,Products!$A$2:$F$20,6,TRUE)</f>
        <v>40.449999999999989</v>
      </c>
      <c r="I11888" s="8">
        <f t="shared" si="371"/>
        <v>2022.4999999999995</v>
      </c>
      <c r="J11888" s="42">
        <f>VLOOKUP(B11888,Invoices!A:I,9,TRUE)</f>
        <v>2022</v>
      </c>
    </row>
    <row r="11889" spans="1:10" x14ac:dyDescent="0.15">
      <c r="A11889" t="s">
        <v>15249</v>
      </c>
      <c r="B11889" t="s">
        <v>2469</v>
      </c>
      <c r="C11889" t="s">
        <v>91</v>
      </c>
      <c r="D11889" t="s">
        <v>70</v>
      </c>
      <c r="E11889">
        <v>20</v>
      </c>
      <c r="F11889" s="8">
        <f>VLOOKUP(C11889,Products!$A$2:$E$20,5,TRUE)</f>
        <v>49.95</v>
      </c>
      <c r="G11889" s="8">
        <f t="shared" si="370"/>
        <v>999</v>
      </c>
      <c r="H11889" s="8">
        <f>VLOOKUP(C11889,Products!$A$2:$F$20,6,TRUE)</f>
        <v>21.200000000000003</v>
      </c>
      <c r="I11889" s="8">
        <f t="shared" si="371"/>
        <v>424.00000000000006</v>
      </c>
      <c r="J11889" s="42">
        <f>VLOOKUP(B11889,Invoices!A:I,9,TRUE)</f>
        <v>2022</v>
      </c>
    </row>
    <row r="11890" spans="1:10" x14ac:dyDescent="0.15">
      <c r="A11890" t="s">
        <v>15250</v>
      </c>
      <c r="B11890" t="s">
        <v>2469</v>
      </c>
      <c r="C11890" t="s">
        <v>105</v>
      </c>
      <c r="D11890" t="s">
        <v>81</v>
      </c>
      <c r="E11890">
        <v>30</v>
      </c>
      <c r="F11890" s="8">
        <f>VLOOKUP(C11890,Products!$A$2:$E$20,5,TRUE)</f>
        <v>8.9499999999999993</v>
      </c>
      <c r="G11890" s="8">
        <f t="shared" si="370"/>
        <v>268.5</v>
      </c>
      <c r="H11890" s="8">
        <f>VLOOKUP(C11890,Products!$A$2:$F$20,6,TRUE)</f>
        <v>3.1999999999999993</v>
      </c>
      <c r="I11890" s="8">
        <f t="shared" si="371"/>
        <v>95.999999999999972</v>
      </c>
      <c r="J11890" s="42">
        <f>VLOOKUP(B11890,Invoices!A:I,9,TRUE)</f>
        <v>2022</v>
      </c>
    </row>
    <row r="11891" spans="1:10" x14ac:dyDescent="0.15">
      <c r="A11891" t="s">
        <v>15251</v>
      </c>
      <c r="B11891" t="s">
        <v>2469</v>
      </c>
      <c r="C11891" t="s">
        <v>88</v>
      </c>
      <c r="D11891" t="s">
        <v>85</v>
      </c>
      <c r="E11891">
        <v>2</v>
      </c>
      <c r="F11891" s="8">
        <f>VLOOKUP(C11891,Products!$A$2:$E$20,5,TRUE)</f>
        <v>8.9499999999999993</v>
      </c>
      <c r="G11891" s="8">
        <f t="shared" si="370"/>
        <v>17.899999999999999</v>
      </c>
      <c r="H11891" s="8">
        <f>VLOOKUP(C11891,Products!$A$2:$F$20,6,TRUE)</f>
        <v>5.6999999999999993</v>
      </c>
      <c r="I11891" s="8">
        <f t="shared" si="371"/>
        <v>11.399999999999999</v>
      </c>
      <c r="J11891" s="42">
        <f>VLOOKUP(B11891,Invoices!A:I,9,TRUE)</f>
        <v>2022</v>
      </c>
    </row>
    <row r="11892" spans="1:10" x14ac:dyDescent="0.15">
      <c r="A11892" t="s">
        <v>15252</v>
      </c>
      <c r="B11892" t="s">
        <v>2469</v>
      </c>
      <c r="C11892" t="s">
        <v>97</v>
      </c>
      <c r="D11892" t="s">
        <v>74</v>
      </c>
      <c r="E11892">
        <v>3</v>
      </c>
      <c r="F11892" s="8">
        <f>VLOOKUP(C11892,Products!$A$2:$E$20,5,TRUE)</f>
        <v>1.5</v>
      </c>
      <c r="G11892" s="8">
        <f t="shared" si="370"/>
        <v>4.5</v>
      </c>
      <c r="H11892" s="8">
        <f>VLOOKUP(C11892,Products!$A$2:$F$20,6,TRUE)</f>
        <v>0.5</v>
      </c>
      <c r="I11892" s="8">
        <f t="shared" si="371"/>
        <v>1.5</v>
      </c>
      <c r="J11892" s="42">
        <f>VLOOKUP(B11892,Invoices!A:I,9,TRUE)</f>
        <v>2022</v>
      </c>
    </row>
    <row r="11893" spans="1:10" x14ac:dyDescent="0.15">
      <c r="A11893" t="s">
        <v>15253</v>
      </c>
      <c r="B11893" t="s">
        <v>2470</v>
      </c>
      <c r="C11893" t="s">
        <v>89</v>
      </c>
      <c r="D11893" t="s">
        <v>80</v>
      </c>
      <c r="E11893">
        <v>4</v>
      </c>
      <c r="F11893" s="8">
        <f>VLOOKUP(C11893,Products!$A$2:$E$20,5,TRUE)</f>
        <v>15.95</v>
      </c>
      <c r="G11893" s="8">
        <f t="shared" si="370"/>
        <v>63.8</v>
      </c>
      <c r="H11893" s="8">
        <f>VLOOKUP(C11893,Products!$A$2:$F$20,6,TRUE)</f>
        <v>6</v>
      </c>
      <c r="I11893" s="8">
        <f t="shared" si="371"/>
        <v>24</v>
      </c>
      <c r="J11893" s="42">
        <f>VLOOKUP(B11893,Invoices!A:I,9,TRUE)</f>
        <v>2022</v>
      </c>
    </row>
    <row r="11894" spans="1:10" x14ac:dyDescent="0.15">
      <c r="A11894" t="s">
        <v>15254</v>
      </c>
      <c r="B11894" t="s">
        <v>2470</v>
      </c>
      <c r="C11894" t="s">
        <v>105</v>
      </c>
      <c r="D11894" t="s">
        <v>81</v>
      </c>
      <c r="E11894">
        <v>9</v>
      </c>
      <c r="F11894" s="8">
        <f>VLOOKUP(C11894,Products!$A$2:$E$20,5,TRUE)</f>
        <v>8.9499999999999993</v>
      </c>
      <c r="G11894" s="8">
        <f t="shared" si="370"/>
        <v>80.55</v>
      </c>
      <c r="H11894" s="8">
        <f>VLOOKUP(C11894,Products!$A$2:$F$20,6,TRUE)</f>
        <v>3.1999999999999993</v>
      </c>
      <c r="I11894" s="8">
        <f t="shared" si="371"/>
        <v>28.799999999999994</v>
      </c>
      <c r="J11894" s="42">
        <f>VLOOKUP(B11894,Invoices!A:I,9,TRUE)</f>
        <v>2022</v>
      </c>
    </row>
    <row r="11895" spans="1:10" x14ac:dyDescent="0.15">
      <c r="A11895" t="s">
        <v>15255</v>
      </c>
      <c r="B11895" t="s">
        <v>2470</v>
      </c>
      <c r="C11895" t="s">
        <v>103</v>
      </c>
      <c r="D11895" t="s">
        <v>77</v>
      </c>
      <c r="E11895">
        <v>1</v>
      </c>
      <c r="F11895" s="8">
        <f>VLOOKUP(C11895,Products!$A$2:$E$20,5,TRUE)</f>
        <v>8.9499999999999993</v>
      </c>
      <c r="G11895" s="8">
        <f t="shared" si="370"/>
        <v>8.9499999999999993</v>
      </c>
      <c r="H11895" s="8">
        <f>VLOOKUP(C11895,Products!$A$2:$F$20,6,TRUE)</f>
        <v>3.1999999999999993</v>
      </c>
      <c r="I11895" s="8">
        <f t="shared" si="371"/>
        <v>3.1999999999999993</v>
      </c>
      <c r="J11895" s="42">
        <f>VLOOKUP(B11895,Invoices!A:I,9,TRUE)</f>
        <v>2022</v>
      </c>
    </row>
    <row r="11896" spans="1:10" x14ac:dyDescent="0.15">
      <c r="A11896" t="s">
        <v>15256</v>
      </c>
      <c r="B11896" t="s">
        <v>2470</v>
      </c>
      <c r="C11896" t="s">
        <v>100</v>
      </c>
      <c r="D11896" t="s">
        <v>78</v>
      </c>
      <c r="E11896">
        <v>12</v>
      </c>
      <c r="F11896" s="8">
        <f>VLOOKUP(C11896,Products!$A$2:$E$20,5,TRUE)</f>
        <v>49.95</v>
      </c>
      <c r="G11896" s="8">
        <f t="shared" si="370"/>
        <v>599.40000000000009</v>
      </c>
      <c r="H11896" s="8">
        <f>VLOOKUP(C11896,Products!$A$2:$F$20,6,TRUE)</f>
        <v>19.950000000000003</v>
      </c>
      <c r="I11896" s="8">
        <f t="shared" si="371"/>
        <v>239.40000000000003</v>
      </c>
      <c r="J11896" s="42">
        <f>VLOOKUP(B11896,Invoices!A:I,9,TRUE)</f>
        <v>2022</v>
      </c>
    </row>
    <row r="11897" spans="1:10" x14ac:dyDescent="0.15">
      <c r="A11897" t="s">
        <v>15257</v>
      </c>
      <c r="B11897" t="s">
        <v>2471</v>
      </c>
      <c r="C11897" t="s">
        <v>105</v>
      </c>
      <c r="D11897" t="s">
        <v>81</v>
      </c>
      <c r="E11897">
        <v>2</v>
      </c>
      <c r="F11897" s="8">
        <f>VLOOKUP(C11897,Products!$A$2:$E$20,5,TRUE)</f>
        <v>8.9499999999999993</v>
      </c>
      <c r="G11897" s="8">
        <f t="shared" si="370"/>
        <v>17.899999999999999</v>
      </c>
      <c r="H11897" s="8">
        <f>VLOOKUP(C11897,Products!$A$2:$F$20,6,TRUE)</f>
        <v>3.1999999999999993</v>
      </c>
      <c r="I11897" s="8">
        <f t="shared" si="371"/>
        <v>6.3999999999999986</v>
      </c>
      <c r="J11897" s="42">
        <f>VLOOKUP(B11897,Invoices!A:I,9,TRUE)</f>
        <v>2022</v>
      </c>
    </row>
    <row r="11898" spans="1:10" x14ac:dyDescent="0.15">
      <c r="A11898" t="s">
        <v>15258</v>
      </c>
      <c r="B11898" t="s">
        <v>2471</v>
      </c>
      <c r="C11898" t="s">
        <v>92</v>
      </c>
      <c r="D11898" t="s">
        <v>82</v>
      </c>
      <c r="E11898">
        <v>10</v>
      </c>
      <c r="F11898" s="8">
        <f>VLOOKUP(C11898,Products!$A$2:$E$20,5,TRUE)</f>
        <v>19.95</v>
      </c>
      <c r="G11898" s="8">
        <f t="shared" si="370"/>
        <v>199.5</v>
      </c>
      <c r="H11898" s="8">
        <f>VLOOKUP(C11898,Products!$A$2:$F$20,6,TRUE)</f>
        <v>7.4499999999999993</v>
      </c>
      <c r="I11898" s="8">
        <f t="shared" si="371"/>
        <v>74.5</v>
      </c>
      <c r="J11898" s="42">
        <f>VLOOKUP(B11898,Invoices!A:I,9,TRUE)</f>
        <v>2022</v>
      </c>
    </row>
    <row r="11899" spans="1:10" x14ac:dyDescent="0.15">
      <c r="A11899" t="s">
        <v>15259</v>
      </c>
      <c r="B11899" t="s">
        <v>2471</v>
      </c>
      <c r="C11899" t="s">
        <v>90</v>
      </c>
      <c r="D11899" t="s">
        <v>72</v>
      </c>
      <c r="E11899">
        <v>1</v>
      </c>
      <c r="F11899" s="8">
        <f>VLOOKUP(C11899,Products!$A$2:$E$20,5,TRUE)</f>
        <v>8.9499999999999993</v>
      </c>
      <c r="G11899" s="8">
        <f t="shared" si="370"/>
        <v>8.9499999999999993</v>
      </c>
      <c r="H11899" s="8">
        <f>VLOOKUP(C11899,Products!$A$2:$F$20,6,TRUE)</f>
        <v>5.6999999999999993</v>
      </c>
      <c r="I11899" s="8">
        <f t="shared" si="371"/>
        <v>5.6999999999999993</v>
      </c>
      <c r="J11899" s="42">
        <f>VLOOKUP(B11899,Invoices!A:I,9,TRUE)</f>
        <v>2022</v>
      </c>
    </row>
    <row r="11900" spans="1:10" x14ac:dyDescent="0.15">
      <c r="A11900" t="s">
        <v>15260</v>
      </c>
      <c r="B11900" t="s">
        <v>2471</v>
      </c>
      <c r="C11900" t="s">
        <v>102</v>
      </c>
      <c r="D11900" t="s">
        <v>83</v>
      </c>
      <c r="E11900">
        <v>25</v>
      </c>
      <c r="F11900" s="8">
        <f>VLOOKUP(C11900,Products!$A$2:$E$20,5,TRUE)</f>
        <v>29.95</v>
      </c>
      <c r="G11900" s="8">
        <f t="shared" si="370"/>
        <v>748.75</v>
      </c>
      <c r="H11900" s="8">
        <f>VLOOKUP(C11900,Products!$A$2:$F$20,6,TRUE)</f>
        <v>15</v>
      </c>
      <c r="I11900" s="8">
        <f t="shared" si="371"/>
        <v>375</v>
      </c>
      <c r="J11900" s="42">
        <f>VLOOKUP(B11900,Invoices!A:I,9,TRUE)</f>
        <v>2022</v>
      </c>
    </row>
    <row r="11901" spans="1:10" x14ac:dyDescent="0.15">
      <c r="A11901" t="s">
        <v>15261</v>
      </c>
      <c r="B11901" t="s">
        <v>2471</v>
      </c>
      <c r="C11901" t="s">
        <v>104</v>
      </c>
      <c r="D11901" t="s">
        <v>71</v>
      </c>
      <c r="E11901">
        <v>5</v>
      </c>
      <c r="F11901" s="8">
        <f>VLOOKUP(C11901,Products!$A$2:$E$20,5,TRUE)</f>
        <v>2.95</v>
      </c>
      <c r="G11901" s="8">
        <f t="shared" si="370"/>
        <v>14.75</v>
      </c>
      <c r="H11901" s="8">
        <f>VLOOKUP(C11901,Products!$A$2:$F$20,6,TRUE)</f>
        <v>1.1500000000000001</v>
      </c>
      <c r="I11901" s="8">
        <f t="shared" si="371"/>
        <v>5.7500000000000009</v>
      </c>
      <c r="J11901" s="42">
        <f>VLOOKUP(B11901,Invoices!A:I,9,TRUE)</f>
        <v>2022</v>
      </c>
    </row>
    <row r="11902" spans="1:10" x14ac:dyDescent="0.15">
      <c r="A11902" t="s">
        <v>15262</v>
      </c>
      <c r="B11902" t="s">
        <v>2471</v>
      </c>
      <c r="C11902" t="s">
        <v>101</v>
      </c>
      <c r="D11902" t="s">
        <v>69</v>
      </c>
      <c r="E11902">
        <v>1</v>
      </c>
      <c r="F11902" s="8">
        <f>VLOOKUP(C11902,Products!$A$2:$E$20,5,TRUE)</f>
        <v>129.94999999999999</v>
      </c>
      <c r="G11902" s="8">
        <f t="shared" si="370"/>
        <v>129.94999999999999</v>
      </c>
      <c r="H11902" s="8">
        <f>VLOOKUP(C11902,Products!$A$2:$F$20,6,TRUE)</f>
        <v>40.449999999999989</v>
      </c>
      <c r="I11902" s="8">
        <f t="shared" si="371"/>
        <v>40.449999999999989</v>
      </c>
      <c r="J11902" s="42">
        <f>VLOOKUP(B11902,Invoices!A:I,9,TRUE)</f>
        <v>2022</v>
      </c>
    </row>
    <row r="11903" spans="1:10" x14ac:dyDescent="0.15">
      <c r="A11903" t="s">
        <v>15263</v>
      </c>
      <c r="B11903" t="s">
        <v>2471</v>
      </c>
      <c r="C11903" t="s">
        <v>103</v>
      </c>
      <c r="D11903" t="s">
        <v>77</v>
      </c>
      <c r="E11903">
        <v>20</v>
      </c>
      <c r="F11903" s="8">
        <f>VLOOKUP(C11903,Products!$A$2:$E$20,5,TRUE)</f>
        <v>8.9499999999999993</v>
      </c>
      <c r="G11903" s="8">
        <f t="shared" si="370"/>
        <v>179</v>
      </c>
      <c r="H11903" s="8">
        <f>VLOOKUP(C11903,Products!$A$2:$F$20,6,TRUE)</f>
        <v>3.1999999999999993</v>
      </c>
      <c r="I11903" s="8">
        <f t="shared" si="371"/>
        <v>63.999999999999986</v>
      </c>
      <c r="J11903" s="42">
        <f>VLOOKUP(B11903,Invoices!A:I,9,TRUE)</f>
        <v>2022</v>
      </c>
    </row>
    <row r="11904" spans="1:10" x14ac:dyDescent="0.15">
      <c r="A11904" t="s">
        <v>15264</v>
      </c>
      <c r="B11904" t="s">
        <v>2472</v>
      </c>
      <c r="C11904" t="s">
        <v>101</v>
      </c>
      <c r="D11904" t="s">
        <v>69</v>
      </c>
      <c r="E11904">
        <v>1</v>
      </c>
      <c r="F11904" s="8">
        <f>VLOOKUP(C11904,Products!$A$2:$E$20,5,TRUE)</f>
        <v>129.94999999999999</v>
      </c>
      <c r="G11904" s="8">
        <f t="shared" si="370"/>
        <v>129.94999999999999</v>
      </c>
      <c r="H11904" s="8">
        <f>VLOOKUP(C11904,Products!$A$2:$F$20,6,TRUE)</f>
        <v>40.449999999999989</v>
      </c>
      <c r="I11904" s="8">
        <f t="shared" si="371"/>
        <v>40.449999999999989</v>
      </c>
      <c r="J11904" s="42">
        <f>VLOOKUP(B11904,Invoices!A:I,9,TRUE)</f>
        <v>2022</v>
      </c>
    </row>
    <row r="11905" spans="1:10" x14ac:dyDescent="0.15">
      <c r="A11905" t="s">
        <v>15265</v>
      </c>
      <c r="B11905" t="s">
        <v>2472</v>
      </c>
      <c r="C11905" t="s">
        <v>103</v>
      </c>
      <c r="D11905" t="s">
        <v>77</v>
      </c>
      <c r="E11905">
        <v>4</v>
      </c>
      <c r="F11905" s="8">
        <f>VLOOKUP(C11905,Products!$A$2:$E$20,5,TRUE)</f>
        <v>8.9499999999999993</v>
      </c>
      <c r="G11905" s="8">
        <f t="shared" si="370"/>
        <v>35.799999999999997</v>
      </c>
      <c r="H11905" s="8">
        <f>VLOOKUP(C11905,Products!$A$2:$F$20,6,TRUE)</f>
        <v>3.1999999999999993</v>
      </c>
      <c r="I11905" s="8">
        <f t="shared" si="371"/>
        <v>12.799999999999997</v>
      </c>
      <c r="J11905" s="42">
        <f>VLOOKUP(B11905,Invoices!A:I,9,TRUE)</f>
        <v>2022</v>
      </c>
    </row>
    <row r="11906" spans="1:10" x14ac:dyDescent="0.15">
      <c r="A11906" t="s">
        <v>15266</v>
      </c>
      <c r="B11906" t="s">
        <v>2473</v>
      </c>
      <c r="C11906" t="s">
        <v>105</v>
      </c>
      <c r="D11906" t="s">
        <v>81</v>
      </c>
      <c r="E11906">
        <v>20</v>
      </c>
      <c r="F11906" s="8">
        <f>VLOOKUP(C11906,Products!$A$2:$E$20,5,TRUE)</f>
        <v>8.9499999999999993</v>
      </c>
      <c r="G11906" s="8">
        <f t="shared" si="370"/>
        <v>179</v>
      </c>
      <c r="H11906" s="8">
        <f>VLOOKUP(C11906,Products!$A$2:$F$20,6,TRUE)</f>
        <v>3.1999999999999993</v>
      </c>
      <c r="I11906" s="8">
        <f t="shared" si="371"/>
        <v>63.999999999999986</v>
      </c>
      <c r="J11906" s="42">
        <f>VLOOKUP(B11906,Invoices!A:I,9,TRUE)</f>
        <v>2022</v>
      </c>
    </row>
    <row r="11907" spans="1:10" x14ac:dyDescent="0.15">
      <c r="A11907" t="s">
        <v>15267</v>
      </c>
      <c r="B11907" t="s">
        <v>2473</v>
      </c>
      <c r="C11907" t="s">
        <v>102</v>
      </c>
      <c r="D11907" t="s">
        <v>83</v>
      </c>
      <c r="E11907">
        <v>3</v>
      </c>
      <c r="F11907" s="8">
        <f>VLOOKUP(C11907,Products!$A$2:$E$20,5,TRUE)</f>
        <v>29.95</v>
      </c>
      <c r="G11907" s="8">
        <f t="shared" ref="G11907:G11970" si="372">F11907*E11907</f>
        <v>89.85</v>
      </c>
      <c r="H11907" s="8">
        <f>VLOOKUP(C11907,Products!$A$2:$F$20,6,TRUE)</f>
        <v>15</v>
      </c>
      <c r="I11907" s="8">
        <f t="shared" ref="I11907:I11970" si="373">H11907*E11907</f>
        <v>45</v>
      </c>
      <c r="J11907" s="42">
        <f>VLOOKUP(B11907,Invoices!A:I,9,TRUE)</f>
        <v>2022</v>
      </c>
    </row>
    <row r="11908" spans="1:10" x14ac:dyDescent="0.15">
      <c r="A11908" t="s">
        <v>15268</v>
      </c>
      <c r="B11908" t="s">
        <v>2473</v>
      </c>
      <c r="C11908" t="s">
        <v>101</v>
      </c>
      <c r="D11908" t="s">
        <v>69</v>
      </c>
      <c r="E11908">
        <v>1</v>
      </c>
      <c r="F11908" s="8">
        <f>VLOOKUP(C11908,Products!$A$2:$E$20,5,TRUE)</f>
        <v>129.94999999999999</v>
      </c>
      <c r="G11908" s="8">
        <f t="shared" si="372"/>
        <v>129.94999999999999</v>
      </c>
      <c r="H11908" s="8">
        <f>VLOOKUP(C11908,Products!$A$2:$F$20,6,TRUE)</f>
        <v>40.449999999999989</v>
      </c>
      <c r="I11908" s="8">
        <f t="shared" si="373"/>
        <v>40.449999999999989</v>
      </c>
      <c r="J11908" s="42">
        <f>VLOOKUP(B11908,Invoices!A:I,9,TRUE)</f>
        <v>2022</v>
      </c>
    </row>
    <row r="11909" spans="1:10" x14ac:dyDescent="0.15">
      <c r="A11909" t="s">
        <v>15269</v>
      </c>
      <c r="B11909" t="s">
        <v>2473</v>
      </c>
      <c r="C11909" t="s">
        <v>95</v>
      </c>
      <c r="D11909" t="s">
        <v>73</v>
      </c>
      <c r="E11909">
        <v>50</v>
      </c>
      <c r="F11909" s="8">
        <f>VLOOKUP(C11909,Products!$A$2:$E$20,5,TRUE)</f>
        <v>12.95</v>
      </c>
      <c r="G11909" s="8">
        <f t="shared" si="372"/>
        <v>647.5</v>
      </c>
      <c r="H11909" s="8">
        <f>VLOOKUP(C11909,Products!$A$2:$F$20,6,TRUE)</f>
        <v>4.1999999999999993</v>
      </c>
      <c r="I11909" s="8">
        <f t="shared" si="373"/>
        <v>209.99999999999997</v>
      </c>
      <c r="J11909" s="42">
        <f>VLOOKUP(B11909,Invoices!A:I,9,TRUE)</f>
        <v>2022</v>
      </c>
    </row>
    <row r="11910" spans="1:10" x14ac:dyDescent="0.15">
      <c r="A11910" t="s">
        <v>15270</v>
      </c>
      <c r="B11910" t="s">
        <v>2473</v>
      </c>
      <c r="C11910" t="s">
        <v>104</v>
      </c>
      <c r="D11910" t="s">
        <v>71</v>
      </c>
      <c r="E11910">
        <v>10</v>
      </c>
      <c r="F11910" s="8">
        <f>VLOOKUP(C11910,Products!$A$2:$E$20,5,TRUE)</f>
        <v>2.95</v>
      </c>
      <c r="G11910" s="8">
        <f t="shared" si="372"/>
        <v>29.5</v>
      </c>
      <c r="H11910" s="8">
        <f>VLOOKUP(C11910,Products!$A$2:$F$20,6,TRUE)</f>
        <v>1.1500000000000001</v>
      </c>
      <c r="I11910" s="8">
        <f t="shared" si="373"/>
        <v>11.500000000000002</v>
      </c>
      <c r="J11910" s="42">
        <f>VLOOKUP(B11910,Invoices!A:I,9,TRUE)</f>
        <v>2022</v>
      </c>
    </row>
    <row r="11911" spans="1:10" x14ac:dyDescent="0.15">
      <c r="A11911" t="s">
        <v>15271</v>
      </c>
      <c r="B11911" t="s">
        <v>2473</v>
      </c>
      <c r="C11911" t="s">
        <v>92</v>
      </c>
      <c r="D11911" t="s">
        <v>82</v>
      </c>
      <c r="E11911">
        <v>1</v>
      </c>
      <c r="F11911" s="8">
        <f>VLOOKUP(C11911,Products!$A$2:$E$20,5,TRUE)</f>
        <v>19.95</v>
      </c>
      <c r="G11911" s="8">
        <f t="shared" si="372"/>
        <v>19.95</v>
      </c>
      <c r="H11911" s="8">
        <f>VLOOKUP(C11911,Products!$A$2:$F$20,6,TRUE)</f>
        <v>7.4499999999999993</v>
      </c>
      <c r="I11911" s="8">
        <f t="shared" si="373"/>
        <v>7.4499999999999993</v>
      </c>
      <c r="J11911" s="42">
        <f>VLOOKUP(B11911,Invoices!A:I,9,TRUE)</f>
        <v>2022</v>
      </c>
    </row>
    <row r="11912" spans="1:10" x14ac:dyDescent="0.15">
      <c r="A11912" t="s">
        <v>15272</v>
      </c>
      <c r="B11912" t="s">
        <v>2473</v>
      </c>
      <c r="C11912" t="s">
        <v>87</v>
      </c>
      <c r="D11912" t="s">
        <v>68</v>
      </c>
      <c r="E11912">
        <v>1</v>
      </c>
      <c r="F11912" s="8">
        <f>VLOOKUP(C11912,Products!$A$2:$E$20,5,TRUE)</f>
        <v>19.95</v>
      </c>
      <c r="G11912" s="8">
        <f t="shared" si="372"/>
        <v>19.95</v>
      </c>
      <c r="H11912" s="8">
        <f>VLOOKUP(C11912,Products!$A$2:$F$20,6,TRUE)</f>
        <v>7.4499999999999993</v>
      </c>
      <c r="I11912" s="8">
        <f t="shared" si="373"/>
        <v>7.4499999999999993</v>
      </c>
      <c r="J11912" s="42">
        <f>VLOOKUP(B11912,Invoices!A:I,9,TRUE)</f>
        <v>2022</v>
      </c>
    </row>
    <row r="11913" spans="1:10" x14ac:dyDescent="0.15">
      <c r="A11913" t="s">
        <v>15273</v>
      </c>
      <c r="B11913" t="s">
        <v>2473</v>
      </c>
      <c r="C11913" t="s">
        <v>96</v>
      </c>
      <c r="D11913" t="s">
        <v>75</v>
      </c>
      <c r="E11913">
        <v>20</v>
      </c>
      <c r="F11913" s="8">
        <f>VLOOKUP(C11913,Products!$A$2:$E$20,5,TRUE)</f>
        <v>79.95</v>
      </c>
      <c r="G11913" s="8">
        <f t="shared" si="372"/>
        <v>1599</v>
      </c>
      <c r="H11913" s="8">
        <f>VLOOKUP(C11913,Products!$A$2:$F$20,6,TRUE)</f>
        <v>27.950000000000003</v>
      </c>
      <c r="I11913" s="8">
        <f t="shared" si="373"/>
        <v>559</v>
      </c>
      <c r="J11913" s="42">
        <f>VLOOKUP(B11913,Invoices!A:I,9,TRUE)</f>
        <v>2022</v>
      </c>
    </row>
    <row r="11914" spans="1:10" x14ac:dyDescent="0.15">
      <c r="A11914" t="s">
        <v>15274</v>
      </c>
      <c r="B11914" t="s">
        <v>2473</v>
      </c>
      <c r="C11914" t="s">
        <v>103</v>
      </c>
      <c r="D11914" t="s">
        <v>77</v>
      </c>
      <c r="E11914">
        <v>1</v>
      </c>
      <c r="F11914" s="8">
        <f>VLOOKUP(C11914,Products!$A$2:$E$20,5,TRUE)</f>
        <v>8.9499999999999993</v>
      </c>
      <c r="G11914" s="8">
        <f t="shared" si="372"/>
        <v>8.9499999999999993</v>
      </c>
      <c r="H11914" s="8">
        <f>VLOOKUP(C11914,Products!$A$2:$F$20,6,TRUE)</f>
        <v>3.1999999999999993</v>
      </c>
      <c r="I11914" s="8">
        <f t="shared" si="373"/>
        <v>3.1999999999999993</v>
      </c>
      <c r="J11914" s="42">
        <f>VLOOKUP(B11914,Invoices!A:I,9,TRUE)</f>
        <v>2022</v>
      </c>
    </row>
    <row r="11915" spans="1:10" x14ac:dyDescent="0.15">
      <c r="A11915" t="s">
        <v>15275</v>
      </c>
      <c r="B11915" t="s">
        <v>2473</v>
      </c>
      <c r="C11915" t="s">
        <v>89</v>
      </c>
      <c r="D11915" t="s">
        <v>80</v>
      </c>
      <c r="E11915">
        <v>30</v>
      </c>
      <c r="F11915" s="8">
        <f>VLOOKUP(C11915,Products!$A$2:$E$20,5,TRUE)</f>
        <v>15.95</v>
      </c>
      <c r="G11915" s="8">
        <f t="shared" si="372"/>
        <v>478.5</v>
      </c>
      <c r="H11915" s="8">
        <f>VLOOKUP(C11915,Products!$A$2:$F$20,6,TRUE)</f>
        <v>6</v>
      </c>
      <c r="I11915" s="8">
        <f t="shared" si="373"/>
        <v>180</v>
      </c>
      <c r="J11915" s="42">
        <f>VLOOKUP(B11915,Invoices!A:I,9,TRUE)</f>
        <v>2022</v>
      </c>
    </row>
    <row r="11916" spans="1:10" x14ac:dyDescent="0.15">
      <c r="A11916" t="s">
        <v>15276</v>
      </c>
      <c r="B11916" t="s">
        <v>2473</v>
      </c>
      <c r="C11916" t="s">
        <v>90</v>
      </c>
      <c r="D11916" t="s">
        <v>72</v>
      </c>
      <c r="E11916">
        <v>1</v>
      </c>
      <c r="F11916" s="8">
        <f>VLOOKUP(C11916,Products!$A$2:$E$20,5,TRUE)</f>
        <v>8.9499999999999993</v>
      </c>
      <c r="G11916" s="8">
        <f t="shared" si="372"/>
        <v>8.9499999999999993</v>
      </c>
      <c r="H11916" s="8">
        <f>VLOOKUP(C11916,Products!$A$2:$F$20,6,TRUE)</f>
        <v>5.6999999999999993</v>
      </c>
      <c r="I11916" s="8">
        <f t="shared" si="373"/>
        <v>5.6999999999999993</v>
      </c>
      <c r="J11916" s="42">
        <f>VLOOKUP(B11916,Invoices!A:I,9,TRUE)</f>
        <v>2022</v>
      </c>
    </row>
    <row r="11917" spans="1:10" x14ac:dyDescent="0.15">
      <c r="A11917" t="s">
        <v>15277</v>
      </c>
      <c r="B11917" t="s">
        <v>2473</v>
      </c>
      <c r="C11917" t="s">
        <v>93</v>
      </c>
      <c r="D11917" t="s">
        <v>76</v>
      </c>
      <c r="E11917">
        <v>1</v>
      </c>
      <c r="F11917" s="8">
        <f>VLOOKUP(C11917,Products!$A$2:$E$20,5,TRUE)</f>
        <v>9.9499999999999993</v>
      </c>
      <c r="G11917" s="8">
        <f t="shared" si="372"/>
        <v>9.9499999999999993</v>
      </c>
      <c r="H11917" s="8">
        <f>VLOOKUP(C11917,Products!$A$2:$F$20,6,TRUE)</f>
        <v>1.9499999999999993</v>
      </c>
      <c r="I11917" s="8">
        <f t="shared" si="373"/>
        <v>1.9499999999999993</v>
      </c>
      <c r="J11917" s="42">
        <f>VLOOKUP(B11917,Invoices!A:I,9,TRUE)</f>
        <v>2022</v>
      </c>
    </row>
    <row r="11918" spans="1:10" x14ac:dyDescent="0.15">
      <c r="A11918" t="s">
        <v>15278</v>
      </c>
      <c r="B11918" t="s">
        <v>2473</v>
      </c>
      <c r="C11918" t="s">
        <v>88</v>
      </c>
      <c r="D11918" t="s">
        <v>85</v>
      </c>
      <c r="E11918">
        <v>5</v>
      </c>
      <c r="F11918" s="8">
        <f>VLOOKUP(C11918,Products!$A$2:$E$20,5,TRUE)</f>
        <v>8.9499999999999993</v>
      </c>
      <c r="G11918" s="8">
        <f t="shared" si="372"/>
        <v>44.75</v>
      </c>
      <c r="H11918" s="8">
        <f>VLOOKUP(C11918,Products!$A$2:$F$20,6,TRUE)</f>
        <v>5.6999999999999993</v>
      </c>
      <c r="I11918" s="8">
        <f t="shared" si="373"/>
        <v>28.499999999999996</v>
      </c>
      <c r="J11918" s="42">
        <f>VLOOKUP(B11918,Invoices!A:I,9,TRUE)</f>
        <v>2022</v>
      </c>
    </row>
    <row r="11919" spans="1:10" x14ac:dyDescent="0.15">
      <c r="A11919" t="s">
        <v>15279</v>
      </c>
      <c r="B11919" t="s">
        <v>2474</v>
      </c>
      <c r="C11919" t="s">
        <v>94</v>
      </c>
      <c r="D11919" t="s">
        <v>86</v>
      </c>
      <c r="E11919">
        <v>1</v>
      </c>
      <c r="F11919" s="8">
        <f>VLOOKUP(C11919,Products!$A$2:$E$20,5,TRUE)</f>
        <v>3.5</v>
      </c>
      <c r="G11919" s="8">
        <f t="shared" si="372"/>
        <v>3.5</v>
      </c>
      <c r="H11919" s="8">
        <f>VLOOKUP(C11919,Products!$A$2:$F$20,6,TRUE)</f>
        <v>0.54999999999999982</v>
      </c>
      <c r="I11919" s="8">
        <f t="shared" si="373"/>
        <v>0.54999999999999982</v>
      </c>
      <c r="J11919" s="42">
        <f>VLOOKUP(B11919,Invoices!A:I,9,TRUE)</f>
        <v>2022</v>
      </c>
    </row>
    <row r="11920" spans="1:10" x14ac:dyDescent="0.15">
      <c r="A11920" t="s">
        <v>15280</v>
      </c>
      <c r="B11920" t="s">
        <v>2474</v>
      </c>
      <c r="C11920" t="s">
        <v>88</v>
      </c>
      <c r="D11920" t="s">
        <v>85</v>
      </c>
      <c r="E11920">
        <v>5</v>
      </c>
      <c r="F11920" s="8">
        <f>VLOOKUP(C11920,Products!$A$2:$E$20,5,TRUE)</f>
        <v>8.9499999999999993</v>
      </c>
      <c r="G11920" s="8">
        <f t="shared" si="372"/>
        <v>44.75</v>
      </c>
      <c r="H11920" s="8">
        <f>VLOOKUP(C11920,Products!$A$2:$F$20,6,TRUE)</f>
        <v>5.6999999999999993</v>
      </c>
      <c r="I11920" s="8">
        <f t="shared" si="373"/>
        <v>28.499999999999996</v>
      </c>
      <c r="J11920" s="42">
        <f>VLOOKUP(B11920,Invoices!A:I,9,TRUE)</f>
        <v>2022</v>
      </c>
    </row>
    <row r="11921" spans="1:10" x14ac:dyDescent="0.15">
      <c r="A11921" t="s">
        <v>15281</v>
      </c>
      <c r="B11921" t="s">
        <v>2475</v>
      </c>
      <c r="C11921" t="s">
        <v>101</v>
      </c>
      <c r="D11921" t="s">
        <v>69</v>
      </c>
      <c r="E11921">
        <v>3</v>
      </c>
      <c r="F11921" s="8">
        <f>VLOOKUP(C11921,Products!$A$2:$E$20,5,TRUE)</f>
        <v>129.94999999999999</v>
      </c>
      <c r="G11921" s="8">
        <f t="shared" si="372"/>
        <v>389.84999999999997</v>
      </c>
      <c r="H11921" s="8">
        <f>VLOOKUP(C11921,Products!$A$2:$F$20,6,TRUE)</f>
        <v>40.449999999999989</v>
      </c>
      <c r="I11921" s="8">
        <f t="shared" si="373"/>
        <v>121.34999999999997</v>
      </c>
      <c r="J11921" s="42">
        <f>VLOOKUP(B11921,Invoices!A:I,9,TRUE)</f>
        <v>2022</v>
      </c>
    </row>
    <row r="11922" spans="1:10" x14ac:dyDescent="0.15">
      <c r="A11922" t="s">
        <v>15282</v>
      </c>
      <c r="B11922" t="s">
        <v>2475</v>
      </c>
      <c r="C11922" t="s">
        <v>103</v>
      </c>
      <c r="D11922" t="s">
        <v>77</v>
      </c>
      <c r="E11922">
        <v>2</v>
      </c>
      <c r="F11922" s="8">
        <f>VLOOKUP(C11922,Products!$A$2:$E$20,5,TRUE)</f>
        <v>8.9499999999999993</v>
      </c>
      <c r="G11922" s="8">
        <f t="shared" si="372"/>
        <v>17.899999999999999</v>
      </c>
      <c r="H11922" s="8">
        <f>VLOOKUP(C11922,Products!$A$2:$F$20,6,TRUE)</f>
        <v>3.1999999999999993</v>
      </c>
      <c r="I11922" s="8">
        <f t="shared" si="373"/>
        <v>6.3999999999999986</v>
      </c>
      <c r="J11922" s="42">
        <f>VLOOKUP(B11922,Invoices!A:I,9,TRUE)</f>
        <v>2022</v>
      </c>
    </row>
    <row r="11923" spans="1:10" x14ac:dyDescent="0.15">
      <c r="A11923" t="s">
        <v>15283</v>
      </c>
      <c r="B11923" t="s">
        <v>2475</v>
      </c>
      <c r="C11923" t="s">
        <v>97</v>
      </c>
      <c r="D11923" t="s">
        <v>74</v>
      </c>
      <c r="E11923">
        <v>1</v>
      </c>
      <c r="F11923" s="8">
        <f>VLOOKUP(C11923,Products!$A$2:$E$20,5,TRUE)</f>
        <v>1.5</v>
      </c>
      <c r="G11923" s="8">
        <f t="shared" si="372"/>
        <v>1.5</v>
      </c>
      <c r="H11923" s="8">
        <f>VLOOKUP(C11923,Products!$A$2:$F$20,6,TRUE)</f>
        <v>0.5</v>
      </c>
      <c r="I11923" s="8">
        <f t="shared" si="373"/>
        <v>0.5</v>
      </c>
      <c r="J11923" s="42">
        <f>VLOOKUP(B11923,Invoices!A:I,9,TRUE)</f>
        <v>2022</v>
      </c>
    </row>
    <row r="11924" spans="1:10" x14ac:dyDescent="0.15">
      <c r="A11924" t="s">
        <v>15284</v>
      </c>
      <c r="B11924" t="s">
        <v>2475</v>
      </c>
      <c r="C11924" t="s">
        <v>88</v>
      </c>
      <c r="D11924" t="s">
        <v>85</v>
      </c>
      <c r="E11924">
        <v>4</v>
      </c>
      <c r="F11924" s="8">
        <f>VLOOKUP(C11924,Products!$A$2:$E$20,5,TRUE)</f>
        <v>8.9499999999999993</v>
      </c>
      <c r="G11924" s="8">
        <f t="shared" si="372"/>
        <v>35.799999999999997</v>
      </c>
      <c r="H11924" s="8">
        <f>VLOOKUP(C11924,Products!$A$2:$F$20,6,TRUE)</f>
        <v>5.6999999999999993</v>
      </c>
      <c r="I11924" s="8">
        <f t="shared" si="373"/>
        <v>22.799999999999997</v>
      </c>
      <c r="J11924" s="42">
        <f>VLOOKUP(B11924,Invoices!A:I,9,TRUE)</f>
        <v>2022</v>
      </c>
    </row>
    <row r="11925" spans="1:10" x14ac:dyDescent="0.15">
      <c r="A11925" t="s">
        <v>15285</v>
      </c>
      <c r="B11925" t="s">
        <v>2475</v>
      </c>
      <c r="C11925" t="s">
        <v>105</v>
      </c>
      <c r="D11925" t="s">
        <v>81</v>
      </c>
      <c r="E11925">
        <v>4</v>
      </c>
      <c r="F11925" s="8">
        <f>VLOOKUP(C11925,Products!$A$2:$E$20,5,TRUE)</f>
        <v>8.9499999999999993</v>
      </c>
      <c r="G11925" s="8">
        <f t="shared" si="372"/>
        <v>35.799999999999997</v>
      </c>
      <c r="H11925" s="8">
        <f>VLOOKUP(C11925,Products!$A$2:$F$20,6,TRUE)</f>
        <v>3.1999999999999993</v>
      </c>
      <c r="I11925" s="8">
        <f t="shared" si="373"/>
        <v>12.799999999999997</v>
      </c>
      <c r="J11925" s="42">
        <f>VLOOKUP(B11925,Invoices!A:I,9,TRUE)</f>
        <v>2022</v>
      </c>
    </row>
    <row r="11926" spans="1:10" x14ac:dyDescent="0.15">
      <c r="A11926" t="s">
        <v>15286</v>
      </c>
      <c r="B11926" t="s">
        <v>2475</v>
      </c>
      <c r="C11926" t="s">
        <v>89</v>
      </c>
      <c r="D11926" t="s">
        <v>80</v>
      </c>
      <c r="E11926">
        <v>15</v>
      </c>
      <c r="F11926" s="8">
        <f>VLOOKUP(C11926,Products!$A$2:$E$20,5,TRUE)</f>
        <v>15.95</v>
      </c>
      <c r="G11926" s="8">
        <f t="shared" si="372"/>
        <v>239.25</v>
      </c>
      <c r="H11926" s="8">
        <f>VLOOKUP(C11926,Products!$A$2:$F$20,6,TRUE)</f>
        <v>6</v>
      </c>
      <c r="I11926" s="8">
        <f t="shared" si="373"/>
        <v>90</v>
      </c>
      <c r="J11926" s="42">
        <f>VLOOKUP(B11926,Invoices!A:I,9,TRUE)</f>
        <v>2022</v>
      </c>
    </row>
    <row r="11927" spans="1:10" x14ac:dyDescent="0.15">
      <c r="A11927" t="s">
        <v>15287</v>
      </c>
      <c r="B11927" t="s">
        <v>2475</v>
      </c>
      <c r="C11927" t="s">
        <v>87</v>
      </c>
      <c r="D11927" t="s">
        <v>68</v>
      </c>
      <c r="E11927">
        <v>1</v>
      </c>
      <c r="F11927" s="8">
        <f>VLOOKUP(C11927,Products!$A$2:$E$20,5,TRUE)</f>
        <v>19.95</v>
      </c>
      <c r="G11927" s="8">
        <f t="shared" si="372"/>
        <v>19.95</v>
      </c>
      <c r="H11927" s="8">
        <f>VLOOKUP(C11927,Products!$A$2:$F$20,6,TRUE)</f>
        <v>7.4499999999999993</v>
      </c>
      <c r="I11927" s="8">
        <f t="shared" si="373"/>
        <v>7.4499999999999993</v>
      </c>
      <c r="J11927" s="42">
        <f>VLOOKUP(B11927,Invoices!A:I,9,TRUE)</f>
        <v>2022</v>
      </c>
    </row>
    <row r="11928" spans="1:10" x14ac:dyDescent="0.15">
      <c r="A11928" t="s">
        <v>15288</v>
      </c>
      <c r="B11928" t="s">
        <v>2475</v>
      </c>
      <c r="C11928" t="s">
        <v>95</v>
      </c>
      <c r="D11928" t="s">
        <v>73</v>
      </c>
      <c r="E11928">
        <v>3</v>
      </c>
      <c r="F11928" s="8">
        <f>VLOOKUP(C11928,Products!$A$2:$E$20,5,TRUE)</f>
        <v>12.95</v>
      </c>
      <c r="G11928" s="8">
        <f t="shared" si="372"/>
        <v>38.849999999999994</v>
      </c>
      <c r="H11928" s="8">
        <f>VLOOKUP(C11928,Products!$A$2:$F$20,6,TRUE)</f>
        <v>4.1999999999999993</v>
      </c>
      <c r="I11928" s="8">
        <f t="shared" si="373"/>
        <v>12.599999999999998</v>
      </c>
      <c r="J11928" s="42">
        <f>VLOOKUP(B11928,Invoices!A:I,9,TRUE)</f>
        <v>2022</v>
      </c>
    </row>
    <row r="11929" spans="1:10" x14ac:dyDescent="0.15">
      <c r="A11929" t="s">
        <v>15289</v>
      </c>
      <c r="B11929" t="s">
        <v>2475</v>
      </c>
      <c r="C11929" t="s">
        <v>94</v>
      </c>
      <c r="D11929" t="s">
        <v>86</v>
      </c>
      <c r="E11929">
        <v>5</v>
      </c>
      <c r="F11929" s="8">
        <f>VLOOKUP(C11929,Products!$A$2:$E$20,5,TRUE)</f>
        <v>3.5</v>
      </c>
      <c r="G11929" s="8">
        <f t="shared" si="372"/>
        <v>17.5</v>
      </c>
      <c r="H11929" s="8">
        <f>VLOOKUP(C11929,Products!$A$2:$F$20,6,TRUE)</f>
        <v>0.54999999999999982</v>
      </c>
      <c r="I11929" s="8">
        <f t="shared" si="373"/>
        <v>2.7499999999999991</v>
      </c>
      <c r="J11929" s="42">
        <f>VLOOKUP(B11929,Invoices!A:I,9,TRUE)</f>
        <v>2022</v>
      </c>
    </row>
    <row r="11930" spans="1:10" x14ac:dyDescent="0.15">
      <c r="A11930" t="s">
        <v>15290</v>
      </c>
      <c r="B11930" t="s">
        <v>2475</v>
      </c>
      <c r="C11930" t="s">
        <v>99</v>
      </c>
      <c r="D11930" t="s">
        <v>84</v>
      </c>
      <c r="E11930">
        <v>2</v>
      </c>
      <c r="F11930" s="8">
        <f>VLOOKUP(C11930,Products!$A$2:$E$20,5,TRUE)</f>
        <v>3.5</v>
      </c>
      <c r="G11930" s="8">
        <f t="shared" si="372"/>
        <v>7</v>
      </c>
      <c r="H11930" s="8">
        <f>VLOOKUP(C11930,Products!$A$2:$F$20,6,TRUE)</f>
        <v>0.54999999999999982</v>
      </c>
      <c r="I11930" s="8">
        <f t="shared" si="373"/>
        <v>1.0999999999999996</v>
      </c>
      <c r="J11930" s="42">
        <f>VLOOKUP(B11930,Invoices!A:I,9,TRUE)</f>
        <v>2022</v>
      </c>
    </row>
    <row r="11931" spans="1:10" x14ac:dyDescent="0.15">
      <c r="A11931" t="s">
        <v>15291</v>
      </c>
      <c r="B11931" t="s">
        <v>2475</v>
      </c>
      <c r="C11931" t="s">
        <v>104</v>
      </c>
      <c r="D11931" t="s">
        <v>71</v>
      </c>
      <c r="E11931">
        <v>10</v>
      </c>
      <c r="F11931" s="8">
        <f>VLOOKUP(C11931,Products!$A$2:$E$20,5,TRUE)</f>
        <v>2.95</v>
      </c>
      <c r="G11931" s="8">
        <f t="shared" si="372"/>
        <v>29.5</v>
      </c>
      <c r="H11931" s="8">
        <f>VLOOKUP(C11931,Products!$A$2:$F$20,6,TRUE)</f>
        <v>1.1500000000000001</v>
      </c>
      <c r="I11931" s="8">
        <f t="shared" si="373"/>
        <v>11.500000000000002</v>
      </c>
      <c r="J11931" s="42">
        <f>VLOOKUP(B11931,Invoices!A:I,9,TRUE)</f>
        <v>2022</v>
      </c>
    </row>
    <row r="11932" spans="1:10" x14ac:dyDescent="0.15">
      <c r="A11932" t="s">
        <v>15292</v>
      </c>
      <c r="B11932" t="s">
        <v>2475</v>
      </c>
      <c r="C11932" t="s">
        <v>96</v>
      </c>
      <c r="D11932" t="s">
        <v>75</v>
      </c>
      <c r="E11932">
        <v>1</v>
      </c>
      <c r="F11932" s="8">
        <f>VLOOKUP(C11932,Products!$A$2:$E$20,5,TRUE)</f>
        <v>79.95</v>
      </c>
      <c r="G11932" s="8">
        <f t="shared" si="372"/>
        <v>79.95</v>
      </c>
      <c r="H11932" s="8">
        <f>VLOOKUP(C11932,Products!$A$2:$F$20,6,TRUE)</f>
        <v>27.950000000000003</v>
      </c>
      <c r="I11932" s="8">
        <f t="shared" si="373"/>
        <v>27.950000000000003</v>
      </c>
      <c r="J11932" s="42">
        <f>VLOOKUP(B11932,Invoices!A:I,9,TRUE)</f>
        <v>2022</v>
      </c>
    </row>
    <row r="11933" spans="1:10" x14ac:dyDescent="0.15">
      <c r="A11933" t="s">
        <v>15293</v>
      </c>
      <c r="B11933" t="s">
        <v>2475</v>
      </c>
      <c r="C11933" t="s">
        <v>90</v>
      </c>
      <c r="D11933" t="s">
        <v>72</v>
      </c>
      <c r="E11933">
        <v>1</v>
      </c>
      <c r="F11933" s="8">
        <f>VLOOKUP(C11933,Products!$A$2:$E$20,5,TRUE)</f>
        <v>8.9499999999999993</v>
      </c>
      <c r="G11933" s="8">
        <f t="shared" si="372"/>
        <v>8.9499999999999993</v>
      </c>
      <c r="H11933" s="8">
        <f>VLOOKUP(C11933,Products!$A$2:$F$20,6,TRUE)</f>
        <v>5.6999999999999993</v>
      </c>
      <c r="I11933" s="8">
        <f t="shared" si="373"/>
        <v>5.6999999999999993</v>
      </c>
      <c r="J11933" s="42">
        <f>VLOOKUP(B11933,Invoices!A:I,9,TRUE)</f>
        <v>2022</v>
      </c>
    </row>
    <row r="11934" spans="1:10" x14ac:dyDescent="0.15">
      <c r="A11934" t="s">
        <v>15294</v>
      </c>
      <c r="B11934" t="s">
        <v>2476</v>
      </c>
      <c r="C11934" t="s">
        <v>91</v>
      </c>
      <c r="D11934" t="s">
        <v>70</v>
      </c>
      <c r="E11934">
        <v>1</v>
      </c>
      <c r="F11934" s="8">
        <f>VLOOKUP(C11934,Products!$A$2:$E$20,5,TRUE)</f>
        <v>49.95</v>
      </c>
      <c r="G11934" s="8">
        <f t="shared" si="372"/>
        <v>49.95</v>
      </c>
      <c r="H11934" s="8">
        <f>VLOOKUP(C11934,Products!$A$2:$F$20,6,TRUE)</f>
        <v>21.200000000000003</v>
      </c>
      <c r="I11934" s="8">
        <f t="shared" si="373"/>
        <v>21.200000000000003</v>
      </c>
      <c r="J11934" s="42">
        <f>VLOOKUP(B11934,Invoices!A:I,9,TRUE)</f>
        <v>2022</v>
      </c>
    </row>
    <row r="11935" spans="1:10" x14ac:dyDescent="0.15">
      <c r="A11935" t="s">
        <v>15295</v>
      </c>
      <c r="B11935" t="s">
        <v>2476</v>
      </c>
      <c r="C11935" t="s">
        <v>103</v>
      </c>
      <c r="D11935" t="s">
        <v>77</v>
      </c>
      <c r="E11935">
        <v>7</v>
      </c>
      <c r="F11935" s="8">
        <f>VLOOKUP(C11935,Products!$A$2:$E$20,5,TRUE)</f>
        <v>8.9499999999999993</v>
      </c>
      <c r="G11935" s="8">
        <f t="shared" si="372"/>
        <v>62.649999999999991</v>
      </c>
      <c r="H11935" s="8">
        <f>VLOOKUP(C11935,Products!$A$2:$F$20,6,TRUE)</f>
        <v>3.1999999999999993</v>
      </c>
      <c r="I11935" s="8">
        <f t="shared" si="373"/>
        <v>22.399999999999995</v>
      </c>
      <c r="J11935" s="42">
        <f>VLOOKUP(B11935,Invoices!A:I,9,TRUE)</f>
        <v>2022</v>
      </c>
    </row>
    <row r="11936" spans="1:10" x14ac:dyDescent="0.15">
      <c r="A11936" t="s">
        <v>15296</v>
      </c>
      <c r="B11936" t="s">
        <v>2476</v>
      </c>
      <c r="C11936" t="s">
        <v>105</v>
      </c>
      <c r="D11936" t="s">
        <v>81</v>
      </c>
      <c r="E11936">
        <v>4</v>
      </c>
      <c r="F11936" s="8">
        <f>VLOOKUP(C11936,Products!$A$2:$E$20,5,TRUE)</f>
        <v>8.9499999999999993</v>
      </c>
      <c r="G11936" s="8">
        <f t="shared" si="372"/>
        <v>35.799999999999997</v>
      </c>
      <c r="H11936" s="8">
        <f>VLOOKUP(C11936,Products!$A$2:$F$20,6,TRUE)</f>
        <v>3.1999999999999993</v>
      </c>
      <c r="I11936" s="8">
        <f t="shared" si="373"/>
        <v>12.799999999999997</v>
      </c>
      <c r="J11936" s="42">
        <f>VLOOKUP(B11936,Invoices!A:I,9,TRUE)</f>
        <v>2022</v>
      </c>
    </row>
    <row r="11937" spans="1:10" x14ac:dyDescent="0.15">
      <c r="A11937" t="s">
        <v>15297</v>
      </c>
      <c r="B11937" t="s">
        <v>2476</v>
      </c>
      <c r="C11937" t="s">
        <v>95</v>
      </c>
      <c r="D11937" t="s">
        <v>73</v>
      </c>
      <c r="E11937">
        <v>1</v>
      </c>
      <c r="F11937" s="8">
        <f>VLOOKUP(C11937,Products!$A$2:$E$20,5,TRUE)</f>
        <v>12.95</v>
      </c>
      <c r="G11937" s="8">
        <f t="shared" si="372"/>
        <v>12.95</v>
      </c>
      <c r="H11937" s="8">
        <f>VLOOKUP(C11937,Products!$A$2:$F$20,6,TRUE)</f>
        <v>4.1999999999999993</v>
      </c>
      <c r="I11937" s="8">
        <f t="shared" si="373"/>
        <v>4.1999999999999993</v>
      </c>
      <c r="J11937" s="42">
        <f>VLOOKUP(B11937,Invoices!A:I,9,TRUE)</f>
        <v>2022</v>
      </c>
    </row>
    <row r="11938" spans="1:10" x14ac:dyDescent="0.15">
      <c r="A11938" t="s">
        <v>15298</v>
      </c>
      <c r="B11938" t="s">
        <v>2476</v>
      </c>
      <c r="C11938" t="s">
        <v>93</v>
      </c>
      <c r="D11938" t="s">
        <v>76</v>
      </c>
      <c r="E11938">
        <v>2</v>
      </c>
      <c r="F11938" s="8">
        <f>VLOOKUP(C11938,Products!$A$2:$E$20,5,TRUE)</f>
        <v>9.9499999999999993</v>
      </c>
      <c r="G11938" s="8">
        <f t="shared" si="372"/>
        <v>19.899999999999999</v>
      </c>
      <c r="H11938" s="8">
        <f>VLOOKUP(C11938,Products!$A$2:$F$20,6,TRUE)</f>
        <v>1.9499999999999993</v>
      </c>
      <c r="I11938" s="8">
        <f t="shared" si="373"/>
        <v>3.8999999999999986</v>
      </c>
      <c r="J11938" s="42">
        <f>VLOOKUP(B11938,Invoices!A:I,9,TRUE)</f>
        <v>2022</v>
      </c>
    </row>
    <row r="11939" spans="1:10" x14ac:dyDescent="0.15">
      <c r="A11939" t="s">
        <v>15299</v>
      </c>
      <c r="B11939" t="s">
        <v>2477</v>
      </c>
      <c r="C11939" t="s">
        <v>94</v>
      </c>
      <c r="D11939" t="s">
        <v>86</v>
      </c>
      <c r="E11939">
        <v>1</v>
      </c>
      <c r="F11939" s="8">
        <f>VLOOKUP(C11939,Products!$A$2:$E$20,5,TRUE)</f>
        <v>3.5</v>
      </c>
      <c r="G11939" s="8">
        <f t="shared" si="372"/>
        <v>3.5</v>
      </c>
      <c r="H11939" s="8">
        <f>VLOOKUP(C11939,Products!$A$2:$F$20,6,TRUE)</f>
        <v>0.54999999999999982</v>
      </c>
      <c r="I11939" s="8">
        <f t="shared" si="373"/>
        <v>0.54999999999999982</v>
      </c>
      <c r="J11939" s="42">
        <f>VLOOKUP(B11939,Invoices!A:I,9,TRUE)</f>
        <v>2022</v>
      </c>
    </row>
    <row r="11940" spans="1:10" x14ac:dyDescent="0.15">
      <c r="A11940" t="s">
        <v>15300</v>
      </c>
      <c r="B11940" t="s">
        <v>2477</v>
      </c>
      <c r="C11940" t="s">
        <v>90</v>
      </c>
      <c r="D11940" t="s">
        <v>72</v>
      </c>
      <c r="E11940">
        <v>50</v>
      </c>
      <c r="F11940" s="8">
        <f>VLOOKUP(C11940,Products!$A$2:$E$20,5,TRUE)</f>
        <v>8.9499999999999993</v>
      </c>
      <c r="G11940" s="8">
        <f t="shared" si="372"/>
        <v>447.49999999999994</v>
      </c>
      <c r="H11940" s="8">
        <f>VLOOKUP(C11940,Products!$A$2:$F$20,6,TRUE)</f>
        <v>5.6999999999999993</v>
      </c>
      <c r="I11940" s="8">
        <f t="shared" si="373"/>
        <v>284.99999999999994</v>
      </c>
      <c r="J11940" s="42">
        <f>VLOOKUP(B11940,Invoices!A:I,9,TRUE)</f>
        <v>2022</v>
      </c>
    </row>
    <row r="11941" spans="1:10" x14ac:dyDescent="0.15">
      <c r="A11941" t="s">
        <v>15301</v>
      </c>
      <c r="B11941" t="s">
        <v>2478</v>
      </c>
      <c r="C11941" t="s">
        <v>94</v>
      </c>
      <c r="D11941" t="s">
        <v>86</v>
      </c>
      <c r="E11941">
        <v>1</v>
      </c>
      <c r="F11941" s="8">
        <f>VLOOKUP(C11941,Products!$A$2:$E$20,5,TRUE)</f>
        <v>3.5</v>
      </c>
      <c r="G11941" s="8">
        <f t="shared" si="372"/>
        <v>3.5</v>
      </c>
      <c r="H11941" s="8">
        <f>VLOOKUP(C11941,Products!$A$2:$F$20,6,TRUE)</f>
        <v>0.54999999999999982</v>
      </c>
      <c r="I11941" s="8">
        <f t="shared" si="373"/>
        <v>0.54999999999999982</v>
      </c>
      <c r="J11941" s="42">
        <f>VLOOKUP(B11941,Invoices!A:I,9,TRUE)</f>
        <v>2022</v>
      </c>
    </row>
    <row r="11942" spans="1:10" x14ac:dyDescent="0.15">
      <c r="A11942" t="s">
        <v>15302</v>
      </c>
      <c r="B11942" t="s">
        <v>2478</v>
      </c>
      <c r="C11942" t="s">
        <v>93</v>
      </c>
      <c r="D11942" t="s">
        <v>76</v>
      </c>
      <c r="E11942">
        <v>1</v>
      </c>
      <c r="F11942" s="8">
        <f>VLOOKUP(C11942,Products!$A$2:$E$20,5,TRUE)</f>
        <v>9.9499999999999993</v>
      </c>
      <c r="G11942" s="8">
        <f t="shared" si="372"/>
        <v>9.9499999999999993</v>
      </c>
      <c r="H11942" s="8">
        <f>VLOOKUP(C11942,Products!$A$2:$F$20,6,TRUE)</f>
        <v>1.9499999999999993</v>
      </c>
      <c r="I11942" s="8">
        <f t="shared" si="373"/>
        <v>1.9499999999999993</v>
      </c>
      <c r="J11942" s="42">
        <f>VLOOKUP(B11942,Invoices!A:I,9,TRUE)</f>
        <v>2022</v>
      </c>
    </row>
    <row r="11943" spans="1:10" x14ac:dyDescent="0.15">
      <c r="A11943" t="s">
        <v>15303</v>
      </c>
      <c r="B11943" t="s">
        <v>2478</v>
      </c>
      <c r="C11943" t="s">
        <v>89</v>
      </c>
      <c r="D11943" t="s">
        <v>80</v>
      </c>
      <c r="E11943">
        <v>10</v>
      </c>
      <c r="F11943" s="8">
        <f>VLOOKUP(C11943,Products!$A$2:$E$20,5,TRUE)</f>
        <v>15.95</v>
      </c>
      <c r="G11943" s="8">
        <f t="shared" si="372"/>
        <v>159.5</v>
      </c>
      <c r="H11943" s="8">
        <f>VLOOKUP(C11943,Products!$A$2:$F$20,6,TRUE)</f>
        <v>6</v>
      </c>
      <c r="I11943" s="8">
        <f t="shared" si="373"/>
        <v>60</v>
      </c>
      <c r="J11943" s="42">
        <f>VLOOKUP(B11943,Invoices!A:I,9,TRUE)</f>
        <v>2022</v>
      </c>
    </row>
    <row r="11944" spans="1:10" x14ac:dyDescent="0.15">
      <c r="A11944" t="s">
        <v>15304</v>
      </c>
      <c r="B11944" t="s">
        <v>2478</v>
      </c>
      <c r="C11944" t="s">
        <v>100</v>
      </c>
      <c r="D11944" t="s">
        <v>78</v>
      </c>
      <c r="E11944">
        <v>50</v>
      </c>
      <c r="F11944" s="8">
        <f>VLOOKUP(C11944,Products!$A$2:$E$20,5,TRUE)</f>
        <v>49.95</v>
      </c>
      <c r="G11944" s="8">
        <f t="shared" si="372"/>
        <v>2497.5</v>
      </c>
      <c r="H11944" s="8">
        <f>VLOOKUP(C11944,Products!$A$2:$F$20,6,TRUE)</f>
        <v>19.950000000000003</v>
      </c>
      <c r="I11944" s="8">
        <f t="shared" si="373"/>
        <v>997.50000000000011</v>
      </c>
      <c r="J11944" s="42">
        <f>VLOOKUP(B11944,Invoices!A:I,9,TRUE)</f>
        <v>2022</v>
      </c>
    </row>
    <row r="11945" spans="1:10" x14ac:dyDescent="0.15">
      <c r="A11945" t="s">
        <v>15305</v>
      </c>
      <c r="B11945" t="s">
        <v>2478</v>
      </c>
      <c r="C11945" t="s">
        <v>95</v>
      </c>
      <c r="D11945" t="s">
        <v>73</v>
      </c>
      <c r="E11945">
        <v>10</v>
      </c>
      <c r="F11945" s="8">
        <f>VLOOKUP(C11945,Products!$A$2:$E$20,5,TRUE)</f>
        <v>12.95</v>
      </c>
      <c r="G11945" s="8">
        <f t="shared" si="372"/>
        <v>129.5</v>
      </c>
      <c r="H11945" s="8">
        <f>VLOOKUP(C11945,Products!$A$2:$F$20,6,TRUE)</f>
        <v>4.1999999999999993</v>
      </c>
      <c r="I11945" s="8">
        <f t="shared" si="373"/>
        <v>41.999999999999993</v>
      </c>
      <c r="J11945" s="42">
        <f>VLOOKUP(B11945,Invoices!A:I,9,TRUE)</f>
        <v>2022</v>
      </c>
    </row>
    <row r="11946" spans="1:10" x14ac:dyDescent="0.15">
      <c r="A11946" t="s">
        <v>15306</v>
      </c>
      <c r="B11946" t="s">
        <v>2478</v>
      </c>
      <c r="C11946" t="s">
        <v>101</v>
      </c>
      <c r="D11946" t="s">
        <v>69</v>
      </c>
      <c r="E11946">
        <v>10</v>
      </c>
      <c r="F11946" s="8">
        <f>VLOOKUP(C11946,Products!$A$2:$E$20,5,TRUE)</f>
        <v>129.94999999999999</v>
      </c>
      <c r="G11946" s="8">
        <f t="shared" si="372"/>
        <v>1299.5</v>
      </c>
      <c r="H11946" s="8">
        <f>VLOOKUP(C11946,Products!$A$2:$F$20,6,TRUE)</f>
        <v>40.449999999999989</v>
      </c>
      <c r="I11946" s="8">
        <f t="shared" si="373"/>
        <v>404.49999999999989</v>
      </c>
      <c r="J11946" s="42">
        <f>VLOOKUP(B11946,Invoices!A:I,9,TRUE)</f>
        <v>2022</v>
      </c>
    </row>
    <row r="11947" spans="1:10" x14ac:dyDescent="0.15">
      <c r="A11947" t="s">
        <v>15307</v>
      </c>
      <c r="B11947" t="s">
        <v>2478</v>
      </c>
      <c r="C11947" t="s">
        <v>92</v>
      </c>
      <c r="D11947" t="s">
        <v>82</v>
      </c>
      <c r="E11947">
        <v>1</v>
      </c>
      <c r="F11947" s="8">
        <f>VLOOKUP(C11947,Products!$A$2:$E$20,5,TRUE)</f>
        <v>19.95</v>
      </c>
      <c r="G11947" s="8">
        <f t="shared" si="372"/>
        <v>19.95</v>
      </c>
      <c r="H11947" s="8">
        <f>VLOOKUP(C11947,Products!$A$2:$F$20,6,TRUE)</f>
        <v>7.4499999999999993</v>
      </c>
      <c r="I11947" s="8">
        <f t="shared" si="373"/>
        <v>7.4499999999999993</v>
      </c>
      <c r="J11947" s="42">
        <f>VLOOKUP(B11947,Invoices!A:I,9,TRUE)</f>
        <v>2022</v>
      </c>
    </row>
    <row r="11948" spans="1:10" x14ac:dyDescent="0.15">
      <c r="A11948" t="s">
        <v>15308</v>
      </c>
      <c r="B11948" t="s">
        <v>2478</v>
      </c>
      <c r="C11948" t="s">
        <v>99</v>
      </c>
      <c r="D11948" t="s">
        <v>84</v>
      </c>
      <c r="E11948">
        <v>1</v>
      </c>
      <c r="F11948" s="8">
        <f>VLOOKUP(C11948,Products!$A$2:$E$20,5,TRUE)</f>
        <v>3.5</v>
      </c>
      <c r="G11948" s="8">
        <f t="shared" si="372"/>
        <v>3.5</v>
      </c>
      <c r="H11948" s="8">
        <f>VLOOKUP(C11948,Products!$A$2:$F$20,6,TRUE)</f>
        <v>0.54999999999999982</v>
      </c>
      <c r="I11948" s="8">
        <f t="shared" si="373"/>
        <v>0.54999999999999982</v>
      </c>
      <c r="J11948" s="42">
        <f>VLOOKUP(B11948,Invoices!A:I,9,TRUE)</f>
        <v>2022</v>
      </c>
    </row>
    <row r="11949" spans="1:10" x14ac:dyDescent="0.15">
      <c r="A11949" t="s">
        <v>15309</v>
      </c>
      <c r="B11949" t="s">
        <v>2478</v>
      </c>
      <c r="C11949" t="s">
        <v>102</v>
      </c>
      <c r="D11949" t="s">
        <v>83</v>
      </c>
      <c r="E11949">
        <v>1</v>
      </c>
      <c r="F11949" s="8">
        <f>VLOOKUP(C11949,Products!$A$2:$E$20,5,TRUE)</f>
        <v>29.95</v>
      </c>
      <c r="G11949" s="8">
        <f t="shared" si="372"/>
        <v>29.95</v>
      </c>
      <c r="H11949" s="8">
        <f>VLOOKUP(C11949,Products!$A$2:$F$20,6,TRUE)</f>
        <v>15</v>
      </c>
      <c r="I11949" s="8">
        <f t="shared" si="373"/>
        <v>15</v>
      </c>
      <c r="J11949" s="42">
        <f>VLOOKUP(B11949,Invoices!A:I,9,TRUE)</f>
        <v>2022</v>
      </c>
    </row>
    <row r="11950" spans="1:10" x14ac:dyDescent="0.15">
      <c r="A11950" t="s">
        <v>15310</v>
      </c>
      <c r="B11950" t="s">
        <v>2478</v>
      </c>
      <c r="C11950" t="s">
        <v>98</v>
      </c>
      <c r="D11950" t="s">
        <v>79</v>
      </c>
      <c r="E11950">
        <v>1</v>
      </c>
      <c r="F11950" s="8">
        <f>VLOOKUP(C11950,Products!$A$2:$E$20,5,TRUE)</f>
        <v>14.95</v>
      </c>
      <c r="G11950" s="8">
        <f t="shared" si="372"/>
        <v>14.95</v>
      </c>
      <c r="H11950" s="8">
        <f>VLOOKUP(C11950,Products!$A$2:$F$20,6,TRUE)</f>
        <v>3.0499999999999989</v>
      </c>
      <c r="I11950" s="8">
        <f t="shared" si="373"/>
        <v>3.0499999999999989</v>
      </c>
      <c r="J11950" s="42">
        <f>VLOOKUP(B11950,Invoices!A:I,9,TRUE)</f>
        <v>2022</v>
      </c>
    </row>
    <row r="11951" spans="1:10" x14ac:dyDescent="0.15">
      <c r="A11951" t="s">
        <v>15311</v>
      </c>
      <c r="B11951" t="s">
        <v>2478</v>
      </c>
      <c r="C11951" t="s">
        <v>96</v>
      </c>
      <c r="D11951" t="s">
        <v>75</v>
      </c>
      <c r="E11951">
        <v>50</v>
      </c>
      <c r="F11951" s="8">
        <f>VLOOKUP(C11951,Products!$A$2:$E$20,5,TRUE)</f>
        <v>79.95</v>
      </c>
      <c r="G11951" s="8">
        <f t="shared" si="372"/>
        <v>3997.5</v>
      </c>
      <c r="H11951" s="8">
        <f>VLOOKUP(C11951,Products!$A$2:$F$20,6,TRUE)</f>
        <v>27.950000000000003</v>
      </c>
      <c r="I11951" s="8">
        <f t="shared" si="373"/>
        <v>1397.5000000000002</v>
      </c>
      <c r="J11951" s="42">
        <f>VLOOKUP(B11951,Invoices!A:I,9,TRUE)</f>
        <v>2022</v>
      </c>
    </row>
    <row r="11952" spans="1:10" x14ac:dyDescent="0.15">
      <c r="A11952" t="s">
        <v>15312</v>
      </c>
      <c r="B11952" t="s">
        <v>2478</v>
      </c>
      <c r="C11952" t="s">
        <v>105</v>
      </c>
      <c r="D11952" t="s">
        <v>81</v>
      </c>
      <c r="E11952">
        <v>10</v>
      </c>
      <c r="F11952" s="8">
        <f>VLOOKUP(C11952,Products!$A$2:$E$20,5,TRUE)</f>
        <v>8.9499999999999993</v>
      </c>
      <c r="G11952" s="8">
        <f t="shared" si="372"/>
        <v>89.5</v>
      </c>
      <c r="H11952" s="8">
        <f>VLOOKUP(C11952,Products!$A$2:$F$20,6,TRUE)</f>
        <v>3.1999999999999993</v>
      </c>
      <c r="I11952" s="8">
        <f t="shared" si="373"/>
        <v>31.999999999999993</v>
      </c>
      <c r="J11952" s="42">
        <f>VLOOKUP(B11952,Invoices!A:I,9,TRUE)</f>
        <v>2022</v>
      </c>
    </row>
    <row r="11953" spans="1:10" x14ac:dyDescent="0.15">
      <c r="A11953" t="s">
        <v>15313</v>
      </c>
      <c r="B11953" t="s">
        <v>2478</v>
      </c>
      <c r="C11953" t="s">
        <v>90</v>
      </c>
      <c r="D11953" t="s">
        <v>72</v>
      </c>
      <c r="E11953">
        <v>3</v>
      </c>
      <c r="F11953" s="8">
        <f>VLOOKUP(C11953,Products!$A$2:$E$20,5,TRUE)</f>
        <v>8.9499999999999993</v>
      </c>
      <c r="G11953" s="8">
        <f t="shared" si="372"/>
        <v>26.849999999999998</v>
      </c>
      <c r="H11953" s="8">
        <f>VLOOKUP(C11953,Products!$A$2:$F$20,6,TRUE)</f>
        <v>5.6999999999999993</v>
      </c>
      <c r="I11953" s="8">
        <f t="shared" si="373"/>
        <v>17.099999999999998</v>
      </c>
      <c r="J11953" s="42">
        <f>VLOOKUP(B11953,Invoices!A:I,9,TRUE)</f>
        <v>2022</v>
      </c>
    </row>
    <row r="11954" spans="1:10" x14ac:dyDescent="0.15">
      <c r="A11954" t="s">
        <v>15314</v>
      </c>
      <c r="B11954" t="s">
        <v>2478</v>
      </c>
      <c r="C11954" t="s">
        <v>97</v>
      </c>
      <c r="D11954" t="s">
        <v>74</v>
      </c>
      <c r="E11954">
        <v>2</v>
      </c>
      <c r="F11954" s="8">
        <f>VLOOKUP(C11954,Products!$A$2:$E$20,5,TRUE)</f>
        <v>1.5</v>
      </c>
      <c r="G11954" s="8">
        <f t="shared" si="372"/>
        <v>3</v>
      </c>
      <c r="H11954" s="8">
        <f>VLOOKUP(C11954,Products!$A$2:$F$20,6,TRUE)</f>
        <v>0.5</v>
      </c>
      <c r="I11954" s="8">
        <f t="shared" si="373"/>
        <v>1</v>
      </c>
      <c r="J11954" s="42">
        <f>VLOOKUP(B11954,Invoices!A:I,9,TRUE)</f>
        <v>2022</v>
      </c>
    </row>
    <row r="11955" spans="1:10" x14ac:dyDescent="0.15">
      <c r="A11955" t="s">
        <v>15315</v>
      </c>
      <c r="B11955" t="s">
        <v>2479</v>
      </c>
      <c r="C11955" t="s">
        <v>100</v>
      </c>
      <c r="D11955" t="s">
        <v>78</v>
      </c>
      <c r="E11955">
        <v>10</v>
      </c>
      <c r="F11955" s="8">
        <f>VLOOKUP(C11955,Products!$A$2:$E$20,5,TRUE)</f>
        <v>49.95</v>
      </c>
      <c r="G11955" s="8">
        <f t="shared" si="372"/>
        <v>499.5</v>
      </c>
      <c r="H11955" s="8">
        <f>VLOOKUP(C11955,Products!$A$2:$F$20,6,TRUE)</f>
        <v>19.950000000000003</v>
      </c>
      <c r="I11955" s="8">
        <f t="shared" si="373"/>
        <v>199.50000000000003</v>
      </c>
      <c r="J11955" s="42">
        <f>VLOOKUP(B11955,Invoices!A:I,9,TRUE)</f>
        <v>2022</v>
      </c>
    </row>
    <row r="11956" spans="1:10" x14ac:dyDescent="0.15">
      <c r="A11956" t="s">
        <v>15316</v>
      </c>
      <c r="B11956" t="s">
        <v>2479</v>
      </c>
      <c r="C11956" t="s">
        <v>92</v>
      </c>
      <c r="D11956" t="s">
        <v>82</v>
      </c>
      <c r="E11956">
        <v>2</v>
      </c>
      <c r="F11956" s="8">
        <f>VLOOKUP(C11956,Products!$A$2:$E$20,5,TRUE)</f>
        <v>19.95</v>
      </c>
      <c r="G11956" s="8">
        <f t="shared" si="372"/>
        <v>39.9</v>
      </c>
      <c r="H11956" s="8">
        <f>VLOOKUP(C11956,Products!$A$2:$F$20,6,TRUE)</f>
        <v>7.4499999999999993</v>
      </c>
      <c r="I11956" s="8">
        <f t="shared" si="373"/>
        <v>14.899999999999999</v>
      </c>
      <c r="J11956" s="42">
        <f>VLOOKUP(B11956,Invoices!A:I,9,TRUE)</f>
        <v>2022</v>
      </c>
    </row>
    <row r="11957" spans="1:10" x14ac:dyDescent="0.15">
      <c r="A11957" t="s">
        <v>15317</v>
      </c>
      <c r="B11957" t="s">
        <v>2479</v>
      </c>
      <c r="C11957" t="s">
        <v>95</v>
      </c>
      <c r="D11957" t="s">
        <v>73</v>
      </c>
      <c r="E11957">
        <v>1</v>
      </c>
      <c r="F11957" s="8">
        <f>VLOOKUP(C11957,Products!$A$2:$E$20,5,TRUE)</f>
        <v>12.95</v>
      </c>
      <c r="G11957" s="8">
        <f t="shared" si="372"/>
        <v>12.95</v>
      </c>
      <c r="H11957" s="8">
        <f>VLOOKUP(C11957,Products!$A$2:$F$20,6,TRUE)</f>
        <v>4.1999999999999993</v>
      </c>
      <c r="I11957" s="8">
        <f t="shared" si="373"/>
        <v>4.1999999999999993</v>
      </c>
      <c r="J11957" s="42">
        <f>VLOOKUP(B11957,Invoices!A:I,9,TRUE)</f>
        <v>2022</v>
      </c>
    </row>
    <row r="11958" spans="1:10" x14ac:dyDescent="0.15">
      <c r="A11958" t="s">
        <v>15318</v>
      </c>
      <c r="B11958" t="s">
        <v>2479</v>
      </c>
      <c r="C11958" t="s">
        <v>93</v>
      </c>
      <c r="D11958" t="s">
        <v>76</v>
      </c>
      <c r="E11958">
        <v>12</v>
      </c>
      <c r="F11958" s="8">
        <f>VLOOKUP(C11958,Products!$A$2:$E$20,5,TRUE)</f>
        <v>9.9499999999999993</v>
      </c>
      <c r="G11958" s="8">
        <f t="shared" si="372"/>
        <v>119.39999999999999</v>
      </c>
      <c r="H11958" s="8">
        <f>VLOOKUP(C11958,Products!$A$2:$F$20,6,TRUE)</f>
        <v>1.9499999999999993</v>
      </c>
      <c r="I11958" s="8">
        <f t="shared" si="373"/>
        <v>23.399999999999991</v>
      </c>
      <c r="J11958" s="42">
        <f>VLOOKUP(B11958,Invoices!A:I,9,TRUE)</f>
        <v>2022</v>
      </c>
    </row>
    <row r="11959" spans="1:10" x14ac:dyDescent="0.15">
      <c r="A11959" t="s">
        <v>15319</v>
      </c>
      <c r="B11959" t="s">
        <v>2479</v>
      </c>
      <c r="C11959" t="s">
        <v>88</v>
      </c>
      <c r="D11959" t="s">
        <v>85</v>
      </c>
      <c r="E11959">
        <v>2</v>
      </c>
      <c r="F11959" s="8">
        <f>VLOOKUP(C11959,Products!$A$2:$E$20,5,TRUE)</f>
        <v>8.9499999999999993</v>
      </c>
      <c r="G11959" s="8">
        <f t="shared" si="372"/>
        <v>17.899999999999999</v>
      </c>
      <c r="H11959" s="8">
        <f>VLOOKUP(C11959,Products!$A$2:$F$20,6,TRUE)</f>
        <v>5.6999999999999993</v>
      </c>
      <c r="I11959" s="8">
        <f t="shared" si="373"/>
        <v>11.399999999999999</v>
      </c>
      <c r="J11959" s="42">
        <f>VLOOKUP(B11959,Invoices!A:I,9,TRUE)</f>
        <v>2022</v>
      </c>
    </row>
    <row r="11960" spans="1:10" x14ac:dyDescent="0.15">
      <c r="A11960" t="s">
        <v>15320</v>
      </c>
      <c r="B11960" t="s">
        <v>2479</v>
      </c>
      <c r="C11960" t="s">
        <v>98</v>
      </c>
      <c r="D11960" t="s">
        <v>79</v>
      </c>
      <c r="E11960">
        <v>5</v>
      </c>
      <c r="F11960" s="8">
        <f>VLOOKUP(C11960,Products!$A$2:$E$20,5,TRUE)</f>
        <v>14.95</v>
      </c>
      <c r="G11960" s="8">
        <f t="shared" si="372"/>
        <v>74.75</v>
      </c>
      <c r="H11960" s="8">
        <f>VLOOKUP(C11960,Products!$A$2:$F$20,6,TRUE)</f>
        <v>3.0499999999999989</v>
      </c>
      <c r="I11960" s="8">
        <f t="shared" si="373"/>
        <v>15.249999999999995</v>
      </c>
      <c r="J11960" s="42">
        <f>VLOOKUP(B11960,Invoices!A:I,9,TRUE)</f>
        <v>2022</v>
      </c>
    </row>
    <row r="11961" spans="1:10" x14ac:dyDescent="0.15">
      <c r="A11961" t="s">
        <v>15321</v>
      </c>
      <c r="B11961" t="s">
        <v>2479</v>
      </c>
      <c r="C11961" t="s">
        <v>101</v>
      </c>
      <c r="D11961" t="s">
        <v>69</v>
      </c>
      <c r="E11961">
        <v>4</v>
      </c>
      <c r="F11961" s="8">
        <f>VLOOKUP(C11961,Products!$A$2:$E$20,5,TRUE)</f>
        <v>129.94999999999999</v>
      </c>
      <c r="G11961" s="8">
        <f t="shared" si="372"/>
        <v>519.79999999999995</v>
      </c>
      <c r="H11961" s="8">
        <f>VLOOKUP(C11961,Products!$A$2:$F$20,6,TRUE)</f>
        <v>40.449999999999989</v>
      </c>
      <c r="I11961" s="8">
        <f t="shared" si="373"/>
        <v>161.79999999999995</v>
      </c>
      <c r="J11961" s="42">
        <f>VLOOKUP(B11961,Invoices!A:I,9,TRUE)</f>
        <v>2022</v>
      </c>
    </row>
    <row r="11962" spans="1:10" x14ac:dyDescent="0.15">
      <c r="A11962" t="s">
        <v>15322</v>
      </c>
      <c r="B11962" t="s">
        <v>2479</v>
      </c>
      <c r="C11962" t="s">
        <v>104</v>
      </c>
      <c r="D11962" t="s">
        <v>71</v>
      </c>
      <c r="E11962">
        <v>10</v>
      </c>
      <c r="F11962" s="8">
        <f>VLOOKUP(C11962,Products!$A$2:$E$20,5,TRUE)</f>
        <v>2.95</v>
      </c>
      <c r="G11962" s="8">
        <f t="shared" si="372"/>
        <v>29.5</v>
      </c>
      <c r="H11962" s="8">
        <f>VLOOKUP(C11962,Products!$A$2:$F$20,6,TRUE)</f>
        <v>1.1500000000000001</v>
      </c>
      <c r="I11962" s="8">
        <f t="shared" si="373"/>
        <v>11.500000000000002</v>
      </c>
      <c r="J11962" s="42">
        <f>VLOOKUP(B11962,Invoices!A:I,9,TRUE)</f>
        <v>2022</v>
      </c>
    </row>
    <row r="11963" spans="1:10" x14ac:dyDescent="0.15">
      <c r="A11963" t="s">
        <v>15323</v>
      </c>
      <c r="B11963" t="s">
        <v>2479</v>
      </c>
      <c r="C11963" t="s">
        <v>96</v>
      </c>
      <c r="D11963" t="s">
        <v>75</v>
      </c>
      <c r="E11963">
        <v>2</v>
      </c>
      <c r="F11963" s="8">
        <f>VLOOKUP(C11963,Products!$A$2:$E$20,5,TRUE)</f>
        <v>79.95</v>
      </c>
      <c r="G11963" s="8">
        <f t="shared" si="372"/>
        <v>159.9</v>
      </c>
      <c r="H11963" s="8">
        <f>VLOOKUP(C11963,Products!$A$2:$F$20,6,TRUE)</f>
        <v>27.950000000000003</v>
      </c>
      <c r="I11963" s="8">
        <f t="shared" si="373"/>
        <v>55.900000000000006</v>
      </c>
      <c r="J11963" s="42">
        <f>VLOOKUP(B11963,Invoices!A:I,9,TRUE)</f>
        <v>2022</v>
      </c>
    </row>
    <row r="11964" spans="1:10" x14ac:dyDescent="0.15">
      <c r="A11964" t="s">
        <v>15324</v>
      </c>
      <c r="B11964" t="s">
        <v>2479</v>
      </c>
      <c r="C11964" t="s">
        <v>87</v>
      </c>
      <c r="D11964" t="s">
        <v>68</v>
      </c>
      <c r="E11964">
        <v>1</v>
      </c>
      <c r="F11964" s="8">
        <f>VLOOKUP(C11964,Products!$A$2:$E$20,5,TRUE)</f>
        <v>19.95</v>
      </c>
      <c r="G11964" s="8">
        <f t="shared" si="372"/>
        <v>19.95</v>
      </c>
      <c r="H11964" s="8">
        <f>VLOOKUP(C11964,Products!$A$2:$F$20,6,TRUE)</f>
        <v>7.4499999999999993</v>
      </c>
      <c r="I11964" s="8">
        <f t="shared" si="373"/>
        <v>7.4499999999999993</v>
      </c>
      <c r="J11964" s="42">
        <f>VLOOKUP(B11964,Invoices!A:I,9,TRUE)</f>
        <v>2022</v>
      </c>
    </row>
    <row r="11965" spans="1:10" x14ac:dyDescent="0.15">
      <c r="A11965" t="s">
        <v>15325</v>
      </c>
      <c r="B11965" t="s">
        <v>2479</v>
      </c>
      <c r="C11965" t="s">
        <v>90</v>
      </c>
      <c r="D11965" t="s">
        <v>72</v>
      </c>
      <c r="E11965">
        <v>8</v>
      </c>
      <c r="F11965" s="8">
        <f>VLOOKUP(C11965,Products!$A$2:$E$20,5,TRUE)</f>
        <v>8.9499999999999993</v>
      </c>
      <c r="G11965" s="8">
        <f t="shared" si="372"/>
        <v>71.599999999999994</v>
      </c>
      <c r="H11965" s="8">
        <f>VLOOKUP(C11965,Products!$A$2:$F$20,6,TRUE)</f>
        <v>5.6999999999999993</v>
      </c>
      <c r="I11965" s="8">
        <f t="shared" si="373"/>
        <v>45.599999999999994</v>
      </c>
      <c r="J11965" s="42">
        <f>VLOOKUP(B11965,Invoices!A:I,9,TRUE)</f>
        <v>2022</v>
      </c>
    </row>
    <row r="11966" spans="1:10" x14ac:dyDescent="0.15">
      <c r="A11966" t="s">
        <v>15326</v>
      </c>
      <c r="B11966" t="s">
        <v>2479</v>
      </c>
      <c r="C11966" t="s">
        <v>102</v>
      </c>
      <c r="D11966" t="s">
        <v>83</v>
      </c>
      <c r="E11966">
        <v>1</v>
      </c>
      <c r="F11966" s="8">
        <f>VLOOKUP(C11966,Products!$A$2:$E$20,5,TRUE)</f>
        <v>29.95</v>
      </c>
      <c r="G11966" s="8">
        <f t="shared" si="372"/>
        <v>29.95</v>
      </c>
      <c r="H11966" s="8">
        <f>VLOOKUP(C11966,Products!$A$2:$F$20,6,TRUE)</f>
        <v>15</v>
      </c>
      <c r="I11966" s="8">
        <f t="shared" si="373"/>
        <v>15</v>
      </c>
      <c r="J11966" s="42">
        <f>VLOOKUP(B11966,Invoices!A:I,9,TRUE)</f>
        <v>2022</v>
      </c>
    </row>
    <row r="11967" spans="1:10" x14ac:dyDescent="0.15">
      <c r="A11967" t="s">
        <v>15327</v>
      </c>
      <c r="B11967" t="s">
        <v>2479</v>
      </c>
      <c r="C11967" t="s">
        <v>103</v>
      </c>
      <c r="D11967" t="s">
        <v>77</v>
      </c>
      <c r="E11967">
        <v>25</v>
      </c>
      <c r="F11967" s="8">
        <f>VLOOKUP(C11967,Products!$A$2:$E$20,5,TRUE)</f>
        <v>8.9499999999999993</v>
      </c>
      <c r="G11967" s="8">
        <f t="shared" si="372"/>
        <v>223.74999999999997</v>
      </c>
      <c r="H11967" s="8">
        <f>VLOOKUP(C11967,Products!$A$2:$F$20,6,TRUE)</f>
        <v>3.1999999999999993</v>
      </c>
      <c r="I11967" s="8">
        <f t="shared" si="373"/>
        <v>79.999999999999986</v>
      </c>
      <c r="J11967" s="42">
        <f>VLOOKUP(B11967,Invoices!A:I,9,TRUE)</f>
        <v>2022</v>
      </c>
    </row>
    <row r="11968" spans="1:10" x14ac:dyDescent="0.15">
      <c r="A11968" t="s">
        <v>15328</v>
      </c>
      <c r="B11968" t="s">
        <v>2479</v>
      </c>
      <c r="C11968" t="s">
        <v>105</v>
      </c>
      <c r="D11968" t="s">
        <v>81</v>
      </c>
      <c r="E11968">
        <v>2</v>
      </c>
      <c r="F11968" s="8">
        <f>VLOOKUP(C11968,Products!$A$2:$E$20,5,TRUE)</f>
        <v>8.9499999999999993</v>
      </c>
      <c r="G11968" s="8">
        <f t="shared" si="372"/>
        <v>17.899999999999999</v>
      </c>
      <c r="H11968" s="8">
        <f>VLOOKUP(C11968,Products!$A$2:$F$20,6,TRUE)</f>
        <v>3.1999999999999993</v>
      </c>
      <c r="I11968" s="8">
        <f t="shared" si="373"/>
        <v>6.3999999999999986</v>
      </c>
      <c r="J11968" s="42">
        <f>VLOOKUP(B11968,Invoices!A:I,9,TRUE)</f>
        <v>2022</v>
      </c>
    </row>
    <row r="11969" spans="1:10" x14ac:dyDescent="0.15">
      <c r="A11969" t="s">
        <v>15329</v>
      </c>
      <c r="B11969" t="s">
        <v>2479</v>
      </c>
      <c r="C11969" t="s">
        <v>94</v>
      </c>
      <c r="D11969" t="s">
        <v>86</v>
      </c>
      <c r="E11969">
        <v>3</v>
      </c>
      <c r="F11969" s="8">
        <f>VLOOKUP(C11969,Products!$A$2:$E$20,5,TRUE)</f>
        <v>3.5</v>
      </c>
      <c r="G11969" s="8">
        <f t="shared" si="372"/>
        <v>10.5</v>
      </c>
      <c r="H11969" s="8">
        <f>VLOOKUP(C11969,Products!$A$2:$F$20,6,TRUE)</f>
        <v>0.54999999999999982</v>
      </c>
      <c r="I11969" s="8">
        <f t="shared" si="373"/>
        <v>1.6499999999999995</v>
      </c>
      <c r="J11969" s="42">
        <f>VLOOKUP(B11969,Invoices!A:I,9,TRUE)</f>
        <v>2022</v>
      </c>
    </row>
    <row r="11970" spans="1:10" x14ac:dyDescent="0.15">
      <c r="A11970" t="s">
        <v>15330</v>
      </c>
      <c r="B11970" t="s">
        <v>2480</v>
      </c>
      <c r="C11970" t="s">
        <v>102</v>
      </c>
      <c r="D11970" t="s">
        <v>83</v>
      </c>
      <c r="E11970">
        <v>1</v>
      </c>
      <c r="F11970" s="8">
        <f>VLOOKUP(C11970,Products!$A$2:$E$20,5,TRUE)</f>
        <v>29.95</v>
      </c>
      <c r="G11970" s="8">
        <f t="shared" si="372"/>
        <v>29.95</v>
      </c>
      <c r="H11970" s="8">
        <f>VLOOKUP(C11970,Products!$A$2:$F$20,6,TRUE)</f>
        <v>15</v>
      </c>
      <c r="I11970" s="8">
        <f t="shared" si="373"/>
        <v>15</v>
      </c>
      <c r="J11970" s="42">
        <f>VLOOKUP(B11970,Invoices!A:I,9,TRUE)</f>
        <v>2022</v>
      </c>
    </row>
    <row r="11971" spans="1:10" x14ac:dyDescent="0.15">
      <c r="A11971" t="s">
        <v>15331</v>
      </c>
      <c r="B11971" t="s">
        <v>2480</v>
      </c>
      <c r="C11971" t="s">
        <v>97</v>
      </c>
      <c r="D11971" t="s">
        <v>74</v>
      </c>
      <c r="E11971">
        <v>1</v>
      </c>
      <c r="F11971" s="8">
        <f>VLOOKUP(C11971,Products!$A$2:$E$20,5,TRUE)</f>
        <v>1.5</v>
      </c>
      <c r="G11971" s="8">
        <f t="shared" ref="G11971:G12034" si="374">F11971*E11971</f>
        <v>1.5</v>
      </c>
      <c r="H11971" s="8">
        <f>VLOOKUP(C11971,Products!$A$2:$F$20,6,TRUE)</f>
        <v>0.5</v>
      </c>
      <c r="I11971" s="8">
        <f t="shared" ref="I11971:I12034" si="375">H11971*E11971</f>
        <v>0.5</v>
      </c>
      <c r="J11971" s="42">
        <f>VLOOKUP(B11971,Invoices!A:I,9,TRUE)</f>
        <v>2022</v>
      </c>
    </row>
    <row r="11972" spans="1:10" x14ac:dyDescent="0.15">
      <c r="A11972" t="s">
        <v>15332</v>
      </c>
      <c r="B11972" t="s">
        <v>2480</v>
      </c>
      <c r="C11972" t="s">
        <v>104</v>
      </c>
      <c r="D11972" t="s">
        <v>71</v>
      </c>
      <c r="E11972">
        <v>1</v>
      </c>
      <c r="F11972" s="8">
        <f>VLOOKUP(C11972,Products!$A$2:$E$20,5,TRUE)</f>
        <v>2.95</v>
      </c>
      <c r="G11972" s="8">
        <f t="shared" si="374"/>
        <v>2.95</v>
      </c>
      <c r="H11972" s="8">
        <f>VLOOKUP(C11972,Products!$A$2:$F$20,6,TRUE)</f>
        <v>1.1500000000000001</v>
      </c>
      <c r="I11972" s="8">
        <f t="shared" si="375"/>
        <v>1.1500000000000001</v>
      </c>
      <c r="J11972" s="42">
        <f>VLOOKUP(B11972,Invoices!A:I,9,TRUE)</f>
        <v>2022</v>
      </c>
    </row>
    <row r="11973" spans="1:10" x14ac:dyDescent="0.15">
      <c r="A11973" t="s">
        <v>15333</v>
      </c>
      <c r="B11973" t="s">
        <v>2481</v>
      </c>
      <c r="C11973" t="s">
        <v>98</v>
      </c>
      <c r="D11973" t="s">
        <v>79</v>
      </c>
      <c r="E11973">
        <v>1</v>
      </c>
      <c r="F11973" s="8">
        <f>VLOOKUP(C11973,Products!$A$2:$E$20,5,TRUE)</f>
        <v>14.95</v>
      </c>
      <c r="G11973" s="8">
        <f t="shared" si="374"/>
        <v>14.95</v>
      </c>
      <c r="H11973" s="8">
        <f>VLOOKUP(C11973,Products!$A$2:$F$20,6,TRUE)</f>
        <v>3.0499999999999989</v>
      </c>
      <c r="I11973" s="8">
        <f t="shared" si="375"/>
        <v>3.0499999999999989</v>
      </c>
      <c r="J11973" s="42">
        <f>VLOOKUP(B11973,Invoices!A:I,9,TRUE)</f>
        <v>2022</v>
      </c>
    </row>
    <row r="11974" spans="1:10" x14ac:dyDescent="0.15">
      <c r="A11974" t="s">
        <v>15334</v>
      </c>
      <c r="B11974" t="s">
        <v>2481</v>
      </c>
      <c r="C11974" t="s">
        <v>89</v>
      </c>
      <c r="D11974" t="s">
        <v>80</v>
      </c>
      <c r="E11974">
        <v>1</v>
      </c>
      <c r="F11974" s="8">
        <f>VLOOKUP(C11974,Products!$A$2:$E$20,5,TRUE)</f>
        <v>15.95</v>
      </c>
      <c r="G11974" s="8">
        <f t="shared" si="374"/>
        <v>15.95</v>
      </c>
      <c r="H11974" s="8">
        <f>VLOOKUP(C11974,Products!$A$2:$F$20,6,TRUE)</f>
        <v>6</v>
      </c>
      <c r="I11974" s="8">
        <f t="shared" si="375"/>
        <v>6</v>
      </c>
      <c r="J11974" s="42">
        <f>VLOOKUP(B11974,Invoices!A:I,9,TRUE)</f>
        <v>2022</v>
      </c>
    </row>
    <row r="11975" spans="1:10" x14ac:dyDescent="0.15">
      <c r="A11975" t="s">
        <v>15335</v>
      </c>
      <c r="B11975" t="s">
        <v>2482</v>
      </c>
      <c r="C11975" t="s">
        <v>104</v>
      </c>
      <c r="D11975" t="s">
        <v>71</v>
      </c>
      <c r="E11975">
        <v>12</v>
      </c>
      <c r="F11975" s="8">
        <f>VLOOKUP(C11975,Products!$A$2:$E$20,5,TRUE)</f>
        <v>2.95</v>
      </c>
      <c r="G11975" s="8">
        <f t="shared" si="374"/>
        <v>35.400000000000006</v>
      </c>
      <c r="H11975" s="8">
        <f>VLOOKUP(C11975,Products!$A$2:$F$20,6,TRUE)</f>
        <v>1.1500000000000001</v>
      </c>
      <c r="I11975" s="8">
        <f t="shared" si="375"/>
        <v>13.8</v>
      </c>
      <c r="J11975" s="42">
        <f>VLOOKUP(B11975,Invoices!A:I,9,TRUE)</f>
        <v>2022</v>
      </c>
    </row>
    <row r="11976" spans="1:10" x14ac:dyDescent="0.15">
      <c r="A11976" t="s">
        <v>15336</v>
      </c>
      <c r="B11976" t="s">
        <v>2482</v>
      </c>
      <c r="C11976" t="s">
        <v>89</v>
      </c>
      <c r="D11976" t="s">
        <v>80</v>
      </c>
      <c r="E11976">
        <v>10</v>
      </c>
      <c r="F11976" s="8">
        <f>VLOOKUP(C11976,Products!$A$2:$E$20,5,TRUE)</f>
        <v>15.95</v>
      </c>
      <c r="G11976" s="8">
        <f t="shared" si="374"/>
        <v>159.5</v>
      </c>
      <c r="H11976" s="8">
        <f>VLOOKUP(C11976,Products!$A$2:$F$20,6,TRUE)</f>
        <v>6</v>
      </c>
      <c r="I11976" s="8">
        <f t="shared" si="375"/>
        <v>60</v>
      </c>
      <c r="J11976" s="42">
        <f>VLOOKUP(B11976,Invoices!A:I,9,TRUE)</f>
        <v>2022</v>
      </c>
    </row>
    <row r="11977" spans="1:10" x14ac:dyDescent="0.15">
      <c r="A11977" t="s">
        <v>15337</v>
      </c>
      <c r="B11977" t="s">
        <v>2483</v>
      </c>
      <c r="C11977" t="s">
        <v>94</v>
      </c>
      <c r="D11977" t="s">
        <v>86</v>
      </c>
      <c r="E11977">
        <v>2</v>
      </c>
      <c r="F11977" s="8">
        <f>VLOOKUP(C11977,Products!$A$2:$E$20,5,TRUE)</f>
        <v>3.5</v>
      </c>
      <c r="G11977" s="8">
        <f t="shared" si="374"/>
        <v>7</v>
      </c>
      <c r="H11977" s="8">
        <f>VLOOKUP(C11977,Products!$A$2:$F$20,6,TRUE)</f>
        <v>0.54999999999999982</v>
      </c>
      <c r="I11977" s="8">
        <f t="shared" si="375"/>
        <v>1.0999999999999996</v>
      </c>
      <c r="J11977" s="42">
        <f>VLOOKUP(B11977,Invoices!A:I,9,TRUE)</f>
        <v>2022</v>
      </c>
    </row>
    <row r="11978" spans="1:10" x14ac:dyDescent="0.15">
      <c r="A11978" t="s">
        <v>15338</v>
      </c>
      <c r="B11978" t="s">
        <v>2483</v>
      </c>
      <c r="C11978" t="s">
        <v>95</v>
      </c>
      <c r="D11978" t="s">
        <v>73</v>
      </c>
      <c r="E11978">
        <v>2</v>
      </c>
      <c r="F11978" s="8">
        <f>VLOOKUP(C11978,Products!$A$2:$E$20,5,TRUE)</f>
        <v>12.95</v>
      </c>
      <c r="G11978" s="8">
        <f t="shared" si="374"/>
        <v>25.9</v>
      </c>
      <c r="H11978" s="8">
        <f>VLOOKUP(C11978,Products!$A$2:$F$20,6,TRUE)</f>
        <v>4.1999999999999993</v>
      </c>
      <c r="I11978" s="8">
        <f t="shared" si="375"/>
        <v>8.3999999999999986</v>
      </c>
      <c r="J11978" s="42">
        <f>VLOOKUP(B11978,Invoices!A:I,9,TRUE)</f>
        <v>2022</v>
      </c>
    </row>
    <row r="11979" spans="1:10" x14ac:dyDescent="0.15">
      <c r="A11979" t="s">
        <v>15339</v>
      </c>
      <c r="B11979" t="s">
        <v>2483</v>
      </c>
      <c r="C11979" t="s">
        <v>105</v>
      </c>
      <c r="D11979" t="s">
        <v>81</v>
      </c>
      <c r="E11979">
        <v>3</v>
      </c>
      <c r="F11979" s="8">
        <f>VLOOKUP(C11979,Products!$A$2:$E$20,5,TRUE)</f>
        <v>8.9499999999999993</v>
      </c>
      <c r="G11979" s="8">
        <f t="shared" si="374"/>
        <v>26.849999999999998</v>
      </c>
      <c r="H11979" s="8">
        <f>VLOOKUP(C11979,Products!$A$2:$F$20,6,TRUE)</f>
        <v>3.1999999999999993</v>
      </c>
      <c r="I11979" s="8">
        <f t="shared" si="375"/>
        <v>9.5999999999999979</v>
      </c>
      <c r="J11979" s="42">
        <f>VLOOKUP(B11979,Invoices!A:I,9,TRUE)</f>
        <v>2022</v>
      </c>
    </row>
    <row r="11980" spans="1:10" x14ac:dyDescent="0.15">
      <c r="A11980" t="s">
        <v>15340</v>
      </c>
      <c r="B11980" t="s">
        <v>2483</v>
      </c>
      <c r="C11980" t="s">
        <v>87</v>
      </c>
      <c r="D11980" t="s">
        <v>68</v>
      </c>
      <c r="E11980">
        <v>2</v>
      </c>
      <c r="F11980" s="8">
        <f>VLOOKUP(C11980,Products!$A$2:$E$20,5,TRUE)</f>
        <v>19.95</v>
      </c>
      <c r="G11980" s="8">
        <f t="shared" si="374"/>
        <v>39.9</v>
      </c>
      <c r="H11980" s="8">
        <f>VLOOKUP(C11980,Products!$A$2:$F$20,6,TRUE)</f>
        <v>7.4499999999999993</v>
      </c>
      <c r="I11980" s="8">
        <f t="shared" si="375"/>
        <v>14.899999999999999</v>
      </c>
      <c r="J11980" s="42">
        <f>VLOOKUP(B11980,Invoices!A:I,9,TRUE)</f>
        <v>2022</v>
      </c>
    </row>
    <row r="11981" spans="1:10" x14ac:dyDescent="0.15">
      <c r="A11981" t="s">
        <v>15341</v>
      </c>
      <c r="B11981" t="s">
        <v>2483</v>
      </c>
      <c r="C11981" t="s">
        <v>101</v>
      </c>
      <c r="D11981" t="s">
        <v>69</v>
      </c>
      <c r="E11981">
        <v>7</v>
      </c>
      <c r="F11981" s="8">
        <f>VLOOKUP(C11981,Products!$A$2:$E$20,5,TRUE)</f>
        <v>129.94999999999999</v>
      </c>
      <c r="G11981" s="8">
        <f t="shared" si="374"/>
        <v>909.64999999999986</v>
      </c>
      <c r="H11981" s="8">
        <f>VLOOKUP(C11981,Products!$A$2:$F$20,6,TRUE)</f>
        <v>40.449999999999989</v>
      </c>
      <c r="I11981" s="8">
        <f t="shared" si="375"/>
        <v>283.14999999999992</v>
      </c>
      <c r="J11981" s="42">
        <f>VLOOKUP(B11981,Invoices!A:I,9,TRUE)</f>
        <v>2022</v>
      </c>
    </row>
    <row r="11982" spans="1:10" x14ac:dyDescent="0.15">
      <c r="A11982" t="s">
        <v>15342</v>
      </c>
      <c r="B11982" t="s">
        <v>2483</v>
      </c>
      <c r="C11982" t="s">
        <v>93</v>
      </c>
      <c r="D11982" t="s">
        <v>76</v>
      </c>
      <c r="E11982">
        <v>7</v>
      </c>
      <c r="F11982" s="8">
        <f>VLOOKUP(C11982,Products!$A$2:$E$20,5,TRUE)</f>
        <v>9.9499999999999993</v>
      </c>
      <c r="G11982" s="8">
        <f t="shared" si="374"/>
        <v>69.649999999999991</v>
      </c>
      <c r="H11982" s="8">
        <f>VLOOKUP(C11982,Products!$A$2:$F$20,6,TRUE)</f>
        <v>1.9499999999999993</v>
      </c>
      <c r="I11982" s="8">
        <f t="shared" si="375"/>
        <v>13.649999999999995</v>
      </c>
      <c r="J11982" s="42">
        <f>VLOOKUP(B11982,Invoices!A:I,9,TRUE)</f>
        <v>2022</v>
      </c>
    </row>
    <row r="11983" spans="1:10" x14ac:dyDescent="0.15">
      <c r="A11983" t="s">
        <v>15343</v>
      </c>
      <c r="B11983" t="s">
        <v>2483</v>
      </c>
      <c r="C11983" t="s">
        <v>90</v>
      </c>
      <c r="D11983" t="s">
        <v>72</v>
      </c>
      <c r="E11983">
        <v>2</v>
      </c>
      <c r="F11983" s="8">
        <f>VLOOKUP(C11983,Products!$A$2:$E$20,5,TRUE)</f>
        <v>8.9499999999999993</v>
      </c>
      <c r="G11983" s="8">
        <f t="shared" si="374"/>
        <v>17.899999999999999</v>
      </c>
      <c r="H11983" s="8">
        <f>VLOOKUP(C11983,Products!$A$2:$F$20,6,TRUE)</f>
        <v>5.6999999999999993</v>
      </c>
      <c r="I11983" s="8">
        <f t="shared" si="375"/>
        <v>11.399999999999999</v>
      </c>
      <c r="J11983" s="42">
        <f>VLOOKUP(B11983,Invoices!A:I,9,TRUE)</f>
        <v>2022</v>
      </c>
    </row>
    <row r="11984" spans="1:10" x14ac:dyDescent="0.15">
      <c r="A11984" t="s">
        <v>15344</v>
      </c>
      <c r="B11984" t="s">
        <v>2483</v>
      </c>
      <c r="C11984" t="s">
        <v>92</v>
      </c>
      <c r="D11984" t="s">
        <v>82</v>
      </c>
      <c r="E11984">
        <v>4</v>
      </c>
      <c r="F11984" s="8">
        <f>VLOOKUP(C11984,Products!$A$2:$E$20,5,TRUE)</f>
        <v>19.95</v>
      </c>
      <c r="G11984" s="8">
        <f t="shared" si="374"/>
        <v>79.8</v>
      </c>
      <c r="H11984" s="8">
        <f>VLOOKUP(C11984,Products!$A$2:$F$20,6,TRUE)</f>
        <v>7.4499999999999993</v>
      </c>
      <c r="I11984" s="8">
        <f t="shared" si="375"/>
        <v>29.799999999999997</v>
      </c>
      <c r="J11984" s="42">
        <f>VLOOKUP(B11984,Invoices!A:I,9,TRUE)</f>
        <v>2022</v>
      </c>
    </row>
    <row r="11985" spans="1:10" x14ac:dyDescent="0.15">
      <c r="A11985" t="s">
        <v>15345</v>
      </c>
      <c r="B11985" t="s">
        <v>2483</v>
      </c>
      <c r="C11985" t="s">
        <v>96</v>
      </c>
      <c r="D11985" t="s">
        <v>75</v>
      </c>
      <c r="E11985">
        <v>2</v>
      </c>
      <c r="F11985" s="8">
        <f>VLOOKUP(C11985,Products!$A$2:$E$20,5,TRUE)</f>
        <v>79.95</v>
      </c>
      <c r="G11985" s="8">
        <f t="shared" si="374"/>
        <v>159.9</v>
      </c>
      <c r="H11985" s="8">
        <f>VLOOKUP(C11985,Products!$A$2:$F$20,6,TRUE)</f>
        <v>27.950000000000003</v>
      </c>
      <c r="I11985" s="8">
        <f t="shared" si="375"/>
        <v>55.900000000000006</v>
      </c>
      <c r="J11985" s="42">
        <f>VLOOKUP(B11985,Invoices!A:I,9,TRUE)</f>
        <v>2022</v>
      </c>
    </row>
    <row r="11986" spans="1:10" x14ac:dyDescent="0.15">
      <c r="A11986" t="s">
        <v>15346</v>
      </c>
      <c r="B11986" t="s">
        <v>2483</v>
      </c>
      <c r="C11986" t="s">
        <v>102</v>
      </c>
      <c r="D11986" t="s">
        <v>83</v>
      </c>
      <c r="E11986">
        <v>1</v>
      </c>
      <c r="F11986" s="8">
        <f>VLOOKUP(C11986,Products!$A$2:$E$20,5,TRUE)</f>
        <v>29.95</v>
      </c>
      <c r="G11986" s="8">
        <f t="shared" si="374"/>
        <v>29.95</v>
      </c>
      <c r="H11986" s="8">
        <f>VLOOKUP(C11986,Products!$A$2:$F$20,6,TRUE)</f>
        <v>15</v>
      </c>
      <c r="I11986" s="8">
        <f t="shared" si="375"/>
        <v>15</v>
      </c>
      <c r="J11986" s="42">
        <f>VLOOKUP(B11986,Invoices!A:I,9,TRUE)</f>
        <v>2022</v>
      </c>
    </row>
    <row r="11987" spans="1:10" x14ac:dyDescent="0.15">
      <c r="A11987" t="s">
        <v>15347</v>
      </c>
      <c r="B11987" t="s">
        <v>2484</v>
      </c>
      <c r="C11987" t="s">
        <v>96</v>
      </c>
      <c r="D11987" t="s">
        <v>75</v>
      </c>
      <c r="E11987">
        <v>2</v>
      </c>
      <c r="F11987" s="8">
        <f>VLOOKUP(C11987,Products!$A$2:$E$20,5,TRUE)</f>
        <v>79.95</v>
      </c>
      <c r="G11987" s="8">
        <f t="shared" si="374"/>
        <v>159.9</v>
      </c>
      <c r="H11987" s="8">
        <f>VLOOKUP(C11987,Products!$A$2:$F$20,6,TRUE)</f>
        <v>27.950000000000003</v>
      </c>
      <c r="I11987" s="8">
        <f t="shared" si="375"/>
        <v>55.900000000000006</v>
      </c>
      <c r="J11987" s="42">
        <f>VLOOKUP(B11987,Invoices!A:I,9,TRUE)</f>
        <v>2022</v>
      </c>
    </row>
    <row r="11988" spans="1:10" x14ac:dyDescent="0.15">
      <c r="A11988" t="s">
        <v>15348</v>
      </c>
      <c r="B11988" t="s">
        <v>2484</v>
      </c>
      <c r="C11988" t="s">
        <v>104</v>
      </c>
      <c r="D11988" t="s">
        <v>71</v>
      </c>
      <c r="E11988">
        <v>3</v>
      </c>
      <c r="F11988" s="8">
        <f>VLOOKUP(C11988,Products!$A$2:$E$20,5,TRUE)</f>
        <v>2.95</v>
      </c>
      <c r="G11988" s="8">
        <f t="shared" si="374"/>
        <v>8.8500000000000014</v>
      </c>
      <c r="H11988" s="8">
        <f>VLOOKUP(C11988,Products!$A$2:$F$20,6,TRUE)</f>
        <v>1.1500000000000001</v>
      </c>
      <c r="I11988" s="8">
        <f t="shared" si="375"/>
        <v>3.45</v>
      </c>
      <c r="J11988" s="42">
        <f>VLOOKUP(B11988,Invoices!A:I,9,TRUE)</f>
        <v>2022</v>
      </c>
    </row>
    <row r="11989" spans="1:10" x14ac:dyDescent="0.15">
      <c r="A11989" t="s">
        <v>15349</v>
      </c>
      <c r="B11989" t="s">
        <v>2484</v>
      </c>
      <c r="C11989" t="s">
        <v>87</v>
      </c>
      <c r="D11989" t="s">
        <v>68</v>
      </c>
      <c r="E11989">
        <v>20</v>
      </c>
      <c r="F11989" s="8">
        <f>VLOOKUP(C11989,Products!$A$2:$E$20,5,TRUE)</f>
        <v>19.95</v>
      </c>
      <c r="G11989" s="8">
        <f t="shared" si="374"/>
        <v>399</v>
      </c>
      <c r="H11989" s="8">
        <f>VLOOKUP(C11989,Products!$A$2:$F$20,6,TRUE)</f>
        <v>7.4499999999999993</v>
      </c>
      <c r="I11989" s="8">
        <f t="shared" si="375"/>
        <v>149</v>
      </c>
      <c r="J11989" s="42">
        <f>VLOOKUP(B11989,Invoices!A:I,9,TRUE)</f>
        <v>2022</v>
      </c>
    </row>
    <row r="11990" spans="1:10" x14ac:dyDescent="0.15">
      <c r="A11990" t="s">
        <v>15350</v>
      </c>
      <c r="B11990" t="s">
        <v>2484</v>
      </c>
      <c r="C11990" t="s">
        <v>89</v>
      </c>
      <c r="D11990" t="s">
        <v>80</v>
      </c>
      <c r="E11990">
        <v>1</v>
      </c>
      <c r="F11990" s="8">
        <f>VLOOKUP(C11990,Products!$A$2:$E$20,5,TRUE)</f>
        <v>15.95</v>
      </c>
      <c r="G11990" s="8">
        <f t="shared" si="374"/>
        <v>15.95</v>
      </c>
      <c r="H11990" s="8">
        <f>VLOOKUP(C11990,Products!$A$2:$F$20,6,TRUE)</f>
        <v>6</v>
      </c>
      <c r="I11990" s="8">
        <f t="shared" si="375"/>
        <v>6</v>
      </c>
      <c r="J11990" s="42">
        <f>VLOOKUP(B11990,Invoices!A:I,9,TRUE)</f>
        <v>2022</v>
      </c>
    </row>
    <row r="11991" spans="1:10" x14ac:dyDescent="0.15">
      <c r="A11991" t="s">
        <v>15351</v>
      </c>
      <c r="B11991" t="s">
        <v>2484</v>
      </c>
      <c r="C11991" t="s">
        <v>102</v>
      </c>
      <c r="D11991" t="s">
        <v>83</v>
      </c>
      <c r="E11991">
        <v>10</v>
      </c>
      <c r="F11991" s="8">
        <f>VLOOKUP(C11991,Products!$A$2:$E$20,5,TRUE)</f>
        <v>29.95</v>
      </c>
      <c r="G11991" s="8">
        <f t="shared" si="374"/>
        <v>299.5</v>
      </c>
      <c r="H11991" s="8">
        <f>VLOOKUP(C11991,Products!$A$2:$F$20,6,TRUE)</f>
        <v>15</v>
      </c>
      <c r="I11991" s="8">
        <f t="shared" si="375"/>
        <v>150</v>
      </c>
      <c r="J11991" s="42">
        <f>VLOOKUP(B11991,Invoices!A:I,9,TRUE)</f>
        <v>2022</v>
      </c>
    </row>
    <row r="11992" spans="1:10" x14ac:dyDescent="0.15">
      <c r="A11992" t="s">
        <v>15352</v>
      </c>
      <c r="B11992" t="s">
        <v>2485</v>
      </c>
      <c r="C11992" t="s">
        <v>90</v>
      </c>
      <c r="D11992" t="s">
        <v>72</v>
      </c>
      <c r="E11992">
        <v>3</v>
      </c>
      <c r="F11992" s="8">
        <f>VLOOKUP(C11992,Products!$A$2:$E$20,5,TRUE)</f>
        <v>8.9499999999999993</v>
      </c>
      <c r="G11992" s="8">
        <f t="shared" si="374"/>
        <v>26.849999999999998</v>
      </c>
      <c r="H11992" s="8">
        <f>VLOOKUP(C11992,Products!$A$2:$F$20,6,TRUE)</f>
        <v>5.6999999999999993</v>
      </c>
      <c r="I11992" s="8">
        <f t="shared" si="375"/>
        <v>17.099999999999998</v>
      </c>
      <c r="J11992" s="42">
        <f>VLOOKUP(B11992,Invoices!A:I,9,TRUE)</f>
        <v>2022</v>
      </c>
    </row>
    <row r="11993" spans="1:10" x14ac:dyDescent="0.15">
      <c r="A11993" t="s">
        <v>15353</v>
      </c>
      <c r="B11993" t="s">
        <v>2485</v>
      </c>
      <c r="C11993" t="s">
        <v>89</v>
      </c>
      <c r="D11993" t="s">
        <v>80</v>
      </c>
      <c r="E11993">
        <v>3</v>
      </c>
      <c r="F11993" s="8">
        <f>VLOOKUP(C11993,Products!$A$2:$E$20,5,TRUE)</f>
        <v>15.95</v>
      </c>
      <c r="G11993" s="8">
        <f t="shared" si="374"/>
        <v>47.849999999999994</v>
      </c>
      <c r="H11993" s="8">
        <f>VLOOKUP(C11993,Products!$A$2:$F$20,6,TRUE)</f>
        <v>6</v>
      </c>
      <c r="I11993" s="8">
        <f t="shared" si="375"/>
        <v>18</v>
      </c>
      <c r="J11993" s="42">
        <f>VLOOKUP(B11993,Invoices!A:I,9,TRUE)</f>
        <v>2022</v>
      </c>
    </row>
    <row r="11994" spans="1:10" x14ac:dyDescent="0.15">
      <c r="A11994" t="s">
        <v>15354</v>
      </c>
      <c r="B11994" t="s">
        <v>2485</v>
      </c>
      <c r="C11994" t="s">
        <v>105</v>
      </c>
      <c r="D11994" t="s">
        <v>81</v>
      </c>
      <c r="E11994">
        <v>20</v>
      </c>
      <c r="F11994" s="8">
        <f>VLOOKUP(C11994,Products!$A$2:$E$20,5,TRUE)</f>
        <v>8.9499999999999993</v>
      </c>
      <c r="G11994" s="8">
        <f t="shared" si="374"/>
        <v>179</v>
      </c>
      <c r="H11994" s="8">
        <f>VLOOKUP(C11994,Products!$A$2:$F$20,6,TRUE)</f>
        <v>3.1999999999999993</v>
      </c>
      <c r="I11994" s="8">
        <f t="shared" si="375"/>
        <v>63.999999999999986</v>
      </c>
      <c r="J11994" s="42">
        <f>VLOOKUP(B11994,Invoices!A:I,9,TRUE)</f>
        <v>2022</v>
      </c>
    </row>
    <row r="11995" spans="1:10" x14ac:dyDescent="0.15">
      <c r="A11995" t="s">
        <v>15355</v>
      </c>
      <c r="B11995" t="s">
        <v>2485</v>
      </c>
      <c r="C11995" t="s">
        <v>96</v>
      </c>
      <c r="D11995" t="s">
        <v>75</v>
      </c>
      <c r="E11995">
        <v>2</v>
      </c>
      <c r="F11995" s="8">
        <f>VLOOKUP(C11995,Products!$A$2:$E$20,5,TRUE)</f>
        <v>79.95</v>
      </c>
      <c r="G11995" s="8">
        <f t="shared" si="374"/>
        <v>159.9</v>
      </c>
      <c r="H11995" s="8">
        <f>VLOOKUP(C11995,Products!$A$2:$F$20,6,TRUE)</f>
        <v>27.950000000000003</v>
      </c>
      <c r="I11995" s="8">
        <f t="shared" si="375"/>
        <v>55.900000000000006</v>
      </c>
      <c r="J11995" s="42">
        <f>VLOOKUP(B11995,Invoices!A:I,9,TRUE)</f>
        <v>2022</v>
      </c>
    </row>
    <row r="11996" spans="1:10" x14ac:dyDescent="0.15">
      <c r="A11996" t="s">
        <v>15356</v>
      </c>
      <c r="B11996" t="s">
        <v>2485</v>
      </c>
      <c r="C11996" t="s">
        <v>94</v>
      </c>
      <c r="D11996" t="s">
        <v>86</v>
      </c>
      <c r="E11996">
        <v>1</v>
      </c>
      <c r="F11996" s="8">
        <f>VLOOKUP(C11996,Products!$A$2:$E$20,5,TRUE)</f>
        <v>3.5</v>
      </c>
      <c r="G11996" s="8">
        <f t="shared" si="374"/>
        <v>3.5</v>
      </c>
      <c r="H11996" s="8">
        <f>VLOOKUP(C11996,Products!$A$2:$F$20,6,TRUE)</f>
        <v>0.54999999999999982</v>
      </c>
      <c r="I11996" s="8">
        <f t="shared" si="375"/>
        <v>0.54999999999999982</v>
      </c>
      <c r="J11996" s="42">
        <f>VLOOKUP(B11996,Invoices!A:I,9,TRUE)</f>
        <v>2022</v>
      </c>
    </row>
    <row r="11997" spans="1:10" x14ac:dyDescent="0.15">
      <c r="A11997" t="s">
        <v>15357</v>
      </c>
      <c r="B11997" t="s">
        <v>2486</v>
      </c>
      <c r="C11997" t="s">
        <v>89</v>
      </c>
      <c r="D11997" t="s">
        <v>80</v>
      </c>
      <c r="E11997">
        <v>3</v>
      </c>
      <c r="F11997" s="8">
        <f>VLOOKUP(C11997,Products!$A$2:$E$20,5,TRUE)</f>
        <v>15.95</v>
      </c>
      <c r="G11997" s="8">
        <f t="shared" si="374"/>
        <v>47.849999999999994</v>
      </c>
      <c r="H11997" s="8">
        <f>VLOOKUP(C11997,Products!$A$2:$F$20,6,TRUE)</f>
        <v>6</v>
      </c>
      <c r="I11997" s="8">
        <f t="shared" si="375"/>
        <v>18</v>
      </c>
      <c r="J11997" s="42">
        <f>VLOOKUP(B11997,Invoices!A:I,9,TRUE)</f>
        <v>2022</v>
      </c>
    </row>
    <row r="11998" spans="1:10" x14ac:dyDescent="0.15">
      <c r="A11998" t="s">
        <v>15358</v>
      </c>
      <c r="B11998" t="s">
        <v>2486</v>
      </c>
      <c r="C11998" t="s">
        <v>88</v>
      </c>
      <c r="D11998" t="s">
        <v>85</v>
      </c>
      <c r="E11998">
        <v>12</v>
      </c>
      <c r="F11998" s="8">
        <f>VLOOKUP(C11998,Products!$A$2:$E$20,5,TRUE)</f>
        <v>8.9499999999999993</v>
      </c>
      <c r="G11998" s="8">
        <f t="shared" si="374"/>
        <v>107.39999999999999</v>
      </c>
      <c r="H11998" s="8">
        <f>VLOOKUP(C11998,Products!$A$2:$F$20,6,TRUE)</f>
        <v>5.6999999999999993</v>
      </c>
      <c r="I11998" s="8">
        <f t="shared" si="375"/>
        <v>68.399999999999991</v>
      </c>
      <c r="J11998" s="42">
        <f>VLOOKUP(B11998,Invoices!A:I,9,TRUE)</f>
        <v>2022</v>
      </c>
    </row>
    <row r="11999" spans="1:10" x14ac:dyDescent="0.15">
      <c r="A11999" t="s">
        <v>15359</v>
      </c>
      <c r="B11999" t="s">
        <v>2486</v>
      </c>
      <c r="C11999" t="s">
        <v>103</v>
      </c>
      <c r="D11999" t="s">
        <v>77</v>
      </c>
      <c r="E11999">
        <v>12</v>
      </c>
      <c r="F11999" s="8">
        <f>VLOOKUP(C11999,Products!$A$2:$E$20,5,TRUE)</f>
        <v>8.9499999999999993</v>
      </c>
      <c r="G11999" s="8">
        <f t="shared" si="374"/>
        <v>107.39999999999999</v>
      </c>
      <c r="H11999" s="8">
        <f>VLOOKUP(C11999,Products!$A$2:$F$20,6,TRUE)</f>
        <v>3.1999999999999993</v>
      </c>
      <c r="I11999" s="8">
        <f t="shared" si="375"/>
        <v>38.399999999999991</v>
      </c>
      <c r="J11999" s="42">
        <f>VLOOKUP(B11999,Invoices!A:I,9,TRUE)</f>
        <v>2022</v>
      </c>
    </row>
    <row r="12000" spans="1:10" x14ac:dyDescent="0.15">
      <c r="A12000" t="s">
        <v>15360</v>
      </c>
      <c r="B12000" t="s">
        <v>2487</v>
      </c>
      <c r="C12000" t="s">
        <v>90</v>
      </c>
      <c r="D12000" t="s">
        <v>72</v>
      </c>
      <c r="E12000">
        <v>2</v>
      </c>
      <c r="F12000" s="8">
        <f>VLOOKUP(C12000,Products!$A$2:$E$20,5,TRUE)</f>
        <v>8.9499999999999993</v>
      </c>
      <c r="G12000" s="8">
        <f t="shared" si="374"/>
        <v>17.899999999999999</v>
      </c>
      <c r="H12000" s="8">
        <f>VLOOKUP(C12000,Products!$A$2:$F$20,6,TRUE)</f>
        <v>5.6999999999999993</v>
      </c>
      <c r="I12000" s="8">
        <f t="shared" si="375"/>
        <v>11.399999999999999</v>
      </c>
      <c r="J12000" s="42">
        <f>VLOOKUP(B12000,Invoices!A:I,9,TRUE)</f>
        <v>2022</v>
      </c>
    </row>
    <row r="12001" spans="1:10" x14ac:dyDescent="0.15">
      <c r="A12001" t="s">
        <v>15361</v>
      </c>
      <c r="B12001" t="s">
        <v>2487</v>
      </c>
      <c r="C12001" t="s">
        <v>94</v>
      </c>
      <c r="D12001" t="s">
        <v>86</v>
      </c>
      <c r="E12001">
        <v>4</v>
      </c>
      <c r="F12001" s="8">
        <f>VLOOKUP(C12001,Products!$A$2:$E$20,5,TRUE)</f>
        <v>3.5</v>
      </c>
      <c r="G12001" s="8">
        <f t="shared" si="374"/>
        <v>14</v>
      </c>
      <c r="H12001" s="8">
        <f>VLOOKUP(C12001,Products!$A$2:$F$20,6,TRUE)</f>
        <v>0.54999999999999982</v>
      </c>
      <c r="I12001" s="8">
        <f t="shared" si="375"/>
        <v>2.1999999999999993</v>
      </c>
      <c r="J12001" s="42">
        <f>VLOOKUP(B12001,Invoices!A:I,9,TRUE)</f>
        <v>2022</v>
      </c>
    </row>
    <row r="12002" spans="1:10" x14ac:dyDescent="0.15">
      <c r="A12002" t="s">
        <v>15362</v>
      </c>
      <c r="B12002" t="s">
        <v>2487</v>
      </c>
      <c r="C12002" t="s">
        <v>91</v>
      </c>
      <c r="D12002" t="s">
        <v>70</v>
      </c>
      <c r="E12002">
        <v>5</v>
      </c>
      <c r="F12002" s="8">
        <f>VLOOKUP(C12002,Products!$A$2:$E$20,5,TRUE)</f>
        <v>49.95</v>
      </c>
      <c r="G12002" s="8">
        <f t="shared" si="374"/>
        <v>249.75</v>
      </c>
      <c r="H12002" s="8">
        <f>VLOOKUP(C12002,Products!$A$2:$F$20,6,TRUE)</f>
        <v>21.200000000000003</v>
      </c>
      <c r="I12002" s="8">
        <f t="shared" si="375"/>
        <v>106.00000000000001</v>
      </c>
      <c r="J12002" s="42">
        <f>VLOOKUP(B12002,Invoices!A:I,9,TRUE)</f>
        <v>2022</v>
      </c>
    </row>
    <row r="12003" spans="1:10" x14ac:dyDescent="0.15">
      <c r="A12003" t="s">
        <v>15363</v>
      </c>
      <c r="B12003" t="s">
        <v>2488</v>
      </c>
      <c r="C12003" t="s">
        <v>94</v>
      </c>
      <c r="D12003" t="s">
        <v>86</v>
      </c>
      <c r="E12003">
        <v>5</v>
      </c>
      <c r="F12003" s="8">
        <f>VLOOKUP(C12003,Products!$A$2:$E$20,5,TRUE)</f>
        <v>3.5</v>
      </c>
      <c r="G12003" s="8">
        <f t="shared" si="374"/>
        <v>17.5</v>
      </c>
      <c r="H12003" s="8">
        <f>VLOOKUP(C12003,Products!$A$2:$F$20,6,TRUE)</f>
        <v>0.54999999999999982</v>
      </c>
      <c r="I12003" s="8">
        <f t="shared" si="375"/>
        <v>2.7499999999999991</v>
      </c>
      <c r="J12003" s="42">
        <f>VLOOKUP(B12003,Invoices!A:I,9,TRUE)</f>
        <v>2022</v>
      </c>
    </row>
    <row r="12004" spans="1:10" x14ac:dyDescent="0.15">
      <c r="A12004" t="s">
        <v>15364</v>
      </c>
      <c r="B12004" t="s">
        <v>2488</v>
      </c>
      <c r="C12004" t="s">
        <v>98</v>
      </c>
      <c r="D12004" t="s">
        <v>79</v>
      </c>
      <c r="E12004">
        <v>15</v>
      </c>
      <c r="F12004" s="8">
        <f>VLOOKUP(C12004,Products!$A$2:$E$20,5,TRUE)</f>
        <v>14.95</v>
      </c>
      <c r="G12004" s="8">
        <f t="shared" si="374"/>
        <v>224.25</v>
      </c>
      <c r="H12004" s="8">
        <f>VLOOKUP(C12004,Products!$A$2:$F$20,6,TRUE)</f>
        <v>3.0499999999999989</v>
      </c>
      <c r="I12004" s="8">
        <f t="shared" si="375"/>
        <v>45.749999999999986</v>
      </c>
      <c r="J12004" s="42">
        <f>VLOOKUP(B12004,Invoices!A:I,9,TRUE)</f>
        <v>2022</v>
      </c>
    </row>
    <row r="12005" spans="1:10" x14ac:dyDescent="0.15">
      <c r="A12005" t="s">
        <v>15365</v>
      </c>
      <c r="B12005" t="s">
        <v>2488</v>
      </c>
      <c r="C12005" t="s">
        <v>96</v>
      </c>
      <c r="D12005" t="s">
        <v>75</v>
      </c>
      <c r="E12005">
        <v>3</v>
      </c>
      <c r="F12005" s="8">
        <f>VLOOKUP(C12005,Products!$A$2:$E$20,5,TRUE)</f>
        <v>79.95</v>
      </c>
      <c r="G12005" s="8">
        <f t="shared" si="374"/>
        <v>239.85000000000002</v>
      </c>
      <c r="H12005" s="8">
        <f>VLOOKUP(C12005,Products!$A$2:$F$20,6,TRUE)</f>
        <v>27.950000000000003</v>
      </c>
      <c r="I12005" s="8">
        <f t="shared" si="375"/>
        <v>83.850000000000009</v>
      </c>
      <c r="J12005" s="42">
        <f>VLOOKUP(B12005,Invoices!A:I,9,TRUE)</f>
        <v>2022</v>
      </c>
    </row>
    <row r="12006" spans="1:10" x14ac:dyDescent="0.15">
      <c r="A12006" t="s">
        <v>15366</v>
      </c>
      <c r="B12006" t="s">
        <v>2488</v>
      </c>
      <c r="C12006" t="s">
        <v>87</v>
      </c>
      <c r="D12006" t="s">
        <v>68</v>
      </c>
      <c r="E12006">
        <v>1</v>
      </c>
      <c r="F12006" s="8">
        <f>VLOOKUP(C12006,Products!$A$2:$E$20,5,TRUE)</f>
        <v>19.95</v>
      </c>
      <c r="G12006" s="8">
        <f t="shared" si="374"/>
        <v>19.95</v>
      </c>
      <c r="H12006" s="8">
        <f>VLOOKUP(C12006,Products!$A$2:$F$20,6,TRUE)</f>
        <v>7.4499999999999993</v>
      </c>
      <c r="I12006" s="8">
        <f t="shared" si="375"/>
        <v>7.4499999999999993</v>
      </c>
      <c r="J12006" s="42">
        <f>VLOOKUP(B12006,Invoices!A:I,9,TRUE)</f>
        <v>2022</v>
      </c>
    </row>
    <row r="12007" spans="1:10" x14ac:dyDescent="0.15">
      <c r="A12007" t="s">
        <v>15367</v>
      </c>
      <c r="B12007" t="s">
        <v>2488</v>
      </c>
      <c r="C12007" t="s">
        <v>95</v>
      </c>
      <c r="D12007" t="s">
        <v>73</v>
      </c>
      <c r="E12007">
        <v>1</v>
      </c>
      <c r="F12007" s="8">
        <f>VLOOKUP(C12007,Products!$A$2:$E$20,5,TRUE)</f>
        <v>12.95</v>
      </c>
      <c r="G12007" s="8">
        <f t="shared" si="374"/>
        <v>12.95</v>
      </c>
      <c r="H12007" s="8">
        <f>VLOOKUP(C12007,Products!$A$2:$F$20,6,TRUE)</f>
        <v>4.1999999999999993</v>
      </c>
      <c r="I12007" s="8">
        <f t="shared" si="375"/>
        <v>4.1999999999999993</v>
      </c>
      <c r="J12007" s="42">
        <f>VLOOKUP(B12007,Invoices!A:I,9,TRUE)</f>
        <v>2022</v>
      </c>
    </row>
    <row r="12008" spans="1:10" x14ac:dyDescent="0.15">
      <c r="A12008" t="s">
        <v>15368</v>
      </c>
      <c r="B12008" t="s">
        <v>2488</v>
      </c>
      <c r="C12008" t="s">
        <v>92</v>
      </c>
      <c r="D12008" t="s">
        <v>82</v>
      </c>
      <c r="E12008">
        <v>1</v>
      </c>
      <c r="F12008" s="8">
        <f>VLOOKUP(C12008,Products!$A$2:$E$20,5,TRUE)</f>
        <v>19.95</v>
      </c>
      <c r="G12008" s="8">
        <f t="shared" si="374"/>
        <v>19.95</v>
      </c>
      <c r="H12008" s="8">
        <f>VLOOKUP(C12008,Products!$A$2:$F$20,6,TRUE)</f>
        <v>7.4499999999999993</v>
      </c>
      <c r="I12008" s="8">
        <f t="shared" si="375"/>
        <v>7.4499999999999993</v>
      </c>
      <c r="J12008" s="42">
        <f>VLOOKUP(B12008,Invoices!A:I,9,TRUE)</f>
        <v>2022</v>
      </c>
    </row>
    <row r="12009" spans="1:10" x14ac:dyDescent="0.15">
      <c r="A12009" t="s">
        <v>15369</v>
      </c>
      <c r="B12009" t="s">
        <v>2488</v>
      </c>
      <c r="C12009" t="s">
        <v>105</v>
      </c>
      <c r="D12009" t="s">
        <v>81</v>
      </c>
      <c r="E12009">
        <v>1</v>
      </c>
      <c r="F12009" s="8">
        <f>VLOOKUP(C12009,Products!$A$2:$E$20,5,TRUE)</f>
        <v>8.9499999999999993</v>
      </c>
      <c r="G12009" s="8">
        <f t="shared" si="374"/>
        <v>8.9499999999999993</v>
      </c>
      <c r="H12009" s="8">
        <f>VLOOKUP(C12009,Products!$A$2:$F$20,6,TRUE)</f>
        <v>3.1999999999999993</v>
      </c>
      <c r="I12009" s="8">
        <f t="shared" si="375"/>
        <v>3.1999999999999993</v>
      </c>
      <c r="J12009" s="42">
        <f>VLOOKUP(B12009,Invoices!A:I,9,TRUE)</f>
        <v>2022</v>
      </c>
    </row>
    <row r="12010" spans="1:10" x14ac:dyDescent="0.15">
      <c r="A12010" t="s">
        <v>15370</v>
      </c>
      <c r="B12010" t="s">
        <v>2488</v>
      </c>
      <c r="C12010" t="s">
        <v>89</v>
      </c>
      <c r="D12010" t="s">
        <v>80</v>
      </c>
      <c r="E12010">
        <v>9</v>
      </c>
      <c r="F12010" s="8">
        <f>VLOOKUP(C12010,Products!$A$2:$E$20,5,TRUE)</f>
        <v>15.95</v>
      </c>
      <c r="G12010" s="8">
        <f t="shared" si="374"/>
        <v>143.54999999999998</v>
      </c>
      <c r="H12010" s="8">
        <f>VLOOKUP(C12010,Products!$A$2:$F$20,6,TRUE)</f>
        <v>6</v>
      </c>
      <c r="I12010" s="8">
        <f t="shared" si="375"/>
        <v>54</v>
      </c>
      <c r="J12010" s="42">
        <f>VLOOKUP(B12010,Invoices!A:I,9,TRUE)</f>
        <v>2022</v>
      </c>
    </row>
    <row r="12011" spans="1:10" x14ac:dyDescent="0.15">
      <c r="A12011" t="s">
        <v>15371</v>
      </c>
      <c r="B12011" t="s">
        <v>2488</v>
      </c>
      <c r="C12011" t="s">
        <v>90</v>
      </c>
      <c r="D12011" t="s">
        <v>72</v>
      </c>
      <c r="E12011">
        <v>3</v>
      </c>
      <c r="F12011" s="8">
        <f>VLOOKUP(C12011,Products!$A$2:$E$20,5,TRUE)</f>
        <v>8.9499999999999993</v>
      </c>
      <c r="G12011" s="8">
        <f t="shared" si="374"/>
        <v>26.849999999999998</v>
      </c>
      <c r="H12011" s="8">
        <f>VLOOKUP(C12011,Products!$A$2:$F$20,6,TRUE)</f>
        <v>5.6999999999999993</v>
      </c>
      <c r="I12011" s="8">
        <f t="shared" si="375"/>
        <v>17.099999999999998</v>
      </c>
      <c r="J12011" s="42">
        <f>VLOOKUP(B12011,Invoices!A:I,9,TRUE)</f>
        <v>2022</v>
      </c>
    </row>
    <row r="12012" spans="1:10" x14ac:dyDescent="0.15">
      <c r="A12012" t="s">
        <v>15372</v>
      </c>
      <c r="B12012" t="s">
        <v>2488</v>
      </c>
      <c r="C12012" t="s">
        <v>100</v>
      </c>
      <c r="D12012" t="s">
        <v>78</v>
      </c>
      <c r="E12012">
        <v>100</v>
      </c>
      <c r="F12012" s="8">
        <f>VLOOKUP(C12012,Products!$A$2:$E$20,5,TRUE)</f>
        <v>49.95</v>
      </c>
      <c r="G12012" s="8">
        <f t="shared" si="374"/>
        <v>4995</v>
      </c>
      <c r="H12012" s="8">
        <f>VLOOKUP(C12012,Products!$A$2:$F$20,6,TRUE)</f>
        <v>19.950000000000003</v>
      </c>
      <c r="I12012" s="8">
        <f t="shared" si="375"/>
        <v>1995.0000000000002</v>
      </c>
      <c r="J12012" s="42">
        <f>VLOOKUP(B12012,Invoices!A:I,9,TRUE)</f>
        <v>2022</v>
      </c>
    </row>
    <row r="12013" spans="1:10" x14ac:dyDescent="0.15">
      <c r="A12013" t="s">
        <v>15373</v>
      </c>
      <c r="B12013" t="s">
        <v>2488</v>
      </c>
      <c r="C12013" t="s">
        <v>102</v>
      </c>
      <c r="D12013" t="s">
        <v>83</v>
      </c>
      <c r="E12013">
        <v>5</v>
      </c>
      <c r="F12013" s="8">
        <f>VLOOKUP(C12013,Products!$A$2:$E$20,5,TRUE)</f>
        <v>29.95</v>
      </c>
      <c r="G12013" s="8">
        <f t="shared" si="374"/>
        <v>149.75</v>
      </c>
      <c r="H12013" s="8">
        <f>VLOOKUP(C12013,Products!$A$2:$F$20,6,TRUE)</f>
        <v>15</v>
      </c>
      <c r="I12013" s="8">
        <f t="shared" si="375"/>
        <v>75</v>
      </c>
      <c r="J12013" s="42">
        <f>VLOOKUP(B12013,Invoices!A:I,9,TRUE)</f>
        <v>2022</v>
      </c>
    </row>
    <row r="12014" spans="1:10" x14ac:dyDescent="0.15">
      <c r="A12014" t="s">
        <v>15374</v>
      </c>
      <c r="B12014" t="s">
        <v>2488</v>
      </c>
      <c r="C12014" t="s">
        <v>101</v>
      </c>
      <c r="D12014" t="s">
        <v>69</v>
      </c>
      <c r="E12014">
        <v>3</v>
      </c>
      <c r="F12014" s="8">
        <f>VLOOKUP(C12014,Products!$A$2:$E$20,5,TRUE)</f>
        <v>129.94999999999999</v>
      </c>
      <c r="G12014" s="8">
        <f t="shared" si="374"/>
        <v>389.84999999999997</v>
      </c>
      <c r="H12014" s="8">
        <f>VLOOKUP(C12014,Products!$A$2:$F$20,6,TRUE)</f>
        <v>40.449999999999989</v>
      </c>
      <c r="I12014" s="8">
        <f t="shared" si="375"/>
        <v>121.34999999999997</v>
      </c>
      <c r="J12014" s="42">
        <f>VLOOKUP(B12014,Invoices!A:I,9,TRUE)</f>
        <v>2022</v>
      </c>
    </row>
    <row r="12015" spans="1:10" x14ac:dyDescent="0.15">
      <c r="A12015" t="s">
        <v>15375</v>
      </c>
      <c r="B12015" t="s">
        <v>2488</v>
      </c>
      <c r="C12015" t="s">
        <v>104</v>
      </c>
      <c r="D12015" t="s">
        <v>71</v>
      </c>
      <c r="E12015">
        <v>1</v>
      </c>
      <c r="F12015" s="8">
        <f>VLOOKUP(C12015,Products!$A$2:$E$20,5,TRUE)</f>
        <v>2.95</v>
      </c>
      <c r="G12015" s="8">
        <f t="shared" si="374"/>
        <v>2.95</v>
      </c>
      <c r="H12015" s="8">
        <f>VLOOKUP(C12015,Products!$A$2:$F$20,6,TRUE)</f>
        <v>1.1500000000000001</v>
      </c>
      <c r="I12015" s="8">
        <f t="shared" si="375"/>
        <v>1.1500000000000001</v>
      </c>
      <c r="J12015" s="42">
        <f>VLOOKUP(B12015,Invoices!A:I,9,TRUE)</f>
        <v>2022</v>
      </c>
    </row>
    <row r="12016" spans="1:10" x14ac:dyDescent="0.15">
      <c r="A12016" t="s">
        <v>15376</v>
      </c>
      <c r="B12016" t="s">
        <v>2488</v>
      </c>
      <c r="C12016" t="s">
        <v>99</v>
      </c>
      <c r="D12016" t="s">
        <v>84</v>
      </c>
      <c r="E12016">
        <v>10</v>
      </c>
      <c r="F12016" s="8">
        <f>VLOOKUP(C12016,Products!$A$2:$E$20,5,TRUE)</f>
        <v>3.5</v>
      </c>
      <c r="G12016" s="8">
        <f t="shared" si="374"/>
        <v>35</v>
      </c>
      <c r="H12016" s="8">
        <f>VLOOKUP(C12016,Products!$A$2:$F$20,6,TRUE)</f>
        <v>0.54999999999999982</v>
      </c>
      <c r="I12016" s="8">
        <f t="shared" si="375"/>
        <v>5.4999999999999982</v>
      </c>
      <c r="J12016" s="42">
        <f>VLOOKUP(B12016,Invoices!A:I,9,TRUE)</f>
        <v>2022</v>
      </c>
    </row>
    <row r="12017" spans="1:10" x14ac:dyDescent="0.15">
      <c r="A12017" t="s">
        <v>15377</v>
      </c>
      <c r="B12017" t="s">
        <v>2489</v>
      </c>
      <c r="C12017" t="s">
        <v>94</v>
      </c>
      <c r="D12017" t="s">
        <v>86</v>
      </c>
      <c r="E12017">
        <v>2</v>
      </c>
      <c r="F12017" s="8">
        <f>VLOOKUP(C12017,Products!$A$2:$E$20,5,TRUE)</f>
        <v>3.5</v>
      </c>
      <c r="G12017" s="8">
        <f t="shared" si="374"/>
        <v>7</v>
      </c>
      <c r="H12017" s="8">
        <f>VLOOKUP(C12017,Products!$A$2:$F$20,6,TRUE)</f>
        <v>0.54999999999999982</v>
      </c>
      <c r="I12017" s="8">
        <f t="shared" si="375"/>
        <v>1.0999999999999996</v>
      </c>
      <c r="J12017" s="42">
        <f>VLOOKUP(B12017,Invoices!A:I,9,TRUE)</f>
        <v>2022</v>
      </c>
    </row>
    <row r="12018" spans="1:10" x14ac:dyDescent="0.15">
      <c r="A12018" t="s">
        <v>15378</v>
      </c>
      <c r="B12018" t="s">
        <v>2489</v>
      </c>
      <c r="C12018" t="s">
        <v>90</v>
      </c>
      <c r="D12018" t="s">
        <v>72</v>
      </c>
      <c r="E12018">
        <v>2</v>
      </c>
      <c r="F12018" s="8">
        <f>VLOOKUP(C12018,Products!$A$2:$E$20,5,TRUE)</f>
        <v>8.9499999999999993</v>
      </c>
      <c r="G12018" s="8">
        <f t="shared" si="374"/>
        <v>17.899999999999999</v>
      </c>
      <c r="H12018" s="8">
        <f>VLOOKUP(C12018,Products!$A$2:$F$20,6,TRUE)</f>
        <v>5.6999999999999993</v>
      </c>
      <c r="I12018" s="8">
        <f t="shared" si="375"/>
        <v>11.399999999999999</v>
      </c>
      <c r="J12018" s="42">
        <f>VLOOKUP(B12018,Invoices!A:I,9,TRUE)</f>
        <v>2022</v>
      </c>
    </row>
    <row r="12019" spans="1:10" x14ac:dyDescent="0.15">
      <c r="A12019" t="s">
        <v>15379</v>
      </c>
      <c r="B12019" t="s">
        <v>2489</v>
      </c>
      <c r="C12019" t="s">
        <v>104</v>
      </c>
      <c r="D12019" t="s">
        <v>71</v>
      </c>
      <c r="E12019">
        <v>1</v>
      </c>
      <c r="F12019" s="8">
        <f>VLOOKUP(C12019,Products!$A$2:$E$20,5,TRUE)</f>
        <v>2.95</v>
      </c>
      <c r="G12019" s="8">
        <f t="shared" si="374"/>
        <v>2.95</v>
      </c>
      <c r="H12019" s="8">
        <f>VLOOKUP(C12019,Products!$A$2:$F$20,6,TRUE)</f>
        <v>1.1500000000000001</v>
      </c>
      <c r="I12019" s="8">
        <f t="shared" si="375"/>
        <v>1.1500000000000001</v>
      </c>
      <c r="J12019" s="42">
        <f>VLOOKUP(B12019,Invoices!A:I,9,TRUE)</f>
        <v>2022</v>
      </c>
    </row>
    <row r="12020" spans="1:10" x14ac:dyDescent="0.15">
      <c r="A12020" t="s">
        <v>15380</v>
      </c>
      <c r="B12020" t="s">
        <v>2490</v>
      </c>
      <c r="C12020" t="s">
        <v>87</v>
      </c>
      <c r="D12020" t="s">
        <v>68</v>
      </c>
      <c r="E12020">
        <v>20</v>
      </c>
      <c r="F12020" s="8">
        <f>VLOOKUP(C12020,Products!$A$2:$E$20,5,TRUE)</f>
        <v>19.95</v>
      </c>
      <c r="G12020" s="8">
        <f t="shared" si="374"/>
        <v>399</v>
      </c>
      <c r="H12020" s="8">
        <f>VLOOKUP(C12020,Products!$A$2:$F$20,6,TRUE)</f>
        <v>7.4499999999999993</v>
      </c>
      <c r="I12020" s="8">
        <f t="shared" si="375"/>
        <v>149</v>
      </c>
      <c r="J12020" s="42">
        <f>VLOOKUP(B12020,Invoices!A:I,9,TRUE)</f>
        <v>2022</v>
      </c>
    </row>
    <row r="12021" spans="1:10" x14ac:dyDescent="0.15">
      <c r="A12021" t="s">
        <v>15381</v>
      </c>
      <c r="B12021" t="s">
        <v>2490</v>
      </c>
      <c r="C12021" t="s">
        <v>90</v>
      </c>
      <c r="D12021" t="s">
        <v>72</v>
      </c>
      <c r="E12021">
        <v>20</v>
      </c>
      <c r="F12021" s="8">
        <f>VLOOKUP(C12021,Products!$A$2:$E$20,5,TRUE)</f>
        <v>8.9499999999999993</v>
      </c>
      <c r="G12021" s="8">
        <f t="shared" si="374"/>
        <v>179</v>
      </c>
      <c r="H12021" s="8">
        <f>VLOOKUP(C12021,Products!$A$2:$F$20,6,TRUE)</f>
        <v>5.6999999999999993</v>
      </c>
      <c r="I12021" s="8">
        <f t="shared" si="375"/>
        <v>113.99999999999999</v>
      </c>
      <c r="J12021" s="42">
        <f>VLOOKUP(B12021,Invoices!A:I,9,TRUE)</f>
        <v>2022</v>
      </c>
    </row>
    <row r="12022" spans="1:10" x14ac:dyDescent="0.15">
      <c r="A12022" t="s">
        <v>15382</v>
      </c>
      <c r="B12022" t="s">
        <v>2490</v>
      </c>
      <c r="C12022" t="s">
        <v>104</v>
      </c>
      <c r="D12022" t="s">
        <v>71</v>
      </c>
      <c r="E12022">
        <v>30</v>
      </c>
      <c r="F12022" s="8">
        <f>VLOOKUP(C12022,Products!$A$2:$E$20,5,TRUE)</f>
        <v>2.95</v>
      </c>
      <c r="G12022" s="8">
        <f t="shared" si="374"/>
        <v>88.5</v>
      </c>
      <c r="H12022" s="8">
        <f>VLOOKUP(C12022,Products!$A$2:$F$20,6,TRUE)</f>
        <v>1.1500000000000001</v>
      </c>
      <c r="I12022" s="8">
        <f t="shared" si="375"/>
        <v>34.500000000000007</v>
      </c>
      <c r="J12022" s="42">
        <f>VLOOKUP(B12022,Invoices!A:I,9,TRUE)</f>
        <v>2022</v>
      </c>
    </row>
    <row r="12023" spans="1:10" x14ac:dyDescent="0.15">
      <c r="A12023" t="s">
        <v>15383</v>
      </c>
      <c r="B12023" t="s">
        <v>2490</v>
      </c>
      <c r="C12023" t="s">
        <v>92</v>
      </c>
      <c r="D12023" t="s">
        <v>82</v>
      </c>
      <c r="E12023">
        <v>1</v>
      </c>
      <c r="F12023" s="8">
        <f>VLOOKUP(C12023,Products!$A$2:$E$20,5,TRUE)</f>
        <v>19.95</v>
      </c>
      <c r="G12023" s="8">
        <f t="shared" si="374"/>
        <v>19.95</v>
      </c>
      <c r="H12023" s="8">
        <f>VLOOKUP(C12023,Products!$A$2:$F$20,6,TRUE)</f>
        <v>7.4499999999999993</v>
      </c>
      <c r="I12023" s="8">
        <f t="shared" si="375"/>
        <v>7.4499999999999993</v>
      </c>
      <c r="J12023" s="42">
        <f>VLOOKUP(B12023,Invoices!A:I,9,TRUE)</f>
        <v>2022</v>
      </c>
    </row>
    <row r="12024" spans="1:10" x14ac:dyDescent="0.15">
      <c r="A12024" t="s">
        <v>15384</v>
      </c>
      <c r="B12024" t="s">
        <v>2491</v>
      </c>
      <c r="C12024" t="s">
        <v>91</v>
      </c>
      <c r="D12024" t="s">
        <v>70</v>
      </c>
      <c r="E12024">
        <v>5</v>
      </c>
      <c r="F12024" s="8">
        <f>VLOOKUP(C12024,Products!$A$2:$E$20,5,TRUE)</f>
        <v>49.95</v>
      </c>
      <c r="G12024" s="8">
        <f t="shared" si="374"/>
        <v>249.75</v>
      </c>
      <c r="H12024" s="8">
        <f>VLOOKUP(C12024,Products!$A$2:$F$20,6,TRUE)</f>
        <v>21.200000000000003</v>
      </c>
      <c r="I12024" s="8">
        <f t="shared" si="375"/>
        <v>106.00000000000001</v>
      </c>
      <c r="J12024" s="42">
        <f>VLOOKUP(B12024,Invoices!A:I,9,TRUE)</f>
        <v>2022</v>
      </c>
    </row>
    <row r="12025" spans="1:10" x14ac:dyDescent="0.15">
      <c r="A12025" t="s">
        <v>15385</v>
      </c>
      <c r="B12025" t="s">
        <v>2491</v>
      </c>
      <c r="C12025" t="s">
        <v>95</v>
      </c>
      <c r="D12025" t="s">
        <v>73</v>
      </c>
      <c r="E12025">
        <v>20</v>
      </c>
      <c r="F12025" s="8">
        <f>VLOOKUP(C12025,Products!$A$2:$E$20,5,TRUE)</f>
        <v>12.95</v>
      </c>
      <c r="G12025" s="8">
        <f t="shared" si="374"/>
        <v>259</v>
      </c>
      <c r="H12025" s="8">
        <f>VLOOKUP(C12025,Products!$A$2:$F$20,6,TRUE)</f>
        <v>4.1999999999999993</v>
      </c>
      <c r="I12025" s="8">
        <f t="shared" si="375"/>
        <v>83.999999999999986</v>
      </c>
      <c r="J12025" s="42">
        <f>VLOOKUP(B12025,Invoices!A:I,9,TRUE)</f>
        <v>2022</v>
      </c>
    </row>
    <row r="12026" spans="1:10" x14ac:dyDescent="0.15">
      <c r="A12026" t="s">
        <v>15386</v>
      </c>
      <c r="B12026" t="s">
        <v>2491</v>
      </c>
      <c r="C12026" t="s">
        <v>93</v>
      </c>
      <c r="D12026" t="s">
        <v>76</v>
      </c>
      <c r="E12026">
        <v>20</v>
      </c>
      <c r="F12026" s="8">
        <f>VLOOKUP(C12026,Products!$A$2:$E$20,5,TRUE)</f>
        <v>9.9499999999999993</v>
      </c>
      <c r="G12026" s="8">
        <f t="shared" si="374"/>
        <v>199</v>
      </c>
      <c r="H12026" s="8">
        <f>VLOOKUP(C12026,Products!$A$2:$F$20,6,TRUE)</f>
        <v>1.9499999999999993</v>
      </c>
      <c r="I12026" s="8">
        <f t="shared" si="375"/>
        <v>38.999999999999986</v>
      </c>
      <c r="J12026" s="42">
        <f>VLOOKUP(B12026,Invoices!A:I,9,TRUE)</f>
        <v>2022</v>
      </c>
    </row>
    <row r="12027" spans="1:10" x14ac:dyDescent="0.15">
      <c r="A12027" t="s">
        <v>15387</v>
      </c>
      <c r="B12027" t="s">
        <v>2491</v>
      </c>
      <c r="C12027" t="s">
        <v>99</v>
      </c>
      <c r="D12027" t="s">
        <v>84</v>
      </c>
      <c r="E12027">
        <v>1</v>
      </c>
      <c r="F12027" s="8">
        <f>VLOOKUP(C12027,Products!$A$2:$E$20,5,TRUE)</f>
        <v>3.5</v>
      </c>
      <c r="G12027" s="8">
        <f t="shared" si="374"/>
        <v>3.5</v>
      </c>
      <c r="H12027" s="8">
        <f>VLOOKUP(C12027,Products!$A$2:$F$20,6,TRUE)</f>
        <v>0.54999999999999982</v>
      </c>
      <c r="I12027" s="8">
        <f t="shared" si="375"/>
        <v>0.54999999999999982</v>
      </c>
      <c r="J12027" s="42">
        <f>VLOOKUP(B12027,Invoices!A:I,9,TRUE)</f>
        <v>2022</v>
      </c>
    </row>
    <row r="12028" spans="1:10" x14ac:dyDescent="0.15">
      <c r="A12028" t="s">
        <v>15388</v>
      </c>
      <c r="B12028" t="s">
        <v>2491</v>
      </c>
      <c r="C12028" t="s">
        <v>104</v>
      </c>
      <c r="D12028" t="s">
        <v>71</v>
      </c>
      <c r="E12028">
        <v>1</v>
      </c>
      <c r="F12028" s="8">
        <f>VLOOKUP(C12028,Products!$A$2:$E$20,5,TRUE)</f>
        <v>2.95</v>
      </c>
      <c r="G12028" s="8">
        <f t="shared" si="374"/>
        <v>2.95</v>
      </c>
      <c r="H12028" s="8">
        <f>VLOOKUP(C12028,Products!$A$2:$F$20,6,TRUE)</f>
        <v>1.1500000000000001</v>
      </c>
      <c r="I12028" s="8">
        <f t="shared" si="375"/>
        <v>1.1500000000000001</v>
      </c>
      <c r="J12028" s="42">
        <f>VLOOKUP(B12028,Invoices!A:I,9,TRUE)</f>
        <v>2022</v>
      </c>
    </row>
    <row r="12029" spans="1:10" x14ac:dyDescent="0.15">
      <c r="A12029" t="s">
        <v>15389</v>
      </c>
      <c r="B12029" t="s">
        <v>2491</v>
      </c>
      <c r="C12029" t="s">
        <v>96</v>
      </c>
      <c r="D12029" t="s">
        <v>75</v>
      </c>
      <c r="E12029">
        <v>100</v>
      </c>
      <c r="F12029" s="8">
        <f>VLOOKUP(C12029,Products!$A$2:$E$20,5,TRUE)</f>
        <v>79.95</v>
      </c>
      <c r="G12029" s="8">
        <f t="shared" si="374"/>
        <v>7995</v>
      </c>
      <c r="H12029" s="8">
        <f>VLOOKUP(C12029,Products!$A$2:$F$20,6,TRUE)</f>
        <v>27.950000000000003</v>
      </c>
      <c r="I12029" s="8">
        <f t="shared" si="375"/>
        <v>2795.0000000000005</v>
      </c>
      <c r="J12029" s="42">
        <f>VLOOKUP(B12029,Invoices!A:I,9,TRUE)</f>
        <v>2022</v>
      </c>
    </row>
    <row r="12030" spans="1:10" x14ac:dyDescent="0.15">
      <c r="A12030" t="s">
        <v>15390</v>
      </c>
      <c r="B12030" t="s">
        <v>2491</v>
      </c>
      <c r="C12030" t="s">
        <v>100</v>
      </c>
      <c r="D12030" t="s">
        <v>78</v>
      </c>
      <c r="E12030">
        <v>50</v>
      </c>
      <c r="F12030" s="8">
        <f>VLOOKUP(C12030,Products!$A$2:$E$20,5,TRUE)</f>
        <v>49.95</v>
      </c>
      <c r="G12030" s="8">
        <f t="shared" si="374"/>
        <v>2497.5</v>
      </c>
      <c r="H12030" s="8">
        <f>VLOOKUP(C12030,Products!$A$2:$F$20,6,TRUE)</f>
        <v>19.950000000000003</v>
      </c>
      <c r="I12030" s="8">
        <f t="shared" si="375"/>
        <v>997.50000000000011</v>
      </c>
      <c r="J12030" s="42">
        <f>VLOOKUP(B12030,Invoices!A:I,9,TRUE)</f>
        <v>2022</v>
      </c>
    </row>
    <row r="12031" spans="1:10" x14ac:dyDescent="0.15">
      <c r="A12031" t="s">
        <v>15391</v>
      </c>
      <c r="B12031" t="s">
        <v>2491</v>
      </c>
      <c r="C12031" t="s">
        <v>87</v>
      </c>
      <c r="D12031" t="s">
        <v>68</v>
      </c>
      <c r="E12031">
        <v>4</v>
      </c>
      <c r="F12031" s="8">
        <f>VLOOKUP(C12031,Products!$A$2:$E$20,5,TRUE)</f>
        <v>19.95</v>
      </c>
      <c r="G12031" s="8">
        <f t="shared" si="374"/>
        <v>79.8</v>
      </c>
      <c r="H12031" s="8">
        <f>VLOOKUP(C12031,Products!$A$2:$F$20,6,TRUE)</f>
        <v>7.4499999999999993</v>
      </c>
      <c r="I12031" s="8">
        <f t="shared" si="375"/>
        <v>29.799999999999997</v>
      </c>
      <c r="J12031" s="42">
        <f>VLOOKUP(B12031,Invoices!A:I,9,TRUE)</f>
        <v>2022</v>
      </c>
    </row>
    <row r="12032" spans="1:10" x14ac:dyDescent="0.15">
      <c r="A12032" t="s">
        <v>15392</v>
      </c>
      <c r="B12032" t="s">
        <v>2491</v>
      </c>
      <c r="C12032" t="s">
        <v>101</v>
      </c>
      <c r="D12032" t="s">
        <v>69</v>
      </c>
      <c r="E12032">
        <v>15</v>
      </c>
      <c r="F12032" s="8">
        <f>VLOOKUP(C12032,Products!$A$2:$E$20,5,TRUE)</f>
        <v>129.94999999999999</v>
      </c>
      <c r="G12032" s="8">
        <f t="shared" si="374"/>
        <v>1949.2499999999998</v>
      </c>
      <c r="H12032" s="8">
        <f>VLOOKUP(C12032,Products!$A$2:$F$20,6,TRUE)</f>
        <v>40.449999999999989</v>
      </c>
      <c r="I12032" s="8">
        <f t="shared" si="375"/>
        <v>606.74999999999977</v>
      </c>
      <c r="J12032" s="42">
        <f>VLOOKUP(B12032,Invoices!A:I,9,TRUE)</f>
        <v>2022</v>
      </c>
    </row>
    <row r="12033" spans="1:10" x14ac:dyDescent="0.15">
      <c r="A12033" t="s">
        <v>15393</v>
      </c>
      <c r="B12033" t="s">
        <v>2491</v>
      </c>
      <c r="C12033" t="s">
        <v>103</v>
      </c>
      <c r="D12033" t="s">
        <v>77</v>
      </c>
      <c r="E12033">
        <v>6</v>
      </c>
      <c r="F12033" s="8">
        <f>VLOOKUP(C12033,Products!$A$2:$E$20,5,TRUE)</f>
        <v>8.9499999999999993</v>
      </c>
      <c r="G12033" s="8">
        <f t="shared" si="374"/>
        <v>53.699999999999996</v>
      </c>
      <c r="H12033" s="8">
        <f>VLOOKUP(C12033,Products!$A$2:$F$20,6,TRUE)</f>
        <v>3.1999999999999993</v>
      </c>
      <c r="I12033" s="8">
        <f t="shared" si="375"/>
        <v>19.199999999999996</v>
      </c>
      <c r="J12033" s="42">
        <f>VLOOKUP(B12033,Invoices!A:I,9,TRUE)</f>
        <v>2022</v>
      </c>
    </row>
    <row r="12034" spans="1:10" x14ac:dyDescent="0.15">
      <c r="A12034" t="s">
        <v>15394</v>
      </c>
      <c r="B12034" t="s">
        <v>2491</v>
      </c>
      <c r="C12034" t="s">
        <v>96</v>
      </c>
      <c r="D12034" t="s">
        <v>75</v>
      </c>
      <c r="E12034">
        <v>1</v>
      </c>
      <c r="F12034" s="8">
        <f>VLOOKUP(C12034,Products!$A$2:$E$20,5,TRUE)</f>
        <v>79.95</v>
      </c>
      <c r="G12034" s="8">
        <f t="shared" si="374"/>
        <v>79.95</v>
      </c>
      <c r="H12034" s="8">
        <f>VLOOKUP(C12034,Products!$A$2:$F$20,6,TRUE)</f>
        <v>27.950000000000003</v>
      </c>
      <c r="I12034" s="8">
        <f t="shared" si="375"/>
        <v>27.950000000000003</v>
      </c>
      <c r="J12034" s="42">
        <f>VLOOKUP(B12034,Invoices!A:I,9,TRUE)</f>
        <v>2022</v>
      </c>
    </row>
    <row r="12035" spans="1:10" x14ac:dyDescent="0.15">
      <c r="A12035" t="s">
        <v>15395</v>
      </c>
      <c r="B12035" t="s">
        <v>2491</v>
      </c>
      <c r="C12035" t="s">
        <v>105</v>
      </c>
      <c r="D12035" t="s">
        <v>81</v>
      </c>
      <c r="E12035">
        <v>24</v>
      </c>
      <c r="F12035" s="8">
        <f>VLOOKUP(C12035,Products!$A$2:$E$20,5,TRUE)</f>
        <v>8.9499999999999993</v>
      </c>
      <c r="G12035" s="8">
        <f t="shared" ref="G12035:G12098" si="376">F12035*E12035</f>
        <v>214.79999999999998</v>
      </c>
      <c r="H12035" s="8">
        <f>VLOOKUP(C12035,Products!$A$2:$F$20,6,TRUE)</f>
        <v>3.1999999999999993</v>
      </c>
      <c r="I12035" s="8">
        <f t="shared" ref="I12035:I12098" si="377">H12035*E12035</f>
        <v>76.799999999999983</v>
      </c>
      <c r="J12035" s="42">
        <f>VLOOKUP(B12035,Invoices!A:I,9,TRUE)</f>
        <v>2022</v>
      </c>
    </row>
    <row r="12036" spans="1:10" x14ac:dyDescent="0.15">
      <c r="A12036" t="s">
        <v>15396</v>
      </c>
      <c r="B12036" t="s">
        <v>2491</v>
      </c>
      <c r="C12036" t="s">
        <v>101</v>
      </c>
      <c r="D12036" t="s">
        <v>69</v>
      </c>
      <c r="E12036">
        <v>10</v>
      </c>
      <c r="F12036" s="8">
        <f>VLOOKUP(C12036,Products!$A$2:$E$20,5,TRUE)</f>
        <v>129.94999999999999</v>
      </c>
      <c r="G12036" s="8">
        <f t="shared" si="376"/>
        <v>1299.5</v>
      </c>
      <c r="H12036" s="8">
        <f>VLOOKUP(C12036,Products!$A$2:$F$20,6,TRUE)</f>
        <v>40.449999999999989</v>
      </c>
      <c r="I12036" s="8">
        <f t="shared" si="377"/>
        <v>404.49999999999989</v>
      </c>
      <c r="J12036" s="42">
        <f>VLOOKUP(B12036,Invoices!A:I,9,TRUE)</f>
        <v>2022</v>
      </c>
    </row>
    <row r="12037" spans="1:10" x14ac:dyDescent="0.15">
      <c r="A12037" t="s">
        <v>15397</v>
      </c>
      <c r="B12037" t="s">
        <v>2491</v>
      </c>
      <c r="C12037" t="s">
        <v>97</v>
      </c>
      <c r="D12037" t="s">
        <v>74</v>
      </c>
      <c r="E12037">
        <v>1</v>
      </c>
      <c r="F12037" s="8">
        <f>VLOOKUP(C12037,Products!$A$2:$E$20,5,TRUE)</f>
        <v>1.5</v>
      </c>
      <c r="G12037" s="8">
        <f t="shared" si="376"/>
        <v>1.5</v>
      </c>
      <c r="H12037" s="8">
        <f>VLOOKUP(C12037,Products!$A$2:$F$20,6,TRUE)</f>
        <v>0.5</v>
      </c>
      <c r="I12037" s="8">
        <f t="shared" si="377"/>
        <v>0.5</v>
      </c>
      <c r="J12037" s="42">
        <f>VLOOKUP(B12037,Invoices!A:I,9,TRUE)</f>
        <v>2022</v>
      </c>
    </row>
    <row r="12038" spans="1:10" x14ac:dyDescent="0.15">
      <c r="A12038" t="s">
        <v>15398</v>
      </c>
      <c r="B12038" t="s">
        <v>2491</v>
      </c>
      <c r="C12038" t="s">
        <v>94</v>
      </c>
      <c r="D12038" t="s">
        <v>86</v>
      </c>
      <c r="E12038">
        <v>12</v>
      </c>
      <c r="F12038" s="8">
        <f>VLOOKUP(C12038,Products!$A$2:$E$20,5,TRUE)</f>
        <v>3.5</v>
      </c>
      <c r="G12038" s="8">
        <f t="shared" si="376"/>
        <v>42</v>
      </c>
      <c r="H12038" s="8">
        <f>VLOOKUP(C12038,Products!$A$2:$F$20,6,TRUE)</f>
        <v>0.54999999999999982</v>
      </c>
      <c r="I12038" s="8">
        <f t="shared" si="377"/>
        <v>6.5999999999999979</v>
      </c>
      <c r="J12038" s="42">
        <f>VLOOKUP(B12038,Invoices!A:I,9,TRUE)</f>
        <v>2022</v>
      </c>
    </row>
    <row r="12039" spans="1:10" x14ac:dyDescent="0.15">
      <c r="A12039" t="s">
        <v>15399</v>
      </c>
      <c r="B12039" t="s">
        <v>2491</v>
      </c>
      <c r="C12039" t="s">
        <v>89</v>
      </c>
      <c r="D12039" t="s">
        <v>80</v>
      </c>
      <c r="E12039">
        <v>25</v>
      </c>
      <c r="F12039" s="8">
        <f>VLOOKUP(C12039,Products!$A$2:$E$20,5,TRUE)</f>
        <v>15.95</v>
      </c>
      <c r="G12039" s="8">
        <f t="shared" si="376"/>
        <v>398.75</v>
      </c>
      <c r="H12039" s="8">
        <f>VLOOKUP(C12039,Products!$A$2:$F$20,6,TRUE)</f>
        <v>6</v>
      </c>
      <c r="I12039" s="8">
        <f t="shared" si="377"/>
        <v>150</v>
      </c>
      <c r="J12039" s="42">
        <f>VLOOKUP(B12039,Invoices!A:I,9,TRUE)</f>
        <v>2022</v>
      </c>
    </row>
    <row r="12040" spans="1:10" x14ac:dyDescent="0.15">
      <c r="A12040" t="s">
        <v>15400</v>
      </c>
      <c r="B12040" t="s">
        <v>2491</v>
      </c>
      <c r="C12040" t="s">
        <v>88</v>
      </c>
      <c r="D12040" t="s">
        <v>85</v>
      </c>
      <c r="E12040">
        <v>12</v>
      </c>
      <c r="F12040" s="8">
        <f>VLOOKUP(C12040,Products!$A$2:$E$20,5,TRUE)</f>
        <v>8.9499999999999993</v>
      </c>
      <c r="G12040" s="8">
        <f t="shared" si="376"/>
        <v>107.39999999999999</v>
      </c>
      <c r="H12040" s="8">
        <f>VLOOKUP(C12040,Products!$A$2:$F$20,6,TRUE)</f>
        <v>5.6999999999999993</v>
      </c>
      <c r="I12040" s="8">
        <f t="shared" si="377"/>
        <v>68.399999999999991</v>
      </c>
      <c r="J12040" s="42">
        <f>VLOOKUP(B12040,Invoices!A:I,9,TRUE)</f>
        <v>2022</v>
      </c>
    </row>
    <row r="12041" spans="1:10" x14ac:dyDescent="0.15">
      <c r="A12041" t="s">
        <v>15401</v>
      </c>
      <c r="B12041" t="s">
        <v>2491</v>
      </c>
      <c r="C12041" t="s">
        <v>90</v>
      </c>
      <c r="D12041" t="s">
        <v>72</v>
      </c>
      <c r="E12041">
        <v>5</v>
      </c>
      <c r="F12041" s="8">
        <f>VLOOKUP(C12041,Products!$A$2:$E$20,5,TRUE)</f>
        <v>8.9499999999999993</v>
      </c>
      <c r="G12041" s="8">
        <f t="shared" si="376"/>
        <v>44.75</v>
      </c>
      <c r="H12041" s="8">
        <f>VLOOKUP(C12041,Products!$A$2:$F$20,6,TRUE)</f>
        <v>5.6999999999999993</v>
      </c>
      <c r="I12041" s="8">
        <f t="shared" si="377"/>
        <v>28.499999999999996</v>
      </c>
      <c r="J12041" s="42">
        <f>VLOOKUP(B12041,Invoices!A:I,9,TRUE)</f>
        <v>2022</v>
      </c>
    </row>
    <row r="12042" spans="1:10" x14ac:dyDescent="0.15">
      <c r="A12042" t="s">
        <v>15402</v>
      </c>
      <c r="B12042" t="s">
        <v>2491</v>
      </c>
      <c r="C12042" t="s">
        <v>102</v>
      </c>
      <c r="D12042" t="s">
        <v>83</v>
      </c>
      <c r="E12042">
        <v>5</v>
      </c>
      <c r="F12042" s="8">
        <f>VLOOKUP(C12042,Products!$A$2:$E$20,5,TRUE)</f>
        <v>29.95</v>
      </c>
      <c r="G12042" s="8">
        <f t="shared" si="376"/>
        <v>149.75</v>
      </c>
      <c r="H12042" s="8">
        <f>VLOOKUP(C12042,Products!$A$2:$F$20,6,TRUE)</f>
        <v>15</v>
      </c>
      <c r="I12042" s="8">
        <f t="shared" si="377"/>
        <v>75</v>
      </c>
      <c r="J12042" s="42">
        <f>VLOOKUP(B12042,Invoices!A:I,9,TRUE)</f>
        <v>2022</v>
      </c>
    </row>
    <row r="12043" spans="1:10" x14ac:dyDescent="0.15">
      <c r="A12043" t="s">
        <v>15403</v>
      </c>
      <c r="B12043" t="s">
        <v>2491</v>
      </c>
      <c r="C12043" t="s">
        <v>98</v>
      </c>
      <c r="D12043" t="s">
        <v>79</v>
      </c>
      <c r="E12043">
        <v>1</v>
      </c>
      <c r="F12043" s="8">
        <f>VLOOKUP(C12043,Products!$A$2:$E$20,5,TRUE)</f>
        <v>14.95</v>
      </c>
      <c r="G12043" s="8">
        <f t="shared" si="376"/>
        <v>14.95</v>
      </c>
      <c r="H12043" s="8">
        <f>VLOOKUP(C12043,Products!$A$2:$F$20,6,TRUE)</f>
        <v>3.0499999999999989</v>
      </c>
      <c r="I12043" s="8">
        <f t="shared" si="377"/>
        <v>3.0499999999999989</v>
      </c>
      <c r="J12043" s="42">
        <f>VLOOKUP(B12043,Invoices!A:I,9,TRUE)</f>
        <v>2022</v>
      </c>
    </row>
    <row r="12044" spans="1:10" x14ac:dyDescent="0.15">
      <c r="A12044" t="s">
        <v>15404</v>
      </c>
      <c r="B12044" t="s">
        <v>2491</v>
      </c>
      <c r="C12044" t="s">
        <v>92</v>
      </c>
      <c r="D12044" t="s">
        <v>82</v>
      </c>
      <c r="E12044">
        <v>4</v>
      </c>
      <c r="F12044" s="8">
        <f>VLOOKUP(C12044,Products!$A$2:$E$20,5,TRUE)</f>
        <v>19.95</v>
      </c>
      <c r="G12044" s="8">
        <f t="shared" si="376"/>
        <v>79.8</v>
      </c>
      <c r="H12044" s="8">
        <f>VLOOKUP(C12044,Products!$A$2:$F$20,6,TRUE)</f>
        <v>7.4499999999999993</v>
      </c>
      <c r="I12044" s="8">
        <f t="shared" si="377"/>
        <v>29.799999999999997</v>
      </c>
      <c r="J12044" s="42">
        <f>VLOOKUP(B12044,Invoices!A:I,9,TRUE)</f>
        <v>2022</v>
      </c>
    </row>
    <row r="12045" spans="1:10" x14ac:dyDescent="0.15">
      <c r="A12045" t="s">
        <v>15405</v>
      </c>
      <c r="B12045" t="s">
        <v>2492</v>
      </c>
      <c r="C12045" t="s">
        <v>90</v>
      </c>
      <c r="D12045" t="s">
        <v>72</v>
      </c>
      <c r="E12045">
        <v>1</v>
      </c>
      <c r="F12045" s="8">
        <f>VLOOKUP(C12045,Products!$A$2:$E$20,5,TRUE)</f>
        <v>8.9499999999999993</v>
      </c>
      <c r="G12045" s="8">
        <f t="shared" si="376"/>
        <v>8.9499999999999993</v>
      </c>
      <c r="H12045" s="8">
        <f>VLOOKUP(C12045,Products!$A$2:$F$20,6,TRUE)</f>
        <v>5.6999999999999993</v>
      </c>
      <c r="I12045" s="8">
        <f t="shared" si="377"/>
        <v>5.6999999999999993</v>
      </c>
      <c r="J12045" s="42">
        <f>VLOOKUP(B12045,Invoices!A:I,9,TRUE)</f>
        <v>2022</v>
      </c>
    </row>
    <row r="12046" spans="1:10" x14ac:dyDescent="0.15">
      <c r="A12046" t="s">
        <v>15406</v>
      </c>
      <c r="B12046" t="s">
        <v>2492</v>
      </c>
      <c r="C12046" t="s">
        <v>104</v>
      </c>
      <c r="D12046" t="s">
        <v>71</v>
      </c>
      <c r="E12046">
        <v>15</v>
      </c>
      <c r="F12046" s="8">
        <f>VLOOKUP(C12046,Products!$A$2:$E$20,5,TRUE)</f>
        <v>2.95</v>
      </c>
      <c r="G12046" s="8">
        <f t="shared" si="376"/>
        <v>44.25</v>
      </c>
      <c r="H12046" s="8">
        <f>VLOOKUP(C12046,Products!$A$2:$F$20,6,TRUE)</f>
        <v>1.1500000000000001</v>
      </c>
      <c r="I12046" s="8">
        <f t="shared" si="377"/>
        <v>17.250000000000004</v>
      </c>
      <c r="J12046" s="42">
        <f>VLOOKUP(B12046,Invoices!A:I,9,TRUE)</f>
        <v>2022</v>
      </c>
    </row>
    <row r="12047" spans="1:10" x14ac:dyDescent="0.15">
      <c r="A12047" t="s">
        <v>15407</v>
      </c>
      <c r="B12047" t="s">
        <v>2492</v>
      </c>
      <c r="C12047" t="s">
        <v>87</v>
      </c>
      <c r="D12047" t="s">
        <v>68</v>
      </c>
      <c r="E12047">
        <v>2</v>
      </c>
      <c r="F12047" s="8">
        <f>VLOOKUP(C12047,Products!$A$2:$E$20,5,TRUE)</f>
        <v>19.95</v>
      </c>
      <c r="G12047" s="8">
        <f t="shared" si="376"/>
        <v>39.9</v>
      </c>
      <c r="H12047" s="8">
        <f>VLOOKUP(C12047,Products!$A$2:$F$20,6,TRUE)</f>
        <v>7.4499999999999993</v>
      </c>
      <c r="I12047" s="8">
        <f t="shared" si="377"/>
        <v>14.899999999999999</v>
      </c>
      <c r="J12047" s="42">
        <f>VLOOKUP(B12047,Invoices!A:I,9,TRUE)</f>
        <v>2022</v>
      </c>
    </row>
    <row r="12048" spans="1:10" x14ac:dyDescent="0.15">
      <c r="A12048" t="s">
        <v>15408</v>
      </c>
      <c r="B12048" t="s">
        <v>2493</v>
      </c>
      <c r="C12048" t="s">
        <v>93</v>
      </c>
      <c r="D12048" t="s">
        <v>76</v>
      </c>
      <c r="E12048">
        <v>1</v>
      </c>
      <c r="F12048" s="8">
        <f>VLOOKUP(C12048,Products!$A$2:$E$20,5,TRUE)</f>
        <v>9.9499999999999993</v>
      </c>
      <c r="G12048" s="8">
        <f t="shared" si="376"/>
        <v>9.9499999999999993</v>
      </c>
      <c r="H12048" s="8">
        <f>VLOOKUP(C12048,Products!$A$2:$F$20,6,TRUE)</f>
        <v>1.9499999999999993</v>
      </c>
      <c r="I12048" s="8">
        <f t="shared" si="377"/>
        <v>1.9499999999999993</v>
      </c>
      <c r="J12048" s="42">
        <f>VLOOKUP(B12048,Invoices!A:I,9,TRUE)</f>
        <v>2022</v>
      </c>
    </row>
    <row r="12049" spans="1:10" x14ac:dyDescent="0.15">
      <c r="A12049" t="s">
        <v>15409</v>
      </c>
      <c r="B12049" t="s">
        <v>2493</v>
      </c>
      <c r="C12049" t="s">
        <v>88</v>
      </c>
      <c r="D12049" t="s">
        <v>85</v>
      </c>
      <c r="E12049">
        <v>2</v>
      </c>
      <c r="F12049" s="8">
        <f>VLOOKUP(C12049,Products!$A$2:$E$20,5,TRUE)</f>
        <v>8.9499999999999993</v>
      </c>
      <c r="G12049" s="8">
        <f t="shared" si="376"/>
        <v>17.899999999999999</v>
      </c>
      <c r="H12049" s="8">
        <f>VLOOKUP(C12049,Products!$A$2:$F$20,6,TRUE)</f>
        <v>5.6999999999999993</v>
      </c>
      <c r="I12049" s="8">
        <f t="shared" si="377"/>
        <v>11.399999999999999</v>
      </c>
      <c r="J12049" s="42">
        <f>VLOOKUP(B12049,Invoices!A:I,9,TRUE)</f>
        <v>2022</v>
      </c>
    </row>
    <row r="12050" spans="1:10" x14ac:dyDescent="0.15">
      <c r="A12050" t="s">
        <v>15410</v>
      </c>
      <c r="B12050" t="s">
        <v>2493</v>
      </c>
      <c r="C12050" t="s">
        <v>96</v>
      </c>
      <c r="D12050" t="s">
        <v>75</v>
      </c>
      <c r="E12050">
        <v>1</v>
      </c>
      <c r="F12050" s="8">
        <f>VLOOKUP(C12050,Products!$A$2:$E$20,5,TRUE)</f>
        <v>79.95</v>
      </c>
      <c r="G12050" s="8">
        <f t="shared" si="376"/>
        <v>79.95</v>
      </c>
      <c r="H12050" s="8">
        <f>VLOOKUP(C12050,Products!$A$2:$F$20,6,TRUE)</f>
        <v>27.950000000000003</v>
      </c>
      <c r="I12050" s="8">
        <f t="shared" si="377"/>
        <v>27.950000000000003</v>
      </c>
      <c r="J12050" s="42">
        <f>VLOOKUP(B12050,Invoices!A:I,9,TRUE)</f>
        <v>2022</v>
      </c>
    </row>
    <row r="12051" spans="1:10" x14ac:dyDescent="0.15">
      <c r="A12051" t="s">
        <v>15411</v>
      </c>
      <c r="B12051" t="s">
        <v>2493</v>
      </c>
      <c r="C12051" t="s">
        <v>90</v>
      </c>
      <c r="D12051" t="s">
        <v>72</v>
      </c>
      <c r="E12051">
        <v>12</v>
      </c>
      <c r="F12051" s="8">
        <f>VLOOKUP(C12051,Products!$A$2:$E$20,5,TRUE)</f>
        <v>8.9499999999999993</v>
      </c>
      <c r="G12051" s="8">
        <f t="shared" si="376"/>
        <v>107.39999999999999</v>
      </c>
      <c r="H12051" s="8">
        <f>VLOOKUP(C12051,Products!$A$2:$F$20,6,TRUE)</f>
        <v>5.6999999999999993</v>
      </c>
      <c r="I12051" s="8">
        <f t="shared" si="377"/>
        <v>68.399999999999991</v>
      </c>
      <c r="J12051" s="42">
        <f>VLOOKUP(B12051,Invoices!A:I,9,TRUE)</f>
        <v>2022</v>
      </c>
    </row>
    <row r="12052" spans="1:10" x14ac:dyDescent="0.15">
      <c r="A12052" t="s">
        <v>15412</v>
      </c>
      <c r="B12052" t="s">
        <v>2493</v>
      </c>
      <c r="C12052" t="s">
        <v>99</v>
      </c>
      <c r="D12052" t="s">
        <v>84</v>
      </c>
      <c r="E12052">
        <v>1</v>
      </c>
      <c r="F12052" s="8">
        <f>VLOOKUP(C12052,Products!$A$2:$E$20,5,TRUE)</f>
        <v>3.5</v>
      </c>
      <c r="G12052" s="8">
        <f t="shared" si="376"/>
        <v>3.5</v>
      </c>
      <c r="H12052" s="8">
        <f>VLOOKUP(C12052,Products!$A$2:$F$20,6,TRUE)</f>
        <v>0.54999999999999982</v>
      </c>
      <c r="I12052" s="8">
        <f t="shared" si="377"/>
        <v>0.54999999999999982</v>
      </c>
      <c r="J12052" s="42">
        <f>VLOOKUP(B12052,Invoices!A:I,9,TRUE)</f>
        <v>2022</v>
      </c>
    </row>
    <row r="12053" spans="1:10" x14ac:dyDescent="0.15">
      <c r="A12053" t="s">
        <v>15413</v>
      </c>
      <c r="B12053" t="s">
        <v>2493</v>
      </c>
      <c r="C12053" t="s">
        <v>105</v>
      </c>
      <c r="D12053" t="s">
        <v>81</v>
      </c>
      <c r="E12053">
        <v>6</v>
      </c>
      <c r="F12053" s="8">
        <f>VLOOKUP(C12053,Products!$A$2:$E$20,5,TRUE)</f>
        <v>8.9499999999999993</v>
      </c>
      <c r="G12053" s="8">
        <f t="shared" si="376"/>
        <v>53.699999999999996</v>
      </c>
      <c r="H12053" s="8">
        <f>VLOOKUP(C12053,Products!$A$2:$F$20,6,TRUE)</f>
        <v>3.1999999999999993</v>
      </c>
      <c r="I12053" s="8">
        <f t="shared" si="377"/>
        <v>19.199999999999996</v>
      </c>
      <c r="J12053" s="42">
        <f>VLOOKUP(B12053,Invoices!A:I,9,TRUE)</f>
        <v>2022</v>
      </c>
    </row>
    <row r="12054" spans="1:10" x14ac:dyDescent="0.15">
      <c r="A12054" t="s">
        <v>15414</v>
      </c>
      <c r="B12054" t="s">
        <v>2493</v>
      </c>
      <c r="C12054" t="s">
        <v>92</v>
      </c>
      <c r="D12054" t="s">
        <v>82</v>
      </c>
      <c r="E12054">
        <v>2</v>
      </c>
      <c r="F12054" s="8">
        <f>VLOOKUP(C12054,Products!$A$2:$E$20,5,TRUE)</f>
        <v>19.95</v>
      </c>
      <c r="G12054" s="8">
        <f t="shared" si="376"/>
        <v>39.9</v>
      </c>
      <c r="H12054" s="8">
        <f>VLOOKUP(C12054,Products!$A$2:$F$20,6,TRUE)</f>
        <v>7.4499999999999993</v>
      </c>
      <c r="I12054" s="8">
        <f t="shared" si="377"/>
        <v>14.899999999999999</v>
      </c>
      <c r="J12054" s="42">
        <f>VLOOKUP(B12054,Invoices!A:I,9,TRUE)</f>
        <v>2022</v>
      </c>
    </row>
    <row r="12055" spans="1:10" x14ac:dyDescent="0.15">
      <c r="A12055" t="s">
        <v>15415</v>
      </c>
      <c r="B12055" t="s">
        <v>2493</v>
      </c>
      <c r="C12055" t="s">
        <v>102</v>
      </c>
      <c r="D12055" t="s">
        <v>83</v>
      </c>
      <c r="E12055">
        <v>3</v>
      </c>
      <c r="F12055" s="8">
        <f>VLOOKUP(C12055,Products!$A$2:$E$20,5,TRUE)</f>
        <v>29.95</v>
      </c>
      <c r="G12055" s="8">
        <f t="shared" si="376"/>
        <v>89.85</v>
      </c>
      <c r="H12055" s="8">
        <f>VLOOKUP(C12055,Products!$A$2:$F$20,6,TRUE)</f>
        <v>15</v>
      </c>
      <c r="I12055" s="8">
        <f t="shared" si="377"/>
        <v>45</v>
      </c>
      <c r="J12055" s="42">
        <f>VLOOKUP(B12055,Invoices!A:I,9,TRUE)</f>
        <v>2022</v>
      </c>
    </row>
    <row r="12056" spans="1:10" x14ac:dyDescent="0.15">
      <c r="A12056" t="s">
        <v>15416</v>
      </c>
      <c r="B12056" t="s">
        <v>2493</v>
      </c>
      <c r="C12056" t="s">
        <v>103</v>
      </c>
      <c r="D12056" t="s">
        <v>77</v>
      </c>
      <c r="E12056">
        <v>1</v>
      </c>
      <c r="F12056" s="8">
        <f>VLOOKUP(C12056,Products!$A$2:$E$20,5,TRUE)</f>
        <v>8.9499999999999993</v>
      </c>
      <c r="G12056" s="8">
        <f t="shared" si="376"/>
        <v>8.9499999999999993</v>
      </c>
      <c r="H12056" s="8">
        <f>VLOOKUP(C12056,Products!$A$2:$F$20,6,TRUE)</f>
        <v>3.1999999999999993</v>
      </c>
      <c r="I12056" s="8">
        <f t="shared" si="377"/>
        <v>3.1999999999999993</v>
      </c>
      <c r="J12056" s="42">
        <f>VLOOKUP(B12056,Invoices!A:I,9,TRUE)</f>
        <v>2022</v>
      </c>
    </row>
    <row r="12057" spans="1:10" x14ac:dyDescent="0.15">
      <c r="A12057" t="s">
        <v>15417</v>
      </c>
      <c r="B12057" t="s">
        <v>2493</v>
      </c>
      <c r="C12057" t="s">
        <v>94</v>
      </c>
      <c r="D12057" t="s">
        <v>86</v>
      </c>
      <c r="E12057">
        <v>3</v>
      </c>
      <c r="F12057" s="8">
        <f>VLOOKUP(C12057,Products!$A$2:$E$20,5,TRUE)</f>
        <v>3.5</v>
      </c>
      <c r="G12057" s="8">
        <f t="shared" si="376"/>
        <v>10.5</v>
      </c>
      <c r="H12057" s="8">
        <f>VLOOKUP(C12057,Products!$A$2:$F$20,6,TRUE)</f>
        <v>0.54999999999999982</v>
      </c>
      <c r="I12057" s="8">
        <f t="shared" si="377"/>
        <v>1.6499999999999995</v>
      </c>
      <c r="J12057" s="42">
        <f>VLOOKUP(B12057,Invoices!A:I,9,TRUE)</f>
        <v>2022</v>
      </c>
    </row>
    <row r="12058" spans="1:10" x14ac:dyDescent="0.15">
      <c r="A12058" t="s">
        <v>15418</v>
      </c>
      <c r="B12058" t="s">
        <v>2493</v>
      </c>
      <c r="C12058" t="s">
        <v>104</v>
      </c>
      <c r="D12058" t="s">
        <v>71</v>
      </c>
      <c r="E12058">
        <v>1</v>
      </c>
      <c r="F12058" s="8">
        <f>VLOOKUP(C12058,Products!$A$2:$E$20,5,TRUE)</f>
        <v>2.95</v>
      </c>
      <c r="G12058" s="8">
        <f t="shared" si="376"/>
        <v>2.95</v>
      </c>
      <c r="H12058" s="8">
        <f>VLOOKUP(C12058,Products!$A$2:$F$20,6,TRUE)</f>
        <v>1.1500000000000001</v>
      </c>
      <c r="I12058" s="8">
        <f t="shared" si="377"/>
        <v>1.1500000000000001</v>
      </c>
      <c r="J12058" s="42">
        <f>VLOOKUP(B12058,Invoices!A:I,9,TRUE)</f>
        <v>2022</v>
      </c>
    </row>
    <row r="12059" spans="1:10" x14ac:dyDescent="0.15">
      <c r="A12059" t="s">
        <v>15419</v>
      </c>
      <c r="B12059" t="s">
        <v>2493</v>
      </c>
      <c r="C12059" t="s">
        <v>97</v>
      </c>
      <c r="D12059" t="s">
        <v>74</v>
      </c>
      <c r="E12059">
        <v>9</v>
      </c>
      <c r="F12059" s="8">
        <f>VLOOKUP(C12059,Products!$A$2:$E$20,5,TRUE)</f>
        <v>1.5</v>
      </c>
      <c r="G12059" s="8">
        <f t="shared" si="376"/>
        <v>13.5</v>
      </c>
      <c r="H12059" s="8">
        <f>VLOOKUP(C12059,Products!$A$2:$F$20,6,TRUE)</f>
        <v>0.5</v>
      </c>
      <c r="I12059" s="8">
        <f t="shared" si="377"/>
        <v>4.5</v>
      </c>
      <c r="J12059" s="42">
        <f>VLOOKUP(B12059,Invoices!A:I,9,TRUE)</f>
        <v>2022</v>
      </c>
    </row>
    <row r="12060" spans="1:10" x14ac:dyDescent="0.15">
      <c r="A12060" t="s">
        <v>15420</v>
      </c>
      <c r="B12060" t="s">
        <v>2493</v>
      </c>
      <c r="C12060" t="s">
        <v>95</v>
      </c>
      <c r="D12060" t="s">
        <v>73</v>
      </c>
      <c r="E12060">
        <v>12</v>
      </c>
      <c r="F12060" s="8">
        <f>VLOOKUP(C12060,Products!$A$2:$E$20,5,TRUE)</f>
        <v>12.95</v>
      </c>
      <c r="G12060" s="8">
        <f t="shared" si="376"/>
        <v>155.39999999999998</v>
      </c>
      <c r="H12060" s="8">
        <f>VLOOKUP(C12060,Products!$A$2:$F$20,6,TRUE)</f>
        <v>4.1999999999999993</v>
      </c>
      <c r="I12060" s="8">
        <f t="shared" si="377"/>
        <v>50.399999999999991</v>
      </c>
      <c r="J12060" s="42">
        <f>VLOOKUP(B12060,Invoices!A:I,9,TRUE)</f>
        <v>2022</v>
      </c>
    </row>
    <row r="12061" spans="1:10" x14ac:dyDescent="0.15">
      <c r="A12061" t="s">
        <v>15421</v>
      </c>
      <c r="B12061" t="s">
        <v>2493</v>
      </c>
      <c r="C12061" t="s">
        <v>87</v>
      </c>
      <c r="D12061" t="s">
        <v>68</v>
      </c>
      <c r="E12061">
        <v>1</v>
      </c>
      <c r="F12061" s="8">
        <f>VLOOKUP(C12061,Products!$A$2:$E$20,5,TRUE)</f>
        <v>19.95</v>
      </c>
      <c r="G12061" s="8">
        <f t="shared" si="376"/>
        <v>19.95</v>
      </c>
      <c r="H12061" s="8">
        <f>VLOOKUP(C12061,Products!$A$2:$F$20,6,TRUE)</f>
        <v>7.4499999999999993</v>
      </c>
      <c r="I12061" s="8">
        <f t="shared" si="377"/>
        <v>7.4499999999999993</v>
      </c>
      <c r="J12061" s="42">
        <f>VLOOKUP(B12061,Invoices!A:I,9,TRUE)</f>
        <v>2022</v>
      </c>
    </row>
    <row r="12062" spans="1:10" x14ac:dyDescent="0.15">
      <c r="A12062" t="s">
        <v>15422</v>
      </c>
      <c r="B12062" t="s">
        <v>2493</v>
      </c>
      <c r="C12062" t="s">
        <v>89</v>
      </c>
      <c r="D12062" t="s">
        <v>80</v>
      </c>
      <c r="E12062">
        <v>30</v>
      </c>
      <c r="F12062" s="8">
        <f>VLOOKUP(C12062,Products!$A$2:$E$20,5,TRUE)</f>
        <v>15.95</v>
      </c>
      <c r="G12062" s="8">
        <f t="shared" si="376"/>
        <v>478.5</v>
      </c>
      <c r="H12062" s="8">
        <f>VLOOKUP(C12062,Products!$A$2:$F$20,6,TRUE)</f>
        <v>6</v>
      </c>
      <c r="I12062" s="8">
        <f t="shared" si="377"/>
        <v>180</v>
      </c>
      <c r="J12062" s="42">
        <f>VLOOKUP(B12062,Invoices!A:I,9,TRUE)</f>
        <v>2022</v>
      </c>
    </row>
    <row r="12063" spans="1:10" x14ac:dyDescent="0.15">
      <c r="A12063" t="s">
        <v>15423</v>
      </c>
      <c r="B12063" t="s">
        <v>2494</v>
      </c>
      <c r="C12063" t="s">
        <v>87</v>
      </c>
      <c r="D12063" t="s">
        <v>68</v>
      </c>
      <c r="E12063">
        <v>4</v>
      </c>
      <c r="F12063" s="8">
        <f>VLOOKUP(C12063,Products!$A$2:$E$20,5,TRUE)</f>
        <v>19.95</v>
      </c>
      <c r="G12063" s="8">
        <f t="shared" si="376"/>
        <v>79.8</v>
      </c>
      <c r="H12063" s="8">
        <f>VLOOKUP(C12063,Products!$A$2:$F$20,6,TRUE)</f>
        <v>7.4499999999999993</v>
      </c>
      <c r="I12063" s="8">
        <f t="shared" si="377"/>
        <v>29.799999999999997</v>
      </c>
      <c r="J12063" s="42">
        <f>VLOOKUP(B12063,Invoices!A:I,9,TRUE)</f>
        <v>2022</v>
      </c>
    </row>
    <row r="12064" spans="1:10" x14ac:dyDescent="0.15">
      <c r="A12064" t="s">
        <v>15424</v>
      </c>
      <c r="B12064" t="s">
        <v>2494</v>
      </c>
      <c r="C12064" t="s">
        <v>104</v>
      </c>
      <c r="D12064" t="s">
        <v>71</v>
      </c>
      <c r="E12064">
        <v>2</v>
      </c>
      <c r="F12064" s="8">
        <f>VLOOKUP(C12064,Products!$A$2:$E$20,5,TRUE)</f>
        <v>2.95</v>
      </c>
      <c r="G12064" s="8">
        <f t="shared" si="376"/>
        <v>5.9</v>
      </c>
      <c r="H12064" s="8">
        <f>VLOOKUP(C12064,Products!$A$2:$F$20,6,TRUE)</f>
        <v>1.1500000000000001</v>
      </c>
      <c r="I12064" s="8">
        <f t="shared" si="377"/>
        <v>2.3000000000000003</v>
      </c>
      <c r="J12064" s="42">
        <f>VLOOKUP(B12064,Invoices!A:I,9,TRUE)</f>
        <v>2022</v>
      </c>
    </row>
    <row r="12065" spans="1:10" x14ac:dyDescent="0.15">
      <c r="A12065" t="s">
        <v>15425</v>
      </c>
      <c r="B12065" t="s">
        <v>2494</v>
      </c>
      <c r="C12065" t="s">
        <v>94</v>
      </c>
      <c r="D12065" t="s">
        <v>86</v>
      </c>
      <c r="E12065">
        <v>10</v>
      </c>
      <c r="F12065" s="8">
        <f>VLOOKUP(C12065,Products!$A$2:$E$20,5,TRUE)</f>
        <v>3.5</v>
      </c>
      <c r="G12065" s="8">
        <f t="shared" si="376"/>
        <v>35</v>
      </c>
      <c r="H12065" s="8">
        <f>VLOOKUP(C12065,Products!$A$2:$F$20,6,TRUE)</f>
        <v>0.54999999999999982</v>
      </c>
      <c r="I12065" s="8">
        <f t="shared" si="377"/>
        <v>5.4999999999999982</v>
      </c>
      <c r="J12065" s="42">
        <f>VLOOKUP(B12065,Invoices!A:I,9,TRUE)</f>
        <v>2022</v>
      </c>
    </row>
    <row r="12066" spans="1:10" x14ac:dyDescent="0.15">
      <c r="A12066" t="s">
        <v>15426</v>
      </c>
      <c r="B12066" t="s">
        <v>2494</v>
      </c>
      <c r="C12066" t="s">
        <v>90</v>
      </c>
      <c r="D12066" t="s">
        <v>72</v>
      </c>
      <c r="E12066">
        <v>2</v>
      </c>
      <c r="F12066" s="8">
        <f>VLOOKUP(C12066,Products!$A$2:$E$20,5,TRUE)</f>
        <v>8.9499999999999993</v>
      </c>
      <c r="G12066" s="8">
        <f t="shared" si="376"/>
        <v>17.899999999999999</v>
      </c>
      <c r="H12066" s="8">
        <f>VLOOKUP(C12066,Products!$A$2:$F$20,6,TRUE)</f>
        <v>5.6999999999999993</v>
      </c>
      <c r="I12066" s="8">
        <f t="shared" si="377"/>
        <v>11.399999999999999</v>
      </c>
      <c r="J12066" s="42">
        <f>VLOOKUP(B12066,Invoices!A:I,9,TRUE)</f>
        <v>2022</v>
      </c>
    </row>
    <row r="12067" spans="1:10" x14ac:dyDescent="0.15">
      <c r="A12067" t="s">
        <v>15427</v>
      </c>
      <c r="B12067" t="s">
        <v>2494</v>
      </c>
      <c r="C12067" t="s">
        <v>93</v>
      </c>
      <c r="D12067" t="s">
        <v>76</v>
      </c>
      <c r="E12067">
        <v>20</v>
      </c>
      <c r="F12067" s="8">
        <f>VLOOKUP(C12067,Products!$A$2:$E$20,5,TRUE)</f>
        <v>9.9499999999999993</v>
      </c>
      <c r="G12067" s="8">
        <f t="shared" si="376"/>
        <v>199</v>
      </c>
      <c r="H12067" s="8">
        <f>VLOOKUP(C12067,Products!$A$2:$F$20,6,TRUE)</f>
        <v>1.9499999999999993</v>
      </c>
      <c r="I12067" s="8">
        <f t="shared" si="377"/>
        <v>38.999999999999986</v>
      </c>
      <c r="J12067" s="42">
        <f>VLOOKUP(B12067,Invoices!A:I,9,TRUE)</f>
        <v>2022</v>
      </c>
    </row>
    <row r="12068" spans="1:10" x14ac:dyDescent="0.15">
      <c r="A12068" t="s">
        <v>15428</v>
      </c>
      <c r="B12068" t="s">
        <v>2494</v>
      </c>
      <c r="C12068" t="s">
        <v>105</v>
      </c>
      <c r="D12068" t="s">
        <v>81</v>
      </c>
      <c r="E12068">
        <v>1</v>
      </c>
      <c r="F12068" s="8">
        <f>VLOOKUP(C12068,Products!$A$2:$E$20,5,TRUE)</f>
        <v>8.9499999999999993</v>
      </c>
      <c r="G12068" s="8">
        <f t="shared" si="376"/>
        <v>8.9499999999999993</v>
      </c>
      <c r="H12068" s="8">
        <f>VLOOKUP(C12068,Products!$A$2:$F$20,6,TRUE)</f>
        <v>3.1999999999999993</v>
      </c>
      <c r="I12068" s="8">
        <f t="shared" si="377"/>
        <v>3.1999999999999993</v>
      </c>
      <c r="J12068" s="42">
        <f>VLOOKUP(B12068,Invoices!A:I,9,TRUE)</f>
        <v>2022</v>
      </c>
    </row>
    <row r="12069" spans="1:10" x14ac:dyDescent="0.15">
      <c r="A12069" t="s">
        <v>15429</v>
      </c>
      <c r="B12069" t="s">
        <v>2494</v>
      </c>
      <c r="C12069" t="s">
        <v>88</v>
      </c>
      <c r="D12069" t="s">
        <v>85</v>
      </c>
      <c r="E12069">
        <v>10</v>
      </c>
      <c r="F12069" s="8">
        <f>VLOOKUP(C12069,Products!$A$2:$E$20,5,TRUE)</f>
        <v>8.9499999999999993</v>
      </c>
      <c r="G12069" s="8">
        <f t="shared" si="376"/>
        <v>89.5</v>
      </c>
      <c r="H12069" s="8">
        <f>VLOOKUP(C12069,Products!$A$2:$F$20,6,TRUE)</f>
        <v>5.6999999999999993</v>
      </c>
      <c r="I12069" s="8">
        <f t="shared" si="377"/>
        <v>56.999999999999993</v>
      </c>
      <c r="J12069" s="42">
        <f>VLOOKUP(B12069,Invoices!A:I,9,TRUE)</f>
        <v>2022</v>
      </c>
    </row>
    <row r="12070" spans="1:10" x14ac:dyDescent="0.15">
      <c r="A12070" t="s">
        <v>15430</v>
      </c>
      <c r="B12070" t="s">
        <v>2494</v>
      </c>
      <c r="C12070" t="s">
        <v>92</v>
      </c>
      <c r="D12070" t="s">
        <v>82</v>
      </c>
      <c r="E12070">
        <v>3</v>
      </c>
      <c r="F12070" s="8">
        <f>VLOOKUP(C12070,Products!$A$2:$E$20,5,TRUE)</f>
        <v>19.95</v>
      </c>
      <c r="G12070" s="8">
        <f t="shared" si="376"/>
        <v>59.849999999999994</v>
      </c>
      <c r="H12070" s="8">
        <f>VLOOKUP(C12070,Products!$A$2:$F$20,6,TRUE)</f>
        <v>7.4499999999999993</v>
      </c>
      <c r="I12070" s="8">
        <f t="shared" si="377"/>
        <v>22.349999999999998</v>
      </c>
      <c r="J12070" s="42">
        <f>VLOOKUP(B12070,Invoices!A:I,9,TRUE)</f>
        <v>2022</v>
      </c>
    </row>
    <row r="12071" spans="1:10" x14ac:dyDescent="0.15">
      <c r="A12071" t="s">
        <v>15431</v>
      </c>
      <c r="B12071" t="s">
        <v>2494</v>
      </c>
      <c r="C12071" t="s">
        <v>101</v>
      </c>
      <c r="D12071" t="s">
        <v>69</v>
      </c>
      <c r="E12071">
        <v>4</v>
      </c>
      <c r="F12071" s="8">
        <f>VLOOKUP(C12071,Products!$A$2:$E$20,5,TRUE)</f>
        <v>129.94999999999999</v>
      </c>
      <c r="G12071" s="8">
        <f t="shared" si="376"/>
        <v>519.79999999999995</v>
      </c>
      <c r="H12071" s="8">
        <f>VLOOKUP(C12071,Products!$A$2:$F$20,6,TRUE)</f>
        <v>40.449999999999989</v>
      </c>
      <c r="I12071" s="8">
        <f t="shared" si="377"/>
        <v>161.79999999999995</v>
      </c>
      <c r="J12071" s="42">
        <f>VLOOKUP(B12071,Invoices!A:I,9,TRUE)</f>
        <v>2022</v>
      </c>
    </row>
    <row r="12072" spans="1:10" x14ac:dyDescent="0.15">
      <c r="A12072" t="s">
        <v>15432</v>
      </c>
      <c r="B12072" t="s">
        <v>2494</v>
      </c>
      <c r="C12072" t="s">
        <v>98</v>
      </c>
      <c r="D12072" t="s">
        <v>79</v>
      </c>
      <c r="E12072">
        <v>50</v>
      </c>
      <c r="F12072" s="8">
        <f>VLOOKUP(C12072,Products!$A$2:$E$20,5,TRUE)</f>
        <v>14.95</v>
      </c>
      <c r="G12072" s="8">
        <f t="shared" si="376"/>
        <v>747.5</v>
      </c>
      <c r="H12072" s="8">
        <f>VLOOKUP(C12072,Products!$A$2:$F$20,6,TRUE)</f>
        <v>3.0499999999999989</v>
      </c>
      <c r="I12072" s="8">
        <f t="shared" si="377"/>
        <v>152.49999999999994</v>
      </c>
      <c r="J12072" s="42">
        <f>VLOOKUP(B12072,Invoices!A:I,9,TRUE)</f>
        <v>2022</v>
      </c>
    </row>
    <row r="12073" spans="1:10" x14ac:dyDescent="0.15">
      <c r="A12073" t="s">
        <v>15433</v>
      </c>
      <c r="B12073" t="s">
        <v>2494</v>
      </c>
      <c r="C12073" t="s">
        <v>99</v>
      </c>
      <c r="D12073" t="s">
        <v>84</v>
      </c>
      <c r="E12073">
        <v>2</v>
      </c>
      <c r="F12073" s="8">
        <f>VLOOKUP(C12073,Products!$A$2:$E$20,5,TRUE)</f>
        <v>3.5</v>
      </c>
      <c r="G12073" s="8">
        <f t="shared" si="376"/>
        <v>7</v>
      </c>
      <c r="H12073" s="8">
        <f>VLOOKUP(C12073,Products!$A$2:$F$20,6,TRUE)</f>
        <v>0.54999999999999982</v>
      </c>
      <c r="I12073" s="8">
        <f t="shared" si="377"/>
        <v>1.0999999999999996</v>
      </c>
      <c r="J12073" s="42">
        <f>VLOOKUP(B12073,Invoices!A:I,9,TRUE)</f>
        <v>2022</v>
      </c>
    </row>
    <row r="12074" spans="1:10" x14ac:dyDescent="0.15">
      <c r="A12074" t="s">
        <v>15434</v>
      </c>
      <c r="B12074" t="s">
        <v>2494</v>
      </c>
      <c r="C12074" t="s">
        <v>100</v>
      </c>
      <c r="D12074" t="s">
        <v>78</v>
      </c>
      <c r="E12074">
        <v>3</v>
      </c>
      <c r="F12074" s="8">
        <f>VLOOKUP(C12074,Products!$A$2:$E$20,5,TRUE)</f>
        <v>49.95</v>
      </c>
      <c r="G12074" s="8">
        <f t="shared" si="376"/>
        <v>149.85000000000002</v>
      </c>
      <c r="H12074" s="8">
        <f>VLOOKUP(C12074,Products!$A$2:$F$20,6,TRUE)</f>
        <v>19.950000000000003</v>
      </c>
      <c r="I12074" s="8">
        <f t="shared" si="377"/>
        <v>59.850000000000009</v>
      </c>
      <c r="J12074" s="42">
        <f>VLOOKUP(B12074,Invoices!A:I,9,TRUE)</f>
        <v>2022</v>
      </c>
    </row>
    <row r="12075" spans="1:10" x14ac:dyDescent="0.15">
      <c r="A12075" t="s">
        <v>15435</v>
      </c>
      <c r="B12075" t="s">
        <v>2495</v>
      </c>
      <c r="C12075" t="s">
        <v>98</v>
      </c>
      <c r="D12075" t="s">
        <v>79</v>
      </c>
      <c r="E12075">
        <v>1</v>
      </c>
      <c r="F12075" s="8">
        <f>VLOOKUP(C12075,Products!$A$2:$E$20,5,TRUE)</f>
        <v>14.95</v>
      </c>
      <c r="G12075" s="8">
        <f t="shared" si="376"/>
        <v>14.95</v>
      </c>
      <c r="H12075" s="8">
        <f>VLOOKUP(C12075,Products!$A$2:$F$20,6,TRUE)</f>
        <v>3.0499999999999989</v>
      </c>
      <c r="I12075" s="8">
        <f t="shared" si="377"/>
        <v>3.0499999999999989</v>
      </c>
      <c r="J12075" s="42">
        <f>VLOOKUP(B12075,Invoices!A:I,9,TRUE)</f>
        <v>2022</v>
      </c>
    </row>
    <row r="12076" spans="1:10" x14ac:dyDescent="0.15">
      <c r="A12076" t="s">
        <v>15436</v>
      </c>
      <c r="B12076" t="s">
        <v>2495</v>
      </c>
      <c r="C12076" t="s">
        <v>92</v>
      </c>
      <c r="D12076" t="s">
        <v>82</v>
      </c>
      <c r="E12076">
        <v>5</v>
      </c>
      <c r="F12076" s="8">
        <f>VLOOKUP(C12076,Products!$A$2:$E$20,5,TRUE)</f>
        <v>19.95</v>
      </c>
      <c r="G12076" s="8">
        <f t="shared" si="376"/>
        <v>99.75</v>
      </c>
      <c r="H12076" s="8">
        <f>VLOOKUP(C12076,Products!$A$2:$F$20,6,TRUE)</f>
        <v>7.4499999999999993</v>
      </c>
      <c r="I12076" s="8">
        <f t="shared" si="377"/>
        <v>37.25</v>
      </c>
      <c r="J12076" s="42">
        <f>VLOOKUP(B12076,Invoices!A:I,9,TRUE)</f>
        <v>2022</v>
      </c>
    </row>
    <row r="12077" spans="1:10" x14ac:dyDescent="0.15">
      <c r="A12077" t="s">
        <v>15437</v>
      </c>
      <c r="B12077" t="s">
        <v>2495</v>
      </c>
      <c r="C12077" t="s">
        <v>88</v>
      </c>
      <c r="D12077" t="s">
        <v>85</v>
      </c>
      <c r="E12077">
        <v>1</v>
      </c>
      <c r="F12077" s="8">
        <f>VLOOKUP(C12077,Products!$A$2:$E$20,5,TRUE)</f>
        <v>8.9499999999999993</v>
      </c>
      <c r="G12077" s="8">
        <f t="shared" si="376"/>
        <v>8.9499999999999993</v>
      </c>
      <c r="H12077" s="8">
        <f>VLOOKUP(C12077,Products!$A$2:$F$20,6,TRUE)</f>
        <v>5.6999999999999993</v>
      </c>
      <c r="I12077" s="8">
        <f t="shared" si="377"/>
        <v>5.6999999999999993</v>
      </c>
      <c r="J12077" s="42">
        <f>VLOOKUP(B12077,Invoices!A:I,9,TRUE)</f>
        <v>2022</v>
      </c>
    </row>
    <row r="12078" spans="1:10" x14ac:dyDescent="0.15">
      <c r="A12078" t="s">
        <v>15438</v>
      </c>
      <c r="B12078" t="s">
        <v>2495</v>
      </c>
      <c r="C12078" t="s">
        <v>101</v>
      </c>
      <c r="D12078" t="s">
        <v>69</v>
      </c>
      <c r="E12078">
        <v>1</v>
      </c>
      <c r="F12078" s="8">
        <f>VLOOKUP(C12078,Products!$A$2:$E$20,5,TRUE)</f>
        <v>129.94999999999999</v>
      </c>
      <c r="G12078" s="8">
        <f t="shared" si="376"/>
        <v>129.94999999999999</v>
      </c>
      <c r="H12078" s="8">
        <f>VLOOKUP(C12078,Products!$A$2:$F$20,6,TRUE)</f>
        <v>40.449999999999989</v>
      </c>
      <c r="I12078" s="8">
        <f t="shared" si="377"/>
        <v>40.449999999999989</v>
      </c>
      <c r="J12078" s="42">
        <f>VLOOKUP(B12078,Invoices!A:I,9,TRUE)</f>
        <v>2022</v>
      </c>
    </row>
    <row r="12079" spans="1:10" x14ac:dyDescent="0.15">
      <c r="A12079" t="s">
        <v>15439</v>
      </c>
      <c r="B12079" t="s">
        <v>2495</v>
      </c>
      <c r="C12079" t="s">
        <v>94</v>
      </c>
      <c r="D12079" t="s">
        <v>86</v>
      </c>
      <c r="E12079">
        <v>10</v>
      </c>
      <c r="F12079" s="8">
        <f>VLOOKUP(C12079,Products!$A$2:$E$20,5,TRUE)</f>
        <v>3.5</v>
      </c>
      <c r="G12079" s="8">
        <f t="shared" si="376"/>
        <v>35</v>
      </c>
      <c r="H12079" s="8">
        <f>VLOOKUP(C12079,Products!$A$2:$F$20,6,TRUE)</f>
        <v>0.54999999999999982</v>
      </c>
      <c r="I12079" s="8">
        <f t="shared" si="377"/>
        <v>5.4999999999999982</v>
      </c>
      <c r="J12079" s="42">
        <f>VLOOKUP(B12079,Invoices!A:I,9,TRUE)</f>
        <v>2022</v>
      </c>
    </row>
    <row r="12080" spans="1:10" x14ac:dyDescent="0.15">
      <c r="A12080" t="s">
        <v>15440</v>
      </c>
      <c r="B12080" t="s">
        <v>2495</v>
      </c>
      <c r="C12080" t="s">
        <v>93</v>
      </c>
      <c r="D12080" t="s">
        <v>76</v>
      </c>
      <c r="E12080">
        <v>2</v>
      </c>
      <c r="F12080" s="8">
        <f>VLOOKUP(C12080,Products!$A$2:$E$20,5,TRUE)</f>
        <v>9.9499999999999993</v>
      </c>
      <c r="G12080" s="8">
        <f t="shared" si="376"/>
        <v>19.899999999999999</v>
      </c>
      <c r="H12080" s="8">
        <f>VLOOKUP(C12080,Products!$A$2:$F$20,6,TRUE)</f>
        <v>1.9499999999999993</v>
      </c>
      <c r="I12080" s="8">
        <f t="shared" si="377"/>
        <v>3.8999999999999986</v>
      </c>
      <c r="J12080" s="42">
        <f>VLOOKUP(B12080,Invoices!A:I,9,TRUE)</f>
        <v>2022</v>
      </c>
    </row>
    <row r="12081" spans="1:10" x14ac:dyDescent="0.15">
      <c r="A12081" t="s">
        <v>15441</v>
      </c>
      <c r="B12081" t="s">
        <v>2495</v>
      </c>
      <c r="C12081" t="s">
        <v>91</v>
      </c>
      <c r="D12081" t="s">
        <v>70</v>
      </c>
      <c r="E12081">
        <v>6</v>
      </c>
      <c r="F12081" s="8">
        <f>VLOOKUP(C12081,Products!$A$2:$E$20,5,TRUE)</f>
        <v>49.95</v>
      </c>
      <c r="G12081" s="8">
        <f t="shared" si="376"/>
        <v>299.70000000000005</v>
      </c>
      <c r="H12081" s="8">
        <f>VLOOKUP(C12081,Products!$A$2:$F$20,6,TRUE)</f>
        <v>21.200000000000003</v>
      </c>
      <c r="I12081" s="8">
        <f t="shared" si="377"/>
        <v>127.20000000000002</v>
      </c>
      <c r="J12081" s="42">
        <f>VLOOKUP(B12081,Invoices!A:I,9,TRUE)</f>
        <v>2022</v>
      </c>
    </row>
    <row r="12082" spans="1:10" x14ac:dyDescent="0.15">
      <c r="A12082" t="s">
        <v>15442</v>
      </c>
      <c r="B12082" t="s">
        <v>2495</v>
      </c>
      <c r="C12082" t="s">
        <v>101</v>
      </c>
      <c r="D12082" t="s">
        <v>69</v>
      </c>
      <c r="E12082">
        <v>1</v>
      </c>
      <c r="F12082" s="8">
        <f>VLOOKUP(C12082,Products!$A$2:$E$20,5,TRUE)</f>
        <v>129.94999999999999</v>
      </c>
      <c r="G12082" s="8">
        <f t="shared" si="376"/>
        <v>129.94999999999999</v>
      </c>
      <c r="H12082" s="8">
        <f>VLOOKUP(C12082,Products!$A$2:$F$20,6,TRUE)</f>
        <v>40.449999999999989</v>
      </c>
      <c r="I12082" s="8">
        <f t="shared" si="377"/>
        <v>40.449999999999989</v>
      </c>
      <c r="J12082" s="42">
        <f>VLOOKUP(B12082,Invoices!A:I,9,TRUE)</f>
        <v>2022</v>
      </c>
    </row>
    <row r="12083" spans="1:10" x14ac:dyDescent="0.15">
      <c r="A12083" t="s">
        <v>15443</v>
      </c>
      <c r="B12083" t="s">
        <v>2495</v>
      </c>
      <c r="C12083" t="s">
        <v>90</v>
      </c>
      <c r="D12083" t="s">
        <v>72</v>
      </c>
      <c r="E12083">
        <v>4</v>
      </c>
      <c r="F12083" s="8">
        <f>VLOOKUP(C12083,Products!$A$2:$E$20,5,TRUE)</f>
        <v>8.9499999999999993</v>
      </c>
      <c r="G12083" s="8">
        <f t="shared" si="376"/>
        <v>35.799999999999997</v>
      </c>
      <c r="H12083" s="8">
        <f>VLOOKUP(C12083,Products!$A$2:$F$20,6,TRUE)</f>
        <v>5.6999999999999993</v>
      </c>
      <c r="I12083" s="8">
        <f t="shared" si="377"/>
        <v>22.799999999999997</v>
      </c>
      <c r="J12083" s="42">
        <f>VLOOKUP(B12083,Invoices!A:I,9,TRUE)</f>
        <v>2022</v>
      </c>
    </row>
    <row r="12084" spans="1:10" x14ac:dyDescent="0.15">
      <c r="A12084" t="s">
        <v>15444</v>
      </c>
      <c r="B12084" t="s">
        <v>2495</v>
      </c>
      <c r="C12084" t="s">
        <v>100</v>
      </c>
      <c r="D12084" t="s">
        <v>78</v>
      </c>
      <c r="E12084">
        <v>12</v>
      </c>
      <c r="F12084" s="8">
        <f>VLOOKUP(C12084,Products!$A$2:$E$20,5,TRUE)</f>
        <v>49.95</v>
      </c>
      <c r="G12084" s="8">
        <f t="shared" si="376"/>
        <v>599.40000000000009</v>
      </c>
      <c r="H12084" s="8">
        <f>VLOOKUP(C12084,Products!$A$2:$F$20,6,TRUE)</f>
        <v>19.950000000000003</v>
      </c>
      <c r="I12084" s="8">
        <f t="shared" si="377"/>
        <v>239.40000000000003</v>
      </c>
      <c r="J12084" s="42">
        <f>VLOOKUP(B12084,Invoices!A:I,9,TRUE)</f>
        <v>2022</v>
      </c>
    </row>
    <row r="12085" spans="1:10" x14ac:dyDescent="0.15">
      <c r="A12085" t="s">
        <v>15445</v>
      </c>
      <c r="B12085" t="s">
        <v>2495</v>
      </c>
      <c r="C12085" t="s">
        <v>105</v>
      </c>
      <c r="D12085" t="s">
        <v>81</v>
      </c>
      <c r="E12085">
        <v>1</v>
      </c>
      <c r="F12085" s="8">
        <f>VLOOKUP(C12085,Products!$A$2:$E$20,5,TRUE)</f>
        <v>8.9499999999999993</v>
      </c>
      <c r="G12085" s="8">
        <f t="shared" si="376"/>
        <v>8.9499999999999993</v>
      </c>
      <c r="H12085" s="8">
        <f>VLOOKUP(C12085,Products!$A$2:$F$20,6,TRUE)</f>
        <v>3.1999999999999993</v>
      </c>
      <c r="I12085" s="8">
        <f t="shared" si="377"/>
        <v>3.1999999999999993</v>
      </c>
      <c r="J12085" s="42">
        <f>VLOOKUP(B12085,Invoices!A:I,9,TRUE)</f>
        <v>2022</v>
      </c>
    </row>
    <row r="12086" spans="1:10" x14ac:dyDescent="0.15">
      <c r="A12086" t="s">
        <v>15446</v>
      </c>
      <c r="B12086" t="s">
        <v>2495</v>
      </c>
      <c r="C12086" t="s">
        <v>102</v>
      </c>
      <c r="D12086" t="s">
        <v>83</v>
      </c>
      <c r="E12086">
        <v>1</v>
      </c>
      <c r="F12086" s="8">
        <f>VLOOKUP(C12086,Products!$A$2:$E$20,5,TRUE)</f>
        <v>29.95</v>
      </c>
      <c r="G12086" s="8">
        <f t="shared" si="376"/>
        <v>29.95</v>
      </c>
      <c r="H12086" s="8">
        <f>VLOOKUP(C12086,Products!$A$2:$F$20,6,TRUE)</f>
        <v>15</v>
      </c>
      <c r="I12086" s="8">
        <f t="shared" si="377"/>
        <v>15</v>
      </c>
      <c r="J12086" s="42">
        <f>VLOOKUP(B12086,Invoices!A:I,9,TRUE)</f>
        <v>2022</v>
      </c>
    </row>
    <row r="12087" spans="1:10" x14ac:dyDescent="0.15">
      <c r="A12087" t="s">
        <v>15447</v>
      </c>
      <c r="B12087" t="s">
        <v>2495</v>
      </c>
      <c r="C12087" t="s">
        <v>103</v>
      </c>
      <c r="D12087" t="s">
        <v>77</v>
      </c>
      <c r="E12087">
        <v>1</v>
      </c>
      <c r="F12087" s="8">
        <f>VLOOKUP(C12087,Products!$A$2:$E$20,5,TRUE)</f>
        <v>8.9499999999999993</v>
      </c>
      <c r="G12087" s="8">
        <f t="shared" si="376"/>
        <v>8.9499999999999993</v>
      </c>
      <c r="H12087" s="8">
        <f>VLOOKUP(C12087,Products!$A$2:$F$20,6,TRUE)</f>
        <v>3.1999999999999993</v>
      </c>
      <c r="I12087" s="8">
        <f t="shared" si="377"/>
        <v>3.1999999999999993</v>
      </c>
      <c r="J12087" s="42">
        <f>VLOOKUP(B12087,Invoices!A:I,9,TRUE)</f>
        <v>2022</v>
      </c>
    </row>
    <row r="12088" spans="1:10" x14ac:dyDescent="0.15">
      <c r="A12088" t="s">
        <v>15448</v>
      </c>
      <c r="B12088" t="s">
        <v>2495</v>
      </c>
      <c r="C12088" t="s">
        <v>104</v>
      </c>
      <c r="D12088" t="s">
        <v>71</v>
      </c>
      <c r="E12088">
        <v>10</v>
      </c>
      <c r="F12088" s="8">
        <f>VLOOKUP(C12088,Products!$A$2:$E$20,5,TRUE)</f>
        <v>2.95</v>
      </c>
      <c r="G12088" s="8">
        <f t="shared" si="376"/>
        <v>29.5</v>
      </c>
      <c r="H12088" s="8">
        <f>VLOOKUP(C12088,Products!$A$2:$F$20,6,TRUE)</f>
        <v>1.1500000000000001</v>
      </c>
      <c r="I12088" s="8">
        <f t="shared" si="377"/>
        <v>11.500000000000002</v>
      </c>
      <c r="J12088" s="42">
        <f>VLOOKUP(B12088,Invoices!A:I,9,TRUE)</f>
        <v>2022</v>
      </c>
    </row>
    <row r="12089" spans="1:10" x14ac:dyDescent="0.15">
      <c r="A12089" t="s">
        <v>15449</v>
      </c>
      <c r="B12089" t="s">
        <v>2495</v>
      </c>
      <c r="C12089" t="s">
        <v>95</v>
      </c>
      <c r="D12089" t="s">
        <v>73</v>
      </c>
      <c r="E12089">
        <v>1</v>
      </c>
      <c r="F12089" s="8">
        <f>VLOOKUP(C12089,Products!$A$2:$E$20,5,TRUE)</f>
        <v>12.95</v>
      </c>
      <c r="G12089" s="8">
        <f t="shared" si="376"/>
        <v>12.95</v>
      </c>
      <c r="H12089" s="8">
        <f>VLOOKUP(C12089,Products!$A$2:$F$20,6,TRUE)</f>
        <v>4.1999999999999993</v>
      </c>
      <c r="I12089" s="8">
        <f t="shared" si="377"/>
        <v>4.1999999999999993</v>
      </c>
      <c r="J12089" s="42">
        <f>VLOOKUP(B12089,Invoices!A:I,9,TRUE)</f>
        <v>2022</v>
      </c>
    </row>
    <row r="12090" spans="1:10" x14ac:dyDescent="0.15">
      <c r="A12090" t="s">
        <v>15450</v>
      </c>
      <c r="B12090" t="s">
        <v>2495</v>
      </c>
      <c r="C12090" t="s">
        <v>89</v>
      </c>
      <c r="D12090" t="s">
        <v>80</v>
      </c>
      <c r="E12090">
        <v>100</v>
      </c>
      <c r="F12090" s="8">
        <f>VLOOKUP(C12090,Products!$A$2:$E$20,5,TRUE)</f>
        <v>15.95</v>
      </c>
      <c r="G12090" s="8">
        <f t="shared" si="376"/>
        <v>1595</v>
      </c>
      <c r="H12090" s="8">
        <f>VLOOKUP(C12090,Products!$A$2:$F$20,6,TRUE)</f>
        <v>6</v>
      </c>
      <c r="I12090" s="8">
        <f t="shared" si="377"/>
        <v>600</v>
      </c>
      <c r="J12090" s="42">
        <f>VLOOKUP(B12090,Invoices!A:I,9,TRUE)</f>
        <v>2022</v>
      </c>
    </row>
    <row r="12091" spans="1:10" x14ac:dyDescent="0.15">
      <c r="A12091" t="s">
        <v>15451</v>
      </c>
      <c r="B12091" t="s">
        <v>2495</v>
      </c>
      <c r="C12091" t="s">
        <v>96</v>
      </c>
      <c r="D12091" t="s">
        <v>75</v>
      </c>
      <c r="E12091">
        <v>2</v>
      </c>
      <c r="F12091" s="8">
        <f>VLOOKUP(C12091,Products!$A$2:$E$20,5,TRUE)</f>
        <v>79.95</v>
      </c>
      <c r="G12091" s="8">
        <f t="shared" si="376"/>
        <v>159.9</v>
      </c>
      <c r="H12091" s="8">
        <f>VLOOKUP(C12091,Products!$A$2:$F$20,6,TRUE)</f>
        <v>27.950000000000003</v>
      </c>
      <c r="I12091" s="8">
        <f t="shared" si="377"/>
        <v>55.900000000000006</v>
      </c>
      <c r="J12091" s="42">
        <f>VLOOKUP(B12091,Invoices!A:I,9,TRUE)</f>
        <v>2022</v>
      </c>
    </row>
    <row r="12092" spans="1:10" x14ac:dyDescent="0.15">
      <c r="A12092" t="s">
        <v>15452</v>
      </c>
      <c r="B12092" t="s">
        <v>2496</v>
      </c>
      <c r="C12092" t="s">
        <v>91</v>
      </c>
      <c r="D12092" t="s">
        <v>70</v>
      </c>
      <c r="E12092">
        <v>12</v>
      </c>
      <c r="F12092" s="8">
        <f>VLOOKUP(C12092,Products!$A$2:$E$20,5,TRUE)</f>
        <v>49.95</v>
      </c>
      <c r="G12092" s="8">
        <f t="shared" si="376"/>
        <v>599.40000000000009</v>
      </c>
      <c r="H12092" s="8">
        <f>VLOOKUP(C12092,Products!$A$2:$F$20,6,TRUE)</f>
        <v>21.200000000000003</v>
      </c>
      <c r="I12092" s="8">
        <f t="shared" si="377"/>
        <v>254.40000000000003</v>
      </c>
      <c r="J12092" s="42">
        <f>VLOOKUP(B12092,Invoices!A:I,9,TRUE)</f>
        <v>2022</v>
      </c>
    </row>
    <row r="12093" spans="1:10" x14ac:dyDescent="0.15">
      <c r="A12093" t="s">
        <v>15453</v>
      </c>
      <c r="B12093" t="s">
        <v>2496</v>
      </c>
      <c r="C12093" t="s">
        <v>88</v>
      </c>
      <c r="D12093" t="s">
        <v>85</v>
      </c>
      <c r="E12093">
        <v>30</v>
      </c>
      <c r="F12093" s="8">
        <f>VLOOKUP(C12093,Products!$A$2:$E$20,5,TRUE)</f>
        <v>8.9499999999999993</v>
      </c>
      <c r="G12093" s="8">
        <f t="shared" si="376"/>
        <v>268.5</v>
      </c>
      <c r="H12093" s="8">
        <f>VLOOKUP(C12093,Products!$A$2:$F$20,6,TRUE)</f>
        <v>5.6999999999999993</v>
      </c>
      <c r="I12093" s="8">
        <f t="shared" si="377"/>
        <v>170.99999999999997</v>
      </c>
      <c r="J12093" s="42">
        <f>VLOOKUP(B12093,Invoices!A:I,9,TRUE)</f>
        <v>2022</v>
      </c>
    </row>
    <row r="12094" spans="1:10" x14ac:dyDescent="0.15">
      <c r="A12094" t="s">
        <v>15454</v>
      </c>
      <c r="B12094" t="s">
        <v>2496</v>
      </c>
      <c r="C12094" t="s">
        <v>102</v>
      </c>
      <c r="D12094" t="s">
        <v>83</v>
      </c>
      <c r="E12094">
        <v>3</v>
      </c>
      <c r="F12094" s="8">
        <f>VLOOKUP(C12094,Products!$A$2:$E$20,5,TRUE)</f>
        <v>29.95</v>
      </c>
      <c r="G12094" s="8">
        <f t="shared" si="376"/>
        <v>89.85</v>
      </c>
      <c r="H12094" s="8">
        <f>VLOOKUP(C12094,Products!$A$2:$F$20,6,TRUE)</f>
        <v>15</v>
      </c>
      <c r="I12094" s="8">
        <f t="shared" si="377"/>
        <v>45</v>
      </c>
      <c r="J12094" s="42">
        <f>VLOOKUP(B12094,Invoices!A:I,9,TRUE)</f>
        <v>2022</v>
      </c>
    </row>
    <row r="12095" spans="1:10" x14ac:dyDescent="0.15">
      <c r="A12095" t="s">
        <v>15455</v>
      </c>
      <c r="B12095" t="s">
        <v>2496</v>
      </c>
      <c r="C12095" t="s">
        <v>87</v>
      </c>
      <c r="D12095" t="s">
        <v>68</v>
      </c>
      <c r="E12095">
        <v>10</v>
      </c>
      <c r="F12095" s="8">
        <f>VLOOKUP(C12095,Products!$A$2:$E$20,5,TRUE)</f>
        <v>19.95</v>
      </c>
      <c r="G12095" s="8">
        <f t="shared" si="376"/>
        <v>199.5</v>
      </c>
      <c r="H12095" s="8">
        <f>VLOOKUP(C12095,Products!$A$2:$F$20,6,TRUE)</f>
        <v>7.4499999999999993</v>
      </c>
      <c r="I12095" s="8">
        <f t="shared" si="377"/>
        <v>74.5</v>
      </c>
      <c r="J12095" s="42">
        <f>VLOOKUP(B12095,Invoices!A:I,9,TRUE)</f>
        <v>2022</v>
      </c>
    </row>
    <row r="12096" spans="1:10" x14ac:dyDescent="0.15">
      <c r="A12096" t="s">
        <v>15456</v>
      </c>
      <c r="B12096" t="s">
        <v>2496</v>
      </c>
      <c r="C12096" t="s">
        <v>92</v>
      </c>
      <c r="D12096" t="s">
        <v>82</v>
      </c>
      <c r="E12096">
        <v>1</v>
      </c>
      <c r="F12096" s="8">
        <f>VLOOKUP(C12096,Products!$A$2:$E$20,5,TRUE)</f>
        <v>19.95</v>
      </c>
      <c r="G12096" s="8">
        <f t="shared" si="376"/>
        <v>19.95</v>
      </c>
      <c r="H12096" s="8">
        <f>VLOOKUP(C12096,Products!$A$2:$F$20,6,TRUE)</f>
        <v>7.4499999999999993</v>
      </c>
      <c r="I12096" s="8">
        <f t="shared" si="377"/>
        <v>7.4499999999999993</v>
      </c>
      <c r="J12096" s="42">
        <f>VLOOKUP(B12096,Invoices!A:I,9,TRUE)</f>
        <v>2022</v>
      </c>
    </row>
    <row r="12097" spans="1:10" x14ac:dyDescent="0.15">
      <c r="A12097" t="s">
        <v>15457</v>
      </c>
      <c r="B12097" t="s">
        <v>2496</v>
      </c>
      <c r="C12097" t="s">
        <v>95</v>
      </c>
      <c r="D12097" t="s">
        <v>73</v>
      </c>
      <c r="E12097">
        <v>5</v>
      </c>
      <c r="F12097" s="8">
        <f>VLOOKUP(C12097,Products!$A$2:$E$20,5,TRUE)</f>
        <v>12.95</v>
      </c>
      <c r="G12097" s="8">
        <f t="shared" si="376"/>
        <v>64.75</v>
      </c>
      <c r="H12097" s="8">
        <f>VLOOKUP(C12097,Products!$A$2:$F$20,6,TRUE)</f>
        <v>4.1999999999999993</v>
      </c>
      <c r="I12097" s="8">
        <f t="shared" si="377"/>
        <v>20.999999999999996</v>
      </c>
      <c r="J12097" s="42">
        <f>VLOOKUP(B12097,Invoices!A:I,9,TRUE)</f>
        <v>2022</v>
      </c>
    </row>
    <row r="12098" spans="1:10" x14ac:dyDescent="0.15">
      <c r="A12098" t="s">
        <v>15458</v>
      </c>
      <c r="B12098" t="s">
        <v>2496</v>
      </c>
      <c r="C12098" t="s">
        <v>97</v>
      </c>
      <c r="D12098" t="s">
        <v>74</v>
      </c>
      <c r="E12098">
        <v>1</v>
      </c>
      <c r="F12098" s="8">
        <f>VLOOKUP(C12098,Products!$A$2:$E$20,5,TRUE)</f>
        <v>1.5</v>
      </c>
      <c r="G12098" s="8">
        <f t="shared" si="376"/>
        <v>1.5</v>
      </c>
      <c r="H12098" s="8">
        <f>VLOOKUP(C12098,Products!$A$2:$F$20,6,TRUE)</f>
        <v>0.5</v>
      </c>
      <c r="I12098" s="8">
        <f t="shared" si="377"/>
        <v>0.5</v>
      </c>
      <c r="J12098" s="42">
        <f>VLOOKUP(B12098,Invoices!A:I,9,TRUE)</f>
        <v>2022</v>
      </c>
    </row>
    <row r="12099" spans="1:10" x14ac:dyDescent="0.15">
      <c r="A12099" t="s">
        <v>15459</v>
      </c>
      <c r="B12099" t="s">
        <v>2496</v>
      </c>
      <c r="C12099" t="s">
        <v>104</v>
      </c>
      <c r="D12099" t="s">
        <v>71</v>
      </c>
      <c r="E12099">
        <v>1</v>
      </c>
      <c r="F12099" s="8">
        <f>VLOOKUP(C12099,Products!$A$2:$E$20,5,TRUE)</f>
        <v>2.95</v>
      </c>
      <c r="G12099" s="8">
        <f t="shared" ref="G12099:G12162" si="378">F12099*E12099</f>
        <v>2.95</v>
      </c>
      <c r="H12099" s="8">
        <f>VLOOKUP(C12099,Products!$A$2:$F$20,6,TRUE)</f>
        <v>1.1500000000000001</v>
      </c>
      <c r="I12099" s="8">
        <f t="shared" ref="I12099:I12162" si="379">H12099*E12099</f>
        <v>1.1500000000000001</v>
      </c>
      <c r="J12099" s="42">
        <f>VLOOKUP(B12099,Invoices!A:I,9,TRUE)</f>
        <v>2022</v>
      </c>
    </row>
    <row r="12100" spans="1:10" x14ac:dyDescent="0.15">
      <c r="A12100" t="s">
        <v>15460</v>
      </c>
      <c r="B12100" t="s">
        <v>2496</v>
      </c>
      <c r="C12100" t="s">
        <v>100</v>
      </c>
      <c r="D12100" t="s">
        <v>78</v>
      </c>
      <c r="E12100">
        <v>1</v>
      </c>
      <c r="F12100" s="8">
        <f>VLOOKUP(C12100,Products!$A$2:$E$20,5,TRUE)</f>
        <v>49.95</v>
      </c>
      <c r="G12100" s="8">
        <f t="shared" si="378"/>
        <v>49.95</v>
      </c>
      <c r="H12100" s="8">
        <f>VLOOKUP(C12100,Products!$A$2:$F$20,6,TRUE)</f>
        <v>19.950000000000003</v>
      </c>
      <c r="I12100" s="8">
        <f t="shared" si="379"/>
        <v>19.950000000000003</v>
      </c>
      <c r="J12100" s="42">
        <f>VLOOKUP(B12100,Invoices!A:I,9,TRUE)</f>
        <v>2022</v>
      </c>
    </row>
    <row r="12101" spans="1:10" x14ac:dyDescent="0.15">
      <c r="A12101" t="s">
        <v>15461</v>
      </c>
      <c r="B12101" t="s">
        <v>2496</v>
      </c>
      <c r="C12101" t="s">
        <v>93</v>
      </c>
      <c r="D12101" t="s">
        <v>76</v>
      </c>
      <c r="E12101">
        <v>5</v>
      </c>
      <c r="F12101" s="8">
        <f>VLOOKUP(C12101,Products!$A$2:$E$20,5,TRUE)</f>
        <v>9.9499999999999993</v>
      </c>
      <c r="G12101" s="8">
        <f t="shared" si="378"/>
        <v>49.75</v>
      </c>
      <c r="H12101" s="8">
        <f>VLOOKUP(C12101,Products!$A$2:$F$20,6,TRUE)</f>
        <v>1.9499999999999993</v>
      </c>
      <c r="I12101" s="8">
        <f t="shared" si="379"/>
        <v>9.7499999999999964</v>
      </c>
      <c r="J12101" s="42">
        <f>VLOOKUP(B12101,Invoices!A:I,9,TRUE)</f>
        <v>2022</v>
      </c>
    </row>
    <row r="12102" spans="1:10" x14ac:dyDescent="0.15">
      <c r="A12102" t="s">
        <v>15462</v>
      </c>
      <c r="B12102" t="s">
        <v>2496</v>
      </c>
      <c r="C12102" t="s">
        <v>90</v>
      </c>
      <c r="D12102" t="s">
        <v>72</v>
      </c>
      <c r="E12102">
        <v>10</v>
      </c>
      <c r="F12102" s="8">
        <f>VLOOKUP(C12102,Products!$A$2:$E$20,5,TRUE)</f>
        <v>8.9499999999999993</v>
      </c>
      <c r="G12102" s="8">
        <f t="shared" si="378"/>
        <v>89.5</v>
      </c>
      <c r="H12102" s="8">
        <f>VLOOKUP(C12102,Products!$A$2:$F$20,6,TRUE)</f>
        <v>5.6999999999999993</v>
      </c>
      <c r="I12102" s="8">
        <f t="shared" si="379"/>
        <v>56.999999999999993</v>
      </c>
      <c r="J12102" s="42">
        <f>VLOOKUP(B12102,Invoices!A:I,9,TRUE)</f>
        <v>2022</v>
      </c>
    </row>
    <row r="12103" spans="1:10" x14ac:dyDescent="0.15">
      <c r="A12103" t="s">
        <v>15463</v>
      </c>
      <c r="B12103" t="s">
        <v>2496</v>
      </c>
      <c r="C12103" t="s">
        <v>94</v>
      </c>
      <c r="D12103" t="s">
        <v>86</v>
      </c>
      <c r="E12103">
        <v>4</v>
      </c>
      <c r="F12103" s="8">
        <f>VLOOKUP(C12103,Products!$A$2:$E$20,5,TRUE)</f>
        <v>3.5</v>
      </c>
      <c r="G12103" s="8">
        <f t="shared" si="378"/>
        <v>14</v>
      </c>
      <c r="H12103" s="8">
        <f>VLOOKUP(C12103,Products!$A$2:$F$20,6,TRUE)</f>
        <v>0.54999999999999982</v>
      </c>
      <c r="I12103" s="8">
        <f t="shared" si="379"/>
        <v>2.1999999999999993</v>
      </c>
      <c r="J12103" s="42">
        <f>VLOOKUP(B12103,Invoices!A:I,9,TRUE)</f>
        <v>2022</v>
      </c>
    </row>
    <row r="12104" spans="1:10" x14ac:dyDescent="0.15">
      <c r="A12104" t="s">
        <v>15464</v>
      </c>
      <c r="B12104" t="s">
        <v>2496</v>
      </c>
      <c r="C12104" t="s">
        <v>105</v>
      </c>
      <c r="D12104" t="s">
        <v>81</v>
      </c>
      <c r="E12104">
        <v>1</v>
      </c>
      <c r="F12104" s="8">
        <f>VLOOKUP(C12104,Products!$A$2:$E$20,5,TRUE)</f>
        <v>8.9499999999999993</v>
      </c>
      <c r="G12104" s="8">
        <f t="shared" si="378"/>
        <v>8.9499999999999993</v>
      </c>
      <c r="H12104" s="8">
        <f>VLOOKUP(C12104,Products!$A$2:$F$20,6,TRUE)</f>
        <v>3.1999999999999993</v>
      </c>
      <c r="I12104" s="8">
        <f t="shared" si="379"/>
        <v>3.1999999999999993</v>
      </c>
      <c r="J12104" s="42">
        <f>VLOOKUP(B12104,Invoices!A:I,9,TRUE)</f>
        <v>2022</v>
      </c>
    </row>
    <row r="12105" spans="1:10" x14ac:dyDescent="0.15">
      <c r="A12105" t="s">
        <v>15465</v>
      </c>
      <c r="B12105" t="s">
        <v>2496</v>
      </c>
      <c r="C12105" t="s">
        <v>96</v>
      </c>
      <c r="D12105" t="s">
        <v>75</v>
      </c>
      <c r="E12105">
        <v>2</v>
      </c>
      <c r="F12105" s="8">
        <f>VLOOKUP(C12105,Products!$A$2:$E$20,5,TRUE)</f>
        <v>79.95</v>
      </c>
      <c r="G12105" s="8">
        <f t="shared" si="378"/>
        <v>159.9</v>
      </c>
      <c r="H12105" s="8">
        <f>VLOOKUP(C12105,Products!$A$2:$F$20,6,TRUE)</f>
        <v>27.950000000000003</v>
      </c>
      <c r="I12105" s="8">
        <f t="shared" si="379"/>
        <v>55.900000000000006</v>
      </c>
      <c r="J12105" s="42">
        <f>VLOOKUP(B12105,Invoices!A:I,9,TRUE)</f>
        <v>2022</v>
      </c>
    </row>
    <row r="12106" spans="1:10" x14ac:dyDescent="0.15">
      <c r="A12106" t="s">
        <v>15466</v>
      </c>
      <c r="B12106" t="s">
        <v>2496</v>
      </c>
      <c r="C12106" t="s">
        <v>99</v>
      </c>
      <c r="D12106" t="s">
        <v>84</v>
      </c>
      <c r="E12106">
        <v>2</v>
      </c>
      <c r="F12106" s="8">
        <f>VLOOKUP(C12106,Products!$A$2:$E$20,5,TRUE)</f>
        <v>3.5</v>
      </c>
      <c r="G12106" s="8">
        <f t="shared" si="378"/>
        <v>7</v>
      </c>
      <c r="H12106" s="8">
        <f>VLOOKUP(C12106,Products!$A$2:$F$20,6,TRUE)</f>
        <v>0.54999999999999982</v>
      </c>
      <c r="I12106" s="8">
        <f t="shared" si="379"/>
        <v>1.0999999999999996</v>
      </c>
      <c r="J12106" s="42">
        <f>VLOOKUP(B12106,Invoices!A:I,9,TRUE)</f>
        <v>2022</v>
      </c>
    </row>
    <row r="12107" spans="1:10" x14ac:dyDescent="0.15">
      <c r="A12107" t="s">
        <v>15467</v>
      </c>
      <c r="B12107" t="s">
        <v>2497</v>
      </c>
      <c r="C12107" t="s">
        <v>96</v>
      </c>
      <c r="D12107" t="s">
        <v>75</v>
      </c>
      <c r="E12107">
        <v>5</v>
      </c>
      <c r="F12107" s="8">
        <f>VLOOKUP(C12107,Products!$A$2:$E$20,5,TRUE)</f>
        <v>79.95</v>
      </c>
      <c r="G12107" s="8">
        <f t="shared" si="378"/>
        <v>399.75</v>
      </c>
      <c r="H12107" s="8">
        <f>VLOOKUP(C12107,Products!$A$2:$F$20,6,TRUE)</f>
        <v>27.950000000000003</v>
      </c>
      <c r="I12107" s="8">
        <f t="shared" si="379"/>
        <v>139.75</v>
      </c>
      <c r="J12107" s="42">
        <f>VLOOKUP(B12107,Invoices!A:I,9,TRUE)</f>
        <v>2022</v>
      </c>
    </row>
    <row r="12108" spans="1:10" x14ac:dyDescent="0.15">
      <c r="A12108" t="s">
        <v>15468</v>
      </c>
      <c r="B12108" t="s">
        <v>2497</v>
      </c>
      <c r="C12108" t="s">
        <v>94</v>
      </c>
      <c r="D12108" t="s">
        <v>86</v>
      </c>
      <c r="E12108">
        <v>5</v>
      </c>
      <c r="F12108" s="8">
        <f>VLOOKUP(C12108,Products!$A$2:$E$20,5,TRUE)</f>
        <v>3.5</v>
      </c>
      <c r="G12108" s="8">
        <f t="shared" si="378"/>
        <v>17.5</v>
      </c>
      <c r="H12108" s="8">
        <f>VLOOKUP(C12108,Products!$A$2:$F$20,6,TRUE)</f>
        <v>0.54999999999999982</v>
      </c>
      <c r="I12108" s="8">
        <f t="shared" si="379"/>
        <v>2.7499999999999991</v>
      </c>
      <c r="J12108" s="42">
        <f>VLOOKUP(B12108,Invoices!A:I,9,TRUE)</f>
        <v>2022</v>
      </c>
    </row>
    <row r="12109" spans="1:10" x14ac:dyDescent="0.15">
      <c r="A12109" t="s">
        <v>15469</v>
      </c>
      <c r="B12109" t="s">
        <v>2498</v>
      </c>
      <c r="C12109" t="s">
        <v>104</v>
      </c>
      <c r="D12109" t="s">
        <v>71</v>
      </c>
      <c r="E12109">
        <v>12</v>
      </c>
      <c r="F12109" s="8">
        <f>VLOOKUP(C12109,Products!$A$2:$E$20,5,TRUE)</f>
        <v>2.95</v>
      </c>
      <c r="G12109" s="8">
        <f t="shared" si="378"/>
        <v>35.400000000000006</v>
      </c>
      <c r="H12109" s="8">
        <f>VLOOKUP(C12109,Products!$A$2:$F$20,6,TRUE)</f>
        <v>1.1500000000000001</v>
      </c>
      <c r="I12109" s="8">
        <f t="shared" si="379"/>
        <v>13.8</v>
      </c>
      <c r="J12109" s="42">
        <f>VLOOKUP(B12109,Invoices!A:I,9,TRUE)</f>
        <v>2022</v>
      </c>
    </row>
    <row r="12110" spans="1:10" x14ac:dyDescent="0.15">
      <c r="A12110" t="s">
        <v>15470</v>
      </c>
      <c r="B12110" t="s">
        <v>2498</v>
      </c>
      <c r="C12110" t="s">
        <v>99</v>
      </c>
      <c r="D12110" t="s">
        <v>84</v>
      </c>
      <c r="E12110">
        <v>1</v>
      </c>
      <c r="F12110" s="8">
        <f>VLOOKUP(C12110,Products!$A$2:$E$20,5,TRUE)</f>
        <v>3.5</v>
      </c>
      <c r="G12110" s="8">
        <f t="shared" si="378"/>
        <v>3.5</v>
      </c>
      <c r="H12110" s="8">
        <f>VLOOKUP(C12110,Products!$A$2:$F$20,6,TRUE)</f>
        <v>0.54999999999999982</v>
      </c>
      <c r="I12110" s="8">
        <f t="shared" si="379"/>
        <v>0.54999999999999982</v>
      </c>
      <c r="J12110" s="42">
        <f>VLOOKUP(B12110,Invoices!A:I,9,TRUE)</f>
        <v>2022</v>
      </c>
    </row>
    <row r="12111" spans="1:10" x14ac:dyDescent="0.15">
      <c r="A12111" t="s">
        <v>15471</v>
      </c>
      <c r="B12111" t="s">
        <v>2499</v>
      </c>
      <c r="C12111" t="s">
        <v>90</v>
      </c>
      <c r="D12111" t="s">
        <v>72</v>
      </c>
      <c r="E12111">
        <v>3</v>
      </c>
      <c r="F12111" s="8">
        <f>VLOOKUP(C12111,Products!$A$2:$E$20,5,TRUE)</f>
        <v>8.9499999999999993</v>
      </c>
      <c r="G12111" s="8">
        <f t="shared" si="378"/>
        <v>26.849999999999998</v>
      </c>
      <c r="H12111" s="8">
        <f>VLOOKUP(C12111,Products!$A$2:$F$20,6,TRUE)</f>
        <v>5.6999999999999993</v>
      </c>
      <c r="I12111" s="8">
        <f t="shared" si="379"/>
        <v>17.099999999999998</v>
      </c>
      <c r="J12111" s="42">
        <f>VLOOKUP(B12111,Invoices!A:I,9,TRUE)</f>
        <v>2022</v>
      </c>
    </row>
    <row r="12112" spans="1:10" x14ac:dyDescent="0.15">
      <c r="A12112" t="s">
        <v>15472</v>
      </c>
      <c r="B12112" t="s">
        <v>2499</v>
      </c>
      <c r="C12112" t="s">
        <v>105</v>
      </c>
      <c r="D12112" t="s">
        <v>81</v>
      </c>
      <c r="E12112">
        <v>15</v>
      </c>
      <c r="F12112" s="8">
        <f>VLOOKUP(C12112,Products!$A$2:$E$20,5,TRUE)</f>
        <v>8.9499999999999993</v>
      </c>
      <c r="G12112" s="8">
        <f t="shared" si="378"/>
        <v>134.25</v>
      </c>
      <c r="H12112" s="8">
        <f>VLOOKUP(C12112,Products!$A$2:$F$20,6,TRUE)</f>
        <v>3.1999999999999993</v>
      </c>
      <c r="I12112" s="8">
        <f t="shared" si="379"/>
        <v>47.999999999999986</v>
      </c>
      <c r="J12112" s="42">
        <f>VLOOKUP(B12112,Invoices!A:I,9,TRUE)</f>
        <v>2022</v>
      </c>
    </row>
    <row r="12113" spans="1:10" x14ac:dyDescent="0.15">
      <c r="A12113" t="s">
        <v>15473</v>
      </c>
      <c r="B12113" t="s">
        <v>2500</v>
      </c>
      <c r="C12113" t="s">
        <v>90</v>
      </c>
      <c r="D12113" t="s">
        <v>72</v>
      </c>
      <c r="E12113">
        <v>7</v>
      </c>
      <c r="F12113" s="8">
        <f>VLOOKUP(C12113,Products!$A$2:$E$20,5,TRUE)</f>
        <v>8.9499999999999993</v>
      </c>
      <c r="G12113" s="8">
        <f t="shared" si="378"/>
        <v>62.649999999999991</v>
      </c>
      <c r="H12113" s="8">
        <f>VLOOKUP(C12113,Products!$A$2:$F$20,6,TRUE)</f>
        <v>5.6999999999999993</v>
      </c>
      <c r="I12113" s="8">
        <f t="shared" si="379"/>
        <v>39.899999999999991</v>
      </c>
      <c r="J12113" s="42">
        <f>VLOOKUP(B12113,Invoices!A:I,9,TRUE)</f>
        <v>2022</v>
      </c>
    </row>
    <row r="12114" spans="1:10" x14ac:dyDescent="0.15">
      <c r="A12114" t="s">
        <v>15474</v>
      </c>
      <c r="B12114" t="s">
        <v>2500</v>
      </c>
      <c r="C12114" t="s">
        <v>105</v>
      </c>
      <c r="D12114" t="s">
        <v>81</v>
      </c>
      <c r="E12114">
        <v>10</v>
      </c>
      <c r="F12114" s="8">
        <f>VLOOKUP(C12114,Products!$A$2:$E$20,5,TRUE)</f>
        <v>8.9499999999999993</v>
      </c>
      <c r="G12114" s="8">
        <f t="shared" si="378"/>
        <v>89.5</v>
      </c>
      <c r="H12114" s="8">
        <f>VLOOKUP(C12114,Products!$A$2:$F$20,6,TRUE)</f>
        <v>3.1999999999999993</v>
      </c>
      <c r="I12114" s="8">
        <f t="shared" si="379"/>
        <v>31.999999999999993</v>
      </c>
      <c r="J12114" s="42">
        <f>VLOOKUP(B12114,Invoices!A:I,9,TRUE)</f>
        <v>2022</v>
      </c>
    </row>
    <row r="12115" spans="1:10" x14ac:dyDescent="0.15">
      <c r="A12115" t="s">
        <v>15475</v>
      </c>
      <c r="B12115" t="s">
        <v>2501</v>
      </c>
      <c r="C12115" t="s">
        <v>103</v>
      </c>
      <c r="D12115" t="s">
        <v>77</v>
      </c>
      <c r="E12115">
        <v>1</v>
      </c>
      <c r="F12115" s="8">
        <f>VLOOKUP(C12115,Products!$A$2:$E$20,5,TRUE)</f>
        <v>8.9499999999999993</v>
      </c>
      <c r="G12115" s="8">
        <f t="shared" si="378"/>
        <v>8.9499999999999993</v>
      </c>
      <c r="H12115" s="8">
        <f>VLOOKUP(C12115,Products!$A$2:$F$20,6,TRUE)</f>
        <v>3.1999999999999993</v>
      </c>
      <c r="I12115" s="8">
        <f t="shared" si="379"/>
        <v>3.1999999999999993</v>
      </c>
      <c r="J12115" s="42">
        <f>VLOOKUP(B12115,Invoices!A:I,9,TRUE)</f>
        <v>2022</v>
      </c>
    </row>
    <row r="12116" spans="1:10" x14ac:dyDescent="0.15">
      <c r="A12116" t="s">
        <v>15476</v>
      </c>
      <c r="B12116" t="s">
        <v>2501</v>
      </c>
      <c r="C12116" t="s">
        <v>90</v>
      </c>
      <c r="D12116" t="s">
        <v>72</v>
      </c>
      <c r="E12116">
        <v>10</v>
      </c>
      <c r="F12116" s="8">
        <f>VLOOKUP(C12116,Products!$A$2:$E$20,5,TRUE)</f>
        <v>8.9499999999999993</v>
      </c>
      <c r="G12116" s="8">
        <f t="shared" si="378"/>
        <v>89.5</v>
      </c>
      <c r="H12116" s="8">
        <f>VLOOKUP(C12116,Products!$A$2:$F$20,6,TRUE)</f>
        <v>5.6999999999999993</v>
      </c>
      <c r="I12116" s="8">
        <f t="shared" si="379"/>
        <v>56.999999999999993</v>
      </c>
      <c r="J12116" s="42">
        <f>VLOOKUP(B12116,Invoices!A:I,9,TRUE)</f>
        <v>2022</v>
      </c>
    </row>
    <row r="12117" spans="1:10" x14ac:dyDescent="0.15">
      <c r="A12117" t="s">
        <v>15477</v>
      </c>
      <c r="B12117" t="s">
        <v>2501</v>
      </c>
      <c r="C12117" t="s">
        <v>88</v>
      </c>
      <c r="D12117" t="s">
        <v>85</v>
      </c>
      <c r="E12117">
        <v>2</v>
      </c>
      <c r="F12117" s="8">
        <f>VLOOKUP(C12117,Products!$A$2:$E$20,5,TRUE)</f>
        <v>8.9499999999999993</v>
      </c>
      <c r="G12117" s="8">
        <f t="shared" si="378"/>
        <v>17.899999999999999</v>
      </c>
      <c r="H12117" s="8">
        <f>VLOOKUP(C12117,Products!$A$2:$F$20,6,TRUE)</f>
        <v>5.6999999999999993</v>
      </c>
      <c r="I12117" s="8">
        <f t="shared" si="379"/>
        <v>11.399999999999999</v>
      </c>
      <c r="J12117" s="42">
        <f>VLOOKUP(B12117,Invoices!A:I,9,TRUE)</f>
        <v>2022</v>
      </c>
    </row>
    <row r="12118" spans="1:10" x14ac:dyDescent="0.15">
      <c r="A12118" t="s">
        <v>15478</v>
      </c>
      <c r="B12118" t="s">
        <v>2501</v>
      </c>
      <c r="C12118" t="s">
        <v>96</v>
      </c>
      <c r="D12118" t="s">
        <v>75</v>
      </c>
      <c r="E12118">
        <v>3</v>
      </c>
      <c r="F12118" s="8">
        <f>VLOOKUP(C12118,Products!$A$2:$E$20,5,TRUE)</f>
        <v>79.95</v>
      </c>
      <c r="G12118" s="8">
        <f t="shared" si="378"/>
        <v>239.85000000000002</v>
      </c>
      <c r="H12118" s="8">
        <f>VLOOKUP(C12118,Products!$A$2:$F$20,6,TRUE)</f>
        <v>27.950000000000003</v>
      </c>
      <c r="I12118" s="8">
        <f t="shared" si="379"/>
        <v>83.850000000000009</v>
      </c>
      <c r="J12118" s="42">
        <f>VLOOKUP(B12118,Invoices!A:I,9,TRUE)</f>
        <v>2022</v>
      </c>
    </row>
    <row r="12119" spans="1:10" x14ac:dyDescent="0.15">
      <c r="A12119" t="s">
        <v>15479</v>
      </c>
      <c r="B12119" t="s">
        <v>2501</v>
      </c>
      <c r="C12119" t="s">
        <v>101</v>
      </c>
      <c r="D12119" t="s">
        <v>69</v>
      </c>
      <c r="E12119">
        <v>1</v>
      </c>
      <c r="F12119" s="8">
        <f>VLOOKUP(C12119,Products!$A$2:$E$20,5,TRUE)</f>
        <v>129.94999999999999</v>
      </c>
      <c r="G12119" s="8">
        <f t="shared" si="378"/>
        <v>129.94999999999999</v>
      </c>
      <c r="H12119" s="8">
        <f>VLOOKUP(C12119,Products!$A$2:$F$20,6,TRUE)</f>
        <v>40.449999999999989</v>
      </c>
      <c r="I12119" s="8">
        <f t="shared" si="379"/>
        <v>40.449999999999989</v>
      </c>
      <c r="J12119" s="42">
        <f>VLOOKUP(B12119,Invoices!A:I,9,TRUE)</f>
        <v>2022</v>
      </c>
    </row>
    <row r="12120" spans="1:10" x14ac:dyDescent="0.15">
      <c r="A12120" t="s">
        <v>15480</v>
      </c>
      <c r="B12120" t="s">
        <v>2501</v>
      </c>
      <c r="C12120" t="s">
        <v>97</v>
      </c>
      <c r="D12120" t="s">
        <v>74</v>
      </c>
      <c r="E12120">
        <v>1</v>
      </c>
      <c r="F12120" s="8">
        <f>VLOOKUP(C12120,Products!$A$2:$E$20,5,TRUE)</f>
        <v>1.5</v>
      </c>
      <c r="G12120" s="8">
        <f t="shared" si="378"/>
        <v>1.5</v>
      </c>
      <c r="H12120" s="8">
        <f>VLOOKUP(C12120,Products!$A$2:$F$20,6,TRUE)</f>
        <v>0.5</v>
      </c>
      <c r="I12120" s="8">
        <f t="shared" si="379"/>
        <v>0.5</v>
      </c>
      <c r="J12120" s="42">
        <f>VLOOKUP(B12120,Invoices!A:I,9,TRUE)</f>
        <v>2022</v>
      </c>
    </row>
    <row r="12121" spans="1:10" x14ac:dyDescent="0.15">
      <c r="A12121" t="s">
        <v>15481</v>
      </c>
      <c r="B12121" t="s">
        <v>2501</v>
      </c>
      <c r="C12121" t="s">
        <v>95</v>
      </c>
      <c r="D12121" t="s">
        <v>73</v>
      </c>
      <c r="E12121">
        <v>1</v>
      </c>
      <c r="F12121" s="8">
        <f>VLOOKUP(C12121,Products!$A$2:$E$20,5,TRUE)</f>
        <v>12.95</v>
      </c>
      <c r="G12121" s="8">
        <f t="shared" si="378"/>
        <v>12.95</v>
      </c>
      <c r="H12121" s="8">
        <f>VLOOKUP(C12121,Products!$A$2:$F$20,6,TRUE)</f>
        <v>4.1999999999999993</v>
      </c>
      <c r="I12121" s="8">
        <f t="shared" si="379"/>
        <v>4.1999999999999993</v>
      </c>
      <c r="J12121" s="42">
        <f>VLOOKUP(B12121,Invoices!A:I,9,TRUE)</f>
        <v>2022</v>
      </c>
    </row>
    <row r="12122" spans="1:10" x14ac:dyDescent="0.15">
      <c r="A12122" t="s">
        <v>15482</v>
      </c>
      <c r="B12122" t="s">
        <v>2501</v>
      </c>
      <c r="C12122" t="s">
        <v>104</v>
      </c>
      <c r="D12122" t="s">
        <v>71</v>
      </c>
      <c r="E12122">
        <v>24</v>
      </c>
      <c r="F12122" s="8">
        <f>VLOOKUP(C12122,Products!$A$2:$E$20,5,TRUE)</f>
        <v>2.95</v>
      </c>
      <c r="G12122" s="8">
        <f t="shared" si="378"/>
        <v>70.800000000000011</v>
      </c>
      <c r="H12122" s="8">
        <f>VLOOKUP(C12122,Products!$A$2:$F$20,6,TRUE)</f>
        <v>1.1500000000000001</v>
      </c>
      <c r="I12122" s="8">
        <f t="shared" si="379"/>
        <v>27.6</v>
      </c>
      <c r="J12122" s="42">
        <f>VLOOKUP(B12122,Invoices!A:I,9,TRUE)</f>
        <v>2022</v>
      </c>
    </row>
    <row r="12123" spans="1:10" x14ac:dyDescent="0.15">
      <c r="A12123" t="s">
        <v>15483</v>
      </c>
      <c r="B12123" t="s">
        <v>2501</v>
      </c>
      <c r="C12123" t="s">
        <v>105</v>
      </c>
      <c r="D12123" t="s">
        <v>81</v>
      </c>
      <c r="E12123">
        <v>4</v>
      </c>
      <c r="F12123" s="8">
        <f>VLOOKUP(C12123,Products!$A$2:$E$20,5,TRUE)</f>
        <v>8.9499999999999993</v>
      </c>
      <c r="G12123" s="8">
        <f t="shared" si="378"/>
        <v>35.799999999999997</v>
      </c>
      <c r="H12123" s="8">
        <f>VLOOKUP(C12123,Products!$A$2:$F$20,6,TRUE)</f>
        <v>3.1999999999999993</v>
      </c>
      <c r="I12123" s="8">
        <f t="shared" si="379"/>
        <v>12.799999999999997</v>
      </c>
      <c r="J12123" s="42">
        <f>VLOOKUP(B12123,Invoices!A:I,9,TRUE)</f>
        <v>2022</v>
      </c>
    </row>
    <row r="12124" spans="1:10" x14ac:dyDescent="0.15">
      <c r="A12124" t="s">
        <v>15484</v>
      </c>
      <c r="B12124" t="s">
        <v>2501</v>
      </c>
      <c r="C12124" t="s">
        <v>94</v>
      </c>
      <c r="D12124" t="s">
        <v>86</v>
      </c>
      <c r="E12124">
        <v>1</v>
      </c>
      <c r="F12124" s="8">
        <f>VLOOKUP(C12124,Products!$A$2:$E$20,5,TRUE)</f>
        <v>3.5</v>
      </c>
      <c r="G12124" s="8">
        <f t="shared" si="378"/>
        <v>3.5</v>
      </c>
      <c r="H12124" s="8">
        <f>VLOOKUP(C12124,Products!$A$2:$F$20,6,TRUE)</f>
        <v>0.54999999999999982</v>
      </c>
      <c r="I12124" s="8">
        <f t="shared" si="379"/>
        <v>0.54999999999999982</v>
      </c>
      <c r="J12124" s="42">
        <f>VLOOKUP(B12124,Invoices!A:I,9,TRUE)</f>
        <v>2022</v>
      </c>
    </row>
    <row r="12125" spans="1:10" x14ac:dyDescent="0.15">
      <c r="A12125" t="s">
        <v>15485</v>
      </c>
      <c r="B12125" t="s">
        <v>2501</v>
      </c>
      <c r="C12125" t="s">
        <v>87</v>
      </c>
      <c r="D12125" t="s">
        <v>68</v>
      </c>
      <c r="E12125">
        <v>5</v>
      </c>
      <c r="F12125" s="8">
        <f>VLOOKUP(C12125,Products!$A$2:$E$20,5,TRUE)</f>
        <v>19.95</v>
      </c>
      <c r="G12125" s="8">
        <f t="shared" si="378"/>
        <v>99.75</v>
      </c>
      <c r="H12125" s="8">
        <f>VLOOKUP(C12125,Products!$A$2:$F$20,6,TRUE)</f>
        <v>7.4499999999999993</v>
      </c>
      <c r="I12125" s="8">
        <f t="shared" si="379"/>
        <v>37.25</v>
      </c>
      <c r="J12125" s="42">
        <f>VLOOKUP(B12125,Invoices!A:I,9,TRUE)</f>
        <v>2022</v>
      </c>
    </row>
    <row r="12126" spans="1:10" x14ac:dyDescent="0.15">
      <c r="A12126" t="s">
        <v>15486</v>
      </c>
      <c r="B12126" t="s">
        <v>2502</v>
      </c>
      <c r="C12126" t="s">
        <v>96</v>
      </c>
      <c r="D12126" t="s">
        <v>75</v>
      </c>
      <c r="E12126">
        <v>2</v>
      </c>
      <c r="F12126" s="8">
        <f>VLOOKUP(C12126,Products!$A$2:$E$20,5,TRUE)</f>
        <v>79.95</v>
      </c>
      <c r="G12126" s="8">
        <f t="shared" si="378"/>
        <v>159.9</v>
      </c>
      <c r="H12126" s="8">
        <f>VLOOKUP(C12126,Products!$A$2:$F$20,6,TRUE)</f>
        <v>27.950000000000003</v>
      </c>
      <c r="I12126" s="8">
        <f t="shared" si="379"/>
        <v>55.900000000000006</v>
      </c>
      <c r="J12126" s="42">
        <f>VLOOKUP(B12126,Invoices!A:I,9,TRUE)</f>
        <v>2022</v>
      </c>
    </row>
    <row r="12127" spans="1:10" x14ac:dyDescent="0.15">
      <c r="A12127" t="s">
        <v>15487</v>
      </c>
      <c r="B12127" t="s">
        <v>2502</v>
      </c>
      <c r="C12127" t="s">
        <v>102</v>
      </c>
      <c r="D12127" t="s">
        <v>83</v>
      </c>
      <c r="E12127">
        <v>24</v>
      </c>
      <c r="F12127" s="8">
        <f>VLOOKUP(C12127,Products!$A$2:$E$20,5,TRUE)</f>
        <v>29.95</v>
      </c>
      <c r="G12127" s="8">
        <f t="shared" si="378"/>
        <v>718.8</v>
      </c>
      <c r="H12127" s="8">
        <f>VLOOKUP(C12127,Products!$A$2:$F$20,6,TRUE)</f>
        <v>15</v>
      </c>
      <c r="I12127" s="8">
        <f t="shared" si="379"/>
        <v>360</v>
      </c>
      <c r="J12127" s="42">
        <f>VLOOKUP(B12127,Invoices!A:I,9,TRUE)</f>
        <v>2022</v>
      </c>
    </row>
    <row r="12128" spans="1:10" x14ac:dyDescent="0.15">
      <c r="A12128" t="s">
        <v>15488</v>
      </c>
      <c r="B12128" t="s">
        <v>2502</v>
      </c>
      <c r="C12128" t="s">
        <v>92</v>
      </c>
      <c r="D12128" t="s">
        <v>82</v>
      </c>
      <c r="E12128">
        <v>2</v>
      </c>
      <c r="F12128" s="8">
        <f>VLOOKUP(C12128,Products!$A$2:$E$20,5,TRUE)</f>
        <v>19.95</v>
      </c>
      <c r="G12128" s="8">
        <f t="shared" si="378"/>
        <v>39.9</v>
      </c>
      <c r="H12128" s="8">
        <f>VLOOKUP(C12128,Products!$A$2:$F$20,6,TRUE)</f>
        <v>7.4499999999999993</v>
      </c>
      <c r="I12128" s="8">
        <f t="shared" si="379"/>
        <v>14.899999999999999</v>
      </c>
      <c r="J12128" s="42">
        <f>VLOOKUP(B12128,Invoices!A:I,9,TRUE)</f>
        <v>2022</v>
      </c>
    </row>
    <row r="12129" spans="1:10" x14ac:dyDescent="0.15">
      <c r="A12129" t="s">
        <v>15489</v>
      </c>
      <c r="B12129" t="s">
        <v>2502</v>
      </c>
      <c r="C12129" t="s">
        <v>104</v>
      </c>
      <c r="D12129" t="s">
        <v>71</v>
      </c>
      <c r="E12129">
        <v>1</v>
      </c>
      <c r="F12129" s="8">
        <f>VLOOKUP(C12129,Products!$A$2:$E$20,5,TRUE)</f>
        <v>2.95</v>
      </c>
      <c r="G12129" s="8">
        <f t="shared" si="378"/>
        <v>2.95</v>
      </c>
      <c r="H12129" s="8">
        <f>VLOOKUP(C12129,Products!$A$2:$F$20,6,TRUE)</f>
        <v>1.1500000000000001</v>
      </c>
      <c r="I12129" s="8">
        <f t="shared" si="379"/>
        <v>1.1500000000000001</v>
      </c>
      <c r="J12129" s="42">
        <f>VLOOKUP(B12129,Invoices!A:I,9,TRUE)</f>
        <v>2022</v>
      </c>
    </row>
    <row r="12130" spans="1:10" x14ac:dyDescent="0.15">
      <c r="A12130" t="s">
        <v>15490</v>
      </c>
      <c r="B12130" t="s">
        <v>2503</v>
      </c>
      <c r="C12130" t="s">
        <v>101</v>
      </c>
      <c r="D12130" t="s">
        <v>69</v>
      </c>
      <c r="E12130">
        <v>1</v>
      </c>
      <c r="F12130" s="8">
        <f>VLOOKUP(C12130,Products!$A$2:$E$20,5,TRUE)</f>
        <v>129.94999999999999</v>
      </c>
      <c r="G12130" s="8">
        <f t="shared" si="378"/>
        <v>129.94999999999999</v>
      </c>
      <c r="H12130" s="8">
        <f>VLOOKUP(C12130,Products!$A$2:$F$20,6,TRUE)</f>
        <v>40.449999999999989</v>
      </c>
      <c r="I12130" s="8">
        <f t="shared" si="379"/>
        <v>40.449999999999989</v>
      </c>
      <c r="J12130" s="42">
        <f>VLOOKUP(B12130,Invoices!A:I,9,TRUE)</f>
        <v>2022</v>
      </c>
    </row>
    <row r="12131" spans="1:10" x14ac:dyDescent="0.15">
      <c r="A12131" t="s">
        <v>15491</v>
      </c>
      <c r="B12131" t="s">
        <v>2503</v>
      </c>
      <c r="C12131" t="s">
        <v>100</v>
      </c>
      <c r="D12131" t="s">
        <v>78</v>
      </c>
      <c r="E12131">
        <v>25</v>
      </c>
      <c r="F12131" s="8">
        <f>VLOOKUP(C12131,Products!$A$2:$E$20,5,TRUE)</f>
        <v>49.95</v>
      </c>
      <c r="G12131" s="8">
        <f t="shared" si="378"/>
        <v>1248.75</v>
      </c>
      <c r="H12131" s="8">
        <f>VLOOKUP(C12131,Products!$A$2:$F$20,6,TRUE)</f>
        <v>19.950000000000003</v>
      </c>
      <c r="I12131" s="8">
        <f t="shared" si="379"/>
        <v>498.75000000000006</v>
      </c>
      <c r="J12131" s="42">
        <f>VLOOKUP(B12131,Invoices!A:I,9,TRUE)</f>
        <v>2022</v>
      </c>
    </row>
    <row r="12132" spans="1:10" x14ac:dyDescent="0.15">
      <c r="A12132" t="s">
        <v>15492</v>
      </c>
      <c r="B12132" t="s">
        <v>2503</v>
      </c>
      <c r="C12132" t="s">
        <v>92</v>
      </c>
      <c r="D12132" t="s">
        <v>82</v>
      </c>
      <c r="E12132">
        <v>1</v>
      </c>
      <c r="F12132" s="8">
        <f>VLOOKUP(C12132,Products!$A$2:$E$20,5,TRUE)</f>
        <v>19.95</v>
      </c>
      <c r="G12132" s="8">
        <f t="shared" si="378"/>
        <v>19.95</v>
      </c>
      <c r="H12132" s="8">
        <f>VLOOKUP(C12132,Products!$A$2:$F$20,6,TRUE)</f>
        <v>7.4499999999999993</v>
      </c>
      <c r="I12132" s="8">
        <f t="shared" si="379"/>
        <v>7.4499999999999993</v>
      </c>
      <c r="J12132" s="42">
        <f>VLOOKUP(B12132,Invoices!A:I,9,TRUE)</f>
        <v>2022</v>
      </c>
    </row>
    <row r="12133" spans="1:10" x14ac:dyDescent="0.15">
      <c r="A12133" t="s">
        <v>15493</v>
      </c>
      <c r="B12133" t="s">
        <v>2503</v>
      </c>
      <c r="C12133" t="s">
        <v>89</v>
      </c>
      <c r="D12133" t="s">
        <v>80</v>
      </c>
      <c r="E12133">
        <v>5</v>
      </c>
      <c r="F12133" s="8">
        <f>VLOOKUP(C12133,Products!$A$2:$E$20,5,TRUE)</f>
        <v>15.95</v>
      </c>
      <c r="G12133" s="8">
        <f t="shared" si="378"/>
        <v>79.75</v>
      </c>
      <c r="H12133" s="8">
        <f>VLOOKUP(C12133,Products!$A$2:$F$20,6,TRUE)</f>
        <v>6</v>
      </c>
      <c r="I12133" s="8">
        <f t="shared" si="379"/>
        <v>30</v>
      </c>
      <c r="J12133" s="42">
        <f>VLOOKUP(B12133,Invoices!A:I,9,TRUE)</f>
        <v>2022</v>
      </c>
    </row>
    <row r="12134" spans="1:10" x14ac:dyDescent="0.15">
      <c r="A12134" t="s">
        <v>15494</v>
      </c>
      <c r="B12134" t="s">
        <v>2503</v>
      </c>
      <c r="C12134" t="s">
        <v>90</v>
      </c>
      <c r="D12134" t="s">
        <v>72</v>
      </c>
      <c r="E12134">
        <v>7</v>
      </c>
      <c r="F12134" s="8">
        <f>VLOOKUP(C12134,Products!$A$2:$E$20,5,TRUE)</f>
        <v>8.9499999999999993</v>
      </c>
      <c r="G12134" s="8">
        <f t="shared" si="378"/>
        <v>62.649999999999991</v>
      </c>
      <c r="H12134" s="8">
        <f>VLOOKUP(C12134,Products!$A$2:$F$20,6,TRUE)</f>
        <v>5.6999999999999993</v>
      </c>
      <c r="I12134" s="8">
        <f t="shared" si="379"/>
        <v>39.899999999999991</v>
      </c>
      <c r="J12134" s="42">
        <f>VLOOKUP(B12134,Invoices!A:I,9,TRUE)</f>
        <v>2022</v>
      </c>
    </row>
    <row r="12135" spans="1:10" x14ac:dyDescent="0.15">
      <c r="A12135" t="s">
        <v>15495</v>
      </c>
      <c r="B12135" t="s">
        <v>2503</v>
      </c>
      <c r="C12135" t="s">
        <v>95</v>
      </c>
      <c r="D12135" t="s">
        <v>73</v>
      </c>
      <c r="E12135">
        <v>24</v>
      </c>
      <c r="F12135" s="8">
        <f>VLOOKUP(C12135,Products!$A$2:$E$20,5,TRUE)</f>
        <v>12.95</v>
      </c>
      <c r="G12135" s="8">
        <f t="shared" si="378"/>
        <v>310.79999999999995</v>
      </c>
      <c r="H12135" s="8">
        <f>VLOOKUP(C12135,Products!$A$2:$F$20,6,TRUE)</f>
        <v>4.1999999999999993</v>
      </c>
      <c r="I12135" s="8">
        <f t="shared" si="379"/>
        <v>100.79999999999998</v>
      </c>
      <c r="J12135" s="42">
        <f>VLOOKUP(B12135,Invoices!A:I,9,TRUE)</f>
        <v>2022</v>
      </c>
    </row>
    <row r="12136" spans="1:10" x14ac:dyDescent="0.15">
      <c r="A12136" t="s">
        <v>15496</v>
      </c>
      <c r="B12136" t="s">
        <v>2503</v>
      </c>
      <c r="C12136" t="s">
        <v>99</v>
      </c>
      <c r="D12136" t="s">
        <v>84</v>
      </c>
      <c r="E12136">
        <v>1</v>
      </c>
      <c r="F12136" s="8">
        <f>VLOOKUP(C12136,Products!$A$2:$E$20,5,TRUE)</f>
        <v>3.5</v>
      </c>
      <c r="G12136" s="8">
        <f t="shared" si="378"/>
        <v>3.5</v>
      </c>
      <c r="H12136" s="8">
        <f>VLOOKUP(C12136,Products!$A$2:$F$20,6,TRUE)</f>
        <v>0.54999999999999982</v>
      </c>
      <c r="I12136" s="8">
        <f t="shared" si="379"/>
        <v>0.54999999999999982</v>
      </c>
      <c r="J12136" s="42">
        <f>VLOOKUP(B12136,Invoices!A:I,9,TRUE)</f>
        <v>2022</v>
      </c>
    </row>
    <row r="12137" spans="1:10" x14ac:dyDescent="0.15">
      <c r="A12137" t="s">
        <v>15497</v>
      </c>
      <c r="B12137" t="s">
        <v>2503</v>
      </c>
      <c r="C12137" t="s">
        <v>97</v>
      </c>
      <c r="D12137" t="s">
        <v>74</v>
      </c>
      <c r="E12137">
        <v>3</v>
      </c>
      <c r="F12137" s="8">
        <f>VLOOKUP(C12137,Products!$A$2:$E$20,5,TRUE)</f>
        <v>1.5</v>
      </c>
      <c r="G12137" s="8">
        <f t="shared" si="378"/>
        <v>4.5</v>
      </c>
      <c r="H12137" s="8">
        <f>VLOOKUP(C12137,Products!$A$2:$F$20,6,TRUE)</f>
        <v>0.5</v>
      </c>
      <c r="I12137" s="8">
        <f t="shared" si="379"/>
        <v>1.5</v>
      </c>
      <c r="J12137" s="42">
        <f>VLOOKUP(B12137,Invoices!A:I,9,TRUE)</f>
        <v>2022</v>
      </c>
    </row>
    <row r="12138" spans="1:10" x14ac:dyDescent="0.15">
      <c r="A12138" t="s">
        <v>15498</v>
      </c>
      <c r="B12138" t="s">
        <v>2503</v>
      </c>
      <c r="C12138" t="s">
        <v>101</v>
      </c>
      <c r="D12138" t="s">
        <v>69</v>
      </c>
      <c r="E12138">
        <v>1</v>
      </c>
      <c r="F12138" s="8">
        <f>VLOOKUP(C12138,Products!$A$2:$E$20,5,TRUE)</f>
        <v>129.94999999999999</v>
      </c>
      <c r="G12138" s="8">
        <f t="shared" si="378"/>
        <v>129.94999999999999</v>
      </c>
      <c r="H12138" s="8">
        <f>VLOOKUP(C12138,Products!$A$2:$F$20,6,TRUE)</f>
        <v>40.449999999999989</v>
      </c>
      <c r="I12138" s="8">
        <f t="shared" si="379"/>
        <v>40.449999999999989</v>
      </c>
      <c r="J12138" s="42">
        <f>VLOOKUP(B12138,Invoices!A:I,9,TRUE)</f>
        <v>2022</v>
      </c>
    </row>
    <row r="12139" spans="1:10" x14ac:dyDescent="0.15">
      <c r="A12139" t="s">
        <v>15499</v>
      </c>
      <c r="B12139" t="s">
        <v>2503</v>
      </c>
      <c r="C12139" t="s">
        <v>101</v>
      </c>
      <c r="D12139" t="s">
        <v>69</v>
      </c>
      <c r="E12139">
        <v>1</v>
      </c>
      <c r="F12139" s="8">
        <f>VLOOKUP(C12139,Products!$A$2:$E$20,5,TRUE)</f>
        <v>129.94999999999999</v>
      </c>
      <c r="G12139" s="8">
        <f t="shared" si="378"/>
        <v>129.94999999999999</v>
      </c>
      <c r="H12139" s="8">
        <f>VLOOKUP(C12139,Products!$A$2:$F$20,6,TRUE)</f>
        <v>40.449999999999989</v>
      </c>
      <c r="I12139" s="8">
        <f t="shared" si="379"/>
        <v>40.449999999999989</v>
      </c>
      <c r="J12139" s="42">
        <f>VLOOKUP(B12139,Invoices!A:I,9,TRUE)</f>
        <v>2022</v>
      </c>
    </row>
    <row r="12140" spans="1:10" x14ac:dyDescent="0.15">
      <c r="A12140" t="s">
        <v>15500</v>
      </c>
      <c r="B12140" t="s">
        <v>2503</v>
      </c>
      <c r="C12140" t="s">
        <v>93</v>
      </c>
      <c r="D12140" t="s">
        <v>76</v>
      </c>
      <c r="E12140">
        <v>2</v>
      </c>
      <c r="F12140" s="8">
        <f>VLOOKUP(C12140,Products!$A$2:$E$20,5,TRUE)</f>
        <v>9.9499999999999993</v>
      </c>
      <c r="G12140" s="8">
        <f t="shared" si="378"/>
        <v>19.899999999999999</v>
      </c>
      <c r="H12140" s="8">
        <f>VLOOKUP(C12140,Products!$A$2:$F$20,6,TRUE)</f>
        <v>1.9499999999999993</v>
      </c>
      <c r="I12140" s="8">
        <f t="shared" si="379"/>
        <v>3.8999999999999986</v>
      </c>
      <c r="J12140" s="42">
        <f>VLOOKUP(B12140,Invoices!A:I,9,TRUE)</f>
        <v>2022</v>
      </c>
    </row>
    <row r="12141" spans="1:10" x14ac:dyDescent="0.15">
      <c r="A12141" t="s">
        <v>15501</v>
      </c>
      <c r="B12141" t="s">
        <v>2503</v>
      </c>
      <c r="C12141" t="s">
        <v>88</v>
      </c>
      <c r="D12141" t="s">
        <v>85</v>
      </c>
      <c r="E12141">
        <v>4</v>
      </c>
      <c r="F12141" s="8">
        <f>VLOOKUP(C12141,Products!$A$2:$E$20,5,TRUE)</f>
        <v>8.9499999999999993</v>
      </c>
      <c r="G12141" s="8">
        <f t="shared" si="378"/>
        <v>35.799999999999997</v>
      </c>
      <c r="H12141" s="8">
        <f>VLOOKUP(C12141,Products!$A$2:$F$20,6,TRUE)</f>
        <v>5.6999999999999993</v>
      </c>
      <c r="I12141" s="8">
        <f t="shared" si="379"/>
        <v>22.799999999999997</v>
      </c>
      <c r="J12141" s="42">
        <f>VLOOKUP(B12141,Invoices!A:I,9,TRUE)</f>
        <v>2022</v>
      </c>
    </row>
    <row r="12142" spans="1:10" x14ac:dyDescent="0.15">
      <c r="A12142" t="s">
        <v>15502</v>
      </c>
      <c r="B12142" t="s">
        <v>2503</v>
      </c>
      <c r="C12142" t="s">
        <v>103</v>
      </c>
      <c r="D12142" t="s">
        <v>77</v>
      </c>
      <c r="E12142">
        <v>2</v>
      </c>
      <c r="F12142" s="8">
        <f>VLOOKUP(C12142,Products!$A$2:$E$20,5,TRUE)</f>
        <v>8.9499999999999993</v>
      </c>
      <c r="G12142" s="8">
        <f t="shared" si="378"/>
        <v>17.899999999999999</v>
      </c>
      <c r="H12142" s="8">
        <f>VLOOKUP(C12142,Products!$A$2:$F$20,6,TRUE)</f>
        <v>3.1999999999999993</v>
      </c>
      <c r="I12142" s="8">
        <f t="shared" si="379"/>
        <v>6.3999999999999986</v>
      </c>
      <c r="J12142" s="42">
        <f>VLOOKUP(B12142,Invoices!A:I,9,TRUE)</f>
        <v>2022</v>
      </c>
    </row>
    <row r="12143" spans="1:10" x14ac:dyDescent="0.15">
      <c r="A12143" t="s">
        <v>15503</v>
      </c>
      <c r="B12143" t="s">
        <v>2503</v>
      </c>
      <c r="C12143" t="s">
        <v>105</v>
      </c>
      <c r="D12143" t="s">
        <v>81</v>
      </c>
      <c r="E12143">
        <v>24</v>
      </c>
      <c r="F12143" s="8">
        <f>VLOOKUP(C12143,Products!$A$2:$E$20,5,TRUE)</f>
        <v>8.9499999999999993</v>
      </c>
      <c r="G12143" s="8">
        <f t="shared" si="378"/>
        <v>214.79999999999998</v>
      </c>
      <c r="H12143" s="8">
        <f>VLOOKUP(C12143,Products!$A$2:$F$20,6,TRUE)</f>
        <v>3.1999999999999993</v>
      </c>
      <c r="I12143" s="8">
        <f t="shared" si="379"/>
        <v>76.799999999999983</v>
      </c>
      <c r="J12143" s="42">
        <f>VLOOKUP(B12143,Invoices!A:I,9,TRUE)</f>
        <v>2022</v>
      </c>
    </row>
    <row r="12144" spans="1:10" x14ac:dyDescent="0.15">
      <c r="A12144" t="s">
        <v>15504</v>
      </c>
      <c r="B12144" t="s">
        <v>2503</v>
      </c>
      <c r="C12144" t="s">
        <v>105</v>
      </c>
      <c r="D12144" t="s">
        <v>81</v>
      </c>
      <c r="E12144">
        <v>5</v>
      </c>
      <c r="F12144" s="8">
        <f>VLOOKUP(C12144,Products!$A$2:$E$20,5,TRUE)</f>
        <v>8.9499999999999993</v>
      </c>
      <c r="G12144" s="8">
        <f t="shared" si="378"/>
        <v>44.75</v>
      </c>
      <c r="H12144" s="8">
        <f>VLOOKUP(C12144,Products!$A$2:$F$20,6,TRUE)</f>
        <v>3.1999999999999993</v>
      </c>
      <c r="I12144" s="8">
        <f t="shared" si="379"/>
        <v>15.999999999999996</v>
      </c>
      <c r="J12144" s="42">
        <f>VLOOKUP(B12144,Invoices!A:I,9,TRUE)</f>
        <v>2022</v>
      </c>
    </row>
    <row r="12145" spans="1:10" x14ac:dyDescent="0.15">
      <c r="A12145" t="s">
        <v>15505</v>
      </c>
      <c r="B12145" t="s">
        <v>2503</v>
      </c>
      <c r="C12145" t="s">
        <v>103</v>
      </c>
      <c r="D12145" t="s">
        <v>77</v>
      </c>
      <c r="E12145">
        <v>1</v>
      </c>
      <c r="F12145" s="8">
        <f>VLOOKUP(C12145,Products!$A$2:$E$20,5,TRUE)</f>
        <v>8.9499999999999993</v>
      </c>
      <c r="G12145" s="8">
        <f t="shared" si="378"/>
        <v>8.9499999999999993</v>
      </c>
      <c r="H12145" s="8">
        <f>VLOOKUP(C12145,Products!$A$2:$F$20,6,TRUE)</f>
        <v>3.1999999999999993</v>
      </c>
      <c r="I12145" s="8">
        <f t="shared" si="379"/>
        <v>3.1999999999999993</v>
      </c>
      <c r="J12145" s="42">
        <f>VLOOKUP(B12145,Invoices!A:I,9,TRUE)</f>
        <v>2022</v>
      </c>
    </row>
    <row r="12146" spans="1:10" x14ac:dyDescent="0.15">
      <c r="A12146" t="s">
        <v>15506</v>
      </c>
      <c r="B12146" t="s">
        <v>2503</v>
      </c>
      <c r="C12146" t="s">
        <v>91</v>
      </c>
      <c r="D12146" t="s">
        <v>70</v>
      </c>
      <c r="E12146">
        <v>20</v>
      </c>
      <c r="F12146" s="8">
        <f>VLOOKUP(C12146,Products!$A$2:$E$20,5,TRUE)</f>
        <v>49.95</v>
      </c>
      <c r="G12146" s="8">
        <f t="shared" si="378"/>
        <v>999</v>
      </c>
      <c r="H12146" s="8">
        <f>VLOOKUP(C12146,Products!$A$2:$F$20,6,TRUE)</f>
        <v>21.200000000000003</v>
      </c>
      <c r="I12146" s="8">
        <f t="shared" si="379"/>
        <v>424.00000000000006</v>
      </c>
      <c r="J12146" s="42">
        <f>VLOOKUP(B12146,Invoices!A:I,9,TRUE)</f>
        <v>2022</v>
      </c>
    </row>
    <row r="12147" spans="1:10" x14ac:dyDescent="0.15">
      <c r="A12147" t="s">
        <v>15507</v>
      </c>
      <c r="B12147" t="s">
        <v>2503</v>
      </c>
      <c r="C12147" t="s">
        <v>104</v>
      </c>
      <c r="D12147" t="s">
        <v>71</v>
      </c>
      <c r="E12147">
        <v>3</v>
      </c>
      <c r="F12147" s="8">
        <f>VLOOKUP(C12147,Products!$A$2:$E$20,5,TRUE)</f>
        <v>2.95</v>
      </c>
      <c r="G12147" s="8">
        <f t="shared" si="378"/>
        <v>8.8500000000000014</v>
      </c>
      <c r="H12147" s="8">
        <f>VLOOKUP(C12147,Products!$A$2:$F$20,6,TRUE)</f>
        <v>1.1500000000000001</v>
      </c>
      <c r="I12147" s="8">
        <f t="shared" si="379"/>
        <v>3.45</v>
      </c>
      <c r="J12147" s="42">
        <f>VLOOKUP(B12147,Invoices!A:I,9,TRUE)</f>
        <v>2022</v>
      </c>
    </row>
    <row r="12148" spans="1:10" x14ac:dyDescent="0.15">
      <c r="A12148" t="s">
        <v>15508</v>
      </c>
      <c r="B12148" t="s">
        <v>2503</v>
      </c>
      <c r="C12148" t="s">
        <v>100</v>
      </c>
      <c r="D12148" t="s">
        <v>78</v>
      </c>
      <c r="E12148">
        <v>2</v>
      </c>
      <c r="F12148" s="8">
        <f>VLOOKUP(C12148,Products!$A$2:$E$20,5,TRUE)</f>
        <v>49.95</v>
      </c>
      <c r="G12148" s="8">
        <f t="shared" si="378"/>
        <v>99.9</v>
      </c>
      <c r="H12148" s="8">
        <f>VLOOKUP(C12148,Products!$A$2:$F$20,6,TRUE)</f>
        <v>19.950000000000003</v>
      </c>
      <c r="I12148" s="8">
        <f t="shared" si="379"/>
        <v>39.900000000000006</v>
      </c>
      <c r="J12148" s="42">
        <f>VLOOKUP(B12148,Invoices!A:I,9,TRUE)</f>
        <v>2022</v>
      </c>
    </row>
    <row r="12149" spans="1:10" x14ac:dyDescent="0.15">
      <c r="A12149" t="s">
        <v>15509</v>
      </c>
      <c r="B12149" t="s">
        <v>2503</v>
      </c>
      <c r="C12149" t="s">
        <v>96</v>
      </c>
      <c r="D12149" t="s">
        <v>75</v>
      </c>
      <c r="E12149">
        <v>10</v>
      </c>
      <c r="F12149" s="8">
        <f>VLOOKUP(C12149,Products!$A$2:$E$20,5,TRUE)</f>
        <v>79.95</v>
      </c>
      <c r="G12149" s="8">
        <f t="shared" si="378"/>
        <v>799.5</v>
      </c>
      <c r="H12149" s="8">
        <f>VLOOKUP(C12149,Products!$A$2:$F$20,6,TRUE)</f>
        <v>27.950000000000003</v>
      </c>
      <c r="I12149" s="8">
        <f t="shared" si="379"/>
        <v>279.5</v>
      </c>
      <c r="J12149" s="42">
        <f>VLOOKUP(B12149,Invoices!A:I,9,TRUE)</f>
        <v>2022</v>
      </c>
    </row>
    <row r="12150" spans="1:10" x14ac:dyDescent="0.15">
      <c r="A12150" t="s">
        <v>15510</v>
      </c>
      <c r="B12150" t="s">
        <v>2503</v>
      </c>
      <c r="C12150" t="s">
        <v>98</v>
      </c>
      <c r="D12150" t="s">
        <v>79</v>
      </c>
      <c r="E12150">
        <v>1</v>
      </c>
      <c r="F12150" s="8">
        <f>VLOOKUP(C12150,Products!$A$2:$E$20,5,TRUE)</f>
        <v>14.95</v>
      </c>
      <c r="G12150" s="8">
        <f t="shared" si="378"/>
        <v>14.95</v>
      </c>
      <c r="H12150" s="8">
        <f>VLOOKUP(C12150,Products!$A$2:$F$20,6,TRUE)</f>
        <v>3.0499999999999989</v>
      </c>
      <c r="I12150" s="8">
        <f t="shared" si="379"/>
        <v>3.0499999999999989</v>
      </c>
      <c r="J12150" s="42">
        <f>VLOOKUP(B12150,Invoices!A:I,9,TRUE)</f>
        <v>2022</v>
      </c>
    </row>
    <row r="12151" spans="1:10" x14ac:dyDescent="0.15">
      <c r="A12151" t="s">
        <v>15511</v>
      </c>
      <c r="B12151" t="s">
        <v>2503</v>
      </c>
      <c r="C12151" t="s">
        <v>88</v>
      </c>
      <c r="D12151" t="s">
        <v>85</v>
      </c>
      <c r="E12151">
        <v>6</v>
      </c>
      <c r="F12151" s="8">
        <f>VLOOKUP(C12151,Products!$A$2:$E$20,5,TRUE)</f>
        <v>8.9499999999999993</v>
      </c>
      <c r="G12151" s="8">
        <f t="shared" si="378"/>
        <v>53.699999999999996</v>
      </c>
      <c r="H12151" s="8">
        <f>VLOOKUP(C12151,Products!$A$2:$F$20,6,TRUE)</f>
        <v>5.6999999999999993</v>
      </c>
      <c r="I12151" s="8">
        <f t="shared" si="379"/>
        <v>34.199999999999996</v>
      </c>
      <c r="J12151" s="42">
        <f>VLOOKUP(B12151,Invoices!A:I,9,TRUE)</f>
        <v>2022</v>
      </c>
    </row>
    <row r="12152" spans="1:10" x14ac:dyDescent="0.15">
      <c r="A12152" t="s">
        <v>15512</v>
      </c>
      <c r="B12152" t="s">
        <v>2503</v>
      </c>
      <c r="C12152" t="s">
        <v>94</v>
      </c>
      <c r="D12152" t="s">
        <v>86</v>
      </c>
      <c r="E12152">
        <v>3</v>
      </c>
      <c r="F12152" s="8">
        <f>VLOOKUP(C12152,Products!$A$2:$E$20,5,TRUE)</f>
        <v>3.5</v>
      </c>
      <c r="G12152" s="8">
        <f t="shared" si="378"/>
        <v>10.5</v>
      </c>
      <c r="H12152" s="8">
        <f>VLOOKUP(C12152,Products!$A$2:$F$20,6,TRUE)</f>
        <v>0.54999999999999982</v>
      </c>
      <c r="I12152" s="8">
        <f t="shared" si="379"/>
        <v>1.6499999999999995</v>
      </c>
      <c r="J12152" s="42">
        <f>VLOOKUP(B12152,Invoices!A:I,9,TRUE)</f>
        <v>2022</v>
      </c>
    </row>
    <row r="12153" spans="1:10" x14ac:dyDescent="0.15">
      <c r="A12153" t="s">
        <v>15513</v>
      </c>
      <c r="B12153" t="s">
        <v>2503</v>
      </c>
      <c r="C12153" t="s">
        <v>96</v>
      </c>
      <c r="D12153" t="s">
        <v>75</v>
      </c>
      <c r="E12153">
        <v>1</v>
      </c>
      <c r="F12153" s="8">
        <f>VLOOKUP(C12153,Products!$A$2:$E$20,5,TRUE)</f>
        <v>79.95</v>
      </c>
      <c r="G12153" s="8">
        <f t="shared" si="378"/>
        <v>79.95</v>
      </c>
      <c r="H12153" s="8">
        <f>VLOOKUP(C12153,Products!$A$2:$F$20,6,TRUE)</f>
        <v>27.950000000000003</v>
      </c>
      <c r="I12153" s="8">
        <f t="shared" si="379"/>
        <v>27.950000000000003</v>
      </c>
      <c r="J12153" s="42">
        <f>VLOOKUP(B12153,Invoices!A:I,9,TRUE)</f>
        <v>2022</v>
      </c>
    </row>
    <row r="12154" spans="1:10" x14ac:dyDescent="0.15">
      <c r="A12154" t="s">
        <v>15514</v>
      </c>
      <c r="B12154" t="s">
        <v>2503</v>
      </c>
      <c r="C12154" t="s">
        <v>104</v>
      </c>
      <c r="D12154" t="s">
        <v>71</v>
      </c>
      <c r="E12154">
        <v>1</v>
      </c>
      <c r="F12154" s="8">
        <f>VLOOKUP(C12154,Products!$A$2:$E$20,5,TRUE)</f>
        <v>2.95</v>
      </c>
      <c r="G12154" s="8">
        <f t="shared" si="378"/>
        <v>2.95</v>
      </c>
      <c r="H12154" s="8">
        <f>VLOOKUP(C12154,Products!$A$2:$F$20,6,TRUE)</f>
        <v>1.1500000000000001</v>
      </c>
      <c r="I12154" s="8">
        <f t="shared" si="379"/>
        <v>1.1500000000000001</v>
      </c>
      <c r="J12154" s="42">
        <f>VLOOKUP(B12154,Invoices!A:I,9,TRUE)</f>
        <v>2022</v>
      </c>
    </row>
    <row r="12155" spans="1:10" x14ac:dyDescent="0.15">
      <c r="A12155" t="s">
        <v>15515</v>
      </c>
      <c r="B12155" t="s">
        <v>2503</v>
      </c>
      <c r="C12155" t="s">
        <v>94</v>
      </c>
      <c r="D12155" t="s">
        <v>86</v>
      </c>
      <c r="E12155">
        <v>12</v>
      </c>
      <c r="F12155" s="8">
        <f>VLOOKUP(C12155,Products!$A$2:$E$20,5,TRUE)</f>
        <v>3.5</v>
      </c>
      <c r="G12155" s="8">
        <f t="shared" si="378"/>
        <v>42</v>
      </c>
      <c r="H12155" s="8">
        <f>VLOOKUP(C12155,Products!$A$2:$F$20,6,TRUE)</f>
        <v>0.54999999999999982</v>
      </c>
      <c r="I12155" s="8">
        <f t="shared" si="379"/>
        <v>6.5999999999999979</v>
      </c>
      <c r="J12155" s="42">
        <f>VLOOKUP(B12155,Invoices!A:I,9,TRUE)</f>
        <v>2022</v>
      </c>
    </row>
    <row r="12156" spans="1:10" x14ac:dyDescent="0.15">
      <c r="A12156" t="s">
        <v>15516</v>
      </c>
      <c r="B12156" t="s">
        <v>2503</v>
      </c>
      <c r="C12156" t="s">
        <v>87</v>
      </c>
      <c r="D12156" t="s">
        <v>68</v>
      </c>
      <c r="E12156">
        <v>100</v>
      </c>
      <c r="F12156" s="8">
        <f>VLOOKUP(C12156,Products!$A$2:$E$20,5,TRUE)</f>
        <v>19.95</v>
      </c>
      <c r="G12156" s="8">
        <f t="shared" si="378"/>
        <v>1995</v>
      </c>
      <c r="H12156" s="8">
        <f>VLOOKUP(C12156,Products!$A$2:$F$20,6,TRUE)</f>
        <v>7.4499999999999993</v>
      </c>
      <c r="I12156" s="8">
        <f t="shared" si="379"/>
        <v>744.99999999999989</v>
      </c>
      <c r="J12156" s="42">
        <f>VLOOKUP(B12156,Invoices!A:I,9,TRUE)</f>
        <v>2022</v>
      </c>
    </row>
    <row r="12157" spans="1:10" x14ac:dyDescent="0.15">
      <c r="A12157" t="s">
        <v>15517</v>
      </c>
      <c r="B12157" t="s">
        <v>2503</v>
      </c>
      <c r="C12157" t="s">
        <v>102</v>
      </c>
      <c r="D12157" t="s">
        <v>83</v>
      </c>
      <c r="E12157">
        <v>8</v>
      </c>
      <c r="F12157" s="8">
        <f>VLOOKUP(C12157,Products!$A$2:$E$20,5,TRUE)</f>
        <v>29.95</v>
      </c>
      <c r="G12157" s="8">
        <f t="shared" si="378"/>
        <v>239.6</v>
      </c>
      <c r="H12157" s="8">
        <f>VLOOKUP(C12157,Products!$A$2:$F$20,6,TRUE)</f>
        <v>15</v>
      </c>
      <c r="I12157" s="8">
        <f t="shared" si="379"/>
        <v>120</v>
      </c>
      <c r="J12157" s="42">
        <f>VLOOKUP(B12157,Invoices!A:I,9,TRUE)</f>
        <v>2022</v>
      </c>
    </row>
    <row r="12158" spans="1:10" x14ac:dyDescent="0.15">
      <c r="A12158" t="s">
        <v>15518</v>
      </c>
      <c r="B12158" t="s">
        <v>2504</v>
      </c>
      <c r="C12158" t="s">
        <v>89</v>
      </c>
      <c r="D12158" t="s">
        <v>80</v>
      </c>
      <c r="E12158">
        <v>6</v>
      </c>
      <c r="F12158" s="8">
        <f>VLOOKUP(C12158,Products!$A$2:$E$20,5,TRUE)</f>
        <v>15.95</v>
      </c>
      <c r="G12158" s="8">
        <f t="shared" si="378"/>
        <v>95.699999999999989</v>
      </c>
      <c r="H12158" s="8">
        <f>VLOOKUP(C12158,Products!$A$2:$F$20,6,TRUE)</f>
        <v>6</v>
      </c>
      <c r="I12158" s="8">
        <f t="shared" si="379"/>
        <v>36</v>
      </c>
      <c r="J12158" s="42">
        <f>VLOOKUP(B12158,Invoices!A:I,9,TRUE)</f>
        <v>2022</v>
      </c>
    </row>
    <row r="12159" spans="1:10" x14ac:dyDescent="0.15">
      <c r="A12159" t="s">
        <v>15519</v>
      </c>
      <c r="B12159" t="s">
        <v>2504</v>
      </c>
      <c r="C12159" t="s">
        <v>101</v>
      </c>
      <c r="D12159" t="s">
        <v>69</v>
      </c>
      <c r="E12159">
        <v>1</v>
      </c>
      <c r="F12159" s="8">
        <f>VLOOKUP(C12159,Products!$A$2:$E$20,5,TRUE)</f>
        <v>129.94999999999999</v>
      </c>
      <c r="G12159" s="8">
        <f t="shared" si="378"/>
        <v>129.94999999999999</v>
      </c>
      <c r="H12159" s="8">
        <f>VLOOKUP(C12159,Products!$A$2:$F$20,6,TRUE)</f>
        <v>40.449999999999989</v>
      </c>
      <c r="I12159" s="8">
        <f t="shared" si="379"/>
        <v>40.449999999999989</v>
      </c>
      <c r="J12159" s="42">
        <f>VLOOKUP(B12159,Invoices!A:I,9,TRUE)</f>
        <v>2022</v>
      </c>
    </row>
    <row r="12160" spans="1:10" x14ac:dyDescent="0.15">
      <c r="A12160" t="s">
        <v>15520</v>
      </c>
      <c r="B12160" t="s">
        <v>2504</v>
      </c>
      <c r="C12160" t="s">
        <v>95</v>
      </c>
      <c r="D12160" t="s">
        <v>73</v>
      </c>
      <c r="E12160">
        <v>4</v>
      </c>
      <c r="F12160" s="8">
        <f>VLOOKUP(C12160,Products!$A$2:$E$20,5,TRUE)</f>
        <v>12.95</v>
      </c>
      <c r="G12160" s="8">
        <f t="shared" si="378"/>
        <v>51.8</v>
      </c>
      <c r="H12160" s="8">
        <f>VLOOKUP(C12160,Products!$A$2:$F$20,6,TRUE)</f>
        <v>4.1999999999999993</v>
      </c>
      <c r="I12160" s="8">
        <f t="shared" si="379"/>
        <v>16.799999999999997</v>
      </c>
      <c r="J12160" s="42">
        <f>VLOOKUP(B12160,Invoices!A:I,9,TRUE)</f>
        <v>2022</v>
      </c>
    </row>
    <row r="12161" spans="1:10" x14ac:dyDescent="0.15">
      <c r="A12161" t="s">
        <v>15521</v>
      </c>
      <c r="B12161" t="s">
        <v>2504</v>
      </c>
      <c r="C12161" t="s">
        <v>94</v>
      </c>
      <c r="D12161" t="s">
        <v>86</v>
      </c>
      <c r="E12161">
        <v>2</v>
      </c>
      <c r="F12161" s="8">
        <f>VLOOKUP(C12161,Products!$A$2:$E$20,5,TRUE)</f>
        <v>3.5</v>
      </c>
      <c r="G12161" s="8">
        <f t="shared" si="378"/>
        <v>7</v>
      </c>
      <c r="H12161" s="8">
        <f>VLOOKUP(C12161,Products!$A$2:$F$20,6,TRUE)</f>
        <v>0.54999999999999982</v>
      </c>
      <c r="I12161" s="8">
        <f t="shared" si="379"/>
        <v>1.0999999999999996</v>
      </c>
      <c r="J12161" s="42">
        <f>VLOOKUP(B12161,Invoices!A:I,9,TRUE)</f>
        <v>2022</v>
      </c>
    </row>
    <row r="12162" spans="1:10" x14ac:dyDescent="0.15">
      <c r="A12162" t="s">
        <v>15522</v>
      </c>
      <c r="B12162" t="s">
        <v>2504</v>
      </c>
      <c r="C12162" t="s">
        <v>105</v>
      </c>
      <c r="D12162" t="s">
        <v>81</v>
      </c>
      <c r="E12162">
        <v>6</v>
      </c>
      <c r="F12162" s="8">
        <f>VLOOKUP(C12162,Products!$A$2:$E$20,5,TRUE)</f>
        <v>8.9499999999999993</v>
      </c>
      <c r="G12162" s="8">
        <f t="shared" si="378"/>
        <v>53.699999999999996</v>
      </c>
      <c r="H12162" s="8">
        <f>VLOOKUP(C12162,Products!$A$2:$F$20,6,TRUE)</f>
        <v>3.1999999999999993</v>
      </c>
      <c r="I12162" s="8">
        <f t="shared" si="379"/>
        <v>19.199999999999996</v>
      </c>
      <c r="J12162" s="42">
        <f>VLOOKUP(B12162,Invoices!A:I,9,TRUE)</f>
        <v>2022</v>
      </c>
    </row>
    <row r="12163" spans="1:10" x14ac:dyDescent="0.15">
      <c r="A12163" t="s">
        <v>15523</v>
      </c>
      <c r="B12163" t="s">
        <v>2504</v>
      </c>
      <c r="C12163" t="s">
        <v>87</v>
      </c>
      <c r="D12163" t="s">
        <v>68</v>
      </c>
      <c r="E12163">
        <v>2</v>
      </c>
      <c r="F12163" s="8">
        <f>VLOOKUP(C12163,Products!$A$2:$E$20,5,TRUE)</f>
        <v>19.95</v>
      </c>
      <c r="G12163" s="8">
        <f t="shared" ref="G12163:G12226" si="380">F12163*E12163</f>
        <v>39.9</v>
      </c>
      <c r="H12163" s="8">
        <f>VLOOKUP(C12163,Products!$A$2:$F$20,6,TRUE)</f>
        <v>7.4499999999999993</v>
      </c>
      <c r="I12163" s="8">
        <f t="shared" ref="I12163:I12226" si="381">H12163*E12163</f>
        <v>14.899999999999999</v>
      </c>
      <c r="J12163" s="42">
        <f>VLOOKUP(B12163,Invoices!A:I,9,TRUE)</f>
        <v>2022</v>
      </c>
    </row>
    <row r="12164" spans="1:10" x14ac:dyDescent="0.15">
      <c r="A12164" t="s">
        <v>15524</v>
      </c>
      <c r="B12164" t="s">
        <v>2505</v>
      </c>
      <c r="C12164" t="s">
        <v>104</v>
      </c>
      <c r="D12164" t="s">
        <v>71</v>
      </c>
      <c r="E12164">
        <v>6</v>
      </c>
      <c r="F12164" s="8">
        <f>VLOOKUP(C12164,Products!$A$2:$E$20,5,TRUE)</f>
        <v>2.95</v>
      </c>
      <c r="G12164" s="8">
        <f t="shared" si="380"/>
        <v>17.700000000000003</v>
      </c>
      <c r="H12164" s="8">
        <f>VLOOKUP(C12164,Products!$A$2:$F$20,6,TRUE)</f>
        <v>1.1500000000000001</v>
      </c>
      <c r="I12164" s="8">
        <f t="shared" si="381"/>
        <v>6.9</v>
      </c>
      <c r="J12164" s="42">
        <f>VLOOKUP(B12164,Invoices!A:I,9,TRUE)</f>
        <v>2022</v>
      </c>
    </row>
    <row r="12165" spans="1:10" x14ac:dyDescent="0.15">
      <c r="A12165" t="s">
        <v>15525</v>
      </c>
      <c r="B12165" t="s">
        <v>2505</v>
      </c>
      <c r="C12165" t="s">
        <v>97</v>
      </c>
      <c r="D12165" t="s">
        <v>74</v>
      </c>
      <c r="E12165">
        <v>2</v>
      </c>
      <c r="F12165" s="8">
        <f>VLOOKUP(C12165,Products!$A$2:$E$20,5,TRUE)</f>
        <v>1.5</v>
      </c>
      <c r="G12165" s="8">
        <f t="shared" si="380"/>
        <v>3</v>
      </c>
      <c r="H12165" s="8">
        <f>VLOOKUP(C12165,Products!$A$2:$F$20,6,TRUE)</f>
        <v>0.5</v>
      </c>
      <c r="I12165" s="8">
        <f t="shared" si="381"/>
        <v>1</v>
      </c>
      <c r="J12165" s="42">
        <f>VLOOKUP(B12165,Invoices!A:I,9,TRUE)</f>
        <v>2022</v>
      </c>
    </row>
    <row r="12166" spans="1:10" x14ac:dyDescent="0.15">
      <c r="A12166" t="s">
        <v>15526</v>
      </c>
      <c r="B12166" t="s">
        <v>2505</v>
      </c>
      <c r="C12166" t="s">
        <v>99</v>
      </c>
      <c r="D12166" t="s">
        <v>84</v>
      </c>
      <c r="E12166">
        <v>3</v>
      </c>
      <c r="F12166" s="8">
        <f>VLOOKUP(C12166,Products!$A$2:$E$20,5,TRUE)</f>
        <v>3.5</v>
      </c>
      <c r="G12166" s="8">
        <f t="shared" si="380"/>
        <v>10.5</v>
      </c>
      <c r="H12166" s="8">
        <f>VLOOKUP(C12166,Products!$A$2:$F$20,6,TRUE)</f>
        <v>0.54999999999999982</v>
      </c>
      <c r="I12166" s="8">
        <f t="shared" si="381"/>
        <v>1.6499999999999995</v>
      </c>
      <c r="J12166" s="42">
        <f>VLOOKUP(B12166,Invoices!A:I,9,TRUE)</f>
        <v>2022</v>
      </c>
    </row>
    <row r="12167" spans="1:10" x14ac:dyDescent="0.15">
      <c r="A12167" t="s">
        <v>15527</v>
      </c>
      <c r="B12167" t="s">
        <v>2505</v>
      </c>
      <c r="C12167" t="s">
        <v>89</v>
      </c>
      <c r="D12167" t="s">
        <v>80</v>
      </c>
      <c r="E12167">
        <v>3</v>
      </c>
      <c r="F12167" s="8">
        <f>VLOOKUP(C12167,Products!$A$2:$E$20,5,TRUE)</f>
        <v>15.95</v>
      </c>
      <c r="G12167" s="8">
        <f t="shared" si="380"/>
        <v>47.849999999999994</v>
      </c>
      <c r="H12167" s="8">
        <f>VLOOKUP(C12167,Products!$A$2:$F$20,6,TRUE)</f>
        <v>6</v>
      </c>
      <c r="I12167" s="8">
        <f t="shared" si="381"/>
        <v>18</v>
      </c>
      <c r="J12167" s="42">
        <f>VLOOKUP(B12167,Invoices!A:I,9,TRUE)</f>
        <v>2022</v>
      </c>
    </row>
    <row r="12168" spans="1:10" x14ac:dyDescent="0.15">
      <c r="A12168" t="s">
        <v>15528</v>
      </c>
      <c r="B12168" t="s">
        <v>2505</v>
      </c>
      <c r="C12168" t="s">
        <v>101</v>
      </c>
      <c r="D12168" t="s">
        <v>69</v>
      </c>
      <c r="E12168">
        <v>1</v>
      </c>
      <c r="F12168" s="8">
        <f>VLOOKUP(C12168,Products!$A$2:$E$20,5,TRUE)</f>
        <v>129.94999999999999</v>
      </c>
      <c r="G12168" s="8">
        <f t="shared" si="380"/>
        <v>129.94999999999999</v>
      </c>
      <c r="H12168" s="8">
        <f>VLOOKUP(C12168,Products!$A$2:$F$20,6,TRUE)</f>
        <v>40.449999999999989</v>
      </c>
      <c r="I12168" s="8">
        <f t="shared" si="381"/>
        <v>40.449999999999989</v>
      </c>
      <c r="J12168" s="42">
        <f>VLOOKUP(B12168,Invoices!A:I,9,TRUE)</f>
        <v>2022</v>
      </c>
    </row>
    <row r="12169" spans="1:10" x14ac:dyDescent="0.15">
      <c r="A12169" t="s">
        <v>15529</v>
      </c>
      <c r="B12169" t="s">
        <v>2505</v>
      </c>
      <c r="C12169" t="s">
        <v>105</v>
      </c>
      <c r="D12169" t="s">
        <v>81</v>
      </c>
      <c r="E12169">
        <v>6</v>
      </c>
      <c r="F12169" s="8">
        <f>VLOOKUP(C12169,Products!$A$2:$E$20,5,TRUE)</f>
        <v>8.9499999999999993</v>
      </c>
      <c r="G12169" s="8">
        <f t="shared" si="380"/>
        <v>53.699999999999996</v>
      </c>
      <c r="H12169" s="8">
        <f>VLOOKUP(C12169,Products!$A$2:$F$20,6,TRUE)</f>
        <v>3.1999999999999993</v>
      </c>
      <c r="I12169" s="8">
        <f t="shared" si="381"/>
        <v>19.199999999999996</v>
      </c>
      <c r="J12169" s="42">
        <f>VLOOKUP(B12169,Invoices!A:I,9,TRUE)</f>
        <v>2022</v>
      </c>
    </row>
    <row r="12170" spans="1:10" x14ac:dyDescent="0.15">
      <c r="A12170" t="s">
        <v>15530</v>
      </c>
      <c r="B12170" t="s">
        <v>2505</v>
      </c>
      <c r="C12170" t="s">
        <v>93</v>
      </c>
      <c r="D12170" t="s">
        <v>76</v>
      </c>
      <c r="E12170">
        <v>24</v>
      </c>
      <c r="F12170" s="8">
        <f>VLOOKUP(C12170,Products!$A$2:$E$20,5,TRUE)</f>
        <v>9.9499999999999993</v>
      </c>
      <c r="G12170" s="8">
        <f t="shared" si="380"/>
        <v>238.79999999999998</v>
      </c>
      <c r="H12170" s="8">
        <f>VLOOKUP(C12170,Products!$A$2:$F$20,6,TRUE)</f>
        <v>1.9499999999999993</v>
      </c>
      <c r="I12170" s="8">
        <f t="shared" si="381"/>
        <v>46.799999999999983</v>
      </c>
      <c r="J12170" s="42">
        <f>VLOOKUP(B12170,Invoices!A:I,9,TRUE)</f>
        <v>2022</v>
      </c>
    </row>
    <row r="12171" spans="1:10" x14ac:dyDescent="0.15">
      <c r="A12171" t="s">
        <v>15531</v>
      </c>
      <c r="B12171" t="s">
        <v>2505</v>
      </c>
      <c r="C12171" t="s">
        <v>90</v>
      </c>
      <c r="D12171" t="s">
        <v>72</v>
      </c>
      <c r="E12171">
        <v>2</v>
      </c>
      <c r="F12171" s="8">
        <f>VLOOKUP(C12171,Products!$A$2:$E$20,5,TRUE)</f>
        <v>8.9499999999999993</v>
      </c>
      <c r="G12171" s="8">
        <f t="shared" si="380"/>
        <v>17.899999999999999</v>
      </c>
      <c r="H12171" s="8">
        <f>VLOOKUP(C12171,Products!$A$2:$F$20,6,TRUE)</f>
        <v>5.6999999999999993</v>
      </c>
      <c r="I12171" s="8">
        <f t="shared" si="381"/>
        <v>11.399999999999999</v>
      </c>
      <c r="J12171" s="42">
        <f>VLOOKUP(B12171,Invoices!A:I,9,TRUE)</f>
        <v>2022</v>
      </c>
    </row>
    <row r="12172" spans="1:10" x14ac:dyDescent="0.15">
      <c r="A12172" t="s">
        <v>15532</v>
      </c>
      <c r="B12172" t="s">
        <v>2506</v>
      </c>
      <c r="C12172" t="s">
        <v>88</v>
      </c>
      <c r="D12172" t="s">
        <v>85</v>
      </c>
      <c r="E12172">
        <v>1</v>
      </c>
      <c r="F12172" s="8">
        <f>VLOOKUP(C12172,Products!$A$2:$E$20,5,TRUE)</f>
        <v>8.9499999999999993</v>
      </c>
      <c r="G12172" s="8">
        <f t="shared" si="380"/>
        <v>8.9499999999999993</v>
      </c>
      <c r="H12172" s="8">
        <f>VLOOKUP(C12172,Products!$A$2:$F$20,6,TRUE)</f>
        <v>5.6999999999999993</v>
      </c>
      <c r="I12172" s="8">
        <f t="shared" si="381"/>
        <v>5.6999999999999993</v>
      </c>
      <c r="J12172" s="42">
        <f>VLOOKUP(B12172,Invoices!A:I,9,TRUE)</f>
        <v>2022</v>
      </c>
    </row>
    <row r="12173" spans="1:10" x14ac:dyDescent="0.15">
      <c r="A12173" t="s">
        <v>15533</v>
      </c>
      <c r="B12173" t="s">
        <v>2506</v>
      </c>
      <c r="C12173" t="s">
        <v>96</v>
      </c>
      <c r="D12173" t="s">
        <v>75</v>
      </c>
      <c r="E12173">
        <v>15</v>
      </c>
      <c r="F12173" s="8">
        <f>VLOOKUP(C12173,Products!$A$2:$E$20,5,TRUE)</f>
        <v>79.95</v>
      </c>
      <c r="G12173" s="8">
        <f t="shared" si="380"/>
        <v>1199.25</v>
      </c>
      <c r="H12173" s="8">
        <f>VLOOKUP(C12173,Products!$A$2:$F$20,6,TRUE)</f>
        <v>27.950000000000003</v>
      </c>
      <c r="I12173" s="8">
        <f t="shared" si="381"/>
        <v>419.25000000000006</v>
      </c>
      <c r="J12173" s="42">
        <f>VLOOKUP(B12173,Invoices!A:I,9,TRUE)</f>
        <v>2022</v>
      </c>
    </row>
    <row r="12174" spans="1:10" x14ac:dyDescent="0.15">
      <c r="A12174" t="s">
        <v>15534</v>
      </c>
      <c r="B12174" t="s">
        <v>2506</v>
      </c>
      <c r="C12174" t="s">
        <v>100</v>
      </c>
      <c r="D12174" t="s">
        <v>78</v>
      </c>
      <c r="E12174">
        <v>10</v>
      </c>
      <c r="F12174" s="8">
        <f>VLOOKUP(C12174,Products!$A$2:$E$20,5,TRUE)</f>
        <v>49.95</v>
      </c>
      <c r="G12174" s="8">
        <f t="shared" si="380"/>
        <v>499.5</v>
      </c>
      <c r="H12174" s="8">
        <f>VLOOKUP(C12174,Products!$A$2:$F$20,6,TRUE)</f>
        <v>19.950000000000003</v>
      </c>
      <c r="I12174" s="8">
        <f t="shared" si="381"/>
        <v>199.50000000000003</v>
      </c>
      <c r="J12174" s="42">
        <f>VLOOKUP(B12174,Invoices!A:I,9,TRUE)</f>
        <v>2022</v>
      </c>
    </row>
    <row r="12175" spans="1:10" x14ac:dyDescent="0.15">
      <c r="A12175" t="s">
        <v>15535</v>
      </c>
      <c r="B12175" t="s">
        <v>2507</v>
      </c>
      <c r="C12175" t="s">
        <v>102</v>
      </c>
      <c r="D12175" t="s">
        <v>83</v>
      </c>
      <c r="E12175">
        <v>1</v>
      </c>
      <c r="F12175" s="8">
        <f>VLOOKUP(C12175,Products!$A$2:$E$20,5,TRUE)</f>
        <v>29.95</v>
      </c>
      <c r="G12175" s="8">
        <f t="shared" si="380"/>
        <v>29.95</v>
      </c>
      <c r="H12175" s="8">
        <f>VLOOKUP(C12175,Products!$A$2:$F$20,6,TRUE)</f>
        <v>15</v>
      </c>
      <c r="I12175" s="8">
        <f t="shared" si="381"/>
        <v>15</v>
      </c>
      <c r="J12175" s="42">
        <f>VLOOKUP(B12175,Invoices!A:I,9,TRUE)</f>
        <v>2022</v>
      </c>
    </row>
    <row r="12176" spans="1:10" x14ac:dyDescent="0.15">
      <c r="A12176" t="s">
        <v>15536</v>
      </c>
      <c r="B12176" t="s">
        <v>2508</v>
      </c>
      <c r="C12176" t="s">
        <v>103</v>
      </c>
      <c r="D12176" t="s">
        <v>77</v>
      </c>
      <c r="E12176">
        <v>3</v>
      </c>
      <c r="F12176" s="8">
        <f>VLOOKUP(C12176,Products!$A$2:$E$20,5,TRUE)</f>
        <v>8.9499999999999993</v>
      </c>
      <c r="G12176" s="8">
        <f t="shared" si="380"/>
        <v>26.849999999999998</v>
      </c>
      <c r="H12176" s="8">
        <f>VLOOKUP(C12176,Products!$A$2:$F$20,6,TRUE)</f>
        <v>3.1999999999999993</v>
      </c>
      <c r="I12176" s="8">
        <f t="shared" si="381"/>
        <v>9.5999999999999979</v>
      </c>
      <c r="J12176" s="42">
        <f>VLOOKUP(B12176,Invoices!A:I,9,TRUE)</f>
        <v>2022</v>
      </c>
    </row>
    <row r="12177" spans="1:10" x14ac:dyDescent="0.15">
      <c r="A12177" t="s">
        <v>15537</v>
      </c>
      <c r="B12177" t="s">
        <v>2508</v>
      </c>
      <c r="C12177" t="s">
        <v>102</v>
      </c>
      <c r="D12177" t="s">
        <v>83</v>
      </c>
      <c r="E12177">
        <v>1</v>
      </c>
      <c r="F12177" s="8">
        <f>VLOOKUP(C12177,Products!$A$2:$E$20,5,TRUE)</f>
        <v>29.95</v>
      </c>
      <c r="G12177" s="8">
        <f t="shared" si="380"/>
        <v>29.95</v>
      </c>
      <c r="H12177" s="8">
        <f>VLOOKUP(C12177,Products!$A$2:$F$20,6,TRUE)</f>
        <v>15</v>
      </c>
      <c r="I12177" s="8">
        <f t="shared" si="381"/>
        <v>15</v>
      </c>
      <c r="J12177" s="42">
        <f>VLOOKUP(B12177,Invoices!A:I,9,TRUE)</f>
        <v>2022</v>
      </c>
    </row>
    <row r="12178" spans="1:10" x14ac:dyDescent="0.15">
      <c r="A12178" t="s">
        <v>15538</v>
      </c>
      <c r="B12178" t="s">
        <v>2508</v>
      </c>
      <c r="C12178" t="s">
        <v>95</v>
      </c>
      <c r="D12178" t="s">
        <v>73</v>
      </c>
      <c r="E12178">
        <v>7</v>
      </c>
      <c r="F12178" s="8">
        <f>VLOOKUP(C12178,Products!$A$2:$E$20,5,TRUE)</f>
        <v>12.95</v>
      </c>
      <c r="G12178" s="8">
        <f t="shared" si="380"/>
        <v>90.649999999999991</v>
      </c>
      <c r="H12178" s="8">
        <f>VLOOKUP(C12178,Products!$A$2:$F$20,6,TRUE)</f>
        <v>4.1999999999999993</v>
      </c>
      <c r="I12178" s="8">
        <f t="shared" si="381"/>
        <v>29.399999999999995</v>
      </c>
      <c r="J12178" s="42">
        <f>VLOOKUP(B12178,Invoices!A:I,9,TRUE)</f>
        <v>2022</v>
      </c>
    </row>
    <row r="12179" spans="1:10" x14ac:dyDescent="0.15">
      <c r="A12179" t="s">
        <v>15539</v>
      </c>
      <c r="B12179" t="s">
        <v>2508</v>
      </c>
      <c r="C12179" t="s">
        <v>104</v>
      </c>
      <c r="D12179" t="s">
        <v>71</v>
      </c>
      <c r="E12179">
        <v>20</v>
      </c>
      <c r="F12179" s="8">
        <f>VLOOKUP(C12179,Products!$A$2:$E$20,5,TRUE)</f>
        <v>2.95</v>
      </c>
      <c r="G12179" s="8">
        <f t="shared" si="380"/>
        <v>59</v>
      </c>
      <c r="H12179" s="8">
        <f>VLOOKUP(C12179,Products!$A$2:$F$20,6,TRUE)</f>
        <v>1.1500000000000001</v>
      </c>
      <c r="I12179" s="8">
        <f t="shared" si="381"/>
        <v>23.000000000000004</v>
      </c>
      <c r="J12179" s="42">
        <f>VLOOKUP(B12179,Invoices!A:I,9,TRUE)</f>
        <v>2022</v>
      </c>
    </row>
    <row r="12180" spans="1:10" x14ac:dyDescent="0.15">
      <c r="A12180" t="s">
        <v>15540</v>
      </c>
      <c r="B12180" t="s">
        <v>2508</v>
      </c>
      <c r="C12180" t="s">
        <v>105</v>
      </c>
      <c r="D12180" t="s">
        <v>81</v>
      </c>
      <c r="E12180">
        <v>10</v>
      </c>
      <c r="F12180" s="8">
        <f>VLOOKUP(C12180,Products!$A$2:$E$20,5,TRUE)</f>
        <v>8.9499999999999993</v>
      </c>
      <c r="G12180" s="8">
        <f t="shared" si="380"/>
        <v>89.5</v>
      </c>
      <c r="H12180" s="8">
        <f>VLOOKUP(C12180,Products!$A$2:$F$20,6,TRUE)</f>
        <v>3.1999999999999993</v>
      </c>
      <c r="I12180" s="8">
        <f t="shared" si="381"/>
        <v>31.999999999999993</v>
      </c>
      <c r="J12180" s="42">
        <f>VLOOKUP(B12180,Invoices!A:I,9,TRUE)</f>
        <v>2022</v>
      </c>
    </row>
    <row r="12181" spans="1:10" x14ac:dyDescent="0.15">
      <c r="A12181" t="s">
        <v>15541</v>
      </c>
      <c r="B12181" t="s">
        <v>2508</v>
      </c>
      <c r="C12181" t="s">
        <v>88</v>
      </c>
      <c r="D12181" t="s">
        <v>85</v>
      </c>
      <c r="E12181">
        <v>1</v>
      </c>
      <c r="F12181" s="8">
        <f>VLOOKUP(C12181,Products!$A$2:$E$20,5,TRUE)</f>
        <v>8.9499999999999993</v>
      </c>
      <c r="G12181" s="8">
        <f t="shared" si="380"/>
        <v>8.9499999999999993</v>
      </c>
      <c r="H12181" s="8">
        <f>VLOOKUP(C12181,Products!$A$2:$F$20,6,TRUE)</f>
        <v>5.6999999999999993</v>
      </c>
      <c r="I12181" s="8">
        <f t="shared" si="381"/>
        <v>5.6999999999999993</v>
      </c>
      <c r="J12181" s="42">
        <f>VLOOKUP(B12181,Invoices!A:I,9,TRUE)</f>
        <v>2022</v>
      </c>
    </row>
    <row r="12182" spans="1:10" x14ac:dyDescent="0.15">
      <c r="A12182" t="s">
        <v>15542</v>
      </c>
      <c r="B12182" t="s">
        <v>2508</v>
      </c>
      <c r="C12182" t="s">
        <v>96</v>
      </c>
      <c r="D12182" t="s">
        <v>75</v>
      </c>
      <c r="E12182">
        <v>30</v>
      </c>
      <c r="F12182" s="8">
        <f>VLOOKUP(C12182,Products!$A$2:$E$20,5,TRUE)</f>
        <v>79.95</v>
      </c>
      <c r="G12182" s="8">
        <f t="shared" si="380"/>
        <v>2398.5</v>
      </c>
      <c r="H12182" s="8">
        <f>VLOOKUP(C12182,Products!$A$2:$F$20,6,TRUE)</f>
        <v>27.950000000000003</v>
      </c>
      <c r="I12182" s="8">
        <f t="shared" si="381"/>
        <v>838.50000000000011</v>
      </c>
      <c r="J12182" s="42">
        <f>VLOOKUP(B12182,Invoices!A:I,9,TRUE)</f>
        <v>2022</v>
      </c>
    </row>
    <row r="12183" spans="1:10" x14ac:dyDescent="0.15">
      <c r="A12183" t="s">
        <v>15543</v>
      </c>
      <c r="B12183" t="s">
        <v>2508</v>
      </c>
      <c r="C12183" t="s">
        <v>101</v>
      </c>
      <c r="D12183" t="s">
        <v>69</v>
      </c>
      <c r="E12183">
        <v>4</v>
      </c>
      <c r="F12183" s="8">
        <f>VLOOKUP(C12183,Products!$A$2:$E$20,5,TRUE)</f>
        <v>129.94999999999999</v>
      </c>
      <c r="G12183" s="8">
        <f t="shared" si="380"/>
        <v>519.79999999999995</v>
      </c>
      <c r="H12183" s="8">
        <f>VLOOKUP(C12183,Products!$A$2:$F$20,6,TRUE)</f>
        <v>40.449999999999989</v>
      </c>
      <c r="I12183" s="8">
        <f t="shared" si="381"/>
        <v>161.79999999999995</v>
      </c>
      <c r="J12183" s="42">
        <f>VLOOKUP(B12183,Invoices!A:I,9,TRUE)</f>
        <v>2022</v>
      </c>
    </row>
    <row r="12184" spans="1:10" x14ac:dyDescent="0.15">
      <c r="A12184" t="s">
        <v>15544</v>
      </c>
      <c r="B12184" t="s">
        <v>2508</v>
      </c>
      <c r="C12184" t="s">
        <v>93</v>
      </c>
      <c r="D12184" t="s">
        <v>76</v>
      </c>
      <c r="E12184">
        <v>1</v>
      </c>
      <c r="F12184" s="8">
        <f>VLOOKUP(C12184,Products!$A$2:$E$20,5,TRUE)</f>
        <v>9.9499999999999993</v>
      </c>
      <c r="G12184" s="8">
        <f t="shared" si="380"/>
        <v>9.9499999999999993</v>
      </c>
      <c r="H12184" s="8">
        <f>VLOOKUP(C12184,Products!$A$2:$F$20,6,TRUE)</f>
        <v>1.9499999999999993</v>
      </c>
      <c r="I12184" s="8">
        <f t="shared" si="381"/>
        <v>1.9499999999999993</v>
      </c>
      <c r="J12184" s="42">
        <f>VLOOKUP(B12184,Invoices!A:I,9,TRUE)</f>
        <v>2022</v>
      </c>
    </row>
    <row r="12185" spans="1:10" x14ac:dyDescent="0.15">
      <c r="A12185" t="s">
        <v>15545</v>
      </c>
      <c r="B12185" t="s">
        <v>2508</v>
      </c>
      <c r="C12185" t="s">
        <v>98</v>
      </c>
      <c r="D12185" t="s">
        <v>79</v>
      </c>
      <c r="E12185">
        <v>12</v>
      </c>
      <c r="F12185" s="8">
        <f>VLOOKUP(C12185,Products!$A$2:$E$20,5,TRUE)</f>
        <v>14.95</v>
      </c>
      <c r="G12185" s="8">
        <f t="shared" si="380"/>
        <v>179.39999999999998</v>
      </c>
      <c r="H12185" s="8">
        <f>VLOOKUP(C12185,Products!$A$2:$F$20,6,TRUE)</f>
        <v>3.0499999999999989</v>
      </c>
      <c r="I12185" s="8">
        <f t="shared" si="381"/>
        <v>36.599999999999987</v>
      </c>
      <c r="J12185" s="42">
        <f>VLOOKUP(B12185,Invoices!A:I,9,TRUE)</f>
        <v>2022</v>
      </c>
    </row>
    <row r="12186" spans="1:10" x14ac:dyDescent="0.15">
      <c r="A12186" t="s">
        <v>15546</v>
      </c>
      <c r="B12186" t="s">
        <v>2508</v>
      </c>
      <c r="C12186" t="s">
        <v>99</v>
      </c>
      <c r="D12186" t="s">
        <v>84</v>
      </c>
      <c r="E12186">
        <v>4</v>
      </c>
      <c r="F12186" s="8">
        <f>VLOOKUP(C12186,Products!$A$2:$E$20,5,TRUE)</f>
        <v>3.5</v>
      </c>
      <c r="G12186" s="8">
        <f t="shared" si="380"/>
        <v>14</v>
      </c>
      <c r="H12186" s="8">
        <f>VLOOKUP(C12186,Products!$A$2:$F$20,6,TRUE)</f>
        <v>0.54999999999999982</v>
      </c>
      <c r="I12186" s="8">
        <f t="shared" si="381"/>
        <v>2.1999999999999993</v>
      </c>
      <c r="J12186" s="42">
        <f>VLOOKUP(B12186,Invoices!A:I,9,TRUE)</f>
        <v>2022</v>
      </c>
    </row>
    <row r="12187" spans="1:10" x14ac:dyDescent="0.15">
      <c r="A12187" t="s">
        <v>15547</v>
      </c>
      <c r="B12187" t="s">
        <v>2508</v>
      </c>
      <c r="C12187" t="s">
        <v>94</v>
      </c>
      <c r="D12187" t="s">
        <v>86</v>
      </c>
      <c r="E12187">
        <v>3</v>
      </c>
      <c r="F12187" s="8">
        <f>VLOOKUP(C12187,Products!$A$2:$E$20,5,TRUE)</f>
        <v>3.5</v>
      </c>
      <c r="G12187" s="8">
        <f t="shared" si="380"/>
        <v>10.5</v>
      </c>
      <c r="H12187" s="8">
        <f>VLOOKUP(C12187,Products!$A$2:$F$20,6,TRUE)</f>
        <v>0.54999999999999982</v>
      </c>
      <c r="I12187" s="8">
        <f t="shared" si="381"/>
        <v>1.6499999999999995</v>
      </c>
      <c r="J12187" s="42">
        <f>VLOOKUP(B12187,Invoices!A:I,9,TRUE)</f>
        <v>2022</v>
      </c>
    </row>
    <row r="12188" spans="1:10" x14ac:dyDescent="0.15">
      <c r="A12188" t="s">
        <v>15548</v>
      </c>
      <c r="B12188" t="s">
        <v>2508</v>
      </c>
      <c r="C12188" t="s">
        <v>90</v>
      </c>
      <c r="D12188" t="s">
        <v>72</v>
      </c>
      <c r="E12188">
        <v>20</v>
      </c>
      <c r="F12188" s="8">
        <f>VLOOKUP(C12188,Products!$A$2:$E$20,5,TRUE)</f>
        <v>8.9499999999999993</v>
      </c>
      <c r="G12188" s="8">
        <f t="shared" si="380"/>
        <v>179</v>
      </c>
      <c r="H12188" s="8">
        <f>VLOOKUP(C12188,Products!$A$2:$F$20,6,TRUE)</f>
        <v>5.6999999999999993</v>
      </c>
      <c r="I12188" s="8">
        <f t="shared" si="381"/>
        <v>113.99999999999999</v>
      </c>
      <c r="J12188" s="42">
        <f>VLOOKUP(B12188,Invoices!A:I,9,TRUE)</f>
        <v>2022</v>
      </c>
    </row>
    <row r="12189" spans="1:10" x14ac:dyDescent="0.15">
      <c r="A12189" t="s">
        <v>15549</v>
      </c>
      <c r="B12189" t="s">
        <v>2509</v>
      </c>
      <c r="C12189" t="s">
        <v>105</v>
      </c>
      <c r="D12189" t="s">
        <v>81</v>
      </c>
      <c r="E12189">
        <v>1</v>
      </c>
      <c r="F12189" s="8">
        <f>VLOOKUP(C12189,Products!$A$2:$E$20,5,TRUE)</f>
        <v>8.9499999999999993</v>
      </c>
      <c r="G12189" s="8">
        <f t="shared" si="380"/>
        <v>8.9499999999999993</v>
      </c>
      <c r="H12189" s="8">
        <f>VLOOKUP(C12189,Products!$A$2:$F$20,6,TRUE)</f>
        <v>3.1999999999999993</v>
      </c>
      <c r="I12189" s="8">
        <f t="shared" si="381"/>
        <v>3.1999999999999993</v>
      </c>
      <c r="J12189" s="42">
        <f>VLOOKUP(B12189,Invoices!A:I,9,TRUE)</f>
        <v>2022</v>
      </c>
    </row>
    <row r="12190" spans="1:10" x14ac:dyDescent="0.15">
      <c r="A12190" t="s">
        <v>15550</v>
      </c>
      <c r="B12190" t="s">
        <v>2509</v>
      </c>
      <c r="C12190" t="s">
        <v>90</v>
      </c>
      <c r="D12190" t="s">
        <v>72</v>
      </c>
      <c r="E12190">
        <v>2</v>
      </c>
      <c r="F12190" s="8">
        <f>VLOOKUP(C12190,Products!$A$2:$E$20,5,TRUE)</f>
        <v>8.9499999999999993</v>
      </c>
      <c r="G12190" s="8">
        <f t="shared" si="380"/>
        <v>17.899999999999999</v>
      </c>
      <c r="H12190" s="8">
        <f>VLOOKUP(C12190,Products!$A$2:$F$20,6,TRUE)</f>
        <v>5.6999999999999993</v>
      </c>
      <c r="I12190" s="8">
        <f t="shared" si="381"/>
        <v>11.399999999999999</v>
      </c>
      <c r="J12190" s="42">
        <f>VLOOKUP(B12190,Invoices!A:I,9,TRUE)</f>
        <v>2022</v>
      </c>
    </row>
    <row r="12191" spans="1:10" x14ac:dyDescent="0.15">
      <c r="A12191" t="s">
        <v>15551</v>
      </c>
      <c r="B12191" t="s">
        <v>2509</v>
      </c>
      <c r="C12191" t="s">
        <v>93</v>
      </c>
      <c r="D12191" t="s">
        <v>76</v>
      </c>
      <c r="E12191">
        <v>1</v>
      </c>
      <c r="F12191" s="8">
        <f>VLOOKUP(C12191,Products!$A$2:$E$20,5,TRUE)</f>
        <v>9.9499999999999993</v>
      </c>
      <c r="G12191" s="8">
        <f t="shared" si="380"/>
        <v>9.9499999999999993</v>
      </c>
      <c r="H12191" s="8">
        <f>VLOOKUP(C12191,Products!$A$2:$F$20,6,TRUE)</f>
        <v>1.9499999999999993</v>
      </c>
      <c r="I12191" s="8">
        <f t="shared" si="381"/>
        <v>1.9499999999999993</v>
      </c>
      <c r="J12191" s="42">
        <f>VLOOKUP(B12191,Invoices!A:I,9,TRUE)</f>
        <v>2022</v>
      </c>
    </row>
    <row r="12192" spans="1:10" x14ac:dyDescent="0.15">
      <c r="A12192" t="s">
        <v>15552</v>
      </c>
      <c r="B12192" t="s">
        <v>2510</v>
      </c>
      <c r="C12192" t="s">
        <v>94</v>
      </c>
      <c r="D12192" t="s">
        <v>86</v>
      </c>
      <c r="E12192">
        <v>10</v>
      </c>
      <c r="F12192" s="8">
        <f>VLOOKUP(C12192,Products!$A$2:$E$20,5,TRUE)</f>
        <v>3.5</v>
      </c>
      <c r="G12192" s="8">
        <f t="shared" si="380"/>
        <v>35</v>
      </c>
      <c r="H12192" s="8">
        <f>VLOOKUP(C12192,Products!$A$2:$F$20,6,TRUE)</f>
        <v>0.54999999999999982</v>
      </c>
      <c r="I12192" s="8">
        <f t="shared" si="381"/>
        <v>5.4999999999999982</v>
      </c>
      <c r="J12192" s="42">
        <f>VLOOKUP(B12192,Invoices!A:I,9,TRUE)</f>
        <v>2022</v>
      </c>
    </row>
    <row r="12193" spans="1:10" x14ac:dyDescent="0.15">
      <c r="A12193" t="s">
        <v>15553</v>
      </c>
      <c r="B12193" t="s">
        <v>2510</v>
      </c>
      <c r="C12193" t="s">
        <v>87</v>
      </c>
      <c r="D12193" t="s">
        <v>68</v>
      </c>
      <c r="E12193">
        <v>1</v>
      </c>
      <c r="F12193" s="8">
        <f>VLOOKUP(C12193,Products!$A$2:$E$20,5,TRUE)</f>
        <v>19.95</v>
      </c>
      <c r="G12193" s="8">
        <f t="shared" si="380"/>
        <v>19.95</v>
      </c>
      <c r="H12193" s="8">
        <f>VLOOKUP(C12193,Products!$A$2:$F$20,6,TRUE)</f>
        <v>7.4499999999999993</v>
      </c>
      <c r="I12193" s="8">
        <f t="shared" si="381"/>
        <v>7.4499999999999993</v>
      </c>
      <c r="J12193" s="42">
        <f>VLOOKUP(B12193,Invoices!A:I,9,TRUE)</f>
        <v>2022</v>
      </c>
    </row>
    <row r="12194" spans="1:10" x14ac:dyDescent="0.15">
      <c r="A12194" t="s">
        <v>15554</v>
      </c>
      <c r="B12194" t="s">
        <v>2510</v>
      </c>
      <c r="C12194" t="s">
        <v>104</v>
      </c>
      <c r="D12194" t="s">
        <v>71</v>
      </c>
      <c r="E12194">
        <v>2</v>
      </c>
      <c r="F12194" s="8">
        <f>VLOOKUP(C12194,Products!$A$2:$E$20,5,TRUE)</f>
        <v>2.95</v>
      </c>
      <c r="G12194" s="8">
        <f t="shared" si="380"/>
        <v>5.9</v>
      </c>
      <c r="H12194" s="8">
        <f>VLOOKUP(C12194,Products!$A$2:$F$20,6,TRUE)</f>
        <v>1.1500000000000001</v>
      </c>
      <c r="I12194" s="8">
        <f t="shared" si="381"/>
        <v>2.3000000000000003</v>
      </c>
      <c r="J12194" s="42">
        <f>VLOOKUP(B12194,Invoices!A:I,9,TRUE)</f>
        <v>2022</v>
      </c>
    </row>
    <row r="12195" spans="1:10" x14ac:dyDescent="0.15">
      <c r="A12195" t="s">
        <v>15555</v>
      </c>
      <c r="B12195" t="s">
        <v>2510</v>
      </c>
      <c r="C12195" t="s">
        <v>88</v>
      </c>
      <c r="D12195" t="s">
        <v>85</v>
      </c>
      <c r="E12195">
        <v>1</v>
      </c>
      <c r="F12195" s="8">
        <f>VLOOKUP(C12195,Products!$A$2:$E$20,5,TRUE)</f>
        <v>8.9499999999999993</v>
      </c>
      <c r="G12195" s="8">
        <f t="shared" si="380"/>
        <v>8.9499999999999993</v>
      </c>
      <c r="H12195" s="8">
        <f>VLOOKUP(C12195,Products!$A$2:$F$20,6,TRUE)</f>
        <v>5.6999999999999993</v>
      </c>
      <c r="I12195" s="8">
        <f t="shared" si="381"/>
        <v>5.6999999999999993</v>
      </c>
      <c r="J12195" s="42">
        <f>VLOOKUP(B12195,Invoices!A:I,9,TRUE)</f>
        <v>2022</v>
      </c>
    </row>
    <row r="12196" spans="1:10" x14ac:dyDescent="0.15">
      <c r="A12196" t="s">
        <v>15556</v>
      </c>
      <c r="B12196" t="s">
        <v>2510</v>
      </c>
      <c r="C12196" t="s">
        <v>105</v>
      </c>
      <c r="D12196" t="s">
        <v>81</v>
      </c>
      <c r="E12196">
        <v>1</v>
      </c>
      <c r="F12196" s="8">
        <f>VLOOKUP(C12196,Products!$A$2:$E$20,5,TRUE)</f>
        <v>8.9499999999999993</v>
      </c>
      <c r="G12196" s="8">
        <f t="shared" si="380"/>
        <v>8.9499999999999993</v>
      </c>
      <c r="H12196" s="8">
        <f>VLOOKUP(C12196,Products!$A$2:$F$20,6,TRUE)</f>
        <v>3.1999999999999993</v>
      </c>
      <c r="I12196" s="8">
        <f t="shared" si="381"/>
        <v>3.1999999999999993</v>
      </c>
      <c r="J12196" s="42">
        <f>VLOOKUP(B12196,Invoices!A:I,9,TRUE)</f>
        <v>2022</v>
      </c>
    </row>
    <row r="12197" spans="1:10" x14ac:dyDescent="0.15">
      <c r="A12197" t="s">
        <v>15557</v>
      </c>
      <c r="B12197" t="s">
        <v>2510</v>
      </c>
      <c r="C12197" t="s">
        <v>95</v>
      </c>
      <c r="D12197" t="s">
        <v>73</v>
      </c>
      <c r="E12197">
        <v>1</v>
      </c>
      <c r="F12197" s="8">
        <f>VLOOKUP(C12197,Products!$A$2:$E$20,5,TRUE)</f>
        <v>12.95</v>
      </c>
      <c r="G12197" s="8">
        <f t="shared" si="380"/>
        <v>12.95</v>
      </c>
      <c r="H12197" s="8">
        <f>VLOOKUP(C12197,Products!$A$2:$F$20,6,TRUE)</f>
        <v>4.1999999999999993</v>
      </c>
      <c r="I12197" s="8">
        <f t="shared" si="381"/>
        <v>4.1999999999999993</v>
      </c>
      <c r="J12197" s="42">
        <f>VLOOKUP(B12197,Invoices!A:I,9,TRUE)</f>
        <v>2022</v>
      </c>
    </row>
    <row r="12198" spans="1:10" x14ac:dyDescent="0.15">
      <c r="A12198" t="s">
        <v>15558</v>
      </c>
      <c r="B12198" t="s">
        <v>2510</v>
      </c>
      <c r="C12198" t="s">
        <v>103</v>
      </c>
      <c r="D12198" t="s">
        <v>77</v>
      </c>
      <c r="E12198">
        <v>50</v>
      </c>
      <c r="F12198" s="8">
        <f>VLOOKUP(C12198,Products!$A$2:$E$20,5,TRUE)</f>
        <v>8.9499999999999993</v>
      </c>
      <c r="G12198" s="8">
        <f t="shared" si="380"/>
        <v>447.49999999999994</v>
      </c>
      <c r="H12198" s="8">
        <f>VLOOKUP(C12198,Products!$A$2:$F$20,6,TRUE)</f>
        <v>3.1999999999999993</v>
      </c>
      <c r="I12198" s="8">
        <f t="shared" si="381"/>
        <v>159.99999999999997</v>
      </c>
      <c r="J12198" s="42">
        <f>VLOOKUP(B12198,Invoices!A:I,9,TRUE)</f>
        <v>2022</v>
      </c>
    </row>
    <row r="12199" spans="1:10" x14ac:dyDescent="0.15">
      <c r="A12199" t="s">
        <v>15559</v>
      </c>
      <c r="B12199" t="s">
        <v>2510</v>
      </c>
      <c r="C12199" t="s">
        <v>102</v>
      </c>
      <c r="D12199" t="s">
        <v>83</v>
      </c>
      <c r="E12199">
        <v>4</v>
      </c>
      <c r="F12199" s="8">
        <f>VLOOKUP(C12199,Products!$A$2:$E$20,5,TRUE)</f>
        <v>29.95</v>
      </c>
      <c r="G12199" s="8">
        <f t="shared" si="380"/>
        <v>119.8</v>
      </c>
      <c r="H12199" s="8">
        <f>VLOOKUP(C12199,Products!$A$2:$F$20,6,TRUE)</f>
        <v>15</v>
      </c>
      <c r="I12199" s="8">
        <f t="shared" si="381"/>
        <v>60</v>
      </c>
      <c r="J12199" s="42">
        <f>VLOOKUP(B12199,Invoices!A:I,9,TRUE)</f>
        <v>2022</v>
      </c>
    </row>
    <row r="12200" spans="1:10" x14ac:dyDescent="0.15">
      <c r="A12200" t="s">
        <v>15560</v>
      </c>
      <c r="B12200" t="s">
        <v>2510</v>
      </c>
      <c r="C12200" t="s">
        <v>97</v>
      </c>
      <c r="D12200" t="s">
        <v>74</v>
      </c>
      <c r="E12200">
        <v>4</v>
      </c>
      <c r="F12200" s="8">
        <f>VLOOKUP(C12200,Products!$A$2:$E$20,5,TRUE)</f>
        <v>1.5</v>
      </c>
      <c r="G12200" s="8">
        <f t="shared" si="380"/>
        <v>6</v>
      </c>
      <c r="H12200" s="8">
        <f>VLOOKUP(C12200,Products!$A$2:$F$20,6,TRUE)</f>
        <v>0.5</v>
      </c>
      <c r="I12200" s="8">
        <f t="shared" si="381"/>
        <v>2</v>
      </c>
      <c r="J12200" s="42">
        <f>VLOOKUP(B12200,Invoices!A:I,9,TRUE)</f>
        <v>2022</v>
      </c>
    </row>
    <row r="12201" spans="1:10" x14ac:dyDescent="0.15">
      <c r="A12201" t="s">
        <v>15561</v>
      </c>
      <c r="B12201" t="s">
        <v>2511</v>
      </c>
      <c r="C12201" t="s">
        <v>100</v>
      </c>
      <c r="D12201" t="s">
        <v>78</v>
      </c>
      <c r="E12201">
        <v>1</v>
      </c>
      <c r="F12201" s="8">
        <f>VLOOKUP(C12201,Products!$A$2:$E$20,5,TRUE)</f>
        <v>49.95</v>
      </c>
      <c r="G12201" s="8">
        <f t="shared" si="380"/>
        <v>49.95</v>
      </c>
      <c r="H12201" s="8">
        <f>VLOOKUP(C12201,Products!$A$2:$F$20,6,TRUE)</f>
        <v>19.950000000000003</v>
      </c>
      <c r="I12201" s="8">
        <f t="shared" si="381"/>
        <v>19.950000000000003</v>
      </c>
      <c r="J12201" s="42">
        <f>VLOOKUP(B12201,Invoices!A:I,9,TRUE)</f>
        <v>2022</v>
      </c>
    </row>
    <row r="12202" spans="1:10" x14ac:dyDescent="0.15">
      <c r="A12202" t="s">
        <v>15562</v>
      </c>
      <c r="B12202" t="s">
        <v>2511</v>
      </c>
      <c r="C12202" t="s">
        <v>87</v>
      </c>
      <c r="D12202" t="s">
        <v>68</v>
      </c>
      <c r="E12202">
        <v>1</v>
      </c>
      <c r="F12202" s="8">
        <f>VLOOKUP(C12202,Products!$A$2:$E$20,5,TRUE)</f>
        <v>19.95</v>
      </c>
      <c r="G12202" s="8">
        <f t="shared" si="380"/>
        <v>19.95</v>
      </c>
      <c r="H12202" s="8">
        <f>VLOOKUP(C12202,Products!$A$2:$F$20,6,TRUE)</f>
        <v>7.4499999999999993</v>
      </c>
      <c r="I12202" s="8">
        <f t="shared" si="381"/>
        <v>7.4499999999999993</v>
      </c>
      <c r="J12202" s="42">
        <f>VLOOKUP(B12202,Invoices!A:I,9,TRUE)</f>
        <v>2022</v>
      </c>
    </row>
    <row r="12203" spans="1:10" x14ac:dyDescent="0.15">
      <c r="A12203" t="s">
        <v>15563</v>
      </c>
      <c r="B12203" t="s">
        <v>2511</v>
      </c>
      <c r="C12203" t="s">
        <v>93</v>
      </c>
      <c r="D12203" t="s">
        <v>76</v>
      </c>
      <c r="E12203">
        <v>25</v>
      </c>
      <c r="F12203" s="8">
        <f>VLOOKUP(C12203,Products!$A$2:$E$20,5,TRUE)</f>
        <v>9.9499999999999993</v>
      </c>
      <c r="G12203" s="8">
        <f t="shared" si="380"/>
        <v>248.74999999999997</v>
      </c>
      <c r="H12203" s="8">
        <f>VLOOKUP(C12203,Products!$A$2:$F$20,6,TRUE)</f>
        <v>1.9499999999999993</v>
      </c>
      <c r="I12203" s="8">
        <f t="shared" si="381"/>
        <v>48.749999999999986</v>
      </c>
      <c r="J12203" s="42">
        <f>VLOOKUP(B12203,Invoices!A:I,9,TRUE)</f>
        <v>2022</v>
      </c>
    </row>
    <row r="12204" spans="1:10" x14ac:dyDescent="0.15">
      <c r="A12204" t="s">
        <v>15564</v>
      </c>
      <c r="B12204" t="s">
        <v>2511</v>
      </c>
      <c r="C12204" t="s">
        <v>90</v>
      </c>
      <c r="D12204" t="s">
        <v>72</v>
      </c>
      <c r="E12204">
        <v>2</v>
      </c>
      <c r="F12204" s="8">
        <f>VLOOKUP(C12204,Products!$A$2:$E$20,5,TRUE)</f>
        <v>8.9499999999999993</v>
      </c>
      <c r="G12204" s="8">
        <f t="shared" si="380"/>
        <v>17.899999999999999</v>
      </c>
      <c r="H12204" s="8">
        <f>VLOOKUP(C12204,Products!$A$2:$F$20,6,TRUE)</f>
        <v>5.6999999999999993</v>
      </c>
      <c r="I12204" s="8">
        <f t="shared" si="381"/>
        <v>11.399999999999999</v>
      </c>
      <c r="J12204" s="42">
        <f>VLOOKUP(B12204,Invoices!A:I,9,TRUE)</f>
        <v>2022</v>
      </c>
    </row>
    <row r="12205" spans="1:10" x14ac:dyDescent="0.15">
      <c r="A12205" t="s">
        <v>15565</v>
      </c>
      <c r="B12205" t="s">
        <v>2511</v>
      </c>
      <c r="C12205" t="s">
        <v>104</v>
      </c>
      <c r="D12205" t="s">
        <v>71</v>
      </c>
      <c r="E12205">
        <v>1</v>
      </c>
      <c r="F12205" s="8">
        <f>VLOOKUP(C12205,Products!$A$2:$E$20,5,TRUE)</f>
        <v>2.95</v>
      </c>
      <c r="G12205" s="8">
        <f t="shared" si="380"/>
        <v>2.95</v>
      </c>
      <c r="H12205" s="8">
        <f>VLOOKUP(C12205,Products!$A$2:$F$20,6,TRUE)</f>
        <v>1.1500000000000001</v>
      </c>
      <c r="I12205" s="8">
        <f t="shared" si="381"/>
        <v>1.1500000000000001</v>
      </c>
      <c r="J12205" s="42">
        <f>VLOOKUP(B12205,Invoices!A:I,9,TRUE)</f>
        <v>2022</v>
      </c>
    </row>
    <row r="12206" spans="1:10" x14ac:dyDescent="0.15">
      <c r="A12206" t="s">
        <v>15566</v>
      </c>
      <c r="B12206" t="s">
        <v>2511</v>
      </c>
      <c r="C12206" t="s">
        <v>96</v>
      </c>
      <c r="D12206" t="s">
        <v>75</v>
      </c>
      <c r="E12206">
        <v>8</v>
      </c>
      <c r="F12206" s="8">
        <f>VLOOKUP(C12206,Products!$A$2:$E$20,5,TRUE)</f>
        <v>79.95</v>
      </c>
      <c r="G12206" s="8">
        <f t="shared" si="380"/>
        <v>639.6</v>
      </c>
      <c r="H12206" s="8">
        <f>VLOOKUP(C12206,Products!$A$2:$F$20,6,TRUE)</f>
        <v>27.950000000000003</v>
      </c>
      <c r="I12206" s="8">
        <f t="shared" si="381"/>
        <v>223.60000000000002</v>
      </c>
      <c r="J12206" s="42">
        <f>VLOOKUP(B12206,Invoices!A:I,9,TRUE)</f>
        <v>2022</v>
      </c>
    </row>
    <row r="12207" spans="1:10" x14ac:dyDescent="0.15">
      <c r="A12207" t="s">
        <v>15567</v>
      </c>
      <c r="B12207" t="s">
        <v>2512</v>
      </c>
      <c r="C12207" t="s">
        <v>90</v>
      </c>
      <c r="D12207" t="s">
        <v>72</v>
      </c>
      <c r="E12207">
        <v>15</v>
      </c>
      <c r="F12207" s="8">
        <f>VLOOKUP(C12207,Products!$A$2:$E$20,5,TRUE)</f>
        <v>8.9499999999999993</v>
      </c>
      <c r="G12207" s="8">
        <f t="shared" si="380"/>
        <v>134.25</v>
      </c>
      <c r="H12207" s="8">
        <f>VLOOKUP(C12207,Products!$A$2:$F$20,6,TRUE)</f>
        <v>5.6999999999999993</v>
      </c>
      <c r="I12207" s="8">
        <f t="shared" si="381"/>
        <v>85.499999999999986</v>
      </c>
      <c r="J12207" s="42">
        <f>VLOOKUP(B12207,Invoices!A:I,9,TRUE)</f>
        <v>2022</v>
      </c>
    </row>
    <row r="12208" spans="1:10" x14ac:dyDescent="0.15">
      <c r="A12208" t="s">
        <v>15568</v>
      </c>
      <c r="B12208" t="s">
        <v>2512</v>
      </c>
      <c r="C12208" t="s">
        <v>105</v>
      </c>
      <c r="D12208" t="s">
        <v>81</v>
      </c>
      <c r="E12208">
        <v>1</v>
      </c>
      <c r="F12208" s="8">
        <f>VLOOKUP(C12208,Products!$A$2:$E$20,5,TRUE)</f>
        <v>8.9499999999999993</v>
      </c>
      <c r="G12208" s="8">
        <f t="shared" si="380"/>
        <v>8.9499999999999993</v>
      </c>
      <c r="H12208" s="8">
        <f>VLOOKUP(C12208,Products!$A$2:$F$20,6,TRUE)</f>
        <v>3.1999999999999993</v>
      </c>
      <c r="I12208" s="8">
        <f t="shared" si="381"/>
        <v>3.1999999999999993</v>
      </c>
      <c r="J12208" s="42">
        <f>VLOOKUP(B12208,Invoices!A:I,9,TRUE)</f>
        <v>2022</v>
      </c>
    </row>
    <row r="12209" spans="1:10" x14ac:dyDescent="0.15">
      <c r="A12209" t="s">
        <v>15569</v>
      </c>
      <c r="B12209" t="s">
        <v>2512</v>
      </c>
      <c r="C12209" t="s">
        <v>88</v>
      </c>
      <c r="D12209" t="s">
        <v>85</v>
      </c>
      <c r="E12209">
        <v>2</v>
      </c>
      <c r="F12209" s="8">
        <f>VLOOKUP(C12209,Products!$A$2:$E$20,5,TRUE)</f>
        <v>8.9499999999999993</v>
      </c>
      <c r="G12209" s="8">
        <f t="shared" si="380"/>
        <v>17.899999999999999</v>
      </c>
      <c r="H12209" s="8">
        <f>VLOOKUP(C12209,Products!$A$2:$F$20,6,TRUE)</f>
        <v>5.6999999999999993</v>
      </c>
      <c r="I12209" s="8">
        <f t="shared" si="381"/>
        <v>11.399999999999999</v>
      </c>
      <c r="J12209" s="42">
        <f>VLOOKUP(B12209,Invoices!A:I,9,TRUE)</f>
        <v>2022</v>
      </c>
    </row>
    <row r="12210" spans="1:10" x14ac:dyDescent="0.15">
      <c r="A12210" t="s">
        <v>15570</v>
      </c>
      <c r="B12210" t="s">
        <v>2512</v>
      </c>
      <c r="C12210" t="s">
        <v>93</v>
      </c>
      <c r="D12210" t="s">
        <v>76</v>
      </c>
      <c r="E12210">
        <v>2</v>
      </c>
      <c r="F12210" s="8">
        <f>VLOOKUP(C12210,Products!$A$2:$E$20,5,TRUE)</f>
        <v>9.9499999999999993</v>
      </c>
      <c r="G12210" s="8">
        <f t="shared" si="380"/>
        <v>19.899999999999999</v>
      </c>
      <c r="H12210" s="8">
        <f>VLOOKUP(C12210,Products!$A$2:$F$20,6,TRUE)</f>
        <v>1.9499999999999993</v>
      </c>
      <c r="I12210" s="8">
        <f t="shared" si="381"/>
        <v>3.8999999999999986</v>
      </c>
      <c r="J12210" s="42">
        <f>VLOOKUP(B12210,Invoices!A:I,9,TRUE)</f>
        <v>2022</v>
      </c>
    </row>
    <row r="12211" spans="1:10" x14ac:dyDescent="0.15">
      <c r="A12211" t="s">
        <v>15571</v>
      </c>
      <c r="B12211" t="s">
        <v>2512</v>
      </c>
      <c r="C12211" t="s">
        <v>96</v>
      </c>
      <c r="D12211" t="s">
        <v>75</v>
      </c>
      <c r="E12211">
        <v>30</v>
      </c>
      <c r="F12211" s="8">
        <f>VLOOKUP(C12211,Products!$A$2:$E$20,5,TRUE)</f>
        <v>79.95</v>
      </c>
      <c r="G12211" s="8">
        <f t="shared" si="380"/>
        <v>2398.5</v>
      </c>
      <c r="H12211" s="8">
        <f>VLOOKUP(C12211,Products!$A$2:$F$20,6,TRUE)</f>
        <v>27.950000000000003</v>
      </c>
      <c r="I12211" s="8">
        <f t="shared" si="381"/>
        <v>838.50000000000011</v>
      </c>
      <c r="J12211" s="42">
        <f>VLOOKUP(B12211,Invoices!A:I,9,TRUE)</f>
        <v>2022</v>
      </c>
    </row>
    <row r="12212" spans="1:10" x14ac:dyDescent="0.15">
      <c r="A12212" t="s">
        <v>15572</v>
      </c>
      <c r="B12212" t="s">
        <v>2512</v>
      </c>
      <c r="C12212" t="s">
        <v>102</v>
      </c>
      <c r="D12212" t="s">
        <v>83</v>
      </c>
      <c r="E12212">
        <v>1</v>
      </c>
      <c r="F12212" s="8">
        <f>VLOOKUP(C12212,Products!$A$2:$E$20,5,TRUE)</f>
        <v>29.95</v>
      </c>
      <c r="G12212" s="8">
        <f t="shared" si="380"/>
        <v>29.95</v>
      </c>
      <c r="H12212" s="8">
        <f>VLOOKUP(C12212,Products!$A$2:$F$20,6,TRUE)</f>
        <v>15</v>
      </c>
      <c r="I12212" s="8">
        <f t="shared" si="381"/>
        <v>15</v>
      </c>
      <c r="J12212" s="42">
        <f>VLOOKUP(B12212,Invoices!A:I,9,TRUE)</f>
        <v>2022</v>
      </c>
    </row>
    <row r="12213" spans="1:10" x14ac:dyDescent="0.15">
      <c r="A12213" t="s">
        <v>15573</v>
      </c>
      <c r="B12213" t="s">
        <v>2512</v>
      </c>
      <c r="C12213" t="s">
        <v>89</v>
      </c>
      <c r="D12213" t="s">
        <v>80</v>
      </c>
      <c r="E12213">
        <v>1</v>
      </c>
      <c r="F12213" s="8">
        <f>VLOOKUP(C12213,Products!$A$2:$E$20,5,TRUE)</f>
        <v>15.95</v>
      </c>
      <c r="G12213" s="8">
        <f t="shared" si="380"/>
        <v>15.95</v>
      </c>
      <c r="H12213" s="8">
        <f>VLOOKUP(C12213,Products!$A$2:$F$20,6,TRUE)</f>
        <v>6</v>
      </c>
      <c r="I12213" s="8">
        <f t="shared" si="381"/>
        <v>6</v>
      </c>
      <c r="J12213" s="42">
        <f>VLOOKUP(B12213,Invoices!A:I,9,TRUE)</f>
        <v>2022</v>
      </c>
    </row>
    <row r="12214" spans="1:10" x14ac:dyDescent="0.15">
      <c r="A12214" t="s">
        <v>15574</v>
      </c>
      <c r="B12214" t="s">
        <v>2513</v>
      </c>
      <c r="C12214" t="s">
        <v>92</v>
      </c>
      <c r="D12214" t="s">
        <v>82</v>
      </c>
      <c r="E12214">
        <v>2</v>
      </c>
      <c r="F12214" s="8">
        <f>VLOOKUP(C12214,Products!$A$2:$E$20,5,TRUE)</f>
        <v>19.95</v>
      </c>
      <c r="G12214" s="8">
        <f t="shared" si="380"/>
        <v>39.9</v>
      </c>
      <c r="H12214" s="8">
        <f>VLOOKUP(C12214,Products!$A$2:$F$20,6,TRUE)</f>
        <v>7.4499999999999993</v>
      </c>
      <c r="I12214" s="8">
        <f t="shared" si="381"/>
        <v>14.899999999999999</v>
      </c>
      <c r="J12214" s="42">
        <f>VLOOKUP(B12214,Invoices!A:I,9,TRUE)</f>
        <v>2022</v>
      </c>
    </row>
    <row r="12215" spans="1:10" x14ac:dyDescent="0.15">
      <c r="A12215" t="s">
        <v>15575</v>
      </c>
      <c r="B12215" t="s">
        <v>2514</v>
      </c>
      <c r="C12215" t="s">
        <v>105</v>
      </c>
      <c r="D12215" t="s">
        <v>81</v>
      </c>
      <c r="E12215">
        <v>24</v>
      </c>
      <c r="F12215" s="8">
        <f>VLOOKUP(C12215,Products!$A$2:$E$20,5,TRUE)</f>
        <v>8.9499999999999993</v>
      </c>
      <c r="G12215" s="8">
        <f t="shared" si="380"/>
        <v>214.79999999999998</v>
      </c>
      <c r="H12215" s="8">
        <f>VLOOKUP(C12215,Products!$A$2:$F$20,6,TRUE)</f>
        <v>3.1999999999999993</v>
      </c>
      <c r="I12215" s="8">
        <f t="shared" si="381"/>
        <v>76.799999999999983</v>
      </c>
      <c r="J12215" s="42">
        <f>VLOOKUP(B12215,Invoices!A:I,9,TRUE)</f>
        <v>2022</v>
      </c>
    </row>
    <row r="12216" spans="1:10" x14ac:dyDescent="0.15">
      <c r="A12216" t="s">
        <v>15576</v>
      </c>
      <c r="B12216" t="s">
        <v>2514</v>
      </c>
      <c r="C12216" t="s">
        <v>89</v>
      </c>
      <c r="D12216" t="s">
        <v>80</v>
      </c>
      <c r="E12216">
        <v>1</v>
      </c>
      <c r="F12216" s="8">
        <f>VLOOKUP(C12216,Products!$A$2:$E$20,5,TRUE)</f>
        <v>15.95</v>
      </c>
      <c r="G12216" s="8">
        <f t="shared" si="380"/>
        <v>15.95</v>
      </c>
      <c r="H12216" s="8">
        <f>VLOOKUP(C12216,Products!$A$2:$F$20,6,TRUE)</f>
        <v>6</v>
      </c>
      <c r="I12216" s="8">
        <f t="shared" si="381"/>
        <v>6</v>
      </c>
      <c r="J12216" s="42">
        <f>VLOOKUP(B12216,Invoices!A:I,9,TRUE)</f>
        <v>2022</v>
      </c>
    </row>
    <row r="12217" spans="1:10" x14ac:dyDescent="0.15">
      <c r="A12217" t="s">
        <v>15577</v>
      </c>
      <c r="B12217" t="s">
        <v>2515</v>
      </c>
      <c r="C12217" t="s">
        <v>90</v>
      </c>
      <c r="D12217" t="s">
        <v>72</v>
      </c>
      <c r="E12217">
        <v>1</v>
      </c>
      <c r="F12217" s="8">
        <f>VLOOKUP(C12217,Products!$A$2:$E$20,5,TRUE)</f>
        <v>8.9499999999999993</v>
      </c>
      <c r="G12217" s="8">
        <f t="shared" si="380"/>
        <v>8.9499999999999993</v>
      </c>
      <c r="H12217" s="8">
        <f>VLOOKUP(C12217,Products!$A$2:$F$20,6,TRUE)</f>
        <v>5.6999999999999993</v>
      </c>
      <c r="I12217" s="8">
        <f t="shared" si="381"/>
        <v>5.6999999999999993</v>
      </c>
      <c r="J12217" s="42">
        <f>VLOOKUP(B12217,Invoices!A:I,9,TRUE)</f>
        <v>2022</v>
      </c>
    </row>
    <row r="12218" spans="1:10" x14ac:dyDescent="0.15">
      <c r="A12218" t="s">
        <v>15578</v>
      </c>
      <c r="B12218" t="s">
        <v>2515</v>
      </c>
      <c r="C12218" t="s">
        <v>93</v>
      </c>
      <c r="D12218" t="s">
        <v>76</v>
      </c>
      <c r="E12218">
        <v>12</v>
      </c>
      <c r="F12218" s="8">
        <f>VLOOKUP(C12218,Products!$A$2:$E$20,5,TRUE)</f>
        <v>9.9499999999999993</v>
      </c>
      <c r="G12218" s="8">
        <f t="shared" si="380"/>
        <v>119.39999999999999</v>
      </c>
      <c r="H12218" s="8">
        <f>VLOOKUP(C12218,Products!$A$2:$F$20,6,TRUE)</f>
        <v>1.9499999999999993</v>
      </c>
      <c r="I12218" s="8">
        <f t="shared" si="381"/>
        <v>23.399999999999991</v>
      </c>
      <c r="J12218" s="42">
        <f>VLOOKUP(B12218,Invoices!A:I,9,TRUE)</f>
        <v>2022</v>
      </c>
    </row>
    <row r="12219" spans="1:10" x14ac:dyDescent="0.15">
      <c r="A12219" t="s">
        <v>15579</v>
      </c>
      <c r="B12219" t="s">
        <v>2515</v>
      </c>
      <c r="C12219" t="s">
        <v>92</v>
      </c>
      <c r="D12219" t="s">
        <v>82</v>
      </c>
      <c r="E12219">
        <v>5</v>
      </c>
      <c r="F12219" s="8">
        <f>VLOOKUP(C12219,Products!$A$2:$E$20,5,TRUE)</f>
        <v>19.95</v>
      </c>
      <c r="G12219" s="8">
        <f t="shared" si="380"/>
        <v>99.75</v>
      </c>
      <c r="H12219" s="8">
        <f>VLOOKUP(C12219,Products!$A$2:$F$20,6,TRUE)</f>
        <v>7.4499999999999993</v>
      </c>
      <c r="I12219" s="8">
        <f t="shared" si="381"/>
        <v>37.25</v>
      </c>
      <c r="J12219" s="42">
        <f>VLOOKUP(B12219,Invoices!A:I,9,TRUE)</f>
        <v>2022</v>
      </c>
    </row>
    <row r="12220" spans="1:10" x14ac:dyDescent="0.15">
      <c r="A12220" t="s">
        <v>15580</v>
      </c>
      <c r="B12220" t="s">
        <v>2515</v>
      </c>
      <c r="C12220" t="s">
        <v>99</v>
      </c>
      <c r="D12220" t="s">
        <v>84</v>
      </c>
      <c r="E12220">
        <v>5</v>
      </c>
      <c r="F12220" s="8">
        <f>VLOOKUP(C12220,Products!$A$2:$E$20,5,TRUE)</f>
        <v>3.5</v>
      </c>
      <c r="G12220" s="8">
        <f t="shared" si="380"/>
        <v>17.5</v>
      </c>
      <c r="H12220" s="8">
        <f>VLOOKUP(C12220,Products!$A$2:$F$20,6,TRUE)</f>
        <v>0.54999999999999982</v>
      </c>
      <c r="I12220" s="8">
        <f t="shared" si="381"/>
        <v>2.7499999999999991</v>
      </c>
      <c r="J12220" s="42">
        <f>VLOOKUP(B12220,Invoices!A:I,9,TRUE)</f>
        <v>2022</v>
      </c>
    </row>
    <row r="12221" spans="1:10" x14ac:dyDescent="0.15">
      <c r="A12221" t="s">
        <v>15581</v>
      </c>
      <c r="B12221" t="s">
        <v>2516</v>
      </c>
      <c r="C12221" t="s">
        <v>90</v>
      </c>
      <c r="D12221" t="s">
        <v>72</v>
      </c>
      <c r="E12221">
        <v>4</v>
      </c>
      <c r="F12221" s="8">
        <f>VLOOKUP(C12221,Products!$A$2:$E$20,5,TRUE)</f>
        <v>8.9499999999999993</v>
      </c>
      <c r="G12221" s="8">
        <f t="shared" si="380"/>
        <v>35.799999999999997</v>
      </c>
      <c r="H12221" s="8">
        <f>VLOOKUP(C12221,Products!$A$2:$F$20,6,TRUE)</f>
        <v>5.6999999999999993</v>
      </c>
      <c r="I12221" s="8">
        <f t="shared" si="381"/>
        <v>22.799999999999997</v>
      </c>
      <c r="J12221" s="42">
        <f>VLOOKUP(B12221,Invoices!A:I,9,TRUE)</f>
        <v>2022</v>
      </c>
    </row>
    <row r="12222" spans="1:10" x14ac:dyDescent="0.15">
      <c r="A12222" t="s">
        <v>15582</v>
      </c>
      <c r="B12222" t="s">
        <v>2516</v>
      </c>
      <c r="C12222" t="s">
        <v>96</v>
      </c>
      <c r="D12222" t="s">
        <v>75</v>
      </c>
      <c r="E12222">
        <v>1</v>
      </c>
      <c r="F12222" s="8">
        <f>VLOOKUP(C12222,Products!$A$2:$E$20,5,TRUE)</f>
        <v>79.95</v>
      </c>
      <c r="G12222" s="8">
        <f t="shared" si="380"/>
        <v>79.95</v>
      </c>
      <c r="H12222" s="8">
        <f>VLOOKUP(C12222,Products!$A$2:$F$20,6,TRUE)</f>
        <v>27.950000000000003</v>
      </c>
      <c r="I12222" s="8">
        <f t="shared" si="381"/>
        <v>27.950000000000003</v>
      </c>
      <c r="J12222" s="42">
        <f>VLOOKUP(B12222,Invoices!A:I,9,TRUE)</f>
        <v>2022</v>
      </c>
    </row>
    <row r="12223" spans="1:10" x14ac:dyDescent="0.15">
      <c r="A12223" t="s">
        <v>15583</v>
      </c>
      <c r="B12223" t="s">
        <v>2516</v>
      </c>
      <c r="C12223" t="s">
        <v>102</v>
      </c>
      <c r="D12223" t="s">
        <v>83</v>
      </c>
      <c r="E12223">
        <v>2</v>
      </c>
      <c r="F12223" s="8">
        <f>VLOOKUP(C12223,Products!$A$2:$E$20,5,TRUE)</f>
        <v>29.95</v>
      </c>
      <c r="G12223" s="8">
        <f t="shared" si="380"/>
        <v>59.9</v>
      </c>
      <c r="H12223" s="8">
        <f>VLOOKUP(C12223,Products!$A$2:$F$20,6,TRUE)</f>
        <v>15</v>
      </c>
      <c r="I12223" s="8">
        <f t="shared" si="381"/>
        <v>30</v>
      </c>
      <c r="J12223" s="42">
        <f>VLOOKUP(B12223,Invoices!A:I,9,TRUE)</f>
        <v>2022</v>
      </c>
    </row>
    <row r="12224" spans="1:10" x14ac:dyDescent="0.15">
      <c r="A12224" t="s">
        <v>15584</v>
      </c>
      <c r="B12224" t="s">
        <v>2516</v>
      </c>
      <c r="C12224" t="s">
        <v>105</v>
      </c>
      <c r="D12224" t="s">
        <v>81</v>
      </c>
      <c r="E12224">
        <v>1</v>
      </c>
      <c r="F12224" s="8">
        <f>VLOOKUP(C12224,Products!$A$2:$E$20,5,TRUE)</f>
        <v>8.9499999999999993</v>
      </c>
      <c r="G12224" s="8">
        <f t="shared" si="380"/>
        <v>8.9499999999999993</v>
      </c>
      <c r="H12224" s="8">
        <f>VLOOKUP(C12224,Products!$A$2:$F$20,6,TRUE)</f>
        <v>3.1999999999999993</v>
      </c>
      <c r="I12224" s="8">
        <f t="shared" si="381"/>
        <v>3.1999999999999993</v>
      </c>
      <c r="J12224" s="42">
        <f>VLOOKUP(B12224,Invoices!A:I,9,TRUE)</f>
        <v>2022</v>
      </c>
    </row>
    <row r="12225" spans="1:10" x14ac:dyDescent="0.15">
      <c r="A12225" t="s">
        <v>15585</v>
      </c>
      <c r="B12225" t="s">
        <v>2516</v>
      </c>
      <c r="C12225" t="s">
        <v>92</v>
      </c>
      <c r="D12225" t="s">
        <v>82</v>
      </c>
      <c r="E12225">
        <v>6</v>
      </c>
      <c r="F12225" s="8">
        <f>VLOOKUP(C12225,Products!$A$2:$E$20,5,TRUE)</f>
        <v>19.95</v>
      </c>
      <c r="G12225" s="8">
        <f t="shared" si="380"/>
        <v>119.69999999999999</v>
      </c>
      <c r="H12225" s="8">
        <f>VLOOKUP(C12225,Products!$A$2:$F$20,6,TRUE)</f>
        <v>7.4499999999999993</v>
      </c>
      <c r="I12225" s="8">
        <f t="shared" si="381"/>
        <v>44.699999999999996</v>
      </c>
      <c r="J12225" s="42">
        <f>VLOOKUP(B12225,Invoices!A:I,9,TRUE)</f>
        <v>2022</v>
      </c>
    </row>
    <row r="12226" spans="1:10" x14ac:dyDescent="0.15">
      <c r="A12226" t="s">
        <v>15586</v>
      </c>
      <c r="B12226" t="s">
        <v>2517</v>
      </c>
      <c r="C12226" t="s">
        <v>104</v>
      </c>
      <c r="D12226" t="s">
        <v>71</v>
      </c>
      <c r="E12226">
        <v>1</v>
      </c>
      <c r="F12226" s="8">
        <f>VLOOKUP(C12226,Products!$A$2:$E$20,5,TRUE)</f>
        <v>2.95</v>
      </c>
      <c r="G12226" s="8">
        <f t="shared" si="380"/>
        <v>2.95</v>
      </c>
      <c r="H12226" s="8">
        <f>VLOOKUP(C12226,Products!$A$2:$F$20,6,TRUE)</f>
        <v>1.1500000000000001</v>
      </c>
      <c r="I12226" s="8">
        <f t="shared" si="381"/>
        <v>1.1500000000000001</v>
      </c>
      <c r="J12226" s="42">
        <f>VLOOKUP(B12226,Invoices!A:I,9,TRUE)</f>
        <v>2022</v>
      </c>
    </row>
    <row r="12227" spans="1:10" x14ac:dyDescent="0.15">
      <c r="A12227" t="s">
        <v>15587</v>
      </c>
      <c r="B12227" t="s">
        <v>2518</v>
      </c>
      <c r="C12227" t="s">
        <v>92</v>
      </c>
      <c r="D12227" t="s">
        <v>82</v>
      </c>
      <c r="E12227">
        <v>1</v>
      </c>
      <c r="F12227" s="8">
        <f>VLOOKUP(C12227,Products!$A$2:$E$20,5,TRUE)</f>
        <v>19.95</v>
      </c>
      <c r="G12227" s="8">
        <f t="shared" ref="G12227:G12290" si="382">F12227*E12227</f>
        <v>19.95</v>
      </c>
      <c r="H12227" s="8">
        <f>VLOOKUP(C12227,Products!$A$2:$F$20,6,TRUE)</f>
        <v>7.4499999999999993</v>
      </c>
      <c r="I12227" s="8">
        <f t="shared" ref="I12227:I12290" si="383">H12227*E12227</f>
        <v>7.4499999999999993</v>
      </c>
      <c r="J12227" s="42">
        <f>VLOOKUP(B12227,Invoices!A:I,9,TRUE)</f>
        <v>2022</v>
      </c>
    </row>
    <row r="12228" spans="1:10" x14ac:dyDescent="0.15">
      <c r="A12228" t="s">
        <v>15588</v>
      </c>
      <c r="B12228" t="s">
        <v>2518</v>
      </c>
      <c r="C12228" t="s">
        <v>90</v>
      </c>
      <c r="D12228" t="s">
        <v>72</v>
      </c>
      <c r="E12228">
        <v>2</v>
      </c>
      <c r="F12228" s="8">
        <f>VLOOKUP(C12228,Products!$A$2:$E$20,5,TRUE)</f>
        <v>8.9499999999999993</v>
      </c>
      <c r="G12228" s="8">
        <f t="shared" si="382"/>
        <v>17.899999999999999</v>
      </c>
      <c r="H12228" s="8">
        <f>VLOOKUP(C12228,Products!$A$2:$F$20,6,TRUE)</f>
        <v>5.6999999999999993</v>
      </c>
      <c r="I12228" s="8">
        <f t="shared" si="383"/>
        <v>11.399999999999999</v>
      </c>
      <c r="J12228" s="42">
        <f>VLOOKUP(B12228,Invoices!A:I,9,TRUE)</f>
        <v>2022</v>
      </c>
    </row>
    <row r="12229" spans="1:10" x14ac:dyDescent="0.15">
      <c r="A12229" t="s">
        <v>15589</v>
      </c>
      <c r="B12229" t="s">
        <v>2518</v>
      </c>
      <c r="C12229" t="s">
        <v>102</v>
      </c>
      <c r="D12229" t="s">
        <v>83</v>
      </c>
      <c r="E12229">
        <v>2</v>
      </c>
      <c r="F12229" s="8">
        <f>VLOOKUP(C12229,Products!$A$2:$E$20,5,TRUE)</f>
        <v>29.95</v>
      </c>
      <c r="G12229" s="8">
        <f t="shared" si="382"/>
        <v>59.9</v>
      </c>
      <c r="H12229" s="8">
        <f>VLOOKUP(C12229,Products!$A$2:$F$20,6,TRUE)</f>
        <v>15</v>
      </c>
      <c r="I12229" s="8">
        <f t="shared" si="383"/>
        <v>30</v>
      </c>
      <c r="J12229" s="42">
        <f>VLOOKUP(B12229,Invoices!A:I,9,TRUE)</f>
        <v>2022</v>
      </c>
    </row>
    <row r="12230" spans="1:10" x14ac:dyDescent="0.15">
      <c r="A12230" t="s">
        <v>15590</v>
      </c>
      <c r="B12230" t="s">
        <v>2518</v>
      </c>
      <c r="C12230" t="s">
        <v>104</v>
      </c>
      <c r="D12230" t="s">
        <v>71</v>
      </c>
      <c r="E12230">
        <v>4</v>
      </c>
      <c r="F12230" s="8">
        <f>VLOOKUP(C12230,Products!$A$2:$E$20,5,TRUE)</f>
        <v>2.95</v>
      </c>
      <c r="G12230" s="8">
        <f t="shared" si="382"/>
        <v>11.8</v>
      </c>
      <c r="H12230" s="8">
        <f>VLOOKUP(C12230,Products!$A$2:$F$20,6,TRUE)</f>
        <v>1.1500000000000001</v>
      </c>
      <c r="I12230" s="8">
        <f t="shared" si="383"/>
        <v>4.6000000000000005</v>
      </c>
      <c r="J12230" s="42">
        <f>VLOOKUP(B12230,Invoices!A:I,9,TRUE)</f>
        <v>2022</v>
      </c>
    </row>
    <row r="12231" spans="1:10" x14ac:dyDescent="0.15">
      <c r="A12231" t="s">
        <v>15591</v>
      </c>
      <c r="B12231" t="s">
        <v>2519</v>
      </c>
      <c r="C12231" t="s">
        <v>104</v>
      </c>
      <c r="D12231" t="s">
        <v>71</v>
      </c>
      <c r="E12231">
        <v>4</v>
      </c>
      <c r="F12231" s="8">
        <f>VLOOKUP(C12231,Products!$A$2:$E$20,5,TRUE)</f>
        <v>2.95</v>
      </c>
      <c r="G12231" s="8">
        <f t="shared" si="382"/>
        <v>11.8</v>
      </c>
      <c r="H12231" s="8">
        <f>VLOOKUP(C12231,Products!$A$2:$F$20,6,TRUE)</f>
        <v>1.1500000000000001</v>
      </c>
      <c r="I12231" s="8">
        <f t="shared" si="383"/>
        <v>4.6000000000000005</v>
      </c>
      <c r="J12231" s="42">
        <f>VLOOKUP(B12231,Invoices!A:I,9,TRUE)</f>
        <v>2022</v>
      </c>
    </row>
    <row r="12232" spans="1:10" x14ac:dyDescent="0.15">
      <c r="A12232" t="s">
        <v>15592</v>
      </c>
      <c r="B12232" t="s">
        <v>2519</v>
      </c>
      <c r="C12232" t="s">
        <v>89</v>
      </c>
      <c r="D12232" t="s">
        <v>80</v>
      </c>
      <c r="E12232">
        <v>50</v>
      </c>
      <c r="F12232" s="8">
        <f>VLOOKUP(C12232,Products!$A$2:$E$20,5,TRUE)</f>
        <v>15.95</v>
      </c>
      <c r="G12232" s="8">
        <f t="shared" si="382"/>
        <v>797.5</v>
      </c>
      <c r="H12232" s="8">
        <f>VLOOKUP(C12232,Products!$A$2:$F$20,6,TRUE)</f>
        <v>6</v>
      </c>
      <c r="I12232" s="8">
        <f t="shared" si="383"/>
        <v>300</v>
      </c>
      <c r="J12232" s="42">
        <f>VLOOKUP(B12232,Invoices!A:I,9,TRUE)</f>
        <v>2022</v>
      </c>
    </row>
    <row r="12233" spans="1:10" x14ac:dyDescent="0.15">
      <c r="A12233" t="s">
        <v>15593</v>
      </c>
      <c r="B12233" t="s">
        <v>2519</v>
      </c>
      <c r="C12233" t="s">
        <v>87</v>
      </c>
      <c r="D12233" t="s">
        <v>68</v>
      </c>
      <c r="E12233">
        <v>25</v>
      </c>
      <c r="F12233" s="8">
        <f>VLOOKUP(C12233,Products!$A$2:$E$20,5,TRUE)</f>
        <v>19.95</v>
      </c>
      <c r="G12233" s="8">
        <f t="shared" si="382"/>
        <v>498.75</v>
      </c>
      <c r="H12233" s="8">
        <f>VLOOKUP(C12233,Products!$A$2:$F$20,6,TRUE)</f>
        <v>7.4499999999999993</v>
      </c>
      <c r="I12233" s="8">
        <f t="shared" si="383"/>
        <v>186.24999999999997</v>
      </c>
      <c r="J12233" s="42">
        <f>VLOOKUP(B12233,Invoices!A:I,9,TRUE)</f>
        <v>2022</v>
      </c>
    </row>
    <row r="12234" spans="1:10" x14ac:dyDescent="0.15">
      <c r="A12234" t="s">
        <v>15594</v>
      </c>
      <c r="B12234" t="s">
        <v>2519</v>
      </c>
      <c r="C12234" t="s">
        <v>90</v>
      </c>
      <c r="D12234" t="s">
        <v>72</v>
      </c>
      <c r="E12234">
        <v>12</v>
      </c>
      <c r="F12234" s="8">
        <f>VLOOKUP(C12234,Products!$A$2:$E$20,5,TRUE)</f>
        <v>8.9499999999999993</v>
      </c>
      <c r="G12234" s="8">
        <f t="shared" si="382"/>
        <v>107.39999999999999</v>
      </c>
      <c r="H12234" s="8">
        <f>VLOOKUP(C12234,Products!$A$2:$F$20,6,TRUE)</f>
        <v>5.6999999999999993</v>
      </c>
      <c r="I12234" s="8">
        <f t="shared" si="383"/>
        <v>68.399999999999991</v>
      </c>
      <c r="J12234" s="42">
        <f>VLOOKUP(B12234,Invoices!A:I,9,TRUE)</f>
        <v>2022</v>
      </c>
    </row>
    <row r="12235" spans="1:10" x14ac:dyDescent="0.15">
      <c r="A12235" t="s">
        <v>15595</v>
      </c>
      <c r="B12235" t="s">
        <v>2519</v>
      </c>
      <c r="C12235" t="s">
        <v>96</v>
      </c>
      <c r="D12235" t="s">
        <v>75</v>
      </c>
      <c r="E12235">
        <v>12</v>
      </c>
      <c r="F12235" s="8">
        <f>VLOOKUP(C12235,Products!$A$2:$E$20,5,TRUE)</f>
        <v>79.95</v>
      </c>
      <c r="G12235" s="8">
        <f t="shared" si="382"/>
        <v>959.40000000000009</v>
      </c>
      <c r="H12235" s="8">
        <f>VLOOKUP(C12235,Products!$A$2:$F$20,6,TRUE)</f>
        <v>27.950000000000003</v>
      </c>
      <c r="I12235" s="8">
        <f t="shared" si="383"/>
        <v>335.40000000000003</v>
      </c>
      <c r="J12235" s="42">
        <f>VLOOKUP(B12235,Invoices!A:I,9,TRUE)</f>
        <v>2022</v>
      </c>
    </row>
    <row r="12236" spans="1:10" x14ac:dyDescent="0.15">
      <c r="A12236" t="s">
        <v>15596</v>
      </c>
      <c r="B12236" t="s">
        <v>2520</v>
      </c>
      <c r="C12236" t="s">
        <v>104</v>
      </c>
      <c r="D12236" t="s">
        <v>71</v>
      </c>
      <c r="E12236">
        <v>20</v>
      </c>
      <c r="F12236" s="8">
        <f>VLOOKUP(C12236,Products!$A$2:$E$20,5,TRUE)</f>
        <v>2.95</v>
      </c>
      <c r="G12236" s="8">
        <f t="shared" si="382"/>
        <v>59</v>
      </c>
      <c r="H12236" s="8">
        <f>VLOOKUP(C12236,Products!$A$2:$F$20,6,TRUE)</f>
        <v>1.1500000000000001</v>
      </c>
      <c r="I12236" s="8">
        <f t="shared" si="383"/>
        <v>23.000000000000004</v>
      </c>
      <c r="J12236" s="42">
        <f>VLOOKUP(B12236,Invoices!A:I,9,TRUE)</f>
        <v>2022</v>
      </c>
    </row>
    <row r="12237" spans="1:10" x14ac:dyDescent="0.15">
      <c r="A12237" t="s">
        <v>15597</v>
      </c>
      <c r="B12237" t="s">
        <v>2521</v>
      </c>
      <c r="C12237" t="s">
        <v>94</v>
      </c>
      <c r="D12237" t="s">
        <v>86</v>
      </c>
      <c r="E12237">
        <v>1</v>
      </c>
      <c r="F12237" s="8">
        <f>VLOOKUP(C12237,Products!$A$2:$E$20,5,TRUE)</f>
        <v>3.5</v>
      </c>
      <c r="G12237" s="8">
        <f t="shared" si="382"/>
        <v>3.5</v>
      </c>
      <c r="H12237" s="8">
        <f>VLOOKUP(C12237,Products!$A$2:$F$20,6,TRUE)</f>
        <v>0.54999999999999982</v>
      </c>
      <c r="I12237" s="8">
        <f t="shared" si="383"/>
        <v>0.54999999999999982</v>
      </c>
      <c r="J12237" s="42">
        <f>VLOOKUP(B12237,Invoices!A:I,9,TRUE)</f>
        <v>2022</v>
      </c>
    </row>
    <row r="12238" spans="1:10" x14ac:dyDescent="0.15">
      <c r="A12238" t="s">
        <v>15598</v>
      </c>
      <c r="B12238" t="s">
        <v>2521</v>
      </c>
      <c r="C12238" t="s">
        <v>96</v>
      </c>
      <c r="D12238" t="s">
        <v>75</v>
      </c>
      <c r="E12238">
        <v>1</v>
      </c>
      <c r="F12238" s="8">
        <f>VLOOKUP(C12238,Products!$A$2:$E$20,5,TRUE)</f>
        <v>79.95</v>
      </c>
      <c r="G12238" s="8">
        <f t="shared" si="382"/>
        <v>79.95</v>
      </c>
      <c r="H12238" s="8">
        <f>VLOOKUP(C12238,Products!$A$2:$F$20,6,TRUE)</f>
        <v>27.950000000000003</v>
      </c>
      <c r="I12238" s="8">
        <f t="shared" si="383"/>
        <v>27.950000000000003</v>
      </c>
      <c r="J12238" s="42">
        <f>VLOOKUP(B12238,Invoices!A:I,9,TRUE)</f>
        <v>2022</v>
      </c>
    </row>
    <row r="12239" spans="1:10" x14ac:dyDescent="0.15">
      <c r="A12239" t="s">
        <v>15599</v>
      </c>
      <c r="B12239" t="s">
        <v>2521</v>
      </c>
      <c r="C12239" t="s">
        <v>88</v>
      </c>
      <c r="D12239" t="s">
        <v>85</v>
      </c>
      <c r="E12239">
        <v>5</v>
      </c>
      <c r="F12239" s="8">
        <f>VLOOKUP(C12239,Products!$A$2:$E$20,5,TRUE)</f>
        <v>8.9499999999999993</v>
      </c>
      <c r="G12239" s="8">
        <f t="shared" si="382"/>
        <v>44.75</v>
      </c>
      <c r="H12239" s="8">
        <f>VLOOKUP(C12239,Products!$A$2:$F$20,6,TRUE)</f>
        <v>5.6999999999999993</v>
      </c>
      <c r="I12239" s="8">
        <f t="shared" si="383"/>
        <v>28.499999999999996</v>
      </c>
      <c r="J12239" s="42">
        <f>VLOOKUP(B12239,Invoices!A:I,9,TRUE)</f>
        <v>2022</v>
      </c>
    </row>
    <row r="12240" spans="1:10" x14ac:dyDescent="0.15">
      <c r="A12240" t="s">
        <v>15600</v>
      </c>
      <c r="B12240" t="s">
        <v>2522</v>
      </c>
      <c r="C12240" t="s">
        <v>89</v>
      </c>
      <c r="D12240" t="s">
        <v>80</v>
      </c>
      <c r="E12240">
        <v>1</v>
      </c>
      <c r="F12240" s="8">
        <f>VLOOKUP(C12240,Products!$A$2:$E$20,5,TRUE)</f>
        <v>15.95</v>
      </c>
      <c r="G12240" s="8">
        <f t="shared" si="382"/>
        <v>15.95</v>
      </c>
      <c r="H12240" s="8">
        <f>VLOOKUP(C12240,Products!$A$2:$F$20,6,TRUE)</f>
        <v>6</v>
      </c>
      <c r="I12240" s="8">
        <f t="shared" si="383"/>
        <v>6</v>
      </c>
      <c r="J12240" s="42">
        <f>VLOOKUP(B12240,Invoices!A:I,9,TRUE)</f>
        <v>2022</v>
      </c>
    </row>
    <row r="12241" spans="1:10" x14ac:dyDescent="0.15">
      <c r="A12241" t="s">
        <v>15601</v>
      </c>
      <c r="B12241" t="s">
        <v>2523</v>
      </c>
      <c r="C12241" t="s">
        <v>87</v>
      </c>
      <c r="D12241" t="s">
        <v>68</v>
      </c>
      <c r="E12241">
        <v>1</v>
      </c>
      <c r="F12241" s="8">
        <f>VLOOKUP(C12241,Products!$A$2:$E$20,5,TRUE)</f>
        <v>19.95</v>
      </c>
      <c r="G12241" s="8">
        <f t="shared" si="382"/>
        <v>19.95</v>
      </c>
      <c r="H12241" s="8">
        <f>VLOOKUP(C12241,Products!$A$2:$F$20,6,TRUE)</f>
        <v>7.4499999999999993</v>
      </c>
      <c r="I12241" s="8">
        <f t="shared" si="383"/>
        <v>7.4499999999999993</v>
      </c>
      <c r="J12241" s="42">
        <f>VLOOKUP(B12241,Invoices!A:I,9,TRUE)</f>
        <v>2022</v>
      </c>
    </row>
    <row r="12242" spans="1:10" x14ac:dyDescent="0.15">
      <c r="A12242" t="s">
        <v>15602</v>
      </c>
      <c r="B12242" t="s">
        <v>2523</v>
      </c>
      <c r="C12242" t="s">
        <v>90</v>
      </c>
      <c r="D12242" t="s">
        <v>72</v>
      </c>
      <c r="E12242">
        <v>1</v>
      </c>
      <c r="F12242" s="8">
        <f>VLOOKUP(C12242,Products!$A$2:$E$20,5,TRUE)</f>
        <v>8.9499999999999993</v>
      </c>
      <c r="G12242" s="8">
        <f t="shared" si="382"/>
        <v>8.9499999999999993</v>
      </c>
      <c r="H12242" s="8">
        <f>VLOOKUP(C12242,Products!$A$2:$F$20,6,TRUE)</f>
        <v>5.6999999999999993</v>
      </c>
      <c r="I12242" s="8">
        <f t="shared" si="383"/>
        <v>5.6999999999999993</v>
      </c>
      <c r="J12242" s="42">
        <f>VLOOKUP(B12242,Invoices!A:I,9,TRUE)</f>
        <v>2022</v>
      </c>
    </row>
    <row r="12243" spans="1:10" x14ac:dyDescent="0.15">
      <c r="A12243" t="s">
        <v>15603</v>
      </c>
      <c r="B12243" t="s">
        <v>2524</v>
      </c>
      <c r="C12243" t="s">
        <v>95</v>
      </c>
      <c r="D12243" t="s">
        <v>73</v>
      </c>
      <c r="E12243">
        <v>8</v>
      </c>
      <c r="F12243" s="8">
        <f>VLOOKUP(C12243,Products!$A$2:$E$20,5,TRUE)</f>
        <v>12.95</v>
      </c>
      <c r="G12243" s="8">
        <f t="shared" si="382"/>
        <v>103.6</v>
      </c>
      <c r="H12243" s="8">
        <f>VLOOKUP(C12243,Products!$A$2:$F$20,6,TRUE)</f>
        <v>4.1999999999999993</v>
      </c>
      <c r="I12243" s="8">
        <f t="shared" si="383"/>
        <v>33.599999999999994</v>
      </c>
      <c r="J12243" s="42">
        <f>VLOOKUP(B12243,Invoices!A:I,9,TRUE)</f>
        <v>2022</v>
      </c>
    </row>
    <row r="12244" spans="1:10" x14ac:dyDescent="0.15">
      <c r="A12244" t="s">
        <v>15604</v>
      </c>
      <c r="B12244" t="s">
        <v>2524</v>
      </c>
      <c r="C12244" t="s">
        <v>89</v>
      </c>
      <c r="D12244" t="s">
        <v>80</v>
      </c>
      <c r="E12244">
        <v>1</v>
      </c>
      <c r="F12244" s="8">
        <f>VLOOKUP(C12244,Products!$A$2:$E$20,5,TRUE)</f>
        <v>15.95</v>
      </c>
      <c r="G12244" s="8">
        <f t="shared" si="382"/>
        <v>15.95</v>
      </c>
      <c r="H12244" s="8">
        <f>VLOOKUP(C12244,Products!$A$2:$F$20,6,TRUE)</f>
        <v>6</v>
      </c>
      <c r="I12244" s="8">
        <f t="shared" si="383"/>
        <v>6</v>
      </c>
      <c r="J12244" s="42">
        <f>VLOOKUP(B12244,Invoices!A:I,9,TRUE)</f>
        <v>2022</v>
      </c>
    </row>
    <row r="12245" spans="1:10" x14ac:dyDescent="0.15">
      <c r="A12245" t="s">
        <v>15605</v>
      </c>
      <c r="B12245" t="s">
        <v>2524</v>
      </c>
      <c r="C12245" t="s">
        <v>87</v>
      </c>
      <c r="D12245" t="s">
        <v>68</v>
      </c>
      <c r="E12245">
        <v>4</v>
      </c>
      <c r="F12245" s="8">
        <f>VLOOKUP(C12245,Products!$A$2:$E$20,5,TRUE)</f>
        <v>19.95</v>
      </c>
      <c r="G12245" s="8">
        <f t="shared" si="382"/>
        <v>79.8</v>
      </c>
      <c r="H12245" s="8">
        <f>VLOOKUP(C12245,Products!$A$2:$F$20,6,TRUE)</f>
        <v>7.4499999999999993</v>
      </c>
      <c r="I12245" s="8">
        <f t="shared" si="383"/>
        <v>29.799999999999997</v>
      </c>
      <c r="J12245" s="42">
        <f>VLOOKUP(B12245,Invoices!A:I,9,TRUE)</f>
        <v>2022</v>
      </c>
    </row>
    <row r="12246" spans="1:10" x14ac:dyDescent="0.15">
      <c r="A12246" t="s">
        <v>15606</v>
      </c>
      <c r="B12246" t="s">
        <v>2525</v>
      </c>
      <c r="C12246" t="s">
        <v>93</v>
      </c>
      <c r="D12246" t="s">
        <v>76</v>
      </c>
      <c r="E12246">
        <v>9</v>
      </c>
      <c r="F12246" s="8">
        <f>VLOOKUP(C12246,Products!$A$2:$E$20,5,TRUE)</f>
        <v>9.9499999999999993</v>
      </c>
      <c r="G12246" s="8">
        <f t="shared" si="382"/>
        <v>89.55</v>
      </c>
      <c r="H12246" s="8">
        <f>VLOOKUP(C12246,Products!$A$2:$F$20,6,TRUE)</f>
        <v>1.9499999999999993</v>
      </c>
      <c r="I12246" s="8">
        <f t="shared" si="383"/>
        <v>17.549999999999994</v>
      </c>
      <c r="J12246" s="42">
        <f>VLOOKUP(B12246,Invoices!A:I,9,TRUE)</f>
        <v>2022</v>
      </c>
    </row>
    <row r="12247" spans="1:10" x14ac:dyDescent="0.15">
      <c r="A12247" t="s">
        <v>15607</v>
      </c>
      <c r="B12247" t="s">
        <v>2525</v>
      </c>
      <c r="C12247" t="s">
        <v>104</v>
      </c>
      <c r="D12247" t="s">
        <v>71</v>
      </c>
      <c r="E12247">
        <v>8</v>
      </c>
      <c r="F12247" s="8">
        <f>VLOOKUP(C12247,Products!$A$2:$E$20,5,TRUE)</f>
        <v>2.95</v>
      </c>
      <c r="G12247" s="8">
        <f t="shared" si="382"/>
        <v>23.6</v>
      </c>
      <c r="H12247" s="8">
        <f>VLOOKUP(C12247,Products!$A$2:$F$20,6,TRUE)</f>
        <v>1.1500000000000001</v>
      </c>
      <c r="I12247" s="8">
        <f t="shared" si="383"/>
        <v>9.2000000000000011</v>
      </c>
      <c r="J12247" s="42">
        <f>VLOOKUP(B12247,Invoices!A:I,9,TRUE)</f>
        <v>2022</v>
      </c>
    </row>
    <row r="12248" spans="1:10" x14ac:dyDescent="0.15">
      <c r="A12248" t="s">
        <v>15608</v>
      </c>
      <c r="B12248" t="s">
        <v>2525</v>
      </c>
      <c r="C12248" t="s">
        <v>92</v>
      </c>
      <c r="D12248" t="s">
        <v>82</v>
      </c>
      <c r="E12248">
        <v>10</v>
      </c>
      <c r="F12248" s="8">
        <f>VLOOKUP(C12248,Products!$A$2:$E$20,5,TRUE)</f>
        <v>19.95</v>
      </c>
      <c r="G12248" s="8">
        <f t="shared" si="382"/>
        <v>199.5</v>
      </c>
      <c r="H12248" s="8">
        <f>VLOOKUP(C12248,Products!$A$2:$F$20,6,TRUE)</f>
        <v>7.4499999999999993</v>
      </c>
      <c r="I12248" s="8">
        <f t="shared" si="383"/>
        <v>74.5</v>
      </c>
      <c r="J12248" s="42">
        <f>VLOOKUP(B12248,Invoices!A:I,9,TRUE)</f>
        <v>2022</v>
      </c>
    </row>
    <row r="12249" spans="1:10" x14ac:dyDescent="0.15">
      <c r="A12249" t="s">
        <v>15609</v>
      </c>
      <c r="B12249" t="s">
        <v>2525</v>
      </c>
      <c r="C12249" t="s">
        <v>102</v>
      </c>
      <c r="D12249" t="s">
        <v>83</v>
      </c>
      <c r="E12249">
        <v>8</v>
      </c>
      <c r="F12249" s="8">
        <f>VLOOKUP(C12249,Products!$A$2:$E$20,5,TRUE)</f>
        <v>29.95</v>
      </c>
      <c r="G12249" s="8">
        <f t="shared" si="382"/>
        <v>239.6</v>
      </c>
      <c r="H12249" s="8">
        <f>VLOOKUP(C12249,Products!$A$2:$F$20,6,TRUE)</f>
        <v>15</v>
      </c>
      <c r="I12249" s="8">
        <f t="shared" si="383"/>
        <v>120</v>
      </c>
      <c r="J12249" s="42">
        <f>VLOOKUP(B12249,Invoices!A:I,9,TRUE)</f>
        <v>2022</v>
      </c>
    </row>
    <row r="12250" spans="1:10" x14ac:dyDescent="0.15">
      <c r="A12250" t="s">
        <v>15610</v>
      </c>
      <c r="B12250" t="s">
        <v>2525</v>
      </c>
      <c r="C12250" t="s">
        <v>90</v>
      </c>
      <c r="D12250" t="s">
        <v>72</v>
      </c>
      <c r="E12250">
        <v>1</v>
      </c>
      <c r="F12250" s="8">
        <f>VLOOKUP(C12250,Products!$A$2:$E$20,5,TRUE)</f>
        <v>8.9499999999999993</v>
      </c>
      <c r="G12250" s="8">
        <f t="shared" si="382"/>
        <v>8.9499999999999993</v>
      </c>
      <c r="H12250" s="8">
        <f>VLOOKUP(C12250,Products!$A$2:$F$20,6,TRUE)</f>
        <v>5.6999999999999993</v>
      </c>
      <c r="I12250" s="8">
        <f t="shared" si="383"/>
        <v>5.6999999999999993</v>
      </c>
      <c r="J12250" s="42">
        <f>VLOOKUP(B12250,Invoices!A:I,9,TRUE)</f>
        <v>2022</v>
      </c>
    </row>
    <row r="12251" spans="1:10" x14ac:dyDescent="0.15">
      <c r="A12251" t="s">
        <v>15611</v>
      </c>
      <c r="B12251" t="s">
        <v>2526</v>
      </c>
      <c r="C12251" t="s">
        <v>100</v>
      </c>
      <c r="D12251" t="s">
        <v>78</v>
      </c>
      <c r="E12251">
        <v>3</v>
      </c>
      <c r="F12251" s="8">
        <f>VLOOKUP(C12251,Products!$A$2:$E$20,5,TRUE)</f>
        <v>49.95</v>
      </c>
      <c r="G12251" s="8">
        <f t="shared" si="382"/>
        <v>149.85000000000002</v>
      </c>
      <c r="H12251" s="8">
        <f>VLOOKUP(C12251,Products!$A$2:$F$20,6,TRUE)</f>
        <v>19.950000000000003</v>
      </c>
      <c r="I12251" s="8">
        <f t="shared" si="383"/>
        <v>59.850000000000009</v>
      </c>
      <c r="J12251" s="42">
        <f>VLOOKUP(B12251,Invoices!A:I,9,TRUE)</f>
        <v>2022</v>
      </c>
    </row>
    <row r="12252" spans="1:10" x14ac:dyDescent="0.15">
      <c r="A12252" t="s">
        <v>15612</v>
      </c>
      <c r="B12252" t="s">
        <v>2526</v>
      </c>
      <c r="C12252" t="s">
        <v>92</v>
      </c>
      <c r="D12252" t="s">
        <v>82</v>
      </c>
      <c r="E12252">
        <v>1</v>
      </c>
      <c r="F12252" s="8">
        <f>VLOOKUP(C12252,Products!$A$2:$E$20,5,TRUE)</f>
        <v>19.95</v>
      </c>
      <c r="G12252" s="8">
        <f t="shared" si="382"/>
        <v>19.95</v>
      </c>
      <c r="H12252" s="8">
        <f>VLOOKUP(C12252,Products!$A$2:$F$20,6,TRUE)</f>
        <v>7.4499999999999993</v>
      </c>
      <c r="I12252" s="8">
        <f t="shared" si="383"/>
        <v>7.4499999999999993</v>
      </c>
      <c r="J12252" s="42">
        <f>VLOOKUP(B12252,Invoices!A:I,9,TRUE)</f>
        <v>2022</v>
      </c>
    </row>
    <row r="12253" spans="1:10" x14ac:dyDescent="0.15">
      <c r="A12253" t="s">
        <v>15613</v>
      </c>
      <c r="B12253" t="s">
        <v>2526</v>
      </c>
      <c r="C12253" t="s">
        <v>91</v>
      </c>
      <c r="D12253" t="s">
        <v>70</v>
      </c>
      <c r="E12253">
        <v>10</v>
      </c>
      <c r="F12253" s="8">
        <f>VLOOKUP(C12253,Products!$A$2:$E$20,5,TRUE)</f>
        <v>49.95</v>
      </c>
      <c r="G12253" s="8">
        <f t="shared" si="382"/>
        <v>499.5</v>
      </c>
      <c r="H12253" s="8">
        <f>VLOOKUP(C12253,Products!$A$2:$F$20,6,TRUE)</f>
        <v>21.200000000000003</v>
      </c>
      <c r="I12253" s="8">
        <f t="shared" si="383"/>
        <v>212.00000000000003</v>
      </c>
      <c r="J12253" s="42">
        <f>VLOOKUP(B12253,Invoices!A:I,9,TRUE)</f>
        <v>2022</v>
      </c>
    </row>
    <row r="12254" spans="1:10" x14ac:dyDescent="0.15">
      <c r="A12254" t="s">
        <v>15614</v>
      </c>
      <c r="B12254" t="s">
        <v>2526</v>
      </c>
      <c r="C12254" t="s">
        <v>89</v>
      </c>
      <c r="D12254" t="s">
        <v>80</v>
      </c>
      <c r="E12254">
        <v>50</v>
      </c>
      <c r="F12254" s="8">
        <f>VLOOKUP(C12254,Products!$A$2:$E$20,5,TRUE)</f>
        <v>15.95</v>
      </c>
      <c r="G12254" s="8">
        <f t="shared" si="382"/>
        <v>797.5</v>
      </c>
      <c r="H12254" s="8">
        <f>VLOOKUP(C12254,Products!$A$2:$F$20,6,TRUE)</f>
        <v>6</v>
      </c>
      <c r="I12254" s="8">
        <f t="shared" si="383"/>
        <v>300</v>
      </c>
      <c r="J12254" s="42">
        <f>VLOOKUP(B12254,Invoices!A:I,9,TRUE)</f>
        <v>2022</v>
      </c>
    </row>
    <row r="12255" spans="1:10" x14ac:dyDescent="0.15">
      <c r="A12255" t="s">
        <v>15615</v>
      </c>
      <c r="B12255" t="s">
        <v>2526</v>
      </c>
      <c r="C12255" t="s">
        <v>102</v>
      </c>
      <c r="D12255" t="s">
        <v>83</v>
      </c>
      <c r="E12255">
        <v>1</v>
      </c>
      <c r="F12255" s="8">
        <f>VLOOKUP(C12255,Products!$A$2:$E$20,5,TRUE)</f>
        <v>29.95</v>
      </c>
      <c r="G12255" s="8">
        <f t="shared" si="382"/>
        <v>29.95</v>
      </c>
      <c r="H12255" s="8">
        <f>VLOOKUP(C12255,Products!$A$2:$F$20,6,TRUE)</f>
        <v>15</v>
      </c>
      <c r="I12255" s="8">
        <f t="shared" si="383"/>
        <v>15</v>
      </c>
      <c r="J12255" s="42">
        <f>VLOOKUP(B12255,Invoices!A:I,9,TRUE)</f>
        <v>2022</v>
      </c>
    </row>
    <row r="12256" spans="1:10" x14ac:dyDescent="0.15">
      <c r="A12256" t="s">
        <v>15616</v>
      </c>
      <c r="B12256" t="s">
        <v>2526</v>
      </c>
      <c r="C12256" t="s">
        <v>95</v>
      </c>
      <c r="D12256" t="s">
        <v>73</v>
      </c>
      <c r="E12256">
        <v>2</v>
      </c>
      <c r="F12256" s="8">
        <f>VLOOKUP(C12256,Products!$A$2:$E$20,5,TRUE)</f>
        <v>12.95</v>
      </c>
      <c r="G12256" s="8">
        <f t="shared" si="382"/>
        <v>25.9</v>
      </c>
      <c r="H12256" s="8">
        <f>VLOOKUP(C12256,Products!$A$2:$F$20,6,TRUE)</f>
        <v>4.1999999999999993</v>
      </c>
      <c r="I12256" s="8">
        <f t="shared" si="383"/>
        <v>8.3999999999999986</v>
      </c>
      <c r="J12256" s="42">
        <f>VLOOKUP(B12256,Invoices!A:I,9,TRUE)</f>
        <v>2022</v>
      </c>
    </row>
    <row r="12257" spans="1:10" x14ac:dyDescent="0.15">
      <c r="A12257" t="s">
        <v>15617</v>
      </c>
      <c r="B12257" t="s">
        <v>2526</v>
      </c>
      <c r="C12257" t="s">
        <v>88</v>
      </c>
      <c r="D12257" t="s">
        <v>85</v>
      </c>
      <c r="E12257">
        <v>3</v>
      </c>
      <c r="F12257" s="8">
        <f>VLOOKUP(C12257,Products!$A$2:$E$20,5,TRUE)</f>
        <v>8.9499999999999993</v>
      </c>
      <c r="G12257" s="8">
        <f t="shared" si="382"/>
        <v>26.849999999999998</v>
      </c>
      <c r="H12257" s="8">
        <f>VLOOKUP(C12257,Products!$A$2:$F$20,6,TRUE)</f>
        <v>5.6999999999999993</v>
      </c>
      <c r="I12257" s="8">
        <f t="shared" si="383"/>
        <v>17.099999999999998</v>
      </c>
      <c r="J12257" s="42">
        <f>VLOOKUP(B12257,Invoices!A:I,9,TRUE)</f>
        <v>2022</v>
      </c>
    </row>
    <row r="12258" spans="1:10" x14ac:dyDescent="0.15">
      <c r="A12258" t="s">
        <v>15618</v>
      </c>
      <c r="B12258" t="s">
        <v>2526</v>
      </c>
      <c r="C12258" t="s">
        <v>101</v>
      </c>
      <c r="D12258" t="s">
        <v>69</v>
      </c>
      <c r="E12258">
        <v>9</v>
      </c>
      <c r="F12258" s="8">
        <f>VLOOKUP(C12258,Products!$A$2:$E$20,5,TRUE)</f>
        <v>129.94999999999999</v>
      </c>
      <c r="G12258" s="8">
        <f t="shared" si="382"/>
        <v>1169.55</v>
      </c>
      <c r="H12258" s="8">
        <f>VLOOKUP(C12258,Products!$A$2:$F$20,6,TRUE)</f>
        <v>40.449999999999989</v>
      </c>
      <c r="I12258" s="8">
        <f t="shared" si="383"/>
        <v>364.0499999999999</v>
      </c>
      <c r="J12258" s="42">
        <f>VLOOKUP(B12258,Invoices!A:I,9,TRUE)</f>
        <v>2022</v>
      </c>
    </row>
    <row r="12259" spans="1:10" x14ac:dyDescent="0.15">
      <c r="A12259" t="s">
        <v>15619</v>
      </c>
      <c r="B12259" t="s">
        <v>2526</v>
      </c>
      <c r="C12259" t="s">
        <v>87</v>
      </c>
      <c r="D12259" t="s">
        <v>68</v>
      </c>
      <c r="E12259">
        <v>7</v>
      </c>
      <c r="F12259" s="8">
        <f>VLOOKUP(C12259,Products!$A$2:$E$20,5,TRUE)</f>
        <v>19.95</v>
      </c>
      <c r="G12259" s="8">
        <f t="shared" si="382"/>
        <v>139.65</v>
      </c>
      <c r="H12259" s="8">
        <f>VLOOKUP(C12259,Products!$A$2:$F$20,6,TRUE)</f>
        <v>7.4499999999999993</v>
      </c>
      <c r="I12259" s="8">
        <f t="shared" si="383"/>
        <v>52.149999999999991</v>
      </c>
      <c r="J12259" s="42">
        <f>VLOOKUP(B12259,Invoices!A:I,9,TRUE)</f>
        <v>2022</v>
      </c>
    </row>
    <row r="12260" spans="1:10" x14ac:dyDescent="0.15">
      <c r="A12260" t="s">
        <v>15620</v>
      </c>
      <c r="B12260" t="s">
        <v>2526</v>
      </c>
      <c r="C12260" t="s">
        <v>90</v>
      </c>
      <c r="D12260" t="s">
        <v>72</v>
      </c>
      <c r="E12260">
        <v>20</v>
      </c>
      <c r="F12260" s="8">
        <f>VLOOKUP(C12260,Products!$A$2:$E$20,5,TRUE)</f>
        <v>8.9499999999999993</v>
      </c>
      <c r="G12260" s="8">
        <f t="shared" si="382"/>
        <v>179</v>
      </c>
      <c r="H12260" s="8">
        <f>VLOOKUP(C12260,Products!$A$2:$F$20,6,TRUE)</f>
        <v>5.6999999999999993</v>
      </c>
      <c r="I12260" s="8">
        <f t="shared" si="383"/>
        <v>113.99999999999999</v>
      </c>
      <c r="J12260" s="42">
        <f>VLOOKUP(B12260,Invoices!A:I,9,TRUE)</f>
        <v>2022</v>
      </c>
    </row>
    <row r="12261" spans="1:10" x14ac:dyDescent="0.15">
      <c r="A12261" t="s">
        <v>15621</v>
      </c>
      <c r="B12261" t="s">
        <v>2527</v>
      </c>
      <c r="C12261" t="s">
        <v>93</v>
      </c>
      <c r="D12261" t="s">
        <v>76</v>
      </c>
      <c r="E12261">
        <v>15</v>
      </c>
      <c r="F12261" s="8">
        <f>VLOOKUP(C12261,Products!$A$2:$E$20,5,TRUE)</f>
        <v>9.9499999999999993</v>
      </c>
      <c r="G12261" s="8">
        <f t="shared" si="382"/>
        <v>149.25</v>
      </c>
      <c r="H12261" s="8">
        <f>VLOOKUP(C12261,Products!$A$2:$F$20,6,TRUE)</f>
        <v>1.9499999999999993</v>
      </c>
      <c r="I12261" s="8">
        <f t="shared" si="383"/>
        <v>29.249999999999989</v>
      </c>
      <c r="J12261" s="42">
        <f>VLOOKUP(B12261,Invoices!A:I,9,TRUE)</f>
        <v>2022</v>
      </c>
    </row>
    <row r="12262" spans="1:10" x14ac:dyDescent="0.15">
      <c r="A12262" t="s">
        <v>15622</v>
      </c>
      <c r="B12262" t="s">
        <v>2527</v>
      </c>
      <c r="C12262" t="s">
        <v>94</v>
      </c>
      <c r="D12262" t="s">
        <v>86</v>
      </c>
      <c r="E12262">
        <v>5</v>
      </c>
      <c r="F12262" s="8">
        <f>VLOOKUP(C12262,Products!$A$2:$E$20,5,TRUE)</f>
        <v>3.5</v>
      </c>
      <c r="G12262" s="8">
        <f t="shared" si="382"/>
        <v>17.5</v>
      </c>
      <c r="H12262" s="8">
        <f>VLOOKUP(C12262,Products!$A$2:$F$20,6,TRUE)</f>
        <v>0.54999999999999982</v>
      </c>
      <c r="I12262" s="8">
        <f t="shared" si="383"/>
        <v>2.7499999999999991</v>
      </c>
      <c r="J12262" s="42">
        <f>VLOOKUP(B12262,Invoices!A:I,9,TRUE)</f>
        <v>2022</v>
      </c>
    </row>
    <row r="12263" spans="1:10" x14ac:dyDescent="0.15">
      <c r="A12263" t="s">
        <v>15623</v>
      </c>
      <c r="B12263" t="s">
        <v>2527</v>
      </c>
      <c r="C12263" t="s">
        <v>90</v>
      </c>
      <c r="D12263" t="s">
        <v>72</v>
      </c>
      <c r="E12263">
        <v>25</v>
      </c>
      <c r="F12263" s="8">
        <f>VLOOKUP(C12263,Products!$A$2:$E$20,5,TRUE)</f>
        <v>8.9499999999999993</v>
      </c>
      <c r="G12263" s="8">
        <f t="shared" si="382"/>
        <v>223.74999999999997</v>
      </c>
      <c r="H12263" s="8">
        <f>VLOOKUP(C12263,Products!$A$2:$F$20,6,TRUE)</f>
        <v>5.6999999999999993</v>
      </c>
      <c r="I12263" s="8">
        <f t="shared" si="383"/>
        <v>142.49999999999997</v>
      </c>
      <c r="J12263" s="42">
        <f>VLOOKUP(B12263,Invoices!A:I,9,TRUE)</f>
        <v>2022</v>
      </c>
    </row>
    <row r="12264" spans="1:10" x14ac:dyDescent="0.15">
      <c r="A12264" t="s">
        <v>15624</v>
      </c>
      <c r="B12264" t="s">
        <v>2527</v>
      </c>
      <c r="C12264" t="s">
        <v>103</v>
      </c>
      <c r="D12264" t="s">
        <v>77</v>
      </c>
      <c r="E12264">
        <v>3</v>
      </c>
      <c r="F12264" s="8">
        <f>VLOOKUP(C12264,Products!$A$2:$E$20,5,TRUE)</f>
        <v>8.9499999999999993</v>
      </c>
      <c r="G12264" s="8">
        <f t="shared" si="382"/>
        <v>26.849999999999998</v>
      </c>
      <c r="H12264" s="8">
        <f>VLOOKUP(C12264,Products!$A$2:$F$20,6,TRUE)</f>
        <v>3.1999999999999993</v>
      </c>
      <c r="I12264" s="8">
        <f t="shared" si="383"/>
        <v>9.5999999999999979</v>
      </c>
      <c r="J12264" s="42">
        <f>VLOOKUP(B12264,Invoices!A:I,9,TRUE)</f>
        <v>2022</v>
      </c>
    </row>
    <row r="12265" spans="1:10" x14ac:dyDescent="0.15">
      <c r="A12265" t="s">
        <v>15625</v>
      </c>
      <c r="B12265" t="s">
        <v>2527</v>
      </c>
      <c r="C12265" t="s">
        <v>97</v>
      </c>
      <c r="D12265" t="s">
        <v>74</v>
      </c>
      <c r="E12265">
        <v>1</v>
      </c>
      <c r="F12265" s="8">
        <f>VLOOKUP(C12265,Products!$A$2:$E$20,5,TRUE)</f>
        <v>1.5</v>
      </c>
      <c r="G12265" s="8">
        <f t="shared" si="382"/>
        <v>1.5</v>
      </c>
      <c r="H12265" s="8">
        <f>VLOOKUP(C12265,Products!$A$2:$F$20,6,TRUE)</f>
        <v>0.5</v>
      </c>
      <c r="I12265" s="8">
        <f t="shared" si="383"/>
        <v>0.5</v>
      </c>
      <c r="J12265" s="42">
        <f>VLOOKUP(B12265,Invoices!A:I,9,TRUE)</f>
        <v>2022</v>
      </c>
    </row>
    <row r="12266" spans="1:10" x14ac:dyDescent="0.15">
      <c r="A12266" t="s">
        <v>15626</v>
      </c>
      <c r="B12266" t="s">
        <v>2527</v>
      </c>
      <c r="C12266" t="s">
        <v>104</v>
      </c>
      <c r="D12266" t="s">
        <v>71</v>
      </c>
      <c r="E12266">
        <v>2</v>
      </c>
      <c r="F12266" s="8">
        <f>VLOOKUP(C12266,Products!$A$2:$E$20,5,TRUE)</f>
        <v>2.95</v>
      </c>
      <c r="G12266" s="8">
        <f t="shared" si="382"/>
        <v>5.9</v>
      </c>
      <c r="H12266" s="8">
        <f>VLOOKUP(C12266,Products!$A$2:$F$20,6,TRUE)</f>
        <v>1.1500000000000001</v>
      </c>
      <c r="I12266" s="8">
        <f t="shared" si="383"/>
        <v>2.3000000000000003</v>
      </c>
      <c r="J12266" s="42">
        <f>VLOOKUP(B12266,Invoices!A:I,9,TRUE)</f>
        <v>2022</v>
      </c>
    </row>
    <row r="12267" spans="1:10" x14ac:dyDescent="0.15">
      <c r="A12267" t="s">
        <v>15627</v>
      </c>
      <c r="B12267" t="s">
        <v>2527</v>
      </c>
      <c r="C12267" t="s">
        <v>101</v>
      </c>
      <c r="D12267" t="s">
        <v>69</v>
      </c>
      <c r="E12267">
        <v>1</v>
      </c>
      <c r="F12267" s="8">
        <f>VLOOKUP(C12267,Products!$A$2:$E$20,5,TRUE)</f>
        <v>129.94999999999999</v>
      </c>
      <c r="G12267" s="8">
        <f t="shared" si="382"/>
        <v>129.94999999999999</v>
      </c>
      <c r="H12267" s="8">
        <f>VLOOKUP(C12267,Products!$A$2:$F$20,6,TRUE)</f>
        <v>40.449999999999989</v>
      </c>
      <c r="I12267" s="8">
        <f t="shared" si="383"/>
        <v>40.449999999999989</v>
      </c>
      <c r="J12267" s="42">
        <f>VLOOKUP(B12267,Invoices!A:I,9,TRUE)</f>
        <v>2022</v>
      </c>
    </row>
    <row r="12268" spans="1:10" x14ac:dyDescent="0.15">
      <c r="A12268" t="s">
        <v>15628</v>
      </c>
      <c r="B12268" t="s">
        <v>2527</v>
      </c>
      <c r="C12268" t="s">
        <v>89</v>
      </c>
      <c r="D12268" t="s">
        <v>80</v>
      </c>
      <c r="E12268">
        <v>1</v>
      </c>
      <c r="F12268" s="8">
        <f>VLOOKUP(C12268,Products!$A$2:$E$20,5,TRUE)</f>
        <v>15.95</v>
      </c>
      <c r="G12268" s="8">
        <f t="shared" si="382"/>
        <v>15.95</v>
      </c>
      <c r="H12268" s="8">
        <f>VLOOKUP(C12268,Products!$A$2:$F$20,6,TRUE)</f>
        <v>6</v>
      </c>
      <c r="I12268" s="8">
        <f t="shared" si="383"/>
        <v>6</v>
      </c>
      <c r="J12268" s="42">
        <f>VLOOKUP(B12268,Invoices!A:I,9,TRUE)</f>
        <v>2022</v>
      </c>
    </row>
    <row r="12269" spans="1:10" x14ac:dyDescent="0.15">
      <c r="A12269" t="s">
        <v>15629</v>
      </c>
      <c r="B12269" t="s">
        <v>2527</v>
      </c>
      <c r="C12269" t="s">
        <v>104</v>
      </c>
      <c r="D12269" t="s">
        <v>71</v>
      </c>
      <c r="E12269">
        <v>20</v>
      </c>
      <c r="F12269" s="8">
        <f>VLOOKUP(C12269,Products!$A$2:$E$20,5,TRUE)</f>
        <v>2.95</v>
      </c>
      <c r="G12269" s="8">
        <f t="shared" si="382"/>
        <v>59</v>
      </c>
      <c r="H12269" s="8">
        <f>VLOOKUP(C12269,Products!$A$2:$F$20,6,TRUE)</f>
        <v>1.1500000000000001</v>
      </c>
      <c r="I12269" s="8">
        <f t="shared" si="383"/>
        <v>23.000000000000004</v>
      </c>
      <c r="J12269" s="42">
        <f>VLOOKUP(B12269,Invoices!A:I,9,TRUE)</f>
        <v>2022</v>
      </c>
    </row>
    <row r="12270" spans="1:10" x14ac:dyDescent="0.15">
      <c r="A12270" t="s">
        <v>15630</v>
      </c>
      <c r="B12270" t="s">
        <v>2527</v>
      </c>
      <c r="C12270" t="s">
        <v>98</v>
      </c>
      <c r="D12270" t="s">
        <v>79</v>
      </c>
      <c r="E12270">
        <v>3</v>
      </c>
      <c r="F12270" s="8">
        <f>VLOOKUP(C12270,Products!$A$2:$E$20,5,TRUE)</f>
        <v>14.95</v>
      </c>
      <c r="G12270" s="8">
        <f t="shared" si="382"/>
        <v>44.849999999999994</v>
      </c>
      <c r="H12270" s="8">
        <f>VLOOKUP(C12270,Products!$A$2:$F$20,6,TRUE)</f>
        <v>3.0499999999999989</v>
      </c>
      <c r="I12270" s="8">
        <f t="shared" si="383"/>
        <v>9.1499999999999968</v>
      </c>
      <c r="J12270" s="42">
        <f>VLOOKUP(B12270,Invoices!A:I,9,TRUE)</f>
        <v>2022</v>
      </c>
    </row>
    <row r="12271" spans="1:10" x14ac:dyDescent="0.15">
      <c r="A12271" t="s">
        <v>15631</v>
      </c>
      <c r="B12271" t="s">
        <v>2527</v>
      </c>
      <c r="C12271" t="s">
        <v>91</v>
      </c>
      <c r="D12271" t="s">
        <v>70</v>
      </c>
      <c r="E12271">
        <v>12</v>
      </c>
      <c r="F12271" s="8">
        <f>VLOOKUP(C12271,Products!$A$2:$E$20,5,TRUE)</f>
        <v>49.95</v>
      </c>
      <c r="G12271" s="8">
        <f t="shared" si="382"/>
        <v>599.40000000000009</v>
      </c>
      <c r="H12271" s="8">
        <f>VLOOKUP(C12271,Products!$A$2:$F$20,6,TRUE)</f>
        <v>21.200000000000003</v>
      </c>
      <c r="I12271" s="8">
        <f t="shared" si="383"/>
        <v>254.40000000000003</v>
      </c>
      <c r="J12271" s="42">
        <f>VLOOKUP(B12271,Invoices!A:I,9,TRUE)</f>
        <v>2022</v>
      </c>
    </row>
    <row r="12272" spans="1:10" x14ac:dyDescent="0.15">
      <c r="A12272" t="s">
        <v>15632</v>
      </c>
      <c r="B12272" t="s">
        <v>2527</v>
      </c>
      <c r="C12272" t="s">
        <v>102</v>
      </c>
      <c r="D12272" t="s">
        <v>83</v>
      </c>
      <c r="E12272">
        <v>4</v>
      </c>
      <c r="F12272" s="8">
        <f>VLOOKUP(C12272,Products!$A$2:$E$20,5,TRUE)</f>
        <v>29.95</v>
      </c>
      <c r="G12272" s="8">
        <f t="shared" si="382"/>
        <v>119.8</v>
      </c>
      <c r="H12272" s="8">
        <f>VLOOKUP(C12272,Products!$A$2:$F$20,6,TRUE)</f>
        <v>15</v>
      </c>
      <c r="I12272" s="8">
        <f t="shared" si="383"/>
        <v>60</v>
      </c>
      <c r="J12272" s="42">
        <f>VLOOKUP(B12272,Invoices!A:I,9,TRUE)</f>
        <v>2022</v>
      </c>
    </row>
    <row r="12273" spans="1:10" x14ac:dyDescent="0.15">
      <c r="A12273" t="s">
        <v>15633</v>
      </c>
      <c r="B12273" t="s">
        <v>2527</v>
      </c>
      <c r="C12273" t="s">
        <v>96</v>
      </c>
      <c r="D12273" t="s">
        <v>75</v>
      </c>
      <c r="E12273">
        <v>1</v>
      </c>
      <c r="F12273" s="8">
        <f>VLOOKUP(C12273,Products!$A$2:$E$20,5,TRUE)</f>
        <v>79.95</v>
      </c>
      <c r="G12273" s="8">
        <f t="shared" si="382"/>
        <v>79.95</v>
      </c>
      <c r="H12273" s="8">
        <f>VLOOKUP(C12273,Products!$A$2:$F$20,6,TRUE)</f>
        <v>27.950000000000003</v>
      </c>
      <c r="I12273" s="8">
        <f t="shared" si="383"/>
        <v>27.950000000000003</v>
      </c>
      <c r="J12273" s="42">
        <f>VLOOKUP(B12273,Invoices!A:I,9,TRUE)</f>
        <v>2022</v>
      </c>
    </row>
    <row r="12274" spans="1:10" x14ac:dyDescent="0.15">
      <c r="A12274" t="s">
        <v>15634</v>
      </c>
      <c r="B12274" t="s">
        <v>2527</v>
      </c>
      <c r="C12274" t="s">
        <v>99</v>
      </c>
      <c r="D12274" t="s">
        <v>84</v>
      </c>
      <c r="E12274">
        <v>3</v>
      </c>
      <c r="F12274" s="8">
        <f>VLOOKUP(C12274,Products!$A$2:$E$20,5,TRUE)</f>
        <v>3.5</v>
      </c>
      <c r="G12274" s="8">
        <f t="shared" si="382"/>
        <v>10.5</v>
      </c>
      <c r="H12274" s="8">
        <f>VLOOKUP(C12274,Products!$A$2:$F$20,6,TRUE)</f>
        <v>0.54999999999999982</v>
      </c>
      <c r="I12274" s="8">
        <f t="shared" si="383"/>
        <v>1.6499999999999995</v>
      </c>
      <c r="J12274" s="42">
        <f>VLOOKUP(B12274,Invoices!A:I,9,TRUE)</f>
        <v>2022</v>
      </c>
    </row>
    <row r="12275" spans="1:10" x14ac:dyDescent="0.15">
      <c r="A12275" t="s">
        <v>15635</v>
      </c>
      <c r="B12275" t="s">
        <v>2527</v>
      </c>
      <c r="C12275" t="s">
        <v>99</v>
      </c>
      <c r="D12275" t="s">
        <v>84</v>
      </c>
      <c r="E12275">
        <v>1</v>
      </c>
      <c r="F12275" s="8">
        <f>VLOOKUP(C12275,Products!$A$2:$E$20,5,TRUE)</f>
        <v>3.5</v>
      </c>
      <c r="G12275" s="8">
        <f t="shared" si="382"/>
        <v>3.5</v>
      </c>
      <c r="H12275" s="8">
        <f>VLOOKUP(C12275,Products!$A$2:$F$20,6,TRUE)</f>
        <v>0.54999999999999982</v>
      </c>
      <c r="I12275" s="8">
        <f t="shared" si="383"/>
        <v>0.54999999999999982</v>
      </c>
      <c r="J12275" s="42">
        <f>VLOOKUP(B12275,Invoices!A:I,9,TRUE)</f>
        <v>2022</v>
      </c>
    </row>
    <row r="12276" spans="1:10" x14ac:dyDescent="0.15">
      <c r="A12276" t="s">
        <v>15636</v>
      </c>
      <c r="B12276" t="s">
        <v>2527</v>
      </c>
      <c r="C12276" t="s">
        <v>103</v>
      </c>
      <c r="D12276" t="s">
        <v>77</v>
      </c>
      <c r="E12276">
        <v>24</v>
      </c>
      <c r="F12276" s="8">
        <f>VLOOKUP(C12276,Products!$A$2:$E$20,5,TRUE)</f>
        <v>8.9499999999999993</v>
      </c>
      <c r="G12276" s="8">
        <f t="shared" si="382"/>
        <v>214.79999999999998</v>
      </c>
      <c r="H12276" s="8">
        <f>VLOOKUP(C12276,Products!$A$2:$F$20,6,TRUE)</f>
        <v>3.1999999999999993</v>
      </c>
      <c r="I12276" s="8">
        <f t="shared" si="383"/>
        <v>76.799999999999983</v>
      </c>
      <c r="J12276" s="42">
        <f>VLOOKUP(B12276,Invoices!A:I,9,TRUE)</f>
        <v>2022</v>
      </c>
    </row>
    <row r="12277" spans="1:10" x14ac:dyDescent="0.15">
      <c r="A12277" t="s">
        <v>15637</v>
      </c>
      <c r="B12277" t="s">
        <v>2527</v>
      </c>
      <c r="C12277" t="s">
        <v>101</v>
      </c>
      <c r="D12277" t="s">
        <v>69</v>
      </c>
      <c r="E12277">
        <v>1</v>
      </c>
      <c r="F12277" s="8">
        <f>VLOOKUP(C12277,Products!$A$2:$E$20,5,TRUE)</f>
        <v>129.94999999999999</v>
      </c>
      <c r="G12277" s="8">
        <f t="shared" si="382"/>
        <v>129.94999999999999</v>
      </c>
      <c r="H12277" s="8">
        <f>VLOOKUP(C12277,Products!$A$2:$F$20,6,TRUE)</f>
        <v>40.449999999999989</v>
      </c>
      <c r="I12277" s="8">
        <f t="shared" si="383"/>
        <v>40.449999999999989</v>
      </c>
      <c r="J12277" s="42">
        <f>VLOOKUP(B12277,Invoices!A:I,9,TRUE)</f>
        <v>2022</v>
      </c>
    </row>
    <row r="12278" spans="1:10" x14ac:dyDescent="0.15">
      <c r="A12278" t="s">
        <v>15638</v>
      </c>
      <c r="B12278" t="s">
        <v>2527</v>
      </c>
      <c r="C12278" t="s">
        <v>104</v>
      </c>
      <c r="D12278" t="s">
        <v>71</v>
      </c>
      <c r="E12278">
        <v>1</v>
      </c>
      <c r="F12278" s="8">
        <f>VLOOKUP(C12278,Products!$A$2:$E$20,5,TRUE)</f>
        <v>2.95</v>
      </c>
      <c r="G12278" s="8">
        <f t="shared" si="382"/>
        <v>2.95</v>
      </c>
      <c r="H12278" s="8">
        <f>VLOOKUP(C12278,Products!$A$2:$F$20,6,TRUE)</f>
        <v>1.1500000000000001</v>
      </c>
      <c r="I12278" s="8">
        <f t="shared" si="383"/>
        <v>1.1500000000000001</v>
      </c>
      <c r="J12278" s="42">
        <f>VLOOKUP(B12278,Invoices!A:I,9,TRUE)</f>
        <v>2022</v>
      </c>
    </row>
    <row r="12279" spans="1:10" x14ac:dyDescent="0.15">
      <c r="A12279" t="s">
        <v>15639</v>
      </c>
      <c r="B12279" t="s">
        <v>2527</v>
      </c>
      <c r="C12279" t="s">
        <v>95</v>
      </c>
      <c r="D12279" t="s">
        <v>73</v>
      </c>
      <c r="E12279">
        <v>2</v>
      </c>
      <c r="F12279" s="8">
        <f>VLOOKUP(C12279,Products!$A$2:$E$20,5,TRUE)</f>
        <v>12.95</v>
      </c>
      <c r="G12279" s="8">
        <f t="shared" si="382"/>
        <v>25.9</v>
      </c>
      <c r="H12279" s="8">
        <f>VLOOKUP(C12279,Products!$A$2:$F$20,6,TRUE)</f>
        <v>4.1999999999999993</v>
      </c>
      <c r="I12279" s="8">
        <f t="shared" si="383"/>
        <v>8.3999999999999986</v>
      </c>
      <c r="J12279" s="42">
        <f>VLOOKUP(B12279,Invoices!A:I,9,TRUE)</f>
        <v>2022</v>
      </c>
    </row>
    <row r="12280" spans="1:10" x14ac:dyDescent="0.15">
      <c r="A12280" t="s">
        <v>15640</v>
      </c>
      <c r="B12280" t="s">
        <v>2527</v>
      </c>
      <c r="C12280" t="s">
        <v>88</v>
      </c>
      <c r="D12280" t="s">
        <v>85</v>
      </c>
      <c r="E12280">
        <v>9</v>
      </c>
      <c r="F12280" s="8">
        <f>VLOOKUP(C12280,Products!$A$2:$E$20,5,TRUE)</f>
        <v>8.9499999999999993</v>
      </c>
      <c r="G12280" s="8">
        <f t="shared" si="382"/>
        <v>80.55</v>
      </c>
      <c r="H12280" s="8">
        <f>VLOOKUP(C12280,Products!$A$2:$F$20,6,TRUE)</f>
        <v>5.6999999999999993</v>
      </c>
      <c r="I12280" s="8">
        <f t="shared" si="383"/>
        <v>51.3</v>
      </c>
      <c r="J12280" s="42">
        <f>VLOOKUP(B12280,Invoices!A:I,9,TRUE)</f>
        <v>2022</v>
      </c>
    </row>
    <row r="12281" spans="1:10" x14ac:dyDescent="0.15">
      <c r="A12281" t="s">
        <v>15641</v>
      </c>
      <c r="B12281" t="s">
        <v>2527</v>
      </c>
      <c r="C12281" t="s">
        <v>94</v>
      </c>
      <c r="D12281" t="s">
        <v>86</v>
      </c>
      <c r="E12281">
        <v>12</v>
      </c>
      <c r="F12281" s="8">
        <f>VLOOKUP(C12281,Products!$A$2:$E$20,5,TRUE)</f>
        <v>3.5</v>
      </c>
      <c r="G12281" s="8">
        <f t="shared" si="382"/>
        <v>42</v>
      </c>
      <c r="H12281" s="8">
        <f>VLOOKUP(C12281,Products!$A$2:$F$20,6,TRUE)</f>
        <v>0.54999999999999982</v>
      </c>
      <c r="I12281" s="8">
        <f t="shared" si="383"/>
        <v>6.5999999999999979</v>
      </c>
      <c r="J12281" s="42">
        <f>VLOOKUP(B12281,Invoices!A:I,9,TRUE)</f>
        <v>2022</v>
      </c>
    </row>
    <row r="12282" spans="1:10" x14ac:dyDescent="0.15">
      <c r="A12282" t="s">
        <v>15642</v>
      </c>
      <c r="B12282" t="s">
        <v>2527</v>
      </c>
      <c r="C12282" t="s">
        <v>102</v>
      </c>
      <c r="D12282" t="s">
        <v>83</v>
      </c>
      <c r="E12282">
        <v>1</v>
      </c>
      <c r="F12282" s="8">
        <f>VLOOKUP(C12282,Products!$A$2:$E$20,5,TRUE)</f>
        <v>29.95</v>
      </c>
      <c r="G12282" s="8">
        <f t="shared" si="382"/>
        <v>29.95</v>
      </c>
      <c r="H12282" s="8">
        <f>VLOOKUP(C12282,Products!$A$2:$F$20,6,TRUE)</f>
        <v>15</v>
      </c>
      <c r="I12282" s="8">
        <f t="shared" si="383"/>
        <v>15</v>
      </c>
      <c r="J12282" s="42">
        <f>VLOOKUP(B12282,Invoices!A:I,9,TRUE)</f>
        <v>2022</v>
      </c>
    </row>
    <row r="12283" spans="1:10" x14ac:dyDescent="0.15">
      <c r="A12283" t="s">
        <v>15643</v>
      </c>
      <c r="B12283" t="s">
        <v>2527</v>
      </c>
      <c r="C12283" t="s">
        <v>101</v>
      </c>
      <c r="D12283" t="s">
        <v>69</v>
      </c>
      <c r="E12283">
        <v>100</v>
      </c>
      <c r="F12283" s="8">
        <f>VLOOKUP(C12283,Products!$A$2:$E$20,5,TRUE)</f>
        <v>129.94999999999999</v>
      </c>
      <c r="G12283" s="8">
        <f t="shared" si="382"/>
        <v>12994.999999999998</v>
      </c>
      <c r="H12283" s="8">
        <f>VLOOKUP(C12283,Products!$A$2:$F$20,6,TRUE)</f>
        <v>40.449999999999989</v>
      </c>
      <c r="I12283" s="8">
        <f t="shared" si="383"/>
        <v>4044.9999999999991</v>
      </c>
      <c r="J12283" s="42">
        <f>VLOOKUP(B12283,Invoices!A:I,9,TRUE)</f>
        <v>2022</v>
      </c>
    </row>
    <row r="12284" spans="1:10" x14ac:dyDescent="0.15">
      <c r="A12284" t="s">
        <v>15644</v>
      </c>
      <c r="B12284" t="s">
        <v>2527</v>
      </c>
      <c r="C12284" t="s">
        <v>105</v>
      </c>
      <c r="D12284" t="s">
        <v>81</v>
      </c>
      <c r="E12284">
        <v>3</v>
      </c>
      <c r="F12284" s="8">
        <f>VLOOKUP(C12284,Products!$A$2:$E$20,5,TRUE)</f>
        <v>8.9499999999999993</v>
      </c>
      <c r="G12284" s="8">
        <f t="shared" si="382"/>
        <v>26.849999999999998</v>
      </c>
      <c r="H12284" s="8">
        <f>VLOOKUP(C12284,Products!$A$2:$F$20,6,TRUE)</f>
        <v>3.1999999999999993</v>
      </c>
      <c r="I12284" s="8">
        <f t="shared" si="383"/>
        <v>9.5999999999999979</v>
      </c>
      <c r="J12284" s="42">
        <f>VLOOKUP(B12284,Invoices!A:I,9,TRUE)</f>
        <v>2022</v>
      </c>
    </row>
    <row r="12285" spans="1:10" x14ac:dyDescent="0.15">
      <c r="A12285" t="s">
        <v>15645</v>
      </c>
      <c r="B12285" t="s">
        <v>2527</v>
      </c>
      <c r="C12285" t="s">
        <v>90</v>
      </c>
      <c r="D12285" t="s">
        <v>72</v>
      </c>
      <c r="E12285">
        <v>12</v>
      </c>
      <c r="F12285" s="8">
        <f>VLOOKUP(C12285,Products!$A$2:$E$20,5,TRUE)</f>
        <v>8.9499999999999993</v>
      </c>
      <c r="G12285" s="8">
        <f t="shared" si="382"/>
        <v>107.39999999999999</v>
      </c>
      <c r="H12285" s="8">
        <f>VLOOKUP(C12285,Products!$A$2:$F$20,6,TRUE)</f>
        <v>5.6999999999999993</v>
      </c>
      <c r="I12285" s="8">
        <f t="shared" si="383"/>
        <v>68.399999999999991</v>
      </c>
      <c r="J12285" s="42">
        <f>VLOOKUP(B12285,Invoices!A:I,9,TRUE)</f>
        <v>2022</v>
      </c>
    </row>
    <row r="12286" spans="1:10" x14ac:dyDescent="0.15">
      <c r="A12286" t="s">
        <v>15646</v>
      </c>
      <c r="B12286" t="s">
        <v>2527</v>
      </c>
      <c r="C12286" t="s">
        <v>90</v>
      </c>
      <c r="D12286" t="s">
        <v>72</v>
      </c>
      <c r="E12286">
        <v>2</v>
      </c>
      <c r="F12286" s="8">
        <f>VLOOKUP(C12286,Products!$A$2:$E$20,5,TRUE)</f>
        <v>8.9499999999999993</v>
      </c>
      <c r="G12286" s="8">
        <f t="shared" si="382"/>
        <v>17.899999999999999</v>
      </c>
      <c r="H12286" s="8">
        <f>VLOOKUP(C12286,Products!$A$2:$F$20,6,TRUE)</f>
        <v>5.6999999999999993</v>
      </c>
      <c r="I12286" s="8">
        <f t="shared" si="383"/>
        <v>11.399999999999999</v>
      </c>
      <c r="J12286" s="42">
        <f>VLOOKUP(B12286,Invoices!A:I,9,TRUE)</f>
        <v>2022</v>
      </c>
    </row>
    <row r="12287" spans="1:10" x14ac:dyDescent="0.15">
      <c r="A12287" t="s">
        <v>15647</v>
      </c>
      <c r="B12287" t="s">
        <v>2527</v>
      </c>
      <c r="C12287" t="s">
        <v>88</v>
      </c>
      <c r="D12287" t="s">
        <v>85</v>
      </c>
      <c r="E12287">
        <v>20</v>
      </c>
      <c r="F12287" s="8">
        <f>VLOOKUP(C12287,Products!$A$2:$E$20,5,TRUE)</f>
        <v>8.9499999999999993</v>
      </c>
      <c r="G12287" s="8">
        <f t="shared" si="382"/>
        <v>179</v>
      </c>
      <c r="H12287" s="8">
        <f>VLOOKUP(C12287,Products!$A$2:$F$20,6,TRUE)</f>
        <v>5.6999999999999993</v>
      </c>
      <c r="I12287" s="8">
        <f t="shared" si="383"/>
        <v>113.99999999999999</v>
      </c>
      <c r="J12287" s="42">
        <f>VLOOKUP(B12287,Invoices!A:I,9,TRUE)</f>
        <v>2022</v>
      </c>
    </row>
    <row r="12288" spans="1:10" x14ac:dyDescent="0.15">
      <c r="A12288" t="s">
        <v>15648</v>
      </c>
      <c r="B12288" t="s">
        <v>2527</v>
      </c>
      <c r="C12288" t="s">
        <v>92</v>
      </c>
      <c r="D12288" t="s">
        <v>82</v>
      </c>
      <c r="E12288">
        <v>1</v>
      </c>
      <c r="F12288" s="8">
        <f>VLOOKUP(C12288,Products!$A$2:$E$20,5,TRUE)</f>
        <v>19.95</v>
      </c>
      <c r="G12288" s="8">
        <f t="shared" si="382"/>
        <v>19.95</v>
      </c>
      <c r="H12288" s="8">
        <f>VLOOKUP(C12288,Products!$A$2:$F$20,6,TRUE)</f>
        <v>7.4499999999999993</v>
      </c>
      <c r="I12288" s="8">
        <f t="shared" si="383"/>
        <v>7.4499999999999993</v>
      </c>
      <c r="J12288" s="42">
        <f>VLOOKUP(B12288,Invoices!A:I,9,TRUE)</f>
        <v>2022</v>
      </c>
    </row>
    <row r="12289" spans="1:10" x14ac:dyDescent="0.15">
      <c r="A12289" t="s">
        <v>15649</v>
      </c>
      <c r="B12289" t="s">
        <v>2527</v>
      </c>
      <c r="C12289" t="s">
        <v>96</v>
      </c>
      <c r="D12289" t="s">
        <v>75</v>
      </c>
      <c r="E12289">
        <v>1</v>
      </c>
      <c r="F12289" s="8">
        <f>VLOOKUP(C12289,Products!$A$2:$E$20,5,TRUE)</f>
        <v>79.95</v>
      </c>
      <c r="G12289" s="8">
        <f t="shared" si="382"/>
        <v>79.95</v>
      </c>
      <c r="H12289" s="8">
        <f>VLOOKUP(C12289,Products!$A$2:$F$20,6,TRUE)</f>
        <v>27.950000000000003</v>
      </c>
      <c r="I12289" s="8">
        <f t="shared" si="383"/>
        <v>27.950000000000003</v>
      </c>
      <c r="J12289" s="42">
        <f>VLOOKUP(B12289,Invoices!A:I,9,TRUE)</f>
        <v>2022</v>
      </c>
    </row>
    <row r="12290" spans="1:10" x14ac:dyDescent="0.15">
      <c r="A12290" t="s">
        <v>15650</v>
      </c>
      <c r="B12290" t="s">
        <v>2527</v>
      </c>
      <c r="C12290" t="s">
        <v>95</v>
      </c>
      <c r="D12290" t="s">
        <v>73</v>
      </c>
      <c r="E12290">
        <v>1</v>
      </c>
      <c r="F12290" s="8">
        <f>VLOOKUP(C12290,Products!$A$2:$E$20,5,TRUE)</f>
        <v>12.95</v>
      </c>
      <c r="G12290" s="8">
        <f t="shared" si="382"/>
        <v>12.95</v>
      </c>
      <c r="H12290" s="8">
        <f>VLOOKUP(C12290,Products!$A$2:$F$20,6,TRUE)</f>
        <v>4.1999999999999993</v>
      </c>
      <c r="I12290" s="8">
        <f t="shared" si="383"/>
        <v>4.1999999999999993</v>
      </c>
      <c r="J12290" s="42">
        <f>VLOOKUP(B12290,Invoices!A:I,9,TRUE)</f>
        <v>2022</v>
      </c>
    </row>
    <row r="12291" spans="1:10" x14ac:dyDescent="0.15">
      <c r="A12291" t="s">
        <v>15651</v>
      </c>
      <c r="B12291" t="s">
        <v>2527</v>
      </c>
      <c r="C12291" t="s">
        <v>90</v>
      </c>
      <c r="D12291" t="s">
        <v>72</v>
      </c>
      <c r="E12291">
        <v>15</v>
      </c>
      <c r="F12291" s="8">
        <f>VLOOKUP(C12291,Products!$A$2:$E$20,5,TRUE)</f>
        <v>8.9499999999999993</v>
      </c>
      <c r="G12291" s="8">
        <f t="shared" ref="G12291:G12354" si="384">F12291*E12291</f>
        <v>134.25</v>
      </c>
      <c r="H12291" s="8">
        <f>VLOOKUP(C12291,Products!$A$2:$F$20,6,TRUE)</f>
        <v>5.6999999999999993</v>
      </c>
      <c r="I12291" s="8">
        <f t="shared" ref="I12291:I12354" si="385">H12291*E12291</f>
        <v>85.499999999999986</v>
      </c>
      <c r="J12291" s="42">
        <f>VLOOKUP(B12291,Invoices!A:I,9,TRUE)</f>
        <v>2022</v>
      </c>
    </row>
    <row r="12292" spans="1:10" x14ac:dyDescent="0.15">
      <c r="A12292" t="s">
        <v>15652</v>
      </c>
      <c r="B12292" t="s">
        <v>2527</v>
      </c>
      <c r="C12292" t="s">
        <v>88</v>
      </c>
      <c r="D12292" t="s">
        <v>85</v>
      </c>
      <c r="E12292">
        <v>1</v>
      </c>
      <c r="F12292" s="8">
        <f>VLOOKUP(C12292,Products!$A$2:$E$20,5,TRUE)</f>
        <v>8.9499999999999993</v>
      </c>
      <c r="G12292" s="8">
        <f t="shared" si="384"/>
        <v>8.9499999999999993</v>
      </c>
      <c r="H12292" s="8">
        <f>VLOOKUP(C12292,Products!$A$2:$F$20,6,TRUE)</f>
        <v>5.6999999999999993</v>
      </c>
      <c r="I12292" s="8">
        <f t="shared" si="385"/>
        <v>5.6999999999999993</v>
      </c>
      <c r="J12292" s="42">
        <f>VLOOKUP(B12292,Invoices!A:I,9,TRUE)</f>
        <v>2022</v>
      </c>
    </row>
    <row r="12293" spans="1:10" x14ac:dyDescent="0.15">
      <c r="A12293" t="s">
        <v>15653</v>
      </c>
      <c r="B12293" t="s">
        <v>2527</v>
      </c>
      <c r="C12293" t="s">
        <v>87</v>
      </c>
      <c r="D12293" t="s">
        <v>68</v>
      </c>
      <c r="E12293">
        <v>1</v>
      </c>
      <c r="F12293" s="8">
        <f>VLOOKUP(C12293,Products!$A$2:$E$20,5,TRUE)</f>
        <v>19.95</v>
      </c>
      <c r="G12293" s="8">
        <f t="shared" si="384"/>
        <v>19.95</v>
      </c>
      <c r="H12293" s="8">
        <f>VLOOKUP(C12293,Products!$A$2:$F$20,6,TRUE)</f>
        <v>7.4499999999999993</v>
      </c>
      <c r="I12293" s="8">
        <f t="shared" si="385"/>
        <v>7.4499999999999993</v>
      </c>
      <c r="J12293" s="42">
        <f>VLOOKUP(B12293,Invoices!A:I,9,TRUE)</f>
        <v>2022</v>
      </c>
    </row>
    <row r="12294" spans="1:10" x14ac:dyDescent="0.15">
      <c r="A12294" t="s">
        <v>15654</v>
      </c>
      <c r="B12294" t="s">
        <v>2527</v>
      </c>
      <c r="C12294" t="s">
        <v>90</v>
      </c>
      <c r="D12294" t="s">
        <v>72</v>
      </c>
      <c r="E12294">
        <v>4</v>
      </c>
      <c r="F12294" s="8">
        <f>VLOOKUP(C12294,Products!$A$2:$E$20,5,TRUE)</f>
        <v>8.9499999999999993</v>
      </c>
      <c r="G12294" s="8">
        <f t="shared" si="384"/>
        <v>35.799999999999997</v>
      </c>
      <c r="H12294" s="8">
        <f>VLOOKUP(C12294,Products!$A$2:$F$20,6,TRUE)</f>
        <v>5.6999999999999993</v>
      </c>
      <c r="I12294" s="8">
        <f t="shared" si="385"/>
        <v>22.799999999999997</v>
      </c>
      <c r="J12294" s="42">
        <f>VLOOKUP(B12294,Invoices!A:I,9,TRUE)</f>
        <v>2022</v>
      </c>
    </row>
    <row r="12295" spans="1:10" x14ac:dyDescent="0.15">
      <c r="A12295" t="s">
        <v>15655</v>
      </c>
      <c r="B12295" t="s">
        <v>2527</v>
      </c>
      <c r="C12295" t="s">
        <v>100</v>
      </c>
      <c r="D12295" t="s">
        <v>78</v>
      </c>
      <c r="E12295">
        <v>6</v>
      </c>
      <c r="F12295" s="8">
        <f>VLOOKUP(C12295,Products!$A$2:$E$20,5,TRUE)</f>
        <v>49.95</v>
      </c>
      <c r="G12295" s="8">
        <f t="shared" si="384"/>
        <v>299.70000000000005</v>
      </c>
      <c r="H12295" s="8">
        <f>VLOOKUP(C12295,Products!$A$2:$F$20,6,TRUE)</f>
        <v>19.950000000000003</v>
      </c>
      <c r="I12295" s="8">
        <f t="shared" si="385"/>
        <v>119.70000000000002</v>
      </c>
      <c r="J12295" s="42">
        <f>VLOOKUP(B12295,Invoices!A:I,9,TRUE)</f>
        <v>2022</v>
      </c>
    </row>
    <row r="12296" spans="1:10" x14ac:dyDescent="0.15">
      <c r="A12296" t="s">
        <v>15656</v>
      </c>
      <c r="B12296" t="s">
        <v>2527</v>
      </c>
      <c r="C12296" t="s">
        <v>88</v>
      </c>
      <c r="D12296" t="s">
        <v>85</v>
      </c>
      <c r="E12296">
        <v>3</v>
      </c>
      <c r="F12296" s="8">
        <f>VLOOKUP(C12296,Products!$A$2:$E$20,5,TRUE)</f>
        <v>8.9499999999999993</v>
      </c>
      <c r="G12296" s="8">
        <f t="shared" si="384"/>
        <v>26.849999999999998</v>
      </c>
      <c r="H12296" s="8">
        <f>VLOOKUP(C12296,Products!$A$2:$F$20,6,TRUE)</f>
        <v>5.6999999999999993</v>
      </c>
      <c r="I12296" s="8">
        <f t="shared" si="385"/>
        <v>17.099999999999998</v>
      </c>
      <c r="J12296" s="42">
        <f>VLOOKUP(B12296,Invoices!A:I,9,TRUE)</f>
        <v>2022</v>
      </c>
    </row>
    <row r="12297" spans="1:10" x14ac:dyDescent="0.15">
      <c r="A12297" t="s">
        <v>15657</v>
      </c>
      <c r="B12297" t="s">
        <v>2528</v>
      </c>
      <c r="C12297" t="s">
        <v>96</v>
      </c>
      <c r="D12297" t="s">
        <v>75</v>
      </c>
      <c r="E12297">
        <v>2</v>
      </c>
      <c r="F12297" s="8">
        <f>VLOOKUP(C12297,Products!$A$2:$E$20,5,TRUE)</f>
        <v>79.95</v>
      </c>
      <c r="G12297" s="8">
        <f t="shared" si="384"/>
        <v>159.9</v>
      </c>
      <c r="H12297" s="8">
        <f>VLOOKUP(C12297,Products!$A$2:$F$20,6,TRUE)</f>
        <v>27.950000000000003</v>
      </c>
      <c r="I12297" s="8">
        <f t="shared" si="385"/>
        <v>55.900000000000006</v>
      </c>
      <c r="J12297" s="42">
        <f>VLOOKUP(B12297,Invoices!A:I,9,TRUE)</f>
        <v>2022</v>
      </c>
    </row>
    <row r="12298" spans="1:10" x14ac:dyDescent="0.15">
      <c r="A12298" t="s">
        <v>15658</v>
      </c>
      <c r="B12298" t="s">
        <v>2528</v>
      </c>
      <c r="C12298" t="s">
        <v>89</v>
      </c>
      <c r="D12298" t="s">
        <v>80</v>
      </c>
      <c r="E12298">
        <v>5</v>
      </c>
      <c r="F12298" s="8">
        <f>VLOOKUP(C12298,Products!$A$2:$E$20,5,TRUE)</f>
        <v>15.95</v>
      </c>
      <c r="G12298" s="8">
        <f t="shared" si="384"/>
        <v>79.75</v>
      </c>
      <c r="H12298" s="8">
        <f>VLOOKUP(C12298,Products!$A$2:$F$20,6,TRUE)</f>
        <v>6</v>
      </c>
      <c r="I12298" s="8">
        <f t="shared" si="385"/>
        <v>30</v>
      </c>
      <c r="J12298" s="42">
        <f>VLOOKUP(B12298,Invoices!A:I,9,TRUE)</f>
        <v>2022</v>
      </c>
    </row>
    <row r="12299" spans="1:10" x14ac:dyDescent="0.15">
      <c r="A12299" t="s">
        <v>15659</v>
      </c>
      <c r="B12299" t="s">
        <v>2528</v>
      </c>
      <c r="C12299" t="s">
        <v>90</v>
      </c>
      <c r="D12299" t="s">
        <v>72</v>
      </c>
      <c r="E12299">
        <v>2</v>
      </c>
      <c r="F12299" s="8">
        <f>VLOOKUP(C12299,Products!$A$2:$E$20,5,TRUE)</f>
        <v>8.9499999999999993</v>
      </c>
      <c r="G12299" s="8">
        <f t="shared" si="384"/>
        <v>17.899999999999999</v>
      </c>
      <c r="H12299" s="8">
        <f>VLOOKUP(C12299,Products!$A$2:$F$20,6,TRUE)</f>
        <v>5.6999999999999993</v>
      </c>
      <c r="I12299" s="8">
        <f t="shared" si="385"/>
        <v>11.399999999999999</v>
      </c>
      <c r="J12299" s="42">
        <f>VLOOKUP(B12299,Invoices!A:I,9,TRUE)</f>
        <v>2022</v>
      </c>
    </row>
    <row r="12300" spans="1:10" x14ac:dyDescent="0.15">
      <c r="A12300" t="s">
        <v>15660</v>
      </c>
      <c r="B12300" t="s">
        <v>2528</v>
      </c>
      <c r="C12300" t="s">
        <v>92</v>
      </c>
      <c r="D12300" t="s">
        <v>82</v>
      </c>
      <c r="E12300">
        <v>1</v>
      </c>
      <c r="F12300" s="8">
        <f>VLOOKUP(C12300,Products!$A$2:$E$20,5,TRUE)</f>
        <v>19.95</v>
      </c>
      <c r="G12300" s="8">
        <f t="shared" si="384"/>
        <v>19.95</v>
      </c>
      <c r="H12300" s="8">
        <f>VLOOKUP(C12300,Products!$A$2:$F$20,6,TRUE)</f>
        <v>7.4499999999999993</v>
      </c>
      <c r="I12300" s="8">
        <f t="shared" si="385"/>
        <v>7.4499999999999993</v>
      </c>
      <c r="J12300" s="42">
        <f>VLOOKUP(B12300,Invoices!A:I,9,TRUE)</f>
        <v>2022</v>
      </c>
    </row>
    <row r="12301" spans="1:10" x14ac:dyDescent="0.15">
      <c r="A12301" t="s">
        <v>15661</v>
      </c>
      <c r="B12301" t="s">
        <v>2528</v>
      </c>
      <c r="C12301" t="s">
        <v>87</v>
      </c>
      <c r="D12301" t="s">
        <v>68</v>
      </c>
      <c r="E12301">
        <v>2</v>
      </c>
      <c r="F12301" s="8">
        <f>VLOOKUP(C12301,Products!$A$2:$E$20,5,TRUE)</f>
        <v>19.95</v>
      </c>
      <c r="G12301" s="8">
        <f t="shared" si="384"/>
        <v>39.9</v>
      </c>
      <c r="H12301" s="8">
        <f>VLOOKUP(C12301,Products!$A$2:$F$20,6,TRUE)</f>
        <v>7.4499999999999993</v>
      </c>
      <c r="I12301" s="8">
        <f t="shared" si="385"/>
        <v>14.899999999999999</v>
      </c>
      <c r="J12301" s="42">
        <f>VLOOKUP(B12301,Invoices!A:I,9,TRUE)</f>
        <v>2022</v>
      </c>
    </row>
    <row r="12302" spans="1:10" x14ac:dyDescent="0.15">
      <c r="A12302" t="s">
        <v>15662</v>
      </c>
      <c r="B12302" t="s">
        <v>2528</v>
      </c>
      <c r="C12302" t="s">
        <v>95</v>
      </c>
      <c r="D12302" t="s">
        <v>73</v>
      </c>
      <c r="E12302">
        <v>1</v>
      </c>
      <c r="F12302" s="8">
        <f>VLOOKUP(C12302,Products!$A$2:$E$20,5,TRUE)</f>
        <v>12.95</v>
      </c>
      <c r="G12302" s="8">
        <f t="shared" si="384"/>
        <v>12.95</v>
      </c>
      <c r="H12302" s="8">
        <f>VLOOKUP(C12302,Products!$A$2:$F$20,6,TRUE)</f>
        <v>4.1999999999999993</v>
      </c>
      <c r="I12302" s="8">
        <f t="shared" si="385"/>
        <v>4.1999999999999993</v>
      </c>
      <c r="J12302" s="42">
        <f>VLOOKUP(B12302,Invoices!A:I,9,TRUE)</f>
        <v>2022</v>
      </c>
    </row>
    <row r="12303" spans="1:10" x14ac:dyDescent="0.15">
      <c r="A12303" t="s">
        <v>15663</v>
      </c>
      <c r="B12303" t="s">
        <v>2528</v>
      </c>
      <c r="C12303" t="s">
        <v>104</v>
      </c>
      <c r="D12303" t="s">
        <v>71</v>
      </c>
      <c r="E12303">
        <v>1</v>
      </c>
      <c r="F12303" s="8">
        <f>VLOOKUP(C12303,Products!$A$2:$E$20,5,TRUE)</f>
        <v>2.95</v>
      </c>
      <c r="G12303" s="8">
        <f t="shared" si="384"/>
        <v>2.95</v>
      </c>
      <c r="H12303" s="8">
        <f>VLOOKUP(C12303,Products!$A$2:$F$20,6,TRUE)</f>
        <v>1.1500000000000001</v>
      </c>
      <c r="I12303" s="8">
        <f t="shared" si="385"/>
        <v>1.1500000000000001</v>
      </c>
      <c r="J12303" s="42">
        <f>VLOOKUP(B12303,Invoices!A:I,9,TRUE)</f>
        <v>2022</v>
      </c>
    </row>
    <row r="12304" spans="1:10" x14ac:dyDescent="0.15">
      <c r="A12304" t="s">
        <v>15664</v>
      </c>
      <c r="B12304" t="s">
        <v>2528</v>
      </c>
      <c r="C12304" t="s">
        <v>93</v>
      </c>
      <c r="D12304" t="s">
        <v>76</v>
      </c>
      <c r="E12304">
        <v>1</v>
      </c>
      <c r="F12304" s="8">
        <f>VLOOKUP(C12304,Products!$A$2:$E$20,5,TRUE)</f>
        <v>9.9499999999999993</v>
      </c>
      <c r="G12304" s="8">
        <f t="shared" si="384"/>
        <v>9.9499999999999993</v>
      </c>
      <c r="H12304" s="8">
        <f>VLOOKUP(C12304,Products!$A$2:$F$20,6,TRUE)</f>
        <v>1.9499999999999993</v>
      </c>
      <c r="I12304" s="8">
        <f t="shared" si="385"/>
        <v>1.9499999999999993</v>
      </c>
      <c r="J12304" s="42">
        <f>VLOOKUP(B12304,Invoices!A:I,9,TRUE)</f>
        <v>2022</v>
      </c>
    </row>
    <row r="12305" spans="1:10" x14ac:dyDescent="0.15">
      <c r="A12305" t="s">
        <v>15665</v>
      </c>
      <c r="B12305" t="s">
        <v>2528</v>
      </c>
      <c r="C12305" t="s">
        <v>88</v>
      </c>
      <c r="D12305" t="s">
        <v>85</v>
      </c>
      <c r="E12305">
        <v>1</v>
      </c>
      <c r="F12305" s="8">
        <f>VLOOKUP(C12305,Products!$A$2:$E$20,5,TRUE)</f>
        <v>8.9499999999999993</v>
      </c>
      <c r="G12305" s="8">
        <f t="shared" si="384"/>
        <v>8.9499999999999993</v>
      </c>
      <c r="H12305" s="8">
        <f>VLOOKUP(C12305,Products!$A$2:$F$20,6,TRUE)</f>
        <v>5.6999999999999993</v>
      </c>
      <c r="I12305" s="8">
        <f t="shared" si="385"/>
        <v>5.6999999999999993</v>
      </c>
      <c r="J12305" s="42">
        <f>VLOOKUP(B12305,Invoices!A:I,9,TRUE)</f>
        <v>2022</v>
      </c>
    </row>
    <row r="12306" spans="1:10" x14ac:dyDescent="0.15">
      <c r="A12306" t="s">
        <v>15666</v>
      </c>
      <c r="B12306" t="s">
        <v>2528</v>
      </c>
      <c r="C12306" t="s">
        <v>102</v>
      </c>
      <c r="D12306" t="s">
        <v>83</v>
      </c>
      <c r="E12306">
        <v>3</v>
      </c>
      <c r="F12306" s="8">
        <f>VLOOKUP(C12306,Products!$A$2:$E$20,5,TRUE)</f>
        <v>29.95</v>
      </c>
      <c r="G12306" s="8">
        <f t="shared" si="384"/>
        <v>89.85</v>
      </c>
      <c r="H12306" s="8">
        <f>VLOOKUP(C12306,Products!$A$2:$F$20,6,TRUE)</f>
        <v>15</v>
      </c>
      <c r="I12306" s="8">
        <f t="shared" si="385"/>
        <v>45</v>
      </c>
      <c r="J12306" s="42">
        <f>VLOOKUP(B12306,Invoices!A:I,9,TRUE)</f>
        <v>2022</v>
      </c>
    </row>
    <row r="12307" spans="1:10" x14ac:dyDescent="0.15">
      <c r="A12307" t="s">
        <v>15667</v>
      </c>
      <c r="B12307" t="s">
        <v>2528</v>
      </c>
      <c r="C12307" t="s">
        <v>91</v>
      </c>
      <c r="D12307" t="s">
        <v>70</v>
      </c>
      <c r="E12307">
        <v>10</v>
      </c>
      <c r="F12307" s="8">
        <f>VLOOKUP(C12307,Products!$A$2:$E$20,5,TRUE)</f>
        <v>49.95</v>
      </c>
      <c r="G12307" s="8">
        <f t="shared" si="384"/>
        <v>499.5</v>
      </c>
      <c r="H12307" s="8">
        <f>VLOOKUP(C12307,Products!$A$2:$F$20,6,TRUE)</f>
        <v>21.200000000000003</v>
      </c>
      <c r="I12307" s="8">
        <f t="shared" si="385"/>
        <v>212.00000000000003</v>
      </c>
      <c r="J12307" s="42">
        <f>VLOOKUP(B12307,Invoices!A:I,9,TRUE)</f>
        <v>2022</v>
      </c>
    </row>
    <row r="12308" spans="1:10" x14ac:dyDescent="0.15">
      <c r="A12308" t="s">
        <v>15668</v>
      </c>
      <c r="B12308" t="s">
        <v>2528</v>
      </c>
      <c r="C12308" t="s">
        <v>103</v>
      </c>
      <c r="D12308" t="s">
        <v>77</v>
      </c>
      <c r="E12308">
        <v>10</v>
      </c>
      <c r="F12308" s="8">
        <f>VLOOKUP(C12308,Products!$A$2:$E$20,5,TRUE)</f>
        <v>8.9499999999999993</v>
      </c>
      <c r="G12308" s="8">
        <f t="shared" si="384"/>
        <v>89.5</v>
      </c>
      <c r="H12308" s="8">
        <f>VLOOKUP(C12308,Products!$A$2:$F$20,6,TRUE)</f>
        <v>3.1999999999999993</v>
      </c>
      <c r="I12308" s="8">
        <f t="shared" si="385"/>
        <v>31.999999999999993</v>
      </c>
      <c r="J12308" s="42">
        <f>VLOOKUP(B12308,Invoices!A:I,9,TRUE)</f>
        <v>2022</v>
      </c>
    </row>
    <row r="12309" spans="1:10" x14ac:dyDescent="0.15">
      <c r="A12309" t="s">
        <v>15669</v>
      </c>
      <c r="B12309" t="s">
        <v>2528</v>
      </c>
      <c r="C12309" t="s">
        <v>105</v>
      </c>
      <c r="D12309" t="s">
        <v>81</v>
      </c>
      <c r="E12309">
        <v>1</v>
      </c>
      <c r="F12309" s="8">
        <f>VLOOKUP(C12309,Products!$A$2:$E$20,5,TRUE)</f>
        <v>8.9499999999999993</v>
      </c>
      <c r="G12309" s="8">
        <f t="shared" si="384"/>
        <v>8.9499999999999993</v>
      </c>
      <c r="H12309" s="8">
        <f>VLOOKUP(C12309,Products!$A$2:$F$20,6,TRUE)</f>
        <v>3.1999999999999993</v>
      </c>
      <c r="I12309" s="8">
        <f t="shared" si="385"/>
        <v>3.1999999999999993</v>
      </c>
      <c r="J12309" s="42">
        <f>VLOOKUP(B12309,Invoices!A:I,9,TRUE)</f>
        <v>2022</v>
      </c>
    </row>
    <row r="12310" spans="1:10" x14ac:dyDescent="0.15">
      <c r="A12310" t="s">
        <v>15670</v>
      </c>
      <c r="B12310" t="s">
        <v>2528</v>
      </c>
      <c r="C12310" t="s">
        <v>99</v>
      </c>
      <c r="D12310" t="s">
        <v>84</v>
      </c>
      <c r="E12310">
        <v>30</v>
      </c>
      <c r="F12310" s="8">
        <f>VLOOKUP(C12310,Products!$A$2:$E$20,5,TRUE)</f>
        <v>3.5</v>
      </c>
      <c r="G12310" s="8">
        <f t="shared" si="384"/>
        <v>105</v>
      </c>
      <c r="H12310" s="8">
        <f>VLOOKUP(C12310,Products!$A$2:$F$20,6,TRUE)</f>
        <v>0.54999999999999982</v>
      </c>
      <c r="I12310" s="8">
        <f t="shared" si="385"/>
        <v>16.499999999999993</v>
      </c>
      <c r="J12310" s="42">
        <f>VLOOKUP(B12310,Invoices!A:I,9,TRUE)</f>
        <v>2022</v>
      </c>
    </row>
    <row r="12311" spans="1:10" x14ac:dyDescent="0.15">
      <c r="A12311" t="s">
        <v>15671</v>
      </c>
      <c r="B12311" t="s">
        <v>2528</v>
      </c>
      <c r="C12311" t="s">
        <v>94</v>
      </c>
      <c r="D12311" t="s">
        <v>86</v>
      </c>
      <c r="E12311">
        <v>12</v>
      </c>
      <c r="F12311" s="8">
        <f>VLOOKUP(C12311,Products!$A$2:$E$20,5,TRUE)</f>
        <v>3.5</v>
      </c>
      <c r="G12311" s="8">
        <f t="shared" si="384"/>
        <v>42</v>
      </c>
      <c r="H12311" s="8">
        <f>VLOOKUP(C12311,Products!$A$2:$F$20,6,TRUE)</f>
        <v>0.54999999999999982</v>
      </c>
      <c r="I12311" s="8">
        <f t="shared" si="385"/>
        <v>6.5999999999999979</v>
      </c>
      <c r="J12311" s="42">
        <f>VLOOKUP(B12311,Invoices!A:I,9,TRUE)</f>
        <v>2022</v>
      </c>
    </row>
    <row r="12312" spans="1:10" x14ac:dyDescent="0.15">
      <c r="A12312" t="s">
        <v>15672</v>
      </c>
      <c r="B12312" t="s">
        <v>2529</v>
      </c>
      <c r="C12312" t="s">
        <v>90</v>
      </c>
      <c r="D12312" t="s">
        <v>72</v>
      </c>
      <c r="E12312">
        <v>12</v>
      </c>
      <c r="F12312" s="8">
        <f>VLOOKUP(C12312,Products!$A$2:$E$20,5,TRUE)</f>
        <v>8.9499999999999993</v>
      </c>
      <c r="G12312" s="8">
        <f t="shared" si="384"/>
        <v>107.39999999999999</v>
      </c>
      <c r="H12312" s="8">
        <f>VLOOKUP(C12312,Products!$A$2:$F$20,6,TRUE)</f>
        <v>5.6999999999999993</v>
      </c>
      <c r="I12312" s="8">
        <f t="shared" si="385"/>
        <v>68.399999999999991</v>
      </c>
      <c r="J12312" s="42">
        <f>VLOOKUP(B12312,Invoices!A:I,9,TRUE)</f>
        <v>2022</v>
      </c>
    </row>
    <row r="12313" spans="1:10" x14ac:dyDescent="0.15">
      <c r="A12313" t="s">
        <v>15673</v>
      </c>
      <c r="B12313" t="s">
        <v>2530</v>
      </c>
      <c r="C12313" t="s">
        <v>102</v>
      </c>
      <c r="D12313" t="s">
        <v>83</v>
      </c>
      <c r="E12313">
        <v>7</v>
      </c>
      <c r="F12313" s="8">
        <f>VLOOKUP(C12313,Products!$A$2:$E$20,5,TRUE)</f>
        <v>29.95</v>
      </c>
      <c r="G12313" s="8">
        <f t="shared" si="384"/>
        <v>209.65</v>
      </c>
      <c r="H12313" s="8">
        <f>VLOOKUP(C12313,Products!$A$2:$F$20,6,TRUE)</f>
        <v>15</v>
      </c>
      <c r="I12313" s="8">
        <f t="shared" si="385"/>
        <v>105</v>
      </c>
      <c r="J12313" s="42">
        <f>VLOOKUP(B12313,Invoices!A:I,9,TRUE)</f>
        <v>2022</v>
      </c>
    </row>
    <row r="12314" spans="1:10" x14ac:dyDescent="0.15">
      <c r="A12314" t="s">
        <v>15674</v>
      </c>
      <c r="B12314" t="s">
        <v>2530</v>
      </c>
      <c r="C12314" t="s">
        <v>90</v>
      </c>
      <c r="D12314" t="s">
        <v>72</v>
      </c>
      <c r="E12314">
        <v>5</v>
      </c>
      <c r="F12314" s="8">
        <f>VLOOKUP(C12314,Products!$A$2:$E$20,5,TRUE)</f>
        <v>8.9499999999999993</v>
      </c>
      <c r="G12314" s="8">
        <f t="shared" si="384"/>
        <v>44.75</v>
      </c>
      <c r="H12314" s="8">
        <f>VLOOKUP(C12314,Products!$A$2:$F$20,6,TRUE)</f>
        <v>5.6999999999999993</v>
      </c>
      <c r="I12314" s="8">
        <f t="shared" si="385"/>
        <v>28.499999999999996</v>
      </c>
      <c r="J12314" s="42">
        <f>VLOOKUP(B12314,Invoices!A:I,9,TRUE)</f>
        <v>2022</v>
      </c>
    </row>
    <row r="12315" spans="1:10" x14ac:dyDescent="0.15">
      <c r="A12315" t="s">
        <v>15675</v>
      </c>
      <c r="B12315" t="s">
        <v>2530</v>
      </c>
      <c r="C12315" t="s">
        <v>99</v>
      </c>
      <c r="D12315" t="s">
        <v>84</v>
      </c>
      <c r="E12315">
        <v>1</v>
      </c>
      <c r="F12315" s="8">
        <f>VLOOKUP(C12315,Products!$A$2:$E$20,5,TRUE)</f>
        <v>3.5</v>
      </c>
      <c r="G12315" s="8">
        <f t="shared" si="384"/>
        <v>3.5</v>
      </c>
      <c r="H12315" s="8">
        <f>VLOOKUP(C12315,Products!$A$2:$F$20,6,TRUE)</f>
        <v>0.54999999999999982</v>
      </c>
      <c r="I12315" s="8">
        <f t="shared" si="385"/>
        <v>0.54999999999999982</v>
      </c>
      <c r="J12315" s="42">
        <f>VLOOKUP(B12315,Invoices!A:I,9,TRUE)</f>
        <v>2022</v>
      </c>
    </row>
    <row r="12316" spans="1:10" x14ac:dyDescent="0.15">
      <c r="A12316" t="s">
        <v>15676</v>
      </c>
      <c r="B12316" t="s">
        <v>2530</v>
      </c>
      <c r="C12316" t="s">
        <v>96</v>
      </c>
      <c r="D12316" t="s">
        <v>75</v>
      </c>
      <c r="E12316">
        <v>12</v>
      </c>
      <c r="F12316" s="8">
        <f>VLOOKUP(C12316,Products!$A$2:$E$20,5,TRUE)</f>
        <v>79.95</v>
      </c>
      <c r="G12316" s="8">
        <f t="shared" si="384"/>
        <v>959.40000000000009</v>
      </c>
      <c r="H12316" s="8">
        <f>VLOOKUP(C12316,Products!$A$2:$F$20,6,TRUE)</f>
        <v>27.950000000000003</v>
      </c>
      <c r="I12316" s="8">
        <f t="shared" si="385"/>
        <v>335.40000000000003</v>
      </c>
      <c r="J12316" s="42">
        <f>VLOOKUP(B12316,Invoices!A:I,9,TRUE)</f>
        <v>2022</v>
      </c>
    </row>
    <row r="12317" spans="1:10" x14ac:dyDescent="0.15">
      <c r="A12317" t="s">
        <v>15677</v>
      </c>
      <c r="B12317" t="s">
        <v>2530</v>
      </c>
      <c r="C12317" t="s">
        <v>94</v>
      </c>
      <c r="D12317" t="s">
        <v>86</v>
      </c>
      <c r="E12317">
        <v>12</v>
      </c>
      <c r="F12317" s="8">
        <f>VLOOKUP(C12317,Products!$A$2:$E$20,5,TRUE)</f>
        <v>3.5</v>
      </c>
      <c r="G12317" s="8">
        <f t="shared" si="384"/>
        <v>42</v>
      </c>
      <c r="H12317" s="8">
        <f>VLOOKUP(C12317,Products!$A$2:$F$20,6,TRUE)</f>
        <v>0.54999999999999982</v>
      </c>
      <c r="I12317" s="8">
        <f t="shared" si="385"/>
        <v>6.5999999999999979</v>
      </c>
      <c r="J12317" s="42">
        <f>VLOOKUP(B12317,Invoices!A:I,9,TRUE)</f>
        <v>2022</v>
      </c>
    </row>
    <row r="12318" spans="1:10" x14ac:dyDescent="0.15">
      <c r="A12318" t="s">
        <v>15678</v>
      </c>
      <c r="B12318" t="s">
        <v>2530</v>
      </c>
      <c r="C12318" t="s">
        <v>104</v>
      </c>
      <c r="D12318" t="s">
        <v>71</v>
      </c>
      <c r="E12318">
        <v>12</v>
      </c>
      <c r="F12318" s="8">
        <f>VLOOKUP(C12318,Products!$A$2:$E$20,5,TRUE)</f>
        <v>2.95</v>
      </c>
      <c r="G12318" s="8">
        <f t="shared" si="384"/>
        <v>35.400000000000006</v>
      </c>
      <c r="H12318" s="8">
        <f>VLOOKUP(C12318,Products!$A$2:$F$20,6,TRUE)</f>
        <v>1.1500000000000001</v>
      </c>
      <c r="I12318" s="8">
        <f t="shared" si="385"/>
        <v>13.8</v>
      </c>
      <c r="J12318" s="42">
        <f>VLOOKUP(B12318,Invoices!A:I,9,TRUE)</f>
        <v>2022</v>
      </c>
    </row>
    <row r="12319" spans="1:10" x14ac:dyDescent="0.15">
      <c r="A12319" t="s">
        <v>15679</v>
      </c>
      <c r="B12319" t="s">
        <v>2530</v>
      </c>
      <c r="C12319" t="s">
        <v>105</v>
      </c>
      <c r="D12319" t="s">
        <v>81</v>
      </c>
      <c r="E12319">
        <v>25</v>
      </c>
      <c r="F12319" s="8">
        <f>VLOOKUP(C12319,Products!$A$2:$E$20,5,TRUE)</f>
        <v>8.9499999999999993</v>
      </c>
      <c r="G12319" s="8">
        <f t="shared" si="384"/>
        <v>223.74999999999997</v>
      </c>
      <c r="H12319" s="8">
        <f>VLOOKUP(C12319,Products!$A$2:$F$20,6,TRUE)</f>
        <v>3.1999999999999993</v>
      </c>
      <c r="I12319" s="8">
        <f t="shared" si="385"/>
        <v>79.999999999999986</v>
      </c>
      <c r="J12319" s="42">
        <f>VLOOKUP(B12319,Invoices!A:I,9,TRUE)</f>
        <v>2022</v>
      </c>
    </row>
    <row r="12320" spans="1:10" x14ac:dyDescent="0.15">
      <c r="A12320" t="s">
        <v>15680</v>
      </c>
      <c r="B12320" t="s">
        <v>2530</v>
      </c>
      <c r="C12320" t="s">
        <v>88</v>
      </c>
      <c r="D12320" t="s">
        <v>85</v>
      </c>
      <c r="E12320">
        <v>2</v>
      </c>
      <c r="F12320" s="8">
        <f>VLOOKUP(C12320,Products!$A$2:$E$20,5,TRUE)</f>
        <v>8.9499999999999993</v>
      </c>
      <c r="G12320" s="8">
        <f t="shared" si="384"/>
        <v>17.899999999999999</v>
      </c>
      <c r="H12320" s="8">
        <f>VLOOKUP(C12320,Products!$A$2:$F$20,6,TRUE)</f>
        <v>5.6999999999999993</v>
      </c>
      <c r="I12320" s="8">
        <f t="shared" si="385"/>
        <v>11.399999999999999</v>
      </c>
      <c r="J12320" s="42">
        <f>VLOOKUP(B12320,Invoices!A:I,9,TRUE)</f>
        <v>2022</v>
      </c>
    </row>
    <row r="12321" spans="1:10" x14ac:dyDescent="0.15">
      <c r="A12321" t="s">
        <v>15681</v>
      </c>
      <c r="B12321" t="s">
        <v>2531</v>
      </c>
      <c r="C12321" t="s">
        <v>104</v>
      </c>
      <c r="D12321" t="s">
        <v>71</v>
      </c>
      <c r="E12321">
        <v>10</v>
      </c>
      <c r="F12321" s="8">
        <f>VLOOKUP(C12321,Products!$A$2:$E$20,5,TRUE)</f>
        <v>2.95</v>
      </c>
      <c r="G12321" s="8">
        <f t="shared" si="384"/>
        <v>29.5</v>
      </c>
      <c r="H12321" s="8">
        <f>VLOOKUP(C12321,Products!$A$2:$F$20,6,TRUE)</f>
        <v>1.1500000000000001</v>
      </c>
      <c r="I12321" s="8">
        <f t="shared" si="385"/>
        <v>11.500000000000002</v>
      </c>
      <c r="J12321" s="42">
        <f>VLOOKUP(B12321,Invoices!A:I,9,TRUE)</f>
        <v>2022</v>
      </c>
    </row>
    <row r="12322" spans="1:10" x14ac:dyDescent="0.15">
      <c r="A12322" t="s">
        <v>15682</v>
      </c>
      <c r="B12322" t="s">
        <v>2531</v>
      </c>
      <c r="C12322" t="s">
        <v>94</v>
      </c>
      <c r="D12322" t="s">
        <v>86</v>
      </c>
      <c r="E12322">
        <v>10</v>
      </c>
      <c r="F12322" s="8">
        <f>VLOOKUP(C12322,Products!$A$2:$E$20,5,TRUE)</f>
        <v>3.5</v>
      </c>
      <c r="G12322" s="8">
        <f t="shared" si="384"/>
        <v>35</v>
      </c>
      <c r="H12322" s="8">
        <f>VLOOKUP(C12322,Products!$A$2:$F$20,6,TRUE)</f>
        <v>0.54999999999999982</v>
      </c>
      <c r="I12322" s="8">
        <f t="shared" si="385"/>
        <v>5.4999999999999982</v>
      </c>
      <c r="J12322" s="42">
        <f>VLOOKUP(B12322,Invoices!A:I,9,TRUE)</f>
        <v>2022</v>
      </c>
    </row>
    <row r="12323" spans="1:10" x14ac:dyDescent="0.15">
      <c r="A12323" t="s">
        <v>15683</v>
      </c>
      <c r="B12323" t="s">
        <v>2531</v>
      </c>
      <c r="C12323" t="s">
        <v>93</v>
      </c>
      <c r="D12323" t="s">
        <v>76</v>
      </c>
      <c r="E12323">
        <v>9</v>
      </c>
      <c r="F12323" s="8">
        <f>VLOOKUP(C12323,Products!$A$2:$E$20,5,TRUE)</f>
        <v>9.9499999999999993</v>
      </c>
      <c r="G12323" s="8">
        <f t="shared" si="384"/>
        <v>89.55</v>
      </c>
      <c r="H12323" s="8">
        <f>VLOOKUP(C12323,Products!$A$2:$F$20,6,TRUE)</f>
        <v>1.9499999999999993</v>
      </c>
      <c r="I12323" s="8">
        <f t="shared" si="385"/>
        <v>17.549999999999994</v>
      </c>
      <c r="J12323" s="42">
        <f>VLOOKUP(B12323,Invoices!A:I,9,TRUE)</f>
        <v>2022</v>
      </c>
    </row>
    <row r="12324" spans="1:10" x14ac:dyDescent="0.15">
      <c r="A12324" t="s">
        <v>15684</v>
      </c>
      <c r="B12324" t="s">
        <v>2531</v>
      </c>
      <c r="C12324" t="s">
        <v>91</v>
      </c>
      <c r="D12324" t="s">
        <v>70</v>
      </c>
      <c r="E12324">
        <v>1</v>
      </c>
      <c r="F12324" s="8">
        <f>VLOOKUP(C12324,Products!$A$2:$E$20,5,TRUE)</f>
        <v>49.95</v>
      </c>
      <c r="G12324" s="8">
        <f t="shared" si="384"/>
        <v>49.95</v>
      </c>
      <c r="H12324" s="8">
        <f>VLOOKUP(C12324,Products!$A$2:$F$20,6,TRUE)</f>
        <v>21.200000000000003</v>
      </c>
      <c r="I12324" s="8">
        <f t="shared" si="385"/>
        <v>21.200000000000003</v>
      </c>
      <c r="J12324" s="42">
        <f>VLOOKUP(B12324,Invoices!A:I,9,TRUE)</f>
        <v>2022</v>
      </c>
    </row>
    <row r="12325" spans="1:10" x14ac:dyDescent="0.15">
      <c r="A12325" t="s">
        <v>15685</v>
      </c>
      <c r="B12325" t="s">
        <v>2532</v>
      </c>
      <c r="C12325" t="s">
        <v>96</v>
      </c>
      <c r="D12325" t="s">
        <v>75</v>
      </c>
      <c r="E12325">
        <v>7</v>
      </c>
      <c r="F12325" s="8">
        <f>VLOOKUP(C12325,Products!$A$2:$E$20,5,TRUE)</f>
        <v>79.95</v>
      </c>
      <c r="G12325" s="8">
        <f t="shared" si="384"/>
        <v>559.65</v>
      </c>
      <c r="H12325" s="8">
        <f>VLOOKUP(C12325,Products!$A$2:$F$20,6,TRUE)</f>
        <v>27.950000000000003</v>
      </c>
      <c r="I12325" s="8">
        <f t="shared" si="385"/>
        <v>195.65000000000003</v>
      </c>
      <c r="J12325" s="42">
        <f>VLOOKUP(B12325,Invoices!A:I,9,TRUE)</f>
        <v>2022</v>
      </c>
    </row>
    <row r="12326" spans="1:10" x14ac:dyDescent="0.15">
      <c r="A12326" t="s">
        <v>15686</v>
      </c>
      <c r="B12326" t="s">
        <v>2532</v>
      </c>
      <c r="C12326" t="s">
        <v>101</v>
      </c>
      <c r="D12326" t="s">
        <v>69</v>
      </c>
      <c r="E12326">
        <v>1</v>
      </c>
      <c r="F12326" s="8">
        <f>VLOOKUP(C12326,Products!$A$2:$E$20,5,TRUE)</f>
        <v>129.94999999999999</v>
      </c>
      <c r="G12326" s="8">
        <f t="shared" si="384"/>
        <v>129.94999999999999</v>
      </c>
      <c r="H12326" s="8">
        <f>VLOOKUP(C12326,Products!$A$2:$F$20,6,TRUE)</f>
        <v>40.449999999999989</v>
      </c>
      <c r="I12326" s="8">
        <f t="shared" si="385"/>
        <v>40.449999999999989</v>
      </c>
      <c r="J12326" s="42">
        <f>VLOOKUP(B12326,Invoices!A:I,9,TRUE)</f>
        <v>2022</v>
      </c>
    </row>
    <row r="12327" spans="1:10" x14ac:dyDescent="0.15">
      <c r="A12327" t="s">
        <v>15687</v>
      </c>
      <c r="B12327" t="s">
        <v>2532</v>
      </c>
      <c r="C12327" t="s">
        <v>87</v>
      </c>
      <c r="D12327" t="s">
        <v>68</v>
      </c>
      <c r="E12327">
        <v>3</v>
      </c>
      <c r="F12327" s="8">
        <f>VLOOKUP(C12327,Products!$A$2:$E$20,5,TRUE)</f>
        <v>19.95</v>
      </c>
      <c r="G12327" s="8">
        <f t="shared" si="384"/>
        <v>59.849999999999994</v>
      </c>
      <c r="H12327" s="8">
        <f>VLOOKUP(C12327,Products!$A$2:$F$20,6,TRUE)</f>
        <v>7.4499999999999993</v>
      </c>
      <c r="I12327" s="8">
        <f t="shared" si="385"/>
        <v>22.349999999999998</v>
      </c>
      <c r="J12327" s="42">
        <f>VLOOKUP(B12327,Invoices!A:I,9,TRUE)</f>
        <v>2022</v>
      </c>
    </row>
    <row r="12328" spans="1:10" x14ac:dyDescent="0.15">
      <c r="A12328" t="s">
        <v>15688</v>
      </c>
      <c r="B12328" t="s">
        <v>2532</v>
      </c>
      <c r="C12328" t="s">
        <v>100</v>
      </c>
      <c r="D12328" t="s">
        <v>78</v>
      </c>
      <c r="E12328">
        <v>5</v>
      </c>
      <c r="F12328" s="8">
        <f>VLOOKUP(C12328,Products!$A$2:$E$20,5,TRUE)</f>
        <v>49.95</v>
      </c>
      <c r="G12328" s="8">
        <f t="shared" si="384"/>
        <v>249.75</v>
      </c>
      <c r="H12328" s="8">
        <f>VLOOKUP(C12328,Products!$A$2:$F$20,6,TRUE)</f>
        <v>19.950000000000003</v>
      </c>
      <c r="I12328" s="8">
        <f t="shared" si="385"/>
        <v>99.750000000000014</v>
      </c>
      <c r="J12328" s="42">
        <f>VLOOKUP(B12328,Invoices!A:I,9,TRUE)</f>
        <v>2022</v>
      </c>
    </row>
    <row r="12329" spans="1:10" x14ac:dyDescent="0.15">
      <c r="A12329" t="s">
        <v>15689</v>
      </c>
      <c r="B12329" t="s">
        <v>2533</v>
      </c>
      <c r="C12329" t="s">
        <v>104</v>
      </c>
      <c r="D12329" t="s">
        <v>71</v>
      </c>
      <c r="E12329">
        <v>2</v>
      </c>
      <c r="F12329" s="8">
        <f>VLOOKUP(C12329,Products!$A$2:$E$20,5,TRUE)</f>
        <v>2.95</v>
      </c>
      <c r="G12329" s="8">
        <f t="shared" si="384"/>
        <v>5.9</v>
      </c>
      <c r="H12329" s="8">
        <f>VLOOKUP(C12329,Products!$A$2:$F$20,6,TRUE)</f>
        <v>1.1500000000000001</v>
      </c>
      <c r="I12329" s="8">
        <f t="shared" si="385"/>
        <v>2.3000000000000003</v>
      </c>
      <c r="J12329" s="42">
        <f>VLOOKUP(B12329,Invoices!A:I,9,TRUE)</f>
        <v>2022</v>
      </c>
    </row>
    <row r="12330" spans="1:10" x14ac:dyDescent="0.15">
      <c r="A12330" t="s">
        <v>15690</v>
      </c>
      <c r="B12330" t="s">
        <v>2534</v>
      </c>
      <c r="C12330" t="s">
        <v>97</v>
      </c>
      <c r="D12330" t="s">
        <v>74</v>
      </c>
      <c r="E12330">
        <v>10</v>
      </c>
      <c r="F12330" s="8">
        <f>VLOOKUP(C12330,Products!$A$2:$E$20,5,TRUE)</f>
        <v>1.5</v>
      </c>
      <c r="G12330" s="8">
        <f t="shared" si="384"/>
        <v>15</v>
      </c>
      <c r="H12330" s="8">
        <f>VLOOKUP(C12330,Products!$A$2:$F$20,6,TRUE)</f>
        <v>0.5</v>
      </c>
      <c r="I12330" s="8">
        <f t="shared" si="385"/>
        <v>5</v>
      </c>
      <c r="J12330" s="42">
        <f>VLOOKUP(B12330,Invoices!A:I,9,TRUE)</f>
        <v>2022</v>
      </c>
    </row>
    <row r="12331" spans="1:10" x14ac:dyDescent="0.15">
      <c r="A12331" t="s">
        <v>15691</v>
      </c>
      <c r="B12331" t="s">
        <v>2534</v>
      </c>
      <c r="C12331" t="s">
        <v>99</v>
      </c>
      <c r="D12331" t="s">
        <v>84</v>
      </c>
      <c r="E12331">
        <v>10</v>
      </c>
      <c r="F12331" s="8">
        <f>VLOOKUP(C12331,Products!$A$2:$E$20,5,TRUE)</f>
        <v>3.5</v>
      </c>
      <c r="G12331" s="8">
        <f t="shared" si="384"/>
        <v>35</v>
      </c>
      <c r="H12331" s="8">
        <f>VLOOKUP(C12331,Products!$A$2:$F$20,6,TRUE)</f>
        <v>0.54999999999999982</v>
      </c>
      <c r="I12331" s="8">
        <f t="shared" si="385"/>
        <v>5.4999999999999982</v>
      </c>
      <c r="J12331" s="42">
        <f>VLOOKUP(B12331,Invoices!A:I,9,TRUE)</f>
        <v>2022</v>
      </c>
    </row>
    <row r="12332" spans="1:10" x14ac:dyDescent="0.15">
      <c r="A12332" t="s">
        <v>15692</v>
      </c>
      <c r="B12332" t="s">
        <v>2534</v>
      </c>
      <c r="C12332" t="s">
        <v>96</v>
      </c>
      <c r="D12332" t="s">
        <v>75</v>
      </c>
      <c r="E12332">
        <v>6</v>
      </c>
      <c r="F12332" s="8">
        <f>VLOOKUP(C12332,Products!$A$2:$E$20,5,TRUE)</f>
        <v>79.95</v>
      </c>
      <c r="G12332" s="8">
        <f t="shared" si="384"/>
        <v>479.70000000000005</v>
      </c>
      <c r="H12332" s="8">
        <f>VLOOKUP(C12332,Products!$A$2:$F$20,6,TRUE)</f>
        <v>27.950000000000003</v>
      </c>
      <c r="I12332" s="8">
        <f t="shared" si="385"/>
        <v>167.70000000000002</v>
      </c>
      <c r="J12332" s="42">
        <f>VLOOKUP(B12332,Invoices!A:I,9,TRUE)</f>
        <v>2022</v>
      </c>
    </row>
    <row r="12333" spans="1:10" x14ac:dyDescent="0.15">
      <c r="A12333" t="s">
        <v>15693</v>
      </c>
      <c r="B12333" t="s">
        <v>2534</v>
      </c>
      <c r="C12333" t="s">
        <v>93</v>
      </c>
      <c r="D12333" t="s">
        <v>76</v>
      </c>
      <c r="E12333">
        <v>6</v>
      </c>
      <c r="F12333" s="8">
        <f>VLOOKUP(C12333,Products!$A$2:$E$20,5,TRUE)</f>
        <v>9.9499999999999993</v>
      </c>
      <c r="G12333" s="8">
        <f t="shared" si="384"/>
        <v>59.699999999999996</v>
      </c>
      <c r="H12333" s="8">
        <f>VLOOKUP(C12333,Products!$A$2:$F$20,6,TRUE)</f>
        <v>1.9499999999999993</v>
      </c>
      <c r="I12333" s="8">
        <f t="shared" si="385"/>
        <v>11.699999999999996</v>
      </c>
      <c r="J12333" s="42">
        <f>VLOOKUP(B12333,Invoices!A:I,9,TRUE)</f>
        <v>2022</v>
      </c>
    </row>
    <row r="12334" spans="1:10" x14ac:dyDescent="0.15">
      <c r="A12334" t="s">
        <v>15694</v>
      </c>
      <c r="B12334" t="s">
        <v>2534</v>
      </c>
      <c r="C12334" t="s">
        <v>92</v>
      </c>
      <c r="D12334" t="s">
        <v>82</v>
      </c>
      <c r="E12334">
        <v>1</v>
      </c>
      <c r="F12334" s="8">
        <f>VLOOKUP(C12334,Products!$A$2:$E$20,5,TRUE)</f>
        <v>19.95</v>
      </c>
      <c r="G12334" s="8">
        <f t="shared" si="384"/>
        <v>19.95</v>
      </c>
      <c r="H12334" s="8">
        <f>VLOOKUP(C12334,Products!$A$2:$F$20,6,TRUE)</f>
        <v>7.4499999999999993</v>
      </c>
      <c r="I12334" s="8">
        <f t="shared" si="385"/>
        <v>7.4499999999999993</v>
      </c>
      <c r="J12334" s="42">
        <f>VLOOKUP(B12334,Invoices!A:I,9,TRUE)</f>
        <v>2022</v>
      </c>
    </row>
    <row r="12335" spans="1:10" x14ac:dyDescent="0.15">
      <c r="A12335" t="s">
        <v>15695</v>
      </c>
      <c r="B12335" t="s">
        <v>2534</v>
      </c>
      <c r="C12335" t="s">
        <v>101</v>
      </c>
      <c r="D12335" t="s">
        <v>69</v>
      </c>
      <c r="E12335">
        <v>9</v>
      </c>
      <c r="F12335" s="8">
        <f>VLOOKUP(C12335,Products!$A$2:$E$20,5,TRUE)</f>
        <v>129.94999999999999</v>
      </c>
      <c r="G12335" s="8">
        <f t="shared" si="384"/>
        <v>1169.55</v>
      </c>
      <c r="H12335" s="8">
        <f>VLOOKUP(C12335,Products!$A$2:$F$20,6,TRUE)</f>
        <v>40.449999999999989</v>
      </c>
      <c r="I12335" s="8">
        <f t="shared" si="385"/>
        <v>364.0499999999999</v>
      </c>
      <c r="J12335" s="42">
        <f>VLOOKUP(B12335,Invoices!A:I,9,TRUE)</f>
        <v>2022</v>
      </c>
    </row>
    <row r="12336" spans="1:10" x14ac:dyDescent="0.15">
      <c r="A12336" t="s">
        <v>15696</v>
      </c>
      <c r="B12336" t="s">
        <v>2534</v>
      </c>
      <c r="C12336" t="s">
        <v>88</v>
      </c>
      <c r="D12336" t="s">
        <v>85</v>
      </c>
      <c r="E12336">
        <v>1</v>
      </c>
      <c r="F12336" s="8">
        <f>VLOOKUP(C12336,Products!$A$2:$E$20,5,TRUE)</f>
        <v>8.9499999999999993</v>
      </c>
      <c r="G12336" s="8">
        <f t="shared" si="384"/>
        <v>8.9499999999999993</v>
      </c>
      <c r="H12336" s="8">
        <f>VLOOKUP(C12336,Products!$A$2:$F$20,6,TRUE)</f>
        <v>5.6999999999999993</v>
      </c>
      <c r="I12336" s="8">
        <f t="shared" si="385"/>
        <v>5.6999999999999993</v>
      </c>
      <c r="J12336" s="42">
        <f>VLOOKUP(B12336,Invoices!A:I,9,TRUE)</f>
        <v>2022</v>
      </c>
    </row>
    <row r="12337" spans="1:10" x14ac:dyDescent="0.15">
      <c r="A12337" t="s">
        <v>15697</v>
      </c>
      <c r="B12337" t="s">
        <v>2535</v>
      </c>
      <c r="C12337" t="s">
        <v>90</v>
      </c>
      <c r="D12337" t="s">
        <v>72</v>
      </c>
      <c r="E12337">
        <v>100</v>
      </c>
      <c r="F12337" s="8">
        <f>VLOOKUP(C12337,Products!$A$2:$E$20,5,TRUE)</f>
        <v>8.9499999999999993</v>
      </c>
      <c r="G12337" s="8">
        <f t="shared" si="384"/>
        <v>894.99999999999989</v>
      </c>
      <c r="H12337" s="8">
        <f>VLOOKUP(C12337,Products!$A$2:$F$20,6,TRUE)</f>
        <v>5.6999999999999993</v>
      </c>
      <c r="I12337" s="8">
        <f t="shared" si="385"/>
        <v>569.99999999999989</v>
      </c>
      <c r="J12337" s="42">
        <f>VLOOKUP(B12337,Invoices!A:I,9,TRUE)</f>
        <v>2022</v>
      </c>
    </row>
    <row r="12338" spans="1:10" x14ac:dyDescent="0.15">
      <c r="A12338" t="s">
        <v>15698</v>
      </c>
      <c r="B12338" t="s">
        <v>2535</v>
      </c>
      <c r="C12338" t="s">
        <v>91</v>
      </c>
      <c r="D12338" t="s">
        <v>70</v>
      </c>
      <c r="E12338">
        <v>4</v>
      </c>
      <c r="F12338" s="8">
        <f>VLOOKUP(C12338,Products!$A$2:$E$20,5,TRUE)</f>
        <v>49.95</v>
      </c>
      <c r="G12338" s="8">
        <f t="shared" si="384"/>
        <v>199.8</v>
      </c>
      <c r="H12338" s="8">
        <f>VLOOKUP(C12338,Products!$A$2:$F$20,6,TRUE)</f>
        <v>21.200000000000003</v>
      </c>
      <c r="I12338" s="8">
        <f t="shared" si="385"/>
        <v>84.800000000000011</v>
      </c>
      <c r="J12338" s="42">
        <f>VLOOKUP(B12338,Invoices!A:I,9,TRUE)</f>
        <v>2022</v>
      </c>
    </row>
    <row r="12339" spans="1:10" x14ac:dyDescent="0.15">
      <c r="A12339" t="s">
        <v>15699</v>
      </c>
      <c r="B12339" t="s">
        <v>2535</v>
      </c>
      <c r="C12339" t="s">
        <v>104</v>
      </c>
      <c r="D12339" t="s">
        <v>71</v>
      </c>
      <c r="E12339">
        <v>5</v>
      </c>
      <c r="F12339" s="8">
        <f>VLOOKUP(C12339,Products!$A$2:$E$20,5,TRUE)</f>
        <v>2.95</v>
      </c>
      <c r="G12339" s="8">
        <f t="shared" si="384"/>
        <v>14.75</v>
      </c>
      <c r="H12339" s="8">
        <f>VLOOKUP(C12339,Products!$A$2:$F$20,6,TRUE)</f>
        <v>1.1500000000000001</v>
      </c>
      <c r="I12339" s="8">
        <f t="shared" si="385"/>
        <v>5.7500000000000009</v>
      </c>
      <c r="J12339" s="42">
        <f>VLOOKUP(B12339,Invoices!A:I,9,TRUE)</f>
        <v>2022</v>
      </c>
    </row>
    <row r="12340" spans="1:10" x14ac:dyDescent="0.15">
      <c r="A12340" t="s">
        <v>15700</v>
      </c>
      <c r="B12340" t="s">
        <v>2535</v>
      </c>
      <c r="C12340" t="s">
        <v>94</v>
      </c>
      <c r="D12340" t="s">
        <v>86</v>
      </c>
      <c r="E12340">
        <v>1</v>
      </c>
      <c r="F12340" s="8">
        <f>VLOOKUP(C12340,Products!$A$2:$E$20,5,TRUE)</f>
        <v>3.5</v>
      </c>
      <c r="G12340" s="8">
        <f t="shared" si="384"/>
        <v>3.5</v>
      </c>
      <c r="H12340" s="8">
        <f>VLOOKUP(C12340,Products!$A$2:$F$20,6,TRUE)</f>
        <v>0.54999999999999982</v>
      </c>
      <c r="I12340" s="8">
        <f t="shared" si="385"/>
        <v>0.54999999999999982</v>
      </c>
      <c r="J12340" s="42">
        <f>VLOOKUP(B12340,Invoices!A:I,9,TRUE)</f>
        <v>2022</v>
      </c>
    </row>
    <row r="12341" spans="1:10" x14ac:dyDescent="0.15">
      <c r="A12341" t="s">
        <v>15701</v>
      </c>
      <c r="B12341" t="s">
        <v>2535</v>
      </c>
      <c r="C12341" t="s">
        <v>88</v>
      </c>
      <c r="D12341" t="s">
        <v>85</v>
      </c>
      <c r="E12341">
        <v>5</v>
      </c>
      <c r="F12341" s="8">
        <f>VLOOKUP(C12341,Products!$A$2:$E$20,5,TRUE)</f>
        <v>8.9499999999999993</v>
      </c>
      <c r="G12341" s="8">
        <f t="shared" si="384"/>
        <v>44.75</v>
      </c>
      <c r="H12341" s="8">
        <f>VLOOKUP(C12341,Products!$A$2:$F$20,6,TRUE)</f>
        <v>5.6999999999999993</v>
      </c>
      <c r="I12341" s="8">
        <f t="shared" si="385"/>
        <v>28.499999999999996</v>
      </c>
      <c r="J12341" s="42">
        <f>VLOOKUP(B12341,Invoices!A:I,9,TRUE)</f>
        <v>2022</v>
      </c>
    </row>
    <row r="12342" spans="1:10" x14ac:dyDescent="0.15">
      <c r="A12342" t="s">
        <v>15702</v>
      </c>
      <c r="B12342" t="s">
        <v>2536</v>
      </c>
      <c r="C12342" t="s">
        <v>94</v>
      </c>
      <c r="D12342" t="s">
        <v>86</v>
      </c>
      <c r="E12342">
        <v>1</v>
      </c>
      <c r="F12342" s="8">
        <f>VLOOKUP(C12342,Products!$A$2:$E$20,5,TRUE)</f>
        <v>3.5</v>
      </c>
      <c r="G12342" s="8">
        <f t="shared" si="384"/>
        <v>3.5</v>
      </c>
      <c r="H12342" s="8">
        <f>VLOOKUP(C12342,Products!$A$2:$F$20,6,TRUE)</f>
        <v>0.54999999999999982</v>
      </c>
      <c r="I12342" s="8">
        <f t="shared" si="385"/>
        <v>0.54999999999999982</v>
      </c>
      <c r="J12342" s="42">
        <f>VLOOKUP(B12342,Invoices!A:I,9,TRUE)</f>
        <v>2022</v>
      </c>
    </row>
    <row r="12343" spans="1:10" x14ac:dyDescent="0.15">
      <c r="A12343" t="s">
        <v>15703</v>
      </c>
      <c r="B12343" t="s">
        <v>2537</v>
      </c>
      <c r="C12343" t="s">
        <v>88</v>
      </c>
      <c r="D12343" t="s">
        <v>85</v>
      </c>
      <c r="E12343">
        <v>3</v>
      </c>
      <c r="F12343" s="8">
        <f>VLOOKUP(C12343,Products!$A$2:$E$20,5,TRUE)</f>
        <v>8.9499999999999993</v>
      </c>
      <c r="G12343" s="8">
        <f t="shared" si="384"/>
        <v>26.849999999999998</v>
      </c>
      <c r="H12343" s="8">
        <f>VLOOKUP(C12343,Products!$A$2:$F$20,6,TRUE)</f>
        <v>5.6999999999999993</v>
      </c>
      <c r="I12343" s="8">
        <f t="shared" si="385"/>
        <v>17.099999999999998</v>
      </c>
      <c r="J12343" s="42">
        <f>VLOOKUP(B12343,Invoices!A:I,9,TRUE)</f>
        <v>2022</v>
      </c>
    </row>
    <row r="12344" spans="1:10" x14ac:dyDescent="0.15">
      <c r="A12344" t="s">
        <v>15704</v>
      </c>
      <c r="B12344" t="s">
        <v>2537</v>
      </c>
      <c r="C12344" t="s">
        <v>90</v>
      </c>
      <c r="D12344" t="s">
        <v>72</v>
      </c>
      <c r="E12344">
        <v>5</v>
      </c>
      <c r="F12344" s="8">
        <f>VLOOKUP(C12344,Products!$A$2:$E$20,5,TRUE)</f>
        <v>8.9499999999999993</v>
      </c>
      <c r="G12344" s="8">
        <f t="shared" si="384"/>
        <v>44.75</v>
      </c>
      <c r="H12344" s="8">
        <f>VLOOKUP(C12344,Products!$A$2:$F$20,6,TRUE)</f>
        <v>5.6999999999999993</v>
      </c>
      <c r="I12344" s="8">
        <f t="shared" si="385"/>
        <v>28.499999999999996</v>
      </c>
      <c r="J12344" s="42">
        <f>VLOOKUP(B12344,Invoices!A:I,9,TRUE)</f>
        <v>2022</v>
      </c>
    </row>
    <row r="12345" spans="1:10" x14ac:dyDescent="0.15">
      <c r="A12345" t="s">
        <v>15705</v>
      </c>
      <c r="B12345" t="s">
        <v>2537</v>
      </c>
      <c r="C12345" t="s">
        <v>102</v>
      </c>
      <c r="D12345" t="s">
        <v>83</v>
      </c>
      <c r="E12345">
        <v>1</v>
      </c>
      <c r="F12345" s="8">
        <f>VLOOKUP(C12345,Products!$A$2:$E$20,5,TRUE)</f>
        <v>29.95</v>
      </c>
      <c r="G12345" s="8">
        <f t="shared" si="384"/>
        <v>29.95</v>
      </c>
      <c r="H12345" s="8">
        <f>VLOOKUP(C12345,Products!$A$2:$F$20,6,TRUE)</f>
        <v>15</v>
      </c>
      <c r="I12345" s="8">
        <f t="shared" si="385"/>
        <v>15</v>
      </c>
      <c r="J12345" s="42">
        <f>VLOOKUP(B12345,Invoices!A:I,9,TRUE)</f>
        <v>2022</v>
      </c>
    </row>
    <row r="12346" spans="1:10" x14ac:dyDescent="0.15">
      <c r="A12346" t="s">
        <v>15706</v>
      </c>
      <c r="B12346" t="s">
        <v>2537</v>
      </c>
      <c r="C12346" t="s">
        <v>104</v>
      </c>
      <c r="D12346" t="s">
        <v>71</v>
      </c>
      <c r="E12346">
        <v>20</v>
      </c>
      <c r="F12346" s="8">
        <f>VLOOKUP(C12346,Products!$A$2:$E$20,5,TRUE)</f>
        <v>2.95</v>
      </c>
      <c r="G12346" s="8">
        <f t="shared" si="384"/>
        <v>59</v>
      </c>
      <c r="H12346" s="8">
        <f>VLOOKUP(C12346,Products!$A$2:$F$20,6,TRUE)</f>
        <v>1.1500000000000001</v>
      </c>
      <c r="I12346" s="8">
        <f t="shared" si="385"/>
        <v>23.000000000000004</v>
      </c>
      <c r="J12346" s="42">
        <f>VLOOKUP(B12346,Invoices!A:I,9,TRUE)</f>
        <v>2022</v>
      </c>
    </row>
    <row r="12347" spans="1:10" x14ac:dyDescent="0.15">
      <c r="A12347" t="s">
        <v>15707</v>
      </c>
      <c r="B12347" t="s">
        <v>2537</v>
      </c>
      <c r="C12347" t="s">
        <v>103</v>
      </c>
      <c r="D12347" t="s">
        <v>77</v>
      </c>
      <c r="E12347">
        <v>3</v>
      </c>
      <c r="F12347" s="8">
        <f>VLOOKUP(C12347,Products!$A$2:$E$20,5,TRUE)</f>
        <v>8.9499999999999993</v>
      </c>
      <c r="G12347" s="8">
        <f t="shared" si="384"/>
        <v>26.849999999999998</v>
      </c>
      <c r="H12347" s="8">
        <f>VLOOKUP(C12347,Products!$A$2:$F$20,6,TRUE)</f>
        <v>3.1999999999999993</v>
      </c>
      <c r="I12347" s="8">
        <f t="shared" si="385"/>
        <v>9.5999999999999979</v>
      </c>
      <c r="J12347" s="42">
        <f>VLOOKUP(B12347,Invoices!A:I,9,TRUE)</f>
        <v>2022</v>
      </c>
    </row>
    <row r="12348" spans="1:10" x14ac:dyDescent="0.15">
      <c r="A12348" t="s">
        <v>15708</v>
      </c>
      <c r="B12348" t="s">
        <v>2538</v>
      </c>
      <c r="C12348" t="s">
        <v>90</v>
      </c>
      <c r="D12348" t="s">
        <v>72</v>
      </c>
      <c r="E12348">
        <v>1</v>
      </c>
      <c r="F12348" s="8">
        <f>VLOOKUP(C12348,Products!$A$2:$E$20,5,TRUE)</f>
        <v>8.9499999999999993</v>
      </c>
      <c r="G12348" s="8">
        <f t="shared" si="384"/>
        <v>8.9499999999999993</v>
      </c>
      <c r="H12348" s="8">
        <f>VLOOKUP(C12348,Products!$A$2:$F$20,6,TRUE)</f>
        <v>5.6999999999999993</v>
      </c>
      <c r="I12348" s="8">
        <f t="shared" si="385"/>
        <v>5.6999999999999993</v>
      </c>
      <c r="J12348" s="42">
        <f>VLOOKUP(B12348,Invoices!A:I,9,TRUE)</f>
        <v>2022</v>
      </c>
    </row>
    <row r="12349" spans="1:10" x14ac:dyDescent="0.15">
      <c r="A12349" t="s">
        <v>15709</v>
      </c>
      <c r="B12349" t="s">
        <v>2538</v>
      </c>
      <c r="C12349" t="s">
        <v>105</v>
      </c>
      <c r="D12349" t="s">
        <v>81</v>
      </c>
      <c r="E12349">
        <v>1</v>
      </c>
      <c r="F12349" s="8">
        <f>VLOOKUP(C12349,Products!$A$2:$E$20,5,TRUE)</f>
        <v>8.9499999999999993</v>
      </c>
      <c r="G12349" s="8">
        <f t="shared" si="384"/>
        <v>8.9499999999999993</v>
      </c>
      <c r="H12349" s="8">
        <f>VLOOKUP(C12349,Products!$A$2:$F$20,6,TRUE)</f>
        <v>3.1999999999999993</v>
      </c>
      <c r="I12349" s="8">
        <f t="shared" si="385"/>
        <v>3.1999999999999993</v>
      </c>
      <c r="J12349" s="42">
        <f>VLOOKUP(B12349,Invoices!A:I,9,TRUE)</f>
        <v>2022</v>
      </c>
    </row>
    <row r="12350" spans="1:10" x14ac:dyDescent="0.15">
      <c r="A12350" t="s">
        <v>15710</v>
      </c>
      <c r="B12350" t="s">
        <v>2538</v>
      </c>
      <c r="C12350" t="s">
        <v>92</v>
      </c>
      <c r="D12350" t="s">
        <v>82</v>
      </c>
      <c r="E12350">
        <v>12</v>
      </c>
      <c r="F12350" s="8">
        <f>VLOOKUP(C12350,Products!$A$2:$E$20,5,TRUE)</f>
        <v>19.95</v>
      </c>
      <c r="G12350" s="8">
        <f t="shared" si="384"/>
        <v>239.39999999999998</v>
      </c>
      <c r="H12350" s="8">
        <f>VLOOKUP(C12350,Products!$A$2:$F$20,6,TRUE)</f>
        <v>7.4499999999999993</v>
      </c>
      <c r="I12350" s="8">
        <f t="shared" si="385"/>
        <v>89.399999999999991</v>
      </c>
      <c r="J12350" s="42">
        <f>VLOOKUP(B12350,Invoices!A:I,9,TRUE)</f>
        <v>2022</v>
      </c>
    </row>
    <row r="12351" spans="1:10" x14ac:dyDescent="0.15">
      <c r="A12351" t="s">
        <v>15711</v>
      </c>
      <c r="B12351" t="s">
        <v>2539</v>
      </c>
      <c r="C12351" t="s">
        <v>105</v>
      </c>
      <c r="D12351" t="s">
        <v>81</v>
      </c>
      <c r="E12351">
        <v>6</v>
      </c>
      <c r="F12351" s="8">
        <f>VLOOKUP(C12351,Products!$A$2:$E$20,5,TRUE)</f>
        <v>8.9499999999999993</v>
      </c>
      <c r="G12351" s="8">
        <f t="shared" si="384"/>
        <v>53.699999999999996</v>
      </c>
      <c r="H12351" s="8">
        <f>VLOOKUP(C12351,Products!$A$2:$F$20,6,TRUE)</f>
        <v>3.1999999999999993</v>
      </c>
      <c r="I12351" s="8">
        <f t="shared" si="385"/>
        <v>19.199999999999996</v>
      </c>
      <c r="J12351" s="42">
        <f>VLOOKUP(B12351,Invoices!A:I,9,TRUE)</f>
        <v>2022</v>
      </c>
    </row>
    <row r="12352" spans="1:10" x14ac:dyDescent="0.15">
      <c r="A12352" t="s">
        <v>15712</v>
      </c>
      <c r="B12352" t="s">
        <v>2539</v>
      </c>
      <c r="C12352" t="s">
        <v>95</v>
      </c>
      <c r="D12352" t="s">
        <v>73</v>
      </c>
      <c r="E12352">
        <v>2</v>
      </c>
      <c r="F12352" s="8">
        <f>VLOOKUP(C12352,Products!$A$2:$E$20,5,TRUE)</f>
        <v>12.95</v>
      </c>
      <c r="G12352" s="8">
        <f t="shared" si="384"/>
        <v>25.9</v>
      </c>
      <c r="H12352" s="8">
        <f>VLOOKUP(C12352,Products!$A$2:$F$20,6,TRUE)</f>
        <v>4.1999999999999993</v>
      </c>
      <c r="I12352" s="8">
        <f t="shared" si="385"/>
        <v>8.3999999999999986</v>
      </c>
      <c r="J12352" s="42">
        <f>VLOOKUP(B12352,Invoices!A:I,9,TRUE)</f>
        <v>2022</v>
      </c>
    </row>
    <row r="12353" spans="1:10" x14ac:dyDescent="0.15">
      <c r="A12353" t="s">
        <v>15713</v>
      </c>
      <c r="B12353" t="s">
        <v>2539</v>
      </c>
      <c r="C12353" t="s">
        <v>101</v>
      </c>
      <c r="D12353" t="s">
        <v>69</v>
      </c>
      <c r="E12353">
        <v>2</v>
      </c>
      <c r="F12353" s="8">
        <f>VLOOKUP(C12353,Products!$A$2:$E$20,5,TRUE)</f>
        <v>129.94999999999999</v>
      </c>
      <c r="G12353" s="8">
        <f t="shared" si="384"/>
        <v>259.89999999999998</v>
      </c>
      <c r="H12353" s="8">
        <f>VLOOKUP(C12353,Products!$A$2:$F$20,6,TRUE)</f>
        <v>40.449999999999989</v>
      </c>
      <c r="I12353" s="8">
        <f t="shared" si="385"/>
        <v>80.899999999999977</v>
      </c>
      <c r="J12353" s="42">
        <f>VLOOKUP(B12353,Invoices!A:I,9,TRUE)</f>
        <v>2022</v>
      </c>
    </row>
    <row r="12354" spans="1:10" x14ac:dyDescent="0.15">
      <c r="A12354" t="s">
        <v>15714</v>
      </c>
      <c r="B12354" t="s">
        <v>2539</v>
      </c>
      <c r="C12354" t="s">
        <v>92</v>
      </c>
      <c r="D12354" t="s">
        <v>82</v>
      </c>
      <c r="E12354">
        <v>5</v>
      </c>
      <c r="F12354" s="8">
        <f>VLOOKUP(C12354,Products!$A$2:$E$20,5,TRUE)</f>
        <v>19.95</v>
      </c>
      <c r="G12354" s="8">
        <f t="shared" si="384"/>
        <v>99.75</v>
      </c>
      <c r="H12354" s="8">
        <f>VLOOKUP(C12354,Products!$A$2:$F$20,6,TRUE)</f>
        <v>7.4499999999999993</v>
      </c>
      <c r="I12354" s="8">
        <f t="shared" si="385"/>
        <v>37.25</v>
      </c>
      <c r="J12354" s="42">
        <f>VLOOKUP(B12354,Invoices!A:I,9,TRUE)</f>
        <v>2022</v>
      </c>
    </row>
    <row r="12355" spans="1:10" x14ac:dyDescent="0.15">
      <c r="A12355" t="s">
        <v>15715</v>
      </c>
      <c r="B12355" t="s">
        <v>2539</v>
      </c>
      <c r="C12355" t="s">
        <v>89</v>
      </c>
      <c r="D12355" t="s">
        <v>80</v>
      </c>
      <c r="E12355">
        <v>2</v>
      </c>
      <c r="F12355" s="8">
        <f>VLOOKUP(C12355,Products!$A$2:$E$20,5,TRUE)</f>
        <v>15.95</v>
      </c>
      <c r="G12355" s="8">
        <f t="shared" ref="G12355:G12418" si="386">F12355*E12355</f>
        <v>31.9</v>
      </c>
      <c r="H12355" s="8">
        <f>VLOOKUP(C12355,Products!$A$2:$F$20,6,TRUE)</f>
        <v>6</v>
      </c>
      <c r="I12355" s="8">
        <f t="shared" ref="I12355:I12418" si="387">H12355*E12355</f>
        <v>12</v>
      </c>
      <c r="J12355" s="42">
        <f>VLOOKUP(B12355,Invoices!A:I,9,TRUE)</f>
        <v>2022</v>
      </c>
    </row>
    <row r="12356" spans="1:10" x14ac:dyDescent="0.15">
      <c r="A12356" t="s">
        <v>15716</v>
      </c>
      <c r="B12356" t="s">
        <v>2539</v>
      </c>
      <c r="C12356" t="s">
        <v>87</v>
      </c>
      <c r="D12356" t="s">
        <v>68</v>
      </c>
      <c r="E12356">
        <v>2</v>
      </c>
      <c r="F12356" s="8">
        <f>VLOOKUP(C12356,Products!$A$2:$E$20,5,TRUE)</f>
        <v>19.95</v>
      </c>
      <c r="G12356" s="8">
        <f t="shared" si="386"/>
        <v>39.9</v>
      </c>
      <c r="H12356" s="8">
        <f>VLOOKUP(C12356,Products!$A$2:$F$20,6,TRUE)</f>
        <v>7.4499999999999993</v>
      </c>
      <c r="I12356" s="8">
        <f t="shared" si="387"/>
        <v>14.899999999999999</v>
      </c>
      <c r="J12356" s="42">
        <f>VLOOKUP(B12356,Invoices!A:I,9,TRUE)</f>
        <v>2022</v>
      </c>
    </row>
    <row r="12357" spans="1:10" x14ac:dyDescent="0.15">
      <c r="A12357" t="s">
        <v>15717</v>
      </c>
      <c r="B12357" t="s">
        <v>2539</v>
      </c>
      <c r="C12357" t="s">
        <v>96</v>
      </c>
      <c r="D12357" t="s">
        <v>75</v>
      </c>
      <c r="E12357">
        <v>1</v>
      </c>
      <c r="F12357" s="8">
        <f>VLOOKUP(C12357,Products!$A$2:$E$20,5,TRUE)</f>
        <v>79.95</v>
      </c>
      <c r="G12357" s="8">
        <f t="shared" si="386"/>
        <v>79.95</v>
      </c>
      <c r="H12357" s="8">
        <f>VLOOKUP(C12357,Products!$A$2:$F$20,6,TRUE)</f>
        <v>27.950000000000003</v>
      </c>
      <c r="I12357" s="8">
        <f t="shared" si="387"/>
        <v>27.950000000000003</v>
      </c>
      <c r="J12357" s="42">
        <f>VLOOKUP(B12357,Invoices!A:I,9,TRUE)</f>
        <v>2022</v>
      </c>
    </row>
    <row r="12358" spans="1:10" x14ac:dyDescent="0.15">
      <c r="A12358" t="s">
        <v>15718</v>
      </c>
      <c r="B12358" t="s">
        <v>2539</v>
      </c>
      <c r="C12358" t="s">
        <v>103</v>
      </c>
      <c r="D12358" t="s">
        <v>77</v>
      </c>
      <c r="E12358">
        <v>6</v>
      </c>
      <c r="F12358" s="8">
        <f>VLOOKUP(C12358,Products!$A$2:$E$20,5,TRUE)</f>
        <v>8.9499999999999993</v>
      </c>
      <c r="G12358" s="8">
        <f t="shared" si="386"/>
        <v>53.699999999999996</v>
      </c>
      <c r="H12358" s="8">
        <f>VLOOKUP(C12358,Products!$A$2:$F$20,6,TRUE)</f>
        <v>3.1999999999999993</v>
      </c>
      <c r="I12358" s="8">
        <f t="shared" si="387"/>
        <v>19.199999999999996</v>
      </c>
      <c r="J12358" s="42">
        <f>VLOOKUP(B12358,Invoices!A:I,9,TRUE)</f>
        <v>2022</v>
      </c>
    </row>
    <row r="12359" spans="1:10" x14ac:dyDescent="0.15">
      <c r="A12359" t="s">
        <v>15719</v>
      </c>
      <c r="B12359" t="s">
        <v>2539</v>
      </c>
      <c r="C12359" t="s">
        <v>93</v>
      </c>
      <c r="D12359" t="s">
        <v>76</v>
      </c>
      <c r="E12359">
        <v>3</v>
      </c>
      <c r="F12359" s="8">
        <f>VLOOKUP(C12359,Products!$A$2:$E$20,5,TRUE)</f>
        <v>9.9499999999999993</v>
      </c>
      <c r="G12359" s="8">
        <f t="shared" si="386"/>
        <v>29.849999999999998</v>
      </c>
      <c r="H12359" s="8">
        <f>VLOOKUP(C12359,Products!$A$2:$F$20,6,TRUE)</f>
        <v>1.9499999999999993</v>
      </c>
      <c r="I12359" s="8">
        <f t="shared" si="387"/>
        <v>5.8499999999999979</v>
      </c>
      <c r="J12359" s="42">
        <f>VLOOKUP(B12359,Invoices!A:I,9,TRUE)</f>
        <v>2022</v>
      </c>
    </row>
    <row r="12360" spans="1:10" x14ac:dyDescent="0.15">
      <c r="A12360" t="s">
        <v>15720</v>
      </c>
      <c r="B12360" t="s">
        <v>2539</v>
      </c>
      <c r="C12360" t="s">
        <v>97</v>
      </c>
      <c r="D12360" t="s">
        <v>74</v>
      </c>
      <c r="E12360">
        <v>3</v>
      </c>
      <c r="F12360" s="8">
        <f>VLOOKUP(C12360,Products!$A$2:$E$20,5,TRUE)</f>
        <v>1.5</v>
      </c>
      <c r="G12360" s="8">
        <f t="shared" si="386"/>
        <v>4.5</v>
      </c>
      <c r="H12360" s="8">
        <f>VLOOKUP(C12360,Products!$A$2:$F$20,6,TRUE)</f>
        <v>0.5</v>
      </c>
      <c r="I12360" s="8">
        <f t="shared" si="387"/>
        <v>1.5</v>
      </c>
      <c r="J12360" s="42">
        <f>VLOOKUP(B12360,Invoices!A:I,9,TRUE)</f>
        <v>2022</v>
      </c>
    </row>
    <row r="12361" spans="1:10" x14ac:dyDescent="0.15">
      <c r="A12361" t="s">
        <v>15721</v>
      </c>
      <c r="B12361" t="s">
        <v>2539</v>
      </c>
      <c r="C12361" t="s">
        <v>104</v>
      </c>
      <c r="D12361" t="s">
        <v>71</v>
      </c>
      <c r="E12361">
        <v>1</v>
      </c>
      <c r="F12361" s="8">
        <f>VLOOKUP(C12361,Products!$A$2:$E$20,5,TRUE)</f>
        <v>2.95</v>
      </c>
      <c r="G12361" s="8">
        <f t="shared" si="386"/>
        <v>2.95</v>
      </c>
      <c r="H12361" s="8">
        <f>VLOOKUP(C12361,Products!$A$2:$F$20,6,TRUE)</f>
        <v>1.1500000000000001</v>
      </c>
      <c r="I12361" s="8">
        <f t="shared" si="387"/>
        <v>1.1500000000000001</v>
      </c>
      <c r="J12361" s="42">
        <f>VLOOKUP(B12361,Invoices!A:I,9,TRUE)</f>
        <v>2022</v>
      </c>
    </row>
    <row r="12362" spans="1:10" x14ac:dyDescent="0.15">
      <c r="A12362" t="s">
        <v>15722</v>
      </c>
      <c r="B12362" t="s">
        <v>2539</v>
      </c>
      <c r="C12362" t="s">
        <v>88</v>
      </c>
      <c r="D12362" t="s">
        <v>85</v>
      </c>
      <c r="E12362">
        <v>4</v>
      </c>
      <c r="F12362" s="8">
        <f>VLOOKUP(C12362,Products!$A$2:$E$20,5,TRUE)</f>
        <v>8.9499999999999993</v>
      </c>
      <c r="G12362" s="8">
        <f t="shared" si="386"/>
        <v>35.799999999999997</v>
      </c>
      <c r="H12362" s="8">
        <f>VLOOKUP(C12362,Products!$A$2:$F$20,6,TRUE)</f>
        <v>5.6999999999999993</v>
      </c>
      <c r="I12362" s="8">
        <f t="shared" si="387"/>
        <v>22.799999999999997</v>
      </c>
      <c r="J12362" s="42">
        <f>VLOOKUP(B12362,Invoices!A:I,9,TRUE)</f>
        <v>2022</v>
      </c>
    </row>
    <row r="12363" spans="1:10" x14ac:dyDescent="0.15">
      <c r="A12363" t="s">
        <v>15723</v>
      </c>
      <c r="B12363" t="s">
        <v>2539</v>
      </c>
      <c r="C12363" t="s">
        <v>102</v>
      </c>
      <c r="D12363" t="s">
        <v>83</v>
      </c>
      <c r="E12363">
        <v>8</v>
      </c>
      <c r="F12363" s="8">
        <f>VLOOKUP(C12363,Products!$A$2:$E$20,5,TRUE)</f>
        <v>29.95</v>
      </c>
      <c r="G12363" s="8">
        <f t="shared" si="386"/>
        <v>239.6</v>
      </c>
      <c r="H12363" s="8">
        <f>VLOOKUP(C12363,Products!$A$2:$F$20,6,TRUE)</f>
        <v>15</v>
      </c>
      <c r="I12363" s="8">
        <f t="shared" si="387"/>
        <v>120</v>
      </c>
      <c r="J12363" s="42">
        <f>VLOOKUP(B12363,Invoices!A:I,9,TRUE)</f>
        <v>2022</v>
      </c>
    </row>
    <row r="12364" spans="1:10" x14ac:dyDescent="0.15">
      <c r="A12364" t="s">
        <v>15724</v>
      </c>
      <c r="B12364" t="s">
        <v>2539</v>
      </c>
      <c r="C12364" t="s">
        <v>98</v>
      </c>
      <c r="D12364" t="s">
        <v>79</v>
      </c>
      <c r="E12364">
        <v>1</v>
      </c>
      <c r="F12364" s="8">
        <f>VLOOKUP(C12364,Products!$A$2:$E$20,5,TRUE)</f>
        <v>14.95</v>
      </c>
      <c r="G12364" s="8">
        <f t="shared" si="386"/>
        <v>14.95</v>
      </c>
      <c r="H12364" s="8">
        <f>VLOOKUP(C12364,Products!$A$2:$F$20,6,TRUE)</f>
        <v>3.0499999999999989</v>
      </c>
      <c r="I12364" s="8">
        <f t="shared" si="387"/>
        <v>3.0499999999999989</v>
      </c>
      <c r="J12364" s="42">
        <f>VLOOKUP(B12364,Invoices!A:I,9,TRUE)</f>
        <v>2022</v>
      </c>
    </row>
    <row r="12365" spans="1:10" x14ac:dyDescent="0.15">
      <c r="A12365" t="s">
        <v>15725</v>
      </c>
      <c r="B12365" t="s">
        <v>2539</v>
      </c>
      <c r="C12365" t="s">
        <v>94</v>
      </c>
      <c r="D12365" t="s">
        <v>86</v>
      </c>
      <c r="E12365">
        <v>20</v>
      </c>
      <c r="F12365" s="8">
        <f>VLOOKUP(C12365,Products!$A$2:$E$20,5,TRUE)</f>
        <v>3.5</v>
      </c>
      <c r="G12365" s="8">
        <f t="shared" si="386"/>
        <v>70</v>
      </c>
      <c r="H12365" s="8">
        <f>VLOOKUP(C12365,Products!$A$2:$F$20,6,TRUE)</f>
        <v>0.54999999999999982</v>
      </c>
      <c r="I12365" s="8">
        <f t="shared" si="387"/>
        <v>10.999999999999996</v>
      </c>
      <c r="J12365" s="42">
        <f>VLOOKUP(B12365,Invoices!A:I,9,TRUE)</f>
        <v>2022</v>
      </c>
    </row>
    <row r="12366" spans="1:10" x14ac:dyDescent="0.15">
      <c r="A12366" t="s">
        <v>15726</v>
      </c>
      <c r="B12366" t="s">
        <v>2540</v>
      </c>
      <c r="C12366" t="s">
        <v>91</v>
      </c>
      <c r="D12366" t="s">
        <v>70</v>
      </c>
      <c r="E12366">
        <v>5</v>
      </c>
      <c r="F12366" s="8">
        <f>VLOOKUP(C12366,Products!$A$2:$E$20,5,TRUE)</f>
        <v>49.95</v>
      </c>
      <c r="G12366" s="8">
        <f t="shared" si="386"/>
        <v>249.75</v>
      </c>
      <c r="H12366" s="8">
        <f>VLOOKUP(C12366,Products!$A$2:$F$20,6,TRUE)</f>
        <v>21.200000000000003</v>
      </c>
      <c r="I12366" s="8">
        <f t="shared" si="387"/>
        <v>106.00000000000001</v>
      </c>
      <c r="J12366" s="42">
        <f>VLOOKUP(B12366,Invoices!A:I,9,TRUE)</f>
        <v>2022</v>
      </c>
    </row>
    <row r="12367" spans="1:10" x14ac:dyDescent="0.15">
      <c r="A12367" t="s">
        <v>15727</v>
      </c>
      <c r="B12367" t="s">
        <v>2540</v>
      </c>
      <c r="C12367" t="s">
        <v>96</v>
      </c>
      <c r="D12367" t="s">
        <v>75</v>
      </c>
      <c r="E12367">
        <v>1</v>
      </c>
      <c r="F12367" s="8">
        <f>VLOOKUP(C12367,Products!$A$2:$E$20,5,TRUE)</f>
        <v>79.95</v>
      </c>
      <c r="G12367" s="8">
        <f t="shared" si="386"/>
        <v>79.95</v>
      </c>
      <c r="H12367" s="8">
        <f>VLOOKUP(C12367,Products!$A$2:$F$20,6,TRUE)</f>
        <v>27.950000000000003</v>
      </c>
      <c r="I12367" s="8">
        <f t="shared" si="387"/>
        <v>27.950000000000003</v>
      </c>
      <c r="J12367" s="42">
        <f>VLOOKUP(B12367,Invoices!A:I,9,TRUE)</f>
        <v>2022</v>
      </c>
    </row>
    <row r="12368" spans="1:10" x14ac:dyDescent="0.15">
      <c r="A12368" t="s">
        <v>15728</v>
      </c>
      <c r="B12368" t="s">
        <v>2540</v>
      </c>
      <c r="C12368" t="s">
        <v>92</v>
      </c>
      <c r="D12368" t="s">
        <v>82</v>
      </c>
      <c r="E12368">
        <v>2</v>
      </c>
      <c r="F12368" s="8">
        <f>VLOOKUP(C12368,Products!$A$2:$E$20,5,TRUE)</f>
        <v>19.95</v>
      </c>
      <c r="G12368" s="8">
        <f t="shared" si="386"/>
        <v>39.9</v>
      </c>
      <c r="H12368" s="8">
        <f>VLOOKUP(C12368,Products!$A$2:$F$20,6,TRUE)</f>
        <v>7.4499999999999993</v>
      </c>
      <c r="I12368" s="8">
        <f t="shared" si="387"/>
        <v>14.899999999999999</v>
      </c>
      <c r="J12368" s="42">
        <f>VLOOKUP(B12368,Invoices!A:I,9,TRUE)</f>
        <v>2022</v>
      </c>
    </row>
    <row r="12369" spans="1:10" x14ac:dyDescent="0.15">
      <c r="A12369" t="s">
        <v>15729</v>
      </c>
      <c r="B12369" t="s">
        <v>2541</v>
      </c>
      <c r="C12369" t="s">
        <v>90</v>
      </c>
      <c r="D12369" t="s">
        <v>72</v>
      </c>
      <c r="E12369">
        <v>10</v>
      </c>
      <c r="F12369" s="8">
        <f>VLOOKUP(C12369,Products!$A$2:$E$20,5,TRUE)</f>
        <v>8.9499999999999993</v>
      </c>
      <c r="G12369" s="8">
        <f t="shared" si="386"/>
        <v>89.5</v>
      </c>
      <c r="H12369" s="8">
        <f>VLOOKUP(C12369,Products!$A$2:$F$20,6,TRUE)</f>
        <v>5.6999999999999993</v>
      </c>
      <c r="I12369" s="8">
        <f t="shared" si="387"/>
        <v>56.999999999999993</v>
      </c>
      <c r="J12369" s="42">
        <f>VLOOKUP(B12369,Invoices!A:I,9,TRUE)</f>
        <v>2022</v>
      </c>
    </row>
    <row r="12370" spans="1:10" x14ac:dyDescent="0.15">
      <c r="A12370" t="s">
        <v>15730</v>
      </c>
      <c r="B12370" t="s">
        <v>2542</v>
      </c>
      <c r="C12370" t="s">
        <v>102</v>
      </c>
      <c r="D12370" t="s">
        <v>83</v>
      </c>
      <c r="E12370">
        <v>3</v>
      </c>
      <c r="F12370" s="8">
        <f>VLOOKUP(C12370,Products!$A$2:$E$20,5,TRUE)</f>
        <v>29.95</v>
      </c>
      <c r="G12370" s="8">
        <f t="shared" si="386"/>
        <v>89.85</v>
      </c>
      <c r="H12370" s="8">
        <f>VLOOKUP(C12370,Products!$A$2:$F$20,6,TRUE)</f>
        <v>15</v>
      </c>
      <c r="I12370" s="8">
        <f t="shared" si="387"/>
        <v>45</v>
      </c>
      <c r="J12370" s="42">
        <f>VLOOKUP(B12370,Invoices!A:I,9,TRUE)</f>
        <v>2022</v>
      </c>
    </row>
    <row r="12371" spans="1:10" x14ac:dyDescent="0.15">
      <c r="A12371" t="s">
        <v>15731</v>
      </c>
      <c r="B12371" t="s">
        <v>2542</v>
      </c>
      <c r="C12371" t="s">
        <v>104</v>
      </c>
      <c r="D12371" t="s">
        <v>71</v>
      </c>
      <c r="E12371">
        <v>1</v>
      </c>
      <c r="F12371" s="8">
        <f>VLOOKUP(C12371,Products!$A$2:$E$20,5,TRUE)</f>
        <v>2.95</v>
      </c>
      <c r="G12371" s="8">
        <f t="shared" si="386"/>
        <v>2.95</v>
      </c>
      <c r="H12371" s="8">
        <f>VLOOKUP(C12371,Products!$A$2:$F$20,6,TRUE)</f>
        <v>1.1500000000000001</v>
      </c>
      <c r="I12371" s="8">
        <f t="shared" si="387"/>
        <v>1.1500000000000001</v>
      </c>
      <c r="J12371" s="42">
        <f>VLOOKUP(B12371,Invoices!A:I,9,TRUE)</f>
        <v>2022</v>
      </c>
    </row>
    <row r="12372" spans="1:10" x14ac:dyDescent="0.15">
      <c r="A12372" t="s">
        <v>15732</v>
      </c>
      <c r="B12372" t="s">
        <v>2542</v>
      </c>
      <c r="C12372" t="s">
        <v>94</v>
      </c>
      <c r="D12372" t="s">
        <v>86</v>
      </c>
      <c r="E12372">
        <v>50</v>
      </c>
      <c r="F12372" s="8">
        <f>VLOOKUP(C12372,Products!$A$2:$E$20,5,TRUE)</f>
        <v>3.5</v>
      </c>
      <c r="G12372" s="8">
        <f t="shared" si="386"/>
        <v>175</v>
      </c>
      <c r="H12372" s="8">
        <f>VLOOKUP(C12372,Products!$A$2:$F$20,6,TRUE)</f>
        <v>0.54999999999999982</v>
      </c>
      <c r="I12372" s="8">
        <f t="shared" si="387"/>
        <v>27.499999999999993</v>
      </c>
      <c r="J12372" s="42">
        <f>VLOOKUP(B12372,Invoices!A:I,9,TRUE)</f>
        <v>2022</v>
      </c>
    </row>
    <row r="12373" spans="1:10" x14ac:dyDescent="0.15">
      <c r="A12373" t="s">
        <v>15733</v>
      </c>
      <c r="B12373" t="s">
        <v>2542</v>
      </c>
      <c r="C12373" t="s">
        <v>87</v>
      </c>
      <c r="D12373" t="s">
        <v>68</v>
      </c>
      <c r="E12373">
        <v>24</v>
      </c>
      <c r="F12373" s="8">
        <f>VLOOKUP(C12373,Products!$A$2:$E$20,5,TRUE)</f>
        <v>19.95</v>
      </c>
      <c r="G12373" s="8">
        <f t="shared" si="386"/>
        <v>478.79999999999995</v>
      </c>
      <c r="H12373" s="8">
        <f>VLOOKUP(C12373,Products!$A$2:$F$20,6,TRUE)</f>
        <v>7.4499999999999993</v>
      </c>
      <c r="I12373" s="8">
        <f t="shared" si="387"/>
        <v>178.79999999999998</v>
      </c>
      <c r="J12373" s="42">
        <f>VLOOKUP(B12373,Invoices!A:I,9,TRUE)</f>
        <v>2022</v>
      </c>
    </row>
    <row r="12374" spans="1:10" x14ac:dyDescent="0.15">
      <c r="A12374" t="s">
        <v>15734</v>
      </c>
      <c r="B12374" t="s">
        <v>2543</v>
      </c>
      <c r="C12374" t="s">
        <v>94</v>
      </c>
      <c r="D12374" t="s">
        <v>86</v>
      </c>
      <c r="E12374">
        <v>1</v>
      </c>
      <c r="F12374" s="8">
        <f>VLOOKUP(C12374,Products!$A$2:$E$20,5,TRUE)</f>
        <v>3.5</v>
      </c>
      <c r="G12374" s="8">
        <f t="shared" si="386"/>
        <v>3.5</v>
      </c>
      <c r="H12374" s="8">
        <f>VLOOKUP(C12374,Products!$A$2:$F$20,6,TRUE)</f>
        <v>0.54999999999999982</v>
      </c>
      <c r="I12374" s="8">
        <f t="shared" si="387"/>
        <v>0.54999999999999982</v>
      </c>
      <c r="J12374" s="42">
        <f>VLOOKUP(B12374,Invoices!A:I,9,TRUE)</f>
        <v>2022</v>
      </c>
    </row>
    <row r="12375" spans="1:10" x14ac:dyDescent="0.15">
      <c r="A12375" t="s">
        <v>15735</v>
      </c>
      <c r="B12375" t="s">
        <v>2543</v>
      </c>
      <c r="C12375" t="s">
        <v>89</v>
      </c>
      <c r="D12375" t="s">
        <v>80</v>
      </c>
      <c r="E12375">
        <v>50</v>
      </c>
      <c r="F12375" s="8">
        <f>VLOOKUP(C12375,Products!$A$2:$E$20,5,TRUE)</f>
        <v>15.95</v>
      </c>
      <c r="G12375" s="8">
        <f t="shared" si="386"/>
        <v>797.5</v>
      </c>
      <c r="H12375" s="8">
        <f>VLOOKUP(C12375,Products!$A$2:$F$20,6,TRUE)</f>
        <v>6</v>
      </c>
      <c r="I12375" s="8">
        <f t="shared" si="387"/>
        <v>300</v>
      </c>
      <c r="J12375" s="42">
        <f>VLOOKUP(B12375,Invoices!A:I,9,TRUE)</f>
        <v>2022</v>
      </c>
    </row>
    <row r="12376" spans="1:10" x14ac:dyDescent="0.15">
      <c r="A12376" t="s">
        <v>15736</v>
      </c>
      <c r="B12376" t="s">
        <v>2543</v>
      </c>
      <c r="C12376" t="s">
        <v>88</v>
      </c>
      <c r="D12376" t="s">
        <v>85</v>
      </c>
      <c r="E12376">
        <v>3</v>
      </c>
      <c r="F12376" s="8">
        <f>VLOOKUP(C12376,Products!$A$2:$E$20,5,TRUE)</f>
        <v>8.9499999999999993</v>
      </c>
      <c r="G12376" s="8">
        <f t="shared" si="386"/>
        <v>26.849999999999998</v>
      </c>
      <c r="H12376" s="8">
        <f>VLOOKUP(C12376,Products!$A$2:$F$20,6,TRUE)</f>
        <v>5.6999999999999993</v>
      </c>
      <c r="I12376" s="8">
        <f t="shared" si="387"/>
        <v>17.099999999999998</v>
      </c>
      <c r="J12376" s="42">
        <f>VLOOKUP(B12376,Invoices!A:I,9,TRUE)</f>
        <v>2022</v>
      </c>
    </row>
    <row r="12377" spans="1:10" x14ac:dyDescent="0.15">
      <c r="A12377" t="s">
        <v>15737</v>
      </c>
      <c r="B12377" t="s">
        <v>2543</v>
      </c>
      <c r="C12377" t="s">
        <v>104</v>
      </c>
      <c r="D12377" t="s">
        <v>71</v>
      </c>
      <c r="E12377">
        <v>1</v>
      </c>
      <c r="F12377" s="8">
        <f>VLOOKUP(C12377,Products!$A$2:$E$20,5,TRUE)</f>
        <v>2.95</v>
      </c>
      <c r="G12377" s="8">
        <f t="shared" si="386"/>
        <v>2.95</v>
      </c>
      <c r="H12377" s="8">
        <f>VLOOKUP(C12377,Products!$A$2:$F$20,6,TRUE)</f>
        <v>1.1500000000000001</v>
      </c>
      <c r="I12377" s="8">
        <f t="shared" si="387"/>
        <v>1.1500000000000001</v>
      </c>
      <c r="J12377" s="42">
        <f>VLOOKUP(B12377,Invoices!A:I,9,TRUE)</f>
        <v>2022</v>
      </c>
    </row>
    <row r="12378" spans="1:10" x14ac:dyDescent="0.15">
      <c r="A12378" t="s">
        <v>15738</v>
      </c>
      <c r="B12378" t="s">
        <v>2543</v>
      </c>
      <c r="C12378" t="s">
        <v>102</v>
      </c>
      <c r="D12378" t="s">
        <v>83</v>
      </c>
      <c r="E12378">
        <v>1</v>
      </c>
      <c r="F12378" s="8">
        <f>VLOOKUP(C12378,Products!$A$2:$E$20,5,TRUE)</f>
        <v>29.95</v>
      </c>
      <c r="G12378" s="8">
        <f t="shared" si="386"/>
        <v>29.95</v>
      </c>
      <c r="H12378" s="8">
        <f>VLOOKUP(C12378,Products!$A$2:$F$20,6,TRUE)</f>
        <v>15</v>
      </c>
      <c r="I12378" s="8">
        <f t="shared" si="387"/>
        <v>15</v>
      </c>
      <c r="J12378" s="42">
        <f>VLOOKUP(B12378,Invoices!A:I,9,TRUE)</f>
        <v>2022</v>
      </c>
    </row>
    <row r="12379" spans="1:10" x14ac:dyDescent="0.15">
      <c r="A12379" t="s">
        <v>15739</v>
      </c>
      <c r="B12379" t="s">
        <v>2543</v>
      </c>
      <c r="C12379" t="s">
        <v>92</v>
      </c>
      <c r="D12379" t="s">
        <v>82</v>
      </c>
      <c r="E12379">
        <v>4</v>
      </c>
      <c r="F12379" s="8">
        <f>VLOOKUP(C12379,Products!$A$2:$E$20,5,TRUE)</f>
        <v>19.95</v>
      </c>
      <c r="G12379" s="8">
        <f t="shared" si="386"/>
        <v>79.8</v>
      </c>
      <c r="H12379" s="8">
        <f>VLOOKUP(C12379,Products!$A$2:$F$20,6,TRUE)</f>
        <v>7.4499999999999993</v>
      </c>
      <c r="I12379" s="8">
        <f t="shared" si="387"/>
        <v>29.799999999999997</v>
      </c>
      <c r="J12379" s="42">
        <f>VLOOKUP(B12379,Invoices!A:I,9,TRUE)</f>
        <v>2022</v>
      </c>
    </row>
    <row r="12380" spans="1:10" x14ac:dyDescent="0.15">
      <c r="A12380" t="s">
        <v>15740</v>
      </c>
      <c r="B12380" t="s">
        <v>2544</v>
      </c>
      <c r="C12380" t="s">
        <v>103</v>
      </c>
      <c r="D12380" t="s">
        <v>77</v>
      </c>
      <c r="E12380">
        <v>1</v>
      </c>
      <c r="F12380" s="8">
        <f>VLOOKUP(C12380,Products!$A$2:$E$20,5,TRUE)</f>
        <v>8.9499999999999993</v>
      </c>
      <c r="G12380" s="8">
        <f t="shared" si="386"/>
        <v>8.9499999999999993</v>
      </c>
      <c r="H12380" s="8">
        <f>VLOOKUP(C12380,Products!$A$2:$F$20,6,TRUE)</f>
        <v>3.1999999999999993</v>
      </c>
      <c r="I12380" s="8">
        <f t="shared" si="387"/>
        <v>3.1999999999999993</v>
      </c>
      <c r="J12380" s="42">
        <f>VLOOKUP(B12380,Invoices!A:I,9,TRUE)</f>
        <v>2022</v>
      </c>
    </row>
    <row r="12381" spans="1:10" x14ac:dyDescent="0.15">
      <c r="A12381" t="s">
        <v>15741</v>
      </c>
      <c r="B12381" t="s">
        <v>2544</v>
      </c>
      <c r="C12381" t="s">
        <v>100</v>
      </c>
      <c r="D12381" t="s">
        <v>78</v>
      </c>
      <c r="E12381">
        <v>12</v>
      </c>
      <c r="F12381" s="8">
        <f>VLOOKUP(C12381,Products!$A$2:$E$20,5,TRUE)</f>
        <v>49.95</v>
      </c>
      <c r="G12381" s="8">
        <f t="shared" si="386"/>
        <v>599.40000000000009</v>
      </c>
      <c r="H12381" s="8">
        <f>VLOOKUP(C12381,Products!$A$2:$F$20,6,TRUE)</f>
        <v>19.950000000000003</v>
      </c>
      <c r="I12381" s="8">
        <f t="shared" si="387"/>
        <v>239.40000000000003</v>
      </c>
      <c r="J12381" s="42">
        <f>VLOOKUP(B12381,Invoices!A:I,9,TRUE)</f>
        <v>2022</v>
      </c>
    </row>
    <row r="12382" spans="1:10" x14ac:dyDescent="0.15">
      <c r="A12382" t="s">
        <v>15742</v>
      </c>
      <c r="B12382" t="s">
        <v>2544</v>
      </c>
      <c r="C12382" t="s">
        <v>104</v>
      </c>
      <c r="D12382" t="s">
        <v>71</v>
      </c>
      <c r="E12382">
        <v>30</v>
      </c>
      <c r="F12382" s="8">
        <f>VLOOKUP(C12382,Products!$A$2:$E$20,5,TRUE)</f>
        <v>2.95</v>
      </c>
      <c r="G12382" s="8">
        <f t="shared" si="386"/>
        <v>88.5</v>
      </c>
      <c r="H12382" s="8">
        <f>VLOOKUP(C12382,Products!$A$2:$F$20,6,TRUE)</f>
        <v>1.1500000000000001</v>
      </c>
      <c r="I12382" s="8">
        <f t="shared" si="387"/>
        <v>34.500000000000007</v>
      </c>
      <c r="J12382" s="42">
        <f>VLOOKUP(B12382,Invoices!A:I,9,TRUE)</f>
        <v>2022</v>
      </c>
    </row>
    <row r="12383" spans="1:10" x14ac:dyDescent="0.15">
      <c r="A12383" t="s">
        <v>15743</v>
      </c>
      <c r="B12383" t="s">
        <v>2544</v>
      </c>
      <c r="C12383" t="s">
        <v>89</v>
      </c>
      <c r="D12383" t="s">
        <v>80</v>
      </c>
      <c r="E12383">
        <v>6</v>
      </c>
      <c r="F12383" s="8">
        <f>VLOOKUP(C12383,Products!$A$2:$E$20,5,TRUE)</f>
        <v>15.95</v>
      </c>
      <c r="G12383" s="8">
        <f t="shared" si="386"/>
        <v>95.699999999999989</v>
      </c>
      <c r="H12383" s="8">
        <f>VLOOKUP(C12383,Products!$A$2:$F$20,6,TRUE)</f>
        <v>6</v>
      </c>
      <c r="I12383" s="8">
        <f t="shared" si="387"/>
        <v>36</v>
      </c>
      <c r="J12383" s="42">
        <f>VLOOKUP(B12383,Invoices!A:I,9,TRUE)</f>
        <v>2022</v>
      </c>
    </row>
    <row r="12384" spans="1:10" x14ac:dyDescent="0.15">
      <c r="A12384" t="s">
        <v>15744</v>
      </c>
      <c r="B12384" t="s">
        <v>2544</v>
      </c>
      <c r="C12384" t="s">
        <v>93</v>
      </c>
      <c r="D12384" t="s">
        <v>76</v>
      </c>
      <c r="E12384">
        <v>8</v>
      </c>
      <c r="F12384" s="8">
        <f>VLOOKUP(C12384,Products!$A$2:$E$20,5,TRUE)</f>
        <v>9.9499999999999993</v>
      </c>
      <c r="G12384" s="8">
        <f t="shared" si="386"/>
        <v>79.599999999999994</v>
      </c>
      <c r="H12384" s="8">
        <f>VLOOKUP(C12384,Products!$A$2:$F$20,6,TRUE)</f>
        <v>1.9499999999999993</v>
      </c>
      <c r="I12384" s="8">
        <f t="shared" si="387"/>
        <v>15.599999999999994</v>
      </c>
      <c r="J12384" s="42">
        <f>VLOOKUP(B12384,Invoices!A:I,9,TRUE)</f>
        <v>2022</v>
      </c>
    </row>
    <row r="12385" spans="1:10" x14ac:dyDescent="0.15">
      <c r="A12385" t="s">
        <v>15745</v>
      </c>
      <c r="B12385" t="s">
        <v>2544</v>
      </c>
      <c r="C12385" t="s">
        <v>101</v>
      </c>
      <c r="D12385" t="s">
        <v>69</v>
      </c>
      <c r="E12385">
        <v>3</v>
      </c>
      <c r="F12385" s="8">
        <f>VLOOKUP(C12385,Products!$A$2:$E$20,5,TRUE)</f>
        <v>129.94999999999999</v>
      </c>
      <c r="G12385" s="8">
        <f t="shared" si="386"/>
        <v>389.84999999999997</v>
      </c>
      <c r="H12385" s="8">
        <f>VLOOKUP(C12385,Products!$A$2:$F$20,6,TRUE)</f>
        <v>40.449999999999989</v>
      </c>
      <c r="I12385" s="8">
        <f t="shared" si="387"/>
        <v>121.34999999999997</v>
      </c>
      <c r="J12385" s="42">
        <f>VLOOKUP(B12385,Invoices!A:I,9,TRUE)</f>
        <v>2022</v>
      </c>
    </row>
    <row r="12386" spans="1:10" x14ac:dyDescent="0.15">
      <c r="A12386" t="s">
        <v>15746</v>
      </c>
      <c r="B12386" t="s">
        <v>2544</v>
      </c>
      <c r="C12386" t="s">
        <v>90</v>
      </c>
      <c r="D12386" t="s">
        <v>72</v>
      </c>
      <c r="E12386">
        <v>12</v>
      </c>
      <c r="F12386" s="8">
        <f>VLOOKUP(C12386,Products!$A$2:$E$20,5,TRUE)</f>
        <v>8.9499999999999993</v>
      </c>
      <c r="G12386" s="8">
        <f t="shared" si="386"/>
        <v>107.39999999999999</v>
      </c>
      <c r="H12386" s="8">
        <f>VLOOKUP(C12386,Products!$A$2:$F$20,6,TRUE)</f>
        <v>5.6999999999999993</v>
      </c>
      <c r="I12386" s="8">
        <f t="shared" si="387"/>
        <v>68.399999999999991</v>
      </c>
      <c r="J12386" s="42">
        <f>VLOOKUP(B12386,Invoices!A:I,9,TRUE)</f>
        <v>2022</v>
      </c>
    </row>
    <row r="12387" spans="1:10" x14ac:dyDescent="0.15">
      <c r="A12387" t="s">
        <v>15747</v>
      </c>
      <c r="B12387" t="s">
        <v>2545</v>
      </c>
      <c r="C12387" t="s">
        <v>87</v>
      </c>
      <c r="D12387" t="s">
        <v>68</v>
      </c>
      <c r="E12387">
        <v>3</v>
      </c>
      <c r="F12387" s="8">
        <f>VLOOKUP(C12387,Products!$A$2:$E$20,5,TRUE)</f>
        <v>19.95</v>
      </c>
      <c r="G12387" s="8">
        <f t="shared" si="386"/>
        <v>59.849999999999994</v>
      </c>
      <c r="H12387" s="8">
        <f>VLOOKUP(C12387,Products!$A$2:$F$20,6,TRUE)</f>
        <v>7.4499999999999993</v>
      </c>
      <c r="I12387" s="8">
        <f t="shared" si="387"/>
        <v>22.349999999999998</v>
      </c>
      <c r="J12387" s="42">
        <f>VLOOKUP(B12387,Invoices!A:I,9,TRUE)</f>
        <v>2022</v>
      </c>
    </row>
    <row r="12388" spans="1:10" x14ac:dyDescent="0.15">
      <c r="A12388" t="s">
        <v>15748</v>
      </c>
      <c r="B12388" t="s">
        <v>2545</v>
      </c>
      <c r="C12388" t="s">
        <v>88</v>
      </c>
      <c r="D12388" t="s">
        <v>85</v>
      </c>
      <c r="E12388">
        <v>1</v>
      </c>
      <c r="F12388" s="8">
        <f>VLOOKUP(C12388,Products!$A$2:$E$20,5,TRUE)</f>
        <v>8.9499999999999993</v>
      </c>
      <c r="G12388" s="8">
        <f t="shared" si="386"/>
        <v>8.9499999999999993</v>
      </c>
      <c r="H12388" s="8">
        <f>VLOOKUP(C12388,Products!$A$2:$F$20,6,TRUE)</f>
        <v>5.6999999999999993</v>
      </c>
      <c r="I12388" s="8">
        <f t="shared" si="387"/>
        <v>5.6999999999999993</v>
      </c>
      <c r="J12388" s="42">
        <f>VLOOKUP(B12388,Invoices!A:I,9,TRUE)</f>
        <v>2022</v>
      </c>
    </row>
    <row r="12389" spans="1:10" x14ac:dyDescent="0.15">
      <c r="A12389" t="s">
        <v>15749</v>
      </c>
      <c r="B12389" t="s">
        <v>2545</v>
      </c>
      <c r="C12389" t="s">
        <v>102</v>
      </c>
      <c r="D12389" t="s">
        <v>83</v>
      </c>
      <c r="E12389">
        <v>4</v>
      </c>
      <c r="F12389" s="8">
        <f>VLOOKUP(C12389,Products!$A$2:$E$20,5,TRUE)</f>
        <v>29.95</v>
      </c>
      <c r="G12389" s="8">
        <f t="shared" si="386"/>
        <v>119.8</v>
      </c>
      <c r="H12389" s="8">
        <f>VLOOKUP(C12389,Products!$A$2:$F$20,6,TRUE)</f>
        <v>15</v>
      </c>
      <c r="I12389" s="8">
        <f t="shared" si="387"/>
        <v>60</v>
      </c>
      <c r="J12389" s="42">
        <f>VLOOKUP(B12389,Invoices!A:I,9,TRUE)</f>
        <v>2022</v>
      </c>
    </row>
    <row r="12390" spans="1:10" x14ac:dyDescent="0.15">
      <c r="A12390" t="s">
        <v>15750</v>
      </c>
      <c r="B12390" t="s">
        <v>2545</v>
      </c>
      <c r="C12390" t="s">
        <v>94</v>
      </c>
      <c r="D12390" t="s">
        <v>86</v>
      </c>
      <c r="E12390">
        <v>1</v>
      </c>
      <c r="F12390" s="8">
        <f>VLOOKUP(C12390,Products!$A$2:$E$20,5,TRUE)</f>
        <v>3.5</v>
      </c>
      <c r="G12390" s="8">
        <f t="shared" si="386"/>
        <v>3.5</v>
      </c>
      <c r="H12390" s="8">
        <f>VLOOKUP(C12390,Products!$A$2:$F$20,6,TRUE)</f>
        <v>0.54999999999999982</v>
      </c>
      <c r="I12390" s="8">
        <f t="shared" si="387"/>
        <v>0.54999999999999982</v>
      </c>
      <c r="J12390" s="42">
        <f>VLOOKUP(B12390,Invoices!A:I,9,TRUE)</f>
        <v>2022</v>
      </c>
    </row>
    <row r="12391" spans="1:10" x14ac:dyDescent="0.15">
      <c r="A12391" t="s">
        <v>15751</v>
      </c>
      <c r="B12391" t="s">
        <v>2546</v>
      </c>
      <c r="C12391" t="s">
        <v>99</v>
      </c>
      <c r="D12391" t="s">
        <v>84</v>
      </c>
      <c r="E12391">
        <v>10</v>
      </c>
      <c r="F12391" s="8">
        <f>VLOOKUP(C12391,Products!$A$2:$E$20,5,TRUE)</f>
        <v>3.5</v>
      </c>
      <c r="G12391" s="8">
        <f t="shared" si="386"/>
        <v>35</v>
      </c>
      <c r="H12391" s="8">
        <f>VLOOKUP(C12391,Products!$A$2:$F$20,6,TRUE)</f>
        <v>0.54999999999999982</v>
      </c>
      <c r="I12391" s="8">
        <f t="shared" si="387"/>
        <v>5.4999999999999982</v>
      </c>
      <c r="J12391" s="42">
        <f>VLOOKUP(B12391,Invoices!A:I,9,TRUE)</f>
        <v>2022</v>
      </c>
    </row>
    <row r="12392" spans="1:10" x14ac:dyDescent="0.15">
      <c r="A12392" t="s">
        <v>15752</v>
      </c>
      <c r="B12392" t="s">
        <v>2546</v>
      </c>
      <c r="C12392" t="s">
        <v>90</v>
      </c>
      <c r="D12392" t="s">
        <v>72</v>
      </c>
      <c r="E12392">
        <v>1</v>
      </c>
      <c r="F12392" s="8">
        <f>VLOOKUP(C12392,Products!$A$2:$E$20,5,TRUE)</f>
        <v>8.9499999999999993</v>
      </c>
      <c r="G12392" s="8">
        <f t="shared" si="386"/>
        <v>8.9499999999999993</v>
      </c>
      <c r="H12392" s="8">
        <f>VLOOKUP(C12392,Products!$A$2:$F$20,6,TRUE)</f>
        <v>5.6999999999999993</v>
      </c>
      <c r="I12392" s="8">
        <f t="shared" si="387"/>
        <v>5.6999999999999993</v>
      </c>
      <c r="J12392" s="42">
        <f>VLOOKUP(B12392,Invoices!A:I,9,TRUE)</f>
        <v>2022</v>
      </c>
    </row>
    <row r="12393" spans="1:10" x14ac:dyDescent="0.15">
      <c r="A12393" t="s">
        <v>15753</v>
      </c>
      <c r="B12393" t="s">
        <v>2546</v>
      </c>
      <c r="C12393" t="s">
        <v>93</v>
      </c>
      <c r="D12393" t="s">
        <v>76</v>
      </c>
      <c r="E12393">
        <v>2</v>
      </c>
      <c r="F12393" s="8">
        <f>VLOOKUP(C12393,Products!$A$2:$E$20,5,TRUE)</f>
        <v>9.9499999999999993</v>
      </c>
      <c r="G12393" s="8">
        <f t="shared" si="386"/>
        <v>19.899999999999999</v>
      </c>
      <c r="H12393" s="8">
        <f>VLOOKUP(C12393,Products!$A$2:$F$20,6,TRUE)</f>
        <v>1.9499999999999993</v>
      </c>
      <c r="I12393" s="8">
        <f t="shared" si="387"/>
        <v>3.8999999999999986</v>
      </c>
      <c r="J12393" s="42">
        <f>VLOOKUP(B12393,Invoices!A:I,9,TRUE)</f>
        <v>2022</v>
      </c>
    </row>
    <row r="12394" spans="1:10" x14ac:dyDescent="0.15">
      <c r="A12394" t="s">
        <v>15754</v>
      </c>
      <c r="B12394" t="s">
        <v>2547</v>
      </c>
      <c r="C12394" t="s">
        <v>94</v>
      </c>
      <c r="D12394" t="s">
        <v>86</v>
      </c>
      <c r="E12394">
        <v>2</v>
      </c>
      <c r="F12394" s="8">
        <f>VLOOKUP(C12394,Products!$A$2:$E$20,5,TRUE)</f>
        <v>3.5</v>
      </c>
      <c r="G12394" s="8">
        <f t="shared" si="386"/>
        <v>7</v>
      </c>
      <c r="H12394" s="8">
        <f>VLOOKUP(C12394,Products!$A$2:$F$20,6,TRUE)</f>
        <v>0.54999999999999982</v>
      </c>
      <c r="I12394" s="8">
        <f t="shared" si="387"/>
        <v>1.0999999999999996</v>
      </c>
      <c r="J12394" s="42">
        <f>VLOOKUP(B12394,Invoices!A:I,9,TRUE)</f>
        <v>2022</v>
      </c>
    </row>
    <row r="12395" spans="1:10" x14ac:dyDescent="0.15">
      <c r="A12395" t="s">
        <v>15755</v>
      </c>
      <c r="B12395" t="s">
        <v>2547</v>
      </c>
      <c r="C12395" t="s">
        <v>103</v>
      </c>
      <c r="D12395" t="s">
        <v>77</v>
      </c>
      <c r="E12395">
        <v>1</v>
      </c>
      <c r="F12395" s="8">
        <f>VLOOKUP(C12395,Products!$A$2:$E$20,5,TRUE)</f>
        <v>8.9499999999999993</v>
      </c>
      <c r="G12395" s="8">
        <f t="shared" si="386"/>
        <v>8.9499999999999993</v>
      </c>
      <c r="H12395" s="8">
        <f>VLOOKUP(C12395,Products!$A$2:$F$20,6,TRUE)</f>
        <v>3.1999999999999993</v>
      </c>
      <c r="I12395" s="8">
        <f t="shared" si="387"/>
        <v>3.1999999999999993</v>
      </c>
      <c r="J12395" s="42">
        <f>VLOOKUP(B12395,Invoices!A:I,9,TRUE)</f>
        <v>2022</v>
      </c>
    </row>
    <row r="12396" spans="1:10" x14ac:dyDescent="0.15">
      <c r="A12396" t="s">
        <v>15756</v>
      </c>
      <c r="B12396" t="s">
        <v>2547</v>
      </c>
      <c r="C12396" t="s">
        <v>105</v>
      </c>
      <c r="D12396" t="s">
        <v>81</v>
      </c>
      <c r="E12396">
        <v>20</v>
      </c>
      <c r="F12396" s="8">
        <f>VLOOKUP(C12396,Products!$A$2:$E$20,5,TRUE)</f>
        <v>8.9499999999999993</v>
      </c>
      <c r="G12396" s="8">
        <f t="shared" si="386"/>
        <v>179</v>
      </c>
      <c r="H12396" s="8">
        <f>VLOOKUP(C12396,Products!$A$2:$F$20,6,TRUE)</f>
        <v>3.1999999999999993</v>
      </c>
      <c r="I12396" s="8">
        <f t="shared" si="387"/>
        <v>63.999999999999986</v>
      </c>
      <c r="J12396" s="42">
        <f>VLOOKUP(B12396,Invoices!A:I,9,TRUE)</f>
        <v>2022</v>
      </c>
    </row>
    <row r="12397" spans="1:10" x14ac:dyDescent="0.15">
      <c r="A12397" t="s">
        <v>15757</v>
      </c>
      <c r="B12397" t="s">
        <v>2548</v>
      </c>
      <c r="C12397" t="s">
        <v>94</v>
      </c>
      <c r="D12397" t="s">
        <v>86</v>
      </c>
      <c r="E12397">
        <v>50</v>
      </c>
      <c r="F12397" s="8">
        <f>VLOOKUP(C12397,Products!$A$2:$E$20,5,TRUE)</f>
        <v>3.5</v>
      </c>
      <c r="G12397" s="8">
        <f t="shared" si="386"/>
        <v>175</v>
      </c>
      <c r="H12397" s="8">
        <f>VLOOKUP(C12397,Products!$A$2:$F$20,6,TRUE)</f>
        <v>0.54999999999999982</v>
      </c>
      <c r="I12397" s="8">
        <f t="shared" si="387"/>
        <v>27.499999999999993</v>
      </c>
      <c r="J12397" s="42">
        <f>VLOOKUP(B12397,Invoices!A:I,9,TRUE)</f>
        <v>2022</v>
      </c>
    </row>
    <row r="12398" spans="1:10" x14ac:dyDescent="0.15">
      <c r="A12398" t="s">
        <v>15758</v>
      </c>
      <c r="B12398" t="s">
        <v>2548</v>
      </c>
      <c r="C12398" t="s">
        <v>89</v>
      </c>
      <c r="D12398" t="s">
        <v>80</v>
      </c>
      <c r="E12398">
        <v>2</v>
      </c>
      <c r="F12398" s="8">
        <f>VLOOKUP(C12398,Products!$A$2:$E$20,5,TRUE)</f>
        <v>15.95</v>
      </c>
      <c r="G12398" s="8">
        <f t="shared" si="386"/>
        <v>31.9</v>
      </c>
      <c r="H12398" s="8">
        <f>VLOOKUP(C12398,Products!$A$2:$F$20,6,TRUE)</f>
        <v>6</v>
      </c>
      <c r="I12398" s="8">
        <f t="shared" si="387"/>
        <v>12</v>
      </c>
      <c r="J12398" s="42">
        <f>VLOOKUP(B12398,Invoices!A:I,9,TRUE)</f>
        <v>2022</v>
      </c>
    </row>
    <row r="12399" spans="1:10" x14ac:dyDescent="0.15">
      <c r="A12399" t="s">
        <v>15759</v>
      </c>
      <c r="B12399" t="s">
        <v>2548</v>
      </c>
      <c r="C12399" t="s">
        <v>100</v>
      </c>
      <c r="D12399" t="s">
        <v>78</v>
      </c>
      <c r="E12399">
        <v>2</v>
      </c>
      <c r="F12399" s="8">
        <f>VLOOKUP(C12399,Products!$A$2:$E$20,5,TRUE)</f>
        <v>49.95</v>
      </c>
      <c r="G12399" s="8">
        <f t="shared" si="386"/>
        <v>99.9</v>
      </c>
      <c r="H12399" s="8">
        <f>VLOOKUP(C12399,Products!$A$2:$F$20,6,TRUE)</f>
        <v>19.950000000000003</v>
      </c>
      <c r="I12399" s="8">
        <f t="shared" si="387"/>
        <v>39.900000000000006</v>
      </c>
      <c r="J12399" s="42">
        <f>VLOOKUP(B12399,Invoices!A:I,9,TRUE)</f>
        <v>2022</v>
      </c>
    </row>
    <row r="12400" spans="1:10" x14ac:dyDescent="0.15">
      <c r="A12400" t="s">
        <v>15760</v>
      </c>
      <c r="B12400" t="s">
        <v>2548</v>
      </c>
      <c r="C12400" t="s">
        <v>93</v>
      </c>
      <c r="D12400" t="s">
        <v>76</v>
      </c>
      <c r="E12400">
        <v>1</v>
      </c>
      <c r="F12400" s="8">
        <f>VLOOKUP(C12400,Products!$A$2:$E$20,5,TRUE)</f>
        <v>9.9499999999999993</v>
      </c>
      <c r="G12400" s="8">
        <f t="shared" si="386"/>
        <v>9.9499999999999993</v>
      </c>
      <c r="H12400" s="8">
        <f>VLOOKUP(C12400,Products!$A$2:$F$20,6,TRUE)</f>
        <v>1.9499999999999993</v>
      </c>
      <c r="I12400" s="8">
        <f t="shared" si="387"/>
        <v>1.9499999999999993</v>
      </c>
      <c r="J12400" s="42">
        <f>VLOOKUP(B12400,Invoices!A:I,9,TRUE)</f>
        <v>2022</v>
      </c>
    </row>
    <row r="12401" spans="1:10" x14ac:dyDescent="0.15">
      <c r="A12401" t="s">
        <v>15761</v>
      </c>
      <c r="B12401" t="s">
        <v>2548</v>
      </c>
      <c r="C12401" t="s">
        <v>89</v>
      </c>
      <c r="D12401" t="s">
        <v>80</v>
      </c>
      <c r="E12401">
        <v>15</v>
      </c>
      <c r="F12401" s="8">
        <f>VLOOKUP(C12401,Products!$A$2:$E$20,5,TRUE)</f>
        <v>15.95</v>
      </c>
      <c r="G12401" s="8">
        <f t="shared" si="386"/>
        <v>239.25</v>
      </c>
      <c r="H12401" s="8">
        <f>VLOOKUP(C12401,Products!$A$2:$F$20,6,TRUE)</f>
        <v>6</v>
      </c>
      <c r="I12401" s="8">
        <f t="shared" si="387"/>
        <v>90</v>
      </c>
      <c r="J12401" s="42">
        <f>VLOOKUP(B12401,Invoices!A:I,9,TRUE)</f>
        <v>2022</v>
      </c>
    </row>
    <row r="12402" spans="1:10" x14ac:dyDescent="0.15">
      <c r="A12402" t="s">
        <v>15762</v>
      </c>
      <c r="B12402" t="s">
        <v>2548</v>
      </c>
      <c r="C12402" t="s">
        <v>102</v>
      </c>
      <c r="D12402" t="s">
        <v>83</v>
      </c>
      <c r="E12402">
        <v>1</v>
      </c>
      <c r="F12402" s="8">
        <f>VLOOKUP(C12402,Products!$A$2:$E$20,5,TRUE)</f>
        <v>29.95</v>
      </c>
      <c r="G12402" s="8">
        <f t="shared" si="386"/>
        <v>29.95</v>
      </c>
      <c r="H12402" s="8">
        <f>VLOOKUP(C12402,Products!$A$2:$F$20,6,TRUE)</f>
        <v>15</v>
      </c>
      <c r="I12402" s="8">
        <f t="shared" si="387"/>
        <v>15</v>
      </c>
      <c r="J12402" s="42">
        <f>VLOOKUP(B12402,Invoices!A:I,9,TRUE)</f>
        <v>2022</v>
      </c>
    </row>
    <row r="12403" spans="1:10" x14ac:dyDescent="0.15">
      <c r="A12403" t="s">
        <v>15763</v>
      </c>
      <c r="B12403" t="s">
        <v>2548</v>
      </c>
      <c r="C12403" t="s">
        <v>87</v>
      </c>
      <c r="D12403" t="s">
        <v>68</v>
      </c>
      <c r="E12403">
        <v>1</v>
      </c>
      <c r="F12403" s="8">
        <f>VLOOKUP(C12403,Products!$A$2:$E$20,5,TRUE)</f>
        <v>19.95</v>
      </c>
      <c r="G12403" s="8">
        <f t="shared" si="386"/>
        <v>19.95</v>
      </c>
      <c r="H12403" s="8">
        <f>VLOOKUP(C12403,Products!$A$2:$F$20,6,TRUE)</f>
        <v>7.4499999999999993</v>
      </c>
      <c r="I12403" s="8">
        <f t="shared" si="387"/>
        <v>7.4499999999999993</v>
      </c>
      <c r="J12403" s="42">
        <f>VLOOKUP(B12403,Invoices!A:I,9,TRUE)</f>
        <v>2022</v>
      </c>
    </row>
    <row r="12404" spans="1:10" x14ac:dyDescent="0.15">
      <c r="A12404" t="s">
        <v>15764</v>
      </c>
      <c r="B12404" t="s">
        <v>2548</v>
      </c>
      <c r="C12404" t="s">
        <v>99</v>
      </c>
      <c r="D12404" t="s">
        <v>84</v>
      </c>
      <c r="E12404">
        <v>2</v>
      </c>
      <c r="F12404" s="8">
        <f>VLOOKUP(C12404,Products!$A$2:$E$20,5,TRUE)</f>
        <v>3.5</v>
      </c>
      <c r="G12404" s="8">
        <f t="shared" si="386"/>
        <v>7</v>
      </c>
      <c r="H12404" s="8">
        <f>VLOOKUP(C12404,Products!$A$2:$F$20,6,TRUE)</f>
        <v>0.54999999999999982</v>
      </c>
      <c r="I12404" s="8">
        <f t="shared" si="387"/>
        <v>1.0999999999999996</v>
      </c>
      <c r="J12404" s="42">
        <f>VLOOKUP(B12404,Invoices!A:I,9,TRUE)</f>
        <v>2022</v>
      </c>
    </row>
    <row r="12405" spans="1:10" x14ac:dyDescent="0.15">
      <c r="A12405" t="s">
        <v>15765</v>
      </c>
      <c r="B12405" t="s">
        <v>2548</v>
      </c>
      <c r="C12405" t="s">
        <v>90</v>
      </c>
      <c r="D12405" t="s">
        <v>72</v>
      </c>
      <c r="E12405">
        <v>1</v>
      </c>
      <c r="F12405" s="8">
        <f>VLOOKUP(C12405,Products!$A$2:$E$20,5,TRUE)</f>
        <v>8.9499999999999993</v>
      </c>
      <c r="G12405" s="8">
        <f t="shared" si="386"/>
        <v>8.9499999999999993</v>
      </c>
      <c r="H12405" s="8">
        <f>VLOOKUP(C12405,Products!$A$2:$F$20,6,TRUE)</f>
        <v>5.6999999999999993</v>
      </c>
      <c r="I12405" s="8">
        <f t="shared" si="387"/>
        <v>5.6999999999999993</v>
      </c>
      <c r="J12405" s="42">
        <f>VLOOKUP(B12405,Invoices!A:I,9,TRUE)</f>
        <v>2022</v>
      </c>
    </row>
    <row r="12406" spans="1:10" x14ac:dyDescent="0.15">
      <c r="A12406" t="s">
        <v>15766</v>
      </c>
      <c r="B12406" t="s">
        <v>2548</v>
      </c>
      <c r="C12406" t="s">
        <v>96</v>
      </c>
      <c r="D12406" t="s">
        <v>75</v>
      </c>
      <c r="E12406">
        <v>1</v>
      </c>
      <c r="F12406" s="8">
        <f>VLOOKUP(C12406,Products!$A$2:$E$20,5,TRUE)</f>
        <v>79.95</v>
      </c>
      <c r="G12406" s="8">
        <f t="shared" si="386"/>
        <v>79.95</v>
      </c>
      <c r="H12406" s="8">
        <f>VLOOKUP(C12406,Products!$A$2:$F$20,6,TRUE)</f>
        <v>27.950000000000003</v>
      </c>
      <c r="I12406" s="8">
        <f t="shared" si="387"/>
        <v>27.950000000000003</v>
      </c>
      <c r="J12406" s="42">
        <f>VLOOKUP(B12406,Invoices!A:I,9,TRUE)</f>
        <v>2022</v>
      </c>
    </row>
    <row r="12407" spans="1:10" x14ac:dyDescent="0.15">
      <c r="A12407" t="s">
        <v>15767</v>
      </c>
      <c r="B12407" t="s">
        <v>2548</v>
      </c>
      <c r="C12407" t="s">
        <v>103</v>
      </c>
      <c r="D12407" t="s">
        <v>77</v>
      </c>
      <c r="E12407">
        <v>6</v>
      </c>
      <c r="F12407" s="8">
        <f>VLOOKUP(C12407,Products!$A$2:$E$20,5,TRUE)</f>
        <v>8.9499999999999993</v>
      </c>
      <c r="G12407" s="8">
        <f t="shared" si="386"/>
        <v>53.699999999999996</v>
      </c>
      <c r="H12407" s="8">
        <f>VLOOKUP(C12407,Products!$A$2:$F$20,6,TRUE)</f>
        <v>3.1999999999999993</v>
      </c>
      <c r="I12407" s="8">
        <f t="shared" si="387"/>
        <v>19.199999999999996</v>
      </c>
      <c r="J12407" s="42">
        <f>VLOOKUP(B12407,Invoices!A:I,9,TRUE)</f>
        <v>2022</v>
      </c>
    </row>
    <row r="12408" spans="1:10" x14ac:dyDescent="0.15">
      <c r="A12408" t="s">
        <v>15768</v>
      </c>
      <c r="B12408" t="s">
        <v>2548</v>
      </c>
      <c r="C12408" t="s">
        <v>104</v>
      </c>
      <c r="D12408" t="s">
        <v>71</v>
      </c>
      <c r="E12408">
        <v>6</v>
      </c>
      <c r="F12408" s="8">
        <f>VLOOKUP(C12408,Products!$A$2:$E$20,5,TRUE)</f>
        <v>2.95</v>
      </c>
      <c r="G12408" s="8">
        <f t="shared" si="386"/>
        <v>17.700000000000003</v>
      </c>
      <c r="H12408" s="8">
        <f>VLOOKUP(C12408,Products!$A$2:$F$20,6,TRUE)</f>
        <v>1.1500000000000001</v>
      </c>
      <c r="I12408" s="8">
        <f t="shared" si="387"/>
        <v>6.9</v>
      </c>
      <c r="J12408" s="42">
        <f>VLOOKUP(B12408,Invoices!A:I,9,TRUE)</f>
        <v>2022</v>
      </c>
    </row>
    <row r="12409" spans="1:10" x14ac:dyDescent="0.15">
      <c r="A12409" t="s">
        <v>15769</v>
      </c>
      <c r="B12409" t="s">
        <v>2548</v>
      </c>
      <c r="C12409" t="s">
        <v>92</v>
      </c>
      <c r="D12409" t="s">
        <v>82</v>
      </c>
      <c r="E12409">
        <v>1</v>
      </c>
      <c r="F12409" s="8">
        <f>VLOOKUP(C12409,Products!$A$2:$E$20,5,TRUE)</f>
        <v>19.95</v>
      </c>
      <c r="G12409" s="8">
        <f t="shared" si="386"/>
        <v>19.95</v>
      </c>
      <c r="H12409" s="8">
        <f>VLOOKUP(C12409,Products!$A$2:$F$20,6,TRUE)</f>
        <v>7.4499999999999993</v>
      </c>
      <c r="I12409" s="8">
        <f t="shared" si="387"/>
        <v>7.4499999999999993</v>
      </c>
      <c r="J12409" s="42">
        <f>VLOOKUP(B12409,Invoices!A:I,9,TRUE)</f>
        <v>2022</v>
      </c>
    </row>
    <row r="12410" spans="1:10" x14ac:dyDescent="0.15">
      <c r="A12410" t="s">
        <v>15770</v>
      </c>
      <c r="B12410" t="s">
        <v>2548</v>
      </c>
      <c r="C12410" t="s">
        <v>105</v>
      </c>
      <c r="D12410" t="s">
        <v>81</v>
      </c>
      <c r="E12410">
        <v>4</v>
      </c>
      <c r="F12410" s="8">
        <f>VLOOKUP(C12410,Products!$A$2:$E$20,5,TRUE)</f>
        <v>8.9499999999999993</v>
      </c>
      <c r="G12410" s="8">
        <f t="shared" si="386"/>
        <v>35.799999999999997</v>
      </c>
      <c r="H12410" s="8">
        <f>VLOOKUP(C12410,Products!$A$2:$F$20,6,TRUE)</f>
        <v>3.1999999999999993</v>
      </c>
      <c r="I12410" s="8">
        <f t="shared" si="387"/>
        <v>12.799999999999997</v>
      </c>
      <c r="J12410" s="42">
        <f>VLOOKUP(B12410,Invoices!A:I,9,TRUE)</f>
        <v>2022</v>
      </c>
    </row>
    <row r="12411" spans="1:10" x14ac:dyDescent="0.15">
      <c r="A12411" t="s">
        <v>15771</v>
      </c>
      <c r="B12411" t="s">
        <v>2548</v>
      </c>
      <c r="C12411" t="s">
        <v>101</v>
      </c>
      <c r="D12411" t="s">
        <v>69</v>
      </c>
      <c r="E12411">
        <v>3</v>
      </c>
      <c r="F12411" s="8">
        <f>VLOOKUP(C12411,Products!$A$2:$E$20,5,TRUE)</f>
        <v>129.94999999999999</v>
      </c>
      <c r="G12411" s="8">
        <f t="shared" si="386"/>
        <v>389.84999999999997</v>
      </c>
      <c r="H12411" s="8">
        <f>VLOOKUP(C12411,Products!$A$2:$F$20,6,TRUE)</f>
        <v>40.449999999999989</v>
      </c>
      <c r="I12411" s="8">
        <f t="shared" si="387"/>
        <v>121.34999999999997</v>
      </c>
      <c r="J12411" s="42">
        <f>VLOOKUP(B12411,Invoices!A:I,9,TRUE)</f>
        <v>2022</v>
      </c>
    </row>
    <row r="12412" spans="1:10" x14ac:dyDescent="0.15">
      <c r="A12412" t="s">
        <v>15772</v>
      </c>
      <c r="B12412" t="s">
        <v>2548</v>
      </c>
      <c r="C12412" t="s">
        <v>95</v>
      </c>
      <c r="D12412" t="s">
        <v>73</v>
      </c>
      <c r="E12412">
        <v>1</v>
      </c>
      <c r="F12412" s="8">
        <f>VLOOKUP(C12412,Products!$A$2:$E$20,5,TRUE)</f>
        <v>12.95</v>
      </c>
      <c r="G12412" s="8">
        <f t="shared" si="386"/>
        <v>12.95</v>
      </c>
      <c r="H12412" s="8">
        <f>VLOOKUP(C12412,Products!$A$2:$F$20,6,TRUE)</f>
        <v>4.1999999999999993</v>
      </c>
      <c r="I12412" s="8">
        <f t="shared" si="387"/>
        <v>4.1999999999999993</v>
      </c>
      <c r="J12412" s="42">
        <f>VLOOKUP(B12412,Invoices!A:I,9,TRUE)</f>
        <v>2022</v>
      </c>
    </row>
    <row r="12413" spans="1:10" x14ac:dyDescent="0.15">
      <c r="A12413" t="s">
        <v>15773</v>
      </c>
      <c r="B12413" t="s">
        <v>2548</v>
      </c>
      <c r="C12413" t="s">
        <v>88</v>
      </c>
      <c r="D12413" t="s">
        <v>85</v>
      </c>
      <c r="E12413">
        <v>1</v>
      </c>
      <c r="F12413" s="8">
        <f>VLOOKUP(C12413,Products!$A$2:$E$20,5,TRUE)</f>
        <v>8.9499999999999993</v>
      </c>
      <c r="G12413" s="8">
        <f t="shared" si="386"/>
        <v>8.9499999999999993</v>
      </c>
      <c r="H12413" s="8">
        <f>VLOOKUP(C12413,Products!$A$2:$F$20,6,TRUE)</f>
        <v>5.6999999999999993</v>
      </c>
      <c r="I12413" s="8">
        <f t="shared" si="387"/>
        <v>5.6999999999999993</v>
      </c>
      <c r="J12413" s="42">
        <f>VLOOKUP(B12413,Invoices!A:I,9,TRUE)</f>
        <v>2022</v>
      </c>
    </row>
    <row r="12414" spans="1:10" x14ac:dyDescent="0.15">
      <c r="A12414" t="s">
        <v>15774</v>
      </c>
      <c r="B12414" t="s">
        <v>2549</v>
      </c>
      <c r="C12414" t="s">
        <v>90</v>
      </c>
      <c r="D12414" t="s">
        <v>72</v>
      </c>
      <c r="E12414">
        <v>12</v>
      </c>
      <c r="F12414" s="8">
        <f>VLOOKUP(C12414,Products!$A$2:$E$20,5,TRUE)</f>
        <v>8.9499999999999993</v>
      </c>
      <c r="G12414" s="8">
        <f t="shared" si="386"/>
        <v>107.39999999999999</v>
      </c>
      <c r="H12414" s="8">
        <f>VLOOKUP(C12414,Products!$A$2:$F$20,6,TRUE)</f>
        <v>5.6999999999999993</v>
      </c>
      <c r="I12414" s="8">
        <f t="shared" si="387"/>
        <v>68.399999999999991</v>
      </c>
      <c r="J12414" s="42">
        <f>VLOOKUP(B12414,Invoices!A:I,9,TRUE)</f>
        <v>2022</v>
      </c>
    </row>
    <row r="12415" spans="1:10" x14ac:dyDescent="0.15">
      <c r="A12415" t="s">
        <v>15775</v>
      </c>
      <c r="B12415" t="s">
        <v>2549</v>
      </c>
      <c r="C12415" t="s">
        <v>95</v>
      </c>
      <c r="D12415" t="s">
        <v>73</v>
      </c>
      <c r="E12415">
        <v>24</v>
      </c>
      <c r="F12415" s="8">
        <f>VLOOKUP(C12415,Products!$A$2:$E$20,5,TRUE)</f>
        <v>12.95</v>
      </c>
      <c r="G12415" s="8">
        <f t="shared" si="386"/>
        <v>310.79999999999995</v>
      </c>
      <c r="H12415" s="8">
        <f>VLOOKUP(C12415,Products!$A$2:$F$20,6,TRUE)</f>
        <v>4.1999999999999993</v>
      </c>
      <c r="I12415" s="8">
        <f t="shared" si="387"/>
        <v>100.79999999999998</v>
      </c>
      <c r="J12415" s="42">
        <f>VLOOKUP(B12415,Invoices!A:I,9,TRUE)</f>
        <v>2022</v>
      </c>
    </row>
    <row r="12416" spans="1:10" x14ac:dyDescent="0.15">
      <c r="A12416" t="s">
        <v>15776</v>
      </c>
      <c r="B12416" t="s">
        <v>2549</v>
      </c>
      <c r="C12416" t="s">
        <v>100</v>
      </c>
      <c r="D12416" t="s">
        <v>78</v>
      </c>
      <c r="E12416">
        <v>100</v>
      </c>
      <c r="F12416" s="8">
        <f>VLOOKUP(C12416,Products!$A$2:$E$20,5,TRUE)</f>
        <v>49.95</v>
      </c>
      <c r="G12416" s="8">
        <f t="shared" si="386"/>
        <v>4995</v>
      </c>
      <c r="H12416" s="8">
        <f>VLOOKUP(C12416,Products!$A$2:$F$20,6,TRUE)</f>
        <v>19.950000000000003</v>
      </c>
      <c r="I12416" s="8">
        <f t="shared" si="387"/>
        <v>1995.0000000000002</v>
      </c>
      <c r="J12416" s="42">
        <f>VLOOKUP(B12416,Invoices!A:I,9,TRUE)</f>
        <v>2022</v>
      </c>
    </row>
    <row r="12417" spans="1:10" x14ac:dyDescent="0.15">
      <c r="A12417" t="s">
        <v>15777</v>
      </c>
      <c r="B12417" t="s">
        <v>2549</v>
      </c>
      <c r="C12417" t="s">
        <v>92</v>
      </c>
      <c r="D12417" t="s">
        <v>82</v>
      </c>
      <c r="E12417">
        <v>1</v>
      </c>
      <c r="F12417" s="8">
        <f>VLOOKUP(C12417,Products!$A$2:$E$20,5,TRUE)</f>
        <v>19.95</v>
      </c>
      <c r="G12417" s="8">
        <f t="shared" si="386"/>
        <v>19.95</v>
      </c>
      <c r="H12417" s="8">
        <f>VLOOKUP(C12417,Products!$A$2:$F$20,6,TRUE)</f>
        <v>7.4499999999999993</v>
      </c>
      <c r="I12417" s="8">
        <f t="shared" si="387"/>
        <v>7.4499999999999993</v>
      </c>
      <c r="J12417" s="42">
        <f>VLOOKUP(B12417,Invoices!A:I,9,TRUE)</f>
        <v>2022</v>
      </c>
    </row>
    <row r="12418" spans="1:10" x14ac:dyDescent="0.15">
      <c r="A12418" t="s">
        <v>15778</v>
      </c>
      <c r="B12418" t="s">
        <v>2549</v>
      </c>
      <c r="C12418" t="s">
        <v>105</v>
      </c>
      <c r="D12418" t="s">
        <v>81</v>
      </c>
      <c r="E12418">
        <v>15</v>
      </c>
      <c r="F12418" s="8">
        <f>VLOOKUP(C12418,Products!$A$2:$E$20,5,TRUE)</f>
        <v>8.9499999999999993</v>
      </c>
      <c r="G12418" s="8">
        <f t="shared" si="386"/>
        <v>134.25</v>
      </c>
      <c r="H12418" s="8">
        <f>VLOOKUP(C12418,Products!$A$2:$F$20,6,TRUE)</f>
        <v>3.1999999999999993</v>
      </c>
      <c r="I12418" s="8">
        <f t="shared" si="387"/>
        <v>47.999999999999986</v>
      </c>
      <c r="J12418" s="42">
        <f>VLOOKUP(B12418,Invoices!A:I,9,TRUE)</f>
        <v>2022</v>
      </c>
    </row>
    <row r="12419" spans="1:10" x14ac:dyDescent="0.15">
      <c r="A12419" t="s">
        <v>15779</v>
      </c>
      <c r="B12419" t="s">
        <v>2550</v>
      </c>
      <c r="C12419" t="s">
        <v>96</v>
      </c>
      <c r="D12419" t="s">
        <v>75</v>
      </c>
      <c r="E12419">
        <v>2</v>
      </c>
      <c r="F12419" s="8">
        <f>VLOOKUP(C12419,Products!$A$2:$E$20,5,TRUE)</f>
        <v>79.95</v>
      </c>
      <c r="G12419" s="8">
        <f t="shared" ref="G12419:G12482" si="388">F12419*E12419</f>
        <v>159.9</v>
      </c>
      <c r="H12419" s="8">
        <f>VLOOKUP(C12419,Products!$A$2:$F$20,6,TRUE)</f>
        <v>27.950000000000003</v>
      </c>
      <c r="I12419" s="8">
        <f t="shared" ref="I12419:I12482" si="389">H12419*E12419</f>
        <v>55.900000000000006</v>
      </c>
      <c r="J12419" s="42">
        <f>VLOOKUP(B12419,Invoices!A:I,9,TRUE)</f>
        <v>2022</v>
      </c>
    </row>
    <row r="12420" spans="1:10" x14ac:dyDescent="0.15">
      <c r="A12420" t="s">
        <v>15780</v>
      </c>
      <c r="B12420" t="s">
        <v>2550</v>
      </c>
      <c r="C12420" t="s">
        <v>88</v>
      </c>
      <c r="D12420" t="s">
        <v>85</v>
      </c>
      <c r="E12420">
        <v>10</v>
      </c>
      <c r="F12420" s="8">
        <f>VLOOKUP(C12420,Products!$A$2:$E$20,5,TRUE)</f>
        <v>8.9499999999999993</v>
      </c>
      <c r="G12420" s="8">
        <f t="shared" si="388"/>
        <v>89.5</v>
      </c>
      <c r="H12420" s="8">
        <f>VLOOKUP(C12420,Products!$A$2:$F$20,6,TRUE)</f>
        <v>5.6999999999999993</v>
      </c>
      <c r="I12420" s="8">
        <f t="shared" si="389"/>
        <v>56.999999999999993</v>
      </c>
      <c r="J12420" s="42">
        <f>VLOOKUP(B12420,Invoices!A:I,9,TRUE)</f>
        <v>2022</v>
      </c>
    </row>
    <row r="12421" spans="1:10" x14ac:dyDescent="0.15">
      <c r="A12421" t="s">
        <v>15781</v>
      </c>
      <c r="B12421" t="s">
        <v>2551</v>
      </c>
      <c r="C12421" t="s">
        <v>89</v>
      </c>
      <c r="D12421" t="s">
        <v>80</v>
      </c>
      <c r="E12421">
        <v>2</v>
      </c>
      <c r="F12421" s="8">
        <f>VLOOKUP(C12421,Products!$A$2:$E$20,5,TRUE)</f>
        <v>15.95</v>
      </c>
      <c r="G12421" s="8">
        <f t="shared" si="388"/>
        <v>31.9</v>
      </c>
      <c r="H12421" s="8">
        <f>VLOOKUP(C12421,Products!$A$2:$F$20,6,TRUE)</f>
        <v>6</v>
      </c>
      <c r="I12421" s="8">
        <f t="shared" si="389"/>
        <v>12</v>
      </c>
      <c r="J12421" s="42">
        <f>VLOOKUP(B12421,Invoices!A:I,9,TRUE)</f>
        <v>2022</v>
      </c>
    </row>
    <row r="12422" spans="1:10" x14ac:dyDescent="0.15">
      <c r="A12422" t="s">
        <v>15782</v>
      </c>
      <c r="B12422" t="s">
        <v>2551</v>
      </c>
      <c r="C12422" t="s">
        <v>90</v>
      </c>
      <c r="D12422" t="s">
        <v>72</v>
      </c>
      <c r="E12422">
        <v>12</v>
      </c>
      <c r="F12422" s="8">
        <f>VLOOKUP(C12422,Products!$A$2:$E$20,5,TRUE)</f>
        <v>8.9499999999999993</v>
      </c>
      <c r="G12422" s="8">
        <f t="shared" si="388"/>
        <v>107.39999999999999</v>
      </c>
      <c r="H12422" s="8">
        <f>VLOOKUP(C12422,Products!$A$2:$F$20,6,TRUE)</f>
        <v>5.6999999999999993</v>
      </c>
      <c r="I12422" s="8">
        <f t="shared" si="389"/>
        <v>68.399999999999991</v>
      </c>
      <c r="J12422" s="42">
        <f>VLOOKUP(B12422,Invoices!A:I,9,TRUE)</f>
        <v>2022</v>
      </c>
    </row>
    <row r="12423" spans="1:10" x14ac:dyDescent="0.15">
      <c r="A12423" t="s">
        <v>15783</v>
      </c>
      <c r="B12423" t="s">
        <v>2551</v>
      </c>
      <c r="C12423" t="s">
        <v>87</v>
      </c>
      <c r="D12423" t="s">
        <v>68</v>
      </c>
      <c r="E12423">
        <v>2</v>
      </c>
      <c r="F12423" s="8">
        <f>VLOOKUP(C12423,Products!$A$2:$E$20,5,TRUE)</f>
        <v>19.95</v>
      </c>
      <c r="G12423" s="8">
        <f t="shared" si="388"/>
        <v>39.9</v>
      </c>
      <c r="H12423" s="8">
        <f>VLOOKUP(C12423,Products!$A$2:$F$20,6,TRUE)</f>
        <v>7.4499999999999993</v>
      </c>
      <c r="I12423" s="8">
        <f t="shared" si="389"/>
        <v>14.899999999999999</v>
      </c>
      <c r="J12423" s="42">
        <f>VLOOKUP(B12423,Invoices!A:I,9,TRUE)</f>
        <v>2022</v>
      </c>
    </row>
    <row r="12424" spans="1:10" x14ac:dyDescent="0.15">
      <c r="A12424" t="s">
        <v>15784</v>
      </c>
      <c r="B12424" t="s">
        <v>2552</v>
      </c>
      <c r="C12424" t="s">
        <v>104</v>
      </c>
      <c r="D12424" t="s">
        <v>71</v>
      </c>
      <c r="E12424">
        <v>1</v>
      </c>
      <c r="F12424" s="8">
        <f>VLOOKUP(C12424,Products!$A$2:$E$20,5,TRUE)</f>
        <v>2.95</v>
      </c>
      <c r="G12424" s="8">
        <f t="shared" si="388"/>
        <v>2.95</v>
      </c>
      <c r="H12424" s="8">
        <f>VLOOKUP(C12424,Products!$A$2:$F$20,6,TRUE)</f>
        <v>1.1500000000000001</v>
      </c>
      <c r="I12424" s="8">
        <f t="shared" si="389"/>
        <v>1.1500000000000001</v>
      </c>
      <c r="J12424" s="42">
        <f>VLOOKUP(B12424,Invoices!A:I,9,TRUE)</f>
        <v>2022</v>
      </c>
    </row>
    <row r="12425" spans="1:10" x14ac:dyDescent="0.15">
      <c r="A12425" t="s">
        <v>15785</v>
      </c>
      <c r="B12425" t="s">
        <v>2552</v>
      </c>
      <c r="C12425" t="s">
        <v>90</v>
      </c>
      <c r="D12425" t="s">
        <v>72</v>
      </c>
      <c r="E12425">
        <v>2</v>
      </c>
      <c r="F12425" s="8">
        <f>VLOOKUP(C12425,Products!$A$2:$E$20,5,TRUE)</f>
        <v>8.9499999999999993</v>
      </c>
      <c r="G12425" s="8">
        <f t="shared" si="388"/>
        <v>17.899999999999999</v>
      </c>
      <c r="H12425" s="8">
        <f>VLOOKUP(C12425,Products!$A$2:$F$20,6,TRUE)</f>
        <v>5.6999999999999993</v>
      </c>
      <c r="I12425" s="8">
        <f t="shared" si="389"/>
        <v>11.399999999999999</v>
      </c>
      <c r="J12425" s="42">
        <f>VLOOKUP(B12425,Invoices!A:I,9,TRUE)</f>
        <v>2022</v>
      </c>
    </row>
    <row r="12426" spans="1:10" x14ac:dyDescent="0.15">
      <c r="A12426" t="s">
        <v>15786</v>
      </c>
      <c r="B12426" t="s">
        <v>2552</v>
      </c>
      <c r="C12426" t="s">
        <v>87</v>
      </c>
      <c r="D12426" t="s">
        <v>68</v>
      </c>
      <c r="E12426">
        <v>4</v>
      </c>
      <c r="F12426" s="8">
        <f>VLOOKUP(C12426,Products!$A$2:$E$20,5,TRUE)</f>
        <v>19.95</v>
      </c>
      <c r="G12426" s="8">
        <f t="shared" si="388"/>
        <v>79.8</v>
      </c>
      <c r="H12426" s="8">
        <f>VLOOKUP(C12426,Products!$A$2:$F$20,6,TRUE)</f>
        <v>7.4499999999999993</v>
      </c>
      <c r="I12426" s="8">
        <f t="shared" si="389"/>
        <v>29.799999999999997</v>
      </c>
      <c r="J12426" s="42">
        <f>VLOOKUP(B12426,Invoices!A:I,9,TRUE)</f>
        <v>2022</v>
      </c>
    </row>
    <row r="12427" spans="1:10" x14ac:dyDescent="0.15">
      <c r="A12427" t="s">
        <v>15787</v>
      </c>
      <c r="B12427" t="s">
        <v>2552</v>
      </c>
      <c r="C12427" t="s">
        <v>101</v>
      </c>
      <c r="D12427" t="s">
        <v>69</v>
      </c>
      <c r="E12427">
        <v>2</v>
      </c>
      <c r="F12427" s="8">
        <f>VLOOKUP(C12427,Products!$A$2:$E$20,5,TRUE)</f>
        <v>129.94999999999999</v>
      </c>
      <c r="G12427" s="8">
        <f t="shared" si="388"/>
        <v>259.89999999999998</v>
      </c>
      <c r="H12427" s="8">
        <f>VLOOKUP(C12427,Products!$A$2:$F$20,6,TRUE)</f>
        <v>40.449999999999989</v>
      </c>
      <c r="I12427" s="8">
        <f t="shared" si="389"/>
        <v>80.899999999999977</v>
      </c>
      <c r="J12427" s="42">
        <f>VLOOKUP(B12427,Invoices!A:I,9,TRUE)</f>
        <v>2022</v>
      </c>
    </row>
    <row r="12428" spans="1:10" x14ac:dyDescent="0.15">
      <c r="A12428" t="s">
        <v>15788</v>
      </c>
      <c r="B12428" t="s">
        <v>2553</v>
      </c>
      <c r="C12428" t="s">
        <v>96</v>
      </c>
      <c r="D12428" t="s">
        <v>75</v>
      </c>
      <c r="E12428">
        <v>2</v>
      </c>
      <c r="F12428" s="8">
        <f>VLOOKUP(C12428,Products!$A$2:$E$20,5,TRUE)</f>
        <v>79.95</v>
      </c>
      <c r="G12428" s="8">
        <f t="shared" si="388"/>
        <v>159.9</v>
      </c>
      <c r="H12428" s="8">
        <f>VLOOKUP(C12428,Products!$A$2:$F$20,6,TRUE)</f>
        <v>27.950000000000003</v>
      </c>
      <c r="I12428" s="8">
        <f t="shared" si="389"/>
        <v>55.900000000000006</v>
      </c>
      <c r="J12428" s="42">
        <f>VLOOKUP(B12428,Invoices!A:I,9,TRUE)</f>
        <v>2022</v>
      </c>
    </row>
    <row r="12429" spans="1:10" x14ac:dyDescent="0.15">
      <c r="A12429" t="s">
        <v>15789</v>
      </c>
      <c r="B12429" t="s">
        <v>2553</v>
      </c>
      <c r="C12429" t="s">
        <v>88</v>
      </c>
      <c r="D12429" t="s">
        <v>85</v>
      </c>
      <c r="E12429">
        <v>15</v>
      </c>
      <c r="F12429" s="8">
        <f>VLOOKUP(C12429,Products!$A$2:$E$20,5,TRUE)</f>
        <v>8.9499999999999993</v>
      </c>
      <c r="G12429" s="8">
        <f t="shared" si="388"/>
        <v>134.25</v>
      </c>
      <c r="H12429" s="8">
        <f>VLOOKUP(C12429,Products!$A$2:$F$20,6,TRUE)</f>
        <v>5.6999999999999993</v>
      </c>
      <c r="I12429" s="8">
        <f t="shared" si="389"/>
        <v>85.499999999999986</v>
      </c>
      <c r="J12429" s="42">
        <f>VLOOKUP(B12429,Invoices!A:I,9,TRUE)</f>
        <v>2022</v>
      </c>
    </row>
    <row r="12430" spans="1:10" x14ac:dyDescent="0.15">
      <c r="A12430" t="s">
        <v>15790</v>
      </c>
      <c r="B12430" t="s">
        <v>2553</v>
      </c>
      <c r="C12430" t="s">
        <v>104</v>
      </c>
      <c r="D12430" t="s">
        <v>71</v>
      </c>
      <c r="E12430">
        <v>2</v>
      </c>
      <c r="F12430" s="8">
        <f>VLOOKUP(C12430,Products!$A$2:$E$20,5,TRUE)</f>
        <v>2.95</v>
      </c>
      <c r="G12430" s="8">
        <f t="shared" si="388"/>
        <v>5.9</v>
      </c>
      <c r="H12430" s="8">
        <f>VLOOKUP(C12430,Products!$A$2:$F$20,6,TRUE)</f>
        <v>1.1500000000000001</v>
      </c>
      <c r="I12430" s="8">
        <f t="shared" si="389"/>
        <v>2.3000000000000003</v>
      </c>
      <c r="J12430" s="42">
        <f>VLOOKUP(B12430,Invoices!A:I,9,TRUE)</f>
        <v>2022</v>
      </c>
    </row>
    <row r="12431" spans="1:10" x14ac:dyDescent="0.15">
      <c r="A12431" t="s">
        <v>15791</v>
      </c>
      <c r="B12431" t="s">
        <v>2553</v>
      </c>
      <c r="C12431" t="s">
        <v>102</v>
      </c>
      <c r="D12431" t="s">
        <v>83</v>
      </c>
      <c r="E12431">
        <v>6</v>
      </c>
      <c r="F12431" s="8">
        <f>VLOOKUP(C12431,Products!$A$2:$E$20,5,TRUE)</f>
        <v>29.95</v>
      </c>
      <c r="G12431" s="8">
        <f t="shared" si="388"/>
        <v>179.7</v>
      </c>
      <c r="H12431" s="8">
        <f>VLOOKUP(C12431,Products!$A$2:$F$20,6,TRUE)</f>
        <v>15</v>
      </c>
      <c r="I12431" s="8">
        <f t="shared" si="389"/>
        <v>90</v>
      </c>
      <c r="J12431" s="42">
        <f>VLOOKUP(B12431,Invoices!A:I,9,TRUE)</f>
        <v>2022</v>
      </c>
    </row>
    <row r="12432" spans="1:10" x14ac:dyDescent="0.15">
      <c r="A12432" t="s">
        <v>15792</v>
      </c>
      <c r="B12432" t="s">
        <v>2553</v>
      </c>
      <c r="C12432" t="s">
        <v>90</v>
      </c>
      <c r="D12432" t="s">
        <v>72</v>
      </c>
      <c r="E12432">
        <v>30</v>
      </c>
      <c r="F12432" s="8">
        <f>VLOOKUP(C12432,Products!$A$2:$E$20,5,TRUE)</f>
        <v>8.9499999999999993</v>
      </c>
      <c r="G12432" s="8">
        <f t="shared" si="388"/>
        <v>268.5</v>
      </c>
      <c r="H12432" s="8">
        <f>VLOOKUP(C12432,Products!$A$2:$F$20,6,TRUE)</f>
        <v>5.6999999999999993</v>
      </c>
      <c r="I12432" s="8">
        <f t="shared" si="389"/>
        <v>170.99999999999997</v>
      </c>
      <c r="J12432" s="42">
        <f>VLOOKUP(B12432,Invoices!A:I,9,TRUE)</f>
        <v>2022</v>
      </c>
    </row>
    <row r="12433" spans="1:10" x14ac:dyDescent="0.15">
      <c r="A12433" t="s">
        <v>15793</v>
      </c>
      <c r="B12433" t="s">
        <v>2553</v>
      </c>
      <c r="C12433" t="s">
        <v>93</v>
      </c>
      <c r="D12433" t="s">
        <v>76</v>
      </c>
      <c r="E12433">
        <v>1</v>
      </c>
      <c r="F12433" s="8">
        <f>VLOOKUP(C12433,Products!$A$2:$E$20,5,TRUE)</f>
        <v>9.9499999999999993</v>
      </c>
      <c r="G12433" s="8">
        <f t="shared" si="388"/>
        <v>9.9499999999999993</v>
      </c>
      <c r="H12433" s="8">
        <f>VLOOKUP(C12433,Products!$A$2:$F$20,6,TRUE)</f>
        <v>1.9499999999999993</v>
      </c>
      <c r="I12433" s="8">
        <f t="shared" si="389"/>
        <v>1.9499999999999993</v>
      </c>
      <c r="J12433" s="42">
        <f>VLOOKUP(B12433,Invoices!A:I,9,TRUE)</f>
        <v>2022</v>
      </c>
    </row>
    <row r="12434" spans="1:10" x14ac:dyDescent="0.15">
      <c r="A12434" t="s">
        <v>15794</v>
      </c>
      <c r="B12434" t="s">
        <v>2553</v>
      </c>
      <c r="C12434" t="s">
        <v>105</v>
      </c>
      <c r="D12434" t="s">
        <v>81</v>
      </c>
      <c r="E12434">
        <v>6</v>
      </c>
      <c r="F12434" s="8">
        <f>VLOOKUP(C12434,Products!$A$2:$E$20,5,TRUE)</f>
        <v>8.9499999999999993</v>
      </c>
      <c r="G12434" s="8">
        <f t="shared" si="388"/>
        <v>53.699999999999996</v>
      </c>
      <c r="H12434" s="8">
        <f>VLOOKUP(C12434,Products!$A$2:$F$20,6,TRUE)</f>
        <v>3.1999999999999993</v>
      </c>
      <c r="I12434" s="8">
        <f t="shared" si="389"/>
        <v>19.199999999999996</v>
      </c>
      <c r="J12434" s="42">
        <f>VLOOKUP(B12434,Invoices!A:I,9,TRUE)</f>
        <v>2022</v>
      </c>
    </row>
    <row r="12435" spans="1:10" x14ac:dyDescent="0.15">
      <c r="A12435" t="s">
        <v>15795</v>
      </c>
      <c r="B12435" t="s">
        <v>2553</v>
      </c>
      <c r="C12435" t="s">
        <v>89</v>
      </c>
      <c r="D12435" t="s">
        <v>80</v>
      </c>
      <c r="E12435">
        <v>3</v>
      </c>
      <c r="F12435" s="8">
        <f>VLOOKUP(C12435,Products!$A$2:$E$20,5,TRUE)</f>
        <v>15.95</v>
      </c>
      <c r="G12435" s="8">
        <f t="shared" si="388"/>
        <v>47.849999999999994</v>
      </c>
      <c r="H12435" s="8">
        <f>VLOOKUP(C12435,Products!$A$2:$F$20,6,TRUE)</f>
        <v>6</v>
      </c>
      <c r="I12435" s="8">
        <f t="shared" si="389"/>
        <v>18</v>
      </c>
      <c r="J12435" s="42">
        <f>VLOOKUP(B12435,Invoices!A:I,9,TRUE)</f>
        <v>2022</v>
      </c>
    </row>
    <row r="12436" spans="1:10" x14ac:dyDescent="0.15">
      <c r="A12436" t="s">
        <v>15796</v>
      </c>
      <c r="B12436" t="s">
        <v>2554</v>
      </c>
      <c r="C12436" t="s">
        <v>104</v>
      </c>
      <c r="D12436" t="s">
        <v>71</v>
      </c>
      <c r="E12436">
        <v>2</v>
      </c>
      <c r="F12436" s="8">
        <f>VLOOKUP(C12436,Products!$A$2:$E$20,5,TRUE)</f>
        <v>2.95</v>
      </c>
      <c r="G12436" s="8">
        <f t="shared" si="388"/>
        <v>5.9</v>
      </c>
      <c r="H12436" s="8">
        <f>VLOOKUP(C12436,Products!$A$2:$F$20,6,TRUE)</f>
        <v>1.1500000000000001</v>
      </c>
      <c r="I12436" s="8">
        <f t="shared" si="389"/>
        <v>2.3000000000000003</v>
      </c>
      <c r="J12436" s="42">
        <f>VLOOKUP(B12436,Invoices!A:I,9,TRUE)</f>
        <v>2022</v>
      </c>
    </row>
    <row r="12437" spans="1:10" x14ac:dyDescent="0.15">
      <c r="A12437" t="s">
        <v>15797</v>
      </c>
      <c r="B12437" t="s">
        <v>2554</v>
      </c>
      <c r="C12437" t="s">
        <v>93</v>
      </c>
      <c r="D12437" t="s">
        <v>76</v>
      </c>
      <c r="E12437">
        <v>4</v>
      </c>
      <c r="F12437" s="8">
        <f>VLOOKUP(C12437,Products!$A$2:$E$20,5,TRUE)</f>
        <v>9.9499999999999993</v>
      </c>
      <c r="G12437" s="8">
        <f t="shared" si="388"/>
        <v>39.799999999999997</v>
      </c>
      <c r="H12437" s="8">
        <f>VLOOKUP(C12437,Products!$A$2:$F$20,6,TRUE)</f>
        <v>1.9499999999999993</v>
      </c>
      <c r="I12437" s="8">
        <f t="shared" si="389"/>
        <v>7.7999999999999972</v>
      </c>
      <c r="J12437" s="42">
        <f>VLOOKUP(B12437,Invoices!A:I,9,TRUE)</f>
        <v>2022</v>
      </c>
    </row>
    <row r="12438" spans="1:10" x14ac:dyDescent="0.15">
      <c r="A12438" t="s">
        <v>15798</v>
      </c>
      <c r="B12438" t="s">
        <v>2554</v>
      </c>
      <c r="C12438" t="s">
        <v>102</v>
      </c>
      <c r="D12438" t="s">
        <v>83</v>
      </c>
      <c r="E12438">
        <v>3</v>
      </c>
      <c r="F12438" s="8">
        <f>VLOOKUP(C12438,Products!$A$2:$E$20,5,TRUE)</f>
        <v>29.95</v>
      </c>
      <c r="G12438" s="8">
        <f t="shared" si="388"/>
        <v>89.85</v>
      </c>
      <c r="H12438" s="8">
        <f>VLOOKUP(C12438,Products!$A$2:$F$20,6,TRUE)</f>
        <v>15</v>
      </c>
      <c r="I12438" s="8">
        <f t="shared" si="389"/>
        <v>45</v>
      </c>
      <c r="J12438" s="42">
        <f>VLOOKUP(B12438,Invoices!A:I,9,TRUE)</f>
        <v>2022</v>
      </c>
    </row>
    <row r="12439" spans="1:10" x14ac:dyDescent="0.15">
      <c r="A12439" t="s">
        <v>15799</v>
      </c>
      <c r="B12439" t="s">
        <v>2555</v>
      </c>
      <c r="C12439" t="s">
        <v>99</v>
      </c>
      <c r="D12439" t="s">
        <v>84</v>
      </c>
      <c r="E12439">
        <v>20</v>
      </c>
      <c r="F12439" s="8">
        <f>VLOOKUP(C12439,Products!$A$2:$E$20,5,TRUE)</f>
        <v>3.5</v>
      </c>
      <c r="G12439" s="8">
        <f t="shared" si="388"/>
        <v>70</v>
      </c>
      <c r="H12439" s="8">
        <f>VLOOKUP(C12439,Products!$A$2:$F$20,6,TRUE)</f>
        <v>0.54999999999999982</v>
      </c>
      <c r="I12439" s="8">
        <f t="shared" si="389"/>
        <v>10.999999999999996</v>
      </c>
      <c r="J12439" s="42">
        <f>VLOOKUP(B12439,Invoices!A:I,9,TRUE)</f>
        <v>2022</v>
      </c>
    </row>
    <row r="12440" spans="1:10" x14ac:dyDescent="0.15">
      <c r="A12440" t="s">
        <v>15800</v>
      </c>
      <c r="B12440" t="s">
        <v>2555</v>
      </c>
      <c r="C12440" t="s">
        <v>96</v>
      </c>
      <c r="D12440" t="s">
        <v>75</v>
      </c>
      <c r="E12440">
        <v>9</v>
      </c>
      <c r="F12440" s="8">
        <f>VLOOKUP(C12440,Products!$A$2:$E$20,5,TRUE)</f>
        <v>79.95</v>
      </c>
      <c r="G12440" s="8">
        <f t="shared" si="388"/>
        <v>719.55000000000007</v>
      </c>
      <c r="H12440" s="8">
        <f>VLOOKUP(C12440,Products!$A$2:$F$20,6,TRUE)</f>
        <v>27.950000000000003</v>
      </c>
      <c r="I12440" s="8">
        <f t="shared" si="389"/>
        <v>251.55</v>
      </c>
      <c r="J12440" s="42">
        <f>VLOOKUP(B12440,Invoices!A:I,9,TRUE)</f>
        <v>2022</v>
      </c>
    </row>
    <row r="12441" spans="1:10" x14ac:dyDescent="0.15">
      <c r="A12441" t="s">
        <v>15801</v>
      </c>
      <c r="B12441" t="s">
        <v>2555</v>
      </c>
      <c r="C12441" t="s">
        <v>90</v>
      </c>
      <c r="D12441" t="s">
        <v>72</v>
      </c>
      <c r="E12441">
        <v>10</v>
      </c>
      <c r="F12441" s="8">
        <f>VLOOKUP(C12441,Products!$A$2:$E$20,5,TRUE)</f>
        <v>8.9499999999999993</v>
      </c>
      <c r="G12441" s="8">
        <f t="shared" si="388"/>
        <v>89.5</v>
      </c>
      <c r="H12441" s="8">
        <f>VLOOKUP(C12441,Products!$A$2:$F$20,6,TRUE)</f>
        <v>5.6999999999999993</v>
      </c>
      <c r="I12441" s="8">
        <f t="shared" si="389"/>
        <v>56.999999999999993</v>
      </c>
      <c r="J12441" s="42">
        <f>VLOOKUP(B12441,Invoices!A:I,9,TRUE)</f>
        <v>2022</v>
      </c>
    </row>
    <row r="12442" spans="1:10" x14ac:dyDescent="0.15">
      <c r="A12442" t="s">
        <v>15802</v>
      </c>
      <c r="B12442" t="s">
        <v>2555</v>
      </c>
      <c r="C12442" t="s">
        <v>94</v>
      </c>
      <c r="D12442" t="s">
        <v>86</v>
      </c>
      <c r="E12442">
        <v>2</v>
      </c>
      <c r="F12442" s="8">
        <f>VLOOKUP(C12442,Products!$A$2:$E$20,5,TRUE)</f>
        <v>3.5</v>
      </c>
      <c r="G12442" s="8">
        <f t="shared" si="388"/>
        <v>7</v>
      </c>
      <c r="H12442" s="8">
        <f>VLOOKUP(C12442,Products!$A$2:$F$20,6,TRUE)</f>
        <v>0.54999999999999982</v>
      </c>
      <c r="I12442" s="8">
        <f t="shared" si="389"/>
        <v>1.0999999999999996</v>
      </c>
      <c r="J12442" s="42">
        <f>VLOOKUP(B12442,Invoices!A:I,9,TRUE)</f>
        <v>2022</v>
      </c>
    </row>
    <row r="12443" spans="1:10" x14ac:dyDescent="0.15">
      <c r="A12443" t="s">
        <v>15803</v>
      </c>
      <c r="B12443" t="s">
        <v>2555</v>
      </c>
      <c r="C12443" t="s">
        <v>102</v>
      </c>
      <c r="D12443" t="s">
        <v>83</v>
      </c>
      <c r="E12443">
        <v>1</v>
      </c>
      <c r="F12443" s="8">
        <f>VLOOKUP(C12443,Products!$A$2:$E$20,5,TRUE)</f>
        <v>29.95</v>
      </c>
      <c r="G12443" s="8">
        <f t="shared" si="388"/>
        <v>29.95</v>
      </c>
      <c r="H12443" s="8">
        <f>VLOOKUP(C12443,Products!$A$2:$F$20,6,TRUE)</f>
        <v>15</v>
      </c>
      <c r="I12443" s="8">
        <f t="shared" si="389"/>
        <v>15</v>
      </c>
      <c r="J12443" s="42">
        <f>VLOOKUP(B12443,Invoices!A:I,9,TRUE)</f>
        <v>2022</v>
      </c>
    </row>
    <row r="12444" spans="1:10" x14ac:dyDescent="0.15">
      <c r="A12444" t="s">
        <v>15804</v>
      </c>
      <c r="B12444" t="s">
        <v>2555</v>
      </c>
      <c r="C12444" t="s">
        <v>88</v>
      </c>
      <c r="D12444" t="s">
        <v>85</v>
      </c>
      <c r="E12444">
        <v>10</v>
      </c>
      <c r="F12444" s="8">
        <f>VLOOKUP(C12444,Products!$A$2:$E$20,5,TRUE)</f>
        <v>8.9499999999999993</v>
      </c>
      <c r="G12444" s="8">
        <f t="shared" si="388"/>
        <v>89.5</v>
      </c>
      <c r="H12444" s="8">
        <f>VLOOKUP(C12444,Products!$A$2:$F$20,6,TRUE)</f>
        <v>5.6999999999999993</v>
      </c>
      <c r="I12444" s="8">
        <f t="shared" si="389"/>
        <v>56.999999999999993</v>
      </c>
      <c r="J12444" s="42">
        <f>VLOOKUP(B12444,Invoices!A:I,9,TRUE)</f>
        <v>2022</v>
      </c>
    </row>
    <row r="12445" spans="1:10" x14ac:dyDescent="0.15">
      <c r="A12445" t="s">
        <v>15805</v>
      </c>
      <c r="B12445" t="s">
        <v>2556</v>
      </c>
      <c r="C12445" t="s">
        <v>100</v>
      </c>
      <c r="D12445" t="s">
        <v>78</v>
      </c>
      <c r="E12445">
        <v>8</v>
      </c>
      <c r="F12445" s="8">
        <f>VLOOKUP(C12445,Products!$A$2:$E$20,5,TRUE)</f>
        <v>49.95</v>
      </c>
      <c r="G12445" s="8">
        <f t="shared" si="388"/>
        <v>399.6</v>
      </c>
      <c r="H12445" s="8">
        <f>VLOOKUP(C12445,Products!$A$2:$F$20,6,TRUE)</f>
        <v>19.950000000000003</v>
      </c>
      <c r="I12445" s="8">
        <f t="shared" si="389"/>
        <v>159.60000000000002</v>
      </c>
      <c r="J12445" s="42">
        <f>VLOOKUP(B12445,Invoices!A:I,9,TRUE)</f>
        <v>2022</v>
      </c>
    </row>
    <row r="12446" spans="1:10" x14ac:dyDescent="0.15">
      <c r="A12446" t="s">
        <v>15806</v>
      </c>
      <c r="B12446" t="s">
        <v>2556</v>
      </c>
      <c r="C12446" t="s">
        <v>105</v>
      </c>
      <c r="D12446" t="s">
        <v>81</v>
      </c>
      <c r="E12446">
        <v>3</v>
      </c>
      <c r="F12446" s="8">
        <f>VLOOKUP(C12446,Products!$A$2:$E$20,5,TRUE)</f>
        <v>8.9499999999999993</v>
      </c>
      <c r="G12446" s="8">
        <f t="shared" si="388"/>
        <v>26.849999999999998</v>
      </c>
      <c r="H12446" s="8">
        <f>VLOOKUP(C12446,Products!$A$2:$F$20,6,TRUE)</f>
        <v>3.1999999999999993</v>
      </c>
      <c r="I12446" s="8">
        <f t="shared" si="389"/>
        <v>9.5999999999999979</v>
      </c>
      <c r="J12446" s="42">
        <f>VLOOKUP(B12446,Invoices!A:I,9,TRUE)</f>
        <v>2022</v>
      </c>
    </row>
    <row r="12447" spans="1:10" x14ac:dyDescent="0.15">
      <c r="A12447" t="s">
        <v>15807</v>
      </c>
      <c r="B12447" t="s">
        <v>2556</v>
      </c>
      <c r="C12447" t="s">
        <v>95</v>
      </c>
      <c r="D12447" t="s">
        <v>73</v>
      </c>
      <c r="E12447">
        <v>3</v>
      </c>
      <c r="F12447" s="8">
        <f>VLOOKUP(C12447,Products!$A$2:$E$20,5,TRUE)</f>
        <v>12.95</v>
      </c>
      <c r="G12447" s="8">
        <f t="shared" si="388"/>
        <v>38.849999999999994</v>
      </c>
      <c r="H12447" s="8">
        <f>VLOOKUP(C12447,Products!$A$2:$F$20,6,TRUE)</f>
        <v>4.1999999999999993</v>
      </c>
      <c r="I12447" s="8">
        <f t="shared" si="389"/>
        <v>12.599999999999998</v>
      </c>
      <c r="J12447" s="42">
        <f>VLOOKUP(B12447,Invoices!A:I,9,TRUE)</f>
        <v>2022</v>
      </c>
    </row>
    <row r="12448" spans="1:10" x14ac:dyDescent="0.15">
      <c r="A12448" t="s">
        <v>15808</v>
      </c>
      <c r="B12448" t="s">
        <v>2556</v>
      </c>
      <c r="C12448" t="s">
        <v>92</v>
      </c>
      <c r="D12448" t="s">
        <v>82</v>
      </c>
      <c r="E12448">
        <v>12</v>
      </c>
      <c r="F12448" s="8">
        <f>VLOOKUP(C12448,Products!$A$2:$E$20,5,TRUE)</f>
        <v>19.95</v>
      </c>
      <c r="G12448" s="8">
        <f t="shared" si="388"/>
        <v>239.39999999999998</v>
      </c>
      <c r="H12448" s="8">
        <f>VLOOKUP(C12448,Products!$A$2:$F$20,6,TRUE)</f>
        <v>7.4499999999999993</v>
      </c>
      <c r="I12448" s="8">
        <f t="shared" si="389"/>
        <v>89.399999999999991</v>
      </c>
      <c r="J12448" s="42">
        <f>VLOOKUP(B12448,Invoices!A:I,9,TRUE)</f>
        <v>2022</v>
      </c>
    </row>
    <row r="12449" spans="1:10" x14ac:dyDescent="0.15">
      <c r="A12449" t="s">
        <v>15809</v>
      </c>
      <c r="B12449" t="s">
        <v>2556</v>
      </c>
      <c r="C12449" t="s">
        <v>88</v>
      </c>
      <c r="D12449" t="s">
        <v>85</v>
      </c>
      <c r="E12449">
        <v>6</v>
      </c>
      <c r="F12449" s="8">
        <f>VLOOKUP(C12449,Products!$A$2:$E$20,5,TRUE)</f>
        <v>8.9499999999999993</v>
      </c>
      <c r="G12449" s="8">
        <f t="shared" si="388"/>
        <v>53.699999999999996</v>
      </c>
      <c r="H12449" s="8">
        <f>VLOOKUP(C12449,Products!$A$2:$F$20,6,TRUE)</f>
        <v>5.6999999999999993</v>
      </c>
      <c r="I12449" s="8">
        <f t="shared" si="389"/>
        <v>34.199999999999996</v>
      </c>
      <c r="J12449" s="42">
        <f>VLOOKUP(B12449,Invoices!A:I,9,TRUE)</f>
        <v>2022</v>
      </c>
    </row>
    <row r="12450" spans="1:10" x14ac:dyDescent="0.15">
      <c r="A12450" t="s">
        <v>15810</v>
      </c>
      <c r="B12450" t="s">
        <v>2556</v>
      </c>
      <c r="C12450" t="s">
        <v>103</v>
      </c>
      <c r="D12450" t="s">
        <v>77</v>
      </c>
      <c r="E12450">
        <v>12</v>
      </c>
      <c r="F12450" s="8">
        <f>VLOOKUP(C12450,Products!$A$2:$E$20,5,TRUE)</f>
        <v>8.9499999999999993</v>
      </c>
      <c r="G12450" s="8">
        <f t="shared" si="388"/>
        <v>107.39999999999999</v>
      </c>
      <c r="H12450" s="8">
        <f>VLOOKUP(C12450,Products!$A$2:$F$20,6,TRUE)</f>
        <v>3.1999999999999993</v>
      </c>
      <c r="I12450" s="8">
        <f t="shared" si="389"/>
        <v>38.399999999999991</v>
      </c>
      <c r="J12450" s="42">
        <f>VLOOKUP(B12450,Invoices!A:I,9,TRUE)</f>
        <v>2022</v>
      </c>
    </row>
    <row r="12451" spans="1:10" x14ac:dyDescent="0.15">
      <c r="A12451" t="s">
        <v>15811</v>
      </c>
      <c r="B12451" t="s">
        <v>2556</v>
      </c>
      <c r="C12451" t="s">
        <v>104</v>
      </c>
      <c r="D12451" t="s">
        <v>71</v>
      </c>
      <c r="E12451">
        <v>7</v>
      </c>
      <c r="F12451" s="8">
        <f>VLOOKUP(C12451,Products!$A$2:$E$20,5,TRUE)</f>
        <v>2.95</v>
      </c>
      <c r="G12451" s="8">
        <f t="shared" si="388"/>
        <v>20.650000000000002</v>
      </c>
      <c r="H12451" s="8">
        <f>VLOOKUP(C12451,Products!$A$2:$F$20,6,TRUE)</f>
        <v>1.1500000000000001</v>
      </c>
      <c r="I12451" s="8">
        <f t="shared" si="389"/>
        <v>8.0500000000000007</v>
      </c>
      <c r="J12451" s="42">
        <f>VLOOKUP(B12451,Invoices!A:I,9,TRUE)</f>
        <v>2022</v>
      </c>
    </row>
    <row r="12452" spans="1:10" x14ac:dyDescent="0.15">
      <c r="A12452" t="s">
        <v>15812</v>
      </c>
      <c r="B12452" t="s">
        <v>2556</v>
      </c>
      <c r="C12452" t="s">
        <v>90</v>
      </c>
      <c r="D12452" t="s">
        <v>72</v>
      </c>
      <c r="E12452">
        <v>1</v>
      </c>
      <c r="F12452" s="8">
        <f>VLOOKUP(C12452,Products!$A$2:$E$20,5,TRUE)</f>
        <v>8.9499999999999993</v>
      </c>
      <c r="G12452" s="8">
        <f t="shared" si="388"/>
        <v>8.9499999999999993</v>
      </c>
      <c r="H12452" s="8">
        <f>VLOOKUP(C12452,Products!$A$2:$F$20,6,TRUE)</f>
        <v>5.6999999999999993</v>
      </c>
      <c r="I12452" s="8">
        <f t="shared" si="389"/>
        <v>5.6999999999999993</v>
      </c>
      <c r="J12452" s="42">
        <f>VLOOKUP(B12452,Invoices!A:I,9,TRUE)</f>
        <v>2022</v>
      </c>
    </row>
    <row r="12453" spans="1:10" x14ac:dyDescent="0.15">
      <c r="A12453" t="s">
        <v>15813</v>
      </c>
      <c r="B12453" t="s">
        <v>2556</v>
      </c>
      <c r="C12453" t="s">
        <v>93</v>
      </c>
      <c r="D12453" t="s">
        <v>76</v>
      </c>
      <c r="E12453">
        <v>6</v>
      </c>
      <c r="F12453" s="8">
        <f>VLOOKUP(C12453,Products!$A$2:$E$20,5,TRUE)</f>
        <v>9.9499999999999993</v>
      </c>
      <c r="G12453" s="8">
        <f t="shared" si="388"/>
        <v>59.699999999999996</v>
      </c>
      <c r="H12453" s="8">
        <f>VLOOKUP(C12453,Products!$A$2:$F$20,6,TRUE)</f>
        <v>1.9499999999999993</v>
      </c>
      <c r="I12453" s="8">
        <f t="shared" si="389"/>
        <v>11.699999999999996</v>
      </c>
      <c r="J12453" s="42">
        <f>VLOOKUP(B12453,Invoices!A:I,9,TRUE)</f>
        <v>2022</v>
      </c>
    </row>
    <row r="12454" spans="1:10" x14ac:dyDescent="0.15">
      <c r="A12454" t="s">
        <v>15814</v>
      </c>
      <c r="B12454" t="s">
        <v>2556</v>
      </c>
      <c r="C12454" t="s">
        <v>96</v>
      </c>
      <c r="D12454" t="s">
        <v>75</v>
      </c>
      <c r="E12454">
        <v>15</v>
      </c>
      <c r="F12454" s="8">
        <f>VLOOKUP(C12454,Products!$A$2:$E$20,5,TRUE)</f>
        <v>79.95</v>
      </c>
      <c r="G12454" s="8">
        <f t="shared" si="388"/>
        <v>1199.25</v>
      </c>
      <c r="H12454" s="8">
        <f>VLOOKUP(C12454,Products!$A$2:$F$20,6,TRUE)</f>
        <v>27.950000000000003</v>
      </c>
      <c r="I12454" s="8">
        <f t="shared" si="389"/>
        <v>419.25000000000006</v>
      </c>
      <c r="J12454" s="42">
        <f>VLOOKUP(B12454,Invoices!A:I,9,TRUE)</f>
        <v>2022</v>
      </c>
    </row>
    <row r="12455" spans="1:10" x14ac:dyDescent="0.15">
      <c r="A12455" t="s">
        <v>15815</v>
      </c>
      <c r="B12455" t="s">
        <v>2556</v>
      </c>
      <c r="C12455" t="s">
        <v>89</v>
      </c>
      <c r="D12455" t="s">
        <v>80</v>
      </c>
      <c r="E12455">
        <v>3</v>
      </c>
      <c r="F12455" s="8">
        <f>VLOOKUP(C12455,Products!$A$2:$E$20,5,TRUE)</f>
        <v>15.95</v>
      </c>
      <c r="G12455" s="8">
        <f t="shared" si="388"/>
        <v>47.849999999999994</v>
      </c>
      <c r="H12455" s="8">
        <f>VLOOKUP(C12455,Products!$A$2:$F$20,6,TRUE)</f>
        <v>6</v>
      </c>
      <c r="I12455" s="8">
        <f t="shared" si="389"/>
        <v>18</v>
      </c>
      <c r="J12455" s="42">
        <f>VLOOKUP(B12455,Invoices!A:I,9,TRUE)</f>
        <v>2022</v>
      </c>
    </row>
    <row r="12456" spans="1:10" x14ac:dyDescent="0.15">
      <c r="A12456" t="s">
        <v>15816</v>
      </c>
      <c r="B12456" t="s">
        <v>2556</v>
      </c>
      <c r="C12456" t="s">
        <v>101</v>
      </c>
      <c r="D12456" t="s">
        <v>69</v>
      </c>
      <c r="E12456">
        <v>3</v>
      </c>
      <c r="F12456" s="8">
        <f>VLOOKUP(C12456,Products!$A$2:$E$20,5,TRUE)</f>
        <v>129.94999999999999</v>
      </c>
      <c r="G12456" s="8">
        <f t="shared" si="388"/>
        <v>389.84999999999997</v>
      </c>
      <c r="H12456" s="8">
        <f>VLOOKUP(C12456,Products!$A$2:$F$20,6,TRUE)</f>
        <v>40.449999999999989</v>
      </c>
      <c r="I12456" s="8">
        <f t="shared" si="389"/>
        <v>121.34999999999997</v>
      </c>
      <c r="J12456" s="42">
        <f>VLOOKUP(B12456,Invoices!A:I,9,TRUE)</f>
        <v>2022</v>
      </c>
    </row>
    <row r="12457" spans="1:10" x14ac:dyDescent="0.15">
      <c r="A12457" t="s">
        <v>15817</v>
      </c>
      <c r="B12457" t="s">
        <v>2557</v>
      </c>
      <c r="C12457" t="s">
        <v>90</v>
      </c>
      <c r="D12457" t="s">
        <v>72</v>
      </c>
      <c r="E12457">
        <v>2</v>
      </c>
      <c r="F12457" s="8">
        <f>VLOOKUP(C12457,Products!$A$2:$E$20,5,TRUE)</f>
        <v>8.9499999999999993</v>
      </c>
      <c r="G12457" s="8">
        <f t="shared" si="388"/>
        <v>17.899999999999999</v>
      </c>
      <c r="H12457" s="8">
        <f>VLOOKUP(C12457,Products!$A$2:$F$20,6,TRUE)</f>
        <v>5.6999999999999993</v>
      </c>
      <c r="I12457" s="8">
        <f t="shared" si="389"/>
        <v>11.399999999999999</v>
      </c>
      <c r="J12457" s="42">
        <f>VLOOKUP(B12457,Invoices!A:I,9,TRUE)</f>
        <v>2022</v>
      </c>
    </row>
    <row r="12458" spans="1:10" x14ac:dyDescent="0.15">
      <c r="A12458" t="s">
        <v>15818</v>
      </c>
      <c r="B12458" t="s">
        <v>2557</v>
      </c>
      <c r="C12458" t="s">
        <v>104</v>
      </c>
      <c r="D12458" t="s">
        <v>71</v>
      </c>
      <c r="E12458">
        <v>2</v>
      </c>
      <c r="F12458" s="8">
        <f>VLOOKUP(C12458,Products!$A$2:$E$20,5,TRUE)</f>
        <v>2.95</v>
      </c>
      <c r="G12458" s="8">
        <f t="shared" si="388"/>
        <v>5.9</v>
      </c>
      <c r="H12458" s="8">
        <f>VLOOKUP(C12458,Products!$A$2:$F$20,6,TRUE)</f>
        <v>1.1500000000000001</v>
      </c>
      <c r="I12458" s="8">
        <f t="shared" si="389"/>
        <v>2.3000000000000003</v>
      </c>
      <c r="J12458" s="42">
        <f>VLOOKUP(B12458,Invoices!A:I,9,TRUE)</f>
        <v>2022</v>
      </c>
    </row>
    <row r="12459" spans="1:10" x14ac:dyDescent="0.15">
      <c r="A12459" t="s">
        <v>15819</v>
      </c>
      <c r="B12459" t="s">
        <v>2557</v>
      </c>
      <c r="C12459" t="s">
        <v>91</v>
      </c>
      <c r="D12459" t="s">
        <v>70</v>
      </c>
      <c r="E12459">
        <v>2</v>
      </c>
      <c r="F12459" s="8">
        <f>VLOOKUP(C12459,Products!$A$2:$E$20,5,TRUE)</f>
        <v>49.95</v>
      </c>
      <c r="G12459" s="8">
        <f t="shared" si="388"/>
        <v>99.9</v>
      </c>
      <c r="H12459" s="8">
        <f>VLOOKUP(C12459,Products!$A$2:$F$20,6,TRUE)</f>
        <v>21.200000000000003</v>
      </c>
      <c r="I12459" s="8">
        <f t="shared" si="389"/>
        <v>42.400000000000006</v>
      </c>
      <c r="J12459" s="42">
        <f>VLOOKUP(B12459,Invoices!A:I,9,TRUE)</f>
        <v>2022</v>
      </c>
    </row>
    <row r="12460" spans="1:10" x14ac:dyDescent="0.15">
      <c r="A12460" t="s">
        <v>15820</v>
      </c>
      <c r="B12460" t="s">
        <v>2558</v>
      </c>
      <c r="C12460" t="s">
        <v>94</v>
      </c>
      <c r="D12460" t="s">
        <v>86</v>
      </c>
      <c r="E12460">
        <v>1</v>
      </c>
      <c r="F12460" s="8">
        <f>VLOOKUP(C12460,Products!$A$2:$E$20,5,TRUE)</f>
        <v>3.5</v>
      </c>
      <c r="G12460" s="8">
        <f t="shared" si="388"/>
        <v>3.5</v>
      </c>
      <c r="H12460" s="8">
        <f>VLOOKUP(C12460,Products!$A$2:$F$20,6,TRUE)</f>
        <v>0.54999999999999982</v>
      </c>
      <c r="I12460" s="8">
        <f t="shared" si="389"/>
        <v>0.54999999999999982</v>
      </c>
      <c r="J12460" s="42">
        <f>VLOOKUP(B12460,Invoices!A:I,9,TRUE)</f>
        <v>2022</v>
      </c>
    </row>
    <row r="12461" spans="1:10" x14ac:dyDescent="0.15">
      <c r="A12461" t="s">
        <v>15821</v>
      </c>
      <c r="B12461" t="s">
        <v>2558</v>
      </c>
      <c r="C12461" t="s">
        <v>91</v>
      </c>
      <c r="D12461" t="s">
        <v>70</v>
      </c>
      <c r="E12461">
        <v>1</v>
      </c>
      <c r="F12461" s="8">
        <f>VLOOKUP(C12461,Products!$A$2:$E$20,5,TRUE)</f>
        <v>49.95</v>
      </c>
      <c r="G12461" s="8">
        <f t="shared" si="388"/>
        <v>49.95</v>
      </c>
      <c r="H12461" s="8">
        <f>VLOOKUP(C12461,Products!$A$2:$F$20,6,TRUE)</f>
        <v>21.200000000000003</v>
      </c>
      <c r="I12461" s="8">
        <f t="shared" si="389"/>
        <v>21.200000000000003</v>
      </c>
      <c r="J12461" s="42">
        <f>VLOOKUP(B12461,Invoices!A:I,9,TRUE)</f>
        <v>2022</v>
      </c>
    </row>
    <row r="12462" spans="1:10" x14ac:dyDescent="0.15">
      <c r="A12462" t="s">
        <v>15822</v>
      </c>
      <c r="B12462" t="s">
        <v>2558</v>
      </c>
      <c r="C12462" t="s">
        <v>102</v>
      </c>
      <c r="D12462" t="s">
        <v>83</v>
      </c>
      <c r="E12462">
        <v>3</v>
      </c>
      <c r="F12462" s="8">
        <f>VLOOKUP(C12462,Products!$A$2:$E$20,5,TRUE)</f>
        <v>29.95</v>
      </c>
      <c r="G12462" s="8">
        <f t="shared" si="388"/>
        <v>89.85</v>
      </c>
      <c r="H12462" s="8">
        <f>VLOOKUP(C12462,Products!$A$2:$F$20,6,TRUE)</f>
        <v>15</v>
      </c>
      <c r="I12462" s="8">
        <f t="shared" si="389"/>
        <v>45</v>
      </c>
      <c r="J12462" s="42">
        <f>VLOOKUP(B12462,Invoices!A:I,9,TRUE)</f>
        <v>2022</v>
      </c>
    </row>
    <row r="12463" spans="1:10" x14ac:dyDescent="0.15">
      <c r="A12463" t="s">
        <v>15823</v>
      </c>
      <c r="B12463" t="s">
        <v>2558</v>
      </c>
      <c r="C12463" t="s">
        <v>93</v>
      </c>
      <c r="D12463" t="s">
        <v>76</v>
      </c>
      <c r="E12463">
        <v>2</v>
      </c>
      <c r="F12463" s="8">
        <f>VLOOKUP(C12463,Products!$A$2:$E$20,5,TRUE)</f>
        <v>9.9499999999999993</v>
      </c>
      <c r="G12463" s="8">
        <f t="shared" si="388"/>
        <v>19.899999999999999</v>
      </c>
      <c r="H12463" s="8">
        <f>VLOOKUP(C12463,Products!$A$2:$F$20,6,TRUE)</f>
        <v>1.9499999999999993</v>
      </c>
      <c r="I12463" s="8">
        <f t="shared" si="389"/>
        <v>3.8999999999999986</v>
      </c>
      <c r="J12463" s="42">
        <f>VLOOKUP(B12463,Invoices!A:I,9,TRUE)</f>
        <v>2022</v>
      </c>
    </row>
    <row r="12464" spans="1:10" x14ac:dyDescent="0.15">
      <c r="A12464" t="s">
        <v>15824</v>
      </c>
      <c r="B12464" t="s">
        <v>2558</v>
      </c>
      <c r="C12464" t="s">
        <v>104</v>
      </c>
      <c r="D12464" t="s">
        <v>71</v>
      </c>
      <c r="E12464">
        <v>1</v>
      </c>
      <c r="F12464" s="8">
        <f>VLOOKUP(C12464,Products!$A$2:$E$20,5,TRUE)</f>
        <v>2.95</v>
      </c>
      <c r="G12464" s="8">
        <f t="shared" si="388"/>
        <v>2.95</v>
      </c>
      <c r="H12464" s="8">
        <f>VLOOKUP(C12464,Products!$A$2:$F$20,6,TRUE)</f>
        <v>1.1500000000000001</v>
      </c>
      <c r="I12464" s="8">
        <f t="shared" si="389"/>
        <v>1.1500000000000001</v>
      </c>
      <c r="J12464" s="42">
        <f>VLOOKUP(B12464,Invoices!A:I,9,TRUE)</f>
        <v>2022</v>
      </c>
    </row>
    <row r="12465" spans="1:10" x14ac:dyDescent="0.15">
      <c r="A12465" t="s">
        <v>15825</v>
      </c>
      <c r="B12465" t="s">
        <v>2558</v>
      </c>
      <c r="C12465" t="s">
        <v>90</v>
      </c>
      <c r="D12465" t="s">
        <v>72</v>
      </c>
      <c r="E12465">
        <v>1</v>
      </c>
      <c r="F12465" s="8">
        <f>VLOOKUP(C12465,Products!$A$2:$E$20,5,TRUE)</f>
        <v>8.9499999999999993</v>
      </c>
      <c r="G12465" s="8">
        <f t="shared" si="388"/>
        <v>8.9499999999999993</v>
      </c>
      <c r="H12465" s="8">
        <f>VLOOKUP(C12465,Products!$A$2:$F$20,6,TRUE)</f>
        <v>5.6999999999999993</v>
      </c>
      <c r="I12465" s="8">
        <f t="shared" si="389"/>
        <v>5.6999999999999993</v>
      </c>
      <c r="J12465" s="42">
        <f>VLOOKUP(B12465,Invoices!A:I,9,TRUE)</f>
        <v>2022</v>
      </c>
    </row>
    <row r="12466" spans="1:10" x14ac:dyDescent="0.15">
      <c r="A12466" t="s">
        <v>15826</v>
      </c>
      <c r="B12466" t="s">
        <v>2558</v>
      </c>
      <c r="C12466" t="s">
        <v>101</v>
      </c>
      <c r="D12466" t="s">
        <v>69</v>
      </c>
      <c r="E12466">
        <v>1</v>
      </c>
      <c r="F12466" s="8">
        <f>VLOOKUP(C12466,Products!$A$2:$E$20,5,TRUE)</f>
        <v>129.94999999999999</v>
      </c>
      <c r="G12466" s="8">
        <f t="shared" si="388"/>
        <v>129.94999999999999</v>
      </c>
      <c r="H12466" s="8">
        <f>VLOOKUP(C12466,Products!$A$2:$F$20,6,TRUE)</f>
        <v>40.449999999999989</v>
      </c>
      <c r="I12466" s="8">
        <f t="shared" si="389"/>
        <v>40.449999999999989</v>
      </c>
      <c r="J12466" s="42">
        <f>VLOOKUP(B12466,Invoices!A:I,9,TRUE)</f>
        <v>2022</v>
      </c>
    </row>
    <row r="12467" spans="1:10" x14ac:dyDescent="0.15">
      <c r="A12467" t="s">
        <v>15827</v>
      </c>
      <c r="B12467" t="s">
        <v>2558</v>
      </c>
      <c r="C12467" t="s">
        <v>88</v>
      </c>
      <c r="D12467" t="s">
        <v>85</v>
      </c>
      <c r="E12467">
        <v>1</v>
      </c>
      <c r="F12467" s="8">
        <f>VLOOKUP(C12467,Products!$A$2:$E$20,5,TRUE)</f>
        <v>8.9499999999999993</v>
      </c>
      <c r="G12467" s="8">
        <f t="shared" si="388"/>
        <v>8.9499999999999993</v>
      </c>
      <c r="H12467" s="8">
        <f>VLOOKUP(C12467,Products!$A$2:$F$20,6,TRUE)</f>
        <v>5.6999999999999993</v>
      </c>
      <c r="I12467" s="8">
        <f t="shared" si="389"/>
        <v>5.6999999999999993</v>
      </c>
      <c r="J12467" s="42">
        <f>VLOOKUP(B12467,Invoices!A:I,9,TRUE)</f>
        <v>2022</v>
      </c>
    </row>
    <row r="12468" spans="1:10" x14ac:dyDescent="0.15">
      <c r="A12468" t="s">
        <v>15828</v>
      </c>
      <c r="B12468" t="s">
        <v>2558</v>
      </c>
      <c r="C12468" t="s">
        <v>103</v>
      </c>
      <c r="D12468" t="s">
        <v>77</v>
      </c>
      <c r="E12468">
        <v>10</v>
      </c>
      <c r="F12468" s="8">
        <f>VLOOKUP(C12468,Products!$A$2:$E$20,5,TRUE)</f>
        <v>8.9499999999999993</v>
      </c>
      <c r="G12468" s="8">
        <f t="shared" si="388"/>
        <v>89.5</v>
      </c>
      <c r="H12468" s="8">
        <f>VLOOKUP(C12468,Products!$A$2:$F$20,6,TRUE)</f>
        <v>3.1999999999999993</v>
      </c>
      <c r="I12468" s="8">
        <f t="shared" si="389"/>
        <v>31.999999999999993</v>
      </c>
      <c r="J12468" s="42">
        <f>VLOOKUP(B12468,Invoices!A:I,9,TRUE)</f>
        <v>2022</v>
      </c>
    </row>
    <row r="12469" spans="1:10" x14ac:dyDescent="0.15">
      <c r="A12469" t="s">
        <v>15829</v>
      </c>
      <c r="B12469" t="s">
        <v>2559</v>
      </c>
      <c r="C12469" t="s">
        <v>103</v>
      </c>
      <c r="D12469" t="s">
        <v>77</v>
      </c>
      <c r="E12469">
        <v>4</v>
      </c>
      <c r="F12469" s="8">
        <f>VLOOKUP(C12469,Products!$A$2:$E$20,5,TRUE)</f>
        <v>8.9499999999999993</v>
      </c>
      <c r="G12469" s="8">
        <f t="shared" si="388"/>
        <v>35.799999999999997</v>
      </c>
      <c r="H12469" s="8">
        <f>VLOOKUP(C12469,Products!$A$2:$F$20,6,TRUE)</f>
        <v>3.1999999999999993</v>
      </c>
      <c r="I12469" s="8">
        <f t="shared" si="389"/>
        <v>12.799999999999997</v>
      </c>
      <c r="J12469" s="42">
        <f>VLOOKUP(B12469,Invoices!A:I,9,TRUE)</f>
        <v>2022</v>
      </c>
    </row>
    <row r="12470" spans="1:10" x14ac:dyDescent="0.15">
      <c r="A12470" t="s">
        <v>15830</v>
      </c>
      <c r="B12470" t="s">
        <v>2560</v>
      </c>
      <c r="C12470" t="s">
        <v>90</v>
      </c>
      <c r="D12470" t="s">
        <v>72</v>
      </c>
      <c r="E12470">
        <v>10</v>
      </c>
      <c r="F12470" s="8">
        <f>VLOOKUP(C12470,Products!$A$2:$E$20,5,TRUE)</f>
        <v>8.9499999999999993</v>
      </c>
      <c r="G12470" s="8">
        <f t="shared" si="388"/>
        <v>89.5</v>
      </c>
      <c r="H12470" s="8">
        <f>VLOOKUP(C12470,Products!$A$2:$F$20,6,TRUE)</f>
        <v>5.6999999999999993</v>
      </c>
      <c r="I12470" s="8">
        <f t="shared" si="389"/>
        <v>56.999999999999993</v>
      </c>
      <c r="J12470" s="42">
        <f>VLOOKUP(B12470,Invoices!A:I,9,TRUE)</f>
        <v>2022</v>
      </c>
    </row>
    <row r="12471" spans="1:10" x14ac:dyDescent="0.15">
      <c r="A12471" t="s">
        <v>15831</v>
      </c>
      <c r="B12471" t="s">
        <v>2560</v>
      </c>
      <c r="C12471" t="s">
        <v>101</v>
      </c>
      <c r="D12471" t="s">
        <v>69</v>
      </c>
      <c r="E12471">
        <v>50</v>
      </c>
      <c r="F12471" s="8">
        <f>VLOOKUP(C12471,Products!$A$2:$E$20,5,TRUE)</f>
        <v>129.94999999999999</v>
      </c>
      <c r="G12471" s="8">
        <f t="shared" si="388"/>
        <v>6497.4999999999991</v>
      </c>
      <c r="H12471" s="8">
        <f>VLOOKUP(C12471,Products!$A$2:$F$20,6,TRUE)</f>
        <v>40.449999999999989</v>
      </c>
      <c r="I12471" s="8">
        <f t="shared" si="389"/>
        <v>2022.4999999999995</v>
      </c>
      <c r="J12471" s="42">
        <f>VLOOKUP(B12471,Invoices!A:I,9,TRUE)</f>
        <v>2022</v>
      </c>
    </row>
    <row r="12472" spans="1:10" x14ac:dyDescent="0.15">
      <c r="A12472" t="s">
        <v>15832</v>
      </c>
      <c r="B12472" t="s">
        <v>2560</v>
      </c>
      <c r="C12472" t="s">
        <v>89</v>
      </c>
      <c r="D12472" t="s">
        <v>80</v>
      </c>
      <c r="E12472">
        <v>6</v>
      </c>
      <c r="F12472" s="8">
        <f>VLOOKUP(C12472,Products!$A$2:$E$20,5,TRUE)</f>
        <v>15.95</v>
      </c>
      <c r="G12472" s="8">
        <f t="shared" si="388"/>
        <v>95.699999999999989</v>
      </c>
      <c r="H12472" s="8">
        <f>VLOOKUP(C12472,Products!$A$2:$F$20,6,TRUE)</f>
        <v>6</v>
      </c>
      <c r="I12472" s="8">
        <f t="shared" si="389"/>
        <v>36</v>
      </c>
      <c r="J12472" s="42">
        <f>VLOOKUP(B12472,Invoices!A:I,9,TRUE)</f>
        <v>2022</v>
      </c>
    </row>
    <row r="12473" spans="1:10" x14ac:dyDescent="0.15">
      <c r="A12473" t="s">
        <v>15833</v>
      </c>
      <c r="B12473" t="s">
        <v>2560</v>
      </c>
      <c r="C12473" t="s">
        <v>100</v>
      </c>
      <c r="D12473" t="s">
        <v>78</v>
      </c>
      <c r="E12473">
        <v>1</v>
      </c>
      <c r="F12473" s="8">
        <f>VLOOKUP(C12473,Products!$A$2:$E$20,5,TRUE)</f>
        <v>49.95</v>
      </c>
      <c r="G12473" s="8">
        <f t="shared" si="388"/>
        <v>49.95</v>
      </c>
      <c r="H12473" s="8">
        <f>VLOOKUP(C12473,Products!$A$2:$F$20,6,TRUE)</f>
        <v>19.950000000000003</v>
      </c>
      <c r="I12473" s="8">
        <f t="shared" si="389"/>
        <v>19.950000000000003</v>
      </c>
      <c r="J12473" s="42">
        <f>VLOOKUP(B12473,Invoices!A:I,9,TRUE)</f>
        <v>2022</v>
      </c>
    </row>
    <row r="12474" spans="1:10" x14ac:dyDescent="0.15">
      <c r="A12474" t="s">
        <v>15834</v>
      </c>
      <c r="B12474" t="s">
        <v>2560</v>
      </c>
      <c r="C12474" t="s">
        <v>88</v>
      </c>
      <c r="D12474" t="s">
        <v>85</v>
      </c>
      <c r="E12474">
        <v>3</v>
      </c>
      <c r="F12474" s="8">
        <f>VLOOKUP(C12474,Products!$A$2:$E$20,5,TRUE)</f>
        <v>8.9499999999999993</v>
      </c>
      <c r="G12474" s="8">
        <f t="shared" si="388"/>
        <v>26.849999999999998</v>
      </c>
      <c r="H12474" s="8">
        <f>VLOOKUP(C12474,Products!$A$2:$F$20,6,TRUE)</f>
        <v>5.6999999999999993</v>
      </c>
      <c r="I12474" s="8">
        <f t="shared" si="389"/>
        <v>17.099999999999998</v>
      </c>
      <c r="J12474" s="42">
        <f>VLOOKUP(B12474,Invoices!A:I,9,TRUE)</f>
        <v>2022</v>
      </c>
    </row>
    <row r="12475" spans="1:10" x14ac:dyDescent="0.15">
      <c r="A12475" t="s">
        <v>15835</v>
      </c>
      <c r="B12475" t="s">
        <v>2560</v>
      </c>
      <c r="C12475" t="s">
        <v>104</v>
      </c>
      <c r="D12475" t="s">
        <v>71</v>
      </c>
      <c r="E12475">
        <v>2</v>
      </c>
      <c r="F12475" s="8">
        <f>VLOOKUP(C12475,Products!$A$2:$E$20,5,TRUE)</f>
        <v>2.95</v>
      </c>
      <c r="G12475" s="8">
        <f t="shared" si="388"/>
        <v>5.9</v>
      </c>
      <c r="H12475" s="8">
        <f>VLOOKUP(C12475,Products!$A$2:$F$20,6,TRUE)</f>
        <v>1.1500000000000001</v>
      </c>
      <c r="I12475" s="8">
        <f t="shared" si="389"/>
        <v>2.3000000000000003</v>
      </c>
      <c r="J12475" s="42">
        <f>VLOOKUP(B12475,Invoices!A:I,9,TRUE)</f>
        <v>2022</v>
      </c>
    </row>
    <row r="12476" spans="1:10" x14ac:dyDescent="0.15">
      <c r="A12476" t="s">
        <v>15836</v>
      </c>
      <c r="B12476" t="s">
        <v>2560</v>
      </c>
      <c r="C12476" t="s">
        <v>105</v>
      </c>
      <c r="D12476" t="s">
        <v>81</v>
      </c>
      <c r="E12476">
        <v>1</v>
      </c>
      <c r="F12476" s="8">
        <f>VLOOKUP(C12476,Products!$A$2:$E$20,5,TRUE)</f>
        <v>8.9499999999999993</v>
      </c>
      <c r="G12476" s="8">
        <f t="shared" si="388"/>
        <v>8.9499999999999993</v>
      </c>
      <c r="H12476" s="8">
        <f>VLOOKUP(C12476,Products!$A$2:$F$20,6,TRUE)</f>
        <v>3.1999999999999993</v>
      </c>
      <c r="I12476" s="8">
        <f t="shared" si="389"/>
        <v>3.1999999999999993</v>
      </c>
      <c r="J12476" s="42">
        <f>VLOOKUP(B12476,Invoices!A:I,9,TRUE)</f>
        <v>2022</v>
      </c>
    </row>
    <row r="12477" spans="1:10" x14ac:dyDescent="0.15">
      <c r="A12477" t="s">
        <v>15837</v>
      </c>
      <c r="B12477" t="s">
        <v>2560</v>
      </c>
      <c r="C12477" t="s">
        <v>92</v>
      </c>
      <c r="D12477" t="s">
        <v>82</v>
      </c>
      <c r="E12477">
        <v>2</v>
      </c>
      <c r="F12477" s="8">
        <f>VLOOKUP(C12477,Products!$A$2:$E$20,5,TRUE)</f>
        <v>19.95</v>
      </c>
      <c r="G12477" s="8">
        <f t="shared" si="388"/>
        <v>39.9</v>
      </c>
      <c r="H12477" s="8">
        <f>VLOOKUP(C12477,Products!$A$2:$F$20,6,TRUE)</f>
        <v>7.4499999999999993</v>
      </c>
      <c r="I12477" s="8">
        <f t="shared" si="389"/>
        <v>14.899999999999999</v>
      </c>
      <c r="J12477" s="42">
        <f>VLOOKUP(B12477,Invoices!A:I,9,TRUE)</f>
        <v>2022</v>
      </c>
    </row>
    <row r="12478" spans="1:10" x14ac:dyDescent="0.15">
      <c r="A12478" t="s">
        <v>15838</v>
      </c>
      <c r="B12478" t="s">
        <v>2560</v>
      </c>
      <c r="C12478" t="s">
        <v>96</v>
      </c>
      <c r="D12478" t="s">
        <v>75</v>
      </c>
      <c r="E12478">
        <v>1</v>
      </c>
      <c r="F12478" s="8">
        <f>VLOOKUP(C12478,Products!$A$2:$E$20,5,TRUE)</f>
        <v>79.95</v>
      </c>
      <c r="G12478" s="8">
        <f t="shared" si="388"/>
        <v>79.95</v>
      </c>
      <c r="H12478" s="8">
        <f>VLOOKUP(C12478,Products!$A$2:$F$20,6,TRUE)</f>
        <v>27.950000000000003</v>
      </c>
      <c r="I12478" s="8">
        <f t="shared" si="389"/>
        <v>27.950000000000003</v>
      </c>
      <c r="J12478" s="42">
        <f>VLOOKUP(B12478,Invoices!A:I,9,TRUE)</f>
        <v>2022</v>
      </c>
    </row>
    <row r="12479" spans="1:10" x14ac:dyDescent="0.15">
      <c r="A12479" t="s">
        <v>15839</v>
      </c>
      <c r="B12479" t="s">
        <v>2560</v>
      </c>
      <c r="C12479" t="s">
        <v>93</v>
      </c>
      <c r="D12479" t="s">
        <v>76</v>
      </c>
      <c r="E12479">
        <v>1</v>
      </c>
      <c r="F12479" s="8">
        <f>VLOOKUP(C12479,Products!$A$2:$E$20,5,TRUE)</f>
        <v>9.9499999999999993</v>
      </c>
      <c r="G12479" s="8">
        <f t="shared" si="388"/>
        <v>9.9499999999999993</v>
      </c>
      <c r="H12479" s="8">
        <f>VLOOKUP(C12479,Products!$A$2:$F$20,6,TRUE)</f>
        <v>1.9499999999999993</v>
      </c>
      <c r="I12479" s="8">
        <f t="shared" si="389"/>
        <v>1.9499999999999993</v>
      </c>
      <c r="J12479" s="42">
        <f>VLOOKUP(B12479,Invoices!A:I,9,TRUE)</f>
        <v>2022</v>
      </c>
    </row>
    <row r="12480" spans="1:10" x14ac:dyDescent="0.15">
      <c r="A12480" t="s">
        <v>15840</v>
      </c>
      <c r="B12480" t="s">
        <v>2560</v>
      </c>
      <c r="C12480" t="s">
        <v>87</v>
      </c>
      <c r="D12480" t="s">
        <v>68</v>
      </c>
      <c r="E12480">
        <v>10</v>
      </c>
      <c r="F12480" s="8">
        <f>VLOOKUP(C12480,Products!$A$2:$E$20,5,TRUE)</f>
        <v>19.95</v>
      </c>
      <c r="G12480" s="8">
        <f t="shared" si="388"/>
        <v>199.5</v>
      </c>
      <c r="H12480" s="8">
        <f>VLOOKUP(C12480,Products!$A$2:$F$20,6,TRUE)</f>
        <v>7.4499999999999993</v>
      </c>
      <c r="I12480" s="8">
        <f t="shared" si="389"/>
        <v>74.5</v>
      </c>
      <c r="J12480" s="42">
        <f>VLOOKUP(B12480,Invoices!A:I,9,TRUE)</f>
        <v>2022</v>
      </c>
    </row>
    <row r="12481" spans="1:10" x14ac:dyDescent="0.15">
      <c r="A12481" t="s">
        <v>15841</v>
      </c>
      <c r="B12481" t="s">
        <v>2560</v>
      </c>
      <c r="C12481" t="s">
        <v>102</v>
      </c>
      <c r="D12481" t="s">
        <v>83</v>
      </c>
      <c r="E12481">
        <v>2</v>
      </c>
      <c r="F12481" s="8">
        <f>VLOOKUP(C12481,Products!$A$2:$E$20,5,TRUE)</f>
        <v>29.95</v>
      </c>
      <c r="G12481" s="8">
        <f t="shared" si="388"/>
        <v>59.9</v>
      </c>
      <c r="H12481" s="8">
        <f>VLOOKUP(C12481,Products!$A$2:$F$20,6,TRUE)</f>
        <v>15</v>
      </c>
      <c r="I12481" s="8">
        <f t="shared" si="389"/>
        <v>30</v>
      </c>
      <c r="J12481" s="42">
        <f>VLOOKUP(B12481,Invoices!A:I,9,TRUE)</f>
        <v>2022</v>
      </c>
    </row>
    <row r="12482" spans="1:10" x14ac:dyDescent="0.15">
      <c r="A12482" t="s">
        <v>15842</v>
      </c>
      <c r="B12482" t="s">
        <v>2560</v>
      </c>
      <c r="C12482" t="s">
        <v>94</v>
      </c>
      <c r="D12482" t="s">
        <v>86</v>
      </c>
      <c r="E12482">
        <v>1</v>
      </c>
      <c r="F12482" s="8">
        <f>VLOOKUP(C12482,Products!$A$2:$E$20,5,TRUE)</f>
        <v>3.5</v>
      </c>
      <c r="G12482" s="8">
        <f t="shared" si="388"/>
        <v>3.5</v>
      </c>
      <c r="H12482" s="8">
        <f>VLOOKUP(C12482,Products!$A$2:$F$20,6,TRUE)</f>
        <v>0.54999999999999982</v>
      </c>
      <c r="I12482" s="8">
        <f t="shared" si="389"/>
        <v>0.54999999999999982</v>
      </c>
      <c r="J12482" s="42">
        <f>VLOOKUP(B12482,Invoices!A:I,9,TRUE)</f>
        <v>2022</v>
      </c>
    </row>
    <row r="12483" spans="1:10" x14ac:dyDescent="0.15">
      <c r="A12483" t="s">
        <v>15843</v>
      </c>
      <c r="B12483" t="s">
        <v>2560</v>
      </c>
      <c r="C12483" t="s">
        <v>97</v>
      </c>
      <c r="D12483" t="s">
        <v>74</v>
      </c>
      <c r="E12483">
        <v>4</v>
      </c>
      <c r="F12483" s="8">
        <f>VLOOKUP(C12483,Products!$A$2:$E$20,5,TRUE)</f>
        <v>1.5</v>
      </c>
      <c r="G12483" s="8">
        <f t="shared" ref="G12483:G12546" si="390">F12483*E12483</f>
        <v>6</v>
      </c>
      <c r="H12483" s="8">
        <f>VLOOKUP(C12483,Products!$A$2:$F$20,6,TRUE)</f>
        <v>0.5</v>
      </c>
      <c r="I12483" s="8">
        <f t="shared" ref="I12483:I12546" si="391">H12483*E12483</f>
        <v>2</v>
      </c>
      <c r="J12483" s="42">
        <f>VLOOKUP(B12483,Invoices!A:I,9,TRUE)</f>
        <v>2022</v>
      </c>
    </row>
    <row r="12484" spans="1:10" x14ac:dyDescent="0.15">
      <c r="A12484" t="s">
        <v>15844</v>
      </c>
      <c r="B12484" t="s">
        <v>2561</v>
      </c>
      <c r="C12484" t="s">
        <v>88</v>
      </c>
      <c r="D12484" t="s">
        <v>85</v>
      </c>
      <c r="E12484">
        <v>3</v>
      </c>
      <c r="F12484" s="8">
        <f>VLOOKUP(C12484,Products!$A$2:$E$20,5,TRUE)</f>
        <v>8.9499999999999993</v>
      </c>
      <c r="G12484" s="8">
        <f t="shared" si="390"/>
        <v>26.849999999999998</v>
      </c>
      <c r="H12484" s="8">
        <f>VLOOKUP(C12484,Products!$A$2:$F$20,6,TRUE)</f>
        <v>5.6999999999999993</v>
      </c>
      <c r="I12484" s="8">
        <f t="shared" si="391"/>
        <v>17.099999999999998</v>
      </c>
      <c r="J12484" s="42">
        <f>VLOOKUP(B12484,Invoices!A:I,9,TRUE)</f>
        <v>2022</v>
      </c>
    </row>
    <row r="12485" spans="1:10" x14ac:dyDescent="0.15">
      <c r="A12485" t="s">
        <v>15845</v>
      </c>
      <c r="B12485" t="s">
        <v>2561</v>
      </c>
      <c r="C12485" t="s">
        <v>93</v>
      </c>
      <c r="D12485" t="s">
        <v>76</v>
      </c>
      <c r="E12485">
        <v>1</v>
      </c>
      <c r="F12485" s="8">
        <f>VLOOKUP(C12485,Products!$A$2:$E$20,5,TRUE)</f>
        <v>9.9499999999999993</v>
      </c>
      <c r="G12485" s="8">
        <f t="shared" si="390"/>
        <v>9.9499999999999993</v>
      </c>
      <c r="H12485" s="8">
        <f>VLOOKUP(C12485,Products!$A$2:$F$20,6,TRUE)</f>
        <v>1.9499999999999993</v>
      </c>
      <c r="I12485" s="8">
        <f t="shared" si="391"/>
        <v>1.9499999999999993</v>
      </c>
      <c r="J12485" s="42">
        <f>VLOOKUP(B12485,Invoices!A:I,9,TRUE)</f>
        <v>2022</v>
      </c>
    </row>
    <row r="12486" spans="1:10" x14ac:dyDescent="0.15">
      <c r="A12486" t="s">
        <v>15846</v>
      </c>
      <c r="B12486" t="s">
        <v>2561</v>
      </c>
      <c r="C12486" t="s">
        <v>90</v>
      </c>
      <c r="D12486" t="s">
        <v>72</v>
      </c>
      <c r="E12486">
        <v>1</v>
      </c>
      <c r="F12486" s="8">
        <f>VLOOKUP(C12486,Products!$A$2:$E$20,5,TRUE)</f>
        <v>8.9499999999999993</v>
      </c>
      <c r="G12486" s="8">
        <f t="shared" si="390"/>
        <v>8.9499999999999993</v>
      </c>
      <c r="H12486" s="8">
        <f>VLOOKUP(C12486,Products!$A$2:$F$20,6,TRUE)</f>
        <v>5.6999999999999993</v>
      </c>
      <c r="I12486" s="8">
        <f t="shared" si="391"/>
        <v>5.6999999999999993</v>
      </c>
      <c r="J12486" s="42">
        <f>VLOOKUP(B12486,Invoices!A:I,9,TRUE)</f>
        <v>2022</v>
      </c>
    </row>
    <row r="12487" spans="1:10" x14ac:dyDescent="0.15">
      <c r="A12487" t="s">
        <v>15847</v>
      </c>
      <c r="B12487" t="s">
        <v>2561</v>
      </c>
      <c r="C12487" t="s">
        <v>89</v>
      </c>
      <c r="D12487" t="s">
        <v>80</v>
      </c>
      <c r="E12487">
        <v>25</v>
      </c>
      <c r="F12487" s="8">
        <f>VLOOKUP(C12487,Products!$A$2:$E$20,5,TRUE)</f>
        <v>15.95</v>
      </c>
      <c r="G12487" s="8">
        <f t="shared" si="390"/>
        <v>398.75</v>
      </c>
      <c r="H12487" s="8">
        <f>VLOOKUP(C12487,Products!$A$2:$F$20,6,TRUE)</f>
        <v>6</v>
      </c>
      <c r="I12487" s="8">
        <f t="shared" si="391"/>
        <v>150</v>
      </c>
      <c r="J12487" s="42">
        <f>VLOOKUP(B12487,Invoices!A:I,9,TRUE)</f>
        <v>2022</v>
      </c>
    </row>
    <row r="12488" spans="1:10" x14ac:dyDescent="0.15">
      <c r="A12488" t="s">
        <v>15848</v>
      </c>
      <c r="B12488" t="s">
        <v>2561</v>
      </c>
      <c r="C12488" t="s">
        <v>105</v>
      </c>
      <c r="D12488" t="s">
        <v>81</v>
      </c>
      <c r="E12488">
        <v>10</v>
      </c>
      <c r="F12488" s="8">
        <f>VLOOKUP(C12488,Products!$A$2:$E$20,5,TRUE)</f>
        <v>8.9499999999999993</v>
      </c>
      <c r="G12488" s="8">
        <f t="shared" si="390"/>
        <v>89.5</v>
      </c>
      <c r="H12488" s="8">
        <f>VLOOKUP(C12488,Products!$A$2:$F$20,6,TRUE)</f>
        <v>3.1999999999999993</v>
      </c>
      <c r="I12488" s="8">
        <f t="shared" si="391"/>
        <v>31.999999999999993</v>
      </c>
      <c r="J12488" s="42">
        <f>VLOOKUP(B12488,Invoices!A:I,9,TRUE)</f>
        <v>2022</v>
      </c>
    </row>
    <row r="12489" spans="1:10" x14ac:dyDescent="0.15">
      <c r="A12489" t="s">
        <v>15849</v>
      </c>
      <c r="B12489" t="s">
        <v>2561</v>
      </c>
      <c r="C12489" t="s">
        <v>95</v>
      </c>
      <c r="D12489" t="s">
        <v>73</v>
      </c>
      <c r="E12489">
        <v>2</v>
      </c>
      <c r="F12489" s="8">
        <f>VLOOKUP(C12489,Products!$A$2:$E$20,5,TRUE)</f>
        <v>12.95</v>
      </c>
      <c r="G12489" s="8">
        <f t="shared" si="390"/>
        <v>25.9</v>
      </c>
      <c r="H12489" s="8">
        <f>VLOOKUP(C12489,Products!$A$2:$F$20,6,TRUE)</f>
        <v>4.1999999999999993</v>
      </c>
      <c r="I12489" s="8">
        <f t="shared" si="391"/>
        <v>8.3999999999999986</v>
      </c>
      <c r="J12489" s="42">
        <f>VLOOKUP(B12489,Invoices!A:I,9,TRUE)</f>
        <v>2022</v>
      </c>
    </row>
    <row r="12490" spans="1:10" x14ac:dyDescent="0.15">
      <c r="A12490" t="s">
        <v>15850</v>
      </c>
      <c r="B12490" t="s">
        <v>2561</v>
      </c>
      <c r="C12490" t="s">
        <v>100</v>
      </c>
      <c r="D12490" t="s">
        <v>78</v>
      </c>
      <c r="E12490">
        <v>5</v>
      </c>
      <c r="F12490" s="8">
        <f>VLOOKUP(C12490,Products!$A$2:$E$20,5,TRUE)</f>
        <v>49.95</v>
      </c>
      <c r="G12490" s="8">
        <f t="shared" si="390"/>
        <v>249.75</v>
      </c>
      <c r="H12490" s="8">
        <f>VLOOKUP(C12490,Products!$A$2:$F$20,6,TRUE)</f>
        <v>19.950000000000003</v>
      </c>
      <c r="I12490" s="8">
        <f t="shared" si="391"/>
        <v>99.750000000000014</v>
      </c>
      <c r="J12490" s="42">
        <f>VLOOKUP(B12490,Invoices!A:I,9,TRUE)</f>
        <v>2022</v>
      </c>
    </row>
    <row r="12491" spans="1:10" x14ac:dyDescent="0.15">
      <c r="A12491" t="s">
        <v>15851</v>
      </c>
      <c r="B12491" t="s">
        <v>2561</v>
      </c>
      <c r="C12491" t="s">
        <v>92</v>
      </c>
      <c r="D12491" t="s">
        <v>82</v>
      </c>
      <c r="E12491">
        <v>5</v>
      </c>
      <c r="F12491" s="8">
        <f>VLOOKUP(C12491,Products!$A$2:$E$20,5,TRUE)</f>
        <v>19.95</v>
      </c>
      <c r="G12491" s="8">
        <f t="shared" si="390"/>
        <v>99.75</v>
      </c>
      <c r="H12491" s="8">
        <f>VLOOKUP(C12491,Products!$A$2:$F$20,6,TRUE)</f>
        <v>7.4499999999999993</v>
      </c>
      <c r="I12491" s="8">
        <f t="shared" si="391"/>
        <v>37.25</v>
      </c>
      <c r="J12491" s="42">
        <f>VLOOKUP(B12491,Invoices!A:I,9,TRUE)</f>
        <v>2022</v>
      </c>
    </row>
    <row r="12492" spans="1:10" x14ac:dyDescent="0.15">
      <c r="A12492" t="s">
        <v>15852</v>
      </c>
      <c r="B12492" t="s">
        <v>2562</v>
      </c>
      <c r="C12492" t="s">
        <v>90</v>
      </c>
      <c r="D12492" t="s">
        <v>72</v>
      </c>
      <c r="E12492">
        <v>1</v>
      </c>
      <c r="F12492" s="8">
        <f>VLOOKUP(C12492,Products!$A$2:$E$20,5,TRUE)</f>
        <v>8.9499999999999993</v>
      </c>
      <c r="G12492" s="8">
        <f t="shared" si="390"/>
        <v>8.9499999999999993</v>
      </c>
      <c r="H12492" s="8">
        <f>VLOOKUP(C12492,Products!$A$2:$F$20,6,TRUE)</f>
        <v>5.6999999999999993</v>
      </c>
      <c r="I12492" s="8">
        <f t="shared" si="391"/>
        <v>5.6999999999999993</v>
      </c>
      <c r="J12492" s="42">
        <f>VLOOKUP(B12492,Invoices!A:I,9,TRUE)</f>
        <v>2022</v>
      </c>
    </row>
    <row r="12493" spans="1:10" x14ac:dyDescent="0.15">
      <c r="A12493" t="s">
        <v>15853</v>
      </c>
      <c r="B12493" t="s">
        <v>2562</v>
      </c>
      <c r="C12493" t="s">
        <v>99</v>
      </c>
      <c r="D12493" t="s">
        <v>84</v>
      </c>
      <c r="E12493">
        <v>1</v>
      </c>
      <c r="F12493" s="8">
        <f>VLOOKUP(C12493,Products!$A$2:$E$20,5,TRUE)</f>
        <v>3.5</v>
      </c>
      <c r="G12493" s="8">
        <f t="shared" si="390"/>
        <v>3.5</v>
      </c>
      <c r="H12493" s="8">
        <f>VLOOKUP(C12493,Products!$A$2:$F$20,6,TRUE)</f>
        <v>0.54999999999999982</v>
      </c>
      <c r="I12493" s="8">
        <f t="shared" si="391"/>
        <v>0.54999999999999982</v>
      </c>
      <c r="J12493" s="42">
        <f>VLOOKUP(B12493,Invoices!A:I,9,TRUE)</f>
        <v>2022</v>
      </c>
    </row>
    <row r="12494" spans="1:10" x14ac:dyDescent="0.15">
      <c r="A12494" t="s">
        <v>15854</v>
      </c>
      <c r="B12494" t="s">
        <v>2562</v>
      </c>
      <c r="C12494" t="s">
        <v>88</v>
      </c>
      <c r="D12494" t="s">
        <v>85</v>
      </c>
      <c r="E12494">
        <v>8</v>
      </c>
      <c r="F12494" s="8">
        <f>VLOOKUP(C12494,Products!$A$2:$E$20,5,TRUE)</f>
        <v>8.9499999999999993</v>
      </c>
      <c r="G12494" s="8">
        <f t="shared" si="390"/>
        <v>71.599999999999994</v>
      </c>
      <c r="H12494" s="8">
        <f>VLOOKUP(C12494,Products!$A$2:$F$20,6,TRUE)</f>
        <v>5.6999999999999993</v>
      </c>
      <c r="I12494" s="8">
        <f t="shared" si="391"/>
        <v>45.599999999999994</v>
      </c>
      <c r="J12494" s="42">
        <f>VLOOKUP(B12494,Invoices!A:I,9,TRUE)</f>
        <v>2022</v>
      </c>
    </row>
    <row r="12495" spans="1:10" x14ac:dyDescent="0.15">
      <c r="A12495" t="s">
        <v>15855</v>
      </c>
      <c r="B12495" t="s">
        <v>2562</v>
      </c>
      <c r="C12495" t="s">
        <v>96</v>
      </c>
      <c r="D12495" t="s">
        <v>75</v>
      </c>
      <c r="E12495">
        <v>20</v>
      </c>
      <c r="F12495" s="8">
        <f>VLOOKUP(C12495,Products!$A$2:$E$20,5,TRUE)</f>
        <v>79.95</v>
      </c>
      <c r="G12495" s="8">
        <f t="shared" si="390"/>
        <v>1599</v>
      </c>
      <c r="H12495" s="8">
        <f>VLOOKUP(C12495,Products!$A$2:$F$20,6,TRUE)</f>
        <v>27.950000000000003</v>
      </c>
      <c r="I12495" s="8">
        <f t="shared" si="391"/>
        <v>559</v>
      </c>
      <c r="J12495" s="42">
        <f>VLOOKUP(B12495,Invoices!A:I,9,TRUE)</f>
        <v>2022</v>
      </c>
    </row>
    <row r="12496" spans="1:10" x14ac:dyDescent="0.15">
      <c r="A12496" t="s">
        <v>15856</v>
      </c>
      <c r="B12496" t="s">
        <v>2562</v>
      </c>
      <c r="C12496" t="s">
        <v>93</v>
      </c>
      <c r="D12496" t="s">
        <v>76</v>
      </c>
      <c r="E12496">
        <v>3</v>
      </c>
      <c r="F12496" s="8">
        <f>VLOOKUP(C12496,Products!$A$2:$E$20,5,TRUE)</f>
        <v>9.9499999999999993</v>
      </c>
      <c r="G12496" s="8">
        <f t="shared" si="390"/>
        <v>29.849999999999998</v>
      </c>
      <c r="H12496" s="8">
        <f>VLOOKUP(C12496,Products!$A$2:$F$20,6,TRUE)</f>
        <v>1.9499999999999993</v>
      </c>
      <c r="I12496" s="8">
        <f t="shared" si="391"/>
        <v>5.8499999999999979</v>
      </c>
      <c r="J12496" s="42">
        <f>VLOOKUP(B12496,Invoices!A:I,9,TRUE)</f>
        <v>2022</v>
      </c>
    </row>
    <row r="12497" spans="1:10" x14ac:dyDescent="0.15">
      <c r="A12497" t="s">
        <v>15857</v>
      </c>
      <c r="B12497" t="s">
        <v>2563</v>
      </c>
      <c r="C12497" t="s">
        <v>104</v>
      </c>
      <c r="D12497" t="s">
        <v>71</v>
      </c>
      <c r="E12497">
        <v>100</v>
      </c>
      <c r="F12497" s="8">
        <f>VLOOKUP(C12497,Products!$A$2:$E$20,5,TRUE)</f>
        <v>2.95</v>
      </c>
      <c r="G12497" s="8">
        <f t="shared" si="390"/>
        <v>295</v>
      </c>
      <c r="H12497" s="8">
        <f>VLOOKUP(C12497,Products!$A$2:$F$20,6,TRUE)</f>
        <v>1.1500000000000001</v>
      </c>
      <c r="I12497" s="8">
        <f t="shared" si="391"/>
        <v>115.00000000000001</v>
      </c>
      <c r="J12497" s="42">
        <f>VLOOKUP(B12497,Invoices!A:I,9,TRUE)</f>
        <v>2022</v>
      </c>
    </row>
    <row r="12498" spans="1:10" x14ac:dyDescent="0.15">
      <c r="A12498" t="s">
        <v>15858</v>
      </c>
      <c r="B12498" t="s">
        <v>2563</v>
      </c>
      <c r="C12498" t="s">
        <v>90</v>
      </c>
      <c r="D12498" t="s">
        <v>72</v>
      </c>
      <c r="E12498">
        <v>4</v>
      </c>
      <c r="F12498" s="8">
        <f>VLOOKUP(C12498,Products!$A$2:$E$20,5,TRUE)</f>
        <v>8.9499999999999993</v>
      </c>
      <c r="G12498" s="8">
        <f t="shared" si="390"/>
        <v>35.799999999999997</v>
      </c>
      <c r="H12498" s="8">
        <f>VLOOKUP(C12498,Products!$A$2:$F$20,6,TRUE)</f>
        <v>5.6999999999999993</v>
      </c>
      <c r="I12498" s="8">
        <f t="shared" si="391"/>
        <v>22.799999999999997</v>
      </c>
      <c r="J12498" s="42">
        <f>VLOOKUP(B12498,Invoices!A:I,9,TRUE)</f>
        <v>2022</v>
      </c>
    </row>
    <row r="12499" spans="1:10" x14ac:dyDescent="0.15">
      <c r="A12499" t="s">
        <v>15859</v>
      </c>
      <c r="B12499" t="s">
        <v>2564</v>
      </c>
      <c r="C12499" t="s">
        <v>96</v>
      </c>
      <c r="D12499" t="s">
        <v>75</v>
      </c>
      <c r="E12499">
        <v>6</v>
      </c>
      <c r="F12499" s="8">
        <f>VLOOKUP(C12499,Products!$A$2:$E$20,5,TRUE)</f>
        <v>79.95</v>
      </c>
      <c r="G12499" s="8">
        <f t="shared" si="390"/>
        <v>479.70000000000005</v>
      </c>
      <c r="H12499" s="8">
        <f>VLOOKUP(C12499,Products!$A$2:$F$20,6,TRUE)</f>
        <v>27.950000000000003</v>
      </c>
      <c r="I12499" s="8">
        <f t="shared" si="391"/>
        <v>167.70000000000002</v>
      </c>
      <c r="J12499" s="42">
        <f>VLOOKUP(B12499,Invoices!A:I,9,TRUE)</f>
        <v>2022</v>
      </c>
    </row>
    <row r="12500" spans="1:10" x14ac:dyDescent="0.15">
      <c r="A12500" t="s">
        <v>15860</v>
      </c>
      <c r="B12500" t="s">
        <v>2564</v>
      </c>
      <c r="C12500" t="s">
        <v>90</v>
      </c>
      <c r="D12500" t="s">
        <v>72</v>
      </c>
      <c r="E12500">
        <v>10</v>
      </c>
      <c r="F12500" s="8">
        <f>VLOOKUP(C12500,Products!$A$2:$E$20,5,TRUE)</f>
        <v>8.9499999999999993</v>
      </c>
      <c r="G12500" s="8">
        <f t="shared" si="390"/>
        <v>89.5</v>
      </c>
      <c r="H12500" s="8">
        <f>VLOOKUP(C12500,Products!$A$2:$F$20,6,TRUE)</f>
        <v>5.6999999999999993</v>
      </c>
      <c r="I12500" s="8">
        <f t="shared" si="391"/>
        <v>56.999999999999993</v>
      </c>
      <c r="J12500" s="42">
        <f>VLOOKUP(B12500,Invoices!A:I,9,TRUE)</f>
        <v>2022</v>
      </c>
    </row>
    <row r="12501" spans="1:10" x14ac:dyDescent="0.15">
      <c r="A12501" t="s">
        <v>15861</v>
      </c>
      <c r="B12501" t="s">
        <v>2564</v>
      </c>
      <c r="C12501" t="s">
        <v>105</v>
      </c>
      <c r="D12501" t="s">
        <v>81</v>
      </c>
      <c r="E12501">
        <v>12</v>
      </c>
      <c r="F12501" s="8">
        <f>VLOOKUP(C12501,Products!$A$2:$E$20,5,TRUE)</f>
        <v>8.9499999999999993</v>
      </c>
      <c r="G12501" s="8">
        <f t="shared" si="390"/>
        <v>107.39999999999999</v>
      </c>
      <c r="H12501" s="8">
        <f>VLOOKUP(C12501,Products!$A$2:$F$20,6,TRUE)</f>
        <v>3.1999999999999993</v>
      </c>
      <c r="I12501" s="8">
        <f t="shared" si="391"/>
        <v>38.399999999999991</v>
      </c>
      <c r="J12501" s="42">
        <f>VLOOKUP(B12501,Invoices!A:I,9,TRUE)</f>
        <v>2022</v>
      </c>
    </row>
    <row r="12502" spans="1:10" x14ac:dyDescent="0.15">
      <c r="A12502" t="s">
        <v>15862</v>
      </c>
      <c r="B12502" t="s">
        <v>2564</v>
      </c>
      <c r="C12502" t="s">
        <v>93</v>
      </c>
      <c r="D12502" t="s">
        <v>76</v>
      </c>
      <c r="E12502">
        <v>1</v>
      </c>
      <c r="F12502" s="8">
        <f>VLOOKUP(C12502,Products!$A$2:$E$20,5,TRUE)</f>
        <v>9.9499999999999993</v>
      </c>
      <c r="G12502" s="8">
        <f t="shared" si="390"/>
        <v>9.9499999999999993</v>
      </c>
      <c r="H12502" s="8">
        <f>VLOOKUP(C12502,Products!$A$2:$F$20,6,TRUE)</f>
        <v>1.9499999999999993</v>
      </c>
      <c r="I12502" s="8">
        <f t="shared" si="391"/>
        <v>1.9499999999999993</v>
      </c>
      <c r="J12502" s="42">
        <f>VLOOKUP(B12502,Invoices!A:I,9,TRUE)</f>
        <v>2022</v>
      </c>
    </row>
    <row r="12503" spans="1:10" x14ac:dyDescent="0.15">
      <c r="A12503" t="s">
        <v>15863</v>
      </c>
      <c r="B12503" t="s">
        <v>2564</v>
      </c>
      <c r="C12503" t="s">
        <v>94</v>
      </c>
      <c r="D12503" t="s">
        <v>86</v>
      </c>
      <c r="E12503">
        <v>1</v>
      </c>
      <c r="F12503" s="8">
        <f>VLOOKUP(C12503,Products!$A$2:$E$20,5,TRUE)</f>
        <v>3.5</v>
      </c>
      <c r="G12503" s="8">
        <f t="shared" si="390"/>
        <v>3.5</v>
      </c>
      <c r="H12503" s="8">
        <f>VLOOKUP(C12503,Products!$A$2:$F$20,6,TRUE)</f>
        <v>0.54999999999999982</v>
      </c>
      <c r="I12503" s="8">
        <f t="shared" si="391"/>
        <v>0.54999999999999982</v>
      </c>
      <c r="J12503" s="42">
        <f>VLOOKUP(B12503,Invoices!A:I,9,TRUE)</f>
        <v>2022</v>
      </c>
    </row>
    <row r="12504" spans="1:10" x14ac:dyDescent="0.15">
      <c r="A12504" t="s">
        <v>15864</v>
      </c>
      <c r="B12504" t="s">
        <v>2564</v>
      </c>
      <c r="C12504" t="s">
        <v>89</v>
      </c>
      <c r="D12504" t="s">
        <v>80</v>
      </c>
      <c r="E12504">
        <v>1</v>
      </c>
      <c r="F12504" s="8">
        <f>VLOOKUP(C12504,Products!$A$2:$E$20,5,TRUE)</f>
        <v>15.95</v>
      </c>
      <c r="G12504" s="8">
        <f t="shared" si="390"/>
        <v>15.95</v>
      </c>
      <c r="H12504" s="8">
        <f>VLOOKUP(C12504,Products!$A$2:$F$20,6,TRUE)</f>
        <v>6</v>
      </c>
      <c r="I12504" s="8">
        <f t="shared" si="391"/>
        <v>6</v>
      </c>
      <c r="J12504" s="42">
        <f>VLOOKUP(B12504,Invoices!A:I,9,TRUE)</f>
        <v>2022</v>
      </c>
    </row>
    <row r="12505" spans="1:10" x14ac:dyDescent="0.15">
      <c r="A12505" t="s">
        <v>15865</v>
      </c>
      <c r="B12505" t="s">
        <v>2564</v>
      </c>
      <c r="C12505" t="s">
        <v>103</v>
      </c>
      <c r="D12505" t="s">
        <v>77</v>
      </c>
      <c r="E12505">
        <v>2</v>
      </c>
      <c r="F12505" s="8">
        <f>VLOOKUP(C12505,Products!$A$2:$E$20,5,TRUE)</f>
        <v>8.9499999999999993</v>
      </c>
      <c r="G12505" s="8">
        <f t="shared" si="390"/>
        <v>17.899999999999999</v>
      </c>
      <c r="H12505" s="8">
        <f>VLOOKUP(C12505,Products!$A$2:$F$20,6,TRUE)</f>
        <v>3.1999999999999993</v>
      </c>
      <c r="I12505" s="8">
        <f t="shared" si="391"/>
        <v>6.3999999999999986</v>
      </c>
      <c r="J12505" s="42">
        <f>VLOOKUP(B12505,Invoices!A:I,9,TRUE)</f>
        <v>2022</v>
      </c>
    </row>
    <row r="12506" spans="1:10" x14ac:dyDescent="0.15">
      <c r="A12506" t="s">
        <v>15866</v>
      </c>
      <c r="B12506" t="s">
        <v>2564</v>
      </c>
      <c r="C12506" t="s">
        <v>100</v>
      </c>
      <c r="D12506" t="s">
        <v>78</v>
      </c>
      <c r="E12506">
        <v>5</v>
      </c>
      <c r="F12506" s="8">
        <f>VLOOKUP(C12506,Products!$A$2:$E$20,5,TRUE)</f>
        <v>49.95</v>
      </c>
      <c r="G12506" s="8">
        <f t="shared" si="390"/>
        <v>249.75</v>
      </c>
      <c r="H12506" s="8">
        <f>VLOOKUP(C12506,Products!$A$2:$F$20,6,TRUE)</f>
        <v>19.950000000000003</v>
      </c>
      <c r="I12506" s="8">
        <f t="shared" si="391"/>
        <v>99.750000000000014</v>
      </c>
      <c r="J12506" s="42">
        <f>VLOOKUP(B12506,Invoices!A:I,9,TRUE)</f>
        <v>2022</v>
      </c>
    </row>
    <row r="12507" spans="1:10" x14ac:dyDescent="0.15">
      <c r="A12507" t="s">
        <v>15867</v>
      </c>
      <c r="B12507" t="s">
        <v>2564</v>
      </c>
      <c r="C12507" t="s">
        <v>104</v>
      </c>
      <c r="D12507" t="s">
        <v>71</v>
      </c>
      <c r="E12507">
        <v>1</v>
      </c>
      <c r="F12507" s="8">
        <f>VLOOKUP(C12507,Products!$A$2:$E$20,5,TRUE)</f>
        <v>2.95</v>
      </c>
      <c r="G12507" s="8">
        <f t="shared" si="390"/>
        <v>2.95</v>
      </c>
      <c r="H12507" s="8">
        <f>VLOOKUP(C12507,Products!$A$2:$F$20,6,TRUE)</f>
        <v>1.1500000000000001</v>
      </c>
      <c r="I12507" s="8">
        <f t="shared" si="391"/>
        <v>1.1500000000000001</v>
      </c>
      <c r="J12507" s="42">
        <f>VLOOKUP(B12507,Invoices!A:I,9,TRUE)</f>
        <v>2022</v>
      </c>
    </row>
    <row r="12508" spans="1:10" x14ac:dyDescent="0.15">
      <c r="A12508" t="s">
        <v>15868</v>
      </c>
      <c r="B12508" t="s">
        <v>2565</v>
      </c>
      <c r="C12508" t="s">
        <v>104</v>
      </c>
      <c r="D12508" t="s">
        <v>71</v>
      </c>
      <c r="E12508">
        <v>30</v>
      </c>
      <c r="F12508" s="8">
        <f>VLOOKUP(C12508,Products!$A$2:$E$20,5,TRUE)</f>
        <v>2.95</v>
      </c>
      <c r="G12508" s="8">
        <f t="shared" si="390"/>
        <v>88.5</v>
      </c>
      <c r="H12508" s="8">
        <f>VLOOKUP(C12508,Products!$A$2:$F$20,6,TRUE)</f>
        <v>1.1500000000000001</v>
      </c>
      <c r="I12508" s="8">
        <f t="shared" si="391"/>
        <v>34.500000000000007</v>
      </c>
      <c r="J12508" s="42">
        <f>VLOOKUP(B12508,Invoices!A:I,9,TRUE)</f>
        <v>2022</v>
      </c>
    </row>
    <row r="12509" spans="1:10" x14ac:dyDescent="0.15">
      <c r="A12509" t="s">
        <v>15869</v>
      </c>
      <c r="B12509" t="s">
        <v>2565</v>
      </c>
      <c r="C12509" t="s">
        <v>89</v>
      </c>
      <c r="D12509" t="s">
        <v>80</v>
      </c>
      <c r="E12509">
        <v>24</v>
      </c>
      <c r="F12509" s="8">
        <f>VLOOKUP(C12509,Products!$A$2:$E$20,5,TRUE)</f>
        <v>15.95</v>
      </c>
      <c r="G12509" s="8">
        <f t="shared" si="390"/>
        <v>382.79999999999995</v>
      </c>
      <c r="H12509" s="8">
        <f>VLOOKUP(C12509,Products!$A$2:$F$20,6,TRUE)</f>
        <v>6</v>
      </c>
      <c r="I12509" s="8">
        <f t="shared" si="391"/>
        <v>144</v>
      </c>
      <c r="J12509" s="42">
        <f>VLOOKUP(B12509,Invoices!A:I,9,TRUE)</f>
        <v>2022</v>
      </c>
    </row>
    <row r="12510" spans="1:10" x14ac:dyDescent="0.15">
      <c r="A12510" t="s">
        <v>15870</v>
      </c>
      <c r="B12510" t="s">
        <v>2565</v>
      </c>
      <c r="C12510" t="s">
        <v>90</v>
      </c>
      <c r="D12510" t="s">
        <v>72</v>
      </c>
      <c r="E12510">
        <v>2</v>
      </c>
      <c r="F12510" s="8">
        <f>VLOOKUP(C12510,Products!$A$2:$E$20,5,TRUE)</f>
        <v>8.9499999999999993</v>
      </c>
      <c r="G12510" s="8">
        <f t="shared" si="390"/>
        <v>17.899999999999999</v>
      </c>
      <c r="H12510" s="8">
        <f>VLOOKUP(C12510,Products!$A$2:$F$20,6,TRUE)</f>
        <v>5.6999999999999993</v>
      </c>
      <c r="I12510" s="8">
        <f t="shared" si="391"/>
        <v>11.399999999999999</v>
      </c>
      <c r="J12510" s="42">
        <f>VLOOKUP(B12510,Invoices!A:I,9,TRUE)</f>
        <v>2022</v>
      </c>
    </row>
    <row r="12511" spans="1:10" x14ac:dyDescent="0.15">
      <c r="A12511" t="s">
        <v>15871</v>
      </c>
      <c r="B12511" t="s">
        <v>2565</v>
      </c>
      <c r="C12511" t="s">
        <v>100</v>
      </c>
      <c r="D12511" t="s">
        <v>78</v>
      </c>
      <c r="E12511">
        <v>25</v>
      </c>
      <c r="F12511" s="8">
        <f>VLOOKUP(C12511,Products!$A$2:$E$20,5,TRUE)</f>
        <v>49.95</v>
      </c>
      <c r="G12511" s="8">
        <f t="shared" si="390"/>
        <v>1248.75</v>
      </c>
      <c r="H12511" s="8">
        <f>VLOOKUP(C12511,Products!$A$2:$F$20,6,TRUE)</f>
        <v>19.950000000000003</v>
      </c>
      <c r="I12511" s="8">
        <f t="shared" si="391"/>
        <v>498.75000000000006</v>
      </c>
      <c r="J12511" s="42">
        <f>VLOOKUP(B12511,Invoices!A:I,9,TRUE)</f>
        <v>2022</v>
      </c>
    </row>
    <row r="12512" spans="1:10" x14ac:dyDescent="0.15">
      <c r="A12512" t="s">
        <v>15872</v>
      </c>
      <c r="B12512" t="s">
        <v>2566</v>
      </c>
      <c r="C12512" t="s">
        <v>89</v>
      </c>
      <c r="D12512" t="s">
        <v>80</v>
      </c>
      <c r="E12512">
        <v>1</v>
      </c>
      <c r="F12512" s="8">
        <f>VLOOKUP(C12512,Products!$A$2:$E$20,5,TRUE)</f>
        <v>15.95</v>
      </c>
      <c r="G12512" s="8">
        <f t="shared" si="390"/>
        <v>15.95</v>
      </c>
      <c r="H12512" s="8">
        <f>VLOOKUP(C12512,Products!$A$2:$F$20,6,TRUE)</f>
        <v>6</v>
      </c>
      <c r="I12512" s="8">
        <f t="shared" si="391"/>
        <v>6</v>
      </c>
      <c r="J12512" s="42">
        <f>VLOOKUP(B12512,Invoices!A:I,9,TRUE)</f>
        <v>2022</v>
      </c>
    </row>
    <row r="12513" spans="1:10" x14ac:dyDescent="0.15">
      <c r="A12513" t="s">
        <v>15873</v>
      </c>
      <c r="B12513" t="s">
        <v>2566</v>
      </c>
      <c r="C12513" t="s">
        <v>94</v>
      </c>
      <c r="D12513" t="s">
        <v>86</v>
      </c>
      <c r="E12513">
        <v>1</v>
      </c>
      <c r="F12513" s="8">
        <f>VLOOKUP(C12513,Products!$A$2:$E$20,5,TRUE)</f>
        <v>3.5</v>
      </c>
      <c r="G12513" s="8">
        <f t="shared" si="390"/>
        <v>3.5</v>
      </c>
      <c r="H12513" s="8">
        <f>VLOOKUP(C12513,Products!$A$2:$F$20,6,TRUE)</f>
        <v>0.54999999999999982</v>
      </c>
      <c r="I12513" s="8">
        <f t="shared" si="391"/>
        <v>0.54999999999999982</v>
      </c>
      <c r="J12513" s="42">
        <f>VLOOKUP(B12513,Invoices!A:I,9,TRUE)</f>
        <v>2022</v>
      </c>
    </row>
    <row r="12514" spans="1:10" x14ac:dyDescent="0.15">
      <c r="A12514" t="s">
        <v>15874</v>
      </c>
      <c r="B12514" t="s">
        <v>2566</v>
      </c>
      <c r="C12514" t="s">
        <v>105</v>
      </c>
      <c r="D12514" t="s">
        <v>81</v>
      </c>
      <c r="E12514">
        <v>24</v>
      </c>
      <c r="F12514" s="8">
        <f>VLOOKUP(C12514,Products!$A$2:$E$20,5,TRUE)</f>
        <v>8.9499999999999993</v>
      </c>
      <c r="G12514" s="8">
        <f t="shared" si="390"/>
        <v>214.79999999999998</v>
      </c>
      <c r="H12514" s="8">
        <f>VLOOKUP(C12514,Products!$A$2:$F$20,6,TRUE)</f>
        <v>3.1999999999999993</v>
      </c>
      <c r="I12514" s="8">
        <f t="shared" si="391"/>
        <v>76.799999999999983</v>
      </c>
      <c r="J12514" s="42">
        <f>VLOOKUP(B12514,Invoices!A:I,9,TRUE)</f>
        <v>2022</v>
      </c>
    </row>
    <row r="12515" spans="1:10" x14ac:dyDescent="0.15">
      <c r="A12515" t="s">
        <v>15875</v>
      </c>
      <c r="B12515" t="s">
        <v>2566</v>
      </c>
      <c r="C12515" t="s">
        <v>96</v>
      </c>
      <c r="D12515" t="s">
        <v>75</v>
      </c>
      <c r="E12515">
        <v>2</v>
      </c>
      <c r="F12515" s="8">
        <f>VLOOKUP(C12515,Products!$A$2:$E$20,5,TRUE)</f>
        <v>79.95</v>
      </c>
      <c r="G12515" s="8">
        <f t="shared" si="390"/>
        <v>159.9</v>
      </c>
      <c r="H12515" s="8">
        <f>VLOOKUP(C12515,Products!$A$2:$F$20,6,TRUE)</f>
        <v>27.950000000000003</v>
      </c>
      <c r="I12515" s="8">
        <f t="shared" si="391"/>
        <v>55.900000000000006</v>
      </c>
      <c r="J12515" s="42">
        <f>VLOOKUP(B12515,Invoices!A:I,9,TRUE)</f>
        <v>2022</v>
      </c>
    </row>
    <row r="12516" spans="1:10" x14ac:dyDescent="0.15">
      <c r="A12516" t="s">
        <v>15876</v>
      </c>
      <c r="B12516" t="s">
        <v>2567</v>
      </c>
      <c r="C12516" t="s">
        <v>94</v>
      </c>
      <c r="D12516" t="s">
        <v>86</v>
      </c>
      <c r="E12516">
        <v>50</v>
      </c>
      <c r="F12516" s="8">
        <f>VLOOKUP(C12516,Products!$A$2:$E$20,5,TRUE)</f>
        <v>3.5</v>
      </c>
      <c r="G12516" s="8">
        <f t="shared" si="390"/>
        <v>175</v>
      </c>
      <c r="H12516" s="8">
        <f>VLOOKUP(C12516,Products!$A$2:$F$20,6,TRUE)</f>
        <v>0.54999999999999982</v>
      </c>
      <c r="I12516" s="8">
        <f t="shared" si="391"/>
        <v>27.499999999999993</v>
      </c>
      <c r="J12516" s="42">
        <f>VLOOKUP(B12516,Invoices!A:I,9,TRUE)</f>
        <v>2022</v>
      </c>
    </row>
    <row r="12517" spans="1:10" x14ac:dyDescent="0.15">
      <c r="A12517" t="s">
        <v>15877</v>
      </c>
      <c r="B12517" t="s">
        <v>2568</v>
      </c>
      <c r="C12517" t="s">
        <v>94</v>
      </c>
      <c r="D12517" t="s">
        <v>86</v>
      </c>
      <c r="E12517">
        <v>2</v>
      </c>
      <c r="F12517" s="8">
        <f>VLOOKUP(C12517,Products!$A$2:$E$20,5,TRUE)</f>
        <v>3.5</v>
      </c>
      <c r="G12517" s="8">
        <f t="shared" si="390"/>
        <v>7</v>
      </c>
      <c r="H12517" s="8">
        <f>VLOOKUP(C12517,Products!$A$2:$F$20,6,TRUE)</f>
        <v>0.54999999999999982</v>
      </c>
      <c r="I12517" s="8">
        <f t="shared" si="391"/>
        <v>1.0999999999999996</v>
      </c>
      <c r="J12517" s="42">
        <f>VLOOKUP(B12517,Invoices!A:I,9,TRUE)</f>
        <v>2022</v>
      </c>
    </row>
    <row r="12518" spans="1:10" x14ac:dyDescent="0.15">
      <c r="A12518" t="s">
        <v>15878</v>
      </c>
      <c r="B12518" t="s">
        <v>2568</v>
      </c>
      <c r="C12518" t="s">
        <v>95</v>
      </c>
      <c r="D12518" t="s">
        <v>73</v>
      </c>
      <c r="E12518">
        <v>2</v>
      </c>
      <c r="F12518" s="8">
        <f>VLOOKUP(C12518,Products!$A$2:$E$20,5,TRUE)</f>
        <v>12.95</v>
      </c>
      <c r="G12518" s="8">
        <f t="shared" si="390"/>
        <v>25.9</v>
      </c>
      <c r="H12518" s="8">
        <f>VLOOKUP(C12518,Products!$A$2:$F$20,6,TRUE)</f>
        <v>4.1999999999999993</v>
      </c>
      <c r="I12518" s="8">
        <f t="shared" si="391"/>
        <v>8.3999999999999986</v>
      </c>
      <c r="J12518" s="42">
        <f>VLOOKUP(B12518,Invoices!A:I,9,TRUE)</f>
        <v>2022</v>
      </c>
    </row>
    <row r="12519" spans="1:10" x14ac:dyDescent="0.15">
      <c r="A12519" t="s">
        <v>15879</v>
      </c>
      <c r="B12519" t="s">
        <v>2568</v>
      </c>
      <c r="C12519" t="s">
        <v>98</v>
      </c>
      <c r="D12519" t="s">
        <v>79</v>
      </c>
      <c r="E12519">
        <v>50</v>
      </c>
      <c r="F12519" s="8">
        <f>VLOOKUP(C12519,Products!$A$2:$E$20,5,TRUE)</f>
        <v>14.95</v>
      </c>
      <c r="G12519" s="8">
        <f t="shared" si="390"/>
        <v>747.5</v>
      </c>
      <c r="H12519" s="8">
        <f>VLOOKUP(C12519,Products!$A$2:$F$20,6,TRUE)</f>
        <v>3.0499999999999989</v>
      </c>
      <c r="I12519" s="8">
        <f t="shared" si="391"/>
        <v>152.49999999999994</v>
      </c>
      <c r="J12519" s="42">
        <f>VLOOKUP(B12519,Invoices!A:I,9,TRUE)</f>
        <v>2022</v>
      </c>
    </row>
    <row r="12520" spans="1:10" x14ac:dyDescent="0.15">
      <c r="A12520" t="s">
        <v>15880</v>
      </c>
      <c r="B12520" t="s">
        <v>2569</v>
      </c>
      <c r="C12520" t="s">
        <v>92</v>
      </c>
      <c r="D12520" t="s">
        <v>82</v>
      </c>
      <c r="E12520">
        <v>1</v>
      </c>
      <c r="F12520" s="8">
        <f>VLOOKUP(C12520,Products!$A$2:$E$20,5,TRUE)</f>
        <v>19.95</v>
      </c>
      <c r="G12520" s="8">
        <f t="shared" si="390"/>
        <v>19.95</v>
      </c>
      <c r="H12520" s="8">
        <f>VLOOKUP(C12520,Products!$A$2:$F$20,6,TRUE)</f>
        <v>7.4499999999999993</v>
      </c>
      <c r="I12520" s="8">
        <f t="shared" si="391"/>
        <v>7.4499999999999993</v>
      </c>
      <c r="J12520" s="42">
        <f>VLOOKUP(B12520,Invoices!A:I,9,TRUE)</f>
        <v>2022</v>
      </c>
    </row>
    <row r="12521" spans="1:10" x14ac:dyDescent="0.15">
      <c r="A12521" t="s">
        <v>15881</v>
      </c>
      <c r="B12521" t="s">
        <v>2570</v>
      </c>
      <c r="C12521" t="s">
        <v>103</v>
      </c>
      <c r="D12521" t="s">
        <v>77</v>
      </c>
      <c r="E12521">
        <v>1</v>
      </c>
      <c r="F12521" s="8">
        <f>VLOOKUP(C12521,Products!$A$2:$E$20,5,TRUE)</f>
        <v>8.9499999999999993</v>
      </c>
      <c r="G12521" s="8">
        <f t="shared" si="390"/>
        <v>8.9499999999999993</v>
      </c>
      <c r="H12521" s="8">
        <f>VLOOKUP(C12521,Products!$A$2:$F$20,6,TRUE)</f>
        <v>3.1999999999999993</v>
      </c>
      <c r="I12521" s="8">
        <f t="shared" si="391"/>
        <v>3.1999999999999993</v>
      </c>
      <c r="J12521" s="42">
        <f>VLOOKUP(B12521,Invoices!A:I,9,TRUE)</f>
        <v>2022</v>
      </c>
    </row>
    <row r="12522" spans="1:10" x14ac:dyDescent="0.15">
      <c r="A12522" t="s">
        <v>15882</v>
      </c>
      <c r="B12522" t="s">
        <v>2570</v>
      </c>
      <c r="C12522" t="s">
        <v>101</v>
      </c>
      <c r="D12522" t="s">
        <v>69</v>
      </c>
      <c r="E12522">
        <v>24</v>
      </c>
      <c r="F12522" s="8">
        <f>VLOOKUP(C12522,Products!$A$2:$E$20,5,TRUE)</f>
        <v>129.94999999999999</v>
      </c>
      <c r="G12522" s="8">
        <f t="shared" si="390"/>
        <v>3118.7999999999997</v>
      </c>
      <c r="H12522" s="8">
        <f>VLOOKUP(C12522,Products!$A$2:$F$20,6,TRUE)</f>
        <v>40.449999999999989</v>
      </c>
      <c r="I12522" s="8">
        <f t="shared" si="391"/>
        <v>970.79999999999973</v>
      </c>
      <c r="J12522" s="42">
        <f>VLOOKUP(B12522,Invoices!A:I,9,TRUE)</f>
        <v>2022</v>
      </c>
    </row>
    <row r="12523" spans="1:10" x14ac:dyDescent="0.15">
      <c r="A12523" t="s">
        <v>15883</v>
      </c>
      <c r="B12523" t="s">
        <v>2570</v>
      </c>
      <c r="C12523" t="s">
        <v>89</v>
      </c>
      <c r="D12523" t="s">
        <v>80</v>
      </c>
      <c r="E12523">
        <v>4</v>
      </c>
      <c r="F12523" s="8">
        <f>VLOOKUP(C12523,Products!$A$2:$E$20,5,TRUE)</f>
        <v>15.95</v>
      </c>
      <c r="G12523" s="8">
        <f t="shared" si="390"/>
        <v>63.8</v>
      </c>
      <c r="H12523" s="8">
        <f>VLOOKUP(C12523,Products!$A$2:$F$20,6,TRUE)</f>
        <v>6</v>
      </c>
      <c r="I12523" s="8">
        <f t="shared" si="391"/>
        <v>24</v>
      </c>
      <c r="J12523" s="42">
        <f>VLOOKUP(B12523,Invoices!A:I,9,TRUE)</f>
        <v>2022</v>
      </c>
    </row>
    <row r="12524" spans="1:10" x14ac:dyDescent="0.15">
      <c r="A12524" t="s">
        <v>15884</v>
      </c>
      <c r="B12524" t="s">
        <v>2570</v>
      </c>
      <c r="C12524" t="s">
        <v>92</v>
      </c>
      <c r="D12524" t="s">
        <v>82</v>
      </c>
      <c r="E12524">
        <v>4</v>
      </c>
      <c r="F12524" s="8">
        <f>VLOOKUP(C12524,Products!$A$2:$E$20,5,TRUE)</f>
        <v>19.95</v>
      </c>
      <c r="G12524" s="8">
        <f t="shared" si="390"/>
        <v>79.8</v>
      </c>
      <c r="H12524" s="8">
        <f>VLOOKUP(C12524,Products!$A$2:$F$20,6,TRUE)</f>
        <v>7.4499999999999993</v>
      </c>
      <c r="I12524" s="8">
        <f t="shared" si="391"/>
        <v>29.799999999999997</v>
      </c>
      <c r="J12524" s="42">
        <f>VLOOKUP(B12524,Invoices!A:I,9,TRUE)</f>
        <v>2022</v>
      </c>
    </row>
    <row r="12525" spans="1:10" x14ac:dyDescent="0.15">
      <c r="A12525" t="s">
        <v>15885</v>
      </c>
      <c r="B12525" t="s">
        <v>2570</v>
      </c>
      <c r="C12525" t="s">
        <v>96</v>
      </c>
      <c r="D12525" t="s">
        <v>75</v>
      </c>
      <c r="E12525">
        <v>2</v>
      </c>
      <c r="F12525" s="8">
        <f>VLOOKUP(C12525,Products!$A$2:$E$20,5,TRUE)</f>
        <v>79.95</v>
      </c>
      <c r="G12525" s="8">
        <f t="shared" si="390"/>
        <v>159.9</v>
      </c>
      <c r="H12525" s="8">
        <f>VLOOKUP(C12525,Products!$A$2:$F$20,6,TRUE)</f>
        <v>27.950000000000003</v>
      </c>
      <c r="I12525" s="8">
        <f t="shared" si="391"/>
        <v>55.900000000000006</v>
      </c>
      <c r="J12525" s="42">
        <f>VLOOKUP(B12525,Invoices!A:I,9,TRUE)</f>
        <v>2022</v>
      </c>
    </row>
    <row r="12526" spans="1:10" x14ac:dyDescent="0.15">
      <c r="A12526" t="s">
        <v>15886</v>
      </c>
      <c r="B12526" t="s">
        <v>2570</v>
      </c>
      <c r="C12526" t="s">
        <v>104</v>
      </c>
      <c r="D12526" t="s">
        <v>71</v>
      </c>
      <c r="E12526">
        <v>50</v>
      </c>
      <c r="F12526" s="8">
        <f>VLOOKUP(C12526,Products!$A$2:$E$20,5,TRUE)</f>
        <v>2.95</v>
      </c>
      <c r="G12526" s="8">
        <f t="shared" si="390"/>
        <v>147.5</v>
      </c>
      <c r="H12526" s="8">
        <f>VLOOKUP(C12526,Products!$A$2:$F$20,6,TRUE)</f>
        <v>1.1500000000000001</v>
      </c>
      <c r="I12526" s="8">
        <f t="shared" si="391"/>
        <v>57.500000000000007</v>
      </c>
      <c r="J12526" s="42">
        <f>VLOOKUP(B12526,Invoices!A:I,9,TRUE)</f>
        <v>2022</v>
      </c>
    </row>
    <row r="12527" spans="1:10" x14ac:dyDescent="0.15">
      <c r="A12527" t="s">
        <v>15887</v>
      </c>
      <c r="B12527" t="s">
        <v>2570</v>
      </c>
      <c r="C12527" t="s">
        <v>94</v>
      </c>
      <c r="D12527" t="s">
        <v>86</v>
      </c>
      <c r="E12527">
        <v>1</v>
      </c>
      <c r="F12527" s="8">
        <f>VLOOKUP(C12527,Products!$A$2:$E$20,5,TRUE)</f>
        <v>3.5</v>
      </c>
      <c r="G12527" s="8">
        <f t="shared" si="390"/>
        <v>3.5</v>
      </c>
      <c r="H12527" s="8">
        <f>VLOOKUP(C12527,Products!$A$2:$F$20,6,TRUE)</f>
        <v>0.54999999999999982</v>
      </c>
      <c r="I12527" s="8">
        <f t="shared" si="391"/>
        <v>0.54999999999999982</v>
      </c>
      <c r="J12527" s="42">
        <f>VLOOKUP(B12527,Invoices!A:I,9,TRUE)</f>
        <v>2022</v>
      </c>
    </row>
    <row r="12528" spans="1:10" x14ac:dyDescent="0.15">
      <c r="A12528" t="s">
        <v>15888</v>
      </c>
      <c r="B12528" t="s">
        <v>2571</v>
      </c>
      <c r="C12528" t="s">
        <v>92</v>
      </c>
      <c r="D12528" t="s">
        <v>82</v>
      </c>
      <c r="E12528">
        <v>5</v>
      </c>
      <c r="F12528" s="8">
        <f>VLOOKUP(C12528,Products!$A$2:$E$20,5,TRUE)</f>
        <v>19.95</v>
      </c>
      <c r="G12528" s="8">
        <f t="shared" si="390"/>
        <v>99.75</v>
      </c>
      <c r="H12528" s="8">
        <f>VLOOKUP(C12528,Products!$A$2:$F$20,6,TRUE)</f>
        <v>7.4499999999999993</v>
      </c>
      <c r="I12528" s="8">
        <f t="shared" si="391"/>
        <v>37.25</v>
      </c>
      <c r="J12528" s="42">
        <f>VLOOKUP(B12528,Invoices!A:I,9,TRUE)</f>
        <v>2022</v>
      </c>
    </row>
    <row r="12529" spans="1:10" x14ac:dyDescent="0.15">
      <c r="A12529" t="s">
        <v>15889</v>
      </c>
      <c r="B12529" t="s">
        <v>2571</v>
      </c>
      <c r="C12529" t="s">
        <v>99</v>
      </c>
      <c r="D12529" t="s">
        <v>84</v>
      </c>
      <c r="E12529">
        <v>1</v>
      </c>
      <c r="F12529" s="8">
        <f>VLOOKUP(C12529,Products!$A$2:$E$20,5,TRUE)</f>
        <v>3.5</v>
      </c>
      <c r="G12529" s="8">
        <f t="shared" si="390"/>
        <v>3.5</v>
      </c>
      <c r="H12529" s="8">
        <f>VLOOKUP(C12529,Products!$A$2:$F$20,6,TRUE)</f>
        <v>0.54999999999999982</v>
      </c>
      <c r="I12529" s="8">
        <f t="shared" si="391"/>
        <v>0.54999999999999982</v>
      </c>
      <c r="J12529" s="42">
        <f>VLOOKUP(B12529,Invoices!A:I,9,TRUE)</f>
        <v>2022</v>
      </c>
    </row>
    <row r="12530" spans="1:10" x14ac:dyDescent="0.15">
      <c r="A12530" t="s">
        <v>15890</v>
      </c>
      <c r="B12530" t="s">
        <v>2571</v>
      </c>
      <c r="C12530" t="s">
        <v>88</v>
      </c>
      <c r="D12530" t="s">
        <v>85</v>
      </c>
      <c r="E12530">
        <v>1</v>
      </c>
      <c r="F12530" s="8">
        <f>VLOOKUP(C12530,Products!$A$2:$E$20,5,TRUE)</f>
        <v>8.9499999999999993</v>
      </c>
      <c r="G12530" s="8">
        <f t="shared" si="390"/>
        <v>8.9499999999999993</v>
      </c>
      <c r="H12530" s="8">
        <f>VLOOKUP(C12530,Products!$A$2:$F$20,6,TRUE)</f>
        <v>5.6999999999999993</v>
      </c>
      <c r="I12530" s="8">
        <f t="shared" si="391"/>
        <v>5.6999999999999993</v>
      </c>
      <c r="J12530" s="42">
        <f>VLOOKUP(B12530,Invoices!A:I,9,TRUE)</f>
        <v>2022</v>
      </c>
    </row>
    <row r="12531" spans="1:10" x14ac:dyDescent="0.15">
      <c r="A12531" t="s">
        <v>15891</v>
      </c>
      <c r="B12531" t="s">
        <v>2571</v>
      </c>
      <c r="C12531" t="s">
        <v>89</v>
      </c>
      <c r="D12531" t="s">
        <v>80</v>
      </c>
      <c r="E12531">
        <v>1</v>
      </c>
      <c r="F12531" s="8">
        <f>VLOOKUP(C12531,Products!$A$2:$E$20,5,TRUE)</f>
        <v>15.95</v>
      </c>
      <c r="G12531" s="8">
        <f t="shared" si="390"/>
        <v>15.95</v>
      </c>
      <c r="H12531" s="8">
        <f>VLOOKUP(C12531,Products!$A$2:$F$20,6,TRUE)</f>
        <v>6</v>
      </c>
      <c r="I12531" s="8">
        <f t="shared" si="391"/>
        <v>6</v>
      </c>
      <c r="J12531" s="42">
        <f>VLOOKUP(B12531,Invoices!A:I,9,TRUE)</f>
        <v>2022</v>
      </c>
    </row>
    <row r="12532" spans="1:10" x14ac:dyDescent="0.15">
      <c r="A12532" t="s">
        <v>15892</v>
      </c>
      <c r="B12532" t="s">
        <v>2571</v>
      </c>
      <c r="C12532" t="s">
        <v>100</v>
      </c>
      <c r="D12532" t="s">
        <v>78</v>
      </c>
      <c r="E12532">
        <v>5</v>
      </c>
      <c r="F12532" s="8">
        <f>VLOOKUP(C12532,Products!$A$2:$E$20,5,TRUE)</f>
        <v>49.95</v>
      </c>
      <c r="G12532" s="8">
        <f t="shared" si="390"/>
        <v>249.75</v>
      </c>
      <c r="H12532" s="8">
        <f>VLOOKUP(C12532,Products!$A$2:$F$20,6,TRUE)</f>
        <v>19.950000000000003</v>
      </c>
      <c r="I12532" s="8">
        <f t="shared" si="391"/>
        <v>99.750000000000014</v>
      </c>
      <c r="J12532" s="42">
        <f>VLOOKUP(B12532,Invoices!A:I,9,TRUE)</f>
        <v>2022</v>
      </c>
    </row>
    <row r="12533" spans="1:10" x14ac:dyDescent="0.15">
      <c r="A12533" t="s">
        <v>15893</v>
      </c>
      <c r="B12533" t="s">
        <v>2571</v>
      </c>
      <c r="C12533" t="s">
        <v>96</v>
      </c>
      <c r="D12533" t="s">
        <v>75</v>
      </c>
      <c r="E12533">
        <v>1</v>
      </c>
      <c r="F12533" s="8">
        <f>VLOOKUP(C12533,Products!$A$2:$E$20,5,TRUE)</f>
        <v>79.95</v>
      </c>
      <c r="G12533" s="8">
        <f t="shared" si="390"/>
        <v>79.95</v>
      </c>
      <c r="H12533" s="8">
        <f>VLOOKUP(C12533,Products!$A$2:$F$20,6,TRUE)</f>
        <v>27.950000000000003</v>
      </c>
      <c r="I12533" s="8">
        <f t="shared" si="391"/>
        <v>27.950000000000003</v>
      </c>
      <c r="J12533" s="42">
        <f>VLOOKUP(B12533,Invoices!A:I,9,TRUE)</f>
        <v>2022</v>
      </c>
    </row>
    <row r="12534" spans="1:10" x14ac:dyDescent="0.15">
      <c r="A12534" t="s">
        <v>15894</v>
      </c>
      <c r="B12534" t="s">
        <v>2571</v>
      </c>
      <c r="C12534" t="s">
        <v>104</v>
      </c>
      <c r="D12534" t="s">
        <v>71</v>
      </c>
      <c r="E12534">
        <v>1</v>
      </c>
      <c r="F12534" s="8">
        <f>VLOOKUP(C12534,Products!$A$2:$E$20,5,TRUE)</f>
        <v>2.95</v>
      </c>
      <c r="G12534" s="8">
        <f t="shared" si="390"/>
        <v>2.95</v>
      </c>
      <c r="H12534" s="8">
        <f>VLOOKUP(C12534,Products!$A$2:$F$20,6,TRUE)</f>
        <v>1.1500000000000001</v>
      </c>
      <c r="I12534" s="8">
        <f t="shared" si="391"/>
        <v>1.1500000000000001</v>
      </c>
      <c r="J12534" s="42">
        <f>VLOOKUP(B12534,Invoices!A:I,9,TRUE)</f>
        <v>2022</v>
      </c>
    </row>
    <row r="12535" spans="1:10" x14ac:dyDescent="0.15">
      <c r="A12535" t="s">
        <v>15895</v>
      </c>
      <c r="B12535" t="s">
        <v>2571</v>
      </c>
      <c r="C12535" t="s">
        <v>105</v>
      </c>
      <c r="D12535" t="s">
        <v>81</v>
      </c>
      <c r="E12535">
        <v>2</v>
      </c>
      <c r="F12535" s="8">
        <f>VLOOKUP(C12535,Products!$A$2:$E$20,5,TRUE)</f>
        <v>8.9499999999999993</v>
      </c>
      <c r="G12535" s="8">
        <f t="shared" si="390"/>
        <v>17.899999999999999</v>
      </c>
      <c r="H12535" s="8">
        <f>VLOOKUP(C12535,Products!$A$2:$F$20,6,TRUE)</f>
        <v>3.1999999999999993</v>
      </c>
      <c r="I12535" s="8">
        <f t="shared" si="391"/>
        <v>6.3999999999999986</v>
      </c>
      <c r="J12535" s="42">
        <f>VLOOKUP(B12535,Invoices!A:I,9,TRUE)</f>
        <v>2022</v>
      </c>
    </row>
    <row r="12536" spans="1:10" x14ac:dyDescent="0.15">
      <c r="A12536" t="s">
        <v>15896</v>
      </c>
      <c r="B12536" t="s">
        <v>2572</v>
      </c>
      <c r="C12536" t="s">
        <v>99</v>
      </c>
      <c r="D12536" t="s">
        <v>84</v>
      </c>
      <c r="E12536">
        <v>3</v>
      </c>
      <c r="F12536" s="8">
        <f>VLOOKUP(C12536,Products!$A$2:$E$20,5,TRUE)</f>
        <v>3.5</v>
      </c>
      <c r="G12536" s="8">
        <f t="shared" si="390"/>
        <v>10.5</v>
      </c>
      <c r="H12536" s="8">
        <f>VLOOKUP(C12536,Products!$A$2:$F$20,6,TRUE)</f>
        <v>0.54999999999999982</v>
      </c>
      <c r="I12536" s="8">
        <f t="shared" si="391"/>
        <v>1.6499999999999995</v>
      </c>
      <c r="J12536" s="42">
        <f>VLOOKUP(B12536,Invoices!A:I,9,TRUE)</f>
        <v>2022</v>
      </c>
    </row>
    <row r="12537" spans="1:10" x14ac:dyDescent="0.15">
      <c r="A12537" t="s">
        <v>15897</v>
      </c>
      <c r="B12537" t="s">
        <v>2573</v>
      </c>
      <c r="C12537" t="s">
        <v>91</v>
      </c>
      <c r="D12537" t="s">
        <v>70</v>
      </c>
      <c r="E12537">
        <v>12</v>
      </c>
      <c r="F12537" s="8">
        <f>VLOOKUP(C12537,Products!$A$2:$E$20,5,TRUE)</f>
        <v>49.95</v>
      </c>
      <c r="G12537" s="8">
        <f t="shared" si="390"/>
        <v>599.40000000000009</v>
      </c>
      <c r="H12537" s="8">
        <f>VLOOKUP(C12537,Products!$A$2:$F$20,6,TRUE)</f>
        <v>21.200000000000003</v>
      </c>
      <c r="I12537" s="8">
        <f t="shared" si="391"/>
        <v>254.40000000000003</v>
      </c>
      <c r="J12537" s="42">
        <f>VLOOKUP(B12537,Invoices!A:I,9,TRUE)</f>
        <v>2022</v>
      </c>
    </row>
    <row r="12538" spans="1:10" x14ac:dyDescent="0.15">
      <c r="A12538" t="s">
        <v>15898</v>
      </c>
      <c r="B12538" t="s">
        <v>2573</v>
      </c>
      <c r="C12538" t="s">
        <v>90</v>
      </c>
      <c r="D12538" t="s">
        <v>72</v>
      </c>
      <c r="E12538">
        <v>12</v>
      </c>
      <c r="F12538" s="8">
        <f>VLOOKUP(C12538,Products!$A$2:$E$20,5,TRUE)</f>
        <v>8.9499999999999993</v>
      </c>
      <c r="G12538" s="8">
        <f t="shared" si="390"/>
        <v>107.39999999999999</v>
      </c>
      <c r="H12538" s="8">
        <f>VLOOKUP(C12538,Products!$A$2:$F$20,6,TRUE)</f>
        <v>5.6999999999999993</v>
      </c>
      <c r="I12538" s="8">
        <f t="shared" si="391"/>
        <v>68.399999999999991</v>
      </c>
      <c r="J12538" s="42">
        <f>VLOOKUP(B12538,Invoices!A:I,9,TRUE)</f>
        <v>2022</v>
      </c>
    </row>
    <row r="12539" spans="1:10" x14ac:dyDescent="0.15">
      <c r="A12539" t="s">
        <v>15899</v>
      </c>
      <c r="B12539" t="s">
        <v>2574</v>
      </c>
      <c r="C12539" t="s">
        <v>96</v>
      </c>
      <c r="D12539" t="s">
        <v>75</v>
      </c>
      <c r="E12539">
        <v>1</v>
      </c>
      <c r="F12539" s="8">
        <f>VLOOKUP(C12539,Products!$A$2:$E$20,5,TRUE)</f>
        <v>79.95</v>
      </c>
      <c r="G12539" s="8">
        <f t="shared" si="390"/>
        <v>79.95</v>
      </c>
      <c r="H12539" s="8">
        <f>VLOOKUP(C12539,Products!$A$2:$F$20,6,TRUE)</f>
        <v>27.950000000000003</v>
      </c>
      <c r="I12539" s="8">
        <f t="shared" si="391"/>
        <v>27.950000000000003</v>
      </c>
      <c r="J12539" s="42">
        <f>VLOOKUP(B12539,Invoices!A:I,9,TRUE)</f>
        <v>2022</v>
      </c>
    </row>
    <row r="12540" spans="1:10" x14ac:dyDescent="0.15">
      <c r="A12540" t="s">
        <v>15900</v>
      </c>
      <c r="B12540" t="s">
        <v>2574</v>
      </c>
      <c r="C12540" t="s">
        <v>104</v>
      </c>
      <c r="D12540" t="s">
        <v>71</v>
      </c>
      <c r="E12540">
        <v>50</v>
      </c>
      <c r="F12540" s="8">
        <f>VLOOKUP(C12540,Products!$A$2:$E$20,5,TRUE)</f>
        <v>2.95</v>
      </c>
      <c r="G12540" s="8">
        <f t="shared" si="390"/>
        <v>147.5</v>
      </c>
      <c r="H12540" s="8">
        <f>VLOOKUP(C12540,Products!$A$2:$F$20,6,TRUE)</f>
        <v>1.1500000000000001</v>
      </c>
      <c r="I12540" s="8">
        <f t="shared" si="391"/>
        <v>57.500000000000007</v>
      </c>
      <c r="J12540" s="42">
        <f>VLOOKUP(B12540,Invoices!A:I,9,TRUE)</f>
        <v>2022</v>
      </c>
    </row>
    <row r="12541" spans="1:10" x14ac:dyDescent="0.15">
      <c r="A12541" t="s">
        <v>15901</v>
      </c>
      <c r="B12541" t="s">
        <v>2575</v>
      </c>
      <c r="C12541" t="s">
        <v>104</v>
      </c>
      <c r="D12541" t="s">
        <v>71</v>
      </c>
      <c r="E12541">
        <v>4</v>
      </c>
      <c r="F12541" s="8">
        <f>VLOOKUP(C12541,Products!$A$2:$E$20,5,TRUE)</f>
        <v>2.95</v>
      </c>
      <c r="G12541" s="8">
        <f t="shared" si="390"/>
        <v>11.8</v>
      </c>
      <c r="H12541" s="8">
        <f>VLOOKUP(C12541,Products!$A$2:$F$20,6,TRUE)</f>
        <v>1.1500000000000001</v>
      </c>
      <c r="I12541" s="8">
        <f t="shared" si="391"/>
        <v>4.6000000000000005</v>
      </c>
      <c r="J12541" s="42">
        <f>VLOOKUP(B12541,Invoices!A:I,9,TRUE)</f>
        <v>2022</v>
      </c>
    </row>
    <row r="12542" spans="1:10" x14ac:dyDescent="0.15">
      <c r="A12542" t="s">
        <v>15902</v>
      </c>
      <c r="B12542" t="s">
        <v>2575</v>
      </c>
      <c r="C12542" t="s">
        <v>101</v>
      </c>
      <c r="D12542" t="s">
        <v>69</v>
      </c>
      <c r="E12542">
        <v>10</v>
      </c>
      <c r="F12542" s="8">
        <f>VLOOKUP(C12542,Products!$A$2:$E$20,5,TRUE)</f>
        <v>129.94999999999999</v>
      </c>
      <c r="G12542" s="8">
        <f t="shared" si="390"/>
        <v>1299.5</v>
      </c>
      <c r="H12542" s="8">
        <f>VLOOKUP(C12542,Products!$A$2:$F$20,6,TRUE)</f>
        <v>40.449999999999989</v>
      </c>
      <c r="I12542" s="8">
        <f t="shared" si="391"/>
        <v>404.49999999999989</v>
      </c>
      <c r="J12542" s="42">
        <f>VLOOKUP(B12542,Invoices!A:I,9,TRUE)</f>
        <v>2022</v>
      </c>
    </row>
    <row r="12543" spans="1:10" x14ac:dyDescent="0.15">
      <c r="A12543" t="s">
        <v>15903</v>
      </c>
      <c r="B12543" t="s">
        <v>2575</v>
      </c>
      <c r="C12543" t="s">
        <v>93</v>
      </c>
      <c r="D12543" t="s">
        <v>76</v>
      </c>
      <c r="E12543">
        <v>10</v>
      </c>
      <c r="F12543" s="8">
        <f>VLOOKUP(C12543,Products!$A$2:$E$20,5,TRUE)</f>
        <v>9.9499999999999993</v>
      </c>
      <c r="G12543" s="8">
        <f t="shared" si="390"/>
        <v>99.5</v>
      </c>
      <c r="H12543" s="8">
        <f>VLOOKUP(C12543,Products!$A$2:$F$20,6,TRUE)</f>
        <v>1.9499999999999993</v>
      </c>
      <c r="I12543" s="8">
        <f t="shared" si="391"/>
        <v>19.499999999999993</v>
      </c>
      <c r="J12543" s="42">
        <f>VLOOKUP(B12543,Invoices!A:I,9,TRUE)</f>
        <v>2022</v>
      </c>
    </row>
    <row r="12544" spans="1:10" x14ac:dyDescent="0.15">
      <c r="A12544" t="s">
        <v>15904</v>
      </c>
      <c r="B12544" t="s">
        <v>2575</v>
      </c>
      <c r="C12544" t="s">
        <v>105</v>
      </c>
      <c r="D12544" t="s">
        <v>81</v>
      </c>
      <c r="E12544">
        <v>30</v>
      </c>
      <c r="F12544" s="8">
        <f>VLOOKUP(C12544,Products!$A$2:$E$20,5,TRUE)</f>
        <v>8.9499999999999993</v>
      </c>
      <c r="G12544" s="8">
        <f t="shared" si="390"/>
        <v>268.5</v>
      </c>
      <c r="H12544" s="8">
        <f>VLOOKUP(C12544,Products!$A$2:$F$20,6,TRUE)</f>
        <v>3.1999999999999993</v>
      </c>
      <c r="I12544" s="8">
        <f t="shared" si="391"/>
        <v>95.999999999999972</v>
      </c>
      <c r="J12544" s="42">
        <f>VLOOKUP(B12544,Invoices!A:I,9,TRUE)</f>
        <v>2022</v>
      </c>
    </row>
    <row r="12545" spans="1:10" x14ac:dyDescent="0.15">
      <c r="A12545" t="s">
        <v>15905</v>
      </c>
      <c r="B12545" t="s">
        <v>2575</v>
      </c>
      <c r="C12545" t="s">
        <v>96</v>
      </c>
      <c r="D12545" t="s">
        <v>75</v>
      </c>
      <c r="E12545">
        <v>10</v>
      </c>
      <c r="F12545" s="8">
        <f>VLOOKUP(C12545,Products!$A$2:$E$20,5,TRUE)</f>
        <v>79.95</v>
      </c>
      <c r="G12545" s="8">
        <f t="shared" si="390"/>
        <v>799.5</v>
      </c>
      <c r="H12545" s="8">
        <f>VLOOKUP(C12545,Products!$A$2:$F$20,6,TRUE)</f>
        <v>27.950000000000003</v>
      </c>
      <c r="I12545" s="8">
        <f t="shared" si="391"/>
        <v>279.5</v>
      </c>
      <c r="J12545" s="42">
        <f>VLOOKUP(B12545,Invoices!A:I,9,TRUE)</f>
        <v>2022</v>
      </c>
    </row>
    <row r="12546" spans="1:10" x14ac:dyDescent="0.15">
      <c r="A12546" t="s">
        <v>15906</v>
      </c>
      <c r="B12546" t="s">
        <v>2575</v>
      </c>
      <c r="C12546" t="s">
        <v>87</v>
      </c>
      <c r="D12546" t="s">
        <v>68</v>
      </c>
      <c r="E12546">
        <v>24</v>
      </c>
      <c r="F12546" s="8">
        <f>VLOOKUP(C12546,Products!$A$2:$E$20,5,TRUE)</f>
        <v>19.95</v>
      </c>
      <c r="G12546" s="8">
        <f t="shared" si="390"/>
        <v>478.79999999999995</v>
      </c>
      <c r="H12546" s="8">
        <f>VLOOKUP(C12546,Products!$A$2:$F$20,6,TRUE)</f>
        <v>7.4499999999999993</v>
      </c>
      <c r="I12546" s="8">
        <f t="shared" si="391"/>
        <v>178.79999999999998</v>
      </c>
      <c r="J12546" s="42">
        <f>VLOOKUP(B12546,Invoices!A:I,9,TRUE)</f>
        <v>2022</v>
      </c>
    </row>
    <row r="12547" spans="1:10" x14ac:dyDescent="0.15">
      <c r="A12547" t="s">
        <v>15907</v>
      </c>
      <c r="B12547" t="s">
        <v>2575</v>
      </c>
      <c r="C12547" t="s">
        <v>92</v>
      </c>
      <c r="D12547" t="s">
        <v>82</v>
      </c>
      <c r="E12547">
        <v>10</v>
      </c>
      <c r="F12547" s="8">
        <f>VLOOKUP(C12547,Products!$A$2:$E$20,5,TRUE)</f>
        <v>19.95</v>
      </c>
      <c r="G12547" s="8">
        <f t="shared" ref="G12547:G12610" si="392">F12547*E12547</f>
        <v>199.5</v>
      </c>
      <c r="H12547" s="8">
        <f>VLOOKUP(C12547,Products!$A$2:$F$20,6,TRUE)</f>
        <v>7.4499999999999993</v>
      </c>
      <c r="I12547" s="8">
        <f t="shared" ref="I12547:I12610" si="393">H12547*E12547</f>
        <v>74.5</v>
      </c>
      <c r="J12547" s="42">
        <f>VLOOKUP(B12547,Invoices!A:I,9,TRUE)</f>
        <v>2022</v>
      </c>
    </row>
    <row r="12548" spans="1:10" x14ac:dyDescent="0.15">
      <c r="A12548" t="s">
        <v>15908</v>
      </c>
      <c r="B12548" t="s">
        <v>2576</v>
      </c>
      <c r="C12548" t="s">
        <v>96</v>
      </c>
      <c r="D12548" t="s">
        <v>75</v>
      </c>
      <c r="E12548">
        <v>3</v>
      </c>
      <c r="F12548" s="8">
        <f>VLOOKUP(C12548,Products!$A$2:$E$20,5,TRUE)</f>
        <v>79.95</v>
      </c>
      <c r="G12548" s="8">
        <f t="shared" si="392"/>
        <v>239.85000000000002</v>
      </c>
      <c r="H12548" s="8">
        <f>VLOOKUP(C12548,Products!$A$2:$F$20,6,TRUE)</f>
        <v>27.950000000000003</v>
      </c>
      <c r="I12548" s="8">
        <f t="shared" si="393"/>
        <v>83.850000000000009</v>
      </c>
      <c r="J12548" s="42">
        <f>VLOOKUP(B12548,Invoices!A:I,9,TRUE)</f>
        <v>2022</v>
      </c>
    </row>
    <row r="12549" spans="1:10" x14ac:dyDescent="0.15">
      <c r="A12549" t="s">
        <v>15909</v>
      </c>
      <c r="B12549" t="s">
        <v>2576</v>
      </c>
      <c r="C12549" t="s">
        <v>92</v>
      </c>
      <c r="D12549" t="s">
        <v>82</v>
      </c>
      <c r="E12549">
        <v>1</v>
      </c>
      <c r="F12549" s="8">
        <f>VLOOKUP(C12549,Products!$A$2:$E$20,5,TRUE)</f>
        <v>19.95</v>
      </c>
      <c r="G12549" s="8">
        <f t="shared" si="392"/>
        <v>19.95</v>
      </c>
      <c r="H12549" s="8">
        <f>VLOOKUP(C12549,Products!$A$2:$F$20,6,TRUE)</f>
        <v>7.4499999999999993</v>
      </c>
      <c r="I12549" s="8">
        <f t="shared" si="393"/>
        <v>7.4499999999999993</v>
      </c>
      <c r="J12549" s="42">
        <f>VLOOKUP(B12549,Invoices!A:I,9,TRUE)</f>
        <v>2022</v>
      </c>
    </row>
    <row r="12550" spans="1:10" x14ac:dyDescent="0.15">
      <c r="A12550" t="s">
        <v>15910</v>
      </c>
      <c r="B12550" t="s">
        <v>2576</v>
      </c>
      <c r="C12550" t="s">
        <v>97</v>
      </c>
      <c r="D12550" t="s">
        <v>74</v>
      </c>
      <c r="E12550">
        <v>1</v>
      </c>
      <c r="F12550" s="8">
        <f>VLOOKUP(C12550,Products!$A$2:$E$20,5,TRUE)</f>
        <v>1.5</v>
      </c>
      <c r="G12550" s="8">
        <f t="shared" si="392"/>
        <v>1.5</v>
      </c>
      <c r="H12550" s="8">
        <f>VLOOKUP(C12550,Products!$A$2:$F$20,6,TRUE)</f>
        <v>0.5</v>
      </c>
      <c r="I12550" s="8">
        <f t="shared" si="393"/>
        <v>0.5</v>
      </c>
      <c r="J12550" s="42">
        <f>VLOOKUP(B12550,Invoices!A:I,9,TRUE)</f>
        <v>2022</v>
      </c>
    </row>
    <row r="12551" spans="1:10" x14ac:dyDescent="0.15">
      <c r="A12551" t="s">
        <v>15911</v>
      </c>
      <c r="B12551" t="s">
        <v>2577</v>
      </c>
      <c r="C12551" t="s">
        <v>96</v>
      </c>
      <c r="D12551" t="s">
        <v>75</v>
      </c>
      <c r="E12551">
        <v>4</v>
      </c>
      <c r="F12551" s="8">
        <f>VLOOKUP(C12551,Products!$A$2:$E$20,5,TRUE)</f>
        <v>79.95</v>
      </c>
      <c r="G12551" s="8">
        <f t="shared" si="392"/>
        <v>319.8</v>
      </c>
      <c r="H12551" s="8">
        <f>VLOOKUP(C12551,Products!$A$2:$F$20,6,TRUE)</f>
        <v>27.950000000000003</v>
      </c>
      <c r="I12551" s="8">
        <f t="shared" si="393"/>
        <v>111.80000000000001</v>
      </c>
      <c r="J12551" s="42">
        <f>VLOOKUP(B12551,Invoices!A:I,9,TRUE)</f>
        <v>2022</v>
      </c>
    </row>
    <row r="12552" spans="1:10" x14ac:dyDescent="0.15">
      <c r="A12552" t="s">
        <v>15912</v>
      </c>
      <c r="B12552" t="s">
        <v>2577</v>
      </c>
      <c r="C12552" t="s">
        <v>94</v>
      </c>
      <c r="D12552" t="s">
        <v>86</v>
      </c>
      <c r="E12552">
        <v>2</v>
      </c>
      <c r="F12552" s="8">
        <f>VLOOKUP(C12552,Products!$A$2:$E$20,5,TRUE)</f>
        <v>3.5</v>
      </c>
      <c r="G12552" s="8">
        <f t="shared" si="392"/>
        <v>7</v>
      </c>
      <c r="H12552" s="8">
        <f>VLOOKUP(C12552,Products!$A$2:$F$20,6,TRUE)</f>
        <v>0.54999999999999982</v>
      </c>
      <c r="I12552" s="8">
        <f t="shared" si="393"/>
        <v>1.0999999999999996</v>
      </c>
      <c r="J12552" s="42">
        <f>VLOOKUP(B12552,Invoices!A:I,9,TRUE)</f>
        <v>2022</v>
      </c>
    </row>
    <row r="12553" spans="1:10" x14ac:dyDescent="0.15">
      <c r="A12553" t="s">
        <v>15913</v>
      </c>
      <c r="B12553" t="s">
        <v>2577</v>
      </c>
      <c r="C12553" t="s">
        <v>92</v>
      </c>
      <c r="D12553" t="s">
        <v>82</v>
      </c>
      <c r="E12553">
        <v>5</v>
      </c>
      <c r="F12553" s="8">
        <f>VLOOKUP(C12553,Products!$A$2:$E$20,5,TRUE)</f>
        <v>19.95</v>
      </c>
      <c r="G12553" s="8">
        <f t="shared" si="392"/>
        <v>99.75</v>
      </c>
      <c r="H12553" s="8">
        <f>VLOOKUP(C12553,Products!$A$2:$F$20,6,TRUE)</f>
        <v>7.4499999999999993</v>
      </c>
      <c r="I12553" s="8">
        <f t="shared" si="393"/>
        <v>37.25</v>
      </c>
      <c r="J12553" s="42">
        <f>VLOOKUP(B12553,Invoices!A:I,9,TRUE)</f>
        <v>2022</v>
      </c>
    </row>
    <row r="12554" spans="1:10" x14ac:dyDescent="0.15">
      <c r="A12554" t="s">
        <v>15914</v>
      </c>
      <c r="B12554" t="s">
        <v>2577</v>
      </c>
      <c r="C12554" t="s">
        <v>93</v>
      </c>
      <c r="D12554" t="s">
        <v>76</v>
      </c>
      <c r="E12554">
        <v>3</v>
      </c>
      <c r="F12554" s="8">
        <f>VLOOKUP(C12554,Products!$A$2:$E$20,5,TRUE)</f>
        <v>9.9499999999999993</v>
      </c>
      <c r="G12554" s="8">
        <f t="shared" si="392"/>
        <v>29.849999999999998</v>
      </c>
      <c r="H12554" s="8">
        <f>VLOOKUP(C12554,Products!$A$2:$F$20,6,TRUE)</f>
        <v>1.9499999999999993</v>
      </c>
      <c r="I12554" s="8">
        <f t="shared" si="393"/>
        <v>5.8499999999999979</v>
      </c>
      <c r="J12554" s="42">
        <f>VLOOKUP(B12554,Invoices!A:I,9,TRUE)</f>
        <v>2022</v>
      </c>
    </row>
    <row r="12555" spans="1:10" x14ac:dyDescent="0.15">
      <c r="A12555" t="s">
        <v>15915</v>
      </c>
      <c r="B12555" t="s">
        <v>2577</v>
      </c>
      <c r="C12555" t="s">
        <v>104</v>
      </c>
      <c r="D12555" t="s">
        <v>71</v>
      </c>
      <c r="E12555">
        <v>1</v>
      </c>
      <c r="F12555" s="8">
        <f>VLOOKUP(C12555,Products!$A$2:$E$20,5,TRUE)</f>
        <v>2.95</v>
      </c>
      <c r="G12555" s="8">
        <f t="shared" si="392"/>
        <v>2.95</v>
      </c>
      <c r="H12555" s="8">
        <f>VLOOKUP(C12555,Products!$A$2:$F$20,6,TRUE)</f>
        <v>1.1500000000000001</v>
      </c>
      <c r="I12555" s="8">
        <f t="shared" si="393"/>
        <v>1.1500000000000001</v>
      </c>
      <c r="J12555" s="42">
        <f>VLOOKUP(B12555,Invoices!A:I,9,TRUE)</f>
        <v>2022</v>
      </c>
    </row>
    <row r="12556" spans="1:10" x14ac:dyDescent="0.15">
      <c r="A12556" t="s">
        <v>15916</v>
      </c>
      <c r="B12556" t="s">
        <v>2578</v>
      </c>
      <c r="C12556" t="s">
        <v>88</v>
      </c>
      <c r="D12556" t="s">
        <v>85</v>
      </c>
      <c r="E12556">
        <v>20</v>
      </c>
      <c r="F12556" s="8">
        <f>VLOOKUP(C12556,Products!$A$2:$E$20,5,TRUE)</f>
        <v>8.9499999999999993</v>
      </c>
      <c r="G12556" s="8">
        <f t="shared" si="392"/>
        <v>179</v>
      </c>
      <c r="H12556" s="8">
        <f>VLOOKUP(C12556,Products!$A$2:$F$20,6,TRUE)</f>
        <v>5.6999999999999993</v>
      </c>
      <c r="I12556" s="8">
        <f t="shared" si="393"/>
        <v>113.99999999999999</v>
      </c>
      <c r="J12556" s="42">
        <f>VLOOKUP(B12556,Invoices!A:I,9,TRUE)</f>
        <v>2022</v>
      </c>
    </row>
    <row r="12557" spans="1:10" x14ac:dyDescent="0.15">
      <c r="A12557" t="s">
        <v>15917</v>
      </c>
      <c r="B12557" t="s">
        <v>2578</v>
      </c>
      <c r="C12557" t="s">
        <v>104</v>
      </c>
      <c r="D12557" t="s">
        <v>71</v>
      </c>
      <c r="E12557">
        <v>3</v>
      </c>
      <c r="F12557" s="8">
        <f>VLOOKUP(C12557,Products!$A$2:$E$20,5,TRUE)</f>
        <v>2.95</v>
      </c>
      <c r="G12557" s="8">
        <f t="shared" si="392"/>
        <v>8.8500000000000014</v>
      </c>
      <c r="H12557" s="8">
        <f>VLOOKUP(C12557,Products!$A$2:$F$20,6,TRUE)</f>
        <v>1.1500000000000001</v>
      </c>
      <c r="I12557" s="8">
        <f t="shared" si="393"/>
        <v>3.45</v>
      </c>
      <c r="J12557" s="42">
        <f>VLOOKUP(B12557,Invoices!A:I,9,TRUE)</f>
        <v>2022</v>
      </c>
    </row>
    <row r="12558" spans="1:10" x14ac:dyDescent="0.15">
      <c r="A12558" t="s">
        <v>15918</v>
      </c>
      <c r="B12558" t="s">
        <v>2578</v>
      </c>
      <c r="C12558" t="s">
        <v>97</v>
      </c>
      <c r="D12558" t="s">
        <v>74</v>
      </c>
      <c r="E12558">
        <v>1</v>
      </c>
      <c r="F12558" s="8">
        <f>VLOOKUP(C12558,Products!$A$2:$E$20,5,TRUE)</f>
        <v>1.5</v>
      </c>
      <c r="G12558" s="8">
        <f t="shared" si="392"/>
        <v>1.5</v>
      </c>
      <c r="H12558" s="8">
        <f>VLOOKUP(C12558,Products!$A$2:$F$20,6,TRUE)</f>
        <v>0.5</v>
      </c>
      <c r="I12558" s="8">
        <f t="shared" si="393"/>
        <v>0.5</v>
      </c>
      <c r="J12558" s="42">
        <f>VLOOKUP(B12558,Invoices!A:I,9,TRUE)</f>
        <v>2022</v>
      </c>
    </row>
    <row r="12559" spans="1:10" x14ac:dyDescent="0.15">
      <c r="A12559" t="s">
        <v>15919</v>
      </c>
      <c r="B12559" t="s">
        <v>2578</v>
      </c>
      <c r="C12559" t="s">
        <v>101</v>
      </c>
      <c r="D12559" t="s">
        <v>69</v>
      </c>
      <c r="E12559">
        <v>1</v>
      </c>
      <c r="F12559" s="8">
        <f>VLOOKUP(C12559,Products!$A$2:$E$20,5,TRUE)</f>
        <v>129.94999999999999</v>
      </c>
      <c r="G12559" s="8">
        <f t="shared" si="392"/>
        <v>129.94999999999999</v>
      </c>
      <c r="H12559" s="8">
        <f>VLOOKUP(C12559,Products!$A$2:$F$20,6,TRUE)</f>
        <v>40.449999999999989</v>
      </c>
      <c r="I12559" s="8">
        <f t="shared" si="393"/>
        <v>40.449999999999989</v>
      </c>
      <c r="J12559" s="42">
        <f>VLOOKUP(B12559,Invoices!A:I,9,TRUE)</f>
        <v>2022</v>
      </c>
    </row>
    <row r="12560" spans="1:10" x14ac:dyDescent="0.15">
      <c r="A12560" t="s">
        <v>15920</v>
      </c>
      <c r="B12560" t="s">
        <v>2578</v>
      </c>
      <c r="C12560" t="s">
        <v>103</v>
      </c>
      <c r="D12560" t="s">
        <v>77</v>
      </c>
      <c r="E12560">
        <v>50</v>
      </c>
      <c r="F12560" s="8">
        <f>VLOOKUP(C12560,Products!$A$2:$E$20,5,TRUE)</f>
        <v>8.9499999999999993</v>
      </c>
      <c r="G12560" s="8">
        <f t="shared" si="392"/>
        <v>447.49999999999994</v>
      </c>
      <c r="H12560" s="8">
        <f>VLOOKUP(C12560,Products!$A$2:$F$20,6,TRUE)</f>
        <v>3.1999999999999993</v>
      </c>
      <c r="I12560" s="8">
        <f t="shared" si="393"/>
        <v>159.99999999999997</v>
      </c>
      <c r="J12560" s="42">
        <f>VLOOKUP(B12560,Invoices!A:I,9,TRUE)</f>
        <v>2022</v>
      </c>
    </row>
    <row r="12561" spans="1:10" x14ac:dyDescent="0.15">
      <c r="A12561" t="s">
        <v>15921</v>
      </c>
      <c r="B12561" t="s">
        <v>2579</v>
      </c>
      <c r="C12561" t="s">
        <v>95</v>
      </c>
      <c r="D12561" t="s">
        <v>73</v>
      </c>
      <c r="E12561">
        <v>3</v>
      </c>
      <c r="F12561" s="8">
        <f>VLOOKUP(C12561,Products!$A$2:$E$20,5,TRUE)</f>
        <v>12.95</v>
      </c>
      <c r="G12561" s="8">
        <f t="shared" si="392"/>
        <v>38.849999999999994</v>
      </c>
      <c r="H12561" s="8">
        <f>VLOOKUP(C12561,Products!$A$2:$F$20,6,TRUE)</f>
        <v>4.1999999999999993</v>
      </c>
      <c r="I12561" s="8">
        <f t="shared" si="393"/>
        <v>12.599999999999998</v>
      </c>
      <c r="J12561" s="42">
        <f>VLOOKUP(B12561,Invoices!A:I,9,TRUE)</f>
        <v>2022</v>
      </c>
    </row>
    <row r="12562" spans="1:10" x14ac:dyDescent="0.15">
      <c r="A12562" t="s">
        <v>15922</v>
      </c>
      <c r="B12562" t="s">
        <v>2580</v>
      </c>
      <c r="C12562" t="s">
        <v>90</v>
      </c>
      <c r="D12562" t="s">
        <v>72</v>
      </c>
      <c r="E12562">
        <v>50</v>
      </c>
      <c r="F12562" s="8">
        <f>VLOOKUP(C12562,Products!$A$2:$E$20,5,TRUE)</f>
        <v>8.9499999999999993</v>
      </c>
      <c r="G12562" s="8">
        <f t="shared" si="392"/>
        <v>447.49999999999994</v>
      </c>
      <c r="H12562" s="8">
        <f>VLOOKUP(C12562,Products!$A$2:$F$20,6,TRUE)</f>
        <v>5.6999999999999993</v>
      </c>
      <c r="I12562" s="8">
        <f t="shared" si="393"/>
        <v>284.99999999999994</v>
      </c>
      <c r="J12562" s="42">
        <f>VLOOKUP(B12562,Invoices!A:I,9,TRUE)</f>
        <v>2022</v>
      </c>
    </row>
    <row r="12563" spans="1:10" x14ac:dyDescent="0.15">
      <c r="A12563" t="s">
        <v>15923</v>
      </c>
      <c r="B12563" t="s">
        <v>2580</v>
      </c>
      <c r="C12563" t="s">
        <v>87</v>
      </c>
      <c r="D12563" t="s">
        <v>68</v>
      </c>
      <c r="E12563">
        <v>9</v>
      </c>
      <c r="F12563" s="8">
        <f>VLOOKUP(C12563,Products!$A$2:$E$20,5,TRUE)</f>
        <v>19.95</v>
      </c>
      <c r="G12563" s="8">
        <f t="shared" si="392"/>
        <v>179.54999999999998</v>
      </c>
      <c r="H12563" s="8">
        <f>VLOOKUP(C12563,Products!$A$2:$F$20,6,TRUE)</f>
        <v>7.4499999999999993</v>
      </c>
      <c r="I12563" s="8">
        <f t="shared" si="393"/>
        <v>67.05</v>
      </c>
      <c r="J12563" s="42">
        <f>VLOOKUP(B12563,Invoices!A:I,9,TRUE)</f>
        <v>2022</v>
      </c>
    </row>
    <row r="12564" spans="1:10" x14ac:dyDescent="0.15">
      <c r="A12564" t="s">
        <v>15924</v>
      </c>
      <c r="B12564" t="s">
        <v>2581</v>
      </c>
      <c r="C12564" t="s">
        <v>88</v>
      </c>
      <c r="D12564" t="s">
        <v>85</v>
      </c>
      <c r="E12564">
        <v>100</v>
      </c>
      <c r="F12564" s="8">
        <f>VLOOKUP(C12564,Products!$A$2:$E$20,5,TRUE)</f>
        <v>8.9499999999999993</v>
      </c>
      <c r="G12564" s="8">
        <f t="shared" si="392"/>
        <v>894.99999999999989</v>
      </c>
      <c r="H12564" s="8">
        <f>VLOOKUP(C12564,Products!$A$2:$F$20,6,TRUE)</f>
        <v>5.6999999999999993</v>
      </c>
      <c r="I12564" s="8">
        <f t="shared" si="393"/>
        <v>569.99999999999989</v>
      </c>
      <c r="J12564" s="42">
        <f>VLOOKUP(B12564,Invoices!A:I,9,TRUE)</f>
        <v>2022</v>
      </c>
    </row>
    <row r="12565" spans="1:10" x14ac:dyDescent="0.15">
      <c r="A12565" t="s">
        <v>15925</v>
      </c>
      <c r="B12565" t="s">
        <v>2581</v>
      </c>
      <c r="C12565" t="s">
        <v>98</v>
      </c>
      <c r="D12565" t="s">
        <v>79</v>
      </c>
      <c r="E12565">
        <v>2</v>
      </c>
      <c r="F12565" s="8">
        <f>VLOOKUP(C12565,Products!$A$2:$E$20,5,TRUE)</f>
        <v>14.95</v>
      </c>
      <c r="G12565" s="8">
        <f t="shared" si="392"/>
        <v>29.9</v>
      </c>
      <c r="H12565" s="8">
        <f>VLOOKUP(C12565,Products!$A$2:$F$20,6,TRUE)</f>
        <v>3.0499999999999989</v>
      </c>
      <c r="I12565" s="8">
        <f t="shared" si="393"/>
        <v>6.0999999999999979</v>
      </c>
      <c r="J12565" s="42">
        <f>VLOOKUP(B12565,Invoices!A:I,9,TRUE)</f>
        <v>2022</v>
      </c>
    </row>
    <row r="12566" spans="1:10" x14ac:dyDescent="0.15">
      <c r="A12566" t="s">
        <v>15926</v>
      </c>
      <c r="B12566" t="s">
        <v>2581</v>
      </c>
      <c r="C12566" t="s">
        <v>102</v>
      </c>
      <c r="D12566" t="s">
        <v>83</v>
      </c>
      <c r="E12566">
        <v>2</v>
      </c>
      <c r="F12566" s="8">
        <f>VLOOKUP(C12566,Products!$A$2:$E$20,5,TRUE)</f>
        <v>29.95</v>
      </c>
      <c r="G12566" s="8">
        <f t="shared" si="392"/>
        <v>59.9</v>
      </c>
      <c r="H12566" s="8">
        <f>VLOOKUP(C12566,Products!$A$2:$F$20,6,TRUE)</f>
        <v>15</v>
      </c>
      <c r="I12566" s="8">
        <f t="shared" si="393"/>
        <v>30</v>
      </c>
      <c r="J12566" s="42">
        <f>VLOOKUP(B12566,Invoices!A:I,9,TRUE)</f>
        <v>2022</v>
      </c>
    </row>
    <row r="12567" spans="1:10" x14ac:dyDescent="0.15">
      <c r="A12567" t="s">
        <v>15927</v>
      </c>
      <c r="B12567" t="s">
        <v>2581</v>
      </c>
      <c r="C12567" t="s">
        <v>90</v>
      </c>
      <c r="D12567" t="s">
        <v>72</v>
      </c>
      <c r="E12567">
        <v>1</v>
      </c>
      <c r="F12567" s="8">
        <f>VLOOKUP(C12567,Products!$A$2:$E$20,5,TRUE)</f>
        <v>8.9499999999999993</v>
      </c>
      <c r="G12567" s="8">
        <f t="shared" si="392"/>
        <v>8.9499999999999993</v>
      </c>
      <c r="H12567" s="8">
        <f>VLOOKUP(C12567,Products!$A$2:$F$20,6,TRUE)</f>
        <v>5.6999999999999993</v>
      </c>
      <c r="I12567" s="8">
        <f t="shared" si="393"/>
        <v>5.6999999999999993</v>
      </c>
      <c r="J12567" s="42">
        <f>VLOOKUP(B12567,Invoices!A:I,9,TRUE)</f>
        <v>2022</v>
      </c>
    </row>
    <row r="12568" spans="1:10" x14ac:dyDescent="0.15">
      <c r="A12568" t="s">
        <v>15928</v>
      </c>
      <c r="B12568" t="s">
        <v>2581</v>
      </c>
      <c r="C12568" t="s">
        <v>97</v>
      </c>
      <c r="D12568" t="s">
        <v>74</v>
      </c>
      <c r="E12568">
        <v>1</v>
      </c>
      <c r="F12568" s="8">
        <f>VLOOKUP(C12568,Products!$A$2:$E$20,5,TRUE)</f>
        <v>1.5</v>
      </c>
      <c r="G12568" s="8">
        <f t="shared" si="392"/>
        <v>1.5</v>
      </c>
      <c r="H12568" s="8">
        <f>VLOOKUP(C12568,Products!$A$2:$F$20,6,TRUE)</f>
        <v>0.5</v>
      </c>
      <c r="I12568" s="8">
        <f t="shared" si="393"/>
        <v>0.5</v>
      </c>
      <c r="J12568" s="42">
        <f>VLOOKUP(B12568,Invoices!A:I,9,TRUE)</f>
        <v>2022</v>
      </c>
    </row>
    <row r="12569" spans="1:10" x14ac:dyDescent="0.15">
      <c r="A12569" t="s">
        <v>15929</v>
      </c>
      <c r="B12569" t="s">
        <v>2581</v>
      </c>
      <c r="C12569" t="s">
        <v>103</v>
      </c>
      <c r="D12569" t="s">
        <v>77</v>
      </c>
      <c r="E12569">
        <v>1</v>
      </c>
      <c r="F12569" s="8">
        <f>VLOOKUP(C12569,Products!$A$2:$E$20,5,TRUE)</f>
        <v>8.9499999999999993</v>
      </c>
      <c r="G12569" s="8">
        <f t="shared" si="392"/>
        <v>8.9499999999999993</v>
      </c>
      <c r="H12569" s="8">
        <f>VLOOKUP(C12569,Products!$A$2:$F$20,6,TRUE)</f>
        <v>3.1999999999999993</v>
      </c>
      <c r="I12569" s="8">
        <f t="shared" si="393"/>
        <v>3.1999999999999993</v>
      </c>
      <c r="J12569" s="42">
        <f>VLOOKUP(B12569,Invoices!A:I,9,TRUE)</f>
        <v>2022</v>
      </c>
    </row>
    <row r="12570" spans="1:10" x14ac:dyDescent="0.15">
      <c r="A12570" t="s">
        <v>15930</v>
      </c>
      <c r="B12570" t="s">
        <v>2581</v>
      </c>
      <c r="C12570" t="s">
        <v>105</v>
      </c>
      <c r="D12570" t="s">
        <v>81</v>
      </c>
      <c r="E12570">
        <v>4</v>
      </c>
      <c r="F12570" s="8">
        <f>VLOOKUP(C12570,Products!$A$2:$E$20,5,TRUE)</f>
        <v>8.9499999999999993</v>
      </c>
      <c r="G12570" s="8">
        <f t="shared" si="392"/>
        <v>35.799999999999997</v>
      </c>
      <c r="H12570" s="8">
        <f>VLOOKUP(C12570,Products!$A$2:$F$20,6,TRUE)</f>
        <v>3.1999999999999993</v>
      </c>
      <c r="I12570" s="8">
        <f t="shared" si="393"/>
        <v>12.799999999999997</v>
      </c>
      <c r="J12570" s="42">
        <f>VLOOKUP(B12570,Invoices!A:I,9,TRUE)</f>
        <v>2022</v>
      </c>
    </row>
    <row r="12571" spans="1:10" x14ac:dyDescent="0.15">
      <c r="A12571" t="s">
        <v>15931</v>
      </c>
      <c r="B12571" t="s">
        <v>2581</v>
      </c>
      <c r="C12571" t="s">
        <v>89</v>
      </c>
      <c r="D12571" t="s">
        <v>80</v>
      </c>
      <c r="E12571">
        <v>2</v>
      </c>
      <c r="F12571" s="8">
        <f>VLOOKUP(C12571,Products!$A$2:$E$20,5,TRUE)</f>
        <v>15.95</v>
      </c>
      <c r="G12571" s="8">
        <f t="shared" si="392"/>
        <v>31.9</v>
      </c>
      <c r="H12571" s="8">
        <f>VLOOKUP(C12571,Products!$A$2:$F$20,6,TRUE)</f>
        <v>6</v>
      </c>
      <c r="I12571" s="8">
        <f t="shared" si="393"/>
        <v>12</v>
      </c>
      <c r="J12571" s="42">
        <f>VLOOKUP(B12571,Invoices!A:I,9,TRUE)</f>
        <v>2022</v>
      </c>
    </row>
    <row r="12572" spans="1:10" x14ac:dyDescent="0.15">
      <c r="A12572" t="s">
        <v>15932</v>
      </c>
      <c r="B12572" t="s">
        <v>2581</v>
      </c>
      <c r="C12572" t="s">
        <v>87</v>
      </c>
      <c r="D12572" t="s">
        <v>68</v>
      </c>
      <c r="E12572">
        <v>5</v>
      </c>
      <c r="F12572" s="8">
        <f>VLOOKUP(C12572,Products!$A$2:$E$20,5,TRUE)</f>
        <v>19.95</v>
      </c>
      <c r="G12572" s="8">
        <f t="shared" si="392"/>
        <v>99.75</v>
      </c>
      <c r="H12572" s="8">
        <f>VLOOKUP(C12572,Products!$A$2:$F$20,6,TRUE)</f>
        <v>7.4499999999999993</v>
      </c>
      <c r="I12572" s="8">
        <f t="shared" si="393"/>
        <v>37.25</v>
      </c>
      <c r="J12572" s="42">
        <f>VLOOKUP(B12572,Invoices!A:I,9,TRUE)</f>
        <v>2022</v>
      </c>
    </row>
    <row r="12573" spans="1:10" x14ac:dyDescent="0.15">
      <c r="A12573" t="s">
        <v>15933</v>
      </c>
      <c r="B12573" t="s">
        <v>2581</v>
      </c>
      <c r="C12573" t="s">
        <v>93</v>
      </c>
      <c r="D12573" t="s">
        <v>76</v>
      </c>
      <c r="E12573">
        <v>1</v>
      </c>
      <c r="F12573" s="8">
        <f>VLOOKUP(C12573,Products!$A$2:$E$20,5,TRUE)</f>
        <v>9.9499999999999993</v>
      </c>
      <c r="G12573" s="8">
        <f t="shared" si="392"/>
        <v>9.9499999999999993</v>
      </c>
      <c r="H12573" s="8">
        <f>VLOOKUP(C12573,Products!$A$2:$F$20,6,TRUE)</f>
        <v>1.9499999999999993</v>
      </c>
      <c r="I12573" s="8">
        <f t="shared" si="393"/>
        <v>1.9499999999999993</v>
      </c>
      <c r="J12573" s="42">
        <f>VLOOKUP(B12573,Invoices!A:I,9,TRUE)</f>
        <v>2022</v>
      </c>
    </row>
    <row r="12574" spans="1:10" x14ac:dyDescent="0.15">
      <c r="A12574" t="s">
        <v>15934</v>
      </c>
      <c r="B12574" t="s">
        <v>2581</v>
      </c>
      <c r="C12574" t="s">
        <v>95</v>
      </c>
      <c r="D12574" t="s">
        <v>73</v>
      </c>
      <c r="E12574">
        <v>2</v>
      </c>
      <c r="F12574" s="8">
        <f>VLOOKUP(C12574,Products!$A$2:$E$20,5,TRUE)</f>
        <v>12.95</v>
      </c>
      <c r="G12574" s="8">
        <f t="shared" si="392"/>
        <v>25.9</v>
      </c>
      <c r="H12574" s="8">
        <f>VLOOKUP(C12574,Products!$A$2:$F$20,6,TRUE)</f>
        <v>4.1999999999999993</v>
      </c>
      <c r="I12574" s="8">
        <f t="shared" si="393"/>
        <v>8.3999999999999986</v>
      </c>
      <c r="J12574" s="42">
        <f>VLOOKUP(B12574,Invoices!A:I,9,TRUE)</f>
        <v>2022</v>
      </c>
    </row>
    <row r="12575" spans="1:10" x14ac:dyDescent="0.15">
      <c r="A12575" t="s">
        <v>15935</v>
      </c>
      <c r="B12575" t="s">
        <v>2581</v>
      </c>
      <c r="C12575" t="s">
        <v>99</v>
      </c>
      <c r="D12575" t="s">
        <v>84</v>
      </c>
      <c r="E12575">
        <v>1</v>
      </c>
      <c r="F12575" s="8">
        <f>VLOOKUP(C12575,Products!$A$2:$E$20,5,TRUE)</f>
        <v>3.5</v>
      </c>
      <c r="G12575" s="8">
        <f t="shared" si="392"/>
        <v>3.5</v>
      </c>
      <c r="H12575" s="8">
        <f>VLOOKUP(C12575,Products!$A$2:$F$20,6,TRUE)</f>
        <v>0.54999999999999982</v>
      </c>
      <c r="I12575" s="8">
        <f t="shared" si="393"/>
        <v>0.54999999999999982</v>
      </c>
      <c r="J12575" s="42">
        <f>VLOOKUP(B12575,Invoices!A:I,9,TRUE)</f>
        <v>2022</v>
      </c>
    </row>
    <row r="12576" spans="1:10" x14ac:dyDescent="0.15">
      <c r="A12576" t="s">
        <v>15936</v>
      </c>
      <c r="B12576" t="s">
        <v>2581</v>
      </c>
      <c r="C12576" t="s">
        <v>96</v>
      </c>
      <c r="D12576" t="s">
        <v>75</v>
      </c>
      <c r="E12576">
        <v>1</v>
      </c>
      <c r="F12576" s="8">
        <f>VLOOKUP(C12576,Products!$A$2:$E$20,5,TRUE)</f>
        <v>79.95</v>
      </c>
      <c r="G12576" s="8">
        <f t="shared" si="392"/>
        <v>79.95</v>
      </c>
      <c r="H12576" s="8">
        <f>VLOOKUP(C12576,Products!$A$2:$F$20,6,TRUE)</f>
        <v>27.950000000000003</v>
      </c>
      <c r="I12576" s="8">
        <f t="shared" si="393"/>
        <v>27.950000000000003</v>
      </c>
      <c r="J12576" s="42">
        <f>VLOOKUP(B12576,Invoices!A:I,9,TRUE)</f>
        <v>2022</v>
      </c>
    </row>
    <row r="12577" spans="1:10" x14ac:dyDescent="0.15">
      <c r="A12577" t="s">
        <v>15937</v>
      </c>
      <c r="B12577" t="s">
        <v>2581</v>
      </c>
      <c r="C12577" t="s">
        <v>104</v>
      </c>
      <c r="D12577" t="s">
        <v>71</v>
      </c>
      <c r="E12577">
        <v>2</v>
      </c>
      <c r="F12577" s="8">
        <f>VLOOKUP(C12577,Products!$A$2:$E$20,5,TRUE)</f>
        <v>2.95</v>
      </c>
      <c r="G12577" s="8">
        <f t="shared" si="392"/>
        <v>5.9</v>
      </c>
      <c r="H12577" s="8">
        <f>VLOOKUP(C12577,Products!$A$2:$F$20,6,TRUE)</f>
        <v>1.1500000000000001</v>
      </c>
      <c r="I12577" s="8">
        <f t="shared" si="393"/>
        <v>2.3000000000000003</v>
      </c>
      <c r="J12577" s="42">
        <f>VLOOKUP(B12577,Invoices!A:I,9,TRUE)</f>
        <v>2022</v>
      </c>
    </row>
    <row r="12578" spans="1:10" x14ac:dyDescent="0.15">
      <c r="A12578" t="s">
        <v>15938</v>
      </c>
      <c r="B12578" t="s">
        <v>2581</v>
      </c>
      <c r="C12578" t="s">
        <v>101</v>
      </c>
      <c r="D12578" t="s">
        <v>69</v>
      </c>
      <c r="E12578">
        <v>2</v>
      </c>
      <c r="F12578" s="8">
        <f>VLOOKUP(C12578,Products!$A$2:$E$20,5,TRUE)</f>
        <v>129.94999999999999</v>
      </c>
      <c r="G12578" s="8">
        <f t="shared" si="392"/>
        <v>259.89999999999998</v>
      </c>
      <c r="H12578" s="8">
        <f>VLOOKUP(C12578,Products!$A$2:$F$20,6,TRUE)</f>
        <v>40.449999999999989</v>
      </c>
      <c r="I12578" s="8">
        <f t="shared" si="393"/>
        <v>80.899999999999977</v>
      </c>
      <c r="J12578" s="42">
        <f>VLOOKUP(B12578,Invoices!A:I,9,TRUE)</f>
        <v>2022</v>
      </c>
    </row>
    <row r="12579" spans="1:10" x14ac:dyDescent="0.15">
      <c r="A12579" t="s">
        <v>15939</v>
      </c>
      <c r="B12579" t="s">
        <v>2581</v>
      </c>
      <c r="C12579" t="s">
        <v>94</v>
      </c>
      <c r="D12579" t="s">
        <v>86</v>
      </c>
      <c r="E12579">
        <v>2</v>
      </c>
      <c r="F12579" s="8">
        <f>VLOOKUP(C12579,Products!$A$2:$E$20,5,TRUE)</f>
        <v>3.5</v>
      </c>
      <c r="G12579" s="8">
        <f t="shared" si="392"/>
        <v>7</v>
      </c>
      <c r="H12579" s="8">
        <f>VLOOKUP(C12579,Products!$A$2:$F$20,6,TRUE)</f>
        <v>0.54999999999999982</v>
      </c>
      <c r="I12579" s="8">
        <f t="shared" si="393"/>
        <v>1.0999999999999996</v>
      </c>
      <c r="J12579" s="42">
        <f>VLOOKUP(B12579,Invoices!A:I,9,TRUE)</f>
        <v>2022</v>
      </c>
    </row>
    <row r="12580" spans="1:10" x14ac:dyDescent="0.15">
      <c r="A12580" t="s">
        <v>15940</v>
      </c>
      <c r="B12580" t="s">
        <v>2581</v>
      </c>
      <c r="C12580" t="s">
        <v>92</v>
      </c>
      <c r="D12580" t="s">
        <v>82</v>
      </c>
      <c r="E12580">
        <v>1</v>
      </c>
      <c r="F12580" s="8">
        <f>VLOOKUP(C12580,Products!$A$2:$E$20,5,TRUE)</f>
        <v>19.95</v>
      </c>
      <c r="G12580" s="8">
        <f t="shared" si="392"/>
        <v>19.95</v>
      </c>
      <c r="H12580" s="8">
        <f>VLOOKUP(C12580,Products!$A$2:$F$20,6,TRUE)</f>
        <v>7.4499999999999993</v>
      </c>
      <c r="I12580" s="8">
        <f t="shared" si="393"/>
        <v>7.4499999999999993</v>
      </c>
      <c r="J12580" s="42">
        <f>VLOOKUP(B12580,Invoices!A:I,9,TRUE)</f>
        <v>2022</v>
      </c>
    </row>
    <row r="12581" spans="1:10" x14ac:dyDescent="0.15">
      <c r="A12581" t="s">
        <v>15941</v>
      </c>
      <c r="B12581" t="s">
        <v>2582</v>
      </c>
      <c r="C12581" t="s">
        <v>105</v>
      </c>
      <c r="D12581" t="s">
        <v>81</v>
      </c>
      <c r="E12581">
        <v>1</v>
      </c>
      <c r="F12581" s="8">
        <f>VLOOKUP(C12581,Products!$A$2:$E$20,5,TRUE)</f>
        <v>8.9499999999999993</v>
      </c>
      <c r="G12581" s="8">
        <f t="shared" si="392"/>
        <v>8.9499999999999993</v>
      </c>
      <c r="H12581" s="8">
        <f>VLOOKUP(C12581,Products!$A$2:$F$20,6,TRUE)</f>
        <v>3.1999999999999993</v>
      </c>
      <c r="I12581" s="8">
        <f t="shared" si="393"/>
        <v>3.1999999999999993</v>
      </c>
      <c r="J12581" s="42">
        <f>VLOOKUP(B12581,Invoices!A:I,9,TRUE)</f>
        <v>2022</v>
      </c>
    </row>
    <row r="12582" spans="1:10" x14ac:dyDescent="0.15">
      <c r="A12582" t="s">
        <v>15942</v>
      </c>
      <c r="B12582" t="s">
        <v>2582</v>
      </c>
      <c r="C12582" t="s">
        <v>99</v>
      </c>
      <c r="D12582" t="s">
        <v>84</v>
      </c>
      <c r="E12582">
        <v>10</v>
      </c>
      <c r="F12582" s="8">
        <f>VLOOKUP(C12582,Products!$A$2:$E$20,5,TRUE)</f>
        <v>3.5</v>
      </c>
      <c r="G12582" s="8">
        <f t="shared" si="392"/>
        <v>35</v>
      </c>
      <c r="H12582" s="8">
        <f>VLOOKUP(C12582,Products!$A$2:$F$20,6,TRUE)</f>
        <v>0.54999999999999982</v>
      </c>
      <c r="I12582" s="8">
        <f t="shared" si="393"/>
        <v>5.4999999999999982</v>
      </c>
      <c r="J12582" s="42">
        <f>VLOOKUP(B12582,Invoices!A:I,9,TRUE)</f>
        <v>2022</v>
      </c>
    </row>
    <row r="12583" spans="1:10" x14ac:dyDescent="0.15">
      <c r="A12583" t="s">
        <v>15943</v>
      </c>
      <c r="B12583" t="s">
        <v>2583</v>
      </c>
      <c r="C12583" t="s">
        <v>105</v>
      </c>
      <c r="D12583" t="s">
        <v>81</v>
      </c>
      <c r="E12583">
        <v>4</v>
      </c>
      <c r="F12583" s="8">
        <f>VLOOKUP(C12583,Products!$A$2:$E$20,5,TRUE)</f>
        <v>8.9499999999999993</v>
      </c>
      <c r="G12583" s="8">
        <f t="shared" si="392"/>
        <v>35.799999999999997</v>
      </c>
      <c r="H12583" s="8">
        <f>VLOOKUP(C12583,Products!$A$2:$F$20,6,TRUE)</f>
        <v>3.1999999999999993</v>
      </c>
      <c r="I12583" s="8">
        <f t="shared" si="393"/>
        <v>12.799999999999997</v>
      </c>
      <c r="J12583" s="42">
        <f>VLOOKUP(B12583,Invoices!A:I,9,TRUE)</f>
        <v>2022</v>
      </c>
    </row>
    <row r="12584" spans="1:10" x14ac:dyDescent="0.15">
      <c r="A12584" t="s">
        <v>15944</v>
      </c>
      <c r="B12584" t="s">
        <v>2583</v>
      </c>
      <c r="C12584" t="s">
        <v>96</v>
      </c>
      <c r="D12584" t="s">
        <v>75</v>
      </c>
      <c r="E12584">
        <v>1</v>
      </c>
      <c r="F12584" s="8">
        <f>VLOOKUP(C12584,Products!$A$2:$E$20,5,TRUE)</f>
        <v>79.95</v>
      </c>
      <c r="G12584" s="8">
        <f t="shared" si="392"/>
        <v>79.95</v>
      </c>
      <c r="H12584" s="8">
        <f>VLOOKUP(C12584,Products!$A$2:$F$20,6,TRUE)</f>
        <v>27.950000000000003</v>
      </c>
      <c r="I12584" s="8">
        <f t="shared" si="393"/>
        <v>27.950000000000003</v>
      </c>
      <c r="J12584" s="42">
        <f>VLOOKUP(B12584,Invoices!A:I,9,TRUE)</f>
        <v>2022</v>
      </c>
    </row>
    <row r="12585" spans="1:10" x14ac:dyDescent="0.15">
      <c r="A12585" t="s">
        <v>15945</v>
      </c>
      <c r="B12585" t="s">
        <v>2583</v>
      </c>
      <c r="C12585" t="s">
        <v>94</v>
      </c>
      <c r="D12585" t="s">
        <v>86</v>
      </c>
      <c r="E12585">
        <v>2</v>
      </c>
      <c r="F12585" s="8">
        <f>VLOOKUP(C12585,Products!$A$2:$E$20,5,TRUE)</f>
        <v>3.5</v>
      </c>
      <c r="G12585" s="8">
        <f t="shared" si="392"/>
        <v>7</v>
      </c>
      <c r="H12585" s="8">
        <f>VLOOKUP(C12585,Products!$A$2:$F$20,6,TRUE)</f>
        <v>0.54999999999999982</v>
      </c>
      <c r="I12585" s="8">
        <f t="shared" si="393"/>
        <v>1.0999999999999996</v>
      </c>
      <c r="J12585" s="42">
        <f>VLOOKUP(B12585,Invoices!A:I,9,TRUE)</f>
        <v>2022</v>
      </c>
    </row>
    <row r="12586" spans="1:10" x14ac:dyDescent="0.15">
      <c r="A12586" t="s">
        <v>15946</v>
      </c>
      <c r="B12586" t="s">
        <v>2584</v>
      </c>
      <c r="C12586" t="s">
        <v>104</v>
      </c>
      <c r="D12586" t="s">
        <v>71</v>
      </c>
      <c r="E12586">
        <v>10</v>
      </c>
      <c r="F12586" s="8">
        <f>VLOOKUP(C12586,Products!$A$2:$E$20,5,TRUE)</f>
        <v>2.95</v>
      </c>
      <c r="G12586" s="8">
        <f t="shared" si="392"/>
        <v>29.5</v>
      </c>
      <c r="H12586" s="8">
        <f>VLOOKUP(C12586,Products!$A$2:$F$20,6,TRUE)</f>
        <v>1.1500000000000001</v>
      </c>
      <c r="I12586" s="8">
        <f t="shared" si="393"/>
        <v>11.500000000000002</v>
      </c>
      <c r="J12586" s="42">
        <f>VLOOKUP(B12586,Invoices!A:I,9,TRUE)</f>
        <v>2022</v>
      </c>
    </row>
    <row r="12587" spans="1:10" x14ac:dyDescent="0.15">
      <c r="A12587" t="s">
        <v>15947</v>
      </c>
      <c r="B12587" t="s">
        <v>2584</v>
      </c>
      <c r="C12587" t="s">
        <v>93</v>
      </c>
      <c r="D12587" t="s">
        <v>76</v>
      </c>
      <c r="E12587">
        <v>24</v>
      </c>
      <c r="F12587" s="8">
        <f>VLOOKUP(C12587,Products!$A$2:$E$20,5,TRUE)</f>
        <v>9.9499999999999993</v>
      </c>
      <c r="G12587" s="8">
        <f t="shared" si="392"/>
        <v>238.79999999999998</v>
      </c>
      <c r="H12587" s="8">
        <f>VLOOKUP(C12587,Products!$A$2:$F$20,6,TRUE)</f>
        <v>1.9499999999999993</v>
      </c>
      <c r="I12587" s="8">
        <f t="shared" si="393"/>
        <v>46.799999999999983</v>
      </c>
      <c r="J12587" s="42">
        <f>VLOOKUP(B12587,Invoices!A:I,9,TRUE)</f>
        <v>2022</v>
      </c>
    </row>
    <row r="12588" spans="1:10" x14ac:dyDescent="0.15">
      <c r="A12588" t="s">
        <v>15948</v>
      </c>
      <c r="B12588" t="s">
        <v>2584</v>
      </c>
      <c r="C12588" t="s">
        <v>103</v>
      </c>
      <c r="D12588" t="s">
        <v>77</v>
      </c>
      <c r="E12588">
        <v>12</v>
      </c>
      <c r="F12588" s="8">
        <f>VLOOKUP(C12588,Products!$A$2:$E$20,5,TRUE)</f>
        <v>8.9499999999999993</v>
      </c>
      <c r="G12588" s="8">
        <f t="shared" si="392"/>
        <v>107.39999999999999</v>
      </c>
      <c r="H12588" s="8">
        <f>VLOOKUP(C12588,Products!$A$2:$F$20,6,TRUE)</f>
        <v>3.1999999999999993</v>
      </c>
      <c r="I12588" s="8">
        <f t="shared" si="393"/>
        <v>38.399999999999991</v>
      </c>
      <c r="J12588" s="42">
        <f>VLOOKUP(B12588,Invoices!A:I,9,TRUE)</f>
        <v>2022</v>
      </c>
    </row>
    <row r="12589" spans="1:10" x14ac:dyDescent="0.15">
      <c r="A12589" t="s">
        <v>15949</v>
      </c>
      <c r="B12589" t="s">
        <v>2584</v>
      </c>
      <c r="C12589" t="s">
        <v>98</v>
      </c>
      <c r="D12589" t="s">
        <v>79</v>
      </c>
      <c r="E12589">
        <v>10</v>
      </c>
      <c r="F12589" s="8">
        <f>VLOOKUP(C12589,Products!$A$2:$E$20,5,TRUE)</f>
        <v>14.95</v>
      </c>
      <c r="G12589" s="8">
        <f t="shared" si="392"/>
        <v>149.5</v>
      </c>
      <c r="H12589" s="8">
        <f>VLOOKUP(C12589,Products!$A$2:$F$20,6,TRUE)</f>
        <v>3.0499999999999989</v>
      </c>
      <c r="I12589" s="8">
        <f t="shared" si="393"/>
        <v>30.499999999999989</v>
      </c>
      <c r="J12589" s="42">
        <f>VLOOKUP(B12589,Invoices!A:I,9,TRUE)</f>
        <v>2022</v>
      </c>
    </row>
    <row r="12590" spans="1:10" x14ac:dyDescent="0.15">
      <c r="A12590" t="s">
        <v>15950</v>
      </c>
      <c r="B12590" t="s">
        <v>2585</v>
      </c>
      <c r="C12590" t="s">
        <v>103</v>
      </c>
      <c r="D12590" t="s">
        <v>77</v>
      </c>
      <c r="E12590">
        <v>5</v>
      </c>
      <c r="F12590" s="8">
        <f>VLOOKUP(C12590,Products!$A$2:$E$20,5,TRUE)</f>
        <v>8.9499999999999993</v>
      </c>
      <c r="G12590" s="8">
        <f t="shared" si="392"/>
        <v>44.75</v>
      </c>
      <c r="H12590" s="8">
        <f>VLOOKUP(C12590,Products!$A$2:$F$20,6,TRUE)</f>
        <v>3.1999999999999993</v>
      </c>
      <c r="I12590" s="8">
        <f t="shared" si="393"/>
        <v>15.999999999999996</v>
      </c>
      <c r="J12590" s="42">
        <f>VLOOKUP(B12590,Invoices!A:I,9,TRUE)</f>
        <v>2022</v>
      </c>
    </row>
    <row r="12591" spans="1:10" x14ac:dyDescent="0.15">
      <c r="A12591" t="s">
        <v>15951</v>
      </c>
      <c r="B12591" t="s">
        <v>2585</v>
      </c>
      <c r="C12591" t="s">
        <v>90</v>
      </c>
      <c r="D12591" t="s">
        <v>72</v>
      </c>
      <c r="E12591">
        <v>1</v>
      </c>
      <c r="F12591" s="8">
        <f>VLOOKUP(C12591,Products!$A$2:$E$20,5,TRUE)</f>
        <v>8.9499999999999993</v>
      </c>
      <c r="G12591" s="8">
        <f t="shared" si="392"/>
        <v>8.9499999999999993</v>
      </c>
      <c r="H12591" s="8">
        <f>VLOOKUP(C12591,Products!$A$2:$F$20,6,TRUE)</f>
        <v>5.6999999999999993</v>
      </c>
      <c r="I12591" s="8">
        <f t="shared" si="393"/>
        <v>5.6999999999999993</v>
      </c>
      <c r="J12591" s="42">
        <f>VLOOKUP(B12591,Invoices!A:I,9,TRUE)</f>
        <v>2022</v>
      </c>
    </row>
    <row r="12592" spans="1:10" x14ac:dyDescent="0.15">
      <c r="A12592" t="s">
        <v>15952</v>
      </c>
      <c r="B12592" t="s">
        <v>2585</v>
      </c>
      <c r="C12592" t="s">
        <v>94</v>
      </c>
      <c r="D12592" t="s">
        <v>86</v>
      </c>
      <c r="E12592">
        <v>8</v>
      </c>
      <c r="F12592" s="8">
        <f>VLOOKUP(C12592,Products!$A$2:$E$20,5,TRUE)</f>
        <v>3.5</v>
      </c>
      <c r="G12592" s="8">
        <f t="shared" si="392"/>
        <v>28</v>
      </c>
      <c r="H12592" s="8">
        <f>VLOOKUP(C12592,Products!$A$2:$F$20,6,TRUE)</f>
        <v>0.54999999999999982</v>
      </c>
      <c r="I12592" s="8">
        <f t="shared" si="393"/>
        <v>4.3999999999999986</v>
      </c>
      <c r="J12592" s="42">
        <f>VLOOKUP(B12592,Invoices!A:I,9,TRUE)</f>
        <v>2022</v>
      </c>
    </row>
    <row r="12593" spans="1:10" x14ac:dyDescent="0.15">
      <c r="A12593" t="s">
        <v>15953</v>
      </c>
      <c r="B12593" t="s">
        <v>2585</v>
      </c>
      <c r="C12593" t="s">
        <v>91</v>
      </c>
      <c r="D12593" t="s">
        <v>70</v>
      </c>
      <c r="E12593">
        <v>7</v>
      </c>
      <c r="F12593" s="8">
        <f>VLOOKUP(C12593,Products!$A$2:$E$20,5,TRUE)</f>
        <v>49.95</v>
      </c>
      <c r="G12593" s="8">
        <f t="shared" si="392"/>
        <v>349.65000000000003</v>
      </c>
      <c r="H12593" s="8">
        <f>VLOOKUP(C12593,Products!$A$2:$F$20,6,TRUE)</f>
        <v>21.200000000000003</v>
      </c>
      <c r="I12593" s="8">
        <f t="shared" si="393"/>
        <v>148.40000000000003</v>
      </c>
      <c r="J12593" s="42">
        <f>VLOOKUP(B12593,Invoices!A:I,9,TRUE)</f>
        <v>2022</v>
      </c>
    </row>
    <row r="12594" spans="1:10" x14ac:dyDescent="0.15">
      <c r="A12594" t="s">
        <v>15954</v>
      </c>
      <c r="B12594" t="s">
        <v>2585</v>
      </c>
      <c r="C12594" t="s">
        <v>101</v>
      </c>
      <c r="D12594" t="s">
        <v>69</v>
      </c>
      <c r="E12594">
        <v>20</v>
      </c>
      <c r="F12594" s="8">
        <f>VLOOKUP(C12594,Products!$A$2:$E$20,5,TRUE)</f>
        <v>129.94999999999999</v>
      </c>
      <c r="G12594" s="8">
        <f t="shared" si="392"/>
        <v>2599</v>
      </c>
      <c r="H12594" s="8">
        <f>VLOOKUP(C12594,Products!$A$2:$F$20,6,TRUE)</f>
        <v>40.449999999999989</v>
      </c>
      <c r="I12594" s="8">
        <f t="shared" si="393"/>
        <v>808.99999999999977</v>
      </c>
      <c r="J12594" s="42">
        <f>VLOOKUP(B12594,Invoices!A:I,9,TRUE)</f>
        <v>2022</v>
      </c>
    </row>
    <row r="12595" spans="1:10" x14ac:dyDescent="0.15">
      <c r="A12595" t="s">
        <v>15955</v>
      </c>
      <c r="B12595" t="s">
        <v>2585</v>
      </c>
      <c r="C12595" t="s">
        <v>92</v>
      </c>
      <c r="D12595" t="s">
        <v>82</v>
      </c>
      <c r="E12595">
        <v>2</v>
      </c>
      <c r="F12595" s="8">
        <f>VLOOKUP(C12595,Products!$A$2:$E$20,5,TRUE)</f>
        <v>19.95</v>
      </c>
      <c r="G12595" s="8">
        <f t="shared" si="392"/>
        <v>39.9</v>
      </c>
      <c r="H12595" s="8">
        <f>VLOOKUP(C12595,Products!$A$2:$F$20,6,TRUE)</f>
        <v>7.4499999999999993</v>
      </c>
      <c r="I12595" s="8">
        <f t="shared" si="393"/>
        <v>14.899999999999999</v>
      </c>
      <c r="J12595" s="42">
        <f>VLOOKUP(B12595,Invoices!A:I,9,TRUE)</f>
        <v>2022</v>
      </c>
    </row>
    <row r="12596" spans="1:10" x14ac:dyDescent="0.15">
      <c r="A12596" t="s">
        <v>15956</v>
      </c>
      <c r="B12596" t="s">
        <v>2585</v>
      </c>
      <c r="C12596" t="s">
        <v>88</v>
      </c>
      <c r="D12596" t="s">
        <v>85</v>
      </c>
      <c r="E12596">
        <v>3</v>
      </c>
      <c r="F12596" s="8">
        <f>VLOOKUP(C12596,Products!$A$2:$E$20,5,TRUE)</f>
        <v>8.9499999999999993</v>
      </c>
      <c r="G12596" s="8">
        <f t="shared" si="392"/>
        <v>26.849999999999998</v>
      </c>
      <c r="H12596" s="8">
        <f>VLOOKUP(C12596,Products!$A$2:$F$20,6,TRUE)</f>
        <v>5.6999999999999993</v>
      </c>
      <c r="I12596" s="8">
        <f t="shared" si="393"/>
        <v>17.099999999999998</v>
      </c>
      <c r="J12596" s="42">
        <f>VLOOKUP(B12596,Invoices!A:I,9,TRUE)</f>
        <v>2022</v>
      </c>
    </row>
    <row r="12597" spans="1:10" x14ac:dyDescent="0.15">
      <c r="A12597" t="s">
        <v>15957</v>
      </c>
      <c r="B12597" t="s">
        <v>2585</v>
      </c>
      <c r="C12597" t="s">
        <v>95</v>
      </c>
      <c r="D12597" t="s">
        <v>73</v>
      </c>
      <c r="E12597">
        <v>1</v>
      </c>
      <c r="F12597" s="8">
        <f>VLOOKUP(C12597,Products!$A$2:$E$20,5,TRUE)</f>
        <v>12.95</v>
      </c>
      <c r="G12597" s="8">
        <f t="shared" si="392"/>
        <v>12.95</v>
      </c>
      <c r="H12597" s="8">
        <f>VLOOKUP(C12597,Products!$A$2:$F$20,6,TRUE)</f>
        <v>4.1999999999999993</v>
      </c>
      <c r="I12597" s="8">
        <f t="shared" si="393"/>
        <v>4.1999999999999993</v>
      </c>
      <c r="J12597" s="42">
        <f>VLOOKUP(B12597,Invoices!A:I,9,TRUE)</f>
        <v>2022</v>
      </c>
    </row>
    <row r="12598" spans="1:10" x14ac:dyDescent="0.15">
      <c r="A12598" t="s">
        <v>15958</v>
      </c>
      <c r="B12598" t="s">
        <v>2585</v>
      </c>
      <c r="C12598" t="s">
        <v>96</v>
      </c>
      <c r="D12598" t="s">
        <v>75</v>
      </c>
      <c r="E12598">
        <v>1</v>
      </c>
      <c r="F12598" s="8">
        <f>VLOOKUP(C12598,Products!$A$2:$E$20,5,TRUE)</f>
        <v>79.95</v>
      </c>
      <c r="G12598" s="8">
        <f t="shared" si="392"/>
        <v>79.95</v>
      </c>
      <c r="H12598" s="8">
        <f>VLOOKUP(C12598,Products!$A$2:$F$20,6,TRUE)</f>
        <v>27.950000000000003</v>
      </c>
      <c r="I12598" s="8">
        <f t="shared" si="393"/>
        <v>27.950000000000003</v>
      </c>
      <c r="J12598" s="42">
        <f>VLOOKUP(B12598,Invoices!A:I,9,TRUE)</f>
        <v>2022</v>
      </c>
    </row>
    <row r="12599" spans="1:10" x14ac:dyDescent="0.15">
      <c r="A12599" t="s">
        <v>15959</v>
      </c>
      <c r="B12599" t="s">
        <v>2585</v>
      </c>
      <c r="C12599" t="s">
        <v>100</v>
      </c>
      <c r="D12599" t="s">
        <v>78</v>
      </c>
      <c r="E12599">
        <v>30</v>
      </c>
      <c r="F12599" s="8">
        <f>VLOOKUP(C12599,Products!$A$2:$E$20,5,TRUE)</f>
        <v>49.95</v>
      </c>
      <c r="G12599" s="8">
        <f t="shared" si="392"/>
        <v>1498.5</v>
      </c>
      <c r="H12599" s="8">
        <f>VLOOKUP(C12599,Products!$A$2:$F$20,6,TRUE)</f>
        <v>19.950000000000003</v>
      </c>
      <c r="I12599" s="8">
        <f t="shared" si="393"/>
        <v>598.50000000000011</v>
      </c>
      <c r="J12599" s="42">
        <f>VLOOKUP(B12599,Invoices!A:I,9,TRUE)</f>
        <v>2022</v>
      </c>
    </row>
    <row r="12600" spans="1:10" x14ac:dyDescent="0.15">
      <c r="A12600" t="s">
        <v>15960</v>
      </c>
      <c r="B12600" t="s">
        <v>2585</v>
      </c>
      <c r="C12600" t="s">
        <v>93</v>
      </c>
      <c r="D12600" t="s">
        <v>76</v>
      </c>
      <c r="E12600">
        <v>1</v>
      </c>
      <c r="F12600" s="8">
        <f>VLOOKUP(C12600,Products!$A$2:$E$20,5,TRUE)</f>
        <v>9.9499999999999993</v>
      </c>
      <c r="G12600" s="8">
        <f t="shared" si="392"/>
        <v>9.9499999999999993</v>
      </c>
      <c r="H12600" s="8">
        <f>VLOOKUP(C12600,Products!$A$2:$F$20,6,TRUE)</f>
        <v>1.9499999999999993</v>
      </c>
      <c r="I12600" s="8">
        <f t="shared" si="393"/>
        <v>1.9499999999999993</v>
      </c>
      <c r="J12600" s="42">
        <f>VLOOKUP(B12600,Invoices!A:I,9,TRUE)</f>
        <v>2022</v>
      </c>
    </row>
    <row r="12601" spans="1:10" x14ac:dyDescent="0.15">
      <c r="A12601" t="s">
        <v>15961</v>
      </c>
      <c r="B12601" t="s">
        <v>2585</v>
      </c>
      <c r="C12601" t="s">
        <v>102</v>
      </c>
      <c r="D12601" t="s">
        <v>83</v>
      </c>
      <c r="E12601">
        <v>12</v>
      </c>
      <c r="F12601" s="8">
        <f>VLOOKUP(C12601,Products!$A$2:$E$20,5,TRUE)</f>
        <v>29.95</v>
      </c>
      <c r="G12601" s="8">
        <f t="shared" si="392"/>
        <v>359.4</v>
      </c>
      <c r="H12601" s="8">
        <f>VLOOKUP(C12601,Products!$A$2:$F$20,6,TRUE)</f>
        <v>15</v>
      </c>
      <c r="I12601" s="8">
        <f t="shared" si="393"/>
        <v>180</v>
      </c>
      <c r="J12601" s="42">
        <f>VLOOKUP(B12601,Invoices!A:I,9,TRUE)</f>
        <v>2022</v>
      </c>
    </row>
    <row r="12602" spans="1:10" x14ac:dyDescent="0.15">
      <c r="A12602" t="s">
        <v>15962</v>
      </c>
      <c r="B12602" t="s">
        <v>2585</v>
      </c>
      <c r="C12602" t="s">
        <v>98</v>
      </c>
      <c r="D12602" t="s">
        <v>79</v>
      </c>
      <c r="E12602">
        <v>25</v>
      </c>
      <c r="F12602" s="8">
        <f>VLOOKUP(C12602,Products!$A$2:$E$20,5,TRUE)</f>
        <v>14.95</v>
      </c>
      <c r="G12602" s="8">
        <f t="shared" si="392"/>
        <v>373.75</v>
      </c>
      <c r="H12602" s="8">
        <f>VLOOKUP(C12602,Products!$A$2:$F$20,6,TRUE)</f>
        <v>3.0499999999999989</v>
      </c>
      <c r="I12602" s="8">
        <f t="shared" si="393"/>
        <v>76.249999999999972</v>
      </c>
      <c r="J12602" s="42">
        <f>VLOOKUP(B12602,Invoices!A:I,9,TRUE)</f>
        <v>2022</v>
      </c>
    </row>
    <row r="12603" spans="1:10" x14ac:dyDescent="0.15">
      <c r="A12603" t="s">
        <v>15963</v>
      </c>
      <c r="B12603" t="s">
        <v>2585</v>
      </c>
      <c r="C12603" t="s">
        <v>104</v>
      </c>
      <c r="D12603" t="s">
        <v>71</v>
      </c>
      <c r="E12603">
        <v>20</v>
      </c>
      <c r="F12603" s="8">
        <f>VLOOKUP(C12603,Products!$A$2:$E$20,5,TRUE)</f>
        <v>2.95</v>
      </c>
      <c r="G12603" s="8">
        <f t="shared" si="392"/>
        <v>59</v>
      </c>
      <c r="H12603" s="8">
        <f>VLOOKUP(C12603,Products!$A$2:$F$20,6,TRUE)</f>
        <v>1.1500000000000001</v>
      </c>
      <c r="I12603" s="8">
        <f t="shared" si="393"/>
        <v>23.000000000000004</v>
      </c>
      <c r="J12603" s="42">
        <f>VLOOKUP(B12603,Invoices!A:I,9,TRUE)</f>
        <v>2022</v>
      </c>
    </row>
    <row r="12604" spans="1:10" x14ac:dyDescent="0.15">
      <c r="A12604" t="s">
        <v>15964</v>
      </c>
      <c r="B12604" t="s">
        <v>2585</v>
      </c>
      <c r="C12604" t="s">
        <v>105</v>
      </c>
      <c r="D12604" t="s">
        <v>81</v>
      </c>
      <c r="E12604">
        <v>24</v>
      </c>
      <c r="F12604" s="8">
        <f>VLOOKUP(C12604,Products!$A$2:$E$20,5,TRUE)</f>
        <v>8.9499999999999993</v>
      </c>
      <c r="G12604" s="8">
        <f t="shared" si="392"/>
        <v>214.79999999999998</v>
      </c>
      <c r="H12604" s="8">
        <f>VLOOKUP(C12604,Products!$A$2:$F$20,6,TRUE)</f>
        <v>3.1999999999999993</v>
      </c>
      <c r="I12604" s="8">
        <f t="shared" si="393"/>
        <v>76.799999999999983</v>
      </c>
      <c r="J12604" s="42">
        <f>VLOOKUP(B12604,Invoices!A:I,9,TRUE)</f>
        <v>2022</v>
      </c>
    </row>
    <row r="12605" spans="1:10" x14ac:dyDescent="0.15">
      <c r="A12605" t="s">
        <v>15965</v>
      </c>
      <c r="B12605" t="s">
        <v>2585</v>
      </c>
      <c r="C12605" t="s">
        <v>97</v>
      </c>
      <c r="D12605" t="s">
        <v>74</v>
      </c>
      <c r="E12605">
        <v>50</v>
      </c>
      <c r="F12605" s="8">
        <f>VLOOKUP(C12605,Products!$A$2:$E$20,5,TRUE)</f>
        <v>1.5</v>
      </c>
      <c r="G12605" s="8">
        <f t="shared" si="392"/>
        <v>75</v>
      </c>
      <c r="H12605" s="8">
        <f>VLOOKUP(C12605,Products!$A$2:$F$20,6,TRUE)</f>
        <v>0.5</v>
      </c>
      <c r="I12605" s="8">
        <f t="shared" si="393"/>
        <v>25</v>
      </c>
      <c r="J12605" s="42">
        <f>VLOOKUP(B12605,Invoices!A:I,9,TRUE)</f>
        <v>2022</v>
      </c>
    </row>
    <row r="12606" spans="1:10" x14ac:dyDescent="0.15">
      <c r="A12606" t="s">
        <v>15966</v>
      </c>
      <c r="B12606" t="s">
        <v>2585</v>
      </c>
      <c r="C12606" t="s">
        <v>89</v>
      </c>
      <c r="D12606" t="s">
        <v>80</v>
      </c>
      <c r="E12606">
        <v>4</v>
      </c>
      <c r="F12606" s="8">
        <f>VLOOKUP(C12606,Products!$A$2:$E$20,5,TRUE)</f>
        <v>15.95</v>
      </c>
      <c r="G12606" s="8">
        <f t="shared" si="392"/>
        <v>63.8</v>
      </c>
      <c r="H12606" s="8">
        <f>VLOOKUP(C12606,Products!$A$2:$F$20,6,TRUE)</f>
        <v>6</v>
      </c>
      <c r="I12606" s="8">
        <f t="shared" si="393"/>
        <v>24</v>
      </c>
      <c r="J12606" s="42">
        <f>VLOOKUP(B12606,Invoices!A:I,9,TRUE)</f>
        <v>2022</v>
      </c>
    </row>
    <row r="12607" spans="1:10" x14ac:dyDescent="0.15">
      <c r="A12607" t="s">
        <v>15967</v>
      </c>
      <c r="B12607" t="s">
        <v>2585</v>
      </c>
      <c r="C12607" t="s">
        <v>100</v>
      </c>
      <c r="D12607" t="s">
        <v>78</v>
      </c>
      <c r="E12607">
        <v>3</v>
      </c>
      <c r="F12607" s="8">
        <f>VLOOKUP(C12607,Products!$A$2:$E$20,5,TRUE)</f>
        <v>49.95</v>
      </c>
      <c r="G12607" s="8">
        <f t="shared" si="392"/>
        <v>149.85000000000002</v>
      </c>
      <c r="H12607" s="8">
        <f>VLOOKUP(C12607,Products!$A$2:$F$20,6,TRUE)</f>
        <v>19.950000000000003</v>
      </c>
      <c r="I12607" s="8">
        <f t="shared" si="393"/>
        <v>59.850000000000009</v>
      </c>
      <c r="J12607" s="42">
        <f>VLOOKUP(B12607,Invoices!A:I,9,TRUE)</f>
        <v>2022</v>
      </c>
    </row>
    <row r="12608" spans="1:10" x14ac:dyDescent="0.15">
      <c r="A12608" t="s">
        <v>15968</v>
      </c>
      <c r="B12608" t="s">
        <v>2586</v>
      </c>
      <c r="C12608" t="s">
        <v>99</v>
      </c>
      <c r="D12608" t="s">
        <v>84</v>
      </c>
      <c r="E12608">
        <v>1</v>
      </c>
      <c r="F12608" s="8">
        <f>VLOOKUP(C12608,Products!$A$2:$E$20,5,TRUE)</f>
        <v>3.5</v>
      </c>
      <c r="G12608" s="8">
        <f t="shared" si="392"/>
        <v>3.5</v>
      </c>
      <c r="H12608" s="8">
        <f>VLOOKUP(C12608,Products!$A$2:$F$20,6,TRUE)</f>
        <v>0.54999999999999982</v>
      </c>
      <c r="I12608" s="8">
        <f t="shared" si="393"/>
        <v>0.54999999999999982</v>
      </c>
      <c r="J12608" s="42">
        <f>VLOOKUP(B12608,Invoices!A:I,9,TRUE)</f>
        <v>2022</v>
      </c>
    </row>
    <row r="12609" spans="1:10" x14ac:dyDescent="0.15">
      <c r="A12609" t="s">
        <v>15969</v>
      </c>
      <c r="B12609" t="s">
        <v>2586</v>
      </c>
      <c r="C12609" t="s">
        <v>89</v>
      </c>
      <c r="D12609" t="s">
        <v>80</v>
      </c>
      <c r="E12609">
        <v>1</v>
      </c>
      <c r="F12609" s="8">
        <f>VLOOKUP(C12609,Products!$A$2:$E$20,5,TRUE)</f>
        <v>15.95</v>
      </c>
      <c r="G12609" s="8">
        <f t="shared" si="392"/>
        <v>15.95</v>
      </c>
      <c r="H12609" s="8">
        <f>VLOOKUP(C12609,Products!$A$2:$F$20,6,TRUE)</f>
        <v>6</v>
      </c>
      <c r="I12609" s="8">
        <f t="shared" si="393"/>
        <v>6</v>
      </c>
      <c r="J12609" s="42">
        <f>VLOOKUP(B12609,Invoices!A:I,9,TRUE)</f>
        <v>2022</v>
      </c>
    </row>
    <row r="12610" spans="1:10" x14ac:dyDescent="0.15">
      <c r="A12610" t="s">
        <v>15970</v>
      </c>
      <c r="B12610" t="s">
        <v>2586</v>
      </c>
      <c r="C12610" t="s">
        <v>100</v>
      </c>
      <c r="D12610" t="s">
        <v>78</v>
      </c>
      <c r="E12610">
        <v>20</v>
      </c>
      <c r="F12610" s="8">
        <f>VLOOKUP(C12610,Products!$A$2:$E$20,5,TRUE)</f>
        <v>49.95</v>
      </c>
      <c r="G12610" s="8">
        <f t="shared" si="392"/>
        <v>999</v>
      </c>
      <c r="H12610" s="8">
        <f>VLOOKUP(C12610,Products!$A$2:$F$20,6,TRUE)</f>
        <v>19.950000000000003</v>
      </c>
      <c r="I12610" s="8">
        <f t="shared" si="393"/>
        <v>399.00000000000006</v>
      </c>
      <c r="J12610" s="42">
        <f>VLOOKUP(B12610,Invoices!A:I,9,TRUE)</f>
        <v>2022</v>
      </c>
    </row>
    <row r="12611" spans="1:10" x14ac:dyDescent="0.15">
      <c r="A12611" t="s">
        <v>15971</v>
      </c>
      <c r="B12611" t="s">
        <v>2587</v>
      </c>
      <c r="C12611" t="s">
        <v>96</v>
      </c>
      <c r="D12611" t="s">
        <v>75</v>
      </c>
      <c r="E12611">
        <v>4</v>
      </c>
      <c r="F12611" s="8">
        <f>VLOOKUP(C12611,Products!$A$2:$E$20,5,TRUE)</f>
        <v>79.95</v>
      </c>
      <c r="G12611" s="8">
        <f t="shared" ref="G12611:G12674" si="394">F12611*E12611</f>
        <v>319.8</v>
      </c>
      <c r="H12611" s="8">
        <f>VLOOKUP(C12611,Products!$A$2:$F$20,6,TRUE)</f>
        <v>27.950000000000003</v>
      </c>
      <c r="I12611" s="8">
        <f t="shared" ref="I12611:I12674" si="395">H12611*E12611</f>
        <v>111.80000000000001</v>
      </c>
      <c r="J12611" s="42">
        <f>VLOOKUP(B12611,Invoices!A:I,9,TRUE)</f>
        <v>2022</v>
      </c>
    </row>
    <row r="12612" spans="1:10" x14ac:dyDescent="0.15">
      <c r="A12612" t="s">
        <v>15972</v>
      </c>
      <c r="B12612" t="s">
        <v>2588</v>
      </c>
      <c r="C12612" t="s">
        <v>96</v>
      </c>
      <c r="D12612" t="s">
        <v>75</v>
      </c>
      <c r="E12612">
        <v>6</v>
      </c>
      <c r="F12612" s="8">
        <f>VLOOKUP(C12612,Products!$A$2:$E$20,5,TRUE)</f>
        <v>79.95</v>
      </c>
      <c r="G12612" s="8">
        <f t="shared" si="394"/>
        <v>479.70000000000005</v>
      </c>
      <c r="H12612" s="8">
        <f>VLOOKUP(C12612,Products!$A$2:$F$20,6,TRUE)</f>
        <v>27.950000000000003</v>
      </c>
      <c r="I12612" s="8">
        <f t="shared" si="395"/>
        <v>167.70000000000002</v>
      </c>
      <c r="J12612" s="42">
        <f>VLOOKUP(B12612,Invoices!A:I,9,TRUE)</f>
        <v>2022</v>
      </c>
    </row>
    <row r="12613" spans="1:10" x14ac:dyDescent="0.15">
      <c r="A12613" t="s">
        <v>15973</v>
      </c>
      <c r="B12613" t="s">
        <v>2589</v>
      </c>
      <c r="C12613" t="s">
        <v>89</v>
      </c>
      <c r="D12613" t="s">
        <v>80</v>
      </c>
      <c r="E12613">
        <v>7</v>
      </c>
      <c r="F12613" s="8">
        <f>VLOOKUP(C12613,Products!$A$2:$E$20,5,TRUE)</f>
        <v>15.95</v>
      </c>
      <c r="G12613" s="8">
        <f t="shared" si="394"/>
        <v>111.64999999999999</v>
      </c>
      <c r="H12613" s="8">
        <f>VLOOKUP(C12613,Products!$A$2:$F$20,6,TRUE)</f>
        <v>6</v>
      </c>
      <c r="I12613" s="8">
        <f t="shared" si="395"/>
        <v>42</v>
      </c>
      <c r="J12613" s="42">
        <f>VLOOKUP(B12613,Invoices!A:I,9,TRUE)</f>
        <v>2022</v>
      </c>
    </row>
    <row r="12614" spans="1:10" x14ac:dyDescent="0.15">
      <c r="A12614" t="s">
        <v>15974</v>
      </c>
      <c r="B12614" t="s">
        <v>2589</v>
      </c>
      <c r="C12614" t="s">
        <v>92</v>
      </c>
      <c r="D12614" t="s">
        <v>82</v>
      </c>
      <c r="E12614">
        <v>4</v>
      </c>
      <c r="F12614" s="8">
        <f>VLOOKUP(C12614,Products!$A$2:$E$20,5,TRUE)</f>
        <v>19.95</v>
      </c>
      <c r="G12614" s="8">
        <f t="shared" si="394"/>
        <v>79.8</v>
      </c>
      <c r="H12614" s="8">
        <f>VLOOKUP(C12614,Products!$A$2:$F$20,6,TRUE)</f>
        <v>7.4499999999999993</v>
      </c>
      <c r="I12614" s="8">
        <f t="shared" si="395"/>
        <v>29.799999999999997</v>
      </c>
      <c r="J12614" s="42">
        <f>VLOOKUP(B12614,Invoices!A:I,9,TRUE)</f>
        <v>2022</v>
      </c>
    </row>
    <row r="12615" spans="1:10" x14ac:dyDescent="0.15">
      <c r="A12615" t="s">
        <v>15975</v>
      </c>
      <c r="B12615" t="s">
        <v>2589</v>
      </c>
      <c r="C12615" t="s">
        <v>105</v>
      </c>
      <c r="D12615" t="s">
        <v>81</v>
      </c>
      <c r="E12615">
        <v>1</v>
      </c>
      <c r="F12615" s="8">
        <f>VLOOKUP(C12615,Products!$A$2:$E$20,5,TRUE)</f>
        <v>8.9499999999999993</v>
      </c>
      <c r="G12615" s="8">
        <f t="shared" si="394"/>
        <v>8.9499999999999993</v>
      </c>
      <c r="H12615" s="8">
        <f>VLOOKUP(C12615,Products!$A$2:$F$20,6,TRUE)</f>
        <v>3.1999999999999993</v>
      </c>
      <c r="I12615" s="8">
        <f t="shared" si="395"/>
        <v>3.1999999999999993</v>
      </c>
      <c r="J12615" s="42">
        <f>VLOOKUP(B12615,Invoices!A:I,9,TRUE)</f>
        <v>2022</v>
      </c>
    </row>
    <row r="12616" spans="1:10" x14ac:dyDescent="0.15">
      <c r="A12616" t="s">
        <v>15976</v>
      </c>
      <c r="B12616" t="s">
        <v>2590</v>
      </c>
      <c r="C12616" t="s">
        <v>105</v>
      </c>
      <c r="D12616" t="s">
        <v>81</v>
      </c>
      <c r="E12616">
        <v>7</v>
      </c>
      <c r="F12616" s="8">
        <f>VLOOKUP(C12616,Products!$A$2:$E$20,5,TRUE)</f>
        <v>8.9499999999999993</v>
      </c>
      <c r="G12616" s="8">
        <f t="shared" si="394"/>
        <v>62.649999999999991</v>
      </c>
      <c r="H12616" s="8">
        <f>VLOOKUP(C12616,Products!$A$2:$F$20,6,TRUE)</f>
        <v>3.1999999999999993</v>
      </c>
      <c r="I12616" s="8">
        <f t="shared" si="395"/>
        <v>22.399999999999995</v>
      </c>
      <c r="J12616" s="42">
        <f>VLOOKUP(B12616,Invoices!A:I,9,TRUE)</f>
        <v>2022</v>
      </c>
    </row>
    <row r="12617" spans="1:10" x14ac:dyDescent="0.15">
      <c r="A12617" t="s">
        <v>15977</v>
      </c>
      <c r="B12617" t="s">
        <v>2591</v>
      </c>
      <c r="C12617" t="s">
        <v>91</v>
      </c>
      <c r="D12617" t="s">
        <v>70</v>
      </c>
      <c r="E12617">
        <v>3</v>
      </c>
      <c r="F12617" s="8">
        <f>VLOOKUP(C12617,Products!$A$2:$E$20,5,TRUE)</f>
        <v>49.95</v>
      </c>
      <c r="G12617" s="8">
        <f t="shared" si="394"/>
        <v>149.85000000000002</v>
      </c>
      <c r="H12617" s="8">
        <f>VLOOKUP(C12617,Products!$A$2:$F$20,6,TRUE)</f>
        <v>21.200000000000003</v>
      </c>
      <c r="I12617" s="8">
        <f t="shared" si="395"/>
        <v>63.600000000000009</v>
      </c>
      <c r="J12617" s="42">
        <f>VLOOKUP(B12617,Invoices!A:I,9,TRUE)</f>
        <v>2022</v>
      </c>
    </row>
    <row r="12618" spans="1:10" x14ac:dyDescent="0.15">
      <c r="A12618" t="s">
        <v>15978</v>
      </c>
      <c r="B12618" t="s">
        <v>2591</v>
      </c>
      <c r="C12618" t="s">
        <v>98</v>
      </c>
      <c r="D12618" t="s">
        <v>79</v>
      </c>
      <c r="E12618">
        <v>10</v>
      </c>
      <c r="F12618" s="8">
        <f>VLOOKUP(C12618,Products!$A$2:$E$20,5,TRUE)</f>
        <v>14.95</v>
      </c>
      <c r="G12618" s="8">
        <f t="shared" si="394"/>
        <v>149.5</v>
      </c>
      <c r="H12618" s="8">
        <f>VLOOKUP(C12618,Products!$A$2:$F$20,6,TRUE)</f>
        <v>3.0499999999999989</v>
      </c>
      <c r="I12618" s="8">
        <f t="shared" si="395"/>
        <v>30.499999999999989</v>
      </c>
      <c r="J12618" s="42">
        <f>VLOOKUP(B12618,Invoices!A:I,9,TRUE)</f>
        <v>2022</v>
      </c>
    </row>
    <row r="12619" spans="1:10" x14ac:dyDescent="0.15">
      <c r="A12619" t="s">
        <v>15979</v>
      </c>
      <c r="B12619" t="s">
        <v>2591</v>
      </c>
      <c r="C12619" t="s">
        <v>92</v>
      </c>
      <c r="D12619" t="s">
        <v>82</v>
      </c>
      <c r="E12619">
        <v>5</v>
      </c>
      <c r="F12619" s="8">
        <f>VLOOKUP(C12619,Products!$A$2:$E$20,5,TRUE)</f>
        <v>19.95</v>
      </c>
      <c r="G12619" s="8">
        <f t="shared" si="394"/>
        <v>99.75</v>
      </c>
      <c r="H12619" s="8">
        <f>VLOOKUP(C12619,Products!$A$2:$F$20,6,TRUE)</f>
        <v>7.4499999999999993</v>
      </c>
      <c r="I12619" s="8">
        <f t="shared" si="395"/>
        <v>37.25</v>
      </c>
      <c r="J12619" s="42">
        <f>VLOOKUP(B12619,Invoices!A:I,9,TRUE)</f>
        <v>2022</v>
      </c>
    </row>
    <row r="12620" spans="1:10" x14ac:dyDescent="0.15">
      <c r="A12620" t="s">
        <v>15980</v>
      </c>
      <c r="B12620" t="s">
        <v>2591</v>
      </c>
      <c r="C12620" t="s">
        <v>88</v>
      </c>
      <c r="D12620" t="s">
        <v>85</v>
      </c>
      <c r="E12620">
        <v>5</v>
      </c>
      <c r="F12620" s="8">
        <f>VLOOKUP(C12620,Products!$A$2:$E$20,5,TRUE)</f>
        <v>8.9499999999999993</v>
      </c>
      <c r="G12620" s="8">
        <f t="shared" si="394"/>
        <v>44.75</v>
      </c>
      <c r="H12620" s="8">
        <f>VLOOKUP(C12620,Products!$A$2:$F$20,6,TRUE)</f>
        <v>5.6999999999999993</v>
      </c>
      <c r="I12620" s="8">
        <f t="shared" si="395"/>
        <v>28.499999999999996</v>
      </c>
      <c r="J12620" s="42">
        <f>VLOOKUP(B12620,Invoices!A:I,9,TRUE)</f>
        <v>2022</v>
      </c>
    </row>
    <row r="12621" spans="1:10" x14ac:dyDescent="0.15">
      <c r="A12621" t="s">
        <v>15981</v>
      </c>
      <c r="B12621" t="s">
        <v>2591</v>
      </c>
      <c r="C12621" t="s">
        <v>102</v>
      </c>
      <c r="D12621" t="s">
        <v>83</v>
      </c>
      <c r="E12621">
        <v>1</v>
      </c>
      <c r="F12621" s="8">
        <f>VLOOKUP(C12621,Products!$A$2:$E$20,5,TRUE)</f>
        <v>29.95</v>
      </c>
      <c r="G12621" s="8">
        <f t="shared" si="394"/>
        <v>29.95</v>
      </c>
      <c r="H12621" s="8">
        <f>VLOOKUP(C12621,Products!$A$2:$F$20,6,TRUE)</f>
        <v>15</v>
      </c>
      <c r="I12621" s="8">
        <f t="shared" si="395"/>
        <v>15</v>
      </c>
      <c r="J12621" s="42">
        <f>VLOOKUP(B12621,Invoices!A:I,9,TRUE)</f>
        <v>2022</v>
      </c>
    </row>
    <row r="12622" spans="1:10" x14ac:dyDescent="0.15">
      <c r="A12622" t="s">
        <v>15982</v>
      </c>
      <c r="B12622" t="s">
        <v>2592</v>
      </c>
      <c r="C12622" t="s">
        <v>99</v>
      </c>
      <c r="D12622" t="s">
        <v>84</v>
      </c>
      <c r="E12622">
        <v>3</v>
      </c>
      <c r="F12622" s="8">
        <f>VLOOKUP(C12622,Products!$A$2:$E$20,5,TRUE)</f>
        <v>3.5</v>
      </c>
      <c r="G12622" s="8">
        <f t="shared" si="394"/>
        <v>10.5</v>
      </c>
      <c r="H12622" s="8">
        <f>VLOOKUP(C12622,Products!$A$2:$F$20,6,TRUE)</f>
        <v>0.54999999999999982</v>
      </c>
      <c r="I12622" s="8">
        <f t="shared" si="395"/>
        <v>1.6499999999999995</v>
      </c>
      <c r="J12622" s="42">
        <f>VLOOKUP(B12622,Invoices!A:I,9,TRUE)</f>
        <v>2022</v>
      </c>
    </row>
    <row r="12623" spans="1:10" x14ac:dyDescent="0.15">
      <c r="A12623" t="s">
        <v>15983</v>
      </c>
      <c r="B12623" t="s">
        <v>2593</v>
      </c>
      <c r="C12623" t="s">
        <v>99</v>
      </c>
      <c r="D12623" t="s">
        <v>84</v>
      </c>
      <c r="E12623">
        <v>24</v>
      </c>
      <c r="F12623" s="8">
        <f>VLOOKUP(C12623,Products!$A$2:$E$20,5,TRUE)</f>
        <v>3.5</v>
      </c>
      <c r="G12623" s="8">
        <f t="shared" si="394"/>
        <v>84</v>
      </c>
      <c r="H12623" s="8">
        <f>VLOOKUP(C12623,Products!$A$2:$F$20,6,TRUE)</f>
        <v>0.54999999999999982</v>
      </c>
      <c r="I12623" s="8">
        <f t="shared" si="395"/>
        <v>13.199999999999996</v>
      </c>
      <c r="J12623" s="42">
        <f>VLOOKUP(B12623,Invoices!A:I,9,TRUE)</f>
        <v>2022</v>
      </c>
    </row>
    <row r="12624" spans="1:10" x14ac:dyDescent="0.15">
      <c r="A12624" t="s">
        <v>15984</v>
      </c>
      <c r="B12624" t="s">
        <v>2594</v>
      </c>
      <c r="C12624" t="s">
        <v>90</v>
      </c>
      <c r="D12624" t="s">
        <v>72</v>
      </c>
      <c r="E12624">
        <v>50</v>
      </c>
      <c r="F12624" s="8">
        <f>VLOOKUP(C12624,Products!$A$2:$E$20,5,TRUE)</f>
        <v>8.9499999999999993</v>
      </c>
      <c r="G12624" s="8">
        <f t="shared" si="394"/>
        <v>447.49999999999994</v>
      </c>
      <c r="H12624" s="8">
        <f>VLOOKUP(C12624,Products!$A$2:$F$20,6,TRUE)</f>
        <v>5.6999999999999993</v>
      </c>
      <c r="I12624" s="8">
        <f t="shared" si="395"/>
        <v>284.99999999999994</v>
      </c>
      <c r="J12624" s="42">
        <f>VLOOKUP(B12624,Invoices!A:I,9,TRUE)</f>
        <v>2022</v>
      </c>
    </row>
    <row r="12625" spans="1:10" x14ac:dyDescent="0.15">
      <c r="A12625" t="s">
        <v>15985</v>
      </c>
      <c r="B12625" t="s">
        <v>2595</v>
      </c>
      <c r="C12625" t="s">
        <v>98</v>
      </c>
      <c r="D12625" t="s">
        <v>79</v>
      </c>
      <c r="E12625">
        <v>4</v>
      </c>
      <c r="F12625" s="8">
        <f>VLOOKUP(C12625,Products!$A$2:$E$20,5,TRUE)</f>
        <v>14.95</v>
      </c>
      <c r="G12625" s="8">
        <f t="shared" si="394"/>
        <v>59.8</v>
      </c>
      <c r="H12625" s="8">
        <f>VLOOKUP(C12625,Products!$A$2:$F$20,6,TRUE)</f>
        <v>3.0499999999999989</v>
      </c>
      <c r="I12625" s="8">
        <f t="shared" si="395"/>
        <v>12.199999999999996</v>
      </c>
      <c r="J12625" s="42">
        <f>VLOOKUP(B12625,Invoices!A:I,9,TRUE)</f>
        <v>2022</v>
      </c>
    </row>
    <row r="12626" spans="1:10" x14ac:dyDescent="0.15">
      <c r="A12626" t="s">
        <v>15986</v>
      </c>
      <c r="B12626" t="s">
        <v>2595</v>
      </c>
      <c r="C12626" t="s">
        <v>94</v>
      </c>
      <c r="D12626" t="s">
        <v>86</v>
      </c>
      <c r="E12626">
        <v>1</v>
      </c>
      <c r="F12626" s="8">
        <f>VLOOKUP(C12626,Products!$A$2:$E$20,5,TRUE)</f>
        <v>3.5</v>
      </c>
      <c r="G12626" s="8">
        <f t="shared" si="394"/>
        <v>3.5</v>
      </c>
      <c r="H12626" s="8">
        <f>VLOOKUP(C12626,Products!$A$2:$F$20,6,TRUE)</f>
        <v>0.54999999999999982</v>
      </c>
      <c r="I12626" s="8">
        <f t="shared" si="395"/>
        <v>0.54999999999999982</v>
      </c>
      <c r="J12626" s="42">
        <f>VLOOKUP(B12626,Invoices!A:I,9,TRUE)</f>
        <v>2022</v>
      </c>
    </row>
    <row r="12627" spans="1:10" x14ac:dyDescent="0.15">
      <c r="A12627" t="s">
        <v>15987</v>
      </c>
      <c r="B12627" t="s">
        <v>2595</v>
      </c>
      <c r="C12627" t="s">
        <v>105</v>
      </c>
      <c r="D12627" t="s">
        <v>81</v>
      </c>
      <c r="E12627">
        <v>4</v>
      </c>
      <c r="F12627" s="8">
        <f>VLOOKUP(C12627,Products!$A$2:$E$20,5,TRUE)</f>
        <v>8.9499999999999993</v>
      </c>
      <c r="G12627" s="8">
        <f t="shared" si="394"/>
        <v>35.799999999999997</v>
      </c>
      <c r="H12627" s="8">
        <f>VLOOKUP(C12627,Products!$A$2:$F$20,6,TRUE)</f>
        <v>3.1999999999999993</v>
      </c>
      <c r="I12627" s="8">
        <f t="shared" si="395"/>
        <v>12.799999999999997</v>
      </c>
      <c r="J12627" s="42">
        <f>VLOOKUP(B12627,Invoices!A:I,9,TRUE)</f>
        <v>2022</v>
      </c>
    </row>
    <row r="12628" spans="1:10" x14ac:dyDescent="0.15">
      <c r="A12628" t="s">
        <v>15988</v>
      </c>
      <c r="B12628" t="s">
        <v>2595</v>
      </c>
      <c r="C12628" t="s">
        <v>104</v>
      </c>
      <c r="D12628" t="s">
        <v>71</v>
      </c>
      <c r="E12628">
        <v>30</v>
      </c>
      <c r="F12628" s="8">
        <f>VLOOKUP(C12628,Products!$A$2:$E$20,5,TRUE)</f>
        <v>2.95</v>
      </c>
      <c r="G12628" s="8">
        <f t="shared" si="394"/>
        <v>88.5</v>
      </c>
      <c r="H12628" s="8">
        <f>VLOOKUP(C12628,Products!$A$2:$F$20,6,TRUE)</f>
        <v>1.1500000000000001</v>
      </c>
      <c r="I12628" s="8">
        <f t="shared" si="395"/>
        <v>34.500000000000007</v>
      </c>
      <c r="J12628" s="42">
        <f>VLOOKUP(B12628,Invoices!A:I,9,TRUE)</f>
        <v>2022</v>
      </c>
    </row>
    <row r="12629" spans="1:10" x14ac:dyDescent="0.15">
      <c r="A12629" t="s">
        <v>15989</v>
      </c>
      <c r="B12629" t="s">
        <v>2595</v>
      </c>
      <c r="C12629" t="s">
        <v>92</v>
      </c>
      <c r="D12629" t="s">
        <v>82</v>
      </c>
      <c r="E12629">
        <v>12</v>
      </c>
      <c r="F12629" s="8">
        <f>VLOOKUP(C12629,Products!$A$2:$E$20,5,TRUE)</f>
        <v>19.95</v>
      </c>
      <c r="G12629" s="8">
        <f t="shared" si="394"/>
        <v>239.39999999999998</v>
      </c>
      <c r="H12629" s="8">
        <f>VLOOKUP(C12629,Products!$A$2:$F$20,6,TRUE)</f>
        <v>7.4499999999999993</v>
      </c>
      <c r="I12629" s="8">
        <f t="shared" si="395"/>
        <v>89.399999999999991</v>
      </c>
      <c r="J12629" s="42">
        <f>VLOOKUP(B12629,Invoices!A:I,9,TRUE)</f>
        <v>2022</v>
      </c>
    </row>
    <row r="12630" spans="1:10" x14ac:dyDescent="0.15">
      <c r="A12630" t="s">
        <v>15990</v>
      </c>
      <c r="B12630" t="s">
        <v>2595</v>
      </c>
      <c r="C12630" t="s">
        <v>103</v>
      </c>
      <c r="D12630" t="s">
        <v>77</v>
      </c>
      <c r="E12630">
        <v>4</v>
      </c>
      <c r="F12630" s="8">
        <f>VLOOKUP(C12630,Products!$A$2:$E$20,5,TRUE)</f>
        <v>8.9499999999999993</v>
      </c>
      <c r="G12630" s="8">
        <f t="shared" si="394"/>
        <v>35.799999999999997</v>
      </c>
      <c r="H12630" s="8">
        <f>VLOOKUP(C12630,Products!$A$2:$F$20,6,TRUE)</f>
        <v>3.1999999999999993</v>
      </c>
      <c r="I12630" s="8">
        <f t="shared" si="395"/>
        <v>12.799999999999997</v>
      </c>
      <c r="J12630" s="42">
        <f>VLOOKUP(B12630,Invoices!A:I,9,TRUE)</f>
        <v>2022</v>
      </c>
    </row>
    <row r="12631" spans="1:10" x14ac:dyDescent="0.15">
      <c r="A12631" t="s">
        <v>15991</v>
      </c>
      <c r="B12631" t="s">
        <v>2595</v>
      </c>
      <c r="C12631" t="s">
        <v>90</v>
      </c>
      <c r="D12631" t="s">
        <v>72</v>
      </c>
      <c r="E12631">
        <v>2</v>
      </c>
      <c r="F12631" s="8">
        <f>VLOOKUP(C12631,Products!$A$2:$E$20,5,TRUE)</f>
        <v>8.9499999999999993</v>
      </c>
      <c r="G12631" s="8">
        <f t="shared" si="394"/>
        <v>17.899999999999999</v>
      </c>
      <c r="H12631" s="8">
        <f>VLOOKUP(C12631,Products!$A$2:$F$20,6,TRUE)</f>
        <v>5.6999999999999993</v>
      </c>
      <c r="I12631" s="8">
        <f t="shared" si="395"/>
        <v>11.399999999999999</v>
      </c>
      <c r="J12631" s="42">
        <f>VLOOKUP(B12631,Invoices!A:I,9,TRUE)</f>
        <v>2022</v>
      </c>
    </row>
    <row r="12632" spans="1:10" x14ac:dyDescent="0.15">
      <c r="A12632" t="s">
        <v>15992</v>
      </c>
      <c r="B12632" t="s">
        <v>2595</v>
      </c>
      <c r="C12632" t="s">
        <v>87</v>
      </c>
      <c r="D12632" t="s">
        <v>68</v>
      </c>
      <c r="E12632">
        <v>1</v>
      </c>
      <c r="F12632" s="8">
        <f>VLOOKUP(C12632,Products!$A$2:$E$20,5,TRUE)</f>
        <v>19.95</v>
      </c>
      <c r="G12632" s="8">
        <f t="shared" si="394"/>
        <v>19.95</v>
      </c>
      <c r="H12632" s="8">
        <f>VLOOKUP(C12632,Products!$A$2:$F$20,6,TRUE)</f>
        <v>7.4499999999999993</v>
      </c>
      <c r="I12632" s="8">
        <f t="shared" si="395"/>
        <v>7.4499999999999993</v>
      </c>
      <c r="J12632" s="42">
        <f>VLOOKUP(B12632,Invoices!A:I,9,TRUE)</f>
        <v>2022</v>
      </c>
    </row>
    <row r="12633" spans="1:10" x14ac:dyDescent="0.15">
      <c r="A12633" t="s">
        <v>15993</v>
      </c>
      <c r="B12633" t="s">
        <v>2595</v>
      </c>
      <c r="C12633" t="s">
        <v>89</v>
      </c>
      <c r="D12633" t="s">
        <v>80</v>
      </c>
      <c r="E12633">
        <v>10</v>
      </c>
      <c r="F12633" s="8">
        <f>VLOOKUP(C12633,Products!$A$2:$E$20,5,TRUE)</f>
        <v>15.95</v>
      </c>
      <c r="G12633" s="8">
        <f t="shared" si="394"/>
        <v>159.5</v>
      </c>
      <c r="H12633" s="8">
        <f>VLOOKUP(C12633,Products!$A$2:$F$20,6,TRUE)</f>
        <v>6</v>
      </c>
      <c r="I12633" s="8">
        <f t="shared" si="395"/>
        <v>60</v>
      </c>
      <c r="J12633" s="42">
        <f>VLOOKUP(B12633,Invoices!A:I,9,TRUE)</f>
        <v>2022</v>
      </c>
    </row>
    <row r="12634" spans="1:10" x14ac:dyDescent="0.15">
      <c r="A12634" t="s">
        <v>15994</v>
      </c>
      <c r="B12634" t="s">
        <v>2595</v>
      </c>
      <c r="C12634" t="s">
        <v>96</v>
      </c>
      <c r="D12634" t="s">
        <v>75</v>
      </c>
      <c r="E12634">
        <v>6</v>
      </c>
      <c r="F12634" s="8">
        <f>VLOOKUP(C12634,Products!$A$2:$E$20,5,TRUE)</f>
        <v>79.95</v>
      </c>
      <c r="G12634" s="8">
        <f t="shared" si="394"/>
        <v>479.70000000000005</v>
      </c>
      <c r="H12634" s="8">
        <f>VLOOKUP(C12634,Products!$A$2:$F$20,6,TRUE)</f>
        <v>27.950000000000003</v>
      </c>
      <c r="I12634" s="8">
        <f t="shared" si="395"/>
        <v>167.70000000000002</v>
      </c>
      <c r="J12634" s="42">
        <f>VLOOKUP(B12634,Invoices!A:I,9,TRUE)</f>
        <v>2022</v>
      </c>
    </row>
    <row r="12635" spans="1:10" x14ac:dyDescent="0.15">
      <c r="A12635" t="s">
        <v>15995</v>
      </c>
      <c r="B12635" t="s">
        <v>2595</v>
      </c>
      <c r="C12635" t="s">
        <v>88</v>
      </c>
      <c r="D12635" t="s">
        <v>85</v>
      </c>
      <c r="E12635">
        <v>10</v>
      </c>
      <c r="F12635" s="8">
        <f>VLOOKUP(C12635,Products!$A$2:$E$20,5,TRUE)</f>
        <v>8.9499999999999993</v>
      </c>
      <c r="G12635" s="8">
        <f t="shared" si="394"/>
        <v>89.5</v>
      </c>
      <c r="H12635" s="8">
        <f>VLOOKUP(C12635,Products!$A$2:$F$20,6,TRUE)</f>
        <v>5.6999999999999993</v>
      </c>
      <c r="I12635" s="8">
        <f t="shared" si="395"/>
        <v>56.999999999999993</v>
      </c>
      <c r="J12635" s="42">
        <f>VLOOKUP(B12635,Invoices!A:I,9,TRUE)</f>
        <v>2022</v>
      </c>
    </row>
    <row r="12636" spans="1:10" x14ac:dyDescent="0.15">
      <c r="A12636" t="s">
        <v>15996</v>
      </c>
      <c r="B12636" t="s">
        <v>2595</v>
      </c>
      <c r="C12636" t="s">
        <v>102</v>
      </c>
      <c r="D12636" t="s">
        <v>83</v>
      </c>
      <c r="E12636">
        <v>4</v>
      </c>
      <c r="F12636" s="8">
        <f>VLOOKUP(C12636,Products!$A$2:$E$20,5,TRUE)</f>
        <v>29.95</v>
      </c>
      <c r="G12636" s="8">
        <f t="shared" si="394"/>
        <v>119.8</v>
      </c>
      <c r="H12636" s="8">
        <f>VLOOKUP(C12636,Products!$A$2:$F$20,6,TRUE)</f>
        <v>15</v>
      </c>
      <c r="I12636" s="8">
        <f t="shared" si="395"/>
        <v>60</v>
      </c>
      <c r="J12636" s="42">
        <f>VLOOKUP(B12636,Invoices!A:I,9,TRUE)</f>
        <v>2022</v>
      </c>
    </row>
    <row r="12637" spans="1:10" x14ac:dyDescent="0.15">
      <c r="A12637" t="s">
        <v>15997</v>
      </c>
      <c r="B12637" t="s">
        <v>2596</v>
      </c>
      <c r="C12637" t="s">
        <v>87</v>
      </c>
      <c r="D12637" t="s">
        <v>68</v>
      </c>
      <c r="E12637">
        <v>4</v>
      </c>
      <c r="F12637" s="8">
        <f>VLOOKUP(C12637,Products!$A$2:$E$20,5,TRUE)</f>
        <v>19.95</v>
      </c>
      <c r="G12637" s="8">
        <f t="shared" si="394"/>
        <v>79.8</v>
      </c>
      <c r="H12637" s="8">
        <f>VLOOKUP(C12637,Products!$A$2:$F$20,6,TRUE)</f>
        <v>7.4499999999999993</v>
      </c>
      <c r="I12637" s="8">
        <f t="shared" si="395"/>
        <v>29.799999999999997</v>
      </c>
      <c r="J12637" s="42">
        <f>VLOOKUP(B12637,Invoices!A:I,9,TRUE)</f>
        <v>2022</v>
      </c>
    </row>
    <row r="12638" spans="1:10" x14ac:dyDescent="0.15">
      <c r="A12638" t="s">
        <v>15998</v>
      </c>
      <c r="B12638" t="s">
        <v>2596</v>
      </c>
      <c r="C12638" t="s">
        <v>95</v>
      </c>
      <c r="D12638" t="s">
        <v>73</v>
      </c>
      <c r="E12638">
        <v>5</v>
      </c>
      <c r="F12638" s="8">
        <f>VLOOKUP(C12638,Products!$A$2:$E$20,5,TRUE)</f>
        <v>12.95</v>
      </c>
      <c r="G12638" s="8">
        <f t="shared" si="394"/>
        <v>64.75</v>
      </c>
      <c r="H12638" s="8">
        <f>VLOOKUP(C12638,Products!$A$2:$F$20,6,TRUE)</f>
        <v>4.1999999999999993</v>
      </c>
      <c r="I12638" s="8">
        <f t="shared" si="395"/>
        <v>20.999999999999996</v>
      </c>
      <c r="J12638" s="42">
        <f>VLOOKUP(B12638,Invoices!A:I,9,TRUE)</f>
        <v>2022</v>
      </c>
    </row>
    <row r="12639" spans="1:10" x14ac:dyDescent="0.15">
      <c r="A12639" t="s">
        <v>15999</v>
      </c>
      <c r="B12639" t="s">
        <v>2597</v>
      </c>
      <c r="C12639" t="s">
        <v>90</v>
      </c>
      <c r="D12639" t="s">
        <v>72</v>
      </c>
      <c r="E12639">
        <v>1</v>
      </c>
      <c r="F12639" s="8">
        <f>VLOOKUP(C12639,Products!$A$2:$E$20,5,TRUE)</f>
        <v>8.9499999999999993</v>
      </c>
      <c r="G12639" s="8">
        <f t="shared" si="394"/>
        <v>8.9499999999999993</v>
      </c>
      <c r="H12639" s="8">
        <f>VLOOKUP(C12639,Products!$A$2:$F$20,6,TRUE)</f>
        <v>5.6999999999999993</v>
      </c>
      <c r="I12639" s="8">
        <f t="shared" si="395"/>
        <v>5.6999999999999993</v>
      </c>
      <c r="J12639" s="42">
        <f>VLOOKUP(B12639,Invoices!A:I,9,TRUE)</f>
        <v>2022</v>
      </c>
    </row>
    <row r="12640" spans="1:10" x14ac:dyDescent="0.15">
      <c r="A12640" t="s">
        <v>16000</v>
      </c>
      <c r="B12640" t="s">
        <v>2597</v>
      </c>
      <c r="C12640" t="s">
        <v>103</v>
      </c>
      <c r="D12640" t="s">
        <v>77</v>
      </c>
      <c r="E12640">
        <v>20</v>
      </c>
      <c r="F12640" s="8">
        <f>VLOOKUP(C12640,Products!$A$2:$E$20,5,TRUE)</f>
        <v>8.9499999999999993</v>
      </c>
      <c r="G12640" s="8">
        <f t="shared" si="394"/>
        <v>179</v>
      </c>
      <c r="H12640" s="8">
        <f>VLOOKUP(C12640,Products!$A$2:$F$20,6,TRUE)</f>
        <v>3.1999999999999993</v>
      </c>
      <c r="I12640" s="8">
        <f t="shared" si="395"/>
        <v>63.999999999999986</v>
      </c>
      <c r="J12640" s="42">
        <f>VLOOKUP(B12640,Invoices!A:I,9,TRUE)</f>
        <v>2022</v>
      </c>
    </row>
    <row r="12641" spans="1:10" x14ac:dyDescent="0.15">
      <c r="A12641" t="s">
        <v>16001</v>
      </c>
      <c r="B12641" t="s">
        <v>2597</v>
      </c>
      <c r="C12641" t="s">
        <v>102</v>
      </c>
      <c r="D12641" t="s">
        <v>83</v>
      </c>
      <c r="E12641">
        <v>10</v>
      </c>
      <c r="F12641" s="8">
        <f>VLOOKUP(C12641,Products!$A$2:$E$20,5,TRUE)</f>
        <v>29.95</v>
      </c>
      <c r="G12641" s="8">
        <f t="shared" si="394"/>
        <v>299.5</v>
      </c>
      <c r="H12641" s="8">
        <f>VLOOKUP(C12641,Products!$A$2:$F$20,6,TRUE)</f>
        <v>15</v>
      </c>
      <c r="I12641" s="8">
        <f t="shared" si="395"/>
        <v>150</v>
      </c>
      <c r="J12641" s="42">
        <f>VLOOKUP(B12641,Invoices!A:I,9,TRUE)</f>
        <v>2022</v>
      </c>
    </row>
    <row r="12642" spans="1:10" x14ac:dyDescent="0.15">
      <c r="A12642" t="s">
        <v>16002</v>
      </c>
      <c r="B12642" t="s">
        <v>2597</v>
      </c>
      <c r="C12642" t="s">
        <v>94</v>
      </c>
      <c r="D12642" t="s">
        <v>86</v>
      </c>
      <c r="E12642">
        <v>20</v>
      </c>
      <c r="F12642" s="8">
        <f>VLOOKUP(C12642,Products!$A$2:$E$20,5,TRUE)</f>
        <v>3.5</v>
      </c>
      <c r="G12642" s="8">
        <f t="shared" si="394"/>
        <v>70</v>
      </c>
      <c r="H12642" s="8">
        <f>VLOOKUP(C12642,Products!$A$2:$F$20,6,TRUE)</f>
        <v>0.54999999999999982</v>
      </c>
      <c r="I12642" s="8">
        <f t="shared" si="395"/>
        <v>10.999999999999996</v>
      </c>
      <c r="J12642" s="42">
        <f>VLOOKUP(B12642,Invoices!A:I,9,TRUE)</f>
        <v>2022</v>
      </c>
    </row>
    <row r="12643" spans="1:10" x14ac:dyDescent="0.15">
      <c r="A12643" t="s">
        <v>16003</v>
      </c>
      <c r="B12643" t="s">
        <v>2598</v>
      </c>
      <c r="C12643" t="s">
        <v>87</v>
      </c>
      <c r="D12643" t="s">
        <v>68</v>
      </c>
      <c r="E12643">
        <v>1</v>
      </c>
      <c r="F12643" s="8">
        <f>VLOOKUP(C12643,Products!$A$2:$E$20,5,TRUE)</f>
        <v>19.95</v>
      </c>
      <c r="G12643" s="8">
        <f t="shared" si="394"/>
        <v>19.95</v>
      </c>
      <c r="H12643" s="8">
        <f>VLOOKUP(C12643,Products!$A$2:$F$20,6,TRUE)</f>
        <v>7.4499999999999993</v>
      </c>
      <c r="I12643" s="8">
        <f t="shared" si="395"/>
        <v>7.4499999999999993</v>
      </c>
      <c r="J12643" s="42">
        <f>VLOOKUP(B12643,Invoices!A:I,9,TRUE)</f>
        <v>2022</v>
      </c>
    </row>
    <row r="12644" spans="1:10" x14ac:dyDescent="0.15">
      <c r="A12644" t="s">
        <v>16004</v>
      </c>
      <c r="B12644" t="s">
        <v>2599</v>
      </c>
      <c r="C12644" t="s">
        <v>88</v>
      </c>
      <c r="D12644" t="s">
        <v>85</v>
      </c>
      <c r="E12644">
        <v>1</v>
      </c>
      <c r="F12644" s="8">
        <f>VLOOKUP(C12644,Products!$A$2:$E$20,5,TRUE)</f>
        <v>8.9499999999999993</v>
      </c>
      <c r="G12644" s="8">
        <f t="shared" si="394"/>
        <v>8.9499999999999993</v>
      </c>
      <c r="H12644" s="8">
        <f>VLOOKUP(C12644,Products!$A$2:$F$20,6,TRUE)</f>
        <v>5.6999999999999993</v>
      </c>
      <c r="I12644" s="8">
        <f t="shared" si="395"/>
        <v>5.6999999999999993</v>
      </c>
      <c r="J12644" s="42">
        <f>VLOOKUP(B12644,Invoices!A:I,9,TRUE)</f>
        <v>2022</v>
      </c>
    </row>
    <row r="12645" spans="1:10" x14ac:dyDescent="0.15">
      <c r="A12645" t="s">
        <v>16005</v>
      </c>
      <c r="B12645" t="s">
        <v>2599</v>
      </c>
      <c r="C12645" t="s">
        <v>90</v>
      </c>
      <c r="D12645" t="s">
        <v>72</v>
      </c>
      <c r="E12645">
        <v>7</v>
      </c>
      <c r="F12645" s="8">
        <f>VLOOKUP(C12645,Products!$A$2:$E$20,5,TRUE)</f>
        <v>8.9499999999999993</v>
      </c>
      <c r="G12645" s="8">
        <f t="shared" si="394"/>
        <v>62.649999999999991</v>
      </c>
      <c r="H12645" s="8">
        <f>VLOOKUP(C12645,Products!$A$2:$F$20,6,TRUE)</f>
        <v>5.6999999999999993</v>
      </c>
      <c r="I12645" s="8">
        <f t="shared" si="395"/>
        <v>39.899999999999991</v>
      </c>
      <c r="J12645" s="42">
        <f>VLOOKUP(B12645,Invoices!A:I,9,TRUE)</f>
        <v>2022</v>
      </c>
    </row>
    <row r="12646" spans="1:10" x14ac:dyDescent="0.15">
      <c r="A12646" t="s">
        <v>16006</v>
      </c>
      <c r="B12646" t="s">
        <v>2599</v>
      </c>
      <c r="C12646" t="s">
        <v>93</v>
      </c>
      <c r="D12646" t="s">
        <v>76</v>
      </c>
      <c r="E12646">
        <v>1</v>
      </c>
      <c r="F12646" s="8">
        <f>VLOOKUP(C12646,Products!$A$2:$E$20,5,TRUE)</f>
        <v>9.9499999999999993</v>
      </c>
      <c r="G12646" s="8">
        <f t="shared" si="394"/>
        <v>9.9499999999999993</v>
      </c>
      <c r="H12646" s="8">
        <f>VLOOKUP(C12646,Products!$A$2:$F$20,6,TRUE)</f>
        <v>1.9499999999999993</v>
      </c>
      <c r="I12646" s="8">
        <f t="shared" si="395"/>
        <v>1.9499999999999993</v>
      </c>
      <c r="J12646" s="42">
        <f>VLOOKUP(B12646,Invoices!A:I,9,TRUE)</f>
        <v>2022</v>
      </c>
    </row>
    <row r="12647" spans="1:10" x14ac:dyDescent="0.15">
      <c r="A12647" t="s">
        <v>16007</v>
      </c>
      <c r="B12647" t="s">
        <v>2599</v>
      </c>
      <c r="C12647" t="s">
        <v>92</v>
      </c>
      <c r="D12647" t="s">
        <v>82</v>
      </c>
      <c r="E12647">
        <v>1</v>
      </c>
      <c r="F12647" s="8">
        <f>VLOOKUP(C12647,Products!$A$2:$E$20,5,TRUE)</f>
        <v>19.95</v>
      </c>
      <c r="G12647" s="8">
        <f t="shared" si="394"/>
        <v>19.95</v>
      </c>
      <c r="H12647" s="8">
        <f>VLOOKUP(C12647,Products!$A$2:$F$20,6,TRUE)</f>
        <v>7.4499999999999993</v>
      </c>
      <c r="I12647" s="8">
        <f t="shared" si="395"/>
        <v>7.4499999999999993</v>
      </c>
      <c r="J12647" s="42">
        <f>VLOOKUP(B12647,Invoices!A:I,9,TRUE)</f>
        <v>2022</v>
      </c>
    </row>
    <row r="12648" spans="1:10" x14ac:dyDescent="0.15">
      <c r="A12648" t="s">
        <v>16008</v>
      </c>
      <c r="B12648" t="s">
        <v>2599</v>
      </c>
      <c r="C12648" t="s">
        <v>98</v>
      </c>
      <c r="D12648" t="s">
        <v>79</v>
      </c>
      <c r="E12648">
        <v>2</v>
      </c>
      <c r="F12648" s="8">
        <f>VLOOKUP(C12648,Products!$A$2:$E$20,5,TRUE)</f>
        <v>14.95</v>
      </c>
      <c r="G12648" s="8">
        <f t="shared" si="394"/>
        <v>29.9</v>
      </c>
      <c r="H12648" s="8">
        <f>VLOOKUP(C12648,Products!$A$2:$F$20,6,TRUE)</f>
        <v>3.0499999999999989</v>
      </c>
      <c r="I12648" s="8">
        <f t="shared" si="395"/>
        <v>6.0999999999999979</v>
      </c>
      <c r="J12648" s="42">
        <f>VLOOKUP(B12648,Invoices!A:I,9,TRUE)</f>
        <v>2022</v>
      </c>
    </row>
    <row r="12649" spans="1:10" x14ac:dyDescent="0.15">
      <c r="A12649" t="s">
        <v>16009</v>
      </c>
      <c r="B12649" t="s">
        <v>2599</v>
      </c>
      <c r="C12649" t="s">
        <v>100</v>
      </c>
      <c r="D12649" t="s">
        <v>78</v>
      </c>
      <c r="E12649">
        <v>4</v>
      </c>
      <c r="F12649" s="8">
        <f>VLOOKUP(C12649,Products!$A$2:$E$20,5,TRUE)</f>
        <v>49.95</v>
      </c>
      <c r="G12649" s="8">
        <f t="shared" si="394"/>
        <v>199.8</v>
      </c>
      <c r="H12649" s="8">
        <f>VLOOKUP(C12649,Products!$A$2:$F$20,6,TRUE)</f>
        <v>19.950000000000003</v>
      </c>
      <c r="I12649" s="8">
        <f t="shared" si="395"/>
        <v>79.800000000000011</v>
      </c>
      <c r="J12649" s="42">
        <f>VLOOKUP(B12649,Invoices!A:I,9,TRUE)</f>
        <v>2022</v>
      </c>
    </row>
    <row r="12650" spans="1:10" x14ac:dyDescent="0.15">
      <c r="A12650" t="s">
        <v>16010</v>
      </c>
      <c r="B12650" t="s">
        <v>2599</v>
      </c>
      <c r="C12650" t="s">
        <v>104</v>
      </c>
      <c r="D12650" t="s">
        <v>71</v>
      </c>
      <c r="E12650">
        <v>1</v>
      </c>
      <c r="F12650" s="8">
        <f>VLOOKUP(C12650,Products!$A$2:$E$20,5,TRUE)</f>
        <v>2.95</v>
      </c>
      <c r="G12650" s="8">
        <f t="shared" si="394"/>
        <v>2.95</v>
      </c>
      <c r="H12650" s="8">
        <f>VLOOKUP(C12650,Products!$A$2:$F$20,6,TRUE)</f>
        <v>1.1500000000000001</v>
      </c>
      <c r="I12650" s="8">
        <f t="shared" si="395"/>
        <v>1.1500000000000001</v>
      </c>
      <c r="J12650" s="42">
        <f>VLOOKUP(B12650,Invoices!A:I,9,TRUE)</f>
        <v>2022</v>
      </c>
    </row>
    <row r="12651" spans="1:10" x14ac:dyDescent="0.15">
      <c r="A12651" t="s">
        <v>16011</v>
      </c>
      <c r="B12651" t="s">
        <v>2599</v>
      </c>
      <c r="C12651" t="s">
        <v>96</v>
      </c>
      <c r="D12651" t="s">
        <v>75</v>
      </c>
      <c r="E12651">
        <v>1</v>
      </c>
      <c r="F12651" s="8">
        <f>VLOOKUP(C12651,Products!$A$2:$E$20,5,TRUE)</f>
        <v>79.95</v>
      </c>
      <c r="G12651" s="8">
        <f t="shared" si="394"/>
        <v>79.95</v>
      </c>
      <c r="H12651" s="8">
        <f>VLOOKUP(C12651,Products!$A$2:$F$20,6,TRUE)</f>
        <v>27.950000000000003</v>
      </c>
      <c r="I12651" s="8">
        <f t="shared" si="395"/>
        <v>27.950000000000003</v>
      </c>
      <c r="J12651" s="42">
        <f>VLOOKUP(B12651,Invoices!A:I,9,TRUE)</f>
        <v>2022</v>
      </c>
    </row>
    <row r="12652" spans="1:10" x14ac:dyDescent="0.15">
      <c r="A12652" t="s">
        <v>16012</v>
      </c>
      <c r="B12652" t="s">
        <v>2599</v>
      </c>
      <c r="C12652" t="s">
        <v>105</v>
      </c>
      <c r="D12652" t="s">
        <v>81</v>
      </c>
      <c r="E12652">
        <v>1</v>
      </c>
      <c r="F12652" s="8">
        <f>VLOOKUP(C12652,Products!$A$2:$E$20,5,TRUE)</f>
        <v>8.9499999999999993</v>
      </c>
      <c r="G12652" s="8">
        <f t="shared" si="394"/>
        <v>8.9499999999999993</v>
      </c>
      <c r="H12652" s="8">
        <f>VLOOKUP(C12652,Products!$A$2:$F$20,6,TRUE)</f>
        <v>3.1999999999999993</v>
      </c>
      <c r="I12652" s="8">
        <f t="shared" si="395"/>
        <v>3.1999999999999993</v>
      </c>
      <c r="J12652" s="42">
        <f>VLOOKUP(B12652,Invoices!A:I,9,TRUE)</f>
        <v>2022</v>
      </c>
    </row>
    <row r="12653" spans="1:10" x14ac:dyDescent="0.15">
      <c r="A12653" t="s">
        <v>16013</v>
      </c>
      <c r="B12653" t="s">
        <v>2599</v>
      </c>
      <c r="C12653" t="s">
        <v>95</v>
      </c>
      <c r="D12653" t="s">
        <v>73</v>
      </c>
      <c r="E12653">
        <v>3</v>
      </c>
      <c r="F12653" s="8">
        <f>VLOOKUP(C12653,Products!$A$2:$E$20,5,TRUE)</f>
        <v>12.95</v>
      </c>
      <c r="G12653" s="8">
        <f t="shared" si="394"/>
        <v>38.849999999999994</v>
      </c>
      <c r="H12653" s="8">
        <f>VLOOKUP(C12653,Products!$A$2:$F$20,6,TRUE)</f>
        <v>4.1999999999999993</v>
      </c>
      <c r="I12653" s="8">
        <f t="shared" si="395"/>
        <v>12.599999999999998</v>
      </c>
      <c r="J12653" s="42">
        <f>VLOOKUP(B12653,Invoices!A:I,9,TRUE)</f>
        <v>2022</v>
      </c>
    </row>
    <row r="12654" spans="1:10" x14ac:dyDescent="0.15">
      <c r="A12654" t="s">
        <v>16014</v>
      </c>
      <c r="B12654" t="s">
        <v>2600</v>
      </c>
      <c r="C12654" t="s">
        <v>95</v>
      </c>
      <c r="D12654" t="s">
        <v>73</v>
      </c>
      <c r="E12654">
        <v>2</v>
      </c>
      <c r="F12654" s="8">
        <f>VLOOKUP(C12654,Products!$A$2:$E$20,5,TRUE)</f>
        <v>12.95</v>
      </c>
      <c r="G12654" s="8">
        <f t="shared" si="394"/>
        <v>25.9</v>
      </c>
      <c r="H12654" s="8">
        <f>VLOOKUP(C12654,Products!$A$2:$F$20,6,TRUE)</f>
        <v>4.1999999999999993</v>
      </c>
      <c r="I12654" s="8">
        <f t="shared" si="395"/>
        <v>8.3999999999999986</v>
      </c>
      <c r="J12654" s="42">
        <f>VLOOKUP(B12654,Invoices!A:I,9,TRUE)</f>
        <v>2022</v>
      </c>
    </row>
    <row r="12655" spans="1:10" x14ac:dyDescent="0.15">
      <c r="A12655" t="s">
        <v>16015</v>
      </c>
      <c r="B12655" t="s">
        <v>2600</v>
      </c>
      <c r="C12655" t="s">
        <v>90</v>
      </c>
      <c r="D12655" t="s">
        <v>72</v>
      </c>
      <c r="E12655">
        <v>3</v>
      </c>
      <c r="F12655" s="8">
        <f>VLOOKUP(C12655,Products!$A$2:$E$20,5,TRUE)</f>
        <v>8.9499999999999993</v>
      </c>
      <c r="G12655" s="8">
        <f t="shared" si="394"/>
        <v>26.849999999999998</v>
      </c>
      <c r="H12655" s="8">
        <f>VLOOKUP(C12655,Products!$A$2:$F$20,6,TRUE)</f>
        <v>5.6999999999999993</v>
      </c>
      <c r="I12655" s="8">
        <f t="shared" si="395"/>
        <v>17.099999999999998</v>
      </c>
      <c r="J12655" s="42">
        <f>VLOOKUP(B12655,Invoices!A:I,9,TRUE)</f>
        <v>2022</v>
      </c>
    </row>
    <row r="12656" spans="1:10" x14ac:dyDescent="0.15">
      <c r="A12656" t="s">
        <v>16016</v>
      </c>
      <c r="B12656" t="s">
        <v>2601</v>
      </c>
      <c r="C12656" t="s">
        <v>105</v>
      </c>
      <c r="D12656" t="s">
        <v>81</v>
      </c>
      <c r="E12656">
        <v>3</v>
      </c>
      <c r="F12656" s="8">
        <f>VLOOKUP(C12656,Products!$A$2:$E$20,5,TRUE)</f>
        <v>8.9499999999999993</v>
      </c>
      <c r="G12656" s="8">
        <f t="shared" si="394"/>
        <v>26.849999999999998</v>
      </c>
      <c r="H12656" s="8">
        <f>VLOOKUP(C12656,Products!$A$2:$F$20,6,TRUE)</f>
        <v>3.1999999999999993</v>
      </c>
      <c r="I12656" s="8">
        <f t="shared" si="395"/>
        <v>9.5999999999999979</v>
      </c>
      <c r="J12656" s="42">
        <f>VLOOKUP(B12656,Invoices!A:I,9,TRUE)</f>
        <v>2022</v>
      </c>
    </row>
    <row r="12657" spans="1:10" x14ac:dyDescent="0.15">
      <c r="A12657" t="s">
        <v>16017</v>
      </c>
      <c r="B12657" t="s">
        <v>2601</v>
      </c>
      <c r="C12657" t="s">
        <v>98</v>
      </c>
      <c r="D12657" t="s">
        <v>79</v>
      </c>
      <c r="E12657">
        <v>1</v>
      </c>
      <c r="F12657" s="8">
        <f>VLOOKUP(C12657,Products!$A$2:$E$20,5,TRUE)</f>
        <v>14.95</v>
      </c>
      <c r="G12657" s="8">
        <f t="shared" si="394"/>
        <v>14.95</v>
      </c>
      <c r="H12657" s="8">
        <f>VLOOKUP(C12657,Products!$A$2:$F$20,6,TRUE)</f>
        <v>3.0499999999999989</v>
      </c>
      <c r="I12657" s="8">
        <f t="shared" si="395"/>
        <v>3.0499999999999989</v>
      </c>
      <c r="J12657" s="42">
        <f>VLOOKUP(B12657,Invoices!A:I,9,TRUE)</f>
        <v>2022</v>
      </c>
    </row>
    <row r="12658" spans="1:10" x14ac:dyDescent="0.15">
      <c r="A12658" t="s">
        <v>16018</v>
      </c>
      <c r="B12658" t="s">
        <v>2601</v>
      </c>
      <c r="C12658" t="s">
        <v>102</v>
      </c>
      <c r="D12658" t="s">
        <v>83</v>
      </c>
      <c r="E12658">
        <v>20</v>
      </c>
      <c r="F12658" s="8">
        <f>VLOOKUP(C12658,Products!$A$2:$E$20,5,TRUE)</f>
        <v>29.95</v>
      </c>
      <c r="G12658" s="8">
        <f t="shared" si="394"/>
        <v>599</v>
      </c>
      <c r="H12658" s="8">
        <f>VLOOKUP(C12658,Products!$A$2:$F$20,6,TRUE)</f>
        <v>15</v>
      </c>
      <c r="I12658" s="8">
        <f t="shared" si="395"/>
        <v>300</v>
      </c>
      <c r="J12658" s="42">
        <f>VLOOKUP(B12658,Invoices!A:I,9,TRUE)</f>
        <v>2022</v>
      </c>
    </row>
    <row r="12659" spans="1:10" x14ac:dyDescent="0.15">
      <c r="A12659" t="s">
        <v>16019</v>
      </c>
      <c r="B12659" t="s">
        <v>2601</v>
      </c>
      <c r="C12659" t="s">
        <v>88</v>
      </c>
      <c r="D12659" t="s">
        <v>85</v>
      </c>
      <c r="E12659">
        <v>3</v>
      </c>
      <c r="F12659" s="8">
        <f>VLOOKUP(C12659,Products!$A$2:$E$20,5,TRUE)</f>
        <v>8.9499999999999993</v>
      </c>
      <c r="G12659" s="8">
        <f t="shared" si="394"/>
        <v>26.849999999999998</v>
      </c>
      <c r="H12659" s="8">
        <f>VLOOKUP(C12659,Products!$A$2:$F$20,6,TRUE)</f>
        <v>5.6999999999999993</v>
      </c>
      <c r="I12659" s="8">
        <f t="shared" si="395"/>
        <v>17.099999999999998</v>
      </c>
      <c r="J12659" s="42">
        <f>VLOOKUP(B12659,Invoices!A:I,9,TRUE)</f>
        <v>2022</v>
      </c>
    </row>
    <row r="12660" spans="1:10" x14ac:dyDescent="0.15">
      <c r="A12660" t="s">
        <v>16020</v>
      </c>
      <c r="B12660" t="s">
        <v>2601</v>
      </c>
      <c r="C12660" t="s">
        <v>103</v>
      </c>
      <c r="D12660" t="s">
        <v>77</v>
      </c>
      <c r="E12660">
        <v>2</v>
      </c>
      <c r="F12660" s="8">
        <f>VLOOKUP(C12660,Products!$A$2:$E$20,5,TRUE)</f>
        <v>8.9499999999999993</v>
      </c>
      <c r="G12660" s="8">
        <f t="shared" si="394"/>
        <v>17.899999999999999</v>
      </c>
      <c r="H12660" s="8">
        <f>VLOOKUP(C12660,Products!$A$2:$F$20,6,TRUE)</f>
        <v>3.1999999999999993</v>
      </c>
      <c r="I12660" s="8">
        <f t="shared" si="395"/>
        <v>6.3999999999999986</v>
      </c>
      <c r="J12660" s="42">
        <f>VLOOKUP(B12660,Invoices!A:I,9,TRUE)</f>
        <v>2022</v>
      </c>
    </row>
    <row r="12661" spans="1:10" x14ac:dyDescent="0.15">
      <c r="A12661" t="s">
        <v>16021</v>
      </c>
      <c r="B12661" t="s">
        <v>2601</v>
      </c>
      <c r="C12661" t="s">
        <v>96</v>
      </c>
      <c r="D12661" t="s">
        <v>75</v>
      </c>
      <c r="E12661">
        <v>5</v>
      </c>
      <c r="F12661" s="8">
        <f>VLOOKUP(C12661,Products!$A$2:$E$20,5,TRUE)</f>
        <v>79.95</v>
      </c>
      <c r="G12661" s="8">
        <f t="shared" si="394"/>
        <v>399.75</v>
      </c>
      <c r="H12661" s="8">
        <f>VLOOKUP(C12661,Products!$A$2:$F$20,6,TRUE)</f>
        <v>27.950000000000003</v>
      </c>
      <c r="I12661" s="8">
        <f t="shared" si="395"/>
        <v>139.75</v>
      </c>
      <c r="J12661" s="42">
        <f>VLOOKUP(B12661,Invoices!A:I,9,TRUE)</f>
        <v>2022</v>
      </c>
    </row>
    <row r="12662" spans="1:10" x14ac:dyDescent="0.15">
      <c r="A12662" t="s">
        <v>16022</v>
      </c>
      <c r="B12662" t="s">
        <v>2601</v>
      </c>
      <c r="C12662" t="s">
        <v>94</v>
      </c>
      <c r="D12662" t="s">
        <v>86</v>
      </c>
      <c r="E12662">
        <v>50</v>
      </c>
      <c r="F12662" s="8">
        <f>VLOOKUP(C12662,Products!$A$2:$E$20,5,TRUE)</f>
        <v>3.5</v>
      </c>
      <c r="G12662" s="8">
        <f t="shared" si="394"/>
        <v>175</v>
      </c>
      <c r="H12662" s="8">
        <f>VLOOKUP(C12662,Products!$A$2:$F$20,6,TRUE)</f>
        <v>0.54999999999999982</v>
      </c>
      <c r="I12662" s="8">
        <f t="shared" si="395"/>
        <v>27.499999999999993</v>
      </c>
      <c r="J12662" s="42">
        <f>VLOOKUP(B12662,Invoices!A:I,9,TRUE)</f>
        <v>2022</v>
      </c>
    </row>
    <row r="12663" spans="1:10" x14ac:dyDescent="0.15">
      <c r="A12663" t="s">
        <v>16023</v>
      </c>
      <c r="B12663" t="s">
        <v>2602</v>
      </c>
      <c r="C12663" t="s">
        <v>101</v>
      </c>
      <c r="D12663" t="s">
        <v>69</v>
      </c>
      <c r="E12663">
        <v>10</v>
      </c>
      <c r="F12663" s="8">
        <f>VLOOKUP(C12663,Products!$A$2:$E$20,5,TRUE)</f>
        <v>129.94999999999999</v>
      </c>
      <c r="G12663" s="8">
        <f t="shared" si="394"/>
        <v>1299.5</v>
      </c>
      <c r="H12663" s="8">
        <f>VLOOKUP(C12663,Products!$A$2:$F$20,6,TRUE)</f>
        <v>40.449999999999989</v>
      </c>
      <c r="I12663" s="8">
        <f t="shared" si="395"/>
        <v>404.49999999999989</v>
      </c>
      <c r="J12663" s="42">
        <f>VLOOKUP(B12663,Invoices!A:I,9,TRUE)</f>
        <v>2022</v>
      </c>
    </row>
    <row r="12664" spans="1:10" x14ac:dyDescent="0.15">
      <c r="A12664" t="s">
        <v>16024</v>
      </c>
      <c r="B12664" t="s">
        <v>2603</v>
      </c>
      <c r="C12664" t="s">
        <v>104</v>
      </c>
      <c r="D12664" t="s">
        <v>71</v>
      </c>
      <c r="E12664">
        <v>3</v>
      </c>
      <c r="F12664" s="8">
        <f>VLOOKUP(C12664,Products!$A$2:$E$20,5,TRUE)</f>
        <v>2.95</v>
      </c>
      <c r="G12664" s="8">
        <f t="shared" si="394"/>
        <v>8.8500000000000014</v>
      </c>
      <c r="H12664" s="8">
        <f>VLOOKUP(C12664,Products!$A$2:$F$20,6,TRUE)</f>
        <v>1.1500000000000001</v>
      </c>
      <c r="I12664" s="8">
        <f t="shared" si="395"/>
        <v>3.45</v>
      </c>
      <c r="J12664" s="42">
        <f>VLOOKUP(B12664,Invoices!A:I,9,TRUE)</f>
        <v>2022</v>
      </c>
    </row>
    <row r="12665" spans="1:10" x14ac:dyDescent="0.15">
      <c r="A12665" t="s">
        <v>16025</v>
      </c>
      <c r="B12665" t="s">
        <v>2603</v>
      </c>
      <c r="C12665" t="s">
        <v>97</v>
      </c>
      <c r="D12665" t="s">
        <v>74</v>
      </c>
      <c r="E12665">
        <v>1</v>
      </c>
      <c r="F12665" s="8">
        <f>VLOOKUP(C12665,Products!$A$2:$E$20,5,TRUE)</f>
        <v>1.5</v>
      </c>
      <c r="G12665" s="8">
        <f t="shared" si="394"/>
        <v>1.5</v>
      </c>
      <c r="H12665" s="8">
        <f>VLOOKUP(C12665,Products!$A$2:$F$20,6,TRUE)</f>
        <v>0.5</v>
      </c>
      <c r="I12665" s="8">
        <f t="shared" si="395"/>
        <v>0.5</v>
      </c>
      <c r="J12665" s="42">
        <f>VLOOKUP(B12665,Invoices!A:I,9,TRUE)</f>
        <v>2022</v>
      </c>
    </row>
    <row r="12666" spans="1:10" x14ac:dyDescent="0.15">
      <c r="A12666" t="s">
        <v>16026</v>
      </c>
      <c r="B12666" t="s">
        <v>2603</v>
      </c>
      <c r="C12666" t="s">
        <v>90</v>
      </c>
      <c r="D12666" t="s">
        <v>72</v>
      </c>
      <c r="E12666">
        <v>1</v>
      </c>
      <c r="F12666" s="8">
        <f>VLOOKUP(C12666,Products!$A$2:$E$20,5,TRUE)</f>
        <v>8.9499999999999993</v>
      </c>
      <c r="G12666" s="8">
        <f t="shared" si="394"/>
        <v>8.9499999999999993</v>
      </c>
      <c r="H12666" s="8">
        <f>VLOOKUP(C12666,Products!$A$2:$F$20,6,TRUE)</f>
        <v>5.6999999999999993</v>
      </c>
      <c r="I12666" s="8">
        <f t="shared" si="395"/>
        <v>5.6999999999999993</v>
      </c>
      <c r="J12666" s="42">
        <f>VLOOKUP(B12666,Invoices!A:I,9,TRUE)</f>
        <v>2022</v>
      </c>
    </row>
    <row r="12667" spans="1:10" x14ac:dyDescent="0.15">
      <c r="A12667" t="s">
        <v>16027</v>
      </c>
      <c r="B12667" t="s">
        <v>2603</v>
      </c>
      <c r="C12667" t="s">
        <v>96</v>
      </c>
      <c r="D12667" t="s">
        <v>75</v>
      </c>
      <c r="E12667">
        <v>15</v>
      </c>
      <c r="F12667" s="8">
        <f>VLOOKUP(C12667,Products!$A$2:$E$20,5,TRUE)</f>
        <v>79.95</v>
      </c>
      <c r="G12667" s="8">
        <f t="shared" si="394"/>
        <v>1199.25</v>
      </c>
      <c r="H12667" s="8">
        <f>VLOOKUP(C12667,Products!$A$2:$F$20,6,TRUE)</f>
        <v>27.950000000000003</v>
      </c>
      <c r="I12667" s="8">
        <f t="shared" si="395"/>
        <v>419.25000000000006</v>
      </c>
      <c r="J12667" s="42">
        <f>VLOOKUP(B12667,Invoices!A:I,9,TRUE)</f>
        <v>2022</v>
      </c>
    </row>
    <row r="12668" spans="1:10" x14ac:dyDescent="0.15">
      <c r="A12668" t="s">
        <v>16028</v>
      </c>
      <c r="B12668" t="s">
        <v>2603</v>
      </c>
      <c r="C12668" t="s">
        <v>105</v>
      </c>
      <c r="D12668" t="s">
        <v>81</v>
      </c>
      <c r="E12668">
        <v>1</v>
      </c>
      <c r="F12668" s="8">
        <f>VLOOKUP(C12668,Products!$A$2:$E$20,5,TRUE)</f>
        <v>8.9499999999999993</v>
      </c>
      <c r="G12668" s="8">
        <f t="shared" si="394"/>
        <v>8.9499999999999993</v>
      </c>
      <c r="H12668" s="8">
        <f>VLOOKUP(C12668,Products!$A$2:$F$20,6,TRUE)</f>
        <v>3.1999999999999993</v>
      </c>
      <c r="I12668" s="8">
        <f t="shared" si="395"/>
        <v>3.1999999999999993</v>
      </c>
      <c r="J12668" s="42">
        <f>VLOOKUP(B12668,Invoices!A:I,9,TRUE)</f>
        <v>2022</v>
      </c>
    </row>
    <row r="12669" spans="1:10" x14ac:dyDescent="0.15">
      <c r="A12669" t="s">
        <v>16029</v>
      </c>
      <c r="B12669" t="s">
        <v>2603</v>
      </c>
      <c r="C12669" t="s">
        <v>101</v>
      </c>
      <c r="D12669" t="s">
        <v>69</v>
      </c>
      <c r="E12669">
        <v>7</v>
      </c>
      <c r="F12669" s="8">
        <f>VLOOKUP(C12669,Products!$A$2:$E$20,5,TRUE)</f>
        <v>129.94999999999999</v>
      </c>
      <c r="G12669" s="8">
        <f t="shared" si="394"/>
        <v>909.64999999999986</v>
      </c>
      <c r="H12669" s="8">
        <f>VLOOKUP(C12669,Products!$A$2:$F$20,6,TRUE)</f>
        <v>40.449999999999989</v>
      </c>
      <c r="I12669" s="8">
        <f t="shared" si="395"/>
        <v>283.14999999999992</v>
      </c>
      <c r="J12669" s="42">
        <f>VLOOKUP(B12669,Invoices!A:I,9,TRUE)</f>
        <v>2022</v>
      </c>
    </row>
    <row r="12670" spans="1:10" x14ac:dyDescent="0.15">
      <c r="A12670" t="s">
        <v>16030</v>
      </c>
      <c r="B12670" t="s">
        <v>2603</v>
      </c>
      <c r="C12670" t="s">
        <v>99</v>
      </c>
      <c r="D12670" t="s">
        <v>84</v>
      </c>
      <c r="E12670">
        <v>1</v>
      </c>
      <c r="F12670" s="8">
        <f>VLOOKUP(C12670,Products!$A$2:$E$20,5,TRUE)</f>
        <v>3.5</v>
      </c>
      <c r="G12670" s="8">
        <f t="shared" si="394"/>
        <v>3.5</v>
      </c>
      <c r="H12670" s="8">
        <f>VLOOKUP(C12670,Products!$A$2:$F$20,6,TRUE)</f>
        <v>0.54999999999999982</v>
      </c>
      <c r="I12670" s="8">
        <f t="shared" si="395"/>
        <v>0.54999999999999982</v>
      </c>
      <c r="J12670" s="42">
        <f>VLOOKUP(B12670,Invoices!A:I,9,TRUE)</f>
        <v>2022</v>
      </c>
    </row>
    <row r="12671" spans="1:10" x14ac:dyDescent="0.15">
      <c r="A12671" t="s">
        <v>16031</v>
      </c>
      <c r="B12671" t="s">
        <v>2603</v>
      </c>
      <c r="C12671" t="s">
        <v>102</v>
      </c>
      <c r="D12671" t="s">
        <v>83</v>
      </c>
      <c r="E12671">
        <v>1</v>
      </c>
      <c r="F12671" s="8">
        <f>VLOOKUP(C12671,Products!$A$2:$E$20,5,TRUE)</f>
        <v>29.95</v>
      </c>
      <c r="G12671" s="8">
        <f t="shared" si="394"/>
        <v>29.95</v>
      </c>
      <c r="H12671" s="8">
        <f>VLOOKUP(C12671,Products!$A$2:$F$20,6,TRUE)</f>
        <v>15</v>
      </c>
      <c r="I12671" s="8">
        <f t="shared" si="395"/>
        <v>15</v>
      </c>
      <c r="J12671" s="42">
        <f>VLOOKUP(B12671,Invoices!A:I,9,TRUE)</f>
        <v>2022</v>
      </c>
    </row>
    <row r="12672" spans="1:10" x14ac:dyDescent="0.15">
      <c r="A12672" t="s">
        <v>16032</v>
      </c>
      <c r="B12672" t="s">
        <v>2603</v>
      </c>
      <c r="C12672" t="s">
        <v>103</v>
      </c>
      <c r="D12672" t="s">
        <v>77</v>
      </c>
      <c r="E12672">
        <v>5</v>
      </c>
      <c r="F12672" s="8">
        <f>VLOOKUP(C12672,Products!$A$2:$E$20,5,TRUE)</f>
        <v>8.9499999999999993</v>
      </c>
      <c r="G12672" s="8">
        <f t="shared" si="394"/>
        <v>44.75</v>
      </c>
      <c r="H12672" s="8">
        <f>VLOOKUP(C12672,Products!$A$2:$F$20,6,TRUE)</f>
        <v>3.1999999999999993</v>
      </c>
      <c r="I12672" s="8">
        <f t="shared" si="395"/>
        <v>15.999999999999996</v>
      </c>
      <c r="J12672" s="42">
        <f>VLOOKUP(B12672,Invoices!A:I,9,TRUE)</f>
        <v>2022</v>
      </c>
    </row>
    <row r="12673" spans="1:10" x14ac:dyDescent="0.15">
      <c r="A12673" t="s">
        <v>16033</v>
      </c>
      <c r="B12673" t="s">
        <v>2603</v>
      </c>
      <c r="C12673" t="s">
        <v>92</v>
      </c>
      <c r="D12673" t="s">
        <v>82</v>
      </c>
      <c r="E12673">
        <v>6</v>
      </c>
      <c r="F12673" s="8">
        <f>VLOOKUP(C12673,Products!$A$2:$E$20,5,TRUE)</f>
        <v>19.95</v>
      </c>
      <c r="G12673" s="8">
        <f t="shared" si="394"/>
        <v>119.69999999999999</v>
      </c>
      <c r="H12673" s="8">
        <f>VLOOKUP(C12673,Products!$A$2:$F$20,6,TRUE)</f>
        <v>7.4499999999999993</v>
      </c>
      <c r="I12673" s="8">
        <f t="shared" si="395"/>
        <v>44.699999999999996</v>
      </c>
      <c r="J12673" s="42">
        <f>VLOOKUP(B12673,Invoices!A:I,9,TRUE)</f>
        <v>2022</v>
      </c>
    </row>
    <row r="12674" spans="1:10" x14ac:dyDescent="0.15">
      <c r="A12674" t="s">
        <v>16034</v>
      </c>
      <c r="B12674" t="s">
        <v>2603</v>
      </c>
      <c r="C12674" t="s">
        <v>100</v>
      </c>
      <c r="D12674" t="s">
        <v>78</v>
      </c>
      <c r="E12674">
        <v>6</v>
      </c>
      <c r="F12674" s="8">
        <f>VLOOKUP(C12674,Products!$A$2:$E$20,5,TRUE)</f>
        <v>49.95</v>
      </c>
      <c r="G12674" s="8">
        <f t="shared" si="394"/>
        <v>299.70000000000005</v>
      </c>
      <c r="H12674" s="8">
        <f>VLOOKUP(C12674,Products!$A$2:$F$20,6,TRUE)</f>
        <v>19.950000000000003</v>
      </c>
      <c r="I12674" s="8">
        <f t="shared" si="395"/>
        <v>119.70000000000002</v>
      </c>
      <c r="J12674" s="42">
        <f>VLOOKUP(B12674,Invoices!A:I,9,TRUE)</f>
        <v>2022</v>
      </c>
    </row>
    <row r="12675" spans="1:10" x14ac:dyDescent="0.15">
      <c r="A12675" t="s">
        <v>16035</v>
      </c>
      <c r="B12675" t="s">
        <v>2603</v>
      </c>
      <c r="C12675" t="s">
        <v>88</v>
      </c>
      <c r="D12675" t="s">
        <v>85</v>
      </c>
      <c r="E12675">
        <v>2</v>
      </c>
      <c r="F12675" s="8">
        <f>VLOOKUP(C12675,Products!$A$2:$E$20,5,TRUE)</f>
        <v>8.9499999999999993</v>
      </c>
      <c r="G12675" s="8">
        <f t="shared" ref="G12675:G12738" si="396">F12675*E12675</f>
        <v>17.899999999999999</v>
      </c>
      <c r="H12675" s="8">
        <f>VLOOKUP(C12675,Products!$A$2:$F$20,6,TRUE)</f>
        <v>5.6999999999999993</v>
      </c>
      <c r="I12675" s="8">
        <f t="shared" ref="I12675:I12738" si="397">H12675*E12675</f>
        <v>11.399999999999999</v>
      </c>
      <c r="J12675" s="42">
        <f>VLOOKUP(B12675,Invoices!A:I,9,TRUE)</f>
        <v>2022</v>
      </c>
    </row>
    <row r="12676" spans="1:10" x14ac:dyDescent="0.15">
      <c r="A12676" t="s">
        <v>16036</v>
      </c>
      <c r="B12676" t="s">
        <v>2604</v>
      </c>
      <c r="C12676" t="s">
        <v>92</v>
      </c>
      <c r="D12676" t="s">
        <v>82</v>
      </c>
      <c r="E12676">
        <v>1</v>
      </c>
      <c r="F12676" s="8">
        <f>VLOOKUP(C12676,Products!$A$2:$E$20,5,TRUE)</f>
        <v>19.95</v>
      </c>
      <c r="G12676" s="8">
        <f t="shared" si="396"/>
        <v>19.95</v>
      </c>
      <c r="H12676" s="8">
        <f>VLOOKUP(C12676,Products!$A$2:$F$20,6,TRUE)</f>
        <v>7.4499999999999993</v>
      </c>
      <c r="I12676" s="8">
        <f t="shared" si="397"/>
        <v>7.4499999999999993</v>
      </c>
      <c r="J12676" s="42">
        <f>VLOOKUP(B12676,Invoices!A:I,9,TRUE)</f>
        <v>2022</v>
      </c>
    </row>
    <row r="12677" spans="1:10" x14ac:dyDescent="0.15">
      <c r="A12677" t="s">
        <v>16037</v>
      </c>
      <c r="B12677" t="s">
        <v>2604</v>
      </c>
      <c r="C12677" t="s">
        <v>101</v>
      </c>
      <c r="D12677" t="s">
        <v>69</v>
      </c>
      <c r="E12677">
        <v>1</v>
      </c>
      <c r="F12677" s="8">
        <f>VLOOKUP(C12677,Products!$A$2:$E$20,5,TRUE)</f>
        <v>129.94999999999999</v>
      </c>
      <c r="G12677" s="8">
        <f t="shared" si="396"/>
        <v>129.94999999999999</v>
      </c>
      <c r="H12677" s="8">
        <f>VLOOKUP(C12677,Products!$A$2:$F$20,6,TRUE)</f>
        <v>40.449999999999989</v>
      </c>
      <c r="I12677" s="8">
        <f t="shared" si="397"/>
        <v>40.449999999999989</v>
      </c>
      <c r="J12677" s="42">
        <f>VLOOKUP(B12677,Invoices!A:I,9,TRUE)</f>
        <v>2022</v>
      </c>
    </row>
    <row r="12678" spans="1:10" x14ac:dyDescent="0.15">
      <c r="A12678" t="s">
        <v>16038</v>
      </c>
      <c r="B12678" t="s">
        <v>2604</v>
      </c>
      <c r="C12678" t="s">
        <v>90</v>
      </c>
      <c r="D12678" t="s">
        <v>72</v>
      </c>
      <c r="E12678">
        <v>2</v>
      </c>
      <c r="F12678" s="8">
        <f>VLOOKUP(C12678,Products!$A$2:$E$20,5,TRUE)</f>
        <v>8.9499999999999993</v>
      </c>
      <c r="G12678" s="8">
        <f t="shared" si="396"/>
        <v>17.899999999999999</v>
      </c>
      <c r="H12678" s="8">
        <f>VLOOKUP(C12678,Products!$A$2:$F$20,6,TRUE)</f>
        <v>5.6999999999999993</v>
      </c>
      <c r="I12678" s="8">
        <f t="shared" si="397"/>
        <v>11.399999999999999</v>
      </c>
      <c r="J12678" s="42">
        <f>VLOOKUP(B12678,Invoices!A:I,9,TRUE)</f>
        <v>2022</v>
      </c>
    </row>
    <row r="12679" spans="1:10" x14ac:dyDescent="0.15">
      <c r="A12679" t="s">
        <v>16039</v>
      </c>
      <c r="B12679" t="s">
        <v>2604</v>
      </c>
      <c r="C12679" t="s">
        <v>87</v>
      </c>
      <c r="D12679" t="s">
        <v>68</v>
      </c>
      <c r="E12679">
        <v>8</v>
      </c>
      <c r="F12679" s="8">
        <f>VLOOKUP(C12679,Products!$A$2:$E$20,5,TRUE)</f>
        <v>19.95</v>
      </c>
      <c r="G12679" s="8">
        <f t="shared" si="396"/>
        <v>159.6</v>
      </c>
      <c r="H12679" s="8">
        <f>VLOOKUP(C12679,Products!$A$2:$F$20,6,TRUE)</f>
        <v>7.4499999999999993</v>
      </c>
      <c r="I12679" s="8">
        <f t="shared" si="397"/>
        <v>59.599999999999994</v>
      </c>
      <c r="J12679" s="42">
        <f>VLOOKUP(B12679,Invoices!A:I,9,TRUE)</f>
        <v>2022</v>
      </c>
    </row>
    <row r="12680" spans="1:10" x14ac:dyDescent="0.15">
      <c r="A12680" t="s">
        <v>16040</v>
      </c>
      <c r="B12680" t="s">
        <v>2604</v>
      </c>
      <c r="C12680" t="s">
        <v>88</v>
      </c>
      <c r="D12680" t="s">
        <v>85</v>
      </c>
      <c r="E12680">
        <v>4</v>
      </c>
      <c r="F12680" s="8">
        <f>VLOOKUP(C12680,Products!$A$2:$E$20,5,TRUE)</f>
        <v>8.9499999999999993</v>
      </c>
      <c r="G12680" s="8">
        <f t="shared" si="396"/>
        <v>35.799999999999997</v>
      </c>
      <c r="H12680" s="8">
        <f>VLOOKUP(C12680,Products!$A$2:$F$20,6,TRUE)</f>
        <v>5.6999999999999993</v>
      </c>
      <c r="I12680" s="8">
        <f t="shared" si="397"/>
        <v>22.799999999999997</v>
      </c>
      <c r="J12680" s="42">
        <f>VLOOKUP(B12680,Invoices!A:I,9,TRUE)</f>
        <v>2022</v>
      </c>
    </row>
    <row r="12681" spans="1:10" x14ac:dyDescent="0.15">
      <c r="A12681" t="s">
        <v>16041</v>
      </c>
      <c r="B12681" t="s">
        <v>2604</v>
      </c>
      <c r="C12681" t="s">
        <v>91</v>
      </c>
      <c r="D12681" t="s">
        <v>70</v>
      </c>
      <c r="E12681">
        <v>2</v>
      </c>
      <c r="F12681" s="8">
        <f>VLOOKUP(C12681,Products!$A$2:$E$20,5,TRUE)</f>
        <v>49.95</v>
      </c>
      <c r="G12681" s="8">
        <f t="shared" si="396"/>
        <v>99.9</v>
      </c>
      <c r="H12681" s="8">
        <f>VLOOKUP(C12681,Products!$A$2:$F$20,6,TRUE)</f>
        <v>21.200000000000003</v>
      </c>
      <c r="I12681" s="8">
        <f t="shared" si="397"/>
        <v>42.400000000000006</v>
      </c>
      <c r="J12681" s="42">
        <f>VLOOKUP(B12681,Invoices!A:I,9,TRUE)</f>
        <v>2022</v>
      </c>
    </row>
    <row r="12682" spans="1:10" x14ac:dyDescent="0.15">
      <c r="A12682" t="s">
        <v>16042</v>
      </c>
      <c r="B12682" t="s">
        <v>2605</v>
      </c>
      <c r="C12682" t="s">
        <v>96</v>
      </c>
      <c r="D12682" t="s">
        <v>75</v>
      </c>
      <c r="E12682">
        <v>5</v>
      </c>
      <c r="F12682" s="8">
        <f>VLOOKUP(C12682,Products!$A$2:$E$20,5,TRUE)</f>
        <v>79.95</v>
      </c>
      <c r="G12682" s="8">
        <f t="shared" si="396"/>
        <v>399.75</v>
      </c>
      <c r="H12682" s="8">
        <f>VLOOKUP(C12682,Products!$A$2:$F$20,6,TRUE)</f>
        <v>27.950000000000003</v>
      </c>
      <c r="I12682" s="8">
        <f t="shared" si="397"/>
        <v>139.75</v>
      </c>
      <c r="J12682" s="42">
        <f>VLOOKUP(B12682,Invoices!A:I,9,TRUE)</f>
        <v>2022</v>
      </c>
    </row>
    <row r="12683" spans="1:10" x14ac:dyDescent="0.15">
      <c r="A12683" t="s">
        <v>16043</v>
      </c>
      <c r="B12683" t="s">
        <v>2605</v>
      </c>
      <c r="C12683" t="s">
        <v>101</v>
      </c>
      <c r="D12683" t="s">
        <v>69</v>
      </c>
      <c r="E12683">
        <v>1</v>
      </c>
      <c r="F12683" s="8">
        <f>VLOOKUP(C12683,Products!$A$2:$E$20,5,TRUE)</f>
        <v>129.94999999999999</v>
      </c>
      <c r="G12683" s="8">
        <f t="shared" si="396"/>
        <v>129.94999999999999</v>
      </c>
      <c r="H12683" s="8">
        <f>VLOOKUP(C12683,Products!$A$2:$F$20,6,TRUE)</f>
        <v>40.449999999999989</v>
      </c>
      <c r="I12683" s="8">
        <f t="shared" si="397"/>
        <v>40.449999999999989</v>
      </c>
      <c r="J12683" s="42">
        <f>VLOOKUP(B12683,Invoices!A:I,9,TRUE)</f>
        <v>2022</v>
      </c>
    </row>
    <row r="12684" spans="1:10" x14ac:dyDescent="0.15">
      <c r="A12684" t="s">
        <v>16044</v>
      </c>
      <c r="B12684" t="s">
        <v>2606</v>
      </c>
      <c r="C12684" t="s">
        <v>101</v>
      </c>
      <c r="D12684" t="s">
        <v>69</v>
      </c>
      <c r="E12684">
        <v>6</v>
      </c>
      <c r="F12684" s="8">
        <f>VLOOKUP(C12684,Products!$A$2:$E$20,5,TRUE)</f>
        <v>129.94999999999999</v>
      </c>
      <c r="G12684" s="8">
        <f t="shared" si="396"/>
        <v>779.69999999999993</v>
      </c>
      <c r="H12684" s="8">
        <f>VLOOKUP(C12684,Products!$A$2:$F$20,6,TRUE)</f>
        <v>40.449999999999989</v>
      </c>
      <c r="I12684" s="8">
        <f t="shared" si="397"/>
        <v>242.69999999999993</v>
      </c>
      <c r="J12684" s="42">
        <f>VLOOKUP(B12684,Invoices!A:I,9,TRUE)</f>
        <v>2022</v>
      </c>
    </row>
    <row r="12685" spans="1:10" x14ac:dyDescent="0.15">
      <c r="A12685" t="s">
        <v>16045</v>
      </c>
      <c r="B12685" t="s">
        <v>2607</v>
      </c>
      <c r="C12685" t="s">
        <v>93</v>
      </c>
      <c r="D12685" t="s">
        <v>76</v>
      </c>
      <c r="E12685">
        <v>1</v>
      </c>
      <c r="F12685" s="8">
        <f>VLOOKUP(C12685,Products!$A$2:$E$20,5,TRUE)</f>
        <v>9.9499999999999993</v>
      </c>
      <c r="G12685" s="8">
        <f t="shared" si="396"/>
        <v>9.9499999999999993</v>
      </c>
      <c r="H12685" s="8">
        <f>VLOOKUP(C12685,Products!$A$2:$F$20,6,TRUE)</f>
        <v>1.9499999999999993</v>
      </c>
      <c r="I12685" s="8">
        <f t="shared" si="397"/>
        <v>1.9499999999999993</v>
      </c>
      <c r="J12685" s="42">
        <f>VLOOKUP(B12685,Invoices!A:I,9,TRUE)</f>
        <v>2022</v>
      </c>
    </row>
    <row r="12686" spans="1:10" x14ac:dyDescent="0.15">
      <c r="A12686" t="s">
        <v>16046</v>
      </c>
      <c r="B12686" t="s">
        <v>2607</v>
      </c>
      <c r="C12686" t="s">
        <v>96</v>
      </c>
      <c r="D12686" t="s">
        <v>75</v>
      </c>
      <c r="E12686">
        <v>4</v>
      </c>
      <c r="F12686" s="8">
        <f>VLOOKUP(C12686,Products!$A$2:$E$20,5,TRUE)</f>
        <v>79.95</v>
      </c>
      <c r="G12686" s="8">
        <f t="shared" si="396"/>
        <v>319.8</v>
      </c>
      <c r="H12686" s="8">
        <f>VLOOKUP(C12686,Products!$A$2:$F$20,6,TRUE)</f>
        <v>27.950000000000003</v>
      </c>
      <c r="I12686" s="8">
        <f t="shared" si="397"/>
        <v>111.80000000000001</v>
      </c>
      <c r="J12686" s="42">
        <f>VLOOKUP(B12686,Invoices!A:I,9,TRUE)</f>
        <v>2022</v>
      </c>
    </row>
    <row r="12687" spans="1:10" x14ac:dyDescent="0.15">
      <c r="A12687" t="s">
        <v>16047</v>
      </c>
      <c r="B12687" t="s">
        <v>2607</v>
      </c>
      <c r="C12687" t="s">
        <v>102</v>
      </c>
      <c r="D12687" t="s">
        <v>83</v>
      </c>
      <c r="E12687">
        <v>1</v>
      </c>
      <c r="F12687" s="8">
        <f>VLOOKUP(C12687,Products!$A$2:$E$20,5,TRUE)</f>
        <v>29.95</v>
      </c>
      <c r="G12687" s="8">
        <f t="shared" si="396"/>
        <v>29.95</v>
      </c>
      <c r="H12687" s="8">
        <f>VLOOKUP(C12687,Products!$A$2:$F$20,6,TRUE)</f>
        <v>15</v>
      </c>
      <c r="I12687" s="8">
        <f t="shared" si="397"/>
        <v>15</v>
      </c>
      <c r="J12687" s="42">
        <f>VLOOKUP(B12687,Invoices!A:I,9,TRUE)</f>
        <v>2022</v>
      </c>
    </row>
    <row r="12688" spans="1:10" x14ac:dyDescent="0.15">
      <c r="A12688" t="s">
        <v>16048</v>
      </c>
      <c r="B12688" t="s">
        <v>2607</v>
      </c>
      <c r="C12688" t="s">
        <v>90</v>
      </c>
      <c r="D12688" t="s">
        <v>72</v>
      </c>
      <c r="E12688">
        <v>2</v>
      </c>
      <c r="F12688" s="8">
        <f>VLOOKUP(C12688,Products!$A$2:$E$20,5,TRUE)</f>
        <v>8.9499999999999993</v>
      </c>
      <c r="G12688" s="8">
        <f t="shared" si="396"/>
        <v>17.899999999999999</v>
      </c>
      <c r="H12688" s="8">
        <f>VLOOKUP(C12688,Products!$A$2:$F$20,6,TRUE)</f>
        <v>5.6999999999999993</v>
      </c>
      <c r="I12688" s="8">
        <f t="shared" si="397"/>
        <v>11.399999999999999</v>
      </c>
      <c r="J12688" s="42">
        <f>VLOOKUP(B12688,Invoices!A:I,9,TRUE)</f>
        <v>2022</v>
      </c>
    </row>
    <row r="12689" spans="1:10" x14ac:dyDescent="0.15">
      <c r="A12689" t="s">
        <v>16049</v>
      </c>
      <c r="B12689" t="s">
        <v>2607</v>
      </c>
      <c r="C12689" t="s">
        <v>105</v>
      </c>
      <c r="D12689" t="s">
        <v>81</v>
      </c>
      <c r="E12689">
        <v>2</v>
      </c>
      <c r="F12689" s="8">
        <f>VLOOKUP(C12689,Products!$A$2:$E$20,5,TRUE)</f>
        <v>8.9499999999999993</v>
      </c>
      <c r="G12689" s="8">
        <f t="shared" si="396"/>
        <v>17.899999999999999</v>
      </c>
      <c r="H12689" s="8">
        <f>VLOOKUP(C12689,Products!$A$2:$F$20,6,TRUE)</f>
        <v>3.1999999999999993</v>
      </c>
      <c r="I12689" s="8">
        <f t="shared" si="397"/>
        <v>6.3999999999999986</v>
      </c>
      <c r="J12689" s="42">
        <f>VLOOKUP(B12689,Invoices!A:I,9,TRUE)</f>
        <v>2022</v>
      </c>
    </row>
    <row r="12690" spans="1:10" x14ac:dyDescent="0.15">
      <c r="A12690" t="s">
        <v>16050</v>
      </c>
      <c r="B12690" t="s">
        <v>2607</v>
      </c>
      <c r="C12690" t="s">
        <v>91</v>
      </c>
      <c r="D12690" t="s">
        <v>70</v>
      </c>
      <c r="E12690">
        <v>1</v>
      </c>
      <c r="F12690" s="8">
        <f>VLOOKUP(C12690,Products!$A$2:$E$20,5,TRUE)</f>
        <v>49.95</v>
      </c>
      <c r="G12690" s="8">
        <f t="shared" si="396"/>
        <v>49.95</v>
      </c>
      <c r="H12690" s="8">
        <f>VLOOKUP(C12690,Products!$A$2:$F$20,6,TRUE)</f>
        <v>21.200000000000003</v>
      </c>
      <c r="I12690" s="8">
        <f t="shared" si="397"/>
        <v>21.200000000000003</v>
      </c>
      <c r="J12690" s="42">
        <f>VLOOKUP(B12690,Invoices!A:I,9,TRUE)</f>
        <v>2022</v>
      </c>
    </row>
    <row r="12691" spans="1:10" x14ac:dyDescent="0.15">
      <c r="A12691" t="s">
        <v>16051</v>
      </c>
      <c r="B12691" t="s">
        <v>2608</v>
      </c>
      <c r="C12691" t="s">
        <v>90</v>
      </c>
      <c r="D12691" t="s">
        <v>72</v>
      </c>
      <c r="E12691">
        <v>3</v>
      </c>
      <c r="F12691" s="8">
        <f>VLOOKUP(C12691,Products!$A$2:$E$20,5,TRUE)</f>
        <v>8.9499999999999993</v>
      </c>
      <c r="G12691" s="8">
        <f t="shared" si="396"/>
        <v>26.849999999999998</v>
      </c>
      <c r="H12691" s="8">
        <f>VLOOKUP(C12691,Products!$A$2:$F$20,6,TRUE)</f>
        <v>5.6999999999999993</v>
      </c>
      <c r="I12691" s="8">
        <f t="shared" si="397"/>
        <v>17.099999999999998</v>
      </c>
      <c r="J12691" s="42">
        <f>VLOOKUP(B12691,Invoices!A:I,9,TRUE)</f>
        <v>2022</v>
      </c>
    </row>
    <row r="12692" spans="1:10" x14ac:dyDescent="0.15">
      <c r="A12692" t="s">
        <v>16052</v>
      </c>
      <c r="B12692" t="s">
        <v>2609</v>
      </c>
      <c r="C12692" t="s">
        <v>90</v>
      </c>
      <c r="D12692" t="s">
        <v>72</v>
      </c>
      <c r="E12692">
        <v>30</v>
      </c>
      <c r="F12692" s="8">
        <f>VLOOKUP(C12692,Products!$A$2:$E$20,5,TRUE)</f>
        <v>8.9499999999999993</v>
      </c>
      <c r="G12692" s="8">
        <f t="shared" si="396"/>
        <v>268.5</v>
      </c>
      <c r="H12692" s="8">
        <f>VLOOKUP(C12692,Products!$A$2:$F$20,6,TRUE)</f>
        <v>5.6999999999999993</v>
      </c>
      <c r="I12692" s="8">
        <f t="shared" si="397"/>
        <v>170.99999999999997</v>
      </c>
      <c r="J12692" s="42">
        <f>VLOOKUP(B12692,Invoices!A:I,9,TRUE)</f>
        <v>2022</v>
      </c>
    </row>
    <row r="12693" spans="1:10" x14ac:dyDescent="0.15">
      <c r="A12693" t="s">
        <v>16053</v>
      </c>
      <c r="B12693" t="s">
        <v>2609</v>
      </c>
      <c r="C12693" t="s">
        <v>93</v>
      </c>
      <c r="D12693" t="s">
        <v>76</v>
      </c>
      <c r="E12693">
        <v>5</v>
      </c>
      <c r="F12693" s="8">
        <f>VLOOKUP(C12693,Products!$A$2:$E$20,5,TRUE)</f>
        <v>9.9499999999999993</v>
      </c>
      <c r="G12693" s="8">
        <f t="shared" si="396"/>
        <v>49.75</v>
      </c>
      <c r="H12693" s="8">
        <f>VLOOKUP(C12693,Products!$A$2:$F$20,6,TRUE)</f>
        <v>1.9499999999999993</v>
      </c>
      <c r="I12693" s="8">
        <f t="shared" si="397"/>
        <v>9.7499999999999964</v>
      </c>
      <c r="J12693" s="42">
        <f>VLOOKUP(B12693,Invoices!A:I,9,TRUE)</f>
        <v>2022</v>
      </c>
    </row>
    <row r="12694" spans="1:10" x14ac:dyDescent="0.15">
      <c r="A12694" t="s">
        <v>16054</v>
      </c>
      <c r="B12694" t="s">
        <v>2609</v>
      </c>
      <c r="C12694" t="s">
        <v>96</v>
      </c>
      <c r="D12694" t="s">
        <v>75</v>
      </c>
      <c r="E12694">
        <v>8</v>
      </c>
      <c r="F12694" s="8">
        <f>VLOOKUP(C12694,Products!$A$2:$E$20,5,TRUE)</f>
        <v>79.95</v>
      </c>
      <c r="G12694" s="8">
        <f t="shared" si="396"/>
        <v>639.6</v>
      </c>
      <c r="H12694" s="8">
        <f>VLOOKUP(C12694,Products!$A$2:$F$20,6,TRUE)</f>
        <v>27.950000000000003</v>
      </c>
      <c r="I12694" s="8">
        <f t="shared" si="397"/>
        <v>223.60000000000002</v>
      </c>
      <c r="J12694" s="42">
        <f>VLOOKUP(B12694,Invoices!A:I,9,TRUE)</f>
        <v>2022</v>
      </c>
    </row>
    <row r="12695" spans="1:10" x14ac:dyDescent="0.15">
      <c r="A12695" t="s">
        <v>16055</v>
      </c>
      <c r="B12695" t="s">
        <v>2609</v>
      </c>
      <c r="C12695" t="s">
        <v>94</v>
      </c>
      <c r="D12695" t="s">
        <v>86</v>
      </c>
      <c r="E12695">
        <v>24</v>
      </c>
      <c r="F12695" s="8">
        <f>VLOOKUP(C12695,Products!$A$2:$E$20,5,TRUE)</f>
        <v>3.5</v>
      </c>
      <c r="G12695" s="8">
        <f t="shared" si="396"/>
        <v>84</v>
      </c>
      <c r="H12695" s="8">
        <f>VLOOKUP(C12695,Products!$A$2:$F$20,6,TRUE)</f>
        <v>0.54999999999999982</v>
      </c>
      <c r="I12695" s="8">
        <f t="shared" si="397"/>
        <v>13.199999999999996</v>
      </c>
      <c r="J12695" s="42">
        <f>VLOOKUP(B12695,Invoices!A:I,9,TRUE)</f>
        <v>2022</v>
      </c>
    </row>
    <row r="12696" spans="1:10" x14ac:dyDescent="0.15">
      <c r="A12696" t="s">
        <v>16056</v>
      </c>
      <c r="B12696" t="s">
        <v>2609</v>
      </c>
      <c r="C12696" t="s">
        <v>95</v>
      </c>
      <c r="D12696" t="s">
        <v>73</v>
      </c>
      <c r="E12696">
        <v>3</v>
      </c>
      <c r="F12696" s="8">
        <f>VLOOKUP(C12696,Products!$A$2:$E$20,5,TRUE)</f>
        <v>12.95</v>
      </c>
      <c r="G12696" s="8">
        <f t="shared" si="396"/>
        <v>38.849999999999994</v>
      </c>
      <c r="H12696" s="8">
        <f>VLOOKUP(C12696,Products!$A$2:$F$20,6,TRUE)</f>
        <v>4.1999999999999993</v>
      </c>
      <c r="I12696" s="8">
        <f t="shared" si="397"/>
        <v>12.599999999999998</v>
      </c>
      <c r="J12696" s="42">
        <f>VLOOKUP(B12696,Invoices!A:I,9,TRUE)</f>
        <v>2022</v>
      </c>
    </row>
    <row r="12697" spans="1:10" x14ac:dyDescent="0.15">
      <c r="A12697" t="s">
        <v>16057</v>
      </c>
      <c r="B12697" t="s">
        <v>2610</v>
      </c>
      <c r="C12697" t="s">
        <v>99</v>
      </c>
      <c r="D12697" t="s">
        <v>84</v>
      </c>
      <c r="E12697">
        <v>5</v>
      </c>
      <c r="F12697" s="8">
        <f>VLOOKUP(C12697,Products!$A$2:$E$20,5,TRUE)</f>
        <v>3.5</v>
      </c>
      <c r="G12697" s="8">
        <f t="shared" si="396"/>
        <v>17.5</v>
      </c>
      <c r="H12697" s="8">
        <f>VLOOKUP(C12697,Products!$A$2:$F$20,6,TRUE)</f>
        <v>0.54999999999999982</v>
      </c>
      <c r="I12697" s="8">
        <f t="shared" si="397"/>
        <v>2.7499999999999991</v>
      </c>
      <c r="J12697" s="42">
        <f>VLOOKUP(B12697,Invoices!A:I,9,TRUE)</f>
        <v>2022</v>
      </c>
    </row>
    <row r="12698" spans="1:10" x14ac:dyDescent="0.15">
      <c r="A12698" t="s">
        <v>16058</v>
      </c>
      <c r="B12698" t="s">
        <v>2610</v>
      </c>
      <c r="C12698" t="s">
        <v>102</v>
      </c>
      <c r="D12698" t="s">
        <v>83</v>
      </c>
      <c r="E12698">
        <v>10</v>
      </c>
      <c r="F12698" s="8">
        <f>VLOOKUP(C12698,Products!$A$2:$E$20,5,TRUE)</f>
        <v>29.95</v>
      </c>
      <c r="G12698" s="8">
        <f t="shared" si="396"/>
        <v>299.5</v>
      </c>
      <c r="H12698" s="8">
        <f>VLOOKUP(C12698,Products!$A$2:$F$20,6,TRUE)</f>
        <v>15</v>
      </c>
      <c r="I12698" s="8">
        <f t="shared" si="397"/>
        <v>150</v>
      </c>
      <c r="J12698" s="42">
        <f>VLOOKUP(B12698,Invoices!A:I,9,TRUE)</f>
        <v>2022</v>
      </c>
    </row>
    <row r="12699" spans="1:10" x14ac:dyDescent="0.15">
      <c r="A12699" t="s">
        <v>16059</v>
      </c>
      <c r="B12699" t="s">
        <v>2610</v>
      </c>
      <c r="C12699" t="s">
        <v>105</v>
      </c>
      <c r="D12699" t="s">
        <v>81</v>
      </c>
      <c r="E12699">
        <v>1</v>
      </c>
      <c r="F12699" s="8">
        <f>VLOOKUP(C12699,Products!$A$2:$E$20,5,TRUE)</f>
        <v>8.9499999999999993</v>
      </c>
      <c r="G12699" s="8">
        <f t="shared" si="396"/>
        <v>8.9499999999999993</v>
      </c>
      <c r="H12699" s="8">
        <f>VLOOKUP(C12699,Products!$A$2:$F$20,6,TRUE)</f>
        <v>3.1999999999999993</v>
      </c>
      <c r="I12699" s="8">
        <f t="shared" si="397"/>
        <v>3.1999999999999993</v>
      </c>
      <c r="J12699" s="42">
        <f>VLOOKUP(B12699,Invoices!A:I,9,TRUE)</f>
        <v>2022</v>
      </c>
    </row>
    <row r="12700" spans="1:10" x14ac:dyDescent="0.15">
      <c r="A12700" t="s">
        <v>16060</v>
      </c>
      <c r="B12700" t="s">
        <v>2610</v>
      </c>
      <c r="C12700" t="s">
        <v>100</v>
      </c>
      <c r="D12700" t="s">
        <v>78</v>
      </c>
      <c r="E12700">
        <v>1</v>
      </c>
      <c r="F12700" s="8">
        <f>VLOOKUP(C12700,Products!$A$2:$E$20,5,TRUE)</f>
        <v>49.95</v>
      </c>
      <c r="G12700" s="8">
        <f t="shared" si="396"/>
        <v>49.95</v>
      </c>
      <c r="H12700" s="8">
        <f>VLOOKUP(C12700,Products!$A$2:$F$20,6,TRUE)</f>
        <v>19.950000000000003</v>
      </c>
      <c r="I12700" s="8">
        <f t="shared" si="397"/>
        <v>19.950000000000003</v>
      </c>
      <c r="J12700" s="42">
        <f>VLOOKUP(B12700,Invoices!A:I,9,TRUE)</f>
        <v>2022</v>
      </c>
    </row>
    <row r="12701" spans="1:10" x14ac:dyDescent="0.15">
      <c r="A12701" t="s">
        <v>16061</v>
      </c>
      <c r="B12701" t="s">
        <v>2611</v>
      </c>
      <c r="C12701" t="s">
        <v>105</v>
      </c>
      <c r="D12701" t="s">
        <v>81</v>
      </c>
      <c r="E12701">
        <v>1</v>
      </c>
      <c r="F12701" s="8">
        <f>VLOOKUP(C12701,Products!$A$2:$E$20,5,TRUE)</f>
        <v>8.9499999999999993</v>
      </c>
      <c r="G12701" s="8">
        <f t="shared" si="396"/>
        <v>8.9499999999999993</v>
      </c>
      <c r="H12701" s="8">
        <f>VLOOKUP(C12701,Products!$A$2:$F$20,6,TRUE)</f>
        <v>3.1999999999999993</v>
      </c>
      <c r="I12701" s="8">
        <f t="shared" si="397"/>
        <v>3.1999999999999993</v>
      </c>
      <c r="J12701" s="42">
        <f>VLOOKUP(B12701,Invoices!A:I,9,TRUE)</f>
        <v>2022</v>
      </c>
    </row>
    <row r="12702" spans="1:10" x14ac:dyDescent="0.15">
      <c r="A12702" t="s">
        <v>16062</v>
      </c>
      <c r="B12702" t="s">
        <v>2611</v>
      </c>
      <c r="C12702" t="s">
        <v>99</v>
      </c>
      <c r="D12702" t="s">
        <v>84</v>
      </c>
      <c r="E12702">
        <v>12</v>
      </c>
      <c r="F12702" s="8">
        <f>VLOOKUP(C12702,Products!$A$2:$E$20,5,TRUE)</f>
        <v>3.5</v>
      </c>
      <c r="G12702" s="8">
        <f t="shared" si="396"/>
        <v>42</v>
      </c>
      <c r="H12702" s="8">
        <f>VLOOKUP(C12702,Products!$A$2:$F$20,6,TRUE)</f>
        <v>0.54999999999999982</v>
      </c>
      <c r="I12702" s="8">
        <f t="shared" si="397"/>
        <v>6.5999999999999979</v>
      </c>
      <c r="J12702" s="42">
        <f>VLOOKUP(B12702,Invoices!A:I,9,TRUE)</f>
        <v>2022</v>
      </c>
    </row>
    <row r="12703" spans="1:10" x14ac:dyDescent="0.15">
      <c r="A12703" t="s">
        <v>16063</v>
      </c>
      <c r="B12703" t="s">
        <v>2611</v>
      </c>
      <c r="C12703" t="s">
        <v>89</v>
      </c>
      <c r="D12703" t="s">
        <v>80</v>
      </c>
      <c r="E12703">
        <v>1</v>
      </c>
      <c r="F12703" s="8">
        <f>VLOOKUP(C12703,Products!$A$2:$E$20,5,TRUE)</f>
        <v>15.95</v>
      </c>
      <c r="G12703" s="8">
        <f t="shared" si="396"/>
        <v>15.95</v>
      </c>
      <c r="H12703" s="8">
        <f>VLOOKUP(C12703,Products!$A$2:$F$20,6,TRUE)</f>
        <v>6</v>
      </c>
      <c r="I12703" s="8">
        <f t="shared" si="397"/>
        <v>6</v>
      </c>
      <c r="J12703" s="42">
        <f>VLOOKUP(B12703,Invoices!A:I,9,TRUE)</f>
        <v>2022</v>
      </c>
    </row>
    <row r="12704" spans="1:10" x14ac:dyDescent="0.15">
      <c r="A12704" t="s">
        <v>16064</v>
      </c>
      <c r="B12704" t="s">
        <v>2611</v>
      </c>
      <c r="C12704" t="s">
        <v>94</v>
      </c>
      <c r="D12704" t="s">
        <v>86</v>
      </c>
      <c r="E12704">
        <v>10</v>
      </c>
      <c r="F12704" s="8">
        <f>VLOOKUP(C12704,Products!$A$2:$E$20,5,TRUE)</f>
        <v>3.5</v>
      </c>
      <c r="G12704" s="8">
        <f t="shared" si="396"/>
        <v>35</v>
      </c>
      <c r="H12704" s="8">
        <f>VLOOKUP(C12704,Products!$A$2:$F$20,6,TRUE)</f>
        <v>0.54999999999999982</v>
      </c>
      <c r="I12704" s="8">
        <f t="shared" si="397"/>
        <v>5.4999999999999982</v>
      </c>
      <c r="J12704" s="42">
        <f>VLOOKUP(B12704,Invoices!A:I,9,TRUE)</f>
        <v>2022</v>
      </c>
    </row>
    <row r="12705" spans="1:10" x14ac:dyDescent="0.15">
      <c r="A12705" t="s">
        <v>16065</v>
      </c>
      <c r="B12705" t="s">
        <v>2611</v>
      </c>
      <c r="C12705" t="s">
        <v>97</v>
      </c>
      <c r="D12705" t="s">
        <v>74</v>
      </c>
      <c r="E12705">
        <v>25</v>
      </c>
      <c r="F12705" s="8">
        <f>VLOOKUP(C12705,Products!$A$2:$E$20,5,TRUE)</f>
        <v>1.5</v>
      </c>
      <c r="G12705" s="8">
        <f t="shared" si="396"/>
        <v>37.5</v>
      </c>
      <c r="H12705" s="8">
        <f>VLOOKUP(C12705,Products!$A$2:$F$20,6,TRUE)</f>
        <v>0.5</v>
      </c>
      <c r="I12705" s="8">
        <f t="shared" si="397"/>
        <v>12.5</v>
      </c>
      <c r="J12705" s="42">
        <f>VLOOKUP(B12705,Invoices!A:I,9,TRUE)</f>
        <v>2022</v>
      </c>
    </row>
    <row r="12706" spans="1:10" x14ac:dyDescent="0.15">
      <c r="A12706" t="s">
        <v>16066</v>
      </c>
      <c r="B12706" t="s">
        <v>2611</v>
      </c>
      <c r="C12706" t="s">
        <v>95</v>
      </c>
      <c r="D12706" t="s">
        <v>73</v>
      </c>
      <c r="E12706">
        <v>24</v>
      </c>
      <c r="F12706" s="8">
        <f>VLOOKUP(C12706,Products!$A$2:$E$20,5,TRUE)</f>
        <v>12.95</v>
      </c>
      <c r="G12706" s="8">
        <f t="shared" si="396"/>
        <v>310.79999999999995</v>
      </c>
      <c r="H12706" s="8">
        <f>VLOOKUP(C12706,Products!$A$2:$F$20,6,TRUE)</f>
        <v>4.1999999999999993</v>
      </c>
      <c r="I12706" s="8">
        <f t="shared" si="397"/>
        <v>100.79999999999998</v>
      </c>
      <c r="J12706" s="42">
        <f>VLOOKUP(B12706,Invoices!A:I,9,TRUE)</f>
        <v>2022</v>
      </c>
    </row>
    <row r="12707" spans="1:10" x14ac:dyDescent="0.15">
      <c r="A12707" t="s">
        <v>16067</v>
      </c>
      <c r="B12707" t="s">
        <v>2611</v>
      </c>
      <c r="C12707" t="s">
        <v>102</v>
      </c>
      <c r="D12707" t="s">
        <v>83</v>
      </c>
      <c r="E12707">
        <v>5</v>
      </c>
      <c r="F12707" s="8">
        <f>VLOOKUP(C12707,Products!$A$2:$E$20,5,TRUE)</f>
        <v>29.95</v>
      </c>
      <c r="G12707" s="8">
        <f t="shared" si="396"/>
        <v>149.75</v>
      </c>
      <c r="H12707" s="8">
        <f>VLOOKUP(C12707,Products!$A$2:$F$20,6,TRUE)</f>
        <v>15</v>
      </c>
      <c r="I12707" s="8">
        <f t="shared" si="397"/>
        <v>75</v>
      </c>
      <c r="J12707" s="42">
        <f>VLOOKUP(B12707,Invoices!A:I,9,TRUE)</f>
        <v>2022</v>
      </c>
    </row>
    <row r="12708" spans="1:10" x14ac:dyDescent="0.15">
      <c r="A12708" t="s">
        <v>16068</v>
      </c>
      <c r="B12708" t="s">
        <v>2611</v>
      </c>
      <c r="C12708" t="s">
        <v>103</v>
      </c>
      <c r="D12708" t="s">
        <v>77</v>
      </c>
      <c r="E12708">
        <v>1</v>
      </c>
      <c r="F12708" s="8">
        <f>VLOOKUP(C12708,Products!$A$2:$E$20,5,TRUE)</f>
        <v>8.9499999999999993</v>
      </c>
      <c r="G12708" s="8">
        <f t="shared" si="396"/>
        <v>8.9499999999999993</v>
      </c>
      <c r="H12708" s="8">
        <f>VLOOKUP(C12708,Products!$A$2:$F$20,6,TRUE)</f>
        <v>3.1999999999999993</v>
      </c>
      <c r="I12708" s="8">
        <f t="shared" si="397"/>
        <v>3.1999999999999993</v>
      </c>
      <c r="J12708" s="42">
        <f>VLOOKUP(B12708,Invoices!A:I,9,TRUE)</f>
        <v>2022</v>
      </c>
    </row>
    <row r="12709" spans="1:10" x14ac:dyDescent="0.15">
      <c r="A12709" t="s">
        <v>16069</v>
      </c>
      <c r="B12709" t="s">
        <v>2612</v>
      </c>
      <c r="C12709" t="s">
        <v>87</v>
      </c>
      <c r="D12709" t="s">
        <v>68</v>
      </c>
      <c r="E12709">
        <v>1</v>
      </c>
      <c r="F12709" s="8">
        <f>VLOOKUP(C12709,Products!$A$2:$E$20,5,TRUE)</f>
        <v>19.95</v>
      </c>
      <c r="G12709" s="8">
        <f t="shared" si="396"/>
        <v>19.95</v>
      </c>
      <c r="H12709" s="8">
        <f>VLOOKUP(C12709,Products!$A$2:$F$20,6,TRUE)</f>
        <v>7.4499999999999993</v>
      </c>
      <c r="I12709" s="8">
        <f t="shared" si="397"/>
        <v>7.4499999999999993</v>
      </c>
      <c r="J12709" s="42">
        <f>VLOOKUP(B12709,Invoices!A:I,9,TRUE)</f>
        <v>2022</v>
      </c>
    </row>
    <row r="12710" spans="1:10" x14ac:dyDescent="0.15">
      <c r="A12710" t="s">
        <v>16070</v>
      </c>
      <c r="B12710" t="s">
        <v>2612</v>
      </c>
      <c r="C12710" t="s">
        <v>88</v>
      </c>
      <c r="D12710" t="s">
        <v>85</v>
      </c>
      <c r="E12710">
        <v>2</v>
      </c>
      <c r="F12710" s="8">
        <f>VLOOKUP(C12710,Products!$A$2:$E$20,5,TRUE)</f>
        <v>8.9499999999999993</v>
      </c>
      <c r="G12710" s="8">
        <f t="shared" si="396"/>
        <v>17.899999999999999</v>
      </c>
      <c r="H12710" s="8">
        <f>VLOOKUP(C12710,Products!$A$2:$F$20,6,TRUE)</f>
        <v>5.6999999999999993</v>
      </c>
      <c r="I12710" s="8">
        <f t="shared" si="397"/>
        <v>11.399999999999999</v>
      </c>
      <c r="J12710" s="42">
        <f>VLOOKUP(B12710,Invoices!A:I,9,TRUE)</f>
        <v>2022</v>
      </c>
    </row>
    <row r="12711" spans="1:10" x14ac:dyDescent="0.15">
      <c r="A12711" t="s">
        <v>16071</v>
      </c>
      <c r="B12711" t="s">
        <v>2612</v>
      </c>
      <c r="C12711" t="s">
        <v>103</v>
      </c>
      <c r="D12711" t="s">
        <v>77</v>
      </c>
      <c r="E12711">
        <v>4</v>
      </c>
      <c r="F12711" s="8">
        <f>VLOOKUP(C12711,Products!$A$2:$E$20,5,TRUE)</f>
        <v>8.9499999999999993</v>
      </c>
      <c r="G12711" s="8">
        <f t="shared" si="396"/>
        <v>35.799999999999997</v>
      </c>
      <c r="H12711" s="8">
        <f>VLOOKUP(C12711,Products!$A$2:$F$20,6,TRUE)</f>
        <v>3.1999999999999993</v>
      </c>
      <c r="I12711" s="8">
        <f t="shared" si="397"/>
        <v>12.799999999999997</v>
      </c>
      <c r="J12711" s="42">
        <f>VLOOKUP(B12711,Invoices!A:I,9,TRUE)</f>
        <v>2022</v>
      </c>
    </row>
    <row r="12712" spans="1:10" x14ac:dyDescent="0.15">
      <c r="A12712" t="s">
        <v>16072</v>
      </c>
      <c r="B12712" t="s">
        <v>2612</v>
      </c>
      <c r="C12712" t="s">
        <v>89</v>
      </c>
      <c r="D12712" t="s">
        <v>80</v>
      </c>
      <c r="E12712">
        <v>10</v>
      </c>
      <c r="F12712" s="8">
        <f>VLOOKUP(C12712,Products!$A$2:$E$20,5,TRUE)</f>
        <v>15.95</v>
      </c>
      <c r="G12712" s="8">
        <f t="shared" si="396"/>
        <v>159.5</v>
      </c>
      <c r="H12712" s="8">
        <f>VLOOKUP(C12712,Products!$A$2:$F$20,6,TRUE)</f>
        <v>6</v>
      </c>
      <c r="I12712" s="8">
        <f t="shared" si="397"/>
        <v>60</v>
      </c>
      <c r="J12712" s="42">
        <f>VLOOKUP(B12712,Invoices!A:I,9,TRUE)</f>
        <v>2022</v>
      </c>
    </row>
    <row r="12713" spans="1:10" x14ac:dyDescent="0.15">
      <c r="A12713" t="s">
        <v>16073</v>
      </c>
      <c r="B12713" t="s">
        <v>2613</v>
      </c>
      <c r="C12713" t="s">
        <v>92</v>
      </c>
      <c r="D12713" t="s">
        <v>82</v>
      </c>
      <c r="E12713">
        <v>5</v>
      </c>
      <c r="F12713" s="8">
        <f>VLOOKUP(C12713,Products!$A$2:$E$20,5,TRUE)</f>
        <v>19.95</v>
      </c>
      <c r="G12713" s="8">
        <f t="shared" si="396"/>
        <v>99.75</v>
      </c>
      <c r="H12713" s="8">
        <f>VLOOKUP(C12713,Products!$A$2:$F$20,6,TRUE)</f>
        <v>7.4499999999999993</v>
      </c>
      <c r="I12713" s="8">
        <f t="shared" si="397"/>
        <v>37.25</v>
      </c>
      <c r="J12713" s="42">
        <f>VLOOKUP(B12713,Invoices!A:I,9,TRUE)</f>
        <v>2022</v>
      </c>
    </row>
    <row r="12714" spans="1:10" x14ac:dyDescent="0.15">
      <c r="A12714" t="s">
        <v>16074</v>
      </c>
      <c r="B12714" t="s">
        <v>2613</v>
      </c>
      <c r="C12714" t="s">
        <v>105</v>
      </c>
      <c r="D12714" t="s">
        <v>81</v>
      </c>
      <c r="E12714">
        <v>6</v>
      </c>
      <c r="F12714" s="8">
        <f>VLOOKUP(C12714,Products!$A$2:$E$20,5,TRUE)</f>
        <v>8.9499999999999993</v>
      </c>
      <c r="G12714" s="8">
        <f t="shared" si="396"/>
        <v>53.699999999999996</v>
      </c>
      <c r="H12714" s="8">
        <f>VLOOKUP(C12714,Products!$A$2:$F$20,6,TRUE)</f>
        <v>3.1999999999999993</v>
      </c>
      <c r="I12714" s="8">
        <f t="shared" si="397"/>
        <v>19.199999999999996</v>
      </c>
      <c r="J12714" s="42">
        <f>VLOOKUP(B12714,Invoices!A:I,9,TRUE)</f>
        <v>2022</v>
      </c>
    </row>
    <row r="12715" spans="1:10" x14ac:dyDescent="0.15">
      <c r="A12715" t="s">
        <v>16075</v>
      </c>
      <c r="B12715" t="s">
        <v>2613</v>
      </c>
      <c r="C12715" t="s">
        <v>104</v>
      </c>
      <c r="D12715" t="s">
        <v>71</v>
      </c>
      <c r="E12715">
        <v>10</v>
      </c>
      <c r="F12715" s="8">
        <f>VLOOKUP(C12715,Products!$A$2:$E$20,5,TRUE)</f>
        <v>2.95</v>
      </c>
      <c r="G12715" s="8">
        <f t="shared" si="396"/>
        <v>29.5</v>
      </c>
      <c r="H12715" s="8">
        <f>VLOOKUP(C12715,Products!$A$2:$F$20,6,TRUE)</f>
        <v>1.1500000000000001</v>
      </c>
      <c r="I12715" s="8">
        <f t="shared" si="397"/>
        <v>11.500000000000002</v>
      </c>
      <c r="J12715" s="42">
        <f>VLOOKUP(B12715,Invoices!A:I,9,TRUE)</f>
        <v>2022</v>
      </c>
    </row>
    <row r="12716" spans="1:10" x14ac:dyDescent="0.15">
      <c r="A12716" t="s">
        <v>16076</v>
      </c>
      <c r="B12716" t="s">
        <v>2613</v>
      </c>
      <c r="C12716" t="s">
        <v>99</v>
      </c>
      <c r="D12716" t="s">
        <v>84</v>
      </c>
      <c r="E12716">
        <v>4</v>
      </c>
      <c r="F12716" s="8">
        <f>VLOOKUP(C12716,Products!$A$2:$E$20,5,TRUE)</f>
        <v>3.5</v>
      </c>
      <c r="G12716" s="8">
        <f t="shared" si="396"/>
        <v>14</v>
      </c>
      <c r="H12716" s="8">
        <f>VLOOKUP(C12716,Products!$A$2:$F$20,6,TRUE)</f>
        <v>0.54999999999999982</v>
      </c>
      <c r="I12716" s="8">
        <f t="shared" si="397"/>
        <v>2.1999999999999993</v>
      </c>
      <c r="J12716" s="42">
        <f>VLOOKUP(B12716,Invoices!A:I,9,TRUE)</f>
        <v>2022</v>
      </c>
    </row>
    <row r="12717" spans="1:10" x14ac:dyDescent="0.15">
      <c r="A12717" t="s">
        <v>16077</v>
      </c>
      <c r="B12717" t="s">
        <v>2613</v>
      </c>
      <c r="C12717" t="s">
        <v>90</v>
      </c>
      <c r="D12717" t="s">
        <v>72</v>
      </c>
      <c r="E12717">
        <v>30</v>
      </c>
      <c r="F12717" s="8">
        <f>VLOOKUP(C12717,Products!$A$2:$E$20,5,TRUE)</f>
        <v>8.9499999999999993</v>
      </c>
      <c r="G12717" s="8">
        <f t="shared" si="396"/>
        <v>268.5</v>
      </c>
      <c r="H12717" s="8">
        <f>VLOOKUP(C12717,Products!$A$2:$F$20,6,TRUE)</f>
        <v>5.6999999999999993</v>
      </c>
      <c r="I12717" s="8">
        <f t="shared" si="397"/>
        <v>170.99999999999997</v>
      </c>
      <c r="J12717" s="42">
        <f>VLOOKUP(B12717,Invoices!A:I,9,TRUE)</f>
        <v>2022</v>
      </c>
    </row>
    <row r="12718" spans="1:10" x14ac:dyDescent="0.15">
      <c r="A12718" t="s">
        <v>16078</v>
      </c>
      <c r="B12718" t="s">
        <v>2613</v>
      </c>
      <c r="C12718" t="s">
        <v>105</v>
      </c>
      <c r="D12718" t="s">
        <v>81</v>
      </c>
      <c r="E12718">
        <v>1</v>
      </c>
      <c r="F12718" s="8">
        <f>VLOOKUP(C12718,Products!$A$2:$E$20,5,TRUE)</f>
        <v>8.9499999999999993</v>
      </c>
      <c r="G12718" s="8">
        <f t="shared" si="396"/>
        <v>8.9499999999999993</v>
      </c>
      <c r="H12718" s="8">
        <f>VLOOKUP(C12718,Products!$A$2:$F$20,6,TRUE)</f>
        <v>3.1999999999999993</v>
      </c>
      <c r="I12718" s="8">
        <f t="shared" si="397"/>
        <v>3.1999999999999993</v>
      </c>
      <c r="J12718" s="42">
        <f>VLOOKUP(B12718,Invoices!A:I,9,TRUE)</f>
        <v>2022</v>
      </c>
    </row>
    <row r="12719" spans="1:10" x14ac:dyDescent="0.15">
      <c r="A12719" t="s">
        <v>16079</v>
      </c>
      <c r="B12719" t="s">
        <v>2613</v>
      </c>
      <c r="C12719" t="s">
        <v>97</v>
      </c>
      <c r="D12719" t="s">
        <v>74</v>
      </c>
      <c r="E12719">
        <v>50</v>
      </c>
      <c r="F12719" s="8">
        <f>VLOOKUP(C12719,Products!$A$2:$E$20,5,TRUE)</f>
        <v>1.5</v>
      </c>
      <c r="G12719" s="8">
        <f t="shared" si="396"/>
        <v>75</v>
      </c>
      <c r="H12719" s="8">
        <f>VLOOKUP(C12719,Products!$A$2:$F$20,6,TRUE)</f>
        <v>0.5</v>
      </c>
      <c r="I12719" s="8">
        <f t="shared" si="397"/>
        <v>25</v>
      </c>
      <c r="J12719" s="42">
        <f>VLOOKUP(B12719,Invoices!A:I,9,TRUE)</f>
        <v>2022</v>
      </c>
    </row>
    <row r="12720" spans="1:10" x14ac:dyDescent="0.15">
      <c r="A12720" t="s">
        <v>16080</v>
      </c>
      <c r="B12720" t="s">
        <v>2613</v>
      </c>
      <c r="C12720" t="s">
        <v>94</v>
      </c>
      <c r="D12720" t="s">
        <v>86</v>
      </c>
      <c r="E12720">
        <v>4</v>
      </c>
      <c r="F12720" s="8">
        <f>VLOOKUP(C12720,Products!$A$2:$E$20,5,TRUE)</f>
        <v>3.5</v>
      </c>
      <c r="G12720" s="8">
        <f t="shared" si="396"/>
        <v>14</v>
      </c>
      <c r="H12720" s="8">
        <f>VLOOKUP(C12720,Products!$A$2:$F$20,6,TRUE)</f>
        <v>0.54999999999999982</v>
      </c>
      <c r="I12720" s="8">
        <f t="shared" si="397"/>
        <v>2.1999999999999993</v>
      </c>
      <c r="J12720" s="42">
        <f>VLOOKUP(B12720,Invoices!A:I,9,TRUE)</f>
        <v>2022</v>
      </c>
    </row>
    <row r="12721" spans="1:10" x14ac:dyDescent="0.15">
      <c r="A12721" t="s">
        <v>16081</v>
      </c>
      <c r="B12721" t="s">
        <v>2613</v>
      </c>
      <c r="C12721" t="s">
        <v>96</v>
      </c>
      <c r="D12721" t="s">
        <v>75</v>
      </c>
      <c r="E12721">
        <v>1</v>
      </c>
      <c r="F12721" s="8">
        <f>VLOOKUP(C12721,Products!$A$2:$E$20,5,TRUE)</f>
        <v>79.95</v>
      </c>
      <c r="G12721" s="8">
        <f t="shared" si="396"/>
        <v>79.95</v>
      </c>
      <c r="H12721" s="8">
        <f>VLOOKUP(C12721,Products!$A$2:$F$20,6,TRUE)</f>
        <v>27.950000000000003</v>
      </c>
      <c r="I12721" s="8">
        <f t="shared" si="397"/>
        <v>27.950000000000003</v>
      </c>
      <c r="J12721" s="42">
        <f>VLOOKUP(B12721,Invoices!A:I,9,TRUE)</f>
        <v>2022</v>
      </c>
    </row>
    <row r="12722" spans="1:10" x14ac:dyDescent="0.15">
      <c r="A12722" t="s">
        <v>16082</v>
      </c>
      <c r="B12722" t="s">
        <v>2613</v>
      </c>
      <c r="C12722" t="s">
        <v>88</v>
      </c>
      <c r="D12722" t="s">
        <v>85</v>
      </c>
      <c r="E12722">
        <v>1</v>
      </c>
      <c r="F12722" s="8">
        <f>VLOOKUP(C12722,Products!$A$2:$E$20,5,TRUE)</f>
        <v>8.9499999999999993</v>
      </c>
      <c r="G12722" s="8">
        <f t="shared" si="396"/>
        <v>8.9499999999999993</v>
      </c>
      <c r="H12722" s="8">
        <f>VLOOKUP(C12722,Products!$A$2:$F$20,6,TRUE)</f>
        <v>5.6999999999999993</v>
      </c>
      <c r="I12722" s="8">
        <f t="shared" si="397"/>
        <v>5.6999999999999993</v>
      </c>
      <c r="J12722" s="42">
        <f>VLOOKUP(B12722,Invoices!A:I,9,TRUE)</f>
        <v>2022</v>
      </c>
    </row>
    <row r="12723" spans="1:10" x14ac:dyDescent="0.15">
      <c r="A12723" t="s">
        <v>16083</v>
      </c>
      <c r="B12723" t="s">
        <v>2613</v>
      </c>
      <c r="C12723" t="s">
        <v>100</v>
      </c>
      <c r="D12723" t="s">
        <v>78</v>
      </c>
      <c r="E12723">
        <v>20</v>
      </c>
      <c r="F12723" s="8">
        <f>VLOOKUP(C12723,Products!$A$2:$E$20,5,TRUE)</f>
        <v>49.95</v>
      </c>
      <c r="G12723" s="8">
        <f t="shared" si="396"/>
        <v>999</v>
      </c>
      <c r="H12723" s="8">
        <f>VLOOKUP(C12723,Products!$A$2:$F$20,6,TRUE)</f>
        <v>19.950000000000003</v>
      </c>
      <c r="I12723" s="8">
        <f t="shared" si="397"/>
        <v>399.00000000000006</v>
      </c>
      <c r="J12723" s="42">
        <f>VLOOKUP(B12723,Invoices!A:I,9,TRUE)</f>
        <v>2022</v>
      </c>
    </row>
    <row r="12724" spans="1:10" x14ac:dyDescent="0.15">
      <c r="A12724" t="s">
        <v>16084</v>
      </c>
      <c r="B12724" t="s">
        <v>2613</v>
      </c>
      <c r="C12724" t="s">
        <v>91</v>
      </c>
      <c r="D12724" t="s">
        <v>70</v>
      </c>
      <c r="E12724">
        <v>2</v>
      </c>
      <c r="F12724" s="8">
        <f>VLOOKUP(C12724,Products!$A$2:$E$20,5,TRUE)</f>
        <v>49.95</v>
      </c>
      <c r="G12724" s="8">
        <f t="shared" si="396"/>
        <v>99.9</v>
      </c>
      <c r="H12724" s="8">
        <f>VLOOKUP(C12724,Products!$A$2:$F$20,6,TRUE)</f>
        <v>21.200000000000003</v>
      </c>
      <c r="I12724" s="8">
        <f t="shared" si="397"/>
        <v>42.400000000000006</v>
      </c>
      <c r="J12724" s="42">
        <f>VLOOKUP(B12724,Invoices!A:I,9,TRUE)</f>
        <v>2022</v>
      </c>
    </row>
    <row r="12725" spans="1:10" x14ac:dyDescent="0.15">
      <c r="A12725" t="s">
        <v>16085</v>
      </c>
      <c r="B12725" t="s">
        <v>2613</v>
      </c>
      <c r="C12725" t="s">
        <v>87</v>
      </c>
      <c r="D12725" t="s">
        <v>68</v>
      </c>
      <c r="E12725">
        <v>1</v>
      </c>
      <c r="F12725" s="8">
        <f>VLOOKUP(C12725,Products!$A$2:$E$20,5,TRUE)</f>
        <v>19.95</v>
      </c>
      <c r="G12725" s="8">
        <f t="shared" si="396"/>
        <v>19.95</v>
      </c>
      <c r="H12725" s="8">
        <f>VLOOKUP(C12725,Products!$A$2:$F$20,6,TRUE)</f>
        <v>7.4499999999999993</v>
      </c>
      <c r="I12725" s="8">
        <f t="shared" si="397"/>
        <v>7.4499999999999993</v>
      </c>
      <c r="J12725" s="42">
        <f>VLOOKUP(B12725,Invoices!A:I,9,TRUE)</f>
        <v>2022</v>
      </c>
    </row>
    <row r="12726" spans="1:10" x14ac:dyDescent="0.15">
      <c r="A12726" t="s">
        <v>16086</v>
      </c>
      <c r="B12726" t="s">
        <v>2613</v>
      </c>
      <c r="C12726" t="s">
        <v>101</v>
      </c>
      <c r="D12726" t="s">
        <v>69</v>
      </c>
      <c r="E12726">
        <v>1</v>
      </c>
      <c r="F12726" s="8">
        <f>VLOOKUP(C12726,Products!$A$2:$E$20,5,TRUE)</f>
        <v>129.94999999999999</v>
      </c>
      <c r="G12726" s="8">
        <f t="shared" si="396"/>
        <v>129.94999999999999</v>
      </c>
      <c r="H12726" s="8">
        <f>VLOOKUP(C12726,Products!$A$2:$F$20,6,TRUE)</f>
        <v>40.449999999999989</v>
      </c>
      <c r="I12726" s="8">
        <f t="shared" si="397"/>
        <v>40.449999999999989</v>
      </c>
      <c r="J12726" s="42">
        <f>VLOOKUP(B12726,Invoices!A:I,9,TRUE)</f>
        <v>2022</v>
      </c>
    </row>
    <row r="12727" spans="1:10" x14ac:dyDescent="0.15">
      <c r="A12727" t="s">
        <v>16087</v>
      </c>
      <c r="B12727" t="s">
        <v>2613</v>
      </c>
      <c r="C12727" t="s">
        <v>89</v>
      </c>
      <c r="D12727" t="s">
        <v>80</v>
      </c>
      <c r="E12727">
        <v>2</v>
      </c>
      <c r="F12727" s="8">
        <f>VLOOKUP(C12727,Products!$A$2:$E$20,5,TRUE)</f>
        <v>15.95</v>
      </c>
      <c r="G12727" s="8">
        <f t="shared" si="396"/>
        <v>31.9</v>
      </c>
      <c r="H12727" s="8">
        <f>VLOOKUP(C12727,Products!$A$2:$F$20,6,TRUE)</f>
        <v>6</v>
      </c>
      <c r="I12727" s="8">
        <f t="shared" si="397"/>
        <v>12</v>
      </c>
      <c r="J12727" s="42">
        <f>VLOOKUP(B12727,Invoices!A:I,9,TRUE)</f>
        <v>2022</v>
      </c>
    </row>
    <row r="12728" spans="1:10" x14ac:dyDescent="0.15">
      <c r="A12728" t="s">
        <v>16088</v>
      </c>
      <c r="B12728" t="s">
        <v>2613</v>
      </c>
      <c r="C12728" t="s">
        <v>98</v>
      </c>
      <c r="D12728" t="s">
        <v>79</v>
      </c>
      <c r="E12728">
        <v>25</v>
      </c>
      <c r="F12728" s="8">
        <f>VLOOKUP(C12728,Products!$A$2:$E$20,5,TRUE)</f>
        <v>14.95</v>
      </c>
      <c r="G12728" s="8">
        <f t="shared" si="396"/>
        <v>373.75</v>
      </c>
      <c r="H12728" s="8">
        <f>VLOOKUP(C12728,Products!$A$2:$F$20,6,TRUE)</f>
        <v>3.0499999999999989</v>
      </c>
      <c r="I12728" s="8">
        <f t="shared" si="397"/>
        <v>76.249999999999972</v>
      </c>
      <c r="J12728" s="42">
        <f>VLOOKUP(B12728,Invoices!A:I,9,TRUE)</f>
        <v>2022</v>
      </c>
    </row>
    <row r="12729" spans="1:10" x14ac:dyDescent="0.15">
      <c r="A12729" t="s">
        <v>16089</v>
      </c>
      <c r="B12729" t="s">
        <v>2613</v>
      </c>
      <c r="C12729" t="s">
        <v>102</v>
      </c>
      <c r="D12729" t="s">
        <v>83</v>
      </c>
      <c r="E12729">
        <v>10</v>
      </c>
      <c r="F12729" s="8">
        <f>VLOOKUP(C12729,Products!$A$2:$E$20,5,TRUE)</f>
        <v>29.95</v>
      </c>
      <c r="G12729" s="8">
        <f t="shared" si="396"/>
        <v>299.5</v>
      </c>
      <c r="H12729" s="8">
        <f>VLOOKUP(C12729,Products!$A$2:$F$20,6,TRUE)</f>
        <v>15</v>
      </c>
      <c r="I12729" s="8">
        <f t="shared" si="397"/>
        <v>150</v>
      </c>
      <c r="J12729" s="42">
        <f>VLOOKUP(B12729,Invoices!A:I,9,TRUE)</f>
        <v>2022</v>
      </c>
    </row>
    <row r="12730" spans="1:10" x14ac:dyDescent="0.15">
      <c r="A12730" t="s">
        <v>16090</v>
      </c>
      <c r="B12730" t="s">
        <v>2613</v>
      </c>
      <c r="C12730" t="s">
        <v>89</v>
      </c>
      <c r="D12730" t="s">
        <v>80</v>
      </c>
      <c r="E12730">
        <v>100</v>
      </c>
      <c r="F12730" s="8">
        <f>VLOOKUP(C12730,Products!$A$2:$E$20,5,TRUE)</f>
        <v>15.95</v>
      </c>
      <c r="G12730" s="8">
        <f t="shared" si="396"/>
        <v>1595</v>
      </c>
      <c r="H12730" s="8">
        <f>VLOOKUP(C12730,Products!$A$2:$F$20,6,TRUE)</f>
        <v>6</v>
      </c>
      <c r="I12730" s="8">
        <f t="shared" si="397"/>
        <v>600</v>
      </c>
      <c r="J12730" s="42">
        <f>VLOOKUP(B12730,Invoices!A:I,9,TRUE)</f>
        <v>2022</v>
      </c>
    </row>
    <row r="12731" spans="1:10" x14ac:dyDescent="0.15">
      <c r="A12731" t="s">
        <v>16091</v>
      </c>
      <c r="B12731" t="s">
        <v>2613</v>
      </c>
      <c r="C12731" t="s">
        <v>95</v>
      </c>
      <c r="D12731" t="s">
        <v>73</v>
      </c>
      <c r="E12731">
        <v>10</v>
      </c>
      <c r="F12731" s="8">
        <f>VLOOKUP(C12731,Products!$A$2:$E$20,5,TRUE)</f>
        <v>12.95</v>
      </c>
      <c r="G12731" s="8">
        <f t="shared" si="396"/>
        <v>129.5</v>
      </c>
      <c r="H12731" s="8">
        <f>VLOOKUP(C12731,Products!$A$2:$F$20,6,TRUE)</f>
        <v>4.1999999999999993</v>
      </c>
      <c r="I12731" s="8">
        <f t="shared" si="397"/>
        <v>41.999999999999993</v>
      </c>
      <c r="J12731" s="42">
        <f>VLOOKUP(B12731,Invoices!A:I,9,TRUE)</f>
        <v>2022</v>
      </c>
    </row>
    <row r="12732" spans="1:10" x14ac:dyDescent="0.15">
      <c r="A12732" t="s">
        <v>16092</v>
      </c>
      <c r="B12732" t="s">
        <v>2613</v>
      </c>
      <c r="C12732" t="s">
        <v>93</v>
      </c>
      <c r="D12732" t="s">
        <v>76</v>
      </c>
      <c r="E12732">
        <v>1</v>
      </c>
      <c r="F12732" s="8">
        <f>VLOOKUP(C12732,Products!$A$2:$E$20,5,TRUE)</f>
        <v>9.9499999999999993</v>
      </c>
      <c r="G12732" s="8">
        <f t="shared" si="396"/>
        <v>9.9499999999999993</v>
      </c>
      <c r="H12732" s="8">
        <f>VLOOKUP(C12732,Products!$A$2:$F$20,6,TRUE)</f>
        <v>1.9499999999999993</v>
      </c>
      <c r="I12732" s="8">
        <f t="shared" si="397"/>
        <v>1.9499999999999993</v>
      </c>
      <c r="J12732" s="42">
        <f>VLOOKUP(B12732,Invoices!A:I,9,TRUE)</f>
        <v>2022</v>
      </c>
    </row>
    <row r="12733" spans="1:10" x14ac:dyDescent="0.15">
      <c r="A12733" t="s">
        <v>16093</v>
      </c>
      <c r="B12733" t="s">
        <v>2613</v>
      </c>
      <c r="C12733" t="s">
        <v>103</v>
      </c>
      <c r="D12733" t="s">
        <v>77</v>
      </c>
      <c r="E12733">
        <v>3</v>
      </c>
      <c r="F12733" s="8">
        <f>VLOOKUP(C12733,Products!$A$2:$E$20,5,TRUE)</f>
        <v>8.9499999999999993</v>
      </c>
      <c r="G12733" s="8">
        <f t="shared" si="396"/>
        <v>26.849999999999998</v>
      </c>
      <c r="H12733" s="8">
        <f>VLOOKUP(C12733,Products!$A$2:$F$20,6,TRUE)</f>
        <v>3.1999999999999993</v>
      </c>
      <c r="I12733" s="8">
        <f t="shared" si="397"/>
        <v>9.5999999999999979</v>
      </c>
      <c r="J12733" s="42">
        <f>VLOOKUP(B12733,Invoices!A:I,9,TRUE)</f>
        <v>2022</v>
      </c>
    </row>
    <row r="12734" spans="1:10" x14ac:dyDescent="0.15">
      <c r="A12734" t="s">
        <v>16094</v>
      </c>
      <c r="B12734" t="s">
        <v>2614</v>
      </c>
      <c r="C12734" t="s">
        <v>88</v>
      </c>
      <c r="D12734" t="s">
        <v>85</v>
      </c>
      <c r="E12734">
        <v>1</v>
      </c>
      <c r="F12734" s="8">
        <f>VLOOKUP(C12734,Products!$A$2:$E$20,5,TRUE)</f>
        <v>8.9499999999999993</v>
      </c>
      <c r="G12734" s="8">
        <f t="shared" si="396"/>
        <v>8.9499999999999993</v>
      </c>
      <c r="H12734" s="8">
        <f>VLOOKUP(C12734,Products!$A$2:$F$20,6,TRUE)</f>
        <v>5.6999999999999993</v>
      </c>
      <c r="I12734" s="8">
        <f t="shared" si="397"/>
        <v>5.6999999999999993</v>
      </c>
      <c r="J12734" s="42">
        <f>VLOOKUP(B12734,Invoices!A:I,9,TRUE)</f>
        <v>2022</v>
      </c>
    </row>
    <row r="12735" spans="1:10" x14ac:dyDescent="0.15">
      <c r="A12735" t="s">
        <v>16095</v>
      </c>
      <c r="B12735" t="s">
        <v>2614</v>
      </c>
      <c r="C12735" t="s">
        <v>91</v>
      </c>
      <c r="D12735" t="s">
        <v>70</v>
      </c>
      <c r="E12735">
        <v>1</v>
      </c>
      <c r="F12735" s="8">
        <f>VLOOKUP(C12735,Products!$A$2:$E$20,5,TRUE)</f>
        <v>49.95</v>
      </c>
      <c r="G12735" s="8">
        <f t="shared" si="396"/>
        <v>49.95</v>
      </c>
      <c r="H12735" s="8">
        <f>VLOOKUP(C12735,Products!$A$2:$F$20,6,TRUE)</f>
        <v>21.200000000000003</v>
      </c>
      <c r="I12735" s="8">
        <f t="shared" si="397"/>
        <v>21.200000000000003</v>
      </c>
      <c r="J12735" s="42">
        <f>VLOOKUP(B12735,Invoices!A:I,9,TRUE)</f>
        <v>2022</v>
      </c>
    </row>
    <row r="12736" spans="1:10" x14ac:dyDescent="0.15">
      <c r="A12736" t="s">
        <v>16096</v>
      </c>
      <c r="B12736" t="s">
        <v>2614</v>
      </c>
      <c r="C12736" t="s">
        <v>94</v>
      </c>
      <c r="D12736" t="s">
        <v>86</v>
      </c>
      <c r="E12736">
        <v>3</v>
      </c>
      <c r="F12736" s="8">
        <f>VLOOKUP(C12736,Products!$A$2:$E$20,5,TRUE)</f>
        <v>3.5</v>
      </c>
      <c r="G12736" s="8">
        <f t="shared" si="396"/>
        <v>10.5</v>
      </c>
      <c r="H12736" s="8">
        <f>VLOOKUP(C12736,Products!$A$2:$F$20,6,TRUE)</f>
        <v>0.54999999999999982</v>
      </c>
      <c r="I12736" s="8">
        <f t="shared" si="397"/>
        <v>1.6499999999999995</v>
      </c>
      <c r="J12736" s="42">
        <f>VLOOKUP(B12736,Invoices!A:I,9,TRUE)</f>
        <v>2022</v>
      </c>
    </row>
    <row r="12737" spans="1:10" x14ac:dyDescent="0.15">
      <c r="A12737" t="s">
        <v>16097</v>
      </c>
      <c r="B12737" t="s">
        <v>2614</v>
      </c>
      <c r="C12737" t="s">
        <v>96</v>
      </c>
      <c r="D12737" t="s">
        <v>75</v>
      </c>
      <c r="E12737">
        <v>4</v>
      </c>
      <c r="F12737" s="8">
        <f>VLOOKUP(C12737,Products!$A$2:$E$20,5,TRUE)</f>
        <v>79.95</v>
      </c>
      <c r="G12737" s="8">
        <f t="shared" si="396"/>
        <v>319.8</v>
      </c>
      <c r="H12737" s="8">
        <f>VLOOKUP(C12737,Products!$A$2:$F$20,6,TRUE)</f>
        <v>27.950000000000003</v>
      </c>
      <c r="I12737" s="8">
        <f t="shared" si="397"/>
        <v>111.80000000000001</v>
      </c>
      <c r="J12737" s="42">
        <f>VLOOKUP(B12737,Invoices!A:I,9,TRUE)</f>
        <v>2022</v>
      </c>
    </row>
    <row r="12738" spans="1:10" x14ac:dyDescent="0.15">
      <c r="A12738" t="s">
        <v>16098</v>
      </c>
      <c r="B12738" t="s">
        <v>2614</v>
      </c>
      <c r="C12738" t="s">
        <v>90</v>
      </c>
      <c r="D12738" t="s">
        <v>72</v>
      </c>
      <c r="E12738">
        <v>1</v>
      </c>
      <c r="F12738" s="8">
        <f>VLOOKUP(C12738,Products!$A$2:$E$20,5,TRUE)</f>
        <v>8.9499999999999993</v>
      </c>
      <c r="G12738" s="8">
        <f t="shared" si="396"/>
        <v>8.9499999999999993</v>
      </c>
      <c r="H12738" s="8">
        <f>VLOOKUP(C12738,Products!$A$2:$F$20,6,TRUE)</f>
        <v>5.6999999999999993</v>
      </c>
      <c r="I12738" s="8">
        <f t="shared" si="397"/>
        <v>5.6999999999999993</v>
      </c>
      <c r="J12738" s="42">
        <f>VLOOKUP(B12738,Invoices!A:I,9,TRUE)</f>
        <v>2022</v>
      </c>
    </row>
    <row r="12739" spans="1:10" x14ac:dyDescent="0.15">
      <c r="A12739" t="s">
        <v>16099</v>
      </c>
      <c r="B12739" t="s">
        <v>2614</v>
      </c>
      <c r="C12739" t="s">
        <v>101</v>
      </c>
      <c r="D12739" t="s">
        <v>69</v>
      </c>
      <c r="E12739">
        <v>1</v>
      </c>
      <c r="F12739" s="8">
        <f>VLOOKUP(C12739,Products!$A$2:$E$20,5,TRUE)</f>
        <v>129.94999999999999</v>
      </c>
      <c r="G12739" s="8">
        <f t="shared" ref="G12739:G12802" si="398">F12739*E12739</f>
        <v>129.94999999999999</v>
      </c>
      <c r="H12739" s="8">
        <f>VLOOKUP(C12739,Products!$A$2:$F$20,6,TRUE)</f>
        <v>40.449999999999989</v>
      </c>
      <c r="I12739" s="8">
        <f t="shared" ref="I12739:I12802" si="399">H12739*E12739</f>
        <v>40.449999999999989</v>
      </c>
      <c r="J12739" s="42">
        <f>VLOOKUP(B12739,Invoices!A:I,9,TRUE)</f>
        <v>2022</v>
      </c>
    </row>
    <row r="12740" spans="1:10" x14ac:dyDescent="0.15">
      <c r="A12740" t="s">
        <v>16100</v>
      </c>
      <c r="B12740" t="s">
        <v>2615</v>
      </c>
      <c r="C12740" t="s">
        <v>102</v>
      </c>
      <c r="D12740" t="s">
        <v>83</v>
      </c>
      <c r="E12740">
        <v>5</v>
      </c>
      <c r="F12740" s="8">
        <f>VLOOKUP(C12740,Products!$A$2:$E$20,5,TRUE)</f>
        <v>29.95</v>
      </c>
      <c r="G12740" s="8">
        <f t="shared" si="398"/>
        <v>149.75</v>
      </c>
      <c r="H12740" s="8">
        <f>VLOOKUP(C12740,Products!$A$2:$F$20,6,TRUE)</f>
        <v>15</v>
      </c>
      <c r="I12740" s="8">
        <f t="shared" si="399"/>
        <v>75</v>
      </c>
      <c r="J12740" s="42">
        <f>VLOOKUP(B12740,Invoices!A:I,9,TRUE)</f>
        <v>2022</v>
      </c>
    </row>
    <row r="12741" spans="1:10" x14ac:dyDescent="0.15">
      <c r="A12741" t="s">
        <v>16101</v>
      </c>
      <c r="B12741" t="s">
        <v>2615</v>
      </c>
      <c r="C12741" t="s">
        <v>98</v>
      </c>
      <c r="D12741" t="s">
        <v>79</v>
      </c>
      <c r="E12741">
        <v>1</v>
      </c>
      <c r="F12741" s="8">
        <f>VLOOKUP(C12741,Products!$A$2:$E$20,5,TRUE)</f>
        <v>14.95</v>
      </c>
      <c r="G12741" s="8">
        <f t="shared" si="398"/>
        <v>14.95</v>
      </c>
      <c r="H12741" s="8">
        <f>VLOOKUP(C12741,Products!$A$2:$F$20,6,TRUE)</f>
        <v>3.0499999999999989</v>
      </c>
      <c r="I12741" s="8">
        <f t="shared" si="399"/>
        <v>3.0499999999999989</v>
      </c>
      <c r="J12741" s="42">
        <f>VLOOKUP(B12741,Invoices!A:I,9,TRUE)</f>
        <v>2022</v>
      </c>
    </row>
    <row r="12742" spans="1:10" x14ac:dyDescent="0.15">
      <c r="A12742" t="s">
        <v>16102</v>
      </c>
      <c r="B12742" t="s">
        <v>2615</v>
      </c>
      <c r="C12742" t="s">
        <v>101</v>
      </c>
      <c r="D12742" t="s">
        <v>69</v>
      </c>
      <c r="E12742">
        <v>5</v>
      </c>
      <c r="F12742" s="8">
        <f>VLOOKUP(C12742,Products!$A$2:$E$20,5,TRUE)</f>
        <v>129.94999999999999</v>
      </c>
      <c r="G12742" s="8">
        <f t="shared" si="398"/>
        <v>649.75</v>
      </c>
      <c r="H12742" s="8">
        <f>VLOOKUP(C12742,Products!$A$2:$F$20,6,TRUE)</f>
        <v>40.449999999999989</v>
      </c>
      <c r="I12742" s="8">
        <f t="shared" si="399"/>
        <v>202.24999999999994</v>
      </c>
      <c r="J12742" s="42">
        <f>VLOOKUP(B12742,Invoices!A:I,9,TRUE)</f>
        <v>2022</v>
      </c>
    </row>
    <row r="12743" spans="1:10" x14ac:dyDescent="0.15">
      <c r="A12743" t="s">
        <v>16103</v>
      </c>
      <c r="B12743" t="s">
        <v>2615</v>
      </c>
      <c r="C12743" t="s">
        <v>104</v>
      </c>
      <c r="D12743" t="s">
        <v>71</v>
      </c>
      <c r="E12743">
        <v>5</v>
      </c>
      <c r="F12743" s="8">
        <f>VLOOKUP(C12743,Products!$A$2:$E$20,5,TRUE)</f>
        <v>2.95</v>
      </c>
      <c r="G12743" s="8">
        <f t="shared" si="398"/>
        <v>14.75</v>
      </c>
      <c r="H12743" s="8">
        <f>VLOOKUP(C12743,Products!$A$2:$F$20,6,TRUE)</f>
        <v>1.1500000000000001</v>
      </c>
      <c r="I12743" s="8">
        <f t="shared" si="399"/>
        <v>5.7500000000000009</v>
      </c>
      <c r="J12743" s="42">
        <f>VLOOKUP(B12743,Invoices!A:I,9,TRUE)</f>
        <v>2022</v>
      </c>
    </row>
    <row r="12744" spans="1:10" x14ac:dyDescent="0.15">
      <c r="A12744" t="s">
        <v>16104</v>
      </c>
      <c r="B12744" t="s">
        <v>2615</v>
      </c>
      <c r="C12744" t="s">
        <v>105</v>
      </c>
      <c r="D12744" t="s">
        <v>81</v>
      </c>
      <c r="E12744">
        <v>1</v>
      </c>
      <c r="F12744" s="8">
        <f>VLOOKUP(C12744,Products!$A$2:$E$20,5,TRUE)</f>
        <v>8.9499999999999993</v>
      </c>
      <c r="G12744" s="8">
        <f t="shared" si="398"/>
        <v>8.9499999999999993</v>
      </c>
      <c r="H12744" s="8">
        <f>VLOOKUP(C12744,Products!$A$2:$F$20,6,TRUE)</f>
        <v>3.1999999999999993</v>
      </c>
      <c r="I12744" s="8">
        <f t="shared" si="399"/>
        <v>3.1999999999999993</v>
      </c>
      <c r="J12744" s="42">
        <f>VLOOKUP(B12744,Invoices!A:I,9,TRUE)</f>
        <v>2022</v>
      </c>
    </row>
    <row r="12745" spans="1:10" x14ac:dyDescent="0.15">
      <c r="A12745" t="s">
        <v>16105</v>
      </c>
      <c r="B12745" t="s">
        <v>2615</v>
      </c>
      <c r="C12745" t="s">
        <v>93</v>
      </c>
      <c r="D12745" t="s">
        <v>76</v>
      </c>
      <c r="E12745">
        <v>3</v>
      </c>
      <c r="F12745" s="8">
        <f>VLOOKUP(C12745,Products!$A$2:$E$20,5,TRUE)</f>
        <v>9.9499999999999993</v>
      </c>
      <c r="G12745" s="8">
        <f t="shared" si="398"/>
        <v>29.849999999999998</v>
      </c>
      <c r="H12745" s="8">
        <f>VLOOKUP(C12745,Products!$A$2:$F$20,6,TRUE)</f>
        <v>1.9499999999999993</v>
      </c>
      <c r="I12745" s="8">
        <f t="shared" si="399"/>
        <v>5.8499999999999979</v>
      </c>
      <c r="J12745" s="42">
        <f>VLOOKUP(B12745,Invoices!A:I,9,TRUE)</f>
        <v>2022</v>
      </c>
    </row>
    <row r="12746" spans="1:10" x14ac:dyDescent="0.15">
      <c r="A12746" t="s">
        <v>16106</v>
      </c>
      <c r="B12746" t="s">
        <v>2615</v>
      </c>
      <c r="C12746" t="s">
        <v>92</v>
      </c>
      <c r="D12746" t="s">
        <v>82</v>
      </c>
      <c r="E12746">
        <v>24</v>
      </c>
      <c r="F12746" s="8">
        <f>VLOOKUP(C12746,Products!$A$2:$E$20,5,TRUE)</f>
        <v>19.95</v>
      </c>
      <c r="G12746" s="8">
        <f t="shared" si="398"/>
        <v>478.79999999999995</v>
      </c>
      <c r="H12746" s="8">
        <f>VLOOKUP(C12746,Products!$A$2:$F$20,6,TRUE)</f>
        <v>7.4499999999999993</v>
      </c>
      <c r="I12746" s="8">
        <f t="shared" si="399"/>
        <v>178.79999999999998</v>
      </c>
      <c r="J12746" s="42">
        <f>VLOOKUP(B12746,Invoices!A:I,9,TRUE)</f>
        <v>2022</v>
      </c>
    </row>
    <row r="12747" spans="1:10" x14ac:dyDescent="0.15">
      <c r="A12747" t="s">
        <v>16107</v>
      </c>
      <c r="B12747" t="s">
        <v>2615</v>
      </c>
      <c r="C12747" t="s">
        <v>94</v>
      </c>
      <c r="D12747" t="s">
        <v>86</v>
      </c>
      <c r="E12747">
        <v>4</v>
      </c>
      <c r="F12747" s="8">
        <f>VLOOKUP(C12747,Products!$A$2:$E$20,5,TRUE)</f>
        <v>3.5</v>
      </c>
      <c r="G12747" s="8">
        <f t="shared" si="398"/>
        <v>14</v>
      </c>
      <c r="H12747" s="8">
        <f>VLOOKUP(C12747,Products!$A$2:$F$20,6,TRUE)</f>
        <v>0.54999999999999982</v>
      </c>
      <c r="I12747" s="8">
        <f t="shared" si="399"/>
        <v>2.1999999999999993</v>
      </c>
      <c r="J12747" s="42">
        <f>VLOOKUP(B12747,Invoices!A:I,9,TRUE)</f>
        <v>2022</v>
      </c>
    </row>
    <row r="12748" spans="1:10" x14ac:dyDescent="0.15">
      <c r="A12748" t="s">
        <v>16108</v>
      </c>
      <c r="B12748" t="s">
        <v>2615</v>
      </c>
      <c r="C12748" t="s">
        <v>96</v>
      </c>
      <c r="D12748" t="s">
        <v>75</v>
      </c>
      <c r="E12748">
        <v>50</v>
      </c>
      <c r="F12748" s="8">
        <f>VLOOKUP(C12748,Products!$A$2:$E$20,5,TRUE)</f>
        <v>79.95</v>
      </c>
      <c r="G12748" s="8">
        <f t="shared" si="398"/>
        <v>3997.5</v>
      </c>
      <c r="H12748" s="8">
        <f>VLOOKUP(C12748,Products!$A$2:$F$20,6,TRUE)</f>
        <v>27.950000000000003</v>
      </c>
      <c r="I12748" s="8">
        <f t="shared" si="399"/>
        <v>1397.5000000000002</v>
      </c>
      <c r="J12748" s="42">
        <f>VLOOKUP(B12748,Invoices!A:I,9,TRUE)</f>
        <v>2022</v>
      </c>
    </row>
    <row r="12749" spans="1:10" x14ac:dyDescent="0.15">
      <c r="A12749" t="s">
        <v>16109</v>
      </c>
      <c r="B12749" t="s">
        <v>2615</v>
      </c>
      <c r="C12749" t="s">
        <v>90</v>
      </c>
      <c r="D12749" t="s">
        <v>72</v>
      </c>
      <c r="E12749">
        <v>1</v>
      </c>
      <c r="F12749" s="8">
        <f>VLOOKUP(C12749,Products!$A$2:$E$20,5,TRUE)</f>
        <v>8.9499999999999993</v>
      </c>
      <c r="G12749" s="8">
        <f t="shared" si="398"/>
        <v>8.9499999999999993</v>
      </c>
      <c r="H12749" s="8">
        <f>VLOOKUP(C12749,Products!$A$2:$F$20,6,TRUE)</f>
        <v>5.6999999999999993</v>
      </c>
      <c r="I12749" s="8">
        <f t="shared" si="399"/>
        <v>5.6999999999999993</v>
      </c>
      <c r="J12749" s="42">
        <f>VLOOKUP(B12749,Invoices!A:I,9,TRUE)</f>
        <v>2022</v>
      </c>
    </row>
    <row r="12750" spans="1:10" x14ac:dyDescent="0.15">
      <c r="A12750" t="s">
        <v>16110</v>
      </c>
      <c r="B12750" t="s">
        <v>2615</v>
      </c>
      <c r="C12750" t="s">
        <v>87</v>
      </c>
      <c r="D12750" t="s">
        <v>68</v>
      </c>
      <c r="E12750">
        <v>4</v>
      </c>
      <c r="F12750" s="8">
        <f>VLOOKUP(C12750,Products!$A$2:$E$20,5,TRUE)</f>
        <v>19.95</v>
      </c>
      <c r="G12750" s="8">
        <f t="shared" si="398"/>
        <v>79.8</v>
      </c>
      <c r="H12750" s="8">
        <f>VLOOKUP(C12750,Products!$A$2:$F$20,6,TRUE)</f>
        <v>7.4499999999999993</v>
      </c>
      <c r="I12750" s="8">
        <f t="shared" si="399"/>
        <v>29.799999999999997</v>
      </c>
      <c r="J12750" s="42">
        <f>VLOOKUP(B12750,Invoices!A:I,9,TRUE)</f>
        <v>2022</v>
      </c>
    </row>
    <row r="12751" spans="1:10" x14ac:dyDescent="0.15">
      <c r="A12751" t="s">
        <v>16111</v>
      </c>
      <c r="B12751" t="s">
        <v>2615</v>
      </c>
      <c r="C12751" t="s">
        <v>95</v>
      </c>
      <c r="D12751" t="s">
        <v>73</v>
      </c>
      <c r="E12751">
        <v>50</v>
      </c>
      <c r="F12751" s="8">
        <f>VLOOKUP(C12751,Products!$A$2:$E$20,5,TRUE)</f>
        <v>12.95</v>
      </c>
      <c r="G12751" s="8">
        <f t="shared" si="398"/>
        <v>647.5</v>
      </c>
      <c r="H12751" s="8">
        <f>VLOOKUP(C12751,Products!$A$2:$F$20,6,TRUE)</f>
        <v>4.1999999999999993</v>
      </c>
      <c r="I12751" s="8">
        <f t="shared" si="399"/>
        <v>209.99999999999997</v>
      </c>
      <c r="J12751" s="42">
        <f>VLOOKUP(B12751,Invoices!A:I,9,TRUE)</f>
        <v>2022</v>
      </c>
    </row>
    <row r="12752" spans="1:10" x14ac:dyDescent="0.15">
      <c r="A12752" t="s">
        <v>16112</v>
      </c>
      <c r="B12752" t="s">
        <v>2615</v>
      </c>
      <c r="C12752" t="s">
        <v>99</v>
      </c>
      <c r="D12752" t="s">
        <v>84</v>
      </c>
      <c r="E12752">
        <v>1</v>
      </c>
      <c r="F12752" s="8">
        <f>VLOOKUP(C12752,Products!$A$2:$E$20,5,TRUE)</f>
        <v>3.5</v>
      </c>
      <c r="G12752" s="8">
        <f t="shared" si="398"/>
        <v>3.5</v>
      </c>
      <c r="H12752" s="8">
        <f>VLOOKUP(C12752,Products!$A$2:$F$20,6,TRUE)</f>
        <v>0.54999999999999982</v>
      </c>
      <c r="I12752" s="8">
        <f t="shared" si="399"/>
        <v>0.54999999999999982</v>
      </c>
      <c r="J12752" s="42">
        <f>VLOOKUP(B12752,Invoices!A:I,9,TRUE)</f>
        <v>2022</v>
      </c>
    </row>
    <row r="12753" spans="1:10" x14ac:dyDescent="0.15">
      <c r="A12753" t="s">
        <v>16113</v>
      </c>
      <c r="B12753" t="s">
        <v>2616</v>
      </c>
      <c r="C12753" t="s">
        <v>104</v>
      </c>
      <c r="D12753" t="s">
        <v>71</v>
      </c>
      <c r="E12753">
        <v>2</v>
      </c>
      <c r="F12753" s="8">
        <f>VLOOKUP(C12753,Products!$A$2:$E$20,5,TRUE)</f>
        <v>2.95</v>
      </c>
      <c r="G12753" s="8">
        <f t="shared" si="398"/>
        <v>5.9</v>
      </c>
      <c r="H12753" s="8">
        <f>VLOOKUP(C12753,Products!$A$2:$F$20,6,TRUE)</f>
        <v>1.1500000000000001</v>
      </c>
      <c r="I12753" s="8">
        <f t="shared" si="399"/>
        <v>2.3000000000000003</v>
      </c>
      <c r="J12753" s="42">
        <f>VLOOKUP(B12753,Invoices!A:I,9,TRUE)</f>
        <v>2022</v>
      </c>
    </row>
    <row r="12754" spans="1:10" x14ac:dyDescent="0.15">
      <c r="A12754" t="s">
        <v>16114</v>
      </c>
      <c r="B12754" t="s">
        <v>2616</v>
      </c>
      <c r="C12754" t="s">
        <v>96</v>
      </c>
      <c r="D12754" t="s">
        <v>75</v>
      </c>
      <c r="E12754">
        <v>6</v>
      </c>
      <c r="F12754" s="8">
        <f>VLOOKUP(C12754,Products!$A$2:$E$20,5,TRUE)</f>
        <v>79.95</v>
      </c>
      <c r="G12754" s="8">
        <f t="shared" si="398"/>
        <v>479.70000000000005</v>
      </c>
      <c r="H12754" s="8">
        <f>VLOOKUP(C12754,Products!$A$2:$F$20,6,TRUE)</f>
        <v>27.950000000000003</v>
      </c>
      <c r="I12754" s="8">
        <f t="shared" si="399"/>
        <v>167.70000000000002</v>
      </c>
      <c r="J12754" s="42">
        <f>VLOOKUP(B12754,Invoices!A:I,9,TRUE)</f>
        <v>2022</v>
      </c>
    </row>
    <row r="12755" spans="1:10" x14ac:dyDescent="0.15">
      <c r="A12755" t="s">
        <v>16115</v>
      </c>
      <c r="B12755" t="s">
        <v>2616</v>
      </c>
      <c r="C12755" t="s">
        <v>105</v>
      </c>
      <c r="D12755" t="s">
        <v>81</v>
      </c>
      <c r="E12755">
        <v>3</v>
      </c>
      <c r="F12755" s="8">
        <f>VLOOKUP(C12755,Products!$A$2:$E$20,5,TRUE)</f>
        <v>8.9499999999999993</v>
      </c>
      <c r="G12755" s="8">
        <f t="shared" si="398"/>
        <v>26.849999999999998</v>
      </c>
      <c r="H12755" s="8">
        <f>VLOOKUP(C12755,Products!$A$2:$F$20,6,TRUE)</f>
        <v>3.1999999999999993</v>
      </c>
      <c r="I12755" s="8">
        <f t="shared" si="399"/>
        <v>9.5999999999999979</v>
      </c>
      <c r="J12755" s="42">
        <f>VLOOKUP(B12755,Invoices!A:I,9,TRUE)</f>
        <v>2022</v>
      </c>
    </row>
    <row r="12756" spans="1:10" x14ac:dyDescent="0.15">
      <c r="A12756" t="s">
        <v>16116</v>
      </c>
      <c r="B12756" t="s">
        <v>2616</v>
      </c>
      <c r="C12756" t="s">
        <v>89</v>
      </c>
      <c r="D12756" t="s">
        <v>80</v>
      </c>
      <c r="E12756">
        <v>8</v>
      </c>
      <c r="F12756" s="8">
        <f>VLOOKUP(C12756,Products!$A$2:$E$20,5,TRUE)</f>
        <v>15.95</v>
      </c>
      <c r="G12756" s="8">
        <f t="shared" si="398"/>
        <v>127.6</v>
      </c>
      <c r="H12756" s="8">
        <f>VLOOKUP(C12756,Products!$A$2:$F$20,6,TRUE)</f>
        <v>6</v>
      </c>
      <c r="I12756" s="8">
        <f t="shared" si="399"/>
        <v>48</v>
      </c>
      <c r="J12756" s="42">
        <f>VLOOKUP(B12756,Invoices!A:I,9,TRUE)</f>
        <v>2022</v>
      </c>
    </row>
    <row r="12757" spans="1:10" x14ac:dyDescent="0.15">
      <c r="A12757" t="s">
        <v>16117</v>
      </c>
      <c r="B12757" t="s">
        <v>2617</v>
      </c>
      <c r="C12757" t="s">
        <v>96</v>
      </c>
      <c r="D12757" t="s">
        <v>75</v>
      </c>
      <c r="E12757">
        <v>2</v>
      </c>
      <c r="F12757" s="8">
        <f>VLOOKUP(C12757,Products!$A$2:$E$20,5,TRUE)</f>
        <v>79.95</v>
      </c>
      <c r="G12757" s="8">
        <f t="shared" si="398"/>
        <v>159.9</v>
      </c>
      <c r="H12757" s="8">
        <f>VLOOKUP(C12757,Products!$A$2:$F$20,6,TRUE)</f>
        <v>27.950000000000003</v>
      </c>
      <c r="I12757" s="8">
        <f t="shared" si="399"/>
        <v>55.900000000000006</v>
      </c>
      <c r="J12757" s="42">
        <f>VLOOKUP(B12757,Invoices!A:I,9,TRUE)</f>
        <v>2022</v>
      </c>
    </row>
    <row r="12758" spans="1:10" x14ac:dyDescent="0.15">
      <c r="A12758" t="s">
        <v>16118</v>
      </c>
      <c r="B12758" t="s">
        <v>2618</v>
      </c>
      <c r="C12758" t="s">
        <v>89</v>
      </c>
      <c r="D12758" t="s">
        <v>80</v>
      </c>
      <c r="E12758">
        <v>5</v>
      </c>
      <c r="F12758" s="8">
        <f>VLOOKUP(C12758,Products!$A$2:$E$20,5,TRUE)</f>
        <v>15.95</v>
      </c>
      <c r="G12758" s="8">
        <f t="shared" si="398"/>
        <v>79.75</v>
      </c>
      <c r="H12758" s="8">
        <f>VLOOKUP(C12758,Products!$A$2:$F$20,6,TRUE)</f>
        <v>6</v>
      </c>
      <c r="I12758" s="8">
        <f t="shared" si="399"/>
        <v>30</v>
      </c>
      <c r="J12758" s="42">
        <f>VLOOKUP(B12758,Invoices!A:I,9,TRUE)</f>
        <v>2022</v>
      </c>
    </row>
    <row r="12759" spans="1:10" x14ac:dyDescent="0.15">
      <c r="A12759" t="s">
        <v>16119</v>
      </c>
      <c r="B12759" t="s">
        <v>2618</v>
      </c>
      <c r="C12759" t="s">
        <v>94</v>
      </c>
      <c r="D12759" t="s">
        <v>86</v>
      </c>
      <c r="E12759">
        <v>24</v>
      </c>
      <c r="F12759" s="8">
        <f>VLOOKUP(C12759,Products!$A$2:$E$20,5,TRUE)</f>
        <v>3.5</v>
      </c>
      <c r="G12759" s="8">
        <f t="shared" si="398"/>
        <v>84</v>
      </c>
      <c r="H12759" s="8">
        <f>VLOOKUP(C12759,Products!$A$2:$F$20,6,TRUE)</f>
        <v>0.54999999999999982</v>
      </c>
      <c r="I12759" s="8">
        <f t="shared" si="399"/>
        <v>13.199999999999996</v>
      </c>
      <c r="J12759" s="42">
        <f>VLOOKUP(B12759,Invoices!A:I,9,TRUE)</f>
        <v>2022</v>
      </c>
    </row>
    <row r="12760" spans="1:10" x14ac:dyDescent="0.15">
      <c r="A12760" t="s">
        <v>16120</v>
      </c>
      <c r="B12760" t="s">
        <v>2618</v>
      </c>
      <c r="C12760" t="s">
        <v>92</v>
      </c>
      <c r="D12760" t="s">
        <v>82</v>
      </c>
      <c r="E12760">
        <v>10</v>
      </c>
      <c r="F12760" s="8">
        <f>VLOOKUP(C12760,Products!$A$2:$E$20,5,TRUE)</f>
        <v>19.95</v>
      </c>
      <c r="G12760" s="8">
        <f t="shared" si="398"/>
        <v>199.5</v>
      </c>
      <c r="H12760" s="8">
        <f>VLOOKUP(C12760,Products!$A$2:$F$20,6,TRUE)</f>
        <v>7.4499999999999993</v>
      </c>
      <c r="I12760" s="8">
        <f t="shared" si="399"/>
        <v>74.5</v>
      </c>
      <c r="J12760" s="42">
        <f>VLOOKUP(B12760,Invoices!A:I,9,TRUE)</f>
        <v>2022</v>
      </c>
    </row>
    <row r="12761" spans="1:10" x14ac:dyDescent="0.15">
      <c r="A12761" t="s">
        <v>16121</v>
      </c>
      <c r="B12761" t="s">
        <v>2618</v>
      </c>
      <c r="C12761" t="s">
        <v>100</v>
      </c>
      <c r="D12761" t="s">
        <v>78</v>
      </c>
      <c r="E12761">
        <v>9</v>
      </c>
      <c r="F12761" s="8">
        <f>VLOOKUP(C12761,Products!$A$2:$E$20,5,TRUE)</f>
        <v>49.95</v>
      </c>
      <c r="G12761" s="8">
        <f t="shared" si="398"/>
        <v>449.55</v>
      </c>
      <c r="H12761" s="8">
        <f>VLOOKUP(C12761,Products!$A$2:$F$20,6,TRUE)</f>
        <v>19.950000000000003</v>
      </c>
      <c r="I12761" s="8">
        <f t="shared" si="399"/>
        <v>179.55</v>
      </c>
      <c r="J12761" s="42">
        <f>VLOOKUP(B12761,Invoices!A:I,9,TRUE)</f>
        <v>2022</v>
      </c>
    </row>
    <row r="12762" spans="1:10" x14ac:dyDescent="0.15">
      <c r="A12762" t="s">
        <v>16122</v>
      </c>
      <c r="B12762" t="s">
        <v>2618</v>
      </c>
      <c r="C12762" t="s">
        <v>104</v>
      </c>
      <c r="D12762" t="s">
        <v>71</v>
      </c>
      <c r="E12762">
        <v>10</v>
      </c>
      <c r="F12762" s="8">
        <f>VLOOKUP(C12762,Products!$A$2:$E$20,5,TRUE)</f>
        <v>2.95</v>
      </c>
      <c r="G12762" s="8">
        <f t="shared" si="398"/>
        <v>29.5</v>
      </c>
      <c r="H12762" s="8">
        <f>VLOOKUP(C12762,Products!$A$2:$F$20,6,TRUE)</f>
        <v>1.1500000000000001</v>
      </c>
      <c r="I12762" s="8">
        <f t="shared" si="399"/>
        <v>11.500000000000002</v>
      </c>
      <c r="J12762" s="42">
        <f>VLOOKUP(B12762,Invoices!A:I,9,TRUE)</f>
        <v>2022</v>
      </c>
    </row>
    <row r="12763" spans="1:10" x14ac:dyDescent="0.15">
      <c r="A12763" t="s">
        <v>16123</v>
      </c>
      <c r="B12763" t="s">
        <v>2618</v>
      </c>
      <c r="C12763" t="s">
        <v>90</v>
      </c>
      <c r="D12763" t="s">
        <v>72</v>
      </c>
      <c r="E12763">
        <v>1</v>
      </c>
      <c r="F12763" s="8">
        <f>VLOOKUP(C12763,Products!$A$2:$E$20,5,TRUE)</f>
        <v>8.9499999999999993</v>
      </c>
      <c r="G12763" s="8">
        <f t="shared" si="398"/>
        <v>8.9499999999999993</v>
      </c>
      <c r="H12763" s="8">
        <f>VLOOKUP(C12763,Products!$A$2:$F$20,6,TRUE)</f>
        <v>5.6999999999999993</v>
      </c>
      <c r="I12763" s="8">
        <f t="shared" si="399"/>
        <v>5.6999999999999993</v>
      </c>
      <c r="J12763" s="42">
        <f>VLOOKUP(B12763,Invoices!A:I,9,TRUE)</f>
        <v>2022</v>
      </c>
    </row>
    <row r="12764" spans="1:10" x14ac:dyDescent="0.15">
      <c r="A12764" t="s">
        <v>16124</v>
      </c>
      <c r="B12764" t="s">
        <v>2618</v>
      </c>
      <c r="C12764" t="s">
        <v>95</v>
      </c>
      <c r="D12764" t="s">
        <v>73</v>
      </c>
      <c r="E12764">
        <v>2</v>
      </c>
      <c r="F12764" s="8">
        <f>VLOOKUP(C12764,Products!$A$2:$E$20,5,TRUE)</f>
        <v>12.95</v>
      </c>
      <c r="G12764" s="8">
        <f t="shared" si="398"/>
        <v>25.9</v>
      </c>
      <c r="H12764" s="8">
        <f>VLOOKUP(C12764,Products!$A$2:$F$20,6,TRUE)</f>
        <v>4.1999999999999993</v>
      </c>
      <c r="I12764" s="8">
        <f t="shared" si="399"/>
        <v>8.3999999999999986</v>
      </c>
      <c r="J12764" s="42">
        <f>VLOOKUP(B12764,Invoices!A:I,9,TRUE)</f>
        <v>2022</v>
      </c>
    </row>
    <row r="12765" spans="1:10" x14ac:dyDescent="0.15">
      <c r="A12765" t="s">
        <v>16125</v>
      </c>
      <c r="B12765" t="s">
        <v>2618</v>
      </c>
      <c r="C12765" t="s">
        <v>105</v>
      </c>
      <c r="D12765" t="s">
        <v>81</v>
      </c>
      <c r="E12765">
        <v>1</v>
      </c>
      <c r="F12765" s="8">
        <f>VLOOKUP(C12765,Products!$A$2:$E$20,5,TRUE)</f>
        <v>8.9499999999999993</v>
      </c>
      <c r="G12765" s="8">
        <f t="shared" si="398"/>
        <v>8.9499999999999993</v>
      </c>
      <c r="H12765" s="8">
        <f>VLOOKUP(C12765,Products!$A$2:$F$20,6,TRUE)</f>
        <v>3.1999999999999993</v>
      </c>
      <c r="I12765" s="8">
        <f t="shared" si="399"/>
        <v>3.1999999999999993</v>
      </c>
      <c r="J12765" s="42">
        <f>VLOOKUP(B12765,Invoices!A:I,9,TRUE)</f>
        <v>2022</v>
      </c>
    </row>
    <row r="12766" spans="1:10" x14ac:dyDescent="0.15">
      <c r="A12766" t="s">
        <v>16126</v>
      </c>
      <c r="B12766" t="s">
        <v>2618</v>
      </c>
      <c r="C12766" t="s">
        <v>102</v>
      </c>
      <c r="D12766" t="s">
        <v>83</v>
      </c>
      <c r="E12766">
        <v>1</v>
      </c>
      <c r="F12766" s="8">
        <f>VLOOKUP(C12766,Products!$A$2:$E$20,5,TRUE)</f>
        <v>29.95</v>
      </c>
      <c r="G12766" s="8">
        <f t="shared" si="398"/>
        <v>29.95</v>
      </c>
      <c r="H12766" s="8">
        <f>VLOOKUP(C12766,Products!$A$2:$F$20,6,TRUE)</f>
        <v>15</v>
      </c>
      <c r="I12766" s="8">
        <f t="shared" si="399"/>
        <v>15</v>
      </c>
      <c r="J12766" s="42">
        <f>VLOOKUP(B12766,Invoices!A:I,9,TRUE)</f>
        <v>2022</v>
      </c>
    </row>
    <row r="12767" spans="1:10" x14ac:dyDescent="0.15">
      <c r="A12767" t="s">
        <v>16127</v>
      </c>
      <c r="B12767" t="s">
        <v>2618</v>
      </c>
      <c r="C12767" t="s">
        <v>87</v>
      </c>
      <c r="D12767" t="s">
        <v>68</v>
      </c>
      <c r="E12767">
        <v>2</v>
      </c>
      <c r="F12767" s="8">
        <f>VLOOKUP(C12767,Products!$A$2:$E$20,5,TRUE)</f>
        <v>19.95</v>
      </c>
      <c r="G12767" s="8">
        <f t="shared" si="398"/>
        <v>39.9</v>
      </c>
      <c r="H12767" s="8">
        <f>VLOOKUP(C12767,Products!$A$2:$F$20,6,TRUE)</f>
        <v>7.4499999999999993</v>
      </c>
      <c r="I12767" s="8">
        <f t="shared" si="399"/>
        <v>14.899999999999999</v>
      </c>
      <c r="J12767" s="42">
        <f>VLOOKUP(B12767,Invoices!A:I,9,TRUE)</f>
        <v>2022</v>
      </c>
    </row>
    <row r="12768" spans="1:10" x14ac:dyDescent="0.15">
      <c r="A12768" t="s">
        <v>16128</v>
      </c>
      <c r="B12768" t="s">
        <v>2618</v>
      </c>
      <c r="C12768" t="s">
        <v>97</v>
      </c>
      <c r="D12768" t="s">
        <v>74</v>
      </c>
      <c r="E12768">
        <v>2</v>
      </c>
      <c r="F12768" s="8">
        <f>VLOOKUP(C12768,Products!$A$2:$E$20,5,TRUE)</f>
        <v>1.5</v>
      </c>
      <c r="G12768" s="8">
        <f t="shared" si="398"/>
        <v>3</v>
      </c>
      <c r="H12768" s="8">
        <f>VLOOKUP(C12768,Products!$A$2:$F$20,6,TRUE)</f>
        <v>0.5</v>
      </c>
      <c r="I12768" s="8">
        <f t="shared" si="399"/>
        <v>1</v>
      </c>
      <c r="J12768" s="42">
        <f>VLOOKUP(B12768,Invoices!A:I,9,TRUE)</f>
        <v>2022</v>
      </c>
    </row>
    <row r="12769" spans="1:10" x14ac:dyDescent="0.15">
      <c r="A12769" t="s">
        <v>16129</v>
      </c>
      <c r="B12769" t="s">
        <v>2618</v>
      </c>
      <c r="C12769" t="s">
        <v>96</v>
      </c>
      <c r="D12769" t="s">
        <v>75</v>
      </c>
      <c r="E12769">
        <v>10</v>
      </c>
      <c r="F12769" s="8">
        <f>VLOOKUP(C12769,Products!$A$2:$E$20,5,TRUE)</f>
        <v>79.95</v>
      </c>
      <c r="G12769" s="8">
        <f t="shared" si="398"/>
        <v>799.5</v>
      </c>
      <c r="H12769" s="8">
        <f>VLOOKUP(C12769,Products!$A$2:$F$20,6,TRUE)</f>
        <v>27.950000000000003</v>
      </c>
      <c r="I12769" s="8">
        <f t="shared" si="399"/>
        <v>279.5</v>
      </c>
      <c r="J12769" s="42">
        <f>VLOOKUP(B12769,Invoices!A:I,9,TRUE)</f>
        <v>2022</v>
      </c>
    </row>
    <row r="12770" spans="1:10" x14ac:dyDescent="0.15">
      <c r="A12770" t="s">
        <v>16130</v>
      </c>
      <c r="B12770" t="s">
        <v>2618</v>
      </c>
      <c r="C12770" t="s">
        <v>91</v>
      </c>
      <c r="D12770" t="s">
        <v>70</v>
      </c>
      <c r="E12770">
        <v>2</v>
      </c>
      <c r="F12770" s="8">
        <f>VLOOKUP(C12770,Products!$A$2:$E$20,5,TRUE)</f>
        <v>49.95</v>
      </c>
      <c r="G12770" s="8">
        <f t="shared" si="398"/>
        <v>99.9</v>
      </c>
      <c r="H12770" s="8">
        <f>VLOOKUP(C12770,Products!$A$2:$F$20,6,TRUE)</f>
        <v>21.200000000000003</v>
      </c>
      <c r="I12770" s="8">
        <f t="shared" si="399"/>
        <v>42.400000000000006</v>
      </c>
      <c r="J12770" s="42">
        <f>VLOOKUP(B12770,Invoices!A:I,9,TRUE)</f>
        <v>2022</v>
      </c>
    </row>
    <row r="12771" spans="1:10" x14ac:dyDescent="0.15">
      <c r="A12771" t="s">
        <v>16131</v>
      </c>
      <c r="B12771" t="s">
        <v>2618</v>
      </c>
      <c r="C12771" t="s">
        <v>103</v>
      </c>
      <c r="D12771" t="s">
        <v>77</v>
      </c>
      <c r="E12771">
        <v>1</v>
      </c>
      <c r="F12771" s="8">
        <f>VLOOKUP(C12771,Products!$A$2:$E$20,5,TRUE)</f>
        <v>8.9499999999999993</v>
      </c>
      <c r="G12771" s="8">
        <f t="shared" si="398"/>
        <v>8.9499999999999993</v>
      </c>
      <c r="H12771" s="8">
        <f>VLOOKUP(C12771,Products!$A$2:$F$20,6,TRUE)</f>
        <v>3.1999999999999993</v>
      </c>
      <c r="I12771" s="8">
        <f t="shared" si="399"/>
        <v>3.1999999999999993</v>
      </c>
      <c r="J12771" s="42">
        <f>VLOOKUP(B12771,Invoices!A:I,9,TRUE)</f>
        <v>2022</v>
      </c>
    </row>
    <row r="12772" spans="1:10" x14ac:dyDescent="0.15">
      <c r="A12772" t="s">
        <v>16132</v>
      </c>
      <c r="B12772" t="s">
        <v>2618</v>
      </c>
      <c r="C12772" t="s">
        <v>93</v>
      </c>
      <c r="D12772" t="s">
        <v>76</v>
      </c>
      <c r="E12772">
        <v>1</v>
      </c>
      <c r="F12772" s="8">
        <f>VLOOKUP(C12772,Products!$A$2:$E$20,5,TRUE)</f>
        <v>9.9499999999999993</v>
      </c>
      <c r="G12772" s="8">
        <f t="shared" si="398"/>
        <v>9.9499999999999993</v>
      </c>
      <c r="H12772" s="8">
        <f>VLOOKUP(C12772,Products!$A$2:$F$20,6,TRUE)</f>
        <v>1.9499999999999993</v>
      </c>
      <c r="I12772" s="8">
        <f t="shared" si="399"/>
        <v>1.9499999999999993</v>
      </c>
      <c r="J12772" s="42">
        <f>VLOOKUP(B12772,Invoices!A:I,9,TRUE)</f>
        <v>2022</v>
      </c>
    </row>
    <row r="12773" spans="1:10" x14ac:dyDescent="0.15">
      <c r="A12773" t="s">
        <v>16133</v>
      </c>
      <c r="B12773" t="s">
        <v>2618</v>
      </c>
      <c r="C12773" t="s">
        <v>99</v>
      </c>
      <c r="D12773" t="s">
        <v>84</v>
      </c>
      <c r="E12773">
        <v>1</v>
      </c>
      <c r="F12773" s="8">
        <f>VLOOKUP(C12773,Products!$A$2:$E$20,5,TRUE)</f>
        <v>3.5</v>
      </c>
      <c r="G12773" s="8">
        <f t="shared" si="398"/>
        <v>3.5</v>
      </c>
      <c r="H12773" s="8">
        <f>VLOOKUP(C12773,Products!$A$2:$F$20,6,TRUE)</f>
        <v>0.54999999999999982</v>
      </c>
      <c r="I12773" s="8">
        <f t="shared" si="399"/>
        <v>0.54999999999999982</v>
      </c>
      <c r="J12773" s="42">
        <f>VLOOKUP(B12773,Invoices!A:I,9,TRUE)</f>
        <v>2022</v>
      </c>
    </row>
    <row r="12774" spans="1:10" x14ac:dyDescent="0.15">
      <c r="A12774" t="s">
        <v>16134</v>
      </c>
      <c r="B12774" t="s">
        <v>2618</v>
      </c>
      <c r="C12774" t="s">
        <v>101</v>
      </c>
      <c r="D12774" t="s">
        <v>69</v>
      </c>
      <c r="E12774">
        <v>1</v>
      </c>
      <c r="F12774" s="8">
        <f>VLOOKUP(C12774,Products!$A$2:$E$20,5,TRUE)</f>
        <v>129.94999999999999</v>
      </c>
      <c r="G12774" s="8">
        <f t="shared" si="398"/>
        <v>129.94999999999999</v>
      </c>
      <c r="H12774" s="8">
        <f>VLOOKUP(C12774,Products!$A$2:$F$20,6,TRUE)</f>
        <v>40.449999999999989</v>
      </c>
      <c r="I12774" s="8">
        <f t="shared" si="399"/>
        <v>40.449999999999989</v>
      </c>
      <c r="J12774" s="42">
        <f>VLOOKUP(B12774,Invoices!A:I,9,TRUE)</f>
        <v>2022</v>
      </c>
    </row>
    <row r="12775" spans="1:10" x14ac:dyDescent="0.15">
      <c r="A12775" t="s">
        <v>16135</v>
      </c>
      <c r="B12775" t="s">
        <v>2619</v>
      </c>
      <c r="C12775" t="s">
        <v>90</v>
      </c>
      <c r="D12775" t="s">
        <v>72</v>
      </c>
      <c r="E12775">
        <v>2</v>
      </c>
      <c r="F12775" s="8">
        <f>VLOOKUP(C12775,Products!$A$2:$E$20,5,TRUE)</f>
        <v>8.9499999999999993</v>
      </c>
      <c r="G12775" s="8">
        <f t="shared" si="398"/>
        <v>17.899999999999999</v>
      </c>
      <c r="H12775" s="8">
        <f>VLOOKUP(C12775,Products!$A$2:$F$20,6,TRUE)</f>
        <v>5.6999999999999993</v>
      </c>
      <c r="I12775" s="8">
        <f t="shared" si="399"/>
        <v>11.399999999999999</v>
      </c>
      <c r="J12775" s="42">
        <f>VLOOKUP(B12775,Invoices!A:I,9,TRUE)</f>
        <v>2022</v>
      </c>
    </row>
    <row r="12776" spans="1:10" x14ac:dyDescent="0.15">
      <c r="A12776" t="s">
        <v>16136</v>
      </c>
      <c r="B12776" t="s">
        <v>2619</v>
      </c>
      <c r="C12776" t="s">
        <v>95</v>
      </c>
      <c r="D12776" t="s">
        <v>73</v>
      </c>
      <c r="E12776">
        <v>50</v>
      </c>
      <c r="F12776" s="8">
        <f>VLOOKUP(C12776,Products!$A$2:$E$20,5,TRUE)</f>
        <v>12.95</v>
      </c>
      <c r="G12776" s="8">
        <f t="shared" si="398"/>
        <v>647.5</v>
      </c>
      <c r="H12776" s="8">
        <f>VLOOKUP(C12776,Products!$A$2:$F$20,6,TRUE)</f>
        <v>4.1999999999999993</v>
      </c>
      <c r="I12776" s="8">
        <f t="shared" si="399"/>
        <v>209.99999999999997</v>
      </c>
      <c r="J12776" s="42">
        <f>VLOOKUP(B12776,Invoices!A:I,9,TRUE)</f>
        <v>2022</v>
      </c>
    </row>
    <row r="12777" spans="1:10" x14ac:dyDescent="0.15">
      <c r="A12777" t="s">
        <v>16137</v>
      </c>
      <c r="B12777" t="s">
        <v>2620</v>
      </c>
      <c r="C12777" t="s">
        <v>88</v>
      </c>
      <c r="D12777" t="s">
        <v>85</v>
      </c>
      <c r="E12777">
        <v>2</v>
      </c>
      <c r="F12777" s="8">
        <f>VLOOKUP(C12777,Products!$A$2:$E$20,5,TRUE)</f>
        <v>8.9499999999999993</v>
      </c>
      <c r="G12777" s="8">
        <f t="shared" si="398"/>
        <v>17.899999999999999</v>
      </c>
      <c r="H12777" s="8">
        <f>VLOOKUP(C12777,Products!$A$2:$F$20,6,TRUE)</f>
        <v>5.6999999999999993</v>
      </c>
      <c r="I12777" s="8">
        <f t="shared" si="399"/>
        <v>11.399999999999999</v>
      </c>
      <c r="J12777" s="42">
        <f>VLOOKUP(B12777,Invoices!A:I,9,TRUE)</f>
        <v>2022</v>
      </c>
    </row>
    <row r="12778" spans="1:10" x14ac:dyDescent="0.15">
      <c r="A12778" t="s">
        <v>16138</v>
      </c>
      <c r="B12778" t="s">
        <v>2620</v>
      </c>
      <c r="C12778" t="s">
        <v>92</v>
      </c>
      <c r="D12778" t="s">
        <v>82</v>
      </c>
      <c r="E12778">
        <v>15</v>
      </c>
      <c r="F12778" s="8">
        <f>VLOOKUP(C12778,Products!$A$2:$E$20,5,TRUE)</f>
        <v>19.95</v>
      </c>
      <c r="G12778" s="8">
        <f t="shared" si="398"/>
        <v>299.25</v>
      </c>
      <c r="H12778" s="8">
        <f>VLOOKUP(C12778,Products!$A$2:$F$20,6,TRUE)</f>
        <v>7.4499999999999993</v>
      </c>
      <c r="I12778" s="8">
        <f t="shared" si="399"/>
        <v>111.74999999999999</v>
      </c>
      <c r="J12778" s="42">
        <f>VLOOKUP(B12778,Invoices!A:I,9,TRUE)</f>
        <v>2022</v>
      </c>
    </row>
    <row r="12779" spans="1:10" x14ac:dyDescent="0.15">
      <c r="A12779" t="s">
        <v>16139</v>
      </c>
      <c r="B12779" t="s">
        <v>2620</v>
      </c>
      <c r="C12779" t="s">
        <v>101</v>
      </c>
      <c r="D12779" t="s">
        <v>69</v>
      </c>
      <c r="E12779">
        <v>30</v>
      </c>
      <c r="F12779" s="8">
        <f>VLOOKUP(C12779,Products!$A$2:$E$20,5,TRUE)</f>
        <v>129.94999999999999</v>
      </c>
      <c r="G12779" s="8">
        <f t="shared" si="398"/>
        <v>3898.4999999999995</v>
      </c>
      <c r="H12779" s="8">
        <f>VLOOKUP(C12779,Products!$A$2:$F$20,6,TRUE)</f>
        <v>40.449999999999989</v>
      </c>
      <c r="I12779" s="8">
        <f t="shared" si="399"/>
        <v>1213.4999999999995</v>
      </c>
      <c r="J12779" s="42">
        <f>VLOOKUP(B12779,Invoices!A:I,9,TRUE)</f>
        <v>2022</v>
      </c>
    </row>
    <row r="12780" spans="1:10" x14ac:dyDescent="0.15">
      <c r="A12780" t="s">
        <v>16140</v>
      </c>
      <c r="B12780" t="s">
        <v>2620</v>
      </c>
      <c r="C12780" t="s">
        <v>104</v>
      </c>
      <c r="D12780" t="s">
        <v>71</v>
      </c>
      <c r="E12780">
        <v>50</v>
      </c>
      <c r="F12780" s="8">
        <f>VLOOKUP(C12780,Products!$A$2:$E$20,5,TRUE)</f>
        <v>2.95</v>
      </c>
      <c r="G12780" s="8">
        <f t="shared" si="398"/>
        <v>147.5</v>
      </c>
      <c r="H12780" s="8">
        <f>VLOOKUP(C12780,Products!$A$2:$F$20,6,TRUE)</f>
        <v>1.1500000000000001</v>
      </c>
      <c r="I12780" s="8">
        <f t="shared" si="399"/>
        <v>57.500000000000007</v>
      </c>
      <c r="J12780" s="42">
        <f>VLOOKUP(B12780,Invoices!A:I,9,TRUE)</f>
        <v>2022</v>
      </c>
    </row>
    <row r="12781" spans="1:10" x14ac:dyDescent="0.15">
      <c r="A12781" t="s">
        <v>16141</v>
      </c>
      <c r="B12781" t="s">
        <v>2621</v>
      </c>
      <c r="C12781" t="s">
        <v>91</v>
      </c>
      <c r="D12781" t="s">
        <v>70</v>
      </c>
      <c r="E12781">
        <v>3</v>
      </c>
      <c r="F12781" s="8">
        <f>VLOOKUP(C12781,Products!$A$2:$E$20,5,TRUE)</f>
        <v>49.95</v>
      </c>
      <c r="G12781" s="8">
        <f t="shared" si="398"/>
        <v>149.85000000000002</v>
      </c>
      <c r="H12781" s="8">
        <f>VLOOKUP(C12781,Products!$A$2:$F$20,6,TRUE)</f>
        <v>21.200000000000003</v>
      </c>
      <c r="I12781" s="8">
        <f t="shared" si="399"/>
        <v>63.600000000000009</v>
      </c>
      <c r="J12781" s="42">
        <f>VLOOKUP(B12781,Invoices!A:I,9,TRUE)</f>
        <v>2022</v>
      </c>
    </row>
    <row r="12782" spans="1:10" x14ac:dyDescent="0.15">
      <c r="A12782" t="s">
        <v>16142</v>
      </c>
      <c r="B12782" t="s">
        <v>2621</v>
      </c>
      <c r="C12782" t="s">
        <v>101</v>
      </c>
      <c r="D12782" t="s">
        <v>69</v>
      </c>
      <c r="E12782">
        <v>3</v>
      </c>
      <c r="F12782" s="8">
        <f>VLOOKUP(C12782,Products!$A$2:$E$20,5,TRUE)</f>
        <v>129.94999999999999</v>
      </c>
      <c r="G12782" s="8">
        <f t="shared" si="398"/>
        <v>389.84999999999997</v>
      </c>
      <c r="H12782" s="8">
        <f>VLOOKUP(C12782,Products!$A$2:$F$20,6,TRUE)</f>
        <v>40.449999999999989</v>
      </c>
      <c r="I12782" s="8">
        <f t="shared" si="399"/>
        <v>121.34999999999997</v>
      </c>
      <c r="J12782" s="42">
        <f>VLOOKUP(B12782,Invoices!A:I,9,TRUE)</f>
        <v>2022</v>
      </c>
    </row>
    <row r="12783" spans="1:10" x14ac:dyDescent="0.15">
      <c r="A12783" t="s">
        <v>16143</v>
      </c>
      <c r="B12783" t="s">
        <v>2621</v>
      </c>
      <c r="C12783" t="s">
        <v>87</v>
      </c>
      <c r="D12783" t="s">
        <v>68</v>
      </c>
      <c r="E12783">
        <v>5</v>
      </c>
      <c r="F12783" s="8">
        <f>VLOOKUP(C12783,Products!$A$2:$E$20,5,TRUE)</f>
        <v>19.95</v>
      </c>
      <c r="G12783" s="8">
        <f t="shared" si="398"/>
        <v>99.75</v>
      </c>
      <c r="H12783" s="8">
        <f>VLOOKUP(C12783,Products!$A$2:$F$20,6,TRUE)</f>
        <v>7.4499999999999993</v>
      </c>
      <c r="I12783" s="8">
        <f t="shared" si="399"/>
        <v>37.25</v>
      </c>
      <c r="J12783" s="42">
        <f>VLOOKUP(B12783,Invoices!A:I,9,TRUE)</f>
        <v>2022</v>
      </c>
    </row>
    <row r="12784" spans="1:10" x14ac:dyDescent="0.15">
      <c r="A12784" t="s">
        <v>16144</v>
      </c>
      <c r="B12784" t="s">
        <v>2621</v>
      </c>
      <c r="C12784" t="s">
        <v>95</v>
      </c>
      <c r="D12784" t="s">
        <v>73</v>
      </c>
      <c r="E12784">
        <v>1</v>
      </c>
      <c r="F12784" s="8">
        <f>VLOOKUP(C12784,Products!$A$2:$E$20,5,TRUE)</f>
        <v>12.95</v>
      </c>
      <c r="G12784" s="8">
        <f t="shared" si="398"/>
        <v>12.95</v>
      </c>
      <c r="H12784" s="8">
        <f>VLOOKUP(C12784,Products!$A$2:$F$20,6,TRUE)</f>
        <v>4.1999999999999993</v>
      </c>
      <c r="I12784" s="8">
        <f t="shared" si="399"/>
        <v>4.1999999999999993</v>
      </c>
      <c r="J12784" s="42">
        <f>VLOOKUP(B12784,Invoices!A:I,9,TRUE)</f>
        <v>2022</v>
      </c>
    </row>
    <row r="12785" spans="1:10" x14ac:dyDescent="0.15">
      <c r="A12785" t="s">
        <v>16145</v>
      </c>
      <c r="B12785" t="s">
        <v>2621</v>
      </c>
      <c r="C12785" t="s">
        <v>96</v>
      </c>
      <c r="D12785" t="s">
        <v>75</v>
      </c>
      <c r="E12785">
        <v>1</v>
      </c>
      <c r="F12785" s="8">
        <f>VLOOKUP(C12785,Products!$A$2:$E$20,5,TRUE)</f>
        <v>79.95</v>
      </c>
      <c r="G12785" s="8">
        <f t="shared" si="398"/>
        <v>79.95</v>
      </c>
      <c r="H12785" s="8">
        <f>VLOOKUP(C12785,Products!$A$2:$F$20,6,TRUE)</f>
        <v>27.950000000000003</v>
      </c>
      <c r="I12785" s="8">
        <f t="shared" si="399"/>
        <v>27.950000000000003</v>
      </c>
      <c r="J12785" s="42">
        <f>VLOOKUP(B12785,Invoices!A:I,9,TRUE)</f>
        <v>2022</v>
      </c>
    </row>
    <row r="12786" spans="1:10" x14ac:dyDescent="0.15">
      <c r="A12786" t="s">
        <v>16146</v>
      </c>
      <c r="B12786" t="s">
        <v>2621</v>
      </c>
      <c r="C12786" t="s">
        <v>105</v>
      </c>
      <c r="D12786" t="s">
        <v>81</v>
      </c>
      <c r="E12786">
        <v>3</v>
      </c>
      <c r="F12786" s="8">
        <f>VLOOKUP(C12786,Products!$A$2:$E$20,5,TRUE)</f>
        <v>8.9499999999999993</v>
      </c>
      <c r="G12786" s="8">
        <f t="shared" si="398"/>
        <v>26.849999999999998</v>
      </c>
      <c r="H12786" s="8">
        <f>VLOOKUP(C12786,Products!$A$2:$F$20,6,TRUE)</f>
        <v>3.1999999999999993</v>
      </c>
      <c r="I12786" s="8">
        <f t="shared" si="399"/>
        <v>9.5999999999999979</v>
      </c>
      <c r="J12786" s="42">
        <f>VLOOKUP(B12786,Invoices!A:I,9,TRUE)</f>
        <v>2022</v>
      </c>
    </row>
    <row r="12787" spans="1:10" x14ac:dyDescent="0.15">
      <c r="A12787" t="s">
        <v>16147</v>
      </c>
      <c r="B12787" t="s">
        <v>2621</v>
      </c>
      <c r="C12787" t="s">
        <v>90</v>
      </c>
      <c r="D12787" t="s">
        <v>72</v>
      </c>
      <c r="E12787">
        <v>1</v>
      </c>
      <c r="F12787" s="8">
        <f>VLOOKUP(C12787,Products!$A$2:$E$20,5,TRUE)</f>
        <v>8.9499999999999993</v>
      </c>
      <c r="G12787" s="8">
        <f t="shared" si="398"/>
        <v>8.9499999999999993</v>
      </c>
      <c r="H12787" s="8">
        <f>VLOOKUP(C12787,Products!$A$2:$F$20,6,TRUE)</f>
        <v>5.6999999999999993</v>
      </c>
      <c r="I12787" s="8">
        <f t="shared" si="399"/>
        <v>5.6999999999999993</v>
      </c>
      <c r="J12787" s="42">
        <f>VLOOKUP(B12787,Invoices!A:I,9,TRUE)</f>
        <v>2022</v>
      </c>
    </row>
    <row r="12788" spans="1:10" x14ac:dyDescent="0.15">
      <c r="A12788" t="s">
        <v>16148</v>
      </c>
      <c r="B12788" t="s">
        <v>2621</v>
      </c>
      <c r="C12788" t="s">
        <v>102</v>
      </c>
      <c r="D12788" t="s">
        <v>83</v>
      </c>
      <c r="E12788">
        <v>3</v>
      </c>
      <c r="F12788" s="8">
        <f>VLOOKUP(C12788,Products!$A$2:$E$20,5,TRUE)</f>
        <v>29.95</v>
      </c>
      <c r="G12788" s="8">
        <f t="shared" si="398"/>
        <v>89.85</v>
      </c>
      <c r="H12788" s="8">
        <f>VLOOKUP(C12788,Products!$A$2:$F$20,6,TRUE)</f>
        <v>15</v>
      </c>
      <c r="I12788" s="8">
        <f t="shared" si="399"/>
        <v>45</v>
      </c>
      <c r="J12788" s="42">
        <f>VLOOKUP(B12788,Invoices!A:I,9,TRUE)</f>
        <v>2022</v>
      </c>
    </row>
    <row r="12789" spans="1:10" x14ac:dyDescent="0.15">
      <c r="A12789" t="s">
        <v>16149</v>
      </c>
      <c r="B12789" t="s">
        <v>2621</v>
      </c>
      <c r="C12789" t="s">
        <v>99</v>
      </c>
      <c r="D12789" t="s">
        <v>84</v>
      </c>
      <c r="E12789">
        <v>3</v>
      </c>
      <c r="F12789" s="8">
        <f>VLOOKUP(C12789,Products!$A$2:$E$20,5,TRUE)</f>
        <v>3.5</v>
      </c>
      <c r="G12789" s="8">
        <f t="shared" si="398"/>
        <v>10.5</v>
      </c>
      <c r="H12789" s="8">
        <f>VLOOKUP(C12789,Products!$A$2:$F$20,6,TRUE)</f>
        <v>0.54999999999999982</v>
      </c>
      <c r="I12789" s="8">
        <f t="shared" si="399"/>
        <v>1.6499999999999995</v>
      </c>
      <c r="J12789" s="42">
        <f>VLOOKUP(B12789,Invoices!A:I,9,TRUE)</f>
        <v>2022</v>
      </c>
    </row>
    <row r="12790" spans="1:10" x14ac:dyDescent="0.15">
      <c r="A12790" t="s">
        <v>16150</v>
      </c>
      <c r="B12790" t="s">
        <v>2621</v>
      </c>
      <c r="C12790" t="s">
        <v>89</v>
      </c>
      <c r="D12790" t="s">
        <v>80</v>
      </c>
      <c r="E12790">
        <v>1</v>
      </c>
      <c r="F12790" s="8">
        <f>VLOOKUP(C12790,Products!$A$2:$E$20,5,TRUE)</f>
        <v>15.95</v>
      </c>
      <c r="G12790" s="8">
        <f t="shared" si="398"/>
        <v>15.95</v>
      </c>
      <c r="H12790" s="8">
        <f>VLOOKUP(C12790,Products!$A$2:$F$20,6,TRUE)</f>
        <v>6</v>
      </c>
      <c r="I12790" s="8">
        <f t="shared" si="399"/>
        <v>6</v>
      </c>
      <c r="J12790" s="42">
        <f>VLOOKUP(B12790,Invoices!A:I,9,TRUE)</f>
        <v>2022</v>
      </c>
    </row>
    <row r="12791" spans="1:10" x14ac:dyDescent="0.15">
      <c r="A12791" t="s">
        <v>16151</v>
      </c>
      <c r="B12791" t="s">
        <v>2621</v>
      </c>
      <c r="C12791" t="s">
        <v>104</v>
      </c>
      <c r="D12791" t="s">
        <v>71</v>
      </c>
      <c r="E12791">
        <v>1</v>
      </c>
      <c r="F12791" s="8">
        <f>VLOOKUP(C12791,Products!$A$2:$E$20,5,TRUE)</f>
        <v>2.95</v>
      </c>
      <c r="G12791" s="8">
        <f t="shared" si="398"/>
        <v>2.95</v>
      </c>
      <c r="H12791" s="8">
        <f>VLOOKUP(C12791,Products!$A$2:$F$20,6,TRUE)</f>
        <v>1.1500000000000001</v>
      </c>
      <c r="I12791" s="8">
        <f t="shared" si="399"/>
        <v>1.1500000000000001</v>
      </c>
      <c r="J12791" s="42">
        <f>VLOOKUP(B12791,Invoices!A:I,9,TRUE)</f>
        <v>2022</v>
      </c>
    </row>
    <row r="12792" spans="1:10" x14ac:dyDescent="0.15">
      <c r="A12792" t="s">
        <v>16152</v>
      </c>
      <c r="B12792" t="s">
        <v>2621</v>
      </c>
      <c r="C12792" t="s">
        <v>92</v>
      </c>
      <c r="D12792" t="s">
        <v>82</v>
      </c>
      <c r="E12792">
        <v>1</v>
      </c>
      <c r="F12792" s="8">
        <f>VLOOKUP(C12792,Products!$A$2:$E$20,5,TRUE)</f>
        <v>19.95</v>
      </c>
      <c r="G12792" s="8">
        <f t="shared" si="398"/>
        <v>19.95</v>
      </c>
      <c r="H12792" s="8">
        <f>VLOOKUP(C12792,Products!$A$2:$F$20,6,TRUE)</f>
        <v>7.4499999999999993</v>
      </c>
      <c r="I12792" s="8">
        <f t="shared" si="399"/>
        <v>7.4499999999999993</v>
      </c>
      <c r="J12792" s="42">
        <f>VLOOKUP(B12792,Invoices!A:I,9,TRUE)</f>
        <v>2022</v>
      </c>
    </row>
    <row r="12793" spans="1:10" x14ac:dyDescent="0.15">
      <c r="A12793" t="s">
        <v>16153</v>
      </c>
      <c r="B12793" t="s">
        <v>2621</v>
      </c>
      <c r="C12793" t="s">
        <v>100</v>
      </c>
      <c r="D12793" t="s">
        <v>78</v>
      </c>
      <c r="E12793">
        <v>1</v>
      </c>
      <c r="F12793" s="8">
        <f>VLOOKUP(C12793,Products!$A$2:$E$20,5,TRUE)</f>
        <v>49.95</v>
      </c>
      <c r="G12793" s="8">
        <f t="shared" si="398"/>
        <v>49.95</v>
      </c>
      <c r="H12793" s="8">
        <f>VLOOKUP(C12793,Products!$A$2:$F$20,6,TRUE)</f>
        <v>19.950000000000003</v>
      </c>
      <c r="I12793" s="8">
        <f t="shared" si="399"/>
        <v>19.950000000000003</v>
      </c>
      <c r="J12793" s="42">
        <f>VLOOKUP(B12793,Invoices!A:I,9,TRUE)</f>
        <v>2022</v>
      </c>
    </row>
    <row r="12794" spans="1:10" x14ac:dyDescent="0.15">
      <c r="A12794" t="s">
        <v>16154</v>
      </c>
      <c r="B12794" t="s">
        <v>2622</v>
      </c>
      <c r="C12794" t="s">
        <v>90</v>
      </c>
      <c r="D12794" t="s">
        <v>72</v>
      </c>
      <c r="E12794">
        <v>1</v>
      </c>
      <c r="F12794" s="8">
        <f>VLOOKUP(C12794,Products!$A$2:$E$20,5,TRUE)</f>
        <v>8.9499999999999993</v>
      </c>
      <c r="G12794" s="8">
        <f t="shared" si="398"/>
        <v>8.9499999999999993</v>
      </c>
      <c r="H12794" s="8">
        <f>VLOOKUP(C12794,Products!$A$2:$F$20,6,TRUE)</f>
        <v>5.6999999999999993</v>
      </c>
      <c r="I12794" s="8">
        <f t="shared" si="399"/>
        <v>5.6999999999999993</v>
      </c>
      <c r="J12794" s="42">
        <f>VLOOKUP(B12794,Invoices!A:I,9,TRUE)</f>
        <v>2022</v>
      </c>
    </row>
    <row r="12795" spans="1:10" x14ac:dyDescent="0.15">
      <c r="A12795" t="s">
        <v>16155</v>
      </c>
      <c r="B12795" t="s">
        <v>2622</v>
      </c>
      <c r="C12795" t="s">
        <v>105</v>
      </c>
      <c r="D12795" t="s">
        <v>81</v>
      </c>
      <c r="E12795">
        <v>3</v>
      </c>
      <c r="F12795" s="8">
        <f>VLOOKUP(C12795,Products!$A$2:$E$20,5,TRUE)</f>
        <v>8.9499999999999993</v>
      </c>
      <c r="G12795" s="8">
        <f t="shared" si="398"/>
        <v>26.849999999999998</v>
      </c>
      <c r="H12795" s="8">
        <f>VLOOKUP(C12795,Products!$A$2:$F$20,6,TRUE)</f>
        <v>3.1999999999999993</v>
      </c>
      <c r="I12795" s="8">
        <f t="shared" si="399"/>
        <v>9.5999999999999979</v>
      </c>
      <c r="J12795" s="42">
        <f>VLOOKUP(B12795,Invoices!A:I,9,TRUE)</f>
        <v>2022</v>
      </c>
    </row>
    <row r="12796" spans="1:10" x14ac:dyDescent="0.15">
      <c r="A12796" t="s">
        <v>16156</v>
      </c>
      <c r="B12796" t="s">
        <v>2622</v>
      </c>
      <c r="C12796" t="s">
        <v>91</v>
      </c>
      <c r="D12796" t="s">
        <v>70</v>
      </c>
      <c r="E12796">
        <v>1</v>
      </c>
      <c r="F12796" s="8">
        <f>VLOOKUP(C12796,Products!$A$2:$E$20,5,TRUE)</f>
        <v>49.95</v>
      </c>
      <c r="G12796" s="8">
        <f t="shared" si="398"/>
        <v>49.95</v>
      </c>
      <c r="H12796" s="8">
        <f>VLOOKUP(C12796,Products!$A$2:$F$20,6,TRUE)</f>
        <v>21.200000000000003</v>
      </c>
      <c r="I12796" s="8">
        <f t="shared" si="399"/>
        <v>21.200000000000003</v>
      </c>
      <c r="J12796" s="42">
        <f>VLOOKUP(B12796,Invoices!A:I,9,TRUE)</f>
        <v>2022</v>
      </c>
    </row>
    <row r="12797" spans="1:10" x14ac:dyDescent="0.15">
      <c r="A12797" t="s">
        <v>16157</v>
      </c>
      <c r="B12797" t="s">
        <v>2622</v>
      </c>
      <c r="C12797" t="s">
        <v>92</v>
      </c>
      <c r="D12797" t="s">
        <v>82</v>
      </c>
      <c r="E12797">
        <v>15</v>
      </c>
      <c r="F12797" s="8">
        <f>VLOOKUP(C12797,Products!$A$2:$E$20,5,TRUE)</f>
        <v>19.95</v>
      </c>
      <c r="G12797" s="8">
        <f t="shared" si="398"/>
        <v>299.25</v>
      </c>
      <c r="H12797" s="8">
        <f>VLOOKUP(C12797,Products!$A$2:$F$20,6,TRUE)</f>
        <v>7.4499999999999993</v>
      </c>
      <c r="I12797" s="8">
        <f t="shared" si="399"/>
        <v>111.74999999999999</v>
      </c>
      <c r="J12797" s="42">
        <f>VLOOKUP(B12797,Invoices!A:I,9,TRUE)</f>
        <v>2022</v>
      </c>
    </row>
    <row r="12798" spans="1:10" x14ac:dyDescent="0.15">
      <c r="A12798" t="s">
        <v>16158</v>
      </c>
      <c r="B12798" t="s">
        <v>2622</v>
      </c>
      <c r="C12798" t="s">
        <v>99</v>
      </c>
      <c r="D12798" t="s">
        <v>84</v>
      </c>
      <c r="E12798">
        <v>1</v>
      </c>
      <c r="F12798" s="8">
        <f>VLOOKUP(C12798,Products!$A$2:$E$20,5,TRUE)</f>
        <v>3.5</v>
      </c>
      <c r="G12798" s="8">
        <f t="shared" si="398"/>
        <v>3.5</v>
      </c>
      <c r="H12798" s="8">
        <f>VLOOKUP(C12798,Products!$A$2:$F$20,6,TRUE)</f>
        <v>0.54999999999999982</v>
      </c>
      <c r="I12798" s="8">
        <f t="shared" si="399"/>
        <v>0.54999999999999982</v>
      </c>
      <c r="J12798" s="42">
        <f>VLOOKUP(B12798,Invoices!A:I,9,TRUE)</f>
        <v>2022</v>
      </c>
    </row>
    <row r="12799" spans="1:10" x14ac:dyDescent="0.15">
      <c r="A12799" t="s">
        <v>16159</v>
      </c>
      <c r="B12799" t="s">
        <v>2622</v>
      </c>
      <c r="C12799" t="s">
        <v>87</v>
      </c>
      <c r="D12799" t="s">
        <v>68</v>
      </c>
      <c r="E12799">
        <v>3</v>
      </c>
      <c r="F12799" s="8">
        <f>VLOOKUP(C12799,Products!$A$2:$E$20,5,TRUE)</f>
        <v>19.95</v>
      </c>
      <c r="G12799" s="8">
        <f t="shared" si="398"/>
        <v>59.849999999999994</v>
      </c>
      <c r="H12799" s="8">
        <f>VLOOKUP(C12799,Products!$A$2:$F$20,6,TRUE)</f>
        <v>7.4499999999999993</v>
      </c>
      <c r="I12799" s="8">
        <f t="shared" si="399"/>
        <v>22.349999999999998</v>
      </c>
      <c r="J12799" s="42">
        <f>VLOOKUP(B12799,Invoices!A:I,9,TRUE)</f>
        <v>2022</v>
      </c>
    </row>
    <row r="12800" spans="1:10" x14ac:dyDescent="0.15">
      <c r="A12800" t="s">
        <v>16160</v>
      </c>
      <c r="B12800" t="s">
        <v>2622</v>
      </c>
      <c r="C12800" t="s">
        <v>96</v>
      </c>
      <c r="D12800" t="s">
        <v>75</v>
      </c>
      <c r="E12800">
        <v>1</v>
      </c>
      <c r="F12800" s="8">
        <f>VLOOKUP(C12800,Products!$A$2:$E$20,5,TRUE)</f>
        <v>79.95</v>
      </c>
      <c r="G12800" s="8">
        <f t="shared" si="398"/>
        <v>79.95</v>
      </c>
      <c r="H12800" s="8">
        <f>VLOOKUP(C12800,Products!$A$2:$F$20,6,TRUE)</f>
        <v>27.950000000000003</v>
      </c>
      <c r="I12800" s="8">
        <f t="shared" si="399"/>
        <v>27.950000000000003</v>
      </c>
      <c r="J12800" s="42">
        <f>VLOOKUP(B12800,Invoices!A:I,9,TRUE)</f>
        <v>2022</v>
      </c>
    </row>
    <row r="12801" spans="1:10" x14ac:dyDescent="0.15">
      <c r="A12801" t="s">
        <v>16161</v>
      </c>
      <c r="B12801" t="s">
        <v>2623</v>
      </c>
      <c r="C12801" t="s">
        <v>104</v>
      </c>
      <c r="D12801" t="s">
        <v>71</v>
      </c>
      <c r="E12801">
        <v>1</v>
      </c>
      <c r="F12801" s="8">
        <f>VLOOKUP(C12801,Products!$A$2:$E$20,5,TRUE)</f>
        <v>2.95</v>
      </c>
      <c r="G12801" s="8">
        <f t="shared" si="398"/>
        <v>2.95</v>
      </c>
      <c r="H12801" s="8">
        <f>VLOOKUP(C12801,Products!$A$2:$F$20,6,TRUE)</f>
        <v>1.1500000000000001</v>
      </c>
      <c r="I12801" s="8">
        <f t="shared" si="399"/>
        <v>1.1500000000000001</v>
      </c>
      <c r="J12801" s="42">
        <f>VLOOKUP(B12801,Invoices!A:I,9,TRUE)</f>
        <v>2022</v>
      </c>
    </row>
    <row r="12802" spans="1:10" x14ac:dyDescent="0.15">
      <c r="A12802" t="s">
        <v>16162</v>
      </c>
      <c r="B12802" t="s">
        <v>2624</v>
      </c>
      <c r="C12802" t="s">
        <v>99</v>
      </c>
      <c r="D12802" t="s">
        <v>84</v>
      </c>
      <c r="E12802">
        <v>1</v>
      </c>
      <c r="F12802" s="8">
        <f>VLOOKUP(C12802,Products!$A$2:$E$20,5,TRUE)</f>
        <v>3.5</v>
      </c>
      <c r="G12802" s="8">
        <f t="shared" si="398"/>
        <v>3.5</v>
      </c>
      <c r="H12802" s="8">
        <f>VLOOKUP(C12802,Products!$A$2:$F$20,6,TRUE)</f>
        <v>0.54999999999999982</v>
      </c>
      <c r="I12802" s="8">
        <f t="shared" si="399"/>
        <v>0.54999999999999982</v>
      </c>
      <c r="J12802" s="42">
        <f>VLOOKUP(B12802,Invoices!A:I,9,TRUE)</f>
        <v>2022</v>
      </c>
    </row>
    <row r="12803" spans="1:10" x14ac:dyDescent="0.15">
      <c r="A12803" t="s">
        <v>16163</v>
      </c>
      <c r="B12803" t="s">
        <v>2625</v>
      </c>
      <c r="C12803" t="s">
        <v>89</v>
      </c>
      <c r="D12803" t="s">
        <v>80</v>
      </c>
      <c r="E12803">
        <v>1</v>
      </c>
      <c r="F12803" s="8">
        <f>VLOOKUP(C12803,Products!$A$2:$E$20,5,TRUE)</f>
        <v>15.95</v>
      </c>
      <c r="G12803" s="8">
        <f t="shared" ref="G12803:G12866" si="400">F12803*E12803</f>
        <v>15.95</v>
      </c>
      <c r="H12803" s="8">
        <f>VLOOKUP(C12803,Products!$A$2:$F$20,6,TRUE)</f>
        <v>6</v>
      </c>
      <c r="I12803" s="8">
        <f t="shared" ref="I12803:I12866" si="401">H12803*E12803</f>
        <v>6</v>
      </c>
      <c r="J12803" s="42">
        <f>VLOOKUP(B12803,Invoices!A:I,9,TRUE)</f>
        <v>2022</v>
      </c>
    </row>
    <row r="12804" spans="1:10" x14ac:dyDescent="0.15">
      <c r="A12804" t="s">
        <v>16164</v>
      </c>
      <c r="B12804" t="s">
        <v>2625</v>
      </c>
      <c r="C12804" t="s">
        <v>90</v>
      </c>
      <c r="D12804" t="s">
        <v>72</v>
      </c>
      <c r="E12804">
        <v>1</v>
      </c>
      <c r="F12804" s="8">
        <f>VLOOKUP(C12804,Products!$A$2:$E$20,5,TRUE)</f>
        <v>8.9499999999999993</v>
      </c>
      <c r="G12804" s="8">
        <f t="shared" si="400"/>
        <v>8.9499999999999993</v>
      </c>
      <c r="H12804" s="8">
        <f>VLOOKUP(C12804,Products!$A$2:$F$20,6,TRUE)</f>
        <v>5.6999999999999993</v>
      </c>
      <c r="I12804" s="8">
        <f t="shared" si="401"/>
        <v>5.6999999999999993</v>
      </c>
      <c r="J12804" s="42">
        <f>VLOOKUP(B12804,Invoices!A:I,9,TRUE)</f>
        <v>2022</v>
      </c>
    </row>
    <row r="12805" spans="1:10" x14ac:dyDescent="0.15">
      <c r="A12805" t="s">
        <v>16165</v>
      </c>
      <c r="B12805" t="s">
        <v>2625</v>
      </c>
      <c r="C12805" t="s">
        <v>88</v>
      </c>
      <c r="D12805" t="s">
        <v>85</v>
      </c>
      <c r="E12805">
        <v>10</v>
      </c>
      <c r="F12805" s="8">
        <f>VLOOKUP(C12805,Products!$A$2:$E$20,5,TRUE)</f>
        <v>8.9499999999999993</v>
      </c>
      <c r="G12805" s="8">
        <f t="shared" si="400"/>
        <v>89.5</v>
      </c>
      <c r="H12805" s="8">
        <f>VLOOKUP(C12805,Products!$A$2:$F$20,6,TRUE)</f>
        <v>5.6999999999999993</v>
      </c>
      <c r="I12805" s="8">
        <f t="shared" si="401"/>
        <v>56.999999999999993</v>
      </c>
      <c r="J12805" s="42">
        <f>VLOOKUP(B12805,Invoices!A:I,9,TRUE)</f>
        <v>2022</v>
      </c>
    </row>
    <row r="12806" spans="1:10" x14ac:dyDescent="0.15">
      <c r="A12806" t="s">
        <v>16166</v>
      </c>
      <c r="B12806" t="s">
        <v>2626</v>
      </c>
      <c r="C12806" t="s">
        <v>90</v>
      </c>
      <c r="D12806" t="s">
        <v>72</v>
      </c>
      <c r="E12806">
        <v>10</v>
      </c>
      <c r="F12806" s="8">
        <f>VLOOKUP(C12806,Products!$A$2:$E$20,5,TRUE)</f>
        <v>8.9499999999999993</v>
      </c>
      <c r="G12806" s="8">
        <f t="shared" si="400"/>
        <v>89.5</v>
      </c>
      <c r="H12806" s="8">
        <f>VLOOKUP(C12806,Products!$A$2:$F$20,6,TRUE)</f>
        <v>5.6999999999999993</v>
      </c>
      <c r="I12806" s="8">
        <f t="shared" si="401"/>
        <v>56.999999999999993</v>
      </c>
      <c r="J12806" s="42">
        <f>VLOOKUP(B12806,Invoices!A:I,9,TRUE)</f>
        <v>2022</v>
      </c>
    </row>
    <row r="12807" spans="1:10" x14ac:dyDescent="0.15">
      <c r="A12807" t="s">
        <v>16167</v>
      </c>
      <c r="B12807" t="s">
        <v>2627</v>
      </c>
      <c r="C12807" t="s">
        <v>100</v>
      </c>
      <c r="D12807" t="s">
        <v>78</v>
      </c>
      <c r="E12807">
        <v>5</v>
      </c>
      <c r="F12807" s="8">
        <f>VLOOKUP(C12807,Products!$A$2:$E$20,5,TRUE)</f>
        <v>49.95</v>
      </c>
      <c r="G12807" s="8">
        <f t="shared" si="400"/>
        <v>249.75</v>
      </c>
      <c r="H12807" s="8">
        <f>VLOOKUP(C12807,Products!$A$2:$F$20,6,TRUE)</f>
        <v>19.950000000000003</v>
      </c>
      <c r="I12807" s="8">
        <f t="shared" si="401"/>
        <v>99.750000000000014</v>
      </c>
      <c r="J12807" s="42">
        <f>VLOOKUP(B12807,Invoices!A:I,9,TRUE)</f>
        <v>2022</v>
      </c>
    </row>
    <row r="12808" spans="1:10" x14ac:dyDescent="0.15">
      <c r="A12808" t="s">
        <v>16168</v>
      </c>
      <c r="B12808" t="s">
        <v>2627</v>
      </c>
      <c r="C12808" t="s">
        <v>88</v>
      </c>
      <c r="D12808" t="s">
        <v>85</v>
      </c>
      <c r="E12808">
        <v>1</v>
      </c>
      <c r="F12808" s="8">
        <f>VLOOKUP(C12808,Products!$A$2:$E$20,5,TRUE)</f>
        <v>8.9499999999999993</v>
      </c>
      <c r="G12808" s="8">
        <f t="shared" si="400"/>
        <v>8.9499999999999993</v>
      </c>
      <c r="H12808" s="8">
        <f>VLOOKUP(C12808,Products!$A$2:$F$20,6,TRUE)</f>
        <v>5.6999999999999993</v>
      </c>
      <c r="I12808" s="8">
        <f t="shared" si="401"/>
        <v>5.6999999999999993</v>
      </c>
      <c r="J12808" s="42">
        <f>VLOOKUP(B12808,Invoices!A:I,9,TRUE)</f>
        <v>2022</v>
      </c>
    </row>
    <row r="12809" spans="1:10" x14ac:dyDescent="0.15">
      <c r="A12809" t="s">
        <v>16169</v>
      </c>
      <c r="B12809" t="s">
        <v>2627</v>
      </c>
      <c r="C12809" t="s">
        <v>104</v>
      </c>
      <c r="D12809" t="s">
        <v>71</v>
      </c>
      <c r="E12809">
        <v>3</v>
      </c>
      <c r="F12809" s="8">
        <f>VLOOKUP(C12809,Products!$A$2:$E$20,5,TRUE)</f>
        <v>2.95</v>
      </c>
      <c r="G12809" s="8">
        <f t="shared" si="400"/>
        <v>8.8500000000000014</v>
      </c>
      <c r="H12809" s="8">
        <f>VLOOKUP(C12809,Products!$A$2:$F$20,6,TRUE)</f>
        <v>1.1500000000000001</v>
      </c>
      <c r="I12809" s="8">
        <f t="shared" si="401"/>
        <v>3.45</v>
      </c>
      <c r="J12809" s="42">
        <f>VLOOKUP(B12809,Invoices!A:I,9,TRUE)</f>
        <v>2022</v>
      </c>
    </row>
    <row r="12810" spans="1:10" x14ac:dyDescent="0.15">
      <c r="A12810" t="s">
        <v>16170</v>
      </c>
      <c r="B12810" t="s">
        <v>2627</v>
      </c>
      <c r="C12810" t="s">
        <v>87</v>
      </c>
      <c r="D12810" t="s">
        <v>68</v>
      </c>
      <c r="E12810">
        <v>2</v>
      </c>
      <c r="F12810" s="8">
        <f>VLOOKUP(C12810,Products!$A$2:$E$20,5,TRUE)</f>
        <v>19.95</v>
      </c>
      <c r="G12810" s="8">
        <f t="shared" si="400"/>
        <v>39.9</v>
      </c>
      <c r="H12810" s="8">
        <f>VLOOKUP(C12810,Products!$A$2:$F$20,6,TRUE)</f>
        <v>7.4499999999999993</v>
      </c>
      <c r="I12810" s="8">
        <f t="shared" si="401"/>
        <v>14.899999999999999</v>
      </c>
      <c r="J12810" s="42">
        <f>VLOOKUP(B12810,Invoices!A:I,9,TRUE)</f>
        <v>2022</v>
      </c>
    </row>
    <row r="12811" spans="1:10" x14ac:dyDescent="0.15">
      <c r="A12811" t="s">
        <v>16171</v>
      </c>
      <c r="B12811" t="s">
        <v>2628</v>
      </c>
      <c r="C12811" t="s">
        <v>100</v>
      </c>
      <c r="D12811" t="s">
        <v>78</v>
      </c>
      <c r="E12811">
        <v>8</v>
      </c>
      <c r="F12811" s="8">
        <f>VLOOKUP(C12811,Products!$A$2:$E$20,5,TRUE)</f>
        <v>49.95</v>
      </c>
      <c r="G12811" s="8">
        <f t="shared" si="400"/>
        <v>399.6</v>
      </c>
      <c r="H12811" s="8">
        <f>VLOOKUP(C12811,Products!$A$2:$F$20,6,TRUE)</f>
        <v>19.950000000000003</v>
      </c>
      <c r="I12811" s="8">
        <f t="shared" si="401"/>
        <v>159.60000000000002</v>
      </c>
      <c r="J12811" s="42">
        <f>VLOOKUP(B12811,Invoices!A:I,9,TRUE)</f>
        <v>2022</v>
      </c>
    </row>
    <row r="12812" spans="1:10" x14ac:dyDescent="0.15">
      <c r="A12812" t="s">
        <v>16172</v>
      </c>
      <c r="B12812" t="s">
        <v>2628</v>
      </c>
      <c r="C12812" t="s">
        <v>104</v>
      </c>
      <c r="D12812" t="s">
        <v>71</v>
      </c>
      <c r="E12812">
        <v>3</v>
      </c>
      <c r="F12812" s="8">
        <f>VLOOKUP(C12812,Products!$A$2:$E$20,5,TRUE)</f>
        <v>2.95</v>
      </c>
      <c r="G12812" s="8">
        <f t="shared" si="400"/>
        <v>8.8500000000000014</v>
      </c>
      <c r="H12812" s="8">
        <f>VLOOKUP(C12812,Products!$A$2:$F$20,6,TRUE)</f>
        <v>1.1500000000000001</v>
      </c>
      <c r="I12812" s="8">
        <f t="shared" si="401"/>
        <v>3.45</v>
      </c>
      <c r="J12812" s="42">
        <f>VLOOKUP(B12812,Invoices!A:I,9,TRUE)</f>
        <v>2022</v>
      </c>
    </row>
    <row r="12813" spans="1:10" x14ac:dyDescent="0.15">
      <c r="A12813" t="s">
        <v>16173</v>
      </c>
      <c r="B12813" t="s">
        <v>2629</v>
      </c>
      <c r="C12813" t="s">
        <v>104</v>
      </c>
      <c r="D12813" t="s">
        <v>71</v>
      </c>
      <c r="E12813">
        <v>1</v>
      </c>
      <c r="F12813" s="8">
        <f>VLOOKUP(C12813,Products!$A$2:$E$20,5,TRUE)</f>
        <v>2.95</v>
      </c>
      <c r="G12813" s="8">
        <f t="shared" si="400"/>
        <v>2.95</v>
      </c>
      <c r="H12813" s="8">
        <f>VLOOKUP(C12813,Products!$A$2:$F$20,6,TRUE)</f>
        <v>1.1500000000000001</v>
      </c>
      <c r="I12813" s="8">
        <f t="shared" si="401"/>
        <v>1.1500000000000001</v>
      </c>
      <c r="J12813" s="42">
        <f>VLOOKUP(B12813,Invoices!A:I,9,TRUE)</f>
        <v>2022</v>
      </c>
    </row>
    <row r="12814" spans="1:10" x14ac:dyDescent="0.15">
      <c r="A12814" t="s">
        <v>16174</v>
      </c>
      <c r="B12814" t="s">
        <v>2629</v>
      </c>
      <c r="C12814" t="s">
        <v>99</v>
      </c>
      <c r="D12814" t="s">
        <v>84</v>
      </c>
      <c r="E12814">
        <v>1</v>
      </c>
      <c r="F12814" s="8">
        <f>VLOOKUP(C12814,Products!$A$2:$E$20,5,TRUE)</f>
        <v>3.5</v>
      </c>
      <c r="G12814" s="8">
        <f t="shared" si="400"/>
        <v>3.5</v>
      </c>
      <c r="H12814" s="8">
        <f>VLOOKUP(C12814,Products!$A$2:$F$20,6,TRUE)</f>
        <v>0.54999999999999982</v>
      </c>
      <c r="I12814" s="8">
        <f t="shared" si="401"/>
        <v>0.54999999999999982</v>
      </c>
      <c r="J12814" s="42">
        <f>VLOOKUP(B12814,Invoices!A:I,9,TRUE)</f>
        <v>2022</v>
      </c>
    </row>
    <row r="12815" spans="1:10" x14ac:dyDescent="0.15">
      <c r="A12815" t="s">
        <v>16175</v>
      </c>
      <c r="B12815" t="s">
        <v>2629</v>
      </c>
      <c r="C12815" t="s">
        <v>92</v>
      </c>
      <c r="D12815" t="s">
        <v>82</v>
      </c>
      <c r="E12815">
        <v>5</v>
      </c>
      <c r="F12815" s="8">
        <f>VLOOKUP(C12815,Products!$A$2:$E$20,5,TRUE)</f>
        <v>19.95</v>
      </c>
      <c r="G12815" s="8">
        <f t="shared" si="400"/>
        <v>99.75</v>
      </c>
      <c r="H12815" s="8">
        <f>VLOOKUP(C12815,Products!$A$2:$F$20,6,TRUE)</f>
        <v>7.4499999999999993</v>
      </c>
      <c r="I12815" s="8">
        <f t="shared" si="401"/>
        <v>37.25</v>
      </c>
      <c r="J12815" s="42">
        <f>VLOOKUP(B12815,Invoices!A:I,9,TRUE)</f>
        <v>2022</v>
      </c>
    </row>
    <row r="12816" spans="1:10" x14ac:dyDescent="0.15">
      <c r="A12816" t="s">
        <v>16176</v>
      </c>
      <c r="B12816" t="s">
        <v>2629</v>
      </c>
      <c r="C12816" t="s">
        <v>90</v>
      </c>
      <c r="D12816" t="s">
        <v>72</v>
      </c>
      <c r="E12816">
        <v>12</v>
      </c>
      <c r="F12816" s="8">
        <f>VLOOKUP(C12816,Products!$A$2:$E$20,5,TRUE)</f>
        <v>8.9499999999999993</v>
      </c>
      <c r="G12816" s="8">
        <f t="shared" si="400"/>
        <v>107.39999999999999</v>
      </c>
      <c r="H12816" s="8">
        <f>VLOOKUP(C12816,Products!$A$2:$F$20,6,TRUE)</f>
        <v>5.6999999999999993</v>
      </c>
      <c r="I12816" s="8">
        <f t="shared" si="401"/>
        <v>68.399999999999991</v>
      </c>
      <c r="J12816" s="42">
        <f>VLOOKUP(B12816,Invoices!A:I,9,TRUE)</f>
        <v>2022</v>
      </c>
    </row>
    <row r="12817" spans="1:10" x14ac:dyDescent="0.15">
      <c r="A12817" t="s">
        <v>16177</v>
      </c>
      <c r="B12817" t="s">
        <v>2629</v>
      </c>
      <c r="C12817" t="s">
        <v>89</v>
      </c>
      <c r="D12817" t="s">
        <v>80</v>
      </c>
      <c r="E12817">
        <v>20</v>
      </c>
      <c r="F12817" s="8">
        <f>VLOOKUP(C12817,Products!$A$2:$E$20,5,TRUE)</f>
        <v>15.95</v>
      </c>
      <c r="G12817" s="8">
        <f t="shared" si="400"/>
        <v>319</v>
      </c>
      <c r="H12817" s="8">
        <f>VLOOKUP(C12817,Products!$A$2:$F$20,6,TRUE)</f>
        <v>6</v>
      </c>
      <c r="I12817" s="8">
        <f t="shared" si="401"/>
        <v>120</v>
      </c>
      <c r="J12817" s="42">
        <f>VLOOKUP(B12817,Invoices!A:I,9,TRUE)</f>
        <v>2022</v>
      </c>
    </row>
    <row r="12818" spans="1:10" x14ac:dyDescent="0.15">
      <c r="A12818" t="s">
        <v>16178</v>
      </c>
      <c r="B12818" t="s">
        <v>2629</v>
      </c>
      <c r="C12818" t="s">
        <v>94</v>
      </c>
      <c r="D12818" t="s">
        <v>86</v>
      </c>
      <c r="E12818">
        <v>6</v>
      </c>
      <c r="F12818" s="8">
        <f>VLOOKUP(C12818,Products!$A$2:$E$20,5,TRUE)</f>
        <v>3.5</v>
      </c>
      <c r="G12818" s="8">
        <f t="shared" si="400"/>
        <v>21</v>
      </c>
      <c r="H12818" s="8">
        <f>VLOOKUP(C12818,Products!$A$2:$F$20,6,TRUE)</f>
        <v>0.54999999999999982</v>
      </c>
      <c r="I12818" s="8">
        <f t="shared" si="401"/>
        <v>3.2999999999999989</v>
      </c>
      <c r="J12818" s="42">
        <f>VLOOKUP(B12818,Invoices!A:I,9,TRUE)</f>
        <v>2022</v>
      </c>
    </row>
    <row r="12819" spans="1:10" x14ac:dyDescent="0.15">
      <c r="A12819" t="s">
        <v>16179</v>
      </c>
      <c r="B12819" t="s">
        <v>2629</v>
      </c>
      <c r="C12819" t="s">
        <v>97</v>
      </c>
      <c r="D12819" t="s">
        <v>74</v>
      </c>
      <c r="E12819">
        <v>1</v>
      </c>
      <c r="F12819" s="8">
        <f>VLOOKUP(C12819,Products!$A$2:$E$20,5,TRUE)</f>
        <v>1.5</v>
      </c>
      <c r="G12819" s="8">
        <f t="shared" si="400"/>
        <v>1.5</v>
      </c>
      <c r="H12819" s="8">
        <f>VLOOKUP(C12819,Products!$A$2:$F$20,6,TRUE)</f>
        <v>0.5</v>
      </c>
      <c r="I12819" s="8">
        <f t="shared" si="401"/>
        <v>0.5</v>
      </c>
      <c r="J12819" s="42">
        <f>VLOOKUP(B12819,Invoices!A:I,9,TRUE)</f>
        <v>2022</v>
      </c>
    </row>
    <row r="12820" spans="1:10" x14ac:dyDescent="0.15">
      <c r="A12820" t="s">
        <v>16180</v>
      </c>
      <c r="B12820" t="s">
        <v>2629</v>
      </c>
      <c r="C12820" t="s">
        <v>105</v>
      </c>
      <c r="D12820" t="s">
        <v>81</v>
      </c>
      <c r="E12820">
        <v>4</v>
      </c>
      <c r="F12820" s="8">
        <f>VLOOKUP(C12820,Products!$A$2:$E$20,5,TRUE)</f>
        <v>8.9499999999999993</v>
      </c>
      <c r="G12820" s="8">
        <f t="shared" si="400"/>
        <v>35.799999999999997</v>
      </c>
      <c r="H12820" s="8">
        <f>VLOOKUP(C12820,Products!$A$2:$F$20,6,TRUE)</f>
        <v>3.1999999999999993</v>
      </c>
      <c r="I12820" s="8">
        <f t="shared" si="401"/>
        <v>12.799999999999997</v>
      </c>
      <c r="J12820" s="42">
        <f>VLOOKUP(B12820,Invoices!A:I,9,TRUE)</f>
        <v>2022</v>
      </c>
    </row>
    <row r="12821" spans="1:10" x14ac:dyDescent="0.15">
      <c r="A12821" t="s">
        <v>16181</v>
      </c>
      <c r="B12821" t="s">
        <v>2629</v>
      </c>
      <c r="C12821" t="s">
        <v>87</v>
      </c>
      <c r="D12821" t="s">
        <v>68</v>
      </c>
      <c r="E12821">
        <v>6</v>
      </c>
      <c r="F12821" s="8">
        <f>VLOOKUP(C12821,Products!$A$2:$E$20,5,TRUE)</f>
        <v>19.95</v>
      </c>
      <c r="G12821" s="8">
        <f t="shared" si="400"/>
        <v>119.69999999999999</v>
      </c>
      <c r="H12821" s="8">
        <f>VLOOKUP(C12821,Products!$A$2:$F$20,6,TRUE)</f>
        <v>7.4499999999999993</v>
      </c>
      <c r="I12821" s="8">
        <f t="shared" si="401"/>
        <v>44.699999999999996</v>
      </c>
      <c r="J12821" s="42">
        <f>VLOOKUP(B12821,Invoices!A:I,9,TRUE)</f>
        <v>2022</v>
      </c>
    </row>
    <row r="12822" spans="1:10" x14ac:dyDescent="0.15">
      <c r="A12822" t="s">
        <v>16182</v>
      </c>
      <c r="B12822" t="s">
        <v>2629</v>
      </c>
      <c r="C12822" t="s">
        <v>102</v>
      </c>
      <c r="D12822" t="s">
        <v>83</v>
      </c>
      <c r="E12822">
        <v>7</v>
      </c>
      <c r="F12822" s="8">
        <f>VLOOKUP(C12822,Products!$A$2:$E$20,5,TRUE)</f>
        <v>29.95</v>
      </c>
      <c r="G12822" s="8">
        <f t="shared" si="400"/>
        <v>209.65</v>
      </c>
      <c r="H12822" s="8">
        <f>VLOOKUP(C12822,Products!$A$2:$F$20,6,TRUE)</f>
        <v>15</v>
      </c>
      <c r="I12822" s="8">
        <f t="shared" si="401"/>
        <v>105</v>
      </c>
      <c r="J12822" s="42">
        <f>VLOOKUP(B12822,Invoices!A:I,9,TRUE)</f>
        <v>2022</v>
      </c>
    </row>
    <row r="12823" spans="1:10" x14ac:dyDescent="0.15">
      <c r="A12823" t="s">
        <v>16183</v>
      </c>
      <c r="B12823" t="s">
        <v>2630</v>
      </c>
      <c r="C12823" t="s">
        <v>92</v>
      </c>
      <c r="D12823" t="s">
        <v>82</v>
      </c>
      <c r="E12823">
        <v>1</v>
      </c>
      <c r="F12823" s="8">
        <f>VLOOKUP(C12823,Products!$A$2:$E$20,5,TRUE)</f>
        <v>19.95</v>
      </c>
      <c r="G12823" s="8">
        <f t="shared" si="400"/>
        <v>19.95</v>
      </c>
      <c r="H12823" s="8">
        <f>VLOOKUP(C12823,Products!$A$2:$F$20,6,TRUE)</f>
        <v>7.4499999999999993</v>
      </c>
      <c r="I12823" s="8">
        <f t="shared" si="401"/>
        <v>7.4499999999999993</v>
      </c>
      <c r="J12823" s="42">
        <f>VLOOKUP(B12823,Invoices!A:I,9,TRUE)</f>
        <v>2022</v>
      </c>
    </row>
    <row r="12824" spans="1:10" x14ac:dyDescent="0.15">
      <c r="A12824" t="s">
        <v>16184</v>
      </c>
      <c r="B12824" t="s">
        <v>2630</v>
      </c>
      <c r="C12824" t="s">
        <v>90</v>
      </c>
      <c r="D12824" t="s">
        <v>72</v>
      </c>
      <c r="E12824">
        <v>5</v>
      </c>
      <c r="F12824" s="8">
        <f>VLOOKUP(C12824,Products!$A$2:$E$20,5,TRUE)</f>
        <v>8.9499999999999993</v>
      </c>
      <c r="G12824" s="8">
        <f t="shared" si="400"/>
        <v>44.75</v>
      </c>
      <c r="H12824" s="8">
        <f>VLOOKUP(C12824,Products!$A$2:$F$20,6,TRUE)</f>
        <v>5.6999999999999993</v>
      </c>
      <c r="I12824" s="8">
        <f t="shared" si="401"/>
        <v>28.499999999999996</v>
      </c>
      <c r="J12824" s="42">
        <f>VLOOKUP(B12824,Invoices!A:I,9,TRUE)</f>
        <v>2022</v>
      </c>
    </row>
    <row r="12825" spans="1:10" x14ac:dyDescent="0.15">
      <c r="A12825" t="s">
        <v>16185</v>
      </c>
      <c r="B12825" t="s">
        <v>2630</v>
      </c>
      <c r="C12825" t="s">
        <v>105</v>
      </c>
      <c r="D12825" t="s">
        <v>81</v>
      </c>
      <c r="E12825">
        <v>1</v>
      </c>
      <c r="F12825" s="8">
        <f>VLOOKUP(C12825,Products!$A$2:$E$20,5,TRUE)</f>
        <v>8.9499999999999993</v>
      </c>
      <c r="G12825" s="8">
        <f t="shared" si="400"/>
        <v>8.9499999999999993</v>
      </c>
      <c r="H12825" s="8">
        <f>VLOOKUP(C12825,Products!$A$2:$F$20,6,TRUE)</f>
        <v>3.1999999999999993</v>
      </c>
      <c r="I12825" s="8">
        <f t="shared" si="401"/>
        <v>3.1999999999999993</v>
      </c>
      <c r="J12825" s="42">
        <f>VLOOKUP(B12825,Invoices!A:I,9,TRUE)</f>
        <v>2022</v>
      </c>
    </row>
    <row r="12826" spans="1:10" x14ac:dyDescent="0.15">
      <c r="A12826" t="s">
        <v>16186</v>
      </c>
      <c r="B12826" t="s">
        <v>2630</v>
      </c>
      <c r="C12826" t="s">
        <v>89</v>
      </c>
      <c r="D12826" t="s">
        <v>80</v>
      </c>
      <c r="E12826">
        <v>100</v>
      </c>
      <c r="F12826" s="8">
        <f>VLOOKUP(C12826,Products!$A$2:$E$20,5,TRUE)</f>
        <v>15.95</v>
      </c>
      <c r="G12826" s="8">
        <f t="shared" si="400"/>
        <v>1595</v>
      </c>
      <c r="H12826" s="8">
        <f>VLOOKUP(C12826,Products!$A$2:$F$20,6,TRUE)</f>
        <v>6</v>
      </c>
      <c r="I12826" s="8">
        <f t="shared" si="401"/>
        <v>600</v>
      </c>
      <c r="J12826" s="42">
        <f>VLOOKUP(B12826,Invoices!A:I,9,TRUE)</f>
        <v>2022</v>
      </c>
    </row>
    <row r="12827" spans="1:10" x14ac:dyDescent="0.15">
      <c r="A12827" t="s">
        <v>16187</v>
      </c>
      <c r="B12827" t="s">
        <v>2630</v>
      </c>
      <c r="C12827" t="s">
        <v>88</v>
      </c>
      <c r="D12827" t="s">
        <v>85</v>
      </c>
      <c r="E12827">
        <v>10</v>
      </c>
      <c r="F12827" s="8">
        <f>VLOOKUP(C12827,Products!$A$2:$E$20,5,TRUE)</f>
        <v>8.9499999999999993</v>
      </c>
      <c r="G12827" s="8">
        <f t="shared" si="400"/>
        <v>89.5</v>
      </c>
      <c r="H12827" s="8">
        <f>VLOOKUP(C12827,Products!$A$2:$F$20,6,TRUE)</f>
        <v>5.6999999999999993</v>
      </c>
      <c r="I12827" s="8">
        <f t="shared" si="401"/>
        <v>56.999999999999993</v>
      </c>
      <c r="J12827" s="42">
        <f>VLOOKUP(B12827,Invoices!A:I,9,TRUE)</f>
        <v>2022</v>
      </c>
    </row>
    <row r="12828" spans="1:10" x14ac:dyDescent="0.15">
      <c r="A12828" t="s">
        <v>16188</v>
      </c>
      <c r="B12828" t="s">
        <v>2630</v>
      </c>
      <c r="C12828" t="s">
        <v>101</v>
      </c>
      <c r="D12828" t="s">
        <v>69</v>
      </c>
      <c r="E12828">
        <v>6</v>
      </c>
      <c r="F12828" s="8">
        <f>VLOOKUP(C12828,Products!$A$2:$E$20,5,TRUE)</f>
        <v>129.94999999999999</v>
      </c>
      <c r="G12828" s="8">
        <f t="shared" si="400"/>
        <v>779.69999999999993</v>
      </c>
      <c r="H12828" s="8">
        <f>VLOOKUP(C12828,Products!$A$2:$F$20,6,TRUE)</f>
        <v>40.449999999999989</v>
      </c>
      <c r="I12828" s="8">
        <f t="shared" si="401"/>
        <v>242.69999999999993</v>
      </c>
      <c r="J12828" s="42">
        <f>VLOOKUP(B12828,Invoices!A:I,9,TRUE)</f>
        <v>2022</v>
      </c>
    </row>
    <row r="12829" spans="1:10" x14ac:dyDescent="0.15">
      <c r="A12829" t="s">
        <v>16189</v>
      </c>
      <c r="B12829" t="s">
        <v>2630</v>
      </c>
      <c r="C12829" t="s">
        <v>93</v>
      </c>
      <c r="D12829" t="s">
        <v>76</v>
      </c>
      <c r="E12829">
        <v>2</v>
      </c>
      <c r="F12829" s="8">
        <f>VLOOKUP(C12829,Products!$A$2:$E$20,5,TRUE)</f>
        <v>9.9499999999999993</v>
      </c>
      <c r="G12829" s="8">
        <f t="shared" si="400"/>
        <v>19.899999999999999</v>
      </c>
      <c r="H12829" s="8">
        <f>VLOOKUP(C12829,Products!$A$2:$F$20,6,TRUE)</f>
        <v>1.9499999999999993</v>
      </c>
      <c r="I12829" s="8">
        <f t="shared" si="401"/>
        <v>3.8999999999999986</v>
      </c>
      <c r="J12829" s="42">
        <f>VLOOKUP(B12829,Invoices!A:I,9,TRUE)</f>
        <v>2022</v>
      </c>
    </row>
    <row r="12830" spans="1:10" x14ac:dyDescent="0.15">
      <c r="A12830" t="s">
        <v>16190</v>
      </c>
      <c r="B12830" t="s">
        <v>2630</v>
      </c>
      <c r="C12830" t="s">
        <v>104</v>
      </c>
      <c r="D12830" t="s">
        <v>71</v>
      </c>
      <c r="E12830">
        <v>100</v>
      </c>
      <c r="F12830" s="8">
        <f>VLOOKUP(C12830,Products!$A$2:$E$20,5,TRUE)</f>
        <v>2.95</v>
      </c>
      <c r="G12830" s="8">
        <f t="shared" si="400"/>
        <v>295</v>
      </c>
      <c r="H12830" s="8">
        <f>VLOOKUP(C12830,Products!$A$2:$F$20,6,TRUE)</f>
        <v>1.1500000000000001</v>
      </c>
      <c r="I12830" s="8">
        <f t="shared" si="401"/>
        <v>115.00000000000001</v>
      </c>
      <c r="J12830" s="42">
        <f>VLOOKUP(B12830,Invoices!A:I,9,TRUE)</f>
        <v>2022</v>
      </c>
    </row>
    <row r="12831" spans="1:10" x14ac:dyDescent="0.15">
      <c r="A12831" t="s">
        <v>16191</v>
      </c>
      <c r="B12831" t="s">
        <v>2630</v>
      </c>
      <c r="C12831" t="s">
        <v>103</v>
      </c>
      <c r="D12831" t="s">
        <v>77</v>
      </c>
      <c r="E12831">
        <v>1</v>
      </c>
      <c r="F12831" s="8">
        <f>VLOOKUP(C12831,Products!$A$2:$E$20,5,TRUE)</f>
        <v>8.9499999999999993</v>
      </c>
      <c r="G12831" s="8">
        <f t="shared" si="400"/>
        <v>8.9499999999999993</v>
      </c>
      <c r="H12831" s="8">
        <f>VLOOKUP(C12831,Products!$A$2:$F$20,6,TRUE)</f>
        <v>3.1999999999999993</v>
      </c>
      <c r="I12831" s="8">
        <f t="shared" si="401"/>
        <v>3.1999999999999993</v>
      </c>
      <c r="J12831" s="42">
        <f>VLOOKUP(B12831,Invoices!A:I,9,TRUE)</f>
        <v>2022</v>
      </c>
    </row>
    <row r="12832" spans="1:10" x14ac:dyDescent="0.15">
      <c r="A12832" t="s">
        <v>16192</v>
      </c>
      <c r="B12832" t="s">
        <v>2630</v>
      </c>
      <c r="C12832" t="s">
        <v>94</v>
      </c>
      <c r="D12832" t="s">
        <v>86</v>
      </c>
      <c r="E12832">
        <v>1</v>
      </c>
      <c r="F12832" s="8">
        <f>VLOOKUP(C12832,Products!$A$2:$E$20,5,TRUE)</f>
        <v>3.5</v>
      </c>
      <c r="G12832" s="8">
        <f t="shared" si="400"/>
        <v>3.5</v>
      </c>
      <c r="H12832" s="8">
        <f>VLOOKUP(C12832,Products!$A$2:$F$20,6,TRUE)</f>
        <v>0.54999999999999982</v>
      </c>
      <c r="I12832" s="8">
        <f t="shared" si="401"/>
        <v>0.54999999999999982</v>
      </c>
      <c r="J12832" s="42">
        <f>VLOOKUP(B12832,Invoices!A:I,9,TRUE)</f>
        <v>2022</v>
      </c>
    </row>
    <row r="12833" spans="1:10" x14ac:dyDescent="0.15">
      <c r="A12833" t="s">
        <v>16193</v>
      </c>
      <c r="B12833" t="s">
        <v>2630</v>
      </c>
      <c r="C12833" t="s">
        <v>102</v>
      </c>
      <c r="D12833" t="s">
        <v>83</v>
      </c>
      <c r="E12833">
        <v>6</v>
      </c>
      <c r="F12833" s="8">
        <f>VLOOKUP(C12833,Products!$A$2:$E$20,5,TRUE)</f>
        <v>29.95</v>
      </c>
      <c r="G12833" s="8">
        <f t="shared" si="400"/>
        <v>179.7</v>
      </c>
      <c r="H12833" s="8">
        <f>VLOOKUP(C12833,Products!$A$2:$F$20,6,TRUE)</f>
        <v>15</v>
      </c>
      <c r="I12833" s="8">
        <f t="shared" si="401"/>
        <v>90</v>
      </c>
      <c r="J12833" s="42">
        <f>VLOOKUP(B12833,Invoices!A:I,9,TRUE)</f>
        <v>2022</v>
      </c>
    </row>
    <row r="12834" spans="1:10" x14ac:dyDescent="0.15">
      <c r="A12834" t="s">
        <v>16194</v>
      </c>
      <c r="B12834" t="s">
        <v>2630</v>
      </c>
      <c r="C12834" t="s">
        <v>96</v>
      </c>
      <c r="D12834" t="s">
        <v>75</v>
      </c>
      <c r="E12834">
        <v>9</v>
      </c>
      <c r="F12834" s="8">
        <f>VLOOKUP(C12834,Products!$A$2:$E$20,5,TRUE)</f>
        <v>79.95</v>
      </c>
      <c r="G12834" s="8">
        <f t="shared" si="400"/>
        <v>719.55000000000007</v>
      </c>
      <c r="H12834" s="8">
        <f>VLOOKUP(C12834,Products!$A$2:$F$20,6,TRUE)</f>
        <v>27.950000000000003</v>
      </c>
      <c r="I12834" s="8">
        <f t="shared" si="401"/>
        <v>251.55</v>
      </c>
      <c r="J12834" s="42">
        <f>VLOOKUP(B12834,Invoices!A:I,9,TRUE)</f>
        <v>2022</v>
      </c>
    </row>
    <row r="12835" spans="1:10" x14ac:dyDescent="0.15">
      <c r="A12835" t="s">
        <v>16195</v>
      </c>
      <c r="B12835" t="s">
        <v>2631</v>
      </c>
      <c r="C12835" t="s">
        <v>102</v>
      </c>
      <c r="D12835" t="s">
        <v>83</v>
      </c>
      <c r="E12835">
        <v>1</v>
      </c>
      <c r="F12835" s="8">
        <f>VLOOKUP(C12835,Products!$A$2:$E$20,5,TRUE)</f>
        <v>29.95</v>
      </c>
      <c r="G12835" s="8">
        <f t="shared" si="400"/>
        <v>29.95</v>
      </c>
      <c r="H12835" s="8">
        <f>VLOOKUP(C12835,Products!$A$2:$F$20,6,TRUE)</f>
        <v>15</v>
      </c>
      <c r="I12835" s="8">
        <f t="shared" si="401"/>
        <v>15</v>
      </c>
      <c r="J12835" s="42">
        <f>VLOOKUP(B12835,Invoices!A:I,9,TRUE)</f>
        <v>2022</v>
      </c>
    </row>
    <row r="12836" spans="1:10" x14ac:dyDescent="0.15">
      <c r="A12836" t="s">
        <v>16196</v>
      </c>
      <c r="B12836" t="s">
        <v>2631</v>
      </c>
      <c r="C12836" t="s">
        <v>90</v>
      </c>
      <c r="D12836" t="s">
        <v>72</v>
      </c>
      <c r="E12836">
        <v>1</v>
      </c>
      <c r="F12836" s="8">
        <f>VLOOKUP(C12836,Products!$A$2:$E$20,5,TRUE)</f>
        <v>8.9499999999999993</v>
      </c>
      <c r="G12836" s="8">
        <f t="shared" si="400"/>
        <v>8.9499999999999993</v>
      </c>
      <c r="H12836" s="8">
        <f>VLOOKUP(C12836,Products!$A$2:$F$20,6,TRUE)</f>
        <v>5.6999999999999993</v>
      </c>
      <c r="I12836" s="8">
        <f t="shared" si="401"/>
        <v>5.6999999999999993</v>
      </c>
      <c r="J12836" s="42">
        <f>VLOOKUP(B12836,Invoices!A:I,9,TRUE)</f>
        <v>2022</v>
      </c>
    </row>
    <row r="12837" spans="1:10" x14ac:dyDescent="0.15">
      <c r="A12837" t="s">
        <v>16197</v>
      </c>
      <c r="B12837" t="s">
        <v>2631</v>
      </c>
      <c r="C12837" t="s">
        <v>96</v>
      </c>
      <c r="D12837" t="s">
        <v>75</v>
      </c>
      <c r="E12837">
        <v>50</v>
      </c>
      <c r="F12837" s="8">
        <f>VLOOKUP(C12837,Products!$A$2:$E$20,5,TRUE)</f>
        <v>79.95</v>
      </c>
      <c r="G12837" s="8">
        <f t="shared" si="400"/>
        <v>3997.5</v>
      </c>
      <c r="H12837" s="8">
        <f>VLOOKUP(C12837,Products!$A$2:$F$20,6,TRUE)</f>
        <v>27.950000000000003</v>
      </c>
      <c r="I12837" s="8">
        <f t="shared" si="401"/>
        <v>1397.5000000000002</v>
      </c>
      <c r="J12837" s="42">
        <f>VLOOKUP(B12837,Invoices!A:I,9,TRUE)</f>
        <v>2022</v>
      </c>
    </row>
    <row r="12838" spans="1:10" x14ac:dyDescent="0.15">
      <c r="A12838" t="s">
        <v>16198</v>
      </c>
      <c r="B12838" t="s">
        <v>2631</v>
      </c>
      <c r="C12838" t="s">
        <v>101</v>
      </c>
      <c r="D12838" t="s">
        <v>69</v>
      </c>
      <c r="E12838">
        <v>1</v>
      </c>
      <c r="F12838" s="8">
        <f>VLOOKUP(C12838,Products!$A$2:$E$20,5,TRUE)</f>
        <v>129.94999999999999</v>
      </c>
      <c r="G12838" s="8">
        <f t="shared" si="400"/>
        <v>129.94999999999999</v>
      </c>
      <c r="H12838" s="8">
        <f>VLOOKUP(C12838,Products!$A$2:$F$20,6,TRUE)</f>
        <v>40.449999999999989</v>
      </c>
      <c r="I12838" s="8">
        <f t="shared" si="401"/>
        <v>40.449999999999989</v>
      </c>
      <c r="J12838" s="42">
        <f>VLOOKUP(B12838,Invoices!A:I,9,TRUE)</f>
        <v>2022</v>
      </c>
    </row>
    <row r="12839" spans="1:10" x14ac:dyDescent="0.15">
      <c r="A12839" t="s">
        <v>16199</v>
      </c>
      <c r="B12839" t="s">
        <v>2631</v>
      </c>
      <c r="C12839" t="s">
        <v>103</v>
      </c>
      <c r="D12839" t="s">
        <v>77</v>
      </c>
      <c r="E12839">
        <v>1</v>
      </c>
      <c r="F12839" s="8">
        <f>VLOOKUP(C12839,Products!$A$2:$E$20,5,TRUE)</f>
        <v>8.9499999999999993</v>
      </c>
      <c r="G12839" s="8">
        <f t="shared" si="400"/>
        <v>8.9499999999999993</v>
      </c>
      <c r="H12839" s="8">
        <f>VLOOKUP(C12839,Products!$A$2:$F$20,6,TRUE)</f>
        <v>3.1999999999999993</v>
      </c>
      <c r="I12839" s="8">
        <f t="shared" si="401"/>
        <v>3.1999999999999993</v>
      </c>
      <c r="J12839" s="42">
        <f>VLOOKUP(B12839,Invoices!A:I,9,TRUE)</f>
        <v>2022</v>
      </c>
    </row>
    <row r="12840" spans="1:10" x14ac:dyDescent="0.15">
      <c r="A12840" t="s">
        <v>16200</v>
      </c>
      <c r="B12840" t="s">
        <v>2631</v>
      </c>
      <c r="C12840" t="s">
        <v>89</v>
      </c>
      <c r="D12840" t="s">
        <v>80</v>
      </c>
      <c r="E12840">
        <v>50</v>
      </c>
      <c r="F12840" s="8">
        <f>VLOOKUP(C12840,Products!$A$2:$E$20,5,TRUE)</f>
        <v>15.95</v>
      </c>
      <c r="G12840" s="8">
        <f t="shared" si="400"/>
        <v>797.5</v>
      </c>
      <c r="H12840" s="8">
        <f>VLOOKUP(C12840,Products!$A$2:$F$20,6,TRUE)</f>
        <v>6</v>
      </c>
      <c r="I12840" s="8">
        <f t="shared" si="401"/>
        <v>300</v>
      </c>
      <c r="J12840" s="42">
        <f>VLOOKUP(B12840,Invoices!A:I,9,TRUE)</f>
        <v>2022</v>
      </c>
    </row>
    <row r="12841" spans="1:10" x14ac:dyDescent="0.15">
      <c r="A12841" t="s">
        <v>16201</v>
      </c>
      <c r="B12841" t="s">
        <v>2631</v>
      </c>
      <c r="C12841" t="s">
        <v>104</v>
      </c>
      <c r="D12841" t="s">
        <v>71</v>
      </c>
      <c r="E12841">
        <v>2</v>
      </c>
      <c r="F12841" s="8">
        <f>VLOOKUP(C12841,Products!$A$2:$E$20,5,TRUE)</f>
        <v>2.95</v>
      </c>
      <c r="G12841" s="8">
        <f t="shared" si="400"/>
        <v>5.9</v>
      </c>
      <c r="H12841" s="8">
        <f>VLOOKUP(C12841,Products!$A$2:$F$20,6,TRUE)</f>
        <v>1.1500000000000001</v>
      </c>
      <c r="I12841" s="8">
        <f t="shared" si="401"/>
        <v>2.3000000000000003</v>
      </c>
      <c r="J12841" s="42">
        <f>VLOOKUP(B12841,Invoices!A:I,9,TRUE)</f>
        <v>2022</v>
      </c>
    </row>
    <row r="12842" spans="1:10" x14ac:dyDescent="0.15">
      <c r="A12842" t="s">
        <v>16202</v>
      </c>
      <c r="B12842" t="s">
        <v>2632</v>
      </c>
      <c r="C12842" t="s">
        <v>104</v>
      </c>
      <c r="D12842" t="s">
        <v>71</v>
      </c>
      <c r="E12842">
        <v>1</v>
      </c>
      <c r="F12842" s="8">
        <f>VLOOKUP(C12842,Products!$A$2:$E$20,5,TRUE)</f>
        <v>2.95</v>
      </c>
      <c r="G12842" s="8">
        <f t="shared" si="400"/>
        <v>2.95</v>
      </c>
      <c r="H12842" s="8">
        <f>VLOOKUP(C12842,Products!$A$2:$F$20,6,TRUE)</f>
        <v>1.1500000000000001</v>
      </c>
      <c r="I12842" s="8">
        <f t="shared" si="401"/>
        <v>1.1500000000000001</v>
      </c>
      <c r="J12842" s="42">
        <f>VLOOKUP(B12842,Invoices!A:I,9,TRUE)</f>
        <v>2022</v>
      </c>
    </row>
    <row r="12843" spans="1:10" x14ac:dyDescent="0.15">
      <c r="A12843" t="s">
        <v>16203</v>
      </c>
      <c r="B12843" t="s">
        <v>2632</v>
      </c>
      <c r="C12843" t="s">
        <v>89</v>
      </c>
      <c r="D12843" t="s">
        <v>80</v>
      </c>
      <c r="E12843">
        <v>4</v>
      </c>
      <c r="F12843" s="8">
        <f>VLOOKUP(C12843,Products!$A$2:$E$20,5,TRUE)</f>
        <v>15.95</v>
      </c>
      <c r="G12843" s="8">
        <f t="shared" si="400"/>
        <v>63.8</v>
      </c>
      <c r="H12843" s="8">
        <f>VLOOKUP(C12843,Products!$A$2:$F$20,6,TRUE)</f>
        <v>6</v>
      </c>
      <c r="I12843" s="8">
        <f t="shared" si="401"/>
        <v>24</v>
      </c>
      <c r="J12843" s="42">
        <f>VLOOKUP(B12843,Invoices!A:I,9,TRUE)</f>
        <v>2022</v>
      </c>
    </row>
    <row r="12844" spans="1:10" x14ac:dyDescent="0.15">
      <c r="A12844" t="s">
        <v>16204</v>
      </c>
      <c r="B12844" t="s">
        <v>2632</v>
      </c>
      <c r="C12844" t="s">
        <v>90</v>
      </c>
      <c r="D12844" t="s">
        <v>72</v>
      </c>
      <c r="E12844">
        <v>1</v>
      </c>
      <c r="F12844" s="8">
        <f>VLOOKUP(C12844,Products!$A$2:$E$20,5,TRUE)</f>
        <v>8.9499999999999993</v>
      </c>
      <c r="G12844" s="8">
        <f t="shared" si="400"/>
        <v>8.9499999999999993</v>
      </c>
      <c r="H12844" s="8">
        <f>VLOOKUP(C12844,Products!$A$2:$F$20,6,TRUE)</f>
        <v>5.6999999999999993</v>
      </c>
      <c r="I12844" s="8">
        <f t="shared" si="401"/>
        <v>5.6999999999999993</v>
      </c>
      <c r="J12844" s="42">
        <f>VLOOKUP(B12844,Invoices!A:I,9,TRUE)</f>
        <v>2022</v>
      </c>
    </row>
    <row r="12845" spans="1:10" x14ac:dyDescent="0.15">
      <c r="A12845" t="s">
        <v>16205</v>
      </c>
      <c r="B12845" t="s">
        <v>2632</v>
      </c>
      <c r="C12845" t="s">
        <v>102</v>
      </c>
      <c r="D12845" t="s">
        <v>83</v>
      </c>
      <c r="E12845">
        <v>5</v>
      </c>
      <c r="F12845" s="8">
        <f>VLOOKUP(C12845,Products!$A$2:$E$20,5,TRUE)</f>
        <v>29.95</v>
      </c>
      <c r="G12845" s="8">
        <f t="shared" si="400"/>
        <v>149.75</v>
      </c>
      <c r="H12845" s="8">
        <f>VLOOKUP(C12845,Products!$A$2:$F$20,6,TRUE)</f>
        <v>15</v>
      </c>
      <c r="I12845" s="8">
        <f t="shared" si="401"/>
        <v>75</v>
      </c>
      <c r="J12845" s="42">
        <f>VLOOKUP(B12845,Invoices!A:I,9,TRUE)</f>
        <v>2022</v>
      </c>
    </row>
    <row r="12846" spans="1:10" x14ac:dyDescent="0.15">
      <c r="A12846" t="s">
        <v>16206</v>
      </c>
      <c r="B12846" t="s">
        <v>2632</v>
      </c>
      <c r="C12846" t="s">
        <v>91</v>
      </c>
      <c r="D12846" t="s">
        <v>70</v>
      </c>
      <c r="E12846">
        <v>3</v>
      </c>
      <c r="F12846" s="8">
        <f>VLOOKUP(C12846,Products!$A$2:$E$20,5,TRUE)</f>
        <v>49.95</v>
      </c>
      <c r="G12846" s="8">
        <f t="shared" si="400"/>
        <v>149.85000000000002</v>
      </c>
      <c r="H12846" s="8">
        <f>VLOOKUP(C12846,Products!$A$2:$F$20,6,TRUE)</f>
        <v>21.200000000000003</v>
      </c>
      <c r="I12846" s="8">
        <f t="shared" si="401"/>
        <v>63.600000000000009</v>
      </c>
      <c r="J12846" s="42">
        <f>VLOOKUP(B12846,Invoices!A:I,9,TRUE)</f>
        <v>2022</v>
      </c>
    </row>
    <row r="12847" spans="1:10" x14ac:dyDescent="0.15">
      <c r="A12847" t="s">
        <v>16207</v>
      </c>
      <c r="B12847" t="s">
        <v>2632</v>
      </c>
      <c r="C12847" t="s">
        <v>94</v>
      </c>
      <c r="D12847" t="s">
        <v>86</v>
      </c>
      <c r="E12847">
        <v>3</v>
      </c>
      <c r="F12847" s="8">
        <f>VLOOKUP(C12847,Products!$A$2:$E$20,5,TRUE)</f>
        <v>3.5</v>
      </c>
      <c r="G12847" s="8">
        <f t="shared" si="400"/>
        <v>10.5</v>
      </c>
      <c r="H12847" s="8">
        <f>VLOOKUP(C12847,Products!$A$2:$F$20,6,TRUE)</f>
        <v>0.54999999999999982</v>
      </c>
      <c r="I12847" s="8">
        <f t="shared" si="401"/>
        <v>1.6499999999999995</v>
      </c>
      <c r="J12847" s="42">
        <f>VLOOKUP(B12847,Invoices!A:I,9,TRUE)</f>
        <v>2022</v>
      </c>
    </row>
    <row r="12848" spans="1:10" x14ac:dyDescent="0.15">
      <c r="A12848" t="s">
        <v>16208</v>
      </c>
      <c r="B12848" t="s">
        <v>2633</v>
      </c>
      <c r="C12848" t="s">
        <v>90</v>
      </c>
      <c r="D12848" t="s">
        <v>72</v>
      </c>
      <c r="E12848">
        <v>5</v>
      </c>
      <c r="F12848" s="8">
        <f>VLOOKUP(C12848,Products!$A$2:$E$20,5,TRUE)</f>
        <v>8.9499999999999993</v>
      </c>
      <c r="G12848" s="8">
        <f t="shared" si="400"/>
        <v>44.75</v>
      </c>
      <c r="H12848" s="8">
        <f>VLOOKUP(C12848,Products!$A$2:$F$20,6,TRUE)</f>
        <v>5.6999999999999993</v>
      </c>
      <c r="I12848" s="8">
        <f t="shared" si="401"/>
        <v>28.499999999999996</v>
      </c>
      <c r="J12848" s="42">
        <f>VLOOKUP(B12848,Invoices!A:I,9,TRUE)</f>
        <v>2022</v>
      </c>
    </row>
    <row r="12849" spans="1:10" x14ac:dyDescent="0.15">
      <c r="A12849" t="s">
        <v>16209</v>
      </c>
      <c r="B12849" t="s">
        <v>2633</v>
      </c>
      <c r="C12849" t="s">
        <v>101</v>
      </c>
      <c r="D12849" t="s">
        <v>69</v>
      </c>
      <c r="E12849">
        <v>1</v>
      </c>
      <c r="F12849" s="8">
        <f>VLOOKUP(C12849,Products!$A$2:$E$20,5,TRUE)</f>
        <v>129.94999999999999</v>
      </c>
      <c r="G12849" s="8">
        <f t="shared" si="400"/>
        <v>129.94999999999999</v>
      </c>
      <c r="H12849" s="8">
        <f>VLOOKUP(C12849,Products!$A$2:$F$20,6,TRUE)</f>
        <v>40.449999999999989</v>
      </c>
      <c r="I12849" s="8">
        <f t="shared" si="401"/>
        <v>40.449999999999989</v>
      </c>
      <c r="J12849" s="42">
        <f>VLOOKUP(B12849,Invoices!A:I,9,TRUE)</f>
        <v>2022</v>
      </c>
    </row>
    <row r="12850" spans="1:10" x14ac:dyDescent="0.15">
      <c r="A12850" t="s">
        <v>16210</v>
      </c>
      <c r="B12850" t="s">
        <v>2633</v>
      </c>
      <c r="C12850" t="s">
        <v>102</v>
      </c>
      <c r="D12850" t="s">
        <v>83</v>
      </c>
      <c r="E12850">
        <v>10</v>
      </c>
      <c r="F12850" s="8">
        <f>VLOOKUP(C12850,Products!$A$2:$E$20,5,TRUE)</f>
        <v>29.95</v>
      </c>
      <c r="G12850" s="8">
        <f t="shared" si="400"/>
        <v>299.5</v>
      </c>
      <c r="H12850" s="8">
        <f>VLOOKUP(C12850,Products!$A$2:$F$20,6,TRUE)</f>
        <v>15</v>
      </c>
      <c r="I12850" s="8">
        <f t="shared" si="401"/>
        <v>150</v>
      </c>
      <c r="J12850" s="42">
        <f>VLOOKUP(B12850,Invoices!A:I,9,TRUE)</f>
        <v>2022</v>
      </c>
    </row>
    <row r="12851" spans="1:10" x14ac:dyDescent="0.15">
      <c r="A12851" t="s">
        <v>16211</v>
      </c>
      <c r="B12851" t="s">
        <v>2633</v>
      </c>
      <c r="C12851" t="s">
        <v>99</v>
      </c>
      <c r="D12851" t="s">
        <v>84</v>
      </c>
      <c r="E12851">
        <v>1</v>
      </c>
      <c r="F12851" s="8">
        <f>VLOOKUP(C12851,Products!$A$2:$E$20,5,TRUE)</f>
        <v>3.5</v>
      </c>
      <c r="G12851" s="8">
        <f t="shared" si="400"/>
        <v>3.5</v>
      </c>
      <c r="H12851" s="8">
        <f>VLOOKUP(C12851,Products!$A$2:$F$20,6,TRUE)</f>
        <v>0.54999999999999982</v>
      </c>
      <c r="I12851" s="8">
        <f t="shared" si="401"/>
        <v>0.54999999999999982</v>
      </c>
      <c r="J12851" s="42">
        <f>VLOOKUP(B12851,Invoices!A:I,9,TRUE)</f>
        <v>2022</v>
      </c>
    </row>
    <row r="12852" spans="1:10" x14ac:dyDescent="0.15">
      <c r="A12852" t="s">
        <v>16212</v>
      </c>
      <c r="B12852" t="s">
        <v>2633</v>
      </c>
      <c r="C12852" t="s">
        <v>105</v>
      </c>
      <c r="D12852" t="s">
        <v>81</v>
      </c>
      <c r="E12852">
        <v>2</v>
      </c>
      <c r="F12852" s="8">
        <f>VLOOKUP(C12852,Products!$A$2:$E$20,5,TRUE)</f>
        <v>8.9499999999999993</v>
      </c>
      <c r="G12852" s="8">
        <f t="shared" si="400"/>
        <v>17.899999999999999</v>
      </c>
      <c r="H12852" s="8">
        <f>VLOOKUP(C12852,Products!$A$2:$F$20,6,TRUE)</f>
        <v>3.1999999999999993</v>
      </c>
      <c r="I12852" s="8">
        <f t="shared" si="401"/>
        <v>6.3999999999999986</v>
      </c>
      <c r="J12852" s="42">
        <f>VLOOKUP(B12852,Invoices!A:I,9,TRUE)</f>
        <v>2022</v>
      </c>
    </row>
    <row r="12853" spans="1:10" x14ac:dyDescent="0.15">
      <c r="A12853" t="s">
        <v>16213</v>
      </c>
      <c r="B12853" t="s">
        <v>2633</v>
      </c>
      <c r="C12853" t="s">
        <v>87</v>
      </c>
      <c r="D12853" t="s">
        <v>68</v>
      </c>
      <c r="E12853">
        <v>2</v>
      </c>
      <c r="F12853" s="8">
        <f>VLOOKUP(C12853,Products!$A$2:$E$20,5,TRUE)</f>
        <v>19.95</v>
      </c>
      <c r="G12853" s="8">
        <f t="shared" si="400"/>
        <v>39.9</v>
      </c>
      <c r="H12853" s="8">
        <f>VLOOKUP(C12853,Products!$A$2:$F$20,6,TRUE)</f>
        <v>7.4499999999999993</v>
      </c>
      <c r="I12853" s="8">
        <f t="shared" si="401"/>
        <v>14.899999999999999</v>
      </c>
      <c r="J12853" s="42">
        <f>VLOOKUP(B12853,Invoices!A:I,9,TRUE)</f>
        <v>2022</v>
      </c>
    </row>
    <row r="12854" spans="1:10" x14ac:dyDescent="0.15">
      <c r="A12854" t="s">
        <v>16214</v>
      </c>
      <c r="B12854" t="s">
        <v>2633</v>
      </c>
      <c r="C12854" t="s">
        <v>89</v>
      </c>
      <c r="D12854" t="s">
        <v>80</v>
      </c>
      <c r="E12854">
        <v>3</v>
      </c>
      <c r="F12854" s="8">
        <f>VLOOKUP(C12854,Products!$A$2:$E$20,5,TRUE)</f>
        <v>15.95</v>
      </c>
      <c r="G12854" s="8">
        <f t="shared" si="400"/>
        <v>47.849999999999994</v>
      </c>
      <c r="H12854" s="8">
        <f>VLOOKUP(C12854,Products!$A$2:$F$20,6,TRUE)</f>
        <v>6</v>
      </c>
      <c r="I12854" s="8">
        <f t="shared" si="401"/>
        <v>18</v>
      </c>
      <c r="J12854" s="42">
        <f>VLOOKUP(B12854,Invoices!A:I,9,TRUE)</f>
        <v>2022</v>
      </c>
    </row>
    <row r="12855" spans="1:10" x14ac:dyDescent="0.15">
      <c r="A12855" t="s">
        <v>16215</v>
      </c>
      <c r="B12855" t="s">
        <v>2633</v>
      </c>
      <c r="C12855" t="s">
        <v>98</v>
      </c>
      <c r="D12855" t="s">
        <v>79</v>
      </c>
      <c r="E12855">
        <v>3</v>
      </c>
      <c r="F12855" s="8">
        <f>VLOOKUP(C12855,Products!$A$2:$E$20,5,TRUE)</f>
        <v>14.95</v>
      </c>
      <c r="G12855" s="8">
        <f t="shared" si="400"/>
        <v>44.849999999999994</v>
      </c>
      <c r="H12855" s="8">
        <f>VLOOKUP(C12855,Products!$A$2:$F$20,6,TRUE)</f>
        <v>3.0499999999999989</v>
      </c>
      <c r="I12855" s="8">
        <f t="shared" si="401"/>
        <v>9.1499999999999968</v>
      </c>
      <c r="J12855" s="42">
        <f>VLOOKUP(B12855,Invoices!A:I,9,TRUE)</f>
        <v>2022</v>
      </c>
    </row>
    <row r="12856" spans="1:10" x14ac:dyDescent="0.15">
      <c r="A12856" t="s">
        <v>16216</v>
      </c>
      <c r="B12856" t="s">
        <v>2633</v>
      </c>
      <c r="C12856" t="s">
        <v>94</v>
      </c>
      <c r="D12856" t="s">
        <v>86</v>
      </c>
      <c r="E12856">
        <v>1</v>
      </c>
      <c r="F12856" s="8">
        <f>VLOOKUP(C12856,Products!$A$2:$E$20,5,TRUE)</f>
        <v>3.5</v>
      </c>
      <c r="G12856" s="8">
        <f t="shared" si="400"/>
        <v>3.5</v>
      </c>
      <c r="H12856" s="8">
        <f>VLOOKUP(C12856,Products!$A$2:$F$20,6,TRUE)</f>
        <v>0.54999999999999982</v>
      </c>
      <c r="I12856" s="8">
        <f t="shared" si="401"/>
        <v>0.54999999999999982</v>
      </c>
      <c r="J12856" s="42">
        <f>VLOOKUP(B12856,Invoices!A:I,9,TRUE)</f>
        <v>2022</v>
      </c>
    </row>
    <row r="12857" spans="1:10" x14ac:dyDescent="0.15">
      <c r="A12857" t="s">
        <v>16217</v>
      </c>
      <c r="B12857" t="s">
        <v>2633</v>
      </c>
      <c r="C12857" t="s">
        <v>104</v>
      </c>
      <c r="D12857" t="s">
        <v>71</v>
      </c>
      <c r="E12857">
        <v>3</v>
      </c>
      <c r="F12857" s="8">
        <f>VLOOKUP(C12857,Products!$A$2:$E$20,5,TRUE)</f>
        <v>2.95</v>
      </c>
      <c r="G12857" s="8">
        <f t="shared" si="400"/>
        <v>8.8500000000000014</v>
      </c>
      <c r="H12857" s="8">
        <f>VLOOKUP(C12857,Products!$A$2:$F$20,6,TRUE)</f>
        <v>1.1500000000000001</v>
      </c>
      <c r="I12857" s="8">
        <f t="shared" si="401"/>
        <v>3.45</v>
      </c>
      <c r="J12857" s="42">
        <f>VLOOKUP(B12857,Invoices!A:I,9,TRUE)</f>
        <v>2022</v>
      </c>
    </row>
    <row r="12858" spans="1:10" x14ac:dyDescent="0.15">
      <c r="A12858" t="s">
        <v>16218</v>
      </c>
      <c r="B12858" t="s">
        <v>2634</v>
      </c>
      <c r="C12858" t="s">
        <v>101</v>
      </c>
      <c r="D12858" t="s">
        <v>69</v>
      </c>
      <c r="E12858">
        <v>1</v>
      </c>
      <c r="F12858" s="8">
        <f>VLOOKUP(C12858,Products!$A$2:$E$20,5,TRUE)</f>
        <v>129.94999999999999</v>
      </c>
      <c r="G12858" s="8">
        <f t="shared" si="400"/>
        <v>129.94999999999999</v>
      </c>
      <c r="H12858" s="8">
        <f>VLOOKUP(C12858,Products!$A$2:$F$20,6,TRUE)</f>
        <v>40.449999999999989</v>
      </c>
      <c r="I12858" s="8">
        <f t="shared" si="401"/>
        <v>40.449999999999989</v>
      </c>
      <c r="J12858" s="42">
        <f>VLOOKUP(B12858,Invoices!A:I,9,TRUE)</f>
        <v>2022</v>
      </c>
    </row>
    <row r="12859" spans="1:10" x14ac:dyDescent="0.15">
      <c r="A12859" t="s">
        <v>16219</v>
      </c>
      <c r="B12859" t="s">
        <v>2634</v>
      </c>
      <c r="C12859" t="s">
        <v>99</v>
      </c>
      <c r="D12859" t="s">
        <v>84</v>
      </c>
      <c r="E12859">
        <v>10</v>
      </c>
      <c r="F12859" s="8">
        <f>VLOOKUP(C12859,Products!$A$2:$E$20,5,TRUE)</f>
        <v>3.5</v>
      </c>
      <c r="G12859" s="8">
        <f t="shared" si="400"/>
        <v>35</v>
      </c>
      <c r="H12859" s="8">
        <f>VLOOKUP(C12859,Products!$A$2:$F$20,6,TRUE)</f>
        <v>0.54999999999999982</v>
      </c>
      <c r="I12859" s="8">
        <f t="shared" si="401"/>
        <v>5.4999999999999982</v>
      </c>
      <c r="J12859" s="42">
        <f>VLOOKUP(B12859,Invoices!A:I,9,TRUE)</f>
        <v>2022</v>
      </c>
    </row>
    <row r="12860" spans="1:10" x14ac:dyDescent="0.15">
      <c r="A12860" t="s">
        <v>16220</v>
      </c>
      <c r="B12860" t="s">
        <v>2634</v>
      </c>
      <c r="C12860" t="s">
        <v>104</v>
      </c>
      <c r="D12860" t="s">
        <v>71</v>
      </c>
      <c r="E12860">
        <v>1</v>
      </c>
      <c r="F12860" s="8">
        <f>VLOOKUP(C12860,Products!$A$2:$E$20,5,TRUE)</f>
        <v>2.95</v>
      </c>
      <c r="G12860" s="8">
        <f t="shared" si="400"/>
        <v>2.95</v>
      </c>
      <c r="H12860" s="8">
        <f>VLOOKUP(C12860,Products!$A$2:$F$20,6,TRUE)</f>
        <v>1.1500000000000001</v>
      </c>
      <c r="I12860" s="8">
        <f t="shared" si="401"/>
        <v>1.1500000000000001</v>
      </c>
      <c r="J12860" s="42">
        <f>VLOOKUP(B12860,Invoices!A:I,9,TRUE)</f>
        <v>2022</v>
      </c>
    </row>
    <row r="12861" spans="1:10" x14ac:dyDescent="0.15">
      <c r="A12861" t="s">
        <v>16221</v>
      </c>
      <c r="B12861" t="s">
        <v>2634</v>
      </c>
      <c r="C12861" t="s">
        <v>95</v>
      </c>
      <c r="D12861" t="s">
        <v>73</v>
      </c>
      <c r="E12861">
        <v>20</v>
      </c>
      <c r="F12861" s="8">
        <f>VLOOKUP(C12861,Products!$A$2:$E$20,5,TRUE)</f>
        <v>12.95</v>
      </c>
      <c r="G12861" s="8">
        <f t="shared" si="400"/>
        <v>259</v>
      </c>
      <c r="H12861" s="8">
        <f>VLOOKUP(C12861,Products!$A$2:$F$20,6,TRUE)</f>
        <v>4.1999999999999993</v>
      </c>
      <c r="I12861" s="8">
        <f t="shared" si="401"/>
        <v>83.999999999999986</v>
      </c>
      <c r="J12861" s="42">
        <f>VLOOKUP(B12861,Invoices!A:I,9,TRUE)</f>
        <v>2022</v>
      </c>
    </row>
    <row r="12862" spans="1:10" x14ac:dyDescent="0.15">
      <c r="A12862" t="s">
        <v>16222</v>
      </c>
      <c r="B12862" t="s">
        <v>2634</v>
      </c>
      <c r="C12862" t="s">
        <v>90</v>
      </c>
      <c r="D12862" t="s">
        <v>72</v>
      </c>
      <c r="E12862">
        <v>1</v>
      </c>
      <c r="F12862" s="8">
        <f>VLOOKUP(C12862,Products!$A$2:$E$20,5,TRUE)</f>
        <v>8.9499999999999993</v>
      </c>
      <c r="G12862" s="8">
        <f t="shared" si="400"/>
        <v>8.9499999999999993</v>
      </c>
      <c r="H12862" s="8">
        <f>VLOOKUP(C12862,Products!$A$2:$F$20,6,TRUE)</f>
        <v>5.6999999999999993</v>
      </c>
      <c r="I12862" s="8">
        <f t="shared" si="401"/>
        <v>5.6999999999999993</v>
      </c>
      <c r="J12862" s="42">
        <f>VLOOKUP(B12862,Invoices!A:I,9,TRUE)</f>
        <v>2022</v>
      </c>
    </row>
    <row r="12863" spans="1:10" x14ac:dyDescent="0.15">
      <c r="A12863" t="s">
        <v>16223</v>
      </c>
      <c r="B12863" t="s">
        <v>2635</v>
      </c>
      <c r="C12863" t="s">
        <v>95</v>
      </c>
      <c r="D12863" t="s">
        <v>73</v>
      </c>
      <c r="E12863">
        <v>2</v>
      </c>
      <c r="F12863" s="8">
        <f>VLOOKUP(C12863,Products!$A$2:$E$20,5,TRUE)</f>
        <v>12.95</v>
      </c>
      <c r="G12863" s="8">
        <f t="shared" si="400"/>
        <v>25.9</v>
      </c>
      <c r="H12863" s="8">
        <f>VLOOKUP(C12863,Products!$A$2:$F$20,6,TRUE)</f>
        <v>4.1999999999999993</v>
      </c>
      <c r="I12863" s="8">
        <f t="shared" si="401"/>
        <v>8.3999999999999986</v>
      </c>
      <c r="J12863" s="42">
        <f>VLOOKUP(B12863,Invoices!A:I,9,TRUE)</f>
        <v>2022</v>
      </c>
    </row>
    <row r="12864" spans="1:10" x14ac:dyDescent="0.15">
      <c r="A12864" t="s">
        <v>16224</v>
      </c>
      <c r="B12864" t="s">
        <v>2635</v>
      </c>
      <c r="C12864" t="s">
        <v>90</v>
      </c>
      <c r="D12864" t="s">
        <v>72</v>
      </c>
      <c r="E12864">
        <v>4</v>
      </c>
      <c r="F12864" s="8">
        <f>VLOOKUP(C12864,Products!$A$2:$E$20,5,TRUE)</f>
        <v>8.9499999999999993</v>
      </c>
      <c r="G12864" s="8">
        <f t="shared" si="400"/>
        <v>35.799999999999997</v>
      </c>
      <c r="H12864" s="8">
        <f>VLOOKUP(C12864,Products!$A$2:$F$20,6,TRUE)</f>
        <v>5.6999999999999993</v>
      </c>
      <c r="I12864" s="8">
        <f t="shared" si="401"/>
        <v>22.799999999999997</v>
      </c>
      <c r="J12864" s="42">
        <f>VLOOKUP(B12864,Invoices!A:I,9,TRUE)</f>
        <v>2022</v>
      </c>
    </row>
    <row r="12865" spans="1:10" x14ac:dyDescent="0.15">
      <c r="A12865" t="s">
        <v>16225</v>
      </c>
      <c r="B12865" t="s">
        <v>2636</v>
      </c>
      <c r="C12865" t="s">
        <v>92</v>
      </c>
      <c r="D12865" t="s">
        <v>82</v>
      </c>
      <c r="E12865">
        <v>1</v>
      </c>
      <c r="F12865" s="8">
        <f>VLOOKUP(C12865,Products!$A$2:$E$20,5,TRUE)</f>
        <v>19.95</v>
      </c>
      <c r="G12865" s="8">
        <f t="shared" si="400"/>
        <v>19.95</v>
      </c>
      <c r="H12865" s="8">
        <f>VLOOKUP(C12865,Products!$A$2:$F$20,6,TRUE)</f>
        <v>7.4499999999999993</v>
      </c>
      <c r="I12865" s="8">
        <f t="shared" si="401"/>
        <v>7.4499999999999993</v>
      </c>
      <c r="J12865" s="42">
        <f>VLOOKUP(B12865,Invoices!A:I,9,TRUE)</f>
        <v>2022</v>
      </c>
    </row>
    <row r="12866" spans="1:10" x14ac:dyDescent="0.15">
      <c r="A12866" t="s">
        <v>16226</v>
      </c>
      <c r="B12866" t="s">
        <v>2636</v>
      </c>
      <c r="C12866" t="s">
        <v>89</v>
      </c>
      <c r="D12866" t="s">
        <v>80</v>
      </c>
      <c r="E12866">
        <v>6</v>
      </c>
      <c r="F12866" s="8">
        <f>VLOOKUP(C12866,Products!$A$2:$E$20,5,TRUE)</f>
        <v>15.95</v>
      </c>
      <c r="G12866" s="8">
        <f t="shared" si="400"/>
        <v>95.699999999999989</v>
      </c>
      <c r="H12866" s="8">
        <f>VLOOKUP(C12866,Products!$A$2:$F$20,6,TRUE)</f>
        <v>6</v>
      </c>
      <c r="I12866" s="8">
        <f t="shared" si="401"/>
        <v>36</v>
      </c>
      <c r="J12866" s="42">
        <f>VLOOKUP(B12866,Invoices!A:I,9,TRUE)</f>
        <v>2022</v>
      </c>
    </row>
    <row r="12867" spans="1:10" x14ac:dyDescent="0.15">
      <c r="A12867" t="s">
        <v>16227</v>
      </c>
      <c r="B12867" t="s">
        <v>2636</v>
      </c>
      <c r="C12867" t="s">
        <v>90</v>
      </c>
      <c r="D12867" t="s">
        <v>72</v>
      </c>
      <c r="E12867">
        <v>1</v>
      </c>
      <c r="F12867" s="8">
        <f>VLOOKUP(C12867,Products!$A$2:$E$20,5,TRUE)</f>
        <v>8.9499999999999993</v>
      </c>
      <c r="G12867" s="8">
        <f t="shared" ref="G12867:G12930" si="402">F12867*E12867</f>
        <v>8.9499999999999993</v>
      </c>
      <c r="H12867" s="8">
        <f>VLOOKUP(C12867,Products!$A$2:$F$20,6,TRUE)</f>
        <v>5.6999999999999993</v>
      </c>
      <c r="I12867" s="8">
        <f t="shared" ref="I12867:I12930" si="403">H12867*E12867</f>
        <v>5.6999999999999993</v>
      </c>
      <c r="J12867" s="42">
        <f>VLOOKUP(B12867,Invoices!A:I,9,TRUE)</f>
        <v>2022</v>
      </c>
    </row>
    <row r="12868" spans="1:10" x14ac:dyDescent="0.15">
      <c r="A12868" t="s">
        <v>16228</v>
      </c>
      <c r="B12868" t="s">
        <v>2636</v>
      </c>
      <c r="C12868" t="s">
        <v>104</v>
      </c>
      <c r="D12868" t="s">
        <v>71</v>
      </c>
      <c r="E12868">
        <v>1</v>
      </c>
      <c r="F12868" s="8">
        <f>VLOOKUP(C12868,Products!$A$2:$E$20,5,TRUE)</f>
        <v>2.95</v>
      </c>
      <c r="G12868" s="8">
        <f t="shared" si="402"/>
        <v>2.95</v>
      </c>
      <c r="H12868" s="8">
        <f>VLOOKUP(C12868,Products!$A$2:$F$20,6,TRUE)</f>
        <v>1.1500000000000001</v>
      </c>
      <c r="I12868" s="8">
        <f t="shared" si="403"/>
        <v>1.1500000000000001</v>
      </c>
      <c r="J12868" s="42">
        <f>VLOOKUP(B12868,Invoices!A:I,9,TRUE)</f>
        <v>2022</v>
      </c>
    </row>
    <row r="12869" spans="1:10" x14ac:dyDescent="0.15">
      <c r="A12869" t="s">
        <v>16229</v>
      </c>
      <c r="B12869" t="s">
        <v>2636</v>
      </c>
      <c r="C12869" t="s">
        <v>102</v>
      </c>
      <c r="D12869" t="s">
        <v>83</v>
      </c>
      <c r="E12869">
        <v>3</v>
      </c>
      <c r="F12869" s="8">
        <f>VLOOKUP(C12869,Products!$A$2:$E$20,5,TRUE)</f>
        <v>29.95</v>
      </c>
      <c r="G12869" s="8">
        <f t="shared" si="402"/>
        <v>89.85</v>
      </c>
      <c r="H12869" s="8">
        <f>VLOOKUP(C12869,Products!$A$2:$F$20,6,TRUE)</f>
        <v>15</v>
      </c>
      <c r="I12869" s="8">
        <f t="shared" si="403"/>
        <v>45</v>
      </c>
      <c r="J12869" s="42">
        <f>VLOOKUP(B12869,Invoices!A:I,9,TRUE)</f>
        <v>2022</v>
      </c>
    </row>
    <row r="12870" spans="1:10" x14ac:dyDescent="0.15">
      <c r="A12870" t="s">
        <v>16230</v>
      </c>
      <c r="B12870" t="s">
        <v>2636</v>
      </c>
      <c r="C12870" t="s">
        <v>105</v>
      </c>
      <c r="D12870" t="s">
        <v>81</v>
      </c>
      <c r="E12870">
        <v>1</v>
      </c>
      <c r="F12870" s="8">
        <f>VLOOKUP(C12870,Products!$A$2:$E$20,5,TRUE)</f>
        <v>8.9499999999999993</v>
      </c>
      <c r="G12870" s="8">
        <f t="shared" si="402"/>
        <v>8.9499999999999993</v>
      </c>
      <c r="H12870" s="8">
        <f>VLOOKUP(C12870,Products!$A$2:$F$20,6,TRUE)</f>
        <v>3.1999999999999993</v>
      </c>
      <c r="I12870" s="8">
        <f t="shared" si="403"/>
        <v>3.1999999999999993</v>
      </c>
      <c r="J12870" s="42">
        <f>VLOOKUP(B12870,Invoices!A:I,9,TRUE)</f>
        <v>2022</v>
      </c>
    </row>
    <row r="12871" spans="1:10" x14ac:dyDescent="0.15">
      <c r="A12871" t="s">
        <v>16231</v>
      </c>
      <c r="B12871" t="s">
        <v>2636</v>
      </c>
      <c r="C12871" t="s">
        <v>88</v>
      </c>
      <c r="D12871" t="s">
        <v>85</v>
      </c>
      <c r="E12871">
        <v>50</v>
      </c>
      <c r="F12871" s="8">
        <f>VLOOKUP(C12871,Products!$A$2:$E$20,5,TRUE)</f>
        <v>8.9499999999999993</v>
      </c>
      <c r="G12871" s="8">
        <f t="shared" si="402"/>
        <v>447.49999999999994</v>
      </c>
      <c r="H12871" s="8">
        <f>VLOOKUP(C12871,Products!$A$2:$F$20,6,TRUE)</f>
        <v>5.6999999999999993</v>
      </c>
      <c r="I12871" s="8">
        <f t="shared" si="403"/>
        <v>284.99999999999994</v>
      </c>
      <c r="J12871" s="42">
        <f>VLOOKUP(B12871,Invoices!A:I,9,TRUE)</f>
        <v>2022</v>
      </c>
    </row>
    <row r="12872" spans="1:10" x14ac:dyDescent="0.15">
      <c r="A12872" t="s">
        <v>16232</v>
      </c>
      <c r="B12872" t="s">
        <v>2636</v>
      </c>
      <c r="C12872" t="s">
        <v>103</v>
      </c>
      <c r="D12872" t="s">
        <v>77</v>
      </c>
      <c r="E12872">
        <v>15</v>
      </c>
      <c r="F12872" s="8">
        <f>VLOOKUP(C12872,Products!$A$2:$E$20,5,TRUE)</f>
        <v>8.9499999999999993</v>
      </c>
      <c r="G12872" s="8">
        <f t="shared" si="402"/>
        <v>134.25</v>
      </c>
      <c r="H12872" s="8">
        <f>VLOOKUP(C12872,Products!$A$2:$F$20,6,TRUE)</f>
        <v>3.1999999999999993</v>
      </c>
      <c r="I12872" s="8">
        <f t="shared" si="403"/>
        <v>47.999999999999986</v>
      </c>
      <c r="J12872" s="42">
        <f>VLOOKUP(B12872,Invoices!A:I,9,TRUE)</f>
        <v>2022</v>
      </c>
    </row>
    <row r="12873" spans="1:10" x14ac:dyDescent="0.15">
      <c r="A12873" t="s">
        <v>16233</v>
      </c>
      <c r="B12873" t="s">
        <v>2637</v>
      </c>
      <c r="C12873" t="s">
        <v>96</v>
      </c>
      <c r="D12873" t="s">
        <v>75</v>
      </c>
      <c r="E12873">
        <v>1</v>
      </c>
      <c r="F12873" s="8">
        <f>VLOOKUP(C12873,Products!$A$2:$E$20,5,TRUE)</f>
        <v>79.95</v>
      </c>
      <c r="G12873" s="8">
        <f t="shared" si="402"/>
        <v>79.95</v>
      </c>
      <c r="H12873" s="8">
        <f>VLOOKUP(C12873,Products!$A$2:$F$20,6,TRUE)</f>
        <v>27.950000000000003</v>
      </c>
      <c r="I12873" s="8">
        <f t="shared" si="403"/>
        <v>27.950000000000003</v>
      </c>
      <c r="J12873" s="42">
        <f>VLOOKUP(B12873,Invoices!A:I,9,TRUE)</f>
        <v>2022</v>
      </c>
    </row>
    <row r="12874" spans="1:10" x14ac:dyDescent="0.15">
      <c r="A12874" t="s">
        <v>16234</v>
      </c>
      <c r="B12874" t="s">
        <v>2637</v>
      </c>
      <c r="C12874" t="s">
        <v>87</v>
      </c>
      <c r="D12874" t="s">
        <v>68</v>
      </c>
      <c r="E12874">
        <v>1</v>
      </c>
      <c r="F12874" s="8">
        <f>VLOOKUP(C12874,Products!$A$2:$E$20,5,TRUE)</f>
        <v>19.95</v>
      </c>
      <c r="G12874" s="8">
        <f t="shared" si="402"/>
        <v>19.95</v>
      </c>
      <c r="H12874" s="8">
        <f>VLOOKUP(C12874,Products!$A$2:$F$20,6,TRUE)</f>
        <v>7.4499999999999993</v>
      </c>
      <c r="I12874" s="8">
        <f t="shared" si="403"/>
        <v>7.4499999999999993</v>
      </c>
      <c r="J12874" s="42">
        <f>VLOOKUP(B12874,Invoices!A:I,9,TRUE)</f>
        <v>2022</v>
      </c>
    </row>
    <row r="12875" spans="1:10" x14ac:dyDescent="0.15">
      <c r="A12875" t="s">
        <v>16235</v>
      </c>
      <c r="B12875" t="s">
        <v>2637</v>
      </c>
      <c r="C12875" t="s">
        <v>100</v>
      </c>
      <c r="D12875" t="s">
        <v>78</v>
      </c>
      <c r="E12875">
        <v>1</v>
      </c>
      <c r="F12875" s="8">
        <f>VLOOKUP(C12875,Products!$A$2:$E$20,5,TRUE)</f>
        <v>49.95</v>
      </c>
      <c r="G12875" s="8">
        <f t="shared" si="402"/>
        <v>49.95</v>
      </c>
      <c r="H12875" s="8">
        <f>VLOOKUP(C12875,Products!$A$2:$F$20,6,TRUE)</f>
        <v>19.950000000000003</v>
      </c>
      <c r="I12875" s="8">
        <f t="shared" si="403"/>
        <v>19.950000000000003</v>
      </c>
      <c r="J12875" s="42">
        <f>VLOOKUP(B12875,Invoices!A:I,9,TRUE)</f>
        <v>2022</v>
      </c>
    </row>
    <row r="12876" spans="1:10" x14ac:dyDescent="0.15">
      <c r="A12876" t="s">
        <v>16236</v>
      </c>
      <c r="B12876" t="s">
        <v>2637</v>
      </c>
      <c r="C12876" t="s">
        <v>104</v>
      </c>
      <c r="D12876" t="s">
        <v>71</v>
      </c>
      <c r="E12876">
        <v>50</v>
      </c>
      <c r="F12876" s="8">
        <f>VLOOKUP(C12876,Products!$A$2:$E$20,5,TRUE)</f>
        <v>2.95</v>
      </c>
      <c r="G12876" s="8">
        <f t="shared" si="402"/>
        <v>147.5</v>
      </c>
      <c r="H12876" s="8">
        <f>VLOOKUP(C12876,Products!$A$2:$F$20,6,TRUE)</f>
        <v>1.1500000000000001</v>
      </c>
      <c r="I12876" s="8">
        <f t="shared" si="403"/>
        <v>57.500000000000007</v>
      </c>
      <c r="J12876" s="42">
        <f>VLOOKUP(B12876,Invoices!A:I,9,TRUE)</f>
        <v>2022</v>
      </c>
    </row>
    <row r="12877" spans="1:10" x14ac:dyDescent="0.15">
      <c r="A12877" t="s">
        <v>16237</v>
      </c>
      <c r="B12877" t="s">
        <v>2637</v>
      </c>
      <c r="C12877" t="s">
        <v>101</v>
      </c>
      <c r="D12877" t="s">
        <v>69</v>
      </c>
      <c r="E12877">
        <v>1</v>
      </c>
      <c r="F12877" s="8">
        <f>VLOOKUP(C12877,Products!$A$2:$E$20,5,TRUE)</f>
        <v>129.94999999999999</v>
      </c>
      <c r="G12877" s="8">
        <f t="shared" si="402"/>
        <v>129.94999999999999</v>
      </c>
      <c r="H12877" s="8">
        <f>VLOOKUP(C12877,Products!$A$2:$F$20,6,TRUE)</f>
        <v>40.449999999999989</v>
      </c>
      <c r="I12877" s="8">
        <f t="shared" si="403"/>
        <v>40.449999999999989</v>
      </c>
      <c r="J12877" s="42">
        <f>VLOOKUP(B12877,Invoices!A:I,9,TRUE)</f>
        <v>2022</v>
      </c>
    </row>
    <row r="12878" spans="1:10" x14ac:dyDescent="0.15">
      <c r="A12878" t="s">
        <v>16238</v>
      </c>
      <c r="B12878" t="s">
        <v>2637</v>
      </c>
      <c r="C12878" t="s">
        <v>105</v>
      </c>
      <c r="D12878" t="s">
        <v>81</v>
      </c>
      <c r="E12878">
        <v>1</v>
      </c>
      <c r="F12878" s="8">
        <f>VLOOKUP(C12878,Products!$A$2:$E$20,5,TRUE)</f>
        <v>8.9499999999999993</v>
      </c>
      <c r="G12878" s="8">
        <f t="shared" si="402"/>
        <v>8.9499999999999993</v>
      </c>
      <c r="H12878" s="8">
        <f>VLOOKUP(C12878,Products!$A$2:$F$20,6,TRUE)</f>
        <v>3.1999999999999993</v>
      </c>
      <c r="I12878" s="8">
        <f t="shared" si="403"/>
        <v>3.1999999999999993</v>
      </c>
      <c r="J12878" s="42">
        <f>VLOOKUP(B12878,Invoices!A:I,9,TRUE)</f>
        <v>2022</v>
      </c>
    </row>
    <row r="12879" spans="1:10" x14ac:dyDescent="0.15">
      <c r="A12879" t="s">
        <v>16239</v>
      </c>
      <c r="B12879" t="s">
        <v>2637</v>
      </c>
      <c r="C12879" t="s">
        <v>97</v>
      </c>
      <c r="D12879" t="s">
        <v>74</v>
      </c>
      <c r="E12879">
        <v>3</v>
      </c>
      <c r="F12879" s="8">
        <f>VLOOKUP(C12879,Products!$A$2:$E$20,5,TRUE)</f>
        <v>1.5</v>
      </c>
      <c r="G12879" s="8">
        <f t="shared" si="402"/>
        <v>4.5</v>
      </c>
      <c r="H12879" s="8">
        <f>VLOOKUP(C12879,Products!$A$2:$F$20,6,TRUE)</f>
        <v>0.5</v>
      </c>
      <c r="I12879" s="8">
        <f t="shared" si="403"/>
        <v>1.5</v>
      </c>
      <c r="J12879" s="42">
        <f>VLOOKUP(B12879,Invoices!A:I,9,TRUE)</f>
        <v>2022</v>
      </c>
    </row>
    <row r="12880" spans="1:10" x14ac:dyDescent="0.15">
      <c r="A12880" t="s">
        <v>16240</v>
      </c>
      <c r="B12880" t="s">
        <v>2638</v>
      </c>
      <c r="C12880" t="s">
        <v>90</v>
      </c>
      <c r="D12880" t="s">
        <v>72</v>
      </c>
      <c r="E12880">
        <v>50</v>
      </c>
      <c r="F12880" s="8">
        <f>VLOOKUP(C12880,Products!$A$2:$E$20,5,TRUE)</f>
        <v>8.9499999999999993</v>
      </c>
      <c r="G12880" s="8">
        <f t="shared" si="402"/>
        <v>447.49999999999994</v>
      </c>
      <c r="H12880" s="8">
        <f>VLOOKUP(C12880,Products!$A$2:$F$20,6,TRUE)</f>
        <v>5.6999999999999993</v>
      </c>
      <c r="I12880" s="8">
        <f t="shared" si="403"/>
        <v>284.99999999999994</v>
      </c>
      <c r="J12880" s="42">
        <f>VLOOKUP(B12880,Invoices!A:I,9,TRUE)</f>
        <v>2022</v>
      </c>
    </row>
    <row r="12881" spans="1:10" x14ac:dyDescent="0.15">
      <c r="A12881" t="s">
        <v>16241</v>
      </c>
      <c r="B12881" t="s">
        <v>2638</v>
      </c>
      <c r="C12881" t="s">
        <v>96</v>
      </c>
      <c r="D12881" t="s">
        <v>75</v>
      </c>
      <c r="E12881">
        <v>3</v>
      </c>
      <c r="F12881" s="8">
        <f>VLOOKUP(C12881,Products!$A$2:$E$20,5,TRUE)</f>
        <v>79.95</v>
      </c>
      <c r="G12881" s="8">
        <f t="shared" si="402"/>
        <v>239.85000000000002</v>
      </c>
      <c r="H12881" s="8">
        <f>VLOOKUP(C12881,Products!$A$2:$F$20,6,TRUE)</f>
        <v>27.950000000000003</v>
      </c>
      <c r="I12881" s="8">
        <f t="shared" si="403"/>
        <v>83.850000000000009</v>
      </c>
      <c r="J12881" s="42">
        <f>VLOOKUP(B12881,Invoices!A:I,9,TRUE)</f>
        <v>2022</v>
      </c>
    </row>
    <row r="12882" spans="1:10" x14ac:dyDescent="0.15">
      <c r="A12882" t="s">
        <v>16242</v>
      </c>
      <c r="B12882" t="s">
        <v>2639</v>
      </c>
      <c r="C12882" t="s">
        <v>90</v>
      </c>
      <c r="D12882" t="s">
        <v>72</v>
      </c>
      <c r="E12882">
        <v>10</v>
      </c>
      <c r="F12882" s="8">
        <f>VLOOKUP(C12882,Products!$A$2:$E$20,5,TRUE)</f>
        <v>8.9499999999999993</v>
      </c>
      <c r="G12882" s="8">
        <f t="shared" si="402"/>
        <v>89.5</v>
      </c>
      <c r="H12882" s="8">
        <f>VLOOKUP(C12882,Products!$A$2:$F$20,6,TRUE)</f>
        <v>5.6999999999999993</v>
      </c>
      <c r="I12882" s="8">
        <f t="shared" si="403"/>
        <v>56.999999999999993</v>
      </c>
      <c r="J12882" s="42">
        <f>VLOOKUP(B12882,Invoices!A:I,9,TRUE)</f>
        <v>2022</v>
      </c>
    </row>
    <row r="12883" spans="1:10" x14ac:dyDescent="0.15">
      <c r="A12883" t="s">
        <v>16243</v>
      </c>
      <c r="B12883" t="s">
        <v>2640</v>
      </c>
      <c r="C12883" t="s">
        <v>90</v>
      </c>
      <c r="D12883" t="s">
        <v>72</v>
      </c>
      <c r="E12883">
        <v>12</v>
      </c>
      <c r="F12883" s="8">
        <f>VLOOKUP(C12883,Products!$A$2:$E$20,5,TRUE)</f>
        <v>8.9499999999999993</v>
      </c>
      <c r="G12883" s="8">
        <f t="shared" si="402"/>
        <v>107.39999999999999</v>
      </c>
      <c r="H12883" s="8">
        <f>VLOOKUP(C12883,Products!$A$2:$F$20,6,TRUE)</f>
        <v>5.6999999999999993</v>
      </c>
      <c r="I12883" s="8">
        <f t="shared" si="403"/>
        <v>68.399999999999991</v>
      </c>
      <c r="J12883" s="42">
        <f>VLOOKUP(B12883,Invoices!A:I,9,TRUE)</f>
        <v>2022</v>
      </c>
    </row>
    <row r="12884" spans="1:10" x14ac:dyDescent="0.15">
      <c r="A12884" t="s">
        <v>16244</v>
      </c>
      <c r="B12884" t="s">
        <v>2640</v>
      </c>
      <c r="C12884" t="s">
        <v>105</v>
      </c>
      <c r="D12884" t="s">
        <v>81</v>
      </c>
      <c r="E12884">
        <v>12</v>
      </c>
      <c r="F12884" s="8">
        <f>VLOOKUP(C12884,Products!$A$2:$E$20,5,TRUE)</f>
        <v>8.9499999999999993</v>
      </c>
      <c r="G12884" s="8">
        <f t="shared" si="402"/>
        <v>107.39999999999999</v>
      </c>
      <c r="H12884" s="8">
        <f>VLOOKUP(C12884,Products!$A$2:$F$20,6,TRUE)</f>
        <v>3.1999999999999993</v>
      </c>
      <c r="I12884" s="8">
        <f t="shared" si="403"/>
        <v>38.399999999999991</v>
      </c>
      <c r="J12884" s="42">
        <f>VLOOKUP(B12884,Invoices!A:I,9,TRUE)</f>
        <v>2022</v>
      </c>
    </row>
    <row r="12885" spans="1:10" x14ac:dyDescent="0.15">
      <c r="A12885" t="s">
        <v>16245</v>
      </c>
      <c r="B12885" t="s">
        <v>2640</v>
      </c>
      <c r="C12885" t="s">
        <v>104</v>
      </c>
      <c r="D12885" t="s">
        <v>71</v>
      </c>
      <c r="E12885">
        <v>1</v>
      </c>
      <c r="F12885" s="8">
        <f>VLOOKUP(C12885,Products!$A$2:$E$20,5,TRUE)</f>
        <v>2.95</v>
      </c>
      <c r="G12885" s="8">
        <f t="shared" si="402"/>
        <v>2.95</v>
      </c>
      <c r="H12885" s="8">
        <f>VLOOKUP(C12885,Products!$A$2:$F$20,6,TRUE)</f>
        <v>1.1500000000000001</v>
      </c>
      <c r="I12885" s="8">
        <f t="shared" si="403"/>
        <v>1.1500000000000001</v>
      </c>
      <c r="J12885" s="42">
        <f>VLOOKUP(B12885,Invoices!A:I,9,TRUE)</f>
        <v>2022</v>
      </c>
    </row>
    <row r="12886" spans="1:10" x14ac:dyDescent="0.15">
      <c r="A12886" t="s">
        <v>16246</v>
      </c>
      <c r="B12886" t="s">
        <v>2641</v>
      </c>
      <c r="C12886" t="s">
        <v>94</v>
      </c>
      <c r="D12886" t="s">
        <v>86</v>
      </c>
      <c r="E12886">
        <v>3</v>
      </c>
      <c r="F12886" s="8">
        <f>VLOOKUP(C12886,Products!$A$2:$E$20,5,TRUE)</f>
        <v>3.5</v>
      </c>
      <c r="G12886" s="8">
        <f t="shared" si="402"/>
        <v>10.5</v>
      </c>
      <c r="H12886" s="8">
        <f>VLOOKUP(C12886,Products!$A$2:$F$20,6,TRUE)</f>
        <v>0.54999999999999982</v>
      </c>
      <c r="I12886" s="8">
        <f t="shared" si="403"/>
        <v>1.6499999999999995</v>
      </c>
      <c r="J12886" s="42">
        <f>VLOOKUP(B12886,Invoices!A:I,9,TRUE)</f>
        <v>2022</v>
      </c>
    </row>
    <row r="12887" spans="1:10" x14ac:dyDescent="0.15">
      <c r="A12887" t="s">
        <v>16247</v>
      </c>
      <c r="B12887" t="s">
        <v>2641</v>
      </c>
      <c r="C12887" t="s">
        <v>93</v>
      </c>
      <c r="D12887" t="s">
        <v>76</v>
      </c>
      <c r="E12887">
        <v>12</v>
      </c>
      <c r="F12887" s="8">
        <f>VLOOKUP(C12887,Products!$A$2:$E$20,5,TRUE)</f>
        <v>9.9499999999999993</v>
      </c>
      <c r="G12887" s="8">
        <f t="shared" si="402"/>
        <v>119.39999999999999</v>
      </c>
      <c r="H12887" s="8">
        <f>VLOOKUP(C12887,Products!$A$2:$F$20,6,TRUE)</f>
        <v>1.9499999999999993</v>
      </c>
      <c r="I12887" s="8">
        <f t="shared" si="403"/>
        <v>23.399999999999991</v>
      </c>
      <c r="J12887" s="42">
        <f>VLOOKUP(B12887,Invoices!A:I,9,TRUE)</f>
        <v>2022</v>
      </c>
    </row>
    <row r="12888" spans="1:10" x14ac:dyDescent="0.15">
      <c r="A12888" t="s">
        <v>16248</v>
      </c>
      <c r="B12888" t="s">
        <v>2641</v>
      </c>
      <c r="C12888" t="s">
        <v>96</v>
      </c>
      <c r="D12888" t="s">
        <v>75</v>
      </c>
      <c r="E12888">
        <v>4</v>
      </c>
      <c r="F12888" s="8">
        <f>VLOOKUP(C12888,Products!$A$2:$E$20,5,TRUE)</f>
        <v>79.95</v>
      </c>
      <c r="G12888" s="8">
        <f t="shared" si="402"/>
        <v>319.8</v>
      </c>
      <c r="H12888" s="8">
        <f>VLOOKUP(C12888,Products!$A$2:$F$20,6,TRUE)</f>
        <v>27.950000000000003</v>
      </c>
      <c r="I12888" s="8">
        <f t="shared" si="403"/>
        <v>111.80000000000001</v>
      </c>
      <c r="J12888" s="42">
        <f>VLOOKUP(B12888,Invoices!A:I,9,TRUE)</f>
        <v>2022</v>
      </c>
    </row>
    <row r="12889" spans="1:10" x14ac:dyDescent="0.15">
      <c r="A12889" t="s">
        <v>16249</v>
      </c>
      <c r="B12889" t="s">
        <v>2641</v>
      </c>
      <c r="C12889" t="s">
        <v>98</v>
      </c>
      <c r="D12889" t="s">
        <v>79</v>
      </c>
      <c r="E12889">
        <v>4</v>
      </c>
      <c r="F12889" s="8">
        <f>VLOOKUP(C12889,Products!$A$2:$E$20,5,TRUE)</f>
        <v>14.95</v>
      </c>
      <c r="G12889" s="8">
        <f t="shared" si="402"/>
        <v>59.8</v>
      </c>
      <c r="H12889" s="8">
        <f>VLOOKUP(C12889,Products!$A$2:$F$20,6,TRUE)</f>
        <v>3.0499999999999989</v>
      </c>
      <c r="I12889" s="8">
        <f t="shared" si="403"/>
        <v>12.199999999999996</v>
      </c>
      <c r="J12889" s="42">
        <f>VLOOKUP(B12889,Invoices!A:I,9,TRUE)</f>
        <v>2022</v>
      </c>
    </row>
    <row r="12890" spans="1:10" x14ac:dyDescent="0.15">
      <c r="A12890" t="s">
        <v>16250</v>
      </c>
      <c r="B12890" t="s">
        <v>2642</v>
      </c>
      <c r="C12890" t="s">
        <v>92</v>
      </c>
      <c r="D12890" t="s">
        <v>82</v>
      </c>
      <c r="E12890">
        <v>10</v>
      </c>
      <c r="F12890" s="8">
        <f>VLOOKUP(C12890,Products!$A$2:$E$20,5,TRUE)</f>
        <v>19.95</v>
      </c>
      <c r="G12890" s="8">
        <f t="shared" si="402"/>
        <v>199.5</v>
      </c>
      <c r="H12890" s="8">
        <f>VLOOKUP(C12890,Products!$A$2:$F$20,6,TRUE)</f>
        <v>7.4499999999999993</v>
      </c>
      <c r="I12890" s="8">
        <f t="shared" si="403"/>
        <v>74.5</v>
      </c>
      <c r="J12890" s="42">
        <f>VLOOKUP(B12890,Invoices!A:I,9,TRUE)</f>
        <v>2022</v>
      </c>
    </row>
    <row r="12891" spans="1:10" x14ac:dyDescent="0.15">
      <c r="A12891" t="s">
        <v>16251</v>
      </c>
      <c r="B12891" t="s">
        <v>2642</v>
      </c>
      <c r="C12891" t="s">
        <v>89</v>
      </c>
      <c r="D12891" t="s">
        <v>80</v>
      </c>
      <c r="E12891">
        <v>25</v>
      </c>
      <c r="F12891" s="8">
        <f>VLOOKUP(C12891,Products!$A$2:$E$20,5,TRUE)</f>
        <v>15.95</v>
      </c>
      <c r="G12891" s="8">
        <f t="shared" si="402"/>
        <v>398.75</v>
      </c>
      <c r="H12891" s="8">
        <f>VLOOKUP(C12891,Products!$A$2:$F$20,6,TRUE)</f>
        <v>6</v>
      </c>
      <c r="I12891" s="8">
        <f t="shared" si="403"/>
        <v>150</v>
      </c>
      <c r="J12891" s="42">
        <f>VLOOKUP(B12891,Invoices!A:I,9,TRUE)</f>
        <v>2022</v>
      </c>
    </row>
    <row r="12892" spans="1:10" x14ac:dyDescent="0.15">
      <c r="A12892" t="s">
        <v>16252</v>
      </c>
      <c r="B12892" t="s">
        <v>2642</v>
      </c>
      <c r="C12892" t="s">
        <v>104</v>
      </c>
      <c r="D12892" t="s">
        <v>71</v>
      </c>
      <c r="E12892">
        <v>20</v>
      </c>
      <c r="F12892" s="8">
        <f>VLOOKUP(C12892,Products!$A$2:$E$20,5,TRUE)</f>
        <v>2.95</v>
      </c>
      <c r="G12892" s="8">
        <f t="shared" si="402"/>
        <v>59</v>
      </c>
      <c r="H12892" s="8">
        <f>VLOOKUP(C12892,Products!$A$2:$F$20,6,TRUE)</f>
        <v>1.1500000000000001</v>
      </c>
      <c r="I12892" s="8">
        <f t="shared" si="403"/>
        <v>23.000000000000004</v>
      </c>
      <c r="J12892" s="42">
        <f>VLOOKUP(B12892,Invoices!A:I,9,TRUE)</f>
        <v>2022</v>
      </c>
    </row>
    <row r="12893" spans="1:10" x14ac:dyDescent="0.15">
      <c r="A12893" t="s">
        <v>16253</v>
      </c>
      <c r="B12893" t="s">
        <v>2642</v>
      </c>
      <c r="C12893" t="s">
        <v>87</v>
      </c>
      <c r="D12893" t="s">
        <v>68</v>
      </c>
      <c r="E12893">
        <v>1</v>
      </c>
      <c r="F12893" s="8">
        <f>VLOOKUP(C12893,Products!$A$2:$E$20,5,TRUE)</f>
        <v>19.95</v>
      </c>
      <c r="G12893" s="8">
        <f t="shared" si="402"/>
        <v>19.95</v>
      </c>
      <c r="H12893" s="8">
        <f>VLOOKUP(C12893,Products!$A$2:$F$20,6,TRUE)</f>
        <v>7.4499999999999993</v>
      </c>
      <c r="I12893" s="8">
        <f t="shared" si="403"/>
        <v>7.4499999999999993</v>
      </c>
      <c r="J12893" s="42">
        <f>VLOOKUP(B12893,Invoices!A:I,9,TRUE)</f>
        <v>2022</v>
      </c>
    </row>
    <row r="12894" spans="1:10" x14ac:dyDescent="0.15">
      <c r="A12894" t="s">
        <v>16254</v>
      </c>
      <c r="B12894" t="s">
        <v>2643</v>
      </c>
      <c r="C12894" t="s">
        <v>99</v>
      </c>
      <c r="D12894" t="s">
        <v>84</v>
      </c>
      <c r="E12894">
        <v>3</v>
      </c>
      <c r="F12894" s="8">
        <f>VLOOKUP(C12894,Products!$A$2:$E$20,5,TRUE)</f>
        <v>3.5</v>
      </c>
      <c r="G12894" s="8">
        <f t="shared" si="402"/>
        <v>10.5</v>
      </c>
      <c r="H12894" s="8">
        <f>VLOOKUP(C12894,Products!$A$2:$F$20,6,TRUE)</f>
        <v>0.54999999999999982</v>
      </c>
      <c r="I12894" s="8">
        <f t="shared" si="403"/>
        <v>1.6499999999999995</v>
      </c>
      <c r="J12894" s="42">
        <f>VLOOKUP(B12894,Invoices!A:I,9,TRUE)</f>
        <v>2022</v>
      </c>
    </row>
    <row r="12895" spans="1:10" x14ac:dyDescent="0.15">
      <c r="A12895" t="s">
        <v>16255</v>
      </c>
      <c r="B12895" t="s">
        <v>2643</v>
      </c>
      <c r="C12895" t="s">
        <v>104</v>
      </c>
      <c r="D12895" t="s">
        <v>71</v>
      </c>
      <c r="E12895">
        <v>24</v>
      </c>
      <c r="F12895" s="8">
        <f>VLOOKUP(C12895,Products!$A$2:$E$20,5,TRUE)</f>
        <v>2.95</v>
      </c>
      <c r="G12895" s="8">
        <f t="shared" si="402"/>
        <v>70.800000000000011</v>
      </c>
      <c r="H12895" s="8">
        <f>VLOOKUP(C12895,Products!$A$2:$F$20,6,TRUE)</f>
        <v>1.1500000000000001</v>
      </c>
      <c r="I12895" s="8">
        <f t="shared" si="403"/>
        <v>27.6</v>
      </c>
      <c r="J12895" s="42">
        <f>VLOOKUP(B12895,Invoices!A:I,9,TRUE)</f>
        <v>2022</v>
      </c>
    </row>
    <row r="12896" spans="1:10" x14ac:dyDescent="0.15">
      <c r="A12896" t="s">
        <v>16256</v>
      </c>
      <c r="B12896" t="s">
        <v>2643</v>
      </c>
      <c r="C12896" t="s">
        <v>87</v>
      </c>
      <c r="D12896" t="s">
        <v>68</v>
      </c>
      <c r="E12896">
        <v>5</v>
      </c>
      <c r="F12896" s="8">
        <f>VLOOKUP(C12896,Products!$A$2:$E$20,5,TRUE)</f>
        <v>19.95</v>
      </c>
      <c r="G12896" s="8">
        <f t="shared" si="402"/>
        <v>99.75</v>
      </c>
      <c r="H12896" s="8">
        <f>VLOOKUP(C12896,Products!$A$2:$F$20,6,TRUE)</f>
        <v>7.4499999999999993</v>
      </c>
      <c r="I12896" s="8">
        <f t="shared" si="403"/>
        <v>37.25</v>
      </c>
      <c r="J12896" s="42">
        <f>VLOOKUP(B12896,Invoices!A:I,9,TRUE)</f>
        <v>2022</v>
      </c>
    </row>
    <row r="12897" spans="1:10" x14ac:dyDescent="0.15">
      <c r="A12897" t="s">
        <v>16257</v>
      </c>
      <c r="B12897" t="s">
        <v>2644</v>
      </c>
      <c r="C12897" t="s">
        <v>88</v>
      </c>
      <c r="D12897" t="s">
        <v>85</v>
      </c>
      <c r="E12897">
        <v>1</v>
      </c>
      <c r="F12897" s="8">
        <f>VLOOKUP(C12897,Products!$A$2:$E$20,5,TRUE)</f>
        <v>8.9499999999999993</v>
      </c>
      <c r="G12897" s="8">
        <f t="shared" si="402"/>
        <v>8.9499999999999993</v>
      </c>
      <c r="H12897" s="8">
        <f>VLOOKUP(C12897,Products!$A$2:$F$20,6,TRUE)</f>
        <v>5.6999999999999993</v>
      </c>
      <c r="I12897" s="8">
        <f t="shared" si="403"/>
        <v>5.6999999999999993</v>
      </c>
      <c r="J12897" s="42">
        <f>VLOOKUP(B12897,Invoices!A:I,9,TRUE)</f>
        <v>2022</v>
      </c>
    </row>
    <row r="12898" spans="1:10" x14ac:dyDescent="0.15">
      <c r="A12898" t="s">
        <v>16258</v>
      </c>
      <c r="B12898" t="s">
        <v>2644</v>
      </c>
      <c r="C12898" t="s">
        <v>89</v>
      </c>
      <c r="D12898" t="s">
        <v>80</v>
      </c>
      <c r="E12898">
        <v>5</v>
      </c>
      <c r="F12898" s="8">
        <f>VLOOKUP(C12898,Products!$A$2:$E$20,5,TRUE)</f>
        <v>15.95</v>
      </c>
      <c r="G12898" s="8">
        <f t="shared" si="402"/>
        <v>79.75</v>
      </c>
      <c r="H12898" s="8">
        <f>VLOOKUP(C12898,Products!$A$2:$F$20,6,TRUE)</f>
        <v>6</v>
      </c>
      <c r="I12898" s="8">
        <f t="shared" si="403"/>
        <v>30</v>
      </c>
      <c r="J12898" s="42">
        <f>VLOOKUP(B12898,Invoices!A:I,9,TRUE)</f>
        <v>2022</v>
      </c>
    </row>
    <row r="12899" spans="1:10" x14ac:dyDescent="0.15">
      <c r="A12899" t="s">
        <v>16259</v>
      </c>
      <c r="B12899" t="s">
        <v>2644</v>
      </c>
      <c r="C12899" t="s">
        <v>94</v>
      </c>
      <c r="D12899" t="s">
        <v>86</v>
      </c>
      <c r="E12899">
        <v>5</v>
      </c>
      <c r="F12899" s="8">
        <f>VLOOKUP(C12899,Products!$A$2:$E$20,5,TRUE)</f>
        <v>3.5</v>
      </c>
      <c r="G12899" s="8">
        <f t="shared" si="402"/>
        <v>17.5</v>
      </c>
      <c r="H12899" s="8">
        <f>VLOOKUP(C12899,Products!$A$2:$F$20,6,TRUE)</f>
        <v>0.54999999999999982</v>
      </c>
      <c r="I12899" s="8">
        <f t="shared" si="403"/>
        <v>2.7499999999999991</v>
      </c>
      <c r="J12899" s="42">
        <f>VLOOKUP(B12899,Invoices!A:I,9,TRUE)</f>
        <v>2022</v>
      </c>
    </row>
    <row r="12900" spans="1:10" x14ac:dyDescent="0.15">
      <c r="A12900" t="s">
        <v>16260</v>
      </c>
      <c r="B12900" t="s">
        <v>2644</v>
      </c>
      <c r="C12900" t="s">
        <v>99</v>
      </c>
      <c r="D12900" t="s">
        <v>84</v>
      </c>
      <c r="E12900">
        <v>1</v>
      </c>
      <c r="F12900" s="8">
        <f>VLOOKUP(C12900,Products!$A$2:$E$20,5,TRUE)</f>
        <v>3.5</v>
      </c>
      <c r="G12900" s="8">
        <f t="shared" si="402"/>
        <v>3.5</v>
      </c>
      <c r="H12900" s="8">
        <f>VLOOKUP(C12900,Products!$A$2:$F$20,6,TRUE)</f>
        <v>0.54999999999999982</v>
      </c>
      <c r="I12900" s="8">
        <f t="shared" si="403"/>
        <v>0.54999999999999982</v>
      </c>
      <c r="J12900" s="42">
        <f>VLOOKUP(B12900,Invoices!A:I,9,TRUE)</f>
        <v>2022</v>
      </c>
    </row>
    <row r="12901" spans="1:10" x14ac:dyDescent="0.15">
      <c r="A12901" t="s">
        <v>16261</v>
      </c>
      <c r="B12901" t="s">
        <v>2644</v>
      </c>
      <c r="C12901" t="s">
        <v>105</v>
      </c>
      <c r="D12901" t="s">
        <v>81</v>
      </c>
      <c r="E12901">
        <v>24</v>
      </c>
      <c r="F12901" s="8">
        <f>VLOOKUP(C12901,Products!$A$2:$E$20,5,TRUE)</f>
        <v>8.9499999999999993</v>
      </c>
      <c r="G12901" s="8">
        <f t="shared" si="402"/>
        <v>214.79999999999998</v>
      </c>
      <c r="H12901" s="8">
        <f>VLOOKUP(C12901,Products!$A$2:$F$20,6,TRUE)</f>
        <v>3.1999999999999993</v>
      </c>
      <c r="I12901" s="8">
        <f t="shared" si="403"/>
        <v>76.799999999999983</v>
      </c>
      <c r="J12901" s="42">
        <f>VLOOKUP(B12901,Invoices!A:I,9,TRUE)</f>
        <v>2022</v>
      </c>
    </row>
    <row r="12902" spans="1:10" x14ac:dyDescent="0.15">
      <c r="A12902" t="s">
        <v>16262</v>
      </c>
      <c r="B12902" t="s">
        <v>2644</v>
      </c>
      <c r="C12902" t="s">
        <v>103</v>
      </c>
      <c r="D12902" t="s">
        <v>77</v>
      </c>
      <c r="E12902">
        <v>4</v>
      </c>
      <c r="F12902" s="8">
        <f>VLOOKUP(C12902,Products!$A$2:$E$20,5,TRUE)</f>
        <v>8.9499999999999993</v>
      </c>
      <c r="G12902" s="8">
        <f t="shared" si="402"/>
        <v>35.799999999999997</v>
      </c>
      <c r="H12902" s="8">
        <f>VLOOKUP(C12902,Products!$A$2:$F$20,6,TRUE)</f>
        <v>3.1999999999999993</v>
      </c>
      <c r="I12902" s="8">
        <f t="shared" si="403"/>
        <v>12.799999999999997</v>
      </c>
      <c r="J12902" s="42">
        <f>VLOOKUP(B12902,Invoices!A:I,9,TRUE)</f>
        <v>2022</v>
      </c>
    </row>
    <row r="12903" spans="1:10" x14ac:dyDescent="0.15">
      <c r="A12903" t="s">
        <v>16263</v>
      </c>
      <c r="B12903" t="s">
        <v>2645</v>
      </c>
      <c r="C12903" t="s">
        <v>87</v>
      </c>
      <c r="D12903" t="s">
        <v>68</v>
      </c>
      <c r="E12903">
        <v>9</v>
      </c>
      <c r="F12903" s="8">
        <f>VLOOKUP(C12903,Products!$A$2:$E$20,5,TRUE)</f>
        <v>19.95</v>
      </c>
      <c r="G12903" s="8">
        <f t="shared" si="402"/>
        <v>179.54999999999998</v>
      </c>
      <c r="H12903" s="8">
        <f>VLOOKUP(C12903,Products!$A$2:$F$20,6,TRUE)</f>
        <v>7.4499999999999993</v>
      </c>
      <c r="I12903" s="8">
        <f t="shared" si="403"/>
        <v>67.05</v>
      </c>
      <c r="J12903" s="42">
        <f>VLOOKUP(B12903,Invoices!A:I,9,TRUE)</f>
        <v>2022</v>
      </c>
    </row>
    <row r="12904" spans="1:10" x14ac:dyDescent="0.15">
      <c r="A12904" t="s">
        <v>16264</v>
      </c>
      <c r="B12904" t="s">
        <v>2646</v>
      </c>
      <c r="C12904" t="s">
        <v>104</v>
      </c>
      <c r="D12904" t="s">
        <v>71</v>
      </c>
      <c r="E12904">
        <v>5</v>
      </c>
      <c r="F12904" s="8">
        <f>VLOOKUP(C12904,Products!$A$2:$E$20,5,TRUE)</f>
        <v>2.95</v>
      </c>
      <c r="G12904" s="8">
        <f t="shared" si="402"/>
        <v>14.75</v>
      </c>
      <c r="H12904" s="8">
        <f>VLOOKUP(C12904,Products!$A$2:$F$20,6,TRUE)</f>
        <v>1.1500000000000001</v>
      </c>
      <c r="I12904" s="8">
        <f t="shared" si="403"/>
        <v>5.7500000000000009</v>
      </c>
      <c r="J12904" s="42">
        <f>VLOOKUP(B12904,Invoices!A:I,9,TRUE)</f>
        <v>2022</v>
      </c>
    </row>
    <row r="12905" spans="1:10" x14ac:dyDescent="0.15">
      <c r="A12905" t="s">
        <v>16265</v>
      </c>
      <c r="B12905" t="s">
        <v>2646</v>
      </c>
      <c r="C12905" t="s">
        <v>100</v>
      </c>
      <c r="D12905" t="s">
        <v>78</v>
      </c>
      <c r="E12905">
        <v>1</v>
      </c>
      <c r="F12905" s="8">
        <f>VLOOKUP(C12905,Products!$A$2:$E$20,5,TRUE)</f>
        <v>49.95</v>
      </c>
      <c r="G12905" s="8">
        <f t="shared" si="402"/>
        <v>49.95</v>
      </c>
      <c r="H12905" s="8">
        <f>VLOOKUP(C12905,Products!$A$2:$F$20,6,TRUE)</f>
        <v>19.950000000000003</v>
      </c>
      <c r="I12905" s="8">
        <f t="shared" si="403"/>
        <v>19.950000000000003</v>
      </c>
      <c r="J12905" s="42">
        <f>VLOOKUP(B12905,Invoices!A:I,9,TRUE)</f>
        <v>2022</v>
      </c>
    </row>
    <row r="12906" spans="1:10" x14ac:dyDescent="0.15">
      <c r="A12906" t="s">
        <v>16266</v>
      </c>
      <c r="B12906" t="s">
        <v>2646</v>
      </c>
      <c r="C12906" t="s">
        <v>90</v>
      </c>
      <c r="D12906" t="s">
        <v>72</v>
      </c>
      <c r="E12906">
        <v>5</v>
      </c>
      <c r="F12906" s="8">
        <f>VLOOKUP(C12906,Products!$A$2:$E$20,5,TRUE)</f>
        <v>8.9499999999999993</v>
      </c>
      <c r="G12906" s="8">
        <f t="shared" si="402"/>
        <v>44.75</v>
      </c>
      <c r="H12906" s="8">
        <f>VLOOKUP(C12906,Products!$A$2:$F$20,6,TRUE)</f>
        <v>5.6999999999999993</v>
      </c>
      <c r="I12906" s="8">
        <f t="shared" si="403"/>
        <v>28.499999999999996</v>
      </c>
      <c r="J12906" s="42">
        <f>VLOOKUP(B12906,Invoices!A:I,9,TRUE)</f>
        <v>2022</v>
      </c>
    </row>
    <row r="12907" spans="1:10" x14ac:dyDescent="0.15">
      <c r="A12907" t="s">
        <v>16267</v>
      </c>
      <c r="B12907" t="s">
        <v>2646</v>
      </c>
      <c r="C12907" t="s">
        <v>93</v>
      </c>
      <c r="D12907" t="s">
        <v>76</v>
      </c>
      <c r="E12907">
        <v>1</v>
      </c>
      <c r="F12907" s="8">
        <f>VLOOKUP(C12907,Products!$A$2:$E$20,5,TRUE)</f>
        <v>9.9499999999999993</v>
      </c>
      <c r="G12907" s="8">
        <f t="shared" si="402"/>
        <v>9.9499999999999993</v>
      </c>
      <c r="H12907" s="8">
        <f>VLOOKUP(C12907,Products!$A$2:$F$20,6,TRUE)</f>
        <v>1.9499999999999993</v>
      </c>
      <c r="I12907" s="8">
        <f t="shared" si="403"/>
        <v>1.9499999999999993</v>
      </c>
      <c r="J12907" s="42">
        <f>VLOOKUP(B12907,Invoices!A:I,9,TRUE)</f>
        <v>2022</v>
      </c>
    </row>
    <row r="12908" spans="1:10" x14ac:dyDescent="0.15">
      <c r="A12908" t="s">
        <v>16268</v>
      </c>
      <c r="B12908" t="s">
        <v>2646</v>
      </c>
      <c r="C12908" t="s">
        <v>95</v>
      </c>
      <c r="D12908" t="s">
        <v>73</v>
      </c>
      <c r="E12908">
        <v>15</v>
      </c>
      <c r="F12908" s="8">
        <f>VLOOKUP(C12908,Products!$A$2:$E$20,5,TRUE)</f>
        <v>12.95</v>
      </c>
      <c r="G12908" s="8">
        <f t="shared" si="402"/>
        <v>194.25</v>
      </c>
      <c r="H12908" s="8">
        <f>VLOOKUP(C12908,Products!$A$2:$F$20,6,TRUE)</f>
        <v>4.1999999999999993</v>
      </c>
      <c r="I12908" s="8">
        <f t="shared" si="403"/>
        <v>62.999999999999986</v>
      </c>
      <c r="J12908" s="42">
        <f>VLOOKUP(B12908,Invoices!A:I,9,TRUE)</f>
        <v>2022</v>
      </c>
    </row>
    <row r="12909" spans="1:10" x14ac:dyDescent="0.15">
      <c r="A12909" t="s">
        <v>16269</v>
      </c>
      <c r="B12909" t="s">
        <v>2646</v>
      </c>
      <c r="C12909" t="s">
        <v>89</v>
      </c>
      <c r="D12909" t="s">
        <v>80</v>
      </c>
      <c r="E12909">
        <v>1</v>
      </c>
      <c r="F12909" s="8">
        <f>VLOOKUP(C12909,Products!$A$2:$E$20,5,TRUE)</f>
        <v>15.95</v>
      </c>
      <c r="G12909" s="8">
        <f t="shared" si="402"/>
        <v>15.95</v>
      </c>
      <c r="H12909" s="8">
        <f>VLOOKUP(C12909,Products!$A$2:$F$20,6,TRUE)</f>
        <v>6</v>
      </c>
      <c r="I12909" s="8">
        <f t="shared" si="403"/>
        <v>6</v>
      </c>
      <c r="J12909" s="42">
        <f>VLOOKUP(B12909,Invoices!A:I,9,TRUE)</f>
        <v>2022</v>
      </c>
    </row>
    <row r="12910" spans="1:10" x14ac:dyDescent="0.15">
      <c r="A12910" t="s">
        <v>16270</v>
      </c>
      <c r="B12910" t="s">
        <v>2647</v>
      </c>
      <c r="C12910" t="s">
        <v>91</v>
      </c>
      <c r="D12910" t="s">
        <v>70</v>
      </c>
      <c r="E12910">
        <v>1</v>
      </c>
      <c r="F12910" s="8">
        <f>VLOOKUP(C12910,Products!$A$2:$E$20,5,TRUE)</f>
        <v>49.95</v>
      </c>
      <c r="G12910" s="8">
        <f t="shared" si="402"/>
        <v>49.95</v>
      </c>
      <c r="H12910" s="8">
        <f>VLOOKUP(C12910,Products!$A$2:$F$20,6,TRUE)</f>
        <v>21.200000000000003</v>
      </c>
      <c r="I12910" s="8">
        <f t="shared" si="403"/>
        <v>21.200000000000003</v>
      </c>
      <c r="J12910" s="42">
        <f>VLOOKUP(B12910,Invoices!A:I,9,TRUE)</f>
        <v>2022</v>
      </c>
    </row>
    <row r="12911" spans="1:10" x14ac:dyDescent="0.15">
      <c r="A12911" t="s">
        <v>16271</v>
      </c>
      <c r="B12911" t="s">
        <v>2647</v>
      </c>
      <c r="C12911" t="s">
        <v>102</v>
      </c>
      <c r="D12911" t="s">
        <v>83</v>
      </c>
      <c r="E12911">
        <v>20</v>
      </c>
      <c r="F12911" s="8">
        <f>VLOOKUP(C12911,Products!$A$2:$E$20,5,TRUE)</f>
        <v>29.95</v>
      </c>
      <c r="G12911" s="8">
        <f t="shared" si="402"/>
        <v>599</v>
      </c>
      <c r="H12911" s="8">
        <f>VLOOKUP(C12911,Products!$A$2:$F$20,6,TRUE)</f>
        <v>15</v>
      </c>
      <c r="I12911" s="8">
        <f t="shared" si="403"/>
        <v>300</v>
      </c>
      <c r="J12911" s="42">
        <f>VLOOKUP(B12911,Invoices!A:I,9,TRUE)</f>
        <v>2022</v>
      </c>
    </row>
    <row r="12912" spans="1:10" x14ac:dyDescent="0.15">
      <c r="A12912" t="s">
        <v>16272</v>
      </c>
      <c r="B12912" t="s">
        <v>2648</v>
      </c>
      <c r="C12912" t="s">
        <v>88</v>
      </c>
      <c r="D12912" t="s">
        <v>85</v>
      </c>
      <c r="E12912">
        <v>7</v>
      </c>
      <c r="F12912" s="8">
        <f>VLOOKUP(C12912,Products!$A$2:$E$20,5,TRUE)</f>
        <v>8.9499999999999993</v>
      </c>
      <c r="G12912" s="8">
        <f t="shared" si="402"/>
        <v>62.649999999999991</v>
      </c>
      <c r="H12912" s="8">
        <f>VLOOKUP(C12912,Products!$A$2:$F$20,6,TRUE)</f>
        <v>5.6999999999999993</v>
      </c>
      <c r="I12912" s="8">
        <f t="shared" si="403"/>
        <v>39.899999999999991</v>
      </c>
      <c r="J12912" s="42">
        <f>VLOOKUP(B12912,Invoices!A:I,9,TRUE)</f>
        <v>2022</v>
      </c>
    </row>
    <row r="12913" spans="1:10" x14ac:dyDescent="0.15">
      <c r="A12913" t="s">
        <v>16273</v>
      </c>
      <c r="B12913" t="s">
        <v>2648</v>
      </c>
      <c r="C12913" t="s">
        <v>89</v>
      </c>
      <c r="D12913" t="s">
        <v>80</v>
      </c>
      <c r="E12913">
        <v>10</v>
      </c>
      <c r="F12913" s="8">
        <f>VLOOKUP(C12913,Products!$A$2:$E$20,5,TRUE)</f>
        <v>15.95</v>
      </c>
      <c r="G12913" s="8">
        <f t="shared" si="402"/>
        <v>159.5</v>
      </c>
      <c r="H12913" s="8">
        <f>VLOOKUP(C12913,Products!$A$2:$F$20,6,TRUE)</f>
        <v>6</v>
      </c>
      <c r="I12913" s="8">
        <f t="shared" si="403"/>
        <v>60</v>
      </c>
      <c r="J12913" s="42">
        <f>VLOOKUP(B12913,Invoices!A:I,9,TRUE)</f>
        <v>2022</v>
      </c>
    </row>
    <row r="12914" spans="1:10" x14ac:dyDescent="0.15">
      <c r="A12914" t="s">
        <v>16274</v>
      </c>
      <c r="B12914" t="s">
        <v>2648</v>
      </c>
      <c r="C12914" t="s">
        <v>105</v>
      </c>
      <c r="D12914" t="s">
        <v>81</v>
      </c>
      <c r="E12914">
        <v>10</v>
      </c>
      <c r="F12914" s="8">
        <f>VLOOKUP(C12914,Products!$A$2:$E$20,5,TRUE)</f>
        <v>8.9499999999999993</v>
      </c>
      <c r="G12914" s="8">
        <f t="shared" si="402"/>
        <v>89.5</v>
      </c>
      <c r="H12914" s="8">
        <f>VLOOKUP(C12914,Products!$A$2:$F$20,6,TRUE)</f>
        <v>3.1999999999999993</v>
      </c>
      <c r="I12914" s="8">
        <f t="shared" si="403"/>
        <v>31.999999999999993</v>
      </c>
      <c r="J12914" s="42">
        <f>VLOOKUP(B12914,Invoices!A:I,9,TRUE)</f>
        <v>2022</v>
      </c>
    </row>
    <row r="12915" spans="1:10" x14ac:dyDescent="0.15">
      <c r="A12915" t="s">
        <v>16275</v>
      </c>
      <c r="B12915" t="s">
        <v>2649</v>
      </c>
      <c r="C12915" t="s">
        <v>90</v>
      </c>
      <c r="D12915" t="s">
        <v>72</v>
      </c>
      <c r="E12915">
        <v>10</v>
      </c>
      <c r="F12915" s="8">
        <f>VLOOKUP(C12915,Products!$A$2:$E$20,5,TRUE)</f>
        <v>8.9499999999999993</v>
      </c>
      <c r="G12915" s="8">
        <f t="shared" si="402"/>
        <v>89.5</v>
      </c>
      <c r="H12915" s="8">
        <f>VLOOKUP(C12915,Products!$A$2:$F$20,6,TRUE)</f>
        <v>5.6999999999999993</v>
      </c>
      <c r="I12915" s="8">
        <f t="shared" si="403"/>
        <v>56.999999999999993</v>
      </c>
      <c r="J12915" s="42">
        <f>VLOOKUP(B12915,Invoices!A:I,9,TRUE)</f>
        <v>2022</v>
      </c>
    </row>
    <row r="12916" spans="1:10" x14ac:dyDescent="0.15">
      <c r="A12916" t="s">
        <v>16276</v>
      </c>
      <c r="B12916" t="s">
        <v>2649</v>
      </c>
      <c r="C12916" t="s">
        <v>105</v>
      </c>
      <c r="D12916" t="s">
        <v>81</v>
      </c>
      <c r="E12916">
        <v>2</v>
      </c>
      <c r="F12916" s="8">
        <f>VLOOKUP(C12916,Products!$A$2:$E$20,5,TRUE)</f>
        <v>8.9499999999999993</v>
      </c>
      <c r="G12916" s="8">
        <f t="shared" si="402"/>
        <v>17.899999999999999</v>
      </c>
      <c r="H12916" s="8">
        <f>VLOOKUP(C12916,Products!$A$2:$F$20,6,TRUE)</f>
        <v>3.1999999999999993</v>
      </c>
      <c r="I12916" s="8">
        <f t="shared" si="403"/>
        <v>6.3999999999999986</v>
      </c>
      <c r="J12916" s="42">
        <f>VLOOKUP(B12916,Invoices!A:I,9,TRUE)</f>
        <v>2022</v>
      </c>
    </row>
    <row r="12917" spans="1:10" x14ac:dyDescent="0.15">
      <c r="A12917" t="s">
        <v>16277</v>
      </c>
      <c r="B12917" t="s">
        <v>2649</v>
      </c>
      <c r="C12917" t="s">
        <v>104</v>
      </c>
      <c r="D12917" t="s">
        <v>71</v>
      </c>
      <c r="E12917">
        <v>5</v>
      </c>
      <c r="F12917" s="8">
        <f>VLOOKUP(C12917,Products!$A$2:$E$20,5,TRUE)</f>
        <v>2.95</v>
      </c>
      <c r="G12917" s="8">
        <f t="shared" si="402"/>
        <v>14.75</v>
      </c>
      <c r="H12917" s="8">
        <f>VLOOKUP(C12917,Products!$A$2:$F$20,6,TRUE)</f>
        <v>1.1500000000000001</v>
      </c>
      <c r="I12917" s="8">
        <f t="shared" si="403"/>
        <v>5.7500000000000009</v>
      </c>
      <c r="J12917" s="42">
        <f>VLOOKUP(B12917,Invoices!A:I,9,TRUE)</f>
        <v>2022</v>
      </c>
    </row>
    <row r="12918" spans="1:10" x14ac:dyDescent="0.15">
      <c r="A12918" t="s">
        <v>16278</v>
      </c>
      <c r="B12918" t="s">
        <v>2649</v>
      </c>
      <c r="C12918" t="s">
        <v>89</v>
      </c>
      <c r="D12918" t="s">
        <v>80</v>
      </c>
      <c r="E12918">
        <v>1</v>
      </c>
      <c r="F12918" s="8">
        <f>VLOOKUP(C12918,Products!$A$2:$E$20,5,TRUE)</f>
        <v>15.95</v>
      </c>
      <c r="G12918" s="8">
        <f t="shared" si="402"/>
        <v>15.95</v>
      </c>
      <c r="H12918" s="8">
        <f>VLOOKUP(C12918,Products!$A$2:$F$20,6,TRUE)</f>
        <v>6</v>
      </c>
      <c r="I12918" s="8">
        <f t="shared" si="403"/>
        <v>6</v>
      </c>
      <c r="J12918" s="42">
        <f>VLOOKUP(B12918,Invoices!A:I,9,TRUE)</f>
        <v>2022</v>
      </c>
    </row>
    <row r="12919" spans="1:10" x14ac:dyDescent="0.15">
      <c r="A12919" t="s">
        <v>16279</v>
      </c>
      <c r="B12919" t="s">
        <v>2649</v>
      </c>
      <c r="C12919" t="s">
        <v>93</v>
      </c>
      <c r="D12919" t="s">
        <v>76</v>
      </c>
      <c r="E12919">
        <v>10</v>
      </c>
      <c r="F12919" s="8">
        <f>VLOOKUP(C12919,Products!$A$2:$E$20,5,TRUE)</f>
        <v>9.9499999999999993</v>
      </c>
      <c r="G12919" s="8">
        <f t="shared" si="402"/>
        <v>99.5</v>
      </c>
      <c r="H12919" s="8">
        <f>VLOOKUP(C12919,Products!$A$2:$F$20,6,TRUE)</f>
        <v>1.9499999999999993</v>
      </c>
      <c r="I12919" s="8">
        <f t="shared" si="403"/>
        <v>19.499999999999993</v>
      </c>
      <c r="J12919" s="42">
        <f>VLOOKUP(B12919,Invoices!A:I,9,TRUE)</f>
        <v>2022</v>
      </c>
    </row>
    <row r="12920" spans="1:10" x14ac:dyDescent="0.15">
      <c r="A12920" t="s">
        <v>16280</v>
      </c>
      <c r="B12920" t="s">
        <v>2650</v>
      </c>
      <c r="C12920" t="s">
        <v>87</v>
      </c>
      <c r="D12920" t="s">
        <v>68</v>
      </c>
      <c r="E12920">
        <v>2</v>
      </c>
      <c r="F12920" s="8">
        <f>VLOOKUP(C12920,Products!$A$2:$E$20,5,TRUE)</f>
        <v>19.95</v>
      </c>
      <c r="G12920" s="8">
        <f t="shared" si="402"/>
        <v>39.9</v>
      </c>
      <c r="H12920" s="8">
        <f>VLOOKUP(C12920,Products!$A$2:$F$20,6,TRUE)</f>
        <v>7.4499999999999993</v>
      </c>
      <c r="I12920" s="8">
        <f t="shared" si="403"/>
        <v>14.899999999999999</v>
      </c>
      <c r="J12920" s="42">
        <f>VLOOKUP(B12920,Invoices!A:I,9,TRUE)</f>
        <v>2022</v>
      </c>
    </row>
    <row r="12921" spans="1:10" x14ac:dyDescent="0.15">
      <c r="A12921" t="s">
        <v>16281</v>
      </c>
      <c r="B12921" t="s">
        <v>2650</v>
      </c>
      <c r="C12921" t="s">
        <v>95</v>
      </c>
      <c r="D12921" t="s">
        <v>73</v>
      </c>
      <c r="E12921">
        <v>1</v>
      </c>
      <c r="F12921" s="8">
        <f>VLOOKUP(C12921,Products!$A$2:$E$20,5,TRUE)</f>
        <v>12.95</v>
      </c>
      <c r="G12921" s="8">
        <f t="shared" si="402"/>
        <v>12.95</v>
      </c>
      <c r="H12921" s="8">
        <f>VLOOKUP(C12921,Products!$A$2:$F$20,6,TRUE)</f>
        <v>4.1999999999999993</v>
      </c>
      <c r="I12921" s="8">
        <f t="shared" si="403"/>
        <v>4.1999999999999993</v>
      </c>
      <c r="J12921" s="42">
        <f>VLOOKUP(B12921,Invoices!A:I,9,TRUE)</f>
        <v>2022</v>
      </c>
    </row>
    <row r="12922" spans="1:10" x14ac:dyDescent="0.15">
      <c r="A12922" t="s">
        <v>16282</v>
      </c>
      <c r="B12922" t="s">
        <v>2650</v>
      </c>
      <c r="C12922" t="s">
        <v>94</v>
      </c>
      <c r="D12922" t="s">
        <v>86</v>
      </c>
      <c r="E12922">
        <v>5</v>
      </c>
      <c r="F12922" s="8">
        <f>VLOOKUP(C12922,Products!$A$2:$E$20,5,TRUE)</f>
        <v>3.5</v>
      </c>
      <c r="G12922" s="8">
        <f t="shared" si="402"/>
        <v>17.5</v>
      </c>
      <c r="H12922" s="8">
        <f>VLOOKUP(C12922,Products!$A$2:$F$20,6,TRUE)</f>
        <v>0.54999999999999982</v>
      </c>
      <c r="I12922" s="8">
        <f t="shared" si="403"/>
        <v>2.7499999999999991</v>
      </c>
      <c r="J12922" s="42">
        <f>VLOOKUP(B12922,Invoices!A:I,9,TRUE)</f>
        <v>2022</v>
      </c>
    </row>
    <row r="12923" spans="1:10" x14ac:dyDescent="0.15">
      <c r="A12923" t="s">
        <v>16283</v>
      </c>
      <c r="B12923" t="s">
        <v>2650</v>
      </c>
      <c r="C12923" t="s">
        <v>101</v>
      </c>
      <c r="D12923" t="s">
        <v>69</v>
      </c>
      <c r="E12923">
        <v>15</v>
      </c>
      <c r="F12923" s="8">
        <f>VLOOKUP(C12923,Products!$A$2:$E$20,5,TRUE)</f>
        <v>129.94999999999999</v>
      </c>
      <c r="G12923" s="8">
        <f t="shared" si="402"/>
        <v>1949.2499999999998</v>
      </c>
      <c r="H12923" s="8">
        <f>VLOOKUP(C12923,Products!$A$2:$F$20,6,TRUE)</f>
        <v>40.449999999999989</v>
      </c>
      <c r="I12923" s="8">
        <f t="shared" si="403"/>
        <v>606.74999999999977</v>
      </c>
      <c r="J12923" s="42">
        <f>VLOOKUP(B12923,Invoices!A:I,9,TRUE)</f>
        <v>2022</v>
      </c>
    </row>
    <row r="12924" spans="1:10" x14ac:dyDescent="0.15">
      <c r="A12924" t="s">
        <v>16284</v>
      </c>
      <c r="B12924" t="s">
        <v>2650</v>
      </c>
      <c r="C12924" t="s">
        <v>103</v>
      </c>
      <c r="D12924" t="s">
        <v>77</v>
      </c>
      <c r="E12924">
        <v>2</v>
      </c>
      <c r="F12924" s="8">
        <f>VLOOKUP(C12924,Products!$A$2:$E$20,5,TRUE)</f>
        <v>8.9499999999999993</v>
      </c>
      <c r="G12924" s="8">
        <f t="shared" si="402"/>
        <v>17.899999999999999</v>
      </c>
      <c r="H12924" s="8">
        <f>VLOOKUP(C12924,Products!$A$2:$F$20,6,TRUE)</f>
        <v>3.1999999999999993</v>
      </c>
      <c r="I12924" s="8">
        <f t="shared" si="403"/>
        <v>6.3999999999999986</v>
      </c>
      <c r="J12924" s="42">
        <f>VLOOKUP(B12924,Invoices!A:I,9,TRUE)</f>
        <v>2022</v>
      </c>
    </row>
    <row r="12925" spans="1:10" x14ac:dyDescent="0.15">
      <c r="A12925" t="s">
        <v>16285</v>
      </c>
      <c r="B12925" t="s">
        <v>2650</v>
      </c>
      <c r="C12925" t="s">
        <v>99</v>
      </c>
      <c r="D12925" t="s">
        <v>84</v>
      </c>
      <c r="E12925">
        <v>1</v>
      </c>
      <c r="F12925" s="8">
        <f>VLOOKUP(C12925,Products!$A$2:$E$20,5,TRUE)</f>
        <v>3.5</v>
      </c>
      <c r="G12925" s="8">
        <f t="shared" si="402"/>
        <v>3.5</v>
      </c>
      <c r="H12925" s="8">
        <f>VLOOKUP(C12925,Products!$A$2:$F$20,6,TRUE)</f>
        <v>0.54999999999999982</v>
      </c>
      <c r="I12925" s="8">
        <f t="shared" si="403"/>
        <v>0.54999999999999982</v>
      </c>
      <c r="J12925" s="42">
        <f>VLOOKUP(B12925,Invoices!A:I,9,TRUE)</f>
        <v>2022</v>
      </c>
    </row>
    <row r="12926" spans="1:10" x14ac:dyDescent="0.15">
      <c r="A12926" t="s">
        <v>16286</v>
      </c>
      <c r="B12926" t="s">
        <v>2650</v>
      </c>
      <c r="C12926" t="s">
        <v>92</v>
      </c>
      <c r="D12926" t="s">
        <v>82</v>
      </c>
      <c r="E12926">
        <v>12</v>
      </c>
      <c r="F12926" s="8">
        <f>VLOOKUP(C12926,Products!$A$2:$E$20,5,TRUE)</f>
        <v>19.95</v>
      </c>
      <c r="G12926" s="8">
        <f t="shared" si="402"/>
        <v>239.39999999999998</v>
      </c>
      <c r="H12926" s="8">
        <f>VLOOKUP(C12926,Products!$A$2:$F$20,6,TRUE)</f>
        <v>7.4499999999999993</v>
      </c>
      <c r="I12926" s="8">
        <f t="shared" si="403"/>
        <v>89.399999999999991</v>
      </c>
      <c r="J12926" s="42">
        <f>VLOOKUP(B12926,Invoices!A:I,9,TRUE)</f>
        <v>2022</v>
      </c>
    </row>
    <row r="12927" spans="1:10" x14ac:dyDescent="0.15">
      <c r="A12927" t="s">
        <v>16287</v>
      </c>
      <c r="B12927" t="s">
        <v>2650</v>
      </c>
      <c r="C12927" t="s">
        <v>105</v>
      </c>
      <c r="D12927" t="s">
        <v>81</v>
      </c>
      <c r="E12927">
        <v>3</v>
      </c>
      <c r="F12927" s="8">
        <f>VLOOKUP(C12927,Products!$A$2:$E$20,5,TRUE)</f>
        <v>8.9499999999999993</v>
      </c>
      <c r="G12927" s="8">
        <f t="shared" si="402"/>
        <v>26.849999999999998</v>
      </c>
      <c r="H12927" s="8">
        <f>VLOOKUP(C12927,Products!$A$2:$F$20,6,TRUE)</f>
        <v>3.1999999999999993</v>
      </c>
      <c r="I12927" s="8">
        <f t="shared" si="403"/>
        <v>9.5999999999999979</v>
      </c>
      <c r="J12927" s="42">
        <f>VLOOKUP(B12927,Invoices!A:I,9,TRUE)</f>
        <v>2022</v>
      </c>
    </row>
    <row r="12928" spans="1:10" x14ac:dyDescent="0.15">
      <c r="A12928" t="s">
        <v>16288</v>
      </c>
      <c r="B12928" t="s">
        <v>2650</v>
      </c>
      <c r="C12928" t="s">
        <v>89</v>
      </c>
      <c r="D12928" t="s">
        <v>80</v>
      </c>
      <c r="E12928">
        <v>1</v>
      </c>
      <c r="F12928" s="8">
        <f>VLOOKUP(C12928,Products!$A$2:$E$20,5,TRUE)</f>
        <v>15.95</v>
      </c>
      <c r="G12928" s="8">
        <f t="shared" si="402"/>
        <v>15.95</v>
      </c>
      <c r="H12928" s="8">
        <f>VLOOKUP(C12928,Products!$A$2:$F$20,6,TRUE)</f>
        <v>6</v>
      </c>
      <c r="I12928" s="8">
        <f t="shared" si="403"/>
        <v>6</v>
      </c>
      <c r="J12928" s="42">
        <f>VLOOKUP(B12928,Invoices!A:I,9,TRUE)</f>
        <v>2022</v>
      </c>
    </row>
    <row r="12929" spans="1:10" x14ac:dyDescent="0.15">
      <c r="A12929" t="s">
        <v>16289</v>
      </c>
      <c r="B12929" t="s">
        <v>2650</v>
      </c>
      <c r="C12929" t="s">
        <v>88</v>
      </c>
      <c r="D12929" t="s">
        <v>85</v>
      </c>
      <c r="E12929">
        <v>3</v>
      </c>
      <c r="F12929" s="8">
        <f>VLOOKUP(C12929,Products!$A$2:$E$20,5,TRUE)</f>
        <v>8.9499999999999993</v>
      </c>
      <c r="G12929" s="8">
        <f t="shared" si="402"/>
        <v>26.849999999999998</v>
      </c>
      <c r="H12929" s="8">
        <f>VLOOKUP(C12929,Products!$A$2:$F$20,6,TRUE)</f>
        <v>5.6999999999999993</v>
      </c>
      <c r="I12929" s="8">
        <f t="shared" si="403"/>
        <v>17.099999999999998</v>
      </c>
      <c r="J12929" s="42">
        <f>VLOOKUP(B12929,Invoices!A:I,9,TRUE)</f>
        <v>2022</v>
      </c>
    </row>
    <row r="12930" spans="1:10" x14ac:dyDescent="0.15">
      <c r="A12930" t="s">
        <v>16290</v>
      </c>
      <c r="B12930" t="s">
        <v>2650</v>
      </c>
      <c r="C12930" t="s">
        <v>90</v>
      </c>
      <c r="D12930" t="s">
        <v>72</v>
      </c>
      <c r="E12930">
        <v>10</v>
      </c>
      <c r="F12930" s="8">
        <f>VLOOKUP(C12930,Products!$A$2:$E$20,5,TRUE)</f>
        <v>8.9499999999999993</v>
      </c>
      <c r="G12930" s="8">
        <f t="shared" si="402"/>
        <v>89.5</v>
      </c>
      <c r="H12930" s="8">
        <f>VLOOKUP(C12930,Products!$A$2:$F$20,6,TRUE)</f>
        <v>5.6999999999999993</v>
      </c>
      <c r="I12930" s="8">
        <f t="shared" si="403"/>
        <v>56.999999999999993</v>
      </c>
      <c r="J12930" s="42">
        <f>VLOOKUP(B12930,Invoices!A:I,9,TRUE)</f>
        <v>2022</v>
      </c>
    </row>
    <row r="12931" spans="1:10" x14ac:dyDescent="0.15">
      <c r="A12931" t="s">
        <v>16291</v>
      </c>
      <c r="B12931" t="s">
        <v>2650</v>
      </c>
      <c r="C12931" t="s">
        <v>96</v>
      </c>
      <c r="D12931" t="s">
        <v>75</v>
      </c>
      <c r="E12931">
        <v>1</v>
      </c>
      <c r="F12931" s="8">
        <f>VLOOKUP(C12931,Products!$A$2:$E$20,5,TRUE)</f>
        <v>79.95</v>
      </c>
      <c r="G12931" s="8">
        <f t="shared" ref="G12931:G12994" si="404">F12931*E12931</f>
        <v>79.95</v>
      </c>
      <c r="H12931" s="8">
        <f>VLOOKUP(C12931,Products!$A$2:$F$20,6,TRUE)</f>
        <v>27.950000000000003</v>
      </c>
      <c r="I12931" s="8">
        <f t="shared" ref="I12931:I12994" si="405">H12931*E12931</f>
        <v>27.950000000000003</v>
      </c>
      <c r="J12931" s="42">
        <f>VLOOKUP(B12931,Invoices!A:I,9,TRUE)</f>
        <v>2022</v>
      </c>
    </row>
    <row r="12932" spans="1:10" x14ac:dyDescent="0.15">
      <c r="A12932" t="s">
        <v>16292</v>
      </c>
      <c r="B12932" t="s">
        <v>2651</v>
      </c>
      <c r="C12932" t="s">
        <v>105</v>
      </c>
      <c r="D12932" t="s">
        <v>81</v>
      </c>
      <c r="E12932">
        <v>12</v>
      </c>
      <c r="F12932" s="8">
        <f>VLOOKUP(C12932,Products!$A$2:$E$20,5,TRUE)</f>
        <v>8.9499999999999993</v>
      </c>
      <c r="G12932" s="8">
        <f t="shared" si="404"/>
        <v>107.39999999999999</v>
      </c>
      <c r="H12932" s="8">
        <f>VLOOKUP(C12932,Products!$A$2:$F$20,6,TRUE)</f>
        <v>3.1999999999999993</v>
      </c>
      <c r="I12932" s="8">
        <f t="shared" si="405"/>
        <v>38.399999999999991</v>
      </c>
      <c r="J12932" s="42">
        <f>VLOOKUP(B12932,Invoices!A:I,9,TRUE)</f>
        <v>2022</v>
      </c>
    </row>
    <row r="12933" spans="1:10" x14ac:dyDescent="0.15">
      <c r="A12933" t="s">
        <v>16293</v>
      </c>
      <c r="B12933" t="s">
        <v>2652</v>
      </c>
      <c r="C12933" t="s">
        <v>88</v>
      </c>
      <c r="D12933" t="s">
        <v>85</v>
      </c>
      <c r="E12933">
        <v>5</v>
      </c>
      <c r="F12933" s="8">
        <f>VLOOKUP(C12933,Products!$A$2:$E$20,5,TRUE)</f>
        <v>8.9499999999999993</v>
      </c>
      <c r="G12933" s="8">
        <f t="shared" si="404"/>
        <v>44.75</v>
      </c>
      <c r="H12933" s="8">
        <f>VLOOKUP(C12933,Products!$A$2:$F$20,6,TRUE)</f>
        <v>5.6999999999999993</v>
      </c>
      <c r="I12933" s="8">
        <f t="shared" si="405"/>
        <v>28.499999999999996</v>
      </c>
      <c r="J12933" s="42">
        <f>VLOOKUP(B12933,Invoices!A:I,9,TRUE)</f>
        <v>2022</v>
      </c>
    </row>
    <row r="12934" spans="1:10" x14ac:dyDescent="0.15">
      <c r="A12934" t="s">
        <v>16294</v>
      </c>
      <c r="B12934" t="s">
        <v>2653</v>
      </c>
      <c r="C12934" t="s">
        <v>96</v>
      </c>
      <c r="D12934" t="s">
        <v>75</v>
      </c>
      <c r="E12934">
        <v>1</v>
      </c>
      <c r="F12934" s="8">
        <f>VLOOKUP(C12934,Products!$A$2:$E$20,5,TRUE)</f>
        <v>79.95</v>
      </c>
      <c r="G12934" s="8">
        <f t="shared" si="404"/>
        <v>79.95</v>
      </c>
      <c r="H12934" s="8">
        <f>VLOOKUP(C12934,Products!$A$2:$F$20,6,TRUE)</f>
        <v>27.950000000000003</v>
      </c>
      <c r="I12934" s="8">
        <f t="shared" si="405"/>
        <v>27.950000000000003</v>
      </c>
      <c r="J12934" s="42">
        <f>VLOOKUP(B12934,Invoices!A:I,9,TRUE)</f>
        <v>2022</v>
      </c>
    </row>
    <row r="12935" spans="1:10" x14ac:dyDescent="0.15">
      <c r="A12935" t="s">
        <v>16295</v>
      </c>
      <c r="B12935" t="s">
        <v>2653</v>
      </c>
      <c r="C12935" t="s">
        <v>102</v>
      </c>
      <c r="D12935" t="s">
        <v>83</v>
      </c>
      <c r="E12935">
        <v>1</v>
      </c>
      <c r="F12935" s="8">
        <f>VLOOKUP(C12935,Products!$A$2:$E$20,5,TRUE)</f>
        <v>29.95</v>
      </c>
      <c r="G12935" s="8">
        <f t="shared" si="404"/>
        <v>29.95</v>
      </c>
      <c r="H12935" s="8">
        <f>VLOOKUP(C12935,Products!$A$2:$F$20,6,TRUE)</f>
        <v>15</v>
      </c>
      <c r="I12935" s="8">
        <f t="shared" si="405"/>
        <v>15</v>
      </c>
      <c r="J12935" s="42">
        <f>VLOOKUP(B12935,Invoices!A:I,9,TRUE)</f>
        <v>2022</v>
      </c>
    </row>
    <row r="12936" spans="1:10" x14ac:dyDescent="0.15">
      <c r="A12936" t="s">
        <v>16296</v>
      </c>
      <c r="B12936" t="s">
        <v>2653</v>
      </c>
      <c r="C12936" t="s">
        <v>100</v>
      </c>
      <c r="D12936" t="s">
        <v>78</v>
      </c>
      <c r="E12936">
        <v>2</v>
      </c>
      <c r="F12936" s="8">
        <f>VLOOKUP(C12936,Products!$A$2:$E$20,5,TRUE)</f>
        <v>49.95</v>
      </c>
      <c r="G12936" s="8">
        <f t="shared" si="404"/>
        <v>99.9</v>
      </c>
      <c r="H12936" s="8">
        <f>VLOOKUP(C12936,Products!$A$2:$F$20,6,TRUE)</f>
        <v>19.950000000000003</v>
      </c>
      <c r="I12936" s="8">
        <f t="shared" si="405"/>
        <v>39.900000000000006</v>
      </c>
      <c r="J12936" s="42">
        <f>VLOOKUP(B12936,Invoices!A:I,9,TRUE)</f>
        <v>2022</v>
      </c>
    </row>
    <row r="12937" spans="1:10" x14ac:dyDescent="0.15">
      <c r="A12937" t="s">
        <v>16297</v>
      </c>
      <c r="B12937" t="s">
        <v>2654</v>
      </c>
      <c r="C12937" t="s">
        <v>96</v>
      </c>
      <c r="D12937" t="s">
        <v>75</v>
      </c>
      <c r="E12937">
        <v>1</v>
      </c>
      <c r="F12937" s="8">
        <f>VLOOKUP(C12937,Products!$A$2:$E$20,5,TRUE)</f>
        <v>79.95</v>
      </c>
      <c r="G12937" s="8">
        <f t="shared" si="404"/>
        <v>79.95</v>
      </c>
      <c r="H12937" s="8">
        <f>VLOOKUP(C12937,Products!$A$2:$F$20,6,TRUE)</f>
        <v>27.950000000000003</v>
      </c>
      <c r="I12937" s="8">
        <f t="shared" si="405"/>
        <v>27.950000000000003</v>
      </c>
      <c r="J12937" s="42">
        <f>VLOOKUP(B12937,Invoices!A:I,9,TRUE)</f>
        <v>2022</v>
      </c>
    </row>
    <row r="12938" spans="1:10" x14ac:dyDescent="0.15">
      <c r="A12938" t="s">
        <v>16298</v>
      </c>
      <c r="B12938" t="s">
        <v>2654</v>
      </c>
      <c r="C12938" t="s">
        <v>99</v>
      </c>
      <c r="D12938" t="s">
        <v>84</v>
      </c>
      <c r="E12938">
        <v>12</v>
      </c>
      <c r="F12938" s="8">
        <f>VLOOKUP(C12938,Products!$A$2:$E$20,5,TRUE)</f>
        <v>3.5</v>
      </c>
      <c r="G12938" s="8">
        <f t="shared" si="404"/>
        <v>42</v>
      </c>
      <c r="H12938" s="8">
        <f>VLOOKUP(C12938,Products!$A$2:$F$20,6,TRUE)</f>
        <v>0.54999999999999982</v>
      </c>
      <c r="I12938" s="8">
        <f t="shared" si="405"/>
        <v>6.5999999999999979</v>
      </c>
      <c r="J12938" s="42">
        <f>VLOOKUP(B12938,Invoices!A:I,9,TRUE)</f>
        <v>2022</v>
      </c>
    </row>
    <row r="12939" spans="1:10" x14ac:dyDescent="0.15">
      <c r="A12939" t="s">
        <v>16299</v>
      </c>
      <c r="B12939" t="s">
        <v>2654</v>
      </c>
      <c r="C12939" t="s">
        <v>103</v>
      </c>
      <c r="D12939" t="s">
        <v>77</v>
      </c>
      <c r="E12939">
        <v>12</v>
      </c>
      <c r="F12939" s="8">
        <f>VLOOKUP(C12939,Products!$A$2:$E$20,5,TRUE)</f>
        <v>8.9499999999999993</v>
      </c>
      <c r="G12939" s="8">
        <f t="shared" si="404"/>
        <v>107.39999999999999</v>
      </c>
      <c r="H12939" s="8">
        <f>VLOOKUP(C12939,Products!$A$2:$F$20,6,TRUE)</f>
        <v>3.1999999999999993</v>
      </c>
      <c r="I12939" s="8">
        <f t="shared" si="405"/>
        <v>38.399999999999991</v>
      </c>
      <c r="J12939" s="42">
        <f>VLOOKUP(B12939,Invoices!A:I,9,TRUE)</f>
        <v>2022</v>
      </c>
    </row>
    <row r="12940" spans="1:10" x14ac:dyDescent="0.15">
      <c r="A12940" t="s">
        <v>16300</v>
      </c>
      <c r="B12940" t="s">
        <v>2654</v>
      </c>
      <c r="C12940" t="s">
        <v>96</v>
      </c>
      <c r="D12940" t="s">
        <v>75</v>
      </c>
      <c r="E12940">
        <v>10</v>
      </c>
      <c r="F12940" s="8">
        <f>VLOOKUP(C12940,Products!$A$2:$E$20,5,TRUE)</f>
        <v>79.95</v>
      </c>
      <c r="G12940" s="8">
        <f t="shared" si="404"/>
        <v>799.5</v>
      </c>
      <c r="H12940" s="8">
        <f>VLOOKUP(C12940,Products!$A$2:$F$20,6,TRUE)</f>
        <v>27.950000000000003</v>
      </c>
      <c r="I12940" s="8">
        <f t="shared" si="405"/>
        <v>279.5</v>
      </c>
      <c r="J12940" s="42">
        <f>VLOOKUP(B12940,Invoices!A:I,9,TRUE)</f>
        <v>2022</v>
      </c>
    </row>
    <row r="12941" spans="1:10" x14ac:dyDescent="0.15">
      <c r="A12941" t="s">
        <v>16301</v>
      </c>
      <c r="B12941" t="s">
        <v>2654</v>
      </c>
      <c r="C12941" t="s">
        <v>98</v>
      </c>
      <c r="D12941" t="s">
        <v>79</v>
      </c>
      <c r="E12941">
        <v>10</v>
      </c>
      <c r="F12941" s="8">
        <f>VLOOKUP(C12941,Products!$A$2:$E$20,5,TRUE)</f>
        <v>14.95</v>
      </c>
      <c r="G12941" s="8">
        <f t="shared" si="404"/>
        <v>149.5</v>
      </c>
      <c r="H12941" s="8">
        <f>VLOOKUP(C12941,Products!$A$2:$F$20,6,TRUE)</f>
        <v>3.0499999999999989</v>
      </c>
      <c r="I12941" s="8">
        <f t="shared" si="405"/>
        <v>30.499999999999989</v>
      </c>
      <c r="J12941" s="42">
        <f>VLOOKUP(B12941,Invoices!A:I,9,TRUE)</f>
        <v>2022</v>
      </c>
    </row>
    <row r="12942" spans="1:10" x14ac:dyDescent="0.15">
      <c r="A12942" t="s">
        <v>16302</v>
      </c>
      <c r="B12942" t="s">
        <v>2654</v>
      </c>
      <c r="C12942" t="s">
        <v>93</v>
      </c>
      <c r="D12942" t="s">
        <v>76</v>
      </c>
      <c r="E12942">
        <v>4</v>
      </c>
      <c r="F12942" s="8">
        <f>VLOOKUP(C12942,Products!$A$2:$E$20,5,TRUE)</f>
        <v>9.9499999999999993</v>
      </c>
      <c r="G12942" s="8">
        <f t="shared" si="404"/>
        <v>39.799999999999997</v>
      </c>
      <c r="H12942" s="8">
        <f>VLOOKUP(C12942,Products!$A$2:$F$20,6,TRUE)</f>
        <v>1.9499999999999993</v>
      </c>
      <c r="I12942" s="8">
        <f t="shared" si="405"/>
        <v>7.7999999999999972</v>
      </c>
      <c r="J12942" s="42">
        <f>VLOOKUP(B12942,Invoices!A:I,9,TRUE)</f>
        <v>2022</v>
      </c>
    </row>
    <row r="12943" spans="1:10" x14ac:dyDescent="0.15">
      <c r="A12943" t="s">
        <v>16303</v>
      </c>
      <c r="B12943" t="s">
        <v>2654</v>
      </c>
      <c r="C12943" t="s">
        <v>92</v>
      </c>
      <c r="D12943" t="s">
        <v>82</v>
      </c>
      <c r="E12943">
        <v>5</v>
      </c>
      <c r="F12943" s="8">
        <f>VLOOKUP(C12943,Products!$A$2:$E$20,5,TRUE)</f>
        <v>19.95</v>
      </c>
      <c r="G12943" s="8">
        <f t="shared" si="404"/>
        <v>99.75</v>
      </c>
      <c r="H12943" s="8">
        <f>VLOOKUP(C12943,Products!$A$2:$F$20,6,TRUE)</f>
        <v>7.4499999999999993</v>
      </c>
      <c r="I12943" s="8">
        <f t="shared" si="405"/>
        <v>37.25</v>
      </c>
      <c r="J12943" s="42">
        <f>VLOOKUP(B12943,Invoices!A:I,9,TRUE)</f>
        <v>2022</v>
      </c>
    </row>
    <row r="12944" spans="1:10" x14ac:dyDescent="0.15">
      <c r="A12944" t="s">
        <v>16304</v>
      </c>
      <c r="B12944" t="s">
        <v>2654</v>
      </c>
      <c r="C12944" t="s">
        <v>94</v>
      </c>
      <c r="D12944" t="s">
        <v>86</v>
      </c>
      <c r="E12944">
        <v>1</v>
      </c>
      <c r="F12944" s="8">
        <f>VLOOKUP(C12944,Products!$A$2:$E$20,5,TRUE)</f>
        <v>3.5</v>
      </c>
      <c r="G12944" s="8">
        <f t="shared" si="404"/>
        <v>3.5</v>
      </c>
      <c r="H12944" s="8">
        <f>VLOOKUP(C12944,Products!$A$2:$F$20,6,TRUE)</f>
        <v>0.54999999999999982</v>
      </c>
      <c r="I12944" s="8">
        <f t="shared" si="405"/>
        <v>0.54999999999999982</v>
      </c>
      <c r="J12944" s="42">
        <f>VLOOKUP(B12944,Invoices!A:I,9,TRUE)</f>
        <v>2022</v>
      </c>
    </row>
    <row r="12945" spans="1:10" x14ac:dyDescent="0.15">
      <c r="A12945" t="s">
        <v>16305</v>
      </c>
      <c r="B12945" t="s">
        <v>2654</v>
      </c>
      <c r="C12945" t="s">
        <v>91</v>
      </c>
      <c r="D12945" t="s">
        <v>70</v>
      </c>
      <c r="E12945">
        <v>5</v>
      </c>
      <c r="F12945" s="8">
        <f>VLOOKUP(C12945,Products!$A$2:$E$20,5,TRUE)</f>
        <v>49.95</v>
      </c>
      <c r="G12945" s="8">
        <f t="shared" si="404"/>
        <v>249.75</v>
      </c>
      <c r="H12945" s="8">
        <f>VLOOKUP(C12945,Products!$A$2:$F$20,6,TRUE)</f>
        <v>21.200000000000003</v>
      </c>
      <c r="I12945" s="8">
        <f t="shared" si="405"/>
        <v>106.00000000000001</v>
      </c>
      <c r="J12945" s="42">
        <f>VLOOKUP(B12945,Invoices!A:I,9,TRUE)</f>
        <v>2022</v>
      </c>
    </row>
    <row r="12946" spans="1:10" x14ac:dyDescent="0.15">
      <c r="A12946" t="s">
        <v>16306</v>
      </c>
      <c r="B12946" t="s">
        <v>2654</v>
      </c>
      <c r="C12946" t="s">
        <v>102</v>
      </c>
      <c r="D12946" t="s">
        <v>83</v>
      </c>
      <c r="E12946">
        <v>24</v>
      </c>
      <c r="F12946" s="8">
        <f>VLOOKUP(C12946,Products!$A$2:$E$20,5,TRUE)</f>
        <v>29.95</v>
      </c>
      <c r="G12946" s="8">
        <f t="shared" si="404"/>
        <v>718.8</v>
      </c>
      <c r="H12946" s="8">
        <f>VLOOKUP(C12946,Products!$A$2:$F$20,6,TRUE)</f>
        <v>15</v>
      </c>
      <c r="I12946" s="8">
        <f t="shared" si="405"/>
        <v>360</v>
      </c>
      <c r="J12946" s="42">
        <f>VLOOKUP(B12946,Invoices!A:I,9,TRUE)</f>
        <v>2022</v>
      </c>
    </row>
    <row r="12947" spans="1:10" x14ac:dyDescent="0.15">
      <c r="A12947" t="s">
        <v>16307</v>
      </c>
      <c r="B12947" t="s">
        <v>2654</v>
      </c>
      <c r="C12947" t="s">
        <v>104</v>
      </c>
      <c r="D12947" t="s">
        <v>71</v>
      </c>
      <c r="E12947">
        <v>24</v>
      </c>
      <c r="F12947" s="8">
        <f>VLOOKUP(C12947,Products!$A$2:$E$20,5,TRUE)</f>
        <v>2.95</v>
      </c>
      <c r="G12947" s="8">
        <f t="shared" si="404"/>
        <v>70.800000000000011</v>
      </c>
      <c r="H12947" s="8">
        <f>VLOOKUP(C12947,Products!$A$2:$F$20,6,TRUE)</f>
        <v>1.1500000000000001</v>
      </c>
      <c r="I12947" s="8">
        <f t="shared" si="405"/>
        <v>27.6</v>
      </c>
      <c r="J12947" s="42">
        <f>VLOOKUP(B12947,Invoices!A:I,9,TRUE)</f>
        <v>2022</v>
      </c>
    </row>
    <row r="12948" spans="1:10" x14ac:dyDescent="0.15">
      <c r="A12948" t="s">
        <v>16308</v>
      </c>
      <c r="B12948" t="s">
        <v>2654</v>
      </c>
      <c r="C12948" t="s">
        <v>90</v>
      </c>
      <c r="D12948" t="s">
        <v>72</v>
      </c>
      <c r="E12948">
        <v>15</v>
      </c>
      <c r="F12948" s="8">
        <f>VLOOKUP(C12948,Products!$A$2:$E$20,5,TRUE)</f>
        <v>8.9499999999999993</v>
      </c>
      <c r="G12948" s="8">
        <f t="shared" si="404"/>
        <v>134.25</v>
      </c>
      <c r="H12948" s="8">
        <f>VLOOKUP(C12948,Products!$A$2:$F$20,6,TRUE)</f>
        <v>5.6999999999999993</v>
      </c>
      <c r="I12948" s="8">
        <f t="shared" si="405"/>
        <v>85.499999999999986</v>
      </c>
      <c r="J12948" s="42">
        <f>VLOOKUP(B12948,Invoices!A:I,9,TRUE)</f>
        <v>2022</v>
      </c>
    </row>
    <row r="12949" spans="1:10" x14ac:dyDescent="0.15">
      <c r="A12949" t="s">
        <v>16309</v>
      </c>
      <c r="B12949" t="s">
        <v>2654</v>
      </c>
      <c r="C12949" t="s">
        <v>88</v>
      </c>
      <c r="D12949" t="s">
        <v>85</v>
      </c>
      <c r="E12949">
        <v>7</v>
      </c>
      <c r="F12949" s="8">
        <f>VLOOKUP(C12949,Products!$A$2:$E$20,5,TRUE)</f>
        <v>8.9499999999999993</v>
      </c>
      <c r="G12949" s="8">
        <f t="shared" si="404"/>
        <v>62.649999999999991</v>
      </c>
      <c r="H12949" s="8">
        <f>VLOOKUP(C12949,Products!$A$2:$F$20,6,TRUE)</f>
        <v>5.6999999999999993</v>
      </c>
      <c r="I12949" s="8">
        <f t="shared" si="405"/>
        <v>39.899999999999991</v>
      </c>
      <c r="J12949" s="42">
        <f>VLOOKUP(B12949,Invoices!A:I,9,TRUE)</f>
        <v>2022</v>
      </c>
    </row>
    <row r="12950" spans="1:10" x14ac:dyDescent="0.15">
      <c r="A12950" t="s">
        <v>16310</v>
      </c>
      <c r="B12950" t="s">
        <v>2654</v>
      </c>
      <c r="C12950" t="s">
        <v>97</v>
      </c>
      <c r="D12950" t="s">
        <v>74</v>
      </c>
      <c r="E12950">
        <v>5</v>
      </c>
      <c r="F12950" s="8">
        <f>VLOOKUP(C12950,Products!$A$2:$E$20,5,TRUE)</f>
        <v>1.5</v>
      </c>
      <c r="G12950" s="8">
        <f t="shared" si="404"/>
        <v>7.5</v>
      </c>
      <c r="H12950" s="8">
        <f>VLOOKUP(C12950,Products!$A$2:$F$20,6,TRUE)</f>
        <v>0.5</v>
      </c>
      <c r="I12950" s="8">
        <f t="shared" si="405"/>
        <v>2.5</v>
      </c>
      <c r="J12950" s="42">
        <f>VLOOKUP(B12950,Invoices!A:I,9,TRUE)</f>
        <v>2022</v>
      </c>
    </row>
    <row r="12951" spans="1:10" x14ac:dyDescent="0.15">
      <c r="A12951" t="s">
        <v>16311</v>
      </c>
      <c r="B12951" t="s">
        <v>2654</v>
      </c>
      <c r="C12951" t="s">
        <v>95</v>
      </c>
      <c r="D12951" t="s">
        <v>73</v>
      </c>
      <c r="E12951">
        <v>1</v>
      </c>
      <c r="F12951" s="8">
        <f>VLOOKUP(C12951,Products!$A$2:$E$20,5,TRUE)</f>
        <v>12.95</v>
      </c>
      <c r="G12951" s="8">
        <f t="shared" si="404"/>
        <v>12.95</v>
      </c>
      <c r="H12951" s="8">
        <f>VLOOKUP(C12951,Products!$A$2:$F$20,6,TRUE)</f>
        <v>4.1999999999999993</v>
      </c>
      <c r="I12951" s="8">
        <f t="shared" si="405"/>
        <v>4.1999999999999993</v>
      </c>
      <c r="J12951" s="42">
        <f>VLOOKUP(B12951,Invoices!A:I,9,TRUE)</f>
        <v>2022</v>
      </c>
    </row>
    <row r="12952" spans="1:10" x14ac:dyDescent="0.15">
      <c r="A12952" t="s">
        <v>16312</v>
      </c>
      <c r="B12952" t="s">
        <v>2654</v>
      </c>
      <c r="C12952" t="s">
        <v>101</v>
      </c>
      <c r="D12952" t="s">
        <v>69</v>
      </c>
      <c r="E12952">
        <v>3</v>
      </c>
      <c r="F12952" s="8">
        <f>VLOOKUP(C12952,Products!$A$2:$E$20,5,TRUE)</f>
        <v>129.94999999999999</v>
      </c>
      <c r="G12952" s="8">
        <f t="shared" si="404"/>
        <v>389.84999999999997</v>
      </c>
      <c r="H12952" s="8">
        <f>VLOOKUP(C12952,Products!$A$2:$F$20,6,TRUE)</f>
        <v>40.449999999999989</v>
      </c>
      <c r="I12952" s="8">
        <f t="shared" si="405"/>
        <v>121.34999999999997</v>
      </c>
      <c r="J12952" s="42">
        <f>VLOOKUP(B12952,Invoices!A:I,9,TRUE)</f>
        <v>2022</v>
      </c>
    </row>
    <row r="12953" spans="1:10" x14ac:dyDescent="0.15">
      <c r="A12953" t="s">
        <v>16313</v>
      </c>
      <c r="B12953" t="s">
        <v>2654</v>
      </c>
      <c r="C12953" t="s">
        <v>87</v>
      </c>
      <c r="D12953" t="s">
        <v>68</v>
      </c>
      <c r="E12953">
        <v>5</v>
      </c>
      <c r="F12953" s="8">
        <f>VLOOKUP(C12953,Products!$A$2:$E$20,5,TRUE)</f>
        <v>19.95</v>
      </c>
      <c r="G12953" s="8">
        <f t="shared" si="404"/>
        <v>99.75</v>
      </c>
      <c r="H12953" s="8">
        <f>VLOOKUP(C12953,Products!$A$2:$F$20,6,TRUE)</f>
        <v>7.4499999999999993</v>
      </c>
      <c r="I12953" s="8">
        <f t="shared" si="405"/>
        <v>37.25</v>
      </c>
      <c r="J12953" s="42">
        <f>VLOOKUP(B12953,Invoices!A:I,9,TRUE)</f>
        <v>2022</v>
      </c>
    </row>
    <row r="12954" spans="1:10" x14ac:dyDescent="0.15">
      <c r="A12954" t="s">
        <v>16314</v>
      </c>
      <c r="B12954" t="s">
        <v>2654</v>
      </c>
      <c r="C12954" t="s">
        <v>105</v>
      </c>
      <c r="D12954" t="s">
        <v>81</v>
      </c>
      <c r="E12954">
        <v>50</v>
      </c>
      <c r="F12954" s="8">
        <f>VLOOKUP(C12954,Products!$A$2:$E$20,5,TRUE)</f>
        <v>8.9499999999999993</v>
      </c>
      <c r="G12954" s="8">
        <f t="shared" si="404"/>
        <v>447.49999999999994</v>
      </c>
      <c r="H12954" s="8">
        <f>VLOOKUP(C12954,Products!$A$2:$F$20,6,TRUE)</f>
        <v>3.1999999999999993</v>
      </c>
      <c r="I12954" s="8">
        <f t="shared" si="405"/>
        <v>159.99999999999997</v>
      </c>
      <c r="J12954" s="42">
        <f>VLOOKUP(B12954,Invoices!A:I,9,TRUE)</f>
        <v>2022</v>
      </c>
    </row>
    <row r="12955" spans="1:10" x14ac:dyDescent="0.15">
      <c r="A12955" t="s">
        <v>16315</v>
      </c>
      <c r="B12955" t="s">
        <v>2654</v>
      </c>
      <c r="C12955" t="s">
        <v>89</v>
      </c>
      <c r="D12955" t="s">
        <v>80</v>
      </c>
      <c r="E12955">
        <v>3</v>
      </c>
      <c r="F12955" s="8">
        <f>VLOOKUP(C12955,Products!$A$2:$E$20,5,TRUE)</f>
        <v>15.95</v>
      </c>
      <c r="G12955" s="8">
        <f t="shared" si="404"/>
        <v>47.849999999999994</v>
      </c>
      <c r="H12955" s="8">
        <f>VLOOKUP(C12955,Products!$A$2:$F$20,6,TRUE)</f>
        <v>6</v>
      </c>
      <c r="I12955" s="8">
        <f t="shared" si="405"/>
        <v>18</v>
      </c>
      <c r="J12955" s="42">
        <f>VLOOKUP(B12955,Invoices!A:I,9,TRUE)</f>
        <v>2022</v>
      </c>
    </row>
    <row r="12956" spans="1:10" x14ac:dyDescent="0.15">
      <c r="A12956" t="s">
        <v>16316</v>
      </c>
      <c r="B12956" t="s">
        <v>2655</v>
      </c>
      <c r="C12956" t="s">
        <v>101</v>
      </c>
      <c r="D12956" t="s">
        <v>69</v>
      </c>
      <c r="E12956">
        <v>100</v>
      </c>
      <c r="F12956" s="8">
        <f>VLOOKUP(C12956,Products!$A$2:$E$20,5,TRUE)</f>
        <v>129.94999999999999</v>
      </c>
      <c r="G12956" s="8">
        <f t="shared" si="404"/>
        <v>12994.999999999998</v>
      </c>
      <c r="H12956" s="8">
        <f>VLOOKUP(C12956,Products!$A$2:$F$20,6,TRUE)</f>
        <v>40.449999999999989</v>
      </c>
      <c r="I12956" s="8">
        <f t="shared" si="405"/>
        <v>4044.9999999999991</v>
      </c>
      <c r="J12956" s="42">
        <f>VLOOKUP(B12956,Invoices!A:I,9,TRUE)</f>
        <v>2022</v>
      </c>
    </row>
    <row r="12957" spans="1:10" x14ac:dyDescent="0.15">
      <c r="A12957" t="s">
        <v>16317</v>
      </c>
      <c r="B12957" t="s">
        <v>2656</v>
      </c>
      <c r="C12957" t="s">
        <v>104</v>
      </c>
      <c r="D12957" t="s">
        <v>71</v>
      </c>
      <c r="E12957">
        <v>10</v>
      </c>
      <c r="F12957" s="8">
        <f>VLOOKUP(C12957,Products!$A$2:$E$20,5,TRUE)</f>
        <v>2.95</v>
      </c>
      <c r="G12957" s="8">
        <f t="shared" si="404"/>
        <v>29.5</v>
      </c>
      <c r="H12957" s="8">
        <f>VLOOKUP(C12957,Products!$A$2:$F$20,6,TRUE)</f>
        <v>1.1500000000000001</v>
      </c>
      <c r="I12957" s="8">
        <f t="shared" si="405"/>
        <v>11.500000000000002</v>
      </c>
      <c r="J12957" s="42">
        <f>VLOOKUP(B12957,Invoices!A:I,9,TRUE)</f>
        <v>2022</v>
      </c>
    </row>
    <row r="12958" spans="1:10" x14ac:dyDescent="0.15">
      <c r="A12958" t="s">
        <v>16318</v>
      </c>
      <c r="B12958" t="s">
        <v>2657</v>
      </c>
      <c r="C12958" t="s">
        <v>100</v>
      </c>
      <c r="D12958" t="s">
        <v>78</v>
      </c>
      <c r="E12958">
        <v>1</v>
      </c>
      <c r="F12958" s="8">
        <f>VLOOKUP(C12958,Products!$A$2:$E$20,5,TRUE)</f>
        <v>49.95</v>
      </c>
      <c r="G12958" s="8">
        <f t="shared" si="404"/>
        <v>49.95</v>
      </c>
      <c r="H12958" s="8">
        <f>VLOOKUP(C12958,Products!$A$2:$F$20,6,TRUE)</f>
        <v>19.950000000000003</v>
      </c>
      <c r="I12958" s="8">
        <f t="shared" si="405"/>
        <v>19.950000000000003</v>
      </c>
      <c r="J12958" s="42">
        <f>VLOOKUP(B12958,Invoices!A:I,9,TRUE)</f>
        <v>2022</v>
      </c>
    </row>
    <row r="12959" spans="1:10" x14ac:dyDescent="0.15">
      <c r="A12959" t="s">
        <v>16319</v>
      </c>
      <c r="B12959" t="s">
        <v>2657</v>
      </c>
      <c r="C12959" t="s">
        <v>101</v>
      </c>
      <c r="D12959" t="s">
        <v>69</v>
      </c>
      <c r="E12959">
        <v>30</v>
      </c>
      <c r="F12959" s="8">
        <f>VLOOKUP(C12959,Products!$A$2:$E$20,5,TRUE)</f>
        <v>129.94999999999999</v>
      </c>
      <c r="G12959" s="8">
        <f t="shared" si="404"/>
        <v>3898.4999999999995</v>
      </c>
      <c r="H12959" s="8">
        <f>VLOOKUP(C12959,Products!$A$2:$F$20,6,TRUE)</f>
        <v>40.449999999999989</v>
      </c>
      <c r="I12959" s="8">
        <f t="shared" si="405"/>
        <v>1213.4999999999995</v>
      </c>
      <c r="J12959" s="42">
        <f>VLOOKUP(B12959,Invoices!A:I,9,TRUE)</f>
        <v>2022</v>
      </c>
    </row>
    <row r="12960" spans="1:10" x14ac:dyDescent="0.15">
      <c r="A12960" t="s">
        <v>16320</v>
      </c>
      <c r="B12960" t="s">
        <v>2658</v>
      </c>
      <c r="C12960" t="s">
        <v>102</v>
      </c>
      <c r="D12960" t="s">
        <v>83</v>
      </c>
      <c r="E12960">
        <v>1</v>
      </c>
      <c r="F12960" s="8">
        <f>VLOOKUP(C12960,Products!$A$2:$E$20,5,TRUE)</f>
        <v>29.95</v>
      </c>
      <c r="G12960" s="8">
        <f t="shared" si="404"/>
        <v>29.95</v>
      </c>
      <c r="H12960" s="8">
        <f>VLOOKUP(C12960,Products!$A$2:$F$20,6,TRUE)</f>
        <v>15</v>
      </c>
      <c r="I12960" s="8">
        <f t="shared" si="405"/>
        <v>15</v>
      </c>
      <c r="J12960" s="42">
        <f>VLOOKUP(B12960,Invoices!A:I,9,TRUE)</f>
        <v>2022</v>
      </c>
    </row>
    <row r="12961" spans="1:10" x14ac:dyDescent="0.15">
      <c r="A12961" t="s">
        <v>16321</v>
      </c>
      <c r="B12961" t="s">
        <v>2658</v>
      </c>
      <c r="C12961" t="s">
        <v>98</v>
      </c>
      <c r="D12961" t="s">
        <v>79</v>
      </c>
      <c r="E12961">
        <v>1</v>
      </c>
      <c r="F12961" s="8">
        <f>VLOOKUP(C12961,Products!$A$2:$E$20,5,TRUE)</f>
        <v>14.95</v>
      </c>
      <c r="G12961" s="8">
        <f t="shared" si="404"/>
        <v>14.95</v>
      </c>
      <c r="H12961" s="8">
        <f>VLOOKUP(C12961,Products!$A$2:$F$20,6,TRUE)</f>
        <v>3.0499999999999989</v>
      </c>
      <c r="I12961" s="8">
        <f t="shared" si="405"/>
        <v>3.0499999999999989</v>
      </c>
      <c r="J12961" s="42">
        <f>VLOOKUP(B12961,Invoices!A:I,9,TRUE)</f>
        <v>2022</v>
      </c>
    </row>
    <row r="12962" spans="1:10" x14ac:dyDescent="0.15">
      <c r="A12962" t="s">
        <v>16322</v>
      </c>
      <c r="B12962" t="s">
        <v>2659</v>
      </c>
      <c r="C12962" t="s">
        <v>102</v>
      </c>
      <c r="D12962" t="s">
        <v>83</v>
      </c>
      <c r="E12962">
        <v>1</v>
      </c>
      <c r="F12962" s="8">
        <f>VLOOKUP(C12962,Products!$A$2:$E$20,5,TRUE)</f>
        <v>29.95</v>
      </c>
      <c r="G12962" s="8">
        <f t="shared" si="404"/>
        <v>29.95</v>
      </c>
      <c r="H12962" s="8">
        <f>VLOOKUP(C12962,Products!$A$2:$F$20,6,TRUE)</f>
        <v>15</v>
      </c>
      <c r="I12962" s="8">
        <f t="shared" si="405"/>
        <v>15</v>
      </c>
      <c r="J12962" s="42">
        <f>VLOOKUP(B12962,Invoices!A:I,9,TRUE)</f>
        <v>2022</v>
      </c>
    </row>
    <row r="12963" spans="1:10" x14ac:dyDescent="0.15">
      <c r="A12963" t="s">
        <v>16323</v>
      </c>
      <c r="B12963" t="s">
        <v>2659</v>
      </c>
      <c r="C12963" t="s">
        <v>100</v>
      </c>
      <c r="D12963" t="s">
        <v>78</v>
      </c>
      <c r="E12963">
        <v>1</v>
      </c>
      <c r="F12963" s="8">
        <f>VLOOKUP(C12963,Products!$A$2:$E$20,5,TRUE)</f>
        <v>49.95</v>
      </c>
      <c r="G12963" s="8">
        <f t="shared" si="404"/>
        <v>49.95</v>
      </c>
      <c r="H12963" s="8">
        <f>VLOOKUP(C12963,Products!$A$2:$F$20,6,TRUE)</f>
        <v>19.950000000000003</v>
      </c>
      <c r="I12963" s="8">
        <f t="shared" si="405"/>
        <v>19.950000000000003</v>
      </c>
      <c r="J12963" s="42">
        <f>VLOOKUP(B12963,Invoices!A:I,9,TRUE)</f>
        <v>2022</v>
      </c>
    </row>
    <row r="12964" spans="1:10" x14ac:dyDescent="0.15">
      <c r="A12964" t="s">
        <v>16324</v>
      </c>
      <c r="B12964" t="s">
        <v>2659</v>
      </c>
      <c r="C12964" t="s">
        <v>93</v>
      </c>
      <c r="D12964" t="s">
        <v>76</v>
      </c>
      <c r="E12964">
        <v>1</v>
      </c>
      <c r="F12964" s="8">
        <f>VLOOKUP(C12964,Products!$A$2:$E$20,5,TRUE)</f>
        <v>9.9499999999999993</v>
      </c>
      <c r="G12964" s="8">
        <f t="shared" si="404"/>
        <v>9.9499999999999993</v>
      </c>
      <c r="H12964" s="8">
        <f>VLOOKUP(C12964,Products!$A$2:$F$20,6,TRUE)</f>
        <v>1.9499999999999993</v>
      </c>
      <c r="I12964" s="8">
        <f t="shared" si="405"/>
        <v>1.9499999999999993</v>
      </c>
      <c r="J12964" s="42">
        <f>VLOOKUP(B12964,Invoices!A:I,9,TRUE)</f>
        <v>2022</v>
      </c>
    </row>
    <row r="12965" spans="1:10" x14ac:dyDescent="0.15">
      <c r="A12965" t="s">
        <v>16325</v>
      </c>
      <c r="B12965" t="s">
        <v>2660</v>
      </c>
      <c r="C12965" t="s">
        <v>92</v>
      </c>
      <c r="D12965" t="s">
        <v>82</v>
      </c>
      <c r="E12965">
        <v>4</v>
      </c>
      <c r="F12965" s="8">
        <f>VLOOKUP(C12965,Products!$A$2:$E$20,5,TRUE)</f>
        <v>19.95</v>
      </c>
      <c r="G12965" s="8">
        <f t="shared" si="404"/>
        <v>79.8</v>
      </c>
      <c r="H12965" s="8">
        <f>VLOOKUP(C12965,Products!$A$2:$F$20,6,TRUE)</f>
        <v>7.4499999999999993</v>
      </c>
      <c r="I12965" s="8">
        <f t="shared" si="405"/>
        <v>29.799999999999997</v>
      </c>
      <c r="J12965" s="42">
        <f>VLOOKUP(B12965,Invoices!A:I,9,TRUE)</f>
        <v>2022</v>
      </c>
    </row>
    <row r="12966" spans="1:10" x14ac:dyDescent="0.15">
      <c r="A12966" t="s">
        <v>16326</v>
      </c>
      <c r="B12966" t="s">
        <v>2660</v>
      </c>
      <c r="C12966" t="s">
        <v>94</v>
      </c>
      <c r="D12966" t="s">
        <v>86</v>
      </c>
      <c r="E12966">
        <v>10</v>
      </c>
      <c r="F12966" s="8">
        <f>VLOOKUP(C12966,Products!$A$2:$E$20,5,TRUE)</f>
        <v>3.5</v>
      </c>
      <c r="G12966" s="8">
        <f t="shared" si="404"/>
        <v>35</v>
      </c>
      <c r="H12966" s="8">
        <f>VLOOKUP(C12966,Products!$A$2:$F$20,6,TRUE)</f>
        <v>0.54999999999999982</v>
      </c>
      <c r="I12966" s="8">
        <f t="shared" si="405"/>
        <v>5.4999999999999982</v>
      </c>
      <c r="J12966" s="42">
        <f>VLOOKUP(B12966,Invoices!A:I,9,TRUE)</f>
        <v>2022</v>
      </c>
    </row>
    <row r="12967" spans="1:10" x14ac:dyDescent="0.15">
      <c r="A12967" t="s">
        <v>16327</v>
      </c>
      <c r="B12967" t="s">
        <v>2660</v>
      </c>
      <c r="C12967" t="s">
        <v>90</v>
      </c>
      <c r="D12967" t="s">
        <v>72</v>
      </c>
      <c r="E12967">
        <v>2</v>
      </c>
      <c r="F12967" s="8">
        <f>VLOOKUP(C12967,Products!$A$2:$E$20,5,TRUE)</f>
        <v>8.9499999999999993</v>
      </c>
      <c r="G12967" s="8">
        <f t="shared" si="404"/>
        <v>17.899999999999999</v>
      </c>
      <c r="H12967" s="8">
        <f>VLOOKUP(C12967,Products!$A$2:$F$20,6,TRUE)</f>
        <v>5.6999999999999993</v>
      </c>
      <c r="I12967" s="8">
        <f t="shared" si="405"/>
        <v>11.399999999999999</v>
      </c>
      <c r="J12967" s="42">
        <f>VLOOKUP(B12967,Invoices!A:I,9,TRUE)</f>
        <v>2022</v>
      </c>
    </row>
    <row r="12968" spans="1:10" x14ac:dyDescent="0.15">
      <c r="A12968" t="s">
        <v>16328</v>
      </c>
      <c r="B12968" t="s">
        <v>2660</v>
      </c>
      <c r="C12968" t="s">
        <v>89</v>
      </c>
      <c r="D12968" t="s">
        <v>80</v>
      </c>
      <c r="E12968">
        <v>1</v>
      </c>
      <c r="F12968" s="8">
        <f>VLOOKUP(C12968,Products!$A$2:$E$20,5,TRUE)</f>
        <v>15.95</v>
      </c>
      <c r="G12968" s="8">
        <f t="shared" si="404"/>
        <v>15.95</v>
      </c>
      <c r="H12968" s="8">
        <f>VLOOKUP(C12968,Products!$A$2:$F$20,6,TRUE)</f>
        <v>6</v>
      </c>
      <c r="I12968" s="8">
        <f t="shared" si="405"/>
        <v>6</v>
      </c>
      <c r="J12968" s="42">
        <f>VLOOKUP(B12968,Invoices!A:I,9,TRUE)</f>
        <v>2022</v>
      </c>
    </row>
    <row r="12969" spans="1:10" x14ac:dyDescent="0.15">
      <c r="A12969" t="s">
        <v>16329</v>
      </c>
      <c r="B12969" t="s">
        <v>2661</v>
      </c>
      <c r="C12969" t="s">
        <v>103</v>
      </c>
      <c r="D12969" t="s">
        <v>77</v>
      </c>
      <c r="E12969">
        <v>2</v>
      </c>
      <c r="F12969" s="8">
        <f>VLOOKUP(C12969,Products!$A$2:$E$20,5,TRUE)</f>
        <v>8.9499999999999993</v>
      </c>
      <c r="G12969" s="8">
        <f t="shared" si="404"/>
        <v>17.899999999999999</v>
      </c>
      <c r="H12969" s="8">
        <f>VLOOKUP(C12969,Products!$A$2:$F$20,6,TRUE)</f>
        <v>3.1999999999999993</v>
      </c>
      <c r="I12969" s="8">
        <f t="shared" si="405"/>
        <v>6.3999999999999986</v>
      </c>
      <c r="J12969" s="42">
        <f>VLOOKUP(B12969,Invoices!A:I,9,TRUE)</f>
        <v>2022</v>
      </c>
    </row>
    <row r="12970" spans="1:10" x14ac:dyDescent="0.15">
      <c r="A12970" t="s">
        <v>16330</v>
      </c>
      <c r="B12970" t="s">
        <v>2662</v>
      </c>
      <c r="C12970" t="s">
        <v>99</v>
      </c>
      <c r="D12970" t="s">
        <v>84</v>
      </c>
      <c r="E12970">
        <v>20</v>
      </c>
      <c r="F12970" s="8">
        <f>VLOOKUP(C12970,Products!$A$2:$E$20,5,TRUE)</f>
        <v>3.5</v>
      </c>
      <c r="G12970" s="8">
        <f t="shared" si="404"/>
        <v>70</v>
      </c>
      <c r="H12970" s="8">
        <f>VLOOKUP(C12970,Products!$A$2:$F$20,6,TRUE)</f>
        <v>0.54999999999999982</v>
      </c>
      <c r="I12970" s="8">
        <f t="shared" si="405"/>
        <v>10.999999999999996</v>
      </c>
      <c r="J12970" s="42">
        <f>VLOOKUP(B12970,Invoices!A:I,9,TRUE)</f>
        <v>2022</v>
      </c>
    </row>
    <row r="12971" spans="1:10" x14ac:dyDescent="0.15">
      <c r="A12971" t="s">
        <v>16331</v>
      </c>
      <c r="B12971" t="s">
        <v>2662</v>
      </c>
      <c r="C12971" t="s">
        <v>103</v>
      </c>
      <c r="D12971" t="s">
        <v>77</v>
      </c>
      <c r="E12971">
        <v>24</v>
      </c>
      <c r="F12971" s="8">
        <f>VLOOKUP(C12971,Products!$A$2:$E$20,5,TRUE)</f>
        <v>8.9499999999999993</v>
      </c>
      <c r="G12971" s="8">
        <f t="shared" si="404"/>
        <v>214.79999999999998</v>
      </c>
      <c r="H12971" s="8">
        <f>VLOOKUP(C12971,Products!$A$2:$F$20,6,TRUE)</f>
        <v>3.1999999999999993</v>
      </c>
      <c r="I12971" s="8">
        <f t="shared" si="405"/>
        <v>76.799999999999983</v>
      </c>
      <c r="J12971" s="42">
        <f>VLOOKUP(B12971,Invoices!A:I,9,TRUE)</f>
        <v>2022</v>
      </c>
    </row>
    <row r="12972" spans="1:10" x14ac:dyDescent="0.15">
      <c r="A12972" t="s">
        <v>16332</v>
      </c>
      <c r="B12972" t="s">
        <v>2662</v>
      </c>
      <c r="C12972" t="s">
        <v>95</v>
      </c>
      <c r="D12972" t="s">
        <v>73</v>
      </c>
      <c r="E12972">
        <v>4</v>
      </c>
      <c r="F12972" s="8">
        <f>VLOOKUP(C12972,Products!$A$2:$E$20,5,TRUE)</f>
        <v>12.95</v>
      </c>
      <c r="G12972" s="8">
        <f t="shared" si="404"/>
        <v>51.8</v>
      </c>
      <c r="H12972" s="8">
        <f>VLOOKUP(C12972,Products!$A$2:$F$20,6,TRUE)</f>
        <v>4.1999999999999993</v>
      </c>
      <c r="I12972" s="8">
        <f t="shared" si="405"/>
        <v>16.799999999999997</v>
      </c>
      <c r="J12972" s="42">
        <f>VLOOKUP(B12972,Invoices!A:I,9,TRUE)</f>
        <v>2022</v>
      </c>
    </row>
    <row r="12973" spans="1:10" x14ac:dyDescent="0.15">
      <c r="A12973" t="s">
        <v>16333</v>
      </c>
      <c r="B12973" t="s">
        <v>2662</v>
      </c>
      <c r="C12973" t="s">
        <v>96</v>
      </c>
      <c r="D12973" t="s">
        <v>75</v>
      </c>
      <c r="E12973">
        <v>4</v>
      </c>
      <c r="F12973" s="8">
        <f>VLOOKUP(C12973,Products!$A$2:$E$20,5,TRUE)</f>
        <v>79.95</v>
      </c>
      <c r="G12973" s="8">
        <f t="shared" si="404"/>
        <v>319.8</v>
      </c>
      <c r="H12973" s="8">
        <f>VLOOKUP(C12973,Products!$A$2:$F$20,6,TRUE)</f>
        <v>27.950000000000003</v>
      </c>
      <c r="I12973" s="8">
        <f t="shared" si="405"/>
        <v>111.80000000000001</v>
      </c>
      <c r="J12973" s="42">
        <f>VLOOKUP(B12973,Invoices!A:I,9,TRUE)</f>
        <v>2022</v>
      </c>
    </row>
    <row r="12974" spans="1:10" x14ac:dyDescent="0.15">
      <c r="A12974" t="s">
        <v>16334</v>
      </c>
      <c r="B12974" t="s">
        <v>2662</v>
      </c>
      <c r="C12974" t="s">
        <v>102</v>
      </c>
      <c r="D12974" t="s">
        <v>83</v>
      </c>
      <c r="E12974">
        <v>2</v>
      </c>
      <c r="F12974" s="8">
        <f>VLOOKUP(C12974,Products!$A$2:$E$20,5,TRUE)</f>
        <v>29.95</v>
      </c>
      <c r="G12974" s="8">
        <f t="shared" si="404"/>
        <v>59.9</v>
      </c>
      <c r="H12974" s="8">
        <f>VLOOKUP(C12974,Products!$A$2:$F$20,6,TRUE)</f>
        <v>15</v>
      </c>
      <c r="I12974" s="8">
        <f t="shared" si="405"/>
        <v>30</v>
      </c>
      <c r="J12974" s="42">
        <f>VLOOKUP(B12974,Invoices!A:I,9,TRUE)</f>
        <v>2022</v>
      </c>
    </row>
    <row r="12975" spans="1:10" x14ac:dyDescent="0.15">
      <c r="A12975" t="s">
        <v>16335</v>
      </c>
      <c r="B12975" t="s">
        <v>2662</v>
      </c>
      <c r="C12975" t="s">
        <v>90</v>
      </c>
      <c r="D12975" t="s">
        <v>72</v>
      </c>
      <c r="E12975">
        <v>1</v>
      </c>
      <c r="F12975" s="8">
        <f>VLOOKUP(C12975,Products!$A$2:$E$20,5,TRUE)</f>
        <v>8.9499999999999993</v>
      </c>
      <c r="G12975" s="8">
        <f t="shared" si="404"/>
        <v>8.9499999999999993</v>
      </c>
      <c r="H12975" s="8">
        <f>VLOOKUP(C12975,Products!$A$2:$F$20,6,TRUE)</f>
        <v>5.6999999999999993</v>
      </c>
      <c r="I12975" s="8">
        <f t="shared" si="405"/>
        <v>5.6999999999999993</v>
      </c>
      <c r="J12975" s="42">
        <f>VLOOKUP(B12975,Invoices!A:I,9,TRUE)</f>
        <v>2022</v>
      </c>
    </row>
    <row r="12976" spans="1:10" x14ac:dyDescent="0.15">
      <c r="A12976" t="s">
        <v>16336</v>
      </c>
      <c r="B12976" t="s">
        <v>2663</v>
      </c>
      <c r="C12976" t="s">
        <v>95</v>
      </c>
      <c r="D12976" t="s">
        <v>73</v>
      </c>
      <c r="E12976">
        <v>1</v>
      </c>
      <c r="F12976" s="8">
        <f>VLOOKUP(C12976,Products!$A$2:$E$20,5,TRUE)</f>
        <v>12.95</v>
      </c>
      <c r="G12976" s="8">
        <f t="shared" si="404"/>
        <v>12.95</v>
      </c>
      <c r="H12976" s="8">
        <f>VLOOKUP(C12976,Products!$A$2:$F$20,6,TRUE)</f>
        <v>4.1999999999999993</v>
      </c>
      <c r="I12976" s="8">
        <f t="shared" si="405"/>
        <v>4.1999999999999993</v>
      </c>
      <c r="J12976" s="42">
        <f>VLOOKUP(B12976,Invoices!A:I,9,TRUE)</f>
        <v>2022</v>
      </c>
    </row>
    <row r="12977" spans="1:10" x14ac:dyDescent="0.15">
      <c r="A12977" t="s">
        <v>16337</v>
      </c>
      <c r="B12977" t="s">
        <v>2663</v>
      </c>
      <c r="C12977" t="s">
        <v>103</v>
      </c>
      <c r="D12977" t="s">
        <v>77</v>
      </c>
      <c r="E12977">
        <v>1</v>
      </c>
      <c r="F12977" s="8">
        <f>VLOOKUP(C12977,Products!$A$2:$E$20,5,TRUE)</f>
        <v>8.9499999999999993</v>
      </c>
      <c r="G12977" s="8">
        <f t="shared" si="404"/>
        <v>8.9499999999999993</v>
      </c>
      <c r="H12977" s="8">
        <f>VLOOKUP(C12977,Products!$A$2:$F$20,6,TRUE)</f>
        <v>3.1999999999999993</v>
      </c>
      <c r="I12977" s="8">
        <f t="shared" si="405"/>
        <v>3.1999999999999993</v>
      </c>
      <c r="J12977" s="42">
        <f>VLOOKUP(B12977,Invoices!A:I,9,TRUE)</f>
        <v>2022</v>
      </c>
    </row>
    <row r="12978" spans="1:10" x14ac:dyDescent="0.15">
      <c r="A12978" t="s">
        <v>16338</v>
      </c>
      <c r="B12978" t="s">
        <v>2663</v>
      </c>
      <c r="C12978" t="s">
        <v>93</v>
      </c>
      <c r="D12978" t="s">
        <v>76</v>
      </c>
      <c r="E12978">
        <v>20</v>
      </c>
      <c r="F12978" s="8">
        <f>VLOOKUP(C12978,Products!$A$2:$E$20,5,TRUE)</f>
        <v>9.9499999999999993</v>
      </c>
      <c r="G12978" s="8">
        <f t="shared" si="404"/>
        <v>199</v>
      </c>
      <c r="H12978" s="8">
        <f>VLOOKUP(C12978,Products!$A$2:$F$20,6,TRUE)</f>
        <v>1.9499999999999993</v>
      </c>
      <c r="I12978" s="8">
        <f t="shared" si="405"/>
        <v>38.999999999999986</v>
      </c>
      <c r="J12978" s="42">
        <f>VLOOKUP(B12978,Invoices!A:I,9,TRUE)</f>
        <v>2022</v>
      </c>
    </row>
    <row r="12979" spans="1:10" x14ac:dyDescent="0.15">
      <c r="A12979" t="s">
        <v>16339</v>
      </c>
      <c r="B12979" t="s">
        <v>2663</v>
      </c>
      <c r="C12979" t="s">
        <v>90</v>
      </c>
      <c r="D12979" t="s">
        <v>72</v>
      </c>
      <c r="E12979">
        <v>50</v>
      </c>
      <c r="F12979" s="8">
        <f>VLOOKUP(C12979,Products!$A$2:$E$20,5,TRUE)</f>
        <v>8.9499999999999993</v>
      </c>
      <c r="G12979" s="8">
        <f t="shared" si="404"/>
        <v>447.49999999999994</v>
      </c>
      <c r="H12979" s="8">
        <f>VLOOKUP(C12979,Products!$A$2:$F$20,6,TRUE)</f>
        <v>5.6999999999999993</v>
      </c>
      <c r="I12979" s="8">
        <f t="shared" si="405"/>
        <v>284.99999999999994</v>
      </c>
      <c r="J12979" s="42">
        <f>VLOOKUP(B12979,Invoices!A:I,9,TRUE)</f>
        <v>2022</v>
      </c>
    </row>
    <row r="12980" spans="1:10" x14ac:dyDescent="0.15">
      <c r="A12980" t="s">
        <v>16340</v>
      </c>
      <c r="B12980" t="s">
        <v>2663</v>
      </c>
      <c r="C12980" t="s">
        <v>87</v>
      </c>
      <c r="D12980" t="s">
        <v>68</v>
      </c>
      <c r="E12980">
        <v>10</v>
      </c>
      <c r="F12980" s="8">
        <f>VLOOKUP(C12980,Products!$A$2:$E$20,5,TRUE)</f>
        <v>19.95</v>
      </c>
      <c r="G12980" s="8">
        <f t="shared" si="404"/>
        <v>199.5</v>
      </c>
      <c r="H12980" s="8">
        <f>VLOOKUP(C12980,Products!$A$2:$F$20,6,TRUE)</f>
        <v>7.4499999999999993</v>
      </c>
      <c r="I12980" s="8">
        <f t="shared" si="405"/>
        <v>74.5</v>
      </c>
      <c r="J12980" s="42">
        <f>VLOOKUP(B12980,Invoices!A:I,9,TRUE)</f>
        <v>2022</v>
      </c>
    </row>
    <row r="12981" spans="1:10" x14ac:dyDescent="0.15">
      <c r="A12981" t="s">
        <v>16341</v>
      </c>
      <c r="B12981" t="s">
        <v>2663</v>
      </c>
      <c r="C12981" t="s">
        <v>89</v>
      </c>
      <c r="D12981" t="s">
        <v>80</v>
      </c>
      <c r="E12981">
        <v>5</v>
      </c>
      <c r="F12981" s="8">
        <f>VLOOKUP(C12981,Products!$A$2:$E$20,5,TRUE)</f>
        <v>15.95</v>
      </c>
      <c r="G12981" s="8">
        <f t="shared" si="404"/>
        <v>79.75</v>
      </c>
      <c r="H12981" s="8">
        <f>VLOOKUP(C12981,Products!$A$2:$F$20,6,TRUE)</f>
        <v>6</v>
      </c>
      <c r="I12981" s="8">
        <f t="shared" si="405"/>
        <v>30</v>
      </c>
      <c r="J12981" s="42">
        <f>VLOOKUP(B12981,Invoices!A:I,9,TRUE)</f>
        <v>2022</v>
      </c>
    </row>
    <row r="12982" spans="1:10" x14ac:dyDescent="0.15">
      <c r="A12982" t="s">
        <v>16342</v>
      </c>
      <c r="B12982" t="s">
        <v>2663</v>
      </c>
      <c r="C12982" t="s">
        <v>99</v>
      </c>
      <c r="D12982" t="s">
        <v>84</v>
      </c>
      <c r="E12982">
        <v>1</v>
      </c>
      <c r="F12982" s="8">
        <f>VLOOKUP(C12982,Products!$A$2:$E$20,5,TRUE)</f>
        <v>3.5</v>
      </c>
      <c r="G12982" s="8">
        <f t="shared" si="404"/>
        <v>3.5</v>
      </c>
      <c r="H12982" s="8">
        <f>VLOOKUP(C12982,Products!$A$2:$F$20,6,TRUE)</f>
        <v>0.54999999999999982</v>
      </c>
      <c r="I12982" s="8">
        <f t="shared" si="405"/>
        <v>0.54999999999999982</v>
      </c>
      <c r="J12982" s="42">
        <f>VLOOKUP(B12982,Invoices!A:I,9,TRUE)</f>
        <v>2022</v>
      </c>
    </row>
    <row r="12983" spans="1:10" x14ac:dyDescent="0.15">
      <c r="A12983" t="s">
        <v>16343</v>
      </c>
      <c r="B12983" t="s">
        <v>2663</v>
      </c>
      <c r="C12983" t="s">
        <v>105</v>
      </c>
      <c r="D12983" t="s">
        <v>81</v>
      </c>
      <c r="E12983">
        <v>1</v>
      </c>
      <c r="F12983" s="8">
        <f>VLOOKUP(C12983,Products!$A$2:$E$20,5,TRUE)</f>
        <v>8.9499999999999993</v>
      </c>
      <c r="G12983" s="8">
        <f t="shared" si="404"/>
        <v>8.9499999999999993</v>
      </c>
      <c r="H12983" s="8">
        <f>VLOOKUP(C12983,Products!$A$2:$F$20,6,TRUE)</f>
        <v>3.1999999999999993</v>
      </c>
      <c r="I12983" s="8">
        <f t="shared" si="405"/>
        <v>3.1999999999999993</v>
      </c>
      <c r="J12983" s="42">
        <f>VLOOKUP(B12983,Invoices!A:I,9,TRUE)</f>
        <v>2022</v>
      </c>
    </row>
    <row r="12984" spans="1:10" x14ac:dyDescent="0.15">
      <c r="A12984" t="s">
        <v>16344</v>
      </c>
      <c r="B12984" t="s">
        <v>2664</v>
      </c>
      <c r="C12984" t="s">
        <v>88</v>
      </c>
      <c r="D12984" t="s">
        <v>85</v>
      </c>
      <c r="E12984">
        <v>5</v>
      </c>
      <c r="F12984" s="8">
        <f>VLOOKUP(C12984,Products!$A$2:$E$20,5,TRUE)</f>
        <v>8.9499999999999993</v>
      </c>
      <c r="G12984" s="8">
        <f t="shared" si="404"/>
        <v>44.75</v>
      </c>
      <c r="H12984" s="8">
        <f>VLOOKUP(C12984,Products!$A$2:$F$20,6,TRUE)</f>
        <v>5.6999999999999993</v>
      </c>
      <c r="I12984" s="8">
        <f t="shared" si="405"/>
        <v>28.499999999999996</v>
      </c>
      <c r="J12984" s="42">
        <f>VLOOKUP(B12984,Invoices!A:I,9,TRUE)</f>
        <v>2022</v>
      </c>
    </row>
    <row r="12985" spans="1:10" x14ac:dyDescent="0.15">
      <c r="A12985" t="s">
        <v>16345</v>
      </c>
      <c r="B12985" t="s">
        <v>2664</v>
      </c>
      <c r="C12985" t="s">
        <v>96</v>
      </c>
      <c r="D12985" t="s">
        <v>75</v>
      </c>
      <c r="E12985">
        <v>1</v>
      </c>
      <c r="F12985" s="8">
        <f>VLOOKUP(C12985,Products!$A$2:$E$20,5,TRUE)</f>
        <v>79.95</v>
      </c>
      <c r="G12985" s="8">
        <f t="shared" si="404"/>
        <v>79.95</v>
      </c>
      <c r="H12985" s="8">
        <f>VLOOKUP(C12985,Products!$A$2:$F$20,6,TRUE)</f>
        <v>27.950000000000003</v>
      </c>
      <c r="I12985" s="8">
        <f t="shared" si="405"/>
        <v>27.950000000000003</v>
      </c>
      <c r="J12985" s="42">
        <f>VLOOKUP(B12985,Invoices!A:I,9,TRUE)</f>
        <v>2022</v>
      </c>
    </row>
    <row r="12986" spans="1:10" x14ac:dyDescent="0.15">
      <c r="A12986" t="s">
        <v>16346</v>
      </c>
      <c r="B12986" t="s">
        <v>2664</v>
      </c>
      <c r="C12986" t="s">
        <v>93</v>
      </c>
      <c r="D12986" t="s">
        <v>76</v>
      </c>
      <c r="E12986">
        <v>6</v>
      </c>
      <c r="F12986" s="8">
        <f>VLOOKUP(C12986,Products!$A$2:$E$20,5,TRUE)</f>
        <v>9.9499999999999993</v>
      </c>
      <c r="G12986" s="8">
        <f t="shared" si="404"/>
        <v>59.699999999999996</v>
      </c>
      <c r="H12986" s="8">
        <f>VLOOKUP(C12986,Products!$A$2:$F$20,6,TRUE)</f>
        <v>1.9499999999999993</v>
      </c>
      <c r="I12986" s="8">
        <f t="shared" si="405"/>
        <v>11.699999999999996</v>
      </c>
      <c r="J12986" s="42">
        <f>VLOOKUP(B12986,Invoices!A:I,9,TRUE)</f>
        <v>2022</v>
      </c>
    </row>
    <row r="12987" spans="1:10" x14ac:dyDescent="0.15">
      <c r="A12987" t="s">
        <v>16347</v>
      </c>
      <c r="B12987" t="s">
        <v>2664</v>
      </c>
      <c r="C12987" t="s">
        <v>89</v>
      </c>
      <c r="D12987" t="s">
        <v>80</v>
      </c>
      <c r="E12987">
        <v>1</v>
      </c>
      <c r="F12987" s="8">
        <f>VLOOKUP(C12987,Products!$A$2:$E$20,5,TRUE)</f>
        <v>15.95</v>
      </c>
      <c r="G12987" s="8">
        <f t="shared" si="404"/>
        <v>15.95</v>
      </c>
      <c r="H12987" s="8">
        <f>VLOOKUP(C12987,Products!$A$2:$F$20,6,TRUE)</f>
        <v>6</v>
      </c>
      <c r="I12987" s="8">
        <f t="shared" si="405"/>
        <v>6</v>
      </c>
      <c r="J12987" s="42">
        <f>VLOOKUP(B12987,Invoices!A:I,9,TRUE)</f>
        <v>2022</v>
      </c>
    </row>
    <row r="12988" spans="1:10" x14ac:dyDescent="0.15">
      <c r="A12988" t="s">
        <v>16348</v>
      </c>
      <c r="B12988" t="s">
        <v>2664</v>
      </c>
      <c r="C12988" t="s">
        <v>102</v>
      </c>
      <c r="D12988" t="s">
        <v>83</v>
      </c>
      <c r="E12988">
        <v>1</v>
      </c>
      <c r="F12988" s="8">
        <f>VLOOKUP(C12988,Products!$A$2:$E$20,5,TRUE)</f>
        <v>29.95</v>
      </c>
      <c r="G12988" s="8">
        <f t="shared" si="404"/>
        <v>29.95</v>
      </c>
      <c r="H12988" s="8">
        <f>VLOOKUP(C12988,Products!$A$2:$F$20,6,TRUE)</f>
        <v>15</v>
      </c>
      <c r="I12988" s="8">
        <f t="shared" si="405"/>
        <v>15</v>
      </c>
      <c r="J12988" s="42">
        <f>VLOOKUP(B12988,Invoices!A:I,9,TRUE)</f>
        <v>2022</v>
      </c>
    </row>
    <row r="12989" spans="1:10" x14ac:dyDescent="0.15">
      <c r="A12989" t="s">
        <v>16349</v>
      </c>
      <c r="B12989" t="s">
        <v>2664</v>
      </c>
      <c r="C12989" t="s">
        <v>104</v>
      </c>
      <c r="D12989" t="s">
        <v>71</v>
      </c>
      <c r="E12989">
        <v>5</v>
      </c>
      <c r="F12989" s="8">
        <f>VLOOKUP(C12989,Products!$A$2:$E$20,5,TRUE)</f>
        <v>2.95</v>
      </c>
      <c r="G12989" s="8">
        <f t="shared" si="404"/>
        <v>14.75</v>
      </c>
      <c r="H12989" s="8">
        <f>VLOOKUP(C12989,Products!$A$2:$F$20,6,TRUE)</f>
        <v>1.1500000000000001</v>
      </c>
      <c r="I12989" s="8">
        <f t="shared" si="405"/>
        <v>5.7500000000000009</v>
      </c>
      <c r="J12989" s="42">
        <f>VLOOKUP(B12989,Invoices!A:I,9,TRUE)</f>
        <v>2022</v>
      </c>
    </row>
    <row r="12990" spans="1:10" x14ac:dyDescent="0.15">
      <c r="A12990" t="s">
        <v>16350</v>
      </c>
      <c r="B12990" t="s">
        <v>2664</v>
      </c>
      <c r="C12990" t="s">
        <v>94</v>
      </c>
      <c r="D12990" t="s">
        <v>86</v>
      </c>
      <c r="E12990">
        <v>10</v>
      </c>
      <c r="F12990" s="8">
        <f>VLOOKUP(C12990,Products!$A$2:$E$20,5,TRUE)</f>
        <v>3.5</v>
      </c>
      <c r="G12990" s="8">
        <f t="shared" si="404"/>
        <v>35</v>
      </c>
      <c r="H12990" s="8">
        <f>VLOOKUP(C12990,Products!$A$2:$F$20,6,TRUE)</f>
        <v>0.54999999999999982</v>
      </c>
      <c r="I12990" s="8">
        <f t="shared" si="405"/>
        <v>5.4999999999999982</v>
      </c>
      <c r="J12990" s="42">
        <f>VLOOKUP(B12990,Invoices!A:I,9,TRUE)</f>
        <v>2022</v>
      </c>
    </row>
    <row r="12991" spans="1:10" x14ac:dyDescent="0.15">
      <c r="A12991" t="s">
        <v>16351</v>
      </c>
      <c r="B12991" t="s">
        <v>2664</v>
      </c>
      <c r="C12991" t="s">
        <v>103</v>
      </c>
      <c r="D12991" t="s">
        <v>77</v>
      </c>
      <c r="E12991">
        <v>1</v>
      </c>
      <c r="F12991" s="8">
        <f>VLOOKUP(C12991,Products!$A$2:$E$20,5,TRUE)</f>
        <v>8.9499999999999993</v>
      </c>
      <c r="G12991" s="8">
        <f t="shared" si="404"/>
        <v>8.9499999999999993</v>
      </c>
      <c r="H12991" s="8">
        <f>VLOOKUP(C12991,Products!$A$2:$F$20,6,TRUE)</f>
        <v>3.1999999999999993</v>
      </c>
      <c r="I12991" s="8">
        <f t="shared" si="405"/>
        <v>3.1999999999999993</v>
      </c>
      <c r="J12991" s="42">
        <f>VLOOKUP(B12991,Invoices!A:I,9,TRUE)</f>
        <v>2022</v>
      </c>
    </row>
    <row r="12992" spans="1:10" x14ac:dyDescent="0.15">
      <c r="A12992" t="s">
        <v>16352</v>
      </c>
      <c r="B12992" t="s">
        <v>2664</v>
      </c>
      <c r="C12992" t="s">
        <v>100</v>
      </c>
      <c r="D12992" t="s">
        <v>78</v>
      </c>
      <c r="E12992">
        <v>3</v>
      </c>
      <c r="F12992" s="8">
        <f>VLOOKUP(C12992,Products!$A$2:$E$20,5,TRUE)</f>
        <v>49.95</v>
      </c>
      <c r="G12992" s="8">
        <f t="shared" si="404"/>
        <v>149.85000000000002</v>
      </c>
      <c r="H12992" s="8">
        <f>VLOOKUP(C12992,Products!$A$2:$F$20,6,TRUE)</f>
        <v>19.950000000000003</v>
      </c>
      <c r="I12992" s="8">
        <f t="shared" si="405"/>
        <v>59.850000000000009</v>
      </c>
      <c r="J12992" s="42">
        <f>VLOOKUP(B12992,Invoices!A:I,9,TRUE)</f>
        <v>2022</v>
      </c>
    </row>
    <row r="12993" spans="1:10" x14ac:dyDescent="0.15">
      <c r="A12993" t="s">
        <v>16353</v>
      </c>
      <c r="B12993" t="s">
        <v>2665</v>
      </c>
      <c r="C12993" t="s">
        <v>105</v>
      </c>
      <c r="D12993" t="s">
        <v>81</v>
      </c>
      <c r="E12993">
        <v>6</v>
      </c>
      <c r="F12993" s="8">
        <f>VLOOKUP(C12993,Products!$A$2:$E$20,5,TRUE)</f>
        <v>8.9499999999999993</v>
      </c>
      <c r="G12993" s="8">
        <f t="shared" si="404"/>
        <v>53.699999999999996</v>
      </c>
      <c r="H12993" s="8">
        <f>VLOOKUP(C12993,Products!$A$2:$F$20,6,TRUE)</f>
        <v>3.1999999999999993</v>
      </c>
      <c r="I12993" s="8">
        <f t="shared" si="405"/>
        <v>19.199999999999996</v>
      </c>
      <c r="J12993" s="42">
        <f>VLOOKUP(B12993,Invoices!A:I,9,TRUE)</f>
        <v>2022</v>
      </c>
    </row>
    <row r="12994" spans="1:10" x14ac:dyDescent="0.15">
      <c r="A12994" t="s">
        <v>16354</v>
      </c>
      <c r="B12994" t="s">
        <v>2666</v>
      </c>
      <c r="C12994" t="s">
        <v>88</v>
      </c>
      <c r="D12994" t="s">
        <v>85</v>
      </c>
      <c r="E12994">
        <v>5</v>
      </c>
      <c r="F12994" s="8">
        <f>VLOOKUP(C12994,Products!$A$2:$E$20,5,TRUE)</f>
        <v>8.9499999999999993</v>
      </c>
      <c r="G12994" s="8">
        <f t="shared" si="404"/>
        <v>44.75</v>
      </c>
      <c r="H12994" s="8">
        <f>VLOOKUP(C12994,Products!$A$2:$F$20,6,TRUE)</f>
        <v>5.6999999999999993</v>
      </c>
      <c r="I12994" s="8">
        <f t="shared" si="405"/>
        <v>28.499999999999996</v>
      </c>
      <c r="J12994" s="42">
        <f>VLOOKUP(B12994,Invoices!A:I,9,TRUE)</f>
        <v>2022</v>
      </c>
    </row>
    <row r="12995" spans="1:10" x14ac:dyDescent="0.15">
      <c r="A12995" t="s">
        <v>16355</v>
      </c>
      <c r="B12995" t="s">
        <v>2666</v>
      </c>
      <c r="C12995" t="s">
        <v>94</v>
      </c>
      <c r="D12995" t="s">
        <v>86</v>
      </c>
      <c r="E12995">
        <v>2</v>
      </c>
      <c r="F12995" s="8">
        <f>VLOOKUP(C12995,Products!$A$2:$E$20,5,TRUE)</f>
        <v>3.5</v>
      </c>
      <c r="G12995" s="8">
        <f t="shared" ref="G12995:G13058" si="406">F12995*E12995</f>
        <v>7</v>
      </c>
      <c r="H12995" s="8">
        <f>VLOOKUP(C12995,Products!$A$2:$F$20,6,TRUE)</f>
        <v>0.54999999999999982</v>
      </c>
      <c r="I12995" s="8">
        <f t="shared" ref="I12995:I13058" si="407">H12995*E12995</f>
        <v>1.0999999999999996</v>
      </c>
      <c r="J12995" s="42">
        <f>VLOOKUP(B12995,Invoices!A:I,9,TRUE)</f>
        <v>2022</v>
      </c>
    </row>
    <row r="12996" spans="1:10" x14ac:dyDescent="0.15">
      <c r="A12996" t="s">
        <v>16356</v>
      </c>
      <c r="B12996" t="s">
        <v>2666</v>
      </c>
      <c r="C12996" t="s">
        <v>104</v>
      </c>
      <c r="D12996" t="s">
        <v>71</v>
      </c>
      <c r="E12996">
        <v>1</v>
      </c>
      <c r="F12996" s="8">
        <f>VLOOKUP(C12996,Products!$A$2:$E$20,5,TRUE)</f>
        <v>2.95</v>
      </c>
      <c r="G12996" s="8">
        <f t="shared" si="406"/>
        <v>2.95</v>
      </c>
      <c r="H12996" s="8">
        <f>VLOOKUP(C12996,Products!$A$2:$F$20,6,TRUE)</f>
        <v>1.1500000000000001</v>
      </c>
      <c r="I12996" s="8">
        <f t="shared" si="407"/>
        <v>1.1500000000000001</v>
      </c>
      <c r="J12996" s="42">
        <f>VLOOKUP(B12996,Invoices!A:I,9,TRUE)</f>
        <v>2022</v>
      </c>
    </row>
    <row r="12997" spans="1:10" x14ac:dyDescent="0.15">
      <c r="A12997" t="s">
        <v>16357</v>
      </c>
      <c r="B12997" t="s">
        <v>2666</v>
      </c>
      <c r="C12997" t="s">
        <v>96</v>
      </c>
      <c r="D12997" t="s">
        <v>75</v>
      </c>
      <c r="E12997">
        <v>1</v>
      </c>
      <c r="F12997" s="8">
        <f>VLOOKUP(C12997,Products!$A$2:$E$20,5,TRUE)</f>
        <v>79.95</v>
      </c>
      <c r="G12997" s="8">
        <f t="shared" si="406"/>
        <v>79.95</v>
      </c>
      <c r="H12997" s="8">
        <f>VLOOKUP(C12997,Products!$A$2:$F$20,6,TRUE)</f>
        <v>27.950000000000003</v>
      </c>
      <c r="I12997" s="8">
        <f t="shared" si="407"/>
        <v>27.950000000000003</v>
      </c>
      <c r="J12997" s="42">
        <f>VLOOKUP(B12997,Invoices!A:I,9,TRUE)</f>
        <v>2022</v>
      </c>
    </row>
    <row r="12998" spans="1:10" x14ac:dyDescent="0.15">
      <c r="A12998" t="s">
        <v>16358</v>
      </c>
      <c r="B12998" t="s">
        <v>2666</v>
      </c>
      <c r="C12998" t="s">
        <v>102</v>
      </c>
      <c r="D12998" t="s">
        <v>83</v>
      </c>
      <c r="E12998">
        <v>100</v>
      </c>
      <c r="F12998" s="8">
        <f>VLOOKUP(C12998,Products!$A$2:$E$20,5,TRUE)</f>
        <v>29.95</v>
      </c>
      <c r="G12998" s="8">
        <f t="shared" si="406"/>
        <v>2995</v>
      </c>
      <c r="H12998" s="8">
        <f>VLOOKUP(C12998,Products!$A$2:$F$20,6,TRUE)</f>
        <v>15</v>
      </c>
      <c r="I12998" s="8">
        <f t="shared" si="407"/>
        <v>1500</v>
      </c>
      <c r="J12998" s="42">
        <f>VLOOKUP(B12998,Invoices!A:I,9,TRUE)</f>
        <v>2022</v>
      </c>
    </row>
    <row r="12999" spans="1:10" x14ac:dyDescent="0.15">
      <c r="A12999" t="s">
        <v>16359</v>
      </c>
      <c r="B12999" t="s">
        <v>2667</v>
      </c>
      <c r="C12999" t="s">
        <v>104</v>
      </c>
      <c r="D12999" t="s">
        <v>71</v>
      </c>
      <c r="E12999">
        <v>1</v>
      </c>
      <c r="F12999" s="8">
        <f>VLOOKUP(C12999,Products!$A$2:$E$20,5,TRUE)</f>
        <v>2.95</v>
      </c>
      <c r="G12999" s="8">
        <f t="shared" si="406"/>
        <v>2.95</v>
      </c>
      <c r="H12999" s="8">
        <f>VLOOKUP(C12999,Products!$A$2:$F$20,6,TRUE)</f>
        <v>1.1500000000000001</v>
      </c>
      <c r="I12999" s="8">
        <f t="shared" si="407"/>
        <v>1.1500000000000001</v>
      </c>
      <c r="J12999" s="42">
        <f>VLOOKUP(B12999,Invoices!A:I,9,TRUE)</f>
        <v>2022</v>
      </c>
    </row>
    <row r="13000" spans="1:10" x14ac:dyDescent="0.15">
      <c r="A13000" t="s">
        <v>16360</v>
      </c>
      <c r="B13000" t="s">
        <v>2667</v>
      </c>
      <c r="C13000" t="s">
        <v>97</v>
      </c>
      <c r="D13000" t="s">
        <v>74</v>
      </c>
      <c r="E13000">
        <v>10</v>
      </c>
      <c r="F13000" s="8">
        <f>VLOOKUP(C13000,Products!$A$2:$E$20,5,TRUE)</f>
        <v>1.5</v>
      </c>
      <c r="G13000" s="8">
        <f t="shared" si="406"/>
        <v>15</v>
      </c>
      <c r="H13000" s="8">
        <f>VLOOKUP(C13000,Products!$A$2:$F$20,6,TRUE)</f>
        <v>0.5</v>
      </c>
      <c r="I13000" s="8">
        <f t="shared" si="407"/>
        <v>5</v>
      </c>
      <c r="J13000" s="42">
        <f>VLOOKUP(B13000,Invoices!A:I,9,TRUE)</f>
        <v>2022</v>
      </c>
    </row>
    <row r="13001" spans="1:10" x14ac:dyDescent="0.15">
      <c r="A13001" t="s">
        <v>16361</v>
      </c>
      <c r="B13001" t="s">
        <v>2667</v>
      </c>
      <c r="C13001" t="s">
        <v>87</v>
      </c>
      <c r="D13001" t="s">
        <v>68</v>
      </c>
      <c r="E13001">
        <v>2</v>
      </c>
      <c r="F13001" s="8">
        <f>VLOOKUP(C13001,Products!$A$2:$E$20,5,TRUE)</f>
        <v>19.95</v>
      </c>
      <c r="G13001" s="8">
        <f t="shared" si="406"/>
        <v>39.9</v>
      </c>
      <c r="H13001" s="8">
        <f>VLOOKUP(C13001,Products!$A$2:$F$20,6,TRUE)</f>
        <v>7.4499999999999993</v>
      </c>
      <c r="I13001" s="8">
        <f t="shared" si="407"/>
        <v>14.899999999999999</v>
      </c>
      <c r="J13001" s="42">
        <f>VLOOKUP(B13001,Invoices!A:I,9,TRUE)</f>
        <v>2022</v>
      </c>
    </row>
    <row r="13002" spans="1:10" x14ac:dyDescent="0.15">
      <c r="A13002" t="s">
        <v>16362</v>
      </c>
      <c r="B13002" t="s">
        <v>2667</v>
      </c>
      <c r="C13002" t="s">
        <v>94</v>
      </c>
      <c r="D13002" t="s">
        <v>86</v>
      </c>
      <c r="E13002">
        <v>12</v>
      </c>
      <c r="F13002" s="8">
        <f>VLOOKUP(C13002,Products!$A$2:$E$20,5,TRUE)</f>
        <v>3.5</v>
      </c>
      <c r="G13002" s="8">
        <f t="shared" si="406"/>
        <v>42</v>
      </c>
      <c r="H13002" s="8">
        <f>VLOOKUP(C13002,Products!$A$2:$F$20,6,TRUE)</f>
        <v>0.54999999999999982</v>
      </c>
      <c r="I13002" s="8">
        <f t="shared" si="407"/>
        <v>6.5999999999999979</v>
      </c>
      <c r="J13002" s="42">
        <f>VLOOKUP(B13002,Invoices!A:I,9,TRUE)</f>
        <v>2022</v>
      </c>
    </row>
    <row r="13003" spans="1:10" x14ac:dyDescent="0.15">
      <c r="A13003" t="s">
        <v>16363</v>
      </c>
      <c r="B13003" t="s">
        <v>2667</v>
      </c>
      <c r="C13003" t="s">
        <v>100</v>
      </c>
      <c r="D13003" t="s">
        <v>78</v>
      </c>
      <c r="E13003">
        <v>1</v>
      </c>
      <c r="F13003" s="8">
        <f>VLOOKUP(C13003,Products!$A$2:$E$20,5,TRUE)</f>
        <v>49.95</v>
      </c>
      <c r="G13003" s="8">
        <f t="shared" si="406"/>
        <v>49.95</v>
      </c>
      <c r="H13003" s="8">
        <f>VLOOKUP(C13003,Products!$A$2:$F$20,6,TRUE)</f>
        <v>19.950000000000003</v>
      </c>
      <c r="I13003" s="8">
        <f t="shared" si="407"/>
        <v>19.950000000000003</v>
      </c>
      <c r="J13003" s="42">
        <f>VLOOKUP(B13003,Invoices!A:I,9,TRUE)</f>
        <v>2022</v>
      </c>
    </row>
    <row r="13004" spans="1:10" x14ac:dyDescent="0.15">
      <c r="A13004" t="s">
        <v>16364</v>
      </c>
      <c r="B13004" t="s">
        <v>2668</v>
      </c>
      <c r="C13004" t="s">
        <v>94</v>
      </c>
      <c r="D13004" t="s">
        <v>86</v>
      </c>
      <c r="E13004">
        <v>100</v>
      </c>
      <c r="F13004" s="8">
        <f>VLOOKUP(C13004,Products!$A$2:$E$20,5,TRUE)</f>
        <v>3.5</v>
      </c>
      <c r="G13004" s="8">
        <f t="shared" si="406"/>
        <v>350</v>
      </c>
      <c r="H13004" s="8">
        <f>VLOOKUP(C13004,Products!$A$2:$F$20,6,TRUE)</f>
        <v>0.54999999999999982</v>
      </c>
      <c r="I13004" s="8">
        <f t="shared" si="407"/>
        <v>54.999999999999986</v>
      </c>
      <c r="J13004" s="42">
        <f>VLOOKUP(B13004,Invoices!A:I,9,TRUE)</f>
        <v>2022</v>
      </c>
    </row>
    <row r="13005" spans="1:10" x14ac:dyDescent="0.15">
      <c r="A13005" t="s">
        <v>16365</v>
      </c>
      <c r="B13005" t="s">
        <v>2668</v>
      </c>
      <c r="C13005" t="s">
        <v>91</v>
      </c>
      <c r="D13005" t="s">
        <v>70</v>
      </c>
      <c r="E13005">
        <v>1</v>
      </c>
      <c r="F13005" s="8">
        <f>VLOOKUP(C13005,Products!$A$2:$E$20,5,TRUE)</f>
        <v>49.95</v>
      </c>
      <c r="G13005" s="8">
        <f t="shared" si="406"/>
        <v>49.95</v>
      </c>
      <c r="H13005" s="8">
        <f>VLOOKUP(C13005,Products!$A$2:$F$20,6,TRUE)</f>
        <v>21.200000000000003</v>
      </c>
      <c r="I13005" s="8">
        <f t="shared" si="407"/>
        <v>21.200000000000003</v>
      </c>
      <c r="J13005" s="42">
        <f>VLOOKUP(B13005,Invoices!A:I,9,TRUE)</f>
        <v>2022</v>
      </c>
    </row>
    <row r="13006" spans="1:10" x14ac:dyDescent="0.15">
      <c r="A13006" t="s">
        <v>16366</v>
      </c>
      <c r="B13006" t="s">
        <v>2669</v>
      </c>
      <c r="C13006" t="s">
        <v>90</v>
      </c>
      <c r="D13006" t="s">
        <v>72</v>
      </c>
      <c r="E13006">
        <v>25</v>
      </c>
      <c r="F13006" s="8">
        <f>VLOOKUP(C13006,Products!$A$2:$E$20,5,TRUE)</f>
        <v>8.9499999999999993</v>
      </c>
      <c r="G13006" s="8">
        <f t="shared" si="406"/>
        <v>223.74999999999997</v>
      </c>
      <c r="H13006" s="8">
        <f>VLOOKUP(C13006,Products!$A$2:$F$20,6,TRUE)</f>
        <v>5.6999999999999993</v>
      </c>
      <c r="I13006" s="8">
        <f t="shared" si="407"/>
        <v>142.49999999999997</v>
      </c>
      <c r="J13006" s="42">
        <f>VLOOKUP(B13006,Invoices!A:I,9,TRUE)</f>
        <v>2022</v>
      </c>
    </row>
    <row r="13007" spans="1:10" x14ac:dyDescent="0.15">
      <c r="A13007" t="s">
        <v>16367</v>
      </c>
      <c r="B13007" t="s">
        <v>2670</v>
      </c>
      <c r="C13007" t="s">
        <v>98</v>
      </c>
      <c r="D13007" t="s">
        <v>79</v>
      </c>
      <c r="E13007">
        <v>12</v>
      </c>
      <c r="F13007" s="8">
        <f>VLOOKUP(C13007,Products!$A$2:$E$20,5,TRUE)</f>
        <v>14.95</v>
      </c>
      <c r="G13007" s="8">
        <f t="shared" si="406"/>
        <v>179.39999999999998</v>
      </c>
      <c r="H13007" s="8">
        <f>VLOOKUP(C13007,Products!$A$2:$F$20,6,TRUE)</f>
        <v>3.0499999999999989</v>
      </c>
      <c r="I13007" s="8">
        <f t="shared" si="407"/>
        <v>36.599999999999987</v>
      </c>
      <c r="J13007" s="42">
        <f>VLOOKUP(B13007,Invoices!A:I,9,TRUE)</f>
        <v>2022</v>
      </c>
    </row>
    <row r="13008" spans="1:10" x14ac:dyDescent="0.15">
      <c r="A13008" t="s">
        <v>16368</v>
      </c>
      <c r="B13008" t="s">
        <v>2670</v>
      </c>
      <c r="C13008" t="s">
        <v>101</v>
      </c>
      <c r="D13008" t="s">
        <v>69</v>
      </c>
      <c r="E13008">
        <v>12</v>
      </c>
      <c r="F13008" s="8">
        <f>VLOOKUP(C13008,Products!$A$2:$E$20,5,TRUE)</f>
        <v>129.94999999999999</v>
      </c>
      <c r="G13008" s="8">
        <f t="shared" si="406"/>
        <v>1559.3999999999999</v>
      </c>
      <c r="H13008" s="8">
        <f>VLOOKUP(C13008,Products!$A$2:$F$20,6,TRUE)</f>
        <v>40.449999999999989</v>
      </c>
      <c r="I13008" s="8">
        <f t="shared" si="407"/>
        <v>485.39999999999986</v>
      </c>
      <c r="J13008" s="42">
        <f>VLOOKUP(B13008,Invoices!A:I,9,TRUE)</f>
        <v>2022</v>
      </c>
    </row>
    <row r="13009" spans="1:10" x14ac:dyDescent="0.15">
      <c r="A13009" t="s">
        <v>16369</v>
      </c>
      <c r="B13009" t="s">
        <v>2670</v>
      </c>
      <c r="C13009" t="s">
        <v>103</v>
      </c>
      <c r="D13009" t="s">
        <v>77</v>
      </c>
      <c r="E13009">
        <v>6</v>
      </c>
      <c r="F13009" s="8">
        <f>VLOOKUP(C13009,Products!$A$2:$E$20,5,TRUE)</f>
        <v>8.9499999999999993</v>
      </c>
      <c r="G13009" s="8">
        <f t="shared" si="406"/>
        <v>53.699999999999996</v>
      </c>
      <c r="H13009" s="8">
        <f>VLOOKUP(C13009,Products!$A$2:$F$20,6,TRUE)</f>
        <v>3.1999999999999993</v>
      </c>
      <c r="I13009" s="8">
        <f t="shared" si="407"/>
        <v>19.199999999999996</v>
      </c>
      <c r="J13009" s="42">
        <f>VLOOKUP(B13009,Invoices!A:I,9,TRUE)</f>
        <v>2022</v>
      </c>
    </row>
    <row r="13010" spans="1:10" x14ac:dyDescent="0.15">
      <c r="A13010" t="s">
        <v>16370</v>
      </c>
      <c r="B13010" t="s">
        <v>2670</v>
      </c>
      <c r="C13010" t="s">
        <v>105</v>
      </c>
      <c r="D13010" t="s">
        <v>81</v>
      </c>
      <c r="E13010">
        <v>4</v>
      </c>
      <c r="F13010" s="8">
        <f>VLOOKUP(C13010,Products!$A$2:$E$20,5,TRUE)</f>
        <v>8.9499999999999993</v>
      </c>
      <c r="G13010" s="8">
        <f t="shared" si="406"/>
        <v>35.799999999999997</v>
      </c>
      <c r="H13010" s="8">
        <f>VLOOKUP(C13010,Products!$A$2:$F$20,6,TRUE)</f>
        <v>3.1999999999999993</v>
      </c>
      <c r="I13010" s="8">
        <f t="shared" si="407"/>
        <v>12.799999999999997</v>
      </c>
      <c r="J13010" s="42">
        <f>VLOOKUP(B13010,Invoices!A:I,9,TRUE)</f>
        <v>2022</v>
      </c>
    </row>
    <row r="13011" spans="1:10" x14ac:dyDescent="0.15">
      <c r="A13011" t="s">
        <v>16371</v>
      </c>
      <c r="B13011" t="s">
        <v>2670</v>
      </c>
      <c r="C13011" t="s">
        <v>89</v>
      </c>
      <c r="D13011" t="s">
        <v>80</v>
      </c>
      <c r="E13011">
        <v>24</v>
      </c>
      <c r="F13011" s="8">
        <f>VLOOKUP(C13011,Products!$A$2:$E$20,5,TRUE)</f>
        <v>15.95</v>
      </c>
      <c r="G13011" s="8">
        <f t="shared" si="406"/>
        <v>382.79999999999995</v>
      </c>
      <c r="H13011" s="8">
        <f>VLOOKUP(C13011,Products!$A$2:$F$20,6,TRUE)</f>
        <v>6</v>
      </c>
      <c r="I13011" s="8">
        <f t="shared" si="407"/>
        <v>144</v>
      </c>
      <c r="J13011" s="42">
        <f>VLOOKUP(B13011,Invoices!A:I,9,TRUE)</f>
        <v>2022</v>
      </c>
    </row>
    <row r="13012" spans="1:10" x14ac:dyDescent="0.15">
      <c r="A13012" t="s">
        <v>16372</v>
      </c>
      <c r="B13012" t="s">
        <v>2670</v>
      </c>
      <c r="C13012" t="s">
        <v>88</v>
      </c>
      <c r="D13012" t="s">
        <v>85</v>
      </c>
      <c r="E13012">
        <v>1</v>
      </c>
      <c r="F13012" s="8">
        <f>VLOOKUP(C13012,Products!$A$2:$E$20,5,TRUE)</f>
        <v>8.9499999999999993</v>
      </c>
      <c r="G13012" s="8">
        <f t="shared" si="406"/>
        <v>8.9499999999999993</v>
      </c>
      <c r="H13012" s="8">
        <f>VLOOKUP(C13012,Products!$A$2:$F$20,6,TRUE)</f>
        <v>5.6999999999999993</v>
      </c>
      <c r="I13012" s="8">
        <f t="shared" si="407"/>
        <v>5.6999999999999993</v>
      </c>
      <c r="J13012" s="42">
        <f>VLOOKUP(B13012,Invoices!A:I,9,TRUE)</f>
        <v>2022</v>
      </c>
    </row>
    <row r="13013" spans="1:10" x14ac:dyDescent="0.15">
      <c r="A13013" t="s">
        <v>16373</v>
      </c>
      <c r="B13013" t="s">
        <v>2670</v>
      </c>
      <c r="C13013" t="s">
        <v>104</v>
      </c>
      <c r="D13013" t="s">
        <v>71</v>
      </c>
      <c r="E13013">
        <v>20</v>
      </c>
      <c r="F13013" s="8">
        <f>VLOOKUP(C13013,Products!$A$2:$E$20,5,TRUE)</f>
        <v>2.95</v>
      </c>
      <c r="G13013" s="8">
        <f t="shared" si="406"/>
        <v>59</v>
      </c>
      <c r="H13013" s="8">
        <f>VLOOKUP(C13013,Products!$A$2:$F$20,6,TRUE)</f>
        <v>1.1500000000000001</v>
      </c>
      <c r="I13013" s="8">
        <f t="shared" si="407"/>
        <v>23.000000000000004</v>
      </c>
      <c r="J13013" s="42">
        <f>VLOOKUP(B13013,Invoices!A:I,9,TRUE)</f>
        <v>2022</v>
      </c>
    </row>
    <row r="13014" spans="1:10" x14ac:dyDescent="0.15">
      <c r="A13014" t="s">
        <v>16374</v>
      </c>
      <c r="B13014" t="s">
        <v>2670</v>
      </c>
      <c r="C13014" t="s">
        <v>96</v>
      </c>
      <c r="D13014" t="s">
        <v>75</v>
      </c>
      <c r="E13014">
        <v>1</v>
      </c>
      <c r="F13014" s="8">
        <f>VLOOKUP(C13014,Products!$A$2:$E$20,5,TRUE)</f>
        <v>79.95</v>
      </c>
      <c r="G13014" s="8">
        <f t="shared" si="406"/>
        <v>79.95</v>
      </c>
      <c r="H13014" s="8">
        <f>VLOOKUP(C13014,Products!$A$2:$F$20,6,TRUE)</f>
        <v>27.950000000000003</v>
      </c>
      <c r="I13014" s="8">
        <f t="shared" si="407"/>
        <v>27.950000000000003</v>
      </c>
      <c r="J13014" s="42">
        <f>VLOOKUP(B13014,Invoices!A:I,9,TRUE)</f>
        <v>2022</v>
      </c>
    </row>
    <row r="13015" spans="1:10" x14ac:dyDescent="0.15">
      <c r="A13015" t="s">
        <v>16375</v>
      </c>
      <c r="B13015" t="s">
        <v>2670</v>
      </c>
      <c r="C13015" t="s">
        <v>100</v>
      </c>
      <c r="D13015" t="s">
        <v>78</v>
      </c>
      <c r="E13015">
        <v>3</v>
      </c>
      <c r="F13015" s="8">
        <f>VLOOKUP(C13015,Products!$A$2:$E$20,5,TRUE)</f>
        <v>49.95</v>
      </c>
      <c r="G13015" s="8">
        <f t="shared" si="406"/>
        <v>149.85000000000002</v>
      </c>
      <c r="H13015" s="8">
        <f>VLOOKUP(C13015,Products!$A$2:$F$20,6,TRUE)</f>
        <v>19.950000000000003</v>
      </c>
      <c r="I13015" s="8">
        <f t="shared" si="407"/>
        <v>59.850000000000009</v>
      </c>
      <c r="J13015" s="42">
        <f>VLOOKUP(B13015,Invoices!A:I,9,TRUE)</f>
        <v>2022</v>
      </c>
    </row>
    <row r="13016" spans="1:10" x14ac:dyDescent="0.15">
      <c r="A13016" t="s">
        <v>16376</v>
      </c>
      <c r="B13016" t="s">
        <v>2670</v>
      </c>
      <c r="C13016" t="s">
        <v>90</v>
      </c>
      <c r="D13016" t="s">
        <v>72</v>
      </c>
      <c r="E13016">
        <v>5</v>
      </c>
      <c r="F13016" s="8">
        <f>VLOOKUP(C13016,Products!$A$2:$E$20,5,TRUE)</f>
        <v>8.9499999999999993</v>
      </c>
      <c r="G13016" s="8">
        <f t="shared" si="406"/>
        <v>44.75</v>
      </c>
      <c r="H13016" s="8">
        <f>VLOOKUP(C13016,Products!$A$2:$F$20,6,TRUE)</f>
        <v>5.6999999999999993</v>
      </c>
      <c r="I13016" s="8">
        <f t="shared" si="407"/>
        <v>28.499999999999996</v>
      </c>
      <c r="J13016" s="42">
        <f>VLOOKUP(B13016,Invoices!A:I,9,TRUE)</f>
        <v>2022</v>
      </c>
    </row>
    <row r="13017" spans="1:10" x14ac:dyDescent="0.15">
      <c r="A13017" t="s">
        <v>16377</v>
      </c>
      <c r="B13017" t="s">
        <v>2670</v>
      </c>
      <c r="C13017" t="s">
        <v>99</v>
      </c>
      <c r="D13017" t="s">
        <v>84</v>
      </c>
      <c r="E13017">
        <v>5</v>
      </c>
      <c r="F13017" s="8">
        <f>VLOOKUP(C13017,Products!$A$2:$E$20,5,TRUE)</f>
        <v>3.5</v>
      </c>
      <c r="G13017" s="8">
        <f t="shared" si="406"/>
        <v>17.5</v>
      </c>
      <c r="H13017" s="8">
        <f>VLOOKUP(C13017,Products!$A$2:$F$20,6,TRUE)</f>
        <v>0.54999999999999982</v>
      </c>
      <c r="I13017" s="8">
        <f t="shared" si="407"/>
        <v>2.7499999999999991</v>
      </c>
      <c r="J13017" s="42">
        <f>VLOOKUP(B13017,Invoices!A:I,9,TRUE)</f>
        <v>2022</v>
      </c>
    </row>
    <row r="13018" spans="1:10" x14ac:dyDescent="0.15">
      <c r="A13018" t="s">
        <v>16378</v>
      </c>
      <c r="B13018" t="s">
        <v>2670</v>
      </c>
      <c r="C13018" t="s">
        <v>93</v>
      </c>
      <c r="D13018" t="s">
        <v>76</v>
      </c>
      <c r="E13018">
        <v>50</v>
      </c>
      <c r="F13018" s="8">
        <f>VLOOKUP(C13018,Products!$A$2:$E$20,5,TRUE)</f>
        <v>9.9499999999999993</v>
      </c>
      <c r="G13018" s="8">
        <f t="shared" si="406"/>
        <v>497.49999999999994</v>
      </c>
      <c r="H13018" s="8">
        <f>VLOOKUP(C13018,Products!$A$2:$F$20,6,TRUE)</f>
        <v>1.9499999999999993</v>
      </c>
      <c r="I13018" s="8">
        <f t="shared" si="407"/>
        <v>97.499999999999972</v>
      </c>
      <c r="J13018" s="42">
        <f>VLOOKUP(B13018,Invoices!A:I,9,TRUE)</f>
        <v>2022</v>
      </c>
    </row>
    <row r="13019" spans="1:10" x14ac:dyDescent="0.15">
      <c r="A13019" t="s">
        <v>16379</v>
      </c>
      <c r="B13019" t="s">
        <v>2670</v>
      </c>
      <c r="C13019" t="s">
        <v>94</v>
      </c>
      <c r="D13019" t="s">
        <v>86</v>
      </c>
      <c r="E13019">
        <v>10</v>
      </c>
      <c r="F13019" s="8">
        <f>VLOOKUP(C13019,Products!$A$2:$E$20,5,TRUE)</f>
        <v>3.5</v>
      </c>
      <c r="G13019" s="8">
        <f t="shared" si="406"/>
        <v>35</v>
      </c>
      <c r="H13019" s="8">
        <f>VLOOKUP(C13019,Products!$A$2:$F$20,6,TRUE)</f>
        <v>0.54999999999999982</v>
      </c>
      <c r="I13019" s="8">
        <f t="shared" si="407"/>
        <v>5.4999999999999982</v>
      </c>
      <c r="J13019" s="42">
        <f>VLOOKUP(B13019,Invoices!A:I,9,TRUE)</f>
        <v>2022</v>
      </c>
    </row>
    <row r="13020" spans="1:10" x14ac:dyDescent="0.15">
      <c r="A13020" t="s">
        <v>16380</v>
      </c>
      <c r="B13020" t="s">
        <v>2670</v>
      </c>
      <c r="C13020" t="s">
        <v>95</v>
      </c>
      <c r="D13020" t="s">
        <v>73</v>
      </c>
      <c r="E13020">
        <v>1</v>
      </c>
      <c r="F13020" s="8">
        <f>VLOOKUP(C13020,Products!$A$2:$E$20,5,TRUE)</f>
        <v>12.95</v>
      </c>
      <c r="G13020" s="8">
        <f t="shared" si="406"/>
        <v>12.95</v>
      </c>
      <c r="H13020" s="8">
        <f>VLOOKUP(C13020,Products!$A$2:$F$20,6,TRUE)</f>
        <v>4.1999999999999993</v>
      </c>
      <c r="I13020" s="8">
        <f t="shared" si="407"/>
        <v>4.1999999999999993</v>
      </c>
      <c r="J13020" s="42">
        <f>VLOOKUP(B13020,Invoices!A:I,9,TRUE)</f>
        <v>2022</v>
      </c>
    </row>
    <row r="13021" spans="1:10" x14ac:dyDescent="0.15">
      <c r="A13021" t="s">
        <v>16381</v>
      </c>
      <c r="B13021" t="s">
        <v>2670</v>
      </c>
      <c r="C13021" t="s">
        <v>87</v>
      </c>
      <c r="D13021" t="s">
        <v>68</v>
      </c>
      <c r="E13021">
        <v>20</v>
      </c>
      <c r="F13021" s="8">
        <f>VLOOKUP(C13021,Products!$A$2:$E$20,5,TRUE)</f>
        <v>19.95</v>
      </c>
      <c r="G13021" s="8">
        <f t="shared" si="406"/>
        <v>399</v>
      </c>
      <c r="H13021" s="8">
        <f>VLOOKUP(C13021,Products!$A$2:$F$20,6,TRUE)</f>
        <v>7.4499999999999993</v>
      </c>
      <c r="I13021" s="8">
        <f t="shared" si="407"/>
        <v>149</v>
      </c>
      <c r="J13021" s="42">
        <f>VLOOKUP(B13021,Invoices!A:I,9,TRUE)</f>
        <v>2022</v>
      </c>
    </row>
    <row r="13022" spans="1:10" x14ac:dyDescent="0.15">
      <c r="A13022" t="s">
        <v>16382</v>
      </c>
      <c r="B13022" t="s">
        <v>2671</v>
      </c>
      <c r="C13022" t="s">
        <v>96</v>
      </c>
      <c r="D13022" t="s">
        <v>75</v>
      </c>
      <c r="E13022">
        <v>1</v>
      </c>
      <c r="F13022" s="8">
        <f>VLOOKUP(C13022,Products!$A$2:$E$20,5,TRUE)</f>
        <v>79.95</v>
      </c>
      <c r="G13022" s="8">
        <f t="shared" si="406"/>
        <v>79.95</v>
      </c>
      <c r="H13022" s="8">
        <f>VLOOKUP(C13022,Products!$A$2:$F$20,6,TRUE)</f>
        <v>27.950000000000003</v>
      </c>
      <c r="I13022" s="8">
        <f t="shared" si="407"/>
        <v>27.950000000000003</v>
      </c>
      <c r="J13022" s="42">
        <f>VLOOKUP(B13022,Invoices!A:I,9,TRUE)</f>
        <v>2022</v>
      </c>
    </row>
    <row r="13023" spans="1:10" x14ac:dyDescent="0.15">
      <c r="A13023" t="s">
        <v>16383</v>
      </c>
      <c r="B13023" t="s">
        <v>2671</v>
      </c>
      <c r="C13023" t="s">
        <v>102</v>
      </c>
      <c r="D13023" t="s">
        <v>83</v>
      </c>
      <c r="E13023">
        <v>10</v>
      </c>
      <c r="F13023" s="8">
        <f>VLOOKUP(C13023,Products!$A$2:$E$20,5,TRUE)</f>
        <v>29.95</v>
      </c>
      <c r="G13023" s="8">
        <f t="shared" si="406"/>
        <v>299.5</v>
      </c>
      <c r="H13023" s="8">
        <f>VLOOKUP(C13023,Products!$A$2:$F$20,6,TRUE)</f>
        <v>15</v>
      </c>
      <c r="I13023" s="8">
        <f t="shared" si="407"/>
        <v>150</v>
      </c>
      <c r="J13023" s="42">
        <f>VLOOKUP(B13023,Invoices!A:I,9,TRUE)</f>
        <v>2022</v>
      </c>
    </row>
    <row r="13024" spans="1:10" x14ac:dyDescent="0.15">
      <c r="A13024" t="s">
        <v>16384</v>
      </c>
      <c r="B13024" t="s">
        <v>2671</v>
      </c>
      <c r="C13024" t="s">
        <v>103</v>
      </c>
      <c r="D13024" t="s">
        <v>77</v>
      </c>
      <c r="E13024">
        <v>10</v>
      </c>
      <c r="F13024" s="8">
        <f>VLOOKUP(C13024,Products!$A$2:$E$20,5,TRUE)</f>
        <v>8.9499999999999993</v>
      </c>
      <c r="G13024" s="8">
        <f t="shared" si="406"/>
        <v>89.5</v>
      </c>
      <c r="H13024" s="8">
        <f>VLOOKUP(C13024,Products!$A$2:$F$20,6,TRUE)</f>
        <v>3.1999999999999993</v>
      </c>
      <c r="I13024" s="8">
        <f t="shared" si="407"/>
        <v>31.999999999999993</v>
      </c>
      <c r="J13024" s="42">
        <f>VLOOKUP(B13024,Invoices!A:I,9,TRUE)</f>
        <v>2022</v>
      </c>
    </row>
    <row r="13025" spans="1:10" x14ac:dyDescent="0.15">
      <c r="A13025" t="s">
        <v>16385</v>
      </c>
      <c r="B13025" t="s">
        <v>2671</v>
      </c>
      <c r="C13025" t="s">
        <v>90</v>
      </c>
      <c r="D13025" t="s">
        <v>72</v>
      </c>
      <c r="E13025">
        <v>5</v>
      </c>
      <c r="F13025" s="8">
        <f>VLOOKUP(C13025,Products!$A$2:$E$20,5,TRUE)</f>
        <v>8.9499999999999993</v>
      </c>
      <c r="G13025" s="8">
        <f t="shared" si="406"/>
        <v>44.75</v>
      </c>
      <c r="H13025" s="8">
        <f>VLOOKUP(C13025,Products!$A$2:$F$20,6,TRUE)</f>
        <v>5.6999999999999993</v>
      </c>
      <c r="I13025" s="8">
        <f t="shared" si="407"/>
        <v>28.499999999999996</v>
      </c>
      <c r="J13025" s="42">
        <f>VLOOKUP(B13025,Invoices!A:I,9,TRUE)</f>
        <v>2022</v>
      </c>
    </row>
    <row r="13026" spans="1:10" x14ac:dyDescent="0.15">
      <c r="A13026" t="s">
        <v>16386</v>
      </c>
      <c r="B13026" t="s">
        <v>2671</v>
      </c>
      <c r="C13026" t="s">
        <v>87</v>
      </c>
      <c r="D13026" t="s">
        <v>68</v>
      </c>
      <c r="E13026">
        <v>1</v>
      </c>
      <c r="F13026" s="8">
        <f>VLOOKUP(C13026,Products!$A$2:$E$20,5,TRUE)</f>
        <v>19.95</v>
      </c>
      <c r="G13026" s="8">
        <f t="shared" si="406"/>
        <v>19.95</v>
      </c>
      <c r="H13026" s="8">
        <f>VLOOKUP(C13026,Products!$A$2:$F$20,6,TRUE)</f>
        <v>7.4499999999999993</v>
      </c>
      <c r="I13026" s="8">
        <f t="shared" si="407"/>
        <v>7.4499999999999993</v>
      </c>
      <c r="J13026" s="42">
        <f>VLOOKUP(B13026,Invoices!A:I,9,TRUE)</f>
        <v>2022</v>
      </c>
    </row>
    <row r="13027" spans="1:10" x14ac:dyDescent="0.15">
      <c r="A13027" t="s">
        <v>16387</v>
      </c>
      <c r="B13027" t="s">
        <v>2671</v>
      </c>
      <c r="C13027" t="s">
        <v>104</v>
      </c>
      <c r="D13027" t="s">
        <v>71</v>
      </c>
      <c r="E13027">
        <v>50</v>
      </c>
      <c r="F13027" s="8">
        <f>VLOOKUP(C13027,Products!$A$2:$E$20,5,TRUE)</f>
        <v>2.95</v>
      </c>
      <c r="G13027" s="8">
        <f t="shared" si="406"/>
        <v>147.5</v>
      </c>
      <c r="H13027" s="8">
        <f>VLOOKUP(C13027,Products!$A$2:$F$20,6,TRUE)</f>
        <v>1.1500000000000001</v>
      </c>
      <c r="I13027" s="8">
        <f t="shared" si="407"/>
        <v>57.500000000000007</v>
      </c>
      <c r="J13027" s="42">
        <f>VLOOKUP(B13027,Invoices!A:I,9,TRUE)</f>
        <v>2022</v>
      </c>
    </row>
    <row r="13028" spans="1:10" x14ac:dyDescent="0.15">
      <c r="A13028" t="s">
        <v>16388</v>
      </c>
      <c r="B13028" t="s">
        <v>2672</v>
      </c>
      <c r="C13028" t="s">
        <v>99</v>
      </c>
      <c r="D13028" t="s">
        <v>84</v>
      </c>
      <c r="E13028">
        <v>1</v>
      </c>
      <c r="F13028" s="8">
        <f>VLOOKUP(C13028,Products!$A$2:$E$20,5,TRUE)</f>
        <v>3.5</v>
      </c>
      <c r="G13028" s="8">
        <f t="shared" si="406"/>
        <v>3.5</v>
      </c>
      <c r="H13028" s="8">
        <f>VLOOKUP(C13028,Products!$A$2:$F$20,6,TRUE)</f>
        <v>0.54999999999999982</v>
      </c>
      <c r="I13028" s="8">
        <f t="shared" si="407"/>
        <v>0.54999999999999982</v>
      </c>
      <c r="J13028" s="42">
        <f>VLOOKUP(B13028,Invoices!A:I,9,TRUE)</f>
        <v>2022</v>
      </c>
    </row>
    <row r="13029" spans="1:10" x14ac:dyDescent="0.15">
      <c r="A13029" t="s">
        <v>16389</v>
      </c>
      <c r="B13029" t="s">
        <v>2672</v>
      </c>
      <c r="C13029" t="s">
        <v>87</v>
      </c>
      <c r="D13029" t="s">
        <v>68</v>
      </c>
      <c r="E13029">
        <v>2</v>
      </c>
      <c r="F13029" s="8">
        <f>VLOOKUP(C13029,Products!$A$2:$E$20,5,TRUE)</f>
        <v>19.95</v>
      </c>
      <c r="G13029" s="8">
        <f t="shared" si="406"/>
        <v>39.9</v>
      </c>
      <c r="H13029" s="8">
        <f>VLOOKUP(C13029,Products!$A$2:$F$20,6,TRUE)</f>
        <v>7.4499999999999993</v>
      </c>
      <c r="I13029" s="8">
        <f t="shared" si="407"/>
        <v>14.899999999999999</v>
      </c>
      <c r="J13029" s="42">
        <f>VLOOKUP(B13029,Invoices!A:I,9,TRUE)</f>
        <v>2022</v>
      </c>
    </row>
    <row r="13030" spans="1:10" x14ac:dyDescent="0.15">
      <c r="A13030" t="s">
        <v>16390</v>
      </c>
      <c r="B13030" t="s">
        <v>2672</v>
      </c>
      <c r="C13030" t="s">
        <v>93</v>
      </c>
      <c r="D13030" t="s">
        <v>76</v>
      </c>
      <c r="E13030">
        <v>8</v>
      </c>
      <c r="F13030" s="8">
        <f>VLOOKUP(C13030,Products!$A$2:$E$20,5,TRUE)</f>
        <v>9.9499999999999993</v>
      </c>
      <c r="G13030" s="8">
        <f t="shared" si="406"/>
        <v>79.599999999999994</v>
      </c>
      <c r="H13030" s="8">
        <f>VLOOKUP(C13030,Products!$A$2:$F$20,6,TRUE)</f>
        <v>1.9499999999999993</v>
      </c>
      <c r="I13030" s="8">
        <f t="shared" si="407"/>
        <v>15.599999999999994</v>
      </c>
      <c r="J13030" s="42">
        <f>VLOOKUP(B13030,Invoices!A:I,9,TRUE)</f>
        <v>2022</v>
      </c>
    </row>
    <row r="13031" spans="1:10" x14ac:dyDescent="0.15">
      <c r="A13031" t="s">
        <v>16391</v>
      </c>
      <c r="B13031" t="s">
        <v>2672</v>
      </c>
      <c r="C13031" t="s">
        <v>96</v>
      </c>
      <c r="D13031" t="s">
        <v>75</v>
      </c>
      <c r="E13031">
        <v>10</v>
      </c>
      <c r="F13031" s="8">
        <f>VLOOKUP(C13031,Products!$A$2:$E$20,5,TRUE)</f>
        <v>79.95</v>
      </c>
      <c r="G13031" s="8">
        <f t="shared" si="406"/>
        <v>799.5</v>
      </c>
      <c r="H13031" s="8">
        <f>VLOOKUP(C13031,Products!$A$2:$F$20,6,TRUE)</f>
        <v>27.950000000000003</v>
      </c>
      <c r="I13031" s="8">
        <f t="shared" si="407"/>
        <v>279.5</v>
      </c>
      <c r="J13031" s="42">
        <f>VLOOKUP(B13031,Invoices!A:I,9,TRUE)</f>
        <v>2022</v>
      </c>
    </row>
    <row r="13032" spans="1:10" x14ac:dyDescent="0.15">
      <c r="A13032" t="s">
        <v>16392</v>
      </c>
      <c r="B13032" t="s">
        <v>2672</v>
      </c>
      <c r="C13032" t="s">
        <v>94</v>
      </c>
      <c r="D13032" t="s">
        <v>86</v>
      </c>
      <c r="E13032">
        <v>50</v>
      </c>
      <c r="F13032" s="8">
        <f>VLOOKUP(C13032,Products!$A$2:$E$20,5,TRUE)</f>
        <v>3.5</v>
      </c>
      <c r="G13032" s="8">
        <f t="shared" si="406"/>
        <v>175</v>
      </c>
      <c r="H13032" s="8">
        <f>VLOOKUP(C13032,Products!$A$2:$F$20,6,TRUE)</f>
        <v>0.54999999999999982</v>
      </c>
      <c r="I13032" s="8">
        <f t="shared" si="407"/>
        <v>27.499999999999993</v>
      </c>
      <c r="J13032" s="42">
        <f>VLOOKUP(B13032,Invoices!A:I,9,TRUE)</f>
        <v>2022</v>
      </c>
    </row>
    <row r="13033" spans="1:10" x14ac:dyDescent="0.15">
      <c r="A13033" t="s">
        <v>16393</v>
      </c>
      <c r="B13033" t="s">
        <v>2672</v>
      </c>
      <c r="C13033" t="s">
        <v>104</v>
      </c>
      <c r="D13033" t="s">
        <v>71</v>
      </c>
      <c r="E13033">
        <v>12</v>
      </c>
      <c r="F13033" s="8">
        <f>VLOOKUP(C13033,Products!$A$2:$E$20,5,TRUE)</f>
        <v>2.95</v>
      </c>
      <c r="G13033" s="8">
        <f t="shared" si="406"/>
        <v>35.400000000000006</v>
      </c>
      <c r="H13033" s="8">
        <f>VLOOKUP(C13033,Products!$A$2:$F$20,6,TRUE)</f>
        <v>1.1500000000000001</v>
      </c>
      <c r="I13033" s="8">
        <f t="shared" si="407"/>
        <v>13.8</v>
      </c>
      <c r="J13033" s="42">
        <f>VLOOKUP(B13033,Invoices!A:I,9,TRUE)</f>
        <v>2022</v>
      </c>
    </row>
    <row r="13034" spans="1:10" x14ac:dyDescent="0.15">
      <c r="A13034" t="s">
        <v>16394</v>
      </c>
      <c r="B13034" t="s">
        <v>2672</v>
      </c>
      <c r="C13034" t="s">
        <v>101</v>
      </c>
      <c r="D13034" t="s">
        <v>69</v>
      </c>
      <c r="E13034">
        <v>5</v>
      </c>
      <c r="F13034" s="8">
        <f>VLOOKUP(C13034,Products!$A$2:$E$20,5,TRUE)</f>
        <v>129.94999999999999</v>
      </c>
      <c r="G13034" s="8">
        <f t="shared" si="406"/>
        <v>649.75</v>
      </c>
      <c r="H13034" s="8">
        <f>VLOOKUP(C13034,Products!$A$2:$F$20,6,TRUE)</f>
        <v>40.449999999999989</v>
      </c>
      <c r="I13034" s="8">
        <f t="shared" si="407"/>
        <v>202.24999999999994</v>
      </c>
      <c r="J13034" s="42">
        <f>VLOOKUP(B13034,Invoices!A:I,9,TRUE)</f>
        <v>2022</v>
      </c>
    </row>
    <row r="13035" spans="1:10" x14ac:dyDescent="0.15">
      <c r="A13035" t="s">
        <v>16395</v>
      </c>
      <c r="B13035" t="s">
        <v>2673</v>
      </c>
      <c r="C13035" t="s">
        <v>105</v>
      </c>
      <c r="D13035" t="s">
        <v>81</v>
      </c>
      <c r="E13035">
        <v>2</v>
      </c>
      <c r="F13035" s="8">
        <f>VLOOKUP(C13035,Products!$A$2:$E$20,5,TRUE)</f>
        <v>8.9499999999999993</v>
      </c>
      <c r="G13035" s="8">
        <f t="shared" si="406"/>
        <v>17.899999999999999</v>
      </c>
      <c r="H13035" s="8">
        <f>VLOOKUP(C13035,Products!$A$2:$F$20,6,TRUE)</f>
        <v>3.1999999999999993</v>
      </c>
      <c r="I13035" s="8">
        <f t="shared" si="407"/>
        <v>6.3999999999999986</v>
      </c>
      <c r="J13035" s="42">
        <f>VLOOKUP(B13035,Invoices!A:I,9,TRUE)</f>
        <v>2022</v>
      </c>
    </row>
    <row r="13036" spans="1:10" x14ac:dyDescent="0.15">
      <c r="A13036" t="s">
        <v>16396</v>
      </c>
      <c r="B13036" t="s">
        <v>2673</v>
      </c>
      <c r="C13036" t="s">
        <v>90</v>
      </c>
      <c r="D13036" t="s">
        <v>72</v>
      </c>
      <c r="E13036">
        <v>1</v>
      </c>
      <c r="F13036" s="8">
        <f>VLOOKUP(C13036,Products!$A$2:$E$20,5,TRUE)</f>
        <v>8.9499999999999993</v>
      </c>
      <c r="G13036" s="8">
        <f t="shared" si="406"/>
        <v>8.9499999999999993</v>
      </c>
      <c r="H13036" s="8">
        <f>VLOOKUP(C13036,Products!$A$2:$F$20,6,TRUE)</f>
        <v>5.6999999999999993</v>
      </c>
      <c r="I13036" s="8">
        <f t="shared" si="407"/>
        <v>5.6999999999999993</v>
      </c>
      <c r="J13036" s="42">
        <f>VLOOKUP(B13036,Invoices!A:I,9,TRUE)</f>
        <v>2022</v>
      </c>
    </row>
    <row r="13037" spans="1:10" x14ac:dyDescent="0.15">
      <c r="A13037" t="s">
        <v>16397</v>
      </c>
      <c r="B13037" t="s">
        <v>2674</v>
      </c>
      <c r="C13037" t="s">
        <v>90</v>
      </c>
      <c r="D13037" t="s">
        <v>72</v>
      </c>
      <c r="E13037">
        <v>6</v>
      </c>
      <c r="F13037" s="8">
        <f>VLOOKUP(C13037,Products!$A$2:$E$20,5,TRUE)</f>
        <v>8.9499999999999993</v>
      </c>
      <c r="G13037" s="8">
        <f t="shared" si="406"/>
        <v>53.699999999999996</v>
      </c>
      <c r="H13037" s="8">
        <f>VLOOKUP(C13037,Products!$A$2:$F$20,6,TRUE)</f>
        <v>5.6999999999999993</v>
      </c>
      <c r="I13037" s="8">
        <f t="shared" si="407"/>
        <v>34.199999999999996</v>
      </c>
      <c r="J13037" s="42">
        <f>VLOOKUP(B13037,Invoices!A:I,9,TRUE)</f>
        <v>2022</v>
      </c>
    </row>
    <row r="13038" spans="1:10" x14ac:dyDescent="0.15">
      <c r="A13038" t="s">
        <v>16398</v>
      </c>
      <c r="B13038" t="s">
        <v>2674</v>
      </c>
      <c r="C13038" t="s">
        <v>103</v>
      </c>
      <c r="D13038" t="s">
        <v>77</v>
      </c>
      <c r="E13038">
        <v>3</v>
      </c>
      <c r="F13038" s="8">
        <f>VLOOKUP(C13038,Products!$A$2:$E$20,5,TRUE)</f>
        <v>8.9499999999999993</v>
      </c>
      <c r="G13038" s="8">
        <f t="shared" si="406"/>
        <v>26.849999999999998</v>
      </c>
      <c r="H13038" s="8">
        <f>VLOOKUP(C13038,Products!$A$2:$F$20,6,TRUE)</f>
        <v>3.1999999999999993</v>
      </c>
      <c r="I13038" s="8">
        <f t="shared" si="407"/>
        <v>9.5999999999999979</v>
      </c>
      <c r="J13038" s="42">
        <f>VLOOKUP(B13038,Invoices!A:I,9,TRUE)</f>
        <v>2022</v>
      </c>
    </row>
    <row r="13039" spans="1:10" x14ac:dyDescent="0.15">
      <c r="A13039" t="s">
        <v>16399</v>
      </c>
      <c r="B13039" t="s">
        <v>2674</v>
      </c>
      <c r="C13039" t="s">
        <v>91</v>
      </c>
      <c r="D13039" t="s">
        <v>70</v>
      </c>
      <c r="E13039">
        <v>10</v>
      </c>
      <c r="F13039" s="8">
        <f>VLOOKUP(C13039,Products!$A$2:$E$20,5,TRUE)</f>
        <v>49.95</v>
      </c>
      <c r="G13039" s="8">
        <f t="shared" si="406"/>
        <v>499.5</v>
      </c>
      <c r="H13039" s="8">
        <f>VLOOKUP(C13039,Products!$A$2:$F$20,6,TRUE)</f>
        <v>21.200000000000003</v>
      </c>
      <c r="I13039" s="8">
        <f t="shared" si="407"/>
        <v>212.00000000000003</v>
      </c>
      <c r="J13039" s="42">
        <f>VLOOKUP(B13039,Invoices!A:I,9,TRUE)</f>
        <v>2022</v>
      </c>
    </row>
    <row r="13040" spans="1:10" x14ac:dyDescent="0.15">
      <c r="A13040" t="s">
        <v>16400</v>
      </c>
      <c r="B13040" t="s">
        <v>2675</v>
      </c>
      <c r="C13040" t="s">
        <v>87</v>
      </c>
      <c r="D13040" t="s">
        <v>68</v>
      </c>
      <c r="E13040">
        <v>5</v>
      </c>
      <c r="F13040" s="8">
        <f>VLOOKUP(C13040,Products!$A$2:$E$20,5,TRUE)</f>
        <v>19.95</v>
      </c>
      <c r="G13040" s="8">
        <f t="shared" si="406"/>
        <v>99.75</v>
      </c>
      <c r="H13040" s="8">
        <f>VLOOKUP(C13040,Products!$A$2:$F$20,6,TRUE)</f>
        <v>7.4499999999999993</v>
      </c>
      <c r="I13040" s="8">
        <f t="shared" si="407"/>
        <v>37.25</v>
      </c>
      <c r="J13040" s="42">
        <f>VLOOKUP(B13040,Invoices!A:I,9,TRUE)</f>
        <v>2022</v>
      </c>
    </row>
    <row r="13041" spans="1:10" x14ac:dyDescent="0.15">
      <c r="A13041" t="s">
        <v>16401</v>
      </c>
      <c r="B13041" t="s">
        <v>2675</v>
      </c>
      <c r="C13041" t="s">
        <v>93</v>
      </c>
      <c r="D13041" t="s">
        <v>76</v>
      </c>
      <c r="E13041">
        <v>12</v>
      </c>
      <c r="F13041" s="8">
        <f>VLOOKUP(C13041,Products!$A$2:$E$20,5,TRUE)</f>
        <v>9.9499999999999993</v>
      </c>
      <c r="G13041" s="8">
        <f t="shared" si="406"/>
        <v>119.39999999999999</v>
      </c>
      <c r="H13041" s="8">
        <f>VLOOKUP(C13041,Products!$A$2:$F$20,6,TRUE)</f>
        <v>1.9499999999999993</v>
      </c>
      <c r="I13041" s="8">
        <f t="shared" si="407"/>
        <v>23.399999999999991</v>
      </c>
      <c r="J13041" s="42">
        <f>VLOOKUP(B13041,Invoices!A:I,9,TRUE)</f>
        <v>2022</v>
      </c>
    </row>
    <row r="13042" spans="1:10" x14ac:dyDescent="0.15">
      <c r="A13042" t="s">
        <v>16402</v>
      </c>
      <c r="B13042" t="s">
        <v>2675</v>
      </c>
      <c r="C13042" t="s">
        <v>95</v>
      </c>
      <c r="D13042" t="s">
        <v>73</v>
      </c>
      <c r="E13042">
        <v>1</v>
      </c>
      <c r="F13042" s="8">
        <f>VLOOKUP(C13042,Products!$A$2:$E$20,5,TRUE)</f>
        <v>12.95</v>
      </c>
      <c r="G13042" s="8">
        <f t="shared" si="406"/>
        <v>12.95</v>
      </c>
      <c r="H13042" s="8">
        <f>VLOOKUP(C13042,Products!$A$2:$F$20,6,TRUE)</f>
        <v>4.1999999999999993</v>
      </c>
      <c r="I13042" s="8">
        <f t="shared" si="407"/>
        <v>4.1999999999999993</v>
      </c>
      <c r="J13042" s="42">
        <f>VLOOKUP(B13042,Invoices!A:I,9,TRUE)</f>
        <v>2022</v>
      </c>
    </row>
    <row r="13043" spans="1:10" x14ac:dyDescent="0.15">
      <c r="A13043" t="s">
        <v>16403</v>
      </c>
      <c r="B13043" t="s">
        <v>2675</v>
      </c>
      <c r="C13043" t="s">
        <v>102</v>
      </c>
      <c r="D13043" t="s">
        <v>83</v>
      </c>
      <c r="E13043">
        <v>1</v>
      </c>
      <c r="F13043" s="8">
        <f>VLOOKUP(C13043,Products!$A$2:$E$20,5,TRUE)</f>
        <v>29.95</v>
      </c>
      <c r="G13043" s="8">
        <f t="shared" si="406"/>
        <v>29.95</v>
      </c>
      <c r="H13043" s="8">
        <f>VLOOKUP(C13043,Products!$A$2:$F$20,6,TRUE)</f>
        <v>15</v>
      </c>
      <c r="I13043" s="8">
        <f t="shared" si="407"/>
        <v>15</v>
      </c>
      <c r="J13043" s="42">
        <f>VLOOKUP(B13043,Invoices!A:I,9,TRUE)</f>
        <v>2022</v>
      </c>
    </row>
    <row r="13044" spans="1:10" x14ac:dyDescent="0.15">
      <c r="A13044" t="s">
        <v>16404</v>
      </c>
      <c r="B13044" t="s">
        <v>2675</v>
      </c>
      <c r="C13044" t="s">
        <v>92</v>
      </c>
      <c r="D13044" t="s">
        <v>82</v>
      </c>
      <c r="E13044">
        <v>10</v>
      </c>
      <c r="F13044" s="8">
        <f>VLOOKUP(C13044,Products!$A$2:$E$20,5,TRUE)</f>
        <v>19.95</v>
      </c>
      <c r="G13044" s="8">
        <f t="shared" si="406"/>
        <v>199.5</v>
      </c>
      <c r="H13044" s="8">
        <f>VLOOKUP(C13044,Products!$A$2:$F$20,6,TRUE)</f>
        <v>7.4499999999999993</v>
      </c>
      <c r="I13044" s="8">
        <f t="shared" si="407"/>
        <v>74.5</v>
      </c>
      <c r="J13044" s="42">
        <f>VLOOKUP(B13044,Invoices!A:I,9,TRUE)</f>
        <v>2022</v>
      </c>
    </row>
    <row r="13045" spans="1:10" x14ac:dyDescent="0.15">
      <c r="A13045" t="s">
        <v>16405</v>
      </c>
      <c r="B13045" t="s">
        <v>2675</v>
      </c>
      <c r="C13045" t="s">
        <v>90</v>
      </c>
      <c r="D13045" t="s">
        <v>72</v>
      </c>
      <c r="E13045">
        <v>12</v>
      </c>
      <c r="F13045" s="8">
        <f>VLOOKUP(C13045,Products!$A$2:$E$20,5,TRUE)</f>
        <v>8.9499999999999993</v>
      </c>
      <c r="G13045" s="8">
        <f t="shared" si="406"/>
        <v>107.39999999999999</v>
      </c>
      <c r="H13045" s="8">
        <f>VLOOKUP(C13045,Products!$A$2:$F$20,6,TRUE)</f>
        <v>5.6999999999999993</v>
      </c>
      <c r="I13045" s="8">
        <f t="shared" si="407"/>
        <v>68.399999999999991</v>
      </c>
      <c r="J13045" s="42">
        <f>VLOOKUP(B13045,Invoices!A:I,9,TRUE)</f>
        <v>2022</v>
      </c>
    </row>
    <row r="13046" spans="1:10" x14ac:dyDescent="0.15">
      <c r="A13046" t="s">
        <v>16406</v>
      </c>
      <c r="B13046" t="s">
        <v>2675</v>
      </c>
      <c r="C13046" t="s">
        <v>101</v>
      </c>
      <c r="D13046" t="s">
        <v>69</v>
      </c>
      <c r="E13046">
        <v>2</v>
      </c>
      <c r="F13046" s="8">
        <f>VLOOKUP(C13046,Products!$A$2:$E$20,5,TRUE)</f>
        <v>129.94999999999999</v>
      </c>
      <c r="G13046" s="8">
        <f t="shared" si="406"/>
        <v>259.89999999999998</v>
      </c>
      <c r="H13046" s="8">
        <f>VLOOKUP(C13046,Products!$A$2:$F$20,6,TRUE)</f>
        <v>40.449999999999989</v>
      </c>
      <c r="I13046" s="8">
        <f t="shared" si="407"/>
        <v>80.899999999999977</v>
      </c>
      <c r="J13046" s="42">
        <f>VLOOKUP(B13046,Invoices!A:I,9,TRUE)</f>
        <v>2022</v>
      </c>
    </row>
    <row r="13047" spans="1:10" x14ac:dyDescent="0.15">
      <c r="A13047" t="s">
        <v>16407</v>
      </c>
      <c r="B13047" t="s">
        <v>2675</v>
      </c>
      <c r="C13047" t="s">
        <v>89</v>
      </c>
      <c r="D13047" t="s">
        <v>80</v>
      </c>
      <c r="E13047">
        <v>25</v>
      </c>
      <c r="F13047" s="8">
        <f>VLOOKUP(C13047,Products!$A$2:$E$20,5,TRUE)</f>
        <v>15.95</v>
      </c>
      <c r="G13047" s="8">
        <f t="shared" si="406"/>
        <v>398.75</v>
      </c>
      <c r="H13047" s="8">
        <f>VLOOKUP(C13047,Products!$A$2:$F$20,6,TRUE)</f>
        <v>6</v>
      </c>
      <c r="I13047" s="8">
        <f t="shared" si="407"/>
        <v>150</v>
      </c>
      <c r="J13047" s="42">
        <f>VLOOKUP(B13047,Invoices!A:I,9,TRUE)</f>
        <v>2022</v>
      </c>
    </row>
    <row r="13048" spans="1:10" x14ac:dyDescent="0.15">
      <c r="A13048" t="s">
        <v>16408</v>
      </c>
      <c r="B13048" t="s">
        <v>2675</v>
      </c>
      <c r="C13048" t="s">
        <v>99</v>
      </c>
      <c r="D13048" t="s">
        <v>84</v>
      </c>
      <c r="E13048">
        <v>100</v>
      </c>
      <c r="F13048" s="8">
        <f>VLOOKUP(C13048,Products!$A$2:$E$20,5,TRUE)</f>
        <v>3.5</v>
      </c>
      <c r="G13048" s="8">
        <f t="shared" si="406"/>
        <v>350</v>
      </c>
      <c r="H13048" s="8">
        <f>VLOOKUP(C13048,Products!$A$2:$F$20,6,TRUE)</f>
        <v>0.54999999999999982</v>
      </c>
      <c r="I13048" s="8">
        <f t="shared" si="407"/>
        <v>54.999999999999986</v>
      </c>
      <c r="J13048" s="42">
        <f>VLOOKUP(B13048,Invoices!A:I,9,TRUE)</f>
        <v>2022</v>
      </c>
    </row>
    <row r="13049" spans="1:10" x14ac:dyDescent="0.15">
      <c r="A13049" t="s">
        <v>16409</v>
      </c>
      <c r="B13049" t="s">
        <v>2675</v>
      </c>
      <c r="C13049" t="s">
        <v>88</v>
      </c>
      <c r="D13049" t="s">
        <v>85</v>
      </c>
      <c r="E13049">
        <v>2</v>
      </c>
      <c r="F13049" s="8">
        <f>VLOOKUP(C13049,Products!$A$2:$E$20,5,TRUE)</f>
        <v>8.9499999999999993</v>
      </c>
      <c r="G13049" s="8">
        <f t="shared" si="406"/>
        <v>17.899999999999999</v>
      </c>
      <c r="H13049" s="8">
        <f>VLOOKUP(C13049,Products!$A$2:$F$20,6,TRUE)</f>
        <v>5.6999999999999993</v>
      </c>
      <c r="I13049" s="8">
        <f t="shared" si="407"/>
        <v>11.399999999999999</v>
      </c>
      <c r="J13049" s="42">
        <f>VLOOKUP(B13049,Invoices!A:I,9,TRUE)</f>
        <v>2022</v>
      </c>
    </row>
    <row r="13050" spans="1:10" x14ac:dyDescent="0.15">
      <c r="A13050" t="s">
        <v>16410</v>
      </c>
      <c r="B13050" t="s">
        <v>2675</v>
      </c>
      <c r="C13050" t="s">
        <v>104</v>
      </c>
      <c r="D13050" t="s">
        <v>71</v>
      </c>
      <c r="E13050">
        <v>25</v>
      </c>
      <c r="F13050" s="8">
        <f>VLOOKUP(C13050,Products!$A$2:$E$20,5,TRUE)</f>
        <v>2.95</v>
      </c>
      <c r="G13050" s="8">
        <f t="shared" si="406"/>
        <v>73.75</v>
      </c>
      <c r="H13050" s="8">
        <f>VLOOKUP(C13050,Products!$A$2:$F$20,6,TRUE)</f>
        <v>1.1500000000000001</v>
      </c>
      <c r="I13050" s="8">
        <f t="shared" si="407"/>
        <v>28.750000000000004</v>
      </c>
      <c r="J13050" s="42">
        <f>VLOOKUP(B13050,Invoices!A:I,9,TRUE)</f>
        <v>2022</v>
      </c>
    </row>
    <row r="13051" spans="1:10" x14ac:dyDescent="0.15">
      <c r="A13051" t="s">
        <v>16411</v>
      </c>
      <c r="B13051" t="s">
        <v>2676</v>
      </c>
      <c r="C13051" t="s">
        <v>99</v>
      </c>
      <c r="D13051" t="s">
        <v>84</v>
      </c>
      <c r="E13051">
        <v>3</v>
      </c>
      <c r="F13051" s="8">
        <f>VLOOKUP(C13051,Products!$A$2:$E$20,5,TRUE)</f>
        <v>3.5</v>
      </c>
      <c r="G13051" s="8">
        <f t="shared" si="406"/>
        <v>10.5</v>
      </c>
      <c r="H13051" s="8">
        <f>VLOOKUP(C13051,Products!$A$2:$F$20,6,TRUE)</f>
        <v>0.54999999999999982</v>
      </c>
      <c r="I13051" s="8">
        <f t="shared" si="407"/>
        <v>1.6499999999999995</v>
      </c>
      <c r="J13051" s="42">
        <f>VLOOKUP(B13051,Invoices!A:I,9,TRUE)</f>
        <v>2022</v>
      </c>
    </row>
    <row r="13052" spans="1:10" x14ac:dyDescent="0.15">
      <c r="A13052" t="s">
        <v>16412</v>
      </c>
      <c r="B13052" t="s">
        <v>2676</v>
      </c>
      <c r="C13052" t="s">
        <v>105</v>
      </c>
      <c r="D13052" t="s">
        <v>81</v>
      </c>
      <c r="E13052">
        <v>4</v>
      </c>
      <c r="F13052" s="8">
        <f>VLOOKUP(C13052,Products!$A$2:$E$20,5,TRUE)</f>
        <v>8.9499999999999993</v>
      </c>
      <c r="G13052" s="8">
        <f t="shared" si="406"/>
        <v>35.799999999999997</v>
      </c>
      <c r="H13052" s="8">
        <f>VLOOKUP(C13052,Products!$A$2:$F$20,6,TRUE)</f>
        <v>3.1999999999999993</v>
      </c>
      <c r="I13052" s="8">
        <f t="shared" si="407"/>
        <v>12.799999999999997</v>
      </c>
      <c r="J13052" s="42">
        <f>VLOOKUP(B13052,Invoices!A:I,9,TRUE)</f>
        <v>2022</v>
      </c>
    </row>
    <row r="13053" spans="1:10" x14ac:dyDescent="0.15">
      <c r="A13053" t="s">
        <v>16413</v>
      </c>
      <c r="B13053" t="s">
        <v>2676</v>
      </c>
      <c r="C13053" t="s">
        <v>92</v>
      </c>
      <c r="D13053" t="s">
        <v>82</v>
      </c>
      <c r="E13053">
        <v>5</v>
      </c>
      <c r="F13053" s="8">
        <f>VLOOKUP(C13053,Products!$A$2:$E$20,5,TRUE)</f>
        <v>19.95</v>
      </c>
      <c r="G13053" s="8">
        <f t="shared" si="406"/>
        <v>99.75</v>
      </c>
      <c r="H13053" s="8">
        <f>VLOOKUP(C13053,Products!$A$2:$F$20,6,TRUE)</f>
        <v>7.4499999999999993</v>
      </c>
      <c r="I13053" s="8">
        <f t="shared" si="407"/>
        <v>37.25</v>
      </c>
      <c r="J13053" s="42">
        <f>VLOOKUP(B13053,Invoices!A:I,9,TRUE)</f>
        <v>2022</v>
      </c>
    </row>
    <row r="13054" spans="1:10" x14ac:dyDescent="0.15">
      <c r="A13054" t="s">
        <v>16414</v>
      </c>
      <c r="B13054" t="s">
        <v>2676</v>
      </c>
      <c r="C13054" t="s">
        <v>104</v>
      </c>
      <c r="D13054" t="s">
        <v>71</v>
      </c>
      <c r="E13054">
        <v>2</v>
      </c>
      <c r="F13054" s="8">
        <f>VLOOKUP(C13054,Products!$A$2:$E$20,5,TRUE)</f>
        <v>2.95</v>
      </c>
      <c r="G13054" s="8">
        <f t="shared" si="406"/>
        <v>5.9</v>
      </c>
      <c r="H13054" s="8">
        <f>VLOOKUP(C13054,Products!$A$2:$F$20,6,TRUE)</f>
        <v>1.1500000000000001</v>
      </c>
      <c r="I13054" s="8">
        <f t="shared" si="407"/>
        <v>2.3000000000000003</v>
      </c>
      <c r="J13054" s="42">
        <f>VLOOKUP(B13054,Invoices!A:I,9,TRUE)</f>
        <v>2022</v>
      </c>
    </row>
    <row r="13055" spans="1:10" x14ac:dyDescent="0.15">
      <c r="A13055" t="s">
        <v>16415</v>
      </c>
      <c r="B13055" t="s">
        <v>2677</v>
      </c>
      <c r="C13055" t="s">
        <v>95</v>
      </c>
      <c r="D13055" t="s">
        <v>73</v>
      </c>
      <c r="E13055">
        <v>2</v>
      </c>
      <c r="F13055" s="8">
        <f>VLOOKUP(C13055,Products!$A$2:$E$20,5,TRUE)</f>
        <v>12.95</v>
      </c>
      <c r="G13055" s="8">
        <f t="shared" si="406"/>
        <v>25.9</v>
      </c>
      <c r="H13055" s="8">
        <f>VLOOKUP(C13055,Products!$A$2:$F$20,6,TRUE)</f>
        <v>4.1999999999999993</v>
      </c>
      <c r="I13055" s="8">
        <f t="shared" si="407"/>
        <v>8.3999999999999986</v>
      </c>
      <c r="J13055" s="42">
        <f>VLOOKUP(B13055,Invoices!A:I,9,TRUE)</f>
        <v>2022</v>
      </c>
    </row>
    <row r="13056" spans="1:10" x14ac:dyDescent="0.15">
      <c r="A13056" t="s">
        <v>16416</v>
      </c>
      <c r="B13056" t="s">
        <v>2678</v>
      </c>
      <c r="C13056" t="s">
        <v>105</v>
      </c>
      <c r="D13056" t="s">
        <v>81</v>
      </c>
      <c r="E13056">
        <v>12</v>
      </c>
      <c r="F13056" s="8">
        <f>VLOOKUP(C13056,Products!$A$2:$E$20,5,TRUE)</f>
        <v>8.9499999999999993</v>
      </c>
      <c r="G13056" s="8">
        <f t="shared" si="406"/>
        <v>107.39999999999999</v>
      </c>
      <c r="H13056" s="8">
        <f>VLOOKUP(C13056,Products!$A$2:$F$20,6,TRUE)</f>
        <v>3.1999999999999993</v>
      </c>
      <c r="I13056" s="8">
        <f t="shared" si="407"/>
        <v>38.399999999999991</v>
      </c>
      <c r="J13056" s="42">
        <f>VLOOKUP(B13056,Invoices!A:I,9,TRUE)</f>
        <v>2022</v>
      </c>
    </row>
    <row r="13057" spans="1:10" x14ac:dyDescent="0.15">
      <c r="A13057" t="s">
        <v>16417</v>
      </c>
      <c r="B13057" t="s">
        <v>2678</v>
      </c>
      <c r="C13057" t="s">
        <v>88</v>
      </c>
      <c r="D13057" t="s">
        <v>85</v>
      </c>
      <c r="E13057">
        <v>2</v>
      </c>
      <c r="F13057" s="8">
        <f>VLOOKUP(C13057,Products!$A$2:$E$20,5,TRUE)</f>
        <v>8.9499999999999993</v>
      </c>
      <c r="G13057" s="8">
        <f t="shared" si="406"/>
        <v>17.899999999999999</v>
      </c>
      <c r="H13057" s="8">
        <f>VLOOKUP(C13057,Products!$A$2:$F$20,6,TRUE)</f>
        <v>5.6999999999999993</v>
      </c>
      <c r="I13057" s="8">
        <f t="shared" si="407"/>
        <v>11.399999999999999</v>
      </c>
      <c r="J13057" s="42">
        <f>VLOOKUP(B13057,Invoices!A:I,9,TRUE)</f>
        <v>2022</v>
      </c>
    </row>
    <row r="13058" spans="1:10" x14ac:dyDescent="0.15">
      <c r="A13058" t="s">
        <v>16418</v>
      </c>
      <c r="B13058" t="s">
        <v>2678</v>
      </c>
      <c r="C13058" t="s">
        <v>96</v>
      </c>
      <c r="D13058" t="s">
        <v>75</v>
      </c>
      <c r="E13058">
        <v>10</v>
      </c>
      <c r="F13058" s="8">
        <f>VLOOKUP(C13058,Products!$A$2:$E$20,5,TRUE)</f>
        <v>79.95</v>
      </c>
      <c r="G13058" s="8">
        <f t="shared" si="406"/>
        <v>799.5</v>
      </c>
      <c r="H13058" s="8">
        <f>VLOOKUP(C13058,Products!$A$2:$F$20,6,TRUE)</f>
        <v>27.950000000000003</v>
      </c>
      <c r="I13058" s="8">
        <f t="shared" si="407"/>
        <v>279.5</v>
      </c>
      <c r="J13058" s="42">
        <f>VLOOKUP(B13058,Invoices!A:I,9,TRUE)</f>
        <v>2022</v>
      </c>
    </row>
    <row r="13059" spans="1:10" x14ac:dyDescent="0.15">
      <c r="A13059" t="s">
        <v>16419</v>
      </c>
      <c r="B13059" t="s">
        <v>2678</v>
      </c>
      <c r="C13059" t="s">
        <v>87</v>
      </c>
      <c r="D13059" t="s">
        <v>68</v>
      </c>
      <c r="E13059">
        <v>6</v>
      </c>
      <c r="F13059" s="8">
        <f>VLOOKUP(C13059,Products!$A$2:$E$20,5,TRUE)</f>
        <v>19.95</v>
      </c>
      <c r="G13059" s="8">
        <f t="shared" ref="G13059:G13122" si="408">F13059*E13059</f>
        <v>119.69999999999999</v>
      </c>
      <c r="H13059" s="8">
        <f>VLOOKUP(C13059,Products!$A$2:$F$20,6,TRUE)</f>
        <v>7.4499999999999993</v>
      </c>
      <c r="I13059" s="8">
        <f t="shared" ref="I13059:I13122" si="409">H13059*E13059</f>
        <v>44.699999999999996</v>
      </c>
      <c r="J13059" s="42">
        <f>VLOOKUP(B13059,Invoices!A:I,9,TRUE)</f>
        <v>2022</v>
      </c>
    </row>
    <row r="13060" spans="1:10" x14ac:dyDescent="0.15">
      <c r="A13060" t="s">
        <v>16420</v>
      </c>
      <c r="B13060" t="s">
        <v>2678</v>
      </c>
      <c r="C13060" t="s">
        <v>91</v>
      </c>
      <c r="D13060" t="s">
        <v>70</v>
      </c>
      <c r="E13060">
        <v>1</v>
      </c>
      <c r="F13060" s="8">
        <f>VLOOKUP(C13060,Products!$A$2:$E$20,5,TRUE)</f>
        <v>49.95</v>
      </c>
      <c r="G13060" s="8">
        <f t="shared" si="408"/>
        <v>49.95</v>
      </c>
      <c r="H13060" s="8">
        <f>VLOOKUP(C13060,Products!$A$2:$F$20,6,TRUE)</f>
        <v>21.200000000000003</v>
      </c>
      <c r="I13060" s="8">
        <f t="shared" si="409"/>
        <v>21.200000000000003</v>
      </c>
      <c r="J13060" s="42">
        <f>VLOOKUP(B13060,Invoices!A:I,9,TRUE)</f>
        <v>2022</v>
      </c>
    </row>
    <row r="13061" spans="1:10" x14ac:dyDescent="0.15">
      <c r="A13061" t="s">
        <v>16421</v>
      </c>
      <c r="B13061" t="s">
        <v>2678</v>
      </c>
      <c r="C13061" t="s">
        <v>90</v>
      </c>
      <c r="D13061" t="s">
        <v>72</v>
      </c>
      <c r="E13061">
        <v>1</v>
      </c>
      <c r="F13061" s="8">
        <f>VLOOKUP(C13061,Products!$A$2:$E$20,5,TRUE)</f>
        <v>8.9499999999999993</v>
      </c>
      <c r="G13061" s="8">
        <f t="shared" si="408"/>
        <v>8.9499999999999993</v>
      </c>
      <c r="H13061" s="8">
        <f>VLOOKUP(C13061,Products!$A$2:$F$20,6,TRUE)</f>
        <v>5.6999999999999993</v>
      </c>
      <c r="I13061" s="8">
        <f t="shared" si="409"/>
        <v>5.6999999999999993</v>
      </c>
      <c r="J13061" s="42">
        <f>VLOOKUP(B13061,Invoices!A:I,9,TRUE)</f>
        <v>2022</v>
      </c>
    </row>
    <row r="13062" spans="1:10" x14ac:dyDescent="0.15">
      <c r="A13062" t="s">
        <v>16422</v>
      </c>
      <c r="B13062" t="s">
        <v>2679</v>
      </c>
      <c r="C13062" t="s">
        <v>96</v>
      </c>
      <c r="D13062" t="s">
        <v>75</v>
      </c>
      <c r="E13062">
        <v>20</v>
      </c>
      <c r="F13062" s="8">
        <f>VLOOKUP(C13062,Products!$A$2:$E$20,5,TRUE)</f>
        <v>79.95</v>
      </c>
      <c r="G13062" s="8">
        <f t="shared" si="408"/>
        <v>1599</v>
      </c>
      <c r="H13062" s="8">
        <f>VLOOKUP(C13062,Products!$A$2:$F$20,6,TRUE)</f>
        <v>27.950000000000003</v>
      </c>
      <c r="I13062" s="8">
        <f t="shared" si="409"/>
        <v>559</v>
      </c>
      <c r="J13062" s="42">
        <f>VLOOKUP(B13062,Invoices!A:I,9,TRUE)</f>
        <v>2022</v>
      </c>
    </row>
    <row r="13063" spans="1:10" x14ac:dyDescent="0.15">
      <c r="A13063" t="s">
        <v>16423</v>
      </c>
      <c r="B13063" t="s">
        <v>2680</v>
      </c>
      <c r="C13063" t="s">
        <v>101</v>
      </c>
      <c r="D13063" t="s">
        <v>69</v>
      </c>
      <c r="E13063">
        <v>30</v>
      </c>
      <c r="F13063" s="8">
        <f>VLOOKUP(C13063,Products!$A$2:$E$20,5,TRUE)</f>
        <v>129.94999999999999</v>
      </c>
      <c r="G13063" s="8">
        <f t="shared" si="408"/>
        <v>3898.4999999999995</v>
      </c>
      <c r="H13063" s="8">
        <f>VLOOKUP(C13063,Products!$A$2:$F$20,6,TRUE)</f>
        <v>40.449999999999989</v>
      </c>
      <c r="I13063" s="8">
        <f t="shared" si="409"/>
        <v>1213.4999999999995</v>
      </c>
      <c r="J13063" s="42">
        <f>VLOOKUP(B13063,Invoices!A:I,9,TRUE)</f>
        <v>2022</v>
      </c>
    </row>
    <row r="13064" spans="1:10" x14ac:dyDescent="0.15">
      <c r="A13064" t="s">
        <v>16424</v>
      </c>
      <c r="B13064" t="s">
        <v>2680</v>
      </c>
      <c r="C13064" t="s">
        <v>90</v>
      </c>
      <c r="D13064" t="s">
        <v>72</v>
      </c>
      <c r="E13064">
        <v>1</v>
      </c>
      <c r="F13064" s="8">
        <f>VLOOKUP(C13064,Products!$A$2:$E$20,5,TRUE)</f>
        <v>8.9499999999999993</v>
      </c>
      <c r="G13064" s="8">
        <f t="shared" si="408"/>
        <v>8.9499999999999993</v>
      </c>
      <c r="H13064" s="8">
        <f>VLOOKUP(C13064,Products!$A$2:$F$20,6,TRUE)</f>
        <v>5.6999999999999993</v>
      </c>
      <c r="I13064" s="8">
        <f t="shared" si="409"/>
        <v>5.6999999999999993</v>
      </c>
      <c r="J13064" s="42">
        <f>VLOOKUP(B13064,Invoices!A:I,9,TRUE)</f>
        <v>2022</v>
      </c>
    </row>
    <row r="13065" spans="1:10" x14ac:dyDescent="0.15">
      <c r="A13065" t="s">
        <v>16425</v>
      </c>
      <c r="B13065" t="s">
        <v>2681</v>
      </c>
      <c r="C13065" t="s">
        <v>96</v>
      </c>
      <c r="D13065" t="s">
        <v>75</v>
      </c>
      <c r="E13065">
        <v>12</v>
      </c>
      <c r="F13065" s="8">
        <f>VLOOKUP(C13065,Products!$A$2:$E$20,5,TRUE)</f>
        <v>79.95</v>
      </c>
      <c r="G13065" s="8">
        <f t="shared" si="408"/>
        <v>959.40000000000009</v>
      </c>
      <c r="H13065" s="8">
        <f>VLOOKUP(C13065,Products!$A$2:$F$20,6,TRUE)</f>
        <v>27.950000000000003</v>
      </c>
      <c r="I13065" s="8">
        <f t="shared" si="409"/>
        <v>335.40000000000003</v>
      </c>
      <c r="J13065" s="42">
        <f>VLOOKUP(B13065,Invoices!A:I,9,TRUE)</f>
        <v>2022</v>
      </c>
    </row>
    <row r="13066" spans="1:10" x14ac:dyDescent="0.15">
      <c r="A13066" t="s">
        <v>16426</v>
      </c>
      <c r="B13066" t="s">
        <v>2681</v>
      </c>
      <c r="C13066" t="s">
        <v>90</v>
      </c>
      <c r="D13066" t="s">
        <v>72</v>
      </c>
      <c r="E13066">
        <v>4</v>
      </c>
      <c r="F13066" s="8">
        <f>VLOOKUP(C13066,Products!$A$2:$E$20,5,TRUE)</f>
        <v>8.9499999999999993</v>
      </c>
      <c r="G13066" s="8">
        <f t="shared" si="408"/>
        <v>35.799999999999997</v>
      </c>
      <c r="H13066" s="8">
        <f>VLOOKUP(C13066,Products!$A$2:$F$20,6,TRUE)</f>
        <v>5.6999999999999993</v>
      </c>
      <c r="I13066" s="8">
        <f t="shared" si="409"/>
        <v>22.799999999999997</v>
      </c>
      <c r="J13066" s="42">
        <f>VLOOKUP(B13066,Invoices!A:I,9,TRUE)</f>
        <v>2022</v>
      </c>
    </row>
    <row r="13067" spans="1:10" x14ac:dyDescent="0.15">
      <c r="A13067" t="s">
        <v>16427</v>
      </c>
      <c r="B13067" t="s">
        <v>2681</v>
      </c>
      <c r="C13067" t="s">
        <v>94</v>
      </c>
      <c r="D13067" t="s">
        <v>86</v>
      </c>
      <c r="E13067">
        <v>1</v>
      </c>
      <c r="F13067" s="8">
        <f>VLOOKUP(C13067,Products!$A$2:$E$20,5,TRUE)</f>
        <v>3.5</v>
      </c>
      <c r="G13067" s="8">
        <f t="shared" si="408"/>
        <v>3.5</v>
      </c>
      <c r="H13067" s="8">
        <f>VLOOKUP(C13067,Products!$A$2:$F$20,6,TRUE)</f>
        <v>0.54999999999999982</v>
      </c>
      <c r="I13067" s="8">
        <f t="shared" si="409"/>
        <v>0.54999999999999982</v>
      </c>
      <c r="J13067" s="42">
        <f>VLOOKUP(B13067,Invoices!A:I,9,TRUE)</f>
        <v>2022</v>
      </c>
    </row>
    <row r="13068" spans="1:10" x14ac:dyDescent="0.15">
      <c r="A13068" t="s">
        <v>16428</v>
      </c>
      <c r="B13068" t="s">
        <v>2682</v>
      </c>
      <c r="C13068" t="s">
        <v>94</v>
      </c>
      <c r="D13068" t="s">
        <v>86</v>
      </c>
      <c r="E13068">
        <v>1</v>
      </c>
      <c r="F13068" s="8">
        <f>VLOOKUP(C13068,Products!$A$2:$E$20,5,TRUE)</f>
        <v>3.5</v>
      </c>
      <c r="G13068" s="8">
        <f t="shared" si="408"/>
        <v>3.5</v>
      </c>
      <c r="H13068" s="8">
        <f>VLOOKUP(C13068,Products!$A$2:$F$20,6,TRUE)</f>
        <v>0.54999999999999982</v>
      </c>
      <c r="I13068" s="8">
        <f t="shared" si="409"/>
        <v>0.54999999999999982</v>
      </c>
      <c r="J13068" s="42">
        <f>VLOOKUP(B13068,Invoices!A:I,9,TRUE)</f>
        <v>2022</v>
      </c>
    </row>
    <row r="13069" spans="1:10" x14ac:dyDescent="0.15">
      <c r="A13069" t="s">
        <v>16429</v>
      </c>
      <c r="B13069" t="s">
        <v>2682</v>
      </c>
      <c r="C13069" t="s">
        <v>96</v>
      </c>
      <c r="D13069" t="s">
        <v>75</v>
      </c>
      <c r="E13069">
        <v>5</v>
      </c>
      <c r="F13069" s="8">
        <f>VLOOKUP(C13069,Products!$A$2:$E$20,5,TRUE)</f>
        <v>79.95</v>
      </c>
      <c r="G13069" s="8">
        <f t="shared" si="408"/>
        <v>399.75</v>
      </c>
      <c r="H13069" s="8">
        <f>VLOOKUP(C13069,Products!$A$2:$F$20,6,TRUE)</f>
        <v>27.950000000000003</v>
      </c>
      <c r="I13069" s="8">
        <f t="shared" si="409"/>
        <v>139.75</v>
      </c>
      <c r="J13069" s="42">
        <f>VLOOKUP(B13069,Invoices!A:I,9,TRUE)</f>
        <v>2022</v>
      </c>
    </row>
    <row r="13070" spans="1:10" x14ac:dyDescent="0.15">
      <c r="A13070" t="s">
        <v>16430</v>
      </c>
      <c r="B13070" t="s">
        <v>2682</v>
      </c>
      <c r="C13070" t="s">
        <v>90</v>
      </c>
      <c r="D13070" t="s">
        <v>72</v>
      </c>
      <c r="E13070">
        <v>1</v>
      </c>
      <c r="F13070" s="8">
        <f>VLOOKUP(C13070,Products!$A$2:$E$20,5,TRUE)</f>
        <v>8.9499999999999993</v>
      </c>
      <c r="G13070" s="8">
        <f t="shared" si="408"/>
        <v>8.9499999999999993</v>
      </c>
      <c r="H13070" s="8">
        <f>VLOOKUP(C13070,Products!$A$2:$F$20,6,TRUE)</f>
        <v>5.6999999999999993</v>
      </c>
      <c r="I13070" s="8">
        <f t="shared" si="409"/>
        <v>5.6999999999999993</v>
      </c>
      <c r="J13070" s="42">
        <f>VLOOKUP(B13070,Invoices!A:I,9,TRUE)</f>
        <v>2022</v>
      </c>
    </row>
    <row r="13071" spans="1:10" x14ac:dyDescent="0.15">
      <c r="A13071" t="s">
        <v>16431</v>
      </c>
      <c r="B13071" t="s">
        <v>2682</v>
      </c>
      <c r="C13071" t="s">
        <v>102</v>
      </c>
      <c r="D13071" t="s">
        <v>83</v>
      </c>
      <c r="E13071">
        <v>4</v>
      </c>
      <c r="F13071" s="8">
        <f>VLOOKUP(C13071,Products!$A$2:$E$20,5,TRUE)</f>
        <v>29.95</v>
      </c>
      <c r="G13071" s="8">
        <f t="shared" si="408"/>
        <v>119.8</v>
      </c>
      <c r="H13071" s="8">
        <f>VLOOKUP(C13071,Products!$A$2:$F$20,6,TRUE)</f>
        <v>15</v>
      </c>
      <c r="I13071" s="8">
        <f t="shared" si="409"/>
        <v>60</v>
      </c>
      <c r="J13071" s="42">
        <f>VLOOKUP(B13071,Invoices!A:I,9,TRUE)</f>
        <v>2022</v>
      </c>
    </row>
    <row r="13072" spans="1:10" x14ac:dyDescent="0.15">
      <c r="A13072" t="s">
        <v>16432</v>
      </c>
      <c r="B13072" t="s">
        <v>2682</v>
      </c>
      <c r="C13072" t="s">
        <v>91</v>
      </c>
      <c r="D13072" t="s">
        <v>70</v>
      </c>
      <c r="E13072">
        <v>24</v>
      </c>
      <c r="F13072" s="8">
        <f>VLOOKUP(C13072,Products!$A$2:$E$20,5,TRUE)</f>
        <v>49.95</v>
      </c>
      <c r="G13072" s="8">
        <f t="shared" si="408"/>
        <v>1198.8000000000002</v>
      </c>
      <c r="H13072" s="8">
        <f>VLOOKUP(C13072,Products!$A$2:$F$20,6,TRUE)</f>
        <v>21.200000000000003</v>
      </c>
      <c r="I13072" s="8">
        <f t="shared" si="409"/>
        <v>508.80000000000007</v>
      </c>
      <c r="J13072" s="42">
        <f>VLOOKUP(B13072,Invoices!A:I,9,TRUE)</f>
        <v>2022</v>
      </c>
    </row>
    <row r="13073" spans="1:10" x14ac:dyDescent="0.15">
      <c r="A13073" t="s">
        <v>16433</v>
      </c>
      <c r="B13073" t="s">
        <v>2682</v>
      </c>
      <c r="C13073" t="s">
        <v>105</v>
      </c>
      <c r="D13073" t="s">
        <v>81</v>
      </c>
      <c r="E13073">
        <v>1</v>
      </c>
      <c r="F13073" s="8">
        <f>VLOOKUP(C13073,Products!$A$2:$E$20,5,TRUE)</f>
        <v>8.9499999999999993</v>
      </c>
      <c r="G13073" s="8">
        <f t="shared" si="408"/>
        <v>8.9499999999999993</v>
      </c>
      <c r="H13073" s="8">
        <f>VLOOKUP(C13073,Products!$A$2:$F$20,6,TRUE)</f>
        <v>3.1999999999999993</v>
      </c>
      <c r="I13073" s="8">
        <f t="shared" si="409"/>
        <v>3.1999999999999993</v>
      </c>
      <c r="J13073" s="42">
        <f>VLOOKUP(B13073,Invoices!A:I,9,TRUE)</f>
        <v>2022</v>
      </c>
    </row>
    <row r="13074" spans="1:10" x14ac:dyDescent="0.15">
      <c r="A13074" t="s">
        <v>16434</v>
      </c>
      <c r="B13074" t="s">
        <v>2683</v>
      </c>
      <c r="C13074" t="s">
        <v>102</v>
      </c>
      <c r="D13074" t="s">
        <v>83</v>
      </c>
      <c r="E13074">
        <v>15</v>
      </c>
      <c r="F13074" s="8">
        <f>VLOOKUP(C13074,Products!$A$2:$E$20,5,TRUE)</f>
        <v>29.95</v>
      </c>
      <c r="G13074" s="8">
        <f t="shared" si="408"/>
        <v>449.25</v>
      </c>
      <c r="H13074" s="8">
        <f>VLOOKUP(C13074,Products!$A$2:$F$20,6,TRUE)</f>
        <v>15</v>
      </c>
      <c r="I13074" s="8">
        <f t="shared" si="409"/>
        <v>225</v>
      </c>
      <c r="J13074" s="42">
        <f>VLOOKUP(B13074,Invoices!A:I,9,TRUE)</f>
        <v>2022</v>
      </c>
    </row>
    <row r="13075" spans="1:10" x14ac:dyDescent="0.15">
      <c r="A13075" t="s">
        <v>16435</v>
      </c>
      <c r="B13075" t="s">
        <v>2684</v>
      </c>
      <c r="C13075" t="s">
        <v>87</v>
      </c>
      <c r="D13075" t="s">
        <v>68</v>
      </c>
      <c r="E13075">
        <v>1</v>
      </c>
      <c r="F13075" s="8">
        <f>VLOOKUP(C13075,Products!$A$2:$E$20,5,TRUE)</f>
        <v>19.95</v>
      </c>
      <c r="G13075" s="8">
        <f t="shared" si="408"/>
        <v>19.95</v>
      </c>
      <c r="H13075" s="8">
        <f>VLOOKUP(C13075,Products!$A$2:$F$20,6,TRUE)</f>
        <v>7.4499999999999993</v>
      </c>
      <c r="I13075" s="8">
        <f t="shared" si="409"/>
        <v>7.4499999999999993</v>
      </c>
      <c r="J13075" s="42">
        <f>VLOOKUP(B13075,Invoices!A:I,9,TRUE)</f>
        <v>2022</v>
      </c>
    </row>
    <row r="13076" spans="1:10" x14ac:dyDescent="0.15">
      <c r="A13076" t="s">
        <v>16436</v>
      </c>
      <c r="B13076" t="s">
        <v>2685</v>
      </c>
      <c r="C13076" t="s">
        <v>91</v>
      </c>
      <c r="D13076" t="s">
        <v>70</v>
      </c>
      <c r="E13076">
        <v>1</v>
      </c>
      <c r="F13076" s="8">
        <f>VLOOKUP(C13076,Products!$A$2:$E$20,5,TRUE)</f>
        <v>49.95</v>
      </c>
      <c r="G13076" s="8">
        <f t="shared" si="408"/>
        <v>49.95</v>
      </c>
      <c r="H13076" s="8">
        <f>VLOOKUP(C13076,Products!$A$2:$F$20,6,TRUE)</f>
        <v>21.200000000000003</v>
      </c>
      <c r="I13076" s="8">
        <f t="shared" si="409"/>
        <v>21.200000000000003</v>
      </c>
      <c r="J13076" s="42">
        <f>VLOOKUP(B13076,Invoices!A:I,9,TRUE)</f>
        <v>2022</v>
      </c>
    </row>
    <row r="13077" spans="1:10" x14ac:dyDescent="0.15">
      <c r="A13077" t="s">
        <v>16437</v>
      </c>
      <c r="B13077" t="s">
        <v>2685</v>
      </c>
      <c r="C13077" t="s">
        <v>88</v>
      </c>
      <c r="D13077" t="s">
        <v>85</v>
      </c>
      <c r="E13077">
        <v>20</v>
      </c>
      <c r="F13077" s="8">
        <f>VLOOKUP(C13077,Products!$A$2:$E$20,5,TRUE)</f>
        <v>8.9499999999999993</v>
      </c>
      <c r="G13077" s="8">
        <f t="shared" si="408"/>
        <v>179</v>
      </c>
      <c r="H13077" s="8">
        <f>VLOOKUP(C13077,Products!$A$2:$F$20,6,TRUE)</f>
        <v>5.6999999999999993</v>
      </c>
      <c r="I13077" s="8">
        <f t="shared" si="409"/>
        <v>113.99999999999999</v>
      </c>
      <c r="J13077" s="42">
        <f>VLOOKUP(B13077,Invoices!A:I,9,TRUE)</f>
        <v>2022</v>
      </c>
    </row>
    <row r="13078" spans="1:10" x14ac:dyDescent="0.15">
      <c r="A13078" t="s">
        <v>16438</v>
      </c>
      <c r="B13078" t="s">
        <v>2685</v>
      </c>
      <c r="C13078" t="s">
        <v>104</v>
      </c>
      <c r="D13078" t="s">
        <v>71</v>
      </c>
      <c r="E13078">
        <v>10</v>
      </c>
      <c r="F13078" s="8">
        <f>VLOOKUP(C13078,Products!$A$2:$E$20,5,TRUE)</f>
        <v>2.95</v>
      </c>
      <c r="G13078" s="8">
        <f t="shared" si="408"/>
        <v>29.5</v>
      </c>
      <c r="H13078" s="8">
        <f>VLOOKUP(C13078,Products!$A$2:$F$20,6,TRUE)</f>
        <v>1.1500000000000001</v>
      </c>
      <c r="I13078" s="8">
        <f t="shared" si="409"/>
        <v>11.500000000000002</v>
      </c>
      <c r="J13078" s="42">
        <f>VLOOKUP(B13078,Invoices!A:I,9,TRUE)</f>
        <v>2022</v>
      </c>
    </row>
    <row r="13079" spans="1:10" x14ac:dyDescent="0.15">
      <c r="A13079" t="s">
        <v>16439</v>
      </c>
      <c r="B13079" t="s">
        <v>2685</v>
      </c>
      <c r="C13079" t="s">
        <v>90</v>
      </c>
      <c r="D13079" t="s">
        <v>72</v>
      </c>
      <c r="E13079">
        <v>6</v>
      </c>
      <c r="F13079" s="8">
        <f>VLOOKUP(C13079,Products!$A$2:$E$20,5,TRUE)</f>
        <v>8.9499999999999993</v>
      </c>
      <c r="G13079" s="8">
        <f t="shared" si="408"/>
        <v>53.699999999999996</v>
      </c>
      <c r="H13079" s="8">
        <f>VLOOKUP(C13079,Products!$A$2:$F$20,6,TRUE)</f>
        <v>5.6999999999999993</v>
      </c>
      <c r="I13079" s="8">
        <f t="shared" si="409"/>
        <v>34.199999999999996</v>
      </c>
      <c r="J13079" s="42">
        <f>VLOOKUP(B13079,Invoices!A:I,9,TRUE)</f>
        <v>2022</v>
      </c>
    </row>
    <row r="13080" spans="1:10" x14ac:dyDescent="0.15">
      <c r="A13080" t="s">
        <v>16440</v>
      </c>
      <c r="B13080" t="s">
        <v>2685</v>
      </c>
      <c r="C13080" t="s">
        <v>92</v>
      </c>
      <c r="D13080" t="s">
        <v>82</v>
      </c>
      <c r="E13080">
        <v>6</v>
      </c>
      <c r="F13080" s="8">
        <f>VLOOKUP(C13080,Products!$A$2:$E$20,5,TRUE)</f>
        <v>19.95</v>
      </c>
      <c r="G13080" s="8">
        <f t="shared" si="408"/>
        <v>119.69999999999999</v>
      </c>
      <c r="H13080" s="8">
        <f>VLOOKUP(C13080,Products!$A$2:$F$20,6,TRUE)</f>
        <v>7.4499999999999993</v>
      </c>
      <c r="I13080" s="8">
        <f t="shared" si="409"/>
        <v>44.699999999999996</v>
      </c>
      <c r="J13080" s="42">
        <f>VLOOKUP(B13080,Invoices!A:I,9,TRUE)</f>
        <v>2022</v>
      </c>
    </row>
    <row r="13081" spans="1:10" x14ac:dyDescent="0.15">
      <c r="A13081" t="s">
        <v>16441</v>
      </c>
      <c r="B13081" t="s">
        <v>2685</v>
      </c>
      <c r="C13081" t="s">
        <v>101</v>
      </c>
      <c r="D13081" t="s">
        <v>69</v>
      </c>
      <c r="E13081">
        <v>1</v>
      </c>
      <c r="F13081" s="8">
        <f>VLOOKUP(C13081,Products!$A$2:$E$20,5,TRUE)</f>
        <v>129.94999999999999</v>
      </c>
      <c r="G13081" s="8">
        <f t="shared" si="408"/>
        <v>129.94999999999999</v>
      </c>
      <c r="H13081" s="8">
        <f>VLOOKUP(C13081,Products!$A$2:$F$20,6,TRUE)</f>
        <v>40.449999999999989</v>
      </c>
      <c r="I13081" s="8">
        <f t="shared" si="409"/>
        <v>40.449999999999989</v>
      </c>
      <c r="J13081" s="42">
        <f>VLOOKUP(B13081,Invoices!A:I,9,TRUE)</f>
        <v>2022</v>
      </c>
    </row>
    <row r="13082" spans="1:10" x14ac:dyDescent="0.15">
      <c r="A13082" t="s">
        <v>16442</v>
      </c>
      <c r="B13082" t="s">
        <v>2685</v>
      </c>
      <c r="C13082" t="s">
        <v>102</v>
      </c>
      <c r="D13082" t="s">
        <v>83</v>
      </c>
      <c r="E13082">
        <v>50</v>
      </c>
      <c r="F13082" s="8">
        <f>VLOOKUP(C13082,Products!$A$2:$E$20,5,TRUE)</f>
        <v>29.95</v>
      </c>
      <c r="G13082" s="8">
        <f t="shared" si="408"/>
        <v>1497.5</v>
      </c>
      <c r="H13082" s="8">
        <f>VLOOKUP(C13082,Products!$A$2:$F$20,6,TRUE)</f>
        <v>15</v>
      </c>
      <c r="I13082" s="8">
        <f t="shared" si="409"/>
        <v>750</v>
      </c>
      <c r="J13082" s="42">
        <f>VLOOKUP(B13082,Invoices!A:I,9,TRUE)</f>
        <v>2022</v>
      </c>
    </row>
    <row r="13083" spans="1:10" x14ac:dyDescent="0.15">
      <c r="A13083" t="s">
        <v>16443</v>
      </c>
      <c r="B13083" t="s">
        <v>2685</v>
      </c>
      <c r="C13083" t="s">
        <v>99</v>
      </c>
      <c r="D13083" t="s">
        <v>84</v>
      </c>
      <c r="E13083">
        <v>10</v>
      </c>
      <c r="F13083" s="8">
        <f>VLOOKUP(C13083,Products!$A$2:$E$20,5,TRUE)</f>
        <v>3.5</v>
      </c>
      <c r="G13083" s="8">
        <f t="shared" si="408"/>
        <v>35</v>
      </c>
      <c r="H13083" s="8">
        <f>VLOOKUP(C13083,Products!$A$2:$F$20,6,TRUE)</f>
        <v>0.54999999999999982</v>
      </c>
      <c r="I13083" s="8">
        <f t="shared" si="409"/>
        <v>5.4999999999999982</v>
      </c>
      <c r="J13083" s="42">
        <f>VLOOKUP(B13083,Invoices!A:I,9,TRUE)</f>
        <v>2022</v>
      </c>
    </row>
    <row r="13084" spans="1:10" x14ac:dyDescent="0.15">
      <c r="A13084" t="s">
        <v>16444</v>
      </c>
      <c r="B13084" t="s">
        <v>2685</v>
      </c>
      <c r="C13084" t="s">
        <v>97</v>
      </c>
      <c r="D13084" t="s">
        <v>74</v>
      </c>
      <c r="E13084">
        <v>12</v>
      </c>
      <c r="F13084" s="8">
        <f>VLOOKUP(C13084,Products!$A$2:$E$20,5,TRUE)</f>
        <v>1.5</v>
      </c>
      <c r="G13084" s="8">
        <f t="shared" si="408"/>
        <v>18</v>
      </c>
      <c r="H13084" s="8">
        <f>VLOOKUP(C13084,Products!$A$2:$F$20,6,TRUE)</f>
        <v>0.5</v>
      </c>
      <c r="I13084" s="8">
        <f t="shared" si="409"/>
        <v>6</v>
      </c>
      <c r="J13084" s="42">
        <f>VLOOKUP(B13084,Invoices!A:I,9,TRUE)</f>
        <v>2022</v>
      </c>
    </row>
    <row r="13085" spans="1:10" x14ac:dyDescent="0.15">
      <c r="A13085" t="s">
        <v>16445</v>
      </c>
      <c r="B13085" t="s">
        <v>2685</v>
      </c>
      <c r="C13085" t="s">
        <v>94</v>
      </c>
      <c r="D13085" t="s">
        <v>86</v>
      </c>
      <c r="E13085">
        <v>6</v>
      </c>
      <c r="F13085" s="8">
        <f>VLOOKUP(C13085,Products!$A$2:$E$20,5,TRUE)</f>
        <v>3.5</v>
      </c>
      <c r="G13085" s="8">
        <f t="shared" si="408"/>
        <v>21</v>
      </c>
      <c r="H13085" s="8">
        <f>VLOOKUP(C13085,Products!$A$2:$F$20,6,TRUE)</f>
        <v>0.54999999999999982</v>
      </c>
      <c r="I13085" s="8">
        <f t="shared" si="409"/>
        <v>3.2999999999999989</v>
      </c>
      <c r="J13085" s="42">
        <f>VLOOKUP(B13085,Invoices!A:I,9,TRUE)</f>
        <v>2022</v>
      </c>
    </row>
    <row r="13086" spans="1:10" x14ac:dyDescent="0.15">
      <c r="A13086" t="s">
        <v>16446</v>
      </c>
      <c r="B13086" t="s">
        <v>2685</v>
      </c>
      <c r="C13086" t="s">
        <v>103</v>
      </c>
      <c r="D13086" t="s">
        <v>77</v>
      </c>
      <c r="E13086">
        <v>5</v>
      </c>
      <c r="F13086" s="8">
        <f>VLOOKUP(C13086,Products!$A$2:$E$20,5,TRUE)</f>
        <v>8.9499999999999993</v>
      </c>
      <c r="G13086" s="8">
        <f t="shared" si="408"/>
        <v>44.75</v>
      </c>
      <c r="H13086" s="8">
        <f>VLOOKUP(C13086,Products!$A$2:$F$20,6,TRUE)</f>
        <v>3.1999999999999993</v>
      </c>
      <c r="I13086" s="8">
        <f t="shared" si="409"/>
        <v>15.999999999999996</v>
      </c>
      <c r="J13086" s="42">
        <f>VLOOKUP(B13086,Invoices!A:I,9,TRUE)</f>
        <v>2022</v>
      </c>
    </row>
    <row r="13087" spans="1:10" x14ac:dyDescent="0.15">
      <c r="A13087" t="s">
        <v>16447</v>
      </c>
      <c r="B13087" t="s">
        <v>2685</v>
      </c>
      <c r="C13087" t="s">
        <v>89</v>
      </c>
      <c r="D13087" t="s">
        <v>80</v>
      </c>
      <c r="E13087">
        <v>5</v>
      </c>
      <c r="F13087" s="8">
        <f>VLOOKUP(C13087,Products!$A$2:$E$20,5,TRUE)</f>
        <v>15.95</v>
      </c>
      <c r="G13087" s="8">
        <f t="shared" si="408"/>
        <v>79.75</v>
      </c>
      <c r="H13087" s="8">
        <f>VLOOKUP(C13087,Products!$A$2:$F$20,6,TRUE)</f>
        <v>6</v>
      </c>
      <c r="I13087" s="8">
        <f t="shared" si="409"/>
        <v>30</v>
      </c>
      <c r="J13087" s="42">
        <f>VLOOKUP(B13087,Invoices!A:I,9,TRUE)</f>
        <v>2022</v>
      </c>
    </row>
    <row r="13088" spans="1:10" x14ac:dyDescent="0.15">
      <c r="A13088" t="s">
        <v>16448</v>
      </c>
      <c r="B13088" t="s">
        <v>2686</v>
      </c>
      <c r="C13088" t="s">
        <v>90</v>
      </c>
      <c r="D13088" t="s">
        <v>72</v>
      </c>
      <c r="E13088">
        <v>1</v>
      </c>
      <c r="F13088" s="8">
        <f>VLOOKUP(C13088,Products!$A$2:$E$20,5,TRUE)</f>
        <v>8.9499999999999993</v>
      </c>
      <c r="G13088" s="8">
        <f t="shared" si="408"/>
        <v>8.9499999999999993</v>
      </c>
      <c r="H13088" s="8">
        <f>VLOOKUP(C13088,Products!$A$2:$F$20,6,TRUE)</f>
        <v>5.6999999999999993</v>
      </c>
      <c r="I13088" s="8">
        <f t="shared" si="409"/>
        <v>5.6999999999999993</v>
      </c>
      <c r="J13088" s="42">
        <f>VLOOKUP(B13088,Invoices!A:I,9,TRUE)</f>
        <v>2022</v>
      </c>
    </row>
    <row r="13089" spans="1:10" x14ac:dyDescent="0.15">
      <c r="A13089" t="s">
        <v>16449</v>
      </c>
      <c r="B13089" t="s">
        <v>2686</v>
      </c>
      <c r="C13089" t="s">
        <v>104</v>
      </c>
      <c r="D13089" t="s">
        <v>71</v>
      </c>
      <c r="E13089">
        <v>25</v>
      </c>
      <c r="F13089" s="8">
        <f>VLOOKUP(C13089,Products!$A$2:$E$20,5,TRUE)</f>
        <v>2.95</v>
      </c>
      <c r="G13089" s="8">
        <f t="shared" si="408"/>
        <v>73.75</v>
      </c>
      <c r="H13089" s="8">
        <f>VLOOKUP(C13089,Products!$A$2:$F$20,6,TRUE)</f>
        <v>1.1500000000000001</v>
      </c>
      <c r="I13089" s="8">
        <f t="shared" si="409"/>
        <v>28.750000000000004</v>
      </c>
      <c r="J13089" s="42">
        <f>VLOOKUP(B13089,Invoices!A:I,9,TRUE)</f>
        <v>2022</v>
      </c>
    </row>
    <row r="13090" spans="1:10" x14ac:dyDescent="0.15">
      <c r="A13090" t="s">
        <v>16450</v>
      </c>
      <c r="B13090" t="s">
        <v>2686</v>
      </c>
      <c r="C13090" t="s">
        <v>92</v>
      </c>
      <c r="D13090" t="s">
        <v>82</v>
      </c>
      <c r="E13090">
        <v>5</v>
      </c>
      <c r="F13090" s="8">
        <f>VLOOKUP(C13090,Products!$A$2:$E$20,5,TRUE)</f>
        <v>19.95</v>
      </c>
      <c r="G13090" s="8">
        <f t="shared" si="408"/>
        <v>99.75</v>
      </c>
      <c r="H13090" s="8">
        <f>VLOOKUP(C13090,Products!$A$2:$F$20,6,TRUE)</f>
        <v>7.4499999999999993</v>
      </c>
      <c r="I13090" s="8">
        <f t="shared" si="409"/>
        <v>37.25</v>
      </c>
      <c r="J13090" s="42">
        <f>VLOOKUP(B13090,Invoices!A:I,9,TRUE)</f>
        <v>2022</v>
      </c>
    </row>
    <row r="13091" spans="1:10" x14ac:dyDescent="0.15">
      <c r="A13091" t="s">
        <v>16451</v>
      </c>
      <c r="B13091" t="s">
        <v>2686</v>
      </c>
      <c r="C13091" t="s">
        <v>94</v>
      </c>
      <c r="D13091" t="s">
        <v>86</v>
      </c>
      <c r="E13091">
        <v>5</v>
      </c>
      <c r="F13091" s="8">
        <f>VLOOKUP(C13091,Products!$A$2:$E$20,5,TRUE)</f>
        <v>3.5</v>
      </c>
      <c r="G13091" s="8">
        <f t="shared" si="408"/>
        <v>17.5</v>
      </c>
      <c r="H13091" s="8">
        <f>VLOOKUP(C13091,Products!$A$2:$F$20,6,TRUE)</f>
        <v>0.54999999999999982</v>
      </c>
      <c r="I13091" s="8">
        <f t="shared" si="409"/>
        <v>2.7499999999999991</v>
      </c>
      <c r="J13091" s="42">
        <f>VLOOKUP(B13091,Invoices!A:I,9,TRUE)</f>
        <v>2022</v>
      </c>
    </row>
    <row r="13092" spans="1:10" x14ac:dyDescent="0.15">
      <c r="A13092" t="s">
        <v>16452</v>
      </c>
      <c r="B13092" t="s">
        <v>2687</v>
      </c>
      <c r="C13092" t="s">
        <v>92</v>
      </c>
      <c r="D13092" t="s">
        <v>82</v>
      </c>
      <c r="E13092">
        <v>4</v>
      </c>
      <c r="F13092" s="8">
        <f>VLOOKUP(C13092,Products!$A$2:$E$20,5,TRUE)</f>
        <v>19.95</v>
      </c>
      <c r="G13092" s="8">
        <f t="shared" si="408"/>
        <v>79.8</v>
      </c>
      <c r="H13092" s="8">
        <f>VLOOKUP(C13092,Products!$A$2:$F$20,6,TRUE)</f>
        <v>7.4499999999999993</v>
      </c>
      <c r="I13092" s="8">
        <f t="shared" si="409"/>
        <v>29.799999999999997</v>
      </c>
      <c r="J13092" s="42">
        <f>VLOOKUP(B13092,Invoices!A:I,9,TRUE)</f>
        <v>2022</v>
      </c>
    </row>
    <row r="13093" spans="1:10" x14ac:dyDescent="0.15">
      <c r="A13093" t="s">
        <v>16453</v>
      </c>
      <c r="B13093" t="s">
        <v>2687</v>
      </c>
      <c r="C13093" t="s">
        <v>93</v>
      </c>
      <c r="D13093" t="s">
        <v>76</v>
      </c>
      <c r="E13093">
        <v>1</v>
      </c>
      <c r="F13093" s="8">
        <f>VLOOKUP(C13093,Products!$A$2:$E$20,5,TRUE)</f>
        <v>9.9499999999999993</v>
      </c>
      <c r="G13093" s="8">
        <f t="shared" si="408"/>
        <v>9.9499999999999993</v>
      </c>
      <c r="H13093" s="8">
        <f>VLOOKUP(C13093,Products!$A$2:$F$20,6,TRUE)</f>
        <v>1.9499999999999993</v>
      </c>
      <c r="I13093" s="8">
        <f t="shared" si="409"/>
        <v>1.9499999999999993</v>
      </c>
      <c r="J13093" s="42">
        <f>VLOOKUP(B13093,Invoices!A:I,9,TRUE)</f>
        <v>2022</v>
      </c>
    </row>
    <row r="13094" spans="1:10" x14ac:dyDescent="0.15">
      <c r="A13094" t="s">
        <v>16454</v>
      </c>
      <c r="B13094" t="s">
        <v>2687</v>
      </c>
      <c r="C13094" t="s">
        <v>103</v>
      </c>
      <c r="D13094" t="s">
        <v>77</v>
      </c>
      <c r="E13094">
        <v>1</v>
      </c>
      <c r="F13094" s="8">
        <f>VLOOKUP(C13094,Products!$A$2:$E$20,5,TRUE)</f>
        <v>8.9499999999999993</v>
      </c>
      <c r="G13094" s="8">
        <f t="shared" si="408"/>
        <v>8.9499999999999993</v>
      </c>
      <c r="H13094" s="8">
        <f>VLOOKUP(C13094,Products!$A$2:$F$20,6,TRUE)</f>
        <v>3.1999999999999993</v>
      </c>
      <c r="I13094" s="8">
        <f t="shared" si="409"/>
        <v>3.1999999999999993</v>
      </c>
      <c r="J13094" s="42">
        <f>VLOOKUP(B13094,Invoices!A:I,9,TRUE)</f>
        <v>2022</v>
      </c>
    </row>
    <row r="13095" spans="1:10" x14ac:dyDescent="0.15">
      <c r="A13095" t="s">
        <v>16455</v>
      </c>
      <c r="B13095" t="s">
        <v>2688</v>
      </c>
      <c r="C13095" t="s">
        <v>94</v>
      </c>
      <c r="D13095" t="s">
        <v>86</v>
      </c>
      <c r="E13095">
        <v>20</v>
      </c>
      <c r="F13095" s="8">
        <f>VLOOKUP(C13095,Products!$A$2:$E$20,5,TRUE)</f>
        <v>3.5</v>
      </c>
      <c r="G13095" s="8">
        <f t="shared" si="408"/>
        <v>70</v>
      </c>
      <c r="H13095" s="8">
        <f>VLOOKUP(C13095,Products!$A$2:$F$20,6,TRUE)</f>
        <v>0.54999999999999982</v>
      </c>
      <c r="I13095" s="8">
        <f t="shared" si="409"/>
        <v>10.999999999999996</v>
      </c>
      <c r="J13095" s="42">
        <f>VLOOKUP(B13095,Invoices!A:I,9,TRUE)</f>
        <v>2022</v>
      </c>
    </row>
    <row r="13096" spans="1:10" x14ac:dyDescent="0.15">
      <c r="A13096" t="s">
        <v>16456</v>
      </c>
      <c r="B13096" t="s">
        <v>2689</v>
      </c>
      <c r="C13096" t="s">
        <v>104</v>
      </c>
      <c r="D13096" t="s">
        <v>71</v>
      </c>
      <c r="E13096">
        <v>2</v>
      </c>
      <c r="F13096" s="8">
        <f>VLOOKUP(C13096,Products!$A$2:$E$20,5,TRUE)</f>
        <v>2.95</v>
      </c>
      <c r="G13096" s="8">
        <f t="shared" si="408"/>
        <v>5.9</v>
      </c>
      <c r="H13096" s="8">
        <f>VLOOKUP(C13096,Products!$A$2:$F$20,6,TRUE)</f>
        <v>1.1500000000000001</v>
      </c>
      <c r="I13096" s="8">
        <f t="shared" si="409"/>
        <v>2.3000000000000003</v>
      </c>
      <c r="J13096" s="42">
        <f>VLOOKUP(B13096,Invoices!A:I,9,TRUE)</f>
        <v>2022</v>
      </c>
    </row>
    <row r="13097" spans="1:10" x14ac:dyDescent="0.15">
      <c r="A13097" t="s">
        <v>16457</v>
      </c>
      <c r="B13097" t="s">
        <v>2689</v>
      </c>
      <c r="C13097" t="s">
        <v>101</v>
      </c>
      <c r="D13097" t="s">
        <v>69</v>
      </c>
      <c r="E13097">
        <v>1</v>
      </c>
      <c r="F13097" s="8">
        <f>VLOOKUP(C13097,Products!$A$2:$E$20,5,TRUE)</f>
        <v>129.94999999999999</v>
      </c>
      <c r="G13097" s="8">
        <f t="shared" si="408"/>
        <v>129.94999999999999</v>
      </c>
      <c r="H13097" s="8">
        <f>VLOOKUP(C13097,Products!$A$2:$F$20,6,TRUE)</f>
        <v>40.449999999999989</v>
      </c>
      <c r="I13097" s="8">
        <f t="shared" si="409"/>
        <v>40.449999999999989</v>
      </c>
      <c r="J13097" s="42">
        <f>VLOOKUP(B13097,Invoices!A:I,9,TRUE)</f>
        <v>2022</v>
      </c>
    </row>
    <row r="13098" spans="1:10" x14ac:dyDescent="0.15">
      <c r="A13098" t="s">
        <v>16458</v>
      </c>
      <c r="B13098" t="s">
        <v>2690</v>
      </c>
      <c r="C13098" t="s">
        <v>93</v>
      </c>
      <c r="D13098" t="s">
        <v>76</v>
      </c>
      <c r="E13098">
        <v>15</v>
      </c>
      <c r="F13098" s="8">
        <f>VLOOKUP(C13098,Products!$A$2:$E$20,5,TRUE)</f>
        <v>9.9499999999999993</v>
      </c>
      <c r="G13098" s="8">
        <f t="shared" si="408"/>
        <v>149.25</v>
      </c>
      <c r="H13098" s="8">
        <f>VLOOKUP(C13098,Products!$A$2:$F$20,6,TRUE)</f>
        <v>1.9499999999999993</v>
      </c>
      <c r="I13098" s="8">
        <f t="shared" si="409"/>
        <v>29.249999999999989</v>
      </c>
      <c r="J13098" s="42">
        <f>VLOOKUP(B13098,Invoices!A:I,9,TRUE)</f>
        <v>2022</v>
      </c>
    </row>
    <row r="13099" spans="1:10" x14ac:dyDescent="0.15">
      <c r="A13099" t="s">
        <v>16459</v>
      </c>
      <c r="B13099" t="s">
        <v>2690</v>
      </c>
      <c r="C13099" t="s">
        <v>88</v>
      </c>
      <c r="D13099" t="s">
        <v>85</v>
      </c>
      <c r="E13099">
        <v>1</v>
      </c>
      <c r="F13099" s="8">
        <f>VLOOKUP(C13099,Products!$A$2:$E$20,5,TRUE)</f>
        <v>8.9499999999999993</v>
      </c>
      <c r="G13099" s="8">
        <f t="shared" si="408"/>
        <v>8.9499999999999993</v>
      </c>
      <c r="H13099" s="8">
        <f>VLOOKUP(C13099,Products!$A$2:$F$20,6,TRUE)</f>
        <v>5.6999999999999993</v>
      </c>
      <c r="I13099" s="8">
        <f t="shared" si="409"/>
        <v>5.6999999999999993</v>
      </c>
      <c r="J13099" s="42">
        <f>VLOOKUP(B13099,Invoices!A:I,9,TRUE)</f>
        <v>2022</v>
      </c>
    </row>
    <row r="13100" spans="1:10" x14ac:dyDescent="0.15">
      <c r="A13100" t="s">
        <v>16460</v>
      </c>
      <c r="B13100" t="s">
        <v>2690</v>
      </c>
      <c r="C13100" t="s">
        <v>100</v>
      </c>
      <c r="D13100" t="s">
        <v>78</v>
      </c>
      <c r="E13100">
        <v>3</v>
      </c>
      <c r="F13100" s="8">
        <f>VLOOKUP(C13100,Products!$A$2:$E$20,5,TRUE)</f>
        <v>49.95</v>
      </c>
      <c r="G13100" s="8">
        <f t="shared" si="408"/>
        <v>149.85000000000002</v>
      </c>
      <c r="H13100" s="8">
        <f>VLOOKUP(C13100,Products!$A$2:$F$20,6,TRUE)</f>
        <v>19.950000000000003</v>
      </c>
      <c r="I13100" s="8">
        <f t="shared" si="409"/>
        <v>59.850000000000009</v>
      </c>
      <c r="J13100" s="42">
        <f>VLOOKUP(B13100,Invoices!A:I,9,TRUE)</f>
        <v>2022</v>
      </c>
    </row>
    <row r="13101" spans="1:10" x14ac:dyDescent="0.15">
      <c r="A13101" t="s">
        <v>16461</v>
      </c>
      <c r="B13101" t="s">
        <v>2690</v>
      </c>
      <c r="C13101" t="s">
        <v>90</v>
      </c>
      <c r="D13101" t="s">
        <v>72</v>
      </c>
      <c r="E13101">
        <v>10</v>
      </c>
      <c r="F13101" s="8">
        <f>VLOOKUP(C13101,Products!$A$2:$E$20,5,TRUE)</f>
        <v>8.9499999999999993</v>
      </c>
      <c r="G13101" s="8">
        <f t="shared" si="408"/>
        <v>89.5</v>
      </c>
      <c r="H13101" s="8">
        <f>VLOOKUP(C13101,Products!$A$2:$F$20,6,TRUE)</f>
        <v>5.6999999999999993</v>
      </c>
      <c r="I13101" s="8">
        <f t="shared" si="409"/>
        <v>56.999999999999993</v>
      </c>
      <c r="J13101" s="42">
        <f>VLOOKUP(B13101,Invoices!A:I,9,TRUE)</f>
        <v>2022</v>
      </c>
    </row>
    <row r="13102" spans="1:10" x14ac:dyDescent="0.15">
      <c r="A13102" t="s">
        <v>16462</v>
      </c>
      <c r="B13102" t="s">
        <v>2691</v>
      </c>
      <c r="C13102" t="s">
        <v>87</v>
      </c>
      <c r="D13102" t="s">
        <v>68</v>
      </c>
      <c r="E13102">
        <v>50</v>
      </c>
      <c r="F13102" s="8">
        <f>VLOOKUP(C13102,Products!$A$2:$E$20,5,TRUE)</f>
        <v>19.95</v>
      </c>
      <c r="G13102" s="8">
        <f t="shared" si="408"/>
        <v>997.5</v>
      </c>
      <c r="H13102" s="8">
        <f>VLOOKUP(C13102,Products!$A$2:$F$20,6,TRUE)</f>
        <v>7.4499999999999993</v>
      </c>
      <c r="I13102" s="8">
        <f t="shared" si="409"/>
        <v>372.49999999999994</v>
      </c>
      <c r="J13102" s="42">
        <f>VLOOKUP(B13102,Invoices!A:I,9,TRUE)</f>
        <v>2022</v>
      </c>
    </row>
    <row r="13103" spans="1:10" x14ac:dyDescent="0.15">
      <c r="A13103" t="s">
        <v>16463</v>
      </c>
      <c r="B13103" t="s">
        <v>2691</v>
      </c>
      <c r="C13103" t="s">
        <v>89</v>
      </c>
      <c r="D13103" t="s">
        <v>80</v>
      </c>
      <c r="E13103">
        <v>1</v>
      </c>
      <c r="F13103" s="8">
        <f>VLOOKUP(C13103,Products!$A$2:$E$20,5,TRUE)</f>
        <v>15.95</v>
      </c>
      <c r="G13103" s="8">
        <f t="shared" si="408"/>
        <v>15.95</v>
      </c>
      <c r="H13103" s="8">
        <f>VLOOKUP(C13103,Products!$A$2:$F$20,6,TRUE)</f>
        <v>6</v>
      </c>
      <c r="I13103" s="8">
        <f t="shared" si="409"/>
        <v>6</v>
      </c>
      <c r="J13103" s="42">
        <f>VLOOKUP(B13103,Invoices!A:I,9,TRUE)</f>
        <v>2022</v>
      </c>
    </row>
    <row r="13104" spans="1:10" x14ac:dyDescent="0.15">
      <c r="A13104" t="s">
        <v>16464</v>
      </c>
      <c r="B13104" t="s">
        <v>2692</v>
      </c>
      <c r="C13104" t="s">
        <v>96</v>
      </c>
      <c r="D13104" t="s">
        <v>75</v>
      </c>
      <c r="E13104">
        <v>25</v>
      </c>
      <c r="F13104" s="8">
        <f>VLOOKUP(C13104,Products!$A$2:$E$20,5,TRUE)</f>
        <v>79.95</v>
      </c>
      <c r="G13104" s="8">
        <f t="shared" si="408"/>
        <v>1998.75</v>
      </c>
      <c r="H13104" s="8">
        <f>VLOOKUP(C13104,Products!$A$2:$F$20,6,TRUE)</f>
        <v>27.950000000000003</v>
      </c>
      <c r="I13104" s="8">
        <f t="shared" si="409"/>
        <v>698.75000000000011</v>
      </c>
      <c r="J13104" s="42">
        <f>VLOOKUP(B13104,Invoices!A:I,9,TRUE)</f>
        <v>2022</v>
      </c>
    </row>
    <row r="13105" spans="1:10" x14ac:dyDescent="0.15">
      <c r="A13105" t="s">
        <v>16465</v>
      </c>
      <c r="B13105" t="s">
        <v>2692</v>
      </c>
      <c r="C13105" t="s">
        <v>99</v>
      </c>
      <c r="D13105" t="s">
        <v>84</v>
      </c>
      <c r="E13105">
        <v>3</v>
      </c>
      <c r="F13105" s="8">
        <f>VLOOKUP(C13105,Products!$A$2:$E$20,5,TRUE)</f>
        <v>3.5</v>
      </c>
      <c r="G13105" s="8">
        <f t="shared" si="408"/>
        <v>10.5</v>
      </c>
      <c r="H13105" s="8">
        <f>VLOOKUP(C13105,Products!$A$2:$F$20,6,TRUE)</f>
        <v>0.54999999999999982</v>
      </c>
      <c r="I13105" s="8">
        <f t="shared" si="409"/>
        <v>1.6499999999999995</v>
      </c>
      <c r="J13105" s="42">
        <f>VLOOKUP(B13105,Invoices!A:I,9,TRUE)</f>
        <v>2022</v>
      </c>
    </row>
    <row r="13106" spans="1:10" x14ac:dyDescent="0.15">
      <c r="A13106" t="s">
        <v>16466</v>
      </c>
      <c r="B13106" t="s">
        <v>2693</v>
      </c>
      <c r="C13106" t="s">
        <v>97</v>
      </c>
      <c r="D13106" t="s">
        <v>74</v>
      </c>
      <c r="E13106">
        <v>20</v>
      </c>
      <c r="F13106" s="8">
        <f>VLOOKUP(C13106,Products!$A$2:$E$20,5,TRUE)</f>
        <v>1.5</v>
      </c>
      <c r="G13106" s="8">
        <f t="shared" si="408"/>
        <v>30</v>
      </c>
      <c r="H13106" s="8">
        <f>VLOOKUP(C13106,Products!$A$2:$F$20,6,TRUE)</f>
        <v>0.5</v>
      </c>
      <c r="I13106" s="8">
        <f t="shared" si="409"/>
        <v>10</v>
      </c>
      <c r="J13106" s="42">
        <f>VLOOKUP(B13106,Invoices!A:I,9,TRUE)</f>
        <v>2022</v>
      </c>
    </row>
    <row r="13107" spans="1:10" x14ac:dyDescent="0.15">
      <c r="A13107" t="s">
        <v>16467</v>
      </c>
      <c r="B13107" t="s">
        <v>2693</v>
      </c>
      <c r="C13107" t="s">
        <v>99</v>
      </c>
      <c r="D13107" t="s">
        <v>84</v>
      </c>
      <c r="E13107">
        <v>1</v>
      </c>
      <c r="F13107" s="8">
        <f>VLOOKUP(C13107,Products!$A$2:$E$20,5,TRUE)</f>
        <v>3.5</v>
      </c>
      <c r="G13107" s="8">
        <f t="shared" si="408"/>
        <v>3.5</v>
      </c>
      <c r="H13107" s="8">
        <f>VLOOKUP(C13107,Products!$A$2:$F$20,6,TRUE)</f>
        <v>0.54999999999999982</v>
      </c>
      <c r="I13107" s="8">
        <f t="shared" si="409"/>
        <v>0.54999999999999982</v>
      </c>
      <c r="J13107" s="42">
        <f>VLOOKUP(B13107,Invoices!A:I,9,TRUE)</f>
        <v>2022</v>
      </c>
    </row>
    <row r="13108" spans="1:10" x14ac:dyDescent="0.15">
      <c r="A13108" t="s">
        <v>16468</v>
      </c>
      <c r="B13108" t="s">
        <v>2693</v>
      </c>
      <c r="C13108" t="s">
        <v>96</v>
      </c>
      <c r="D13108" t="s">
        <v>75</v>
      </c>
      <c r="E13108">
        <v>5</v>
      </c>
      <c r="F13108" s="8">
        <f>VLOOKUP(C13108,Products!$A$2:$E$20,5,TRUE)</f>
        <v>79.95</v>
      </c>
      <c r="G13108" s="8">
        <f t="shared" si="408"/>
        <v>399.75</v>
      </c>
      <c r="H13108" s="8">
        <f>VLOOKUP(C13108,Products!$A$2:$F$20,6,TRUE)</f>
        <v>27.950000000000003</v>
      </c>
      <c r="I13108" s="8">
        <f t="shared" si="409"/>
        <v>139.75</v>
      </c>
      <c r="J13108" s="42">
        <f>VLOOKUP(B13108,Invoices!A:I,9,TRUE)</f>
        <v>2022</v>
      </c>
    </row>
    <row r="13109" spans="1:10" x14ac:dyDescent="0.15">
      <c r="A13109" t="s">
        <v>16469</v>
      </c>
      <c r="B13109" t="s">
        <v>2693</v>
      </c>
      <c r="C13109" t="s">
        <v>98</v>
      </c>
      <c r="D13109" t="s">
        <v>79</v>
      </c>
      <c r="E13109">
        <v>24</v>
      </c>
      <c r="F13109" s="8">
        <f>VLOOKUP(C13109,Products!$A$2:$E$20,5,TRUE)</f>
        <v>14.95</v>
      </c>
      <c r="G13109" s="8">
        <f t="shared" si="408"/>
        <v>358.79999999999995</v>
      </c>
      <c r="H13109" s="8">
        <f>VLOOKUP(C13109,Products!$A$2:$F$20,6,TRUE)</f>
        <v>3.0499999999999989</v>
      </c>
      <c r="I13109" s="8">
        <f t="shared" si="409"/>
        <v>73.199999999999974</v>
      </c>
      <c r="J13109" s="42">
        <f>VLOOKUP(B13109,Invoices!A:I,9,TRUE)</f>
        <v>2022</v>
      </c>
    </row>
    <row r="13110" spans="1:10" x14ac:dyDescent="0.15">
      <c r="A13110" t="s">
        <v>16470</v>
      </c>
      <c r="B13110" t="s">
        <v>2693</v>
      </c>
      <c r="C13110" t="s">
        <v>100</v>
      </c>
      <c r="D13110" t="s">
        <v>78</v>
      </c>
      <c r="E13110">
        <v>5</v>
      </c>
      <c r="F13110" s="8">
        <f>VLOOKUP(C13110,Products!$A$2:$E$20,5,TRUE)</f>
        <v>49.95</v>
      </c>
      <c r="G13110" s="8">
        <f t="shared" si="408"/>
        <v>249.75</v>
      </c>
      <c r="H13110" s="8">
        <f>VLOOKUP(C13110,Products!$A$2:$F$20,6,TRUE)</f>
        <v>19.950000000000003</v>
      </c>
      <c r="I13110" s="8">
        <f t="shared" si="409"/>
        <v>99.750000000000014</v>
      </c>
      <c r="J13110" s="42">
        <f>VLOOKUP(B13110,Invoices!A:I,9,TRUE)</f>
        <v>2022</v>
      </c>
    </row>
    <row r="13111" spans="1:10" x14ac:dyDescent="0.15">
      <c r="A13111" t="s">
        <v>16471</v>
      </c>
      <c r="B13111" t="s">
        <v>2693</v>
      </c>
      <c r="C13111" t="s">
        <v>104</v>
      </c>
      <c r="D13111" t="s">
        <v>71</v>
      </c>
      <c r="E13111">
        <v>1</v>
      </c>
      <c r="F13111" s="8">
        <f>VLOOKUP(C13111,Products!$A$2:$E$20,5,TRUE)</f>
        <v>2.95</v>
      </c>
      <c r="G13111" s="8">
        <f t="shared" si="408"/>
        <v>2.95</v>
      </c>
      <c r="H13111" s="8">
        <f>VLOOKUP(C13111,Products!$A$2:$F$20,6,TRUE)</f>
        <v>1.1500000000000001</v>
      </c>
      <c r="I13111" s="8">
        <f t="shared" si="409"/>
        <v>1.1500000000000001</v>
      </c>
      <c r="J13111" s="42">
        <f>VLOOKUP(B13111,Invoices!A:I,9,TRUE)</f>
        <v>2022</v>
      </c>
    </row>
    <row r="13112" spans="1:10" x14ac:dyDescent="0.15">
      <c r="A13112" t="s">
        <v>16472</v>
      </c>
      <c r="B13112" t="s">
        <v>2693</v>
      </c>
      <c r="C13112" t="s">
        <v>90</v>
      </c>
      <c r="D13112" t="s">
        <v>72</v>
      </c>
      <c r="E13112">
        <v>1</v>
      </c>
      <c r="F13112" s="8">
        <f>VLOOKUP(C13112,Products!$A$2:$E$20,5,TRUE)</f>
        <v>8.9499999999999993</v>
      </c>
      <c r="G13112" s="8">
        <f t="shared" si="408"/>
        <v>8.9499999999999993</v>
      </c>
      <c r="H13112" s="8">
        <f>VLOOKUP(C13112,Products!$A$2:$F$20,6,TRUE)</f>
        <v>5.6999999999999993</v>
      </c>
      <c r="I13112" s="8">
        <f t="shared" si="409"/>
        <v>5.6999999999999993</v>
      </c>
      <c r="J13112" s="42">
        <f>VLOOKUP(B13112,Invoices!A:I,9,TRUE)</f>
        <v>2022</v>
      </c>
    </row>
    <row r="13113" spans="1:10" x14ac:dyDescent="0.15">
      <c r="A13113" t="s">
        <v>16473</v>
      </c>
      <c r="B13113" t="s">
        <v>2693</v>
      </c>
      <c r="C13113" t="s">
        <v>87</v>
      </c>
      <c r="D13113" t="s">
        <v>68</v>
      </c>
      <c r="E13113">
        <v>1</v>
      </c>
      <c r="F13113" s="8">
        <f>VLOOKUP(C13113,Products!$A$2:$E$20,5,TRUE)</f>
        <v>19.95</v>
      </c>
      <c r="G13113" s="8">
        <f t="shared" si="408"/>
        <v>19.95</v>
      </c>
      <c r="H13113" s="8">
        <f>VLOOKUP(C13113,Products!$A$2:$F$20,6,TRUE)</f>
        <v>7.4499999999999993</v>
      </c>
      <c r="I13113" s="8">
        <f t="shared" si="409"/>
        <v>7.4499999999999993</v>
      </c>
      <c r="J13113" s="42">
        <f>VLOOKUP(B13113,Invoices!A:I,9,TRUE)</f>
        <v>2022</v>
      </c>
    </row>
    <row r="13114" spans="1:10" x14ac:dyDescent="0.15">
      <c r="A13114" t="s">
        <v>16474</v>
      </c>
      <c r="B13114" t="s">
        <v>2693</v>
      </c>
      <c r="C13114" t="s">
        <v>93</v>
      </c>
      <c r="D13114" t="s">
        <v>76</v>
      </c>
      <c r="E13114">
        <v>50</v>
      </c>
      <c r="F13114" s="8">
        <f>VLOOKUP(C13114,Products!$A$2:$E$20,5,TRUE)</f>
        <v>9.9499999999999993</v>
      </c>
      <c r="G13114" s="8">
        <f t="shared" si="408"/>
        <v>497.49999999999994</v>
      </c>
      <c r="H13114" s="8">
        <f>VLOOKUP(C13114,Products!$A$2:$F$20,6,TRUE)</f>
        <v>1.9499999999999993</v>
      </c>
      <c r="I13114" s="8">
        <f t="shared" si="409"/>
        <v>97.499999999999972</v>
      </c>
      <c r="J13114" s="42">
        <f>VLOOKUP(B13114,Invoices!A:I,9,TRUE)</f>
        <v>2022</v>
      </c>
    </row>
    <row r="13115" spans="1:10" x14ac:dyDescent="0.15">
      <c r="A13115" t="s">
        <v>16475</v>
      </c>
      <c r="B13115" t="s">
        <v>2693</v>
      </c>
      <c r="C13115" t="s">
        <v>102</v>
      </c>
      <c r="D13115" t="s">
        <v>83</v>
      </c>
      <c r="E13115">
        <v>1</v>
      </c>
      <c r="F13115" s="8">
        <f>VLOOKUP(C13115,Products!$A$2:$E$20,5,TRUE)</f>
        <v>29.95</v>
      </c>
      <c r="G13115" s="8">
        <f t="shared" si="408"/>
        <v>29.95</v>
      </c>
      <c r="H13115" s="8">
        <f>VLOOKUP(C13115,Products!$A$2:$F$20,6,TRUE)</f>
        <v>15</v>
      </c>
      <c r="I13115" s="8">
        <f t="shared" si="409"/>
        <v>15</v>
      </c>
      <c r="J13115" s="42">
        <f>VLOOKUP(B13115,Invoices!A:I,9,TRUE)</f>
        <v>2022</v>
      </c>
    </row>
    <row r="13116" spans="1:10" x14ac:dyDescent="0.15">
      <c r="A13116" t="s">
        <v>16476</v>
      </c>
      <c r="B13116" t="s">
        <v>2694</v>
      </c>
      <c r="C13116" t="s">
        <v>96</v>
      </c>
      <c r="D13116" t="s">
        <v>75</v>
      </c>
      <c r="E13116">
        <v>2</v>
      </c>
      <c r="F13116" s="8">
        <f>VLOOKUP(C13116,Products!$A$2:$E$20,5,TRUE)</f>
        <v>79.95</v>
      </c>
      <c r="G13116" s="8">
        <f t="shared" si="408"/>
        <v>159.9</v>
      </c>
      <c r="H13116" s="8">
        <f>VLOOKUP(C13116,Products!$A$2:$F$20,6,TRUE)</f>
        <v>27.950000000000003</v>
      </c>
      <c r="I13116" s="8">
        <f t="shared" si="409"/>
        <v>55.900000000000006</v>
      </c>
      <c r="J13116" s="42">
        <f>VLOOKUP(B13116,Invoices!A:I,9,TRUE)</f>
        <v>2022</v>
      </c>
    </row>
    <row r="13117" spans="1:10" x14ac:dyDescent="0.15">
      <c r="A13117" t="s">
        <v>16477</v>
      </c>
      <c r="B13117" t="s">
        <v>2694</v>
      </c>
      <c r="C13117" t="s">
        <v>97</v>
      </c>
      <c r="D13117" t="s">
        <v>74</v>
      </c>
      <c r="E13117">
        <v>1</v>
      </c>
      <c r="F13117" s="8">
        <f>VLOOKUP(C13117,Products!$A$2:$E$20,5,TRUE)</f>
        <v>1.5</v>
      </c>
      <c r="G13117" s="8">
        <f t="shared" si="408"/>
        <v>1.5</v>
      </c>
      <c r="H13117" s="8">
        <f>VLOOKUP(C13117,Products!$A$2:$F$20,6,TRUE)</f>
        <v>0.5</v>
      </c>
      <c r="I13117" s="8">
        <f t="shared" si="409"/>
        <v>0.5</v>
      </c>
      <c r="J13117" s="42">
        <f>VLOOKUP(B13117,Invoices!A:I,9,TRUE)</f>
        <v>2022</v>
      </c>
    </row>
    <row r="13118" spans="1:10" x14ac:dyDescent="0.15">
      <c r="A13118" t="s">
        <v>16478</v>
      </c>
      <c r="B13118" t="s">
        <v>2694</v>
      </c>
      <c r="C13118" t="s">
        <v>94</v>
      </c>
      <c r="D13118" t="s">
        <v>86</v>
      </c>
      <c r="E13118">
        <v>5</v>
      </c>
      <c r="F13118" s="8">
        <f>VLOOKUP(C13118,Products!$A$2:$E$20,5,TRUE)</f>
        <v>3.5</v>
      </c>
      <c r="G13118" s="8">
        <f t="shared" si="408"/>
        <v>17.5</v>
      </c>
      <c r="H13118" s="8">
        <f>VLOOKUP(C13118,Products!$A$2:$F$20,6,TRUE)</f>
        <v>0.54999999999999982</v>
      </c>
      <c r="I13118" s="8">
        <f t="shared" si="409"/>
        <v>2.7499999999999991</v>
      </c>
      <c r="J13118" s="42">
        <f>VLOOKUP(B13118,Invoices!A:I,9,TRUE)</f>
        <v>2022</v>
      </c>
    </row>
    <row r="13119" spans="1:10" x14ac:dyDescent="0.15">
      <c r="A13119" t="s">
        <v>16479</v>
      </c>
      <c r="B13119" t="s">
        <v>2694</v>
      </c>
      <c r="C13119" t="s">
        <v>91</v>
      </c>
      <c r="D13119" t="s">
        <v>70</v>
      </c>
      <c r="E13119">
        <v>30</v>
      </c>
      <c r="F13119" s="8">
        <f>VLOOKUP(C13119,Products!$A$2:$E$20,5,TRUE)</f>
        <v>49.95</v>
      </c>
      <c r="G13119" s="8">
        <f t="shared" si="408"/>
        <v>1498.5</v>
      </c>
      <c r="H13119" s="8">
        <f>VLOOKUP(C13119,Products!$A$2:$F$20,6,TRUE)</f>
        <v>21.200000000000003</v>
      </c>
      <c r="I13119" s="8">
        <f t="shared" si="409"/>
        <v>636.00000000000011</v>
      </c>
      <c r="J13119" s="42">
        <f>VLOOKUP(B13119,Invoices!A:I,9,TRUE)</f>
        <v>2022</v>
      </c>
    </row>
    <row r="13120" spans="1:10" x14ac:dyDescent="0.15">
      <c r="A13120" t="s">
        <v>16480</v>
      </c>
      <c r="B13120" t="s">
        <v>2695</v>
      </c>
      <c r="C13120" t="s">
        <v>89</v>
      </c>
      <c r="D13120" t="s">
        <v>80</v>
      </c>
      <c r="E13120">
        <v>20</v>
      </c>
      <c r="F13120" s="8">
        <f>VLOOKUP(C13120,Products!$A$2:$E$20,5,TRUE)</f>
        <v>15.95</v>
      </c>
      <c r="G13120" s="8">
        <f t="shared" si="408"/>
        <v>319</v>
      </c>
      <c r="H13120" s="8">
        <f>VLOOKUP(C13120,Products!$A$2:$F$20,6,TRUE)</f>
        <v>6</v>
      </c>
      <c r="I13120" s="8">
        <f t="shared" si="409"/>
        <v>120</v>
      </c>
      <c r="J13120" s="42">
        <f>VLOOKUP(B13120,Invoices!A:I,9,TRUE)</f>
        <v>2022</v>
      </c>
    </row>
    <row r="13121" spans="1:10" x14ac:dyDescent="0.15">
      <c r="A13121" t="s">
        <v>16481</v>
      </c>
      <c r="B13121" t="s">
        <v>2696</v>
      </c>
      <c r="C13121" t="s">
        <v>90</v>
      </c>
      <c r="D13121" t="s">
        <v>72</v>
      </c>
      <c r="E13121">
        <v>10</v>
      </c>
      <c r="F13121" s="8">
        <f>VLOOKUP(C13121,Products!$A$2:$E$20,5,TRUE)</f>
        <v>8.9499999999999993</v>
      </c>
      <c r="G13121" s="8">
        <f t="shared" si="408"/>
        <v>89.5</v>
      </c>
      <c r="H13121" s="8">
        <f>VLOOKUP(C13121,Products!$A$2:$F$20,6,TRUE)</f>
        <v>5.6999999999999993</v>
      </c>
      <c r="I13121" s="8">
        <f t="shared" si="409"/>
        <v>56.999999999999993</v>
      </c>
      <c r="J13121" s="42">
        <f>VLOOKUP(B13121,Invoices!A:I,9,TRUE)</f>
        <v>2022</v>
      </c>
    </row>
    <row r="13122" spans="1:10" x14ac:dyDescent="0.15">
      <c r="A13122" t="s">
        <v>16482</v>
      </c>
      <c r="B13122" t="s">
        <v>2697</v>
      </c>
      <c r="C13122" t="s">
        <v>104</v>
      </c>
      <c r="D13122" t="s">
        <v>71</v>
      </c>
      <c r="E13122">
        <v>6</v>
      </c>
      <c r="F13122" s="8">
        <f>VLOOKUP(C13122,Products!$A$2:$E$20,5,TRUE)</f>
        <v>2.95</v>
      </c>
      <c r="G13122" s="8">
        <f t="shared" si="408"/>
        <v>17.700000000000003</v>
      </c>
      <c r="H13122" s="8">
        <f>VLOOKUP(C13122,Products!$A$2:$F$20,6,TRUE)</f>
        <v>1.1500000000000001</v>
      </c>
      <c r="I13122" s="8">
        <f t="shared" si="409"/>
        <v>6.9</v>
      </c>
      <c r="J13122" s="42">
        <f>VLOOKUP(B13122,Invoices!A:I,9,TRUE)</f>
        <v>2022</v>
      </c>
    </row>
    <row r="13123" spans="1:10" x14ac:dyDescent="0.15">
      <c r="A13123" t="s">
        <v>16483</v>
      </c>
      <c r="B13123" t="s">
        <v>2697</v>
      </c>
      <c r="C13123" t="s">
        <v>105</v>
      </c>
      <c r="D13123" t="s">
        <v>81</v>
      </c>
      <c r="E13123">
        <v>6</v>
      </c>
      <c r="F13123" s="8">
        <f>VLOOKUP(C13123,Products!$A$2:$E$20,5,TRUE)</f>
        <v>8.9499999999999993</v>
      </c>
      <c r="G13123" s="8">
        <f t="shared" ref="G13123:G13186" si="410">F13123*E13123</f>
        <v>53.699999999999996</v>
      </c>
      <c r="H13123" s="8">
        <f>VLOOKUP(C13123,Products!$A$2:$F$20,6,TRUE)</f>
        <v>3.1999999999999993</v>
      </c>
      <c r="I13123" s="8">
        <f t="shared" ref="I13123:I13186" si="411">H13123*E13123</f>
        <v>19.199999999999996</v>
      </c>
      <c r="J13123" s="42">
        <f>VLOOKUP(B13123,Invoices!A:I,9,TRUE)</f>
        <v>2022</v>
      </c>
    </row>
    <row r="13124" spans="1:10" x14ac:dyDescent="0.15">
      <c r="A13124" t="s">
        <v>16484</v>
      </c>
      <c r="B13124" t="s">
        <v>2697</v>
      </c>
      <c r="C13124" t="s">
        <v>100</v>
      </c>
      <c r="D13124" t="s">
        <v>78</v>
      </c>
      <c r="E13124">
        <v>5</v>
      </c>
      <c r="F13124" s="8">
        <f>VLOOKUP(C13124,Products!$A$2:$E$20,5,TRUE)</f>
        <v>49.95</v>
      </c>
      <c r="G13124" s="8">
        <f t="shared" si="410"/>
        <v>249.75</v>
      </c>
      <c r="H13124" s="8">
        <f>VLOOKUP(C13124,Products!$A$2:$F$20,6,TRUE)</f>
        <v>19.950000000000003</v>
      </c>
      <c r="I13124" s="8">
        <f t="shared" si="411"/>
        <v>99.750000000000014</v>
      </c>
      <c r="J13124" s="42">
        <f>VLOOKUP(B13124,Invoices!A:I,9,TRUE)</f>
        <v>2022</v>
      </c>
    </row>
    <row r="13125" spans="1:10" x14ac:dyDescent="0.15">
      <c r="A13125" t="s">
        <v>16485</v>
      </c>
      <c r="B13125" t="s">
        <v>2697</v>
      </c>
      <c r="C13125" t="s">
        <v>92</v>
      </c>
      <c r="D13125" t="s">
        <v>82</v>
      </c>
      <c r="E13125">
        <v>1</v>
      </c>
      <c r="F13125" s="8">
        <f>VLOOKUP(C13125,Products!$A$2:$E$20,5,TRUE)</f>
        <v>19.95</v>
      </c>
      <c r="G13125" s="8">
        <f t="shared" si="410"/>
        <v>19.95</v>
      </c>
      <c r="H13125" s="8">
        <f>VLOOKUP(C13125,Products!$A$2:$F$20,6,TRUE)</f>
        <v>7.4499999999999993</v>
      </c>
      <c r="I13125" s="8">
        <f t="shared" si="411"/>
        <v>7.4499999999999993</v>
      </c>
      <c r="J13125" s="42">
        <f>VLOOKUP(B13125,Invoices!A:I,9,TRUE)</f>
        <v>2022</v>
      </c>
    </row>
    <row r="13126" spans="1:10" x14ac:dyDescent="0.15">
      <c r="A13126" t="s">
        <v>16486</v>
      </c>
      <c r="B13126" t="s">
        <v>2697</v>
      </c>
      <c r="C13126" t="s">
        <v>90</v>
      </c>
      <c r="D13126" t="s">
        <v>72</v>
      </c>
      <c r="E13126">
        <v>4</v>
      </c>
      <c r="F13126" s="8">
        <f>VLOOKUP(C13126,Products!$A$2:$E$20,5,TRUE)</f>
        <v>8.9499999999999993</v>
      </c>
      <c r="G13126" s="8">
        <f t="shared" si="410"/>
        <v>35.799999999999997</v>
      </c>
      <c r="H13126" s="8">
        <f>VLOOKUP(C13126,Products!$A$2:$F$20,6,TRUE)</f>
        <v>5.6999999999999993</v>
      </c>
      <c r="I13126" s="8">
        <f t="shared" si="411"/>
        <v>22.799999999999997</v>
      </c>
      <c r="J13126" s="42">
        <f>VLOOKUP(B13126,Invoices!A:I,9,TRUE)</f>
        <v>2022</v>
      </c>
    </row>
    <row r="13127" spans="1:10" x14ac:dyDescent="0.15">
      <c r="A13127" t="s">
        <v>16487</v>
      </c>
      <c r="B13127" t="s">
        <v>2697</v>
      </c>
      <c r="C13127" t="s">
        <v>89</v>
      </c>
      <c r="D13127" t="s">
        <v>80</v>
      </c>
      <c r="E13127">
        <v>4</v>
      </c>
      <c r="F13127" s="8">
        <f>VLOOKUP(C13127,Products!$A$2:$E$20,5,TRUE)</f>
        <v>15.95</v>
      </c>
      <c r="G13127" s="8">
        <f t="shared" si="410"/>
        <v>63.8</v>
      </c>
      <c r="H13127" s="8">
        <f>VLOOKUP(C13127,Products!$A$2:$F$20,6,TRUE)</f>
        <v>6</v>
      </c>
      <c r="I13127" s="8">
        <f t="shared" si="411"/>
        <v>24</v>
      </c>
      <c r="J13127" s="42">
        <f>VLOOKUP(B13127,Invoices!A:I,9,TRUE)</f>
        <v>2022</v>
      </c>
    </row>
    <row r="13128" spans="1:10" x14ac:dyDescent="0.15">
      <c r="A13128" t="s">
        <v>16488</v>
      </c>
      <c r="B13128" t="s">
        <v>2697</v>
      </c>
      <c r="C13128" t="s">
        <v>103</v>
      </c>
      <c r="D13128" t="s">
        <v>77</v>
      </c>
      <c r="E13128">
        <v>10</v>
      </c>
      <c r="F13128" s="8">
        <f>VLOOKUP(C13128,Products!$A$2:$E$20,5,TRUE)</f>
        <v>8.9499999999999993</v>
      </c>
      <c r="G13128" s="8">
        <f t="shared" si="410"/>
        <v>89.5</v>
      </c>
      <c r="H13128" s="8">
        <f>VLOOKUP(C13128,Products!$A$2:$F$20,6,TRUE)</f>
        <v>3.1999999999999993</v>
      </c>
      <c r="I13128" s="8">
        <f t="shared" si="411"/>
        <v>31.999999999999993</v>
      </c>
      <c r="J13128" s="42">
        <f>VLOOKUP(B13128,Invoices!A:I,9,TRUE)</f>
        <v>2022</v>
      </c>
    </row>
    <row r="13129" spans="1:10" x14ac:dyDescent="0.15">
      <c r="A13129" t="s">
        <v>16489</v>
      </c>
      <c r="B13129" t="s">
        <v>2697</v>
      </c>
      <c r="C13129" t="s">
        <v>96</v>
      </c>
      <c r="D13129" t="s">
        <v>75</v>
      </c>
      <c r="E13129">
        <v>5</v>
      </c>
      <c r="F13129" s="8">
        <f>VLOOKUP(C13129,Products!$A$2:$E$20,5,TRUE)</f>
        <v>79.95</v>
      </c>
      <c r="G13129" s="8">
        <f t="shared" si="410"/>
        <v>399.75</v>
      </c>
      <c r="H13129" s="8">
        <f>VLOOKUP(C13129,Products!$A$2:$F$20,6,TRUE)</f>
        <v>27.950000000000003</v>
      </c>
      <c r="I13129" s="8">
        <f t="shared" si="411"/>
        <v>139.75</v>
      </c>
      <c r="J13129" s="42">
        <f>VLOOKUP(B13129,Invoices!A:I,9,TRUE)</f>
        <v>2022</v>
      </c>
    </row>
    <row r="13130" spans="1:10" x14ac:dyDescent="0.15">
      <c r="A13130" t="s">
        <v>16490</v>
      </c>
      <c r="B13130" t="s">
        <v>2697</v>
      </c>
      <c r="C13130" t="s">
        <v>102</v>
      </c>
      <c r="D13130" t="s">
        <v>83</v>
      </c>
      <c r="E13130">
        <v>3</v>
      </c>
      <c r="F13130" s="8">
        <f>VLOOKUP(C13130,Products!$A$2:$E$20,5,TRUE)</f>
        <v>29.95</v>
      </c>
      <c r="G13130" s="8">
        <f t="shared" si="410"/>
        <v>89.85</v>
      </c>
      <c r="H13130" s="8">
        <f>VLOOKUP(C13130,Products!$A$2:$F$20,6,TRUE)</f>
        <v>15</v>
      </c>
      <c r="I13130" s="8">
        <f t="shared" si="411"/>
        <v>45</v>
      </c>
      <c r="J13130" s="42">
        <f>VLOOKUP(B13130,Invoices!A:I,9,TRUE)</f>
        <v>2022</v>
      </c>
    </row>
    <row r="13131" spans="1:10" x14ac:dyDescent="0.15">
      <c r="A13131" t="s">
        <v>16491</v>
      </c>
      <c r="B13131" t="s">
        <v>2697</v>
      </c>
      <c r="C13131" t="s">
        <v>101</v>
      </c>
      <c r="D13131" t="s">
        <v>69</v>
      </c>
      <c r="E13131">
        <v>2</v>
      </c>
      <c r="F13131" s="8">
        <f>VLOOKUP(C13131,Products!$A$2:$E$20,5,TRUE)</f>
        <v>129.94999999999999</v>
      </c>
      <c r="G13131" s="8">
        <f t="shared" si="410"/>
        <v>259.89999999999998</v>
      </c>
      <c r="H13131" s="8">
        <f>VLOOKUP(C13131,Products!$A$2:$F$20,6,TRUE)</f>
        <v>40.449999999999989</v>
      </c>
      <c r="I13131" s="8">
        <f t="shared" si="411"/>
        <v>80.899999999999977</v>
      </c>
      <c r="J13131" s="42">
        <f>VLOOKUP(B13131,Invoices!A:I,9,TRUE)</f>
        <v>2022</v>
      </c>
    </row>
    <row r="13132" spans="1:10" x14ac:dyDescent="0.15">
      <c r="A13132" t="s">
        <v>16492</v>
      </c>
      <c r="B13132" t="s">
        <v>2698</v>
      </c>
      <c r="C13132" t="s">
        <v>101</v>
      </c>
      <c r="D13132" t="s">
        <v>69</v>
      </c>
      <c r="E13132">
        <v>12</v>
      </c>
      <c r="F13132" s="8">
        <f>VLOOKUP(C13132,Products!$A$2:$E$20,5,TRUE)</f>
        <v>129.94999999999999</v>
      </c>
      <c r="G13132" s="8">
        <f t="shared" si="410"/>
        <v>1559.3999999999999</v>
      </c>
      <c r="H13132" s="8">
        <f>VLOOKUP(C13132,Products!$A$2:$F$20,6,TRUE)</f>
        <v>40.449999999999989</v>
      </c>
      <c r="I13132" s="8">
        <f t="shared" si="411"/>
        <v>485.39999999999986</v>
      </c>
      <c r="J13132" s="42">
        <f>VLOOKUP(B13132,Invoices!A:I,9,TRUE)</f>
        <v>2022</v>
      </c>
    </row>
    <row r="13133" spans="1:10" x14ac:dyDescent="0.15">
      <c r="A13133" t="s">
        <v>16493</v>
      </c>
      <c r="B13133" t="s">
        <v>2698</v>
      </c>
      <c r="C13133" t="s">
        <v>92</v>
      </c>
      <c r="D13133" t="s">
        <v>82</v>
      </c>
      <c r="E13133">
        <v>4</v>
      </c>
      <c r="F13133" s="8">
        <f>VLOOKUP(C13133,Products!$A$2:$E$20,5,TRUE)</f>
        <v>19.95</v>
      </c>
      <c r="G13133" s="8">
        <f t="shared" si="410"/>
        <v>79.8</v>
      </c>
      <c r="H13133" s="8">
        <f>VLOOKUP(C13133,Products!$A$2:$F$20,6,TRUE)</f>
        <v>7.4499999999999993</v>
      </c>
      <c r="I13133" s="8">
        <f t="shared" si="411"/>
        <v>29.799999999999997</v>
      </c>
      <c r="J13133" s="42">
        <f>VLOOKUP(B13133,Invoices!A:I,9,TRUE)</f>
        <v>2022</v>
      </c>
    </row>
    <row r="13134" spans="1:10" x14ac:dyDescent="0.15">
      <c r="A13134" t="s">
        <v>16494</v>
      </c>
      <c r="B13134" t="s">
        <v>2698</v>
      </c>
      <c r="C13134" t="s">
        <v>90</v>
      </c>
      <c r="D13134" t="s">
        <v>72</v>
      </c>
      <c r="E13134">
        <v>7</v>
      </c>
      <c r="F13134" s="8">
        <f>VLOOKUP(C13134,Products!$A$2:$E$20,5,TRUE)</f>
        <v>8.9499999999999993</v>
      </c>
      <c r="G13134" s="8">
        <f t="shared" si="410"/>
        <v>62.649999999999991</v>
      </c>
      <c r="H13134" s="8">
        <f>VLOOKUP(C13134,Products!$A$2:$F$20,6,TRUE)</f>
        <v>5.6999999999999993</v>
      </c>
      <c r="I13134" s="8">
        <f t="shared" si="411"/>
        <v>39.899999999999991</v>
      </c>
      <c r="J13134" s="42">
        <f>VLOOKUP(B13134,Invoices!A:I,9,TRUE)</f>
        <v>2022</v>
      </c>
    </row>
    <row r="13135" spans="1:10" x14ac:dyDescent="0.15">
      <c r="A13135" t="s">
        <v>16495</v>
      </c>
      <c r="B13135" t="s">
        <v>2698</v>
      </c>
      <c r="C13135" t="s">
        <v>93</v>
      </c>
      <c r="D13135" t="s">
        <v>76</v>
      </c>
      <c r="E13135">
        <v>1</v>
      </c>
      <c r="F13135" s="8">
        <f>VLOOKUP(C13135,Products!$A$2:$E$20,5,TRUE)</f>
        <v>9.9499999999999993</v>
      </c>
      <c r="G13135" s="8">
        <f t="shared" si="410"/>
        <v>9.9499999999999993</v>
      </c>
      <c r="H13135" s="8">
        <f>VLOOKUP(C13135,Products!$A$2:$F$20,6,TRUE)</f>
        <v>1.9499999999999993</v>
      </c>
      <c r="I13135" s="8">
        <f t="shared" si="411"/>
        <v>1.9499999999999993</v>
      </c>
      <c r="J13135" s="42">
        <f>VLOOKUP(B13135,Invoices!A:I,9,TRUE)</f>
        <v>2022</v>
      </c>
    </row>
    <row r="13136" spans="1:10" x14ac:dyDescent="0.15">
      <c r="A13136" t="s">
        <v>16496</v>
      </c>
      <c r="B13136" t="s">
        <v>2698</v>
      </c>
      <c r="C13136" t="s">
        <v>103</v>
      </c>
      <c r="D13136" t="s">
        <v>77</v>
      </c>
      <c r="E13136">
        <v>30</v>
      </c>
      <c r="F13136" s="8">
        <f>VLOOKUP(C13136,Products!$A$2:$E$20,5,TRUE)</f>
        <v>8.9499999999999993</v>
      </c>
      <c r="G13136" s="8">
        <f t="shared" si="410"/>
        <v>268.5</v>
      </c>
      <c r="H13136" s="8">
        <f>VLOOKUP(C13136,Products!$A$2:$F$20,6,TRUE)</f>
        <v>3.1999999999999993</v>
      </c>
      <c r="I13136" s="8">
        <f t="shared" si="411"/>
        <v>95.999999999999972</v>
      </c>
      <c r="J13136" s="42">
        <f>VLOOKUP(B13136,Invoices!A:I,9,TRUE)</f>
        <v>2022</v>
      </c>
    </row>
    <row r="13137" spans="1:10" x14ac:dyDescent="0.15">
      <c r="A13137" t="s">
        <v>16497</v>
      </c>
      <c r="B13137" t="s">
        <v>2698</v>
      </c>
      <c r="C13137" t="s">
        <v>94</v>
      </c>
      <c r="D13137" t="s">
        <v>86</v>
      </c>
      <c r="E13137">
        <v>3</v>
      </c>
      <c r="F13137" s="8">
        <f>VLOOKUP(C13137,Products!$A$2:$E$20,5,TRUE)</f>
        <v>3.5</v>
      </c>
      <c r="G13137" s="8">
        <f t="shared" si="410"/>
        <v>10.5</v>
      </c>
      <c r="H13137" s="8">
        <f>VLOOKUP(C13137,Products!$A$2:$F$20,6,TRUE)</f>
        <v>0.54999999999999982</v>
      </c>
      <c r="I13137" s="8">
        <f t="shared" si="411"/>
        <v>1.6499999999999995</v>
      </c>
      <c r="J13137" s="42">
        <f>VLOOKUP(B13137,Invoices!A:I,9,TRUE)</f>
        <v>2022</v>
      </c>
    </row>
    <row r="13138" spans="1:10" x14ac:dyDescent="0.15">
      <c r="A13138" t="s">
        <v>16498</v>
      </c>
      <c r="B13138" t="s">
        <v>2698</v>
      </c>
      <c r="C13138" t="s">
        <v>91</v>
      </c>
      <c r="D13138" t="s">
        <v>70</v>
      </c>
      <c r="E13138">
        <v>4</v>
      </c>
      <c r="F13138" s="8">
        <f>VLOOKUP(C13138,Products!$A$2:$E$20,5,TRUE)</f>
        <v>49.95</v>
      </c>
      <c r="G13138" s="8">
        <f t="shared" si="410"/>
        <v>199.8</v>
      </c>
      <c r="H13138" s="8">
        <f>VLOOKUP(C13138,Products!$A$2:$F$20,6,TRUE)</f>
        <v>21.200000000000003</v>
      </c>
      <c r="I13138" s="8">
        <f t="shared" si="411"/>
        <v>84.800000000000011</v>
      </c>
      <c r="J13138" s="42">
        <f>VLOOKUP(B13138,Invoices!A:I,9,TRUE)</f>
        <v>2022</v>
      </c>
    </row>
    <row r="13139" spans="1:10" x14ac:dyDescent="0.15">
      <c r="A13139" t="s">
        <v>16499</v>
      </c>
      <c r="B13139" t="s">
        <v>2698</v>
      </c>
      <c r="C13139" t="s">
        <v>100</v>
      </c>
      <c r="D13139" t="s">
        <v>78</v>
      </c>
      <c r="E13139">
        <v>2</v>
      </c>
      <c r="F13139" s="8">
        <f>VLOOKUP(C13139,Products!$A$2:$E$20,5,TRUE)</f>
        <v>49.95</v>
      </c>
      <c r="G13139" s="8">
        <f t="shared" si="410"/>
        <v>99.9</v>
      </c>
      <c r="H13139" s="8">
        <f>VLOOKUP(C13139,Products!$A$2:$F$20,6,TRUE)</f>
        <v>19.950000000000003</v>
      </c>
      <c r="I13139" s="8">
        <f t="shared" si="411"/>
        <v>39.900000000000006</v>
      </c>
      <c r="J13139" s="42">
        <f>VLOOKUP(B13139,Invoices!A:I,9,TRUE)</f>
        <v>2022</v>
      </c>
    </row>
    <row r="13140" spans="1:10" x14ac:dyDescent="0.15">
      <c r="A13140" t="s">
        <v>16500</v>
      </c>
      <c r="B13140" t="s">
        <v>2698</v>
      </c>
      <c r="C13140" t="s">
        <v>99</v>
      </c>
      <c r="D13140" t="s">
        <v>84</v>
      </c>
      <c r="E13140">
        <v>5</v>
      </c>
      <c r="F13140" s="8">
        <f>VLOOKUP(C13140,Products!$A$2:$E$20,5,TRUE)</f>
        <v>3.5</v>
      </c>
      <c r="G13140" s="8">
        <f t="shared" si="410"/>
        <v>17.5</v>
      </c>
      <c r="H13140" s="8">
        <f>VLOOKUP(C13140,Products!$A$2:$F$20,6,TRUE)</f>
        <v>0.54999999999999982</v>
      </c>
      <c r="I13140" s="8">
        <f t="shared" si="411"/>
        <v>2.7499999999999991</v>
      </c>
      <c r="J13140" s="42">
        <f>VLOOKUP(B13140,Invoices!A:I,9,TRUE)</f>
        <v>2022</v>
      </c>
    </row>
    <row r="13141" spans="1:10" x14ac:dyDescent="0.15">
      <c r="A13141" t="s">
        <v>16501</v>
      </c>
      <c r="B13141" t="s">
        <v>2699</v>
      </c>
      <c r="C13141" t="s">
        <v>90</v>
      </c>
      <c r="D13141" t="s">
        <v>72</v>
      </c>
      <c r="E13141">
        <v>1</v>
      </c>
      <c r="F13141" s="8">
        <f>VLOOKUP(C13141,Products!$A$2:$E$20,5,TRUE)</f>
        <v>8.9499999999999993</v>
      </c>
      <c r="G13141" s="8">
        <f t="shared" si="410"/>
        <v>8.9499999999999993</v>
      </c>
      <c r="H13141" s="8">
        <f>VLOOKUP(C13141,Products!$A$2:$F$20,6,TRUE)</f>
        <v>5.6999999999999993</v>
      </c>
      <c r="I13141" s="8">
        <f t="shared" si="411"/>
        <v>5.6999999999999993</v>
      </c>
      <c r="J13141" s="42">
        <f>VLOOKUP(B13141,Invoices!A:I,9,TRUE)</f>
        <v>2022</v>
      </c>
    </row>
    <row r="13142" spans="1:10" x14ac:dyDescent="0.15">
      <c r="A13142" t="s">
        <v>16502</v>
      </c>
      <c r="B13142" t="s">
        <v>2699</v>
      </c>
      <c r="C13142" t="s">
        <v>92</v>
      </c>
      <c r="D13142" t="s">
        <v>82</v>
      </c>
      <c r="E13142">
        <v>100</v>
      </c>
      <c r="F13142" s="8">
        <f>VLOOKUP(C13142,Products!$A$2:$E$20,5,TRUE)</f>
        <v>19.95</v>
      </c>
      <c r="G13142" s="8">
        <f t="shared" si="410"/>
        <v>1995</v>
      </c>
      <c r="H13142" s="8">
        <f>VLOOKUP(C13142,Products!$A$2:$F$20,6,TRUE)</f>
        <v>7.4499999999999993</v>
      </c>
      <c r="I13142" s="8">
        <f t="shared" si="411"/>
        <v>744.99999999999989</v>
      </c>
      <c r="J13142" s="42">
        <f>VLOOKUP(B13142,Invoices!A:I,9,TRUE)</f>
        <v>2022</v>
      </c>
    </row>
    <row r="13143" spans="1:10" x14ac:dyDescent="0.15">
      <c r="A13143" t="s">
        <v>16503</v>
      </c>
      <c r="B13143" t="s">
        <v>2699</v>
      </c>
      <c r="C13143" t="s">
        <v>105</v>
      </c>
      <c r="D13143" t="s">
        <v>81</v>
      </c>
      <c r="E13143">
        <v>2</v>
      </c>
      <c r="F13143" s="8">
        <f>VLOOKUP(C13143,Products!$A$2:$E$20,5,TRUE)</f>
        <v>8.9499999999999993</v>
      </c>
      <c r="G13143" s="8">
        <f t="shared" si="410"/>
        <v>17.899999999999999</v>
      </c>
      <c r="H13143" s="8">
        <f>VLOOKUP(C13143,Products!$A$2:$F$20,6,TRUE)</f>
        <v>3.1999999999999993</v>
      </c>
      <c r="I13143" s="8">
        <f t="shared" si="411"/>
        <v>6.3999999999999986</v>
      </c>
      <c r="J13143" s="42">
        <f>VLOOKUP(B13143,Invoices!A:I,9,TRUE)</f>
        <v>2022</v>
      </c>
    </row>
    <row r="13144" spans="1:10" x14ac:dyDescent="0.15">
      <c r="A13144" t="s">
        <v>16504</v>
      </c>
      <c r="B13144" t="s">
        <v>2699</v>
      </c>
      <c r="C13144" t="s">
        <v>95</v>
      </c>
      <c r="D13144" t="s">
        <v>73</v>
      </c>
      <c r="E13144">
        <v>2</v>
      </c>
      <c r="F13144" s="8">
        <f>VLOOKUP(C13144,Products!$A$2:$E$20,5,TRUE)</f>
        <v>12.95</v>
      </c>
      <c r="G13144" s="8">
        <f t="shared" si="410"/>
        <v>25.9</v>
      </c>
      <c r="H13144" s="8">
        <f>VLOOKUP(C13144,Products!$A$2:$F$20,6,TRUE)</f>
        <v>4.1999999999999993</v>
      </c>
      <c r="I13144" s="8">
        <f t="shared" si="411"/>
        <v>8.3999999999999986</v>
      </c>
      <c r="J13144" s="42">
        <f>VLOOKUP(B13144,Invoices!A:I,9,TRUE)</f>
        <v>2022</v>
      </c>
    </row>
    <row r="13145" spans="1:10" x14ac:dyDescent="0.15">
      <c r="A13145" t="s">
        <v>16505</v>
      </c>
      <c r="B13145" t="s">
        <v>2699</v>
      </c>
      <c r="C13145" t="s">
        <v>93</v>
      </c>
      <c r="D13145" t="s">
        <v>76</v>
      </c>
      <c r="E13145">
        <v>4</v>
      </c>
      <c r="F13145" s="8">
        <f>VLOOKUP(C13145,Products!$A$2:$E$20,5,TRUE)</f>
        <v>9.9499999999999993</v>
      </c>
      <c r="G13145" s="8">
        <f t="shared" si="410"/>
        <v>39.799999999999997</v>
      </c>
      <c r="H13145" s="8">
        <f>VLOOKUP(C13145,Products!$A$2:$F$20,6,TRUE)</f>
        <v>1.9499999999999993</v>
      </c>
      <c r="I13145" s="8">
        <f t="shared" si="411"/>
        <v>7.7999999999999972</v>
      </c>
      <c r="J13145" s="42">
        <f>VLOOKUP(B13145,Invoices!A:I,9,TRUE)</f>
        <v>2022</v>
      </c>
    </row>
    <row r="13146" spans="1:10" x14ac:dyDescent="0.15">
      <c r="A13146" t="s">
        <v>16506</v>
      </c>
      <c r="B13146" t="s">
        <v>2699</v>
      </c>
      <c r="C13146" t="s">
        <v>99</v>
      </c>
      <c r="D13146" t="s">
        <v>84</v>
      </c>
      <c r="E13146">
        <v>1</v>
      </c>
      <c r="F13146" s="8">
        <f>VLOOKUP(C13146,Products!$A$2:$E$20,5,TRUE)</f>
        <v>3.5</v>
      </c>
      <c r="G13146" s="8">
        <f t="shared" si="410"/>
        <v>3.5</v>
      </c>
      <c r="H13146" s="8">
        <f>VLOOKUP(C13146,Products!$A$2:$F$20,6,TRUE)</f>
        <v>0.54999999999999982</v>
      </c>
      <c r="I13146" s="8">
        <f t="shared" si="411"/>
        <v>0.54999999999999982</v>
      </c>
      <c r="J13146" s="42">
        <f>VLOOKUP(B13146,Invoices!A:I,9,TRUE)</f>
        <v>2022</v>
      </c>
    </row>
    <row r="13147" spans="1:10" x14ac:dyDescent="0.15">
      <c r="A13147" t="s">
        <v>16507</v>
      </c>
      <c r="B13147" t="s">
        <v>2699</v>
      </c>
      <c r="C13147" t="s">
        <v>104</v>
      </c>
      <c r="D13147" t="s">
        <v>71</v>
      </c>
      <c r="E13147">
        <v>4</v>
      </c>
      <c r="F13147" s="8">
        <f>VLOOKUP(C13147,Products!$A$2:$E$20,5,TRUE)</f>
        <v>2.95</v>
      </c>
      <c r="G13147" s="8">
        <f t="shared" si="410"/>
        <v>11.8</v>
      </c>
      <c r="H13147" s="8">
        <f>VLOOKUP(C13147,Products!$A$2:$F$20,6,TRUE)</f>
        <v>1.1500000000000001</v>
      </c>
      <c r="I13147" s="8">
        <f t="shared" si="411"/>
        <v>4.6000000000000005</v>
      </c>
      <c r="J13147" s="42">
        <f>VLOOKUP(B13147,Invoices!A:I,9,TRUE)</f>
        <v>2022</v>
      </c>
    </row>
    <row r="13148" spans="1:10" x14ac:dyDescent="0.15">
      <c r="A13148" t="s">
        <v>16508</v>
      </c>
      <c r="B13148" t="s">
        <v>2700</v>
      </c>
      <c r="C13148" t="s">
        <v>98</v>
      </c>
      <c r="D13148" t="s">
        <v>79</v>
      </c>
      <c r="E13148">
        <v>6</v>
      </c>
      <c r="F13148" s="8">
        <f>VLOOKUP(C13148,Products!$A$2:$E$20,5,TRUE)</f>
        <v>14.95</v>
      </c>
      <c r="G13148" s="8">
        <f t="shared" si="410"/>
        <v>89.699999999999989</v>
      </c>
      <c r="H13148" s="8">
        <f>VLOOKUP(C13148,Products!$A$2:$F$20,6,TRUE)</f>
        <v>3.0499999999999989</v>
      </c>
      <c r="I13148" s="8">
        <f t="shared" si="411"/>
        <v>18.299999999999994</v>
      </c>
      <c r="J13148" s="42">
        <f>VLOOKUP(B13148,Invoices!A:I,9,TRUE)</f>
        <v>2022</v>
      </c>
    </row>
    <row r="13149" spans="1:10" x14ac:dyDescent="0.15">
      <c r="A13149" t="s">
        <v>16509</v>
      </c>
      <c r="B13149" t="s">
        <v>2700</v>
      </c>
      <c r="C13149" t="s">
        <v>96</v>
      </c>
      <c r="D13149" t="s">
        <v>75</v>
      </c>
      <c r="E13149">
        <v>3</v>
      </c>
      <c r="F13149" s="8">
        <f>VLOOKUP(C13149,Products!$A$2:$E$20,5,TRUE)</f>
        <v>79.95</v>
      </c>
      <c r="G13149" s="8">
        <f t="shared" si="410"/>
        <v>239.85000000000002</v>
      </c>
      <c r="H13149" s="8">
        <f>VLOOKUP(C13149,Products!$A$2:$F$20,6,TRUE)</f>
        <v>27.950000000000003</v>
      </c>
      <c r="I13149" s="8">
        <f t="shared" si="411"/>
        <v>83.850000000000009</v>
      </c>
      <c r="J13149" s="42">
        <f>VLOOKUP(B13149,Invoices!A:I,9,TRUE)</f>
        <v>2022</v>
      </c>
    </row>
    <row r="13150" spans="1:10" x14ac:dyDescent="0.15">
      <c r="A13150" t="s">
        <v>16510</v>
      </c>
      <c r="B13150" t="s">
        <v>2700</v>
      </c>
      <c r="C13150" t="s">
        <v>104</v>
      </c>
      <c r="D13150" t="s">
        <v>71</v>
      </c>
      <c r="E13150">
        <v>10</v>
      </c>
      <c r="F13150" s="8">
        <f>VLOOKUP(C13150,Products!$A$2:$E$20,5,TRUE)</f>
        <v>2.95</v>
      </c>
      <c r="G13150" s="8">
        <f t="shared" si="410"/>
        <v>29.5</v>
      </c>
      <c r="H13150" s="8">
        <f>VLOOKUP(C13150,Products!$A$2:$F$20,6,TRUE)</f>
        <v>1.1500000000000001</v>
      </c>
      <c r="I13150" s="8">
        <f t="shared" si="411"/>
        <v>11.500000000000002</v>
      </c>
      <c r="J13150" s="42">
        <f>VLOOKUP(B13150,Invoices!A:I,9,TRUE)</f>
        <v>2022</v>
      </c>
    </row>
    <row r="13151" spans="1:10" x14ac:dyDescent="0.15">
      <c r="A13151" t="s">
        <v>16511</v>
      </c>
      <c r="B13151" t="s">
        <v>2700</v>
      </c>
      <c r="C13151" t="s">
        <v>93</v>
      </c>
      <c r="D13151" t="s">
        <v>76</v>
      </c>
      <c r="E13151">
        <v>1</v>
      </c>
      <c r="F13151" s="8">
        <f>VLOOKUP(C13151,Products!$A$2:$E$20,5,TRUE)</f>
        <v>9.9499999999999993</v>
      </c>
      <c r="G13151" s="8">
        <f t="shared" si="410"/>
        <v>9.9499999999999993</v>
      </c>
      <c r="H13151" s="8">
        <f>VLOOKUP(C13151,Products!$A$2:$F$20,6,TRUE)</f>
        <v>1.9499999999999993</v>
      </c>
      <c r="I13151" s="8">
        <f t="shared" si="411"/>
        <v>1.9499999999999993</v>
      </c>
      <c r="J13151" s="42">
        <f>VLOOKUP(B13151,Invoices!A:I,9,TRUE)</f>
        <v>2022</v>
      </c>
    </row>
    <row r="13152" spans="1:10" x14ac:dyDescent="0.15">
      <c r="A13152" t="s">
        <v>16512</v>
      </c>
      <c r="B13152" t="s">
        <v>2700</v>
      </c>
      <c r="C13152" t="s">
        <v>87</v>
      </c>
      <c r="D13152" t="s">
        <v>68</v>
      </c>
      <c r="E13152">
        <v>3</v>
      </c>
      <c r="F13152" s="8">
        <f>VLOOKUP(C13152,Products!$A$2:$E$20,5,TRUE)</f>
        <v>19.95</v>
      </c>
      <c r="G13152" s="8">
        <f t="shared" si="410"/>
        <v>59.849999999999994</v>
      </c>
      <c r="H13152" s="8">
        <f>VLOOKUP(C13152,Products!$A$2:$F$20,6,TRUE)</f>
        <v>7.4499999999999993</v>
      </c>
      <c r="I13152" s="8">
        <f t="shared" si="411"/>
        <v>22.349999999999998</v>
      </c>
      <c r="J13152" s="42">
        <f>VLOOKUP(B13152,Invoices!A:I,9,TRUE)</f>
        <v>2022</v>
      </c>
    </row>
    <row r="13153" spans="1:10" x14ac:dyDescent="0.15">
      <c r="A13153" t="s">
        <v>16513</v>
      </c>
      <c r="B13153" t="s">
        <v>2700</v>
      </c>
      <c r="C13153" t="s">
        <v>94</v>
      </c>
      <c r="D13153" t="s">
        <v>86</v>
      </c>
      <c r="E13153">
        <v>3</v>
      </c>
      <c r="F13153" s="8">
        <f>VLOOKUP(C13153,Products!$A$2:$E$20,5,TRUE)</f>
        <v>3.5</v>
      </c>
      <c r="G13153" s="8">
        <f t="shared" si="410"/>
        <v>10.5</v>
      </c>
      <c r="H13153" s="8">
        <f>VLOOKUP(C13153,Products!$A$2:$F$20,6,TRUE)</f>
        <v>0.54999999999999982</v>
      </c>
      <c r="I13153" s="8">
        <f t="shared" si="411"/>
        <v>1.6499999999999995</v>
      </c>
      <c r="J13153" s="42">
        <f>VLOOKUP(B13153,Invoices!A:I,9,TRUE)</f>
        <v>2022</v>
      </c>
    </row>
    <row r="13154" spans="1:10" x14ac:dyDescent="0.15">
      <c r="A13154" t="s">
        <v>16514</v>
      </c>
      <c r="B13154" t="s">
        <v>2700</v>
      </c>
      <c r="C13154" t="s">
        <v>95</v>
      </c>
      <c r="D13154" t="s">
        <v>73</v>
      </c>
      <c r="E13154">
        <v>1</v>
      </c>
      <c r="F13154" s="8">
        <f>VLOOKUP(C13154,Products!$A$2:$E$20,5,TRUE)</f>
        <v>12.95</v>
      </c>
      <c r="G13154" s="8">
        <f t="shared" si="410"/>
        <v>12.95</v>
      </c>
      <c r="H13154" s="8">
        <f>VLOOKUP(C13154,Products!$A$2:$F$20,6,TRUE)</f>
        <v>4.1999999999999993</v>
      </c>
      <c r="I13154" s="8">
        <f t="shared" si="411"/>
        <v>4.1999999999999993</v>
      </c>
      <c r="J13154" s="42">
        <f>VLOOKUP(B13154,Invoices!A:I,9,TRUE)</f>
        <v>2022</v>
      </c>
    </row>
    <row r="13155" spans="1:10" x14ac:dyDescent="0.15">
      <c r="A13155" t="s">
        <v>16515</v>
      </c>
      <c r="B13155" t="s">
        <v>2700</v>
      </c>
      <c r="C13155" t="s">
        <v>92</v>
      </c>
      <c r="D13155" t="s">
        <v>82</v>
      </c>
      <c r="E13155">
        <v>2</v>
      </c>
      <c r="F13155" s="8">
        <f>VLOOKUP(C13155,Products!$A$2:$E$20,5,TRUE)</f>
        <v>19.95</v>
      </c>
      <c r="G13155" s="8">
        <f t="shared" si="410"/>
        <v>39.9</v>
      </c>
      <c r="H13155" s="8">
        <f>VLOOKUP(C13155,Products!$A$2:$F$20,6,TRUE)</f>
        <v>7.4499999999999993</v>
      </c>
      <c r="I13155" s="8">
        <f t="shared" si="411"/>
        <v>14.899999999999999</v>
      </c>
      <c r="J13155" s="42">
        <f>VLOOKUP(B13155,Invoices!A:I,9,TRUE)</f>
        <v>2022</v>
      </c>
    </row>
    <row r="13156" spans="1:10" x14ac:dyDescent="0.15">
      <c r="A13156" t="s">
        <v>16516</v>
      </c>
      <c r="B13156" t="s">
        <v>2700</v>
      </c>
      <c r="C13156" t="s">
        <v>88</v>
      </c>
      <c r="D13156" t="s">
        <v>85</v>
      </c>
      <c r="E13156">
        <v>15</v>
      </c>
      <c r="F13156" s="8">
        <f>VLOOKUP(C13156,Products!$A$2:$E$20,5,TRUE)</f>
        <v>8.9499999999999993</v>
      </c>
      <c r="G13156" s="8">
        <f t="shared" si="410"/>
        <v>134.25</v>
      </c>
      <c r="H13156" s="8">
        <f>VLOOKUP(C13156,Products!$A$2:$F$20,6,TRUE)</f>
        <v>5.6999999999999993</v>
      </c>
      <c r="I13156" s="8">
        <f t="shared" si="411"/>
        <v>85.499999999999986</v>
      </c>
      <c r="J13156" s="42">
        <f>VLOOKUP(B13156,Invoices!A:I,9,TRUE)</f>
        <v>2022</v>
      </c>
    </row>
    <row r="13157" spans="1:10" x14ac:dyDescent="0.15">
      <c r="A13157" t="s">
        <v>16517</v>
      </c>
      <c r="B13157" t="s">
        <v>2700</v>
      </c>
      <c r="C13157" t="s">
        <v>90</v>
      </c>
      <c r="D13157" t="s">
        <v>72</v>
      </c>
      <c r="E13157">
        <v>2</v>
      </c>
      <c r="F13157" s="8">
        <f>VLOOKUP(C13157,Products!$A$2:$E$20,5,TRUE)</f>
        <v>8.9499999999999993</v>
      </c>
      <c r="G13157" s="8">
        <f t="shared" si="410"/>
        <v>17.899999999999999</v>
      </c>
      <c r="H13157" s="8">
        <f>VLOOKUP(C13157,Products!$A$2:$F$20,6,TRUE)</f>
        <v>5.6999999999999993</v>
      </c>
      <c r="I13157" s="8">
        <f t="shared" si="411"/>
        <v>11.399999999999999</v>
      </c>
      <c r="J13157" s="42">
        <f>VLOOKUP(B13157,Invoices!A:I,9,TRUE)</f>
        <v>2022</v>
      </c>
    </row>
    <row r="13158" spans="1:10" x14ac:dyDescent="0.15">
      <c r="A13158" t="s">
        <v>16518</v>
      </c>
      <c r="B13158" t="s">
        <v>2701</v>
      </c>
      <c r="C13158" t="s">
        <v>101</v>
      </c>
      <c r="D13158" t="s">
        <v>69</v>
      </c>
      <c r="E13158">
        <v>5</v>
      </c>
      <c r="F13158" s="8">
        <f>VLOOKUP(C13158,Products!$A$2:$E$20,5,TRUE)</f>
        <v>129.94999999999999</v>
      </c>
      <c r="G13158" s="8">
        <f t="shared" si="410"/>
        <v>649.75</v>
      </c>
      <c r="H13158" s="8">
        <f>VLOOKUP(C13158,Products!$A$2:$F$20,6,TRUE)</f>
        <v>40.449999999999989</v>
      </c>
      <c r="I13158" s="8">
        <f t="shared" si="411"/>
        <v>202.24999999999994</v>
      </c>
      <c r="J13158" s="42">
        <f>VLOOKUP(B13158,Invoices!A:I,9,TRUE)</f>
        <v>2022</v>
      </c>
    </row>
    <row r="13159" spans="1:10" x14ac:dyDescent="0.15">
      <c r="A13159" t="s">
        <v>16519</v>
      </c>
      <c r="B13159" t="s">
        <v>2701</v>
      </c>
      <c r="C13159" t="s">
        <v>103</v>
      </c>
      <c r="D13159" t="s">
        <v>77</v>
      </c>
      <c r="E13159">
        <v>3</v>
      </c>
      <c r="F13159" s="8">
        <f>VLOOKUP(C13159,Products!$A$2:$E$20,5,TRUE)</f>
        <v>8.9499999999999993</v>
      </c>
      <c r="G13159" s="8">
        <f t="shared" si="410"/>
        <v>26.849999999999998</v>
      </c>
      <c r="H13159" s="8">
        <f>VLOOKUP(C13159,Products!$A$2:$F$20,6,TRUE)</f>
        <v>3.1999999999999993</v>
      </c>
      <c r="I13159" s="8">
        <f t="shared" si="411"/>
        <v>9.5999999999999979</v>
      </c>
      <c r="J13159" s="42">
        <f>VLOOKUP(B13159,Invoices!A:I,9,TRUE)</f>
        <v>2022</v>
      </c>
    </row>
    <row r="13160" spans="1:10" x14ac:dyDescent="0.15">
      <c r="A13160" t="s">
        <v>16520</v>
      </c>
      <c r="B13160" t="s">
        <v>2701</v>
      </c>
      <c r="C13160" t="s">
        <v>90</v>
      </c>
      <c r="D13160" t="s">
        <v>72</v>
      </c>
      <c r="E13160">
        <v>1</v>
      </c>
      <c r="F13160" s="8">
        <f>VLOOKUP(C13160,Products!$A$2:$E$20,5,TRUE)</f>
        <v>8.9499999999999993</v>
      </c>
      <c r="G13160" s="8">
        <f t="shared" si="410"/>
        <v>8.9499999999999993</v>
      </c>
      <c r="H13160" s="8">
        <f>VLOOKUP(C13160,Products!$A$2:$F$20,6,TRUE)</f>
        <v>5.6999999999999993</v>
      </c>
      <c r="I13160" s="8">
        <f t="shared" si="411"/>
        <v>5.6999999999999993</v>
      </c>
      <c r="J13160" s="42">
        <f>VLOOKUP(B13160,Invoices!A:I,9,TRUE)</f>
        <v>2022</v>
      </c>
    </row>
    <row r="13161" spans="1:10" x14ac:dyDescent="0.15">
      <c r="A13161" t="s">
        <v>16521</v>
      </c>
      <c r="B13161" t="s">
        <v>2701</v>
      </c>
      <c r="C13161" t="s">
        <v>93</v>
      </c>
      <c r="D13161" t="s">
        <v>76</v>
      </c>
      <c r="E13161">
        <v>1</v>
      </c>
      <c r="F13161" s="8">
        <f>VLOOKUP(C13161,Products!$A$2:$E$20,5,TRUE)</f>
        <v>9.9499999999999993</v>
      </c>
      <c r="G13161" s="8">
        <f t="shared" si="410"/>
        <v>9.9499999999999993</v>
      </c>
      <c r="H13161" s="8">
        <f>VLOOKUP(C13161,Products!$A$2:$F$20,6,TRUE)</f>
        <v>1.9499999999999993</v>
      </c>
      <c r="I13161" s="8">
        <f t="shared" si="411"/>
        <v>1.9499999999999993</v>
      </c>
      <c r="J13161" s="42">
        <f>VLOOKUP(B13161,Invoices!A:I,9,TRUE)</f>
        <v>2022</v>
      </c>
    </row>
    <row r="13162" spans="1:10" x14ac:dyDescent="0.15">
      <c r="A13162" t="s">
        <v>16522</v>
      </c>
      <c r="B13162" t="s">
        <v>2702</v>
      </c>
      <c r="C13162" t="s">
        <v>105</v>
      </c>
      <c r="D13162" t="s">
        <v>81</v>
      </c>
      <c r="E13162">
        <v>2</v>
      </c>
      <c r="F13162" s="8">
        <f>VLOOKUP(C13162,Products!$A$2:$E$20,5,TRUE)</f>
        <v>8.9499999999999993</v>
      </c>
      <c r="G13162" s="8">
        <f t="shared" si="410"/>
        <v>17.899999999999999</v>
      </c>
      <c r="H13162" s="8">
        <f>VLOOKUP(C13162,Products!$A$2:$F$20,6,TRUE)</f>
        <v>3.1999999999999993</v>
      </c>
      <c r="I13162" s="8">
        <f t="shared" si="411"/>
        <v>6.3999999999999986</v>
      </c>
      <c r="J13162" s="42">
        <f>VLOOKUP(B13162,Invoices!A:I,9,TRUE)</f>
        <v>2022</v>
      </c>
    </row>
    <row r="13163" spans="1:10" x14ac:dyDescent="0.15">
      <c r="A13163" t="s">
        <v>16523</v>
      </c>
      <c r="B13163" t="s">
        <v>2702</v>
      </c>
      <c r="C13163" t="s">
        <v>101</v>
      </c>
      <c r="D13163" t="s">
        <v>69</v>
      </c>
      <c r="E13163">
        <v>1</v>
      </c>
      <c r="F13163" s="8">
        <f>VLOOKUP(C13163,Products!$A$2:$E$20,5,TRUE)</f>
        <v>129.94999999999999</v>
      </c>
      <c r="G13163" s="8">
        <f t="shared" si="410"/>
        <v>129.94999999999999</v>
      </c>
      <c r="H13163" s="8">
        <f>VLOOKUP(C13163,Products!$A$2:$F$20,6,TRUE)</f>
        <v>40.449999999999989</v>
      </c>
      <c r="I13163" s="8">
        <f t="shared" si="411"/>
        <v>40.449999999999989</v>
      </c>
      <c r="J13163" s="42">
        <f>VLOOKUP(B13163,Invoices!A:I,9,TRUE)</f>
        <v>2022</v>
      </c>
    </row>
    <row r="13164" spans="1:10" x14ac:dyDescent="0.15">
      <c r="A13164" t="s">
        <v>16524</v>
      </c>
      <c r="B13164" t="s">
        <v>2702</v>
      </c>
      <c r="C13164" t="s">
        <v>87</v>
      </c>
      <c r="D13164" t="s">
        <v>68</v>
      </c>
      <c r="E13164">
        <v>2</v>
      </c>
      <c r="F13164" s="8">
        <f>VLOOKUP(C13164,Products!$A$2:$E$20,5,TRUE)</f>
        <v>19.95</v>
      </c>
      <c r="G13164" s="8">
        <f t="shared" si="410"/>
        <v>39.9</v>
      </c>
      <c r="H13164" s="8">
        <f>VLOOKUP(C13164,Products!$A$2:$F$20,6,TRUE)</f>
        <v>7.4499999999999993</v>
      </c>
      <c r="I13164" s="8">
        <f t="shared" si="411"/>
        <v>14.899999999999999</v>
      </c>
      <c r="J13164" s="42">
        <f>VLOOKUP(B13164,Invoices!A:I,9,TRUE)</f>
        <v>2022</v>
      </c>
    </row>
    <row r="13165" spans="1:10" x14ac:dyDescent="0.15">
      <c r="A13165" t="s">
        <v>16525</v>
      </c>
      <c r="B13165" t="s">
        <v>2702</v>
      </c>
      <c r="C13165" t="s">
        <v>96</v>
      </c>
      <c r="D13165" t="s">
        <v>75</v>
      </c>
      <c r="E13165">
        <v>5</v>
      </c>
      <c r="F13165" s="8">
        <f>VLOOKUP(C13165,Products!$A$2:$E$20,5,TRUE)</f>
        <v>79.95</v>
      </c>
      <c r="G13165" s="8">
        <f t="shared" si="410"/>
        <v>399.75</v>
      </c>
      <c r="H13165" s="8">
        <f>VLOOKUP(C13165,Products!$A$2:$F$20,6,TRUE)</f>
        <v>27.950000000000003</v>
      </c>
      <c r="I13165" s="8">
        <f t="shared" si="411"/>
        <v>139.75</v>
      </c>
      <c r="J13165" s="42">
        <f>VLOOKUP(B13165,Invoices!A:I,9,TRUE)</f>
        <v>2022</v>
      </c>
    </row>
    <row r="13166" spans="1:10" x14ac:dyDescent="0.15">
      <c r="A13166" t="s">
        <v>16526</v>
      </c>
      <c r="B13166" t="s">
        <v>2702</v>
      </c>
      <c r="C13166" t="s">
        <v>90</v>
      </c>
      <c r="D13166" t="s">
        <v>72</v>
      </c>
      <c r="E13166">
        <v>1</v>
      </c>
      <c r="F13166" s="8">
        <f>VLOOKUP(C13166,Products!$A$2:$E$20,5,TRUE)</f>
        <v>8.9499999999999993</v>
      </c>
      <c r="G13166" s="8">
        <f t="shared" si="410"/>
        <v>8.9499999999999993</v>
      </c>
      <c r="H13166" s="8">
        <f>VLOOKUP(C13166,Products!$A$2:$F$20,6,TRUE)</f>
        <v>5.6999999999999993</v>
      </c>
      <c r="I13166" s="8">
        <f t="shared" si="411"/>
        <v>5.6999999999999993</v>
      </c>
      <c r="J13166" s="42">
        <f>VLOOKUP(B13166,Invoices!A:I,9,TRUE)</f>
        <v>2022</v>
      </c>
    </row>
    <row r="13167" spans="1:10" x14ac:dyDescent="0.15">
      <c r="A13167" t="s">
        <v>16527</v>
      </c>
      <c r="B13167" t="s">
        <v>2702</v>
      </c>
      <c r="C13167" t="s">
        <v>92</v>
      </c>
      <c r="D13167" t="s">
        <v>82</v>
      </c>
      <c r="E13167">
        <v>6</v>
      </c>
      <c r="F13167" s="8">
        <f>VLOOKUP(C13167,Products!$A$2:$E$20,5,TRUE)</f>
        <v>19.95</v>
      </c>
      <c r="G13167" s="8">
        <f t="shared" si="410"/>
        <v>119.69999999999999</v>
      </c>
      <c r="H13167" s="8">
        <f>VLOOKUP(C13167,Products!$A$2:$F$20,6,TRUE)</f>
        <v>7.4499999999999993</v>
      </c>
      <c r="I13167" s="8">
        <f t="shared" si="411"/>
        <v>44.699999999999996</v>
      </c>
      <c r="J13167" s="42">
        <f>VLOOKUP(B13167,Invoices!A:I,9,TRUE)</f>
        <v>2022</v>
      </c>
    </row>
    <row r="13168" spans="1:10" x14ac:dyDescent="0.15">
      <c r="A13168" t="s">
        <v>16528</v>
      </c>
      <c r="B13168" t="s">
        <v>2702</v>
      </c>
      <c r="C13168" t="s">
        <v>89</v>
      </c>
      <c r="D13168" t="s">
        <v>80</v>
      </c>
      <c r="E13168">
        <v>20</v>
      </c>
      <c r="F13168" s="8">
        <f>VLOOKUP(C13168,Products!$A$2:$E$20,5,TRUE)</f>
        <v>15.95</v>
      </c>
      <c r="G13168" s="8">
        <f t="shared" si="410"/>
        <v>319</v>
      </c>
      <c r="H13168" s="8">
        <f>VLOOKUP(C13168,Products!$A$2:$F$20,6,TRUE)</f>
        <v>6</v>
      </c>
      <c r="I13168" s="8">
        <f t="shared" si="411"/>
        <v>120</v>
      </c>
      <c r="J13168" s="42">
        <f>VLOOKUP(B13168,Invoices!A:I,9,TRUE)</f>
        <v>2022</v>
      </c>
    </row>
    <row r="13169" spans="1:10" x14ac:dyDescent="0.15">
      <c r="A13169" t="s">
        <v>16529</v>
      </c>
      <c r="B13169" t="s">
        <v>2702</v>
      </c>
      <c r="C13169" t="s">
        <v>93</v>
      </c>
      <c r="D13169" t="s">
        <v>76</v>
      </c>
      <c r="E13169">
        <v>2</v>
      </c>
      <c r="F13169" s="8">
        <f>VLOOKUP(C13169,Products!$A$2:$E$20,5,TRUE)</f>
        <v>9.9499999999999993</v>
      </c>
      <c r="G13169" s="8">
        <f t="shared" si="410"/>
        <v>19.899999999999999</v>
      </c>
      <c r="H13169" s="8">
        <f>VLOOKUP(C13169,Products!$A$2:$F$20,6,TRUE)</f>
        <v>1.9499999999999993</v>
      </c>
      <c r="I13169" s="8">
        <f t="shared" si="411"/>
        <v>3.8999999999999986</v>
      </c>
      <c r="J13169" s="42">
        <f>VLOOKUP(B13169,Invoices!A:I,9,TRUE)</f>
        <v>2022</v>
      </c>
    </row>
    <row r="13170" spans="1:10" x14ac:dyDescent="0.15">
      <c r="A13170" t="s">
        <v>16530</v>
      </c>
      <c r="B13170" t="s">
        <v>2702</v>
      </c>
      <c r="C13170" t="s">
        <v>102</v>
      </c>
      <c r="D13170" t="s">
        <v>83</v>
      </c>
      <c r="E13170">
        <v>1</v>
      </c>
      <c r="F13170" s="8">
        <f>VLOOKUP(C13170,Products!$A$2:$E$20,5,TRUE)</f>
        <v>29.95</v>
      </c>
      <c r="G13170" s="8">
        <f t="shared" si="410"/>
        <v>29.95</v>
      </c>
      <c r="H13170" s="8">
        <f>VLOOKUP(C13170,Products!$A$2:$F$20,6,TRUE)</f>
        <v>15</v>
      </c>
      <c r="I13170" s="8">
        <f t="shared" si="411"/>
        <v>15</v>
      </c>
      <c r="J13170" s="42">
        <f>VLOOKUP(B13170,Invoices!A:I,9,TRUE)</f>
        <v>2022</v>
      </c>
    </row>
    <row r="13171" spans="1:10" x14ac:dyDescent="0.15">
      <c r="A13171" t="s">
        <v>16531</v>
      </c>
      <c r="B13171" t="s">
        <v>2703</v>
      </c>
      <c r="C13171" t="s">
        <v>93</v>
      </c>
      <c r="D13171" t="s">
        <v>76</v>
      </c>
      <c r="E13171">
        <v>1</v>
      </c>
      <c r="F13171" s="8">
        <f>VLOOKUP(C13171,Products!$A$2:$E$20,5,TRUE)</f>
        <v>9.9499999999999993</v>
      </c>
      <c r="G13171" s="8">
        <f t="shared" si="410"/>
        <v>9.9499999999999993</v>
      </c>
      <c r="H13171" s="8">
        <f>VLOOKUP(C13171,Products!$A$2:$F$20,6,TRUE)</f>
        <v>1.9499999999999993</v>
      </c>
      <c r="I13171" s="8">
        <f t="shared" si="411"/>
        <v>1.9499999999999993</v>
      </c>
      <c r="J13171" s="42">
        <f>VLOOKUP(B13171,Invoices!A:I,9,TRUE)</f>
        <v>2022</v>
      </c>
    </row>
    <row r="13172" spans="1:10" x14ac:dyDescent="0.15">
      <c r="A13172" t="s">
        <v>16532</v>
      </c>
      <c r="B13172" t="s">
        <v>2703</v>
      </c>
      <c r="C13172" t="s">
        <v>105</v>
      </c>
      <c r="D13172" t="s">
        <v>81</v>
      </c>
      <c r="E13172">
        <v>1</v>
      </c>
      <c r="F13172" s="8">
        <f>VLOOKUP(C13172,Products!$A$2:$E$20,5,TRUE)</f>
        <v>8.9499999999999993</v>
      </c>
      <c r="G13172" s="8">
        <f t="shared" si="410"/>
        <v>8.9499999999999993</v>
      </c>
      <c r="H13172" s="8">
        <f>VLOOKUP(C13172,Products!$A$2:$F$20,6,TRUE)</f>
        <v>3.1999999999999993</v>
      </c>
      <c r="I13172" s="8">
        <f t="shared" si="411"/>
        <v>3.1999999999999993</v>
      </c>
      <c r="J13172" s="42">
        <f>VLOOKUP(B13172,Invoices!A:I,9,TRUE)</f>
        <v>2022</v>
      </c>
    </row>
    <row r="13173" spans="1:10" x14ac:dyDescent="0.15">
      <c r="A13173" t="s">
        <v>16533</v>
      </c>
      <c r="B13173" t="s">
        <v>2703</v>
      </c>
      <c r="C13173" t="s">
        <v>104</v>
      </c>
      <c r="D13173" t="s">
        <v>71</v>
      </c>
      <c r="E13173">
        <v>1</v>
      </c>
      <c r="F13173" s="8">
        <f>VLOOKUP(C13173,Products!$A$2:$E$20,5,TRUE)</f>
        <v>2.95</v>
      </c>
      <c r="G13173" s="8">
        <f t="shared" si="410"/>
        <v>2.95</v>
      </c>
      <c r="H13173" s="8">
        <f>VLOOKUP(C13173,Products!$A$2:$F$20,6,TRUE)</f>
        <v>1.1500000000000001</v>
      </c>
      <c r="I13173" s="8">
        <f t="shared" si="411"/>
        <v>1.1500000000000001</v>
      </c>
      <c r="J13173" s="42">
        <f>VLOOKUP(B13173,Invoices!A:I,9,TRUE)</f>
        <v>2022</v>
      </c>
    </row>
    <row r="13174" spans="1:10" x14ac:dyDescent="0.15">
      <c r="A13174" t="s">
        <v>16534</v>
      </c>
      <c r="B13174" t="s">
        <v>2703</v>
      </c>
      <c r="C13174" t="s">
        <v>102</v>
      </c>
      <c r="D13174" t="s">
        <v>83</v>
      </c>
      <c r="E13174">
        <v>24</v>
      </c>
      <c r="F13174" s="8">
        <f>VLOOKUP(C13174,Products!$A$2:$E$20,5,TRUE)</f>
        <v>29.95</v>
      </c>
      <c r="G13174" s="8">
        <f t="shared" si="410"/>
        <v>718.8</v>
      </c>
      <c r="H13174" s="8">
        <f>VLOOKUP(C13174,Products!$A$2:$F$20,6,TRUE)</f>
        <v>15</v>
      </c>
      <c r="I13174" s="8">
        <f t="shared" si="411"/>
        <v>360</v>
      </c>
      <c r="J13174" s="42">
        <f>VLOOKUP(B13174,Invoices!A:I,9,TRUE)</f>
        <v>2022</v>
      </c>
    </row>
    <row r="13175" spans="1:10" x14ac:dyDescent="0.15">
      <c r="A13175" t="s">
        <v>16535</v>
      </c>
      <c r="B13175" t="s">
        <v>2703</v>
      </c>
      <c r="C13175" t="s">
        <v>92</v>
      </c>
      <c r="D13175" t="s">
        <v>82</v>
      </c>
      <c r="E13175">
        <v>12</v>
      </c>
      <c r="F13175" s="8">
        <f>VLOOKUP(C13175,Products!$A$2:$E$20,5,TRUE)</f>
        <v>19.95</v>
      </c>
      <c r="G13175" s="8">
        <f t="shared" si="410"/>
        <v>239.39999999999998</v>
      </c>
      <c r="H13175" s="8">
        <f>VLOOKUP(C13175,Products!$A$2:$F$20,6,TRUE)</f>
        <v>7.4499999999999993</v>
      </c>
      <c r="I13175" s="8">
        <f t="shared" si="411"/>
        <v>89.399999999999991</v>
      </c>
      <c r="J13175" s="42">
        <f>VLOOKUP(B13175,Invoices!A:I,9,TRUE)</f>
        <v>2022</v>
      </c>
    </row>
    <row r="13176" spans="1:10" x14ac:dyDescent="0.15">
      <c r="A13176" t="s">
        <v>16536</v>
      </c>
      <c r="B13176" t="s">
        <v>2704</v>
      </c>
      <c r="C13176" t="s">
        <v>98</v>
      </c>
      <c r="D13176" t="s">
        <v>79</v>
      </c>
      <c r="E13176">
        <v>10</v>
      </c>
      <c r="F13176" s="8">
        <f>VLOOKUP(C13176,Products!$A$2:$E$20,5,TRUE)</f>
        <v>14.95</v>
      </c>
      <c r="G13176" s="8">
        <f t="shared" si="410"/>
        <v>149.5</v>
      </c>
      <c r="H13176" s="8">
        <f>VLOOKUP(C13176,Products!$A$2:$F$20,6,TRUE)</f>
        <v>3.0499999999999989</v>
      </c>
      <c r="I13176" s="8">
        <f t="shared" si="411"/>
        <v>30.499999999999989</v>
      </c>
      <c r="J13176" s="42">
        <f>VLOOKUP(B13176,Invoices!A:I,9,TRUE)</f>
        <v>2022</v>
      </c>
    </row>
    <row r="13177" spans="1:10" x14ac:dyDescent="0.15">
      <c r="A13177" t="s">
        <v>16537</v>
      </c>
      <c r="B13177" t="s">
        <v>2704</v>
      </c>
      <c r="C13177" t="s">
        <v>100</v>
      </c>
      <c r="D13177" t="s">
        <v>78</v>
      </c>
      <c r="E13177">
        <v>10</v>
      </c>
      <c r="F13177" s="8">
        <f>VLOOKUP(C13177,Products!$A$2:$E$20,5,TRUE)</f>
        <v>49.95</v>
      </c>
      <c r="G13177" s="8">
        <f t="shared" si="410"/>
        <v>499.5</v>
      </c>
      <c r="H13177" s="8">
        <f>VLOOKUP(C13177,Products!$A$2:$F$20,6,TRUE)</f>
        <v>19.950000000000003</v>
      </c>
      <c r="I13177" s="8">
        <f t="shared" si="411"/>
        <v>199.50000000000003</v>
      </c>
      <c r="J13177" s="42">
        <f>VLOOKUP(B13177,Invoices!A:I,9,TRUE)</f>
        <v>2022</v>
      </c>
    </row>
    <row r="13178" spans="1:10" x14ac:dyDescent="0.15">
      <c r="A13178" t="s">
        <v>16538</v>
      </c>
      <c r="B13178" t="s">
        <v>2704</v>
      </c>
      <c r="C13178" t="s">
        <v>91</v>
      </c>
      <c r="D13178" t="s">
        <v>70</v>
      </c>
      <c r="E13178">
        <v>5</v>
      </c>
      <c r="F13178" s="8">
        <f>VLOOKUP(C13178,Products!$A$2:$E$20,5,TRUE)</f>
        <v>49.95</v>
      </c>
      <c r="G13178" s="8">
        <f t="shared" si="410"/>
        <v>249.75</v>
      </c>
      <c r="H13178" s="8">
        <f>VLOOKUP(C13178,Products!$A$2:$F$20,6,TRUE)</f>
        <v>21.200000000000003</v>
      </c>
      <c r="I13178" s="8">
        <f t="shared" si="411"/>
        <v>106.00000000000001</v>
      </c>
      <c r="J13178" s="42">
        <f>VLOOKUP(B13178,Invoices!A:I,9,TRUE)</f>
        <v>2022</v>
      </c>
    </row>
    <row r="13179" spans="1:10" x14ac:dyDescent="0.15">
      <c r="A13179" t="s">
        <v>16539</v>
      </c>
      <c r="B13179" t="s">
        <v>2705</v>
      </c>
      <c r="C13179" t="s">
        <v>93</v>
      </c>
      <c r="D13179" t="s">
        <v>76</v>
      </c>
      <c r="E13179">
        <v>1</v>
      </c>
      <c r="F13179" s="8">
        <f>VLOOKUP(C13179,Products!$A$2:$E$20,5,TRUE)</f>
        <v>9.9499999999999993</v>
      </c>
      <c r="G13179" s="8">
        <f t="shared" si="410"/>
        <v>9.9499999999999993</v>
      </c>
      <c r="H13179" s="8">
        <f>VLOOKUP(C13179,Products!$A$2:$F$20,6,TRUE)</f>
        <v>1.9499999999999993</v>
      </c>
      <c r="I13179" s="8">
        <f t="shared" si="411"/>
        <v>1.9499999999999993</v>
      </c>
      <c r="J13179" s="42">
        <f>VLOOKUP(B13179,Invoices!A:I,9,TRUE)</f>
        <v>2022</v>
      </c>
    </row>
    <row r="13180" spans="1:10" x14ac:dyDescent="0.15">
      <c r="A13180" t="s">
        <v>16540</v>
      </c>
      <c r="B13180" t="s">
        <v>2705</v>
      </c>
      <c r="C13180" t="s">
        <v>94</v>
      </c>
      <c r="D13180" t="s">
        <v>86</v>
      </c>
      <c r="E13180">
        <v>1</v>
      </c>
      <c r="F13180" s="8">
        <f>VLOOKUP(C13180,Products!$A$2:$E$20,5,TRUE)</f>
        <v>3.5</v>
      </c>
      <c r="G13180" s="8">
        <f t="shared" si="410"/>
        <v>3.5</v>
      </c>
      <c r="H13180" s="8">
        <f>VLOOKUP(C13180,Products!$A$2:$F$20,6,TRUE)</f>
        <v>0.54999999999999982</v>
      </c>
      <c r="I13180" s="8">
        <f t="shared" si="411"/>
        <v>0.54999999999999982</v>
      </c>
      <c r="J13180" s="42">
        <f>VLOOKUP(B13180,Invoices!A:I,9,TRUE)</f>
        <v>2022</v>
      </c>
    </row>
    <row r="13181" spans="1:10" x14ac:dyDescent="0.15">
      <c r="A13181" t="s">
        <v>16541</v>
      </c>
      <c r="B13181" t="s">
        <v>2705</v>
      </c>
      <c r="C13181" t="s">
        <v>89</v>
      </c>
      <c r="D13181" t="s">
        <v>80</v>
      </c>
      <c r="E13181">
        <v>10</v>
      </c>
      <c r="F13181" s="8">
        <f>VLOOKUP(C13181,Products!$A$2:$E$20,5,TRUE)</f>
        <v>15.95</v>
      </c>
      <c r="G13181" s="8">
        <f t="shared" si="410"/>
        <v>159.5</v>
      </c>
      <c r="H13181" s="8">
        <f>VLOOKUP(C13181,Products!$A$2:$F$20,6,TRUE)</f>
        <v>6</v>
      </c>
      <c r="I13181" s="8">
        <f t="shared" si="411"/>
        <v>60</v>
      </c>
      <c r="J13181" s="42">
        <f>VLOOKUP(B13181,Invoices!A:I,9,TRUE)</f>
        <v>2022</v>
      </c>
    </row>
    <row r="13182" spans="1:10" x14ac:dyDescent="0.15">
      <c r="A13182" t="s">
        <v>16542</v>
      </c>
      <c r="B13182" t="s">
        <v>2705</v>
      </c>
      <c r="C13182" t="s">
        <v>105</v>
      </c>
      <c r="D13182" t="s">
        <v>81</v>
      </c>
      <c r="E13182">
        <v>10</v>
      </c>
      <c r="F13182" s="8">
        <f>VLOOKUP(C13182,Products!$A$2:$E$20,5,TRUE)</f>
        <v>8.9499999999999993</v>
      </c>
      <c r="G13182" s="8">
        <f t="shared" si="410"/>
        <v>89.5</v>
      </c>
      <c r="H13182" s="8">
        <f>VLOOKUP(C13182,Products!$A$2:$F$20,6,TRUE)</f>
        <v>3.1999999999999993</v>
      </c>
      <c r="I13182" s="8">
        <f t="shared" si="411"/>
        <v>31.999999999999993</v>
      </c>
      <c r="J13182" s="42">
        <f>VLOOKUP(B13182,Invoices!A:I,9,TRUE)</f>
        <v>2022</v>
      </c>
    </row>
    <row r="13183" spans="1:10" x14ac:dyDescent="0.15">
      <c r="A13183" t="s">
        <v>16543</v>
      </c>
      <c r="B13183" t="s">
        <v>2705</v>
      </c>
      <c r="C13183" t="s">
        <v>90</v>
      </c>
      <c r="D13183" t="s">
        <v>72</v>
      </c>
      <c r="E13183">
        <v>10</v>
      </c>
      <c r="F13183" s="8">
        <f>VLOOKUP(C13183,Products!$A$2:$E$20,5,TRUE)</f>
        <v>8.9499999999999993</v>
      </c>
      <c r="G13183" s="8">
        <f t="shared" si="410"/>
        <v>89.5</v>
      </c>
      <c r="H13183" s="8">
        <f>VLOOKUP(C13183,Products!$A$2:$F$20,6,TRUE)</f>
        <v>5.6999999999999993</v>
      </c>
      <c r="I13183" s="8">
        <f t="shared" si="411"/>
        <v>56.999999999999993</v>
      </c>
      <c r="J13183" s="42">
        <f>VLOOKUP(B13183,Invoices!A:I,9,TRUE)</f>
        <v>2022</v>
      </c>
    </row>
    <row r="13184" spans="1:10" x14ac:dyDescent="0.15">
      <c r="A13184" t="s">
        <v>16544</v>
      </c>
      <c r="B13184" t="s">
        <v>2706</v>
      </c>
      <c r="C13184" t="s">
        <v>104</v>
      </c>
      <c r="D13184" t="s">
        <v>71</v>
      </c>
      <c r="E13184">
        <v>50</v>
      </c>
      <c r="F13184" s="8">
        <f>VLOOKUP(C13184,Products!$A$2:$E$20,5,TRUE)</f>
        <v>2.95</v>
      </c>
      <c r="G13184" s="8">
        <f t="shared" si="410"/>
        <v>147.5</v>
      </c>
      <c r="H13184" s="8">
        <f>VLOOKUP(C13184,Products!$A$2:$F$20,6,TRUE)</f>
        <v>1.1500000000000001</v>
      </c>
      <c r="I13184" s="8">
        <f t="shared" si="411"/>
        <v>57.500000000000007</v>
      </c>
      <c r="J13184" s="42">
        <f>VLOOKUP(B13184,Invoices!A:I,9,TRUE)</f>
        <v>2022</v>
      </c>
    </row>
    <row r="13185" spans="1:10" x14ac:dyDescent="0.15">
      <c r="A13185" t="s">
        <v>16545</v>
      </c>
      <c r="B13185" t="s">
        <v>2707</v>
      </c>
      <c r="C13185" t="s">
        <v>97</v>
      </c>
      <c r="D13185" t="s">
        <v>74</v>
      </c>
      <c r="E13185">
        <v>3</v>
      </c>
      <c r="F13185" s="8">
        <f>VLOOKUP(C13185,Products!$A$2:$E$20,5,TRUE)</f>
        <v>1.5</v>
      </c>
      <c r="G13185" s="8">
        <f t="shared" si="410"/>
        <v>4.5</v>
      </c>
      <c r="H13185" s="8">
        <f>VLOOKUP(C13185,Products!$A$2:$F$20,6,TRUE)</f>
        <v>0.5</v>
      </c>
      <c r="I13185" s="8">
        <f t="shared" si="411"/>
        <v>1.5</v>
      </c>
      <c r="J13185" s="42">
        <f>VLOOKUP(B13185,Invoices!A:I,9,TRUE)</f>
        <v>2022</v>
      </c>
    </row>
    <row r="13186" spans="1:10" x14ac:dyDescent="0.15">
      <c r="A13186" t="s">
        <v>16546</v>
      </c>
      <c r="B13186" t="s">
        <v>2707</v>
      </c>
      <c r="C13186" t="s">
        <v>104</v>
      </c>
      <c r="D13186" t="s">
        <v>71</v>
      </c>
      <c r="E13186">
        <v>1</v>
      </c>
      <c r="F13186" s="8">
        <f>VLOOKUP(C13186,Products!$A$2:$E$20,5,TRUE)</f>
        <v>2.95</v>
      </c>
      <c r="G13186" s="8">
        <f t="shared" si="410"/>
        <v>2.95</v>
      </c>
      <c r="H13186" s="8">
        <f>VLOOKUP(C13186,Products!$A$2:$F$20,6,TRUE)</f>
        <v>1.1500000000000001</v>
      </c>
      <c r="I13186" s="8">
        <f t="shared" si="411"/>
        <v>1.1500000000000001</v>
      </c>
      <c r="J13186" s="42">
        <f>VLOOKUP(B13186,Invoices!A:I,9,TRUE)</f>
        <v>2022</v>
      </c>
    </row>
    <row r="13187" spans="1:10" x14ac:dyDescent="0.15">
      <c r="A13187" t="s">
        <v>16547</v>
      </c>
      <c r="B13187" t="s">
        <v>2707</v>
      </c>
      <c r="C13187" t="s">
        <v>87</v>
      </c>
      <c r="D13187" t="s">
        <v>68</v>
      </c>
      <c r="E13187">
        <v>9</v>
      </c>
      <c r="F13187" s="8">
        <f>VLOOKUP(C13187,Products!$A$2:$E$20,5,TRUE)</f>
        <v>19.95</v>
      </c>
      <c r="G13187" s="8">
        <f t="shared" ref="G13187:G13250" si="412">F13187*E13187</f>
        <v>179.54999999999998</v>
      </c>
      <c r="H13187" s="8">
        <f>VLOOKUP(C13187,Products!$A$2:$F$20,6,TRUE)</f>
        <v>7.4499999999999993</v>
      </c>
      <c r="I13187" s="8">
        <f t="shared" ref="I13187:I13250" si="413">H13187*E13187</f>
        <v>67.05</v>
      </c>
      <c r="J13187" s="42">
        <f>VLOOKUP(B13187,Invoices!A:I,9,TRUE)</f>
        <v>2022</v>
      </c>
    </row>
    <row r="13188" spans="1:10" x14ac:dyDescent="0.15">
      <c r="A13188" t="s">
        <v>16548</v>
      </c>
      <c r="B13188" t="s">
        <v>2707</v>
      </c>
      <c r="C13188" t="s">
        <v>103</v>
      </c>
      <c r="D13188" t="s">
        <v>77</v>
      </c>
      <c r="E13188">
        <v>3</v>
      </c>
      <c r="F13188" s="8">
        <f>VLOOKUP(C13188,Products!$A$2:$E$20,5,TRUE)</f>
        <v>8.9499999999999993</v>
      </c>
      <c r="G13188" s="8">
        <f t="shared" si="412"/>
        <v>26.849999999999998</v>
      </c>
      <c r="H13188" s="8">
        <f>VLOOKUP(C13188,Products!$A$2:$F$20,6,TRUE)</f>
        <v>3.1999999999999993</v>
      </c>
      <c r="I13188" s="8">
        <f t="shared" si="413"/>
        <v>9.5999999999999979</v>
      </c>
      <c r="J13188" s="42">
        <f>VLOOKUP(B13188,Invoices!A:I,9,TRUE)</f>
        <v>2022</v>
      </c>
    </row>
    <row r="13189" spans="1:10" x14ac:dyDescent="0.15">
      <c r="A13189" t="s">
        <v>16549</v>
      </c>
      <c r="B13189" t="s">
        <v>2708</v>
      </c>
      <c r="C13189" t="s">
        <v>95</v>
      </c>
      <c r="D13189" t="s">
        <v>73</v>
      </c>
      <c r="E13189">
        <v>10</v>
      </c>
      <c r="F13189" s="8">
        <f>VLOOKUP(C13189,Products!$A$2:$E$20,5,TRUE)</f>
        <v>12.95</v>
      </c>
      <c r="G13189" s="8">
        <f t="shared" si="412"/>
        <v>129.5</v>
      </c>
      <c r="H13189" s="8">
        <f>VLOOKUP(C13189,Products!$A$2:$F$20,6,TRUE)</f>
        <v>4.1999999999999993</v>
      </c>
      <c r="I13189" s="8">
        <f t="shared" si="413"/>
        <v>41.999999999999993</v>
      </c>
      <c r="J13189" s="42">
        <f>VLOOKUP(B13189,Invoices!A:I,9,TRUE)</f>
        <v>2022</v>
      </c>
    </row>
    <row r="13190" spans="1:10" x14ac:dyDescent="0.15">
      <c r="A13190" t="s">
        <v>16550</v>
      </c>
      <c r="B13190" t="s">
        <v>2709</v>
      </c>
      <c r="C13190" t="s">
        <v>94</v>
      </c>
      <c r="D13190" t="s">
        <v>86</v>
      </c>
      <c r="E13190">
        <v>10</v>
      </c>
      <c r="F13190" s="8">
        <f>VLOOKUP(C13190,Products!$A$2:$E$20,5,TRUE)</f>
        <v>3.5</v>
      </c>
      <c r="G13190" s="8">
        <f t="shared" si="412"/>
        <v>35</v>
      </c>
      <c r="H13190" s="8">
        <f>VLOOKUP(C13190,Products!$A$2:$F$20,6,TRUE)</f>
        <v>0.54999999999999982</v>
      </c>
      <c r="I13190" s="8">
        <f t="shared" si="413"/>
        <v>5.4999999999999982</v>
      </c>
      <c r="J13190" s="42">
        <f>VLOOKUP(B13190,Invoices!A:I,9,TRUE)</f>
        <v>2022</v>
      </c>
    </row>
    <row r="13191" spans="1:10" x14ac:dyDescent="0.15">
      <c r="A13191" t="s">
        <v>16551</v>
      </c>
      <c r="B13191" t="s">
        <v>2709</v>
      </c>
      <c r="C13191" t="s">
        <v>92</v>
      </c>
      <c r="D13191" t="s">
        <v>82</v>
      </c>
      <c r="E13191">
        <v>100</v>
      </c>
      <c r="F13191" s="8">
        <f>VLOOKUP(C13191,Products!$A$2:$E$20,5,TRUE)</f>
        <v>19.95</v>
      </c>
      <c r="G13191" s="8">
        <f t="shared" si="412"/>
        <v>1995</v>
      </c>
      <c r="H13191" s="8">
        <f>VLOOKUP(C13191,Products!$A$2:$F$20,6,TRUE)</f>
        <v>7.4499999999999993</v>
      </c>
      <c r="I13191" s="8">
        <f t="shared" si="413"/>
        <v>744.99999999999989</v>
      </c>
      <c r="J13191" s="42">
        <f>VLOOKUP(B13191,Invoices!A:I,9,TRUE)</f>
        <v>2022</v>
      </c>
    </row>
    <row r="13192" spans="1:10" x14ac:dyDescent="0.15">
      <c r="A13192" t="s">
        <v>16552</v>
      </c>
      <c r="B13192" t="s">
        <v>2710</v>
      </c>
      <c r="C13192" t="s">
        <v>87</v>
      </c>
      <c r="D13192" t="s">
        <v>68</v>
      </c>
      <c r="E13192">
        <v>6</v>
      </c>
      <c r="F13192" s="8">
        <f>VLOOKUP(C13192,Products!$A$2:$E$20,5,TRUE)</f>
        <v>19.95</v>
      </c>
      <c r="G13192" s="8">
        <f t="shared" si="412"/>
        <v>119.69999999999999</v>
      </c>
      <c r="H13192" s="8">
        <f>VLOOKUP(C13192,Products!$A$2:$F$20,6,TRUE)</f>
        <v>7.4499999999999993</v>
      </c>
      <c r="I13192" s="8">
        <f t="shared" si="413"/>
        <v>44.699999999999996</v>
      </c>
      <c r="J13192" s="42">
        <f>VLOOKUP(B13192,Invoices!A:I,9,TRUE)</f>
        <v>2022</v>
      </c>
    </row>
    <row r="13193" spans="1:10" x14ac:dyDescent="0.15">
      <c r="A13193" t="s">
        <v>16553</v>
      </c>
      <c r="B13193" t="s">
        <v>2710</v>
      </c>
      <c r="C13193" t="s">
        <v>95</v>
      </c>
      <c r="D13193" t="s">
        <v>73</v>
      </c>
      <c r="E13193">
        <v>30</v>
      </c>
      <c r="F13193" s="8">
        <f>VLOOKUP(C13193,Products!$A$2:$E$20,5,TRUE)</f>
        <v>12.95</v>
      </c>
      <c r="G13193" s="8">
        <f t="shared" si="412"/>
        <v>388.5</v>
      </c>
      <c r="H13193" s="8">
        <f>VLOOKUP(C13193,Products!$A$2:$F$20,6,TRUE)</f>
        <v>4.1999999999999993</v>
      </c>
      <c r="I13193" s="8">
        <f t="shared" si="413"/>
        <v>125.99999999999997</v>
      </c>
      <c r="J13193" s="42">
        <f>VLOOKUP(B13193,Invoices!A:I,9,TRUE)</f>
        <v>2022</v>
      </c>
    </row>
    <row r="13194" spans="1:10" x14ac:dyDescent="0.15">
      <c r="A13194" t="s">
        <v>16554</v>
      </c>
      <c r="B13194" t="s">
        <v>2710</v>
      </c>
      <c r="C13194" t="s">
        <v>90</v>
      </c>
      <c r="D13194" t="s">
        <v>72</v>
      </c>
      <c r="E13194">
        <v>25</v>
      </c>
      <c r="F13194" s="8">
        <f>VLOOKUP(C13194,Products!$A$2:$E$20,5,TRUE)</f>
        <v>8.9499999999999993</v>
      </c>
      <c r="G13194" s="8">
        <f t="shared" si="412"/>
        <v>223.74999999999997</v>
      </c>
      <c r="H13194" s="8">
        <f>VLOOKUP(C13194,Products!$A$2:$F$20,6,TRUE)</f>
        <v>5.6999999999999993</v>
      </c>
      <c r="I13194" s="8">
        <f t="shared" si="413"/>
        <v>142.49999999999997</v>
      </c>
      <c r="J13194" s="42">
        <f>VLOOKUP(B13194,Invoices!A:I,9,TRUE)</f>
        <v>2022</v>
      </c>
    </row>
    <row r="13195" spans="1:10" x14ac:dyDescent="0.15">
      <c r="A13195" t="s">
        <v>16555</v>
      </c>
      <c r="B13195" t="s">
        <v>2710</v>
      </c>
      <c r="C13195" t="s">
        <v>103</v>
      </c>
      <c r="D13195" t="s">
        <v>77</v>
      </c>
      <c r="E13195">
        <v>100</v>
      </c>
      <c r="F13195" s="8">
        <f>VLOOKUP(C13195,Products!$A$2:$E$20,5,TRUE)</f>
        <v>8.9499999999999993</v>
      </c>
      <c r="G13195" s="8">
        <f t="shared" si="412"/>
        <v>894.99999999999989</v>
      </c>
      <c r="H13195" s="8">
        <f>VLOOKUP(C13195,Products!$A$2:$F$20,6,TRUE)</f>
        <v>3.1999999999999993</v>
      </c>
      <c r="I13195" s="8">
        <f t="shared" si="413"/>
        <v>319.99999999999994</v>
      </c>
      <c r="J13195" s="42">
        <f>VLOOKUP(B13195,Invoices!A:I,9,TRUE)</f>
        <v>2022</v>
      </c>
    </row>
    <row r="13196" spans="1:10" x14ac:dyDescent="0.15">
      <c r="A13196" t="s">
        <v>16556</v>
      </c>
      <c r="B13196" t="s">
        <v>2710</v>
      </c>
      <c r="C13196" t="s">
        <v>96</v>
      </c>
      <c r="D13196" t="s">
        <v>75</v>
      </c>
      <c r="E13196">
        <v>1</v>
      </c>
      <c r="F13196" s="8">
        <f>VLOOKUP(C13196,Products!$A$2:$E$20,5,TRUE)</f>
        <v>79.95</v>
      </c>
      <c r="G13196" s="8">
        <f t="shared" si="412"/>
        <v>79.95</v>
      </c>
      <c r="H13196" s="8">
        <f>VLOOKUP(C13196,Products!$A$2:$F$20,6,TRUE)</f>
        <v>27.950000000000003</v>
      </c>
      <c r="I13196" s="8">
        <f t="shared" si="413"/>
        <v>27.950000000000003</v>
      </c>
      <c r="J13196" s="42">
        <f>VLOOKUP(B13196,Invoices!A:I,9,TRUE)</f>
        <v>2022</v>
      </c>
    </row>
    <row r="13197" spans="1:10" x14ac:dyDescent="0.15">
      <c r="A13197" t="s">
        <v>16557</v>
      </c>
      <c r="B13197" t="s">
        <v>2710</v>
      </c>
      <c r="C13197" t="s">
        <v>104</v>
      </c>
      <c r="D13197" t="s">
        <v>71</v>
      </c>
      <c r="E13197">
        <v>1</v>
      </c>
      <c r="F13197" s="8">
        <f>VLOOKUP(C13197,Products!$A$2:$E$20,5,TRUE)</f>
        <v>2.95</v>
      </c>
      <c r="G13197" s="8">
        <f t="shared" si="412"/>
        <v>2.95</v>
      </c>
      <c r="H13197" s="8">
        <f>VLOOKUP(C13197,Products!$A$2:$F$20,6,TRUE)</f>
        <v>1.1500000000000001</v>
      </c>
      <c r="I13197" s="8">
        <f t="shared" si="413"/>
        <v>1.1500000000000001</v>
      </c>
      <c r="J13197" s="42">
        <f>VLOOKUP(B13197,Invoices!A:I,9,TRUE)</f>
        <v>2022</v>
      </c>
    </row>
    <row r="13198" spans="1:10" x14ac:dyDescent="0.15">
      <c r="A13198" t="s">
        <v>16558</v>
      </c>
      <c r="B13198" t="s">
        <v>2710</v>
      </c>
      <c r="C13198" t="s">
        <v>88</v>
      </c>
      <c r="D13198" t="s">
        <v>85</v>
      </c>
      <c r="E13198">
        <v>1</v>
      </c>
      <c r="F13198" s="8">
        <f>VLOOKUP(C13198,Products!$A$2:$E$20,5,TRUE)</f>
        <v>8.9499999999999993</v>
      </c>
      <c r="G13198" s="8">
        <f t="shared" si="412"/>
        <v>8.9499999999999993</v>
      </c>
      <c r="H13198" s="8">
        <f>VLOOKUP(C13198,Products!$A$2:$F$20,6,TRUE)</f>
        <v>5.6999999999999993</v>
      </c>
      <c r="I13198" s="8">
        <f t="shared" si="413"/>
        <v>5.6999999999999993</v>
      </c>
      <c r="J13198" s="42">
        <f>VLOOKUP(B13198,Invoices!A:I,9,TRUE)</f>
        <v>2022</v>
      </c>
    </row>
    <row r="13199" spans="1:10" x14ac:dyDescent="0.15">
      <c r="A13199" t="s">
        <v>16559</v>
      </c>
      <c r="B13199" t="s">
        <v>2710</v>
      </c>
      <c r="C13199" t="s">
        <v>93</v>
      </c>
      <c r="D13199" t="s">
        <v>76</v>
      </c>
      <c r="E13199">
        <v>1</v>
      </c>
      <c r="F13199" s="8">
        <f>VLOOKUP(C13199,Products!$A$2:$E$20,5,TRUE)</f>
        <v>9.9499999999999993</v>
      </c>
      <c r="G13199" s="8">
        <f t="shared" si="412"/>
        <v>9.9499999999999993</v>
      </c>
      <c r="H13199" s="8">
        <f>VLOOKUP(C13199,Products!$A$2:$F$20,6,TRUE)</f>
        <v>1.9499999999999993</v>
      </c>
      <c r="I13199" s="8">
        <f t="shared" si="413"/>
        <v>1.9499999999999993</v>
      </c>
      <c r="J13199" s="42">
        <f>VLOOKUP(B13199,Invoices!A:I,9,TRUE)</f>
        <v>2022</v>
      </c>
    </row>
    <row r="13200" spans="1:10" x14ac:dyDescent="0.15">
      <c r="A13200" t="s">
        <v>16560</v>
      </c>
      <c r="B13200" t="s">
        <v>2711</v>
      </c>
      <c r="C13200" t="s">
        <v>105</v>
      </c>
      <c r="D13200" t="s">
        <v>81</v>
      </c>
      <c r="E13200">
        <v>1</v>
      </c>
      <c r="F13200" s="8">
        <f>VLOOKUP(C13200,Products!$A$2:$E$20,5,TRUE)</f>
        <v>8.9499999999999993</v>
      </c>
      <c r="G13200" s="8">
        <f t="shared" si="412"/>
        <v>8.9499999999999993</v>
      </c>
      <c r="H13200" s="8">
        <f>VLOOKUP(C13200,Products!$A$2:$F$20,6,TRUE)</f>
        <v>3.1999999999999993</v>
      </c>
      <c r="I13200" s="8">
        <f t="shared" si="413"/>
        <v>3.1999999999999993</v>
      </c>
      <c r="J13200" s="42">
        <f>VLOOKUP(B13200,Invoices!A:I,9,TRUE)</f>
        <v>2022</v>
      </c>
    </row>
    <row r="13201" spans="1:10" x14ac:dyDescent="0.15">
      <c r="A13201" t="s">
        <v>16561</v>
      </c>
      <c r="B13201" t="s">
        <v>2711</v>
      </c>
      <c r="C13201" t="s">
        <v>103</v>
      </c>
      <c r="D13201" t="s">
        <v>77</v>
      </c>
      <c r="E13201">
        <v>3</v>
      </c>
      <c r="F13201" s="8">
        <f>VLOOKUP(C13201,Products!$A$2:$E$20,5,TRUE)</f>
        <v>8.9499999999999993</v>
      </c>
      <c r="G13201" s="8">
        <f t="shared" si="412"/>
        <v>26.849999999999998</v>
      </c>
      <c r="H13201" s="8">
        <f>VLOOKUP(C13201,Products!$A$2:$F$20,6,TRUE)</f>
        <v>3.1999999999999993</v>
      </c>
      <c r="I13201" s="8">
        <f t="shared" si="413"/>
        <v>9.5999999999999979</v>
      </c>
      <c r="J13201" s="42">
        <f>VLOOKUP(B13201,Invoices!A:I,9,TRUE)</f>
        <v>2022</v>
      </c>
    </row>
    <row r="13202" spans="1:10" x14ac:dyDescent="0.15">
      <c r="A13202" t="s">
        <v>16562</v>
      </c>
      <c r="B13202" t="s">
        <v>2712</v>
      </c>
      <c r="C13202" t="s">
        <v>94</v>
      </c>
      <c r="D13202" t="s">
        <v>86</v>
      </c>
      <c r="E13202">
        <v>10</v>
      </c>
      <c r="F13202" s="8">
        <f>VLOOKUP(C13202,Products!$A$2:$E$20,5,TRUE)</f>
        <v>3.5</v>
      </c>
      <c r="G13202" s="8">
        <f t="shared" si="412"/>
        <v>35</v>
      </c>
      <c r="H13202" s="8">
        <f>VLOOKUP(C13202,Products!$A$2:$F$20,6,TRUE)</f>
        <v>0.54999999999999982</v>
      </c>
      <c r="I13202" s="8">
        <f t="shared" si="413"/>
        <v>5.4999999999999982</v>
      </c>
      <c r="J13202" s="42">
        <f>VLOOKUP(B13202,Invoices!A:I,9,TRUE)</f>
        <v>2022</v>
      </c>
    </row>
    <row r="13203" spans="1:10" x14ac:dyDescent="0.15">
      <c r="A13203" t="s">
        <v>16563</v>
      </c>
      <c r="B13203" t="s">
        <v>2712</v>
      </c>
      <c r="C13203" t="s">
        <v>90</v>
      </c>
      <c r="D13203" t="s">
        <v>72</v>
      </c>
      <c r="E13203">
        <v>1</v>
      </c>
      <c r="F13203" s="8">
        <f>VLOOKUP(C13203,Products!$A$2:$E$20,5,TRUE)</f>
        <v>8.9499999999999993</v>
      </c>
      <c r="G13203" s="8">
        <f t="shared" si="412"/>
        <v>8.9499999999999993</v>
      </c>
      <c r="H13203" s="8">
        <f>VLOOKUP(C13203,Products!$A$2:$F$20,6,TRUE)</f>
        <v>5.6999999999999993</v>
      </c>
      <c r="I13203" s="8">
        <f t="shared" si="413"/>
        <v>5.6999999999999993</v>
      </c>
      <c r="J13203" s="42">
        <f>VLOOKUP(B13203,Invoices!A:I,9,TRUE)</f>
        <v>2022</v>
      </c>
    </row>
    <row r="13204" spans="1:10" x14ac:dyDescent="0.15">
      <c r="A13204" t="s">
        <v>16564</v>
      </c>
      <c r="B13204" t="s">
        <v>2712</v>
      </c>
      <c r="C13204" t="s">
        <v>93</v>
      </c>
      <c r="D13204" t="s">
        <v>76</v>
      </c>
      <c r="E13204">
        <v>10</v>
      </c>
      <c r="F13204" s="8">
        <f>VLOOKUP(C13204,Products!$A$2:$E$20,5,TRUE)</f>
        <v>9.9499999999999993</v>
      </c>
      <c r="G13204" s="8">
        <f t="shared" si="412"/>
        <v>99.5</v>
      </c>
      <c r="H13204" s="8">
        <f>VLOOKUP(C13204,Products!$A$2:$F$20,6,TRUE)</f>
        <v>1.9499999999999993</v>
      </c>
      <c r="I13204" s="8">
        <f t="shared" si="413"/>
        <v>19.499999999999993</v>
      </c>
      <c r="J13204" s="42">
        <f>VLOOKUP(B13204,Invoices!A:I,9,TRUE)</f>
        <v>2022</v>
      </c>
    </row>
    <row r="13205" spans="1:10" x14ac:dyDescent="0.15">
      <c r="A13205" t="s">
        <v>16565</v>
      </c>
      <c r="B13205" t="s">
        <v>2712</v>
      </c>
      <c r="C13205" t="s">
        <v>105</v>
      </c>
      <c r="D13205" t="s">
        <v>81</v>
      </c>
      <c r="E13205">
        <v>20</v>
      </c>
      <c r="F13205" s="8">
        <f>VLOOKUP(C13205,Products!$A$2:$E$20,5,TRUE)</f>
        <v>8.9499999999999993</v>
      </c>
      <c r="G13205" s="8">
        <f t="shared" si="412"/>
        <v>179</v>
      </c>
      <c r="H13205" s="8">
        <f>VLOOKUP(C13205,Products!$A$2:$F$20,6,TRUE)</f>
        <v>3.1999999999999993</v>
      </c>
      <c r="I13205" s="8">
        <f t="shared" si="413"/>
        <v>63.999999999999986</v>
      </c>
      <c r="J13205" s="42">
        <f>VLOOKUP(B13205,Invoices!A:I,9,TRUE)</f>
        <v>2022</v>
      </c>
    </row>
    <row r="13206" spans="1:10" x14ac:dyDescent="0.15">
      <c r="A13206" t="s">
        <v>16566</v>
      </c>
      <c r="B13206" t="s">
        <v>2713</v>
      </c>
      <c r="C13206" t="s">
        <v>102</v>
      </c>
      <c r="D13206" t="s">
        <v>83</v>
      </c>
      <c r="E13206">
        <v>1</v>
      </c>
      <c r="F13206" s="8">
        <f>VLOOKUP(C13206,Products!$A$2:$E$20,5,TRUE)</f>
        <v>29.95</v>
      </c>
      <c r="G13206" s="8">
        <f t="shared" si="412"/>
        <v>29.95</v>
      </c>
      <c r="H13206" s="8">
        <f>VLOOKUP(C13206,Products!$A$2:$F$20,6,TRUE)</f>
        <v>15</v>
      </c>
      <c r="I13206" s="8">
        <f t="shared" si="413"/>
        <v>15</v>
      </c>
      <c r="J13206" s="42">
        <f>VLOOKUP(B13206,Invoices!A:I,9,TRUE)</f>
        <v>2022</v>
      </c>
    </row>
    <row r="13207" spans="1:10" x14ac:dyDescent="0.15">
      <c r="A13207" t="s">
        <v>16567</v>
      </c>
      <c r="B13207" t="s">
        <v>2713</v>
      </c>
      <c r="C13207" t="s">
        <v>100</v>
      </c>
      <c r="D13207" t="s">
        <v>78</v>
      </c>
      <c r="E13207">
        <v>2</v>
      </c>
      <c r="F13207" s="8">
        <f>VLOOKUP(C13207,Products!$A$2:$E$20,5,TRUE)</f>
        <v>49.95</v>
      </c>
      <c r="G13207" s="8">
        <f t="shared" si="412"/>
        <v>99.9</v>
      </c>
      <c r="H13207" s="8">
        <f>VLOOKUP(C13207,Products!$A$2:$F$20,6,TRUE)</f>
        <v>19.950000000000003</v>
      </c>
      <c r="I13207" s="8">
        <f t="shared" si="413"/>
        <v>39.900000000000006</v>
      </c>
      <c r="J13207" s="42">
        <f>VLOOKUP(B13207,Invoices!A:I,9,TRUE)</f>
        <v>2022</v>
      </c>
    </row>
    <row r="13208" spans="1:10" x14ac:dyDescent="0.15">
      <c r="A13208" t="s">
        <v>16568</v>
      </c>
      <c r="B13208" t="s">
        <v>2713</v>
      </c>
      <c r="C13208" t="s">
        <v>90</v>
      </c>
      <c r="D13208" t="s">
        <v>72</v>
      </c>
      <c r="E13208">
        <v>7</v>
      </c>
      <c r="F13208" s="8">
        <f>VLOOKUP(C13208,Products!$A$2:$E$20,5,TRUE)</f>
        <v>8.9499999999999993</v>
      </c>
      <c r="G13208" s="8">
        <f t="shared" si="412"/>
        <v>62.649999999999991</v>
      </c>
      <c r="H13208" s="8">
        <f>VLOOKUP(C13208,Products!$A$2:$F$20,6,TRUE)</f>
        <v>5.6999999999999993</v>
      </c>
      <c r="I13208" s="8">
        <f t="shared" si="413"/>
        <v>39.899999999999991</v>
      </c>
      <c r="J13208" s="42">
        <f>VLOOKUP(B13208,Invoices!A:I,9,TRUE)</f>
        <v>2022</v>
      </c>
    </row>
    <row r="13209" spans="1:10" x14ac:dyDescent="0.15">
      <c r="A13209" t="s">
        <v>16569</v>
      </c>
      <c r="B13209" t="s">
        <v>2713</v>
      </c>
      <c r="C13209" t="s">
        <v>87</v>
      </c>
      <c r="D13209" t="s">
        <v>68</v>
      </c>
      <c r="E13209">
        <v>24</v>
      </c>
      <c r="F13209" s="8">
        <f>VLOOKUP(C13209,Products!$A$2:$E$20,5,TRUE)</f>
        <v>19.95</v>
      </c>
      <c r="G13209" s="8">
        <f t="shared" si="412"/>
        <v>478.79999999999995</v>
      </c>
      <c r="H13209" s="8">
        <f>VLOOKUP(C13209,Products!$A$2:$F$20,6,TRUE)</f>
        <v>7.4499999999999993</v>
      </c>
      <c r="I13209" s="8">
        <f t="shared" si="413"/>
        <v>178.79999999999998</v>
      </c>
      <c r="J13209" s="42">
        <f>VLOOKUP(B13209,Invoices!A:I,9,TRUE)</f>
        <v>2022</v>
      </c>
    </row>
    <row r="13210" spans="1:10" x14ac:dyDescent="0.15">
      <c r="A13210" t="s">
        <v>16570</v>
      </c>
      <c r="B13210" t="s">
        <v>2713</v>
      </c>
      <c r="C13210" t="s">
        <v>104</v>
      </c>
      <c r="D13210" t="s">
        <v>71</v>
      </c>
      <c r="E13210">
        <v>12</v>
      </c>
      <c r="F13210" s="8">
        <f>VLOOKUP(C13210,Products!$A$2:$E$20,5,TRUE)</f>
        <v>2.95</v>
      </c>
      <c r="G13210" s="8">
        <f t="shared" si="412"/>
        <v>35.400000000000006</v>
      </c>
      <c r="H13210" s="8">
        <f>VLOOKUP(C13210,Products!$A$2:$F$20,6,TRUE)</f>
        <v>1.1500000000000001</v>
      </c>
      <c r="I13210" s="8">
        <f t="shared" si="413"/>
        <v>13.8</v>
      </c>
      <c r="J13210" s="42">
        <f>VLOOKUP(B13210,Invoices!A:I,9,TRUE)</f>
        <v>2022</v>
      </c>
    </row>
    <row r="13211" spans="1:10" x14ac:dyDescent="0.15">
      <c r="A13211" t="s">
        <v>16571</v>
      </c>
      <c r="B13211" t="s">
        <v>2713</v>
      </c>
      <c r="C13211" t="s">
        <v>96</v>
      </c>
      <c r="D13211" t="s">
        <v>75</v>
      </c>
      <c r="E13211">
        <v>1</v>
      </c>
      <c r="F13211" s="8">
        <f>VLOOKUP(C13211,Products!$A$2:$E$20,5,TRUE)</f>
        <v>79.95</v>
      </c>
      <c r="G13211" s="8">
        <f t="shared" si="412"/>
        <v>79.95</v>
      </c>
      <c r="H13211" s="8">
        <f>VLOOKUP(C13211,Products!$A$2:$F$20,6,TRUE)</f>
        <v>27.950000000000003</v>
      </c>
      <c r="I13211" s="8">
        <f t="shared" si="413"/>
        <v>27.950000000000003</v>
      </c>
      <c r="J13211" s="42">
        <f>VLOOKUP(B13211,Invoices!A:I,9,TRUE)</f>
        <v>2022</v>
      </c>
    </row>
    <row r="13212" spans="1:10" x14ac:dyDescent="0.15">
      <c r="A13212" t="s">
        <v>16572</v>
      </c>
      <c r="B13212" t="s">
        <v>2714</v>
      </c>
      <c r="C13212" t="s">
        <v>104</v>
      </c>
      <c r="D13212" t="s">
        <v>71</v>
      </c>
      <c r="E13212">
        <v>1</v>
      </c>
      <c r="F13212" s="8">
        <f>VLOOKUP(C13212,Products!$A$2:$E$20,5,TRUE)</f>
        <v>2.95</v>
      </c>
      <c r="G13212" s="8">
        <f t="shared" si="412"/>
        <v>2.95</v>
      </c>
      <c r="H13212" s="8">
        <f>VLOOKUP(C13212,Products!$A$2:$F$20,6,TRUE)</f>
        <v>1.1500000000000001</v>
      </c>
      <c r="I13212" s="8">
        <f t="shared" si="413"/>
        <v>1.1500000000000001</v>
      </c>
      <c r="J13212" s="42">
        <f>VLOOKUP(B13212,Invoices!A:I,9,TRUE)</f>
        <v>2022</v>
      </c>
    </row>
    <row r="13213" spans="1:10" x14ac:dyDescent="0.15">
      <c r="A13213" t="s">
        <v>16573</v>
      </c>
      <c r="B13213" t="s">
        <v>2714</v>
      </c>
      <c r="C13213" t="s">
        <v>103</v>
      </c>
      <c r="D13213" t="s">
        <v>77</v>
      </c>
      <c r="E13213">
        <v>1</v>
      </c>
      <c r="F13213" s="8">
        <f>VLOOKUP(C13213,Products!$A$2:$E$20,5,TRUE)</f>
        <v>8.9499999999999993</v>
      </c>
      <c r="G13213" s="8">
        <f t="shared" si="412"/>
        <v>8.9499999999999993</v>
      </c>
      <c r="H13213" s="8">
        <f>VLOOKUP(C13213,Products!$A$2:$F$20,6,TRUE)</f>
        <v>3.1999999999999993</v>
      </c>
      <c r="I13213" s="8">
        <f t="shared" si="413"/>
        <v>3.1999999999999993</v>
      </c>
      <c r="J13213" s="42">
        <f>VLOOKUP(B13213,Invoices!A:I,9,TRUE)</f>
        <v>2022</v>
      </c>
    </row>
    <row r="13214" spans="1:10" x14ac:dyDescent="0.15">
      <c r="A13214" t="s">
        <v>16574</v>
      </c>
      <c r="B13214" t="s">
        <v>2714</v>
      </c>
      <c r="C13214" t="s">
        <v>105</v>
      </c>
      <c r="D13214" t="s">
        <v>81</v>
      </c>
      <c r="E13214">
        <v>1</v>
      </c>
      <c r="F13214" s="8">
        <f>VLOOKUP(C13214,Products!$A$2:$E$20,5,TRUE)</f>
        <v>8.9499999999999993</v>
      </c>
      <c r="G13214" s="8">
        <f t="shared" si="412"/>
        <v>8.9499999999999993</v>
      </c>
      <c r="H13214" s="8">
        <f>VLOOKUP(C13214,Products!$A$2:$F$20,6,TRUE)</f>
        <v>3.1999999999999993</v>
      </c>
      <c r="I13214" s="8">
        <f t="shared" si="413"/>
        <v>3.1999999999999993</v>
      </c>
      <c r="J13214" s="42">
        <f>VLOOKUP(B13214,Invoices!A:I,9,TRUE)</f>
        <v>2022</v>
      </c>
    </row>
    <row r="13215" spans="1:10" x14ac:dyDescent="0.15">
      <c r="A13215" t="s">
        <v>16575</v>
      </c>
      <c r="B13215" t="s">
        <v>2714</v>
      </c>
      <c r="C13215" t="s">
        <v>93</v>
      </c>
      <c r="D13215" t="s">
        <v>76</v>
      </c>
      <c r="E13215">
        <v>3</v>
      </c>
      <c r="F13215" s="8">
        <f>VLOOKUP(C13215,Products!$A$2:$E$20,5,TRUE)</f>
        <v>9.9499999999999993</v>
      </c>
      <c r="G13215" s="8">
        <f t="shared" si="412"/>
        <v>29.849999999999998</v>
      </c>
      <c r="H13215" s="8">
        <f>VLOOKUP(C13215,Products!$A$2:$F$20,6,TRUE)</f>
        <v>1.9499999999999993</v>
      </c>
      <c r="I13215" s="8">
        <f t="shared" si="413"/>
        <v>5.8499999999999979</v>
      </c>
      <c r="J13215" s="42">
        <f>VLOOKUP(B13215,Invoices!A:I,9,TRUE)</f>
        <v>2022</v>
      </c>
    </row>
    <row r="13216" spans="1:10" x14ac:dyDescent="0.15">
      <c r="A13216" t="s">
        <v>16576</v>
      </c>
      <c r="B13216" t="s">
        <v>2714</v>
      </c>
      <c r="C13216" t="s">
        <v>92</v>
      </c>
      <c r="D13216" t="s">
        <v>82</v>
      </c>
      <c r="E13216">
        <v>10</v>
      </c>
      <c r="F13216" s="8">
        <f>VLOOKUP(C13216,Products!$A$2:$E$20,5,TRUE)</f>
        <v>19.95</v>
      </c>
      <c r="G13216" s="8">
        <f t="shared" si="412"/>
        <v>199.5</v>
      </c>
      <c r="H13216" s="8">
        <f>VLOOKUP(C13216,Products!$A$2:$F$20,6,TRUE)</f>
        <v>7.4499999999999993</v>
      </c>
      <c r="I13216" s="8">
        <f t="shared" si="413"/>
        <v>74.5</v>
      </c>
      <c r="J13216" s="42">
        <f>VLOOKUP(B13216,Invoices!A:I,9,TRUE)</f>
        <v>2022</v>
      </c>
    </row>
    <row r="13217" spans="1:10" x14ac:dyDescent="0.15">
      <c r="A13217" t="s">
        <v>16577</v>
      </c>
      <c r="B13217" t="s">
        <v>2714</v>
      </c>
      <c r="C13217" t="s">
        <v>96</v>
      </c>
      <c r="D13217" t="s">
        <v>75</v>
      </c>
      <c r="E13217">
        <v>3</v>
      </c>
      <c r="F13217" s="8">
        <f>VLOOKUP(C13217,Products!$A$2:$E$20,5,TRUE)</f>
        <v>79.95</v>
      </c>
      <c r="G13217" s="8">
        <f t="shared" si="412"/>
        <v>239.85000000000002</v>
      </c>
      <c r="H13217" s="8">
        <f>VLOOKUP(C13217,Products!$A$2:$F$20,6,TRUE)</f>
        <v>27.950000000000003</v>
      </c>
      <c r="I13217" s="8">
        <f t="shared" si="413"/>
        <v>83.850000000000009</v>
      </c>
      <c r="J13217" s="42">
        <f>VLOOKUP(B13217,Invoices!A:I,9,TRUE)</f>
        <v>2022</v>
      </c>
    </row>
    <row r="13218" spans="1:10" x14ac:dyDescent="0.15">
      <c r="A13218" t="s">
        <v>16578</v>
      </c>
      <c r="B13218" t="s">
        <v>2714</v>
      </c>
      <c r="C13218" t="s">
        <v>88</v>
      </c>
      <c r="D13218" t="s">
        <v>85</v>
      </c>
      <c r="E13218">
        <v>3</v>
      </c>
      <c r="F13218" s="8">
        <f>VLOOKUP(C13218,Products!$A$2:$E$20,5,TRUE)</f>
        <v>8.9499999999999993</v>
      </c>
      <c r="G13218" s="8">
        <f t="shared" si="412"/>
        <v>26.849999999999998</v>
      </c>
      <c r="H13218" s="8">
        <f>VLOOKUP(C13218,Products!$A$2:$F$20,6,TRUE)</f>
        <v>5.6999999999999993</v>
      </c>
      <c r="I13218" s="8">
        <f t="shared" si="413"/>
        <v>17.099999999999998</v>
      </c>
      <c r="J13218" s="42">
        <f>VLOOKUP(B13218,Invoices!A:I,9,TRUE)</f>
        <v>2022</v>
      </c>
    </row>
    <row r="13219" spans="1:10" x14ac:dyDescent="0.15">
      <c r="A13219" t="s">
        <v>16579</v>
      </c>
      <c r="B13219" t="s">
        <v>2714</v>
      </c>
      <c r="C13219" t="s">
        <v>90</v>
      </c>
      <c r="D13219" t="s">
        <v>72</v>
      </c>
      <c r="E13219">
        <v>3</v>
      </c>
      <c r="F13219" s="8">
        <f>VLOOKUP(C13219,Products!$A$2:$E$20,5,TRUE)</f>
        <v>8.9499999999999993</v>
      </c>
      <c r="G13219" s="8">
        <f t="shared" si="412"/>
        <v>26.849999999999998</v>
      </c>
      <c r="H13219" s="8">
        <f>VLOOKUP(C13219,Products!$A$2:$F$20,6,TRUE)</f>
        <v>5.6999999999999993</v>
      </c>
      <c r="I13219" s="8">
        <f t="shared" si="413"/>
        <v>17.099999999999998</v>
      </c>
      <c r="J13219" s="42">
        <f>VLOOKUP(B13219,Invoices!A:I,9,TRUE)</f>
        <v>2022</v>
      </c>
    </row>
    <row r="13220" spans="1:10" x14ac:dyDescent="0.15">
      <c r="A13220" t="s">
        <v>16580</v>
      </c>
      <c r="B13220" t="s">
        <v>2715</v>
      </c>
      <c r="C13220" t="s">
        <v>105</v>
      </c>
      <c r="D13220" t="s">
        <v>81</v>
      </c>
      <c r="E13220">
        <v>5</v>
      </c>
      <c r="F13220" s="8">
        <f>VLOOKUP(C13220,Products!$A$2:$E$20,5,TRUE)</f>
        <v>8.9499999999999993</v>
      </c>
      <c r="G13220" s="8">
        <f t="shared" si="412"/>
        <v>44.75</v>
      </c>
      <c r="H13220" s="8">
        <f>VLOOKUP(C13220,Products!$A$2:$F$20,6,TRUE)</f>
        <v>3.1999999999999993</v>
      </c>
      <c r="I13220" s="8">
        <f t="shared" si="413"/>
        <v>15.999999999999996</v>
      </c>
      <c r="J13220" s="42">
        <f>VLOOKUP(B13220,Invoices!A:I,9,TRUE)</f>
        <v>2022</v>
      </c>
    </row>
    <row r="13221" spans="1:10" x14ac:dyDescent="0.15">
      <c r="A13221" t="s">
        <v>16581</v>
      </c>
      <c r="B13221" t="s">
        <v>2715</v>
      </c>
      <c r="C13221" t="s">
        <v>89</v>
      </c>
      <c r="D13221" t="s">
        <v>80</v>
      </c>
      <c r="E13221">
        <v>4</v>
      </c>
      <c r="F13221" s="8">
        <f>VLOOKUP(C13221,Products!$A$2:$E$20,5,TRUE)</f>
        <v>15.95</v>
      </c>
      <c r="G13221" s="8">
        <f t="shared" si="412"/>
        <v>63.8</v>
      </c>
      <c r="H13221" s="8">
        <f>VLOOKUP(C13221,Products!$A$2:$F$20,6,TRUE)</f>
        <v>6</v>
      </c>
      <c r="I13221" s="8">
        <f t="shared" si="413"/>
        <v>24</v>
      </c>
      <c r="J13221" s="42">
        <f>VLOOKUP(B13221,Invoices!A:I,9,TRUE)</f>
        <v>2022</v>
      </c>
    </row>
    <row r="13222" spans="1:10" x14ac:dyDescent="0.15">
      <c r="A13222" t="s">
        <v>16582</v>
      </c>
      <c r="B13222" t="s">
        <v>2715</v>
      </c>
      <c r="C13222" t="s">
        <v>94</v>
      </c>
      <c r="D13222" t="s">
        <v>86</v>
      </c>
      <c r="E13222">
        <v>1</v>
      </c>
      <c r="F13222" s="8">
        <f>VLOOKUP(C13222,Products!$A$2:$E$20,5,TRUE)</f>
        <v>3.5</v>
      </c>
      <c r="G13222" s="8">
        <f t="shared" si="412"/>
        <v>3.5</v>
      </c>
      <c r="H13222" s="8">
        <f>VLOOKUP(C13222,Products!$A$2:$F$20,6,TRUE)</f>
        <v>0.54999999999999982</v>
      </c>
      <c r="I13222" s="8">
        <f t="shared" si="413"/>
        <v>0.54999999999999982</v>
      </c>
      <c r="J13222" s="42">
        <f>VLOOKUP(B13222,Invoices!A:I,9,TRUE)</f>
        <v>2022</v>
      </c>
    </row>
    <row r="13223" spans="1:10" x14ac:dyDescent="0.15">
      <c r="A13223" t="s">
        <v>16583</v>
      </c>
      <c r="B13223" t="s">
        <v>2715</v>
      </c>
      <c r="C13223" t="s">
        <v>102</v>
      </c>
      <c r="D13223" t="s">
        <v>83</v>
      </c>
      <c r="E13223">
        <v>2</v>
      </c>
      <c r="F13223" s="8">
        <f>VLOOKUP(C13223,Products!$A$2:$E$20,5,TRUE)</f>
        <v>29.95</v>
      </c>
      <c r="G13223" s="8">
        <f t="shared" si="412"/>
        <v>59.9</v>
      </c>
      <c r="H13223" s="8">
        <f>VLOOKUP(C13223,Products!$A$2:$F$20,6,TRUE)</f>
        <v>15</v>
      </c>
      <c r="I13223" s="8">
        <f t="shared" si="413"/>
        <v>30</v>
      </c>
      <c r="J13223" s="42">
        <f>VLOOKUP(B13223,Invoices!A:I,9,TRUE)</f>
        <v>2022</v>
      </c>
    </row>
    <row r="13224" spans="1:10" x14ac:dyDescent="0.15">
      <c r="A13224" t="s">
        <v>16584</v>
      </c>
      <c r="B13224" t="s">
        <v>2716</v>
      </c>
      <c r="C13224" t="s">
        <v>94</v>
      </c>
      <c r="D13224" t="s">
        <v>86</v>
      </c>
      <c r="E13224">
        <v>1</v>
      </c>
      <c r="F13224" s="8">
        <f>VLOOKUP(C13224,Products!$A$2:$E$20,5,TRUE)</f>
        <v>3.5</v>
      </c>
      <c r="G13224" s="8">
        <f t="shared" si="412"/>
        <v>3.5</v>
      </c>
      <c r="H13224" s="8">
        <f>VLOOKUP(C13224,Products!$A$2:$F$20,6,TRUE)</f>
        <v>0.54999999999999982</v>
      </c>
      <c r="I13224" s="8">
        <f t="shared" si="413"/>
        <v>0.54999999999999982</v>
      </c>
      <c r="J13224" s="42">
        <f>VLOOKUP(B13224,Invoices!A:I,9,TRUE)</f>
        <v>2022</v>
      </c>
    </row>
    <row r="13225" spans="1:10" x14ac:dyDescent="0.15">
      <c r="A13225" t="s">
        <v>16585</v>
      </c>
      <c r="B13225" t="s">
        <v>2717</v>
      </c>
      <c r="C13225" t="s">
        <v>93</v>
      </c>
      <c r="D13225" t="s">
        <v>76</v>
      </c>
      <c r="E13225">
        <v>9</v>
      </c>
      <c r="F13225" s="8">
        <f>VLOOKUP(C13225,Products!$A$2:$E$20,5,TRUE)</f>
        <v>9.9499999999999993</v>
      </c>
      <c r="G13225" s="8">
        <f t="shared" si="412"/>
        <v>89.55</v>
      </c>
      <c r="H13225" s="8">
        <f>VLOOKUP(C13225,Products!$A$2:$F$20,6,TRUE)</f>
        <v>1.9499999999999993</v>
      </c>
      <c r="I13225" s="8">
        <f t="shared" si="413"/>
        <v>17.549999999999994</v>
      </c>
      <c r="J13225" s="42">
        <f>VLOOKUP(B13225,Invoices!A:I,9,TRUE)</f>
        <v>2022</v>
      </c>
    </row>
    <row r="13226" spans="1:10" x14ac:dyDescent="0.15">
      <c r="A13226" t="s">
        <v>16586</v>
      </c>
      <c r="B13226" t="s">
        <v>2717</v>
      </c>
      <c r="C13226" t="s">
        <v>102</v>
      </c>
      <c r="D13226" t="s">
        <v>83</v>
      </c>
      <c r="E13226">
        <v>4</v>
      </c>
      <c r="F13226" s="8">
        <f>VLOOKUP(C13226,Products!$A$2:$E$20,5,TRUE)</f>
        <v>29.95</v>
      </c>
      <c r="G13226" s="8">
        <f t="shared" si="412"/>
        <v>119.8</v>
      </c>
      <c r="H13226" s="8">
        <f>VLOOKUP(C13226,Products!$A$2:$F$20,6,TRUE)</f>
        <v>15</v>
      </c>
      <c r="I13226" s="8">
        <f t="shared" si="413"/>
        <v>60</v>
      </c>
      <c r="J13226" s="42">
        <f>VLOOKUP(B13226,Invoices!A:I,9,TRUE)</f>
        <v>2022</v>
      </c>
    </row>
    <row r="13227" spans="1:10" x14ac:dyDescent="0.15">
      <c r="A13227" t="s">
        <v>16587</v>
      </c>
      <c r="B13227" t="s">
        <v>2717</v>
      </c>
      <c r="C13227" t="s">
        <v>95</v>
      </c>
      <c r="D13227" t="s">
        <v>73</v>
      </c>
      <c r="E13227">
        <v>50</v>
      </c>
      <c r="F13227" s="8">
        <f>VLOOKUP(C13227,Products!$A$2:$E$20,5,TRUE)</f>
        <v>12.95</v>
      </c>
      <c r="G13227" s="8">
        <f t="shared" si="412"/>
        <v>647.5</v>
      </c>
      <c r="H13227" s="8">
        <f>VLOOKUP(C13227,Products!$A$2:$F$20,6,TRUE)</f>
        <v>4.1999999999999993</v>
      </c>
      <c r="I13227" s="8">
        <f t="shared" si="413"/>
        <v>209.99999999999997</v>
      </c>
      <c r="J13227" s="42">
        <f>VLOOKUP(B13227,Invoices!A:I,9,TRUE)</f>
        <v>2022</v>
      </c>
    </row>
    <row r="13228" spans="1:10" x14ac:dyDescent="0.15">
      <c r="A13228" t="s">
        <v>16588</v>
      </c>
      <c r="B13228" t="s">
        <v>2717</v>
      </c>
      <c r="C13228" t="s">
        <v>100</v>
      </c>
      <c r="D13228" t="s">
        <v>78</v>
      </c>
      <c r="E13228">
        <v>6</v>
      </c>
      <c r="F13228" s="8">
        <f>VLOOKUP(C13228,Products!$A$2:$E$20,5,TRUE)</f>
        <v>49.95</v>
      </c>
      <c r="G13228" s="8">
        <f t="shared" si="412"/>
        <v>299.70000000000005</v>
      </c>
      <c r="H13228" s="8">
        <f>VLOOKUP(C13228,Products!$A$2:$F$20,6,TRUE)</f>
        <v>19.950000000000003</v>
      </c>
      <c r="I13228" s="8">
        <f t="shared" si="413"/>
        <v>119.70000000000002</v>
      </c>
      <c r="J13228" s="42">
        <f>VLOOKUP(B13228,Invoices!A:I,9,TRUE)</f>
        <v>2022</v>
      </c>
    </row>
    <row r="13229" spans="1:10" x14ac:dyDescent="0.15">
      <c r="A13229" t="s">
        <v>16589</v>
      </c>
      <c r="B13229" t="s">
        <v>2717</v>
      </c>
      <c r="C13229" t="s">
        <v>87</v>
      </c>
      <c r="D13229" t="s">
        <v>68</v>
      </c>
      <c r="E13229">
        <v>4</v>
      </c>
      <c r="F13229" s="8">
        <f>VLOOKUP(C13229,Products!$A$2:$E$20,5,TRUE)</f>
        <v>19.95</v>
      </c>
      <c r="G13229" s="8">
        <f t="shared" si="412"/>
        <v>79.8</v>
      </c>
      <c r="H13229" s="8">
        <f>VLOOKUP(C13229,Products!$A$2:$F$20,6,TRUE)</f>
        <v>7.4499999999999993</v>
      </c>
      <c r="I13229" s="8">
        <f t="shared" si="413"/>
        <v>29.799999999999997</v>
      </c>
      <c r="J13229" s="42">
        <f>VLOOKUP(B13229,Invoices!A:I,9,TRUE)</f>
        <v>2022</v>
      </c>
    </row>
    <row r="13230" spans="1:10" x14ac:dyDescent="0.15">
      <c r="A13230" t="s">
        <v>16590</v>
      </c>
      <c r="B13230" t="s">
        <v>2717</v>
      </c>
      <c r="C13230" t="s">
        <v>105</v>
      </c>
      <c r="D13230" t="s">
        <v>81</v>
      </c>
      <c r="E13230">
        <v>3</v>
      </c>
      <c r="F13230" s="8">
        <f>VLOOKUP(C13230,Products!$A$2:$E$20,5,TRUE)</f>
        <v>8.9499999999999993</v>
      </c>
      <c r="G13230" s="8">
        <f t="shared" si="412"/>
        <v>26.849999999999998</v>
      </c>
      <c r="H13230" s="8">
        <f>VLOOKUP(C13230,Products!$A$2:$F$20,6,TRUE)</f>
        <v>3.1999999999999993</v>
      </c>
      <c r="I13230" s="8">
        <f t="shared" si="413"/>
        <v>9.5999999999999979</v>
      </c>
      <c r="J13230" s="42">
        <f>VLOOKUP(B13230,Invoices!A:I,9,TRUE)</f>
        <v>2022</v>
      </c>
    </row>
    <row r="13231" spans="1:10" x14ac:dyDescent="0.15">
      <c r="A13231" t="s">
        <v>16591</v>
      </c>
      <c r="B13231" t="s">
        <v>2717</v>
      </c>
      <c r="C13231" t="s">
        <v>104</v>
      </c>
      <c r="D13231" t="s">
        <v>71</v>
      </c>
      <c r="E13231">
        <v>4</v>
      </c>
      <c r="F13231" s="8">
        <f>VLOOKUP(C13231,Products!$A$2:$E$20,5,TRUE)</f>
        <v>2.95</v>
      </c>
      <c r="G13231" s="8">
        <f t="shared" si="412"/>
        <v>11.8</v>
      </c>
      <c r="H13231" s="8">
        <f>VLOOKUP(C13231,Products!$A$2:$F$20,6,TRUE)</f>
        <v>1.1500000000000001</v>
      </c>
      <c r="I13231" s="8">
        <f t="shared" si="413"/>
        <v>4.6000000000000005</v>
      </c>
      <c r="J13231" s="42">
        <f>VLOOKUP(B13231,Invoices!A:I,9,TRUE)</f>
        <v>2022</v>
      </c>
    </row>
    <row r="13232" spans="1:10" x14ac:dyDescent="0.15">
      <c r="A13232" t="s">
        <v>16592</v>
      </c>
      <c r="B13232" t="s">
        <v>2717</v>
      </c>
      <c r="C13232" t="s">
        <v>90</v>
      </c>
      <c r="D13232" t="s">
        <v>72</v>
      </c>
      <c r="E13232">
        <v>1</v>
      </c>
      <c r="F13232" s="8">
        <f>VLOOKUP(C13232,Products!$A$2:$E$20,5,TRUE)</f>
        <v>8.9499999999999993</v>
      </c>
      <c r="G13232" s="8">
        <f t="shared" si="412"/>
        <v>8.9499999999999993</v>
      </c>
      <c r="H13232" s="8">
        <f>VLOOKUP(C13232,Products!$A$2:$F$20,6,TRUE)</f>
        <v>5.6999999999999993</v>
      </c>
      <c r="I13232" s="8">
        <f t="shared" si="413"/>
        <v>5.6999999999999993</v>
      </c>
      <c r="J13232" s="42">
        <f>VLOOKUP(B13232,Invoices!A:I,9,TRUE)</f>
        <v>2022</v>
      </c>
    </row>
    <row r="13233" spans="1:10" x14ac:dyDescent="0.15">
      <c r="A13233" t="s">
        <v>16593</v>
      </c>
      <c r="B13233" t="s">
        <v>2717</v>
      </c>
      <c r="C13233" t="s">
        <v>96</v>
      </c>
      <c r="D13233" t="s">
        <v>75</v>
      </c>
      <c r="E13233">
        <v>1</v>
      </c>
      <c r="F13233" s="8">
        <f>VLOOKUP(C13233,Products!$A$2:$E$20,5,TRUE)</f>
        <v>79.95</v>
      </c>
      <c r="G13233" s="8">
        <f t="shared" si="412"/>
        <v>79.95</v>
      </c>
      <c r="H13233" s="8">
        <f>VLOOKUP(C13233,Products!$A$2:$F$20,6,TRUE)</f>
        <v>27.950000000000003</v>
      </c>
      <c r="I13233" s="8">
        <f t="shared" si="413"/>
        <v>27.950000000000003</v>
      </c>
      <c r="J13233" s="42">
        <f>VLOOKUP(B13233,Invoices!A:I,9,TRUE)</f>
        <v>2022</v>
      </c>
    </row>
    <row r="13234" spans="1:10" x14ac:dyDescent="0.15">
      <c r="A13234" t="s">
        <v>16594</v>
      </c>
      <c r="B13234" t="s">
        <v>2717</v>
      </c>
      <c r="C13234" t="s">
        <v>98</v>
      </c>
      <c r="D13234" t="s">
        <v>79</v>
      </c>
      <c r="E13234">
        <v>4</v>
      </c>
      <c r="F13234" s="8">
        <f>VLOOKUP(C13234,Products!$A$2:$E$20,5,TRUE)</f>
        <v>14.95</v>
      </c>
      <c r="G13234" s="8">
        <f t="shared" si="412"/>
        <v>59.8</v>
      </c>
      <c r="H13234" s="8">
        <f>VLOOKUP(C13234,Products!$A$2:$F$20,6,TRUE)</f>
        <v>3.0499999999999989</v>
      </c>
      <c r="I13234" s="8">
        <f t="shared" si="413"/>
        <v>12.199999999999996</v>
      </c>
      <c r="J13234" s="42">
        <f>VLOOKUP(B13234,Invoices!A:I,9,TRUE)</f>
        <v>2022</v>
      </c>
    </row>
    <row r="13235" spans="1:10" x14ac:dyDescent="0.15">
      <c r="A13235" t="s">
        <v>16595</v>
      </c>
      <c r="B13235" t="s">
        <v>2717</v>
      </c>
      <c r="C13235" t="s">
        <v>92</v>
      </c>
      <c r="D13235" t="s">
        <v>82</v>
      </c>
      <c r="E13235">
        <v>10</v>
      </c>
      <c r="F13235" s="8">
        <f>VLOOKUP(C13235,Products!$A$2:$E$20,5,TRUE)</f>
        <v>19.95</v>
      </c>
      <c r="G13235" s="8">
        <f t="shared" si="412"/>
        <v>199.5</v>
      </c>
      <c r="H13235" s="8">
        <f>VLOOKUP(C13235,Products!$A$2:$F$20,6,TRUE)</f>
        <v>7.4499999999999993</v>
      </c>
      <c r="I13235" s="8">
        <f t="shared" si="413"/>
        <v>74.5</v>
      </c>
      <c r="J13235" s="42">
        <f>VLOOKUP(B13235,Invoices!A:I,9,TRUE)</f>
        <v>2022</v>
      </c>
    </row>
    <row r="13236" spans="1:10" x14ac:dyDescent="0.15">
      <c r="A13236" t="s">
        <v>16596</v>
      </c>
      <c r="B13236" t="s">
        <v>2717</v>
      </c>
      <c r="C13236" t="s">
        <v>99</v>
      </c>
      <c r="D13236" t="s">
        <v>84</v>
      </c>
      <c r="E13236">
        <v>1</v>
      </c>
      <c r="F13236" s="8">
        <f>VLOOKUP(C13236,Products!$A$2:$E$20,5,TRUE)</f>
        <v>3.5</v>
      </c>
      <c r="G13236" s="8">
        <f t="shared" si="412"/>
        <v>3.5</v>
      </c>
      <c r="H13236" s="8">
        <f>VLOOKUP(C13236,Products!$A$2:$F$20,6,TRUE)</f>
        <v>0.54999999999999982</v>
      </c>
      <c r="I13236" s="8">
        <f t="shared" si="413"/>
        <v>0.54999999999999982</v>
      </c>
      <c r="J13236" s="42">
        <f>VLOOKUP(B13236,Invoices!A:I,9,TRUE)</f>
        <v>2022</v>
      </c>
    </row>
    <row r="13237" spans="1:10" x14ac:dyDescent="0.15">
      <c r="A13237" t="s">
        <v>16597</v>
      </c>
      <c r="B13237" t="s">
        <v>2718</v>
      </c>
      <c r="C13237" t="s">
        <v>90</v>
      </c>
      <c r="D13237" t="s">
        <v>72</v>
      </c>
      <c r="E13237">
        <v>1</v>
      </c>
      <c r="F13237" s="8">
        <f>VLOOKUP(C13237,Products!$A$2:$E$20,5,TRUE)</f>
        <v>8.9499999999999993</v>
      </c>
      <c r="G13237" s="8">
        <f t="shared" si="412"/>
        <v>8.9499999999999993</v>
      </c>
      <c r="H13237" s="8">
        <f>VLOOKUP(C13237,Products!$A$2:$F$20,6,TRUE)</f>
        <v>5.6999999999999993</v>
      </c>
      <c r="I13237" s="8">
        <f t="shared" si="413"/>
        <v>5.6999999999999993</v>
      </c>
      <c r="J13237" s="42">
        <f>VLOOKUP(B13237,Invoices!A:I,9,TRUE)</f>
        <v>2022</v>
      </c>
    </row>
    <row r="13238" spans="1:10" x14ac:dyDescent="0.15">
      <c r="A13238" t="s">
        <v>16598</v>
      </c>
      <c r="B13238" t="s">
        <v>2718</v>
      </c>
      <c r="C13238" t="s">
        <v>105</v>
      </c>
      <c r="D13238" t="s">
        <v>81</v>
      </c>
      <c r="E13238">
        <v>1</v>
      </c>
      <c r="F13238" s="8">
        <f>VLOOKUP(C13238,Products!$A$2:$E$20,5,TRUE)</f>
        <v>8.9499999999999993</v>
      </c>
      <c r="G13238" s="8">
        <f t="shared" si="412"/>
        <v>8.9499999999999993</v>
      </c>
      <c r="H13238" s="8">
        <f>VLOOKUP(C13238,Products!$A$2:$F$20,6,TRUE)</f>
        <v>3.1999999999999993</v>
      </c>
      <c r="I13238" s="8">
        <f t="shared" si="413"/>
        <v>3.1999999999999993</v>
      </c>
      <c r="J13238" s="42">
        <f>VLOOKUP(B13238,Invoices!A:I,9,TRUE)</f>
        <v>2022</v>
      </c>
    </row>
    <row r="13239" spans="1:10" x14ac:dyDescent="0.15">
      <c r="A13239" t="s">
        <v>16599</v>
      </c>
      <c r="B13239" t="s">
        <v>2718</v>
      </c>
      <c r="C13239" t="s">
        <v>88</v>
      </c>
      <c r="D13239" t="s">
        <v>85</v>
      </c>
      <c r="E13239">
        <v>1</v>
      </c>
      <c r="F13239" s="8">
        <f>VLOOKUP(C13239,Products!$A$2:$E$20,5,TRUE)</f>
        <v>8.9499999999999993</v>
      </c>
      <c r="G13239" s="8">
        <f t="shared" si="412"/>
        <v>8.9499999999999993</v>
      </c>
      <c r="H13239" s="8">
        <f>VLOOKUP(C13239,Products!$A$2:$F$20,6,TRUE)</f>
        <v>5.6999999999999993</v>
      </c>
      <c r="I13239" s="8">
        <f t="shared" si="413"/>
        <v>5.6999999999999993</v>
      </c>
      <c r="J13239" s="42">
        <f>VLOOKUP(B13239,Invoices!A:I,9,TRUE)</f>
        <v>2022</v>
      </c>
    </row>
    <row r="13240" spans="1:10" x14ac:dyDescent="0.15">
      <c r="A13240" t="s">
        <v>16600</v>
      </c>
      <c r="B13240" t="s">
        <v>2718</v>
      </c>
      <c r="C13240" t="s">
        <v>100</v>
      </c>
      <c r="D13240" t="s">
        <v>78</v>
      </c>
      <c r="E13240">
        <v>10</v>
      </c>
      <c r="F13240" s="8">
        <f>VLOOKUP(C13240,Products!$A$2:$E$20,5,TRUE)</f>
        <v>49.95</v>
      </c>
      <c r="G13240" s="8">
        <f t="shared" si="412"/>
        <v>499.5</v>
      </c>
      <c r="H13240" s="8">
        <f>VLOOKUP(C13240,Products!$A$2:$F$20,6,TRUE)</f>
        <v>19.950000000000003</v>
      </c>
      <c r="I13240" s="8">
        <f t="shared" si="413"/>
        <v>199.50000000000003</v>
      </c>
      <c r="J13240" s="42">
        <f>VLOOKUP(B13240,Invoices!A:I,9,TRUE)</f>
        <v>2022</v>
      </c>
    </row>
    <row r="13241" spans="1:10" x14ac:dyDescent="0.15">
      <c r="A13241" t="s">
        <v>16601</v>
      </c>
      <c r="B13241" t="s">
        <v>2718</v>
      </c>
      <c r="C13241" t="s">
        <v>87</v>
      </c>
      <c r="D13241" t="s">
        <v>68</v>
      </c>
      <c r="E13241">
        <v>1</v>
      </c>
      <c r="F13241" s="8">
        <f>VLOOKUP(C13241,Products!$A$2:$E$20,5,TRUE)</f>
        <v>19.95</v>
      </c>
      <c r="G13241" s="8">
        <f t="shared" si="412"/>
        <v>19.95</v>
      </c>
      <c r="H13241" s="8">
        <f>VLOOKUP(C13241,Products!$A$2:$F$20,6,TRUE)</f>
        <v>7.4499999999999993</v>
      </c>
      <c r="I13241" s="8">
        <f t="shared" si="413"/>
        <v>7.4499999999999993</v>
      </c>
      <c r="J13241" s="42">
        <f>VLOOKUP(B13241,Invoices!A:I,9,TRUE)</f>
        <v>2022</v>
      </c>
    </row>
    <row r="13242" spans="1:10" x14ac:dyDescent="0.15">
      <c r="A13242" t="s">
        <v>16602</v>
      </c>
      <c r="B13242" t="s">
        <v>2718</v>
      </c>
      <c r="C13242" t="s">
        <v>101</v>
      </c>
      <c r="D13242" t="s">
        <v>69</v>
      </c>
      <c r="E13242">
        <v>10</v>
      </c>
      <c r="F13242" s="8">
        <f>VLOOKUP(C13242,Products!$A$2:$E$20,5,TRUE)</f>
        <v>129.94999999999999</v>
      </c>
      <c r="G13242" s="8">
        <f t="shared" si="412"/>
        <v>1299.5</v>
      </c>
      <c r="H13242" s="8">
        <f>VLOOKUP(C13242,Products!$A$2:$F$20,6,TRUE)</f>
        <v>40.449999999999989</v>
      </c>
      <c r="I13242" s="8">
        <f t="shared" si="413"/>
        <v>404.49999999999989</v>
      </c>
      <c r="J13242" s="42">
        <f>VLOOKUP(B13242,Invoices!A:I,9,TRUE)</f>
        <v>2022</v>
      </c>
    </row>
    <row r="13243" spans="1:10" x14ac:dyDescent="0.15">
      <c r="A13243" t="s">
        <v>16603</v>
      </c>
      <c r="B13243" t="s">
        <v>2718</v>
      </c>
      <c r="C13243" t="s">
        <v>95</v>
      </c>
      <c r="D13243" t="s">
        <v>73</v>
      </c>
      <c r="E13243">
        <v>4</v>
      </c>
      <c r="F13243" s="8">
        <f>VLOOKUP(C13243,Products!$A$2:$E$20,5,TRUE)</f>
        <v>12.95</v>
      </c>
      <c r="G13243" s="8">
        <f t="shared" si="412"/>
        <v>51.8</v>
      </c>
      <c r="H13243" s="8">
        <f>VLOOKUP(C13243,Products!$A$2:$F$20,6,TRUE)</f>
        <v>4.1999999999999993</v>
      </c>
      <c r="I13243" s="8">
        <f t="shared" si="413"/>
        <v>16.799999999999997</v>
      </c>
      <c r="J13243" s="42">
        <f>VLOOKUP(B13243,Invoices!A:I,9,TRUE)</f>
        <v>2022</v>
      </c>
    </row>
    <row r="13244" spans="1:10" x14ac:dyDescent="0.15">
      <c r="A13244" t="s">
        <v>16604</v>
      </c>
      <c r="B13244" t="s">
        <v>2718</v>
      </c>
      <c r="C13244" t="s">
        <v>91</v>
      </c>
      <c r="D13244" t="s">
        <v>70</v>
      </c>
      <c r="E13244">
        <v>1</v>
      </c>
      <c r="F13244" s="8">
        <f>VLOOKUP(C13244,Products!$A$2:$E$20,5,TRUE)</f>
        <v>49.95</v>
      </c>
      <c r="G13244" s="8">
        <f t="shared" si="412"/>
        <v>49.95</v>
      </c>
      <c r="H13244" s="8">
        <f>VLOOKUP(C13244,Products!$A$2:$F$20,6,TRUE)</f>
        <v>21.200000000000003</v>
      </c>
      <c r="I13244" s="8">
        <f t="shared" si="413"/>
        <v>21.200000000000003</v>
      </c>
      <c r="J13244" s="42">
        <f>VLOOKUP(B13244,Invoices!A:I,9,TRUE)</f>
        <v>2022</v>
      </c>
    </row>
    <row r="13245" spans="1:10" x14ac:dyDescent="0.15">
      <c r="A13245" t="s">
        <v>16605</v>
      </c>
      <c r="B13245" t="s">
        <v>2718</v>
      </c>
      <c r="C13245" t="s">
        <v>94</v>
      </c>
      <c r="D13245" t="s">
        <v>86</v>
      </c>
      <c r="E13245">
        <v>50</v>
      </c>
      <c r="F13245" s="8">
        <f>VLOOKUP(C13245,Products!$A$2:$E$20,5,TRUE)</f>
        <v>3.5</v>
      </c>
      <c r="G13245" s="8">
        <f t="shared" si="412"/>
        <v>175</v>
      </c>
      <c r="H13245" s="8">
        <f>VLOOKUP(C13245,Products!$A$2:$F$20,6,TRUE)</f>
        <v>0.54999999999999982</v>
      </c>
      <c r="I13245" s="8">
        <f t="shared" si="413"/>
        <v>27.499999999999993</v>
      </c>
      <c r="J13245" s="42">
        <f>VLOOKUP(B13245,Invoices!A:I,9,TRUE)</f>
        <v>2022</v>
      </c>
    </row>
    <row r="13246" spans="1:10" x14ac:dyDescent="0.15">
      <c r="A13246" t="s">
        <v>16606</v>
      </c>
      <c r="B13246" t="s">
        <v>2719</v>
      </c>
      <c r="C13246" t="s">
        <v>90</v>
      </c>
      <c r="D13246" t="s">
        <v>72</v>
      </c>
      <c r="E13246">
        <v>1</v>
      </c>
      <c r="F13246" s="8">
        <f>VLOOKUP(C13246,Products!$A$2:$E$20,5,TRUE)</f>
        <v>8.9499999999999993</v>
      </c>
      <c r="G13246" s="8">
        <f t="shared" si="412"/>
        <v>8.9499999999999993</v>
      </c>
      <c r="H13246" s="8">
        <f>VLOOKUP(C13246,Products!$A$2:$F$20,6,TRUE)</f>
        <v>5.6999999999999993</v>
      </c>
      <c r="I13246" s="8">
        <f t="shared" si="413"/>
        <v>5.6999999999999993</v>
      </c>
      <c r="J13246" s="42">
        <f>VLOOKUP(B13246,Invoices!A:I,9,TRUE)</f>
        <v>2022</v>
      </c>
    </row>
    <row r="13247" spans="1:10" x14ac:dyDescent="0.15">
      <c r="A13247" t="s">
        <v>16607</v>
      </c>
      <c r="B13247" t="s">
        <v>2719</v>
      </c>
      <c r="C13247" t="s">
        <v>103</v>
      </c>
      <c r="D13247" t="s">
        <v>77</v>
      </c>
      <c r="E13247">
        <v>6</v>
      </c>
      <c r="F13247" s="8">
        <f>VLOOKUP(C13247,Products!$A$2:$E$20,5,TRUE)</f>
        <v>8.9499999999999993</v>
      </c>
      <c r="G13247" s="8">
        <f t="shared" si="412"/>
        <v>53.699999999999996</v>
      </c>
      <c r="H13247" s="8">
        <f>VLOOKUP(C13247,Products!$A$2:$F$20,6,TRUE)</f>
        <v>3.1999999999999993</v>
      </c>
      <c r="I13247" s="8">
        <f t="shared" si="413"/>
        <v>19.199999999999996</v>
      </c>
      <c r="J13247" s="42">
        <f>VLOOKUP(B13247,Invoices!A:I,9,TRUE)</f>
        <v>2022</v>
      </c>
    </row>
    <row r="13248" spans="1:10" x14ac:dyDescent="0.15">
      <c r="A13248" t="s">
        <v>16608</v>
      </c>
      <c r="B13248" t="s">
        <v>2719</v>
      </c>
      <c r="C13248" t="s">
        <v>105</v>
      </c>
      <c r="D13248" t="s">
        <v>81</v>
      </c>
      <c r="E13248">
        <v>10</v>
      </c>
      <c r="F13248" s="8">
        <f>VLOOKUP(C13248,Products!$A$2:$E$20,5,TRUE)</f>
        <v>8.9499999999999993</v>
      </c>
      <c r="G13248" s="8">
        <f t="shared" si="412"/>
        <v>89.5</v>
      </c>
      <c r="H13248" s="8">
        <f>VLOOKUP(C13248,Products!$A$2:$F$20,6,TRUE)</f>
        <v>3.1999999999999993</v>
      </c>
      <c r="I13248" s="8">
        <f t="shared" si="413"/>
        <v>31.999999999999993</v>
      </c>
      <c r="J13248" s="42">
        <f>VLOOKUP(B13248,Invoices!A:I,9,TRUE)</f>
        <v>2022</v>
      </c>
    </row>
    <row r="13249" spans="1:10" x14ac:dyDescent="0.15">
      <c r="A13249" t="s">
        <v>16609</v>
      </c>
      <c r="B13249" t="s">
        <v>2719</v>
      </c>
      <c r="C13249" t="s">
        <v>104</v>
      </c>
      <c r="D13249" t="s">
        <v>71</v>
      </c>
      <c r="E13249">
        <v>6</v>
      </c>
      <c r="F13249" s="8">
        <f>VLOOKUP(C13249,Products!$A$2:$E$20,5,TRUE)</f>
        <v>2.95</v>
      </c>
      <c r="G13249" s="8">
        <f t="shared" si="412"/>
        <v>17.700000000000003</v>
      </c>
      <c r="H13249" s="8">
        <f>VLOOKUP(C13249,Products!$A$2:$F$20,6,TRUE)</f>
        <v>1.1500000000000001</v>
      </c>
      <c r="I13249" s="8">
        <f t="shared" si="413"/>
        <v>6.9</v>
      </c>
      <c r="J13249" s="42">
        <f>VLOOKUP(B13249,Invoices!A:I,9,TRUE)</f>
        <v>2022</v>
      </c>
    </row>
    <row r="13250" spans="1:10" x14ac:dyDescent="0.15">
      <c r="A13250" t="s">
        <v>16610</v>
      </c>
      <c r="B13250" t="s">
        <v>2719</v>
      </c>
      <c r="C13250" t="s">
        <v>101</v>
      </c>
      <c r="D13250" t="s">
        <v>69</v>
      </c>
      <c r="E13250">
        <v>4</v>
      </c>
      <c r="F13250" s="8">
        <f>VLOOKUP(C13250,Products!$A$2:$E$20,5,TRUE)</f>
        <v>129.94999999999999</v>
      </c>
      <c r="G13250" s="8">
        <f t="shared" si="412"/>
        <v>519.79999999999995</v>
      </c>
      <c r="H13250" s="8">
        <f>VLOOKUP(C13250,Products!$A$2:$F$20,6,TRUE)</f>
        <v>40.449999999999989</v>
      </c>
      <c r="I13250" s="8">
        <f t="shared" si="413"/>
        <v>161.79999999999995</v>
      </c>
      <c r="J13250" s="42">
        <f>VLOOKUP(B13250,Invoices!A:I,9,TRUE)</f>
        <v>2022</v>
      </c>
    </row>
    <row r="13251" spans="1:10" x14ac:dyDescent="0.15">
      <c r="A13251" t="s">
        <v>16611</v>
      </c>
      <c r="B13251" t="s">
        <v>2719</v>
      </c>
      <c r="C13251" t="s">
        <v>93</v>
      </c>
      <c r="D13251" t="s">
        <v>76</v>
      </c>
      <c r="E13251">
        <v>1</v>
      </c>
      <c r="F13251" s="8">
        <f>VLOOKUP(C13251,Products!$A$2:$E$20,5,TRUE)</f>
        <v>9.9499999999999993</v>
      </c>
      <c r="G13251" s="8">
        <f t="shared" ref="G13251:G13314" si="414">F13251*E13251</f>
        <v>9.9499999999999993</v>
      </c>
      <c r="H13251" s="8">
        <f>VLOOKUP(C13251,Products!$A$2:$F$20,6,TRUE)</f>
        <v>1.9499999999999993</v>
      </c>
      <c r="I13251" s="8">
        <f t="shared" ref="I13251:I13314" si="415">H13251*E13251</f>
        <v>1.9499999999999993</v>
      </c>
      <c r="J13251" s="42">
        <f>VLOOKUP(B13251,Invoices!A:I,9,TRUE)</f>
        <v>2022</v>
      </c>
    </row>
    <row r="13252" spans="1:10" x14ac:dyDescent="0.15">
      <c r="A13252" t="s">
        <v>16612</v>
      </c>
      <c r="B13252" t="s">
        <v>2719</v>
      </c>
      <c r="C13252" t="s">
        <v>89</v>
      </c>
      <c r="D13252" t="s">
        <v>80</v>
      </c>
      <c r="E13252">
        <v>1</v>
      </c>
      <c r="F13252" s="8">
        <f>VLOOKUP(C13252,Products!$A$2:$E$20,5,TRUE)</f>
        <v>15.95</v>
      </c>
      <c r="G13252" s="8">
        <f t="shared" si="414"/>
        <v>15.95</v>
      </c>
      <c r="H13252" s="8">
        <f>VLOOKUP(C13252,Products!$A$2:$F$20,6,TRUE)</f>
        <v>6</v>
      </c>
      <c r="I13252" s="8">
        <f t="shared" si="415"/>
        <v>6</v>
      </c>
      <c r="J13252" s="42">
        <f>VLOOKUP(B13252,Invoices!A:I,9,TRUE)</f>
        <v>2022</v>
      </c>
    </row>
    <row r="13253" spans="1:10" x14ac:dyDescent="0.15">
      <c r="A13253" t="s">
        <v>16613</v>
      </c>
      <c r="B13253" t="s">
        <v>2719</v>
      </c>
      <c r="C13253" t="s">
        <v>95</v>
      </c>
      <c r="D13253" t="s">
        <v>73</v>
      </c>
      <c r="E13253">
        <v>3</v>
      </c>
      <c r="F13253" s="8">
        <f>VLOOKUP(C13253,Products!$A$2:$E$20,5,TRUE)</f>
        <v>12.95</v>
      </c>
      <c r="G13253" s="8">
        <f t="shared" si="414"/>
        <v>38.849999999999994</v>
      </c>
      <c r="H13253" s="8">
        <f>VLOOKUP(C13253,Products!$A$2:$F$20,6,TRUE)</f>
        <v>4.1999999999999993</v>
      </c>
      <c r="I13253" s="8">
        <f t="shared" si="415"/>
        <v>12.599999999999998</v>
      </c>
      <c r="J13253" s="42">
        <f>VLOOKUP(B13253,Invoices!A:I,9,TRUE)</f>
        <v>2022</v>
      </c>
    </row>
    <row r="13254" spans="1:10" x14ac:dyDescent="0.15">
      <c r="A13254" t="s">
        <v>16614</v>
      </c>
      <c r="B13254" t="s">
        <v>2719</v>
      </c>
      <c r="C13254" t="s">
        <v>92</v>
      </c>
      <c r="D13254" t="s">
        <v>82</v>
      </c>
      <c r="E13254">
        <v>5</v>
      </c>
      <c r="F13254" s="8">
        <f>VLOOKUP(C13254,Products!$A$2:$E$20,5,TRUE)</f>
        <v>19.95</v>
      </c>
      <c r="G13254" s="8">
        <f t="shared" si="414"/>
        <v>99.75</v>
      </c>
      <c r="H13254" s="8">
        <f>VLOOKUP(C13254,Products!$A$2:$F$20,6,TRUE)</f>
        <v>7.4499999999999993</v>
      </c>
      <c r="I13254" s="8">
        <f t="shared" si="415"/>
        <v>37.25</v>
      </c>
      <c r="J13254" s="42">
        <f>VLOOKUP(B13254,Invoices!A:I,9,TRUE)</f>
        <v>2022</v>
      </c>
    </row>
    <row r="13255" spans="1:10" x14ac:dyDescent="0.15">
      <c r="A13255" t="s">
        <v>16615</v>
      </c>
      <c r="B13255" t="s">
        <v>2719</v>
      </c>
      <c r="C13255" t="s">
        <v>104</v>
      </c>
      <c r="D13255" t="s">
        <v>71</v>
      </c>
      <c r="E13255">
        <v>3</v>
      </c>
      <c r="F13255" s="8">
        <f>VLOOKUP(C13255,Products!$A$2:$E$20,5,TRUE)</f>
        <v>2.95</v>
      </c>
      <c r="G13255" s="8">
        <f t="shared" si="414"/>
        <v>8.8500000000000014</v>
      </c>
      <c r="H13255" s="8">
        <f>VLOOKUP(C13255,Products!$A$2:$F$20,6,TRUE)</f>
        <v>1.1500000000000001</v>
      </c>
      <c r="I13255" s="8">
        <f t="shared" si="415"/>
        <v>3.45</v>
      </c>
      <c r="J13255" s="42">
        <f>VLOOKUP(B13255,Invoices!A:I,9,TRUE)</f>
        <v>2022</v>
      </c>
    </row>
    <row r="13256" spans="1:10" x14ac:dyDescent="0.15">
      <c r="A13256" t="s">
        <v>16616</v>
      </c>
      <c r="B13256" t="s">
        <v>2719</v>
      </c>
      <c r="C13256" t="s">
        <v>99</v>
      </c>
      <c r="D13256" t="s">
        <v>84</v>
      </c>
      <c r="E13256">
        <v>12</v>
      </c>
      <c r="F13256" s="8">
        <f>VLOOKUP(C13256,Products!$A$2:$E$20,5,TRUE)</f>
        <v>3.5</v>
      </c>
      <c r="G13256" s="8">
        <f t="shared" si="414"/>
        <v>42</v>
      </c>
      <c r="H13256" s="8">
        <f>VLOOKUP(C13256,Products!$A$2:$F$20,6,TRUE)</f>
        <v>0.54999999999999982</v>
      </c>
      <c r="I13256" s="8">
        <f t="shared" si="415"/>
        <v>6.5999999999999979</v>
      </c>
      <c r="J13256" s="42">
        <f>VLOOKUP(B13256,Invoices!A:I,9,TRUE)</f>
        <v>2022</v>
      </c>
    </row>
    <row r="13257" spans="1:10" x14ac:dyDescent="0.15">
      <c r="A13257" t="s">
        <v>16617</v>
      </c>
      <c r="B13257" t="s">
        <v>2719</v>
      </c>
      <c r="C13257" t="s">
        <v>87</v>
      </c>
      <c r="D13257" t="s">
        <v>68</v>
      </c>
      <c r="E13257">
        <v>2</v>
      </c>
      <c r="F13257" s="8">
        <f>VLOOKUP(C13257,Products!$A$2:$E$20,5,TRUE)</f>
        <v>19.95</v>
      </c>
      <c r="G13257" s="8">
        <f t="shared" si="414"/>
        <v>39.9</v>
      </c>
      <c r="H13257" s="8">
        <f>VLOOKUP(C13257,Products!$A$2:$F$20,6,TRUE)</f>
        <v>7.4499999999999993</v>
      </c>
      <c r="I13257" s="8">
        <f t="shared" si="415"/>
        <v>14.899999999999999</v>
      </c>
      <c r="J13257" s="42">
        <f>VLOOKUP(B13257,Invoices!A:I,9,TRUE)</f>
        <v>2022</v>
      </c>
    </row>
    <row r="13258" spans="1:10" x14ac:dyDescent="0.15">
      <c r="A13258" t="s">
        <v>16618</v>
      </c>
      <c r="B13258" t="s">
        <v>2719</v>
      </c>
      <c r="C13258" t="s">
        <v>100</v>
      </c>
      <c r="D13258" t="s">
        <v>78</v>
      </c>
      <c r="E13258">
        <v>1</v>
      </c>
      <c r="F13258" s="8">
        <f>VLOOKUP(C13258,Products!$A$2:$E$20,5,TRUE)</f>
        <v>49.95</v>
      </c>
      <c r="G13258" s="8">
        <f t="shared" si="414"/>
        <v>49.95</v>
      </c>
      <c r="H13258" s="8">
        <f>VLOOKUP(C13258,Products!$A$2:$F$20,6,TRUE)</f>
        <v>19.950000000000003</v>
      </c>
      <c r="I13258" s="8">
        <f t="shared" si="415"/>
        <v>19.950000000000003</v>
      </c>
      <c r="J13258" s="42">
        <f>VLOOKUP(B13258,Invoices!A:I,9,TRUE)</f>
        <v>2022</v>
      </c>
    </row>
    <row r="13259" spans="1:10" x14ac:dyDescent="0.15">
      <c r="A13259" t="s">
        <v>16619</v>
      </c>
      <c r="B13259" t="s">
        <v>2719</v>
      </c>
      <c r="C13259" t="s">
        <v>97</v>
      </c>
      <c r="D13259" t="s">
        <v>74</v>
      </c>
      <c r="E13259">
        <v>7</v>
      </c>
      <c r="F13259" s="8">
        <f>VLOOKUP(C13259,Products!$A$2:$E$20,5,TRUE)</f>
        <v>1.5</v>
      </c>
      <c r="G13259" s="8">
        <f t="shared" si="414"/>
        <v>10.5</v>
      </c>
      <c r="H13259" s="8">
        <f>VLOOKUP(C13259,Products!$A$2:$F$20,6,TRUE)</f>
        <v>0.5</v>
      </c>
      <c r="I13259" s="8">
        <f t="shared" si="415"/>
        <v>3.5</v>
      </c>
      <c r="J13259" s="42">
        <f>VLOOKUP(B13259,Invoices!A:I,9,TRUE)</f>
        <v>2022</v>
      </c>
    </row>
    <row r="13260" spans="1:10" x14ac:dyDescent="0.15">
      <c r="A13260" t="s">
        <v>16620</v>
      </c>
      <c r="B13260" t="s">
        <v>2719</v>
      </c>
      <c r="C13260" t="s">
        <v>96</v>
      </c>
      <c r="D13260" t="s">
        <v>75</v>
      </c>
      <c r="E13260">
        <v>5</v>
      </c>
      <c r="F13260" s="8">
        <f>VLOOKUP(C13260,Products!$A$2:$E$20,5,TRUE)</f>
        <v>79.95</v>
      </c>
      <c r="G13260" s="8">
        <f t="shared" si="414"/>
        <v>399.75</v>
      </c>
      <c r="H13260" s="8">
        <f>VLOOKUP(C13260,Products!$A$2:$F$20,6,TRUE)</f>
        <v>27.950000000000003</v>
      </c>
      <c r="I13260" s="8">
        <f t="shared" si="415"/>
        <v>139.75</v>
      </c>
      <c r="J13260" s="42">
        <f>VLOOKUP(B13260,Invoices!A:I,9,TRUE)</f>
        <v>2022</v>
      </c>
    </row>
    <row r="13261" spans="1:10" x14ac:dyDescent="0.15">
      <c r="A13261" t="s">
        <v>16621</v>
      </c>
      <c r="B13261" t="s">
        <v>2719</v>
      </c>
      <c r="C13261" t="s">
        <v>88</v>
      </c>
      <c r="D13261" t="s">
        <v>85</v>
      </c>
      <c r="E13261">
        <v>3</v>
      </c>
      <c r="F13261" s="8">
        <f>VLOOKUP(C13261,Products!$A$2:$E$20,5,TRUE)</f>
        <v>8.9499999999999993</v>
      </c>
      <c r="G13261" s="8">
        <f t="shared" si="414"/>
        <v>26.849999999999998</v>
      </c>
      <c r="H13261" s="8">
        <f>VLOOKUP(C13261,Products!$A$2:$F$20,6,TRUE)</f>
        <v>5.6999999999999993</v>
      </c>
      <c r="I13261" s="8">
        <f t="shared" si="415"/>
        <v>17.099999999999998</v>
      </c>
      <c r="J13261" s="42">
        <f>VLOOKUP(B13261,Invoices!A:I,9,TRUE)</f>
        <v>2022</v>
      </c>
    </row>
    <row r="13262" spans="1:10" x14ac:dyDescent="0.15">
      <c r="A13262" t="s">
        <v>16622</v>
      </c>
      <c r="B13262" t="s">
        <v>2719</v>
      </c>
      <c r="C13262" t="s">
        <v>104</v>
      </c>
      <c r="D13262" t="s">
        <v>71</v>
      </c>
      <c r="E13262">
        <v>7</v>
      </c>
      <c r="F13262" s="8">
        <f>VLOOKUP(C13262,Products!$A$2:$E$20,5,TRUE)</f>
        <v>2.95</v>
      </c>
      <c r="G13262" s="8">
        <f t="shared" si="414"/>
        <v>20.650000000000002</v>
      </c>
      <c r="H13262" s="8">
        <f>VLOOKUP(C13262,Products!$A$2:$F$20,6,TRUE)</f>
        <v>1.1500000000000001</v>
      </c>
      <c r="I13262" s="8">
        <f t="shared" si="415"/>
        <v>8.0500000000000007</v>
      </c>
      <c r="J13262" s="42">
        <f>VLOOKUP(B13262,Invoices!A:I,9,TRUE)</f>
        <v>2022</v>
      </c>
    </row>
    <row r="13263" spans="1:10" x14ac:dyDescent="0.15">
      <c r="A13263" t="s">
        <v>16623</v>
      </c>
      <c r="B13263" t="s">
        <v>2719</v>
      </c>
      <c r="C13263" t="s">
        <v>93</v>
      </c>
      <c r="D13263" t="s">
        <v>76</v>
      </c>
      <c r="E13263">
        <v>4</v>
      </c>
      <c r="F13263" s="8">
        <f>VLOOKUP(C13263,Products!$A$2:$E$20,5,TRUE)</f>
        <v>9.9499999999999993</v>
      </c>
      <c r="G13263" s="8">
        <f t="shared" si="414"/>
        <v>39.799999999999997</v>
      </c>
      <c r="H13263" s="8">
        <f>VLOOKUP(C13263,Products!$A$2:$F$20,6,TRUE)</f>
        <v>1.9499999999999993</v>
      </c>
      <c r="I13263" s="8">
        <f t="shared" si="415"/>
        <v>7.7999999999999972</v>
      </c>
      <c r="J13263" s="42">
        <f>VLOOKUP(B13263,Invoices!A:I,9,TRUE)</f>
        <v>2022</v>
      </c>
    </row>
    <row r="13264" spans="1:10" x14ac:dyDescent="0.15">
      <c r="A13264" t="s">
        <v>16624</v>
      </c>
      <c r="B13264" t="s">
        <v>2719</v>
      </c>
      <c r="C13264" t="s">
        <v>94</v>
      </c>
      <c r="D13264" t="s">
        <v>86</v>
      </c>
      <c r="E13264">
        <v>2</v>
      </c>
      <c r="F13264" s="8">
        <f>VLOOKUP(C13264,Products!$A$2:$E$20,5,TRUE)</f>
        <v>3.5</v>
      </c>
      <c r="G13264" s="8">
        <f t="shared" si="414"/>
        <v>7</v>
      </c>
      <c r="H13264" s="8">
        <f>VLOOKUP(C13264,Products!$A$2:$F$20,6,TRUE)</f>
        <v>0.54999999999999982</v>
      </c>
      <c r="I13264" s="8">
        <f t="shared" si="415"/>
        <v>1.0999999999999996</v>
      </c>
      <c r="J13264" s="42">
        <f>VLOOKUP(B13264,Invoices!A:I,9,TRUE)</f>
        <v>2022</v>
      </c>
    </row>
    <row r="13265" spans="1:10" x14ac:dyDescent="0.15">
      <c r="A13265" t="s">
        <v>16625</v>
      </c>
      <c r="B13265" t="s">
        <v>2719</v>
      </c>
      <c r="C13265" t="s">
        <v>98</v>
      </c>
      <c r="D13265" t="s">
        <v>79</v>
      </c>
      <c r="E13265">
        <v>10</v>
      </c>
      <c r="F13265" s="8">
        <f>VLOOKUP(C13265,Products!$A$2:$E$20,5,TRUE)</f>
        <v>14.95</v>
      </c>
      <c r="G13265" s="8">
        <f t="shared" si="414"/>
        <v>149.5</v>
      </c>
      <c r="H13265" s="8">
        <f>VLOOKUP(C13265,Products!$A$2:$F$20,6,TRUE)</f>
        <v>3.0499999999999989</v>
      </c>
      <c r="I13265" s="8">
        <f t="shared" si="415"/>
        <v>30.499999999999989</v>
      </c>
      <c r="J13265" s="42">
        <f>VLOOKUP(B13265,Invoices!A:I,9,TRUE)</f>
        <v>2022</v>
      </c>
    </row>
    <row r="13266" spans="1:10" x14ac:dyDescent="0.15">
      <c r="A13266" t="s">
        <v>16626</v>
      </c>
      <c r="B13266" t="s">
        <v>2719</v>
      </c>
      <c r="C13266" t="s">
        <v>103</v>
      </c>
      <c r="D13266" t="s">
        <v>77</v>
      </c>
      <c r="E13266">
        <v>5</v>
      </c>
      <c r="F13266" s="8">
        <f>VLOOKUP(C13266,Products!$A$2:$E$20,5,TRUE)</f>
        <v>8.9499999999999993</v>
      </c>
      <c r="G13266" s="8">
        <f t="shared" si="414"/>
        <v>44.75</v>
      </c>
      <c r="H13266" s="8">
        <f>VLOOKUP(C13266,Products!$A$2:$F$20,6,TRUE)</f>
        <v>3.1999999999999993</v>
      </c>
      <c r="I13266" s="8">
        <f t="shared" si="415"/>
        <v>15.999999999999996</v>
      </c>
      <c r="J13266" s="42">
        <f>VLOOKUP(B13266,Invoices!A:I,9,TRUE)</f>
        <v>2022</v>
      </c>
    </row>
    <row r="13267" spans="1:10" x14ac:dyDescent="0.15">
      <c r="A13267" t="s">
        <v>16627</v>
      </c>
      <c r="B13267" t="s">
        <v>2719</v>
      </c>
      <c r="C13267" t="s">
        <v>102</v>
      </c>
      <c r="D13267" t="s">
        <v>83</v>
      </c>
      <c r="E13267">
        <v>20</v>
      </c>
      <c r="F13267" s="8">
        <f>VLOOKUP(C13267,Products!$A$2:$E$20,5,TRUE)</f>
        <v>29.95</v>
      </c>
      <c r="G13267" s="8">
        <f t="shared" si="414"/>
        <v>599</v>
      </c>
      <c r="H13267" s="8">
        <f>VLOOKUP(C13267,Products!$A$2:$F$20,6,TRUE)</f>
        <v>15</v>
      </c>
      <c r="I13267" s="8">
        <f t="shared" si="415"/>
        <v>300</v>
      </c>
      <c r="J13267" s="42">
        <f>VLOOKUP(B13267,Invoices!A:I,9,TRUE)</f>
        <v>2022</v>
      </c>
    </row>
    <row r="13268" spans="1:10" x14ac:dyDescent="0.15">
      <c r="A13268" t="s">
        <v>16628</v>
      </c>
      <c r="B13268" t="s">
        <v>2720</v>
      </c>
      <c r="C13268" t="s">
        <v>100</v>
      </c>
      <c r="D13268" t="s">
        <v>78</v>
      </c>
      <c r="E13268">
        <v>2</v>
      </c>
      <c r="F13268" s="8">
        <f>VLOOKUP(C13268,Products!$A$2:$E$20,5,TRUE)</f>
        <v>49.95</v>
      </c>
      <c r="G13268" s="8">
        <f t="shared" si="414"/>
        <v>99.9</v>
      </c>
      <c r="H13268" s="8">
        <f>VLOOKUP(C13268,Products!$A$2:$F$20,6,TRUE)</f>
        <v>19.950000000000003</v>
      </c>
      <c r="I13268" s="8">
        <f t="shared" si="415"/>
        <v>39.900000000000006</v>
      </c>
      <c r="J13268" s="42">
        <f>VLOOKUP(B13268,Invoices!A:I,9,TRUE)</f>
        <v>2022</v>
      </c>
    </row>
    <row r="13269" spans="1:10" x14ac:dyDescent="0.15">
      <c r="A13269" t="s">
        <v>16629</v>
      </c>
      <c r="B13269" t="s">
        <v>2720</v>
      </c>
      <c r="C13269" t="s">
        <v>90</v>
      </c>
      <c r="D13269" t="s">
        <v>72</v>
      </c>
      <c r="E13269">
        <v>2</v>
      </c>
      <c r="F13269" s="8">
        <f>VLOOKUP(C13269,Products!$A$2:$E$20,5,TRUE)</f>
        <v>8.9499999999999993</v>
      </c>
      <c r="G13269" s="8">
        <f t="shared" si="414"/>
        <v>17.899999999999999</v>
      </c>
      <c r="H13269" s="8">
        <f>VLOOKUP(C13269,Products!$A$2:$F$20,6,TRUE)</f>
        <v>5.6999999999999993</v>
      </c>
      <c r="I13269" s="8">
        <f t="shared" si="415"/>
        <v>11.399999999999999</v>
      </c>
      <c r="J13269" s="42">
        <f>VLOOKUP(B13269,Invoices!A:I,9,TRUE)</f>
        <v>2022</v>
      </c>
    </row>
    <row r="13270" spans="1:10" x14ac:dyDescent="0.15">
      <c r="A13270" t="s">
        <v>16630</v>
      </c>
      <c r="B13270" t="s">
        <v>2721</v>
      </c>
      <c r="C13270" t="s">
        <v>90</v>
      </c>
      <c r="D13270" t="s">
        <v>72</v>
      </c>
      <c r="E13270">
        <v>25</v>
      </c>
      <c r="F13270" s="8">
        <f>VLOOKUP(C13270,Products!$A$2:$E$20,5,TRUE)</f>
        <v>8.9499999999999993</v>
      </c>
      <c r="G13270" s="8">
        <f t="shared" si="414"/>
        <v>223.74999999999997</v>
      </c>
      <c r="H13270" s="8">
        <f>VLOOKUP(C13270,Products!$A$2:$F$20,6,TRUE)</f>
        <v>5.6999999999999993</v>
      </c>
      <c r="I13270" s="8">
        <f t="shared" si="415"/>
        <v>142.49999999999997</v>
      </c>
      <c r="J13270" s="42">
        <f>VLOOKUP(B13270,Invoices!A:I,9,TRUE)</f>
        <v>2022</v>
      </c>
    </row>
    <row r="13271" spans="1:10" x14ac:dyDescent="0.15">
      <c r="A13271" t="s">
        <v>16631</v>
      </c>
      <c r="B13271" t="s">
        <v>2722</v>
      </c>
      <c r="C13271" t="s">
        <v>104</v>
      </c>
      <c r="D13271" t="s">
        <v>71</v>
      </c>
      <c r="E13271">
        <v>2</v>
      </c>
      <c r="F13271" s="8">
        <f>VLOOKUP(C13271,Products!$A$2:$E$20,5,TRUE)</f>
        <v>2.95</v>
      </c>
      <c r="G13271" s="8">
        <f t="shared" si="414"/>
        <v>5.9</v>
      </c>
      <c r="H13271" s="8">
        <f>VLOOKUP(C13271,Products!$A$2:$F$20,6,TRUE)</f>
        <v>1.1500000000000001</v>
      </c>
      <c r="I13271" s="8">
        <f t="shared" si="415"/>
        <v>2.3000000000000003</v>
      </c>
      <c r="J13271" s="42">
        <f>VLOOKUP(B13271,Invoices!A:I,9,TRUE)</f>
        <v>2022</v>
      </c>
    </row>
    <row r="13272" spans="1:10" x14ac:dyDescent="0.15">
      <c r="A13272" t="s">
        <v>16632</v>
      </c>
      <c r="B13272" t="s">
        <v>2722</v>
      </c>
      <c r="C13272" t="s">
        <v>95</v>
      </c>
      <c r="D13272" t="s">
        <v>73</v>
      </c>
      <c r="E13272">
        <v>20</v>
      </c>
      <c r="F13272" s="8">
        <f>VLOOKUP(C13272,Products!$A$2:$E$20,5,TRUE)</f>
        <v>12.95</v>
      </c>
      <c r="G13272" s="8">
        <f t="shared" si="414"/>
        <v>259</v>
      </c>
      <c r="H13272" s="8">
        <f>VLOOKUP(C13272,Products!$A$2:$F$20,6,TRUE)</f>
        <v>4.1999999999999993</v>
      </c>
      <c r="I13272" s="8">
        <f t="shared" si="415"/>
        <v>83.999999999999986</v>
      </c>
      <c r="J13272" s="42">
        <f>VLOOKUP(B13272,Invoices!A:I,9,TRUE)</f>
        <v>2022</v>
      </c>
    </row>
    <row r="13273" spans="1:10" x14ac:dyDescent="0.15">
      <c r="A13273" t="s">
        <v>16633</v>
      </c>
      <c r="B13273" t="s">
        <v>2722</v>
      </c>
      <c r="C13273" t="s">
        <v>87</v>
      </c>
      <c r="D13273" t="s">
        <v>68</v>
      </c>
      <c r="E13273">
        <v>4</v>
      </c>
      <c r="F13273" s="8">
        <f>VLOOKUP(C13273,Products!$A$2:$E$20,5,TRUE)</f>
        <v>19.95</v>
      </c>
      <c r="G13273" s="8">
        <f t="shared" si="414"/>
        <v>79.8</v>
      </c>
      <c r="H13273" s="8">
        <f>VLOOKUP(C13273,Products!$A$2:$F$20,6,TRUE)</f>
        <v>7.4499999999999993</v>
      </c>
      <c r="I13273" s="8">
        <f t="shared" si="415"/>
        <v>29.799999999999997</v>
      </c>
      <c r="J13273" s="42">
        <f>VLOOKUP(B13273,Invoices!A:I,9,TRUE)</f>
        <v>2022</v>
      </c>
    </row>
    <row r="13274" spans="1:10" x14ac:dyDescent="0.15">
      <c r="A13274" t="s">
        <v>16634</v>
      </c>
      <c r="B13274" t="s">
        <v>2722</v>
      </c>
      <c r="C13274" t="s">
        <v>90</v>
      </c>
      <c r="D13274" t="s">
        <v>72</v>
      </c>
      <c r="E13274">
        <v>3</v>
      </c>
      <c r="F13274" s="8">
        <f>VLOOKUP(C13274,Products!$A$2:$E$20,5,TRUE)</f>
        <v>8.9499999999999993</v>
      </c>
      <c r="G13274" s="8">
        <f t="shared" si="414"/>
        <v>26.849999999999998</v>
      </c>
      <c r="H13274" s="8">
        <f>VLOOKUP(C13274,Products!$A$2:$F$20,6,TRUE)</f>
        <v>5.6999999999999993</v>
      </c>
      <c r="I13274" s="8">
        <f t="shared" si="415"/>
        <v>17.099999999999998</v>
      </c>
      <c r="J13274" s="42">
        <f>VLOOKUP(B13274,Invoices!A:I,9,TRUE)</f>
        <v>2022</v>
      </c>
    </row>
    <row r="13275" spans="1:10" x14ac:dyDescent="0.15">
      <c r="A13275" t="s">
        <v>16635</v>
      </c>
      <c r="B13275" t="s">
        <v>2722</v>
      </c>
      <c r="C13275" t="s">
        <v>93</v>
      </c>
      <c r="D13275" t="s">
        <v>76</v>
      </c>
      <c r="E13275">
        <v>6</v>
      </c>
      <c r="F13275" s="8">
        <f>VLOOKUP(C13275,Products!$A$2:$E$20,5,TRUE)</f>
        <v>9.9499999999999993</v>
      </c>
      <c r="G13275" s="8">
        <f t="shared" si="414"/>
        <v>59.699999999999996</v>
      </c>
      <c r="H13275" s="8">
        <f>VLOOKUP(C13275,Products!$A$2:$F$20,6,TRUE)</f>
        <v>1.9499999999999993</v>
      </c>
      <c r="I13275" s="8">
        <f t="shared" si="415"/>
        <v>11.699999999999996</v>
      </c>
      <c r="J13275" s="42">
        <f>VLOOKUP(B13275,Invoices!A:I,9,TRUE)</f>
        <v>2022</v>
      </c>
    </row>
    <row r="13276" spans="1:10" x14ac:dyDescent="0.15">
      <c r="A13276" t="s">
        <v>16636</v>
      </c>
      <c r="B13276" t="s">
        <v>2722</v>
      </c>
      <c r="C13276" t="s">
        <v>96</v>
      </c>
      <c r="D13276" t="s">
        <v>75</v>
      </c>
      <c r="E13276">
        <v>1</v>
      </c>
      <c r="F13276" s="8">
        <f>VLOOKUP(C13276,Products!$A$2:$E$20,5,TRUE)</f>
        <v>79.95</v>
      </c>
      <c r="G13276" s="8">
        <f t="shared" si="414"/>
        <v>79.95</v>
      </c>
      <c r="H13276" s="8">
        <f>VLOOKUP(C13276,Products!$A$2:$F$20,6,TRUE)</f>
        <v>27.950000000000003</v>
      </c>
      <c r="I13276" s="8">
        <f t="shared" si="415"/>
        <v>27.950000000000003</v>
      </c>
      <c r="J13276" s="42">
        <f>VLOOKUP(B13276,Invoices!A:I,9,TRUE)</f>
        <v>2022</v>
      </c>
    </row>
    <row r="13277" spans="1:10" x14ac:dyDescent="0.15">
      <c r="A13277" t="s">
        <v>16637</v>
      </c>
      <c r="B13277" t="s">
        <v>2722</v>
      </c>
      <c r="C13277" t="s">
        <v>100</v>
      </c>
      <c r="D13277" t="s">
        <v>78</v>
      </c>
      <c r="E13277">
        <v>1</v>
      </c>
      <c r="F13277" s="8">
        <f>VLOOKUP(C13277,Products!$A$2:$E$20,5,TRUE)</f>
        <v>49.95</v>
      </c>
      <c r="G13277" s="8">
        <f t="shared" si="414"/>
        <v>49.95</v>
      </c>
      <c r="H13277" s="8">
        <f>VLOOKUP(C13277,Products!$A$2:$F$20,6,TRUE)</f>
        <v>19.950000000000003</v>
      </c>
      <c r="I13277" s="8">
        <f t="shared" si="415"/>
        <v>19.950000000000003</v>
      </c>
      <c r="J13277" s="42">
        <f>VLOOKUP(B13277,Invoices!A:I,9,TRUE)</f>
        <v>2022</v>
      </c>
    </row>
    <row r="13278" spans="1:10" x14ac:dyDescent="0.15">
      <c r="A13278" t="s">
        <v>16638</v>
      </c>
      <c r="B13278" t="s">
        <v>2722</v>
      </c>
      <c r="C13278" t="s">
        <v>99</v>
      </c>
      <c r="D13278" t="s">
        <v>84</v>
      </c>
      <c r="E13278">
        <v>1</v>
      </c>
      <c r="F13278" s="8">
        <f>VLOOKUP(C13278,Products!$A$2:$E$20,5,TRUE)</f>
        <v>3.5</v>
      </c>
      <c r="G13278" s="8">
        <f t="shared" si="414"/>
        <v>3.5</v>
      </c>
      <c r="H13278" s="8">
        <f>VLOOKUP(C13278,Products!$A$2:$F$20,6,TRUE)</f>
        <v>0.54999999999999982</v>
      </c>
      <c r="I13278" s="8">
        <f t="shared" si="415"/>
        <v>0.54999999999999982</v>
      </c>
      <c r="J13278" s="42">
        <f>VLOOKUP(B13278,Invoices!A:I,9,TRUE)</f>
        <v>2022</v>
      </c>
    </row>
    <row r="13279" spans="1:10" x14ac:dyDescent="0.15">
      <c r="A13279" t="s">
        <v>16639</v>
      </c>
      <c r="B13279" t="s">
        <v>2722</v>
      </c>
      <c r="C13279" t="s">
        <v>101</v>
      </c>
      <c r="D13279" t="s">
        <v>69</v>
      </c>
      <c r="E13279">
        <v>4</v>
      </c>
      <c r="F13279" s="8">
        <f>VLOOKUP(C13279,Products!$A$2:$E$20,5,TRUE)</f>
        <v>129.94999999999999</v>
      </c>
      <c r="G13279" s="8">
        <f t="shared" si="414"/>
        <v>519.79999999999995</v>
      </c>
      <c r="H13279" s="8">
        <f>VLOOKUP(C13279,Products!$A$2:$F$20,6,TRUE)</f>
        <v>40.449999999999989</v>
      </c>
      <c r="I13279" s="8">
        <f t="shared" si="415"/>
        <v>161.79999999999995</v>
      </c>
      <c r="J13279" s="42">
        <f>VLOOKUP(B13279,Invoices!A:I,9,TRUE)</f>
        <v>2022</v>
      </c>
    </row>
    <row r="13280" spans="1:10" x14ac:dyDescent="0.15">
      <c r="A13280" t="s">
        <v>16640</v>
      </c>
      <c r="B13280" t="s">
        <v>2722</v>
      </c>
      <c r="C13280" t="s">
        <v>103</v>
      </c>
      <c r="D13280" t="s">
        <v>77</v>
      </c>
      <c r="E13280">
        <v>10</v>
      </c>
      <c r="F13280" s="8">
        <f>VLOOKUP(C13280,Products!$A$2:$E$20,5,TRUE)</f>
        <v>8.9499999999999993</v>
      </c>
      <c r="G13280" s="8">
        <f t="shared" si="414"/>
        <v>89.5</v>
      </c>
      <c r="H13280" s="8">
        <f>VLOOKUP(C13280,Products!$A$2:$F$20,6,TRUE)</f>
        <v>3.1999999999999993</v>
      </c>
      <c r="I13280" s="8">
        <f t="shared" si="415"/>
        <v>31.999999999999993</v>
      </c>
      <c r="J13280" s="42">
        <f>VLOOKUP(B13280,Invoices!A:I,9,TRUE)</f>
        <v>2022</v>
      </c>
    </row>
    <row r="13281" spans="1:10" x14ac:dyDescent="0.15">
      <c r="A13281" t="s">
        <v>16641</v>
      </c>
      <c r="B13281" t="s">
        <v>2722</v>
      </c>
      <c r="C13281" t="s">
        <v>88</v>
      </c>
      <c r="D13281" t="s">
        <v>85</v>
      </c>
      <c r="E13281">
        <v>24</v>
      </c>
      <c r="F13281" s="8">
        <f>VLOOKUP(C13281,Products!$A$2:$E$20,5,TRUE)</f>
        <v>8.9499999999999993</v>
      </c>
      <c r="G13281" s="8">
        <f t="shared" si="414"/>
        <v>214.79999999999998</v>
      </c>
      <c r="H13281" s="8">
        <f>VLOOKUP(C13281,Products!$A$2:$F$20,6,TRUE)</f>
        <v>5.6999999999999993</v>
      </c>
      <c r="I13281" s="8">
        <f t="shared" si="415"/>
        <v>136.79999999999998</v>
      </c>
      <c r="J13281" s="42">
        <f>VLOOKUP(B13281,Invoices!A:I,9,TRUE)</f>
        <v>2022</v>
      </c>
    </row>
    <row r="13282" spans="1:10" x14ac:dyDescent="0.15">
      <c r="A13282" t="s">
        <v>16642</v>
      </c>
      <c r="B13282" t="s">
        <v>2722</v>
      </c>
      <c r="C13282" t="s">
        <v>91</v>
      </c>
      <c r="D13282" t="s">
        <v>70</v>
      </c>
      <c r="E13282">
        <v>1</v>
      </c>
      <c r="F13282" s="8">
        <f>VLOOKUP(C13282,Products!$A$2:$E$20,5,TRUE)</f>
        <v>49.95</v>
      </c>
      <c r="G13282" s="8">
        <f t="shared" si="414"/>
        <v>49.95</v>
      </c>
      <c r="H13282" s="8">
        <f>VLOOKUP(C13282,Products!$A$2:$F$20,6,TRUE)</f>
        <v>21.200000000000003</v>
      </c>
      <c r="I13282" s="8">
        <f t="shared" si="415"/>
        <v>21.200000000000003</v>
      </c>
      <c r="J13282" s="42">
        <f>VLOOKUP(B13282,Invoices!A:I,9,TRUE)</f>
        <v>2022</v>
      </c>
    </row>
    <row r="13283" spans="1:10" x14ac:dyDescent="0.15">
      <c r="A13283" t="s">
        <v>16643</v>
      </c>
      <c r="B13283" t="s">
        <v>2722</v>
      </c>
      <c r="C13283" t="s">
        <v>94</v>
      </c>
      <c r="D13283" t="s">
        <v>86</v>
      </c>
      <c r="E13283">
        <v>3</v>
      </c>
      <c r="F13283" s="8">
        <f>VLOOKUP(C13283,Products!$A$2:$E$20,5,TRUE)</f>
        <v>3.5</v>
      </c>
      <c r="G13283" s="8">
        <f t="shared" si="414"/>
        <v>10.5</v>
      </c>
      <c r="H13283" s="8">
        <f>VLOOKUP(C13283,Products!$A$2:$F$20,6,TRUE)</f>
        <v>0.54999999999999982</v>
      </c>
      <c r="I13283" s="8">
        <f t="shared" si="415"/>
        <v>1.6499999999999995</v>
      </c>
      <c r="J13283" s="42">
        <f>VLOOKUP(B13283,Invoices!A:I,9,TRUE)</f>
        <v>2022</v>
      </c>
    </row>
    <row r="13284" spans="1:10" x14ac:dyDescent="0.15">
      <c r="A13284" t="s">
        <v>16644</v>
      </c>
      <c r="B13284" t="s">
        <v>2722</v>
      </c>
      <c r="C13284" t="s">
        <v>105</v>
      </c>
      <c r="D13284" t="s">
        <v>81</v>
      </c>
      <c r="E13284">
        <v>2</v>
      </c>
      <c r="F13284" s="8">
        <f>VLOOKUP(C13284,Products!$A$2:$E$20,5,TRUE)</f>
        <v>8.9499999999999993</v>
      </c>
      <c r="G13284" s="8">
        <f t="shared" si="414"/>
        <v>17.899999999999999</v>
      </c>
      <c r="H13284" s="8">
        <f>VLOOKUP(C13284,Products!$A$2:$F$20,6,TRUE)</f>
        <v>3.1999999999999993</v>
      </c>
      <c r="I13284" s="8">
        <f t="shared" si="415"/>
        <v>6.3999999999999986</v>
      </c>
      <c r="J13284" s="42">
        <f>VLOOKUP(B13284,Invoices!A:I,9,TRUE)</f>
        <v>2022</v>
      </c>
    </row>
    <row r="13285" spans="1:10" x14ac:dyDescent="0.15">
      <c r="A13285" t="s">
        <v>16645</v>
      </c>
      <c r="B13285" t="s">
        <v>2723</v>
      </c>
      <c r="C13285" t="s">
        <v>100</v>
      </c>
      <c r="D13285" t="s">
        <v>78</v>
      </c>
      <c r="E13285">
        <v>6</v>
      </c>
      <c r="F13285" s="8">
        <f>VLOOKUP(C13285,Products!$A$2:$E$20,5,TRUE)</f>
        <v>49.95</v>
      </c>
      <c r="G13285" s="8">
        <f t="shared" si="414"/>
        <v>299.70000000000005</v>
      </c>
      <c r="H13285" s="8">
        <f>VLOOKUP(C13285,Products!$A$2:$F$20,6,TRUE)</f>
        <v>19.950000000000003</v>
      </c>
      <c r="I13285" s="8">
        <f t="shared" si="415"/>
        <v>119.70000000000002</v>
      </c>
      <c r="J13285" s="42">
        <f>VLOOKUP(B13285,Invoices!A:I,9,TRUE)</f>
        <v>2022</v>
      </c>
    </row>
    <row r="13286" spans="1:10" x14ac:dyDescent="0.15">
      <c r="A13286" t="s">
        <v>16646</v>
      </c>
      <c r="B13286" t="s">
        <v>2724</v>
      </c>
      <c r="C13286" t="s">
        <v>96</v>
      </c>
      <c r="D13286" t="s">
        <v>75</v>
      </c>
      <c r="E13286">
        <v>5</v>
      </c>
      <c r="F13286" s="8">
        <f>VLOOKUP(C13286,Products!$A$2:$E$20,5,TRUE)</f>
        <v>79.95</v>
      </c>
      <c r="G13286" s="8">
        <f t="shared" si="414"/>
        <v>399.75</v>
      </c>
      <c r="H13286" s="8">
        <f>VLOOKUP(C13286,Products!$A$2:$F$20,6,TRUE)</f>
        <v>27.950000000000003</v>
      </c>
      <c r="I13286" s="8">
        <f t="shared" si="415"/>
        <v>139.75</v>
      </c>
      <c r="J13286" s="42">
        <f>VLOOKUP(B13286,Invoices!A:I,9,TRUE)</f>
        <v>2022</v>
      </c>
    </row>
    <row r="13287" spans="1:10" x14ac:dyDescent="0.15">
      <c r="A13287" t="s">
        <v>16647</v>
      </c>
      <c r="B13287" t="s">
        <v>2724</v>
      </c>
      <c r="C13287" t="s">
        <v>99</v>
      </c>
      <c r="D13287" t="s">
        <v>84</v>
      </c>
      <c r="E13287">
        <v>1</v>
      </c>
      <c r="F13287" s="8">
        <f>VLOOKUP(C13287,Products!$A$2:$E$20,5,TRUE)</f>
        <v>3.5</v>
      </c>
      <c r="G13287" s="8">
        <f t="shared" si="414"/>
        <v>3.5</v>
      </c>
      <c r="H13287" s="8">
        <f>VLOOKUP(C13287,Products!$A$2:$F$20,6,TRUE)</f>
        <v>0.54999999999999982</v>
      </c>
      <c r="I13287" s="8">
        <f t="shared" si="415"/>
        <v>0.54999999999999982</v>
      </c>
      <c r="J13287" s="42">
        <f>VLOOKUP(B13287,Invoices!A:I,9,TRUE)</f>
        <v>2022</v>
      </c>
    </row>
    <row r="13288" spans="1:10" x14ac:dyDescent="0.15">
      <c r="A13288" t="s">
        <v>16648</v>
      </c>
      <c r="B13288" t="s">
        <v>2724</v>
      </c>
      <c r="C13288" t="s">
        <v>93</v>
      </c>
      <c r="D13288" t="s">
        <v>76</v>
      </c>
      <c r="E13288">
        <v>3</v>
      </c>
      <c r="F13288" s="8">
        <f>VLOOKUP(C13288,Products!$A$2:$E$20,5,TRUE)</f>
        <v>9.9499999999999993</v>
      </c>
      <c r="G13288" s="8">
        <f t="shared" si="414"/>
        <v>29.849999999999998</v>
      </c>
      <c r="H13288" s="8">
        <f>VLOOKUP(C13288,Products!$A$2:$F$20,6,TRUE)</f>
        <v>1.9499999999999993</v>
      </c>
      <c r="I13288" s="8">
        <f t="shared" si="415"/>
        <v>5.8499999999999979</v>
      </c>
      <c r="J13288" s="42">
        <f>VLOOKUP(B13288,Invoices!A:I,9,TRUE)</f>
        <v>2022</v>
      </c>
    </row>
    <row r="13289" spans="1:10" x14ac:dyDescent="0.15">
      <c r="A13289" t="s">
        <v>16649</v>
      </c>
      <c r="B13289" t="s">
        <v>2724</v>
      </c>
      <c r="C13289" t="s">
        <v>100</v>
      </c>
      <c r="D13289" t="s">
        <v>78</v>
      </c>
      <c r="E13289">
        <v>1</v>
      </c>
      <c r="F13289" s="8">
        <f>VLOOKUP(C13289,Products!$A$2:$E$20,5,TRUE)</f>
        <v>49.95</v>
      </c>
      <c r="G13289" s="8">
        <f t="shared" si="414"/>
        <v>49.95</v>
      </c>
      <c r="H13289" s="8">
        <f>VLOOKUP(C13289,Products!$A$2:$F$20,6,TRUE)</f>
        <v>19.950000000000003</v>
      </c>
      <c r="I13289" s="8">
        <f t="shared" si="415"/>
        <v>19.950000000000003</v>
      </c>
      <c r="J13289" s="42">
        <f>VLOOKUP(B13289,Invoices!A:I,9,TRUE)</f>
        <v>2022</v>
      </c>
    </row>
    <row r="13290" spans="1:10" x14ac:dyDescent="0.15">
      <c r="A13290" t="s">
        <v>16650</v>
      </c>
      <c r="B13290" t="s">
        <v>2725</v>
      </c>
      <c r="C13290" t="s">
        <v>90</v>
      </c>
      <c r="D13290" t="s">
        <v>72</v>
      </c>
      <c r="E13290">
        <v>5</v>
      </c>
      <c r="F13290" s="8">
        <f>VLOOKUP(C13290,Products!$A$2:$E$20,5,TRUE)</f>
        <v>8.9499999999999993</v>
      </c>
      <c r="G13290" s="8">
        <f t="shared" si="414"/>
        <v>44.75</v>
      </c>
      <c r="H13290" s="8">
        <f>VLOOKUP(C13290,Products!$A$2:$F$20,6,TRUE)</f>
        <v>5.6999999999999993</v>
      </c>
      <c r="I13290" s="8">
        <f t="shared" si="415"/>
        <v>28.499999999999996</v>
      </c>
      <c r="J13290" s="42">
        <f>VLOOKUP(B13290,Invoices!A:I,9,TRUE)</f>
        <v>2022</v>
      </c>
    </row>
    <row r="13291" spans="1:10" x14ac:dyDescent="0.15">
      <c r="A13291" t="s">
        <v>16651</v>
      </c>
      <c r="B13291" t="s">
        <v>2725</v>
      </c>
      <c r="C13291" t="s">
        <v>96</v>
      </c>
      <c r="D13291" t="s">
        <v>75</v>
      </c>
      <c r="E13291">
        <v>1</v>
      </c>
      <c r="F13291" s="8">
        <f>VLOOKUP(C13291,Products!$A$2:$E$20,5,TRUE)</f>
        <v>79.95</v>
      </c>
      <c r="G13291" s="8">
        <f t="shared" si="414"/>
        <v>79.95</v>
      </c>
      <c r="H13291" s="8">
        <f>VLOOKUP(C13291,Products!$A$2:$F$20,6,TRUE)</f>
        <v>27.950000000000003</v>
      </c>
      <c r="I13291" s="8">
        <f t="shared" si="415"/>
        <v>27.950000000000003</v>
      </c>
      <c r="J13291" s="42">
        <f>VLOOKUP(B13291,Invoices!A:I,9,TRUE)</f>
        <v>2022</v>
      </c>
    </row>
    <row r="13292" spans="1:10" x14ac:dyDescent="0.15">
      <c r="A13292" t="s">
        <v>16652</v>
      </c>
      <c r="B13292" t="s">
        <v>2725</v>
      </c>
      <c r="C13292" t="s">
        <v>93</v>
      </c>
      <c r="D13292" t="s">
        <v>76</v>
      </c>
      <c r="E13292">
        <v>6</v>
      </c>
      <c r="F13292" s="8">
        <f>VLOOKUP(C13292,Products!$A$2:$E$20,5,TRUE)</f>
        <v>9.9499999999999993</v>
      </c>
      <c r="G13292" s="8">
        <f t="shared" si="414"/>
        <v>59.699999999999996</v>
      </c>
      <c r="H13292" s="8">
        <f>VLOOKUP(C13292,Products!$A$2:$F$20,6,TRUE)</f>
        <v>1.9499999999999993</v>
      </c>
      <c r="I13292" s="8">
        <f t="shared" si="415"/>
        <v>11.699999999999996</v>
      </c>
      <c r="J13292" s="42">
        <f>VLOOKUP(B13292,Invoices!A:I,9,TRUE)</f>
        <v>2022</v>
      </c>
    </row>
    <row r="13293" spans="1:10" x14ac:dyDescent="0.15">
      <c r="A13293" t="s">
        <v>16653</v>
      </c>
      <c r="B13293" t="s">
        <v>2725</v>
      </c>
      <c r="C13293" t="s">
        <v>102</v>
      </c>
      <c r="D13293" t="s">
        <v>83</v>
      </c>
      <c r="E13293">
        <v>24</v>
      </c>
      <c r="F13293" s="8">
        <f>VLOOKUP(C13293,Products!$A$2:$E$20,5,TRUE)</f>
        <v>29.95</v>
      </c>
      <c r="G13293" s="8">
        <f t="shared" si="414"/>
        <v>718.8</v>
      </c>
      <c r="H13293" s="8">
        <f>VLOOKUP(C13293,Products!$A$2:$F$20,6,TRUE)</f>
        <v>15</v>
      </c>
      <c r="I13293" s="8">
        <f t="shared" si="415"/>
        <v>360</v>
      </c>
      <c r="J13293" s="42">
        <f>VLOOKUP(B13293,Invoices!A:I,9,TRUE)</f>
        <v>2022</v>
      </c>
    </row>
    <row r="13294" spans="1:10" x14ac:dyDescent="0.15">
      <c r="A13294" t="s">
        <v>16654</v>
      </c>
      <c r="B13294" t="s">
        <v>2726</v>
      </c>
      <c r="C13294" t="s">
        <v>90</v>
      </c>
      <c r="D13294" t="s">
        <v>72</v>
      </c>
      <c r="E13294">
        <v>1</v>
      </c>
      <c r="F13294" s="8">
        <f>VLOOKUP(C13294,Products!$A$2:$E$20,5,TRUE)</f>
        <v>8.9499999999999993</v>
      </c>
      <c r="G13294" s="8">
        <f t="shared" si="414"/>
        <v>8.9499999999999993</v>
      </c>
      <c r="H13294" s="8">
        <f>VLOOKUP(C13294,Products!$A$2:$F$20,6,TRUE)</f>
        <v>5.6999999999999993</v>
      </c>
      <c r="I13294" s="8">
        <f t="shared" si="415"/>
        <v>5.6999999999999993</v>
      </c>
      <c r="J13294" s="42">
        <f>VLOOKUP(B13294,Invoices!A:I,9,TRUE)</f>
        <v>2022</v>
      </c>
    </row>
    <row r="13295" spans="1:10" x14ac:dyDescent="0.15">
      <c r="A13295" t="s">
        <v>16655</v>
      </c>
      <c r="B13295" t="s">
        <v>2726</v>
      </c>
      <c r="C13295" t="s">
        <v>105</v>
      </c>
      <c r="D13295" t="s">
        <v>81</v>
      </c>
      <c r="E13295">
        <v>1</v>
      </c>
      <c r="F13295" s="8">
        <f>VLOOKUP(C13295,Products!$A$2:$E$20,5,TRUE)</f>
        <v>8.9499999999999993</v>
      </c>
      <c r="G13295" s="8">
        <f t="shared" si="414"/>
        <v>8.9499999999999993</v>
      </c>
      <c r="H13295" s="8">
        <f>VLOOKUP(C13295,Products!$A$2:$F$20,6,TRUE)</f>
        <v>3.1999999999999993</v>
      </c>
      <c r="I13295" s="8">
        <f t="shared" si="415"/>
        <v>3.1999999999999993</v>
      </c>
      <c r="J13295" s="42">
        <f>VLOOKUP(B13295,Invoices!A:I,9,TRUE)</f>
        <v>2022</v>
      </c>
    </row>
    <row r="13296" spans="1:10" x14ac:dyDescent="0.15">
      <c r="A13296" t="s">
        <v>16656</v>
      </c>
      <c r="B13296" t="s">
        <v>2726</v>
      </c>
      <c r="C13296" t="s">
        <v>103</v>
      </c>
      <c r="D13296" t="s">
        <v>77</v>
      </c>
      <c r="E13296">
        <v>10</v>
      </c>
      <c r="F13296" s="8">
        <f>VLOOKUP(C13296,Products!$A$2:$E$20,5,TRUE)</f>
        <v>8.9499999999999993</v>
      </c>
      <c r="G13296" s="8">
        <f t="shared" si="414"/>
        <v>89.5</v>
      </c>
      <c r="H13296" s="8">
        <f>VLOOKUP(C13296,Products!$A$2:$F$20,6,TRUE)</f>
        <v>3.1999999999999993</v>
      </c>
      <c r="I13296" s="8">
        <f t="shared" si="415"/>
        <v>31.999999999999993</v>
      </c>
      <c r="J13296" s="42">
        <f>VLOOKUP(B13296,Invoices!A:I,9,TRUE)</f>
        <v>2022</v>
      </c>
    </row>
    <row r="13297" spans="1:10" x14ac:dyDescent="0.15">
      <c r="A13297" t="s">
        <v>16657</v>
      </c>
      <c r="B13297" t="s">
        <v>2726</v>
      </c>
      <c r="C13297" t="s">
        <v>95</v>
      </c>
      <c r="D13297" t="s">
        <v>73</v>
      </c>
      <c r="E13297">
        <v>25</v>
      </c>
      <c r="F13297" s="8">
        <f>VLOOKUP(C13297,Products!$A$2:$E$20,5,TRUE)</f>
        <v>12.95</v>
      </c>
      <c r="G13297" s="8">
        <f t="shared" si="414"/>
        <v>323.75</v>
      </c>
      <c r="H13297" s="8">
        <f>VLOOKUP(C13297,Products!$A$2:$F$20,6,TRUE)</f>
        <v>4.1999999999999993</v>
      </c>
      <c r="I13297" s="8">
        <f t="shared" si="415"/>
        <v>104.99999999999999</v>
      </c>
      <c r="J13297" s="42">
        <f>VLOOKUP(B13297,Invoices!A:I,9,TRUE)</f>
        <v>2022</v>
      </c>
    </row>
    <row r="13298" spans="1:10" x14ac:dyDescent="0.15">
      <c r="A13298" t="s">
        <v>16658</v>
      </c>
      <c r="B13298" t="s">
        <v>2726</v>
      </c>
      <c r="C13298" t="s">
        <v>100</v>
      </c>
      <c r="D13298" t="s">
        <v>78</v>
      </c>
      <c r="E13298">
        <v>7</v>
      </c>
      <c r="F13298" s="8">
        <f>VLOOKUP(C13298,Products!$A$2:$E$20,5,TRUE)</f>
        <v>49.95</v>
      </c>
      <c r="G13298" s="8">
        <f t="shared" si="414"/>
        <v>349.65000000000003</v>
      </c>
      <c r="H13298" s="8">
        <f>VLOOKUP(C13298,Products!$A$2:$F$20,6,TRUE)</f>
        <v>19.950000000000003</v>
      </c>
      <c r="I13298" s="8">
        <f t="shared" si="415"/>
        <v>139.65000000000003</v>
      </c>
      <c r="J13298" s="42">
        <f>VLOOKUP(B13298,Invoices!A:I,9,TRUE)</f>
        <v>2022</v>
      </c>
    </row>
    <row r="13299" spans="1:10" x14ac:dyDescent="0.15">
      <c r="A13299" t="s">
        <v>16659</v>
      </c>
      <c r="B13299" t="s">
        <v>2726</v>
      </c>
      <c r="C13299" t="s">
        <v>102</v>
      </c>
      <c r="D13299" t="s">
        <v>83</v>
      </c>
      <c r="E13299">
        <v>1</v>
      </c>
      <c r="F13299" s="8">
        <f>VLOOKUP(C13299,Products!$A$2:$E$20,5,TRUE)</f>
        <v>29.95</v>
      </c>
      <c r="G13299" s="8">
        <f t="shared" si="414"/>
        <v>29.95</v>
      </c>
      <c r="H13299" s="8">
        <f>VLOOKUP(C13299,Products!$A$2:$F$20,6,TRUE)</f>
        <v>15</v>
      </c>
      <c r="I13299" s="8">
        <f t="shared" si="415"/>
        <v>15</v>
      </c>
      <c r="J13299" s="42">
        <f>VLOOKUP(B13299,Invoices!A:I,9,TRUE)</f>
        <v>2022</v>
      </c>
    </row>
    <row r="13300" spans="1:10" x14ac:dyDescent="0.15">
      <c r="A13300" t="s">
        <v>16660</v>
      </c>
      <c r="B13300" t="s">
        <v>2726</v>
      </c>
      <c r="C13300" t="s">
        <v>88</v>
      </c>
      <c r="D13300" t="s">
        <v>85</v>
      </c>
      <c r="E13300">
        <v>1</v>
      </c>
      <c r="F13300" s="8">
        <f>VLOOKUP(C13300,Products!$A$2:$E$20,5,TRUE)</f>
        <v>8.9499999999999993</v>
      </c>
      <c r="G13300" s="8">
        <f t="shared" si="414"/>
        <v>8.9499999999999993</v>
      </c>
      <c r="H13300" s="8">
        <f>VLOOKUP(C13300,Products!$A$2:$F$20,6,TRUE)</f>
        <v>5.6999999999999993</v>
      </c>
      <c r="I13300" s="8">
        <f t="shared" si="415"/>
        <v>5.6999999999999993</v>
      </c>
      <c r="J13300" s="42">
        <f>VLOOKUP(B13300,Invoices!A:I,9,TRUE)</f>
        <v>2022</v>
      </c>
    </row>
    <row r="13301" spans="1:10" x14ac:dyDescent="0.15">
      <c r="A13301" t="s">
        <v>16661</v>
      </c>
      <c r="B13301" t="s">
        <v>2727</v>
      </c>
      <c r="C13301" t="s">
        <v>95</v>
      </c>
      <c r="D13301" t="s">
        <v>73</v>
      </c>
      <c r="E13301">
        <v>1</v>
      </c>
      <c r="F13301" s="8">
        <f>VLOOKUP(C13301,Products!$A$2:$E$20,5,TRUE)</f>
        <v>12.95</v>
      </c>
      <c r="G13301" s="8">
        <f t="shared" si="414"/>
        <v>12.95</v>
      </c>
      <c r="H13301" s="8">
        <f>VLOOKUP(C13301,Products!$A$2:$F$20,6,TRUE)</f>
        <v>4.1999999999999993</v>
      </c>
      <c r="I13301" s="8">
        <f t="shared" si="415"/>
        <v>4.1999999999999993</v>
      </c>
      <c r="J13301" s="42">
        <f>VLOOKUP(B13301,Invoices!A:I,9,TRUE)</f>
        <v>2022</v>
      </c>
    </row>
    <row r="13302" spans="1:10" x14ac:dyDescent="0.15">
      <c r="A13302" t="s">
        <v>16662</v>
      </c>
      <c r="B13302" t="s">
        <v>2727</v>
      </c>
      <c r="C13302" t="s">
        <v>101</v>
      </c>
      <c r="D13302" t="s">
        <v>69</v>
      </c>
      <c r="E13302">
        <v>1</v>
      </c>
      <c r="F13302" s="8">
        <f>VLOOKUP(C13302,Products!$A$2:$E$20,5,TRUE)</f>
        <v>129.94999999999999</v>
      </c>
      <c r="G13302" s="8">
        <f t="shared" si="414"/>
        <v>129.94999999999999</v>
      </c>
      <c r="H13302" s="8">
        <f>VLOOKUP(C13302,Products!$A$2:$F$20,6,TRUE)</f>
        <v>40.449999999999989</v>
      </c>
      <c r="I13302" s="8">
        <f t="shared" si="415"/>
        <v>40.449999999999989</v>
      </c>
      <c r="J13302" s="42">
        <f>VLOOKUP(B13302,Invoices!A:I,9,TRUE)</f>
        <v>2022</v>
      </c>
    </row>
    <row r="13303" spans="1:10" x14ac:dyDescent="0.15">
      <c r="A13303" t="s">
        <v>16663</v>
      </c>
      <c r="B13303" t="s">
        <v>2727</v>
      </c>
      <c r="C13303" t="s">
        <v>96</v>
      </c>
      <c r="D13303" t="s">
        <v>75</v>
      </c>
      <c r="E13303">
        <v>10</v>
      </c>
      <c r="F13303" s="8">
        <f>VLOOKUP(C13303,Products!$A$2:$E$20,5,TRUE)</f>
        <v>79.95</v>
      </c>
      <c r="G13303" s="8">
        <f t="shared" si="414"/>
        <v>799.5</v>
      </c>
      <c r="H13303" s="8">
        <f>VLOOKUP(C13303,Products!$A$2:$F$20,6,TRUE)</f>
        <v>27.950000000000003</v>
      </c>
      <c r="I13303" s="8">
        <f t="shared" si="415"/>
        <v>279.5</v>
      </c>
      <c r="J13303" s="42">
        <f>VLOOKUP(B13303,Invoices!A:I,9,TRUE)</f>
        <v>2022</v>
      </c>
    </row>
    <row r="13304" spans="1:10" x14ac:dyDescent="0.15">
      <c r="A13304" t="s">
        <v>16664</v>
      </c>
      <c r="B13304" t="s">
        <v>2728</v>
      </c>
      <c r="C13304" t="s">
        <v>90</v>
      </c>
      <c r="D13304" t="s">
        <v>72</v>
      </c>
      <c r="E13304">
        <v>1</v>
      </c>
      <c r="F13304" s="8">
        <f>VLOOKUP(C13304,Products!$A$2:$E$20,5,TRUE)</f>
        <v>8.9499999999999993</v>
      </c>
      <c r="G13304" s="8">
        <f t="shared" si="414"/>
        <v>8.9499999999999993</v>
      </c>
      <c r="H13304" s="8">
        <f>VLOOKUP(C13304,Products!$A$2:$F$20,6,TRUE)</f>
        <v>5.6999999999999993</v>
      </c>
      <c r="I13304" s="8">
        <f t="shared" si="415"/>
        <v>5.6999999999999993</v>
      </c>
      <c r="J13304" s="42">
        <f>VLOOKUP(B13304,Invoices!A:I,9,TRUE)</f>
        <v>2022</v>
      </c>
    </row>
    <row r="13305" spans="1:10" x14ac:dyDescent="0.15">
      <c r="A13305" t="s">
        <v>16665</v>
      </c>
      <c r="B13305" t="s">
        <v>2729</v>
      </c>
      <c r="C13305" t="s">
        <v>92</v>
      </c>
      <c r="D13305" t="s">
        <v>82</v>
      </c>
      <c r="E13305">
        <v>4</v>
      </c>
      <c r="F13305" s="8">
        <f>VLOOKUP(C13305,Products!$A$2:$E$20,5,TRUE)</f>
        <v>19.95</v>
      </c>
      <c r="G13305" s="8">
        <f t="shared" si="414"/>
        <v>79.8</v>
      </c>
      <c r="H13305" s="8">
        <f>VLOOKUP(C13305,Products!$A$2:$F$20,6,TRUE)</f>
        <v>7.4499999999999993</v>
      </c>
      <c r="I13305" s="8">
        <f t="shared" si="415"/>
        <v>29.799999999999997</v>
      </c>
      <c r="J13305" s="42">
        <f>VLOOKUP(B13305,Invoices!A:I,9,TRUE)</f>
        <v>2022</v>
      </c>
    </row>
    <row r="13306" spans="1:10" x14ac:dyDescent="0.15">
      <c r="A13306" t="s">
        <v>16666</v>
      </c>
      <c r="B13306" t="s">
        <v>2729</v>
      </c>
      <c r="C13306" t="s">
        <v>96</v>
      </c>
      <c r="D13306" t="s">
        <v>75</v>
      </c>
      <c r="E13306">
        <v>1</v>
      </c>
      <c r="F13306" s="8">
        <f>VLOOKUP(C13306,Products!$A$2:$E$20,5,TRUE)</f>
        <v>79.95</v>
      </c>
      <c r="G13306" s="8">
        <f t="shared" si="414"/>
        <v>79.95</v>
      </c>
      <c r="H13306" s="8">
        <f>VLOOKUP(C13306,Products!$A$2:$F$20,6,TRUE)</f>
        <v>27.950000000000003</v>
      </c>
      <c r="I13306" s="8">
        <f t="shared" si="415"/>
        <v>27.950000000000003</v>
      </c>
      <c r="J13306" s="42">
        <f>VLOOKUP(B13306,Invoices!A:I,9,TRUE)</f>
        <v>2022</v>
      </c>
    </row>
    <row r="13307" spans="1:10" x14ac:dyDescent="0.15">
      <c r="A13307" t="s">
        <v>16667</v>
      </c>
      <c r="B13307" t="s">
        <v>2729</v>
      </c>
      <c r="C13307" t="s">
        <v>99</v>
      </c>
      <c r="D13307" t="s">
        <v>84</v>
      </c>
      <c r="E13307">
        <v>2</v>
      </c>
      <c r="F13307" s="8">
        <f>VLOOKUP(C13307,Products!$A$2:$E$20,5,TRUE)</f>
        <v>3.5</v>
      </c>
      <c r="G13307" s="8">
        <f t="shared" si="414"/>
        <v>7</v>
      </c>
      <c r="H13307" s="8">
        <f>VLOOKUP(C13307,Products!$A$2:$F$20,6,TRUE)</f>
        <v>0.54999999999999982</v>
      </c>
      <c r="I13307" s="8">
        <f t="shared" si="415"/>
        <v>1.0999999999999996</v>
      </c>
      <c r="J13307" s="42">
        <f>VLOOKUP(B13307,Invoices!A:I,9,TRUE)</f>
        <v>2022</v>
      </c>
    </row>
    <row r="13308" spans="1:10" x14ac:dyDescent="0.15">
      <c r="A13308" t="s">
        <v>16668</v>
      </c>
      <c r="B13308" t="s">
        <v>2729</v>
      </c>
      <c r="C13308" t="s">
        <v>90</v>
      </c>
      <c r="D13308" t="s">
        <v>72</v>
      </c>
      <c r="E13308">
        <v>1</v>
      </c>
      <c r="F13308" s="8">
        <f>VLOOKUP(C13308,Products!$A$2:$E$20,5,TRUE)</f>
        <v>8.9499999999999993</v>
      </c>
      <c r="G13308" s="8">
        <f t="shared" si="414"/>
        <v>8.9499999999999993</v>
      </c>
      <c r="H13308" s="8">
        <f>VLOOKUP(C13308,Products!$A$2:$F$20,6,TRUE)</f>
        <v>5.6999999999999993</v>
      </c>
      <c r="I13308" s="8">
        <f t="shared" si="415"/>
        <v>5.6999999999999993</v>
      </c>
      <c r="J13308" s="42">
        <f>VLOOKUP(B13308,Invoices!A:I,9,TRUE)</f>
        <v>2022</v>
      </c>
    </row>
    <row r="13309" spans="1:10" x14ac:dyDescent="0.15">
      <c r="A13309" t="s">
        <v>16669</v>
      </c>
      <c r="B13309" t="s">
        <v>2729</v>
      </c>
      <c r="C13309" t="s">
        <v>104</v>
      </c>
      <c r="D13309" t="s">
        <v>71</v>
      </c>
      <c r="E13309">
        <v>1</v>
      </c>
      <c r="F13309" s="8">
        <f>VLOOKUP(C13309,Products!$A$2:$E$20,5,TRUE)</f>
        <v>2.95</v>
      </c>
      <c r="G13309" s="8">
        <f t="shared" si="414"/>
        <v>2.95</v>
      </c>
      <c r="H13309" s="8">
        <f>VLOOKUP(C13309,Products!$A$2:$F$20,6,TRUE)</f>
        <v>1.1500000000000001</v>
      </c>
      <c r="I13309" s="8">
        <f t="shared" si="415"/>
        <v>1.1500000000000001</v>
      </c>
      <c r="J13309" s="42">
        <f>VLOOKUP(B13309,Invoices!A:I,9,TRUE)</f>
        <v>2022</v>
      </c>
    </row>
    <row r="13310" spans="1:10" x14ac:dyDescent="0.15">
      <c r="A13310" t="s">
        <v>16670</v>
      </c>
      <c r="B13310" t="s">
        <v>2729</v>
      </c>
      <c r="C13310" t="s">
        <v>103</v>
      </c>
      <c r="D13310" t="s">
        <v>77</v>
      </c>
      <c r="E13310">
        <v>3</v>
      </c>
      <c r="F13310" s="8">
        <f>VLOOKUP(C13310,Products!$A$2:$E$20,5,TRUE)</f>
        <v>8.9499999999999993</v>
      </c>
      <c r="G13310" s="8">
        <f t="shared" si="414"/>
        <v>26.849999999999998</v>
      </c>
      <c r="H13310" s="8">
        <f>VLOOKUP(C13310,Products!$A$2:$F$20,6,TRUE)</f>
        <v>3.1999999999999993</v>
      </c>
      <c r="I13310" s="8">
        <f t="shared" si="415"/>
        <v>9.5999999999999979</v>
      </c>
      <c r="J13310" s="42">
        <f>VLOOKUP(B13310,Invoices!A:I,9,TRUE)</f>
        <v>2022</v>
      </c>
    </row>
    <row r="13311" spans="1:10" x14ac:dyDescent="0.15">
      <c r="A13311" t="s">
        <v>16671</v>
      </c>
      <c r="B13311" t="s">
        <v>2729</v>
      </c>
      <c r="C13311" t="s">
        <v>101</v>
      </c>
      <c r="D13311" t="s">
        <v>69</v>
      </c>
      <c r="E13311">
        <v>30</v>
      </c>
      <c r="F13311" s="8">
        <f>VLOOKUP(C13311,Products!$A$2:$E$20,5,TRUE)</f>
        <v>129.94999999999999</v>
      </c>
      <c r="G13311" s="8">
        <f t="shared" si="414"/>
        <v>3898.4999999999995</v>
      </c>
      <c r="H13311" s="8">
        <f>VLOOKUP(C13311,Products!$A$2:$F$20,6,TRUE)</f>
        <v>40.449999999999989</v>
      </c>
      <c r="I13311" s="8">
        <f t="shared" si="415"/>
        <v>1213.4999999999995</v>
      </c>
      <c r="J13311" s="42">
        <f>VLOOKUP(B13311,Invoices!A:I,9,TRUE)</f>
        <v>2022</v>
      </c>
    </row>
    <row r="13312" spans="1:10" x14ac:dyDescent="0.15">
      <c r="A13312" t="s">
        <v>16672</v>
      </c>
      <c r="B13312" t="s">
        <v>2729</v>
      </c>
      <c r="C13312" t="s">
        <v>105</v>
      </c>
      <c r="D13312" t="s">
        <v>81</v>
      </c>
      <c r="E13312">
        <v>1</v>
      </c>
      <c r="F13312" s="8">
        <f>VLOOKUP(C13312,Products!$A$2:$E$20,5,TRUE)</f>
        <v>8.9499999999999993</v>
      </c>
      <c r="G13312" s="8">
        <f t="shared" si="414"/>
        <v>8.9499999999999993</v>
      </c>
      <c r="H13312" s="8">
        <f>VLOOKUP(C13312,Products!$A$2:$F$20,6,TRUE)</f>
        <v>3.1999999999999993</v>
      </c>
      <c r="I13312" s="8">
        <f t="shared" si="415"/>
        <v>3.1999999999999993</v>
      </c>
      <c r="J13312" s="42">
        <f>VLOOKUP(B13312,Invoices!A:I,9,TRUE)</f>
        <v>2022</v>
      </c>
    </row>
    <row r="13313" spans="1:10" x14ac:dyDescent="0.15">
      <c r="A13313" t="s">
        <v>16673</v>
      </c>
      <c r="B13313" t="s">
        <v>2729</v>
      </c>
      <c r="C13313" t="s">
        <v>100</v>
      </c>
      <c r="D13313" t="s">
        <v>78</v>
      </c>
      <c r="E13313">
        <v>20</v>
      </c>
      <c r="F13313" s="8">
        <f>VLOOKUP(C13313,Products!$A$2:$E$20,5,TRUE)</f>
        <v>49.95</v>
      </c>
      <c r="G13313" s="8">
        <f t="shared" si="414"/>
        <v>999</v>
      </c>
      <c r="H13313" s="8">
        <f>VLOOKUP(C13313,Products!$A$2:$F$20,6,TRUE)</f>
        <v>19.950000000000003</v>
      </c>
      <c r="I13313" s="8">
        <f t="shared" si="415"/>
        <v>399.00000000000006</v>
      </c>
      <c r="J13313" s="42">
        <f>VLOOKUP(B13313,Invoices!A:I,9,TRUE)</f>
        <v>2022</v>
      </c>
    </row>
    <row r="13314" spans="1:10" x14ac:dyDescent="0.15">
      <c r="A13314" t="s">
        <v>16674</v>
      </c>
      <c r="B13314" t="s">
        <v>2729</v>
      </c>
      <c r="C13314" t="s">
        <v>94</v>
      </c>
      <c r="D13314" t="s">
        <v>86</v>
      </c>
      <c r="E13314">
        <v>4</v>
      </c>
      <c r="F13314" s="8">
        <f>VLOOKUP(C13314,Products!$A$2:$E$20,5,TRUE)</f>
        <v>3.5</v>
      </c>
      <c r="G13314" s="8">
        <f t="shared" si="414"/>
        <v>14</v>
      </c>
      <c r="H13314" s="8">
        <f>VLOOKUP(C13314,Products!$A$2:$F$20,6,TRUE)</f>
        <v>0.54999999999999982</v>
      </c>
      <c r="I13314" s="8">
        <f t="shared" si="415"/>
        <v>2.1999999999999993</v>
      </c>
      <c r="J13314" s="42">
        <f>VLOOKUP(B13314,Invoices!A:I,9,TRUE)</f>
        <v>2022</v>
      </c>
    </row>
    <row r="13315" spans="1:10" x14ac:dyDescent="0.15">
      <c r="A13315" t="s">
        <v>16675</v>
      </c>
      <c r="B13315" t="s">
        <v>2729</v>
      </c>
      <c r="C13315" t="s">
        <v>89</v>
      </c>
      <c r="D13315" t="s">
        <v>80</v>
      </c>
      <c r="E13315">
        <v>6</v>
      </c>
      <c r="F13315" s="8">
        <f>VLOOKUP(C13315,Products!$A$2:$E$20,5,TRUE)</f>
        <v>15.95</v>
      </c>
      <c r="G13315" s="8">
        <f t="shared" ref="G13315:G13378" si="416">F13315*E13315</f>
        <v>95.699999999999989</v>
      </c>
      <c r="H13315" s="8">
        <f>VLOOKUP(C13315,Products!$A$2:$F$20,6,TRUE)</f>
        <v>6</v>
      </c>
      <c r="I13315" s="8">
        <f t="shared" ref="I13315:I13378" si="417">H13315*E13315</f>
        <v>36</v>
      </c>
      <c r="J13315" s="42">
        <f>VLOOKUP(B13315,Invoices!A:I,9,TRUE)</f>
        <v>2022</v>
      </c>
    </row>
    <row r="13316" spans="1:10" x14ac:dyDescent="0.15">
      <c r="A13316" t="s">
        <v>16676</v>
      </c>
      <c r="B13316" t="s">
        <v>2729</v>
      </c>
      <c r="C13316" t="s">
        <v>100</v>
      </c>
      <c r="D13316" t="s">
        <v>78</v>
      </c>
      <c r="E13316">
        <v>1</v>
      </c>
      <c r="F13316" s="8">
        <f>VLOOKUP(C13316,Products!$A$2:$E$20,5,TRUE)</f>
        <v>49.95</v>
      </c>
      <c r="G13316" s="8">
        <f t="shared" si="416"/>
        <v>49.95</v>
      </c>
      <c r="H13316" s="8">
        <f>VLOOKUP(C13316,Products!$A$2:$F$20,6,TRUE)</f>
        <v>19.950000000000003</v>
      </c>
      <c r="I13316" s="8">
        <f t="shared" si="417"/>
        <v>19.950000000000003</v>
      </c>
      <c r="J13316" s="42">
        <f>VLOOKUP(B13316,Invoices!A:I,9,TRUE)</f>
        <v>2022</v>
      </c>
    </row>
    <row r="13317" spans="1:10" x14ac:dyDescent="0.15">
      <c r="A13317" t="s">
        <v>16677</v>
      </c>
      <c r="B13317" t="s">
        <v>2729</v>
      </c>
      <c r="C13317" t="s">
        <v>95</v>
      </c>
      <c r="D13317" t="s">
        <v>73</v>
      </c>
      <c r="E13317">
        <v>1</v>
      </c>
      <c r="F13317" s="8">
        <f>VLOOKUP(C13317,Products!$A$2:$E$20,5,TRUE)</f>
        <v>12.95</v>
      </c>
      <c r="G13317" s="8">
        <f t="shared" si="416"/>
        <v>12.95</v>
      </c>
      <c r="H13317" s="8">
        <f>VLOOKUP(C13317,Products!$A$2:$F$20,6,TRUE)</f>
        <v>4.1999999999999993</v>
      </c>
      <c r="I13317" s="8">
        <f t="shared" si="417"/>
        <v>4.1999999999999993</v>
      </c>
      <c r="J13317" s="42">
        <f>VLOOKUP(B13317,Invoices!A:I,9,TRUE)</f>
        <v>2022</v>
      </c>
    </row>
    <row r="13318" spans="1:10" x14ac:dyDescent="0.15">
      <c r="A13318" t="s">
        <v>16678</v>
      </c>
      <c r="B13318" t="s">
        <v>2729</v>
      </c>
      <c r="C13318" t="s">
        <v>98</v>
      </c>
      <c r="D13318" t="s">
        <v>79</v>
      </c>
      <c r="E13318">
        <v>1</v>
      </c>
      <c r="F13318" s="8">
        <f>VLOOKUP(C13318,Products!$A$2:$E$20,5,TRUE)</f>
        <v>14.95</v>
      </c>
      <c r="G13318" s="8">
        <f t="shared" si="416"/>
        <v>14.95</v>
      </c>
      <c r="H13318" s="8">
        <f>VLOOKUP(C13318,Products!$A$2:$F$20,6,TRUE)</f>
        <v>3.0499999999999989</v>
      </c>
      <c r="I13318" s="8">
        <f t="shared" si="417"/>
        <v>3.0499999999999989</v>
      </c>
      <c r="J13318" s="42">
        <f>VLOOKUP(B13318,Invoices!A:I,9,TRUE)</f>
        <v>2022</v>
      </c>
    </row>
    <row r="13319" spans="1:10" x14ac:dyDescent="0.15">
      <c r="A13319" t="s">
        <v>16679</v>
      </c>
      <c r="B13319" t="s">
        <v>2729</v>
      </c>
      <c r="C13319" t="s">
        <v>87</v>
      </c>
      <c r="D13319" t="s">
        <v>68</v>
      </c>
      <c r="E13319">
        <v>5</v>
      </c>
      <c r="F13319" s="8">
        <f>VLOOKUP(C13319,Products!$A$2:$E$20,5,TRUE)</f>
        <v>19.95</v>
      </c>
      <c r="G13319" s="8">
        <f t="shared" si="416"/>
        <v>99.75</v>
      </c>
      <c r="H13319" s="8">
        <f>VLOOKUP(C13319,Products!$A$2:$F$20,6,TRUE)</f>
        <v>7.4499999999999993</v>
      </c>
      <c r="I13319" s="8">
        <f t="shared" si="417"/>
        <v>37.25</v>
      </c>
      <c r="J13319" s="42">
        <f>VLOOKUP(B13319,Invoices!A:I,9,TRUE)</f>
        <v>2022</v>
      </c>
    </row>
    <row r="13320" spans="1:10" x14ac:dyDescent="0.15">
      <c r="A13320" t="s">
        <v>16680</v>
      </c>
      <c r="B13320" t="s">
        <v>2729</v>
      </c>
      <c r="C13320" t="s">
        <v>97</v>
      </c>
      <c r="D13320" t="s">
        <v>74</v>
      </c>
      <c r="E13320">
        <v>20</v>
      </c>
      <c r="F13320" s="8">
        <f>VLOOKUP(C13320,Products!$A$2:$E$20,5,TRUE)</f>
        <v>1.5</v>
      </c>
      <c r="G13320" s="8">
        <f t="shared" si="416"/>
        <v>30</v>
      </c>
      <c r="H13320" s="8">
        <f>VLOOKUP(C13320,Products!$A$2:$F$20,6,TRUE)</f>
        <v>0.5</v>
      </c>
      <c r="I13320" s="8">
        <f t="shared" si="417"/>
        <v>10</v>
      </c>
      <c r="J13320" s="42">
        <f>VLOOKUP(B13320,Invoices!A:I,9,TRUE)</f>
        <v>2022</v>
      </c>
    </row>
    <row r="13321" spans="1:10" x14ac:dyDescent="0.15">
      <c r="A13321" t="s">
        <v>16681</v>
      </c>
      <c r="B13321" t="s">
        <v>2729</v>
      </c>
      <c r="C13321" t="s">
        <v>93</v>
      </c>
      <c r="D13321" t="s">
        <v>76</v>
      </c>
      <c r="E13321">
        <v>1</v>
      </c>
      <c r="F13321" s="8">
        <f>VLOOKUP(C13321,Products!$A$2:$E$20,5,TRUE)</f>
        <v>9.9499999999999993</v>
      </c>
      <c r="G13321" s="8">
        <f t="shared" si="416"/>
        <v>9.9499999999999993</v>
      </c>
      <c r="H13321" s="8">
        <f>VLOOKUP(C13321,Products!$A$2:$F$20,6,TRUE)</f>
        <v>1.9499999999999993</v>
      </c>
      <c r="I13321" s="8">
        <f t="shared" si="417"/>
        <v>1.9499999999999993</v>
      </c>
      <c r="J13321" s="42">
        <f>VLOOKUP(B13321,Invoices!A:I,9,TRUE)</f>
        <v>2022</v>
      </c>
    </row>
    <row r="13322" spans="1:10" x14ac:dyDescent="0.15">
      <c r="A13322" t="s">
        <v>16682</v>
      </c>
      <c r="B13322" t="s">
        <v>2729</v>
      </c>
      <c r="C13322" t="s">
        <v>88</v>
      </c>
      <c r="D13322" t="s">
        <v>85</v>
      </c>
      <c r="E13322">
        <v>12</v>
      </c>
      <c r="F13322" s="8">
        <f>VLOOKUP(C13322,Products!$A$2:$E$20,5,TRUE)</f>
        <v>8.9499999999999993</v>
      </c>
      <c r="G13322" s="8">
        <f t="shared" si="416"/>
        <v>107.39999999999999</v>
      </c>
      <c r="H13322" s="8">
        <f>VLOOKUP(C13322,Products!$A$2:$F$20,6,TRUE)</f>
        <v>5.6999999999999993</v>
      </c>
      <c r="I13322" s="8">
        <f t="shared" si="417"/>
        <v>68.399999999999991</v>
      </c>
      <c r="J13322" s="42">
        <f>VLOOKUP(B13322,Invoices!A:I,9,TRUE)</f>
        <v>2022</v>
      </c>
    </row>
    <row r="13323" spans="1:10" x14ac:dyDescent="0.15">
      <c r="A13323" t="s">
        <v>16683</v>
      </c>
      <c r="B13323" t="s">
        <v>2729</v>
      </c>
      <c r="C13323" t="s">
        <v>87</v>
      </c>
      <c r="D13323" t="s">
        <v>68</v>
      </c>
      <c r="E13323">
        <v>5</v>
      </c>
      <c r="F13323" s="8">
        <f>VLOOKUP(C13323,Products!$A$2:$E$20,5,TRUE)</f>
        <v>19.95</v>
      </c>
      <c r="G13323" s="8">
        <f t="shared" si="416"/>
        <v>99.75</v>
      </c>
      <c r="H13323" s="8">
        <f>VLOOKUP(C13323,Products!$A$2:$F$20,6,TRUE)</f>
        <v>7.4499999999999993</v>
      </c>
      <c r="I13323" s="8">
        <f t="shared" si="417"/>
        <v>37.25</v>
      </c>
      <c r="J13323" s="42">
        <f>VLOOKUP(B13323,Invoices!A:I,9,TRUE)</f>
        <v>2022</v>
      </c>
    </row>
    <row r="13324" spans="1:10" x14ac:dyDescent="0.15">
      <c r="A13324" t="s">
        <v>16684</v>
      </c>
      <c r="B13324" t="s">
        <v>2729</v>
      </c>
      <c r="C13324" t="s">
        <v>104</v>
      </c>
      <c r="D13324" t="s">
        <v>71</v>
      </c>
      <c r="E13324">
        <v>10</v>
      </c>
      <c r="F13324" s="8">
        <f>VLOOKUP(C13324,Products!$A$2:$E$20,5,TRUE)</f>
        <v>2.95</v>
      </c>
      <c r="G13324" s="8">
        <f t="shared" si="416"/>
        <v>29.5</v>
      </c>
      <c r="H13324" s="8">
        <f>VLOOKUP(C13324,Products!$A$2:$F$20,6,TRUE)</f>
        <v>1.1500000000000001</v>
      </c>
      <c r="I13324" s="8">
        <f t="shared" si="417"/>
        <v>11.500000000000002</v>
      </c>
      <c r="J13324" s="42">
        <f>VLOOKUP(B13324,Invoices!A:I,9,TRUE)</f>
        <v>2022</v>
      </c>
    </row>
    <row r="13325" spans="1:10" x14ac:dyDescent="0.15">
      <c r="A13325" t="s">
        <v>16685</v>
      </c>
      <c r="B13325" t="s">
        <v>2729</v>
      </c>
      <c r="C13325" t="s">
        <v>102</v>
      </c>
      <c r="D13325" t="s">
        <v>83</v>
      </c>
      <c r="E13325">
        <v>1</v>
      </c>
      <c r="F13325" s="8">
        <f>VLOOKUP(C13325,Products!$A$2:$E$20,5,TRUE)</f>
        <v>29.95</v>
      </c>
      <c r="G13325" s="8">
        <f t="shared" si="416"/>
        <v>29.95</v>
      </c>
      <c r="H13325" s="8">
        <f>VLOOKUP(C13325,Products!$A$2:$F$20,6,TRUE)</f>
        <v>15</v>
      </c>
      <c r="I13325" s="8">
        <f t="shared" si="417"/>
        <v>15</v>
      </c>
      <c r="J13325" s="42">
        <f>VLOOKUP(B13325,Invoices!A:I,9,TRUE)</f>
        <v>2022</v>
      </c>
    </row>
    <row r="13326" spans="1:10" x14ac:dyDescent="0.15">
      <c r="A13326" t="s">
        <v>16686</v>
      </c>
      <c r="B13326" t="s">
        <v>2730</v>
      </c>
      <c r="C13326" t="s">
        <v>92</v>
      </c>
      <c r="D13326" t="s">
        <v>82</v>
      </c>
      <c r="E13326">
        <v>3</v>
      </c>
      <c r="F13326" s="8">
        <f>VLOOKUP(C13326,Products!$A$2:$E$20,5,TRUE)</f>
        <v>19.95</v>
      </c>
      <c r="G13326" s="8">
        <f t="shared" si="416"/>
        <v>59.849999999999994</v>
      </c>
      <c r="H13326" s="8">
        <f>VLOOKUP(C13326,Products!$A$2:$F$20,6,TRUE)</f>
        <v>7.4499999999999993</v>
      </c>
      <c r="I13326" s="8">
        <f t="shared" si="417"/>
        <v>22.349999999999998</v>
      </c>
      <c r="J13326" s="42">
        <f>VLOOKUP(B13326,Invoices!A:I,9,TRUE)</f>
        <v>2022</v>
      </c>
    </row>
    <row r="13327" spans="1:10" x14ac:dyDescent="0.15">
      <c r="A13327" t="s">
        <v>16687</v>
      </c>
      <c r="B13327" t="s">
        <v>2730</v>
      </c>
      <c r="C13327" t="s">
        <v>101</v>
      </c>
      <c r="D13327" t="s">
        <v>69</v>
      </c>
      <c r="E13327">
        <v>1</v>
      </c>
      <c r="F13327" s="8">
        <f>VLOOKUP(C13327,Products!$A$2:$E$20,5,TRUE)</f>
        <v>129.94999999999999</v>
      </c>
      <c r="G13327" s="8">
        <f t="shared" si="416"/>
        <v>129.94999999999999</v>
      </c>
      <c r="H13327" s="8">
        <f>VLOOKUP(C13327,Products!$A$2:$F$20,6,TRUE)</f>
        <v>40.449999999999989</v>
      </c>
      <c r="I13327" s="8">
        <f t="shared" si="417"/>
        <v>40.449999999999989</v>
      </c>
      <c r="J13327" s="42">
        <f>VLOOKUP(B13327,Invoices!A:I,9,TRUE)</f>
        <v>2022</v>
      </c>
    </row>
    <row r="13328" spans="1:10" x14ac:dyDescent="0.15">
      <c r="A13328" t="s">
        <v>16688</v>
      </c>
      <c r="B13328" t="s">
        <v>2731</v>
      </c>
      <c r="C13328" t="s">
        <v>105</v>
      </c>
      <c r="D13328" t="s">
        <v>81</v>
      </c>
      <c r="E13328">
        <v>100</v>
      </c>
      <c r="F13328" s="8">
        <f>VLOOKUP(C13328,Products!$A$2:$E$20,5,TRUE)</f>
        <v>8.9499999999999993</v>
      </c>
      <c r="G13328" s="8">
        <f t="shared" si="416"/>
        <v>894.99999999999989</v>
      </c>
      <c r="H13328" s="8">
        <f>VLOOKUP(C13328,Products!$A$2:$F$20,6,TRUE)</f>
        <v>3.1999999999999993</v>
      </c>
      <c r="I13328" s="8">
        <f t="shared" si="417"/>
        <v>319.99999999999994</v>
      </c>
      <c r="J13328" s="42">
        <f>VLOOKUP(B13328,Invoices!A:I,9,TRUE)</f>
        <v>2022</v>
      </c>
    </row>
    <row r="13329" spans="1:10" x14ac:dyDescent="0.15">
      <c r="A13329" t="s">
        <v>16689</v>
      </c>
      <c r="B13329" t="s">
        <v>2732</v>
      </c>
      <c r="C13329" t="s">
        <v>96</v>
      </c>
      <c r="D13329" t="s">
        <v>75</v>
      </c>
      <c r="E13329">
        <v>4</v>
      </c>
      <c r="F13329" s="8">
        <f>VLOOKUP(C13329,Products!$A$2:$E$20,5,TRUE)</f>
        <v>79.95</v>
      </c>
      <c r="G13329" s="8">
        <f t="shared" si="416"/>
        <v>319.8</v>
      </c>
      <c r="H13329" s="8">
        <f>VLOOKUP(C13329,Products!$A$2:$F$20,6,TRUE)</f>
        <v>27.950000000000003</v>
      </c>
      <c r="I13329" s="8">
        <f t="shared" si="417"/>
        <v>111.80000000000001</v>
      </c>
      <c r="J13329" s="42">
        <f>VLOOKUP(B13329,Invoices!A:I,9,TRUE)</f>
        <v>2022</v>
      </c>
    </row>
    <row r="13330" spans="1:10" x14ac:dyDescent="0.15">
      <c r="A13330" t="s">
        <v>16690</v>
      </c>
      <c r="B13330" t="s">
        <v>2733</v>
      </c>
      <c r="C13330" t="s">
        <v>104</v>
      </c>
      <c r="D13330" t="s">
        <v>71</v>
      </c>
      <c r="E13330">
        <v>5</v>
      </c>
      <c r="F13330" s="8">
        <f>VLOOKUP(C13330,Products!$A$2:$E$20,5,TRUE)</f>
        <v>2.95</v>
      </c>
      <c r="G13330" s="8">
        <f t="shared" si="416"/>
        <v>14.75</v>
      </c>
      <c r="H13330" s="8">
        <f>VLOOKUP(C13330,Products!$A$2:$F$20,6,TRUE)</f>
        <v>1.1500000000000001</v>
      </c>
      <c r="I13330" s="8">
        <f t="shared" si="417"/>
        <v>5.7500000000000009</v>
      </c>
      <c r="J13330" s="42">
        <f>VLOOKUP(B13330,Invoices!A:I,9,TRUE)</f>
        <v>2022</v>
      </c>
    </row>
    <row r="13331" spans="1:10" x14ac:dyDescent="0.15">
      <c r="A13331" t="s">
        <v>16691</v>
      </c>
      <c r="B13331" t="s">
        <v>2733</v>
      </c>
      <c r="C13331" t="s">
        <v>102</v>
      </c>
      <c r="D13331" t="s">
        <v>83</v>
      </c>
      <c r="E13331">
        <v>4</v>
      </c>
      <c r="F13331" s="8">
        <f>VLOOKUP(C13331,Products!$A$2:$E$20,5,TRUE)</f>
        <v>29.95</v>
      </c>
      <c r="G13331" s="8">
        <f t="shared" si="416"/>
        <v>119.8</v>
      </c>
      <c r="H13331" s="8">
        <f>VLOOKUP(C13331,Products!$A$2:$F$20,6,TRUE)</f>
        <v>15</v>
      </c>
      <c r="I13331" s="8">
        <f t="shared" si="417"/>
        <v>60</v>
      </c>
      <c r="J13331" s="42">
        <f>VLOOKUP(B13331,Invoices!A:I,9,TRUE)</f>
        <v>2022</v>
      </c>
    </row>
    <row r="13332" spans="1:10" x14ac:dyDescent="0.15">
      <c r="A13332" t="s">
        <v>16692</v>
      </c>
      <c r="B13332" t="s">
        <v>2733</v>
      </c>
      <c r="C13332" t="s">
        <v>87</v>
      </c>
      <c r="D13332" t="s">
        <v>68</v>
      </c>
      <c r="E13332">
        <v>1</v>
      </c>
      <c r="F13332" s="8">
        <f>VLOOKUP(C13332,Products!$A$2:$E$20,5,TRUE)</f>
        <v>19.95</v>
      </c>
      <c r="G13332" s="8">
        <f t="shared" si="416"/>
        <v>19.95</v>
      </c>
      <c r="H13332" s="8">
        <f>VLOOKUP(C13332,Products!$A$2:$F$20,6,TRUE)</f>
        <v>7.4499999999999993</v>
      </c>
      <c r="I13332" s="8">
        <f t="shared" si="417"/>
        <v>7.4499999999999993</v>
      </c>
      <c r="J13332" s="42">
        <f>VLOOKUP(B13332,Invoices!A:I,9,TRUE)</f>
        <v>2022</v>
      </c>
    </row>
    <row r="13333" spans="1:10" x14ac:dyDescent="0.15">
      <c r="A13333" t="s">
        <v>16693</v>
      </c>
      <c r="B13333" t="s">
        <v>2733</v>
      </c>
      <c r="C13333" t="s">
        <v>99</v>
      </c>
      <c r="D13333" t="s">
        <v>84</v>
      </c>
      <c r="E13333">
        <v>2</v>
      </c>
      <c r="F13333" s="8">
        <f>VLOOKUP(C13333,Products!$A$2:$E$20,5,TRUE)</f>
        <v>3.5</v>
      </c>
      <c r="G13333" s="8">
        <f t="shared" si="416"/>
        <v>7</v>
      </c>
      <c r="H13333" s="8">
        <f>VLOOKUP(C13333,Products!$A$2:$F$20,6,TRUE)</f>
        <v>0.54999999999999982</v>
      </c>
      <c r="I13333" s="8">
        <f t="shared" si="417"/>
        <v>1.0999999999999996</v>
      </c>
      <c r="J13333" s="42">
        <f>VLOOKUP(B13333,Invoices!A:I,9,TRUE)</f>
        <v>2022</v>
      </c>
    </row>
    <row r="13334" spans="1:10" x14ac:dyDescent="0.15">
      <c r="A13334" t="s">
        <v>16694</v>
      </c>
      <c r="B13334" t="s">
        <v>2733</v>
      </c>
      <c r="C13334" t="s">
        <v>90</v>
      </c>
      <c r="D13334" t="s">
        <v>72</v>
      </c>
      <c r="E13334">
        <v>20</v>
      </c>
      <c r="F13334" s="8">
        <f>VLOOKUP(C13334,Products!$A$2:$E$20,5,TRUE)</f>
        <v>8.9499999999999993</v>
      </c>
      <c r="G13334" s="8">
        <f t="shared" si="416"/>
        <v>179</v>
      </c>
      <c r="H13334" s="8">
        <f>VLOOKUP(C13334,Products!$A$2:$F$20,6,TRUE)</f>
        <v>5.6999999999999993</v>
      </c>
      <c r="I13334" s="8">
        <f t="shared" si="417"/>
        <v>113.99999999999999</v>
      </c>
      <c r="J13334" s="42">
        <f>VLOOKUP(B13334,Invoices!A:I,9,TRUE)</f>
        <v>2022</v>
      </c>
    </row>
    <row r="13335" spans="1:10" x14ac:dyDescent="0.15">
      <c r="A13335" t="s">
        <v>16695</v>
      </c>
      <c r="B13335" t="s">
        <v>2733</v>
      </c>
      <c r="C13335" t="s">
        <v>92</v>
      </c>
      <c r="D13335" t="s">
        <v>82</v>
      </c>
      <c r="E13335">
        <v>30</v>
      </c>
      <c r="F13335" s="8">
        <f>VLOOKUP(C13335,Products!$A$2:$E$20,5,TRUE)</f>
        <v>19.95</v>
      </c>
      <c r="G13335" s="8">
        <f t="shared" si="416"/>
        <v>598.5</v>
      </c>
      <c r="H13335" s="8">
        <f>VLOOKUP(C13335,Products!$A$2:$F$20,6,TRUE)</f>
        <v>7.4499999999999993</v>
      </c>
      <c r="I13335" s="8">
        <f t="shared" si="417"/>
        <v>223.49999999999997</v>
      </c>
      <c r="J13335" s="42">
        <f>VLOOKUP(B13335,Invoices!A:I,9,TRUE)</f>
        <v>2022</v>
      </c>
    </row>
    <row r="13336" spans="1:10" x14ac:dyDescent="0.15">
      <c r="A13336" t="s">
        <v>16696</v>
      </c>
      <c r="B13336" t="s">
        <v>2733</v>
      </c>
      <c r="C13336" t="s">
        <v>96</v>
      </c>
      <c r="D13336" t="s">
        <v>75</v>
      </c>
      <c r="E13336">
        <v>5</v>
      </c>
      <c r="F13336" s="8">
        <f>VLOOKUP(C13336,Products!$A$2:$E$20,5,TRUE)</f>
        <v>79.95</v>
      </c>
      <c r="G13336" s="8">
        <f t="shared" si="416"/>
        <v>399.75</v>
      </c>
      <c r="H13336" s="8">
        <f>VLOOKUP(C13336,Products!$A$2:$F$20,6,TRUE)</f>
        <v>27.950000000000003</v>
      </c>
      <c r="I13336" s="8">
        <f t="shared" si="417"/>
        <v>139.75</v>
      </c>
      <c r="J13336" s="42">
        <f>VLOOKUP(B13336,Invoices!A:I,9,TRUE)</f>
        <v>2022</v>
      </c>
    </row>
    <row r="13337" spans="1:10" x14ac:dyDescent="0.15">
      <c r="A13337" t="s">
        <v>16697</v>
      </c>
      <c r="B13337" t="s">
        <v>2733</v>
      </c>
      <c r="C13337" t="s">
        <v>89</v>
      </c>
      <c r="D13337" t="s">
        <v>80</v>
      </c>
      <c r="E13337">
        <v>15</v>
      </c>
      <c r="F13337" s="8">
        <f>VLOOKUP(C13337,Products!$A$2:$E$20,5,TRUE)</f>
        <v>15.95</v>
      </c>
      <c r="G13337" s="8">
        <f t="shared" si="416"/>
        <v>239.25</v>
      </c>
      <c r="H13337" s="8">
        <f>VLOOKUP(C13337,Products!$A$2:$F$20,6,TRUE)</f>
        <v>6</v>
      </c>
      <c r="I13337" s="8">
        <f t="shared" si="417"/>
        <v>90</v>
      </c>
      <c r="J13337" s="42">
        <f>VLOOKUP(B13337,Invoices!A:I,9,TRUE)</f>
        <v>2022</v>
      </c>
    </row>
    <row r="13338" spans="1:10" x14ac:dyDescent="0.15">
      <c r="A13338" t="s">
        <v>16698</v>
      </c>
      <c r="B13338" t="s">
        <v>2734</v>
      </c>
      <c r="C13338" t="s">
        <v>87</v>
      </c>
      <c r="D13338" t="s">
        <v>68</v>
      </c>
      <c r="E13338">
        <v>4</v>
      </c>
      <c r="F13338" s="8">
        <f>VLOOKUP(C13338,Products!$A$2:$E$20,5,TRUE)</f>
        <v>19.95</v>
      </c>
      <c r="G13338" s="8">
        <f t="shared" si="416"/>
        <v>79.8</v>
      </c>
      <c r="H13338" s="8">
        <f>VLOOKUP(C13338,Products!$A$2:$F$20,6,TRUE)</f>
        <v>7.4499999999999993</v>
      </c>
      <c r="I13338" s="8">
        <f t="shared" si="417"/>
        <v>29.799999999999997</v>
      </c>
      <c r="J13338" s="42">
        <f>VLOOKUP(B13338,Invoices!A:I,9,TRUE)</f>
        <v>2022</v>
      </c>
    </row>
    <row r="13339" spans="1:10" x14ac:dyDescent="0.15">
      <c r="A13339" t="s">
        <v>16699</v>
      </c>
      <c r="B13339" t="s">
        <v>2734</v>
      </c>
      <c r="C13339" t="s">
        <v>104</v>
      </c>
      <c r="D13339" t="s">
        <v>71</v>
      </c>
      <c r="E13339">
        <v>30</v>
      </c>
      <c r="F13339" s="8">
        <f>VLOOKUP(C13339,Products!$A$2:$E$20,5,TRUE)</f>
        <v>2.95</v>
      </c>
      <c r="G13339" s="8">
        <f t="shared" si="416"/>
        <v>88.5</v>
      </c>
      <c r="H13339" s="8">
        <f>VLOOKUP(C13339,Products!$A$2:$F$20,6,TRUE)</f>
        <v>1.1500000000000001</v>
      </c>
      <c r="I13339" s="8">
        <f t="shared" si="417"/>
        <v>34.500000000000007</v>
      </c>
      <c r="J13339" s="42">
        <f>VLOOKUP(B13339,Invoices!A:I,9,TRUE)</f>
        <v>2022</v>
      </c>
    </row>
    <row r="13340" spans="1:10" x14ac:dyDescent="0.15">
      <c r="A13340" t="s">
        <v>16700</v>
      </c>
      <c r="B13340" t="s">
        <v>2734</v>
      </c>
      <c r="C13340" t="s">
        <v>96</v>
      </c>
      <c r="D13340" t="s">
        <v>75</v>
      </c>
      <c r="E13340">
        <v>1</v>
      </c>
      <c r="F13340" s="8">
        <f>VLOOKUP(C13340,Products!$A$2:$E$20,5,TRUE)</f>
        <v>79.95</v>
      </c>
      <c r="G13340" s="8">
        <f t="shared" si="416"/>
        <v>79.95</v>
      </c>
      <c r="H13340" s="8">
        <f>VLOOKUP(C13340,Products!$A$2:$F$20,6,TRUE)</f>
        <v>27.950000000000003</v>
      </c>
      <c r="I13340" s="8">
        <f t="shared" si="417"/>
        <v>27.950000000000003</v>
      </c>
      <c r="J13340" s="42">
        <f>VLOOKUP(B13340,Invoices!A:I,9,TRUE)</f>
        <v>2022</v>
      </c>
    </row>
    <row r="13341" spans="1:10" x14ac:dyDescent="0.15">
      <c r="A13341" t="s">
        <v>16701</v>
      </c>
      <c r="B13341" t="s">
        <v>2734</v>
      </c>
      <c r="C13341" t="s">
        <v>93</v>
      </c>
      <c r="D13341" t="s">
        <v>76</v>
      </c>
      <c r="E13341">
        <v>2</v>
      </c>
      <c r="F13341" s="8">
        <f>VLOOKUP(C13341,Products!$A$2:$E$20,5,TRUE)</f>
        <v>9.9499999999999993</v>
      </c>
      <c r="G13341" s="8">
        <f t="shared" si="416"/>
        <v>19.899999999999999</v>
      </c>
      <c r="H13341" s="8">
        <f>VLOOKUP(C13341,Products!$A$2:$F$20,6,TRUE)</f>
        <v>1.9499999999999993</v>
      </c>
      <c r="I13341" s="8">
        <f t="shared" si="417"/>
        <v>3.8999999999999986</v>
      </c>
      <c r="J13341" s="42">
        <f>VLOOKUP(B13341,Invoices!A:I,9,TRUE)</f>
        <v>2022</v>
      </c>
    </row>
    <row r="13342" spans="1:10" x14ac:dyDescent="0.15">
      <c r="A13342" t="s">
        <v>16702</v>
      </c>
      <c r="B13342" t="s">
        <v>2734</v>
      </c>
      <c r="C13342" t="s">
        <v>92</v>
      </c>
      <c r="D13342" t="s">
        <v>82</v>
      </c>
      <c r="E13342">
        <v>1</v>
      </c>
      <c r="F13342" s="8">
        <f>VLOOKUP(C13342,Products!$A$2:$E$20,5,TRUE)</f>
        <v>19.95</v>
      </c>
      <c r="G13342" s="8">
        <f t="shared" si="416"/>
        <v>19.95</v>
      </c>
      <c r="H13342" s="8">
        <f>VLOOKUP(C13342,Products!$A$2:$F$20,6,TRUE)</f>
        <v>7.4499999999999993</v>
      </c>
      <c r="I13342" s="8">
        <f t="shared" si="417"/>
        <v>7.4499999999999993</v>
      </c>
      <c r="J13342" s="42">
        <f>VLOOKUP(B13342,Invoices!A:I,9,TRUE)</f>
        <v>2022</v>
      </c>
    </row>
    <row r="13343" spans="1:10" x14ac:dyDescent="0.15">
      <c r="A13343" t="s">
        <v>16703</v>
      </c>
      <c r="B13343" t="s">
        <v>2734</v>
      </c>
      <c r="C13343" t="s">
        <v>102</v>
      </c>
      <c r="D13343" t="s">
        <v>83</v>
      </c>
      <c r="E13343">
        <v>50</v>
      </c>
      <c r="F13343" s="8">
        <f>VLOOKUP(C13343,Products!$A$2:$E$20,5,TRUE)</f>
        <v>29.95</v>
      </c>
      <c r="G13343" s="8">
        <f t="shared" si="416"/>
        <v>1497.5</v>
      </c>
      <c r="H13343" s="8">
        <f>VLOOKUP(C13343,Products!$A$2:$F$20,6,TRUE)</f>
        <v>15</v>
      </c>
      <c r="I13343" s="8">
        <f t="shared" si="417"/>
        <v>750</v>
      </c>
      <c r="J13343" s="42">
        <f>VLOOKUP(B13343,Invoices!A:I,9,TRUE)</f>
        <v>2022</v>
      </c>
    </row>
    <row r="13344" spans="1:10" x14ac:dyDescent="0.15">
      <c r="A13344" t="s">
        <v>16704</v>
      </c>
      <c r="B13344" t="s">
        <v>2735</v>
      </c>
      <c r="C13344" t="s">
        <v>89</v>
      </c>
      <c r="D13344" t="s">
        <v>80</v>
      </c>
      <c r="E13344">
        <v>3</v>
      </c>
      <c r="F13344" s="8">
        <f>VLOOKUP(C13344,Products!$A$2:$E$20,5,TRUE)</f>
        <v>15.95</v>
      </c>
      <c r="G13344" s="8">
        <f t="shared" si="416"/>
        <v>47.849999999999994</v>
      </c>
      <c r="H13344" s="8">
        <f>VLOOKUP(C13344,Products!$A$2:$F$20,6,TRUE)</f>
        <v>6</v>
      </c>
      <c r="I13344" s="8">
        <f t="shared" si="417"/>
        <v>18</v>
      </c>
      <c r="J13344" s="42">
        <f>VLOOKUP(B13344,Invoices!A:I,9,TRUE)</f>
        <v>2022</v>
      </c>
    </row>
    <row r="13345" spans="1:10" x14ac:dyDescent="0.15">
      <c r="A13345" t="s">
        <v>16705</v>
      </c>
      <c r="B13345" t="s">
        <v>2736</v>
      </c>
      <c r="C13345" t="s">
        <v>88</v>
      </c>
      <c r="D13345" t="s">
        <v>85</v>
      </c>
      <c r="E13345">
        <v>4</v>
      </c>
      <c r="F13345" s="8">
        <f>VLOOKUP(C13345,Products!$A$2:$E$20,5,TRUE)</f>
        <v>8.9499999999999993</v>
      </c>
      <c r="G13345" s="8">
        <f t="shared" si="416"/>
        <v>35.799999999999997</v>
      </c>
      <c r="H13345" s="8">
        <f>VLOOKUP(C13345,Products!$A$2:$F$20,6,TRUE)</f>
        <v>5.6999999999999993</v>
      </c>
      <c r="I13345" s="8">
        <f t="shared" si="417"/>
        <v>22.799999999999997</v>
      </c>
      <c r="J13345" s="42">
        <f>VLOOKUP(B13345,Invoices!A:I,9,TRUE)</f>
        <v>2022</v>
      </c>
    </row>
    <row r="13346" spans="1:10" x14ac:dyDescent="0.15">
      <c r="A13346" t="s">
        <v>16706</v>
      </c>
      <c r="B13346" t="s">
        <v>2736</v>
      </c>
      <c r="C13346" t="s">
        <v>96</v>
      </c>
      <c r="D13346" t="s">
        <v>75</v>
      </c>
      <c r="E13346">
        <v>2</v>
      </c>
      <c r="F13346" s="8">
        <f>VLOOKUP(C13346,Products!$A$2:$E$20,5,TRUE)</f>
        <v>79.95</v>
      </c>
      <c r="G13346" s="8">
        <f t="shared" si="416"/>
        <v>159.9</v>
      </c>
      <c r="H13346" s="8">
        <f>VLOOKUP(C13346,Products!$A$2:$F$20,6,TRUE)</f>
        <v>27.950000000000003</v>
      </c>
      <c r="I13346" s="8">
        <f t="shared" si="417"/>
        <v>55.900000000000006</v>
      </c>
      <c r="J13346" s="42">
        <f>VLOOKUP(B13346,Invoices!A:I,9,TRUE)</f>
        <v>2022</v>
      </c>
    </row>
    <row r="13347" spans="1:10" x14ac:dyDescent="0.15">
      <c r="A13347" t="s">
        <v>16707</v>
      </c>
      <c r="B13347" t="s">
        <v>2736</v>
      </c>
      <c r="C13347" t="s">
        <v>87</v>
      </c>
      <c r="D13347" t="s">
        <v>68</v>
      </c>
      <c r="E13347">
        <v>12</v>
      </c>
      <c r="F13347" s="8">
        <f>VLOOKUP(C13347,Products!$A$2:$E$20,5,TRUE)</f>
        <v>19.95</v>
      </c>
      <c r="G13347" s="8">
        <f t="shared" si="416"/>
        <v>239.39999999999998</v>
      </c>
      <c r="H13347" s="8">
        <f>VLOOKUP(C13347,Products!$A$2:$F$20,6,TRUE)</f>
        <v>7.4499999999999993</v>
      </c>
      <c r="I13347" s="8">
        <f t="shared" si="417"/>
        <v>89.399999999999991</v>
      </c>
      <c r="J13347" s="42">
        <f>VLOOKUP(B13347,Invoices!A:I,9,TRUE)</f>
        <v>2022</v>
      </c>
    </row>
    <row r="13348" spans="1:10" x14ac:dyDescent="0.15">
      <c r="A13348" t="s">
        <v>16708</v>
      </c>
      <c r="B13348" t="s">
        <v>2736</v>
      </c>
      <c r="C13348" t="s">
        <v>90</v>
      </c>
      <c r="D13348" t="s">
        <v>72</v>
      </c>
      <c r="E13348">
        <v>6</v>
      </c>
      <c r="F13348" s="8">
        <f>VLOOKUP(C13348,Products!$A$2:$E$20,5,TRUE)</f>
        <v>8.9499999999999993</v>
      </c>
      <c r="G13348" s="8">
        <f t="shared" si="416"/>
        <v>53.699999999999996</v>
      </c>
      <c r="H13348" s="8">
        <f>VLOOKUP(C13348,Products!$A$2:$F$20,6,TRUE)</f>
        <v>5.6999999999999993</v>
      </c>
      <c r="I13348" s="8">
        <f t="shared" si="417"/>
        <v>34.199999999999996</v>
      </c>
      <c r="J13348" s="42">
        <f>VLOOKUP(B13348,Invoices!A:I,9,TRUE)</f>
        <v>2022</v>
      </c>
    </row>
    <row r="13349" spans="1:10" x14ac:dyDescent="0.15">
      <c r="A13349" t="s">
        <v>16709</v>
      </c>
      <c r="B13349" t="s">
        <v>2736</v>
      </c>
      <c r="C13349" t="s">
        <v>104</v>
      </c>
      <c r="D13349" t="s">
        <v>71</v>
      </c>
      <c r="E13349">
        <v>1</v>
      </c>
      <c r="F13349" s="8">
        <f>VLOOKUP(C13349,Products!$A$2:$E$20,5,TRUE)</f>
        <v>2.95</v>
      </c>
      <c r="G13349" s="8">
        <f t="shared" si="416"/>
        <v>2.95</v>
      </c>
      <c r="H13349" s="8">
        <f>VLOOKUP(C13349,Products!$A$2:$F$20,6,TRUE)</f>
        <v>1.1500000000000001</v>
      </c>
      <c r="I13349" s="8">
        <f t="shared" si="417"/>
        <v>1.1500000000000001</v>
      </c>
      <c r="J13349" s="42">
        <f>VLOOKUP(B13349,Invoices!A:I,9,TRUE)</f>
        <v>2022</v>
      </c>
    </row>
    <row r="13350" spans="1:10" x14ac:dyDescent="0.15">
      <c r="A13350" t="s">
        <v>16710</v>
      </c>
      <c r="B13350" t="s">
        <v>2736</v>
      </c>
      <c r="C13350" t="s">
        <v>91</v>
      </c>
      <c r="D13350" t="s">
        <v>70</v>
      </c>
      <c r="E13350">
        <v>4</v>
      </c>
      <c r="F13350" s="8">
        <f>VLOOKUP(C13350,Products!$A$2:$E$20,5,TRUE)</f>
        <v>49.95</v>
      </c>
      <c r="G13350" s="8">
        <f t="shared" si="416"/>
        <v>199.8</v>
      </c>
      <c r="H13350" s="8">
        <f>VLOOKUP(C13350,Products!$A$2:$F$20,6,TRUE)</f>
        <v>21.200000000000003</v>
      </c>
      <c r="I13350" s="8">
        <f t="shared" si="417"/>
        <v>84.800000000000011</v>
      </c>
      <c r="J13350" s="42">
        <f>VLOOKUP(B13350,Invoices!A:I,9,TRUE)</f>
        <v>2022</v>
      </c>
    </row>
    <row r="13351" spans="1:10" x14ac:dyDescent="0.15">
      <c r="A13351" t="s">
        <v>16711</v>
      </c>
      <c r="B13351" t="s">
        <v>2737</v>
      </c>
      <c r="C13351" t="s">
        <v>92</v>
      </c>
      <c r="D13351" t="s">
        <v>82</v>
      </c>
      <c r="E13351">
        <v>1</v>
      </c>
      <c r="F13351" s="8">
        <f>VLOOKUP(C13351,Products!$A$2:$E$20,5,TRUE)</f>
        <v>19.95</v>
      </c>
      <c r="G13351" s="8">
        <f t="shared" si="416"/>
        <v>19.95</v>
      </c>
      <c r="H13351" s="8">
        <f>VLOOKUP(C13351,Products!$A$2:$F$20,6,TRUE)</f>
        <v>7.4499999999999993</v>
      </c>
      <c r="I13351" s="8">
        <f t="shared" si="417"/>
        <v>7.4499999999999993</v>
      </c>
      <c r="J13351" s="42">
        <f>VLOOKUP(B13351,Invoices!A:I,9,TRUE)</f>
        <v>2022</v>
      </c>
    </row>
    <row r="13352" spans="1:10" x14ac:dyDescent="0.15">
      <c r="A13352" t="s">
        <v>16712</v>
      </c>
      <c r="B13352" t="s">
        <v>2737</v>
      </c>
      <c r="C13352" t="s">
        <v>101</v>
      </c>
      <c r="D13352" t="s">
        <v>69</v>
      </c>
      <c r="E13352">
        <v>1</v>
      </c>
      <c r="F13352" s="8">
        <f>VLOOKUP(C13352,Products!$A$2:$E$20,5,TRUE)</f>
        <v>129.94999999999999</v>
      </c>
      <c r="G13352" s="8">
        <f t="shared" si="416"/>
        <v>129.94999999999999</v>
      </c>
      <c r="H13352" s="8">
        <f>VLOOKUP(C13352,Products!$A$2:$F$20,6,TRUE)</f>
        <v>40.449999999999989</v>
      </c>
      <c r="I13352" s="8">
        <f t="shared" si="417"/>
        <v>40.449999999999989</v>
      </c>
      <c r="J13352" s="42">
        <f>VLOOKUP(B13352,Invoices!A:I,9,TRUE)</f>
        <v>2022</v>
      </c>
    </row>
    <row r="13353" spans="1:10" x14ac:dyDescent="0.15">
      <c r="A13353" t="s">
        <v>16713</v>
      </c>
      <c r="B13353" t="s">
        <v>2737</v>
      </c>
      <c r="C13353" t="s">
        <v>104</v>
      </c>
      <c r="D13353" t="s">
        <v>71</v>
      </c>
      <c r="E13353">
        <v>20</v>
      </c>
      <c r="F13353" s="8">
        <f>VLOOKUP(C13353,Products!$A$2:$E$20,5,TRUE)</f>
        <v>2.95</v>
      </c>
      <c r="G13353" s="8">
        <f t="shared" si="416"/>
        <v>59</v>
      </c>
      <c r="H13353" s="8">
        <f>VLOOKUP(C13353,Products!$A$2:$F$20,6,TRUE)</f>
        <v>1.1500000000000001</v>
      </c>
      <c r="I13353" s="8">
        <f t="shared" si="417"/>
        <v>23.000000000000004</v>
      </c>
      <c r="J13353" s="42">
        <f>VLOOKUP(B13353,Invoices!A:I,9,TRUE)</f>
        <v>2022</v>
      </c>
    </row>
    <row r="13354" spans="1:10" x14ac:dyDescent="0.15">
      <c r="A13354" t="s">
        <v>16714</v>
      </c>
      <c r="B13354" t="s">
        <v>2737</v>
      </c>
      <c r="C13354" t="s">
        <v>93</v>
      </c>
      <c r="D13354" t="s">
        <v>76</v>
      </c>
      <c r="E13354">
        <v>2</v>
      </c>
      <c r="F13354" s="8">
        <f>VLOOKUP(C13354,Products!$A$2:$E$20,5,TRUE)</f>
        <v>9.9499999999999993</v>
      </c>
      <c r="G13354" s="8">
        <f t="shared" si="416"/>
        <v>19.899999999999999</v>
      </c>
      <c r="H13354" s="8">
        <f>VLOOKUP(C13354,Products!$A$2:$F$20,6,TRUE)</f>
        <v>1.9499999999999993</v>
      </c>
      <c r="I13354" s="8">
        <f t="shared" si="417"/>
        <v>3.8999999999999986</v>
      </c>
      <c r="J13354" s="42">
        <f>VLOOKUP(B13354,Invoices!A:I,9,TRUE)</f>
        <v>2022</v>
      </c>
    </row>
    <row r="13355" spans="1:10" x14ac:dyDescent="0.15">
      <c r="A13355" t="s">
        <v>16715</v>
      </c>
      <c r="B13355" t="s">
        <v>2737</v>
      </c>
      <c r="C13355" t="s">
        <v>94</v>
      </c>
      <c r="D13355" t="s">
        <v>86</v>
      </c>
      <c r="E13355">
        <v>3</v>
      </c>
      <c r="F13355" s="8">
        <f>VLOOKUP(C13355,Products!$A$2:$E$20,5,TRUE)</f>
        <v>3.5</v>
      </c>
      <c r="G13355" s="8">
        <f t="shared" si="416"/>
        <v>10.5</v>
      </c>
      <c r="H13355" s="8">
        <f>VLOOKUP(C13355,Products!$A$2:$F$20,6,TRUE)</f>
        <v>0.54999999999999982</v>
      </c>
      <c r="I13355" s="8">
        <f t="shared" si="417"/>
        <v>1.6499999999999995</v>
      </c>
      <c r="J13355" s="42">
        <f>VLOOKUP(B13355,Invoices!A:I,9,TRUE)</f>
        <v>2022</v>
      </c>
    </row>
    <row r="13356" spans="1:10" x14ac:dyDescent="0.15">
      <c r="A13356" t="s">
        <v>16716</v>
      </c>
      <c r="B13356" t="s">
        <v>2737</v>
      </c>
      <c r="C13356" t="s">
        <v>90</v>
      </c>
      <c r="D13356" t="s">
        <v>72</v>
      </c>
      <c r="E13356">
        <v>1</v>
      </c>
      <c r="F13356" s="8">
        <f>VLOOKUP(C13356,Products!$A$2:$E$20,5,TRUE)</f>
        <v>8.9499999999999993</v>
      </c>
      <c r="G13356" s="8">
        <f t="shared" si="416"/>
        <v>8.9499999999999993</v>
      </c>
      <c r="H13356" s="8">
        <f>VLOOKUP(C13356,Products!$A$2:$F$20,6,TRUE)</f>
        <v>5.6999999999999993</v>
      </c>
      <c r="I13356" s="8">
        <f t="shared" si="417"/>
        <v>5.6999999999999993</v>
      </c>
      <c r="J13356" s="42">
        <f>VLOOKUP(B13356,Invoices!A:I,9,TRUE)</f>
        <v>2022</v>
      </c>
    </row>
    <row r="13357" spans="1:10" x14ac:dyDescent="0.15">
      <c r="A13357" t="s">
        <v>16717</v>
      </c>
      <c r="B13357" t="s">
        <v>2737</v>
      </c>
      <c r="C13357" t="s">
        <v>105</v>
      </c>
      <c r="D13357" t="s">
        <v>81</v>
      </c>
      <c r="E13357">
        <v>1</v>
      </c>
      <c r="F13357" s="8">
        <f>VLOOKUP(C13357,Products!$A$2:$E$20,5,TRUE)</f>
        <v>8.9499999999999993</v>
      </c>
      <c r="G13357" s="8">
        <f t="shared" si="416"/>
        <v>8.9499999999999993</v>
      </c>
      <c r="H13357" s="8">
        <f>VLOOKUP(C13357,Products!$A$2:$F$20,6,TRUE)</f>
        <v>3.1999999999999993</v>
      </c>
      <c r="I13357" s="8">
        <f t="shared" si="417"/>
        <v>3.1999999999999993</v>
      </c>
      <c r="J13357" s="42">
        <f>VLOOKUP(B13357,Invoices!A:I,9,TRUE)</f>
        <v>2022</v>
      </c>
    </row>
    <row r="13358" spans="1:10" x14ac:dyDescent="0.15">
      <c r="A13358" t="s">
        <v>16718</v>
      </c>
      <c r="B13358" t="s">
        <v>2737</v>
      </c>
      <c r="C13358" t="s">
        <v>88</v>
      </c>
      <c r="D13358" t="s">
        <v>85</v>
      </c>
      <c r="E13358">
        <v>20</v>
      </c>
      <c r="F13358" s="8">
        <f>VLOOKUP(C13358,Products!$A$2:$E$20,5,TRUE)</f>
        <v>8.9499999999999993</v>
      </c>
      <c r="G13358" s="8">
        <f t="shared" si="416"/>
        <v>179</v>
      </c>
      <c r="H13358" s="8">
        <f>VLOOKUP(C13358,Products!$A$2:$F$20,6,TRUE)</f>
        <v>5.6999999999999993</v>
      </c>
      <c r="I13358" s="8">
        <f t="shared" si="417"/>
        <v>113.99999999999999</v>
      </c>
      <c r="J13358" s="42">
        <f>VLOOKUP(B13358,Invoices!A:I,9,TRUE)</f>
        <v>2022</v>
      </c>
    </row>
    <row r="13359" spans="1:10" x14ac:dyDescent="0.15">
      <c r="A13359" t="s">
        <v>16719</v>
      </c>
      <c r="B13359" t="s">
        <v>2737</v>
      </c>
      <c r="C13359" t="s">
        <v>87</v>
      </c>
      <c r="D13359" t="s">
        <v>68</v>
      </c>
      <c r="E13359">
        <v>7</v>
      </c>
      <c r="F13359" s="8">
        <f>VLOOKUP(C13359,Products!$A$2:$E$20,5,TRUE)</f>
        <v>19.95</v>
      </c>
      <c r="G13359" s="8">
        <f t="shared" si="416"/>
        <v>139.65</v>
      </c>
      <c r="H13359" s="8">
        <f>VLOOKUP(C13359,Products!$A$2:$F$20,6,TRUE)</f>
        <v>7.4499999999999993</v>
      </c>
      <c r="I13359" s="8">
        <f t="shared" si="417"/>
        <v>52.149999999999991</v>
      </c>
      <c r="J13359" s="42">
        <f>VLOOKUP(B13359,Invoices!A:I,9,TRUE)</f>
        <v>2022</v>
      </c>
    </row>
    <row r="13360" spans="1:10" x14ac:dyDescent="0.15">
      <c r="A13360" t="s">
        <v>16720</v>
      </c>
      <c r="B13360" t="s">
        <v>2737</v>
      </c>
      <c r="C13360" t="s">
        <v>98</v>
      </c>
      <c r="D13360" t="s">
        <v>79</v>
      </c>
      <c r="E13360">
        <v>3</v>
      </c>
      <c r="F13360" s="8">
        <f>VLOOKUP(C13360,Products!$A$2:$E$20,5,TRUE)</f>
        <v>14.95</v>
      </c>
      <c r="G13360" s="8">
        <f t="shared" si="416"/>
        <v>44.849999999999994</v>
      </c>
      <c r="H13360" s="8">
        <f>VLOOKUP(C13360,Products!$A$2:$F$20,6,TRUE)</f>
        <v>3.0499999999999989</v>
      </c>
      <c r="I13360" s="8">
        <f t="shared" si="417"/>
        <v>9.1499999999999968</v>
      </c>
      <c r="J13360" s="42">
        <f>VLOOKUP(B13360,Invoices!A:I,9,TRUE)</f>
        <v>2022</v>
      </c>
    </row>
    <row r="13361" spans="1:10" x14ac:dyDescent="0.15">
      <c r="A13361" t="s">
        <v>16721</v>
      </c>
      <c r="B13361" t="s">
        <v>2737</v>
      </c>
      <c r="C13361" t="s">
        <v>97</v>
      </c>
      <c r="D13361" t="s">
        <v>74</v>
      </c>
      <c r="E13361">
        <v>6</v>
      </c>
      <c r="F13361" s="8">
        <f>VLOOKUP(C13361,Products!$A$2:$E$20,5,TRUE)</f>
        <v>1.5</v>
      </c>
      <c r="G13361" s="8">
        <f t="shared" si="416"/>
        <v>9</v>
      </c>
      <c r="H13361" s="8">
        <f>VLOOKUP(C13361,Products!$A$2:$F$20,6,TRUE)</f>
        <v>0.5</v>
      </c>
      <c r="I13361" s="8">
        <f t="shared" si="417"/>
        <v>3</v>
      </c>
      <c r="J13361" s="42">
        <f>VLOOKUP(B13361,Invoices!A:I,9,TRUE)</f>
        <v>2022</v>
      </c>
    </row>
    <row r="13362" spans="1:10" x14ac:dyDescent="0.15">
      <c r="A13362" t="s">
        <v>16722</v>
      </c>
      <c r="B13362" t="s">
        <v>2737</v>
      </c>
      <c r="C13362" t="s">
        <v>96</v>
      </c>
      <c r="D13362" t="s">
        <v>75</v>
      </c>
      <c r="E13362">
        <v>1</v>
      </c>
      <c r="F13362" s="8">
        <f>VLOOKUP(C13362,Products!$A$2:$E$20,5,TRUE)</f>
        <v>79.95</v>
      </c>
      <c r="G13362" s="8">
        <f t="shared" si="416"/>
        <v>79.95</v>
      </c>
      <c r="H13362" s="8">
        <f>VLOOKUP(C13362,Products!$A$2:$F$20,6,TRUE)</f>
        <v>27.950000000000003</v>
      </c>
      <c r="I13362" s="8">
        <f t="shared" si="417"/>
        <v>27.950000000000003</v>
      </c>
      <c r="J13362" s="42">
        <f>VLOOKUP(B13362,Invoices!A:I,9,TRUE)</f>
        <v>2022</v>
      </c>
    </row>
    <row r="13363" spans="1:10" x14ac:dyDescent="0.15">
      <c r="A13363" t="s">
        <v>16723</v>
      </c>
      <c r="B13363" t="s">
        <v>2737</v>
      </c>
      <c r="C13363" t="s">
        <v>102</v>
      </c>
      <c r="D13363" t="s">
        <v>83</v>
      </c>
      <c r="E13363">
        <v>3</v>
      </c>
      <c r="F13363" s="8">
        <f>VLOOKUP(C13363,Products!$A$2:$E$20,5,TRUE)</f>
        <v>29.95</v>
      </c>
      <c r="G13363" s="8">
        <f t="shared" si="416"/>
        <v>89.85</v>
      </c>
      <c r="H13363" s="8">
        <f>VLOOKUP(C13363,Products!$A$2:$F$20,6,TRUE)</f>
        <v>15</v>
      </c>
      <c r="I13363" s="8">
        <f t="shared" si="417"/>
        <v>45</v>
      </c>
      <c r="J13363" s="42">
        <f>VLOOKUP(B13363,Invoices!A:I,9,TRUE)</f>
        <v>2022</v>
      </c>
    </row>
    <row r="13364" spans="1:10" x14ac:dyDescent="0.15">
      <c r="A13364" t="s">
        <v>16724</v>
      </c>
      <c r="B13364" t="s">
        <v>2737</v>
      </c>
      <c r="C13364" t="s">
        <v>103</v>
      </c>
      <c r="D13364" t="s">
        <v>77</v>
      </c>
      <c r="E13364">
        <v>1</v>
      </c>
      <c r="F13364" s="8">
        <f>VLOOKUP(C13364,Products!$A$2:$E$20,5,TRUE)</f>
        <v>8.9499999999999993</v>
      </c>
      <c r="G13364" s="8">
        <f t="shared" si="416"/>
        <v>8.9499999999999993</v>
      </c>
      <c r="H13364" s="8">
        <f>VLOOKUP(C13364,Products!$A$2:$F$20,6,TRUE)</f>
        <v>3.1999999999999993</v>
      </c>
      <c r="I13364" s="8">
        <f t="shared" si="417"/>
        <v>3.1999999999999993</v>
      </c>
      <c r="J13364" s="42">
        <f>VLOOKUP(B13364,Invoices!A:I,9,TRUE)</f>
        <v>2022</v>
      </c>
    </row>
    <row r="13365" spans="1:10" x14ac:dyDescent="0.15">
      <c r="A13365" t="s">
        <v>16725</v>
      </c>
      <c r="B13365" t="s">
        <v>2737</v>
      </c>
      <c r="C13365" t="s">
        <v>89</v>
      </c>
      <c r="D13365" t="s">
        <v>80</v>
      </c>
      <c r="E13365">
        <v>10</v>
      </c>
      <c r="F13365" s="8">
        <f>VLOOKUP(C13365,Products!$A$2:$E$20,5,TRUE)</f>
        <v>15.95</v>
      </c>
      <c r="G13365" s="8">
        <f t="shared" si="416"/>
        <v>159.5</v>
      </c>
      <c r="H13365" s="8">
        <f>VLOOKUP(C13365,Products!$A$2:$F$20,6,TRUE)</f>
        <v>6</v>
      </c>
      <c r="I13365" s="8">
        <f t="shared" si="417"/>
        <v>60</v>
      </c>
      <c r="J13365" s="42">
        <f>VLOOKUP(B13365,Invoices!A:I,9,TRUE)</f>
        <v>2022</v>
      </c>
    </row>
    <row r="13366" spans="1:10" x14ac:dyDescent="0.15">
      <c r="A13366" t="s">
        <v>16726</v>
      </c>
      <c r="B13366" t="s">
        <v>2737</v>
      </c>
      <c r="C13366" t="s">
        <v>100</v>
      </c>
      <c r="D13366" t="s">
        <v>78</v>
      </c>
      <c r="E13366">
        <v>1</v>
      </c>
      <c r="F13366" s="8">
        <f>VLOOKUP(C13366,Products!$A$2:$E$20,5,TRUE)</f>
        <v>49.95</v>
      </c>
      <c r="G13366" s="8">
        <f t="shared" si="416"/>
        <v>49.95</v>
      </c>
      <c r="H13366" s="8">
        <f>VLOOKUP(C13366,Products!$A$2:$F$20,6,TRUE)</f>
        <v>19.950000000000003</v>
      </c>
      <c r="I13366" s="8">
        <f t="shared" si="417"/>
        <v>19.950000000000003</v>
      </c>
      <c r="J13366" s="42">
        <f>VLOOKUP(B13366,Invoices!A:I,9,TRUE)</f>
        <v>2022</v>
      </c>
    </row>
    <row r="13367" spans="1:10" x14ac:dyDescent="0.15">
      <c r="A13367" t="s">
        <v>16727</v>
      </c>
      <c r="B13367" t="s">
        <v>2737</v>
      </c>
      <c r="C13367" t="s">
        <v>95</v>
      </c>
      <c r="D13367" t="s">
        <v>73</v>
      </c>
      <c r="E13367">
        <v>30</v>
      </c>
      <c r="F13367" s="8">
        <f>VLOOKUP(C13367,Products!$A$2:$E$20,5,TRUE)</f>
        <v>12.95</v>
      </c>
      <c r="G13367" s="8">
        <f t="shared" si="416"/>
        <v>388.5</v>
      </c>
      <c r="H13367" s="8">
        <f>VLOOKUP(C13367,Products!$A$2:$F$20,6,TRUE)</f>
        <v>4.1999999999999993</v>
      </c>
      <c r="I13367" s="8">
        <f t="shared" si="417"/>
        <v>125.99999999999997</v>
      </c>
      <c r="J13367" s="42">
        <f>VLOOKUP(B13367,Invoices!A:I,9,TRUE)</f>
        <v>2022</v>
      </c>
    </row>
    <row r="13368" spans="1:10" x14ac:dyDescent="0.15">
      <c r="A13368" t="s">
        <v>16728</v>
      </c>
      <c r="B13368" t="s">
        <v>2737</v>
      </c>
      <c r="C13368" t="s">
        <v>99</v>
      </c>
      <c r="D13368" t="s">
        <v>84</v>
      </c>
      <c r="E13368">
        <v>24</v>
      </c>
      <c r="F13368" s="8">
        <f>VLOOKUP(C13368,Products!$A$2:$E$20,5,TRUE)</f>
        <v>3.5</v>
      </c>
      <c r="G13368" s="8">
        <f t="shared" si="416"/>
        <v>84</v>
      </c>
      <c r="H13368" s="8">
        <f>VLOOKUP(C13368,Products!$A$2:$F$20,6,TRUE)</f>
        <v>0.54999999999999982</v>
      </c>
      <c r="I13368" s="8">
        <f t="shared" si="417"/>
        <v>13.199999999999996</v>
      </c>
      <c r="J13368" s="42">
        <f>VLOOKUP(B13368,Invoices!A:I,9,TRUE)</f>
        <v>2022</v>
      </c>
    </row>
    <row r="13369" spans="1:10" x14ac:dyDescent="0.15">
      <c r="A13369" t="s">
        <v>16729</v>
      </c>
      <c r="B13369" t="s">
        <v>2738</v>
      </c>
      <c r="C13369" t="s">
        <v>95</v>
      </c>
      <c r="D13369" t="s">
        <v>73</v>
      </c>
      <c r="E13369">
        <v>3</v>
      </c>
      <c r="F13369" s="8">
        <f>VLOOKUP(C13369,Products!$A$2:$E$20,5,TRUE)</f>
        <v>12.95</v>
      </c>
      <c r="G13369" s="8">
        <f t="shared" si="416"/>
        <v>38.849999999999994</v>
      </c>
      <c r="H13369" s="8">
        <f>VLOOKUP(C13369,Products!$A$2:$F$20,6,TRUE)</f>
        <v>4.1999999999999993</v>
      </c>
      <c r="I13369" s="8">
        <f t="shared" si="417"/>
        <v>12.599999999999998</v>
      </c>
      <c r="J13369" s="42">
        <f>VLOOKUP(B13369,Invoices!A:I,9,TRUE)</f>
        <v>2022</v>
      </c>
    </row>
    <row r="13370" spans="1:10" x14ac:dyDescent="0.15">
      <c r="A13370" t="s">
        <v>16730</v>
      </c>
      <c r="B13370" t="s">
        <v>2738</v>
      </c>
      <c r="C13370" t="s">
        <v>89</v>
      </c>
      <c r="D13370" t="s">
        <v>80</v>
      </c>
      <c r="E13370">
        <v>2</v>
      </c>
      <c r="F13370" s="8">
        <f>VLOOKUP(C13370,Products!$A$2:$E$20,5,TRUE)</f>
        <v>15.95</v>
      </c>
      <c r="G13370" s="8">
        <f t="shared" si="416"/>
        <v>31.9</v>
      </c>
      <c r="H13370" s="8">
        <f>VLOOKUP(C13370,Products!$A$2:$F$20,6,TRUE)</f>
        <v>6</v>
      </c>
      <c r="I13370" s="8">
        <f t="shared" si="417"/>
        <v>12</v>
      </c>
      <c r="J13370" s="42">
        <f>VLOOKUP(B13370,Invoices!A:I,9,TRUE)</f>
        <v>2022</v>
      </c>
    </row>
    <row r="13371" spans="1:10" x14ac:dyDescent="0.15">
      <c r="A13371" t="s">
        <v>16731</v>
      </c>
      <c r="B13371" t="s">
        <v>2739</v>
      </c>
      <c r="C13371" t="s">
        <v>94</v>
      </c>
      <c r="D13371" t="s">
        <v>86</v>
      </c>
      <c r="E13371">
        <v>1</v>
      </c>
      <c r="F13371" s="8">
        <f>VLOOKUP(C13371,Products!$A$2:$E$20,5,TRUE)</f>
        <v>3.5</v>
      </c>
      <c r="G13371" s="8">
        <f t="shared" si="416"/>
        <v>3.5</v>
      </c>
      <c r="H13371" s="8">
        <f>VLOOKUP(C13371,Products!$A$2:$F$20,6,TRUE)</f>
        <v>0.54999999999999982</v>
      </c>
      <c r="I13371" s="8">
        <f t="shared" si="417"/>
        <v>0.54999999999999982</v>
      </c>
      <c r="J13371" s="42">
        <f>VLOOKUP(B13371,Invoices!A:I,9,TRUE)</f>
        <v>2022</v>
      </c>
    </row>
    <row r="13372" spans="1:10" x14ac:dyDescent="0.15">
      <c r="A13372" t="s">
        <v>16732</v>
      </c>
      <c r="B13372" t="s">
        <v>2739</v>
      </c>
      <c r="C13372" t="s">
        <v>101</v>
      </c>
      <c r="D13372" t="s">
        <v>69</v>
      </c>
      <c r="E13372">
        <v>3</v>
      </c>
      <c r="F13372" s="8">
        <f>VLOOKUP(C13372,Products!$A$2:$E$20,5,TRUE)</f>
        <v>129.94999999999999</v>
      </c>
      <c r="G13372" s="8">
        <f t="shared" si="416"/>
        <v>389.84999999999997</v>
      </c>
      <c r="H13372" s="8">
        <f>VLOOKUP(C13372,Products!$A$2:$F$20,6,TRUE)</f>
        <v>40.449999999999989</v>
      </c>
      <c r="I13372" s="8">
        <f t="shared" si="417"/>
        <v>121.34999999999997</v>
      </c>
      <c r="J13372" s="42">
        <f>VLOOKUP(B13372,Invoices!A:I,9,TRUE)</f>
        <v>2022</v>
      </c>
    </row>
    <row r="13373" spans="1:10" x14ac:dyDescent="0.15">
      <c r="A13373" t="s">
        <v>16733</v>
      </c>
      <c r="B13373" t="s">
        <v>2739</v>
      </c>
      <c r="C13373" t="s">
        <v>92</v>
      </c>
      <c r="D13373" t="s">
        <v>82</v>
      </c>
      <c r="E13373">
        <v>1</v>
      </c>
      <c r="F13373" s="8">
        <f>VLOOKUP(C13373,Products!$A$2:$E$20,5,TRUE)</f>
        <v>19.95</v>
      </c>
      <c r="G13373" s="8">
        <f t="shared" si="416"/>
        <v>19.95</v>
      </c>
      <c r="H13373" s="8">
        <f>VLOOKUP(C13373,Products!$A$2:$F$20,6,TRUE)</f>
        <v>7.4499999999999993</v>
      </c>
      <c r="I13373" s="8">
        <f t="shared" si="417"/>
        <v>7.4499999999999993</v>
      </c>
      <c r="J13373" s="42">
        <f>VLOOKUP(B13373,Invoices!A:I,9,TRUE)</f>
        <v>2022</v>
      </c>
    </row>
    <row r="13374" spans="1:10" x14ac:dyDescent="0.15">
      <c r="A13374" t="s">
        <v>16734</v>
      </c>
      <c r="B13374" t="s">
        <v>2740</v>
      </c>
      <c r="C13374" t="s">
        <v>93</v>
      </c>
      <c r="D13374" t="s">
        <v>76</v>
      </c>
      <c r="E13374">
        <v>15</v>
      </c>
      <c r="F13374" s="8">
        <f>VLOOKUP(C13374,Products!$A$2:$E$20,5,TRUE)</f>
        <v>9.9499999999999993</v>
      </c>
      <c r="G13374" s="8">
        <f t="shared" si="416"/>
        <v>149.25</v>
      </c>
      <c r="H13374" s="8">
        <f>VLOOKUP(C13374,Products!$A$2:$F$20,6,TRUE)</f>
        <v>1.9499999999999993</v>
      </c>
      <c r="I13374" s="8">
        <f t="shared" si="417"/>
        <v>29.249999999999989</v>
      </c>
      <c r="J13374" s="42">
        <f>VLOOKUP(B13374,Invoices!A:I,9,TRUE)</f>
        <v>2022</v>
      </c>
    </row>
    <row r="13375" spans="1:10" x14ac:dyDescent="0.15">
      <c r="A13375" t="s">
        <v>16735</v>
      </c>
      <c r="B13375" t="s">
        <v>2740</v>
      </c>
      <c r="C13375" t="s">
        <v>98</v>
      </c>
      <c r="D13375" t="s">
        <v>79</v>
      </c>
      <c r="E13375">
        <v>24</v>
      </c>
      <c r="F13375" s="8">
        <f>VLOOKUP(C13375,Products!$A$2:$E$20,5,TRUE)</f>
        <v>14.95</v>
      </c>
      <c r="G13375" s="8">
        <f t="shared" si="416"/>
        <v>358.79999999999995</v>
      </c>
      <c r="H13375" s="8">
        <f>VLOOKUP(C13375,Products!$A$2:$F$20,6,TRUE)</f>
        <v>3.0499999999999989</v>
      </c>
      <c r="I13375" s="8">
        <f t="shared" si="417"/>
        <v>73.199999999999974</v>
      </c>
      <c r="J13375" s="42">
        <f>VLOOKUP(B13375,Invoices!A:I,9,TRUE)</f>
        <v>2022</v>
      </c>
    </row>
    <row r="13376" spans="1:10" x14ac:dyDescent="0.15">
      <c r="A13376" t="s">
        <v>16736</v>
      </c>
      <c r="B13376" t="s">
        <v>2740</v>
      </c>
      <c r="C13376" t="s">
        <v>94</v>
      </c>
      <c r="D13376" t="s">
        <v>86</v>
      </c>
      <c r="E13376">
        <v>6</v>
      </c>
      <c r="F13376" s="8">
        <f>VLOOKUP(C13376,Products!$A$2:$E$20,5,TRUE)</f>
        <v>3.5</v>
      </c>
      <c r="G13376" s="8">
        <f t="shared" si="416"/>
        <v>21</v>
      </c>
      <c r="H13376" s="8">
        <f>VLOOKUP(C13376,Products!$A$2:$F$20,6,TRUE)</f>
        <v>0.54999999999999982</v>
      </c>
      <c r="I13376" s="8">
        <f t="shared" si="417"/>
        <v>3.2999999999999989</v>
      </c>
      <c r="J13376" s="42">
        <f>VLOOKUP(B13376,Invoices!A:I,9,TRUE)</f>
        <v>2022</v>
      </c>
    </row>
    <row r="13377" spans="1:10" x14ac:dyDescent="0.15">
      <c r="A13377" t="s">
        <v>16737</v>
      </c>
      <c r="B13377" t="s">
        <v>2740</v>
      </c>
      <c r="C13377" t="s">
        <v>105</v>
      </c>
      <c r="D13377" t="s">
        <v>81</v>
      </c>
      <c r="E13377">
        <v>1</v>
      </c>
      <c r="F13377" s="8">
        <f>VLOOKUP(C13377,Products!$A$2:$E$20,5,TRUE)</f>
        <v>8.9499999999999993</v>
      </c>
      <c r="G13377" s="8">
        <f t="shared" si="416"/>
        <v>8.9499999999999993</v>
      </c>
      <c r="H13377" s="8">
        <f>VLOOKUP(C13377,Products!$A$2:$F$20,6,TRUE)</f>
        <v>3.1999999999999993</v>
      </c>
      <c r="I13377" s="8">
        <f t="shared" si="417"/>
        <v>3.1999999999999993</v>
      </c>
      <c r="J13377" s="42">
        <f>VLOOKUP(B13377,Invoices!A:I,9,TRUE)</f>
        <v>2022</v>
      </c>
    </row>
    <row r="13378" spans="1:10" x14ac:dyDescent="0.15">
      <c r="A13378" t="s">
        <v>16738</v>
      </c>
      <c r="B13378" t="s">
        <v>2740</v>
      </c>
      <c r="C13378" t="s">
        <v>102</v>
      </c>
      <c r="D13378" t="s">
        <v>83</v>
      </c>
      <c r="E13378">
        <v>7</v>
      </c>
      <c r="F13378" s="8">
        <f>VLOOKUP(C13378,Products!$A$2:$E$20,5,TRUE)</f>
        <v>29.95</v>
      </c>
      <c r="G13378" s="8">
        <f t="shared" si="416"/>
        <v>209.65</v>
      </c>
      <c r="H13378" s="8">
        <f>VLOOKUP(C13378,Products!$A$2:$F$20,6,TRUE)</f>
        <v>15</v>
      </c>
      <c r="I13378" s="8">
        <f t="shared" si="417"/>
        <v>105</v>
      </c>
      <c r="J13378" s="42">
        <f>VLOOKUP(B13378,Invoices!A:I,9,TRUE)</f>
        <v>2022</v>
      </c>
    </row>
    <row r="13379" spans="1:10" x14ac:dyDescent="0.15">
      <c r="A13379" t="s">
        <v>16739</v>
      </c>
      <c r="B13379" t="s">
        <v>2740</v>
      </c>
      <c r="C13379" t="s">
        <v>96</v>
      </c>
      <c r="D13379" t="s">
        <v>75</v>
      </c>
      <c r="E13379">
        <v>2</v>
      </c>
      <c r="F13379" s="8">
        <f>VLOOKUP(C13379,Products!$A$2:$E$20,5,TRUE)</f>
        <v>79.95</v>
      </c>
      <c r="G13379" s="8">
        <f t="shared" ref="G13379:G13442" si="418">F13379*E13379</f>
        <v>159.9</v>
      </c>
      <c r="H13379" s="8">
        <f>VLOOKUP(C13379,Products!$A$2:$F$20,6,TRUE)</f>
        <v>27.950000000000003</v>
      </c>
      <c r="I13379" s="8">
        <f t="shared" ref="I13379:I13442" si="419">H13379*E13379</f>
        <v>55.900000000000006</v>
      </c>
      <c r="J13379" s="42">
        <f>VLOOKUP(B13379,Invoices!A:I,9,TRUE)</f>
        <v>2022</v>
      </c>
    </row>
    <row r="13380" spans="1:10" x14ac:dyDescent="0.15">
      <c r="A13380" t="s">
        <v>16740</v>
      </c>
      <c r="B13380" t="s">
        <v>2741</v>
      </c>
      <c r="C13380" t="s">
        <v>96</v>
      </c>
      <c r="D13380" t="s">
        <v>75</v>
      </c>
      <c r="E13380">
        <v>1</v>
      </c>
      <c r="F13380" s="8">
        <f>VLOOKUP(C13380,Products!$A$2:$E$20,5,TRUE)</f>
        <v>79.95</v>
      </c>
      <c r="G13380" s="8">
        <f t="shared" si="418"/>
        <v>79.95</v>
      </c>
      <c r="H13380" s="8">
        <f>VLOOKUP(C13380,Products!$A$2:$F$20,6,TRUE)</f>
        <v>27.950000000000003</v>
      </c>
      <c r="I13380" s="8">
        <f t="shared" si="419"/>
        <v>27.950000000000003</v>
      </c>
      <c r="J13380" s="42">
        <f>VLOOKUP(B13380,Invoices!A:I,9,TRUE)</f>
        <v>2022</v>
      </c>
    </row>
    <row r="13381" spans="1:10" x14ac:dyDescent="0.15">
      <c r="A13381" t="s">
        <v>16741</v>
      </c>
      <c r="B13381" t="s">
        <v>2742</v>
      </c>
      <c r="C13381" t="s">
        <v>94</v>
      </c>
      <c r="D13381" t="s">
        <v>86</v>
      </c>
      <c r="E13381">
        <v>1</v>
      </c>
      <c r="F13381" s="8">
        <f>VLOOKUP(C13381,Products!$A$2:$E$20,5,TRUE)</f>
        <v>3.5</v>
      </c>
      <c r="G13381" s="8">
        <f t="shared" si="418"/>
        <v>3.5</v>
      </c>
      <c r="H13381" s="8">
        <f>VLOOKUP(C13381,Products!$A$2:$F$20,6,TRUE)</f>
        <v>0.54999999999999982</v>
      </c>
      <c r="I13381" s="8">
        <f t="shared" si="419"/>
        <v>0.54999999999999982</v>
      </c>
      <c r="J13381" s="42">
        <f>VLOOKUP(B13381,Invoices!A:I,9,TRUE)</f>
        <v>2022</v>
      </c>
    </row>
    <row r="13382" spans="1:10" x14ac:dyDescent="0.15">
      <c r="A13382" t="s">
        <v>16742</v>
      </c>
      <c r="B13382" t="s">
        <v>2742</v>
      </c>
      <c r="C13382" t="s">
        <v>90</v>
      </c>
      <c r="D13382" t="s">
        <v>72</v>
      </c>
      <c r="E13382">
        <v>1</v>
      </c>
      <c r="F13382" s="8">
        <f>VLOOKUP(C13382,Products!$A$2:$E$20,5,TRUE)</f>
        <v>8.9499999999999993</v>
      </c>
      <c r="G13382" s="8">
        <f t="shared" si="418"/>
        <v>8.9499999999999993</v>
      </c>
      <c r="H13382" s="8">
        <f>VLOOKUP(C13382,Products!$A$2:$F$20,6,TRUE)</f>
        <v>5.6999999999999993</v>
      </c>
      <c r="I13382" s="8">
        <f t="shared" si="419"/>
        <v>5.6999999999999993</v>
      </c>
      <c r="J13382" s="42">
        <f>VLOOKUP(B13382,Invoices!A:I,9,TRUE)</f>
        <v>2022</v>
      </c>
    </row>
    <row r="13383" spans="1:10" x14ac:dyDescent="0.15">
      <c r="A13383" t="s">
        <v>16743</v>
      </c>
      <c r="B13383" t="s">
        <v>2742</v>
      </c>
      <c r="C13383" t="s">
        <v>101</v>
      </c>
      <c r="D13383" t="s">
        <v>69</v>
      </c>
      <c r="E13383">
        <v>2</v>
      </c>
      <c r="F13383" s="8">
        <f>VLOOKUP(C13383,Products!$A$2:$E$20,5,TRUE)</f>
        <v>129.94999999999999</v>
      </c>
      <c r="G13383" s="8">
        <f t="shared" si="418"/>
        <v>259.89999999999998</v>
      </c>
      <c r="H13383" s="8">
        <f>VLOOKUP(C13383,Products!$A$2:$F$20,6,TRUE)</f>
        <v>40.449999999999989</v>
      </c>
      <c r="I13383" s="8">
        <f t="shared" si="419"/>
        <v>80.899999999999977</v>
      </c>
      <c r="J13383" s="42">
        <f>VLOOKUP(B13383,Invoices!A:I,9,TRUE)</f>
        <v>2022</v>
      </c>
    </row>
    <row r="13384" spans="1:10" x14ac:dyDescent="0.15">
      <c r="A13384" t="s">
        <v>16744</v>
      </c>
      <c r="B13384" t="s">
        <v>2742</v>
      </c>
      <c r="C13384" t="s">
        <v>104</v>
      </c>
      <c r="D13384" t="s">
        <v>71</v>
      </c>
      <c r="E13384">
        <v>3</v>
      </c>
      <c r="F13384" s="8">
        <f>VLOOKUP(C13384,Products!$A$2:$E$20,5,TRUE)</f>
        <v>2.95</v>
      </c>
      <c r="G13384" s="8">
        <f t="shared" si="418"/>
        <v>8.8500000000000014</v>
      </c>
      <c r="H13384" s="8">
        <f>VLOOKUP(C13384,Products!$A$2:$F$20,6,TRUE)</f>
        <v>1.1500000000000001</v>
      </c>
      <c r="I13384" s="8">
        <f t="shared" si="419"/>
        <v>3.45</v>
      </c>
      <c r="J13384" s="42">
        <f>VLOOKUP(B13384,Invoices!A:I,9,TRUE)</f>
        <v>2022</v>
      </c>
    </row>
    <row r="13385" spans="1:10" x14ac:dyDescent="0.15">
      <c r="A13385" t="s">
        <v>16745</v>
      </c>
      <c r="B13385" t="s">
        <v>2742</v>
      </c>
      <c r="C13385" t="s">
        <v>95</v>
      </c>
      <c r="D13385" t="s">
        <v>73</v>
      </c>
      <c r="E13385">
        <v>5</v>
      </c>
      <c r="F13385" s="8">
        <f>VLOOKUP(C13385,Products!$A$2:$E$20,5,TRUE)</f>
        <v>12.95</v>
      </c>
      <c r="G13385" s="8">
        <f t="shared" si="418"/>
        <v>64.75</v>
      </c>
      <c r="H13385" s="8">
        <f>VLOOKUP(C13385,Products!$A$2:$F$20,6,TRUE)</f>
        <v>4.1999999999999993</v>
      </c>
      <c r="I13385" s="8">
        <f t="shared" si="419"/>
        <v>20.999999999999996</v>
      </c>
      <c r="J13385" s="42">
        <f>VLOOKUP(B13385,Invoices!A:I,9,TRUE)</f>
        <v>2022</v>
      </c>
    </row>
    <row r="13386" spans="1:10" x14ac:dyDescent="0.15">
      <c r="A13386" t="s">
        <v>16746</v>
      </c>
      <c r="B13386" t="s">
        <v>2743</v>
      </c>
      <c r="C13386" t="s">
        <v>94</v>
      </c>
      <c r="D13386" t="s">
        <v>86</v>
      </c>
      <c r="E13386">
        <v>20</v>
      </c>
      <c r="F13386" s="8">
        <f>VLOOKUP(C13386,Products!$A$2:$E$20,5,TRUE)</f>
        <v>3.5</v>
      </c>
      <c r="G13386" s="8">
        <f t="shared" si="418"/>
        <v>70</v>
      </c>
      <c r="H13386" s="8">
        <f>VLOOKUP(C13386,Products!$A$2:$F$20,6,TRUE)</f>
        <v>0.54999999999999982</v>
      </c>
      <c r="I13386" s="8">
        <f t="shared" si="419"/>
        <v>10.999999999999996</v>
      </c>
      <c r="J13386" s="42">
        <f>VLOOKUP(B13386,Invoices!A:I,9,TRUE)</f>
        <v>2022</v>
      </c>
    </row>
    <row r="13387" spans="1:10" x14ac:dyDescent="0.15">
      <c r="A13387" t="s">
        <v>16747</v>
      </c>
      <c r="B13387" t="s">
        <v>2743</v>
      </c>
      <c r="C13387" t="s">
        <v>104</v>
      </c>
      <c r="D13387" t="s">
        <v>71</v>
      </c>
      <c r="E13387">
        <v>50</v>
      </c>
      <c r="F13387" s="8">
        <f>VLOOKUP(C13387,Products!$A$2:$E$20,5,TRUE)</f>
        <v>2.95</v>
      </c>
      <c r="G13387" s="8">
        <f t="shared" si="418"/>
        <v>147.5</v>
      </c>
      <c r="H13387" s="8">
        <f>VLOOKUP(C13387,Products!$A$2:$F$20,6,TRUE)</f>
        <v>1.1500000000000001</v>
      </c>
      <c r="I13387" s="8">
        <f t="shared" si="419"/>
        <v>57.500000000000007</v>
      </c>
      <c r="J13387" s="42">
        <f>VLOOKUP(B13387,Invoices!A:I,9,TRUE)</f>
        <v>2022</v>
      </c>
    </row>
    <row r="13388" spans="1:10" x14ac:dyDescent="0.15">
      <c r="A13388" t="s">
        <v>16748</v>
      </c>
      <c r="B13388" t="s">
        <v>2743</v>
      </c>
      <c r="C13388" t="s">
        <v>99</v>
      </c>
      <c r="D13388" t="s">
        <v>84</v>
      </c>
      <c r="E13388">
        <v>12</v>
      </c>
      <c r="F13388" s="8">
        <f>VLOOKUP(C13388,Products!$A$2:$E$20,5,TRUE)</f>
        <v>3.5</v>
      </c>
      <c r="G13388" s="8">
        <f t="shared" si="418"/>
        <v>42</v>
      </c>
      <c r="H13388" s="8">
        <f>VLOOKUP(C13388,Products!$A$2:$F$20,6,TRUE)</f>
        <v>0.54999999999999982</v>
      </c>
      <c r="I13388" s="8">
        <f t="shared" si="419"/>
        <v>6.5999999999999979</v>
      </c>
      <c r="J13388" s="42">
        <f>VLOOKUP(B13388,Invoices!A:I,9,TRUE)</f>
        <v>2022</v>
      </c>
    </row>
    <row r="13389" spans="1:10" x14ac:dyDescent="0.15">
      <c r="A13389" t="s">
        <v>16749</v>
      </c>
      <c r="B13389" t="s">
        <v>2744</v>
      </c>
      <c r="C13389" t="s">
        <v>87</v>
      </c>
      <c r="D13389" t="s">
        <v>68</v>
      </c>
      <c r="E13389">
        <v>24</v>
      </c>
      <c r="F13389" s="8">
        <f>VLOOKUP(C13389,Products!$A$2:$E$20,5,TRUE)</f>
        <v>19.95</v>
      </c>
      <c r="G13389" s="8">
        <f t="shared" si="418"/>
        <v>478.79999999999995</v>
      </c>
      <c r="H13389" s="8">
        <f>VLOOKUP(C13389,Products!$A$2:$F$20,6,TRUE)</f>
        <v>7.4499999999999993</v>
      </c>
      <c r="I13389" s="8">
        <f t="shared" si="419"/>
        <v>178.79999999999998</v>
      </c>
      <c r="J13389" s="42">
        <f>VLOOKUP(B13389,Invoices!A:I,9,TRUE)</f>
        <v>2022</v>
      </c>
    </row>
    <row r="13390" spans="1:10" x14ac:dyDescent="0.15">
      <c r="A13390" t="s">
        <v>16750</v>
      </c>
      <c r="B13390" t="s">
        <v>2744</v>
      </c>
      <c r="C13390" t="s">
        <v>93</v>
      </c>
      <c r="D13390" t="s">
        <v>76</v>
      </c>
      <c r="E13390">
        <v>1</v>
      </c>
      <c r="F13390" s="8">
        <f>VLOOKUP(C13390,Products!$A$2:$E$20,5,TRUE)</f>
        <v>9.9499999999999993</v>
      </c>
      <c r="G13390" s="8">
        <f t="shared" si="418"/>
        <v>9.9499999999999993</v>
      </c>
      <c r="H13390" s="8">
        <f>VLOOKUP(C13390,Products!$A$2:$F$20,6,TRUE)</f>
        <v>1.9499999999999993</v>
      </c>
      <c r="I13390" s="8">
        <f t="shared" si="419"/>
        <v>1.9499999999999993</v>
      </c>
      <c r="J13390" s="42">
        <f>VLOOKUP(B13390,Invoices!A:I,9,TRUE)</f>
        <v>2022</v>
      </c>
    </row>
    <row r="13391" spans="1:10" x14ac:dyDescent="0.15">
      <c r="A13391" t="s">
        <v>16751</v>
      </c>
      <c r="B13391" t="s">
        <v>2744</v>
      </c>
      <c r="C13391" t="s">
        <v>92</v>
      </c>
      <c r="D13391" t="s">
        <v>82</v>
      </c>
      <c r="E13391">
        <v>10</v>
      </c>
      <c r="F13391" s="8">
        <f>VLOOKUP(C13391,Products!$A$2:$E$20,5,TRUE)</f>
        <v>19.95</v>
      </c>
      <c r="G13391" s="8">
        <f t="shared" si="418"/>
        <v>199.5</v>
      </c>
      <c r="H13391" s="8">
        <f>VLOOKUP(C13391,Products!$A$2:$F$20,6,TRUE)</f>
        <v>7.4499999999999993</v>
      </c>
      <c r="I13391" s="8">
        <f t="shared" si="419"/>
        <v>74.5</v>
      </c>
      <c r="J13391" s="42">
        <f>VLOOKUP(B13391,Invoices!A:I,9,TRUE)</f>
        <v>2022</v>
      </c>
    </row>
    <row r="13392" spans="1:10" x14ac:dyDescent="0.15">
      <c r="A13392" t="s">
        <v>16752</v>
      </c>
      <c r="B13392" t="s">
        <v>2744</v>
      </c>
      <c r="C13392" t="s">
        <v>105</v>
      </c>
      <c r="D13392" t="s">
        <v>81</v>
      </c>
      <c r="E13392">
        <v>1</v>
      </c>
      <c r="F13392" s="8">
        <f>VLOOKUP(C13392,Products!$A$2:$E$20,5,TRUE)</f>
        <v>8.9499999999999993</v>
      </c>
      <c r="G13392" s="8">
        <f t="shared" si="418"/>
        <v>8.9499999999999993</v>
      </c>
      <c r="H13392" s="8">
        <f>VLOOKUP(C13392,Products!$A$2:$F$20,6,TRUE)</f>
        <v>3.1999999999999993</v>
      </c>
      <c r="I13392" s="8">
        <f t="shared" si="419"/>
        <v>3.1999999999999993</v>
      </c>
      <c r="J13392" s="42">
        <f>VLOOKUP(B13392,Invoices!A:I,9,TRUE)</f>
        <v>2022</v>
      </c>
    </row>
    <row r="13393" spans="1:10" x14ac:dyDescent="0.15">
      <c r="A13393" t="s">
        <v>16753</v>
      </c>
      <c r="B13393" t="s">
        <v>2744</v>
      </c>
      <c r="C13393" t="s">
        <v>102</v>
      </c>
      <c r="D13393" t="s">
        <v>83</v>
      </c>
      <c r="E13393">
        <v>10</v>
      </c>
      <c r="F13393" s="8">
        <f>VLOOKUP(C13393,Products!$A$2:$E$20,5,TRUE)</f>
        <v>29.95</v>
      </c>
      <c r="G13393" s="8">
        <f t="shared" si="418"/>
        <v>299.5</v>
      </c>
      <c r="H13393" s="8">
        <f>VLOOKUP(C13393,Products!$A$2:$F$20,6,TRUE)</f>
        <v>15</v>
      </c>
      <c r="I13393" s="8">
        <f t="shared" si="419"/>
        <v>150</v>
      </c>
      <c r="J13393" s="42">
        <f>VLOOKUP(B13393,Invoices!A:I,9,TRUE)</f>
        <v>2022</v>
      </c>
    </row>
    <row r="13394" spans="1:10" x14ac:dyDescent="0.15">
      <c r="A13394" t="s">
        <v>16754</v>
      </c>
      <c r="B13394" t="s">
        <v>2744</v>
      </c>
      <c r="C13394" t="s">
        <v>97</v>
      </c>
      <c r="D13394" t="s">
        <v>74</v>
      </c>
      <c r="E13394">
        <v>4</v>
      </c>
      <c r="F13394" s="8">
        <f>VLOOKUP(C13394,Products!$A$2:$E$20,5,TRUE)</f>
        <v>1.5</v>
      </c>
      <c r="G13394" s="8">
        <f t="shared" si="418"/>
        <v>6</v>
      </c>
      <c r="H13394" s="8">
        <f>VLOOKUP(C13394,Products!$A$2:$F$20,6,TRUE)</f>
        <v>0.5</v>
      </c>
      <c r="I13394" s="8">
        <f t="shared" si="419"/>
        <v>2</v>
      </c>
      <c r="J13394" s="42">
        <f>VLOOKUP(B13394,Invoices!A:I,9,TRUE)</f>
        <v>2022</v>
      </c>
    </row>
    <row r="13395" spans="1:10" x14ac:dyDescent="0.15">
      <c r="A13395" t="s">
        <v>16755</v>
      </c>
      <c r="B13395" t="s">
        <v>2744</v>
      </c>
      <c r="C13395" t="s">
        <v>96</v>
      </c>
      <c r="D13395" t="s">
        <v>75</v>
      </c>
      <c r="E13395">
        <v>2</v>
      </c>
      <c r="F13395" s="8">
        <f>VLOOKUP(C13395,Products!$A$2:$E$20,5,TRUE)</f>
        <v>79.95</v>
      </c>
      <c r="G13395" s="8">
        <f t="shared" si="418"/>
        <v>159.9</v>
      </c>
      <c r="H13395" s="8">
        <f>VLOOKUP(C13395,Products!$A$2:$F$20,6,TRUE)</f>
        <v>27.950000000000003</v>
      </c>
      <c r="I13395" s="8">
        <f t="shared" si="419"/>
        <v>55.900000000000006</v>
      </c>
      <c r="J13395" s="42">
        <f>VLOOKUP(B13395,Invoices!A:I,9,TRUE)</f>
        <v>2022</v>
      </c>
    </row>
    <row r="13396" spans="1:10" x14ac:dyDescent="0.15">
      <c r="A13396" t="s">
        <v>16756</v>
      </c>
      <c r="B13396" t="s">
        <v>2744</v>
      </c>
      <c r="C13396" t="s">
        <v>95</v>
      </c>
      <c r="D13396" t="s">
        <v>73</v>
      </c>
      <c r="E13396">
        <v>2</v>
      </c>
      <c r="F13396" s="8">
        <f>VLOOKUP(C13396,Products!$A$2:$E$20,5,TRUE)</f>
        <v>12.95</v>
      </c>
      <c r="G13396" s="8">
        <f t="shared" si="418"/>
        <v>25.9</v>
      </c>
      <c r="H13396" s="8">
        <f>VLOOKUP(C13396,Products!$A$2:$F$20,6,TRUE)</f>
        <v>4.1999999999999993</v>
      </c>
      <c r="I13396" s="8">
        <f t="shared" si="419"/>
        <v>8.3999999999999986</v>
      </c>
      <c r="J13396" s="42">
        <f>VLOOKUP(B13396,Invoices!A:I,9,TRUE)</f>
        <v>2022</v>
      </c>
    </row>
    <row r="13397" spans="1:10" x14ac:dyDescent="0.15">
      <c r="A13397" t="s">
        <v>16757</v>
      </c>
      <c r="B13397" t="s">
        <v>2744</v>
      </c>
      <c r="C13397" t="s">
        <v>90</v>
      </c>
      <c r="D13397" t="s">
        <v>72</v>
      </c>
      <c r="E13397">
        <v>2</v>
      </c>
      <c r="F13397" s="8">
        <f>VLOOKUP(C13397,Products!$A$2:$E$20,5,TRUE)</f>
        <v>8.9499999999999993</v>
      </c>
      <c r="G13397" s="8">
        <f t="shared" si="418"/>
        <v>17.899999999999999</v>
      </c>
      <c r="H13397" s="8">
        <f>VLOOKUP(C13397,Products!$A$2:$F$20,6,TRUE)</f>
        <v>5.6999999999999993</v>
      </c>
      <c r="I13397" s="8">
        <f t="shared" si="419"/>
        <v>11.399999999999999</v>
      </c>
      <c r="J13397" s="42">
        <f>VLOOKUP(B13397,Invoices!A:I,9,TRUE)</f>
        <v>2022</v>
      </c>
    </row>
    <row r="13398" spans="1:10" x14ac:dyDescent="0.15">
      <c r="A13398" t="s">
        <v>16758</v>
      </c>
      <c r="B13398" t="s">
        <v>2744</v>
      </c>
      <c r="C13398" t="s">
        <v>101</v>
      </c>
      <c r="D13398" t="s">
        <v>69</v>
      </c>
      <c r="E13398">
        <v>24</v>
      </c>
      <c r="F13398" s="8">
        <f>VLOOKUP(C13398,Products!$A$2:$E$20,5,TRUE)</f>
        <v>129.94999999999999</v>
      </c>
      <c r="G13398" s="8">
        <f t="shared" si="418"/>
        <v>3118.7999999999997</v>
      </c>
      <c r="H13398" s="8">
        <f>VLOOKUP(C13398,Products!$A$2:$F$20,6,TRUE)</f>
        <v>40.449999999999989</v>
      </c>
      <c r="I13398" s="8">
        <f t="shared" si="419"/>
        <v>970.79999999999973</v>
      </c>
      <c r="J13398" s="42">
        <f>VLOOKUP(B13398,Invoices!A:I,9,TRUE)</f>
        <v>2022</v>
      </c>
    </row>
    <row r="13399" spans="1:10" x14ac:dyDescent="0.15">
      <c r="A13399" t="s">
        <v>16759</v>
      </c>
      <c r="B13399" t="s">
        <v>2745</v>
      </c>
      <c r="C13399" t="s">
        <v>104</v>
      </c>
      <c r="D13399" t="s">
        <v>71</v>
      </c>
      <c r="E13399">
        <v>1</v>
      </c>
      <c r="F13399" s="8">
        <f>VLOOKUP(C13399,Products!$A$2:$E$20,5,TRUE)</f>
        <v>2.95</v>
      </c>
      <c r="G13399" s="8">
        <f t="shared" si="418"/>
        <v>2.95</v>
      </c>
      <c r="H13399" s="8">
        <f>VLOOKUP(C13399,Products!$A$2:$F$20,6,TRUE)</f>
        <v>1.1500000000000001</v>
      </c>
      <c r="I13399" s="8">
        <f t="shared" si="419"/>
        <v>1.1500000000000001</v>
      </c>
      <c r="J13399" s="42">
        <f>VLOOKUP(B13399,Invoices!A:I,9,TRUE)</f>
        <v>2022</v>
      </c>
    </row>
    <row r="13400" spans="1:10" x14ac:dyDescent="0.15">
      <c r="A13400" t="s">
        <v>16760</v>
      </c>
      <c r="B13400" t="s">
        <v>2746</v>
      </c>
      <c r="C13400" t="s">
        <v>102</v>
      </c>
      <c r="D13400" t="s">
        <v>83</v>
      </c>
      <c r="E13400">
        <v>20</v>
      </c>
      <c r="F13400" s="8">
        <f>VLOOKUP(C13400,Products!$A$2:$E$20,5,TRUE)</f>
        <v>29.95</v>
      </c>
      <c r="G13400" s="8">
        <f t="shared" si="418"/>
        <v>599</v>
      </c>
      <c r="H13400" s="8">
        <f>VLOOKUP(C13400,Products!$A$2:$F$20,6,TRUE)</f>
        <v>15</v>
      </c>
      <c r="I13400" s="8">
        <f t="shared" si="419"/>
        <v>300</v>
      </c>
      <c r="J13400" s="42">
        <f>VLOOKUP(B13400,Invoices!A:I,9,TRUE)</f>
        <v>2022</v>
      </c>
    </row>
    <row r="13401" spans="1:10" x14ac:dyDescent="0.15">
      <c r="A13401" t="s">
        <v>16761</v>
      </c>
      <c r="B13401" t="s">
        <v>2746</v>
      </c>
      <c r="C13401" t="s">
        <v>91</v>
      </c>
      <c r="D13401" t="s">
        <v>70</v>
      </c>
      <c r="E13401">
        <v>9</v>
      </c>
      <c r="F13401" s="8">
        <f>VLOOKUP(C13401,Products!$A$2:$E$20,5,TRUE)</f>
        <v>49.95</v>
      </c>
      <c r="G13401" s="8">
        <f t="shared" si="418"/>
        <v>449.55</v>
      </c>
      <c r="H13401" s="8">
        <f>VLOOKUP(C13401,Products!$A$2:$F$20,6,TRUE)</f>
        <v>21.200000000000003</v>
      </c>
      <c r="I13401" s="8">
        <f t="shared" si="419"/>
        <v>190.8</v>
      </c>
      <c r="J13401" s="42">
        <f>VLOOKUP(B13401,Invoices!A:I,9,TRUE)</f>
        <v>2022</v>
      </c>
    </row>
    <row r="13402" spans="1:10" x14ac:dyDescent="0.15">
      <c r="A13402" t="s">
        <v>16762</v>
      </c>
      <c r="B13402" t="s">
        <v>2746</v>
      </c>
      <c r="C13402" t="s">
        <v>100</v>
      </c>
      <c r="D13402" t="s">
        <v>78</v>
      </c>
      <c r="E13402">
        <v>1</v>
      </c>
      <c r="F13402" s="8">
        <f>VLOOKUP(C13402,Products!$A$2:$E$20,5,TRUE)</f>
        <v>49.95</v>
      </c>
      <c r="G13402" s="8">
        <f t="shared" si="418"/>
        <v>49.95</v>
      </c>
      <c r="H13402" s="8">
        <f>VLOOKUP(C13402,Products!$A$2:$F$20,6,TRUE)</f>
        <v>19.950000000000003</v>
      </c>
      <c r="I13402" s="8">
        <f t="shared" si="419"/>
        <v>19.950000000000003</v>
      </c>
      <c r="J13402" s="42">
        <f>VLOOKUP(B13402,Invoices!A:I,9,TRUE)</f>
        <v>2022</v>
      </c>
    </row>
    <row r="13403" spans="1:10" x14ac:dyDescent="0.15">
      <c r="A13403" t="s">
        <v>16763</v>
      </c>
      <c r="B13403" t="s">
        <v>2746</v>
      </c>
      <c r="C13403" t="s">
        <v>88</v>
      </c>
      <c r="D13403" t="s">
        <v>85</v>
      </c>
      <c r="E13403">
        <v>4</v>
      </c>
      <c r="F13403" s="8">
        <f>VLOOKUP(C13403,Products!$A$2:$E$20,5,TRUE)</f>
        <v>8.9499999999999993</v>
      </c>
      <c r="G13403" s="8">
        <f t="shared" si="418"/>
        <v>35.799999999999997</v>
      </c>
      <c r="H13403" s="8">
        <f>VLOOKUP(C13403,Products!$A$2:$F$20,6,TRUE)</f>
        <v>5.6999999999999993</v>
      </c>
      <c r="I13403" s="8">
        <f t="shared" si="419"/>
        <v>22.799999999999997</v>
      </c>
      <c r="J13403" s="42">
        <f>VLOOKUP(B13403,Invoices!A:I,9,TRUE)</f>
        <v>2022</v>
      </c>
    </row>
    <row r="13404" spans="1:10" x14ac:dyDescent="0.15">
      <c r="A13404" t="s">
        <v>16764</v>
      </c>
      <c r="B13404" t="s">
        <v>2747</v>
      </c>
      <c r="C13404" t="s">
        <v>88</v>
      </c>
      <c r="D13404" t="s">
        <v>85</v>
      </c>
      <c r="E13404">
        <v>1</v>
      </c>
      <c r="F13404" s="8">
        <f>VLOOKUP(C13404,Products!$A$2:$E$20,5,TRUE)</f>
        <v>8.9499999999999993</v>
      </c>
      <c r="G13404" s="8">
        <f t="shared" si="418"/>
        <v>8.9499999999999993</v>
      </c>
      <c r="H13404" s="8">
        <f>VLOOKUP(C13404,Products!$A$2:$F$20,6,TRUE)</f>
        <v>5.6999999999999993</v>
      </c>
      <c r="I13404" s="8">
        <f t="shared" si="419"/>
        <v>5.6999999999999993</v>
      </c>
      <c r="J13404" s="42">
        <f>VLOOKUP(B13404,Invoices!A:I,9,TRUE)</f>
        <v>2022</v>
      </c>
    </row>
    <row r="13405" spans="1:10" x14ac:dyDescent="0.15">
      <c r="A13405" t="s">
        <v>16765</v>
      </c>
      <c r="B13405" t="s">
        <v>2747</v>
      </c>
      <c r="C13405" t="s">
        <v>102</v>
      </c>
      <c r="D13405" t="s">
        <v>83</v>
      </c>
      <c r="E13405">
        <v>3</v>
      </c>
      <c r="F13405" s="8">
        <f>VLOOKUP(C13405,Products!$A$2:$E$20,5,TRUE)</f>
        <v>29.95</v>
      </c>
      <c r="G13405" s="8">
        <f t="shared" si="418"/>
        <v>89.85</v>
      </c>
      <c r="H13405" s="8">
        <f>VLOOKUP(C13405,Products!$A$2:$F$20,6,TRUE)</f>
        <v>15</v>
      </c>
      <c r="I13405" s="8">
        <f t="shared" si="419"/>
        <v>45</v>
      </c>
      <c r="J13405" s="42">
        <f>VLOOKUP(B13405,Invoices!A:I,9,TRUE)</f>
        <v>2022</v>
      </c>
    </row>
    <row r="13406" spans="1:10" x14ac:dyDescent="0.15">
      <c r="A13406" t="s">
        <v>16766</v>
      </c>
      <c r="B13406" t="s">
        <v>2747</v>
      </c>
      <c r="C13406" t="s">
        <v>90</v>
      </c>
      <c r="D13406" t="s">
        <v>72</v>
      </c>
      <c r="E13406">
        <v>1</v>
      </c>
      <c r="F13406" s="8">
        <f>VLOOKUP(C13406,Products!$A$2:$E$20,5,TRUE)</f>
        <v>8.9499999999999993</v>
      </c>
      <c r="G13406" s="8">
        <f t="shared" si="418"/>
        <v>8.9499999999999993</v>
      </c>
      <c r="H13406" s="8">
        <f>VLOOKUP(C13406,Products!$A$2:$F$20,6,TRUE)</f>
        <v>5.6999999999999993</v>
      </c>
      <c r="I13406" s="8">
        <f t="shared" si="419"/>
        <v>5.6999999999999993</v>
      </c>
      <c r="J13406" s="42">
        <f>VLOOKUP(B13406,Invoices!A:I,9,TRUE)</f>
        <v>2022</v>
      </c>
    </row>
    <row r="13407" spans="1:10" x14ac:dyDescent="0.15">
      <c r="A13407" t="s">
        <v>16767</v>
      </c>
      <c r="B13407" t="s">
        <v>2747</v>
      </c>
      <c r="C13407" t="s">
        <v>89</v>
      </c>
      <c r="D13407" t="s">
        <v>80</v>
      </c>
      <c r="E13407">
        <v>50</v>
      </c>
      <c r="F13407" s="8">
        <f>VLOOKUP(C13407,Products!$A$2:$E$20,5,TRUE)</f>
        <v>15.95</v>
      </c>
      <c r="G13407" s="8">
        <f t="shared" si="418"/>
        <v>797.5</v>
      </c>
      <c r="H13407" s="8">
        <f>VLOOKUP(C13407,Products!$A$2:$F$20,6,TRUE)</f>
        <v>6</v>
      </c>
      <c r="I13407" s="8">
        <f t="shared" si="419"/>
        <v>300</v>
      </c>
      <c r="J13407" s="42">
        <f>VLOOKUP(B13407,Invoices!A:I,9,TRUE)</f>
        <v>2022</v>
      </c>
    </row>
    <row r="13408" spans="1:10" x14ac:dyDescent="0.15">
      <c r="A13408" t="s">
        <v>16768</v>
      </c>
      <c r="B13408" t="s">
        <v>2747</v>
      </c>
      <c r="C13408" t="s">
        <v>100</v>
      </c>
      <c r="D13408" t="s">
        <v>78</v>
      </c>
      <c r="E13408">
        <v>1</v>
      </c>
      <c r="F13408" s="8">
        <f>VLOOKUP(C13408,Products!$A$2:$E$20,5,TRUE)</f>
        <v>49.95</v>
      </c>
      <c r="G13408" s="8">
        <f t="shared" si="418"/>
        <v>49.95</v>
      </c>
      <c r="H13408" s="8">
        <f>VLOOKUP(C13408,Products!$A$2:$F$20,6,TRUE)</f>
        <v>19.950000000000003</v>
      </c>
      <c r="I13408" s="8">
        <f t="shared" si="419"/>
        <v>19.950000000000003</v>
      </c>
      <c r="J13408" s="42">
        <f>VLOOKUP(B13408,Invoices!A:I,9,TRUE)</f>
        <v>2022</v>
      </c>
    </row>
    <row r="13409" spans="1:10" x14ac:dyDescent="0.15">
      <c r="A13409" t="s">
        <v>16769</v>
      </c>
      <c r="B13409" t="s">
        <v>2747</v>
      </c>
      <c r="C13409" t="s">
        <v>103</v>
      </c>
      <c r="D13409" t="s">
        <v>77</v>
      </c>
      <c r="E13409">
        <v>6</v>
      </c>
      <c r="F13409" s="8">
        <f>VLOOKUP(C13409,Products!$A$2:$E$20,5,TRUE)</f>
        <v>8.9499999999999993</v>
      </c>
      <c r="G13409" s="8">
        <f t="shared" si="418"/>
        <v>53.699999999999996</v>
      </c>
      <c r="H13409" s="8">
        <f>VLOOKUP(C13409,Products!$A$2:$F$20,6,TRUE)</f>
        <v>3.1999999999999993</v>
      </c>
      <c r="I13409" s="8">
        <f t="shared" si="419"/>
        <v>19.199999999999996</v>
      </c>
      <c r="J13409" s="42">
        <f>VLOOKUP(B13409,Invoices!A:I,9,TRUE)</f>
        <v>2022</v>
      </c>
    </row>
    <row r="13410" spans="1:10" x14ac:dyDescent="0.15">
      <c r="A13410" t="s">
        <v>16770</v>
      </c>
      <c r="B13410" t="s">
        <v>2747</v>
      </c>
      <c r="C13410" t="s">
        <v>93</v>
      </c>
      <c r="D13410" t="s">
        <v>76</v>
      </c>
      <c r="E13410">
        <v>24</v>
      </c>
      <c r="F13410" s="8">
        <f>VLOOKUP(C13410,Products!$A$2:$E$20,5,TRUE)</f>
        <v>9.9499999999999993</v>
      </c>
      <c r="G13410" s="8">
        <f t="shared" si="418"/>
        <v>238.79999999999998</v>
      </c>
      <c r="H13410" s="8">
        <f>VLOOKUP(C13410,Products!$A$2:$F$20,6,TRUE)</f>
        <v>1.9499999999999993</v>
      </c>
      <c r="I13410" s="8">
        <f t="shared" si="419"/>
        <v>46.799999999999983</v>
      </c>
      <c r="J13410" s="42">
        <f>VLOOKUP(B13410,Invoices!A:I,9,TRUE)</f>
        <v>2022</v>
      </c>
    </row>
    <row r="13411" spans="1:10" x14ac:dyDescent="0.15">
      <c r="A13411" t="s">
        <v>16771</v>
      </c>
      <c r="B13411" t="s">
        <v>2747</v>
      </c>
      <c r="C13411" t="s">
        <v>94</v>
      </c>
      <c r="D13411" t="s">
        <v>86</v>
      </c>
      <c r="E13411">
        <v>1</v>
      </c>
      <c r="F13411" s="8">
        <f>VLOOKUP(C13411,Products!$A$2:$E$20,5,TRUE)</f>
        <v>3.5</v>
      </c>
      <c r="G13411" s="8">
        <f t="shared" si="418"/>
        <v>3.5</v>
      </c>
      <c r="H13411" s="8">
        <f>VLOOKUP(C13411,Products!$A$2:$F$20,6,TRUE)</f>
        <v>0.54999999999999982</v>
      </c>
      <c r="I13411" s="8">
        <f t="shared" si="419"/>
        <v>0.54999999999999982</v>
      </c>
      <c r="J13411" s="42">
        <f>VLOOKUP(B13411,Invoices!A:I,9,TRUE)</f>
        <v>2022</v>
      </c>
    </row>
    <row r="13412" spans="1:10" x14ac:dyDescent="0.15">
      <c r="A13412" t="s">
        <v>16772</v>
      </c>
      <c r="B13412" t="s">
        <v>2747</v>
      </c>
      <c r="C13412" t="s">
        <v>104</v>
      </c>
      <c r="D13412" t="s">
        <v>71</v>
      </c>
      <c r="E13412">
        <v>3</v>
      </c>
      <c r="F13412" s="8">
        <f>VLOOKUP(C13412,Products!$A$2:$E$20,5,TRUE)</f>
        <v>2.95</v>
      </c>
      <c r="G13412" s="8">
        <f t="shared" si="418"/>
        <v>8.8500000000000014</v>
      </c>
      <c r="H13412" s="8">
        <f>VLOOKUP(C13412,Products!$A$2:$F$20,6,TRUE)</f>
        <v>1.1500000000000001</v>
      </c>
      <c r="I13412" s="8">
        <f t="shared" si="419"/>
        <v>3.45</v>
      </c>
      <c r="J13412" s="42">
        <f>VLOOKUP(B13412,Invoices!A:I,9,TRUE)</f>
        <v>2022</v>
      </c>
    </row>
    <row r="13413" spans="1:10" x14ac:dyDescent="0.15">
      <c r="A13413" t="s">
        <v>16773</v>
      </c>
      <c r="B13413" t="s">
        <v>2747</v>
      </c>
      <c r="C13413" t="s">
        <v>92</v>
      </c>
      <c r="D13413" t="s">
        <v>82</v>
      </c>
      <c r="E13413">
        <v>3</v>
      </c>
      <c r="F13413" s="8">
        <f>VLOOKUP(C13413,Products!$A$2:$E$20,5,TRUE)</f>
        <v>19.95</v>
      </c>
      <c r="G13413" s="8">
        <f t="shared" si="418"/>
        <v>59.849999999999994</v>
      </c>
      <c r="H13413" s="8">
        <f>VLOOKUP(C13413,Products!$A$2:$F$20,6,TRUE)</f>
        <v>7.4499999999999993</v>
      </c>
      <c r="I13413" s="8">
        <f t="shared" si="419"/>
        <v>22.349999999999998</v>
      </c>
      <c r="J13413" s="42">
        <f>VLOOKUP(B13413,Invoices!A:I,9,TRUE)</f>
        <v>2022</v>
      </c>
    </row>
    <row r="13414" spans="1:10" x14ac:dyDescent="0.15">
      <c r="A13414" t="s">
        <v>16774</v>
      </c>
      <c r="B13414" t="s">
        <v>2747</v>
      </c>
      <c r="C13414" t="s">
        <v>96</v>
      </c>
      <c r="D13414" t="s">
        <v>75</v>
      </c>
      <c r="E13414">
        <v>2</v>
      </c>
      <c r="F13414" s="8">
        <f>VLOOKUP(C13414,Products!$A$2:$E$20,5,TRUE)</f>
        <v>79.95</v>
      </c>
      <c r="G13414" s="8">
        <f t="shared" si="418"/>
        <v>159.9</v>
      </c>
      <c r="H13414" s="8">
        <f>VLOOKUP(C13414,Products!$A$2:$F$20,6,TRUE)</f>
        <v>27.950000000000003</v>
      </c>
      <c r="I13414" s="8">
        <f t="shared" si="419"/>
        <v>55.900000000000006</v>
      </c>
      <c r="J13414" s="42">
        <f>VLOOKUP(B13414,Invoices!A:I,9,TRUE)</f>
        <v>2022</v>
      </c>
    </row>
    <row r="13415" spans="1:10" x14ac:dyDescent="0.15">
      <c r="A13415" t="s">
        <v>16775</v>
      </c>
      <c r="B13415" t="s">
        <v>2747</v>
      </c>
      <c r="C13415" t="s">
        <v>105</v>
      </c>
      <c r="D13415" t="s">
        <v>81</v>
      </c>
      <c r="E13415">
        <v>1</v>
      </c>
      <c r="F13415" s="8">
        <f>VLOOKUP(C13415,Products!$A$2:$E$20,5,TRUE)</f>
        <v>8.9499999999999993</v>
      </c>
      <c r="G13415" s="8">
        <f t="shared" si="418"/>
        <v>8.9499999999999993</v>
      </c>
      <c r="H13415" s="8">
        <f>VLOOKUP(C13415,Products!$A$2:$F$20,6,TRUE)</f>
        <v>3.1999999999999993</v>
      </c>
      <c r="I13415" s="8">
        <f t="shared" si="419"/>
        <v>3.1999999999999993</v>
      </c>
      <c r="J13415" s="42">
        <f>VLOOKUP(B13415,Invoices!A:I,9,TRUE)</f>
        <v>2022</v>
      </c>
    </row>
    <row r="13416" spans="1:10" x14ac:dyDescent="0.15">
      <c r="A13416" t="s">
        <v>16776</v>
      </c>
      <c r="B13416" t="s">
        <v>2748</v>
      </c>
      <c r="C13416" t="s">
        <v>104</v>
      </c>
      <c r="D13416" t="s">
        <v>71</v>
      </c>
      <c r="E13416">
        <v>3</v>
      </c>
      <c r="F13416" s="8">
        <f>VLOOKUP(C13416,Products!$A$2:$E$20,5,TRUE)</f>
        <v>2.95</v>
      </c>
      <c r="G13416" s="8">
        <f t="shared" si="418"/>
        <v>8.8500000000000014</v>
      </c>
      <c r="H13416" s="8">
        <f>VLOOKUP(C13416,Products!$A$2:$F$20,6,TRUE)</f>
        <v>1.1500000000000001</v>
      </c>
      <c r="I13416" s="8">
        <f t="shared" si="419"/>
        <v>3.45</v>
      </c>
      <c r="J13416" s="42">
        <f>VLOOKUP(B13416,Invoices!A:I,9,TRUE)</f>
        <v>2022</v>
      </c>
    </row>
    <row r="13417" spans="1:10" x14ac:dyDescent="0.15">
      <c r="A13417" t="s">
        <v>16777</v>
      </c>
      <c r="B13417" t="s">
        <v>2748</v>
      </c>
      <c r="C13417" t="s">
        <v>87</v>
      </c>
      <c r="D13417" t="s">
        <v>68</v>
      </c>
      <c r="E13417">
        <v>6</v>
      </c>
      <c r="F13417" s="8">
        <f>VLOOKUP(C13417,Products!$A$2:$E$20,5,TRUE)</f>
        <v>19.95</v>
      </c>
      <c r="G13417" s="8">
        <f t="shared" si="418"/>
        <v>119.69999999999999</v>
      </c>
      <c r="H13417" s="8">
        <f>VLOOKUP(C13417,Products!$A$2:$F$20,6,TRUE)</f>
        <v>7.4499999999999993</v>
      </c>
      <c r="I13417" s="8">
        <f t="shared" si="419"/>
        <v>44.699999999999996</v>
      </c>
      <c r="J13417" s="42">
        <f>VLOOKUP(B13417,Invoices!A:I,9,TRUE)</f>
        <v>2022</v>
      </c>
    </row>
    <row r="13418" spans="1:10" x14ac:dyDescent="0.15">
      <c r="A13418" t="s">
        <v>16778</v>
      </c>
      <c r="B13418" t="s">
        <v>2748</v>
      </c>
      <c r="C13418" t="s">
        <v>90</v>
      </c>
      <c r="D13418" t="s">
        <v>72</v>
      </c>
      <c r="E13418">
        <v>2</v>
      </c>
      <c r="F13418" s="8">
        <f>VLOOKUP(C13418,Products!$A$2:$E$20,5,TRUE)</f>
        <v>8.9499999999999993</v>
      </c>
      <c r="G13418" s="8">
        <f t="shared" si="418"/>
        <v>17.899999999999999</v>
      </c>
      <c r="H13418" s="8">
        <f>VLOOKUP(C13418,Products!$A$2:$F$20,6,TRUE)</f>
        <v>5.6999999999999993</v>
      </c>
      <c r="I13418" s="8">
        <f t="shared" si="419"/>
        <v>11.399999999999999</v>
      </c>
      <c r="J13418" s="42">
        <f>VLOOKUP(B13418,Invoices!A:I,9,TRUE)</f>
        <v>2022</v>
      </c>
    </row>
    <row r="13419" spans="1:10" x14ac:dyDescent="0.15">
      <c r="A13419" t="s">
        <v>16779</v>
      </c>
      <c r="B13419" t="s">
        <v>2748</v>
      </c>
      <c r="C13419" t="s">
        <v>105</v>
      </c>
      <c r="D13419" t="s">
        <v>81</v>
      </c>
      <c r="E13419">
        <v>50</v>
      </c>
      <c r="F13419" s="8">
        <f>VLOOKUP(C13419,Products!$A$2:$E$20,5,TRUE)</f>
        <v>8.9499999999999993</v>
      </c>
      <c r="G13419" s="8">
        <f t="shared" si="418"/>
        <v>447.49999999999994</v>
      </c>
      <c r="H13419" s="8">
        <f>VLOOKUP(C13419,Products!$A$2:$F$20,6,TRUE)</f>
        <v>3.1999999999999993</v>
      </c>
      <c r="I13419" s="8">
        <f t="shared" si="419"/>
        <v>159.99999999999997</v>
      </c>
      <c r="J13419" s="42">
        <f>VLOOKUP(B13419,Invoices!A:I,9,TRUE)</f>
        <v>2022</v>
      </c>
    </row>
    <row r="13420" spans="1:10" x14ac:dyDescent="0.15">
      <c r="A13420" t="s">
        <v>16780</v>
      </c>
      <c r="B13420" t="s">
        <v>2749</v>
      </c>
      <c r="C13420" t="s">
        <v>90</v>
      </c>
      <c r="D13420" t="s">
        <v>72</v>
      </c>
      <c r="E13420">
        <v>2</v>
      </c>
      <c r="F13420" s="8">
        <f>VLOOKUP(C13420,Products!$A$2:$E$20,5,TRUE)</f>
        <v>8.9499999999999993</v>
      </c>
      <c r="G13420" s="8">
        <f t="shared" si="418"/>
        <v>17.899999999999999</v>
      </c>
      <c r="H13420" s="8">
        <f>VLOOKUP(C13420,Products!$A$2:$F$20,6,TRUE)</f>
        <v>5.6999999999999993</v>
      </c>
      <c r="I13420" s="8">
        <f t="shared" si="419"/>
        <v>11.399999999999999</v>
      </c>
      <c r="J13420" s="42">
        <f>VLOOKUP(B13420,Invoices!A:I,9,TRUE)</f>
        <v>2022</v>
      </c>
    </row>
    <row r="13421" spans="1:10" x14ac:dyDescent="0.15">
      <c r="A13421" t="s">
        <v>16781</v>
      </c>
      <c r="B13421" t="s">
        <v>2749</v>
      </c>
      <c r="C13421" t="s">
        <v>87</v>
      </c>
      <c r="D13421" t="s">
        <v>68</v>
      </c>
      <c r="E13421">
        <v>20</v>
      </c>
      <c r="F13421" s="8">
        <f>VLOOKUP(C13421,Products!$A$2:$E$20,5,TRUE)</f>
        <v>19.95</v>
      </c>
      <c r="G13421" s="8">
        <f t="shared" si="418"/>
        <v>399</v>
      </c>
      <c r="H13421" s="8">
        <f>VLOOKUP(C13421,Products!$A$2:$F$20,6,TRUE)</f>
        <v>7.4499999999999993</v>
      </c>
      <c r="I13421" s="8">
        <f t="shared" si="419"/>
        <v>149</v>
      </c>
      <c r="J13421" s="42">
        <f>VLOOKUP(B13421,Invoices!A:I,9,TRUE)</f>
        <v>2022</v>
      </c>
    </row>
    <row r="13422" spans="1:10" x14ac:dyDescent="0.15">
      <c r="A13422" t="s">
        <v>16782</v>
      </c>
      <c r="B13422" t="s">
        <v>2749</v>
      </c>
      <c r="C13422" t="s">
        <v>96</v>
      </c>
      <c r="D13422" t="s">
        <v>75</v>
      </c>
      <c r="E13422">
        <v>12</v>
      </c>
      <c r="F13422" s="8">
        <f>VLOOKUP(C13422,Products!$A$2:$E$20,5,TRUE)</f>
        <v>79.95</v>
      </c>
      <c r="G13422" s="8">
        <f t="shared" si="418"/>
        <v>959.40000000000009</v>
      </c>
      <c r="H13422" s="8">
        <f>VLOOKUP(C13422,Products!$A$2:$F$20,6,TRUE)</f>
        <v>27.950000000000003</v>
      </c>
      <c r="I13422" s="8">
        <f t="shared" si="419"/>
        <v>335.40000000000003</v>
      </c>
      <c r="J13422" s="42">
        <f>VLOOKUP(B13422,Invoices!A:I,9,TRUE)</f>
        <v>2022</v>
      </c>
    </row>
    <row r="13423" spans="1:10" x14ac:dyDescent="0.15">
      <c r="A13423" t="s">
        <v>16783</v>
      </c>
      <c r="B13423" t="s">
        <v>2749</v>
      </c>
      <c r="C13423" t="s">
        <v>101</v>
      </c>
      <c r="D13423" t="s">
        <v>69</v>
      </c>
      <c r="E13423">
        <v>1</v>
      </c>
      <c r="F13423" s="8">
        <f>VLOOKUP(C13423,Products!$A$2:$E$20,5,TRUE)</f>
        <v>129.94999999999999</v>
      </c>
      <c r="G13423" s="8">
        <f t="shared" si="418"/>
        <v>129.94999999999999</v>
      </c>
      <c r="H13423" s="8">
        <f>VLOOKUP(C13423,Products!$A$2:$F$20,6,TRUE)</f>
        <v>40.449999999999989</v>
      </c>
      <c r="I13423" s="8">
        <f t="shared" si="419"/>
        <v>40.449999999999989</v>
      </c>
      <c r="J13423" s="42">
        <f>VLOOKUP(B13423,Invoices!A:I,9,TRUE)</f>
        <v>2022</v>
      </c>
    </row>
    <row r="13424" spans="1:10" x14ac:dyDescent="0.15">
      <c r="A13424" t="s">
        <v>16784</v>
      </c>
      <c r="B13424" t="s">
        <v>2749</v>
      </c>
      <c r="C13424" t="s">
        <v>89</v>
      </c>
      <c r="D13424" t="s">
        <v>80</v>
      </c>
      <c r="E13424">
        <v>5</v>
      </c>
      <c r="F13424" s="8">
        <f>VLOOKUP(C13424,Products!$A$2:$E$20,5,TRUE)</f>
        <v>15.95</v>
      </c>
      <c r="G13424" s="8">
        <f t="shared" si="418"/>
        <v>79.75</v>
      </c>
      <c r="H13424" s="8">
        <f>VLOOKUP(C13424,Products!$A$2:$F$20,6,TRUE)</f>
        <v>6</v>
      </c>
      <c r="I13424" s="8">
        <f t="shared" si="419"/>
        <v>30</v>
      </c>
      <c r="J13424" s="42">
        <f>VLOOKUP(B13424,Invoices!A:I,9,TRUE)</f>
        <v>2022</v>
      </c>
    </row>
    <row r="13425" spans="1:10" x14ac:dyDescent="0.15">
      <c r="A13425" t="s">
        <v>16785</v>
      </c>
      <c r="B13425" t="s">
        <v>2749</v>
      </c>
      <c r="C13425" t="s">
        <v>95</v>
      </c>
      <c r="D13425" t="s">
        <v>73</v>
      </c>
      <c r="E13425">
        <v>1</v>
      </c>
      <c r="F13425" s="8">
        <f>VLOOKUP(C13425,Products!$A$2:$E$20,5,TRUE)</f>
        <v>12.95</v>
      </c>
      <c r="G13425" s="8">
        <f t="shared" si="418"/>
        <v>12.95</v>
      </c>
      <c r="H13425" s="8">
        <f>VLOOKUP(C13425,Products!$A$2:$F$20,6,TRUE)</f>
        <v>4.1999999999999993</v>
      </c>
      <c r="I13425" s="8">
        <f t="shared" si="419"/>
        <v>4.1999999999999993</v>
      </c>
      <c r="J13425" s="42">
        <f>VLOOKUP(B13425,Invoices!A:I,9,TRUE)</f>
        <v>2022</v>
      </c>
    </row>
    <row r="13426" spans="1:10" x14ac:dyDescent="0.15">
      <c r="A13426" t="s">
        <v>16786</v>
      </c>
      <c r="B13426" t="s">
        <v>2749</v>
      </c>
      <c r="C13426" t="s">
        <v>94</v>
      </c>
      <c r="D13426" t="s">
        <v>86</v>
      </c>
      <c r="E13426">
        <v>2</v>
      </c>
      <c r="F13426" s="8">
        <f>VLOOKUP(C13426,Products!$A$2:$E$20,5,TRUE)</f>
        <v>3.5</v>
      </c>
      <c r="G13426" s="8">
        <f t="shared" si="418"/>
        <v>7</v>
      </c>
      <c r="H13426" s="8">
        <f>VLOOKUP(C13426,Products!$A$2:$F$20,6,TRUE)</f>
        <v>0.54999999999999982</v>
      </c>
      <c r="I13426" s="8">
        <f t="shared" si="419"/>
        <v>1.0999999999999996</v>
      </c>
      <c r="J13426" s="42">
        <f>VLOOKUP(B13426,Invoices!A:I,9,TRUE)</f>
        <v>2022</v>
      </c>
    </row>
    <row r="13427" spans="1:10" x14ac:dyDescent="0.15">
      <c r="A13427" t="s">
        <v>16787</v>
      </c>
      <c r="B13427" t="s">
        <v>2749</v>
      </c>
      <c r="C13427" t="s">
        <v>105</v>
      </c>
      <c r="D13427" t="s">
        <v>81</v>
      </c>
      <c r="E13427">
        <v>2</v>
      </c>
      <c r="F13427" s="8">
        <f>VLOOKUP(C13427,Products!$A$2:$E$20,5,TRUE)</f>
        <v>8.9499999999999993</v>
      </c>
      <c r="G13427" s="8">
        <f t="shared" si="418"/>
        <v>17.899999999999999</v>
      </c>
      <c r="H13427" s="8">
        <f>VLOOKUP(C13427,Products!$A$2:$F$20,6,TRUE)</f>
        <v>3.1999999999999993</v>
      </c>
      <c r="I13427" s="8">
        <f t="shared" si="419"/>
        <v>6.3999999999999986</v>
      </c>
      <c r="J13427" s="42">
        <f>VLOOKUP(B13427,Invoices!A:I,9,TRUE)</f>
        <v>2022</v>
      </c>
    </row>
    <row r="13428" spans="1:10" x14ac:dyDescent="0.15">
      <c r="A13428" t="s">
        <v>16788</v>
      </c>
      <c r="B13428" t="s">
        <v>2749</v>
      </c>
      <c r="C13428" t="s">
        <v>104</v>
      </c>
      <c r="D13428" t="s">
        <v>71</v>
      </c>
      <c r="E13428">
        <v>2</v>
      </c>
      <c r="F13428" s="8">
        <f>VLOOKUP(C13428,Products!$A$2:$E$20,5,TRUE)</f>
        <v>2.95</v>
      </c>
      <c r="G13428" s="8">
        <f t="shared" si="418"/>
        <v>5.9</v>
      </c>
      <c r="H13428" s="8">
        <f>VLOOKUP(C13428,Products!$A$2:$F$20,6,TRUE)</f>
        <v>1.1500000000000001</v>
      </c>
      <c r="I13428" s="8">
        <f t="shared" si="419"/>
        <v>2.3000000000000003</v>
      </c>
      <c r="J13428" s="42">
        <f>VLOOKUP(B13428,Invoices!A:I,9,TRUE)</f>
        <v>2022</v>
      </c>
    </row>
    <row r="13429" spans="1:10" x14ac:dyDescent="0.15">
      <c r="A13429" t="s">
        <v>16789</v>
      </c>
      <c r="B13429" t="s">
        <v>2749</v>
      </c>
      <c r="C13429" t="s">
        <v>98</v>
      </c>
      <c r="D13429" t="s">
        <v>79</v>
      </c>
      <c r="E13429">
        <v>2</v>
      </c>
      <c r="F13429" s="8">
        <f>VLOOKUP(C13429,Products!$A$2:$E$20,5,TRUE)</f>
        <v>14.95</v>
      </c>
      <c r="G13429" s="8">
        <f t="shared" si="418"/>
        <v>29.9</v>
      </c>
      <c r="H13429" s="8">
        <f>VLOOKUP(C13429,Products!$A$2:$F$20,6,TRUE)</f>
        <v>3.0499999999999989</v>
      </c>
      <c r="I13429" s="8">
        <f t="shared" si="419"/>
        <v>6.0999999999999979</v>
      </c>
      <c r="J13429" s="42">
        <f>VLOOKUP(B13429,Invoices!A:I,9,TRUE)</f>
        <v>2022</v>
      </c>
    </row>
    <row r="13430" spans="1:10" x14ac:dyDescent="0.15">
      <c r="A13430" t="s">
        <v>16790</v>
      </c>
      <c r="B13430" t="s">
        <v>2749</v>
      </c>
      <c r="C13430" t="s">
        <v>88</v>
      </c>
      <c r="D13430" t="s">
        <v>85</v>
      </c>
      <c r="E13430">
        <v>3</v>
      </c>
      <c r="F13430" s="8">
        <f>VLOOKUP(C13430,Products!$A$2:$E$20,5,TRUE)</f>
        <v>8.9499999999999993</v>
      </c>
      <c r="G13430" s="8">
        <f t="shared" si="418"/>
        <v>26.849999999999998</v>
      </c>
      <c r="H13430" s="8">
        <f>VLOOKUP(C13430,Products!$A$2:$F$20,6,TRUE)</f>
        <v>5.6999999999999993</v>
      </c>
      <c r="I13430" s="8">
        <f t="shared" si="419"/>
        <v>17.099999999999998</v>
      </c>
      <c r="J13430" s="42">
        <f>VLOOKUP(B13430,Invoices!A:I,9,TRUE)</f>
        <v>2022</v>
      </c>
    </row>
    <row r="13431" spans="1:10" x14ac:dyDescent="0.15">
      <c r="A13431" t="s">
        <v>16791</v>
      </c>
      <c r="B13431" t="s">
        <v>2750</v>
      </c>
      <c r="C13431" t="s">
        <v>102</v>
      </c>
      <c r="D13431" t="s">
        <v>83</v>
      </c>
      <c r="E13431">
        <v>50</v>
      </c>
      <c r="F13431" s="8">
        <f>VLOOKUP(C13431,Products!$A$2:$E$20,5,TRUE)</f>
        <v>29.95</v>
      </c>
      <c r="G13431" s="8">
        <f t="shared" si="418"/>
        <v>1497.5</v>
      </c>
      <c r="H13431" s="8">
        <f>VLOOKUP(C13431,Products!$A$2:$F$20,6,TRUE)</f>
        <v>15</v>
      </c>
      <c r="I13431" s="8">
        <f t="shared" si="419"/>
        <v>750</v>
      </c>
      <c r="J13431" s="42">
        <f>VLOOKUP(B13431,Invoices!A:I,9,TRUE)</f>
        <v>2022</v>
      </c>
    </row>
    <row r="13432" spans="1:10" x14ac:dyDescent="0.15">
      <c r="A13432" t="s">
        <v>16792</v>
      </c>
      <c r="B13432" t="s">
        <v>2750</v>
      </c>
      <c r="C13432" t="s">
        <v>104</v>
      </c>
      <c r="D13432" t="s">
        <v>71</v>
      </c>
      <c r="E13432">
        <v>10</v>
      </c>
      <c r="F13432" s="8">
        <f>VLOOKUP(C13432,Products!$A$2:$E$20,5,TRUE)</f>
        <v>2.95</v>
      </c>
      <c r="G13432" s="8">
        <f t="shared" si="418"/>
        <v>29.5</v>
      </c>
      <c r="H13432" s="8">
        <f>VLOOKUP(C13432,Products!$A$2:$F$20,6,TRUE)</f>
        <v>1.1500000000000001</v>
      </c>
      <c r="I13432" s="8">
        <f t="shared" si="419"/>
        <v>11.500000000000002</v>
      </c>
      <c r="J13432" s="42">
        <f>VLOOKUP(B13432,Invoices!A:I,9,TRUE)</f>
        <v>2022</v>
      </c>
    </row>
    <row r="13433" spans="1:10" x14ac:dyDescent="0.15">
      <c r="A13433" t="s">
        <v>16793</v>
      </c>
      <c r="B13433" t="s">
        <v>2750</v>
      </c>
      <c r="C13433" t="s">
        <v>90</v>
      </c>
      <c r="D13433" t="s">
        <v>72</v>
      </c>
      <c r="E13433">
        <v>1</v>
      </c>
      <c r="F13433" s="8">
        <f>VLOOKUP(C13433,Products!$A$2:$E$20,5,TRUE)</f>
        <v>8.9499999999999993</v>
      </c>
      <c r="G13433" s="8">
        <f t="shared" si="418"/>
        <v>8.9499999999999993</v>
      </c>
      <c r="H13433" s="8">
        <f>VLOOKUP(C13433,Products!$A$2:$F$20,6,TRUE)</f>
        <v>5.6999999999999993</v>
      </c>
      <c r="I13433" s="8">
        <f t="shared" si="419"/>
        <v>5.6999999999999993</v>
      </c>
      <c r="J13433" s="42">
        <f>VLOOKUP(B13433,Invoices!A:I,9,TRUE)</f>
        <v>2022</v>
      </c>
    </row>
    <row r="13434" spans="1:10" x14ac:dyDescent="0.15">
      <c r="A13434" t="s">
        <v>16794</v>
      </c>
      <c r="B13434" t="s">
        <v>2750</v>
      </c>
      <c r="C13434" t="s">
        <v>105</v>
      </c>
      <c r="D13434" t="s">
        <v>81</v>
      </c>
      <c r="E13434">
        <v>4</v>
      </c>
      <c r="F13434" s="8">
        <f>VLOOKUP(C13434,Products!$A$2:$E$20,5,TRUE)</f>
        <v>8.9499999999999993</v>
      </c>
      <c r="G13434" s="8">
        <f t="shared" si="418"/>
        <v>35.799999999999997</v>
      </c>
      <c r="H13434" s="8">
        <f>VLOOKUP(C13434,Products!$A$2:$F$20,6,TRUE)</f>
        <v>3.1999999999999993</v>
      </c>
      <c r="I13434" s="8">
        <f t="shared" si="419"/>
        <v>12.799999999999997</v>
      </c>
      <c r="J13434" s="42">
        <f>VLOOKUP(B13434,Invoices!A:I,9,TRUE)</f>
        <v>2022</v>
      </c>
    </row>
    <row r="13435" spans="1:10" x14ac:dyDescent="0.15">
      <c r="A13435" t="s">
        <v>16795</v>
      </c>
      <c r="B13435" t="s">
        <v>2751</v>
      </c>
      <c r="C13435" t="s">
        <v>96</v>
      </c>
      <c r="D13435" t="s">
        <v>75</v>
      </c>
      <c r="E13435">
        <v>1</v>
      </c>
      <c r="F13435" s="8">
        <f>VLOOKUP(C13435,Products!$A$2:$E$20,5,TRUE)</f>
        <v>79.95</v>
      </c>
      <c r="G13435" s="8">
        <f t="shared" si="418"/>
        <v>79.95</v>
      </c>
      <c r="H13435" s="8">
        <f>VLOOKUP(C13435,Products!$A$2:$F$20,6,TRUE)</f>
        <v>27.950000000000003</v>
      </c>
      <c r="I13435" s="8">
        <f t="shared" si="419"/>
        <v>27.950000000000003</v>
      </c>
      <c r="J13435" s="42">
        <f>VLOOKUP(B13435,Invoices!A:I,9,TRUE)</f>
        <v>2022</v>
      </c>
    </row>
    <row r="13436" spans="1:10" x14ac:dyDescent="0.15">
      <c r="A13436" t="s">
        <v>16796</v>
      </c>
      <c r="B13436" t="s">
        <v>2751</v>
      </c>
      <c r="C13436" t="s">
        <v>103</v>
      </c>
      <c r="D13436" t="s">
        <v>77</v>
      </c>
      <c r="E13436">
        <v>1</v>
      </c>
      <c r="F13436" s="8">
        <f>VLOOKUP(C13436,Products!$A$2:$E$20,5,TRUE)</f>
        <v>8.9499999999999993</v>
      </c>
      <c r="G13436" s="8">
        <f t="shared" si="418"/>
        <v>8.9499999999999993</v>
      </c>
      <c r="H13436" s="8">
        <f>VLOOKUP(C13436,Products!$A$2:$F$20,6,TRUE)</f>
        <v>3.1999999999999993</v>
      </c>
      <c r="I13436" s="8">
        <f t="shared" si="419"/>
        <v>3.1999999999999993</v>
      </c>
      <c r="J13436" s="42">
        <f>VLOOKUP(B13436,Invoices!A:I,9,TRUE)</f>
        <v>2022</v>
      </c>
    </row>
    <row r="13437" spans="1:10" x14ac:dyDescent="0.15">
      <c r="A13437" t="s">
        <v>16797</v>
      </c>
      <c r="B13437" t="s">
        <v>2752</v>
      </c>
      <c r="C13437" t="s">
        <v>105</v>
      </c>
      <c r="D13437" t="s">
        <v>81</v>
      </c>
      <c r="E13437">
        <v>2</v>
      </c>
      <c r="F13437" s="8">
        <f>VLOOKUP(C13437,Products!$A$2:$E$20,5,TRUE)</f>
        <v>8.9499999999999993</v>
      </c>
      <c r="G13437" s="8">
        <f t="shared" si="418"/>
        <v>17.899999999999999</v>
      </c>
      <c r="H13437" s="8">
        <f>VLOOKUP(C13437,Products!$A$2:$F$20,6,TRUE)</f>
        <v>3.1999999999999993</v>
      </c>
      <c r="I13437" s="8">
        <f t="shared" si="419"/>
        <v>6.3999999999999986</v>
      </c>
      <c r="J13437" s="42">
        <f>VLOOKUP(B13437,Invoices!A:I,9,TRUE)</f>
        <v>2022</v>
      </c>
    </row>
    <row r="13438" spans="1:10" x14ac:dyDescent="0.15">
      <c r="A13438" t="s">
        <v>16798</v>
      </c>
      <c r="B13438" t="s">
        <v>2752</v>
      </c>
      <c r="C13438" t="s">
        <v>93</v>
      </c>
      <c r="D13438" t="s">
        <v>76</v>
      </c>
      <c r="E13438">
        <v>4</v>
      </c>
      <c r="F13438" s="8">
        <f>VLOOKUP(C13438,Products!$A$2:$E$20,5,TRUE)</f>
        <v>9.9499999999999993</v>
      </c>
      <c r="G13438" s="8">
        <f t="shared" si="418"/>
        <v>39.799999999999997</v>
      </c>
      <c r="H13438" s="8">
        <f>VLOOKUP(C13438,Products!$A$2:$F$20,6,TRUE)</f>
        <v>1.9499999999999993</v>
      </c>
      <c r="I13438" s="8">
        <f t="shared" si="419"/>
        <v>7.7999999999999972</v>
      </c>
      <c r="J13438" s="42">
        <f>VLOOKUP(B13438,Invoices!A:I,9,TRUE)</f>
        <v>2022</v>
      </c>
    </row>
    <row r="13439" spans="1:10" x14ac:dyDescent="0.15">
      <c r="A13439" t="s">
        <v>16799</v>
      </c>
      <c r="B13439" t="s">
        <v>2753</v>
      </c>
      <c r="C13439" t="s">
        <v>88</v>
      </c>
      <c r="D13439" t="s">
        <v>85</v>
      </c>
      <c r="E13439">
        <v>1</v>
      </c>
      <c r="F13439" s="8">
        <f>VLOOKUP(C13439,Products!$A$2:$E$20,5,TRUE)</f>
        <v>8.9499999999999993</v>
      </c>
      <c r="G13439" s="8">
        <f t="shared" si="418"/>
        <v>8.9499999999999993</v>
      </c>
      <c r="H13439" s="8">
        <f>VLOOKUP(C13439,Products!$A$2:$F$20,6,TRUE)</f>
        <v>5.6999999999999993</v>
      </c>
      <c r="I13439" s="8">
        <f t="shared" si="419"/>
        <v>5.6999999999999993</v>
      </c>
      <c r="J13439" s="42">
        <f>VLOOKUP(B13439,Invoices!A:I,9,TRUE)</f>
        <v>2022</v>
      </c>
    </row>
    <row r="13440" spans="1:10" x14ac:dyDescent="0.15">
      <c r="A13440" t="s">
        <v>16800</v>
      </c>
      <c r="B13440" t="s">
        <v>2753</v>
      </c>
      <c r="C13440" t="s">
        <v>101</v>
      </c>
      <c r="D13440" t="s">
        <v>69</v>
      </c>
      <c r="E13440">
        <v>12</v>
      </c>
      <c r="F13440" s="8">
        <f>VLOOKUP(C13440,Products!$A$2:$E$20,5,TRUE)</f>
        <v>129.94999999999999</v>
      </c>
      <c r="G13440" s="8">
        <f t="shared" si="418"/>
        <v>1559.3999999999999</v>
      </c>
      <c r="H13440" s="8">
        <f>VLOOKUP(C13440,Products!$A$2:$F$20,6,TRUE)</f>
        <v>40.449999999999989</v>
      </c>
      <c r="I13440" s="8">
        <f t="shared" si="419"/>
        <v>485.39999999999986</v>
      </c>
      <c r="J13440" s="42">
        <f>VLOOKUP(B13440,Invoices!A:I,9,TRUE)</f>
        <v>2022</v>
      </c>
    </row>
    <row r="13441" spans="1:10" x14ac:dyDescent="0.15">
      <c r="A13441" t="s">
        <v>16801</v>
      </c>
      <c r="B13441" t="s">
        <v>2753</v>
      </c>
      <c r="C13441" t="s">
        <v>104</v>
      </c>
      <c r="D13441" t="s">
        <v>71</v>
      </c>
      <c r="E13441">
        <v>1</v>
      </c>
      <c r="F13441" s="8">
        <f>VLOOKUP(C13441,Products!$A$2:$E$20,5,TRUE)</f>
        <v>2.95</v>
      </c>
      <c r="G13441" s="8">
        <f t="shared" si="418"/>
        <v>2.95</v>
      </c>
      <c r="H13441" s="8">
        <f>VLOOKUP(C13441,Products!$A$2:$F$20,6,TRUE)</f>
        <v>1.1500000000000001</v>
      </c>
      <c r="I13441" s="8">
        <f t="shared" si="419"/>
        <v>1.1500000000000001</v>
      </c>
      <c r="J13441" s="42">
        <f>VLOOKUP(B13441,Invoices!A:I,9,TRUE)</f>
        <v>2022</v>
      </c>
    </row>
    <row r="13442" spans="1:10" x14ac:dyDescent="0.15">
      <c r="A13442" t="s">
        <v>16802</v>
      </c>
      <c r="B13442" t="s">
        <v>2753</v>
      </c>
      <c r="C13442" t="s">
        <v>90</v>
      </c>
      <c r="D13442" t="s">
        <v>72</v>
      </c>
      <c r="E13442">
        <v>1</v>
      </c>
      <c r="F13442" s="8">
        <f>VLOOKUP(C13442,Products!$A$2:$E$20,5,TRUE)</f>
        <v>8.9499999999999993</v>
      </c>
      <c r="G13442" s="8">
        <f t="shared" si="418"/>
        <v>8.9499999999999993</v>
      </c>
      <c r="H13442" s="8">
        <f>VLOOKUP(C13442,Products!$A$2:$F$20,6,TRUE)</f>
        <v>5.6999999999999993</v>
      </c>
      <c r="I13442" s="8">
        <f t="shared" si="419"/>
        <v>5.6999999999999993</v>
      </c>
      <c r="J13442" s="42">
        <f>VLOOKUP(B13442,Invoices!A:I,9,TRUE)</f>
        <v>2022</v>
      </c>
    </row>
    <row r="13443" spans="1:10" x14ac:dyDescent="0.15">
      <c r="A13443" t="s">
        <v>16803</v>
      </c>
      <c r="B13443" t="s">
        <v>2753</v>
      </c>
      <c r="C13443" t="s">
        <v>96</v>
      </c>
      <c r="D13443" t="s">
        <v>75</v>
      </c>
      <c r="E13443">
        <v>7</v>
      </c>
      <c r="F13443" s="8">
        <f>VLOOKUP(C13443,Products!$A$2:$E$20,5,TRUE)</f>
        <v>79.95</v>
      </c>
      <c r="G13443" s="8">
        <f t="shared" ref="G13443:G13506" si="420">F13443*E13443</f>
        <v>559.65</v>
      </c>
      <c r="H13443" s="8">
        <f>VLOOKUP(C13443,Products!$A$2:$F$20,6,TRUE)</f>
        <v>27.950000000000003</v>
      </c>
      <c r="I13443" s="8">
        <f t="shared" ref="I13443:I13506" si="421">H13443*E13443</f>
        <v>195.65000000000003</v>
      </c>
      <c r="J13443" s="42">
        <f>VLOOKUP(B13443,Invoices!A:I,9,TRUE)</f>
        <v>2022</v>
      </c>
    </row>
    <row r="13444" spans="1:10" x14ac:dyDescent="0.15">
      <c r="A13444" t="s">
        <v>16804</v>
      </c>
      <c r="B13444" t="s">
        <v>2753</v>
      </c>
      <c r="C13444" t="s">
        <v>105</v>
      </c>
      <c r="D13444" t="s">
        <v>81</v>
      </c>
      <c r="E13444">
        <v>50</v>
      </c>
      <c r="F13444" s="8">
        <f>VLOOKUP(C13444,Products!$A$2:$E$20,5,TRUE)</f>
        <v>8.9499999999999993</v>
      </c>
      <c r="G13444" s="8">
        <f t="shared" si="420"/>
        <v>447.49999999999994</v>
      </c>
      <c r="H13444" s="8">
        <f>VLOOKUP(C13444,Products!$A$2:$F$20,6,TRUE)</f>
        <v>3.1999999999999993</v>
      </c>
      <c r="I13444" s="8">
        <f t="shared" si="421"/>
        <v>159.99999999999997</v>
      </c>
      <c r="J13444" s="42">
        <f>VLOOKUP(B13444,Invoices!A:I,9,TRUE)</f>
        <v>2022</v>
      </c>
    </row>
    <row r="13445" spans="1:10" x14ac:dyDescent="0.15">
      <c r="A13445" t="s">
        <v>16805</v>
      </c>
      <c r="B13445" t="s">
        <v>2753</v>
      </c>
      <c r="C13445" t="s">
        <v>92</v>
      </c>
      <c r="D13445" t="s">
        <v>82</v>
      </c>
      <c r="E13445">
        <v>10</v>
      </c>
      <c r="F13445" s="8">
        <f>VLOOKUP(C13445,Products!$A$2:$E$20,5,TRUE)</f>
        <v>19.95</v>
      </c>
      <c r="G13445" s="8">
        <f t="shared" si="420"/>
        <v>199.5</v>
      </c>
      <c r="H13445" s="8">
        <f>VLOOKUP(C13445,Products!$A$2:$F$20,6,TRUE)</f>
        <v>7.4499999999999993</v>
      </c>
      <c r="I13445" s="8">
        <f t="shared" si="421"/>
        <v>74.5</v>
      </c>
      <c r="J13445" s="42">
        <f>VLOOKUP(B13445,Invoices!A:I,9,TRUE)</f>
        <v>2022</v>
      </c>
    </row>
    <row r="13446" spans="1:10" x14ac:dyDescent="0.15">
      <c r="A13446" t="s">
        <v>16806</v>
      </c>
      <c r="B13446" t="s">
        <v>2753</v>
      </c>
      <c r="C13446" t="s">
        <v>97</v>
      </c>
      <c r="D13446" t="s">
        <v>74</v>
      </c>
      <c r="E13446">
        <v>1</v>
      </c>
      <c r="F13446" s="8">
        <f>VLOOKUP(C13446,Products!$A$2:$E$20,5,TRUE)</f>
        <v>1.5</v>
      </c>
      <c r="G13446" s="8">
        <f t="shared" si="420"/>
        <v>1.5</v>
      </c>
      <c r="H13446" s="8">
        <f>VLOOKUP(C13446,Products!$A$2:$F$20,6,TRUE)</f>
        <v>0.5</v>
      </c>
      <c r="I13446" s="8">
        <f t="shared" si="421"/>
        <v>0.5</v>
      </c>
      <c r="J13446" s="42">
        <f>VLOOKUP(B13446,Invoices!A:I,9,TRUE)</f>
        <v>2022</v>
      </c>
    </row>
    <row r="13447" spans="1:10" x14ac:dyDescent="0.15">
      <c r="A13447" t="s">
        <v>16807</v>
      </c>
      <c r="B13447" t="s">
        <v>2754</v>
      </c>
      <c r="C13447" t="s">
        <v>90</v>
      </c>
      <c r="D13447" t="s">
        <v>72</v>
      </c>
      <c r="E13447">
        <v>3</v>
      </c>
      <c r="F13447" s="8">
        <f>VLOOKUP(C13447,Products!$A$2:$E$20,5,TRUE)</f>
        <v>8.9499999999999993</v>
      </c>
      <c r="G13447" s="8">
        <f t="shared" si="420"/>
        <v>26.849999999999998</v>
      </c>
      <c r="H13447" s="8">
        <f>VLOOKUP(C13447,Products!$A$2:$F$20,6,TRUE)</f>
        <v>5.6999999999999993</v>
      </c>
      <c r="I13447" s="8">
        <f t="shared" si="421"/>
        <v>17.099999999999998</v>
      </c>
      <c r="J13447" s="42">
        <f>VLOOKUP(B13447,Invoices!A:I,9,TRUE)</f>
        <v>2022</v>
      </c>
    </row>
    <row r="13448" spans="1:10" x14ac:dyDescent="0.15">
      <c r="A13448" t="s">
        <v>16808</v>
      </c>
      <c r="B13448" t="s">
        <v>2754</v>
      </c>
      <c r="C13448" t="s">
        <v>96</v>
      </c>
      <c r="D13448" t="s">
        <v>75</v>
      </c>
      <c r="E13448">
        <v>5</v>
      </c>
      <c r="F13448" s="8">
        <f>VLOOKUP(C13448,Products!$A$2:$E$20,5,TRUE)</f>
        <v>79.95</v>
      </c>
      <c r="G13448" s="8">
        <f t="shared" si="420"/>
        <v>399.75</v>
      </c>
      <c r="H13448" s="8">
        <f>VLOOKUP(C13448,Products!$A$2:$F$20,6,TRUE)</f>
        <v>27.950000000000003</v>
      </c>
      <c r="I13448" s="8">
        <f t="shared" si="421"/>
        <v>139.75</v>
      </c>
      <c r="J13448" s="42">
        <f>VLOOKUP(B13448,Invoices!A:I,9,TRUE)</f>
        <v>2022</v>
      </c>
    </row>
    <row r="13449" spans="1:10" x14ac:dyDescent="0.15">
      <c r="A13449" t="s">
        <v>16809</v>
      </c>
      <c r="B13449" t="s">
        <v>2754</v>
      </c>
      <c r="C13449" t="s">
        <v>95</v>
      </c>
      <c r="D13449" t="s">
        <v>73</v>
      </c>
      <c r="E13449">
        <v>2</v>
      </c>
      <c r="F13449" s="8">
        <f>VLOOKUP(C13449,Products!$A$2:$E$20,5,TRUE)</f>
        <v>12.95</v>
      </c>
      <c r="G13449" s="8">
        <f t="shared" si="420"/>
        <v>25.9</v>
      </c>
      <c r="H13449" s="8">
        <f>VLOOKUP(C13449,Products!$A$2:$F$20,6,TRUE)</f>
        <v>4.1999999999999993</v>
      </c>
      <c r="I13449" s="8">
        <f t="shared" si="421"/>
        <v>8.3999999999999986</v>
      </c>
      <c r="J13449" s="42">
        <f>VLOOKUP(B13449,Invoices!A:I,9,TRUE)</f>
        <v>2022</v>
      </c>
    </row>
    <row r="13450" spans="1:10" x14ac:dyDescent="0.15">
      <c r="A13450" t="s">
        <v>16810</v>
      </c>
      <c r="B13450" t="s">
        <v>2755</v>
      </c>
      <c r="C13450" t="s">
        <v>100</v>
      </c>
      <c r="D13450" t="s">
        <v>78</v>
      </c>
      <c r="E13450">
        <v>1</v>
      </c>
      <c r="F13450" s="8">
        <f>VLOOKUP(C13450,Products!$A$2:$E$20,5,TRUE)</f>
        <v>49.95</v>
      </c>
      <c r="G13450" s="8">
        <f t="shared" si="420"/>
        <v>49.95</v>
      </c>
      <c r="H13450" s="8">
        <f>VLOOKUP(C13450,Products!$A$2:$F$20,6,TRUE)</f>
        <v>19.950000000000003</v>
      </c>
      <c r="I13450" s="8">
        <f t="shared" si="421"/>
        <v>19.950000000000003</v>
      </c>
      <c r="J13450" s="42">
        <f>VLOOKUP(B13450,Invoices!A:I,9,TRUE)</f>
        <v>2022</v>
      </c>
    </row>
    <row r="13451" spans="1:10" x14ac:dyDescent="0.15">
      <c r="A13451" t="s">
        <v>16811</v>
      </c>
      <c r="B13451" t="s">
        <v>2755</v>
      </c>
      <c r="C13451" t="s">
        <v>92</v>
      </c>
      <c r="D13451" t="s">
        <v>82</v>
      </c>
      <c r="E13451">
        <v>3</v>
      </c>
      <c r="F13451" s="8">
        <f>VLOOKUP(C13451,Products!$A$2:$E$20,5,TRUE)</f>
        <v>19.95</v>
      </c>
      <c r="G13451" s="8">
        <f t="shared" si="420"/>
        <v>59.849999999999994</v>
      </c>
      <c r="H13451" s="8">
        <f>VLOOKUP(C13451,Products!$A$2:$F$20,6,TRUE)</f>
        <v>7.4499999999999993</v>
      </c>
      <c r="I13451" s="8">
        <f t="shared" si="421"/>
        <v>22.349999999999998</v>
      </c>
      <c r="J13451" s="42">
        <f>VLOOKUP(B13451,Invoices!A:I,9,TRUE)</f>
        <v>2022</v>
      </c>
    </row>
    <row r="13452" spans="1:10" x14ac:dyDescent="0.15">
      <c r="A13452" t="s">
        <v>16812</v>
      </c>
      <c r="B13452" t="s">
        <v>2755</v>
      </c>
      <c r="C13452" t="s">
        <v>96</v>
      </c>
      <c r="D13452" t="s">
        <v>75</v>
      </c>
      <c r="E13452">
        <v>8</v>
      </c>
      <c r="F13452" s="8">
        <f>VLOOKUP(C13452,Products!$A$2:$E$20,5,TRUE)</f>
        <v>79.95</v>
      </c>
      <c r="G13452" s="8">
        <f t="shared" si="420"/>
        <v>639.6</v>
      </c>
      <c r="H13452" s="8">
        <f>VLOOKUP(C13452,Products!$A$2:$F$20,6,TRUE)</f>
        <v>27.950000000000003</v>
      </c>
      <c r="I13452" s="8">
        <f t="shared" si="421"/>
        <v>223.60000000000002</v>
      </c>
      <c r="J13452" s="42">
        <f>VLOOKUP(B13452,Invoices!A:I,9,TRUE)</f>
        <v>2022</v>
      </c>
    </row>
    <row r="13453" spans="1:10" x14ac:dyDescent="0.15">
      <c r="A13453" t="s">
        <v>16813</v>
      </c>
      <c r="B13453" t="s">
        <v>2755</v>
      </c>
      <c r="C13453" t="s">
        <v>88</v>
      </c>
      <c r="D13453" t="s">
        <v>85</v>
      </c>
      <c r="E13453">
        <v>1</v>
      </c>
      <c r="F13453" s="8">
        <f>VLOOKUP(C13453,Products!$A$2:$E$20,5,TRUE)</f>
        <v>8.9499999999999993</v>
      </c>
      <c r="G13453" s="8">
        <f t="shared" si="420"/>
        <v>8.9499999999999993</v>
      </c>
      <c r="H13453" s="8">
        <f>VLOOKUP(C13453,Products!$A$2:$F$20,6,TRUE)</f>
        <v>5.6999999999999993</v>
      </c>
      <c r="I13453" s="8">
        <f t="shared" si="421"/>
        <v>5.6999999999999993</v>
      </c>
      <c r="J13453" s="42">
        <f>VLOOKUP(B13453,Invoices!A:I,9,TRUE)</f>
        <v>2022</v>
      </c>
    </row>
    <row r="13454" spans="1:10" x14ac:dyDescent="0.15">
      <c r="A13454" t="s">
        <v>16814</v>
      </c>
      <c r="B13454" t="s">
        <v>2755</v>
      </c>
      <c r="C13454" t="s">
        <v>90</v>
      </c>
      <c r="D13454" t="s">
        <v>72</v>
      </c>
      <c r="E13454">
        <v>100</v>
      </c>
      <c r="F13454" s="8">
        <f>VLOOKUP(C13454,Products!$A$2:$E$20,5,TRUE)</f>
        <v>8.9499999999999993</v>
      </c>
      <c r="G13454" s="8">
        <f t="shared" si="420"/>
        <v>894.99999999999989</v>
      </c>
      <c r="H13454" s="8">
        <f>VLOOKUP(C13454,Products!$A$2:$F$20,6,TRUE)</f>
        <v>5.6999999999999993</v>
      </c>
      <c r="I13454" s="8">
        <f t="shared" si="421"/>
        <v>569.99999999999989</v>
      </c>
      <c r="J13454" s="42">
        <f>VLOOKUP(B13454,Invoices!A:I,9,TRUE)</f>
        <v>2022</v>
      </c>
    </row>
    <row r="13455" spans="1:10" x14ac:dyDescent="0.15">
      <c r="A13455" t="s">
        <v>16815</v>
      </c>
      <c r="B13455" t="s">
        <v>2756</v>
      </c>
      <c r="C13455" t="s">
        <v>90</v>
      </c>
      <c r="D13455" t="s">
        <v>72</v>
      </c>
      <c r="E13455">
        <v>5</v>
      </c>
      <c r="F13455" s="8">
        <f>VLOOKUP(C13455,Products!$A$2:$E$20,5,TRUE)</f>
        <v>8.9499999999999993</v>
      </c>
      <c r="G13455" s="8">
        <f t="shared" si="420"/>
        <v>44.75</v>
      </c>
      <c r="H13455" s="8">
        <f>VLOOKUP(C13455,Products!$A$2:$F$20,6,TRUE)</f>
        <v>5.6999999999999993</v>
      </c>
      <c r="I13455" s="8">
        <f t="shared" si="421"/>
        <v>28.499999999999996</v>
      </c>
      <c r="J13455" s="42">
        <f>VLOOKUP(B13455,Invoices!A:I,9,TRUE)</f>
        <v>2022</v>
      </c>
    </row>
    <row r="13456" spans="1:10" x14ac:dyDescent="0.15">
      <c r="A13456" t="s">
        <v>16816</v>
      </c>
      <c r="B13456" t="s">
        <v>2756</v>
      </c>
      <c r="C13456" t="s">
        <v>96</v>
      </c>
      <c r="D13456" t="s">
        <v>75</v>
      </c>
      <c r="E13456">
        <v>1</v>
      </c>
      <c r="F13456" s="8">
        <f>VLOOKUP(C13456,Products!$A$2:$E$20,5,TRUE)</f>
        <v>79.95</v>
      </c>
      <c r="G13456" s="8">
        <f t="shared" si="420"/>
        <v>79.95</v>
      </c>
      <c r="H13456" s="8">
        <f>VLOOKUP(C13456,Products!$A$2:$F$20,6,TRUE)</f>
        <v>27.950000000000003</v>
      </c>
      <c r="I13456" s="8">
        <f t="shared" si="421"/>
        <v>27.950000000000003</v>
      </c>
      <c r="J13456" s="42">
        <f>VLOOKUP(B13456,Invoices!A:I,9,TRUE)</f>
        <v>2022</v>
      </c>
    </row>
    <row r="13457" spans="1:10" x14ac:dyDescent="0.15">
      <c r="A13457" t="s">
        <v>16817</v>
      </c>
      <c r="B13457" t="s">
        <v>2756</v>
      </c>
      <c r="C13457" t="s">
        <v>104</v>
      </c>
      <c r="D13457" t="s">
        <v>71</v>
      </c>
      <c r="E13457">
        <v>10</v>
      </c>
      <c r="F13457" s="8">
        <f>VLOOKUP(C13457,Products!$A$2:$E$20,5,TRUE)</f>
        <v>2.95</v>
      </c>
      <c r="G13457" s="8">
        <f t="shared" si="420"/>
        <v>29.5</v>
      </c>
      <c r="H13457" s="8">
        <f>VLOOKUP(C13457,Products!$A$2:$F$20,6,TRUE)</f>
        <v>1.1500000000000001</v>
      </c>
      <c r="I13457" s="8">
        <f t="shared" si="421"/>
        <v>11.500000000000002</v>
      </c>
      <c r="J13457" s="42">
        <f>VLOOKUP(B13457,Invoices!A:I,9,TRUE)</f>
        <v>2022</v>
      </c>
    </row>
    <row r="13458" spans="1:10" x14ac:dyDescent="0.15">
      <c r="A13458" t="s">
        <v>16818</v>
      </c>
      <c r="B13458" t="s">
        <v>2757</v>
      </c>
      <c r="C13458" t="s">
        <v>90</v>
      </c>
      <c r="D13458" t="s">
        <v>72</v>
      </c>
      <c r="E13458">
        <v>6</v>
      </c>
      <c r="F13458" s="8">
        <f>VLOOKUP(C13458,Products!$A$2:$E$20,5,TRUE)</f>
        <v>8.9499999999999993</v>
      </c>
      <c r="G13458" s="8">
        <f t="shared" si="420"/>
        <v>53.699999999999996</v>
      </c>
      <c r="H13458" s="8">
        <f>VLOOKUP(C13458,Products!$A$2:$F$20,6,TRUE)</f>
        <v>5.6999999999999993</v>
      </c>
      <c r="I13458" s="8">
        <f t="shared" si="421"/>
        <v>34.199999999999996</v>
      </c>
      <c r="J13458" s="42">
        <f>VLOOKUP(B13458,Invoices!A:I,9,TRUE)</f>
        <v>2022</v>
      </c>
    </row>
    <row r="13459" spans="1:10" x14ac:dyDescent="0.15">
      <c r="A13459" t="s">
        <v>16819</v>
      </c>
      <c r="B13459" t="s">
        <v>2757</v>
      </c>
      <c r="C13459" t="s">
        <v>96</v>
      </c>
      <c r="D13459" t="s">
        <v>75</v>
      </c>
      <c r="E13459">
        <v>9</v>
      </c>
      <c r="F13459" s="8">
        <f>VLOOKUP(C13459,Products!$A$2:$E$20,5,TRUE)</f>
        <v>79.95</v>
      </c>
      <c r="G13459" s="8">
        <f t="shared" si="420"/>
        <v>719.55000000000007</v>
      </c>
      <c r="H13459" s="8">
        <f>VLOOKUP(C13459,Products!$A$2:$F$20,6,TRUE)</f>
        <v>27.950000000000003</v>
      </c>
      <c r="I13459" s="8">
        <f t="shared" si="421"/>
        <v>251.55</v>
      </c>
      <c r="J13459" s="42">
        <f>VLOOKUP(B13459,Invoices!A:I,9,TRUE)</f>
        <v>2022</v>
      </c>
    </row>
    <row r="13460" spans="1:10" x14ac:dyDescent="0.15">
      <c r="A13460" t="s">
        <v>16820</v>
      </c>
      <c r="B13460" t="s">
        <v>2757</v>
      </c>
      <c r="C13460" t="s">
        <v>102</v>
      </c>
      <c r="D13460" t="s">
        <v>83</v>
      </c>
      <c r="E13460">
        <v>2</v>
      </c>
      <c r="F13460" s="8">
        <f>VLOOKUP(C13460,Products!$A$2:$E$20,5,TRUE)</f>
        <v>29.95</v>
      </c>
      <c r="G13460" s="8">
        <f t="shared" si="420"/>
        <v>59.9</v>
      </c>
      <c r="H13460" s="8">
        <f>VLOOKUP(C13460,Products!$A$2:$F$20,6,TRUE)</f>
        <v>15</v>
      </c>
      <c r="I13460" s="8">
        <f t="shared" si="421"/>
        <v>30</v>
      </c>
      <c r="J13460" s="42">
        <f>VLOOKUP(B13460,Invoices!A:I,9,TRUE)</f>
        <v>2022</v>
      </c>
    </row>
    <row r="13461" spans="1:10" x14ac:dyDescent="0.15">
      <c r="A13461" t="s">
        <v>16821</v>
      </c>
      <c r="B13461" t="s">
        <v>2758</v>
      </c>
      <c r="C13461" t="s">
        <v>101</v>
      </c>
      <c r="D13461" t="s">
        <v>69</v>
      </c>
      <c r="E13461">
        <v>15</v>
      </c>
      <c r="F13461" s="8">
        <f>VLOOKUP(C13461,Products!$A$2:$E$20,5,TRUE)</f>
        <v>129.94999999999999</v>
      </c>
      <c r="G13461" s="8">
        <f t="shared" si="420"/>
        <v>1949.2499999999998</v>
      </c>
      <c r="H13461" s="8">
        <f>VLOOKUP(C13461,Products!$A$2:$F$20,6,TRUE)</f>
        <v>40.449999999999989</v>
      </c>
      <c r="I13461" s="8">
        <f t="shared" si="421"/>
        <v>606.74999999999977</v>
      </c>
      <c r="J13461" s="42">
        <f>VLOOKUP(B13461,Invoices!A:I,9,TRUE)</f>
        <v>2022</v>
      </c>
    </row>
    <row r="13462" spans="1:10" x14ac:dyDescent="0.15">
      <c r="A13462" t="s">
        <v>16822</v>
      </c>
      <c r="B13462" t="s">
        <v>2758</v>
      </c>
      <c r="C13462" t="s">
        <v>96</v>
      </c>
      <c r="D13462" t="s">
        <v>75</v>
      </c>
      <c r="E13462">
        <v>20</v>
      </c>
      <c r="F13462" s="8">
        <f>VLOOKUP(C13462,Products!$A$2:$E$20,5,TRUE)</f>
        <v>79.95</v>
      </c>
      <c r="G13462" s="8">
        <f t="shared" si="420"/>
        <v>1599</v>
      </c>
      <c r="H13462" s="8">
        <f>VLOOKUP(C13462,Products!$A$2:$F$20,6,TRUE)</f>
        <v>27.950000000000003</v>
      </c>
      <c r="I13462" s="8">
        <f t="shared" si="421"/>
        <v>559</v>
      </c>
      <c r="J13462" s="42">
        <f>VLOOKUP(B13462,Invoices!A:I,9,TRUE)</f>
        <v>2022</v>
      </c>
    </row>
    <row r="13463" spans="1:10" x14ac:dyDescent="0.15">
      <c r="A13463" t="s">
        <v>16823</v>
      </c>
      <c r="B13463" t="s">
        <v>2758</v>
      </c>
      <c r="C13463" t="s">
        <v>93</v>
      </c>
      <c r="D13463" t="s">
        <v>76</v>
      </c>
      <c r="E13463">
        <v>1</v>
      </c>
      <c r="F13463" s="8">
        <f>VLOOKUP(C13463,Products!$A$2:$E$20,5,TRUE)</f>
        <v>9.9499999999999993</v>
      </c>
      <c r="G13463" s="8">
        <f t="shared" si="420"/>
        <v>9.9499999999999993</v>
      </c>
      <c r="H13463" s="8">
        <f>VLOOKUP(C13463,Products!$A$2:$F$20,6,TRUE)</f>
        <v>1.9499999999999993</v>
      </c>
      <c r="I13463" s="8">
        <f t="shared" si="421"/>
        <v>1.9499999999999993</v>
      </c>
      <c r="J13463" s="42">
        <f>VLOOKUP(B13463,Invoices!A:I,9,TRUE)</f>
        <v>2022</v>
      </c>
    </row>
    <row r="13464" spans="1:10" x14ac:dyDescent="0.15">
      <c r="A13464" t="s">
        <v>16824</v>
      </c>
      <c r="B13464" t="s">
        <v>2758</v>
      </c>
      <c r="C13464" t="s">
        <v>95</v>
      </c>
      <c r="D13464" t="s">
        <v>73</v>
      </c>
      <c r="E13464">
        <v>50</v>
      </c>
      <c r="F13464" s="8">
        <f>VLOOKUP(C13464,Products!$A$2:$E$20,5,TRUE)</f>
        <v>12.95</v>
      </c>
      <c r="G13464" s="8">
        <f t="shared" si="420"/>
        <v>647.5</v>
      </c>
      <c r="H13464" s="8">
        <f>VLOOKUP(C13464,Products!$A$2:$F$20,6,TRUE)</f>
        <v>4.1999999999999993</v>
      </c>
      <c r="I13464" s="8">
        <f t="shared" si="421"/>
        <v>209.99999999999997</v>
      </c>
      <c r="J13464" s="42">
        <f>VLOOKUP(B13464,Invoices!A:I,9,TRUE)</f>
        <v>2022</v>
      </c>
    </row>
    <row r="13465" spans="1:10" x14ac:dyDescent="0.15">
      <c r="A13465" t="s">
        <v>16825</v>
      </c>
      <c r="B13465" t="s">
        <v>2758</v>
      </c>
      <c r="C13465" t="s">
        <v>88</v>
      </c>
      <c r="D13465" t="s">
        <v>85</v>
      </c>
      <c r="E13465">
        <v>1</v>
      </c>
      <c r="F13465" s="8">
        <f>VLOOKUP(C13465,Products!$A$2:$E$20,5,TRUE)</f>
        <v>8.9499999999999993</v>
      </c>
      <c r="G13465" s="8">
        <f t="shared" si="420"/>
        <v>8.9499999999999993</v>
      </c>
      <c r="H13465" s="8">
        <f>VLOOKUP(C13465,Products!$A$2:$F$20,6,TRUE)</f>
        <v>5.6999999999999993</v>
      </c>
      <c r="I13465" s="8">
        <f t="shared" si="421"/>
        <v>5.6999999999999993</v>
      </c>
      <c r="J13465" s="42">
        <f>VLOOKUP(B13465,Invoices!A:I,9,TRUE)</f>
        <v>2022</v>
      </c>
    </row>
    <row r="13466" spans="1:10" x14ac:dyDescent="0.15">
      <c r="A13466" t="s">
        <v>16826</v>
      </c>
      <c r="B13466" t="s">
        <v>2758</v>
      </c>
      <c r="C13466" t="s">
        <v>89</v>
      </c>
      <c r="D13466" t="s">
        <v>80</v>
      </c>
      <c r="E13466">
        <v>100</v>
      </c>
      <c r="F13466" s="8">
        <f>VLOOKUP(C13466,Products!$A$2:$E$20,5,TRUE)</f>
        <v>15.95</v>
      </c>
      <c r="G13466" s="8">
        <f t="shared" si="420"/>
        <v>1595</v>
      </c>
      <c r="H13466" s="8">
        <f>VLOOKUP(C13466,Products!$A$2:$F$20,6,TRUE)</f>
        <v>6</v>
      </c>
      <c r="I13466" s="8">
        <f t="shared" si="421"/>
        <v>600</v>
      </c>
      <c r="J13466" s="42">
        <f>VLOOKUP(B13466,Invoices!A:I,9,TRUE)</f>
        <v>2022</v>
      </c>
    </row>
    <row r="13467" spans="1:10" x14ac:dyDescent="0.15">
      <c r="A13467" t="s">
        <v>16827</v>
      </c>
      <c r="B13467" t="s">
        <v>2758</v>
      </c>
      <c r="C13467" t="s">
        <v>105</v>
      </c>
      <c r="D13467" t="s">
        <v>81</v>
      </c>
      <c r="E13467">
        <v>1</v>
      </c>
      <c r="F13467" s="8">
        <f>VLOOKUP(C13467,Products!$A$2:$E$20,5,TRUE)</f>
        <v>8.9499999999999993</v>
      </c>
      <c r="G13467" s="8">
        <f t="shared" si="420"/>
        <v>8.9499999999999993</v>
      </c>
      <c r="H13467" s="8">
        <f>VLOOKUP(C13467,Products!$A$2:$F$20,6,TRUE)</f>
        <v>3.1999999999999993</v>
      </c>
      <c r="I13467" s="8">
        <f t="shared" si="421"/>
        <v>3.1999999999999993</v>
      </c>
      <c r="J13467" s="42">
        <f>VLOOKUP(B13467,Invoices!A:I,9,TRUE)</f>
        <v>2022</v>
      </c>
    </row>
    <row r="13468" spans="1:10" x14ac:dyDescent="0.15">
      <c r="A13468" t="s">
        <v>16828</v>
      </c>
      <c r="B13468" t="s">
        <v>2758</v>
      </c>
      <c r="C13468" t="s">
        <v>94</v>
      </c>
      <c r="D13468" t="s">
        <v>86</v>
      </c>
      <c r="E13468">
        <v>2</v>
      </c>
      <c r="F13468" s="8">
        <f>VLOOKUP(C13468,Products!$A$2:$E$20,5,TRUE)</f>
        <v>3.5</v>
      </c>
      <c r="G13468" s="8">
        <f t="shared" si="420"/>
        <v>7</v>
      </c>
      <c r="H13468" s="8">
        <f>VLOOKUP(C13468,Products!$A$2:$F$20,6,TRUE)</f>
        <v>0.54999999999999982</v>
      </c>
      <c r="I13468" s="8">
        <f t="shared" si="421"/>
        <v>1.0999999999999996</v>
      </c>
      <c r="J13468" s="42">
        <f>VLOOKUP(B13468,Invoices!A:I,9,TRUE)</f>
        <v>2022</v>
      </c>
    </row>
    <row r="13469" spans="1:10" x14ac:dyDescent="0.15">
      <c r="A13469" t="s">
        <v>16829</v>
      </c>
      <c r="B13469" t="s">
        <v>2758</v>
      </c>
      <c r="C13469" t="s">
        <v>90</v>
      </c>
      <c r="D13469" t="s">
        <v>72</v>
      </c>
      <c r="E13469">
        <v>1</v>
      </c>
      <c r="F13469" s="8">
        <f>VLOOKUP(C13469,Products!$A$2:$E$20,5,TRUE)</f>
        <v>8.9499999999999993</v>
      </c>
      <c r="G13469" s="8">
        <f t="shared" si="420"/>
        <v>8.9499999999999993</v>
      </c>
      <c r="H13469" s="8">
        <f>VLOOKUP(C13469,Products!$A$2:$F$20,6,TRUE)</f>
        <v>5.6999999999999993</v>
      </c>
      <c r="I13469" s="8">
        <f t="shared" si="421"/>
        <v>5.6999999999999993</v>
      </c>
      <c r="J13469" s="42">
        <f>VLOOKUP(B13469,Invoices!A:I,9,TRUE)</f>
        <v>2022</v>
      </c>
    </row>
    <row r="13470" spans="1:10" x14ac:dyDescent="0.15">
      <c r="A13470" t="s">
        <v>16830</v>
      </c>
      <c r="B13470" t="s">
        <v>2758</v>
      </c>
      <c r="C13470" t="s">
        <v>103</v>
      </c>
      <c r="D13470" t="s">
        <v>77</v>
      </c>
      <c r="E13470">
        <v>2</v>
      </c>
      <c r="F13470" s="8">
        <f>VLOOKUP(C13470,Products!$A$2:$E$20,5,TRUE)</f>
        <v>8.9499999999999993</v>
      </c>
      <c r="G13470" s="8">
        <f t="shared" si="420"/>
        <v>17.899999999999999</v>
      </c>
      <c r="H13470" s="8">
        <f>VLOOKUP(C13470,Products!$A$2:$F$20,6,TRUE)</f>
        <v>3.1999999999999993</v>
      </c>
      <c r="I13470" s="8">
        <f t="shared" si="421"/>
        <v>6.3999999999999986</v>
      </c>
      <c r="J13470" s="42">
        <f>VLOOKUP(B13470,Invoices!A:I,9,TRUE)</f>
        <v>2022</v>
      </c>
    </row>
    <row r="13471" spans="1:10" x14ac:dyDescent="0.15">
      <c r="A13471" t="s">
        <v>16831</v>
      </c>
      <c r="B13471" t="s">
        <v>2758</v>
      </c>
      <c r="C13471" t="s">
        <v>99</v>
      </c>
      <c r="D13471" t="s">
        <v>84</v>
      </c>
      <c r="E13471">
        <v>9</v>
      </c>
      <c r="F13471" s="8">
        <f>VLOOKUP(C13471,Products!$A$2:$E$20,5,TRUE)</f>
        <v>3.5</v>
      </c>
      <c r="G13471" s="8">
        <f t="shared" si="420"/>
        <v>31.5</v>
      </c>
      <c r="H13471" s="8">
        <f>VLOOKUP(C13471,Products!$A$2:$F$20,6,TRUE)</f>
        <v>0.54999999999999982</v>
      </c>
      <c r="I13471" s="8">
        <f t="shared" si="421"/>
        <v>4.9499999999999984</v>
      </c>
      <c r="J13471" s="42">
        <f>VLOOKUP(B13471,Invoices!A:I,9,TRUE)</f>
        <v>2022</v>
      </c>
    </row>
    <row r="13472" spans="1:10" x14ac:dyDescent="0.15">
      <c r="A13472" t="s">
        <v>16832</v>
      </c>
      <c r="B13472" t="s">
        <v>2758</v>
      </c>
      <c r="C13472" t="s">
        <v>98</v>
      </c>
      <c r="D13472" t="s">
        <v>79</v>
      </c>
      <c r="E13472">
        <v>2</v>
      </c>
      <c r="F13472" s="8">
        <f>VLOOKUP(C13472,Products!$A$2:$E$20,5,TRUE)</f>
        <v>14.95</v>
      </c>
      <c r="G13472" s="8">
        <f t="shared" si="420"/>
        <v>29.9</v>
      </c>
      <c r="H13472" s="8">
        <f>VLOOKUP(C13472,Products!$A$2:$F$20,6,TRUE)</f>
        <v>3.0499999999999989</v>
      </c>
      <c r="I13472" s="8">
        <f t="shared" si="421"/>
        <v>6.0999999999999979</v>
      </c>
      <c r="J13472" s="42">
        <f>VLOOKUP(B13472,Invoices!A:I,9,TRUE)</f>
        <v>2022</v>
      </c>
    </row>
    <row r="13473" spans="1:10" x14ac:dyDescent="0.15">
      <c r="A13473" t="s">
        <v>16833</v>
      </c>
      <c r="B13473" t="s">
        <v>2758</v>
      </c>
      <c r="C13473" t="s">
        <v>92</v>
      </c>
      <c r="D13473" t="s">
        <v>82</v>
      </c>
      <c r="E13473">
        <v>1</v>
      </c>
      <c r="F13473" s="8">
        <f>VLOOKUP(C13473,Products!$A$2:$E$20,5,TRUE)</f>
        <v>19.95</v>
      </c>
      <c r="G13473" s="8">
        <f t="shared" si="420"/>
        <v>19.95</v>
      </c>
      <c r="H13473" s="8">
        <f>VLOOKUP(C13473,Products!$A$2:$F$20,6,TRUE)</f>
        <v>7.4499999999999993</v>
      </c>
      <c r="I13473" s="8">
        <f t="shared" si="421"/>
        <v>7.4499999999999993</v>
      </c>
      <c r="J13473" s="42">
        <f>VLOOKUP(B13473,Invoices!A:I,9,TRUE)</f>
        <v>2022</v>
      </c>
    </row>
    <row r="13474" spans="1:10" x14ac:dyDescent="0.15">
      <c r="A13474" t="s">
        <v>16834</v>
      </c>
      <c r="B13474" t="s">
        <v>2759</v>
      </c>
      <c r="C13474" t="s">
        <v>96</v>
      </c>
      <c r="D13474" t="s">
        <v>75</v>
      </c>
      <c r="E13474">
        <v>12</v>
      </c>
      <c r="F13474" s="8">
        <f>VLOOKUP(C13474,Products!$A$2:$E$20,5,TRUE)</f>
        <v>79.95</v>
      </c>
      <c r="G13474" s="8">
        <f t="shared" si="420"/>
        <v>959.40000000000009</v>
      </c>
      <c r="H13474" s="8">
        <f>VLOOKUP(C13474,Products!$A$2:$F$20,6,TRUE)</f>
        <v>27.950000000000003</v>
      </c>
      <c r="I13474" s="8">
        <f t="shared" si="421"/>
        <v>335.40000000000003</v>
      </c>
      <c r="J13474" s="42">
        <f>VLOOKUP(B13474,Invoices!A:I,9,TRUE)</f>
        <v>2022</v>
      </c>
    </row>
    <row r="13475" spans="1:10" x14ac:dyDescent="0.15">
      <c r="A13475" t="s">
        <v>16835</v>
      </c>
      <c r="B13475" t="s">
        <v>2759</v>
      </c>
      <c r="C13475" t="s">
        <v>105</v>
      </c>
      <c r="D13475" t="s">
        <v>81</v>
      </c>
      <c r="E13475">
        <v>2</v>
      </c>
      <c r="F13475" s="8">
        <f>VLOOKUP(C13475,Products!$A$2:$E$20,5,TRUE)</f>
        <v>8.9499999999999993</v>
      </c>
      <c r="G13475" s="8">
        <f t="shared" si="420"/>
        <v>17.899999999999999</v>
      </c>
      <c r="H13475" s="8">
        <f>VLOOKUP(C13475,Products!$A$2:$F$20,6,TRUE)</f>
        <v>3.1999999999999993</v>
      </c>
      <c r="I13475" s="8">
        <f t="shared" si="421"/>
        <v>6.3999999999999986</v>
      </c>
      <c r="J13475" s="42">
        <f>VLOOKUP(B13475,Invoices!A:I,9,TRUE)</f>
        <v>2022</v>
      </c>
    </row>
    <row r="13476" spans="1:10" x14ac:dyDescent="0.15">
      <c r="A13476" t="s">
        <v>16836</v>
      </c>
      <c r="B13476" t="s">
        <v>2760</v>
      </c>
      <c r="C13476" t="s">
        <v>87</v>
      </c>
      <c r="D13476" t="s">
        <v>68</v>
      </c>
      <c r="E13476">
        <v>3</v>
      </c>
      <c r="F13476" s="8">
        <f>VLOOKUP(C13476,Products!$A$2:$E$20,5,TRUE)</f>
        <v>19.95</v>
      </c>
      <c r="G13476" s="8">
        <f t="shared" si="420"/>
        <v>59.849999999999994</v>
      </c>
      <c r="H13476" s="8">
        <f>VLOOKUP(C13476,Products!$A$2:$F$20,6,TRUE)</f>
        <v>7.4499999999999993</v>
      </c>
      <c r="I13476" s="8">
        <f t="shared" si="421"/>
        <v>22.349999999999998</v>
      </c>
      <c r="J13476" s="42">
        <f>VLOOKUP(B13476,Invoices!A:I,9,TRUE)</f>
        <v>2022</v>
      </c>
    </row>
    <row r="13477" spans="1:10" x14ac:dyDescent="0.15">
      <c r="A13477" t="s">
        <v>16837</v>
      </c>
      <c r="B13477" t="s">
        <v>2760</v>
      </c>
      <c r="C13477" t="s">
        <v>104</v>
      </c>
      <c r="D13477" t="s">
        <v>71</v>
      </c>
      <c r="E13477">
        <v>20</v>
      </c>
      <c r="F13477" s="8">
        <f>VLOOKUP(C13477,Products!$A$2:$E$20,5,TRUE)</f>
        <v>2.95</v>
      </c>
      <c r="G13477" s="8">
        <f t="shared" si="420"/>
        <v>59</v>
      </c>
      <c r="H13477" s="8">
        <f>VLOOKUP(C13477,Products!$A$2:$F$20,6,TRUE)</f>
        <v>1.1500000000000001</v>
      </c>
      <c r="I13477" s="8">
        <f t="shared" si="421"/>
        <v>23.000000000000004</v>
      </c>
      <c r="J13477" s="42">
        <f>VLOOKUP(B13477,Invoices!A:I,9,TRUE)</f>
        <v>2022</v>
      </c>
    </row>
    <row r="13478" spans="1:10" x14ac:dyDescent="0.15">
      <c r="A13478" t="s">
        <v>16838</v>
      </c>
      <c r="B13478" t="s">
        <v>2760</v>
      </c>
      <c r="C13478" t="s">
        <v>92</v>
      </c>
      <c r="D13478" t="s">
        <v>82</v>
      </c>
      <c r="E13478">
        <v>20</v>
      </c>
      <c r="F13478" s="8">
        <f>VLOOKUP(C13478,Products!$A$2:$E$20,5,TRUE)</f>
        <v>19.95</v>
      </c>
      <c r="G13478" s="8">
        <f t="shared" si="420"/>
        <v>399</v>
      </c>
      <c r="H13478" s="8">
        <f>VLOOKUP(C13478,Products!$A$2:$F$20,6,TRUE)</f>
        <v>7.4499999999999993</v>
      </c>
      <c r="I13478" s="8">
        <f t="shared" si="421"/>
        <v>149</v>
      </c>
      <c r="J13478" s="42">
        <f>VLOOKUP(B13478,Invoices!A:I,9,TRUE)</f>
        <v>2022</v>
      </c>
    </row>
    <row r="13479" spans="1:10" x14ac:dyDescent="0.15">
      <c r="A13479" t="s">
        <v>16839</v>
      </c>
      <c r="B13479" t="s">
        <v>2761</v>
      </c>
      <c r="C13479" t="s">
        <v>88</v>
      </c>
      <c r="D13479" t="s">
        <v>85</v>
      </c>
      <c r="E13479">
        <v>2</v>
      </c>
      <c r="F13479" s="8">
        <f>VLOOKUP(C13479,Products!$A$2:$E$20,5,TRUE)</f>
        <v>8.9499999999999993</v>
      </c>
      <c r="G13479" s="8">
        <f t="shared" si="420"/>
        <v>17.899999999999999</v>
      </c>
      <c r="H13479" s="8">
        <f>VLOOKUP(C13479,Products!$A$2:$F$20,6,TRUE)</f>
        <v>5.6999999999999993</v>
      </c>
      <c r="I13479" s="8">
        <f t="shared" si="421"/>
        <v>11.399999999999999</v>
      </c>
      <c r="J13479" s="42">
        <f>VLOOKUP(B13479,Invoices!A:I,9,TRUE)</f>
        <v>2022</v>
      </c>
    </row>
    <row r="13480" spans="1:10" x14ac:dyDescent="0.15">
      <c r="A13480" t="s">
        <v>16840</v>
      </c>
      <c r="B13480" t="s">
        <v>2761</v>
      </c>
      <c r="C13480" t="s">
        <v>87</v>
      </c>
      <c r="D13480" t="s">
        <v>68</v>
      </c>
      <c r="E13480">
        <v>1</v>
      </c>
      <c r="F13480" s="8">
        <f>VLOOKUP(C13480,Products!$A$2:$E$20,5,TRUE)</f>
        <v>19.95</v>
      </c>
      <c r="G13480" s="8">
        <f t="shared" si="420"/>
        <v>19.95</v>
      </c>
      <c r="H13480" s="8">
        <f>VLOOKUP(C13480,Products!$A$2:$F$20,6,TRUE)</f>
        <v>7.4499999999999993</v>
      </c>
      <c r="I13480" s="8">
        <f t="shared" si="421"/>
        <v>7.4499999999999993</v>
      </c>
      <c r="J13480" s="42">
        <f>VLOOKUP(B13480,Invoices!A:I,9,TRUE)</f>
        <v>2022</v>
      </c>
    </row>
    <row r="13481" spans="1:10" x14ac:dyDescent="0.15">
      <c r="A13481" t="s">
        <v>16841</v>
      </c>
      <c r="B13481" t="s">
        <v>2762</v>
      </c>
      <c r="C13481" t="s">
        <v>99</v>
      </c>
      <c r="D13481" t="s">
        <v>84</v>
      </c>
      <c r="E13481">
        <v>1</v>
      </c>
      <c r="F13481" s="8">
        <f>VLOOKUP(C13481,Products!$A$2:$E$20,5,TRUE)</f>
        <v>3.5</v>
      </c>
      <c r="G13481" s="8">
        <f t="shared" si="420"/>
        <v>3.5</v>
      </c>
      <c r="H13481" s="8">
        <f>VLOOKUP(C13481,Products!$A$2:$F$20,6,TRUE)</f>
        <v>0.54999999999999982</v>
      </c>
      <c r="I13481" s="8">
        <f t="shared" si="421"/>
        <v>0.54999999999999982</v>
      </c>
      <c r="J13481" s="42">
        <f>VLOOKUP(B13481,Invoices!A:I,9,TRUE)</f>
        <v>2022</v>
      </c>
    </row>
    <row r="13482" spans="1:10" x14ac:dyDescent="0.15">
      <c r="A13482" t="s">
        <v>16842</v>
      </c>
      <c r="B13482" t="s">
        <v>2762</v>
      </c>
      <c r="C13482" t="s">
        <v>96</v>
      </c>
      <c r="D13482" t="s">
        <v>75</v>
      </c>
      <c r="E13482">
        <v>1</v>
      </c>
      <c r="F13482" s="8">
        <f>VLOOKUP(C13482,Products!$A$2:$E$20,5,TRUE)</f>
        <v>79.95</v>
      </c>
      <c r="G13482" s="8">
        <f t="shared" si="420"/>
        <v>79.95</v>
      </c>
      <c r="H13482" s="8">
        <f>VLOOKUP(C13482,Products!$A$2:$F$20,6,TRUE)</f>
        <v>27.950000000000003</v>
      </c>
      <c r="I13482" s="8">
        <f t="shared" si="421"/>
        <v>27.950000000000003</v>
      </c>
      <c r="J13482" s="42">
        <f>VLOOKUP(B13482,Invoices!A:I,9,TRUE)</f>
        <v>2022</v>
      </c>
    </row>
    <row r="13483" spans="1:10" x14ac:dyDescent="0.15">
      <c r="A13483" t="s">
        <v>16843</v>
      </c>
      <c r="B13483" t="s">
        <v>2763</v>
      </c>
      <c r="C13483" t="s">
        <v>90</v>
      </c>
      <c r="D13483" t="s">
        <v>72</v>
      </c>
      <c r="E13483">
        <v>2</v>
      </c>
      <c r="F13483" s="8">
        <f>VLOOKUP(C13483,Products!$A$2:$E$20,5,TRUE)</f>
        <v>8.9499999999999993</v>
      </c>
      <c r="G13483" s="8">
        <f t="shared" si="420"/>
        <v>17.899999999999999</v>
      </c>
      <c r="H13483" s="8">
        <f>VLOOKUP(C13483,Products!$A$2:$F$20,6,TRUE)</f>
        <v>5.6999999999999993</v>
      </c>
      <c r="I13483" s="8">
        <f t="shared" si="421"/>
        <v>11.399999999999999</v>
      </c>
      <c r="J13483" s="42">
        <f>VLOOKUP(B13483,Invoices!A:I,9,TRUE)</f>
        <v>2022</v>
      </c>
    </row>
    <row r="13484" spans="1:10" x14ac:dyDescent="0.15">
      <c r="A13484" t="s">
        <v>16844</v>
      </c>
      <c r="B13484" t="s">
        <v>2763</v>
      </c>
      <c r="C13484" t="s">
        <v>99</v>
      </c>
      <c r="D13484" t="s">
        <v>84</v>
      </c>
      <c r="E13484">
        <v>3</v>
      </c>
      <c r="F13484" s="8">
        <f>VLOOKUP(C13484,Products!$A$2:$E$20,5,TRUE)</f>
        <v>3.5</v>
      </c>
      <c r="G13484" s="8">
        <f t="shared" si="420"/>
        <v>10.5</v>
      </c>
      <c r="H13484" s="8">
        <f>VLOOKUP(C13484,Products!$A$2:$F$20,6,TRUE)</f>
        <v>0.54999999999999982</v>
      </c>
      <c r="I13484" s="8">
        <f t="shared" si="421"/>
        <v>1.6499999999999995</v>
      </c>
      <c r="J13484" s="42">
        <f>VLOOKUP(B13484,Invoices!A:I,9,TRUE)</f>
        <v>2022</v>
      </c>
    </row>
    <row r="13485" spans="1:10" x14ac:dyDescent="0.15">
      <c r="A13485" t="s">
        <v>16845</v>
      </c>
      <c r="B13485" t="s">
        <v>2763</v>
      </c>
      <c r="C13485" t="s">
        <v>104</v>
      </c>
      <c r="D13485" t="s">
        <v>71</v>
      </c>
      <c r="E13485">
        <v>30</v>
      </c>
      <c r="F13485" s="8">
        <f>VLOOKUP(C13485,Products!$A$2:$E$20,5,TRUE)</f>
        <v>2.95</v>
      </c>
      <c r="G13485" s="8">
        <f t="shared" si="420"/>
        <v>88.5</v>
      </c>
      <c r="H13485" s="8">
        <f>VLOOKUP(C13485,Products!$A$2:$F$20,6,TRUE)</f>
        <v>1.1500000000000001</v>
      </c>
      <c r="I13485" s="8">
        <f t="shared" si="421"/>
        <v>34.500000000000007</v>
      </c>
      <c r="J13485" s="42">
        <f>VLOOKUP(B13485,Invoices!A:I,9,TRUE)</f>
        <v>2022</v>
      </c>
    </row>
    <row r="13486" spans="1:10" x14ac:dyDescent="0.15">
      <c r="A13486" t="s">
        <v>16846</v>
      </c>
      <c r="B13486" t="s">
        <v>2764</v>
      </c>
      <c r="C13486" t="s">
        <v>100</v>
      </c>
      <c r="D13486" t="s">
        <v>78</v>
      </c>
      <c r="E13486">
        <v>100</v>
      </c>
      <c r="F13486" s="8">
        <f>VLOOKUP(C13486,Products!$A$2:$E$20,5,TRUE)</f>
        <v>49.95</v>
      </c>
      <c r="G13486" s="8">
        <f t="shared" si="420"/>
        <v>4995</v>
      </c>
      <c r="H13486" s="8">
        <f>VLOOKUP(C13486,Products!$A$2:$F$20,6,TRUE)</f>
        <v>19.950000000000003</v>
      </c>
      <c r="I13486" s="8">
        <f t="shared" si="421"/>
        <v>1995.0000000000002</v>
      </c>
      <c r="J13486" s="42">
        <f>VLOOKUP(B13486,Invoices!A:I,9,TRUE)</f>
        <v>2022</v>
      </c>
    </row>
    <row r="13487" spans="1:10" x14ac:dyDescent="0.15">
      <c r="A13487" t="s">
        <v>16847</v>
      </c>
      <c r="B13487" t="s">
        <v>2764</v>
      </c>
      <c r="C13487" t="s">
        <v>105</v>
      </c>
      <c r="D13487" t="s">
        <v>81</v>
      </c>
      <c r="E13487">
        <v>10</v>
      </c>
      <c r="F13487" s="8">
        <f>VLOOKUP(C13487,Products!$A$2:$E$20,5,TRUE)</f>
        <v>8.9499999999999993</v>
      </c>
      <c r="G13487" s="8">
        <f t="shared" si="420"/>
        <v>89.5</v>
      </c>
      <c r="H13487" s="8">
        <f>VLOOKUP(C13487,Products!$A$2:$F$20,6,TRUE)</f>
        <v>3.1999999999999993</v>
      </c>
      <c r="I13487" s="8">
        <f t="shared" si="421"/>
        <v>31.999999999999993</v>
      </c>
      <c r="J13487" s="42">
        <f>VLOOKUP(B13487,Invoices!A:I,9,TRUE)</f>
        <v>2022</v>
      </c>
    </row>
    <row r="13488" spans="1:10" x14ac:dyDescent="0.15">
      <c r="A13488" t="s">
        <v>16848</v>
      </c>
      <c r="B13488" t="s">
        <v>2764</v>
      </c>
      <c r="C13488" t="s">
        <v>103</v>
      </c>
      <c r="D13488" t="s">
        <v>77</v>
      </c>
      <c r="E13488">
        <v>4</v>
      </c>
      <c r="F13488" s="8">
        <f>VLOOKUP(C13488,Products!$A$2:$E$20,5,TRUE)</f>
        <v>8.9499999999999993</v>
      </c>
      <c r="G13488" s="8">
        <f t="shared" si="420"/>
        <v>35.799999999999997</v>
      </c>
      <c r="H13488" s="8">
        <f>VLOOKUP(C13488,Products!$A$2:$F$20,6,TRUE)</f>
        <v>3.1999999999999993</v>
      </c>
      <c r="I13488" s="8">
        <f t="shared" si="421"/>
        <v>12.799999999999997</v>
      </c>
      <c r="J13488" s="42">
        <f>VLOOKUP(B13488,Invoices!A:I,9,TRUE)</f>
        <v>2022</v>
      </c>
    </row>
    <row r="13489" spans="1:10" x14ac:dyDescent="0.15">
      <c r="A13489" t="s">
        <v>16849</v>
      </c>
      <c r="B13489" t="s">
        <v>2764</v>
      </c>
      <c r="C13489" t="s">
        <v>96</v>
      </c>
      <c r="D13489" t="s">
        <v>75</v>
      </c>
      <c r="E13489">
        <v>10</v>
      </c>
      <c r="F13489" s="8">
        <f>VLOOKUP(C13489,Products!$A$2:$E$20,5,TRUE)</f>
        <v>79.95</v>
      </c>
      <c r="G13489" s="8">
        <f t="shared" si="420"/>
        <v>799.5</v>
      </c>
      <c r="H13489" s="8">
        <f>VLOOKUP(C13489,Products!$A$2:$F$20,6,TRUE)</f>
        <v>27.950000000000003</v>
      </c>
      <c r="I13489" s="8">
        <f t="shared" si="421"/>
        <v>279.5</v>
      </c>
      <c r="J13489" s="42">
        <f>VLOOKUP(B13489,Invoices!A:I,9,TRUE)</f>
        <v>2022</v>
      </c>
    </row>
    <row r="13490" spans="1:10" x14ac:dyDescent="0.15">
      <c r="A13490" t="s">
        <v>16850</v>
      </c>
      <c r="B13490" t="s">
        <v>2764</v>
      </c>
      <c r="C13490" t="s">
        <v>89</v>
      </c>
      <c r="D13490" t="s">
        <v>80</v>
      </c>
      <c r="E13490">
        <v>1</v>
      </c>
      <c r="F13490" s="8">
        <f>VLOOKUP(C13490,Products!$A$2:$E$20,5,TRUE)</f>
        <v>15.95</v>
      </c>
      <c r="G13490" s="8">
        <f t="shared" si="420"/>
        <v>15.95</v>
      </c>
      <c r="H13490" s="8">
        <f>VLOOKUP(C13490,Products!$A$2:$F$20,6,TRUE)</f>
        <v>6</v>
      </c>
      <c r="I13490" s="8">
        <f t="shared" si="421"/>
        <v>6</v>
      </c>
      <c r="J13490" s="42">
        <f>VLOOKUP(B13490,Invoices!A:I,9,TRUE)</f>
        <v>2022</v>
      </c>
    </row>
    <row r="13491" spans="1:10" x14ac:dyDescent="0.15">
      <c r="A13491" t="s">
        <v>16851</v>
      </c>
      <c r="B13491" t="s">
        <v>2765</v>
      </c>
      <c r="C13491" t="s">
        <v>96</v>
      </c>
      <c r="D13491" t="s">
        <v>75</v>
      </c>
      <c r="E13491">
        <v>6</v>
      </c>
      <c r="F13491" s="8">
        <f>VLOOKUP(C13491,Products!$A$2:$E$20,5,TRUE)</f>
        <v>79.95</v>
      </c>
      <c r="G13491" s="8">
        <f t="shared" si="420"/>
        <v>479.70000000000005</v>
      </c>
      <c r="H13491" s="8">
        <f>VLOOKUP(C13491,Products!$A$2:$F$20,6,TRUE)</f>
        <v>27.950000000000003</v>
      </c>
      <c r="I13491" s="8">
        <f t="shared" si="421"/>
        <v>167.70000000000002</v>
      </c>
      <c r="J13491" s="42">
        <f>VLOOKUP(B13491,Invoices!A:I,9,TRUE)</f>
        <v>2022</v>
      </c>
    </row>
    <row r="13492" spans="1:10" x14ac:dyDescent="0.15">
      <c r="A13492" t="s">
        <v>16852</v>
      </c>
      <c r="B13492" t="s">
        <v>2766</v>
      </c>
      <c r="C13492" t="s">
        <v>96</v>
      </c>
      <c r="D13492" t="s">
        <v>75</v>
      </c>
      <c r="E13492">
        <v>4</v>
      </c>
      <c r="F13492" s="8">
        <f>VLOOKUP(C13492,Products!$A$2:$E$20,5,TRUE)</f>
        <v>79.95</v>
      </c>
      <c r="G13492" s="8">
        <f t="shared" si="420"/>
        <v>319.8</v>
      </c>
      <c r="H13492" s="8">
        <f>VLOOKUP(C13492,Products!$A$2:$F$20,6,TRUE)</f>
        <v>27.950000000000003</v>
      </c>
      <c r="I13492" s="8">
        <f t="shared" si="421"/>
        <v>111.80000000000001</v>
      </c>
      <c r="J13492" s="42">
        <f>VLOOKUP(B13492,Invoices!A:I,9,TRUE)</f>
        <v>2022</v>
      </c>
    </row>
    <row r="13493" spans="1:10" x14ac:dyDescent="0.15">
      <c r="A13493" t="s">
        <v>16853</v>
      </c>
      <c r="B13493" t="s">
        <v>2767</v>
      </c>
      <c r="C13493" t="s">
        <v>91</v>
      </c>
      <c r="D13493" t="s">
        <v>70</v>
      </c>
      <c r="E13493">
        <v>2</v>
      </c>
      <c r="F13493" s="8">
        <f>VLOOKUP(C13493,Products!$A$2:$E$20,5,TRUE)</f>
        <v>49.95</v>
      </c>
      <c r="G13493" s="8">
        <f t="shared" si="420"/>
        <v>99.9</v>
      </c>
      <c r="H13493" s="8">
        <f>VLOOKUP(C13493,Products!$A$2:$F$20,6,TRUE)</f>
        <v>21.200000000000003</v>
      </c>
      <c r="I13493" s="8">
        <f t="shared" si="421"/>
        <v>42.400000000000006</v>
      </c>
      <c r="J13493" s="42">
        <f>VLOOKUP(B13493,Invoices!A:I,9,TRUE)</f>
        <v>2022</v>
      </c>
    </row>
    <row r="13494" spans="1:10" x14ac:dyDescent="0.15">
      <c r="A13494" t="s">
        <v>16854</v>
      </c>
      <c r="B13494" t="s">
        <v>2767</v>
      </c>
      <c r="C13494" t="s">
        <v>100</v>
      </c>
      <c r="D13494" t="s">
        <v>78</v>
      </c>
      <c r="E13494">
        <v>6</v>
      </c>
      <c r="F13494" s="8">
        <f>VLOOKUP(C13494,Products!$A$2:$E$20,5,TRUE)</f>
        <v>49.95</v>
      </c>
      <c r="G13494" s="8">
        <f t="shared" si="420"/>
        <v>299.70000000000005</v>
      </c>
      <c r="H13494" s="8">
        <f>VLOOKUP(C13494,Products!$A$2:$F$20,6,TRUE)</f>
        <v>19.950000000000003</v>
      </c>
      <c r="I13494" s="8">
        <f t="shared" si="421"/>
        <v>119.70000000000002</v>
      </c>
      <c r="J13494" s="42">
        <f>VLOOKUP(B13494,Invoices!A:I,9,TRUE)</f>
        <v>2022</v>
      </c>
    </row>
    <row r="13495" spans="1:10" x14ac:dyDescent="0.15">
      <c r="A13495" t="s">
        <v>16855</v>
      </c>
      <c r="B13495" t="s">
        <v>2767</v>
      </c>
      <c r="C13495" t="s">
        <v>97</v>
      </c>
      <c r="D13495" t="s">
        <v>74</v>
      </c>
      <c r="E13495">
        <v>15</v>
      </c>
      <c r="F13495" s="8">
        <f>VLOOKUP(C13495,Products!$A$2:$E$20,5,TRUE)</f>
        <v>1.5</v>
      </c>
      <c r="G13495" s="8">
        <f t="shared" si="420"/>
        <v>22.5</v>
      </c>
      <c r="H13495" s="8">
        <f>VLOOKUP(C13495,Products!$A$2:$F$20,6,TRUE)</f>
        <v>0.5</v>
      </c>
      <c r="I13495" s="8">
        <f t="shared" si="421"/>
        <v>7.5</v>
      </c>
      <c r="J13495" s="42">
        <f>VLOOKUP(B13495,Invoices!A:I,9,TRUE)</f>
        <v>2022</v>
      </c>
    </row>
    <row r="13496" spans="1:10" x14ac:dyDescent="0.15">
      <c r="A13496" t="s">
        <v>16856</v>
      </c>
      <c r="B13496" t="s">
        <v>2767</v>
      </c>
      <c r="C13496" t="s">
        <v>92</v>
      </c>
      <c r="D13496" t="s">
        <v>82</v>
      </c>
      <c r="E13496">
        <v>3</v>
      </c>
      <c r="F13496" s="8">
        <f>VLOOKUP(C13496,Products!$A$2:$E$20,5,TRUE)</f>
        <v>19.95</v>
      </c>
      <c r="G13496" s="8">
        <f t="shared" si="420"/>
        <v>59.849999999999994</v>
      </c>
      <c r="H13496" s="8">
        <f>VLOOKUP(C13496,Products!$A$2:$F$20,6,TRUE)</f>
        <v>7.4499999999999993</v>
      </c>
      <c r="I13496" s="8">
        <f t="shared" si="421"/>
        <v>22.349999999999998</v>
      </c>
      <c r="J13496" s="42">
        <f>VLOOKUP(B13496,Invoices!A:I,9,TRUE)</f>
        <v>2022</v>
      </c>
    </row>
    <row r="13497" spans="1:10" x14ac:dyDescent="0.15">
      <c r="A13497" t="s">
        <v>16857</v>
      </c>
      <c r="B13497" t="s">
        <v>2767</v>
      </c>
      <c r="C13497" t="s">
        <v>93</v>
      </c>
      <c r="D13497" t="s">
        <v>76</v>
      </c>
      <c r="E13497">
        <v>1</v>
      </c>
      <c r="F13497" s="8">
        <f>VLOOKUP(C13497,Products!$A$2:$E$20,5,TRUE)</f>
        <v>9.9499999999999993</v>
      </c>
      <c r="G13497" s="8">
        <f t="shared" si="420"/>
        <v>9.9499999999999993</v>
      </c>
      <c r="H13497" s="8">
        <f>VLOOKUP(C13497,Products!$A$2:$F$20,6,TRUE)</f>
        <v>1.9499999999999993</v>
      </c>
      <c r="I13497" s="8">
        <f t="shared" si="421"/>
        <v>1.9499999999999993</v>
      </c>
      <c r="J13497" s="42">
        <f>VLOOKUP(B13497,Invoices!A:I,9,TRUE)</f>
        <v>2022</v>
      </c>
    </row>
    <row r="13498" spans="1:10" x14ac:dyDescent="0.15">
      <c r="A13498" t="s">
        <v>16858</v>
      </c>
      <c r="B13498" t="s">
        <v>2767</v>
      </c>
      <c r="C13498" t="s">
        <v>87</v>
      </c>
      <c r="D13498" t="s">
        <v>68</v>
      </c>
      <c r="E13498">
        <v>10</v>
      </c>
      <c r="F13498" s="8">
        <f>VLOOKUP(C13498,Products!$A$2:$E$20,5,TRUE)</f>
        <v>19.95</v>
      </c>
      <c r="G13498" s="8">
        <f t="shared" si="420"/>
        <v>199.5</v>
      </c>
      <c r="H13498" s="8">
        <f>VLOOKUP(C13498,Products!$A$2:$F$20,6,TRUE)</f>
        <v>7.4499999999999993</v>
      </c>
      <c r="I13498" s="8">
        <f t="shared" si="421"/>
        <v>74.5</v>
      </c>
      <c r="J13498" s="42">
        <f>VLOOKUP(B13498,Invoices!A:I,9,TRUE)</f>
        <v>2022</v>
      </c>
    </row>
    <row r="13499" spans="1:10" x14ac:dyDescent="0.15">
      <c r="A13499" t="s">
        <v>16859</v>
      </c>
      <c r="B13499" t="s">
        <v>2767</v>
      </c>
      <c r="C13499" t="s">
        <v>88</v>
      </c>
      <c r="D13499" t="s">
        <v>85</v>
      </c>
      <c r="E13499">
        <v>1</v>
      </c>
      <c r="F13499" s="8">
        <f>VLOOKUP(C13499,Products!$A$2:$E$20,5,TRUE)</f>
        <v>8.9499999999999993</v>
      </c>
      <c r="G13499" s="8">
        <f t="shared" si="420"/>
        <v>8.9499999999999993</v>
      </c>
      <c r="H13499" s="8">
        <f>VLOOKUP(C13499,Products!$A$2:$F$20,6,TRUE)</f>
        <v>5.6999999999999993</v>
      </c>
      <c r="I13499" s="8">
        <f t="shared" si="421"/>
        <v>5.6999999999999993</v>
      </c>
      <c r="J13499" s="42">
        <f>VLOOKUP(B13499,Invoices!A:I,9,TRUE)</f>
        <v>2022</v>
      </c>
    </row>
    <row r="13500" spans="1:10" x14ac:dyDescent="0.15">
      <c r="A13500" t="s">
        <v>16860</v>
      </c>
      <c r="B13500" t="s">
        <v>2767</v>
      </c>
      <c r="C13500" t="s">
        <v>104</v>
      </c>
      <c r="D13500" t="s">
        <v>71</v>
      </c>
      <c r="E13500">
        <v>1</v>
      </c>
      <c r="F13500" s="8">
        <f>VLOOKUP(C13500,Products!$A$2:$E$20,5,TRUE)</f>
        <v>2.95</v>
      </c>
      <c r="G13500" s="8">
        <f t="shared" si="420"/>
        <v>2.95</v>
      </c>
      <c r="H13500" s="8">
        <f>VLOOKUP(C13500,Products!$A$2:$F$20,6,TRUE)</f>
        <v>1.1500000000000001</v>
      </c>
      <c r="I13500" s="8">
        <f t="shared" si="421"/>
        <v>1.1500000000000001</v>
      </c>
      <c r="J13500" s="42">
        <f>VLOOKUP(B13500,Invoices!A:I,9,TRUE)</f>
        <v>2022</v>
      </c>
    </row>
    <row r="13501" spans="1:10" x14ac:dyDescent="0.15">
      <c r="A13501" t="s">
        <v>16861</v>
      </c>
      <c r="B13501" t="s">
        <v>2767</v>
      </c>
      <c r="C13501" t="s">
        <v>101</v>
      </c>
      <c r="D13501" t="s">
        <v>69</v>
      </c>
      <c r="E13501">
        <v>2</v>
      </c>
      <c r="F13501" s="8">
        <f>VLOOKUP(C13501,Products!$A$2:$E$20,5,TRUE)</f>
        <v>129.94999999999999</v>
      </c>
      <c r="G13501" s="8">
        <f t="shared" si="420"/>
        <v>259.89999999999998</v>
      </c>
      <c r="H13501" s="8">
        <f>VLOOKUP(C13501,Products!$A$2:$F$20,6,TRUE)</f>
        <v>40.449999999999989</v>
      </c>
      <c r="I13501" s="8">
        <f t="shared" si="421"/>
        <v>80.899999999999977</v>
      </c>
      <c r="J13501" s="42">
        <f>VLOOKUP(B13501,Invoices!A:I,9,TRUE)</f>
        <v>2022</v>
      </c>
    </row>
    <row r="13502" spans="1:10" x14ac:dyDescent="0.15">
      <c r="A13502" t="s">
        <v>16862</v>
      </c>
      <c r="B13502" t="s">
        <v>2767</v>
      </c>
      <c r="C13502" t="s">
        <v>90</v>
      </c>
      <c r="D13502" t="s">
        <v>72</v>
      </c>
      <c r="E13502">
        <v>1</v>
      </c>
      <c r="F13502" s="8">
        <f>VLOOKUP(C13502,Products!$A$2:$E$20,5,TRUE)</f>
        <v>8.9499999999999993</v>
      </c>
      <c r="G13502" s="8">
        <f t="shared" si="420"/>
        <v>8.9499999999999993</v>
      </c>
      <c r="H13502" s="8">
        <f>VLOOKUP(C13502,Products!$A$2:$F$20,6,TRUE)</f>
        <v>5.6999999999999993</v>
      </c>
      <c r="I13502" s="8">
        <f t="shared" si="421"/>
        <v>5.6999999999999993</v>
      </c>
      <c r="J13502" s="42">
        <f>VLOOKUP(B13502,Invoices!A:I,9,TRUE)</f>
        <v>2022</v>
      </c>
    </row>
    <row r="13503" spans="1:10" x14ac:dyDescent="0.15">
      <c r="A13503" t="s">
        <v>16863</v>
      </c>
      <c r="B13503" t="s">
        <v>2767</v>
      </c>
      <c r="C13503" t="s">
        <v>96</v>
      </c>
      <c r="D13503" t="s">
        <v>75</v>
      </c>
      <c r="E13503">
        <v>4</v>
      </c>
      <c r="F13503" s="8">
        <f>VLOOKUP(C13503,Products!$A$2:$E$20,5,TRUE)</f>
        <v>79.95</v>
      </c>
      <c r="G13503" s="8">
        <f t="shared" si="420"/>
        <v>319.8</v>
      </c>
      <c r="H13503" s="8">
        <f>VLOOKUP(C13503,Products!$A$2:$F$20,6,TRUE)</f>
        <v>27.950000000000003</v>
      </c>
      <c r="I13503" s="8">
        <f t="shared" si="421"/>
        <v>111.80000000000001</v>
      </c>
      <c r="J13503" s="42">
        <f>VLOOKUP(B13503,Invoices!A:I,9,TRUE)</f>
        <v>2022</v>
      </c>
    </row>
    <row r="13504" spans="1:10" x14ac:dyDescent="0.15">
      <c r="A13504" t="s">
        <v>16864</v>
      </c>
      <c r="B13504" t="s">
        <v>2767</v>
      </c>
      <c r="C13504" t="s">
        <v>103</v>
      </c>
      <c r="D13504" t="s">
        <v>77</v>
      </c>
      <c r="E13504">
        <v>4</v>
      </c>
      <c r="F13504" s="8">
        <f>VLOOKUP(C13504,Products!$A$2:$E$20,5,TRUE)</f>
        <v>8.9499999999999993</v>
      </c>
      <c r="G13504" s="8">
        <f t="shared" si="420"/>
        <v>35.799999999999997</v>
      </c>
      <c r="H13504" s="8">
        <f>VLOOKUP(C13504,Products!$A$2:$F$20,6,TRUE)</f>
        <v>3.1999999999999993</v>
      </c>
      <c r="I13504" s="8">
        <f t="shared" si="421"/>
        <v>12.799999999999997</v>
      </c>
      <c r="J13504" s="42">
        <f>VLOOKUP(B13504,Invoices!A:I,9,TRUE)</f>
        <v>2022</v>
      </c>
    </row>
    <row r="13505" spans="1:10" x14ac:dyDescent="0.15">
      <c r="A13505" t="s">
        <v>16865</v>
      </c>
      <c r="B13505" t="s">
        <v>2767</v>
      </c>
      <c r="C13505" t="s">
        <v>102</v>
      </c>
      <c r="D13505" t="s">
        <v>83</v>
      </c>
      <c r="E13505">
        <v>3</v>
      </c>
      <c r="F13505" s="8">
        <f>VLOOKUP(C13505,Products!$A$2:$E$20,5,TRUE)</f>
        <v>29.95</v>
      </c>
      <c r="G13505" s="8">
        <f t="shared" si="420"/>
        <v>89.85</v>
      </c>
      <c r="H13505" s="8">
        <f>VLOOKUP(C13505,Products!$A$2:$F$20,6,TRUE)</f>
        <v>15</v>
      </c>
      <c r="I13505" s="8">
        <f t="shared" si="421"/>
        <v>45</v>
      </c>
      <c r="J13505" s="42">
        <f>VLOOKUP(B13505,Invoices!A:I,9,TRUE)</f>
        <v>2022</v>
      </c>
    </row>
    <row r="13506" spans="1:10" x14ac:dyDescent="0.15">
      <c r="A13506" t="s">
        <v>16866</v>
      </c>
      <c r="B13506" t="s">
        <v>2767</v>
      </c>
      <c r="C13506" t="s">
        <v>105</v>
      </c>
      <c r="D13506" t="s">
        <v>81</v>
      </c>
      <c r="E13506">
        <v>10</v>
      </c>
      <c r="F13506" s="8">
        <f>VLOOKUP(C13506,Products!$A$2:$E$20,5,TRUE)</f>
        <v>8.9499999999999993</v>
      </c>
      <c r="G13506" s="8">
        <f t="shared" si="420"/>
        <v>89.5</v>
      </c>
      <c r="H13506" s="8">
        <f>VLOOKUP(C13506,Products!$A$2:$F$20,6,TRUE)</f>
        <v>3.1999999999999993</v>
      </c>
      <c r="I13506" s="8">
        <f t="shared" si="421"/>
        <v>31.999999999999993</v>
      </c>
      <c r="J13506" s="42">
        <f>VLOOKUP(B13506,Invoices!A:I,9,TRUE)</f>
        <v>2022</v>
      </c>
    </row>
    <row r="13507" spans="1:10" x14ac:dyDescent="0.15">
      <c r="A13507" t="s">
        <v>16867</v>
      </c>
      <c r="B13507" t="s">
        <v>2767</v>
      </c>
      <c r="C13507" t="s">
        <v>95</v>
      </c>
      <c r="D13507" t="s">
        <v>73</v>
      </c>
      <c r="E13507">
        <v>1</v>
      </c>
      <c r="F13507" s="8">
        <f>VLOOKUP(C13507,Products!$A$2:$E$20,5,TRUE)</f>
        <v>12.95</v>
      </c>
      <c r="G13507" s="8">
        <f t="shared" ref="G13507:G13570" si="422">F13507*E13507</f>
        <v>12.95</v>
      </c>
      <c r="H13507" s="8">
        <f>VLOOKUP(C13507,Products!$A$2:$F$20,6,TRUE)</f>
        <v>4.1999999999999993</v>
      </c>
      <c r="I13507" s="8">
        <f t="shared" ref="I13507:I13570" si="423">H13507*E13507</f>
        <v>4.1999999999999993</v>
      </c>
      <c r="J13507" s="42">
        <f>VLOOKUP(B13507,Invoices!A:I,9,TRUE)</f>
        <v>2022</v>
      </c>
    </row>
    <row r="13508" spans="1:10" x14ac:dyDescent="0.15">
      <c r="A13508" t="s">
        <v>16868</v>
      </c>
      <c r="B13508" t="s">
        <v>2768</v>
      </c>
      <c r="C13508" t="s">
        <v>104</v>
      </c>
      <c r="D13508" t="s">
        <v>71</v>
      </c>
      <c r="E13508">
        <v>1</v>
      </c>
      <c r="F13508" s="8">
        <f>VLOOKUP(C13508,Products!$A$2:$E$20,5,TRUE)</f>
        <v>2.95</v>
      </c>
      <c r="G13508" s="8">
        <f t="shared" si="422"/>
        <v>2.95</v>
      </c>
      <c r="H13508" s="8">
        <f>VLOOKUP(C13508,Products!$A$2:$F$20,6,TRUE)</f>
        <v>1.1500000000000001</v>
      </c>
      <c r="I13508" s="8">
        <f t="shared" si="423"/>
        <v>1.1500000000000001</v>
      </c>
      <c r="J13508" s="42">
        <f>VLOOKUP(B13508,Invoices!A:I,9,TRUE)</f>
        <v>2022</v>
      </c>
    </row>
    <row r="13509" spans="1:10" x14ac:dyDescent="0.15">
      <c r="A13509" t="s">
        <v>16869</v>
      </c>
      <c r="B13509" t="s">
        <v>2768</v>
      </c>
      <c r="C13509" t="s">
        <v>96</v>
      </c>
      <c r="D13509" t="s">
        <v>75</v>
      </c>
      <c r="E13509">
        <v>1</v>
      </c>
      <c r="F13509" s="8">
        <f>VLOOKUP(C13509,Products!$A$2:$E$20,5,TRUE)</f>
        <v>79.95</v>
      </c>
      <c r="G13509" s="8">
        <f t="shared" si="422"/>
        <v>79.95</v>
      </c>
      <c r="H13509" s="8">
        <f>VLOOKUP(C13509,Products!$A$2:$F$20,6,TRUE)</f>
        <v>27.950000000000003</v>
      </c>
      <c r="I13509" s="8">
        <f t="shared" si="423"/>
        <v>27.950000000000003</v>
      </c>
      <c r="J13509" s="42">
        <f>VLOOKUP(B13509,Invoices!A:I,9,TRUE)</f>
        <v>2022</v>
      </c>
    </row>
    <row r="13510" spans="1:10" x14ac:dyDescent="0.15">
      <c r="A13510" t="s">
        <v>16870</v>
      </c>
      <c r="B13510" t="s">
        <v>2768</v>
      </c>
      <c r="C13510" t="s">
        <v>90</v>
      </c>
      <c r="D13510" t="s">
        <v>72</v>
      </c>
      <c r="E13510">
        <v>10</v>
      </c>
      <c r="F13510" s="8">
        <f>VLOOKUP(C13510,Products!$A$2:$E$20,5,TRUE)</f>
        <v>8.9499999999999993</v>
      </c>
      <c r="G13510" s="8">
        <f t="shared" si="422"/>
        <v>89.5</v>
      </c>
      <c r="H13510" s="8">
        <f>VLOOKUP(C13510,Products!$A$2:$F$20,6,TRUE)</f>
        <v>5.6999999999999993</v>
      </c>
      <c r="I13510" s="8">
        <f t="shared" si="423"/>
        <v>56.999999999999993</v>
      </c>
      <c r="J13510" s="42">
        <f>VLOOKUP(B13510,Invoices!A:I,9,TRUE)</f>
        <v>2022</v>
      </c>
    </row>
    <row r="13511" spans="1:10" x14ac:dyDescent="0.15">
      <c r="A13511" t="s">
        <v>16871</v>
      </c>
      <c r="B13511" t="s">
        <v>2769</v>
      </c>
      <c r="C13511" t="s">
        <v>94</v>
      </c>
      <c r="D13511" t="s">
        <v>86</v>
      </c>
      <c r="E13511">
        <v>4</v>
      </c>
      <c r="F13511" s="8">
        <f>VLOOKUP(C13511,Products!$A$2:$E$20,5,TRUE)</f>
        <v>3.5</v>
      </c>
      <c r="G13511" s="8">
        <f t="shared" si="422"/>
        <v>14</v>
      </c>
      <c r="H13511" s="8">
        <f>VLOOKUP(C13511,Products!$A$2:$F$20,6,TRUE)</f>
        <v>0.54999999999999982</v>
      </c>
      <c r="I13511" s="8">
        <f t="shared" si="423"/>
        <v>2.1999999999999993</v>
      </c>
      <c r="J13511" s="42">
        <f>VLOOKUP(B13511,Invoices!A:I,9,TRUE)</f>
        <v>2022</v>
      </c>
    </row>
    <row r="13512" spans="1:10" x14ac:dyDescent="0.15">
      <c r="A13512" t="s">
        <v>16872</v>
      </c>
      <c r="B13512" t="s">
        <v>2769</v>
      </c>
      <c r="C13512" t="s">
        <v>93</v>
      </c>
      <c r="D13512" t="s">
        <v>76</v>
      </c>
      <c r="E13512">
        <v>1</v>
      </c>
      <c r="F13512" s="8">
        <f>VLOOKUP(C13512,Products!$A$2:$E$20,5,TRUE)</f>
        <v>9.9499999999999993</v>
      </c>
      <c r="G13512" s="8">
        <f t="shared" si="422"/>
        <v>9.9499999999999993</v>
      </c>
      <c r="H13512" s="8">
        <f>VLOOKUP(C13512,Products!$A$2:$F$20,6,TRUE)</f>
        <v>1.9499999999999993</v>
      </c>
      <c r="I13512" s="8">
        <f t="shared" si="423"/>
        <v>1.9499999999999993</v>
      </c>
      <c r="J13512" s="42">
        <f>VLOOKUP(B13512,Invoices!A:I,9,TRUE)</f>
        <v>2022</v>
      </c>
    </row>
    <row r="13513" spans="1:10" x14ac:dyDescent="0.15">
      <c r="A13513" t="s">
        <v>16873</v>
      </c>
      <c r="B13513" t="s">
        <v>2769</v>
      </c>
      <c r="C13513" t="s">
        <v>102</v>
      </c>
      <c r="D13513" t="s">
        <v>83</v>
      </c>
      <c r="E13513">
        <v>1</v>
      </c>
      <c r="F13513" s="8">
        <f>VLOOKUP(C13513,Products!$A$2:$E$20,5,TRUE)</f>
        <v>29.95</v>
      </c>
      <c r="G13513" s="8">
        <f t="shared" si="422"/>
        <v>29.95</v>
      </c>
      <c r="H13513" s="8">
        <f>VLOOKUP(C13513,Products!$A$2:$F$20,6,TRUE)</f>
        <v>15</v>
      </c>
      <c r="I13513" s="8">
        <f t="shared" si="423"/>
        <v>15</v>
      </c>
      <c r="J13513" s="42">
        <f>VLOOKUP(B13513,Invoices!A:I,9,TRUE)</f>
        <v>2022</v>
      </c>
    </row>
    <row r="13514" spans="1:10" x14ac:dyDescent="0.15">
      <c r="A13514" t="s">
        <v>16874</v>
      </c>
      <c r="B13514" t="s">
        <v>2769</v>
      </c>
      <c r="C13514" t="s">
        <v>96</v>
      </c>
      <c r="D13514" t="s">
        <v>75</v>
      </c>
      <c r="E13514">
        <v>50</v>
      </c>
      <c r="F13514" s="8">
        <f>VLOOKUP(C13514,Products!$A$2:$E$20,5,TRUE)</f>
        <v>79.95</v>
      </c>
      <c r="G13514" s="8">
        <f t="shared" si="422"/>
        <v>3997.5</v>
      </c>
      <c r="H13514" s="8">
        <f>VLOOKUP(C13514,Products!$A$2:$F$20,6,TRUE)</f>
        <v>27.950000000000003</v>
      </c>
      <c r="I13514" s="8">
        <f t="shared" si="423"/>
        <v>1397.5000000000002</v>
      </c>
      <c r="J13514" s="42">
        <f>VLOOKUP(B13514,Invoices!A:I,9,TRUE)</f>
        <v>2022</v>
      </c>
    </row>
    <row r="13515" spans="1:10" x14ac:dyDescent="0.15">
      <c r="A13515" t="s">
        <v>16875</v>
      </c>
      <c r="B13515" t="s">
        <v>2769</v>
      </c>
      <c r="C13515" t="s">
        <v>90</v>
      </c>
      <c r="D13515" t="s">
        <v>72</v>
      </c>
      <c r="E13515">
        <v>10</v>
      </c>
      <c r="F13515" s="8">
        <f>VLOOKUP(C13515,Products!$A$2:$E$20,5,TRUE)</f>
        <v>8.9499999999999993</v>
      </c>
      <c r="G13515" s="8">
        <f t="shared" si="422"/>
        <v>89.5</v>
      </c>
      <c r="H13515" s="8">
        <f>VLOOKUP(C13515,Products!$A$2:$F$20,6,TRUE)</f>
        <v>5.6999999999999993</v>
      </c>
      <c r="I13515" s="8">
        <f t="shared" si="423"/>
        <v>56.999999999999993</v>
      </c>
      <c r="J13515" s="42">
        <f>VLOOKUP(B13515,Invoices!A:I,9,TRUE)</f>
        <v>2022</v>
      </c>
    </row>
    <row r="13516" spans="1:10" x14ac:dyDescent="0.15">
      <c r="A13516" t="s">
        <v>16876</v>
      </c>
      <c r="B13516" t="s">
        <v>2769</v>
      </c>
      <c r="C13516" t="s">
        <v>91</v>
      </c>
      <c r="D13516" t="s">
        <v>70</v>
      </c>
      <c r="E13516">
        <v>1</v>
      </c>
      <c r="F13516" s="8">
        <f>VLOOKUP(C13516,Products!$A$2:$E$20,5,TRUE)</f>
        <v>49.95</v>
      </c>
      <c r="G13516" s="8">
        <f t="shared" si="422"/>
        <v>49.95</v>
      </c>
      <c r="H13516" s="8">
        <f>VLOOKUP(C13516,Products!$A$2:$F$20,6,TRUE)</f>
        <v>21.200000000000003</v>
      </c>
      <c r="I13516" s="8">
        <f t="shared" si="423"/>
        <v>21.200000000000003</v>
      </c>
      <c r="J13516" s="42">
        <f>VLOOKUP(B13516,Invoices!A:I,9,TRUE)</f>
        <v>2022</v>
      </c>
    </row>
    <row r="13517" spans="1:10" x14ac:dyDescent="0.15">
      <c r="A13517" t="s">
        <v>16877</v>
      </c>
      <c r="B13517" t="s">
        <v>2769</v>
      </c>
      <c r="C13517" t="s">
        <v>99</v>
      </c>
      <c r="D13517" t="s">
        <v>84</v>
      </c>
      <c r="E13517">
        <v>12</v>
      </c>
      <c r="F13517" s="8">
        <f>VLOOKUP(C13517,Products!$A$2:$E$20,5,TRUE)</f>
        <v>3.5</v>
      </c>
      <c r="G13517" s="8">
        <f t="shared" si="422"/>
        <v>42</v>
      </c>
      <c r="H13517" s="8">
        <f>VLOOKUP(C13517,Products!$A$2:$F$20,6,TRUE)</f>
        <v>0.54999999999999982</v>
      </c>
      <c r="I13517" s="8">
        <f t="shared" si="423"/>
        <v>6.5999999999999979</v>
      </c>
      <c r="J13517" s="42">
        <f>VLOOKUP(B13517,Invoices!A:I,9,TRUE)</f>
        <v>2022</v>
      </c>
    </row>
    <row r="13518" spans="1:10" x14ac:dyDescent="0.15">
      <c r="A13518" t="s">
        <v>16878</v>
      </c>
      <c r="B13518" t="s">
        <v>2769</v>
      </c>
      <c r="C13518" t="s">
        <v>103</v>
      </c>
      <c r="D13518" t="s">
        <v>77</v>
      </c>
      <c r="E13518">
        <v>4</v>
      </c>
      <c r="F13518" s="8">
        <f>VLOOKUP(C13518,Products!$A$2:$E$20,5,TRUE)</f>
        <v>8.9499999999999993</v>
      </c>
      <c r="G13518" s="8">
        <f t="shared" si="422"/>
        <v>35.799999999999997</v>
      </c>
      <c r="H13518" s="8">
        <f>VLOOKUP(C13518,Products!$A$2:$F$20,6,TRUE)</f>
        <v>3.1999999999999993</v>
      </c>
      <c r="I13518" s="8">
        <f t="shared" si="423"/>
        <v>12.799999999999997</v>
      </c>
      <c r="J13518" s="42">
        <f>VLOOKUP(B13518,Invoices!A:I,9,TRUE)</f>
        <v>2022</v>
      </c>
    </row>
    <row r="13519" spans="1:10" x14ac:dyDescent="0.15">
      <c r="A13519" t="s">
        <v>16879</v>
      </c>
      <c r="B13519" t="s">
        <v>2770</v>
      </c>
      <c r="C13519" t="s">
        <v>92</v>
      </c>
      <c r="D13519" t="s">
        <v>82</v>
      </c>
      <c r="E13519">
        <v>3</v>
      </c>
      <c r="F13519" s="8">
        <f>VLOOKUP(C13519,Products!$A$2:$E$20,5,TRUE)</f>
        <v>19.95</v>
      </c>
      <c r="G13519" s="8">
        <f t="shared" si="422"/>
        <v>59.849999999999994</v>
      </c>
      <c r="H13519" s="8">
        <f>VLOOKUP(C13519,Products!$A$2:$F$20,6,TRUE)</f>
        <v>7.4499999999999993</v>
      </c>
      <c r="I13519" s="8">
        <f t="shared" si="423"/>
        <v>22.349999999999998</v>
      </c>
      <c r="J13519" s="42">
        <f>VLOOKUP(B13519,Invoices!A:I,9,TRUE)</f>
        <v>2022</v>
      </c>
    </row>
    <row r="13520" spans="1:10" x14ac:dyDescent="0.15">
      <c r="A13520" t="s">
        <v>16880</v>
      </c>
      <c r="B13520" t="s">
        <v>2771</v>
      </c>
      <c r="C13520" t="s">
        <v>88</v>
      </c>
      <c r="D13520" t="s">
        <v>85</v>
      </c>
      <c r="E13520">
        <v>2</v>
      </c>
      <c r="F13520" s="8">
        <f>VLOOKUP(C13520,Products!$A$2:$E$20,5,TRUE)</f>
        <v>8.9499999999999993</v>
      </c>
      <c r="G13520" s="8">
        <f t="shared" si="422"/>
        <v>17.899999999999999</v>
      </c>
      <c r="H13520" s="8">
        <f>VLOOKUP(C13520,Products!$A$2:$F$20,6,TRUE)</f>
        <v>5.6999999999999993</v>
      </c>
      <c r="I13520" s="8">
        <f t="shared" si="423"/>
        <v>11.399999999999999</v>
      </c>
      <c r="J13520" s="42">
        <f>VLOOKUP(B13520,Invoices!A:I,9,TRUE)</f>
        <v>2022</v>
      </c>
    </row>
    <row r="13521" spans="1:10" x14ac:dyDescent="0.15">
      <c r="A13521" t="s">
        <v>16881</v>
      </c>
      <c r="B13521" t="s">
        <v>2771</v>
      </c>
      <c r="C13521" t="s">
        <v>105</v>
      </c>
      <c r="D13521" t="s">
        <v>81</v>
      </c>
      <c r="E13521">
        <v>10</v>
      </c>
      <c r="F13521" s="8">
        <f>VLOOKUP(C13521,Products!$A$2:$E$20,5,TRUE)</f>
        <v>8.9499999999999993</v>
      </c>
      <c r="G13521" s="8">
        <f t="shared" si="422"/>
        <v>89.5</v>
      </c>
      <c r="H13521" s="8">
        <f>VLOOKUP(C13521,Products!$A$2:$F$20,6,TRUE)</f>
        <v>3.1999999999999993</v>
      </c>
      <c r="I13521" s="8">
        <f t="shared" si="423"/>
        <v>31.999999999999993</v>
      </c>
      <c r="J13521" s="42">
        <f>VLOOKUP(B13521,Invoices!A:I,9,TRUE)</f>
        <v>2022</v>
      </c>
    </row>
    <row r="13522" spans="1:10" x14ac:dyDescent="0.15">
      <c r="A13522" t="s">
        <v>16882</v>
      </c>
      <c r="B13522" t="s">
        <v>2771</v>
      </c>
      <c r="C13522" t="s">
        <v>104</v>
      </c>
      <c r="D13522" t="s">
        <v>71</v>
      </c>
      <c r="E13522">
        <v>30</v>
      </c>
      <c r="F13522" s="8">
        <f>VLOOKUP(C13522,Products!$A$2:$E$20,5,TRUE)</f>
        <v>2.95</v>
      </c>
      <c r="G13522" s="8">
        <f t="shared" si="422"/>
        <v>88.5</v>
      </c>
      <c r="H13522" s="8">
        <f>VLOOKUP(C13522,Products!$A$2:$F$20,6,TRUE)</f>
        <v>1.1500000000000001</v>
      </c>
      <c r="I13522" s="8">
        <f t="shared" si="423"/>
        <v>34.500000000000007</v>
      </c>
      <c r="J13522" s="42">
        <f>VLOOKUP(B13522,Invoices!A:I,9,TRUE)</f>
        <v>2022</v>
      </c>
    </row>
    <row r="13523" spans="1:10" x14ac:dyDescent="0.15">
      <c r="A13523" t="s">
        <v>16883</v>
      </c>
      <c r="B13523" t="s">
        <v>2771</v>
      </c>
      <c r="C13523" t="s">
        <v>90</v>
      </c>
      <c r="D13523" t="s">
        <v>72</v>
      </c>
      <c r="E13523">
        <v>25</v>
      </c>
      <c r="F13523" s="8">
        <f>VLOOKUP(C13523,Products!$A$2:$E$20,5,TRUE)</f>
        <v>8.9499999999999993</v>
      </c>
      <c r="G13523" s="8">
        <f t="shared" si="422"/>
        <v>223.74999999999997</v>
      </c>
      <c r="H13523" s="8">
        <f>VLOOKUP(C13523,Products!$A$2:$F$20,6,TRUE)</f>
        <v>5.6999999999999993</v>
      </c>
      <c r="I13523" s="8">
        <f t="shared" si="423"/>
        <v>142.49999999999997</v>
      </c>
      <c r="J13523" s="42">
        <f>VLOOKUP(B13523,Invoices!A:I,9,TRUE)</f>
        <v>2022</v>
      </c>
    </row>
    <row r="13524" spans="1:10" x14ac:dyDescent="0.15">
      <c r="A13524" t="s">
        <v>16884</v>
      </c>
      <c r="B13524" t="s">
        <v>2771</v>
      </c>
      <c r="C13524" t="s">
        <v>96</v>
      </c>
      <c r="D13524" t="s">
        <v>75</v>
      </c>
      <c r="E13524">
        <v>2</v>
      </c>
      <c r="F13524" s="8">
        <f>VLOOKUP(C13524,Products!$A$2:$E$20,5,TRUE)</f>
        <v>79.95</v>
      </c>
      <c r="G13524" s="8">
        <f t="shared" si="422"/>
        <v>159.9</v>
      </c>
      <c r="H13524" s="8">
        <f>VLOOKUP(C13524,Products!$A$2:$F$20,6,TRUE)</f>
        <v>27.950000000000003</v>
      </c>
      <c r="I13524" s="8">
        <f t="shared" si="423"/>
        <v>55.900000000000006</v>
      </c>
      <c r="J13524" s="42">
        <f>VLOOKUP(B13524,Invoices!A:I,9,TRUE)</f>
        <v>2022</v>
      </c>
    </row>
    <row r="13525" spans="1:10" x14ac:dyDescent="0.15">
      <c r="A13525" t="s">
        <v>16885</v>
      </c>
      <c r="B13525" t="s">
        <v>2771</v>
      </c>
      <c r="C13525" t="s">
        <v>92</v>
      </c>
      <c r="D13525" t="s">
        <v>82</v>
      </c>
      <c r="E13525">
        <v>7</v>
      </c>
      <c r="F13525" s="8">
        <f>VLOOKUP(C13525,Products!$A$2:$E$20,5,TRUE)</f>
        <v>19.95</v>
      </c>
      <c r="G13525" s="8">
        <f t="shared" si="422"/>
        <v>139.65</v>
      </c>
      <c r="H13525" s="8">
        <f>VLOOKUP(C13525,Products!$A$2:$F$20,6,TRUE)</f>
        <v>7.4499999999999993</v>
      </c>
      <c r="I13525" s="8">
        <f t="shared" si="423"/>
        <v>52.149999999999991</v>
      </c>
      <c r="J13525" s="42">
        <f>VLOOKUP(B13525,Invoices!A:I,9,TRUE)</f>
        <v>2022</v>
      </c>
    </row>
    <row r="13526" spans="1:10" x14ac:dyDescent="0.15">
      <c r="A13526" t="s">
        <v>16886</v>
      </c>
      <c r="B13526" t="s">
        <v>2771</v>
      </c>
      <c r="C13526" t="s">
        <v>103</v>
      </c>
      <c r="D13526" t="s">
        <v>77</v>
      </c>
      <c r="E13526">
        <v>10</v>
      </c>
      <c r="F13526" s="8">
        <f>VLOOKUP(C13526,Products!$A$2:$E$20,5,TRUE)</f>
        <v>8.9499999999999993</v>
      </c>
      <c r="G13526" s="8">
        <f t="shared" si="422"/>
        <v>89.5</v>
      </c>
      <c r="H13526" s="8">
        <f>VLOOKUP(C13526,Products!$A$2:$F$20,6,TRUE)</f>
        <v>3.1999999999999993</v>
      </c>
      <c r="I13526" s="8">
        <f t="shared" si="423"/>
        <v>31.999999999999993</v>
      </c>
      <c r="J13526" s="42">
        <f>VLOOKUP(B13526,Invoices!A:I,9,TRUE)</f>
        <v>2022</v>
      </c>
    </row>
    <row r="13527" spans="1:10" x14ac:dyDescent="0.15">
      <c r="A13527" t="s">
        <v>16887</v>
      </c>
      <c r="B13527" t="s">
        <v>2771</v>
      </c>
      <c r="C13527" t="s">
        <v>100</v>
      </c>
      <c r="D13527" t="s">
        <v>78</v>
      </c>
      <c r="E13527">
        <v>24</v>
      </c>
      <c r="F13527" s="8">
        <f>VLOOKUP(C13527,Products!$A$2:$E$20,5,TRUE)</f>
        <v>49.95</v>
      </c>
      <c r="G13527" s="8">
        <f t="shared" si="422"/>
        <v>1198.8000000000002</v>
      </c>
      <c r="H13527" s="8">
        <f>VLOOKUP(C13527,Products!$A$2:$F$20,6,TRUE)</f>
        <v>19.950000000000003</v>
      </c>
      <c r="I13527" s="8">
        <f t="shared" si="423"/>
        <v>478.80000000000007</v>
      </c>
      <c r="J13527" s="42">
        <f>VLOOKUP(B13527,Invoices!A:I,9,TRUE)</f>
        <v>2022</v>
      </c>
    </row>
    <row r="13528" spans="1:10" x14ac:dyDescent="0.15">
      <c r="A13528" t="s">
        <v>16888</v>
      </c>
      <c r="B13528" t="s">
        <v>2771</v>
      </c>
      <c r="C13528" t="s">
        <v>91</v>
      </c>
      <c r="D13528" t="s">
        <v>70</v>
      </c>
      <c r="E13528">
        <v>1</v>
      </c>
      <c r="F13528" s="8">
        <f>VLOOKUP(C13528,Products!$A$2:$E$20,5,TRUE)</f>
        <v>49.95</v>
      </c>
      <c r="G13528" s="8">
        <f t="shared" si="422"/>
        <v>49.95</v>
      </c>
      <c r="H13528" s="8">
        <f>VLOOKUP(C13528,Products!$A$2:$F$20,6,TRUE)</f>
        <v>21.200000000000003</v>
      </c>
      <c r="I13528" s="8">
        <f t="shared" si="423"/>
        <v>21.200000000000003</v>
      </c>
      <c r="J13528" s="42">
        <f>VLOOKUP(B13528,Invoices!A:I,9,TRUE)</f>
        <v>2022</v>
      </c>
    </row>
    <row r="13529" spans="1:10" x14ac:dyDescent="0.15">
      <c r="A13529" t="s">
        <v>16889</v>
      </c>
      <c r="B13529" t="s">
        <v>2772</v>
      </c>
      <c r="C13529" t="s">
        <v>93</v>
      </c>
      <c r="D13529" t="s">
        <v>76</v>
      </c>
      <c r="E13529">
        <v>5</v>
      </c>
      <c r="F13529" s="8">
        <f>VLOOKUP(C13529,Products!$A$2:$E$20,5,TRUE)</f>
        <v>9.9499999999999993</v>
      </c>
      <c r="G13529" s="8">
        <f t="shared" si="422"/>
        <v>49.75</v>
      </c>
      <c r="H13529" s="8">
        <f>VLOOKUP(C13529,Products!$A$2:$F$20,6,TRUE)</f>
        <v>1.9499999999999993</v>
      </c>
      <c r="I13529" s="8">
        <f t="shared" si="423"/>
        <v>9.7499999999999964</v>
      </c>
      <c r="J13529" s="42">
        <f>VLOOKUP(B13529,Invoices!A:I,9,TRUE)</f>
        <v>2022</v>
      </c>
    </row>
    <row r="13530" spans="1:10" x14ac:dyDescent="0.15">
      <c r="A13530" t="s">
        <v>16890</v>
      </c>
      <c r="B13530" t="s">
        <v>2772</v>
      </c>
      <c r="C13530" t="s">
        <v>103</v>
      </c>
      <c r="D13530" t="s">
        <v>77</v>
      </c>
      <c r="E13530">
        <v>3</v>
      </c>
      <c r="F13530" s="8">
        <f>VLOOKUP(C13530,Products!$A$2:$E$20,5,TRUE)</f>
        <v>8.9499999999999993</v>
      </c>
      <c r="G13530" s="8">
        <f t="shared" si="422"/>
        <v>26.849999999999998</v>
      </c>
      <c r="H13530" s="8">
        <f>VLOOKUP(C13530,Products!$A$2:$F$20,6,TRUE)</f>
        <v>3.1999999999999993</v>
      </c>
      <c r="I13530" s="8">
        <f t="shared" si="423"/>
        <v>9.5999999999999979</v>
      </c>
      <c r="J13530" s="42">
        <f>VLOOKUP(B13530,Invoices!A:I,9,TRUE)</f>
        <v>2022</v>
      </c>
    </row>
    <row r="13531" spans="1:10" x14ac:dyDescent="0.15">
      <c r="A13531" t="s">
        <v>16891</v>
      </c>
      <c r="B13531" t="s">
        <v>2772</v>
      </c>
      <c r="C13531" t="s">
        <v>104</v>
      </c>
      <c r="D13531" t="s">
        <v>71</v>
      </c>
      <c r="E13531">
        <v>12</v>
      </c>
      <c r="F13531" s="8">
        <f>VLOOKUP(C13531,Products!$A$2:$E$20,5,TRUE)</f>
        <v>2.95</v>
      </c>
      <c r="G13531" s="8">
        <f t="shared" si="422"/>
        <v>35.400000000000006</v>
      </c>
      <c r="H13531" s="8">
        <f>VLOOKUP(C13531,Products!$A$2:$F$20,6,TRUE)</f>
        <v>1.1500000000000001</v>
      </c>
      <c r="I13531" s="8">
        <f t="shared" si="423"/>
        <v>13.8</v>
      </c>
      <c r="J13531" s="42">
        <f>VLOOKUP(B13531,Invoices!A:I,9,TRUE)</f>
        <v>2022</v>
      </c>
    </row>
    <row r="13532" spans="1:10" x14ac:dyDescent="0.15">
      <c r="A13532" t="s">
        <v>16892</v>
      </c>
      <c r="B13532" t="s">
        <v>2772</v>
      </c>
      <c r="C13532" t="s">
        <v>105</v>
      </c>
      <c r="D13532" t="s">
        <v>81</v>
      </c>
      <c r="E13532">
        <v>2</v>
      </c>
      <c r="F13532" s="8">
        <f>VLOOKUP(C13532,Products!$A$2:$E$20,5,TRUE)</f>
        <v>8.9499999999999993</v>
      </c>
      <c r="G13532" s="8">
        <f t="shared" si="422"/>
        <v>17.899999999999999</v>
      </c>
      <c r="H13532" s="8">
        <f>VLOOKUP(C13532,Products!$A$2:$F$20,6,TRUE)</f>
        <v>3.1999999999999993</v>
      </c>
      <c r="I13532" s="8">
        <f t="shared" si="423"/>
        <v>6.3999999999999986</v>
      </c>
      <c r="J13532" s="42">
        <f>VLOOKUP(B13532,Invoices!A:I,9,TRUE)</f>
        <v>2022</v>
      </c>
    </row>
    <row r="13533" spans="1:10" x14ac:dyDescent="0.15">
      <c r="A13533" t="s">
        <v>16893</v>
      </c>
      <c r="B13533" t="s">
        <v>2772</v>
      </c>
      <c r="C13533" t="s">
        <v>98</v>
      </c>
      <c r="D13533" t="s">
        <v>79</v>
      </c>
      <c r="E13533">
        <v>1</v>
      </c>
      <c r="F13533" s="8">
        <f>VLOOKUP(C13533,Products!$A$2:$E$20,5,TRUE)</f>
        <v>14.95</v>
      </c>
      <c r="G13533" s="8">
        <f t="shared" si="422"/>
        <v>14.95</v>
      </c>
      <c r="H13533" s="8">
        <f>VLOOKUP(C13533,Products!$A$2:$F$20,6,TRUE)</f>
        <v>3.0499999999999989</v>
      </c>
      <c r="I13533" s="8">
        <f t="shared" si="423"/>
        <v>3.0499999999999989</v>
      </c>
      <c r="J13533" s="42">
        <f>VLOOKUP(B13533,Invoices!A:I,9,TRUE)</f>
        <v>2022</v>
      </c>
    </row>
    <row r="13534" spans="1:10" x14ac:dyDescent="0.15">
      <c r="A13534" t="s">
        <v>16894</v>
      </c>
      <c r="B13534" t="s">
        <v>2772</v>
      </c>
      <c r="C13534" t="s">
        <v>101</v>
      </c>
      <c r="D13534" t="s">
        <v>69</v>
      </c>
      <c r="E13534">
        <v>4</v>
      </c>
      <c r="F13534" s="8">
        <f>VLOOKUP(C13534,Products!$A$2:$E$20,5,TRUE)</f>
        <v>129.94999999999999</v>
      </c>
      <c r="G13534" s="8">
        <f t="shared" si="422"/>
        <v>519.79999999999995</v>
      </c>
      <c r="H13534" s="8">
        <f>VLOOKUP(C13534,Products!$A$2:$F$20,6,TRUE)</f>
        <v>40.449999999999989</v>
      </c>
      <c r="I13534" s="8">
        <f t="shared" si="423"/>
        <v>161.79999999999995</v>
      </c>
      <c r="J13534" s="42">
        <f>VLOOKUP(B13534,Invoices!A:I,9,TRUE)</f>
        <v>2022</v>
      </c>
    </row>
    <row r="13535" spans="1:10" x14ac:dyDescent="0.15">
      <c r="A13535" t="s">
        <v>16895</v>
      </c>
      <c r="B13535" t="s">
        <v>2772</v>
      </c>
      <c r="C13535" t="s">
        <v>95</v>
      </c>
      <c r="D13535" t="s">
        <v>73</v>
      </c>
      <c r="E13535">
        <v>2</v>
      </c>
      <c r="F13535" s="8">
        <f>VLOOKUP(C13535,Products!$A$2:$E$20,5,TRUE)</f>
        <v>12.95</v>
      </c>
      <c r="G13535" s="8">
        <f t="shared" si="422"/>
        <v>25.9</v>
      </c>
      <c r="H13535" s="8">
        <f>VLOOKUP(C13535,Products!$A$2:$F$20,6,TRUE)</f>
        <v>4.1999999999999993</v>
      </c>
      <c r="I13535" s="8">
        <f t="shared" si="423"/>
        <v>8.3999999999999986</v>
      </c>
      <c r="J13535" s="42">
        <f>VLOOKUP(B13535,Invoices!A:I,9,TRUE)</f>
        <v>2022</v>
      </c>
    </row>
    <row r="13536" spans="1:10" x14ac:dyDescent="0.15">
      <c r="A13536" t="s">
        <v>16896</v>
      </c>
      <c r="B13536" t="s">
        <v>2773</v>
      </c>
      <c r="C13536" t="s">
        <v>104</v>
      </c>
      <c r="D13536" t="s">
        <v>71</v>
      </c>
      <c r="E13536">
        <v>100</v>
      </c>
      <c r="F13536" s="8">
        <f>VLOOKUP(C13536,Products!$A$2:$E$20,5,TRUE)</f>
        <v>2.95</v>
      </c>
      <c r="G13536" s="8">
        <f t="shared" si="422"/>
        <v>295</v>
      </c>
      <c r="H13536" s="8">
        <f>VLOOKUP(C13536,Products!$A$2:$F$20,6,TRUE)</f>
        <v>1.1500000000000001</v>
      </c>
      <c r="I13536" s="8">
        <f t="shared" si="423"/>
        <v>115.00000000000001</v>
      </c>
      <c r="J13536" s="42">
        <f>VLOOKUP(B13536,Invoices!A:I,9,TRUE)</f>
        <v>2022</v>
      </c>
    </row>
    <row r="13537" spans="1:10" x14ac:dyDescent="0.15">
      <c r="A13537" t="s">
        <v>16897</v>
      </c>
      <c r="B13537" t="s">
        <v>2773</v>
      </c>
      <c r="C13537" t="s">
        <v>90</v>
      </c>
      <c r="D13537" t="s">
        <v>72</v>
      </c>
      <c r="E13537">
        <v>20</v>
      </c>
      <c r="F13537" s="8">
        <f>VLOOKUP(C13537,Products!$A$2:$E$20,5,TRUE)</f>
        <v>8.9499999999999993</v>
      </c>
      <c r="G13537" s="8">
        <f t="shared" si="422"/>
        <v>179</v>
      </c>
      <c r="H13537" s="8">
        <f>VLOOKUP(C13537,Products!$A$2:$F$20,6,TRUE)</f>
        <v>5.6999999999999993</v>
      </c>
      <c r="I13537" s="8">
        <f t="shared" si="423"/>
        <v>113.99999999999999</v>
      </c>
      <c r="J13537" s="42">
        <f>VLOOKUP(B13537,Invoices!A:I,9,TRUE)</f>
        <v>2022</v>
      </c>
    </row>
    <row r="13538" spans="1:10" x14ac:dyDescent="0.15">
      <c r="A13538" t="s">
        <v>16898</v>
      </c>
      <c r="B13538" t="s">
        <v>2774</v>
      </c>
      <c r="C13538" t="s">
        <v>99</v>
      </c>
      <c r="D13538" t="s">
        <v>84</v>
      </c>
      <c r="E13538">
        <v>1</v>
      </c>
      <c r="F13538" s="8">
        <f>VLOOKUP(C13538,Products!$A$2:$E$20,5,TRUE)</f>
        <v>3.5</v>
      </c>
      <c r="G13538" s="8">
        <f t="shared" si="422"/>
        <v>3.5</v>
      </c>
      <c r="H13538" s="8">
        <f>VLOOKUP(C13538,Products!$A$2:$F$20,6,TRUE)</f>
        <v>0.54999999999999982</v>
      </c>
      <c r="I13538" s="8">
        <f t="shared" si="423"/>
        <v>0.54999999999999982</v>
      </c>
      <c r="J13538" s="42">
        <f>VLOOKUP(B13538,Invoices!A:I,9,TRUE)</f>
        <v>2022</v>
      </c>
    </row>
    <row r="13539" spans="1:10" x14ac:dyDescent="0.15">
      <c r="A13539" t="s">
        <v>16899</v>
      </c>
      <c r="B13539" t="s">
        <v>2774</v>
      </c>
      <c r="C13539" t="s">
        <v>89</v>
      </c>
      <c r="D13539" t="s">
        <v>80</v>
      </c>
      <c r="E13539">
        <v>20</v>
      </c>
      <c r="F13539" s="8">
        <f>VLOOKUP(C13539,Products!$A$2:$E$20,5,TRUE)</f>
        <v>15.95</v>
      </c>
      <c r="G13539" s="8">
        <f t="shared" si="422"/>
        <v>319</v>
      </c>
      <c r="H13539" s="8">
        <f>VLOOKUP(C13539,Products!$A$2:$F$20,6,TRUE)</f>
        <v>6</v>
      </c>
      <c r="I13539" s="8">
        <f t="shared" si="423"/>
        <v>120</v>
      </c>
      <c r="J13539" s="42">
        <f>VLOOKUP(B13539,Invoices!A:I,9,TRUE)</f>
        <v>2022</v>
      </c>
    </row>
    <row r="13540" spans="1:10" x14ac:dyDescent="0.15">
      <c r="A13540" t="s">
        <v>16900</v>
      </c>
      <c r="B13540" t="s">
        <v>2774</v>
      </c>
      <c r="C13540" t="s">
        <v>90</v>
      </c>
      <c r="D13540" t="s">
        <v>72</v>
      </c>
      <c r="E13540">
        <v>2</v>
      </c>
      <c r="F13540" s="8">
        <f>VLOOKUP(C13540,Products!$A$2:$E$20,5,TRUE)</f>
        <v>8.9499999999999993</v>
      </c>
      <c r="G13540" s="8">
        <f t="shared" si="422"/>
        <v>17.899999999999999</v>
      </c>
      <c r="H13540" s="8">
        <f>VLOOKUP(C13540,Products!$A$2:$F$20,6,TRUE)</f>
        <v>5.6999999999999993</v>
      </c>
      <c r="I13540" s="8">
        <f t="shared" si="423"/>
        <v>11.399999999999999</v>
      </c>
      <c r="J13540" s="42">
        <f>VLOOKUP(B13540,Invoices!A:I,9,TRUE)</f>
        <v>2022</v>
      </c>
    </row>
    <row r="13541" spans="1:10" x14ac:dyDescent="0.15">
      <c r="A13541" t="s">
        <v>16901</v>
      </c>
      <c r="B13541" t="s">
        <v>2774</v>
      </c>
      <c r="C13541" t="s">
        <v>87</v>
      </c>
      <c r="D13541" t="s">
        <v>68</v>
      </c>
      <c r="E13541">
        <v>2</v>
      </c>
      <c r="F13541" s="8">
        <f>VLOOKUP(C13541,Products!$A$2:$E$20,5,TRUE)</f>
        <v>19.95</v>
      </c>
      <c r="G13541" s="8">
        <f t="shared" si="422"/>
        <v>39.9</v>
      </c>
      <c r="H13541" s="8">
        <f>VLOOKUP(C13541,Products!$A$2:$F$20,6,TRUE)</f>
        <v>7.4499999999999993</v>
      </c>
      <c r="I13541" s="8">
        <f t="shared" si="423"/>
        <v>14.899999999999999</v>
      </c>
      <c r="J13541" s="42">
        <f>VLOOKUP(B13541,Invoices!A:I,9,TRUE)</f>
        <v>2022</v>
      </c>
    </row>
    <row r="13542" spans="1:10" x14ac:dyDescent="0.15">
      <c r="A13542" t="s">
        <v>16902</v>
      </c>
      <c r="B13542" t="s">
        <v>2775</v>
      </c>
      <c r="C13542" t="s">
        <v>93</v>
      </c>
      <c r="D13542" t="s">
        <v>76</v>
      </c>
      <c r="E13542">
        <v>10</v>
      </c>
      <c r="F13542" s="8">
        <f>VLOOKUP(C13542,Products!$A$2:$E$20,5,TRUE)</f>
        <v>9.9499999999999993</v>
      </c>
      <c r="G13542" s="8">
        <f t="shared" si="422"/>
        <v>99.5</v>
      </c>
      <c r="H13542" s="8">
        <f>VLOOKUP(C13542,Products!$A$2:$F$20,6,TRUE)</f>
        <v>1.9499999999999993</v>
      </c>
      <c r="I13542" s="8">
        <f t="shared" si="423"/>
        <v>19.499999999999993</v>
      </c>
      <c r="J13542" s="42">
        <f>VLOOKUP(B13542,Invoices!A:I,9,TRUE)</f>
        <v>2022</v>
      </c>
    </row>
    <row r="13543" spans="1:10" x14ac:dyDescent="0.15">
      <c r="A13543" t="s">
        <v>16903</v>
      </c>
      <c r="B13543" t="s">
        <v>2775</v>
      </c>
      <c r="C13543" t="s">
        <v>97</v>
      </c>
      <c r="D13543" t="s">
        <v>74</v>
      </c>
      <c r="E13543">
        <v>1</v>
      </c>
      <c r="F13543" s="8">
        <f>VLOOKUP(C13543,Products!$A$2:$E$20,5,TRUE)</f>
        <v>1.5</v>
      </c>
      <c r="G13543" s="8">
        <f t="shared" si="422"/>
        <v>1.5</v>
      </c>
      <c r="H13543" s="8">
        <f>VLOOKUP(C13543,Products!$A$2:$F$20,6,TRUE)</f>
        <v>0.5</v>
      </c>
      <c r="I13543" s="8">
        <f t="shared" si="423"/>
        <v>0.5</v>
      </c>
      <c r="J13543" s="42">
        <f>VLOOKUP(B13543,Invoices!A:I,9,TRUE)</f>
        <v>2022</v>
      </c>
    </row>
    <row r="13544" spans="1:10" x14ac:dyDescent="0.15">
      <c r="A13544" t="s">
        <v>16904</v>
      </c>
      <c r="B13544" t="s">
        <v>2775</v>
      </c>
      <c r="C13544" t="s">
        <v>96</v>
      </c>
      <c r="D13544" t="s">
        <v>75</v>
      </c>
      <c r="E13544">
        <v>1</v>
      </c>
      <c r="F13544" s="8">
        <f>VLOOKUP(C13544,Products!$A$2:$E$20,5,TRUE)</f>
        <v>79.95</v>
      </c>
      <c r="G13544" s="8">
        <f t="shared" si="422"/>
        <v>79.95</v>
      </c>
      <c r="H13544" s="8">
        <f>VLOOKUP(C13544,Products!$A$2:$F$20,6,TRUE)</f>
        <v>27.950000000000003</v>
      </c>
      <c r="I13544" s="8">
        <f t="shared" si="423"/>
        <v>27.950000000000003</v>
      </c>
      <c r="J13544" s="42">
        <f>VLOOKUP(B13544,Invoices!A:I,9,TRUE)</f>
        <v>2022</v>
      </c>
    </row>
    <row r="13545" spans="1:10" x14ac:dyDescent="0.15">
      <c r="A13545" t="s">
        <v>16905</v>
      </c>
      <c r="B13545" t="s">
        <v>2775</v>
      </c>
      <c r="C13545" t="s">
        <v>100</v>
      </c>
      <c r="D13545" t="s">
        <v>78</v>
      </c>
      <c r="E13545">
        <v>50</v>
      </c>
      <c r="F13545" s="8">
        <f>VLOOKUP(C13545,Products!$A$2:$E$20,5,TRUE)</f>
        <v>49.95</v>
      </c>
      <c r="G13545" s="8">
        <f t="shared" si="422"/>
        <v>2497.5</v>
      </c>
      <c r="H13545" s="8">
        <f>VLOOKUP(C13545,Products!$A$2:$F$20,6,TRUE)</f>
        <v>19.950000000000003</v>
      </c>
      <c r="I13545" s="8">
        <f t="shared" si="423"/>
        <v>997.50000000000011</v>
      </c>
      <c r="J13545" s="42">
        <f>VLOOKUP(B13545,Invoices!A:I,9,TRUE)</f>
        <v>2022</v>
      </c>
    </row>
    <row r="13546" spans="1:10" x14ac:dyDescent="0.15">
      <c r="A13546" t="s">
        <v>16906</v>
      </c>
      <c r="B13546" t="s">
        <v>2775</v>
      </c>
      <c r="C13546" t="s">
        <v>105</v>
      </c>
      <c r="D13546" t="s">
        <v>81</v>
      </c>
      <c r="E13546">
        <v>2</v>
      </c>
      <c r="F13546" s="8">
        <f>VLOOKUP(C13546,Products!$A$2:$E$20,5,TRUE)</f>
        <v>8.9499999999999993</v>
      </c>
      <c r="G13546" s="8">
        <f t="shared" si="422"/>
        <v>17.899999999999999</v>
      </c>
      <c r="H13546" s="8">
        <f>VLOOKUP(C13546,Products!$A$2:$F$20,6,TRUE)</f>
        <v>3.1999999999999993</v>
      </c>
      <c r="I13546" s="8">
        <f t="shared" si="423"/>
        <v>6.3999999999999986</v>
      </c>
      <c r="J13546" s="42">
        <f>VLOOKUP(B13546,Invoices!A:I,9,TRUE)</f>
        <v>2022</v>
      </c>
    </row>
    <row r="13547" spans="1:10" x14ac:dyDescent="0.15">
      <c r="A13547" t="s">
        <v>16907</v>
      </c>
      <c r="B13547" t="s">
        <v>2775</v>
      </c>
      <c r="C13547" t="s">
        <v>92</v>
      </c>
      <c r="D13547" t="s">
        <v>82</v>
      </c>
      <c r="E13547">
        <v>4</v>
      </c>
      <c r="F13547" s="8">
        <f>VLOOKUP(C13547,Products!$A$2:$E$20,5,TRUE)</f>
        <v>19.95</v>
      </c>
      <c r="G13547" s="8">
        <f t="shared" si="422"/>
        <v>79.8</v>
      </c>
      <c r="H13547" s="8">
        <f>VLOOKUP(C13547,Products!$A$2:$F$20,6,TRUE)</f>
        <v>7.4499999999999993</v>
      </c>
      <c r="I13547" s="8">
        <f t="shared" si="423"/>
        <v>29.799999999999997</v>
      </c>
      <c r="J13547" s="42">
        <f>VLOOKUP(B13547,Invoices!A:I,9,TRUE)</f>
        <v>2022</v>
      </c>
    </row>
    <row r="13548" spans="1:10" x14ac:dyDescent="0.15">
      <c r="A13548" t="s">
        <v>16908</v>
      </c>
      <c r="B13548" t="s">
        <v>2775</v>
      </c>
      <c r="C13548" t="s">
        <v>88</v>
      </c>
      <c r="D13548" t="s">
        <v>85</v>
      </c>
      <c r="E13548">
        <v>1</v>
      </c>
      <c r="F13548" s="8">
        <f>VLOOKUP(C13548,Products!$A$2:$E$20,5,TRUE)</f>
        <v>8.9499999999999993</v>
      </c>
      <c r="G13548" s="8">
        <f t="shared" si="422"/>
        <v>8.9499999999999993</v>
      </c>
      <c r="H13548" s="8">
        <f>VLOOKUP(C13548,Products!$A$2:$F$20,6,TRUE)</f>
        <v>5.6999999999999993</v>
      </c>
      <c r="I13548" s="8">
        <f t="shared" si="423"/>
        <v>5.6999999999999993</v>
      </c>
      <c r="J13548" s="42">
        <f>VLOOKUP(B13548,Invoices!A:I,9,TRUE)</f>
        <v>2022</v>
      </c>
    </row>
    <row r="13549" spans="1:10" x14ac:dyDescent="0.15">
      <c r="A13549" t="s">
        <v>16909</v>
      </c>
      <c r="B13549" t="s">
        <v>2775</v>
      </c>
      <c r="C13549" t="s">
        <v>90</v>
      </c>
      <c r="D13549" t="s">
        <v>72</v>
      </c>
      <c r="E13549">
        <v>3</v>
      </c>
      <c r="F13549" s="8">
        <f>VLOOKUP(C13549,Products!$A$2:$E$20,5,TRUE)</f>
        <v>8.9499999999999993</v>
      </c>
      <c r="G13549" s="8">
        <f t="shared" si="422"/>
        <v>26.849999999999998</v>
      </c>
      <c r="H13549" s="8">
        <f>VLOOKUP(C13549,Products!$A$2:$F$20,6,TRUE)</f>
        <v>5.6999999999999993</v>
      </c>
      <c r="I13549" s="8">
        <f t="shared" si="423"/>
        <v>17.099999999999998</v>
      </c>
      <c r="J13549" s="42">
        <f>VLOOKUP(B13549,Invoices!A:I,9,TRUE)</f>
        <v>2022</v>
      </c>
    </row>
    <row r="13550" spans="1:10" x14ac:dyDescent="0.15">
      <c r="A13550" t="s">
        <v>16910</v>
      </c>
      <c r="B13550" t="s">
        <v>2776</v>
      </c>
      <c r="C13550" t="s">
        <v>105</v>
      </c>
      <c r="D13550" t="s">
        <v>81</v>
      </c>
      <c r="E13550">
        <v>10</v>
      </c>
      <c r="F13550" s="8">
        <f>VLOOKUP(C13550,Products!$A$2:$E$20,5,TRUE)</f>
        <v>8.9499999999999993</v>
      </c>
      <c r="G13550" s="8">
        <f t="shared" si="422"/>
        <v>89.5</v>
      </c>
      <c r="H13550" s="8">
        <f>VLOOKUP(C13550,Products!$A$2:$F$20,6,TRUE)</f>
        <v>3.1999999999999993</v>
      </c>
      <c r="I13550" s="8">
        <f t="shared" si="423"/>
        <v>31.999999999999993</v>
      </c>
      <c r="J13550" s="42">
        <f>VLOOKUP(B13550,Invoices!A:I,9,TRUE)</f>
        <v>2022</v>
      </c>
    </row>
    <row r="13551" spans="1:10" x14ac:dyDescent="0.15">
      <c r="A13551" t="s">
        <v>16911</v>
      </c>
      <c r="B13551" t="s">
        <v>2777</v>
      </c>
      <c r="C13551" t="s">
        <v>104</v>
      </c>
      <c r="D13551" t="s">
        <v>71</v>
      </c>
      <c r="E13551">
        <v>1</v>
      </c>
      <c r="F13551" s="8">
        <f>VLOOKUP(C13551,Products!$A$2:$E$20,5,TRUE)</f>
        <v>2.95</v>
      </c>
      <c r="G13551" s="8">
        <f t="shared" si="422"/>
        <v>2.95</v>
      </c>
      <c r="H13551" s="8">
        <f>VLOOKUP(C13551,Products!$A$2:$F$20,6,TRUE)</f>
        <v>1.1500000000000001</v>
      </c>
      <c r="I13551" s="8">
        <f t="shared" si="423"/>
        <v>1.1500000000000001</v>
      </c>
      <c r="J13551" s="42">
        <f>VLOOKUP(B13551,Invoices!A:I,9,TRUE)</f>
        <v>2022</v>
      </c>
    </row>
    <row r="13552" spans="1:10" x14ac:dyDescent="0.15">
      <c r="A13552" t="s">
        <v>16912</v>
      </c>
      <c r="B13552" t="s">
        <v>2777</v>
      </c>
      <c r="C13552" t="s">
        <v>88</v>
      </c>
      <c r="D13552" t="s">
        <v>85</v>
      </c>
      <c r="E13552">
        <v>1</v>
      </c>
      <c r="F13552" s="8">
        <f>VLOOKUP(C13552,Products!$A$2:$E$20,5,TRUE)</f>
        <v>8.9499999999999993</v>
      </c>
      <c r="G13552" s="8">
        <f t="shared" si="422"/>
        <v>8.9499999999999993</v>
      </c>
      <c r="H13552" s="8">
        <f>VLOOKUP(C13552,Products!$A$2:$F$20,6,TRUE)</f>
        <v>5.6999999999999993</v>
      </c>
      <c r="I13552" s="8">
        <f t="shared" si="423"/>
        <v>5.6999999999999993</v>
      </c>
      <c r="J13552" s="42">
        <f>VLOOKUP(B13552,Invoices!A:I,9,TRUE)</f>
        <v>2022</v>
      </c>
    </row>
    <row r="13553" spans="1:10" x14ac:dyDescent="0.15">
      <c r="A13553" t="s">
        <v>16913</v>
      </c>
      <c r="B13553" t="s">
        <v>2777</v>
      </c>
      <c r="C13553" t="s">
        <v>87</v>
      </c>
      <c r="D13553" t="s">
        <v>68</v>
      </c>
      <c r="E13553">
        <v>1</v>
      </c>
      <c r="F13553" s="8">
        <f>VLOOKUP(C13553,Products!$A$2:$E$20,5,TRUE)</f>
        <v>19.95</v>
      </c>
      <c r="G13553" s="8">
        <f t="shared" si="422"/>
        <v>19.95</v>
      </c>
      <c r="H13553" s="8">
        <f>VLOOKUP(C13553,Products!$A$2:$F$20,6,TRUE)</f>
        <v>7.4499999999999993</v>
      </c>
      <c r="I13553" s="8">
        <f t="shared" si="423"/>
        <v>7.4499999999999993</v>
      </c>
      <c r="J13553" s="42">
        <f>VLOOKUP(B13553,Invoices!A:I,9,TRUE)</f>
        <v>2022</v>
      </c>
    </row>
    <row r="13554" spans="1:10" x14ac:dyDescent="0.15">
      <c r="A13554" t="s">
        <v>16914</v>
      </c>
      <c r="B13554" t="s">
        <v>2777</v>
      </c>
      <c r="C13554" t="s">
        <v>90</v>
      </c>
      <c r="D13554" t="s">
        <v>72</v>
      </c>
      <c r="E13554">
        <v>4</v>
      </c>
      <c r="F13554" s="8">
        <f>VLOOKUP(C13554,Products!$A$2:$E$20,5,TRUE)</f>
        <v>8.9499999999999993</v>
      </c>
      <c r="G13554" s="8">
        <f t="shared" si="422"/>
        <v>35.799999999999997</v>
      </c>
      <c r="H13554" s="8">
        <f>VLOOKUP(C13554,Products!$A$2:$F$20,6,TRUE)</f>
        <v>5.6999999999999993</v>
      </c>
      <c r="I13554" s="8">
        <f t="shared" si="423"/>
        <v>22.799999999999997</v>
      </c>
      <c r="J13554" s="42">
        <f>VLOOKUP(B13554,Invoices!A:I,9,TRUE)</f>
        <v>2022</v>
      </c>
    </row>
    <row r="13555" spans="1:10" x14ac:dyDescent="0.15">
      <c r="A13555" t="s">
        <v>16915</v>
      </c>
      <c r="B13555" t="s">
        <v>2778</v>
      </c>
      <c r="C13555" t="s">
        <v>102</v>
      </c>
      <c r="D13555" t="s">
        <v>83</v>
      </c>
      <c r="E13555">
        <v>10</v>
      </c>
      <c r="F13555" s="8">
        <f>VLOOKUP(C13555,Products!$A$2:$E$20,5,TRUE)</f>
        <v>29.95</v>
      </c>
      <c r="G13555" s="8">
        <f t="shared" si="422"/>
        <v>299.5</v>
      </c>
      <c r="H13555" s="8">
        <f>VLOOKUP(C13555,Products!$A$2:$F$20,6,TRUE)</f>
        <v>15</v>
      </c>
      <c r="I13555" s="8">
        <f t="shared" si="423"/>
        <v>150</v>
      </c>
      <c r="J13555" s="42">
        <f>VLOOKUP(B13555,Invoices!A:I,9,TRUE)</f>
        <v>2022</v>
      </c>
    </row>
    <row r="13556" spans="1:10" x14ac:dyDescent="0.15">
      <c r="A13556" t="s">
        <v>16916</v>
      </c>
      <c r="B13556" t="s">
        <v>2779</v>
      </c>
      <c r="C13556" t="s">
        <v>99</v>
      </c>
      <c r="D13556" t="s">
        <v>84</v>
      </c>
      <c r="E13556">
        <v>8</v>
      </c>
      <c r="F13556" s="8">
        <f>VLOOKUP(C13556,Products!$A$2:$E$20,5,TRUE)</f>
        <v>3.5</v>
      </c>
      <c r="G13556" s="8">
        <f t="shared" si="422"/>
        <v>28</v>
      </c>
      <c r="H13556" s="8">
        <f>VLOOKUP(C13556,Products!$A$2:$F$20,6,TRUE)</f>
        <v>0.54999999999999982</v>
      </c>
      <c r="I13556" s="8">
        <f t="shared" si="423"/>
        <v>4.3999999999999986</v>
      </c>
      <c r="J13556" s="42">
        <f>VLOOKUP(B13556,Invoices!A:I,9,TRUE)</f>
        <v>2022</v>
      </c>
    </row>
    <row r="13557" spans="1:10" x14ac:dyDescent="0.15">
      <c r="A13557" t="s">
        <v>16917</v>
      </c>
      <c r="B13557" t="s">
        <v>2780</v>
      </c>
      <c r="C13557" t="s">
        <v>92</v>
      </c>
      <c r="D13557" t="s">
        <v>82</v>
      </c>
      <c r="E13557">
        <v>1</v>
      </c>
      <c r="F13557" s="8">
        <f>VLOOKUP(C13557,Products!$A$2:$E$20,5,TRUE)</f>
        <v>19.95</v>
      </c>
      <c r="G13557" s="8">
        <f t="shared" si="422"/>
        <v>19.95</v>
      </c>
      <c r="H13557" s="8">
        <f>VLOOKUP(C13557,Products!$A$2:$F$20,6,TRUE)</f>
        <v>7.4499999999999993</v>
      </c>
      <c r="I13557" s="8">
        <f t="shared" si="423"/>
        <v>7.4499999999999993</v>
      </c>
      <c r="J13557" s="42">
        <f>VLOOKUP(B13557,Invoices!A:I,9,TRUE)</f>
        <v>2022</v>
      </c>
    </row>
    <row r="13558" spans="1:10" x14ac:dyDescent="0.15">
      <c r="A13558" t="s">
        <v>16918</v>
      </c>
      <c r="B13558" t="s">
        <v>2780</v>
      </c>
      <c r="C13558" t="s">
        <v>90</v>
      </c>
      <c r="D13558" t="s">
        <v>72</v>
      </c>
      <c r="E13558">
        <v>6</v>
      </c>
      <c r="F13558" s="8">
        <f>VLOOKUP(C13558,Products!$A$2:$E$20,5,TRUE)</f>
        <v>8.9499999999999993</v>
      </c>
      <c r="G13558" s="8">
        <f t="shared" si="422"/>
        <v>53.699999999999996</v>
      </c>
      <c r="H13558" s="8">
        <f>VLOOKUP(C13558,Products!$A$2:$F$20,6,TRUE)</f>
        <v>5.6999999999999993</v>
      </c>
      <c r="I13558" s="8">
        <f t="shared" si="423"/>
        <v>34.199999999999996</v>
      </c>
      <c r="J13558" s="42">
        <f>VLOOKUP(B13558,Invoices!A:I,9,TRUE)</f>
        <v>2022</v>
      </c>
    </row>
    <row r="13559" spans="1:10" x14ac:dyDescent="0.15">
      <c r="A13559" t="s">
        <v>16919</v>
      </c>
      <c r="B13559" t="s">
        <v>2780</v>
      </c>
      <c r="C13559" t="s">
        <v>89</v>
      </c>
      <c r="D13559" t="s">
        <v>80</v>
      </c>
      <c r="E13559">
        <v>1</v>
      </c>
      <c r="F13559" s="8">
        <f>VLOOKUP(C13559,Products!$A$2:$E$20,5,TRUE)</f>
        <v>15.95</v>
      </c>
      <c r="G13559" s="8">
        <f t="shared" si="422"/>
        <v>15.95</v>
      </c>
      <c r="H13559" s="8">
        <f>VLOOKUP(C13559,Products!$A$2:$F$20,6,TRUE)</f>
        <v>6</v>
      </c>
      <c r="I13559" s="8">
        <f t="shared" si="423"/>
        <v>6</v>
      </c>
      <c r="J13559" s="42">
        <f>VLOOKUP(B13559,Invoices!A:I,9,TRUE)</f>
        <v>2022</v>
      </c>
    </row>
    <row r="13560" spans="1:10" x14ac:dyDescent="0.15">
      <c r="A13560" t="s">
        <v>16920</v>
      </c>
      <c r="B13560" t="s">
        <v>2781</v>
      </c>
      <c r="C13560" t="s">
        <v>104</v>
      </c>
      <c r="D13560" t="s">
        <v>71</v>
      </c>
      <c r="E13560">
        <v>6</v>
      </c>
      <c r="F13560" s="8">
        <f>VLOOKUP(C13560,Products!$A$2:$E$20,5,TRUE)</f>
        <v>2.95</v>
      </c>
      <c r="G13560" s="8">
        <f t="shared" si="422"/>
        <v>17.700000000000003</v>
      </c>
      <c r="H13560" s="8">
        <f>VLOOKUP(C13560,Products!$A$2:$F$20,6,TRUE)</f>
        <v>1.1500000000000001</v>
      </c>
      <c r="I13560" s="8">
        <f t="shared" si="423"/>
        <v>6.9</v>
      </c>
      <c r="J13560" s="42">
        <f>VLOOKUP(B13560,Invoices!A:I,9,TRUE)</f>
        <v>2022</v>
      </c>
    </row>
    <row r="13561" spans="1:10" x14ac:dyDescent="0.15">
      <c r="A13561" t="s">
        <v>16921</v>
      </c>
      <c r="B13561" t="s">
        <v>2781</v>
      </c>
      <c r="C13561" t="s">
        <v>88</v>
      </c>
      <c r="D13561" t="s">
        <v>85</v>
      </c>
      <c r="E13561">
        <v>2</v>
      </c>
      <c r="F13561" s="8">
        <f>VLOOKUP(C13561,Products!$A$2:$E$20,5,TRUE)</f>
        <v>8.9499999999999993</v>
      </c>
      <c r="G13561" s="8">
        <f t="shared" si="422"/>
        <v>17.899999999999999</v>
      </c>
      <c r="H13561" s="8">
        <f>VLOOKUP(C13561,Products!$A$2:$F$20,6,TRUE)</f>
        <v>5.6999999999999993</v>
      </c>
      <c r="I13561" s="8">
        <f t="shared" si="423"/>
        <v>11.399999999999999</v>
      </c>
      <c r="J13561" s="42">
        <f>VLOOKUP(B13561,Invoices!A:I,9,TRUE)</f>
        <v>2022</v>
      </c>
    </row>
    <row r="13562" spans="1:10" x14ac:dyDescent="0.15">
      <c r="A13562" t="s">
        <v>16922</v>
      </c>
      <c r="B13562" t="s">
        <v>2782</v>
      </c>
      <c r="C13562" t="s">
        <v>97</v>
      </c>
      <c r="D13562" t="s">
        <v>74</v>
      </c>
      <c r="E13562">
        <v>1</v>
      </c>
      <c r="F13562" s="8">
        <f>VLOOKUP(C13562,Products!$A$2:$E$20,5,TRUE)</f>
        <v>1.5</v>
      </c>
      <c r="G13562" s="8">
        <f t="shared" si="422"/>
        <v>1.5</v>
      </c>
      <c r="H13562" s="8">
        <f>VLOOKUP(C13562,Products!$A$2:$F$20,6,TRUE)</f>
        <v>0.5</v>
      </c>
      <c r="I13562" s="8">
        <f t="shared" si="423"/>
        <v>0.5</v>
      </c>
      <c r="J13562" s="42">
        <f>VLOOKUP(B13562,Invoices!A:I,9,TRUE)</f>
        <v>2022</v>
      </c>
    </row>
    <row r="13563" spans="1:10" x14ac:dyDescent="0.15">
      <c r="A13563" t="s">
        <v>16923</v>
      </c>
      <c r="B13563" t="s">
        <v>2782</v>
      </c>
      <c r="C13563" t="s">
        <v>88</v>
      </c>
      <c r="D13563" t="s">
        <v>85</v>
      </c>
      <c r="E13563">
        <v>50</v>
      </c>
      <c r="F13563" s="8">
        <f>VLOOKUP(C13563,Products!$A$2:$E$20,5,TRUE)</f>
        <v>8.9499999999999993</v>
      </c>
      <c r="G13563" s="8">
        <f t="shared" si="422"/>
        <v>447.49999999999994</v>
      </c>
      <c r="H13563" s="8">
        <f>VLOOKUP(C13563,Products!$A$2:$F$20,6,TRUE)</f>
        <v>5.6999999999999993</v>
      </c>
      <c r="I13563" s="8">
        <f t="shared" si="423"/>
        <v>284.99999999999994</v>
      </c>
      <c r="J13563" s="42">
        <f>VLOOKUP(B13563,Invoices!A:I,9,TRUE)</f>
        <v>2022</v>
      </c>
    </row>
    <row r="13564" spans="1:10" x14ac:dyDescent="0.15">
      <c r="A13564" t="s">
        <v>16924</v>
      </c>
      <c r="B13564" t="s">
        <v>2782</v>
      </c>
      <c r="C13564" t="s">
        <v>105</v>
      </c>
      <c r="D13564" t="s">
        <v>81</v>
      </c>
      <c r="E13564">
        <v>2</v>
      </c>
      <c r="F13564" s="8">
        <f>VLOOKUP(C13564,Products!$A$2:$E$20,5,TRUE)</f>
        <v>8.9499999999999993</v>
      </c>
      <c r="G13564" s="8">
        <f t="shared" si="422"/>
        <v>17.899999999999999</v>
      </c>
      <c r="H13564" s="8">
        <f>VLOOKUP(C13564,Products!$A$2:$F$20,6,TRUE)</f>
        <v>3.1999999999999993</v>
      </c>
      <c r="I13564" s="8">
        <f t="shared" si="423"/>
        <v>6.3999999999999986</v>
      </c>
      <c r="J13564" s="42">
        <f>VLOOKUP(B13564,Invoices!A:I,9,TRUE)</f>
        <v>2022</v>
      </c>
    </row>
    <row r="13565" spans="1:10" x14ac:dyDescent="0.15">
      <c r="A13565" t="s">
        <v>16925</v>
      </c>
      <c r="B13565" t="s">
        <v>2783</v>
      </c>
      <c r="C13565" t="s">
        <v>104</v>
      </c>
      <c r="D13565" t="s">
        <v>71</v>
      </c>
      <c r="E13565">
        <v>5</v>
      </c>
      <c r="F13565" s="8">
        <f>VLOOKUP(C13565,Products!$A$2:$E$20,5,TRUE)</f>
        <v>2.95</v>
      </c>
      <c r="G13565" s="8">
        <f t="shared" si="422"/>
        <v>14.75</v>
      </c>
      <c r="H13565" s="8">
        <f>VLOOKUP(C13565,Products!$A$2:$F$20,6,TRUE)</f>
        <v>1.1500000000000001</v>
      </c>
      <c r="I13565" s="8">
        <f t="shared" si="423"/>
        <v>5.7500000000000009</v>
      </c>
      <c r="J13565" s="42">
        <f>VLOOKUP(B13565,Invoices!A:I,9,TRUE)</f>
        <v>2022</v>
      </c>
    </row>
    <row r="13566" spans="1:10" x14ac:dyDescent="0.15">
      <c r="A13566" t="s">
        <v>16926</v>
      </c>
      <c r="B13566" t="s">
        <v>2783</v>
      </c>
      <c r="C13566" t="s">
        <v>101</v>
      </c>
      <c r="D13566" t="s">
        <v>69</v>
      </c>
      <c r="E13566">
        <v>1</v>
      </c>
      <c r="F13566" s="8">
        <f>VLOOKUP(C13566,Products!$A$2:$E$20,5,TRUE)</f>
        <v>129.94999999999999</v>
      </c>
      <c r="G13566" s="8">
        <f t="shared" si="422"/>
        <v>129.94999999999999</v>
      </c>
      <c r="H13566" s="8">
        <f>VLOOKUP(C13566,Products!$A$2:$F$20,6,TRUE)</f>
        <v>40.449999999999989</v>
      </c>
      <c r="I13566" s="8">
        <f t="shared" si="423"/>
        <v>40.449999999999989</v>
      </c>
      <c r="J13566" s="42">
        <f>VLOOKUP(B13566,Invoices!A:I,9,TRUE)</f>
        <v>2022</v>
      </c>
    </row>
    <row r="13567" spans="1:10" x14ac:dyDescent="0.15">
      <c r="A13567" t="s">
        <v>16927</v>
      </c>
      <c r="B13567" t="s">
        <v>2783</v>
      </c>
      <c r="C13567" t="s">
        <v>91</v>
      </c>
      <c r="D13567" t="s">
        <v>70</v>
      </c>
      <c r="E13567">
        <v>1</v>
      </c>
      <c r="F13567" s="8">
        <f>VLOOKUP(C13567,Products!$A$2:$E$20,5,TRUE)</f>
        <v>49.95</v>
      </c>
      <c r="G13567" s="8">
        <f t="shared" si="422"/>
        <v>49.95</v>
      </c>
      <c r="H13567" s="8">
        <f>VLOOKUP(C13567,Products!$A$2:$F$20,6,TRUE)</f>
        <v>21.200000000000003</v>
      </c>
      <c r="I13567" s="8">
        <f t="shared" si="423"/>
        <v>21.200000000000003</v>
      </c>
      <c r="J13567" s="42">
        <f>VLOOKUP(B13567,Invoices!A:I,9,TRUE)</f>
        <v>2022</v>
      </c>
    </row>
    <row r="13568" spans="1:10" x14ac:dyDescent="0.15">
      <c r="A13568" t="s">
        <v>16928</v>
      </c>
      <c r="B13568" t="s">
        <v>2783</v>
      </c>
      <c r="C13568" t="s">
        <v>105</v>
      </c>
      <c r="D13568" t="s">
        <v>81</v>
      </c>
      <c r="E13568">
        <v>1</v>
      </c>
      <c r="F13568" s="8">
        <f>VLOOKUP(C13568,Products!$A$2:$E$20,5,TRUE)</f>
        <v>8.9499999999999993</v>
      </c>
      <c r="G13568" s="8">
        <f t="shared" si="422"/>
        <v>8.9499999999999993</v>
      </c>
      <c r="H13568" s="8">
        <f>VLOOKUP(C13568,Products!$A$2:$F$20,6,TRUE)</f>
        <v>3.1999999999999993</v>
      </c>
      <c r="I13568" s="8">
        <f t="shared" si="423"/>
        <v>3.1999999999999993</v>
      </c>
      <c r="J13568" s="42">
        <f>VLOOKUP(B13568,Invoices!A:I,9,TRUE)</f>
        <v>2022</v>
      </c>
    </row>
    <row r="13569" spans="1:10" x14ac:dyDescent="0.15">
      <c r="A13569" t="s">
        <v>16929</v>
      </c>
      <c r="B13569" t="s">
        <v>2783</v>
      </c>
      <c r="C13569" t="s">
        <v>96</v>
      </c>
      <c r="D13569" t="s">
        <v>75</v>
      </c>
      <c r="E13569">
        <v>2</v>
      </c>
      <c r="F13569" s="8">
        <f>VLOOKUP(C13569,Products!$A$2:$E$20,5,TRUE)</f>
        <v>79.95</v>
      </c>
      <c r="G13569" s="8">
        <f t="shared" si="422"/>
        <v>159.9</v>
      </c>
      <c r="H13569" s="8">
        <f>VLOOKUP(C13569,Products!$A$2:$F$20,6,TRUE)</f>
        <v>27.950000000000003</v>
      </c>
      <c r="I13569" s="8">
        <f t="shared" si="423"/>
        <v>55.900000000000006</v>
      </c>
      <c r="J13569" s="42">
        <f>VLOOKUP(B13569,Invoices!A:I,9,TRUE)</f>
        <v>2022</v>
      </c>
    </row>
    <row r="13570" spans="1:10" x14ac:dyDescent="0.15">
      <c r="A13570" t="s">
        <v>16930</v>
      </c>
      <c r="B13570" t="s">
        <v>2783</v>
      </c>
      <c r="C13570" t="s">
        <v>100</v>
      </c>
      <c r="D13570" t="s">
        <v>78</v>
      </c>
      <c r="E13570">
        <v>1</v>
      </c>
      <c r="F13570" s="8">
        <f>VLOOKUP(C13570,Products!$A$2:$E$20,5,TRUE)</f>
        <v>49.95</v>
      </c>
      <c r="G13570" s="8">
        <f t="shared" si="422"/>
        <v>49.95</v>
      </c>
      <c r="H13570" s="8">
        <f>VLOOKUP(C13570,Products!$A$2:$F$20,6,TRUE)</f>
        <v>19.950000000000003</v>
      </c>
      <c r="I13570" s="8">
        <f t="shared" si="423"/>
        <v>19.950000000000003</v>
      </c>
      <c r="J13570" s="42">
        <f>VLOOKUP(B13570,Invoices!A:I,9,TRUE)</f>
        <v>2022</v>
      </c>
    </row>
    <row r="13571" spans="1:10" x14ac:dyDescent="0.15">
      <c r="A13571" t="s">
        <v>16931</v>
      </c>
      <c r="B13571" t="s">
        <v>2783</v>
      </c>
      <c r="C13571" t="s">
        <v>87</v>
      </c>
      <c r="D13571" t="s">
        <v>68</v>
      </c>
      <c r="E13571">
        <v>1</v>
      </c>
      <c r="F13571" s="8">
        <f>VLOOKUP(C13571,Products!$A$2:$E$20,5,TRUE)</f>
        <v>19.95</v>
      </c>
      <c r="G13571" s="8">
        <f t="shared" ref="G13571:G13634" si="424">F13571*E13571</f>
        <v>19.95</v>
      </c>
      <c r="H13571" s="8">
        <f>VLOOKUP(C13571,Products!$A$2:$F$20,6,TRUE)</f>
        <v>7.4499999999999993</v>
      </c>
      <c r="I13571" s="8">
        <f t="shared" ref="I13571:I13634" si="425">H13571*E13571</f>
        <v>7.4499999999999993</v>
      </c>
      <c r="J13571" s="42">
        <f>VLOOKUP(B13571,Invoices!A:I,9,TRUE)</f>
        <v>2022</v>
      </c>
    </row>
    <row r="13572" spans="1:10" x14ac:dyDescent="0.15">
      <c r="A13572" t="s">
        <v>16932</v>
      </c>
      <c r="B13572" t="s">
        <v>2783</v>
      </c>
      <c r="C13572" t="s">
        <v>93</v>
      </c>
      <c r="D13572" t="s">
        <v>76</v>
      </c>
      <c r="E13572">
        <v>12</v>
      </c>
      <c r="F13572" s="8">
        <f>VLOOKUP(C13572,Products!$A$2:$E$20,5,TRUE)</f>
        <v>9.9499999999999993</v>
      </c>
      <c r="G13572" s="8">
        <f t="shared" si="424"/>
        <v>119.39999999999999</v>
      </c>
      <c r="H13572" s="8">
        <f>VLOOKUP(C13572,Products!$A$2:$F$20,6,TRUE)</f>
        <v>1.9499999999999993</v>
      </c>
      <c r="I13572" s="8">
        <f t="shared" si="425"/>
        <v>23.399999999999991</v>
      </c>
      <c r="J13572" s="42">
        <f>VLOOKUP(B13572,Invoices!A:I,9,TRUE)</f>
        <v>2022</v>
      </c>
    </row>
    <row r="13573" spans="1:10" x14ac:dyDescent="0.15">
      <c r="A13573" t="s">
        <v>16933</v>
      </c>
      <c r="B13573" t="s">
        <v>2783</v>
      </c>
      <c r="C13573" t="s">
        <v>102</v>
      </c>
      <c r="D13573" t="s">
        <v>83</v>
      </c>
      <c r="E13573">
        <v>1</v>
      </c>
      <c r="F13573" s="8">
        <f>VLOOKUP(C13573,Products!$A$2:$E$20,5,TRUE)</f>
        <v>29.95</v>
      </c>
      <c r="G13573" s="8">
        <f t="shared" si="424"/>
        <v>29.95</v>
      </c>
      <c r="H13573" s="8">
        <f>VLOOKUP(C13573,Products!$A$2:$F$20,6,TRUE)</f>
        <v>15</v>
      </c>
      <c r="I13573" s="8">
        <f t="shared" si="425"/>
        <v>15</v>
      </c>
      <c r="J13573" s="42">
        <f>VLOOKUP(B13573,Invoices!A:I,9,TRUE)</f>
        <v>2022</v>
      </c>
    </row>
    <row r="13574" spans="1:10" x14ac:dyDescent="0.15">
      <c r="A13574" t="s">
        <v>16934</v>
      </c>
      <c r="B13574" t="s">
        <v>2783</v>
      </c>
      <c r="C13574" t="s">
        <v>88</v>
      </c>
      <c r="D13574" t="s">
        <v>85</v>
      </c>
      <c r="E13574">
        <v>50</v>
      </c>
      <c r="F13574" s="8">
        <f>VLOOKUP(C13574,Products!$A$2:$E$20,5,TRUE)</f>
        <v>8.9499999999999993</v>
      </c>
      <c r="G13574" s="8">
        <f t="shared" si="424"/>
        <v>447.49999999999994</v>
      </c>
      <c r="H13574" s="8">
        <f>VLOOKUP(C13574,Products!$A$2:$F$20,6,TRUE)</f>
        <v>5.6999999999999993</v>
      </c>
      <c r="I13574" s="8">
        <f t="shared" si="425"/>
        <v>284.99999999999994</v>
      </c>
      <c r="J13574" s="42">
        <f>VLOOKUP(B13574,Invoices!A:I,9,TRUE)</f>
        <v>2022</v>
      </c>
    </row>
    <row r="13575" spans="1:10" x14ac:dyDescent="0.15">
      <c r="A13575" t="s">
        <v>16935</v>
      </c>
      <c r="B13575" t="s">
        <v>2783</v>
      </c>
      <c r="C13575" t="s">
        <v>103</v>
      </c>
      <c r="D13575" t="s">
        <v>77</v>
      </c>
      <c r="E13575">
        <v>10</v>
      </c>
      <c r="F13575" s="8">
        <f>VLOOKUP(C13575,Products!$A$2:$E$20,5,TRUE)</f>
        <v>8.9499999999999993</v>
      </c>
      <c r="G13575" s="8">
        <f t="shared" si="424"/>
        <v>89.5</v>
      </c>
      <c r="H13575" s="8">
        <f>VLOOKUP(C13575,Products!$A$2:$F$20,6,TRUE)</f>
        <v>3.1999999999999993</v>
      </c>
      <c r="I13575" s="8">
        <f t="shared" si="425"/>
        <v>31.999999999999993</v>
      </c>
      <c r="J13575" s="42">
        <f>VLOOKUP(B13575,Invoices!A:I,9,TRUE)</f>
        <v>2022</v>
      </c>
    </row>
    <row r="13576" spans="1:10" x14ac:dyDescent="0.15">
      <c r="A13576" t="s">
        <v>16936</v>
      </c>
      <c r="B13576" t="s">
        <v>2783</v>
      </c>
      <c r="C13576" t="s">
        <v>99</v>
      </c>
      <c r="D13576" t="s">
        <v>84</v>
      </c>
      <c r="E13576">
        <v>1</v>
      </c>
      <c r="F13576" s="8">
        <f>VLOOKUP(C13576,Products!$A$2:$E$20,5,TRUE)</f>
        <v>3.5</v>
      </c>
      <c r="G13576" s="8">
        <f t="shared" si="424"/>
        <v>3.5</v>
      </c>
      <c r="H13576" s="8">
        <f>VLOOKUP(C13576,Products!$A$2:$F$20,6,TRUE)</f>
        <v>0.54999999999999982</v>
      </c>
      <c r="I13576" s="8">
        <f t="shared" si="425"/>
        <v>0.54999999999999982</v>
      </c>
      <c r="J13576" s="42">
        <f>VLOOKUP(B13576,Invoices!A:I,9,TRUE)</f>
        <v>2022</v>
      </c>
    </row>
    <row r="13577" spans="1:10" x14ac:dyDescent="0.15">
      <c r="A13577" t="s">
        <v>16937</v>
      </c>
      <c r="B13577" t="s">
        <v>2784</v>
      </c>
      <c r="C13577" t="s">
        <v>105</v>
      </c>
      <c r="D13577" t="s">
        <v>81</v>
      </c>
      <c r="E13577">
        <v>50</v>
      </c>
      <c r="F13577" s="8">
        <f>VLOOKUP(C13577,Products!$A$2:$E$20,5,TRUE)</f>
        <v>8.9499999999999993</v>
      </c>
      <c r="G13577" s="8">
        <f t="shared" si="424"/>
        <v>447.49999999999994</v>
      </c>
      <c r="H13577" s="8">
        <f>VLOOKUP(C13577,Products!$A$2:$F$20,6,TRUE)</f>
        <v>3.1999999999999993</v>
      </c>
      <c r="I13577" s="8">
        <f t="shared" si="425"/>
        <v>159.99999999999997</v>
      </c>
      <c r="J13577" s="42">
        <f>VLOOKUP(B13577,Invoices!A:I,9,TRUE)</f>
        <v>2022</v>
      </c>
    </row>
    <row r="13578" spans="1:10" x14ac:dyDescent="0.15">
      <c r="A13578" t="s">
        <v>16938</v>
      </c>
      <c r="B13578" t="s">
        <v>2784</v>
      </c>
      <c r="C13578" t="s">
        <v>92</v>
      </c>
      <c r="D13578" t="s">
        <v>82</v>
      </c>
      <c r="E13578">
        <v>10</v>
      </c>
      <c r="F13578" s="8">
        <f>VLOOKUP(C13578,Products!$A$2:$E$20,5,TRUE)</f>
        <v>19.95</v>
      </c>
      <c r="G13578" s="8">
        <f t="shared" si="424"/>
        <v>199.5</v>
      </c>
      <c r="H13578" s="8">
        <f>VLOOKUP(C13578,Products!$A$2:$F$20,6,TRUE)</f>
        <v>7.4499999999999993</v>
      </c>
      <c r="I13578" s="8">
        <f t="shared" si="425"/>
        <v>74.5</v>
      </c>
      <c r="J13578" s="42">
        <f>VLOOKUP(B13578,Invoices!A:I,9,TRUE)</f>
        <v>2022</v>
      </c>
    </row>
    <row r="13579" spans="1:10" x14ac:dyDescent="0.15">
      <c r="A13579" t="s">
        <v>16939</v>
      </c>
      <c r="B13579" t="s">
        <v>2784</v>
      </c>
      <c r="C13579" t="s">
        <v>91</v>
      </c>
      <c r="D13579" t="s">
        <v>70</v>
      </c>
      <c r="E13579">
        <v>4</v>
      </c>
      <c r="F13579" s="8">
        <f>VLOOKUP(C13579,Products!$A$2:$E$20,5,TRUE)</f>
        <v>49.95</v>
      </c>
      <c r="G13579" s="8">
        <f t="shared" si="424"/>
        <v>199.8</v>
      </c>
      <c r="H13579" s="8">
        <f>VLOOKUP(C13579,Products!$A$2:$F$20,6,TRUE)</f>
        <v>21.200000000000003</v>
      </c>
      <c r="I13579" s="8">
        <f t="shared" si="425"/>
        <v>84.800000000000011</v>
      </c>
      <c r="J13579" s="42">
        <f>VLOOKUP(B13579,Invoices!A:I,9,TRUE)</f>
        <v>2022</v>
      </c>
    </row>
    <row r="13580" spans="1:10" x14ac:dyDescent="0.15">
      <c r="A13580" t="s">
        <v>16940</v>
      </c>
      <c r="B13580" t="s">
        <v>2784</v>
      </c>
      <c r="C13580" t="s">
        <v>101</v>
      </c>
      <c r="D13580" t="s">
        <v>69</v>
      </c>
      <c r="E13580">
        <v>12</v>
      </c>
      <c r="F13580" s="8">
        <f>VLOOKUP(C13580,Products!$A$2:$E$20,5,TRUE)</f>
        <v>129.94999999999999</v>
      </c>
      <c r="G13580" s="8">
        <f t="shared" si="424"/>
        <v>1559.3999999999999</v>
      </c>
      <c r="H13580" s="8">
        <f>VLOOKUP(C13580,Products!$A$2:$F$20,6,TRUE)</f>
        <v>40.449999999999989</v>
      </c>
      <c r="I13580" s="8">
        <f t="shared" si="425"/>
        <v>485.39999999999986</v>
      </c>
      <c r="J13580" s="42">
        <f>VLOOKUP(B13580,Invoices!A:I,9,TRUE)</f>
        <v>2022</v>
      </c>
    </row>
    <row r="13581" spans="1:10" x14ac:dyDescent="0.15">
      <c r="A13581" t="s">
        <v>16941</v>
      </c>
      <c r="B13581" t="s">
        <v>2784</v>
      </c>
      <c r="C13581" t="s">
        <v>104</v>
      </c>
      <c r="D13581" t="s">
        <v>71</v>
      </c>
      <c r="E13581">
        <v>7</v>
      </c>
      <c r="F13581" s="8">
        <f>VLOOKUP(C13581,Products!$A$2:$E$20,5,TRUE)</f>
        <v>2.95</v>
      </c>
      <c r="G13581" s="8">
        <f t="shared" si="424"/>
        <v>20.650000000000002</v>
      </c>
      <c r="H13581" s="8">
        <f>VLOOKUP(C13581,Products!$A$2:$F$20,6,TRUE)</f>
        <v>1.1500000000000001</v>
      </c>
      <c r="I13581" s="8">
        <f t="shared" si="425"/>
        <v>8.0500000000000007</v>
      </c>
      <c r="J13581" s="42">
        <f>VLOOKUP(B13581,Invoices!A:I,9,TRUE)</f>
        <v>2022</v>
      </c>
    </row>
    <row r="13582" spans="1:10" x14ac:dyDescent="0.15">
      <c r="A13582" t="s">
        <v>16942</v>
      </c>
      <c r="B13582" t="s">
        <v>2784</v>
      </c>
      <c r="C13582" t="s">
        <v>93</v>
      </c>
      <c r="D13582" t="s">
        <v>76</v>
      </c>
      <c r="E13582">
        <v>6</v>
      </c>
      <c r="F13582" s="8">
        <f>VLOOKUP(C13582,Products!$A$2:$E$20,5,TRUE)</f>
        <v>9.9499999999999993</v>
      </c>
      <c r="G13582" s="8">
        <f t="shared" si="424"/>
        <v>59.699999999999996</v>
      </c>
      <c r="H13582" s="8">
        <f>VLOOKUP(C13582,Products!$A$2:$F$20,6,TRUE)</f>
        <v>1.9499999999999993</v>
      </c>
      <c r="I13582" s="8">
        <f t="shared" si="425"/>
        <v>11.699999999999996</v>
      </c>
      <c r="J13582" s="42">
        <f>VLOOKUP(B13582,Invoices!A:I,9,TRUE)</f>
        <v>2022</v>
      </c>
    </row>
    <row r="13583" spans="1:10" x14ac:dyDescent="0.15">
      <c r="A13583" t="s">
        <v>16943</v>
      </c>
      <c r="B13583" t="s">
        <v>2785</v>
      </c>
      <c r="C13583" t="s">
        <v>104</v>
      </c>
      <c r="D13583" t="s">
        <v>71</v>
      </c>
      <c r="E13583">
        <v>2</v>
      </c>
      <c r="F13583" s="8">
        <f>VLOOKUP(C13583,Products!$A$2:$E$20,5,TRUE)</f>
        <v>2.95</v>
      </c>
      <c r="G13583" s="8">
        <f t="shared" si="424"/>
        <v>5.9</v>
      </c>
      <c r="H13583" s="8">
        <f>VLOOKUP(C13583,Products!$A$2:$F$20,6,TRUE)</f>
        <v>1.1500000000000001</v>
      </c>
      <c r="I13583" s="8">
        <f t="shared" si="425"/>
        <v>2.3000000000000003</v>
      </c>
      <c r="J13583" s="42">
        <f>VLOOKUP(B13583,Invoices!A:I,9,TRUE)</f>
        <v>2022</v>
      </c>
    </row>
    <row r="13584" spans="1:10" x14ac:dyDescent="0.15">
      <c r="A13584" t="s">
        <v>16944</v>
      </c>
      <c r="B13584" t="s">
        <v>2785</v>
      </c>
      <c r="C13584" t="s">
        <v>90</v>
      </c>
      <c r="D13584" t="s">
        <v>72</v>
      </c>
      <c r="E13584">
        <v>1</v>
      </c>
      <c r="F13584" s="8">
        <f>VLOOKUP(C13584,Products!$A$2:$E$20,5,TRUE)</f>
        <v>8.9499999999999993</v>
      </c>
      <c r="G13584" s="8">
        <f t="shared" si="424"/>
        <v>8.9499999999999993</v>
      </c>
      <c r="H13584" s="8">
        <f>VLOOKUP(C13584,Products!$A$2:$F$20,6,TRUE)</f>
        <v>5.6999999999999993</v>
      </c>
      <c r="I13584" s="8">
        <f t="shared" si="425"/>
        <v>5.6999999999999993</v>
      </c>
      <c r="J13584" s="42">
        <f>VLOOKUP(B13584,Invoices!A:I,9,TRUE)</f>
        <v>2022</v>
      </c>
    </row>
    <row r="13585" spans="1:10" x14ac:dyDescent="0.15">
      <c r="A13585" t="s">
        <v>16945</v>
      </c>
      <c r="B13585" t="s">
        <v>2785</v>
      </c>
      <c r="C13585" t="s">
        <v>94</v>
      </c>
      <c r="D13585" t="s">
        <v>86</v>
      </c>
      <c r="E13585">
        <v>4</v>
      </c>
      <c r="F13585" s="8">
        <f>VLOOKUP(C13585,Products!$A$2:$E$20,5,TRUE)</f>
        <v>3.5</v>
      </c>
      <c r="G13585" s="8">
        <f t="shared" si="424"/>
        <v>14</v>
      </c>
      <c r="H13585" s="8">
        <f>VLOOKUP(C13585,Products!$A$2:$F$20,6,TRUE)</f>
        <v>0.54999999999999982</v>
      </c>
      <c r="I13585" s="8">
        <f t="shared" si="425"/>
        <v>2.1999999999999993</v>
      </c>
      <c r="J13585" s="42">
        <f>VLOOKUP(B13585,Invoices!A:I,9,TRUE)</f>
        <v>2022</v>
      </c>
    </row>
    <row r="13586" spans="1:10" x14ac:dyDescent="0.15">
      <c r="A13586" t="s">
        <v>16946</v>
      </c>
      <c r="B13586" t="s">
        <v>2785</v>
      </c>
      <c r="C13586" t="s">
        <v>89</v>
      </c>
      <c r="D13586" t="s">
        <v>80</v>
      </c>
      <c r="E13586">
        <v>1</v>
      </c>
      <c r="F13586" s="8">
        <f>VLOOKUP(C13586,Products!$A$2:$E$20,5,TRUE)</f>
        <v>15.95</v>
      </c>
      <c r="G13586" s="8">
        <f t="shared" si="424"/>
        <v>15.95</v>
      </c>
      <c r="H13586" s="8">
        <f>VLOOKUP(C13586,Products!$A$2:$F$20,6,TRUE)</f>
        <v>6</v>
      </c>
      <c r="I13586" s="8">
        <f t="shared" si="425"/>
        <v>6</v>
      </c>
      <c r="J13586" s="42">
        <f>VLOOKUP(B13586,Invoices!A:I,9,TRUE)</f>
        <v>2022</v>
      </c>
    </row>
    <row r="13587" spans="1:10" x14ac:dyDescent="0.15">
      <c r="A13587" t="s">
        <v>16947</v>
      </c>
      <c r="B13587" t="s">
        <v>2785</v>
      </c>
      <c r="C13587" t="s">
        <v>98</v>
      </c>
      <c r="D13587" t="s">
        <v>79</v>
      </c>
      <c r="E13587">
        <v>3</v>
      </c>
      <c r="F13587" s="8">
        <f>VLOOKUP(C13587,Products!$A$2:$E$20,5,TRUE)</f>
        <v>14.95</v>
      </c>
      <c r="G13587" s="8">
        <f t="shared" si="424"/>
        <v>44.849999999999994</v>
      </c>
      <c r="H13587" s="8">
        <f>VLOOKUP(C13587,Products!$A$2:$F$20,6,TRUE)</f>
        <v>3.0499999999999989</v>
      </c>
      <c r="I13587" s="8">
        <f t="shared" si="425"/>
        <v>9.1499999999999968</v>
      </c>
      <c r="J13587" s="42">
        <f>VLOOKUP(B13587,Invoices!A:I,9,TRUE)</f>
        <v>2022</v>
      </c>
    </row>
    <row r="13588" spans="1:10" x14ac:dyDescent="0.15">
      <c r="A13588" t="s">
        <v>16948</v>
      </c>
      <c r="B13588" t="s">
        <v>2786</v>
      </c>
      <c r="C13588" t="s">
        <v>101</v>
      </c>
      <c r="D13588" t="s">
        <v>69</v>
      </c>
      <c r="E13588">
        <v>30</v>
      </c>
      <c r="F13588" s="8">
        <f>VLOOKUP(C13588,Products!$A$2:$E$20,5,TRUE)</f>
        <v>129.94999999999999</v>
      </c>
      <c r="G13588" s="8">
        <f t="shared" si="424"/>
        <v>3898.4999999999995</v>
      </c>
      <c r="H13588" s="8">
        <f>VLOOKUP(C13588,Products!$A$2:$F$20,6,TRUE)</f>
        <v>40.449999999999989</v>
      </c>
      <c r="I13588" s="8">
        <f t="shared" si="425"/>
        <v>1213.4999999999995</v>
      </c>
      <c r="J13588" s="42">
        <f>VLOOKUP(B13588,Invoices!A:I,9,TRUE)</f>
        <v>2022</v>
      </c>
    </row>
    <row r="13589" spans="1:10" x14ac:dyDescent="0.15">
      <c r="A13589" t="s">
        <v>16949</v>
      </c>
      <c r="B13589" t="s">
        <v>2786</v>
      </c>
      <c r="C13589" t="s">
        <v>96</v>
      </c>
      <c r="D13589" t="s">
        <v>75</v>
      </c>
      <c r="E13589">
        <v>1</v>
      </c>
      <c r="F13589" s="8">
        <f>VLOOKUP(C13589,Products!$A$2:$E$20,5,TRUE)</f>
        <v>79.95</v>
      </c>
      <c r="G13589" s="8">
        <f t="shared" si="424"/>
        <v>79.95</v>
      </c>
      <c r="H13589" s="8">
        <f>VLOOKUP(C13589,Products!$A$2:$F$20,6,TRUE)</f>
        <v>27.950000000000003</v>
      </c>
      <c r="I13589" s="8">
        <f t="shared" si="425"/>
        <v>27.950000000000003</v>
      </c>
      <c r="J13589" s="42">
        <f>VLOOKUP(B13589,Invoices!A:I,9,TRUE)</f>
        <v>2022</v>
      </c>
    </row>
    <row r="13590" spans="1:10" x14ac:dyDescent="0.15">
      <c r="A13590" t="s">
        <v>16950</v>
      </c>
      <c r="B13590" t="s">
        <v>2786</v>
      </c>
      <c r="C13590" t="s">
        <v>104</v>
      </c>
      <c r="D13590" t="s">
        <v>71</v>
      </c>
      <c r="E13590">
        <v>8</v>
      </c>
      <c r="F13590" s="8">
        <f>VLOOKUP(C13590,Products!$A$2:$E$20,5,TRUE)</f>
        <v>2.95</v>
      </c>
      <c r="G13590" s="8">
        <f t="shared" si="424"/>
        <v>23.6</v>
      </c>
      <c r="H13590" s="8">
        <f>VLOOKUP(C13590,Products!$A$2:$F$20,6,TRUE)</f>
        <v>1.1500000000000001</v>
      </c>
      <c r="I13590" s="8">
        <f t="shared" si="425"/>
        <v>9.2000000000000011</v>
      </c>
      <c r="J13590" s="42">
        <f>VLOOKUP(B13590,Invoices!A:I,9,TRUE)</f>
        <v>2022</v>
      </c>
    </row>
    <row r="13591" spans="1:10" x14ac:dyDescent="0.15">
      <c r="A13591" t="s">
        <v>16951</v>
      </c>
      <c r="B13591" t="s">
        <v>2787</v>
      </c>
      <c r="C13591" t="s">
        <v>90</v>
      </c>
      <c r="D13591" t="s">
        <v>72</v>
      </c>
      <c r="E13591">
        <v>1</v>
      </c>
      <c r="F13591" s="8">
        <f>VLOOKUP(C13591,Products!$A$2:$E$20,5,TRUE)</f>
        <v>8.9499999999999993</v>
      </c>
      <c r="G13591" s="8">
        <f t="shared" si="424"/>
        <v>8.9499999999999993</v>
      </c>
      <c r="H13591" s="8">
        <f>VLOOKUP(C13591,Products!$A$2:$F$20,6,TRUE)</f>
        <v>5.6999999999999993</v>
      </c>
      <c r="I13591" s="8">
        <f t="shared" si="425"/>
        <v>5.6999999999999993</v>
      </c>
      <c r="J13591" s="42">
        <f>VLOOKUP(B13591,Invoices!A:I,9,TRUE)</f>
        <v>2022</v>
      </c>
    </row>
    <row r="13592" spans="1:10" x14ac:dyDescent="0.15">
      <c r="A13592" t="s">
        <v>16952</v>
      </c>
      <c r="B13592" t="s">
        <v>2788</v>
      </c>
      <c r="C13592" t="s">
        <v>103</v>
      </c>
      <c r="D13592" t="s">
        <v>77</v>
      </c>
      <c r="E13592">
        <v>3</v>
      </c>
      <c r="F13592" s="8">
        <f>VLOOKUP(C13592,Products!$A$2:$E$20,5,TRUE)</f>
        <v>8.9499999999999993</v>
      </c>
      <c r="G13592" s="8">
        <f t="shared" si="424"/>
        <v>26.849999999999998</v>
      </c>
      <c r="H13592" s="8">
        <f>VLOOKUP(C13592,Products!$A$2:$F$20,6,TRUE)</f>
        <v>3.1999999999999993</v>
      </c>
      <c r="I13592" s="8">
        <f t="shared" si="425"/>
        <v>9.5999999999999979</v>
      </c>
      <c r="J13592" s="42">
        <f>VLOOKUP(B13592,Invoices!A:I,9,TRUE)</f>
        <v>2022</v>
      </c>
    </row>
    <row r="13593" spans="1:10" x14ac:dyDescent="0.15">
      <c r="A13593" t="s">
        <v>16953</v>
      </c>
      <c r="B13593" t="s">
        <v>2788</v>
      </c>
      <c r="C13593" t="s">
        <v>100</v>
      </c>
      <c r="D13593" t="s">
        <v>78</v>
      </c>
      <c r="E13593">
        <v>1</v>
      </c>
      <c r="F13593" s="8">
        <f>VLOOKUP(C13593,Products!$A$2:$E$20,5,TRUE)</f>
        <v>49.95</v>
      </c>
      <c r="G13593" s="8">
        <f t="shared" si="424"/>
        <v>49.95</v>
      </c>
      <c r="H13593" s="8">
        <f>VLOOKUP(C13593,Products!$A$2:$F$20,6,TRUE)</f>
        <v>19.950000000000003</v>
      </c>
      <c r="I13593" s="8">
        <f t="shared" si="425"/>
        <v>19.950000000000003</v>
      </c>
      <c r="J13593" s="42">
        <f>VLOOKUP(B13593,Invoices!A:I,9,TRUE)</f>
        <v>2022</v>
      </c>
    </row>
    <row r="13594" spans="1:10" x14ac:dyDescent="0.15">
      <c r="A13594" t="s">
        <v>16954</v>
      </c>
      <c r="B13594" t="s">
        <v>2788</v>
      </c>
      <c r="C13594" t="s">
        <v>93</v>
      </c>
      <c r="D13594" t="s">
        <v>76</v>
      </c>
      <c r="E13594">
        <v>1</v>
      </c>
      <c r="F13594" s="8">
        <f>VLOOKUP(C13594,Products!$A$2:$E$20,5,TRUE)</f>
        <v>9.9499999999999993</v>
      </c>
      <c r="G13594" s="8">
        <f t="shared" si="424"/>
        <v>9.9499999999999993</v>
      </c>
      <c r="H13594" s="8">
        <f>VLOOKUP(C13594,Products!$A$2:$F$20,6,TRUE)</f>
        <v>1.9499999999999993</v>
      </c>
      <c r="I13594" s="8">
        <f t="shared" si="425"/>
        <v>1.9499999999999993</v>
      </c>
      <c r="J13594" s="42">
        <f>VLOOKUP(B13594,Invoices!A:I,9,TRUE)</f>
        <v>2022</v>
      </c>
    </row>
    <row r="13595" spans="1:10" x14ac:dyDescent="0.15">
      <c r="A13595" t="s">
        <v>16955</v>
      </c>
      <c r="B13595" t="s">
        <v>2789</v>
      </c>
      <c r="C13595" t="s">
        <v>90</v>
      </c>
      <c r="D13595" t="s">
        <v>72</v>
      </c>
      <c r="E13595">
        <v>1</v>
      </c>
      <c r="F13595" s="8">
        <f>VLOOKUP(C13595,Products!$A$2:$E$20,5,TRUE)</f>
        <v>8.9499999999999993</v>
      </c>
      <c r="G13595" s="8">
        <f t="shared" si="424"/>
        <v>8.9499999999999993</v>
      </c>
      <c r="H13595" s="8">
        <f>VLOOKUP(C13595,Products!$A$2:$F$20,6,TRUE)</f>
        <v>5.6999999999999993</v>
      </c>
      <c r="I13595" s="8">
        <f t="shared" si="425"/>
        <v>5.6999999999999993</v>
      </c>
      <c r="J13595" s="42">
        <f>VLOOKUP(B13595,Invoices!A:I,9,TRUE)</f>
        <v>2022</v>
      </c>
    </row>
    <row r="13596" spans="1:10" x14ac:dyDescent="0.15">
      <c r="A13596" t="s">
        <v>16956</v>
      </c>
      <c r="B13596" t="s">
        <v>2789</v>
      </c>
      <c r="C13596" t="s">
        <v>95</v>
      </c>
      <c r="D13596" t="s">
        <v>73</v>
      </c>
      <c r="E13596">
        <v>12</v>
      </c>
      <c r="F13596" s="8">
        <f>VLOOKUP(C13596,Products!$A$2:$E$20,5,TRUE)</f>
        <v>12.95</v>
      </c>
      <c r="G13596" s="8">
        <f t="shared" si="424"/>
        <v>155.39999999999998</v>
      </c>
      <c r="H13596" s="8">
        <f>VLOOKUP(C13596,Products!$A$2:$F$20,6,TRUE)</f>
        <v>4.1999999999999993</v>
      </c>
      <c r="I13596" s="8">
        <f t="shared" si="425"/>
        <v>50.399999999999991</v>
      </c>
      <c r="J13596" s="42">
        <f>VLOOKUP(B13596,Invoices!A:I,9,TRUE)</f>
        <v>2022</v>
      </c>
    </row>
    <row r="13597" spans="1:10" x14ac:dyDescent="0.15">
      <c r="A13597" t="s">
        <v>16957</v>
      </c>
      <c r="B13597" t="s">
        <v>2789</v>
      </c>
      <c r="C13597" t="s">
        <v>92</v>
      </c>
      <c r="D13597" t="s">
        <v>82</v>
      </c>
      <c r="E13597">
        <v>2</v>
      </c>
      <c r="F13597" s="8">
        <f>VLOOKUP(C13597,Products!$A$2:$E$20,5,TRUE)</f>
        <v>19.95</v>
      </c>
      <c r="G13597" s="8">
        <f t="shared" si="424"/>
        <v>39.9</v>
      </c>
      <c r="H13597" s="8">
        <f>VLOOKUP(C13597,Products!$A$2:$F$20,6,TRUE)</f>
        <v>7.4499999999999993</v>
      </c>
      <c r="I13597" s="8">
        <f t="shared" si="425"/>
        <v>14.899999999999999</v>
      </c>
      <c r="J13597" s="42">
        <f>VLOOKUP(B13597,Invoices!A:I,9,TRUE)</f>
        <v>2022</v>
      </c>
    </row>
    <row r="13598" spans="1:10" x14ac:dyDescent="0.15">
      <c r="A13598" t="s">
        <v>16958</v>
      </c>
      <c r="B13598" t="s">
        <v>2789</v>
      </c>
      <c r="C13598" t="s">
        <v>100</v>
      </c>
      <c r="D13598" t="s">
        <v>78</v>
      </c>
      <c r="E13598">
        <v>8</v>
      </c>
      <c r="F13598" s="8">
        <f>VLOOKUP(C13598,Products!$A$2:$E$20,5,TRUE)</f>
        <v>49.95</v>
      </c>
      <c r="G13598" s="8">
        <f t="shared" si="424"/>
        <v>399.6</v>
      </c>
      <c r="H13598" s="8">
        <f>VLOOKUP(C13598,Products!$A$2:$F$20,6,TRUE)</f>
        <v>19.950000000000003</v>
      </c>
      <c r="I13598" s="8">
        <f t="shared" si="425"/>
        <v>159.60000000000002</v>
      </c>
      <c r="J13598" s="42">
        <f>VLOOKUP(B13598,Invoices!A:I,9,TRUE)</f>
        <v>2022</v>
      </c>
    </row>
    <row r="13599" spans="1:10" x14ac:dyDescent="0.15">
      <c r="A13599" t="s">
        <v>16959</v>
      </c>
      <c r="B13599" t="s">
        <v>2789</v>
      </c>
      <c r="C13599" t="s">
        <v>96</v>
      </c>
      <c r="D13599" t="s">
        <v>75</v>
      </c>
      <c r="E13599">
        <v>4</v>
      </c>
      <c r="F13599" s="8">
        <f>VLOOKUP(C13599,Products!$A$2:$E$20,5,TRUE)</f>
        <v>79.95</v>
      </c>
      <c r="G13599" s="8">
        <f t="shared" si="424"/>
        <v>319.8</v>
      </c>
      <c r="H13599" s="8">
        <f>VLOOKUP(C13599,Products!$A$2:$F$20,6,TRUE)</f>
        <v>27.950000000000003</v>
      </c>
      <c r="I13599" s="8">
        <f t="shared" si="425"/>
        <v>111.80000000000001</v>
      </c>
      <c r="J13599" s="42">
        <f>VLOOKUP(B13599,Invoices!A:I,9,TRUE)</f>
        <v>2022</v>
      </c>
    </row>
    <row r="13600" spans="1:10" x14ac:dyDescent="0.15">
      <c r="A13600" t="s">
        <v>16960</v>
      </c>
      <c r="B13600" t="s">
        <v>2789</v>
      </c>
      <c r="C13600" t="s">
        <v>94</v>
      </c>
      <c r="D13600" t="s">
        <v>86</v>
      </c>
      <c r="E13600">
        <v>3</v>
      </c>
      <c r="F13600" s="8">
        <f>VLOOKUP(C13600,Products!$A$2:$E$20,5,TRUE)</f>
        <v>3.5</v>
      </c>
      <c r="G13600" s="8">
        <f t="shared" si="424"/>
        <v>10.5</v>
      </c>
      <c r="H13600" s="8">
        <f>VLOOKUP(C13600,Products!$A$2:$F$20,6,TRUE)</f>
        <v>0.54999999999999982</v>
      </c>
      <c r="I13600" s="8">
        <f t="shared" si="425"/>
        <v>1.6499999999999995</v>
      </c>
      <c r="J13600" s="42">
        <f>VLOOKUP(B13600,Invoices!A:I,9,TRUE)</f>
        <v>2022</v>
      </c>
    </row>
    <row r="13601" spans="1:10" x14ac:dyDescent="0.15">
      <c r="A13601" t="s">
        <v>16961</v>
      </c>
      <c r="B13601" t="s">
        <v>2789</v>
      </c>
      <c r="C13601" t="s">
        <v>87</v>
      </c>
      <c r="D13601" t="s">
        <v>68</v>
      </c>
      <c r="E13601">
        <v>3</v>
      </c>
      <c r="F13601" s="8">
        <f>VLOOKUP(C13601,Products!$A$2:$E$20,5,TRUE)</f>
        <v>19.95</v>
      </c>
      <c r="G13601" s="8">
        <f t="shared" si="424"/>
        <v>59.849999999999994</v>
      </c>
      <c r="H13601" s="8">
        <f>VLOOKUP(C13601,Products!$A$2:$F$20,6,TRUE)</f>
        <v>7.4499999999999993</v>
      </c>
      <c r="I13601" s="8">
        <f t="shared" si="425"/>
        <v>22.349999999999998</v>
      </c>
      <c r="J13601" s="42">
        <f>VLOOKUP(B13601,Invoices!A:I,9,TRUE)</f>
        <v>2022</v>
      </c>
    </row>
    <row r="13602" spans="1:10" x14ac:dyDescent="0.15">
      <c r="A13602" t="s">
        <v>16962</v>
      </c>
      <c r="B13602" t="s">
        <v>2789</v>
      </c>
      <c r="C13602" t="s">
        <v>89</v>
      </c>
      <c r="D13602" t="s">
        <v>80</v>
      </c>
      <c r="E13602">
        <v>9</v>
      </c>
      <c r="F13602" s="8">
        <f>VLOOKUP(C13602,Products!$A$2:$E$20,5,TRUE)</f>
        <v>15.95</v>
      </c>
      <c r="G13602" s="8">
        <f t="shared" si="424"/>
        <v>143.54999999999998</v>
      </c>
      <c r="H13602" s="8">
        <f>VLOOKUP(C13602,Products!$A$2:$F$20,6,TRUE)</f>
        <v>6</v>
      </c>
      <c r="I13602" s="8">
        <f t="shared" si="425"/>
        <v>54</v>
      </c>
      <c r="J13602" s="42">
        <f>VLOOKUP(B13602,Invoices!A:I,9,TRUE)</f>
        <v>2022</v>
      </c>
    </row>
    <row r="13603" spans="1:10" x14ac:dyDescent="0.15">
      <c r="A13603" t="s">
        <v>16963</v>
      </c>
      <c r="B13603" t="s">
        <v>2789</v>
      </c>
      <c r="C13603" t="s">
        <v>104</v>
      </c>
      <c r="D13603" t="s">
        <v>71</v>
      </c>
      <c r="E13603">
        <v>1</v>
      </c>
      <c r="F13603" s="8">
        <f>VLOOKUP(C13603,Products!$A$2:$E$20,5,TRUE)</f>
        <v>2.95</v>
      </c>
      <c r="G13603" s="8">
        <f t="shared" si="424"/>
        <v>2.95</v>
      </c>
      <c r="H13603" s="8">
        <f>VLOOKUP(C13603,Products!$A$2:$F$20,6,TRUE)</f>
        <v>1.1500000000000001</v>
      </c>
      <c r="I13603" s="8">
        <f t="shared" si="425"/>
        <v>1.1500000000000001</v>
      </c>
      <c r="J13603" s="42">
        <f>VLOOKUP(B13603,Invoices!A:I,9,TRUE)</f>
        <v>2022</v>
      </c>
    </row>
    <row r="13604" spans="1:10" x14ac:dyDescent="0.15">
      <c r="A13604" t="s">
        <v>16964</v>
      </c>
      <c r="B13604" t="s">
        <v>2789</v>
      </c>
      <c r="C13604" t="s">
        <v>105</v>
      </c>
      <c r="D13604" t="s">
        <v>81</v>
      </c>
      <c r="E13604">
        <v>5</v>
      </c>
      <c r="F13604" s="8">
        <f>VLOOKUP(C13604,Products!$A$2:$E$20,5,TRUE)</f>
        <v>8.9499999999999993</v>
      </c>
      <c r="G13604" s="8">
        <f t="shared" si="424"/>
        <v>44.75</v>
      </c>
      <c r="H13604" s="8">
        <f>VLOOKUP(C13604,Products!$A$2:$F$20,6,TRUE)</f>
        <v>3.1999999999999993</v>
      </c>
      <c r="I13604" s="8">
        <f t="shared" si="425"/>
        <v>15.999999999999996</v>
      </c>
      <c r="J13604" s="42">
        <f>VLOOKUP(B13604,Invoices!A:I,9,TRUE)</f>
        <v>2022</v>
      </c>
    </row>
    <row r="13605" spans="1:10" x14ac:dyDescent="0.15">
      <c r="A13605" t="s">
        <v>16965</v>
      </c>
      <c r="B13605" t="s">
        <v>2790</v>
      </c>
      <c r="C13605" t="s">
        <v>87</v>
      </c>
      <c r="D13605" t="s">
        <v>68</v>
      </c>
      <c r="E13605">
        <v>1</v>
      </c>
      <c r="F13605" s="8">
        <f>VLOOKUP(C13605,Products!$A$2:$E$20,5,TRUE)</f>
        <v>19.95</v>
      </c>
      <c r="G13605" s="8">
        <f t="shared" si="424"/>
        <v>19.95</v>
      </c>
      <c r="H13605" s="8">
        <f>VLOOKUP(C13605,Products!$A$2:$F$20,6,TRUE)</f>
        <v>7.4499999999999993</v>
      </c>
      <c r="I13605" s="8">
        <f t="shared" si="425"/>
        <v>7.4499999999999993</v>
      </c>
      <c r="J13605" s="42">
        <f>VLOOKUP(B13605,Invoices!A:I,9,TRUE)</f>
        <v>2022</v>
      </c>
    </row>
    <row r="13606" spans="1:10" x14ac:dyDescent="0.15">
      <c r="A13606" t="s">
        <v>16966</v>
      </c>
      <c r="B13606" t="s">
        <v>2790</v>
      </c>
      <c r="C13606" t="s">
        <v>105</v>
      </c>
      <c r="D13606" t="s">
        <v>81</v>
      </c>
      <c r="E13606">
        <v>2</v>
      </c>
      <c r="F13606" s="8">
        <f>VLOOKUP(C13606,Products!$A$2:$E$20,5,TRUE)</f>
        <v>8.9499999999999993</v>
      </c>
      <c r="G13606" s="8">
        <f t="shared" si="424"/>
        <v>17.899999999999999</v>
      </c>
      <c r="H13606" s="8">
        <f>VLOOKUP(C13606,Products!$A$2:$F$20,6,TRUE)</f>
        <v>3.1999999999999993</v>
      </c>
      <c r="I13606" s="8">
        <f t="shared" si="425"/>
        <v>6.3999999999999986</v>
      </c>
      <c r="J13606" s="42">
        <f>VLOOKUP(B13606,Invoices!A:I,9,TRUE)</f>
        <v>2022</v>
      </c>
    </row>
    <row r="13607" spans="1:10" x14ac:dyDescent="0.15">
      <c r="A13607" t="s">
        <v>16967</v>
      </c>
      <c r="B13607" t="s">
        <v>2790</v>
      </c>
      <c r="C13607" t="s">
        <v>100</v>
      </c>
      <c r="D13607" t="s">
        <v>78</v>
      </c>
      <c r="E13607">
        <v>4</v>
      </c>
      <c r="F13607" s="8">
        <f>VLOOKUP(C13607,Products!$A$2:$E$20,5,TRUE)</f>
        <v>49.95</v>
      </c>
      <c r="G13607" s="8">
        <f t="shared" si="424"/>
        <v>199.8</v>
      </c>
      <c r="H13607" s="8">
        <f>VLOOKUP(C13607,Products!$A$2:$F$20,6,TRUE)</f>
        <v>19.950000000000003</v>
      </c>
      <c r="I13607" s="8">
        <f t="shared" si="425"/>
        <v>79.800000000000011</v>
      </c>
      <c r="J13607" s="42">
        <f>VLOOKUP(B13607,Invoices!A:I,9,TRUE)</f>
        <v>2022</v>
      </c>
    </row>
    <row r="13608" spans="1:10" x14ac:dyDescent="0.15">
      <c r="A13608" t="s">
        <v>16968</v>
      </c>
      <c r="B13608" t="s">
        <v>2790</v>
      </c>
      <c r="C13608" t="s">
        <v>93</v>
      </c>
      <c r="D13608" t="s">
        <v>76</v>
      </c>
      <c r="E13608">
        <v>10</v>
      </c>
      <c r="F13608" s="8">
        <f>VLOOKUP(C13608,Products!$A$2:$E$20,5,TRUE)</f>
        <v>9.9499999999999993</v>
      </c>
      <c r="G13608" s="8">
        <f t="shared" si="424"/>
        <v>99.5</v>
      </c>
      <c r="H13608" s="8">
        <f>VLOOKUP(C13608,Products!$A$2:$F$20,6,TRUE)</f>
        <v>1.9499999999999993</v>
      </c>
      <c r="I13608" s="8">
        <f t="shared" si="425"/>
        <v>19.499999999999993</v>
      </c>
      <c r="J13608" s="42">
        <f>VLOOKUP(B13608,Invoices!A:I,9,TRUE)</f>
        <v>2022</v>
      </c>
    </row>
    <row r="13609" spans="1:10" x14ac:dyDescent="0.15">
      <c r="A13609" t="s">
        <v>16969</v>
      </c>
      <c r="B13609" t="s">
        <v>2790</v>
      </c>
      <c r="C13609" t="s">
        <v>90</v>
      </c>
      <c r="D13609" t="s">
        <v>72</v>
      </c>
      <c r="E13609">
        <v>1</v>
      </c>
      <c r="F13609" s="8">
        <f>VLOOKUP(C13609,Products!$A$2:$E$20,5,TRUE)</f>
        <v>8.9499999999999993</v>
      </c>
      <c r="G13609" s="8">
        <f t="shared" si="424"/>
        <v>8.9499999999999993</v>
      </c>
      <c r="H13609" s="8">
        <f>VLOOKUP(C13609,Products!$A$2:$F$20,6,TRUE)</f>
        <v>5.6999999999999993</v>
      </c>
      <c r="I13609" s="8">
        <f t="shared" si="425"/>
        <v>5.6999999999999993</v>
      </c>
      <c r="J13609" s="42">
        <f>VLOOKUP(B13609,Invoices!A:I,9,TRUE)</f>
        <v>2022</v>
      </c>
    </row>
    <row r="13610" spans="1:10" x14ac:dyDescent="0.15">
      <c r="A13610" t="s">
        <v>16970</v>
      </c>
      <c r="B13610" t="s">
        <v>2790</v>
      </c>
      <c r="C13610" t="s">
        <v>104</v>
      </c>
      <c r="D13610" t="s">
        <v>71</v>
      </c>
      <c r="E13610">
        <v>50</v>
      </c>
      <c r="F13610" s="8">
        <f>VLOOKUP(C13610,Products!$A$2:$E$20,5,TRUE)</f>
        <v>2.95</v>
      </c>
      <c r="G13610" s="8">
        <f t="shared" si="424"/>
        <v>147.5</v>
      </c>
      <c r="H13610" s="8">
        <f>VLOOKUP(C13610,Products!$A$2:$F$20,6,TRUE)</f>
        <v>1.1500000000000001</v>
      </c>
      <c r="I13610" s="8">
        <f t="shared" si="425"/>
        <v>57.500000000000007</v>
      </c>
      <c r="J13610" s="42">
        <f>VLOOKUP(B13610,Invoices!A:I,9,TRUE)</f>
        <v>2022</v>
      </c>
    </row>
    <row r="13611" spans="1:10" x14ac:dyDescent="0.15">
      <c r="A13611" t="s">
        <v>16971</v>
      </c>
      <c r="B13611" t="s">
        <v>2790</v>
      </c>
      <c r="C13611" t="s">
        <v>103</v>
      </c>
      <c r="D13611" t="s">
        <v>77</v>
      </c>
      <c r="E13611">
        <v>20</v>
      </c>
      <c r="F13611" s="8">
        <f>VLOOKUP(C13611,Products!$A$2:$E$20,5,TRUE)</f>
        <v>8.9499999999999993</v>
      </c>
      <c r="G13611" s="8">
        <f t="shared" si="424"/>
        <v>179</v>
      </c>
      <c r="H13611" s="8">
        <f>VLOOKUP(C13611,Products!$A$2:$F$20,6,TRUE)</f>
        <v>3.1999999999999993</v>
      </c>
      <c r="I13611" s="8">
        <f t="shared" si="425"/>
        <v>63.999999999999986</v>
      </c>
      <c r="J13611" s="42">
        <f>VLOOKUP(B13611,Invoices!A:I,9,TRUE)</f>
        <v>2022</v>
      </c>
    </row>
    <row r="13612" spans="1:10" x14ac:dyDescent="0.15">
      <c r="A13612" t="s">
        <v>16972</v>
      </c>
      <c r="B13612" t="s">
        <v>2790</v>
      </c>
      <c r="C13612" t="s">
        <v>102</v>
      </c>
      <c r="D13612" t="s">
        <v>83</v>
      </c>
      <c r="E13612">
        <v>3</v>
      </c>
      <c r="F13612" s="8">
        <f>VLOOKUP(C13612,Products!$A$2:$E$20,5,TRUE)</f>
        <v>29.95</v>
      </c>
      <c r="G13612" s="8">
        <f t="shared" si="424"/>
        <v>89.85</v>
      </c>
      <c r="H13612" s="8">
        <f>VLOOKUP(C13612,Products!$A$2:$F$20,6,TRUE)</f>
        <v>15</v>
      </c>
      <c r="I13612" s="8">
        <f t="shared" si="425"/>
        <v>45</v>
      </c>
      <c r="J13612" s="42">
        <f>VLOOKUP(B13612,Invoices!A:I,9,TRUE)</f>
        <v>2022</v>
      </c>
    </row>
    <row r="13613" spans="1:10" x14ac:dyDescent="0.15">
      <c r="A13613" t="s">
        <v>16973</v>
      </c>
      <c r="B13613" t="s">
        <v>2791</v>
      </c>
      <c r="C13613" t="s">
        <v>90</v>
      </c>
      <c r="D13613" t="s">
        <v>72</v>
      </c>
      <c r="E13613">
        <v>2</v>
      </c>
      <c r="F13613" s="8">
        <f>VLOOKUP(C13613,Products!$A$2:$E$20,5,TRUE)</f>
        <v>8.9499999999999993</v>
      </c>
      <c r="G13613" s="8">
        <f t="shared" si="424"/>
        <v>17.899999999999999</v>
      </c>
      <c r="H13613" s="8">
        <f>VLOOKUP(C13613,Products!$A$2:$F$20,6,TRUE)</f>
        <v>5.6999999999999993</v>
      </c>
      <c r="I13613" s="8">
        <f t="shared" si="425"/>
        <v>11.399999999999999</v>
      </c>
      <c r="J13613" s="42">
        <f>VLOOKUP(B13613,Invoices!A:I,9,TRUE)</f>
        <v>2022</v>
      </c>
    </row>
    <row r="13614" spans="1:10" x14ac:dyDescent="0.15">
      <c r="A13614" t="s">
        <v>16974</v>
      </c>
      <c r="B13614" t="s">
        <v>2791</v>
      </c>
      <c r="C13614" t="s">
        <v>101</v>
      </c>
      <c r="D13614" t="s">
        <v>69</v>
      </c>
      <c r="E13614">
        <v>5</v>
      </c>
      <c r="F13614" s="8">
        <f>VLOOKUP(C13614,Products!$A$2:$E$20,5,TRUE)</f>
        <v>129.94999999999999</v>
      </c>
      <c r="G13614" s="8">
        <f t="shared" si="424"/>
        <v>649.75</v>
      </c>
      <c r="H13614" s="8">
        <f>VLOOKUP(C13614,Products!$A$2:$F$20,6,TRUE)</f>
        <v>40.449999999999989</v>
      </c>
      <c r="I13614" s="8">
        <f t="shared" si="425"/>
        <v>202.24999999999994</v>
      </c>
      <c r="J13614" s="42">
        <f>VLOOKUP(B13614,Invoices!A:I,9,TRUE)</f>
        <v>2022</v>
      </c>
    </row>
    <row r="13615" spans="1:10" x14ac:dyDescent="0.15">
      <c r="A13615" t="s">
        <v>16975</v>
      </c>
      <c r="B13615" t="s">
        <v>2791</v>
      </c>
      <c r="C13615" t="s">
        <v>92</v>
      </c>
      <c r="D13615" t="s">
        <v>82</v>
      </c>
      <c r="E13615">
        <v>2</v>
      </c>
      <c r="F13615" s="8">
        <f>VLOOKUP(C13615,Products!$A$2:$E$20,5,TRUE)</f>
        <v>19.95</v>
      </c>
      <c r="G13615" s="8">
        <f t="shared" si="424"/>
        <v>39.9</v>
      </c>
      <c r="H13615" s="8">
        <f>VLOOKUP(C13615,Products!$A$2:$F$20,6,TRUE)</f>
        <v>7.4499999999999993</v>
      </c>
      <c r="I13615" s="8">
        <f t="shared" si="425"/>
        <v>14.899999999999999</v>
      </c>
      <c r="J13615" s="42">
        <f>VLOOKUP(B13615,Invoices!A:I,9,TRUE)</f>
        <v>2022</v>
      </c>
    </row>
    <row r="13616" spans="1:10" x14ac:dyDescent="0.15">
      <c r="A13616" t="s">
        <v>16976</v>
      </c>
      <c r="B13616" t="s">
        <v>2791</v>
      </c>
      <c r="C13616" t="s">
        <v>104</v>
      </c>
      <c r="D13616" t="s">
        <v>71</v>
      </c>
      <c r="E13616">
        <v>5</v>
      </c>
      <c r="F13616" s="8">
        <f>VLOOKUP(C13616,Products!$A$2:$E$20,5,TRUE)</f>
        <v>2.95</v>
      </c>
      <c r="G13616" s="8">
        <f t="shared" si="424"/>
        <v>14.75</v>
      </c>
      <c r="H13616" s="8">
        <f>VLOOKUP(C13616,Products!$A$2:$F$20,6,TRUE)</f>
        <v>1.1500000000000001</v>
      </c>
      <c r="I13616" s="8">
        <f t="shared" si="425"/>
        <v>5.7500000000000009</v>
      </c>
      <c r="J13616" s="42">
        <f>VLOOKUP(B13616,Invoices!A:I,9,TRUE)</f>
        <v>2022</v>
      </c>
    </row>
    <row r="13617" spans="1:10" x14ac:dyDescent="0.15">
      <c r="A13617" t="s">
        <v>16977</v>
      </c>
      <c r="B13617" t="s">
        <v>2792</v>
      </c>
      <c r="C13617" t="s">
        <v>87</v>
      </c>
      <c r="D13617" t="s">
        <v>68</v>
      </c>
      <c r="E13617">
        <v>1</v>
      </c>
      <c r="F13617" s="8">
        <f>VLOOKUP(C13617,Products!$A$2:$E$20,5,TRUE)</f>
        <v>19.95</v>
      </c>
      <c r="G13617" s="8">
        <f t="shared" si="424"/>
        <v>19.95</v>
      </c>
      <c r="H13617" s="8">
        <f>VLOOKUP(C13617,Products!$A$2:$F$20,6,TRUE)</f>
        <v>7.4499999999999993</v>
      </c>
      <c r="I13617" s="8">
        <f t="shared" si="425"/>
        <v>7.4499999999999993</v>
      </c>
      <c r="J13617" s="42">
        <f>VLOOKUP(B13617,Invoices!A:I,9,TRUE)</f>
        <v>2022</v>
      </c>
    </row>
    <row r="13618" spans="1:10" x14ac:dyDescent="0.15">
      <c r="A13618" t="s">
        <v>16978</v>
      </c>
      <c r="B13618" t="s">
        <v>2792</v>
      </c>
      <c r="C13618" t="s">
        <v>100</v>
      </c>
      <c r="D13618" t="s">
        <v>78</v>
      </c>
      <c r="E13618">
        <v>1</v>
      </c>
      <c r="F13618" s="8">
        <f>VLOOKUP(C13618,Products!$A$2:$E$20,5,TRUE)</f>
        <v>49.95</v>
      </c>
      <c r="G13618" s="8">
        <f t="shared" si="424"/>
        <v>49.95</v>
      </c>
      <c r="H13618" s="8">
        <f>VLOOKUP(C13618,Products!$A$2:$F$20,6,TRUE)</f>
        <v>19.950000000000003</v>
      </c>
      <c r="I13618" s="8">
        <f t="shared" si="425"/>
        <v>19.950000000000003</v>
      </c>
      <c r="J13618" s="42">
        <f>VLOOKUP(B13618,Invoices!A:I,9,TRUE)</f>
        <v>2022</v>
      </c>
    </row>
    <row r="13619" spans="1:10" x14ac:dyDescent="0.15">
      <c r="A13619" t="s">
        <v>16979</v>
      </c>
      <c r="B13619" t="s">
        <v>2792</v>
      </c>
      <c r="C13619" t="s">
        <v>97</v>
      </c>
      <c r="D13619" t="s">
        <v>74</v>
      </c>
      <c r="E13619">
        <v>2</v>
      </c>
      <c r="F13619" s="8">
        <f>VLOOKUP(C13619,Products!$A$2:$E$20,5,TRUE)</f>
        <v>1.5</v>
      </c>
      <c r="G13619" s="8">
        <f t="shared" si="424"/>
        <v>3</v>
      </c>
      <c r="H13619" s="8">
        <f>VLOOKUP(C13619,Products!$A$2:$F$20,6,TRUE)</f>
        <v>0.5</v>
      </c>
      <c r="I13619" s="8">
        <f t="shared" si="425"/>
        <v>1</v>
      </c>
      <c r="J13619" s="42">
        <f>VLOOKUP(B13619,Invoices!A:I,9,TRUE)</f>
        <v>2022</v>
      </c>
    </row>
    <row r="13620" spans="1:10" x14ac:dyDescent="0.15">
      <c r="A13620" t="s">
        <v>16980</v>
      </c>
      <c r="B13620" t="s">
        <v>2792</v>
      </c>
      <c r="C13620" t="s">
        <v>101</v>
      </c>
      <c r="D13620" t="s">
        <v>69</v>
      </c>
      <c r="E13620">
        <v>6</v>
      </c>
      <c r="F13620" s="8">
        <f>VLOOKUP(C13620,Products!$A$2:$E$20,5,TRUE)</f>
        <v>129.94999999999999</v>
      </c>
      <c r="G13620" s="8">
        <f t="shared" si="424"/>
        <v>779.69999999999993</v>
      </c>
      <c r="H13620" s="8">
        <f>VLOOKUP(C13620,Products!$A$2:$F$20,6,TRUE)</f>
        <v>40.449999999999989</v>
      </c>
      <c r="I13620" s="8">
        <f t="shared" si="425"/>
        <v>242.69999999999993</v>
      </c>
      <c r="J13620" s="42">
        <f>VLOOKUP(B13620,Invoices!A:I,9,TRUE)</f>
        <v>2022</v>
      </c>
    </row>
    <row r="13621" spans="1:10" x14ac:dyDescent="0.15">
      <c r="A13621" t="s">
        <v>16981</v>
      </c>
      <c r="B13621" t="s">
        <v>2792</v>
      </c>
      <c r="C13621" t="s">
        <v>92</v>
      </c>
      <c r="D13621" t="s">
        <v>82</v>
      </c>
      <c r="E13621">
        <v>3</v>
      </c>
      <c r="F13621" s="8">
        <f>VLOOKUP(C13621,Products!$A$2:$E$20,5,TRUE)</f>
        <v>19.95</v>
      </c>
      <c r="G13621" s="8">
        <f t="shared" si="424"/>
        <v>59.849999999999994</v>
      </c>
      <c r="H13621" s="8">
        <f>VLOOKUP(C13621,Products!$A$2:$F$20,6,TRUE)</f>
        <v>7.4499999999999993</v>
      </c>
      <c r="I13621" s="8">
        <f t="shared" si="425"/>
        <v>22.349999999999998</v>
      </c>
      <c r="J13621" s="42">
        <f>VLOOKUP(B13621,Invoices!A:I,9,TRUE)</f>
        <v>2022</v>
      </c>
    </row>
    <row r="13622" spans="1:10" x14ac:dyDescent="0.15">
      <c r="A13622" t="s">
        <v>16982</v>
      </c>
      <c r="B13622" t="s">
        <v>2792</v>
      </c>
      <c r="C13622" t="s">
        <v>93</v>
      </c>
      <c r="D13622" t="s">
        <v>76</v>
      </c>
      <c r="E13622">
        <v>2</v>
      </c>
      <c r="F13622" s="8">
        <f>VLOOKUP(C13622,Products!$A$2:$E$20,5,TRUE)</f>
        <v>9.9499999999999993</v>
      </c>
      <c r="G13622" s="8">
        <f t="shared" si="424"/>
        <v>19.899999999999999</v>
      </c>
      <c r="H13622" s="8">
        <f>VLOOKUP(C13622,Products!$A$2:$F$20,6,TRUE)</f>
        <v>1.9499999999999993</v>
      </c>
      <c r="I13622" s="8">
        <f t="shared" si="425"/>
        <v>3.8999999999999986</v>
      </c>
      <c r="J13622" s="42">
        <f>VLOOKUP(B13622,Invoices!A:I,9,TRUE)</f>
        <v>2022</v>
      </c>
    </row>
    <row r="13623" spans="1:10" x14ac:dyDescent="0.15">
      <c r="A13623" t="s">
        <v>16983</v>
      </c>
      <c r="B13623" t="s">
        <v>2792</v>
      </c>
      <c r="C13623" t="s">
        <v>90</v>
      </c>
      <c r="D13623" t="s">
        <v>72</v>
      </c>
      <c r="E13623">
        <v>1</v>
      </c>
      <c r="F13623" s="8">
        <f>VLOOKUP(C13623,Products!$A$2:$E$20,5,TRUE)</f>
        <v>8.9499999999999993</v>
      </c>
      <c r="G13623" s="8">
        <f t="shared" si="424"/>
        <v>8.9499999999999993</v>
      </c>
      <c r="H13623" s="8">
        <f>VLOOKUP(C13623,Products!$A$2:$F$20,6,TRUE)</f>
        <v>5.6999999999999993</v>
      </c>
      <c r="I13623" s="8">
        <f t="shared" si="425"/>
        <v>5.6999999999999993</v>
      </c>
      <c r="J13623" s="42">
        <f>VLOOKUP(B13623,Invoices!A:I,9,TRUE)</f>
        <v>2022</v>
      </c>
    </row>
    <row r="13624" spans="1:10" x14ac:dyDescent="0.15">
      <c r="A13624" t="s">
        <v>16984</v>
      </c>
      <c r="B13624" t="s">
        <v>2792</v>
      </c>
      <c r="C13624" t="s">
        <v>88</v>
      </c>
      <c r="D13624" t="s">
        <v>85</v>
      </c>
      <c r="E13624">
        <v>5</v>
      </c>
      <c r="F13624" s="8">
        <f>VLOOKUP(C13624,Products!$A$2:$E$20,5,TRUE)</f>
        <v>8.9499999999999993</v>
      </c>
      <c r="G13624" s="8">
        <f t="shared" si="424"/>
        <v>44.75</v>
      </c>
      <c r="H13624" s="8">
        <f>VLOOKUP(C13624,Products!$A$2:$F$20,6,TRUE)</f>
        <v>5.6999999999999993</v>
      </c>
      <c r="I13624" s="8">
        <f t="shared" si="425"/>
        <v>28.499999999999996</v>
      </c>
      <c r="J13624" s="42">
        <f>VLOOKUP(B13624,Invoices!A:I,9,TRUE)</f>
        <v>2022</v>
      </c>
    </row>
    <row r="13625" spans="1:10" x14ac:dyDescent="0.15">
      <c r="A13625" t="s">
        <v>16985</v>
      </c>
      <c r="B13625" t="s">
        <v>2793</v>
      </c>
      <c r="C13625" t="s">
        <v>92</v>
      </c>
      <c r="D13625" t="s">
        <v>82</v>
      </c>
      <c r="E13625">
        <v>15</v>
      </c>
      <c r="F13625" s="8">
        <f>VLOOKUP(C13625,Products!$A$2:$E$20,5,TRUE)</f>
        <v>19.95</v>
      </c>
      <c r="G13625" s="8">
        <f t="shared" si="424"/>
        <v>299.25</v>
      </c>
      <c r="H13625" s="8">
        <f>VLOOKUP(C13625,Products!$A$2:$F$20,6,TRUE)</f>
        <v>7.4499999999999993</v>
      </c>
      <c r="I13625" s="8">
        <f t="shared" si="425"/>
        <v>111.74999999999999</v>
      </c>
      <c r="J13625" s="42">
        <f>VLOOKUP(B13625,Invoices!A:I,9,TRUE)</f>
        <v>2022</v>
      </c>
    </row>
    <row r="13626" spans="1:10" x14ac:dyDescent="0.15">
      <c r="A13626" t="s">
        <v>16986</v>
      </c>
      <c r="B13626" t="s">
        <v>2793</v>
      </c>
      <c r="C13626" t="s">
        <v>99</v>
      </c>
      <c r="D13626" t="s">
        <v>84</v>
      </c>
      <c r="E13626">
        <v>30</v>
      </c>
      <c r="F13626" s="8">
        <f>VLOOKUP(C13626,Products!$A$2:$E$20,5,TRUE)</f>
        <v>3.5</v>
      </c>
      <c r="G13626" s="8">
        <f t="shared" si="424"/>
        <v>105</v>
      </c>
      <c r="H13626" s="8">
        <f>VLOOKUP(C13626,Products!$A$2:$F$20,6,TRUE)</f>
        <v>0.54999999999999982</v>
      </c>
      <c r="I13626" s="8">
        <f t="shared" si="425"/>
        <v>16.499999999999993</v>
      </c>
      <c r="J13626" s="42">
        <f>VLOOKUP(B13626,Invoices!A:I,9,TRUE)</f>
        <v>2022</v>
      </c>
    </row>
    <row r="13627" spans="1:10" x14ac:dyDescent="0.15">
      <c r="A13627" t="s">
        <v>16987</v>
      </c>
      <c r="B13627" t="s">
        <v>2793</v>
      </c>
      <c r="C13627" t="s">
        <v>100</v>
      </c>
      <c r="D13627" t="s">
        <v>78</v>
      </c>
      <c r="E13627">
        <v>1</v>
      </c>
      <c r="F13627" s="8">
        <f>VLOOKUP(C13627,Products!$A$2:$E$20,5,TRUE)</f>
        <v>49.95</v>
      </c>
      <c r="G13627" s="8">
        <f t="shared" si="424"/>
        <v>49.95</v>
      </c>
      <c r="H13627" s="8">
        <f>VLOOKUP(C13627,Products!$A$2:$F$20,6,TRUE)</f>
        <v>19.950000000000003</v>
      </c>
      <c r="I13627" s="8">
        <f t="shared" si="425"/>
        <v>19.950000000000003</v>
      </c>
      <c r="J13627" s="42">
        <f>VLOOKUP(B13627,Invoices!A:I,9,TRUE)</f>
        <v>2022</v>
      </c>
    </row>
    <row r="13628" spans="1:10" x14ac:dyDescent="0.15">
      <c r="A13628" t="s">
        <v>16988</v>
      </c>
      <c r="B13628" t="s">
        <v>2793</v>
      </c>
      <c r="C13628" t="s">
        <v>104</v>
      </c>
      <c r="D13628" t="s">
        <v>71</v>
      </c>
      <c r="E13628">
        <v>5</v>
      </c>
      <c r="F13628" s="8">
        <f>VLOOKUP(C13628,Products!$A$2:$E$20,5,TRUE)</f>
        <v>2.95</v>
      </c>
      <c r="G13628" s="8">
        <f t="shared" si="424"/>
        <v>14.75</v>
      </c>
      <c r="H13628" s="8">
        <f>VLOOKUP(C13628,Products!$A$2:$F$20,6,TRUE)</f>
        <v>1.1500000000000001</v>
      </c>
      <c r="I13628" s="8">
        <f t="shared" si="425"/>
        <v>5.7500000000000009</v>
      </c>
      <c r="J13628" s="42">
        <f>VLOOKUP(B13628,Invoices!A:I,9,TRUE)</f>
        <v>2022</v>
      </c>
    </row>
    <row r="13629" spans="1:10" x14ac:dyDescent="0.15">
      <c r="A13629" t="s">
        <v>16989</v>
      </c>
      <c r="B13629" t="s">
        <v>2793</v>
      </c>
      <c r="C13629" t="s">
        <v>96</v>
      </c>
      <c r="D13629" t="s">
        <v>75</v>
      </c>
      <c r="E13629">
        <v>12</v>
      </c>
      <c r="F13629" s="8">
        <f>VLOOKUP(C13629,Products!$A$2:$E$20,5,TRUE)</f>
        <v>79.95</v>
      </c>
      <c r="G13629" s="8">
        <f t="shared" si="424"/>
        <v>959.40000000000009</v>
      </c>
      <c r="H13629" s="8">
        <f>VLOOKUP(C13629,Products!$A$2:$F$20,6,TRUE)</f>
        <v>27.950000000000003</v>
      </c>
      <c r="I13629" s="8">
        <f t="shared" si="425"/>
        <v>335.40000000000003</v>
      </c>
      <c r="J13629" s="42">
        <f>VLOOKUP(B13629,Invoices!A:I,9,TRUE)</f>
        <v>2022</v>
      </c>
    </row>
    <row r="13630" spans="1:10" x14ac:dyDescent="0.15">
      <c r="A13630" t="s">
        <v>16990</v>
      </c>
      <c r="B13630" t="s">
        <v>2793</v>
      </c>
      <c r="C13630" t="s">
        <v>102</v>
      </c>
      <c r="D13630" t="s">
        <v>83</v>
      </c>
      <c r="E13630">
        <v>1</v>
      </c>
      <c r="F13630" s="8">
        <f>VLOOKUP(C13630,Products!$A$2:$E$20,5,TRUE)</f>
        <v>29.95</v>
      </c>
      <c r="G13630" s="8">
        <f t="shared" si="424"/>
        <v>29.95</v>
      </c>
      <c r="H13630" s="8">
        <f>VLOOKUP(C13630,Products!$A$2:$F$20,6,TRUE)</f>
        <v>15</v>
      </c>
      <c r="I13630" s="8">
        <f t="shared" si="425"/>
        <v>15</v>
      </c>
      <c r="J13630" s="42">
        <f>VLOOKUP(B13630,Invoices!A:I,9,TRUE)</f>
        <v>2022</v>
      </c>
    </row>
    <row r="13631" spans="1:10" x14ac:dyDescent="0.15">
      <c r="A13631" t="s">
        <v>16991</v>
      </c>
      <c r="B13631" t="s">
        <v>2793</v>
      </c>
      <c r="C13631" t="s">
        <v>105</v>
      </c>
      <c r="D13631" t="s">
        <v>81</v>
      </c>
      <c r="E13631">
        <v>9</v>
      </c>
      <c r="F13631" s="8">
        <f>VLOOKUP(C13631,Products!$A$2:$E$20,5,TRUE)</f>
        <v>8.9499999999999993</v>
      </c>
      <c r="G13631" s="8">
        <f t="shared" si="424"/>
        <v>80.55</v>
      </c>
      <c r="H13631" s="8">
        <f>VLOOKUP(C13631,Products!$A$2:$F$20,6,TRUE)</f>
        <v>3.1999999999999993</v>
      </c>
      <c r="I13631" s="8">
        <f t="shared" si="425"/>
        <v>28.799999999999994</v>
      </c>
      <c r="J13631" s="42">
        <f>VLOOKUP(B13631,Invoices!A:I,9,TRUE)</f>
        <v>2022</v>
      </c>
    </row>
    <row r="13632" spans="1:10" x14ac:dyDescent="0.15">
      <c r="A13632" t="s">
        <v>16992</v>
      </c>
      <c r="B13632" t="s">
        <v>2793</v>
      </c>
      <c r="C13632" t="s">
        <v>90</v>
      </c>
      <c r="D13632" t="s">
        <v>72</v>
      </c>
      <c r="E13632">
        <v>1</v>
      </c>
      <c r="F13632" s="8">
        <f>VLOOKUP(C13632,Products!$A$2:$E$20,5,TRUE)</f>
        <v>8.9499999999999993</v>
      </c>
      <c r="G13632" s="8">
        <f t="shared" si="424"/>
        <v>8.9499999999999993</v>
      </c>
      <c r="H13632" s="8">
        <f>VLOOKUP(C13632,Products!$A$2:$F$20,6,TRUE)</f>
        <v>5.6999999999999993</v>
      </c>
      <c r="I13632" s="8">
        <f t="shared" si="425"/>
        <v>5.6999999999999993</v>
      </c>
      <c r="J13632" s="42">
        <f>VLOOKUP(B13632,Invoices!A:I,9,TRUE)</f>
        <v>2022</v>
      </c>
    </row>
    <row r="13633" spans="1:10" x14ac:dyDescent="0.15">
      <c r="A13633" t="s">
        <v>16993</v>
      </c>
      <c r="B13633" t="s">
        <v>2793</v>
      </c>
      <c r="C13633" t="s">
        <v>89</v>
      </c>
      <c r="D13633" t="s">
        <v>80</v>
      </c>
      <c r="E13633">
        <v>5</v>
      </c>
      <c r="F13633" s="8">
        <f>VLOOKUP(C13633,Products!$A$2:$E$20,5,TRUE)</f>
        <v>15.95</v>
      </c>
      <c r="G13633" s="8">
        <f t="shared" si="424"/>
        <v>79.75</v>
      </c>
      <c r="H13633" s="8">
        <f>VLOOKUP(C13633,Products!$A$2:$F$20,6,TRUE)</f>
        <v>6</v>
      </c>
      <c r="I13633" s="8">
        <f t="shared" si="425"/>
        <v>30</v>
      </c>
      <c r="J13633" s="42">
        <f>VLOOKUP(B13633,Invoices!A:I,9,TRUE)</f>
        <v>2022</v>
      </c>
    </row>
    <row r="13634" spans="1:10" x14ac:dyDescent="0.15">
      <c r="A13634" t="s">
        <v>16994</v>
      </c>
      <c r="B13634" t="s">
        <v>2793</v>
      </c>
      <c r="C13634" t="s">
        <v>88</v>
      </c>
      <c r="D13634" t="s">
        <v>85</v>
      </c>
      <c r="E13634">
        <v>1</v>
      </c>
      <c r="F13634" s="8">
        <f>VLOOKUP(C13634,Products!$A$2:$E$20,5,TRUE)</f>
        <v>8.9499999999999993</v>
      </c>
      <c r="G13634" s="8">
        <f t="shared" si="424"/>
        <v>8.9499999999999993</v>
      </c>
      <c r="H13634" s="8">
        <f>VLOOKUP(C13634,Products!$A$2:$F$20,6,TRUE)</f>
        <v>5.6999999999999993</v>
      </c>
      <c r="I13634" s="8">
        <f t="shared" si="425"/>
        <v>5.6999999999999993</v>
      </c>
      <c r="J13634" s="42">
        <f>VLOOKUP(B13634,Invoices!A:I,9,TRUE)</f>
        <v>2022</v>
      </c>
    </row>
    <row r="13635" spans="1:10" x14ac:dyDescent="0.15">
      <c r="A13635" t="s">
        <v>16995</v>
      </c>
      <c r="B13635" t="s">
        <v>2793</v>
      </c>
      <c r="C13635" t="s">
        <v>91</v>
      </c>
      <c r="D13635" t="s">
        <v>70</v>
      </c>
      <c r="E13635">
        <v>6</v>
      </c>
      <c r="F13635" s="8">
        <f>VLOOKUP(C13635,Products!$A$2:$E$20,5,TRUE)</f>
        <v>49.95</v>
      </c>
      <c r="G13635" s="8">
        <f t="shared" ref="G13635:G13698" si="426">F13635*E13635</f>
        <v>299.70000000000005</v>
      </c>
      <c r="H13635" s="8">
        <f>VLOOKUP(C13635,Products!$A$2:$F$20,6,TRUE)</f>
        <v>21.200000000000003</v>
      </c>
      <c r="I13635" s="8">
        <f t="shared" ref="I13635:I13698" si="427">H13635*E13635</f>
        <v>127.20000000000002</v>
      </c>
      <c r="J13635" s="42">
        <f>VLOOKUP(B13635,Invoices!A:I,9,TRUE)</f>
        <v>2022</v>
      </c>
    </row>
    <row r="13636" spans="1:10" x14ac:dyDescent="0.15">
      <c r="A13636" t="s">
        <v>16996</v>
      </c>
      <c r="B13636" t="s">
        <v>2793</v>
      </c>
      <c r="C13636" t="s">
        <v>98</v>
      </c>
      <c r="D13636" t="s">
        <v>79</v>
      </c>
      <c r="E13636">
        <v>1</v>
      </c>
      <c r="F13636" s="8">
        <f>VLOOKUP(C13636,Products!$A$2:$E$20,5,TRUE)</f>
        <v>14.95</v>
      </c>
      <c r="G13636" s="8">
        <f t="shared" si="426"/>
        <v>14.95</v>
      </c>
      <c r="H13636" s="8">
        <f>VLOOKUP(C13636,Products!$A$2:$F$20,6,TRUE)</f>
        <v>3.0499999999999989</v>
      </c>
      <c r="I13636" s="8">
        <f t="shared" si="427"/>
        <v>3.0499999999999989</v>
      </c>
      <c r="J13636" s="42">
        <f>VLOOKUP(B13636,Invoices!A:I,9,TRUE)</f>
        <v>2022</v>
      </c>
    </row>
    <row r="13637" spans="1:10" x14ac:dyDescent="0.15">
      <c r="A13637" t="s">
        <v>16997</v>
      </c>
      <c r="B13637" t="s">
        <v>2793</v>
      </c>
      <c r="C13637" t="s">
        <v>93</v>
      </c>
      <c r="D13637" t="s">
        <v>76</v>
      </c>
      <c r="E13637">
        <v>2</v>
      </c>
      <c r="F13637" s="8">
        <f>VLOOKUP(C13637,Products!$A$2:$E$20,5,TRUE)</f>
        <v>9.9499999999999993</v>
      </c>
      <c r="G13637" s="8">
        <f t="shared" si="426"/>
        <v>19.899999999999999</v>
      </c>
      <c r="H13637" s="8">
        <f>VLOOKUP(C13637,Products!$A$2:$F$20,6,TRUE)</f>
        <v>1.9499999999999993</v>
      </c>
      <c r="I13637" s="8">
        <f t="shared" si="427"/>
        <v>3.8999999999999986</v>
      </c>
      <c r="J13637" s="42">
        <f>VLOOKUP(B13637,Invoices!A:I,9,TRUE)</f>
        <v>2022</v>
      </c>
    </row>
    <row r="13638" spans="1:10" x14ac:dyDescent="0.15">
      <c r="A13638" t="s">
        <v>16998</v>
      </c>
      <c r="B13638" t="s">
        <v>2793</v>
      </c>
      <c r="C13638" t="s">
        <v>95</v>
      </c>
      <c r="D13638" t="s">
        <v>73</v>
      </c>
      <c r="E13638">
        <v>12</v>
      </c>
      <c r="F13638" s="8">
        <f>VLOOKUP(C13638,Products!$A$2:$E$20,5,TRUE)</f>
        <v>12.95</v>
      </c>
      <c r="G13638" s="8">
        <f t="shared" si="426"/>
        <v>155.39999999999998</v>
      </c>
      <c r="H13638" s="8">
        <f>VLOOKUP(C13638,Products!$A$2:$F$20,6,TRUE)</f>
        <v>4.1999999999999993</v>
      </c>
      <c r="I13638" s="8">
        <f t="shared" si="427"/>
        <v>50.399999999999991</v>
      </c>
      <c r="J13638" s="42">
        <f>VLOOKUP(B13638,Invoices!A:I,9,TRUE)</f>
        <v>2022</v>
      </c>
    </row>
    <row r="13639" spans="1:10" x14ac:dyDescent="0.15">
      <c r="A13639" t="s">
        <v>16999</v>
      </c>
      <c r="B13639" t="s">
        <v>2793</v>
      </c>
      <c r="C13639" t="s">
        <v>87</v>
      </c>
      <c r="D13639" t="s">
        <v>68</v>
      </c>
      <c r="E13639">
        <v>8</v>
      </c>
      <c r="F13639" s="8">
        <f>VLOOKUP(C13639,Products!$A$2:$E$20,5,TRUE)</f>
        <v>19.95</v>
      </c>
      <c r="G13639" s="8">
        <f t="shared" si="426"/>
        <v>159.6</v>
      </c>
      <c r="H13639" s="8">
        <f>VLOOKUP(C13639,Products!$A$2:$F$20,6,TRUE)</f>
        <v>7.4499999999999993</v>
      </c>
      <c r="I13639" s="8">
        <f t="shared" si="427"/>
        <v>59.599999999999994</v>
      </c>
      <c r="J13639" s="42">
        <f>VLOOKUP(B13639,Invoices!A:I,9,TRUE)</f>
        <v>2022</v>
      </c>
    </row>
    <row r="13640" spans="1:10" x14ac:dyDescent="0.15">
      <c r="A13640" t="s">
        <v>17000</v>
      </c>
      <c r="B13640" t="s">
        <v>2794</v>
      </c>
      <c r="C13640" t="s">
        <v>105</v>
      </c>
      <c r="D13640" t="s">
        <v>81</v>
      </c>
      <c r="E13640">
        <v>10</v>
      </c>
      <c r="F13640" s="8">
        <f>VLOOKUP(C13640,Products!$A$2:$E$20,5,TRUE)</f>
        <v>8.9499999999999993</v>
      </c>
      <c r="G13640" s="8">
        <f t="shared" si="426"/>
        <v>89.5</v>
      </c>
      <c r="H13640" s="8">
        <f>VLOOKUP(C13640,Products!$A$2:$F$20,6,TRUE)</f>
        <v>3.1999999999999993</v>
      </c>
      <c r="I13640" s="8">
        <f t="shared" si="427"/>
        <v>31.999999999999993</v>
      </c>
      <c r="J13640" s="42">
        <f>VLOOKUP(B13640,Invoices!A:I,9,TRUE)</f>
        <v>2022</v>
      </c>
    </row>
    <row r="13641" spans="1:10" x14ac:dyDescent="0.15">
      <c r="A13641" t="s">
        <v>17001</v>
      </c>
      <c r="B13641" t="s">
        <v>2794</v>
      </c>
      <c r="C13641" t="s">
        <v>93</v>
      </c>
      <c r="D13641" t="s">
        <v>76</v>
      </c>
      <c r="E13641">
        <v>24</v>
      </c>
      <c r="F13641" s="8">
        <f>VLOOKUP(C13641,Products!$A$2:$E$20,5,TRUE)</f>
        <v>9.9499999999999993</v>
      </c>
      <c r="G13641" s="8">
        <f t="shared" si="426"/>
        <v>238.79999999999998</v>
      </c>
      <c r="H13641" s="8">
        <f>VLOOKUP(C13641,Products!$A$2:$F$20,6,TRUE)</f>
        <v>1.9499999999999993</v>
      </c>
      <c r="I13641" s="8">
        <f t="shared" si="427"/>
        <v>46.799999999999983</v>
      </c>
      <c r="J13641" s="42">
        <f>VLOOKUP(B13641,Invoices!A:I,9,TRUE)</f>
        <v>2022</v>
      </c>
    </row>
    <row r="13642" spans="1:10" x14ac:dyDescent="0.15">
      <c r="A13642" t="s">
        <v>17002</v>
      </c>
      <c r="B13642" t="s">
        <v>2794</v>
      </c>
      <c r="C13642" t="s">
        <v>92</v>
      </c>
      <c r="D13642" t="s">
        <v>82</v>
      </c>
      <c r="E13642">
        <v>10</v>
      </c>
      <c r="F13642" s="8">
        <f>VLOOKUP(C13642,Products!$A$2:$E$20,5,TRUE)</f>
        <v>19.95</v>
      </c>
      <c r="G13642" s="8">
        <f t="shared" si="426"/>
        <v>199.5</v>
      </c>
      <c r="H13642" s="8">
        <f>VLOOKUP(C13642,Products!$A$2:$F$20,6,TRUE)</f>
        <v>7.4499999999999993</v>
      </c>
      <c r="I13642" s="8">
        <f t="shared" si="427"/>
        <v>74.5</v>
      </c>
      <c r="J13642" s="42">
        <f>VLOOKUP(B13642,Invoices!A:I,9,TRUE)</f>
        <v>2022</v>
      </c>
    </row>
    <row r="13643" spans="1:10" x14ac:dyDescent="0.15">
      <c r="A13643" t="s">
        <v>17003</v>
      </c>
      <c r="B13643" t="s">
        <v>2794</v>
      </c>
      <c r="C13643" t="s">
        <v>96</v>
      </c>
      <c r="D13643" t="s">
        <v>75</v>
      </c>
      <c r="E13643">
        <v>3</v>
      </c>
      <c r="F13643" s="8">
        <f>VLOOKUP(C13643,Products!$A$2:$E$20,5,TRUE)</f>
        <v>79.95</v>
      </c>
      <c r="G13643" s="8">
        <f t="shared" si="426"/>
        <v>239.85000000000002</v>
      </c>
      <c r="H13643" s="8">
        <f>VLOOKUP(C13643,Products!$A$2:$F$20,6,TRUE)</f>
        <v>27.950000000000003</v>
      </c>
      <c r="I13643" s="8">
        <f t="shared" si="427"/>
        <v>83.850000000000009</v>
      </c>
      <c r="J13643" s="42">
        <f>VLOOKUP(B13643,Invoices!A:I,9,TRUE)</f>
        <v>2022</v>
      </c>
    </row>
    <row r="13644" spans="1:10" x14ac:dyDescent="0.15">
      <c r="A13644" t="s">
        <v>17004</v>
      </c>
      <c r="B13644" t="s">
        <v>2794</v>
      </c>
      <c r="C13644" t="s">
        <v>97</v>
      </c>
      <c r="D13644" t="s">
        <v>74</v>
      </c>
      <c r="E13644">
        <v>10</v>
      </c>
      <c r="F13644" s="8">
        <f>VLOOKUP(C13644,Products!$A$2:$E$20,5,TRUE)</f>
        <v>1.5</v>
      </c>
      <c r="G13644" s="8">
        <f t="shared" si="426"/>
        <v>15</v>
      </c>
      <c r="H13644" s="8">
        <f>VLOOKUP(C13644,Products!$A$2:$F$20,6,TRUE)</f>
        <v>0.5</v>
      </c>
      <c r="I13644" s="8">
        <f t="shared" si="427"/>
        <v>5</v>
      </c>
      <c r="J13644" s="42">
        <f>VLOOKUP(B13644,Invoices!A:I,9,TRUE)</f>
        <v>2022</v>
      </c>
    </row>
    <row r="13645" spans="1:10" x14ac:dyDescent="0.15">
      <c r="A13645" t="s">
        <v>17005</v>
      </c>
      <c r="B13645" t="s">
        <v>2795</v>
      </c>
      <c r="C13645" t="s">
        <v>87</v>
      </c>
      <c r="D13645" t="s">
        <v>68</v>
      </c>
      <c r="E13645">
        <v>4</v>
      </c>
      <c r="F13645" s="8">
        <f>VLOOKUP(C13645,Products!$A$2:$E$20,5,TRUE)</f>
        <v>19.95</v>
      </c>
      <c r="G13645" s="8">
        <f t="shared" si="426"/>
        <v>79.8</v>
      </c>
      <c r="H13645" s="8">
        <f>VLOOKUP(C13645,Products!$A$2:$F$20,6,TRUE)</f>
        <v>7.4499999999999993</v>
      </c>
      <c r="I13645" s="8">
        <f t="shared" si="427"/>
        <v>29.799999999999997</v>
      </c>
      <c r="J13645" s="42">
        <f>VLOOKUP(B13645,Invoices!A:I,9,TRUE)</f>
        <v>2022</v>
      </c>
    </row>
    <row r="13646" spans="1:10" x14ac:dyDescent="0.15">
      <c r="A13646" t="s">
        <v>17006</v>
      </c>
      <c r="B13646" t="s">
        <v>2796</v>
      </c>
      <c r="C13646" t="s">
        <v>92</v>
      </c>
      <c r="D13646" t="s">
        <v>82</v>
      </c>
      <c r="E13646">
        <v>5</v>
      </c>
      <c r="F13646" s="8">
        <f>VLOOKUP(C13646,Products!$A$2:$E$20,5,TRUE)</f>
        <v>19.95</v>
      </c>
      <c r="G13646" s="8">
        <f t="shared" si="426"/>
        <v>99.75</v>
      </c>
      <c r="H13646" s="8">
        <f>VLOOKUP(C13646,Products!$A$2:$F$20,6,TRUE)</f>
        <v>7.4499999999999993</v>
      </c>
      <c r="I13646" s="8">
        <f t="shared" si="427"/>
        <v>37.25</v>
      </c>
      <c r="J13646" s="42">
        <f>VLOOKUP(B13646,Invoices!A:I,9,TRUE)</f>
        <v>2022</v>
      </c>
    </row>
    <row r="13647" spans="1:10" x14ac:dyDescent="0.15">
      <c r="A13647" t="s">
        <v>17007</v>
      </c>
      <c r="B13647" t="s">
        <v>2796</v>
      </c>
      <c r="C13647" t="s">
        <v>94</v>
      </c>
      <c r="D13647" t="s">
        <v>86</v>
      </c>
      <c r="E13647">
        <v>1</v>
      </c>
      <c r="F13647" s="8">
        <f>VLOOKUP(C13647,Products!$A$2:$E$20,5,TRUE)</f>
        <v>3.5</v>
      </c>
      <c r="G13647" s="8">
        <f t="shared" si="426"/>
        <v>3.5</v>
      </c>
      <c r="H13647" s="8">
        <f>VLOOKUP(C13647,Products!$A$2:$F$20,6,TRUE)</f>
        <v>0.54999999999999982</v>
      </c>
      <c r="I13647" s="8">
        <f t="shared" si="427"/>
        <v>0.54999999999999982</v>
      </c>
      <c r="J13647" s="42">
        <f>VLOOKUP(B13647,Invoices!A:I,9,TRUE)</f>
        <v>2022</v>
      </c>
    </row>
    <row r="13648" spans="1:10" x14ac:dyDescent="0.15">
      <c r="A13648" t="s">
        <v>17008</v>
      </c>
      <c r="B13648" t="s">
        <v>2796</v>
      </c>
      <c r="C13648" t="s">
        <v>93</v>
      </c>
      <c r="D13648" t="s">
        <v>76</v>
      </c>
      <c r="E13648">
        <v>1</v>
      </c>
      <c r="F13648" s="8">
        <f>VLOOKUP(C13648,Products!$A$2:$E$20,5,TRUE)</f>
        <v>9.9499999999999993</v>
      </c>
      <c r="G13648" s="8">
        <f t="shared" si="426"/>
        <v>9.9499999999999993</v>
      </c>
      <c r="H13648" s="8">
        <f>VLOOKUP(C13648,Products!$A$2:$F$20,6,TRUE)</f>
        <v>1.9499999999999993</v>
      </c>
      <c r="I13648" s="8">
        <f t="shared" si="427"/>
        <v>1.9499999999999993</v>
      </c>
      <c r="J13648" s="42">
        <f>VLOOKUP(B13648,Invoices!A:I,9,TRUE)</f>
        <v>2022</v>
      </c>
    </row>
    <row r="13649" spans="1:10" x14ac:dyDescent="0.15">
      <c r="A13649" t="s">
        <v>17009</v>
      </c>
      <c r="B13649" t="s">
        <v>2796</v>
      </c>
      <c r="C13649" t="s">
        <v>97</v>
      </c>
      <c r="D13649" t="s">
        <v>74</v>
      </c>
      <c r="E13649">
        <v>1</v>
      </c>
      <c r="F13649" s="8">
        <f>VLOOKUP(C13649,Products!$A$2:$E$20,5,TRUE)</f>
        <v>1.5</v>
      </c>
      <c r="G13649" s="8">
        <f t="shared" si="426"/>
        <v>1.5</v>
      </c>
      <c r="H13649" s="8">
        <f>VLOOKUP(C13649,Products!$A$2:$F$20,6,TRUE)</f>
        <v>0.5</v>
      </c>
      <c r="I13649" s="8">
        <f t="shared" si="427"/>
        <v>0.5</v>
      </c>
      <c r="J13649" s="42">
        <f>VLOOKUP(B13649,Invoices!A:I,9,TRUE)</f>
        <v>2022</v>
      </c>
    </row>
    <row r="13650" spans="1:10" x14ac:dyDescent="0.15">
      <c r="A13650" t="s">
        <v>17010</v>
      </c>
      <c r="B13650" t="s">
        <v>2796</v>
      </c>
      <c r="C13650" t="s">
        <v>100</v>
      </c>
      <c r="D13650" t="s">
        <v>78</v>
      </c>
      <c r="E13650">
        <v>1</v>
      </c>
      <c r="F13650" s="8">
        <f>VLOOKUP(C13650,Products!$A$2:$E$20,5,TRUE)</f>
        <v>49.95</v>
      </c>
      <c r="G13650" s="8">
        <f t="shared" si="426"/>
        <v>49.95</v>
      </c>
      <c r="H13650" s="8">
        <f>VLOOKUP(C13650,Products!$A$2:$F$20,6,TRUE)</f>
        <v>19.950000000000003</v>
      </c>
      <c r="I13650" s="8">
        <f t="shared" si="427"/>
        <v>19.950000000000003</v>
      </c>
      <c r="J13650" s="42">
        <f>VLOOKUP(B13650,Invoices!A:I,9,TRUE)</f>
        <v>2022</v>
      </c>
    </row>
    <row r="13651" spans="1:10" x14ac:dyDescent="0.15">
      <c r="A13651" t="s">
        <v>17011</v>
      </c>
      <c r="B13651" t="s">
        <v>2796</v>
      </c>
      <c r="C13651" t="s">
        <v>104</v>
      </c>
      <c r="D13651" t="s">
        <v>71</v>
      </c>
      <c r="E13651">
        <v>4</v>
      </c>
      <c r="F13651" s="8">
        <f>VLOOKUP(C13651,Products!$A$2:$E$20,5,TRUE)</f>
        <v>2.95</v>
      </c>
      <c r="G13651" s="8">
        <f t="shared" si="426"/>
        <v>11.8</v>
      </c>
      <c r="H13651" s="8">
        <f>VLOOKUP(C13651,Products!$A$2:$F$20,6,TRUE)</f>
        <v>1.1500000000000001</v>
      </c>
      <c r="I13651" s="8">
        <f t="shared" si="427"/>
        <v>4.6000000000000005</v>
      </c>
      <c r="J13651" s="42">
        <f>VLOOKUP(B13651,Invoices!A:I,9,TRUE)</f>
        <v>2022</v>
      </c>
    </row>
    <row r="13652" spans="1:10" x14ac:dyDescent="0.15">
      <c r="A13652" t="s">
        <v>17012</v>
      </c>
      <c r="B13652" t="s">
        <v>2797</v>
      </c>
      <c r="C13652" t="s">
        <v>96</v>
      </c>
      <c r="D13652" t="s">
        <v>75</v>
      </c>
      <c r="E13652">
        <v>3</v>
      </c>
      <c r="F13652" s="8">
        <f>VLOOKUP(C13652,Products!$A$2:$E$20,5,TRUE)</f>
        <v>79.95</v>
      </c>
      <c r="G13652" s="8">
        <f t="shared" si="426"/>
        <v>239.85000000000002</v>
      </c>
      <c r="H13652" s="8">
        <f>VLOOKUP(C13652,Products!$A$2:$F$20,6,TRUE)</f>
        <v>27.950000000000003</v>
      </c>
      <c r="I13652" s="8">
        <f t="shared" si="427"/>
        <v>83.850000000000009</v>
      </c>
      <c r="J13652" s="42">
        <f>VLOOKUP(B13652,Invoices!A:I,9,TRUE)</f>
        <v>2022</v>
      </c>
    </row>
    <row r="13653" spans="1:10" x14ac:dyDescent="0.15">
      <c r="A13653" t="s">
        <v>17013</v>
      </c>
      <c r="B13653" t="s">
        <v>2798</v>
      </c>
      <c r="C13653" t="s">
        <v>92</v>
      </c>
      <c r="D13653" t="s">
        <v>82</v>
      </c>
      <c r="E13653">
        <v>1</v>
      </c>
      <c r="F13653" s="8">
        <f>VLOOKUP(C13653,Products!$A$2:$E$20,5,TRUE)</f>
        <v>19.95</v>
      </c>
      <c r="G13653" s="8">
        <f t="shared" si="426"/>
        <v>19.95</v>
      </c>
      <c r="H13653" s="8">
        <f>VLOOKUP(C13653,Products!$A$2:$F$20,6,TRUE)</f>
        <v>7.4499999999999993</v>
      </c>
      <c r="I13653" s="8">
        <f t="shared" si="427"/>
        <v>7.4499999999999993</v>
      </c>
      <c r="J13653" s="42">
        <f>VLOOKUP(B13653,Invoices!A:I,9,TRUE)</f>
        <v>2022</v>
      </c>
    </row>
    <row r="13654" spans="1:10" x14ac:dyDescent="0.15">
      <c r="A13654" t="s">
        <v>17014</v>
      </c>
      <c r="B13654" t="s">
        <v>2798</v>
      </c>
      <c r="C13654" t="s">
        <v>90</v>
      </c>
      <c r="D13654" t="s">
        <v>72</v>
      </c>
      <c r="E13654">
        <v>50</v>
      </c>
      <c r="F13654" s="8">
        <f>VLOOKUP(C13654,Products!$A$2:$E$20,5,TRUE)</f>
        <v>8.9499999999999993</v>
      </c>
      <c r="G13654" s="8">
        <f t="shared" si="426"/>
        <v>447.49999999999994</v>
      </c>
      <c r="H13654" s="8">
        <f>VLOOKUP(C13654,Products!$A$2:$F$20,6,TRUE)</f>
        <v>5.6999999999999993</v>
      </c>
      <c r="I13654" s="8">
        <f t="shared" si="427"/>
        <v>284.99999999999994</v>
      </c>
      <c r="J13654" s="42">
        <f>VLOOKUP(B13654,Invoices!A:I,9,TRUE)</f>
        <v>2022</v>
      </c>
    </row>
    <row r="13655" spans="1:10" x14ac:dyDescent="0.15">
      <c r="A13655" t="s">
        <v>17015</v>
      </c>
      <c r="B13655" t="s">
        <v>2799</v>
      </c>
      <c r="C13655" t="s">
        <v>103</v>
      </c>
      <c r="D13655" t="s">
        <v>77</v>
      </c>
      <c r="E13655">
        <v>12</v>
      </c>
      <c r="F13655" s="8">
        <f>VLOOKUP(C13655,Products!$A$2:$E$20,5,TRUE)</f>
        <v>8.9499999999999993</v>
      </c>
      <c r="G13655" s="8">
        <f t="shared" si="426"/>
        <v>107.39999999999999</v>
      </c>
      <c r="H13655" s="8">
        <f>VLOOKUP(C13655,Products!$A$2:$F$20,6,TRUE)</f>
        <v>3.1999999999999993</v>
      </c>
      <c r="I13655" s="8">
        <f t="shared" si="427"/>
        <v>38.399999999999991</v>
      </c>
      <c r="J13655" s="42">
        <f>VLOOKUP(B13655,Invoices!A:I,9,TRUE)</f>
        <v>2022</v>
      </c>
    </row>
    <row r="13656" spans="1:10" x14ac:dyDescent="0.15">
      <c r="A13656" t="s">
        <v>17016</v>
      </c>
      <c r="B13656" t="s">
        <v>2799</v>
      </c>
      <c r="C13656" t="s">
        <v>90</v>
      </c>
      <c r="D13656" t="s">
        <v>72</v>
      </c>
      <c r="E13656">
        <v>3</v>
      </c>
      <c r="F13656" s="8">
        <f>VLOOKUP(C13656,Products!$A$2:$E$20,5,TRUE)</f>
        <v>8.9499999999999993</v>
      </c>
      <c r="G13656" s="8">
        <f t="shared" si="426"/>
        <v>26.849999999999998</v>
      </c>
      <c r="H13656" s="8">
        <f>VLOOKUP(C13656,Products!$A$2:$F$20,6,TRUE)</f>
        <v>5.6999999999999993</v>
      </c>
      <c r="I13656" s="8">
        <f t="shared" si="427"/>
        <v>17.099999999999998</v>
      </c>
      <c r="J13656" s="42">
        <f>VLOOKUP(B13656,Invoices!A:I,9,TRUE)</f>
        <v>2022</v>
      </c>
    </row>
    <row r="13657" spans="1:10" x14ac:dyDescent="0.15">
      <c r="A13657" t="s">
        <v>17017</v>
      </c>
      <c r="B13657" t="s">
        <v>2800</v>
      </c>
      <c r="C13657" t="s">
        <v>89</v>
      </c>
      <c r="D13657" t="s">
        <v>80</v>
      </c>
      <c r="E13657">
        <v>3</v>
      </c>
      <c r="F13657" s="8">
        <f>VLOOKUP(C13657,Products!$A$2:$E$20,5,TRUE)</f>
        <v>15.95</v>
      </c>
      <c r="G13657" s="8">
        <f t="shared" si="426"/>
        <v>47.849999999999994</v>
      </c>
      <c r="H13657" s="8">
        <f>VLOOKUP(C13657,Products!$A$2:$F$20,6,TRUE)</f>
        <v>6</v>
      </c>
      <c r="I13657" s="8">
        <f t="shared" si="427"/>
        <v>18</v>
      </c>
      <c r="J13657" s="42">
        <f>VLOOKUP(B13657,Invoices!A:I,9,TRUE)</f>
        <v>2022</v>
      </c>
    </row>
    <row r="13658" spans="1:10" x14ac:dyDescent="0.15">
      <c r="A13658" t="s">
        <v>17018</v>
      </c>
      <c r="B13658" t="s">
        <v>2800</v>
      </c>
      <c r="C13658" t="s">
        <v>99</v>
      </c>
      <c r="D13658" t="s">
        <v>84</v>
      </c>
      <c r="E13658">
        <v>1</v>
      </c>
      <c r="F13658" s="8">
        <f>VLOOKUP(C13658,Products!$A$2:$E$20,5,TRUE)</f>
        <v>3.5</v>
      </c>
      <c r="G13658" s="8">
        <f t="shared" si="426"/>
        <v>3.5</v>
      </c>
      <c r="H13658" s="8">
        <f>VLOOKUP(C13658,Products!$A$2:$F$20,6,TRUE)</f>
        <v>0.54999999999999982</v>
      </c>
      <c r="I13658" s="8">
        <f t="shared" si="427"/>
        <v>0.54999999999999982</v>
      </c>
      <c r="J13658" s="42">
        <f>VLOOKUP(B13658,Invoices!A:I,9,TRUE)</f>
        <v>2022</v>
      </c>
    </row>
    <row r="13659" spans="1:10" x14ac:dyDescent="0.15">
      <c r="A13659" t="s">
        <v>17019</v>
      </c>
      <c r="B13659" t="s">
        <v>2800</v>
      </c>
      <c r="C13659" t="s">
        <v>105</v>
      </c>
      <c r="D13659" t="s">
        <v>81</v>
      </c>
      <c r="E13659">
        <v>12</v>
      </c>
      <c r="F13659" s="8">
        <f>VLOOKUP(C13659,Products!$A$2:$E$20,5,TRUE)</f>
        <v>8.9499999999999993</v>
      </c>
      <c r="G13659" s="8">
        <f t="shared" si="426"/>
        <v>107.39999999999999</v>
      </c>
      <c r="H13659" s="8">
        <f>VLOOKUP(C13659,Products!$A$2:$F$20,6,TRUE)</f>
        <v>3.1999999999999993</v>
      </c>
      <c r="I13659" s="8">
        <f t="shared" si="427"/>
        <v>38.399999999999991</v>
      </c>
      <c r="J13659" s="42">
        <f>VLOOKUP(B13659,Invoices!A:I,9,TRUE)</f>
        <v>2022</v>
      </c>
    </row>
    <row r="13660" spans="1:10" x14ac:dyDescent="0.15">
      <c r="A13660" t="s">
        <v>17020</v>
      </c>
      <c r="B13660" t="s">
        <v>2800</v>
      </c>
      <c r="C13660" t="s">
        <v>94</v>
      </c>
      <c r="D13660" t="s">
        <v>86</v>
      </c>
      <c r="E13660">
        <v>9</v>
      </c>
      <c r="F13660" s="8">
        <f>VLOOKUP(C13660,Products!$A$2:$E$20,5,TRUE)</f>
        <v>3.5</v>
      </c>
      <c r="G13660" s="8">
        <f t="shared" si="426"/>
        <v>31.5</v>
      </c>
      <c r="H13660" s="8">
        <f>VLOOKUP(C13660,Products!$A$2:$F$20,6,TRUE)</f>
        <v>0.54999999999999982</v>
      </c>
      <c r="I13660" s="8">
        <f t="shared" si="427"/>
        <v>4.9499999999999984</v>
      </c>
      <c r="J13660" s="42">
        <f>VLOOKUP(B13660,Invoices!A:I,9,TRUE)</f>
        <v>2022</v>
      </c>
    </row>
    <row r="13661" spans="1:10" x14ac:dyDescent="0.15">
      <c r="A13661" t="s">
        <v>17021</v>
      </c>
      <c r="B13661" t="s">
        <v>2800</v>
      </c>
      <c r="C13661" t="s">
        <v>90</v>
      </c>
      <c r="D13661" t="s">
        <v>72</v>
      </c>
      <c r="E13661">
        <v>10</v>
      </c>
      <c r="F13661" s="8">
        <f>VLOOKUP(C13661,Products!$A$2:$E$20,5,TRUE)</f>
        <v>8.9499999999999993</v>
      </c>
      <c r="G13661" s="8">
        <f t="shared" si="426"/>
        <v>89.5</v>
      </c>
      <c r="H13661" s="8">
        <f>VLOOKUP(C13661,Products!$A$2:$F$20,6,TRUE)</f>
        <v>5.6999999999999993</v>
      </c>
      <c r="I13661" s="8">
        <f t="shared" si="427"/>
        <v>56.999999999999993</v>
      </c>
      <c r="J13661" s="42">
        <f>VLOOKUP(B13661,Invoices!A:I,9,TRUE)</f>
        <v>2022</v>
      </c>
    </row>
    <row r="13662" spans="1:10" x14ac:dyDescent="0.15">
      <c r="A13662" t="s">
        <v>17022</v>
      </c>
      <c r="B13662" t="s">
        <v>2800</v>
      </c>
      <c r="C13662" t="s">
        <v>87</v>
      </c>
      <c r="D13662" t="s">
        <v>68</v>
      </c>
      <c r="E13662">
        <v>5</v>
      </c>
      <c r="F13662" s="8">
        <f>VLOOKUP(C13662,Products!$A$2:$E$20,5,TRUE)</f>
        <v>19.95</v>
      </c>
      <c r="G13662" s="8">
        <f t="shared" si="426"/>
        <v>99.75</v>
      </c>
      <c r="H13662" s="8">
        <f>VLOOKUP(C13662,Products!$A$2:$F$20,6,TRUE)</f>
        <v>7.4499999999999993</v>
      </c>
      <c r="I13662" s="8">
        <f t="shared" si="427"/>
        <v>37.25</v>
      </c>
      <c r="J13662" s="42">
        <f>VLOOKUP(B13662,Invoices!A:I,9,TRUE)</f>
        <v>2022</v>
      </c>
    </row>
    <row r="13663" spans="1:10" x14ac:dyDescent="0.15">
      <c r="A13663" t="s">
        <v>17023</v>
      </c>
      <c r="B13663" t="s">
        <v>2800</v>
      </c>
      <c r="C13663" t="s">
        <v>100</v>
      </c>
      <c r="D13663" t="s">
        <v>78</v>
      </c>
      <c r="E13663">
        <v>1</v>
      </c>
      <c r="F13663" s="8">
        <f>VLOOKUP(C13663,Products!$A$2:$E$20,5,TRUE)</f>
        <v>49.95</v>
      </c>
      <c r="G13663" s="8">
        <f t="shared" si="426"/>
        <v>49.95</v>
      </c>
      <c r="H13663" s="8">
        <f>VLOOKUP(C13663,Products!$A$2:$F$20,6,TRUE)</f>
        <v>19.950000000000003</v>
      </c>
      <c r="I13663" s="8">
        <f t="shared" si="427"/>
        <v>19.950000000000003</v>
      </c>
      <c r="J13663" s="42">
        <f>VLOOKUP(B13663,Invoices!A:I,9,TRUE)</f>
        <v>2022</v>
      </c>
    </row>
    <row r="13664" spans="1:10" x14ac:dyDescent="0.15">
      <c r="A13664" t="s">
        <v>17024</v>
      </c>
      <c r="B13664" t="s">
        <v>2800</v>
      </c>
      <c r="C13664" t="s">
        <v>97</v>
      </c>
      <c r="D13664" t="s">
        <v>74</v>
      </c>
      <c r="E13664">
        <v>5</v>
      </c>
      <c r="F13664" s="8">
        <f>VLOOKUP(C13664,Products!$A$2:$E$20,5,TRUE)</f>
        <v>1.5</v>
      </c>
      <c r="G13664" s="8">
        <f t="shared" si="426"/>
        <v>7.5</v>
      </c>
      <c r="H13664" s="8">
        <f>VLOOKUP(C13664,Products!$A$2:$F$20,6,TRUE)</f>
        <v>0.5</v>
      </c>
      <c r="I13664" s="8">
        <f t="shared" si="427"/>
        <v>2.5</v>
      </c>
      <c r="J13664" s="42">
        <f>VLOOKUP(B13664,Invoices!A:I,9,TRUE)</f>
        <v>2022</v>
      </c>
    </row>
    <row r="13665" spans="1:10" x14ac:dyDescent="0.15">
      <c r="A13665" t="s">
        <v>17025</v>
      </c>
      <c r="B13665" t="s">
        <v>2800</v>
      </c>
      <c r="C13665" t="s">
        <v>92</v>
      </c>
      <c r="D13665" t="s">
        <v>82</v>
      </c>
      <c r="E13665">
        <v>1</v>
      </c>
      <c r="F13665" s="8">
        <f>VLOOKUP(C13665,Products!$A$2:$E$20,5,TRUE)</f>
        <v>19.95</v>
      </c>
      <c r="G13665" s="8">
        <f t="shared" si="426"/>
        <v>19.95</v>
      </c>
      <c r="H13665" s="8">
        <f>VLOOKUP(C13665,Products!$A$2:$F$20,6,TRUE)</f>
        <v>7.4499999999999993</v>
      </c>
      <c r="I13665" s="8">
        <f t="shared" si="427"/>
        <v>7.4499999999999993</v>
      </c>
      <c r="J13665" s="42">
        <f>VLOOKUP(B13665,Invoices!A:I,9,TRUE)</f>
        <v>2022</v>
      </c>
    </row>
    <row r="13666" spans="1:10" x14ac:dyDescent="0.15">
      <c r="A13666" t="s">
        <v>17026</v>
      </c>
      <c r="B13666" t="s">
        <v>2800</v>
      </c>
      <c r="C13666" t="s">
        <v>103</v>
      </c>
      <c r="D13666" t="s">
        <v>77</v>
      </c>
      <c r="E13666">
        <v>2</v>
      </c>
      <c r="F13666" s="8">
        <f>VLOOKUP(C13666,Products!$A$2:$E$20,5,TRUE)</f>
        <v>8.9499999999999993</v>
      </c>
      <c r="G13666" s="8">
        <f t="shared" si="426"/>
        <v>17.899999999999999</v>
      </c>
      <c r="H13666" s="8">
        <f>VLOOKUP(C13666,Products!$A$2:$F$20,6,TRUE)</f>
        <v>3.1999999999999993</v>
      </c>
      <c r="I13666" s="8">
        <f t="shared" si="427"/>
        <v>6.3999999999999986</v>
      </c>
      <c r="J13666" s="42">
        <f>VLOOKUP(B13666,Invoices!A:I,9,TRUE)</f>
        <v>2022</v>
      </c>
    </row>
    <row r="13667" spans="1:10" x14ac:dyDescent="0.15">
      <c r="A13667" t="s">
        <v>17027</v>
      </c>
      <c r="B13667" t="s">
        <v>2800</v>
      </c>
      <c r="C13667" t="s">
        <v>96</v>
      </c>
      <c r="D13667" t="s">
        <v>75</v>
      </c>
      <c r="E13667">
        <v>12</v>
      </c>
      <c r="F13667" s="8">
        <f>VLOOKUP(C13667,Products!$A$2:$E$20,5,TRUE)</f>
        <v>79.95</v>
      </c>
      <c r="G13667" s="8">
        <f t="shared" si="426"/>
        <v>959.40000000000009</v>
      </c>
      <c r="H13667" s="8">
        <f>VLOOKUP(C13667,Products!$A$2:$F$20,6,TRUE)</f>
        <v>27.950000000000003</v>
      </c>
      <c r="I13667" s="8">
        <f t="shared" si="427"/>
        <v>335.40000000000003</v>
      </c>
      <c r="J13667" s="42">
        <f>VLOOKUP(B13667,Invoices!A:I,9,TRUE)</f>
        <v>2022</v>
      </c>
    </row>
    <row r="13668" spans="1:10" x14ac:dyDescent="0.15">
      <c r="A13668" t="s">
        <v>17028</v>
      </c>
      <c r="B13668" t="s">
        <v>2800</v>
      </c>
      <c r="C13668" t="s">
        <v>98</v>
      </c>
      <c r="D13668" t="s">
        <v>79</v>
      </c>
      <c r="E13668">
        <v>2</v>
      </c>
      <c r="F13668" s="8">
        <f>VLOOKUP(C13668,Products!$A$2:$E$20,5,TRUE)</f>
        <v>14.95</v>
      </c>
      <c r="G13668" s="8">
        <f t="shared" si="426"/>
        <v>29.9</v>
      </c>
      <c r="H13668" s="8">
        <f>VLOOKUP(C13668,Products!$A$2:$F$20,6,TRUE)</f>
        <v>3.0499999999999989</v>
      </c>
      <c r="I13668" s="8">
        <f t="shared" si="427"/>
        <v>6.0999999999999979</v>
      </c>
      <c r="J13668" s="42">
        <f>VLOOKUP(B13668,Invoices!A:I,9,TRUE)</f>
        <v>2022</v>
      </c>
    </row>
    <row r="13669" spans="1:10" x14ac:dyDescent="0.15">
      <c r="A13669" t="s">
        <v>17029</v>
      </c>
      <c r="B13669" t="s">
        <v>2800</v>
      </c>
      <c r="C13669" t="s">
        <v>102</v>
      </c>
      <c r="D13669" t="s">
        <v>83</v>
      </c>
      <c r="E13669">
        <v>1</v>
      </c>
      <c r="F13669" s="8">
        <f>VLOOKUP(C13669,Products!$A$2:$E$20,5,TRUE)</f>
        <v>29.95</v>
      </c>
      <c r="G13669" s="8">
        <f t="shared" si="426"/>
        <v>29.95</v>
      </c>
      <c r="H13669" s="8">
        <f>VLOOKUP(C13669,Products!$A$2:$F$20,6,TRUE)</f>
        <v>15</v>
      </c>
      <c r="I13669" s="8">
        <f t="shared" si="427"/>
        <v>15</v>
      </c>
      <c r="J13669" s="42">
        <f>VLOOKUP(B13669,Invoices!A:I,9,TRUE)</f>
        <v>2022</v>
      </c>
    </row>
    <row r="13670" spans="1:10" x14ac:dyDescent="0.15">
      <c r="A13670" t="s">
        <v>17030</v>
      </c>
      <c r="B13670" t="s">
        <v>2800</v>
      </c>
      <c r="C13670" t="s">
        <v>95</v>
      </c>
      <c r="D13670" t="s">
        <v>73</v>
      </c>
      <c r="E13670">
        <v>6</v>
      </c>
      <c r="F13670" s="8">
        <f>VLOOKUP(C13670,Products!$A$2:$E$20,5,TRUE)</f>
        <v>12.95</v>
      </c>
      <c r="G13670" s="8">
        <f t="shared" si="426"/>
        <v>77.699999999999989</v>
      </c>
      <c r="H13670" s="8">
        <f>VLOOKUP(C13670,Products!$A$2:$F$20,6,TRUE)</f>
        <v>4.1999999999999993</v>
      </c>
      <c r="I13670" s="8">
        <f t="shared" si="427"/>
        <v>25.199999999999996</v>
      </c>
      <c r="J13670" s="42">
        <f>VLOOKUP(B13670,Invoices!A:I,9,TRUE)</f>
        <v>2022</v>
      </c>
    </row>
    <row r="13671" spans="1:10" x14ac:dyDescent="0.15">
      <c r="A13671" t="s">
        <v>17031</v>
      </c>
      <c r="B13671" t="s">
        <v>2800</v>
      </c>
      <c r="C13671" t="s">
        <v>93</v>
      </c>
      <c r="D13671" t="s">
        <v>76</v>
      </c>
      <c r="E13671">
        <v>12</v>
      </c>
      <c r="F13671" s="8">
        <f>VLOOKUP(C13671,Products!$A$2:$E$20,5,TRUE)</f>
        <v>9.9499999999999993</v>
      </c>
      <c r="G13671" s="8">
        <f t="shared" si="426"/>
        <v>119.39999999999999</v>
      </c>
      <c r="H13671" s="8">
        <f>VLOOKUP(C13671,Products!$A$2:$F$20,6,TRUE)</f>
        <v>1.9499999999999993</v>
      </c>
      <c r="I13671" s="8">
        <f t="shared" si="427"/>
        <v>23.399999999999991</v>
      </c>
      <c r="J13671" s="42">
        <f>VLOOKUP(B13671,Invoices!A:I,9,TRUE)</f>
        <v>2022</v>
      </c>
    </row>
    <row r="13672" spans="1:10" x14ac:dyDescent="0.15">
      <c r="A13672" t="s">
        <v>17032</v>
      </c>
      <c r="B13672" t="s">
        <v>2800</v>
      </c>
      <c r="C13672" t="s">
        <v>91</v>
      </c>
      <c r="D13672" t="s">
        <v>70</v>
      </c>
      <c r="E13672">
        <v>1</v>
      </c>
      <c r="F13672" s="8">
        <f>VLOOKUP(C13672,Products!$A$2:$E$20,5,TRUE)</f>
        <v>49.95</v>
      </c>
      <c r="G13672" s="8">
        <f t="shared" si="426"/>
        <v>49.95</v>
      </c>
      <c r="H13672" s="8">
        <f>VLOOKUP(C13672,Products!$A$2:$F$20,6,TRUE)</f>
        <v>21.200000000000003</v>
      </c>
      <c r="I13672" s="8">
        <f t="shared" si="427"/>
        <v>21.200000000000003</v>
      </c>
      <c r="J13672" s="42">
        <f>VLOOKUP(B13672,Invoices!A:I,9,TRUE)</f>
        <v>2022</v>
      </c>
    </row>
    <row r="13673" spans="1:10" x14ac:dyDescent="0.15">
      <c r="A13673" t="s">
        <v>17033</v>
      </c>
      <c r="B13673" t="s">
        <v>2800</v>
      </c>
      <c r="C13673" t="s">
        <v>88</v>
      </c>
      <c r="D13673" t="s">
        <v>85</v>
      </c>
      <c r="E13673">
        <v>1</v>
      </c>
      <c r="F13673" s="8">
        <f>VLOOKUP(C13673,Products!$A$2:$E$20,5,TRUE)</f>
        <v>8.9499999999999993</v>
      </c>
      <c r="G13673" s="8">
        <f t="shared" si="426"/>
        <v>8.9499999999999993</v>
      </c>
      <c r="H13673" s="8">
        <f>VLOOKUP(C13673,Products!$A$2:$F$20,6,TRUE)</f>
        <v>5.6999999999999993</v>
      </c>
      <c r="I13673" s="8">
        <f t="shared" si="427"/>
        <v>5.6999999999999993</v>
      </c>
      <c r="J13673" s="42">
        <f>VLOOKUP(B13673,Invoices!A:I,9,TRUE)</f>
        <v>2022</v>
      </c>
    </row>
    <row r="13674" spans="1:10" x14ac:dyDescent="0.15">
      <c r="A13674" t="s">
        <v>17034</v>
      </c>
      <c r="B13674" t="s">
        <v>2801</v>
      </c>
      <c r="C13674" t="s">
        <v>95</v>
      </c>
      <c r="D13674" t="s">
        <v>73</v>
      </c>
      <c r="E13674">
        <v>1</v>
      </c>
      <c r="F13674" s="8">
        <f>VLOOKUP(C13674,Products!$A$2:$E$20,5,TRUE)</f>
        <v>12.95</v>
      </c>
      <c r="G13674" s="8">
        <f t="shared" si="426"/>
        <v>12.95</v>
      </c>
      <c r="H13674" s="8">
        <f>VLOOKUP(C13674,Products!$A$2:$F$20,6,TRUE)</f>
        <v>4.1999999999999993</v>
      </c>
      <c r="I13674" s="8">
        <f t="shared" si="427"/>
        <v>4.1999999999999993</v>
      </c>
      <c r="J13674" s="42">
        <f>VLOOKUP(B13674,Invoices!A:I,9,TRUE)</f>
        <v>2022</v>
      </c>
    </row>
    <row r="13675" spans="1:10" x14ac:dyDescent="0.15">
      <c r="A13675" t="s">
        <v>17035</v>
      </c>
      <c r="B13675" t="s">
        <v>2802</v>
      </c>
      <c r="C13675" t="s">
        <v>104</v>
      </c>
      <c r="D13675" t="s">
        <v>71</v>
      </c>
      <c r="E13675">
        <v>6</v>
      </c>
      <c r="F13675" s="8">
        <f>VLOOKUP(C13675,Products!$A$2:$E$20,5,TRUE)</f>
        <v>2.95</v>
      </c>
      <c r="G13675" s="8">
        <f t="shared" si="426"/>
        <v>17.700000000000003</v>
      </c>
      <c r="H13675" s="8">
        <f>VLOOKUP(C13675,Products!$A$2:$F$20,6,TRUE)</f>
        <v>1.1500000000000001</v>
      </c>
      <c r="I13675" s="8">
        <f t="shared" si="427"/>
        <v>6.9</v>
      </c>
      <c r="J13675" s="42">
        <f>VLOOKUP(B13675,Invoices!A:I,9,TRUE)</f>
        <v>2022</v>
      </c>
    </row>
    <row r="13676" spans="1:10" x14ac:dyDescent="0.15">
      <c r="A13676" t="s">
        <v>17036</v>
      </c>
      <c r="B13676" t="s">
        <v>2802</v>
      </c>
      <c r="C13676" t="s">
        <v>90</v>
      </c>
      <c r="D13676" t="s">
        <v>72</v>
      </c>
      <c r="E13676">
        <v>1</v>
      </c>
      <c r="F13676" s="8">
        <f>VLOOKUP(C13676,Products!$A$2:$E$20,5,TRUE)</f>
        <v>8.9499999999999993</v>
      </c>
      <c r="G13676" s="8">
        <f t="shared" si="426"/>
        <v>8.9499999999999993</v>
      </c>
      <c r="H13676" s="8">
        <f>VLOOKUP(C13676,Products!$A$2:$F$20,6,TRUE)</f>
        <v>5.6999999999999993</v>
      </c>
      <c r="I13676" s="8">
        <f t="shared" si="427"/>
        <v>5.6999999999999993</v>
      </c>
      <c r="J13676" s="42">
        <f>VLOOKUP(B13676,Invoices!A:I,9,TRUE)</f>
        <v>2022</v>
      </c>
    </row>
    <row r="13677" spans="1:10" x14ac:dyDescent="0.15">
      <c r="A13677" t="s">
        <v>17037</v>
      </c>
      <c r="B13677" t="s">
        <v>2803</v>
      </c>
      <c r="C13677" t="s">
        <v>95</v>
      </c>
      <c r="D13677" t="s">
        <v>73</v>
      </c>
      <c r="E13677">
        <v>9</v>
      </c>
      <c r="F13677" s="8">
        <f>VLOOKUP(C13677,Products!$A$2:$E$20,5,TRUE)</f>
        <v>12.95</v>
      </c>
      <c r="G13677" s="8">
        <f t="shared" si="426"/>
        <v>116.55</v>
      </c>
      <c r="H13677" s="8">
        <f>VLOOKUP(C13677,Products!$A$2:$F$20,6,TRUE)</f>
        <v>4.1999999999999993</v>
      </c>
      <c r="I13677" s="8">
        <f t="shared" si="427"/>
        <v>37.799999999999997</v>
      </c>
      <c r="J13677" s="42">
        <f>VLOOKUP(B13677,Invoices!A:I,9,TRUE)</f>
        <v>2022</v>
      </c>
    </row>
    <row r="13678" spans="1:10" x14ac:dyDescent="0.15">
      <c r="A13678" t="s">
        <v>17038</v>
      </c>
      <c r="B13678" t="s">
        <v>2803</v>
      </c>
      <c r="C13678" t="s">
        <v>96</v>
      </c>
      <c r="D13678" t="s">
        <v>75</v>
      </c>
      <c r="E13678">
        <v>1</v>
      </c>
      <c r="F13678" s="8">
        <f>VLOOKUP(C13678,Products!$A$2:$E$20,5,TRUE)</f>
        <v>79.95</v>
      </c>
      <c r="G13678" s="8">
        <f t="shared" si="426"/>
        <v>79.95</v>
      </c>
      <c r="H13678" s="8">
        <f>VLOOKUP(C13678,Products!$A$2:$F$20,6,TRUE)</f>
        <v>27.950000000000003</v>
      </c>
      <c r="I13678" s="8">
        <f t="shared" si="427"/>
        <v>27.950000000000003</v>
      </c>
      <c r="J13678" s="42">
        <f>VLOOKUP(B13678,Invoices!A:I,9,TRUE)</f>
        <v>2022</v>
      </c>
    </row>
    <row r="13679" spans="1:10" x14ac:dyDescent="0.15">
      <c r="A13679" t="s">
        <v>17039</v>
      </c>
      <c r="B13679" t="s">
        <v>2804</v>
      </c>
      <c r="C13679" t="s">
        <v>99</v>
      </c>
      <c r="D13679" t="s">
        <v>84</v>
      </c>
      <c r="E13679">
        <v>5</v>
      </c>
      <c r="F13679" s="8">
        <f>VLOOKUP(C13679,Products!$A$2:$E$20,5,TRUE)</f>
        <v>3.5</v>
      </c>
      <c r="G13679" s="8">
        <f t="shared" si="426"/>
        <v>17.5</v>
      </c>
      <c r="H13679" s="8">
        <f>VLOOKUP(C13679,Products!$A$2:$F$20,6,TRUE)</f>
        <v>0.54999999999999982</v>
      </c>
      <c r="I13679" s="8">
        <f t="shared" si="427"/>
        <v>2.7499999999999991</v>
      </c>
      <c r="J13679" s="42">
        <f>VLOOKUP(B13679,Invoices!A:I,9,TRUE)</f>
        <v>2022</v>
      </c>
    </row>
    <row r="13680" spans="1:10" x14ac:dyDescent="0.15">
      <c r="A13680" t="s">
        <v>17040</v>
      </c>
      <c r="B13680" t="s">
        <v>2804</v>
      </c>
      <c r="C13680" t="s">
        <v>96</v>
      </c>
      <c r="D13680" t="s">
        <v>75</v>
      </c>
      <c r="E13680">
        <v>1</v>
      </c>
      <c r="F13680" s="8">
        <f>VLOOKUP(C13680,Products!$A$2:$E$20,5,TRUE)</f>
        <v>79.95</v>
      </c>
      <c r="G13680" s="8">
        <f t="shared" si="426"/>
        <v>79.95</v>
      </c>
      <c r="H13680" s="8">
        <f>VLOOKUP(C13680,Products!$A$2:$F$20,6,TRUE)</f>
        <v>27.950000000000003</v>
      </c>
      <c r="I13680" s="8">
        <f t="shared" si="427"/>
        <v>27.950000000000003</v>
      </c>
      <c r="J13680" s="42">
        <f>VLOOKUP(B13680,Invoices!A:I,9,TRUE)</f>
        <v>2022</v>
      </c>
    </row>
    <row r="13681" spans="1:10" x14ac:dyDescent="0.15">
      <c r="A13681" t="s">
        <v>17041</v>
      </c>
      <c r="B13681" t="s">
        <v>2805</v>
      </c>
      <c r="C13681" t="s">
        <v>92</v>
      </c>
      <c r="D13681" t="s">
        <v>82</v>
      </c>
      <c r="E13681">
        <v>5</v>
      </c>
      <c r="F13681" s="8">
        <f>VLOOKUP(C13681,Products!$A$2:$E$20,5,TRUE)</f>
        <v>19.95</v>
      </c>
      <c r="G13681" s="8">
        <f t="shared" si="426"/>
        <v>99.75</v>
      </c>
      <c r="H13681" s="8">
        <f>VLOOKUP(C13681,Products!$A$2:$F$20,6,TRUE)</f>
        <v>7.4499999999999993</v>
      </c>
      <c r="I13681" s="8">
        <f t="shared" si="427"/>
        <v>37.25</v>
      </c>
      <c r="J13681" s="42">
        <f>VLOOKUP(B13681,Invoices!A:I,9,TRUE)</f>
        <v>2022</v>
      </c>
    </row>
    <row r="13682" spans="1:10" x14ac:dyDescent="0.15">
      <c r="A13682" t="s">
        <v>17042</v>
      </c>
      <c r="B13682" t="s">
        <v>2805</v>
      </c>
      <c r="C13682" t="s">
        <v>104</v>
      </c>
      <c r="D13682" t="s">
        <v>71</v>
      </c>
      <c r="E13682">
        <v>1</v>
      </c>
      <c r="F13682" s="8">
        <f>VLOOKUP(C13682,Products!$A$2:$E$20,5,TRUE)</f>
        <v>2.95</v>
      </c>
      <c r="G13682" s="8">
        <f t="shared" si="426"/>
        <v>2.95</v>
      </c>
      <c r="H13682" s="8">
        <f>VLOOKUP(C13682,Products!$A$2:$F$20,6,TRUE)</f>
        <v>1.1500000000000001</v>
      </c>
      <c r="I13682" s="8">
        <f t="shared" si="427"/>
        <v>1.1500000000000001</v>
      </c>
      <c r="J13682" s="42">
        <f>VLOOKUP(B13682,Invoices!A:I,9,TRUE)</f>
        <v>2022</v>
      </c>
    </row>
    <row r="13683" spans="1:10" x14ac:dyDescent="0.15">
      <c r="A13683" t="s">
        <v>17043</v>
      </c>
      <c r="B13683" t="s">
        <v>2805</v>
      </c>
      <c r="C13683" t="s">
        <v>93</v>
      </c>
      <c r="D13683" t="s">
        <v>76</v>
      </c>
      <c r="E13683">
        <v>15</v>
      </c>
      <c r="F13683" s="8">
        <f>VLOOKUP(C13683,Products!$A$2:$E$20,5,TRUE)</f>
        <v>9.9499999999999993</v>
      </c>
      <c r="G13683" s="8">
        <f t="shared" si="426"/>
        <v>149.25</v>
      </c>
      <c r="H13683" s="8">
        <f>VLOOKUP(C13683,Products!$A$2:$F$20,6,TRUE)</f>
        <v>1.9499999999999993</v>
      </c>
      <c r="I13683" s="8">
        <f t="shared" si="427"/>
        <v>29.249999999999989</v>
      </c>
      <c r="J13683" s="42">
        <f>VLOOKUP(B13683,Invoices!A:I,9,TRUE)</f>
        <v>2022</v>
      </c>
    </row>
    <row r="13684" spans="1:10" x14ac:dyDescent="0.15">
      <c r="A13684" t="s">
        <v>17044</v>
      </c>
      <c r="B13684" t="s">
        <v>2805</v>
      </c>
      <c r="C13684" t="s">
        <v>87</v>
      </c>
      <c r="D13684" t="s">
        <v>68</v>
      </c>
      <c r="E13684">
        <v>25</v>
      </c>
      <c r="F13684" s="8">
        <f>VLOOKUP(C13684,Products!$A$2:$E$20,5,TRUE)</f>
        <v>19.95</v>
      </c>
      <c r="G13684" s="8">
        <f t="shared" si="426"/>
        <v>498.75</v>
      </c>
      <c r="H13684" s="8">
        <f>VLOOKUP(C13684,Products!$A$2:$F$20,6,TRUE)</f>
        <v>7.4499999999999993</v>
      </c>
      <c r="I13684" s="8">
        <f t="shared" si="427"/>
        <v>186.24999999999997</v>
      </c>
      <c r="J13684" s="42">
        <f>VLOOKUP(B13684,Invoices!A:I,9,TRUE)</f>
        <v>2022</v>
      </c>
    </row>
    <row r="13685" spans="1:10" x14ac:dyDescent="0.15">
      <c r="A13685" t="s">
        <v>17045</v>
      </c>
      <c r="B13685" t="s">
        <v>2805</v>
      </c>
      <c r="C13685" t="s">
        <v>102</v>
      </c>
      <c r="D13685" t="s">
        <v>83</v>
      </c>
      <c r="E13685">
        <v>1</v>
      </c>
      <c r="F13685" s="8">
        <f>VLOOKUP(C13685,Products!$A$2:$E$20,5,TRUE)</f>
        <v>29.95</v>
      </c>
      <c r="G13685" s="8">
        <f t="shared" si="426"/>
        <v>29.95</v>
      </c>
      <c r="H13685" s="8">
        <f>VLOOKUP(C13685,Products!$A$2:$F$20,6,TRUE)</f>
        <v>15</v>
      </c>
      <c r="I13685" s="8">
        <f t="shared" si="427"/>
        <v>15</v>
      </c>
      <c r="J13685" s="42">
        <f>VLOOKUP(B13685,Invoices!A:I,9,TRUE)</f>
        <v>2022</v>
      </c>
    </row>
    <row r="13686" spans="1:10" x14ac:dyDescent="0.15">
      <c r="A13686" t="s">
        <v>17046</v>
      </c>
      <c r="B13686" t="s">
        <v>2805</v>
      </c>
      <c r="C13686" t="s">
        <v>96</v>
      </c>
      <c r="D13686" t="s">
        <v>75</v>
      </c>
      <c r="E13686">
        <v>50</v>
      </c>
      <c r="F13686" s="8">
        <f>VLOOKUP(C13686,Products!$A$2:$E$20,5,TRUE)</f>
        <v>79.95</v>
      </c>
      <c r="G13686" s="8">
        <f t="shared" si="426"/>
        <v>3997.5</v>
      </c>
      <c r="H13686" s="8">
        <f>VLOOKUP(C13686,Products!$A$2:$F$20,6,TRUE)</f>
        <v>27.950000000000003</v>
      </c>
      <c r="I13686" s="8">
        <f t="shared" si="427"/>
        <v>1397.5000000000002</v>
      </c>
      <c r="J13686" s="42">
        <f>VLOOKUP(B13686,Invoices!A:I,9,TRUE)</f>
        <v>2022</v>
      </c>
    </row>
    <row r="13687" spans="1:10" x14ac:dyDescent="0.15">
      <c r="A13687" t="s">
        <v>17047</v>
      </c>
      <c r="B13687" t="s">
        <v>2806</v>
      </c>
      <c r="C13687" t="s">
        <v>105</v>
      </c>
      <c r="D13687" t="s">
        <v>81</v>
      </c>
      <c r="E13687">
        <v>12</v>
      </c>
      <c r="F13687" s="8">
        <f>VLOOKUP(C13687,Products!$A$2:$E$20,5,TRUE)</f>
        <v>8.9499999999999993</v>
      </c>
      <c r="G13687" s="8">
        <f t="shared" si="426"/>
        <v>107.39999999999999</v>
      </c>
      <c r="H13687" s="8">
        <f>VLOOKUP(C13687,Products!$A$2:$F$20,6,TRUE)</f>
        <v>3.1999999999999993</v>
      </c>
      <c r="I13687" s="8">
        <f t="shared" si="427"/>
        <v>38.399999999999991</v>
      </c>
      <c r="J13687" s="42">
        <f>VLOOKUP(B13687,Invoices!A:I,9,TRUE)</f>
        <v>2022</v>
      </c>
    </row>
    <row r="13688" spans="1:10" x14ac:dyDescent="0.15">
      <c r="A13688" t="s">
        <v>17048</v>
      </c>
      <c r="B13688" t="s">
        <v>2807</v>
      </c>
      <c r="C13688" t="s">
        <v>105</v>
      </c>
      <c r="D13688" t="s">
        <v>81</v>
      </c>
      <c r="E13688">
        <v>50</v>
      </c>
      <c r="F13688" s="8">
        <f>VLOOKUP(C13688,Products!$A$2:$E$20,5,TRUE)</f>
        <v>8.9499999999999993</v>
      </c>
      <c r="G13688" s="8">
        <f t="shared" si="426"/>
        <v>447.49999999999994</v>
      </c>
      <c r="H13688" s="8">
        <f>VLOOKUP(C13688,Products!$A$2:$F$20,6,TRUE)</f>
        <v>3.1999999999999993</v>
      </c>
      <c r="I13688" s="8">
        <f t="shared" si="427"/>
        <v>159.99999999999997</v>
      </c>
      <c r="J13688" s="42">
        <f>VLOOKUP(B13688,Invoices!A:I,9,TRUE)</f>
        <v>2022</v>
      </c>
    </row>
    <row r="13689" spans="1:10" x14ac:dyDescent="0.15">
      <c r="A13689" t="s">
        <v>17049</v>
      </c>
      <c r="B13689" t="s">
        <v>2807</v>
      </c>
      <c r="C13689" t="s">
        <v>104</v>
      </c>
      <c r="D13689" t="s">
        <v>71</v>
      </c>
      <c r="E13689">
        <v>6</v>
      </c>
      <c r="F13689" s="8">
        <f>VLOOKUP(C13689,Products!$A$2:$E$20,5,TRUE)</f>
        <v>2.95</v>
      </c>
      <c r="G13689" s="8">
        <f t="shared" si="426"/>
        <v>17.700000000000003</v>
      </c>
      <c r="H13689" s="8">
        <f>VLOOKUP(C13689,Products!$A$2:$F$20,6,TRUE)</f>
        <v>1.1500000000000001</v>
      </c>
      <c r="I13689" s="8">
        <f t="shared" si="427"/>
        <v>6.9</v>
      </c>
      <c r="J13689" s="42">
        <f>VLOOKUP(B13689,Invoices!A:I,9,TRUE)</f>
        <v>2022</v>
      </c>
    </row>
    <row r="13690" spans="1:10" x14ac:dyDescent="0.15">
      <c r="A13690" t="s">
        <v>17050</v>
      </c>
      <c r="B13690" t="s">
        <v>2807</v>
      </c>
      <c r="C13690" t="s">
        <v>94</v>
      </c>
      <c r="D13690" t="s">
        <v>86</v>
      </c>
      <c r="E13690">
        <v>10</v>
      </c>
      <c r="F13690" s="8">
        <f>VLOOKUP(C13690,Products!$A$2:$E$20,5,TRUE)</f>
        <v>3.5</v>
      </c>
      <c r="G13690" s="8">
        <f t="shared" si="426"/>
        <v>35</v>
      </c>
      <c r="H13690" s="8">
        <f>VLOOKUP(C13690,Products!$A$2:$F$20,6,TRUE)</f>
        <v>0.54999999999999982</v>
      </c>
      <c r="I13690" s="8">
        <f t="shared" si="427"/>
        <v>5.4999999999999982</v>
      </c>
      <c r="J13690" s="42">
        <f>VLOOKUP(B13690,Invoices!A:I,9,TRUE)</f>
        <v>2022</v>
      </c>
    </row>
    <row r="13691" spans="1:10" x14ac:dyDescent="0.15">
      <c r="A13691" t="s">
        <v>17051</v>
      </c>
      <c r="B13691" t="s">
        <v>2807</v>
      </c>
      <c r="C13691" t="s">
        <v>90</v>
      </c>
      <c r="D13691" t="s">
        <v>72</v>
      </c>
      <c r="E13691">
        <v>6</v>
      </c>
      <c r="F13691" s="8">
        <f>VLOOKUP(C13691,Products!$A$2:$E$20,5,TRUE)</f>
        <v>8.9499999999999993</v>
      </c>
      <c r="G13691" s="8">
        <f t="shared" si="426"/>
        <v>53.699999999999996</v>
      </c>
      <c r="H13691" s="8">
        <f>VLOOKUP(C13691,Products!$A$2:$F$20,6,TRUE)</f>
        <v>5.6999999999999993</v>
      </c>
      <c r="I13691" s="8">
        <f t="shared" si="427"/>
        <v>34.199999999999996</v>
      </c>
      <c r="J13691" s="42">
        <f>VLOOKUP(B13691,Invoices!A:I,9,TRUE)</f>
        <v>2022</v>
      </c>
    </row>
    <row r="13692" spans="1:10" x14ac:dyDescent="0.15">
      <c r="A13692" t="s">
        <v>17052</v>
      </c>
      <c r="B13692" t="s">
        <v>2807</v>
      </c>
      <c r="C13692" t="s">
        <v>88</v>
      </c>
      <c r="D13692" t="s">
        <v>85</v>
      </c>
      <c r="E13692">
        <v>1</v>
      </c>
      <c r="F13692" s="8">
        <f>VLOOKUP(C13692,Products!$A$2:$E$20,5,TRUE)</f>
        <v>8.9499999999999993</v>
      </c>
      <c r="G13692" s="8">
        <f t="shared" si="426"/>
        <v>8.9499999999999993</v>
      </c>
      <c r="H13692" s="8">
        <f>VLOOKUP(C13692,Products!$A$2:$F$20,6,TRUE)</f>
        <v>5.6999999999999993</v>
      </c>
      <c r="I13692" s="8">
        <f t="shared" si="427"/>
        <v>5.6999999999999993</v>
      </c>
      <c r="J13692" s="42">
        <f>VLOOKUP(B13692,Invoices!A:I,9,TRUE)</f>
        <v>2022</v>
      </c>
    </row>
    <row r="13693" spans="1:10" x14ac:dyDescent="0.15">
      <c r="A13693" t="s">
        <v>17053</v>
      </c>
      <c r="B13693" t="s">
        <v>2808</v>
      </c>
      <c r="C13693" t="s">
        <v>90</v>
      </c>
      <c r="D13693" t="s">
        <v>72</v>
      </c>
      <c r="E13693">
        <v>2</v>
      </c>
      <c r="F13693" s="8">
        <f>VLOOKUP(C13693,Products!$A$2:$E$20,5,TRUE)</f>
        <v>8.9499999999999993</v>
      </c>
      <c r="G13693" s="8">
        <f t="shared" si="426"/>
        <v>17.899999999999999</v>
      </c>
      <c r="H13693" s="8">
        <f>VLOOKUP(C13693,Products!$A$2:$F$20,6,TRUE)</f>
        <v>5.6999999999999993</v>
      </c>
      <c r="I13693" s="8">
        <f t="shared" si="427"/>
        <v>11.399999999999999</v>
      </c>
      <c r="J13693" s="42">
        <f>VLOOKUP(B13693,Invoices!A:I,9,TRUE)</f>
        <v>2022</v>
      </c>
    </row>
    <row r="13694" spans="1:10" x14ac:dyDescent="0.15">
      <c r="A13694" t="s">
        <v>17054</v>
      </c>
      <c r="B13694" t="s">
        <v>2808</v>
      </c>
      <c r="C13694" t="s">
        <v>89</v>
      </c>
      <c r="D13694" t="s">
        <v>80</v>
      </c>
      <c r="E13694">
        <v>15</v>
      </c>
      <c r="F13694" s="8">
        <f>VLOOKUP(C13694,Products!$A$2:$E$20,5,TRUE)</f>
        <v>15.95</v>
      </c>
      <c r="G13694" s="8">
        <f t="shared" si="426"/>
        <v>239.25</v>
      </c>
      <c r="H13694" s="8">
        <f>VLOOKUP(C13694,Products!$A$2:$F$20,6,TRUE)</f>
        <v>6</v>
      </c>
      <c r="I13694" s="8">
        <f t="shared" si="427"/>
        <v>90</v>
      </c>
      <c r="J13694" s="42">
        <f>VLOOKUP(B13694,Invoices!A:I,9,TRUE)</f>
        <v>2022</v>
      </c>
    </row>
    <row r="13695" spans="1:10" x14ac:dyDescent="0.15">
      <c r="A13695" t="s">
        <v>17055</v>
      </c>
      <c r="B13695" t="s">
        <v>2808</v>
      </c>
      <c r="C13695" t="s">
        <v>102</v>
      </c>
      <c r="D13695" t="s">
        <v>83</v>
      </c>
      <c r="E13695">
        <v>2</v>
      </c>
      <c r="F13695" s="8">
        <f>VLOOKUP(C13695,Products!$A$2:$E$20,5,TRUE)</f>
        <v>29.95</v>
      </c>
      <c r="G13695" s="8">
        <f t="shared" si="426"/>
        <v>59.9</v>
      </c>
      <c r="H13695" s="8">
        <f>VLOOKUP(C13695,Products!$A$2:$F$20,6,TRUE)</f>
        <v>15</v>
      </c>
      <c r="I13695" s="8">
        <f t="shared" si="427"/>
        <v>30</v>
      </c>
      <c r="J13695" s="42">
        <f>VLOOKUP(B13695,Invoices!A:I,9,TRUE)</f>
        <v>2022</v>
      </c>
    </row>
    <row r="13696" spans="1:10" x14ac:dyDescent="0.15">
      <c r="A13696" t="s">
        <v>17056</v>
      </c>
      <c r="B13696" t="s">
        <v>2808</v>
      </c>
      <c r="C13696" t="s">
        <v>105</v>
      </c>
      <c r="D13696" t="s">
        <v>81</v>
      </c>
      <c r="E13696">
        <v>1</v>
      </c>
      <c r="F13696" s="8">
        <f>VLOOKUP(C13696,Products!$A$2:$E$20,5,TRUE)</f>
        <v>8.9499999999999993</v>
      </c>
      <c r="G13696" s="8">
        <f t="shared" si="426"/>
        <v>8.9499999999999993</v>
      </c>
      <c r="H13696" s="8">
        <f>VLOOKUP(C13696,Products!$A$2:$F$20,6,TRUE)</f>
        <v>3.1999999999999993</v>
      </c>
      <c r="I13696" s="8">
        <f t="shared" si="427"/>
        <v>3.1999999999999993</v>
      </c>
      <c r="J13696" s="42">
        <f>VLOOKUP(B13696,Invoices!A:I,9,TRUE)</f>
        <v>2022</v>
      </c>
    </row>
    <row r="13697" spans="1:10" x14ac:dyDescent="0.15">
      <c r="A13697" t="s">
        <v>17057</v>
      </c>
      <c r="B13697" t="s">
        <v>2808</v>
      </c>
      <c r="C13697" t="s">
        <v>104</v>
      </c>
      <c r="D13697" t="s">
        <v>71</v>
      </c>
      <c r="E13697">
        <v>7</v>
      </c>
      <c r="F13697" s="8">
        <f>VLOOKUP(C13697,Products!$A$2:$E$20,5,TRUE)</f>
        <v>2.95</v>
      </c>
      <c r="G13697" s="8">
        <f t="shared" si="426"/>
        <v>20.650000000000002</v>
      </c>
      <c r="H13697" s="8">
        <f>VLOOKUP(C13697,Products!$A$2:$F$20,6,TRUE)</f>
        <v>1.1500000000000001</v>
      </c>
      <c r="I13697" s="8">
        <f t="shared" si="427"/>
        <v>8.0500000000000007</v>
      </c>
      <c r="J13697" s="42">
        <f>VLOOKUP(B13697,Invoices!A:I,9,TRUE)</f>
        <v>2022</v>
      </c>
    </row>
    <row r="13698" spans="1:10" x14ac:dyDescent="0.15">
      <c r="A13698" t="s">
        <v>17058</v>
      </c>
      <c r="B13698" t="s">
        <v>2808</v>
      </c>
      <c r="C13698" t="s">
        <v>95</v>
      </c>
      <c r="D13698" t="s">
        <v>73</v>
      </c>
      <c r="E13698">
        <v>1</v>
      </c>
      <c r="F13698" s="8">
        <f>VLOOKUP(C13698,Products!$A$2:$E$20,5,TRUE)</f>
        <v>12.95</v>
      </c>
      <c r="G13698" s="8">
        <f t="shared" si="426"/>
        <v>12.95</v>
      </c>
      <c r="H13698" s="8">
        <f>VLOOKUP(C13698,Products!$A$2:$F$20,6,TRUE)</f>
        <v>4.1999999999999993</v>
      </c>
      <c r="I13698" s="8">
        <f t="shared" si="427"/>
        <v>4.1999999999999993</v>
      </c>
      <c r="J13698" s="42">
        <f>VLOOKUP(B13698,Invoices!A:I,9,TRUE)</f>
        <v>2022</v>
      </c>
    </row>
    <row r="13699" spans="1:10" x14ac:dyDescent="0.15">
      <c r="A13699" t="s">
        <v>17059</v>
      </c>
      <c r="B13699" t="s">
        <v>2808</v>
      </c>
      <c r="C13699" t="s">
        <v>87</v>
      </c>
      <c r="D13699" t="s">
        <v>68</v>
      </c>
      <c r="E13699">
        <v>6</v>
      </c>
      <c r="F13699" s="8">
        <f>VLOOKUP(C13699,Products!$A$2:$E$20,5,TRUE)</f>
        <v>19.95</v>
      </c>
      <c r="G13699" s="8">
        <f t="shared" ref="G13699:G13762" si="428">F13699*E13699</f>
        <v>119.69999999999999</v>
      </c>
      <c r="H13699" s="8">
        <f>VLOOKUP(C13699,Products!$A$2:$F$20,6,TRUE)</f>
        <v>7.4499999999999993</v>
      </c>
      <c r="I13699" s="8">
        <f t="shared" ref="I13699:I13762" si="429">H13699*E13699</f>
        <v>44.699999999999996</v>
      </c>
      <c r="J13699" s="42">
        <f>VLOOKUP(B13699,Invoices!A:I,9,TRUE)</f>
        <v>2022</v>
      </c>
    </row>
    <row r="13700" spans="1:10" x14ac:dyDescent="0.15">
      <c r="A13700" t="s">
        <v>17060</v>
      </c>
      <c r="B13700" t="s">
        <v>2809</v>
      </c>
      <c r="C13700" t="s">
        <v>93</v>
      </c>
      <c r="D13700" t="s">
        <v>76</v>
      </c>
      <c r="E13700">
        <v>50</v>
      </c>
      <c r="F13700" s="8">
        <f>VLOOKUP(C13700,Products!$A$2:$E$20,5,TRUE)</f>
        <v>9.9499999999999993</v>
      </c>
      <c r="G13700" s="8">
        <f t="shared" si="428"/>
        <v>497.49999999999994</v>
      </c>
      <c r="H13700" s="8">
        <f>VLOOKUP(C13700,Products!$A$2:$F$20,6,TRUE)</f>
        <v>1.9499999999999993</v>
      </c>
      <c r="I13700" s="8">
        <f t="shared" si="429"/>
        <v>97.499999999999972</v>
      </c>
      <c r="J13700" s="42">
        <f>VLOOKUP(B13700,Invoices!A:I,9,TRUE)</f>
        <v>2022</v>
      </c>
    </row>
    <row r="13701" spans="1:10" x14ac:dyDescent="0.15">
      <c r="A13701" t="s">
        <v>17061</v>
      </c>
      <c r="B13701" t="s">
        <v>2809</v>
      </c>
      <c r="C13701" t="s">
        <v>105</v>
      </c>
      <c r="D13701" t="s">
        <v>81</v>
      </c>
      <c r="E13701">
        <v>50</v>
      </c>
      <c r="F13701" s="8">
        <f>VLOOKUP(C13701,Products!$A$2:$E$20,5,TRUE)</f>
        <v>8.9499999999999993</v>
      </c>
      <c r="G13701" s="8">
        <f t="shared" si="428"/>
        <v>447.49999999999994</v>
      </c>
      <c r="H13701" s="8">
        <f>VLOOKUP(C13701,Products!$A$2:$F$20,6,TRUE)</f>
        <v>3.1999999999999993</v>
      </c>
      <c r="I13701" s="8">
        <f t="shared" si="429"/>
        <v>159.99999999999997</v>
      </c>
      <c r="J13701" s="42">
        <f>VLOOKUP(B13701,Invoices!A:I,9,TRUE)</f>
        <v>2022</v>
      </c>
    </row>
    <row r="13702" spans="1:10" x14ac:dyDescent="0.15">
      <c r="A13702" t="s">
        <v>17062</v>
      </c>
      <c r="B13702" t="s">
        <v>2809</v>
      </c>
      <c r="C13702" t="s">
        <v>89</v>
      </c>
      <c r="D13702" t="s">
        <v>80</v>
      </c>
      <c r="E13702">
        <v>4</v>
      </c>
      <c r="F13702" s="8">
        <f>VLOOKUP(C13702,Products!$A$2:$E$20,5,TRUE)</f>
        <v>15.95</v>
      </c>
      <c r="G13702" s="8">
        <f t="shared" si="428"/>
        <v>63.8</v>
      </c>
      <c r="H13702" s="8">
        <f>VLOOKUP(C13702,Products!$A$2:$F$20,6,TRUE)</f>
        <v>6</v>
      </c>
      <c r="I13702" s="8">
        <f t="shared" si="429"/>
        <v>24</v>
      </c>
      <c r="J13702" s="42">
        <f>VLOOKUP(B13702,Invoices!A:I,9,TRUE)</f>
        <v>2022</v>
      </c>
    </row>
    <row r="13703" spans="1:10" x14ac:dyDescent="0.15">
      <c r="A13703" t="s">
        <v>17063</v>
      </c>
      <c r="B13703" t="s">
        <v>2809</v>
      </c>
      <c r="C13703" t="s">
        <v>102</v>
      </c>
      <c r="D13703" t="s">
        <v>83</v>
      </c>
      <c r="E13703">
        <v>12</v>
      </c>
      <c r="F13703" s="8">
        <f>VLOOKUP(C13703,Products!$A$2:$E$20,5,TRUE)</f>
        <v>29.95</v>
      </c>
      <c r="G13703" s="8">
        <f t="shared" si="428"/>
        <v>359.4</v>
      </c>
      <c r="H13703" s="8">
        <f>VLOOKUP(C13703,Products!$A$2:$F$20,6,TRUE)</f>
        <v>15</v>
      </c>
      <c r="I13703" s="8">
        <f t="shared" si="429"/>
        <v>180</v>
      </c>
      <c r="J13703" s="42">
        <f>VLOOKUP(B13703,Invoices!A:I,9,TRUE)</f>
        <v>2022</v>
      </c>
    </row>
    <row r="13704" spans="1:10" x14ac:dyDescent="0.15">
      <c r="A13704" t="s">
        <v>17064</v>
      </c>
      <c r="B13704" t="s">
        <v>2809</v>
      </c>
      <c r="C13704" t="s">
        <v>90</v>
      </c>
      <c r="D13704" t="s">
        <v>72</v>
      </c>
      <c r="E13704">
        <v>10</v>
      </c>
      <c r="F13704" s="8">
        <f>VLOOKUP(C13704,Products!$A$2:$E$20,5,TRUE)</f>
        <v>8.9499999999999993</v>
      </c>
      <c r="G13704" s="8">
        <f t="shared" si="428"/>
        <v>89.5</v>
      </c>
      <c r="H13704" s="8">
        <f>VLOOKUP(C13704,Products!$A$2:$F$20,6,TRUE)</f>
        <v>5.6999999999999993</v>
      </c>
      <c r="I13704" s="8">
        <f t="shared" si="429"/>
        <v>56.999999999999993</v>
      </c>
      <c r="J13704" s="42">
        <f>VLOOKUP(B13704,Invoices!A:I,9,TRUE)</f>
        <v>2022</v>
      </c>
    </row>
    <row r="13705" spans="1:10" x14ac:dyDescent="0.15">
      <c r="A13705" t="s">
        <v>17065</v>
      </c>
      <c r="B13705" t="s">
        <v>2809</v>
      </c>
      <c r="C13705" t="s">
        <v>88</v>
      </c>
      <c r="D13705" t="s">
        <v>85</v>
      </c>
      <c r="E13705">
        <v>2</v>
      </c>
      <c r="F13705" s="8">
        <f>VLOOKUP(C13705,Products!$A$2:$E$20,5,TRUE)</f>
        <v>8.9499999999999993</v>
      </c>
      <c r="G13705" s="8">
        <f t="shared" si="428"/>
        <v>17.899999999999999</v>
      </c>
      <c r="H13705" s="8">
        <f>VLOOKUP(C13705,Products!$A$2:$F$20,6,TRUE)</f>
        <v>5.6999999999999993</v>
      </c>
      <c r="I13705" s="8">
        <f t="shared" si="429"/>
        <v>11.399999999999999</v>
      </c>
      <c r="J13705" s="42">
        <f>VLOOKUP(B13705,Invoices!A:I,9,TRUE)</f>
        <v>2022</v>
      </c>
    </row>
    <row r="13706" spans="1:10" x14ac:dyDescent="0.15">
      <c r="A13706" t="s">
        <v>17066</v>
      </c>
      <c r="B13706" t="s">
        <v>2809</v>
      </c>
      <c r="C13706" t="s">
        <v>104</v>
      </c>
      <c r="D13706" t="s">
        <v>71</v>
      </c>
      <c r="E13706">
        <v>1</v>
      </c>
      <c r="F13706" s="8">
        <f>VLOOKUP(C13706,Products!$A$2:$E$20,5,TRUE)</f>
        <v>2.95</v>
      </c>
      <c r="G13706" s="8">
        <f t="shared" si="428"/>
        <v>2.95</v>
      </c>
      <c r="H13706" s="8">
        <f>VLOOKUP(C13706,Products!$A$2:$F$20,6,TRUE)</f>
        <v>1.1500000000000001</v>
      </c>
      <c r="I13706" s="8">
        <f t="shared" si="429"/>
        <v>1.1500000000000001</v>
      </c>
      <c r="J13706" s="42">
        <f>VLOOKUP(B13706,Invoices!A:I,9,TRUE)</f>
        <v>2022</v>
      </c>
    </row>
    <row r="13707" spans="1:10" x14ac:dyDescent="0.15">
      <c r="A13707" t="s">
        <v>17067</v>
      </c>
      <c r="B13707" t="s">
        <v>2809</v>
      </c>
      <c r="C13707" t="s">
        <v>101</v>
      </c>
      <c r="D13707" t="s">
        <v>69</v>
      </c>
      <c r="E13707">
        <v>50</v>
      </c>
      <c r="F13707" s="8">
        <f>VLOOKUP(C13707,Products!$A$2:$E$20,5,TRUE)</f>
        <v>129.94999999999999</v>
      </c>
      <c r="G13707" s="8">
        <f t="shared" si="428"/>
        <v>6497.4999999999991</v>
      </c>
      <c r="H13707" s="8">
        <f>VLOOKUP(C13707,Products!$A$2:$F$20,6,TRUE)</f>
        <v>40.449999999999989</v>
      </c>
      <c r="I13707" s="8">
        <f t="shared" si="429"/>
        <v>2022.4999999999995</v>
      </c>
      <c r="J13707" s="42">
        <f>VLOOKUP(B13707,Invoices!A:I,9,TRUE)</f>
        <v>2022</v>
      </c>
    </row>
    <row r="13708" spans="1:10" x14ac:dyDescent="0.15">
      <c r="A13708" t="s">
        <v>17068</v>
      </c>
      <c r="B13708" t="s">
        <v>2809</v>
      </c>
      <c r="C13708" t="s">
        <v>94</v>
      </c>
      <c r="D13708" t="s">
        <v>86</v>
      </c>
      <c r="E13708">
        <v>2</v>
      </c>
      <c r="F13708" s="8">
        <f>VLOOKUP(C13708,Products!$A$2:$E$20,5,TRUE)</f>
        <v>3.5</v>
      </c>
      <c r="G13708" s="8">
        <f t="shared" si="428"/>
        <v>7</v>
      </c>
      <c r="H13708" s="8">
        <f>VLOOKUP(C13708,Products!$A$2:$F$20,6,TRUE)</f>
        <v>0.54999999999999982</v>
      </c>
      <c r="I13708" s="8">
        <f t="shared" si="429"/>
        <v>1.0999999999999996</v>
      </c>
      <c r="J13708" s="42">
        <f>VLOOKUP(B13708,Invoices!A:I,9,TRUE)</f>
        <v>2022</v>
      </c>
    </row>
    <row r="13709" spans="1:10" x14ac:dyDescent="0.15">
      <c r="A13709" t="s">
        <v>17069</v>
      </c>
      <c r="B13709" t="s">
        <v>2810</v>
      </c>
      <c r="C13709" t="s">
        <v>87</v>
      </c>
      <c r="D13709" t="s">
        <v>68</v>
      </c>
      <c r="E13709">
        <v>1</v>
      </c>
      <c r="F13709" s="8">
        <f>VLOOKUP(C13709,Products!$A$2:$E$20,5,TRUE)</f>
        <v>19.95</v>
      </c>
      <c r="G13709" s="8">
        <f t="shared" si="428"/>
        <v>19.95</v>
      </c>
      <c r="H13709" s="8">
        <f>VLOOKUP(C13709,Products!$A$2:$F$20,6,TRUE)</f>
        <v>7.4499999999999993</v>
      </c>
      <c r="I13709" s="8">
        <f t="shared" si="429"/>
        <v>7.4499999999999993</v>
      </c>
      <c r="J13709" s="42">
        <f>VLOOKUP(B13709,Invoices!A:I,9,TRUE)</f>
        <v>2022</v>
      </c>
    </row>
    <row r="13710" spans="1:10" x14ac:dyDescent="0.15">
      <c r="A13710" t="s">
        <v>17070</v>
      </c>
      <c r="B13710" t="s">
        <v>2810</v>
      </c>
      <c r="C13710" t="s">
        <v>92</v>
      </c>
      <c r="D13710" t="s">
        <v>82</v>
      </c>
      <c r="E13710">
        <v>1</v>
      </c>
      <c r="F13710" s="8">
        <f>VLOOKUP(C13710,Products!$A$2:$E$20,5,TRUE)</f>
        <v>19.95</v>
      </c>
      <c r="G13710" s="8">
        <f t="shared" si="428"/>
        <v>19.95</v>
      </c>
      <c r="H13710" s="8">
        <f>VLOOKUP(C13710,Products!$A$2:$F$20,6,TRUE)</f>
        <v>7.4499999999999993</v>
      </c>
      <c r="I13710" s="8">
        <f t="shared" si="429"/>
        <v>7.4499999999999993</v>
      </c>
      <c r="J13710" s="42">
        <f>VLOOKUP(B13710,Invoices!A:I,9,TRUE)</f>
        <v>2022</v>
      </c>
    </row>
    <row r="13711" spans="1:10" x14ac:dyDescent="0.15">
      <c r="A13711" t="s">
        <v>17071</v>
      </c>
      <c r="B13711" t="s">
        <v>2810</v>
      </c>
      <c r="C13711" t="s">
        <v>99</v>
      </c>
      <c r="D13711" t="s">
        <v>84</v>
      </c>
      <c r="E13711">
        <v>2</v>
      </c>
      <c r="F13711" s="8">
        <f>VLOOKUP(C13711,Products!$A$2:$E$20,5,TRUE)</f>
        <v>3.5</v>
      </c>
      <c r="G13711" s="8">
        <f t="shared" si="428"/>
        <v>7</v>
      </c>
      <c r="H13711" s="8">
        <f>VLOOKUP(C13711,Products!$A$2:$F$20,6,TRUE)</f>
        <v>0.54999999999999982</v>
      </c>
      <c r="I13711" s="8">
        <f t="shared" si="429"/>
        <v>1.0999999999999996</v>
      </c>
      <c r="J13711" s="42">
        <f>VLOOKUP(B13711,Invoices!A:I,9,TRUE)</f>
        <v>2022</v>
      </c>
    </row>
    <row r="13712" spans="1:10" x14ac:dyDescent="0.15">
      <c r="A13712" t="s">
        <v>17072</v>
      </c>
      <c r="B13712" t="s">
        <v>2810</v>
      </c>
      <c r="C13712" t="s">
        <v>104</v>
      </c>
      <c r="D13712" t="s">
        <v>71</v>
      </c>
      <c r="E13712">
        <v>1</v>
      </c>
      <c r="F13712" s="8">
        <f>VLOOKUP(C13712,Products!$A$2:$E$20,5,TRUE)</f>
        <v>2.95</v>
      </c>
      <c r="G13712" s="8">
        <f t="shared" si="428"/>
        <v>2.95</v>
      </c>
      <c r="H13712" s="8">
        <f>VLOOKUP(C13712,Products!$A$2:$F$20,6,TRUE)</f>
        <v>1.1500000000000001</v>
      </c>
      <c r="I13712" s="8">
        <f t="shared" si="429"/>
        <v>1.1500000000000001</v>
      </c>
      <c r="J13712" s="42">
        <f>VLOOKUP(B13712,Invoices!A:I,9,TRUE)</f>
        <v>2022</v>
      </c>
    </row>
    <row r="13713" spans="1:10" x14ac:dyDescent="0.15">
      <c r="A13713" t="s">
        <v>17073</v>
      </c>
      <c r="B13713" t="s">
        <v>2811</v>
      </c>
      <c r="C13713" t="s">
        <v>92</v>
      </c>
      <c r="D13713" t="s">
        <v>82</v>
      </c>
      <c r="E13713">
        <v>3</v>
      </c>
      <c r="F13713" s="8">
        <f>VLOOKUP(C13713,Products!$A$2:$E$20,5,TRUE)</f>
        <v>19.95</v>
      </c>
      <c r="G13713" s="8">
        <f t="shared" si="428"/>
        <v>59.849999999999994</v>
      </c>
      <c r="H13713" s="8">
        <f>VLOOKUP(C13713,Products!$A$2:$F$20,6,TRUE)</f>
        <v>7.4499999999999993</v>
      </c>
      <c r="I13713" s="8">
        <f t="shared" si="429"/>
        <v>22.349999999999998</v>
      </c>
      <c r="J13713" s="42">
        <f>VLOOKUP(B13713,Invoices!A:I,9,TRUE)</f>
        <v>2022</v>
      </c>
    </row>
    <row r="13714" spans="1:10" x14ac:dyDescent="0.15">
      <c r="A13714" t="s">
        <v>17074</v>
      </c>
      <c r="B13714" t="s">
        <v>2811</v>
      </c>
      <c r="C13714" t="s">
        <v>93</v>
      </c>
      <c r="D13714" t="s">
        <v>76</v>
      </c>
      <c r="E13714">
        <v>5</v>
      </c>
      <c r="F13714" s="8">
        <f>VLOOKUP(C13714,Products!$A$2:$E$20,5,TRUE)</f>
        <v>9.9499999999999993</v>
      </c>
      <c r="G13714" s="8">
        <f t="shared" si="428"/>
        <v>49.75</v>
      </c>
      <c r="H13714" s="8">
        <f>VLOOKUP(C13714,Products!$A$2:$F$20,6,TRUE)</f>
        <v>1.9499999999999993</v>
      </c>
      <c r="I13714" s="8">
        <f t="shared" si="429"/>
        <v>9.7499999999999964</v>
      </c>
      <c r="J13714" s="42">
        <f>VLOOKUP(B13714,Invoices!A:I,9,TRUE)</f>
        <v>2022</v>
      </c>
    </row>
    <row r="13715" spans="1:10" x14ac:dyDescent="0.15">
      <c r="A13715" t="s">
        <v>17075</v>
      </c>
      <c r="B13715" t="s">
        <v>2811</v>
      </c>
      <c r="C13715" t="s">
        <v>87</v>
      </c>
      <c r="D13715" t="s">
        <v>68</v>
      </c>
      <c r="E13715">
        <v>20</v>
      </c>
      <c r="F13715" s="8">
        <f>VLOOKUP(C13715,Products!$A$2:$E$20,5,TRUE)</f>
        <v>19.95</v>
      </c>
      <c r="G13715" s="8">
        <f t="shared" si="428"/>
        <v>399</v>
      </c>
      <c r="H13715" s="8">
        <f>VLOOKUP(C13715,Products!$A$2:$F$20,6,TRUE)</f>
        <v>7.4499999999999993</v>
      </c>
      <c r="I13715" s="8">
        <f t="shared" si="429"/>
        <v>149</v>
      </c>
      <c r="J13715" s="42">
        <f>VLOOKUP(B13715,Invoices!A:I,9,TRUE)</f>
        <v>2022</v>
      </c>
    </row>
    <row r="13716" spans="1:10" x14ac:dyDescent="0.15">
      <c r="A13716" t="s">
        <v>17076</v>
      </c>
      <c r="B13716" t="s">
        <v>2811</v>
      </c>
      <c r="C13716" t="s">
        <v>88</v>
      </c>
      <c r="D13716" t="s">
        <v>85</v>
      </c>
      <c r="E13716">
        <v>9</v>
      </c>
      <c r="F13716" s="8">
        <f>VLOOKUP(C13716,Products!$A$2:$E$20,5,TRUE)</f>
        <v>8.9499999999999993</v>
      </c>
      <c r="G13716" s="8">
        <f t="shared" si="428"/>
        <v>80.55</v>
      </c>
      <c r="H13716" s="8">
        <f>VLOOKUP(C13716,Products!$A$2:$F$20,6,TRUE)</f>
        <v>5.6999999999999993</v>
      </c>
      <c r="I13716" s="8">
        <f t="shared" si="429"/>
        <v>51.3</v>
      </c>
      <c r="J13716" s="42">
        <f>VLOOKUP(B13716,Invoices!A:I,9,TRUE)</f>
        <v>2022</v>
      </c>
    </row>
    <row r="13717" spans="1:10" x14ac:dyDescent="0.15">
      <c r="A13717" t="s">
        <v>17077</v>
      </c>
      <c r="B13717" t="s">
        <v>2811</v>
      </c>
      <c r="C13717" t="s">
        <v>99</v>
      </c>
      <c r="D13717" t="s">
        <v>84</v>
      </c>
      <c r="E13717">
        <v>3</v>
      </c>
      <c r="F13717" s="8">
        <f>VLOOKUP(C13717,Products!$A$2:$E$20,5,TRUE)</f>
        <v>3.5</v>
      </c>
      <c r="G13717" s="8">
        <f t="shared" si="428"/>
        <v>10.5</v>
      </c>
      <c r="H13717" s="8">
        <f>VLOOKUP(C13717,Products!$A$2:$F$20,6,TRUE)</f>
        <v>0.54999999999999982</v>
      </c>
      <c r="I13717" s="8">
        <f t="shared" si="429"/>
        <v>1.6499999999999995</v>
      </c>
      <c r="J13717" s="42">
        <f>VLOOKUP(B13717,Invoices!A:I,9,TRUE)</f>
        <v>2022</v>
      </c>
    </row>
    <row r="13718" spans="1:10" x14ac:dyDescent="0.15">
      <c r="A13718" t="s">
        <v>17078</v>
      </c>
      <c r="B13718" t="s">
        <v>2811</v>
      </c>
      <c r="C13718" t="s">
        <v>101</v>
      </c>
      <c r="D13718" t="s">
        <v>69</v>
      </c>
      <c r="E13718">
        <v>2</v>
      </c>
      <c r="F13718" s="8">
        <f>VLOOKUP(C13718,Products!$A$2:$E$20,5,TRUE)</f>
        <v>129.94999999999999</v>
      </c>
      <c r="G13718" s="8">
        <f t="shared" si="428"/>
        <v>259.89999999999998</v>
      </c>
      <c r="H13718" s="8">
        <f>VLOOKUP(C13718,Products!$A$2:$F$20,6,TRUE)</f>
        <v>40.449999999999989</v>
      </c>
      <c r="I13718" s="8">
        <f t="shared" si="429"/>
        <v>80.899999999999977</v>
      </c>
      <c r="J13718" s="42">
        <f>VLOOKUP(B13718,Invoices!A:I,9,TRUE)</f>
        <v>2022</v>
      </c>
    </row>
    <row r="13719" spans="1:10" x14ac:dyDescent="0.15">
      <c r="A13719" t="s">
        <v>17079</v>
      </c>
      <c r="B13719" t="s">
        <v>2812</v>
      </c>
      <c r="C13719" t="s">
        <v>96</v>
      </c>
      <c r="D13719" t="s">
        <v>75</v>
      </c>
      <c r="E13719">
        <v>5</v>
      </c>
      <c r="F13719" s="8">
        <f>VLOOKUP(C13719,Products!$A$2:$E$20,5,TRUE)</f>
        <v>79.95</v>
      </c>
      <c r="G13719" s="8">
        <f t="shared" si="428"/>
        <v>399.75</v>
      </c>
      <c r="H13719" s="8">
        <f>VLOOKUP(C13719,Products!$A$2:$F$20,6,TRUE)</f>
        <v>27.950000000000003</v>
      </c>
      <c r="I13719" s="8">
        <f t="shared" si="429"/>
        <v>139.75</v>
      </c>
      <c r="J13719" s="42">
        <f>VLOOKUP(B13719,Invoices!A:I,9,TRUE)</f>
        <v>2022</v>
      </c>
    </row>
    <row r="13720" spans="1:10" x14ac:dyDescent="0.15">
      <c r="A13720" t="s">
        <v>17080</v>
      </c>
      <c r="B13720" t="s">
        <v>2812</v>
      </c>
      <c r="C13720" t="s">
        <v>102</v>
      </c>
      <c r="D13720" t="s">
        <v>83</v>
      </c>
      <c r="E13720">
        <v>1</v>
      </c>
      <c r="F13720" s="8">
        <f>VLOOKUP(C13720,Products!$A$2:$E$20,5,TRUE)</f>
        <v>29.95</v>
      </c>
      <c r="G13720" s="8">
        <f t="shared" si="428"/>
        <v>29.95</v>
      </c>
      <c r="H13720" s="8">
        <f>VLOOKUP(C13720,Products!$A$2:$F$20,6,TRUE)</f>
        <v>15</v>
      </c>
      <c r="I13720" s="8">
        <f t="shared" si="429"/>
        <v>15</v>
      </c>
      <c r="J13720" s="42">
        <f>VLOOKUP(B13720,Invoices!A:I,9,TRUE)</f>
        <v>2022</v>
      </c>
    </row>
    <row r="13721" spans="1:10" x14ac:dyDescent="0.15">
      <c r="A13721" t="s">
        <v>17081</v>
      </c>
      <c r="B13721" t="s">
        <v>2813</v>
      </c>
      <c r="C13721" t="s">
        <v>90</v>
      </c>
      <c r="D13721" t="s">
        <v>72</v>
      </c>
      <c r="E13721">
        <v>1</v>
      </c>
      <c r="F13721" s="8">
        <f>VLOOKUP(C13721,Products!$A$2:$E$20,5,TRUE)</f>
        <v>8.9499999999999993</v>
      </c>
      <c r="G13721" s="8">
        <f t="shared" si="428"/>
        <v>8.9499999999999993</v>
      </c>
      <c r="H13721" s="8">
        <f>VLOOKUP(C13721,Products!$A$2:$F$20,6,TRUE)</f>
        <v>5.6999999999999993</v>
      </c>
      <c r="I13721" s="8">
        <f t="shared" si="429"/>
        <v>5.6999999999999993</v>
      </c>
      <c r="J13721" s="42">
        <f>VLOOKUP(B13721,Invoices!A:I,9,TRUE)</f>
        <v>2022</v>
      </c>
    </row>
    <row r="13722" spans="1:10" x14ac:dyDescent="0.15">
      <c r="A13722" t="s">
        <v>17082</v>
      </c>
      <c r="B13722" t="s">
        <v>2813</v>
      </c>
      <c r="C13722" t="s">
        <v>93</v>
      </c>
      <c r="D13722" t="s">
        <v>76</v>
      </c>
      <c r="E13722">
        <v>12</v>
      </c>
      <c r="F13722" s="8">
        <f>VLOOKUP(C13722,Products!$A$2:$E$20,5,TRUE)</f>
        <v>9.9499999999999993</v>
      </c>
      <c r="G13722" s="8">
        <f t="shared" si="428"/>
        <v>119.39999999999999</v>
      </c>
      <c r="H13722" s="8">
        <f>VLOOKUP(C13722,Products!$A$2:$F$20,6,TRUE)</f>
        <v>1.9499999999999993</v>
      </c>
      <c r="I13722" s="8">
        <f t="shared" si="429"/>
        <v>23.399999999999991</v>
      </c>
      <c r="J13722" s="42">
        <f>VLOOKUP(B13722,Invoices!A:I,9,TRUE)</f>
        <v>2022</v>
      </c>
    </row>
    <row r="13723" spans="1:10" x14ac:dyDescent="0.15">
      <c r="A13723" t="s">
        <v>17083</v>
      </c>
      <c r="B13723" t="s">
        <v>2813</v>
      </c>
      <c r="C13723" t="s">
        <v>97</v>
      </c>
      <c r="D13723" t="s">
        <v>74</v>
      </c>
      <c r="E13723">
        <v>3</v>
      </c>
      <c r="F13723" s="8">
        <f>VLOOKUP(C13723,Products!$A$2:$E$20,5,TRUE)</f>
        <v>1.5</v>
      </c>
      <c r="G13723" s="8">
        <f t="shared" si="428"/>
        <v>4.5</v>
      </c>
      <c r="H13723" s="8">
        <f>VLOOKUP(C13723,Products!$A$2:$F$20,6,TRUE)</f>
        <v>0.5</v>
      </c>
      <c r="I13723" s="8">
        <f t="shared" si="429"/>
        <v>1.5</v>
      </c>
      <c r="J13723" s="42">
        <f>VLOOKUP(B13723,Invoices!A:I,9,TRUE)</f>
        <v>2022</v>
      </c>
    </row>
    <row r="13724" spans="1:10" x14ac:dyDescent="0.15">
      <c r="A13724" t="s">
        <v>17084</v>
      </c>
      <c r="B13724" t="s">
        <v>2814</v>
      </c>
      <c r="C13724" t="s">
        <v>104</v>
      </c>
      <c r="D13724" t="s">
        <v>71</v>
      </c>
      <c r="E13724">
        <v>5</v>
      </c>
      <c r="F13724" s="8">
        <f>VLOOKUP(C13724,Products!$A$2:$E$20,5,TRUE)</f>
        <v>2.95</v>
      </c>
      <c r="G13724" s="8">
        <f t="shared" si="428"/>
        <v>14.75</v>
      </c>
      <c r="H13724" s="8">
        <f>VLOOKUP(C13724,Products!$A$2:$F$20,6,TRUE)</f>
        <v>1.1500000000000001</v>
      </c>
      <c r="I13724" s="8">
        <f t="shared" si="429"/>
        <v>5.7500000000000009</v>
      </c>
      <c r="J13724" s="42">
        <f>VLOOKUP(B13724,Invoices!A:I,9,TRUE)</f>
        <v>2022</v>
      </c>
    </row>
    <row r="13725" spans="1:10" x14ac:dyDescent="0.15">
      <c r="A13725" t="s">
        <v>17085</v>
      </c>
      <c r="B13725" t="s">
        <v>2814</v>
      </c>
      <c r="C13725" t="s">
        <v>90</v>
      </c>
      <c r="D13725" t="s">
        <v>72</v>
      </c>
      <c r="E13725">
        <v>3</v>
      </c>
      <c r="F13725" s="8">
        <f>VLOOKUP(C13725,Products!$A$2:$E$20,5,TRUE)</f>
        <v>8.9499999999999993</v>
      </c>
      <c r="G13725" s="8">
        <f t="shared" si="428"/>
        <v>26.849999999999998</v>
      </c>
      <c r="H13725" s="8">
        <f>VLOOKUP(C13725,Products!$A$2:$F$20,6,TRUE)</f>
        <v>5.6999999999999993</v>
      </c>
      <c r="I13725" s="8">
        <f t="shared" si="429"/>
        <v>17.099999999999998</v>
      </c>
      <c r="J13725" s="42">
        <f>VLOOKUP(B13725,Invoices!A:I,9,TRUE)</f>
        <v>2022</v>
      </c>
    </row>
    <row r="13726" spans="1:10" x14ac:dyDescent="0.15">
      <c r="A13726" t="s">
        <v>17086</v>
      </c>
      <c r="B13726" t="s">
        <v>2815</v>
      </c>
      <c r="C13726" t="s">
        <v>93</v>
      </c>
      <c r="D13726" t="s">
        <v>76</v>
      </c>
      <c r="E13726">
        <v>15</v>
      </c>
      <c r="F13726" s="8">
        <f>VLOOKUP(C13726,Products!$A$2:$E$20,5,TRUE)</f>
        <v>9.9499999999999993</v>
      </c>
      <c r="G13726" s="8">
        <f t="shared" si="428"/>
        <v>149.25</v>
      </c>
      <c r="H13726" s="8">
        <f>VLOOKUP(C13726,Products!$A$2:$F$20,6,TRUE)</f>
        <v>1.9499999999999993</v>
      </c>
      <c r="I13726" s="8">
        <f t="shared" si="429"/>
        <v>29.249999999999989</v>
      </c>
      <c r="J13726" s="42">
        <f>VLOOKUP(B13726,Invoices!A:I,9,TRUE)</f>
        <v>2022</v>
      </c>
    </row>
    <row r="13727" spans="1:10" x14ac:dyDescent="0.15">
      <c r="A13727" t="s">
        <v>17087</v>
      </c>
      <c r="B13727" t="s">
        <v>2815</v>
      </c>
      <c r="C13727" t="s">
        <v>99</v>
      </c>
      <c r="D13727" t="s">
        <v>84</v>
      </c>
      <c r="E13727">
        <v>2</v>
      </c>
      <c r="F13727" s="8">
        <f>VLOOKUP(C13727,Products!$A$2:$E$20,5,TRUE)</f>
        <v>3.5</v>
      </c>
      <c r="G13727" s="8">
        <f t="shared" si="428"/>
        <v>7</v>
      </c>
      <c r="H13727" s="8">
        <f>VLOOKUP(C13727,Products!$A$2:$F$20,6,TRUE)</f>
        <v>0.54999999999999982</v>
      </c>
      <c r="I13727" s="8">
        <f t="shared" si="429"/>
        <v>1.0999999999999996</v>
      </c>
      <c r="J13727" s="42">
        <f>VLOOKUP(B13727,Invoices!A:I,9,TRUE)</f>
        <v>2022</v>
      </c>
    </row>
    <row r="13728" spans="1:10" x14ac:dyDescent="0.15">
      <c r="A13728" t="s">
        <v>17088</v>
      </c>
      <c r="B13728" t="s">
        <v>2816</v>
      </c>
      <c r="C13728" t="s">
        <v>91</v>
      </c>
      <c r="D13728" t="s">
        <v>70</v>
      </c>
      <c r="E13728">
        <v>20</v>
      </c>
      <c r="F13728" s="8">
        <f>VLOOKUP(C13728,Products!$A$2:$E$20,5,TRUE)</f>
        <v>49.95</v>
      </c>
      <c r="G13728" s="8">
        <f t="shared" si="428"/>
        <v>999</v>
      </c>
      <c r="H13728" s="8">
        <f>VLOOKUP(C13728,Products!$A$2:$F$20,6,TRUE)</f>
        <v>21.200000000000003</v>
      </c>
      <c r="I13728" s="8">
        <f t="shared" si="429"/>
        <v>424.00000000000006</v>
      </c>
      <c r="J13728" s="42">
        <f>VLOOKUP(B13728,Invoices!A:I,9,TRUE)</f>
        <v>2022</v>
      </c>
    </row>
    <row r="13729" spans="1:10" x14ac:dyDescent="0.15">
      <c r="A13729" t="s">
        <v>17089</v>
      </c>
      <c r="B13729" t="s">
        <v>2816</v>
      </c>
      <c r="C13729" t="s">
        <v>105</v>
      </c>
      <c r="D13729" t="s">
        <v>81</v>
      </c>
      <c r="E13729">
        <v>20</v>
      </c>
      <c r="F13729" s="8">
        <f>VLOOKUP(C13729,Products!$A$2:$E$20,5,TRUE)</f>
        <v>8.9499999999999993</v>
      </c>
      <c r="G13729" s="8">
        <f t="shared" si="428"/>
        <v>179</v>
      </c>
      <c r="H13729" s="8">
        <f>VLOOKUP(C13729,Products!$A$2:$F$20,6,TRUE)</f>
        <v>3.1999999999999993</v>
      </c>
      <c r="I13729" s="8">
        <f t="shared" si="429"/>
        <v>63.999999999999986</v>
      </c>
      <c r="J13729" s="42">
        <f>VLOOKUP(B13729,Invoices!A:I,9,TRUE)</f>
        <v>2022</v>
      </c>
    </row>
    <row r="13730" spans="1:10" x14ac:dyDescent="0.15">
      <c r="A13730" t="s">
        <v>17090</v>
      </c>
      <c r="B13730" t="s">
        <v>2816</v>
      </c>
      <c r="C13730" t="s">
        <v>96</v>
      </c>
      <c r="D13730" t="s">
        <v>75</v>
      </c>
      <c r="E13730">
        <v>1</v>
      </c>
      <c r="F13730" s="8">
        <f>VLOOKUP(C13730,Products!$A$2:$E$20,5,TRUE)</f>
        <v>79.95</v>
      </c>
      <c r="G13730" s="8">
        <f t="shared" si="428"/>
        <v>79.95</v>
      </c>
      <c r="H13730" s="8">
        <f>VLOOKUP(C13730,Products!$A$2:$F$20,6,TRUE)</f>
        <v>27.950000000000003</v>
      </c>
      <c r="I13730" s="8">
        <f t="shared" si="429"/>
        <v>27.950000000000003</v>
      </c>
      <c r="J13730" s="42">
        <f>VLOOKUP(B13730,Invoices!A:I,9,TRUE)</f>
        <v>2022</v>
      </c>
    </row>
    <row r="13731" spans="1:10" x14ac:dyDescent="0.15">
      <c r="A13731" t="s">
        <v>17091</v>
      </c>
      <c r="B13731" t="s">
        <v>2816</v>
      </c>
      <c r="C13731" t="s">
        <v>104</v>
      </c>
      <c r="D13731" t="s">
        <v>71</v>
      </c>
      <c r="E13731">
        <v>3</v>
      </c>
      <c r="F13731" s="8">
        <f>VLOOKUP(C13731,Products!$A$2:$E$20,5,TRUE)</f>
        <v>2.95</v>
      </c>
      <c r="G13731" s="8">
        <f t="shared" si="428"/>
        <v>8.8500000000000014</v>
      </c>
      <c r="H13731" s="8">
        <f>VLOOKUP(C13731,Products!$A$2:$F$20,6,TRUE)</f>
        <v>1.1500000000000001</v>
      </c>
      <c r="I13731" s="8">
        <f t="shared" si="429"/>
        <v>3.45</v>
      </c>
      <c r="J13731" s="42">
        <f>VLOOKUP(B13731,Invoices!A:I,9,TRUE)</f>
        <v>2022</v>
      </c>
    </row>
    <row r="13732" spans="1:10" x14ac:dyDescent="0.15">
      <c r="A13732" t="s">
        <v>17092</v>
      </c>
      <c r="B13732" t="s">
        <v>2816</v>
      </c>
      <c r="C13732" t="s">
        <v>94</v>
      </c>
      <c r="D13732" t="s">
        <v>86</v>
      </c>
      <c r="E13732">
        <v>20</v>
      </c>
      <c r="F13732" s="8">
        <f>VLOOKUP(C13732,Products!$A$2:$E$20,5,TRUE)</f>
        <v>3.5</v>
      </c>
      <c r="G13732" s="8">
        <f t="shared" si="428"/>
        <v>70</v>
      </c>
      <c r="H13732" s="8">
        <f>VLOOKUP(C13732,Products!$A$2:$F$20,6,TRUE)</f>
        <v>0.54999999999999982</v>
      </c>
      <c r="I13732" s="8">
        <f t="shared" si="429"/>
        <v>10.999999999999996</v>
      </c>
      <c r="J13732" s="42">
        <f>VLOOKUP(B13732,Invoices!A:I,9,TRUE)</f>
        <v>2022</v>
      </c>
    </row>
    <row r="13733" spans="1:10" x14ac:dyDescent="0.15">
      <c r="A13733" t="s">
        <v>17093</v>
      </c>
      <c r="B13733" t="s">
        <v>2816</v>
      </c>
      <c r="C13733" t="s">
        <v>95</v>
      </c>
      <c r="D13733" t="s">
        <v>73</v>
      </c>
      <c r="E13733">
        <v>6</v>
      </c>
      <c r="F13733" s="8">
        <f>VLOOKUP(C13733,Products!$A$2:$E$20,5,TRUE)</f>
        <v>12.95</v>
      </c>
      <c r="G13733" s="8">
        <f t="shared" si="428"/>
        <v>77.699999999999989</v>
      </c>
      <c r="H13733" s="8">
        <f>VLOOKUP(C13733,Products!$A$2:$F$20,6,TRUE)</f>
        <v>4.1999999999999993</v>
      </c>
      <c r="I13733" s="8">
        <f t="shared" si="429"/>
        <v>25.199999999999996</v>
      </c>
      <c r="J13733" s="42">
        <f>VLOOKUP(B13733,Invoices!A:I,9,TRUE)</f>
        <v>2022</v>
      </c>
    </row>
    <row r="13734" spans="1:10" x14ac:dyDescent="0.15">
      <c r="A13734" t="s">
        <v>17094</v>
      </c>
      <c r="B13734" t="s">
        <v>2816</v>
      </c>
      <c r="C13734" t="s">
        <v>90</v>
      </c>
      <c r="D13734" t="s">
        <v>72</v>
      </c>
      <c r="E13734">
        <v>2</v>
      </c>
      <c r="F13734" s="8">
        <f>VLOOKUP(C13734,Products!$A$2:$E$20,5,TRUE)</f>
        <v>8.9499999999999993</v>
      </c>
      <c r="G13734" s="8">
        <f t="shared" si="428"/>
        <v>17.899999999999999</v>
      </c>
      <c r="H13734" s="8">
        <f>VLOOKUP(C13734,Products!$A$2:$F$20,6,TRUE)</f>
        <v>5.6999999999999993</v>
      </c>
      <c r="I13734" s="8">
        <f t="shared" si="429"/>
        <v>11.399999999999999</v>
      </c>
      <c r="J13734" s="42">
        <f>VLOOKUP(B13734,Invoices!A:I,9,TRUE)</f>
        <v>2022</v>
      </c>
    </row>
    <row r="13735" spans="1:10" x14ac:dyDescent="0.15">
      <c r="A13735" t="s">
        <v>17095</v>
      </c>
      <c r="B13735" t="s">
        <v>2816</v>
      </c>
      <c r="C13735" t="s">
        <v>87</v>
      </c>
      <c r="D13735" t="s">
        <v>68</v>
      </c>
      <c r="E13735">
        <v>6</v>
      </c>
      <c r="F13735" s="8">
        <f>VLOOKUP(C13735,Products!$A$2:$E$20,5,TRUE)</f>
        <v>19.95</v>
      </c>
      <c r="G13735" s="8">
        <f t="shared" si="428"/>
        <v>119.69999999999999</v>
      </c>
      <c r="H13735" s="8">
        <f>VLOOKUP(C13735,Products!$A$2:$F$20,6,TRUE)</f>
        <v>7.4499999999999993</v>
      </c>
      <c r="I13735" s="8">
        <f t="shared" si="429"/>
        <v>44.699999999999996</v>
      </c>
      <c r="J13735" s="42">
        <f>VLOOKUP(B13735,Invoices!A:I,9,TRUE)</f>
        <v>2022</v>
      </c>
    </row>
    <row r="13736" spans="1:10" x14ac:dyDescent="0.15">
      <c r="A13736" t="s">
        <v>17096</v>
      </c>
      <c r="B13736" t="s">
        <v>2816</v>
      </c>
      <c r="C13736" t="s">
        <v>92</v>
      </c>
      <c r="D13736" t="s">
        <v>82</v>
      </c>
      <c r="E13736">
        <v>1</v>
      </c>
      <c r="F13736" s="8">
        <f>VLOOKUP(C13736,Products!$A$2:$E$20,5,TRUE)</f>
        <v>19.95</v>
      </c>
      <c r="G13736" s="8">
        <f t="shared" si="428"/>
        <v>19.95</v>
      </c>
      <c r="H13736" s="8">
        <f>VLOOKUP(C13736,Products!$A$2:$F$20,6,TRUE)</f>
        <v>7.4499999999999993</v>
      </c>
      <c r="I13736" s="8">
        <f t="shared" si="429"/>
        <v>7.4499999999999993</v>
      </c>
      <c r="J13736" s="42">
        <f>VLOOKUP(B13736,Invoices!A:I,9,TRUE)</f>
        <v>2022</v>
      </c>
    </row>
    <row r="13737" spans="1:10" x14ac:dyDescent="0.15">
      <c r="A13737" t="s">
        <v>17097</v>
      </c>
      <c r="B13737" t="s">
        <v>2817</v>
      </c>
      <c r="C13737" t="s">
        <v>90</v>
      </c>
      <c r="D13737" t="s">
        <v>72</v>
      </c>
      <c r="E13737">
        <v>1</v>
      </c>
      <c r="F13737" s="8">
        <f>VLOOKUP(C13737,Products!$A$2:$E$20,5,TRUE)</f>
        <v>8.9499999999999993</v>
      </c>
      <c r="G13737" s="8">
        <f t="shared" si="428"/>
        <v>8.9499999999999993</v>
      </c>
      <c r="H13737" s="8">
        <f>VLOOKUP(C13737,Products!$A$2:$F$20,6,TRUE)</f>
        <v>5.6999999999999993</v>
      </c>
      <c r="I13737" s="8">
        <f t="shared" si="429"/>
        <v>5.6999999999999993</v>
      </c>
      <c r="J13737" s="42">
        <f>VLOOKUP(B13737,Invoices!A:I,9,TRUE)</f>
        <v>2022</v>
      </c>
    </row>
    <row r="13738" spans="1:10" x14ac:dyDescent="0.15">
      <c r="A13738" t="s">
        <v>17098</v>
      </c>
      <c r="B13738" t="s">
        <v>2818</v>
      </c>
      <c r="C13738" t="s">
        <v>88</v>
      </c>
      <c r="D13738" t="s">
        <v>85</v>
      </c>
      <c r="E13738">
        <v>1</v>
      </c>
      <c r="F13738" s="8">
        <f>VLOOKUP(C13738,Products!$A$2:$E$20,5,TRUE)</f>
        <v>8.9499999999999993</v>
      </c>
      <c r="G13738" s="8">
        <f t="shared" si="428"/>
        <v>8.9499999999999993</v>
      </c>
      <c r="H13738" s="8">
        <f>VLOOKUP(C13738,Products!$A$2:$F$20,6,TRUE)</f>
        <v>5.6999999999999993</v>
      </c>
      <c r="I13738" s="8">
        <f t="shared" si="429"/>
        <v>5.6999999999999993</v>
      </c>
      <c r="J13738" s="42">
        <f>VLOOKUP(B13738,Invoices!A:I,9,TRUE)</f>
        <v>2022</v>
      </c>
    </row>
    <row r="13739" spans="1:10" x14ac:dyDescent="0.15">
      <c r="A13739" t="s">
        <v>17099</v>
      </c>
      <c r="B13739" t="s">
        <v>2819</v>
      </c>
      <c r="C13739" t="s">
        <v>104</v>
      </c>
      <c r="D13739" t="s">
        <v>71</v>
      </c>
      <c r="E13739">
        <v>1</v>
      </c>
      <c r="F13739" s="8">
        <f>VLOOKUP(C13739,Products!$A$2:$E$20,5,TRUE)</f>
        <v>2.95</v>
      </c>
      <c r="G13739" s="8">
        <f t="shared" si="428"/>
        <v>2.95</v>
      </c>
      <c r="H13739" s="8">
        <f>VLOOKUP(C13739,Products!$A$2:$F$20,6,TRUE)</f>
        <v>1.1500000000000001</v>
      </c>
      <c r="I13739" s="8">
        <f t="shared" si="429"/>
        <v>1.1500000000000001</v>
      </c>
      <c r="J13739" s="42">
        <f>VLOOKUP(B13739,Invoices!A:I,9,TRUE)</f>
        <v>2022</v>
      </c>
    </row>
    <row r="13740" spans="1:10" x14ac:dyDescent="0.15">
      <c r="A13740" t="s">
        <v>17100</v>
      </c>
      <c r="B13740" t="s">
        <v>2819</v>
      </c>
      <c r="C13740" t="s">
        <v>96</v>
      </c>
      <c r="D13740" t="s">
        <v>75</v>
      </c>
      <c r="E13740">
        <v>100</v>
      </c>
      <c r="F13740" s="8">
        <f>VLOOKUP(C13740,Products!$A$2:$E$20,5,TRUE)</f>
        <v>79.95</v>
      </c>
      <c r="G13740" s="8">
        <f t="shared" si="428"/>
        <v>7995</v>
      </c>
      <c r="H13740" s="8">
        <f>VLOOKUP(C13740,Products!$A$2:$F$20,6,TRUE)</f>
        <v>27.950000000000003</v>
      </c>
      <c r="I13740" s="8">
        <f t="shared" si="429"/>
        <v>2795.0000000000005</v>
      </c>
      <c r="J13740" s="42">
        <f>VLOOKUP(B13740,Invoices!A:I,9,TRUE)</f>
        <v>2022</v>
      </c>
    </row>
    <row r="13741" spans="1:10" x14ac:dyDescent="0.15">
      <c r="A13741" t="s">
        <v>17101</v>
      </c>
      <c r="B13741" t="s">
        <v>2820</v>
      </c>
      <c r="C13741" t="s">
        <v>99</v>
      </c>
      <c r="D13741" t="s">
        <v>84</v>
      </c>
      <c r="E13741">
        <v>1</v>
      </c>
      <c r="F13741" s="8">
        <f>VLOOKUP(C13741,Products!$A$2:$E$20,5,TRUE)</f>
        <v>3.5</v>
      </c>
      <c r="G13741" s="8">
        <f t="shared" si="428"/>
        <v>3.5</v>
      </c>
      <c r="H13741" s="8">
        <f>VLOOKUP(C13741,Products!$A$2:$F$20,6,TRUE)</f>
        <v>0.54999999999999982</v>
      </c>
      <c r="I13741" s="8">
        <f t="shared" si="429"/>
        <v>0.54999999999999982</v>
      </c>
      <c r="J13741" s="42">
        <f>VLOOKUP(B13741,Invoices!A:I,9,TRUE)</f>
        <v>2022</v>
      </c>
    </row>
    <row r="13742" spans="1:10" x14ac:dyDescent="0.15">
      <c r="A13742" t="s">
        <v>17102</v>
      </c>
      <c r="B13742" t="s">
        <v>2820</v>
      </c>
      <c r="C13742" t="s">
        <v>92</v>
      </c>
      <c r="D13742" t="s">
        <v>82</v>
      </c>
      <c r="E13742">
        <v>1</v>
      </c>
      <c r="F13742" s="8">
        <f>VLOOKUP(C13742,Products!$A$2:$E$20,5,TRUE)</f>
        <v>19.95</v>
      </c>
      <c r="G13742" s="8">
        <f t="shared" si="428"/>
        <v>19.95</v>
      </c>
      <c r="H13742" s="8">
        <f>VLOOKUP(C13742,Products!$A$2:$F$20,6,TRUE)</f>
        <v>7.4499999999999993</v>
      </c>
      <c r="I13742" s="8">
        <f t="shared" si="429"/>
        <v>7.4499999999999993</v>
      </c>
      <c r="J13742" s="42">
        <f>VLOOKUP(B13742,Invoices!A:I,9,TRUE)</f>
        <v>2022</v>
      </c>
    </row>
    <row r="13743" spans="1:10" x14ac:dyDescent="0.15">
      <c r="A13743" t="s">
        <v>17103</v>
      </c>
      <c r="B13743" t="s">
        <v>2820</v>
      </c>
      <c r="C13743" t="s">
        <v>100</v>
      </c>
      <c r="D13743" t="s">
        <v>78</v>
      </c>
      <c r="E13743">
        <v>1</v>
      </c>
      <c r="F13743" s="8">
        <f>VLOOKUP(C13743,Products!$A$2:$E$20,5,TRUE)</f>
        <v>49.95</v>
      </c>
      <c r="G13743" s="8">
        <f t="shared" si="428"/>
        <v>49.95</v>
      </c>
      <c r="H13743" s="8">
        <f>VLOOKUP(C13743,Products!$A$2:$F$20,6,TRUE)</f>
        <v>19.950000000000003</v>
      </c>
      <c r="I13743" s="8">
        <f t="shared" si="429"/>
        <v>19.950000000000003</v>
      </c>
      <c r="J13743" s="42">
        <f>VLOOKUP(B13743,Invoices!A:I,9,TRUE)</f>
        <v>2022</v>
      </c>
    </row>
    <row r="13744" spans="1:10" x14ac:dyDescent="0.15">
      <c r="A13744" t="s">
        <v>17104</v>
      </c>
      <c r="B13744" t="s">
        <v>2820</v>
      </c>
      <c r="C13744" t="s">
        <v>96</v>
      </c>
      <c r="D13744" t="s">
        <v>75</v>
      </c>
      <c r="E13744">
        <v>1</v>
      </c>
      <c r="F13744" s="8">
        <f>VLOOKUP(C13744,Products!$A$2:$E$20,5,TRUE)</f>
        <v>79.95</v>
      </c>
      <c r="G13744" s="8">
        <f t="shared" si="428"/>
        <v>79.95</v>
      </c>
      <c r="H13744" s="8">
        <f>VLOOKUP(C13744,Products!$A$2:$F$20,6,TRUE)</f>
        <v>27.950000000000003</v>
      </c>
      <c r="I13744" s="8">
        <f t="shared" si="429"/>
        <v>27.950000000000003</v>
      </c>
      <c r="J13744" s="42">
        <f>VLOOKUP(B13744,Invoices!A:I,9,TRUE)</f>
        <v>2022</v>
      </c>
    </row>
    <row r="13745" spans="1:10" x14ac:dyDescent="0.15">
      <c r="A13745" t="s">
        <v>17105</v>
      </c>
      <c r="B13745" t="s">
        <v>2820</v>
      </c>
      <c r="C13745" t="s">
        <v>105</v>
      </c>
      <c r="D13745" t="s">
        <v>81</v>
      </c>
      <c r="E13745">
        <v>1</v>
      </c>
      <c r="F13745" s="8">
        <f>VLOOKUP(C13745,Products!$A$2:$E$20,5,TRUE)</f>
        <v>8.9499999999999993</v>
      </c>
      <c r="G13745" s="8">
        <f t="shared" si="428"/>
        <v>8.9499999999999993</v>
      </c>
      <c r="H13745" s="8">
        <f>VLOOKUP(C13745,Products!$A$2:$F$20,6,TRUE)</f>
        <v>3.1999999999999993</v>
      </c>
      <c r="I13745" s="8">
        <f t="shared" si="429"/>
        <v>3.1999999999999993</v>
      </c>
      <c r="J13745" s="42">
        <f>VLOOKUP(B13745,Invoices!A:I,9,TRUE)</f>
        <v>2022</v>
      </c>
    </row>
    <row r="13746" spans="1:10" x14ac:dyDescent="0.15">
      <c r="A13746" t="s">
        <v>17106</v>
      </c>
      <c r="B13746" t="s">
        <v>2820</v>
      </c>
      <c r="C13746" t="s">
        <v>103</v>
      </c>
      <c r="D13746" t="s">
        <v>77</v>
      </c>
      <c r="E13746">
        <v>2</v>
      </c>
      <c r="F13746" s="8">
        <f>VLOOKUP(C13746,Products!$A$2:$E$20,5,TRUE)</f>
        <v>8.9499999999999993</v>
      </c>
      <c r="G13746" s="8">
        <f t="shared" si="428"/>
        <v>17.899999999999999</v>
      </c>
      <c r="H13746" s="8">
        <f>VLOOKUP(C13746,Products!$A$2:$F$20,6,TRUE)</f>
        <v>3.1999999999999993</v>
      </c>
      <c r="I13746" s="8">
        <f t="shared" si="429"/>
        <v>6.3999999999999986</v>
      </c>
      <c r="J13746" s="42">
        <f>VLOOKUP(B13746,Invoices!A:I,9,TRUE)</f>
        <v>2022</v>
      </c>
    </row>
    <row r="13747" spans="1:10" x14ac:dyDescent="0.15">
      <c r="A13747" t="s">
        <v>17107</v>
      </c>
      <c r="B13747" t="s">
        <v>2820</v>
      </c>
      <c r="C13747" t="s">
        <v>89</v>
      </c>
      <c r="D13747" t="s">
        <v>80</v>
      </c>
      <c r="E13747">
        <v>1</v>
      </c>
      <c r="F13747" s="8">
        <f>VLOOKUP(C13747,Products!$A$2:$E$20,5,TRUE)</f>
        <v>15.95</v>
      </c>
      <c r="G13747" s="8">
        <f t="shared" si="428"/>
        <v>15.95</v>
      </c>
      <c r="H13747" s="8">
        <f>VLOOKUP(C13747,Products!$A$2:$F$20,6,TRUE)</f>
        <v>6</v>
      </c>
      <c r="I13747" s="8">
        <f t="shared" si="429"/>
        <v>6</v>
      </c>
      <c r="J13747" s="42">
        <f>VLOOKUP(B13747,Invoices!A:I,9,TRUE)</f>
        <v>2022</v>
      </c>
    </row>
    <row r="13748" spans="1:10" x14ac:dyDescent="0.15">
      <c r="A13748" t="s">
        <v>17108</v>
      </c>
      <c r="B13748" t="s">
        <v>2820</v>
      </c>
      <c r="C13748" t="s">
        <v>87</v>
      </c>
      <c r="D13748" t="s">
        <v>68</v>
      </c>
      <c r="E13748">
        <v>5</v>
      </c>
      <c r="F13748" s="8">
        <f>VLOOKUP(C13748,Products!$A$2:$E$20,5,TRUE)</f>
        <v>19.95</v>
      </c>
      <c r="G13748" s="8">
        <f t="shared" si="428"/>
        <v>99.75</v>
      </c>
      <c r="H13748" s="8">
        <f>VLOOKUP(C13748,Products!$A$2:$F$20,6,TRUE)</f>
        <v>7.4499999999999993</v>
      </c>
      <c r="I13748" s="8">
        <f t="shared" si="429"/>
        <v>37.25</v>
      </c>
      <c r="J13748" s="42">
        <f>VLOOKUP(B13748,Invoices!A:I,9,TRUE)</f>
        <v>2022</v>
      </c>
    </row>
    <row r="13749" spans="1:10" x14ac:dyDescent="0.15">
      <c r="A13749" t="s">
        <v>17109</v>
      </c>
      <c r="B13749" t="s">
        <v>2821</v>
      </c>
      <c r="C13749" t="s">
        <v>90</v>
      </c>
      <c r="D13749" t="s">
        <v>72</v>
      </c>
      <c r="E13749">
        <v>2</v>
      </c>
      <c r="F13749" s="8">
        <f>VLOOKUP(C13749,Products!$A$2:$E$20,5,TRUE)</f>
        <v>8.9499999999999993</v>
      </c>
      <c r="G13749" s="8">
        <f t="shared" si="428"/>
        <v>17.899999999999999</v>
      </c>
      <c r="H13749" s="8">
        <f>VLOOKUP(C13749,Products!$A$2:$F$20,6,TRUE)</f>
        <v>5.6999999999999993</v>
      </c>
      <c r="I13749" s="8">
        <f t="shared" si="429"/>
        <v>11.399999999999999</v>
      </c>
      <c r="J13749" s="42">
        <f>VLOOKUP(B13749,Invoices!A:I,9,TRUE)</f>
        <v>2022</v>
      </c>
    </row>
    <row r="13750" spans="1:10" x14ac:dyDescent="0.15">
      <c r="A13750" t="s">
        <v>17110</v>
      </c>
      <c r="B13750" t="s">
        <v>2822</v>
      </c>
      <c r="C13750" t="s">
        <v>93</v>
      </c>
      <c r="D13750" t="s">
        <v>76</v>
      </c>
      <c r="E13750">
        <v>8</v>
      </c>
      <c r="F13750" s="8">
        <f>VLOOKUP(C13750,Products!$A$2:$E$20,5,TRUE)</f>
        <v>9.9499999999999993</v>
      </c>
      <c r="G13750" s="8">
        <f t="shared" si="428"/>
        <v>79.599999999999994</v>
      </c>
      <c r="H13750" s="8">
        <f>VLOOKUP(C13750,Products!$A$2:$F$20,6,TRUE)</f>
        <v>1.9499999999999993</v>
      </c>
      <c r="I13750" s="8">
        <f t="shared" si="429"/>
        <v>15.599999999999994</v>
      </c>
      <c r="J13750" s="42">
        <f>VLOOKUP(B13750,Invoices!A:I,9,TRUE)</f>
        <v>2022</v>
      </c>
    </row>
    <row r="13751" spans="1:10" x14ac:dyDescent="0.15">
      <c r="A13751" t="s">
        <v>17111</v>
      </c>
      <c r="B13751" t="s">
        <v>2822</v>
      </c>
      <c r="C13751" t="s">
        <v>96</v>
      </c>
      <c r="D13751" t="s">
        <v>75</v>
      </c>
      <c r="E13751">
        <v>3</v>
      </c>
      <c r="F13751" s="8">
        <f>VLOOKUP(C13751,Products!$A$2:$E$20,5,TRUE)</f>
        <v>79.95</v>
      </c>
      <c r="G13751" s="8">
        <f t="shared" si="428"/>
        <v>239.85000000000002</v>
      </c>
      <c r="H13751" s="8">
        <f>VLOOKUP(C13751,Products!$A$2:$F$20,6,TRUE)</f>
        <v>27.950000000000003</v>
      </c>
      <c r="I13751" s="8">
        <f t="shared" si="429"/>
        <v>83.850000000000009</v>
      </c>
      <c r="J13751" s="42">
        <f>VLOOKUP(B13751,Invoices!A:I,9,TRUE)</f>
        <v>2022</v>
      </c>
    </row>
    <row r="13752" spans="1:10" x14ac:dyDescent="0.15">
      <c r="A13752" t="s">
        <v>17112</v>
      </c>
      <c r="B13752" t="s">
        <v>2822</v>
      </c>
      <c r="C13752" t="s">
        <v>87</v>
      </c>
      <c r="D13752" t="s">
        <v>68</v>
      </c>
      <c r="E13752">
        <v>2</v>
      </c>
      <c r="F13752" s="8">
        <f>VLOOKUP(C13752,Products!$A$2:$E$20,5,TRUE)</f>
        <v>19.95</v>
      </c>
      <c r="G13752" s="8">
        <f t="shared" si="428"/>
        <v>39.9</v>
      </c>
      <c r="H13752" s="8">
        <f>VLOOKUP(C13752,Products!$A$2:$F$20,6,TRUE)</f>
        <v>7.4499999999999993</v>
      </c>
      <c r="I13752" s="8">
        <f t="shared" si="429"/>
        <v>14.899999999999999</v>
      </c>
      <c r="J13752" s="42">
        <f>VLOOKUP(B13752,Invoices!A:I,9,TRUE)</f>
        <v>2022</v>
      </c>
    </row>
    <row r="13753" spans="1:10" x14ac:dyDescent="0.15">
      <c r="A13753" t="s">
        <v>17113</v>
      </c>
      <c r="B13753" t="s">
        <v>2823</v>
      </c>
      <c r="C13753" t="s">
        <v>105</v>
      </c>
      <c r="D13753" t="s">
        <v>81</v>
      </c>
      <c r="E13753">
        <v>7</v>
      </c>
      <c r="F13753" s="8">
        <f>VLOOKUP(C13753,Products!$A$2:$E$20,5,TRUE)</f>
        <v>8.9499999999999993</v>
      </c>
      <c r="G13753" s="8">
        <f t="shared" si="428"/>
        <v>62.649999999999991</v>
      </c>
      <c r="H13753" s="8">
        <f>VLOOKUP(C13753,Products!$A$2:$F$20,6,TRUE)</f>
        <v>3.1999999999999993</v>
      </c>
      <c r="I13753" s="8">
        <f t="shared" si="429"/>
        <v>22.399999999999995</v>
      </c>
      <c r="J13753" s="42">
        <f>VLOOKUP(B13753,Invoices!A:I,9,TRUE)</f>
        <v>2022</v>
      </c>
    </row>
    <row r="13754" spans="1:10" x14ac:dyDescent="0.15">
      <c r="A13754" t="s">
        <v>17114</v>
      </c>
      <c r="B13754" t="s">
        <v>2823</v>
      </c>
      <c r="C13754" t="s">
        <v>96</v>
      </c>
      <c r="D13754" t="s">
        <v>75</v>
      </c>
      <c r="E13754">
        <v>50</v>
      </c>
      <c r="F13754" s="8">
        <f>VLOOKUP(C13754,Products!$A$2:$E$20,5,TRUE)</f>
        <v>79.95</v>
      </c>
      <c r="G13754" s="8">
        <f t="shared" si="428"/>
        <v>3997.5</v>
      </c>
      <c r="H13754" s="8">
        <f>VLOOKUP(C13754,Products!$A$2:$F$20,6,TRUE)</f>
        <v>27.950000000000003</v>
      </c>
      <c r="I13754" s="8">
        <f t="shared" si="429"/>
        <v>1397.5000000000002</v>
      </c>
      <c r="J13754" s="42">
        <f>VLOOKUP(B13754,Invoices!A:I,9,TRUE)</f>
        <v>2022</v>
      </c>
    </row>
    <row r="13755" spans="1:10" x14ac:dyDescent="0.15">
      <c r="A13755" t="s">
        <v>17115</v>
      </c>
      <c r="B13755" t="s">
        <v>2823</v>
      </c>
      <c r="C13755" t="s">
        <v>90</v>
      </c>
      <c r="D13755" t="s">
        <v>72</v>
      </c>
      <c r="E13755">
        <v>5</v>
      </c>
      <c r="F13755" s="8">
        <f>VLOOKUP(C13755,Products!$A$2:$E$20,5,TRUE)</f>
        <v>8.9499999999999993</v>
      </c>
      <c r="G13755" s="8">
        <f t="shared" si="428"/>
        <v>44.75</v>
      </c>
      <c r="H13755" s="8">
        <f>VLOOKUP(C13755,Products!$A$2:$F$20,6,TRUE)</f>
        <v>5.6999999999999993</v>
      </c>
      <c r="I13755" s="8">
        <f t="shared" si="429"/>
        <v>28.499999999999996</v>
      </c>
      <c r="J13755" s="42">
        <f>VLOOKUP(B13755,Invoices!A:I,9,TRUE)</f>
        <v>2022</v>
      </c>
    </row>
    <row r="13756" spans="1:10" x14ac:dyDescent="0.15">
      <c r="A13756" t="s">
        <v>17116</v>
      </c>
      <c r="B13756" t="s">
        <v>2824</v>
      </c>
      <c r="C13756" t="s">
        <v>90</v>
      </c>
      <c r="D13756" t="s">
        <v>72</v>
      </c>
      <c r="E13756">
        <v>10</v>
      </c>
      <c r="F13756" s="8">
        <f>VLOOKUP(C13756,Products!$A$2:$E$20,5,TRUE)</f>
        <v>8.9499999999999993</v>
      </c>
      <c r="G13756" s="8">
        <f t="shared" si="428"/>
        <v>89.5</v>
      </c>
      <c r="H13756" s="8">
        <f>VLOOKUP(C13756,Products!$A$2:$F$20,6,TRUE)</f>
        <v>5.6999999999999993</v>
      </c>
      <c r="I13756" s="8">
        <f t="shared" si="429"/>
        <v>56.999999999999993</v>
      </c>
      <c r="J13756" s="42">
        <f>VLOOKUP(B13756,Invoices!A:I,9,TRUE)</f>
        <v>2022</v>
      </c>
    </row>
    <row r="13757" spans="1:10" x14ac:dyDescent="0.15">
      <c r="A13757" t="s">
        <v>17117</v>
      </c>
      <c r="B13757" t="s">
        <v>2824</v>
      </c>
      <c r="C13757" t="s">
        <v>103</v>
      </c>
      <c r="D13757" t="s">
        <v>77</v>
      </c>
      <c r="E13757">
        <v>1</v>
      </c>
      <c r="F13757" s="8">
        <f>VLOOKUP(C13757,Products!$A$2:$E$20,5,TRUE)</f>
        <v>8.9499999999999993</v>
      </c>
      <c r="G13757" s="8">
        <f t="shared" si="428"/>
        <v>8.9499999999999993</v>
      </c>
      <c r="H13757" s="8">
        <f>VLOOKUP(C13757,Products!$A$2:$F$20,6,TRUE)</f>
        <v>3.1999999999999993</v>
      </c>
      <c r="I13757" s="8">
        <f t="shared" si="429"/>
        <v>3.1999999999999993</v>
      </c>
      <c r="J13757" s="42">
        <f>VLOOKUP(B13757,Invoices!A:I,9,TRUE)</f>
        <v>2022</v>
      </c>
    </row>
    <row r="13758" spans="1:10" x14ac:dyDescent="0.15">
      <c r="A13758" t="s">
        <v>17118</v>
      </c>
      <c r="B13758" t="s">
        <v>2824</v>
      </c>
      <c r="C13758" t="s">
        <v>102</v>
      </c>
      <c r="D13758" t="s">
        <v>83</v>
      </c>
      <c r="E13758">
        <v>1</v>
      </c>
      <c r="F13758" s="8">
        <f>VLOOKUP(C13758,Products!$A$2:$E$20,5,TRUE)</f>
        <v>29.95</v>
      </c>
      <c r="G13758" s="8">
        <f t="shared" si="428"/>
        <v>29.95</v>
      </c>
      <c r="H13758" s="8">
        <f>VLOOKUP(C13758,Products!$A$2:$F$20,6,TRUE)</f>
        <v>15</v>
      </c>
      <c r="I13758" s="8">
        <f t="shared" si="429"/>
        <v>15</v>
      </c>
      <c r="J13758" s="42">
        <f>VLOOKUP(B13758,Invoices!A:I,9,TRUE)</f>
        <v>2022</v>
      </c>
    </row>
    <row r="13759" spans="1:10" x14ac:dyDescent="0.15">
      <c r="A13759" t="s">
        <v>17119</v>
      </c>
      <c r="B13759" t="s">
        <v>2825</v>
      </c>
      <c r="C13759" t="s">
        <v>104</v>
      </c>
      <c r="D13759" t="s">
        <v>71</v>
      </c>
      <c r="E13759">
        <v>10</v>
      </c>
      <c r="F13759" s="8">
        <f>VLOOKUP(C13759,Products!$A$2:$E$20,5,TRUE)</f>
        <v>2.95</v>
      </c>
      <c r="G13759" s="8">
        <f t="shared" si="428"/>
        <v>29.5</v>
      </c>
      <c r="H13759" s="8">
        <f>VLOOKUP(C13759,Products!$A$2:$F$20,6,TRUE)</f>
        <v>1.1500000000000001</v>
      </c>
      <c r="I13759" s="8">
        <f t="shared" si="429"/>
        <v>11.500000000000002</v>
      </c>
      <c r="J13759" s="42">
        <f>VLOOKUP(B13759,Invoices!A:I,9,TRUE)</f>
        <v>2022</v>
      </c>
    </row>
    <row r="13760" spans="1:10" x14ac:dyDescent="0.15">
      <c r="A13760" t="s">
        <v>17120</v>
      </c>
      <c r="B13760" t="s">
        <v>2826</v>
      </c>
      <c r="C13760" t="s">
        <v>96</v>
      </c>
      <c r="D13760" t="s">
        <v>75</v>
      </c>
      <c r="E13760">
        <v>50</v>
      </c>
      <c r="F13760" s="8">
        <f>VLOOKUP(C13760,Products!$A$2:$E$20,5,TRUE)</f>
        <v>79.95</v>
      </c>
      <c r="G13760" s="8">
        <f t="shared" si="428"/>
        <v>3997.5</v>
      </c>
      <c r="H13760" s="8">
        <f>VLOOKUP(C13760,Products!$A$2:$F$20,6,TRUE)</f>
        <v>27.950000000000003</v>
      </c>
      <c r="I13760" s="8">
        <f t="shared" si="429"/>
        <v>1397.5000000000002</v>
      </c>
      <c r="J13760" s="42">
        <f>VLOOKUP(B13760,Invoices!A:I,9,TRUE)</f>
        <v>2022</v>
      </c>
    </row>
    <row r="13761" spans="1:10" x14ac:dyDescent="0.15">
      <c r="A13761" t="s">
        <v>17121</v>
      </c>
      <c r="B13761" t="s">
        <v>2826</v>
      </c>
      <c r="C13761" t="s">
        <v>104</v>
      </c>
      <c r="D13761" t="s">
        <v>71</v>
      </c>
      <c r="E13761">
        <v>1</v>
      </c>
      <c r="F13761" s="8">
        <f>VLOOKUP(C13761,Products!$A$2:$E$20,5,TRUE)</f>
        <v>2.95</v>
      </c>
      <c r="G13761" s="8">
        <f t="shared" si="428"/>
        <v>2.95</v>
      </c>
      <c r="H13761" s="8">
        <f>VLOOKUP(C13761,Products!$A$2:$F$20,6,TRUE)</f>
        <v>1.1500000000000001</v>
      </c>
      <c r="I13761" s="8">
        <f t="shared" si="429"/>
        <v>1.1500000000000001</v>
      </c>
      <c r="J13761" s="42">
        <f>VLOOKUP(B13761,Invoices!A:I,9,TRUE)</f>
        <v>2022</v>
      </c>
    </row>
    <row r="13762" spans="1:10" x14ac:dyDescent="0.15">
      <c r="A13762" t="s">
        <v>17122</v>
      </c>
      <c r="B13762" t="s">
        <v>2827</v>
      </c>
      <c r="C13762" t="s">
        <v>103</v>
      </c>
      <c r="D13762" t="s">
        <v>77</v>
      </c>
      <c r="E13762">
        <v>4</v>
      </c>
      <c r="F13762" s="8">
        <f>VLOOKUP(C13762,Products!$A$2:$E$20,5,TRUE)</f>
        <v>8.9499999999999993</v>
      </c>
      <c r="G13762" s="8">
        <f t="shared" si="428"/>
        <v>35.799999999999997</v>
      </c>
      <c r="H13762" s="8">
        <f>VLOOKUP(C13762,Products!$A$2:$F$20,6,TRUE)</f>
        <v>3.1999999999999993</v>
      </c>
      <c r="I13762" s="8">
        <f t="shared" si="429"/>
        <v>12.799999999999997</v>
      </c>
      <c r="J13762" s="42">
        <f>VLOOKUP(B13762,Invoices!A:I,9,TRUE)</f>
        <v>2022</v>
      </c>
    </row>
    <row r="13763" spans="1:10" x14ac:dyDescent="0.15">
      <c r="A13763" t="s">
        <v>17123</v>
      </c>
      <c r="B13763" t="s">
        <v>2827</v>
      </c>
      <c r="C13763" t="s">
        <v>90</v>
      </c>
      <c r="D13763" t="s">
        <v>72</v>
      </c>
      <c r="E13763">
        <v>20</v>
      </c>
      <c r="F13763" s="8">
        <f>VLOOKUP(C13763,Products!$A$2:$E$20,5,TRUE)</f>
        <v>8.9499999999999993</v>
      </c>
      <c r="G13763" s="8">
        <f t="shared" ref="G13763:G13826" si="430">F13763*E13763</f>
        <v>179</v>
      </c>
      <c r="H13763" s="8">
        <f>VLOOKUP(C13763,Products!$A$2:$F$20,6,TRUE)</f>
        <v>5.6999999999999993</v>
      </c>
      <c r="I13763" s="8">
        <f t="shared" ref="I13763:I13826" si="431">H13763*E13763</f>
        <v>113.99999999999999</v>
      </c>
      <c r="J13763" s="42">
        <f>VLOOKUP(B13763,Invoices!A:I,9,TRUE)</f>
        <v>2022</v>
      </c>
    </row>
    <row r="13764" spans="1:10" x14ac:dyDescent="0.15">
      <c r="A13764" t="s">
        <v>17124</v>
      </c>
      <c r="B13764" t="s">
        <v>2827</v>
      </c>
      <c r="C13764" t="s">
        <v>92</v>
      </c>
      <c r="D13764" t="s">
        <v>82</v>
      </c>
      <c r="E13764">
        <v>24</v>
      </c>
      <c r="F13764" s="8">
        <f>VLOOKUP(C13764,Products!$A$2:$E$20,5,TRUE)</f>
        <v>19.95</v>
      </c>
      <c r="G13764" s="8">
        <f t="shared" si="430"/>
        <v>478.79999999999995</v>
      </c>
      <c r="H13764" s="8">
        <f>VLOOKUP(C13764,Products!$A$2:$F$20,6,TRUE)</f>
        <v>7.4499999999999993</v>
      </c>
      <c r="I13764" s="8">
        <f t="shared" si="431"/>
        <v>178.79999999999998</v>
      </c>
      <c r="J13764" s="42">
        <f>VLOOKUP(B13764,Invoices!A:I,9,TRUE)</f>
        <v>2022</v>
      </c>
    </row>
    <row r="13765" spans="1:10" x14ac:dyDescent="0.15">
      <c r="A13765" t="s">
        <v>17125</v>
      </c>
      <c r="B13765" t="s">
        <v>2827</v>
      </c>
      <c r="C13765" t="s">
        <v>105</v>
      </c>
      <c r="D13765" t="s">
        <v>81</v>
      </c>
      <c r="E13765">
        <v>2</v>
      </c>
      <c r="F13765" s="8">
        <f>VLOOKUP(C13765,Products!$A$2:$E$20,5,TRUE)</f>
        <v>8.9499999999999993</v>
      </c>
      <c r="G13765" s="8">
        <f t="shared" si="430"/>
        <v>17.899999999999999</v>
      </c>
      <c r="H13765" s="8">
        <f>VLOOKUP(C13765,Products!$A$2:$F$20,6,TRUE)</f>
        <v>3.1999999999999993</v>
      </c>
      <c r="I13765" s="8">
        <f t="shared" si="431"/>
        <v>6.3999999999999986</v>
      </c>
      <c r="J13765" s="42">
        <f>VLOOKUP(B13765,Invoices!A:I,9,TRUE)</f>
        <v>2022</v>
      </c>
    </row>
    <row r="13766" spans="1:10" x14ac:dyDescent="0.15">
      <c r="A13766" t="s">
        <v>17126</v>
      </c>
      <c r="B13766" t="s">
        <v>2827</v>
      </c>
      <c r="C13766" t="s">
        <v>89</v>
      </c>
      <c r="D13766" t="s">
        <v>80</v>
      </c>
      <c r="E13766">
        <v>1</v>
      </c>
      <c r="F13766" s="8">
        <f>VLOOKUP(C13766,Products!$A$2:$E$20,5,TRUE)</f>
        <v>15.95</v>
      </c>
      <c r="G13766" s="8">
        <f t="shared" si="430"/>
        <v>15.95</v>
      </c>
      <c r="H13766" s="8">
        <f>VLOOKUP(C13766,Products!$A$2:$F$20,6,TRUE)</f>
        <v>6</v>
      </c>
      <c r="I13766" s="8">
        <f t="shared" si="431"/>
        <v>6</v>
      </c>
      <c r="J13766" s="42">
        <f>VLOOKUP(B13766,Invoices!A:I,9,TRUE)</f>
        <v>2022</v>
      </c>
    </row>
    <row r="13767" spans="1:10" x14ac:dyDescent="0.15">
      <c r="A13767" t="s">
        <v>17127</v>
      </c>
      <c r="B13767" t="s">
        <v>2827</v>
      </c>
      <c r="C13767" t="s">
        <v>99</v>
      </c>
      <c r="D13767" t="s">
        <v>84</v>
      </c>
      <c r="E13767">
        <v>5</v>
      </c>
      <c r="F13767" s="8">
        <f>VLOOKUP(C13767,Products!$A$2:$E$20,5,TRUE)</f>
        <v>3.5</v>
      </c>
      <c r="G13767" s="8">
        <f t="shared" si="430"/>
        <v>17.5</v>
      </c>
      <c r="H13767" s="8">
        <f>VLOOKUP(C13767,Products!$A$2:$F$20,6,TRUE)</f>
        <v>0.54999999999999982</v>
      </c>
      <c r="I13767" s="8">
        <f t="shared" si="431"/>
        <v>2.7499999999999991</v>
      </c>
      <c r="J13767" s="42">
        <f>VLOOKUP(B13767,Invoices!A:I,9,TRUE)</f>
        <v>2022</v>
      </c>
    </row>
    <row r="13768" spans="1:10" x14ac:dyDescent="0.15">
      <c r="A13768" t="s">
        <v>17128</v>
      </c>
      <c r="B13768" t="s">
        <v>2827</v>
      </c>
      <c r="C13768" t="s">
        <v>101</v>
      </c>
      <c r="D13768" t="s">
        <v>69</v>
      </c>
      <c r="E13768">
        <v>1</v>
      </c>
      <c r="F13768" s="8">
        <f>VLOOKUP(C13768,Products!$A$2:$E$20,5,TRUE)</f>
        <v>129.94999999999999</v>
      </c>
      <c r="G13768" s="8">
        <f t="shared" si="430"/>
        <v>129.94999999999999</v>
      </c>
      <c r="H13768" s="8">
        <f>VLOOKUP(C13768,Products!$A$2:$F$20,6,TRUE)</f>
        <v>40.449999999999989</v>
      </c>
      <c r="I13768" s="8">
        <f t="shared" si="431"/>
        <v>40.449999999999989</v>
      </c>
      <c r="J13768" s="42">
        <f>VLOOKUP(B13768,Invoices!A:I,9,TRUE)</f>
        <v>2022</v>
      </c>
    </row>
    <row r="13769" spans="1:10" x14ac:dyDescent="0.15">
      <c r="A13769" t="s">
        <v>17129</v>
      </c>
      <c r="B13769" t="s">
        <v>2827</v>
      </c>
      <c r="C13769" t="s">
        <v>104</v>
      </c>
      <c r="D13769" t="s">
        <v>71</v>
      </c>
      <c r="E13769">
        <v>5</v>
      </c>
      <c r="F13769" s="8">
        <f>VLOOKUP(C13769,Products!$A$2:$E$20,5,TRUE)</f>
        <v>2.95</v>
      </c>
      <c r="G13769" s="8">
        <f t="shared" si="430"/>
        <v>14.75</v>
      </c>
      <c r="H13769" s="8">
        <f>VLOOKUP(C13769,Products!$A$2:$F$20,6,TRUE)</f>
        <v>1.1500000000000001</v>
      </c>
      <c r="I13769" s="8">
        <f t="shared" si="431"/>
        <v>5.7500000000000009</v>
      </c>
      <c r="J13769" s="42">
        <f>VLOOKUP(B13769,Invoices!A:I,9,TRUE)</f>
        <v>2022</v>
      </c>
    </row>
    <row r="13770" spans="1:10" x14ac:dyDescent="0.15">
      <c r="A13770" t="s">
        <v>17130</v>
      </c>
      <c r="B13770" t="s">
        <v>2827</v>
      </c>
      <c r="C13770" t="s">
        <v>88</v>
      </c>
      <c r="D13770" t="s">
        <v>85</v>
      </c>
      <c r="E13770">
        <v>1</v>
      </c>
      <c r="F13770" s="8">
        <f>VLOOKUP(C13770,Products!$A$2:$E$20,5,TRUE)</f>
        <v>8.9499999999999993</v>
      </c>
      <c r="G13770" s="8">
        <f t="shared" si="430"/>
        <v>8.9499999999999993</v>
      </c>
      <c r="H13770" s="8">
        <f>VLOOKUP(C13770,Products!$A$2:$F$20,6,TRUE)</f>
        <v>5.6999999999999993</v>
      </c>
      <c r="I13770" s="8">
        <f t="shared" si="431"/>
        <v>5.6999999999999993</v>
      </c>
      <c r="J13770" s="42">
        <f>VLOOKUP(B13770,Invoices!A:I,9,TRUE)</f>
        <v>2022</v>
      </c>
    </row>
    <row r="13771" spans="1:10" x14ac:dyDescent="0.15">
      <c r="A13771" t="s">
        <v>17131</v>
      </c>
      <c r="B13771" t="s">
        <v>2827</v>
      </c>
      <c r="C13771" t="s">
        <v>94</v>
      </c>
      <c r="D13771" t="s">
        <v>86</v>
      </c>
      <c r="E13771">
        <v>1</v>
      </c>
      <c r="F13771" s="8">
        <f>VLOOKUP(C13771,Products!$A$2:$E$20,5,TRUE)</f>
        <v>3.5</v>
      </c>
      <c r="G13771" s="8">
        <f t="shared" si="430"/>
        <v>3.5</v>
      </c>
      <c r="H13771" s="8">
        <f>VLOOKUP(C13771,Products!$A$2:$F$20,6,TRUE)</f>
        <v>0.54999999999999982</v>
      </c>
      <c r="I13771" s="8">
        <f t="shared" si="431"/>
        <v>0.54999999999999982</v>
      </c>
      <c r="J13771" s="42">
        <f>VLOOKUP(B13771,Invoices!A:I,9,TRUE)</f>
        <v>2022</v>
      </c>
    </row>
    <row r="13772" spans="1:10" x14ac:dyDescent="0.15">
      <c r="A13772" t="s">
        <v>17132</v>
      </c>
      <c r="B13772" t="s">
        <v>2827</v>
      </c>
      <c r="C13772" t="s">
        <v>102</v>
      </c>
      <c r="D13772" t="s">
        <v>83</v>
      </c>
      <c r="E13772">
        <v>10</v>
      </c>
      <c r="F13772" s="8">
        <f>VLOOKUP(C13772,Products!$A$2:$E$20,5,TRUE)</f>
        <v>29.95</v>
      </c>
      <c r="G13772" s="8">
        <f t="shared" si="430"/>
        <v>299.5</v>
      </c>
      <c r="H13772" s="8">
        <f>VLOOKUP(C13772,Products!$A$2:$F$20,6,TRUE)</f>
        <v>15</v>
      </c>
      <c r="I13772" s="8">
        <f t="shared" si="431"/>
        <v>150</v>
      </c>
      <c r="J13772" s="42">
        <f>VLOOKUP(B13772,Invoices!A:I,9,TRUE)</f>
        <v>2022</v>
      </c>
    </row>
    <row r="13773" spans="1:10" x14ac:dyDescent="0.15">
      <c r="A13773" t="s">
        <v>17133</v>
      </c>
      <c r="B13773" t="s">
        <v>2828</v>
      </c>
      <c r="C13773" t="s">
        <v>103</v>
      </c>
      <c r="D13773" t="s">
        <v>77</v>
      </c>
      <c r="E13773">
        <v>7</v>
      </c>
      <c r="F13773" s="8">
        <f>VLOOKUP(C13773,Products!$A$2:$E$20,5,TRUE)</f>
        <v>8.9499999999999993</v>
      </c>
      <c r="G13773" s="8">
        <f t="shared" si="430"/>
        <v>62.649999999999991</v>
      </c>
      <c r="H13773" s="8">
        <f>VLOOKUP(C13773,Products!$A$2:$F$20,6,TRUE)</f>
        <v>3.1999999999999993</v>
      </c>
      <c r="I13773" s="8">
        <f t="shared" si="431"/>
        <v>22.399999999999995</v>
      </c>
      <c r="J13773" s="42">
        <f>VLOOKUP(B13773,Invoices!A:I,9,TRUE)</f>
        <v>2022</v>
      </c>
    </row>
    <row r="13774" spans="1:10" x14ac:dyDescent="0.15">
      <c r="A13774" t="s">
        <v>17134</v>
      </c>
      <c r="B13774" t="s">
        <v>2828</v>
      </c>
      <c r="C13774" t="s">
        <v>89</v>
      </c>
      <c r="D13774" t="s">
        <v>80</v>
      </c>
      <c r="E13774">
        <v>100</v>
      </c>
      <c r="F13774" s="8">
        <f>VLOOKUP(C13774,Products!$A$2:$E$20,5,TRUE)</f>
        <v>15.95</v>
      </c>
      <c r="G13774" s="8">
        <f t="shared" si="430"/>
        <v>1595</v>
      </c>
      <c r="H13774" s="8">
        <f>VLOOKUP(C13774,Products!$A$2:$F$20,6,TRUE)</f>
        <v>6</v>
      </c>
      <c r="I13774" s="8">
        <f t="shared" si="431"/>
        <v>600</v>
      </c>
      <c r="J13774" s="42">
        <f>VLOOKUP(B13774,Invoices!A:I,9,TRUE)</f>
        <v>2022</v>
      </c>
    </row>
    <row r="13775" spans="1:10" x14ac:dyDescent="0.15">
      <c r="A13775" t="s">
        <v>17135</v>
      </c>
      <c r="B13775" t="s">
        <v>2828</v>
      </c>
      <c r="C13775" t="s">
        <v>94</v>
      </c>
      <c r="D13775" t="s">
        <v>86</v>
      </c>
      <c r="E13775">
        <v>1</v>
      </c>
      <c r="F13775" s="8">
        <f>VLOOKUP(C13775,Products!$A$2:$E$20,5,TRUE)</f>
        <v>3.5</v>
      </c>
      <c r="G13775" s="8">
        <f t="shared" si="430"/>
        <v>3.5</v>
      </c>
      <c r="H13775" s="8">
        <f>VLOOKUP(C13775,Products!$A$2:$F$20,6,TRUE)</f>
        <v>0.54999999999999982</v>
      </c>
      <c r="I13775" s="8">
        <f t="shared" si="431"/>
        <v>0.54999999999999982</v>
      </c>
      <c r="J13775" s="42">
        <f>VLOOKUP(B13775,Invoices!A:I,9,TRUE)</f>
        <v>2022</v>
      </c>
    </row>
    <row r="13776" spans="1:10" x14ac:dyDescent="0.15">
      <c r="A13776" t="s">
        <v>17136</v>
      </c>
      <c r="B13776" t="s">
        <v>2829</v>
      </c>
      <c r="C13776" t="s">
        <v>92</v>
      </c>
      <c r="D13776" t="s">
        <v>82</v>
      </c>
      <c r="E13776">
        <v>1</v>
      </c>
      <c r="F13776" s="8">
        <f>VLOOKUP(C13776,Products!$A$2:$E$20,5,TRUE)</f>
        <v>19.95</v>
      </c>
      <c r="G13776" s="8">
        <f t="shared" si="430"/>
        <v>19.95</v>
      </c>
      <c r="H13776" s="8">
        <f>VLOOKUP(C13776,Products!$A$2:$F$20,6,TRUE)</f>
        <v>7.4499999999999993</v>
      </c>
      <c r="I13776" s="8">
        <f t="shared" si="431"/>
        <v>7.4499999999999993</v>
      </c>
      <c r="J13776" s="42">
        <f>VLOOKUP(B13776,Invoices!A:I,9,TRUE)</f>
        <v>2022</v>
      </c>
    </row>
    <row r="13777" spans="1:10" x14ac:dyDescent="0.15">
      <c r="A13777" t="s">
        <v>17137</v>
      </c>
      <c r="B13777" t="s">
        <v>2829</v>
      </c>
      <c r="C13777" t="s">
        <v>96</v>
      </c>
      <c r="D13777" t="s">
        <v>75</v>
      </c>
      <c r="E13777">
        <v>1</v>
      </c>
      <c r="F13777" s="8">
        <f>VLOOKUP(C13777,Products!$A$2:$E$20,5,TRUE)</f>
        <v>79.95</v>
      </c>
      <c r="G13777" s="8">
        <f t="shared" si="430"/>
        <v>79.95</v>
      </c>
      <c r="H13777" s="8">
        <f>VLOOKUP(C13777,Products!$A$2:$F$20,6,TRUE)</f>
        <v>27.950000000000003</v>
      </c>
      <c r="I13777" s="8">
        <f t="shared" si="431"/>
        <v>27.950000000000003</v>
      </c>
      <c r="J13777" s="42">
        <f>VLOOKUP(B13777,Invoices!A:I,9,TRUE)</f>
        <v>2022</v>
      </c>
    </row>
    <row r="13778" spans="1:10" x14ac:dyDescent="0.15">
      <c r="A13778" t="s">
        <v>17138</v>
      </c>
      <c r="B13778" t="s">
        <v>2829</v>
      </c>
      <c r="C13778" t="s">
        <v>90</v>
      </c>
      <c r="D13778" t="s">
        <v>72</v>
      </c>
      <c r="E13778">
        <v>1</v>
      </c>
      <c r="F13778" s="8">
        <f>VLOOKUP(C13778,Products!$A$2:$E$20,5,TRUE)</f>
        <v>8.9499999999999993</v>
      </c>
      <c r="G13778" s="8">
        <f t="shared" si="430"/>
        <v>8.9499999999999993</v>
      </c>
      <c r="H13778" s="8">
        <f>VLOOKUP(C13778,Products!$A$2:$F$20,6,TRUE)</f>
        <v>5.6999999999999993</v>
      </c>
      <c r="I13778" s="8">
        <f t="shared" si="431"/>
        <v>5.6999999999999993</v>
      </c>
      <c r="J13778" s="42">
        <f>VLOOKUP(B13778,Invoices!A:I,9,TRUE)</f>
        <v>2022</v>
      </c>
    </row>
    <row r="13779" spans="1:10" x14ac:dyDescent="0.15">
      <c r="A13779" t="s">
        <v>17139</v>
      </c>
      <c r="B13779" t="s">
        <v>2829</v>
      </c>
      <c r="C13779" t="s">
        <v>93</v>
      </c>
      <c r="D13779" t="s">
        <v>76</v>
      </c>
      <c r="E13779">
        <v>1</v>
      </c>
      <c r="F13779" s="8">
        <f>VLOOKUP(C13779,Products!$A$2:$E$20,5,TRUE)</f>
        <v>9.9499999999999993</v>
      </c>
      <c r="G13779" s="8">
        <f t="shared" si="430"/>
        <v>9.9499999999999993</v>
      </c>
      <c r="H13779" s="8">
        <f>VLOOKUP(C13779,Products!$A$2:$F$20,6,TRUE)</f>
        <v>1.9499999999999993</v>
      </c>
      <c r="I13779" s="8">
        <f t="shared" si="431"/>
        <v>1.9499999999999993</v>
      </c>
      <c r="J13779" s="42">
        <f>VLOOKUP(B13779,Invoices!A:I,9,TRUE)</f>
        <v>2022</v>
      </c>
    </row>
    <row r="13780" spans="1:10" x14ac:dyDescent="0.15">
      <c r="A13780" t="s">
        <v>17140</v>
      </c>
      <c r="B13780" t="s">
        <v>2829</v>
      </c>
      <c r="C13780" t="s">
        <v>101</v>
      </c>
      <c r="D13780" t="s">
        <v>69</v>
      </c>
      <c r="E13780">
        <v>1</v>
      </c>
      <c r="F13780" s="8">
        <f>VLOOKUP(C13780,Products!$A$2:$E$20,5,TRUE)</f>
        <v>129.94999999999999</v>
      </c>
      <c r="G13780" s="8">
        <f t="shared" si="430"/>
        <v>129.94999999999999</v>
      </c>
      <c r="H13780" s="8">
        <f>VLOOKUP(C13780,Products!$A$2:$F$20,6,TRUE)</f>
        <v>40.449999999999989</v>
      </c>
      <c r="I13780" s="8">
        <f t="shared" si="431"/>
        <v>40.449999999999989</v>
      </c>
      <c r="J13780" s="42">
        <f>VLOOKUP(B13780,Invoices!A:I,9,TRUE)</f>
        <v>2022</v>
      </c>
    </row>
    <row r="13781" spans="1:10" x14ac:dyDescent="0.15">
      <c r="A13781" t="s">
        <v>17141</v>
      </c>
      <c r="B13781" t="s">
        <v>2829</v>
      </c>
      <c r="C13781" t="s">
        <v>105</v>
      </c>
      <c r="D13781" t="s">
        <v>81</v>
      </c>
      <c r="E13781">
        <v>1</v>
      </c>
      <c r="F13781" s="8">
        <f>VLOOKUP(C13781,Products!$A$2:$E$20,5,TRUE)</f>
        <v>8.9499999999999993</v>
      </c>
      <c r="G13781" s="8">
        <f t="shared" si="430"/>
        <v>8.9499999999999993</v>
      </c>
      <c r="H13781" s="8">
        <f>VLOOKUP(C13781,Products!$A$2:$F$20,6,TRUE)</f>
        <v>3.1999999999999993</v>
      </c>
      <c r="I13781" s="8">
        <f t="shared" si="431"/>
        <v>3.1999999999999993</v>
      </c>
      <c r="J13781" s="42">
        <f>VLOOKUP(B13781,Invoices!A:I,9,TRUE)</f>
        <v>2022</v>
      </c>
    </row>
    <row r="13782" spans="1:10" x14ac:dyDescent="0.15">
      <c r="A13782" t="s">
        <v>17142</v>
      </c>
      <c r="B13782" t="s">
        <v>2830</v>
      </c>
      <c r="C13782" t="s">
        <v>102</v>
      </c>
      <c r="D13782" t="s">
        <v>83</v>
      </c>
      <c r="E13782">
        <v>2</v>
      </c>
      <c r="F13782" s="8">
        <f>VLOOKUP(C13782,Products!$A$2:$E$20,5,TRUE)</f>
        <v>29.95</v>
      </c>
      <c r="G13782" s="8">
        <f t="shared" si="430"/>
        <v>59.9</v>
      </c>
      <c r="H13782" s="8">
        <f>VLOOKUP(C13782,Products!$A$2:$F$20,6,TRUE)</f>
        <v>15</v>
      </c>
      <c r="I13782" s="8">
        <f t="shared" si="431"/>
        <v>30</v>
      </c>
      <c r="J13782" s="42">
        <f>VLOOKUP(B13782,Invoices!A:I,9,TRUE)</f>
        <v>2022</v>
      </c>
    </row>
    <row r="13783" spans="1:10" x14ac:dyDescent="0.15">
      <c r="A13783" t="s">
        <v>17143</v>
      </c>
      <c r="B13783" t="s">
        <v>2830</v>
      </c>
      <c r="C13783" t="s">
        <v>105</v>
      </c>
      <c r="D13783" t="s">
        <v>81</v>
      </c>
      <c r="E13783">
        <v>5</v>
      </c>
      <c r="F13783" s="8">
        <f>VLOOKUP(C13783,Products!$A$2:$E$20,5,TRUE)</f>
        <v>8.9499999999999993</v>
      </c>
      <c r="G13783" s="8">
        <f t="shared" si="430"/>
        <v>44.75</v>
      </c>
      <c r="H13783" s="8">
        <f>VLOOKUP(C13783,Products!$A$2:$F$20,6,TRUE)</f>
        <v>3.1999999999999993</v>
      </c>
      <c r="I13783" s="8">
        <f t="shared" si="431"/>
        <v>15.999999999999996</v>
      </c>
      <c r="J13783" s="42">
        <f>VLOOKUP(B13783,Invoices!A:I,9,TRUE)</f>
        <v>2022</v>
      </c>
    </row>
    <row r="13784" spans="1:10" x14ac:dyDescent="0.15">
      <c r="A13784" t="s">
        <v>17144</v>
      </c>
      <c r="B13784" t="s">
        <v>2830</v>
      </c>
      <c r="C13784" t="s">
        <v>90</v>
      </c>
      <c r="D13784" t="s">
        <v>72</v>
      </c>
      <c r="E13784">
        <v>1</v>
      </c>
      <c r="F13784" s="8">
        <f>VLOOKUP(C13784,Products!$A$2:$E$20,5,TRUE)</f>
        <v>8.9499999999999993</v>
      </c>
      <c r="G13784" s="8">
        <f t="shared" si="430"/>
        <v>8.9499999999999993</v>
      </c>
      <c r="H13784" s="8">
        <f>VLOOKUP(C13784,Products!$A$2:$F$20,6,TRUE)</f>
        <v>5.6999999999999993</v>
      </c>
      <c r="I13784" s="8">
        <f t="shared" si="431"/>
        <v>5.6999999999999993</v>
      </c>
      <c r="J13784" s="42">
        <f>VLOOKUP(B13784,Invoices!A:I,9,TRUE)</f>
        <v>2022</v>
      </c>
    </row>
    <row r="13785" spans="1:10" x14ac:dyDescent="0.15">
      <c r="A13785" t="s">
        <v>17145</v>
      </c>
      <c r="B13785" t="s">
        <v>2830</v>
      </c>
      <c r="C13785" t="s">
        <v>88</v>
      </c>
      <c r="D13785" t="s">
        <v>85</v>
      </c>
      <c r="E13785">
        <v>1</v>
      </c>
      <c r="F13785" s="8">
        <f>VLOOKUP(C13785,Products!$A$2:$E$20,5,TRUE)</f>
        <v>8.9499999999999993</v>
      </c>
      <c r="G13785" s="8">
        <f t="shared" si="430"/>
        <v>8.9499999999999993</v>
      </c>
      <c r="H13785" s="8">
        <f>VLOOKUP(C13785,Products!$A$2:$F$20,6,TRUE)</f>
        <v>5.6999999999999993</v>
      </c>
      <c r="I13785" s="8">
        <f t="shared" si="431"/>
        <v>5.6999999999999993</v>
      </c>
      <c r="J13785" s="42">
        <f>VLOOKUP(B13785,Invoices!A:I,9,TRUE)</f>
        <v>2022</v>
      </c>
    </row>
    <row r="13786" spans="1:10" x14ac:dyDescent="0.15">
      <c r="A13786" t="s">
        <v>17146</v>
      </c>
      <c r="B13786" t="s">
        <v>2831</v>
      </c>
      <c r="C13786" t="s">
        <v>92</v>
      </c>
      <c r="D13786" t="s">
        <v>82</v>
      </c>
      <c r="E13786">
        <v>1</v>
      </c>
      <c r="F13786" s="8">
        <f>VLOOKUP(C13786,Products!$A$2:$E$20,5,TRUE)</f>
        <v>19.95</v>
      </c>
      <c r="G13786" s="8">
        <f t="shared" si="430"/>
        <v>19.95</v>
      </c>
      <c r="H13786" s="8">
        <f>VLOOKUP(C13786,Products!$A$2:$F$20,6,TRUE)</f>
        <v>7.4499999999999993</v>
      </c>
      <c r="I13786" s="8">
        <f t="shared" si="431"/>
        <v>7.4499999999999993</v>
      </c>
      <c r="J13786" s="42">
        <f>VLOOKUP(B13786,Invoices!A:I,9,TRUE)</f>
        <v>2022</v>
      </c>
    </row>
    <row r="13787" spans="1:10" x14ac:dyDescent="0.15">
      <c r="A13787" t="s">
        <v>17147</v>
      </c>
      <c r="B13787" t="s">
        <v>2831</v>
      </c>
      <c r="C13787" t="s">
        <v>94</v>
      </c>
      <c r="D13787" t="s">
        <v>86</v>
      </c>
      <c r="E13787">
        <v>6</v>
      </c>
      <c r="F13787" s="8">
        <f>VLOOKUP(C13787,Products!$A$2:$E$20,5,TRUE)</f>
        <v>3.5</v>
      </c>
      <c r="G13787" s="8">
        <f t="shared" si="430"/>
        <v>21</v>
      </c>
      <c r="H13787" s="8">
        <f>VLOOKUP(C13787,Products!$A$2:$F$20,6,TRUE)</f>
        <v>0.54999999999999982</v>
      </c>
      <c r="I13787" s="8">
        <f t="shared" si="431"/>
        <v>3.2999999999999989</v>
      </c>
      <c r="J13787" s="42">
        <f>VLOOKUP(B13787,Invoices!A:I,9,TRUE)</f>
        <v>2022</v>
      </c>
    </row>
    <row r="13788" spans="1:10" x14ac:dyDescent="0.15">
      <c r="A13788" t="s">
        <v>17148</v>
      </c>
      <c r="B13788" t="s">
        <v>2831</v>
      </c>
      <c r="C13788" t="s">
        <v>89</v>
      </c>
      <c r="D13788" t="s">
        <v>80</v>
      </c>
      <c r="E13788">
        <v>100</v>
      </c>
      <c r="F13788" s="8">
        <f>VLOOKUP(C13788,Products!$A$2:$E$20,5,TRUE)</f>
        <v>15.95</v>
      </c>
      <c r="G13788" s="8">
        <f t="shared" si="430"/>
        <v>1595</v>
      </c>
      <c r="H13788" s="8">
        <f>VLOOKUP(C13788,Products!$A$2:$F$20,6,TRUE)</f>
        <v>6</v>
      </c>
      <c r="I13788" s="8">
        <f t="shared" si="431"/>
        <v>600</v>
      </c>
      <c r="J13788" s="42">
        <f>VLOOKUP(B13788,Invoices!A:I,9,TRUE)</f>
        <v>2022</v>
      </c>
    </row>
    <row r="13789" spans="1:10" x14ac:dyDescent="0.15">
      <c r="A13789" t="s">
        <v>17149</v>
      </c>
      <c r="B13789" t="s">
        <v>2831</v>
      </c>
      <c r="C13789" t="s">
        <v>91</v>
      </c>
      <c r="D13789" t="s">
        <v>70</v>
      </c>
      <c r="E13789">
        <v>1</v>
      </c>
      <c r="F13789" s="8">
        <f>VLOOKUP(C13789,Products!$A$2:$E$20,5,TRUE)</f>
        <v>49.95</v>
      </c>
      <c r="G13789" s="8">
        <f t="shared" si="430"/>
        <v>49.95</v>
      </c>
      <c r="H13789" s="8">
        <f>VLOOKUP(C13789,Products!$A$2:$F$20,6,TRUE)</f>
        <v>21.200000000000003</v>
      </c>
      <c r="I13789" s="8">
        <f t="shared" si="431"/>
        <v>21.200000000000003</v>
      </c>
      <c r="J13789" s="42">
        <f>VLOOKUP(B13789,Invoices!A:I,9,TRUE)</f>
        <v>2022</v>
      </c>
    </row>
    <row r="13790" spans="1:10" x14ac:dyDescent="0.15">
      <c r="A13790" t="s">
        <v>17150</v>
      </c>
      <c r="B13790" t="s">
        <v>2831</v>
      </c>
      <c r="C13790" t="s">
        <v>95</v>
      </c>
      <c r="D13790" t="s">
        <v>73</v>
      </c>
      <c r="E13790">
        <v>2</v>
      </c>
      <c r="F13790" s="8">
        <f>VLOOKUP(C13790,Products!$A$2:$E$20,5,TRUE)</f>
        <v>12.95</v>
      </c>
      <c r="G13790" s="8">
        <f t="shared" si="430"/>
        <v>25.9</v>
      </c>
      <c r="H13790" s="8">
        <f>VLOOKUP(C13790,Products!$A$2:$F$20,6,TRUE)</f>
        <v>4.1999999999999993</v>
      </c>
      <c r="I13790" s="8">
        <f t="shared" si="431"/>
        <v>8.3999999999999986</v>
      </c>
      <c r="J13790" s="42">
        <f>VLOOKUP(B13790,Invoices!A:I,9,TRUE)</f>
        <v>2022</v>
      </c>
    </row>
    <row r="13791" spans="1:10" x14ac:dyDescent="0.15">
      <c r="A13791" t="s">
        <v>17151</v>
      </c>
      <c r="B13791" t="s">
        <v>2832</v>
      </c>
      <c r="C13791" t="s">
        <v>90</v>
      </c>
      <c r="D13791" t="s">
        <v>72</v>
      </c>
      <c r="E13791">
        <v>20</v>
      </c>
      <c r="F13791" s="8">
        <f>VLOOKUP(C13791,Products!$A$2:$E$20,5,TRUE)</f>
        <v>8.9499999999999993</v>
      </c>
      <c r="G13791" s="8">
        <f t="shared" si="430"/>
        <v>179</v>
      </c>
      <c r="H13791" s="8">
        <f>VLOOKUP(C13791,Products!$A$2:$F$20,6,TRUE)</f>
        <v>5.6999999999999993</v>
      </c>
      <c r="I13791" s="8">
        <f t="shared" si="431"/>
        <v>113.99999999999999</v>
      </c>
      <c r="J13791" s="42">
        <f>VLOOKUP(B13791,Invoices!A:I,9,TRUE)</f>
        <v>2022</v>
      </c>
    </row>
    <row r="13792" spans="1:10" x14ac:dyDescent="0.15">
      <c r="A13792" t="s">
        <v>17152</v>
      </c>
      <c r="B13792" t="s">
        <v>2832</v>
      </c>
      <c r="C13792" t="s">
        <v>96</v>
      </c>
      <c r="D13792" t="s">
        <v>75</v>
      </c>
      <c r="E13792">
        <v>3</v>
      </c>
      <c r="F13792" s="8">
        <f>VLOOKUP(C13792,Products!$A$2:$E$20,5,TRUE)</f>
        <v>79.95</v>
      </c>
      <c r="G13792" s="8">
        <f t="shared" si="430"/>
        <v>239.85000000000002</v>
      </c>
      <c r="H13792" s="8">
        <f>VLOOKUP(C13792,Products!$A$2:$F$20,6,TRUE)</f>
        <v>27.950000000000003</v>
      </c>
      <c r="I13792" s="8">
        <f t="shared" si="431"/>
        <v>83.850000000000009</v>
      </c>
      <c r="J13792" s="42">
        <f>VLOOKUP(B13792,Invoices!A:I,9,TRUE)</f>
        <v>2022</v>
      </c>
    </row>
    <row r="13793" spans="1:10" x14ac:dyDescent="0.15">
      <c r="A13793" t="s">
        <v>17153</v>
      </c>
      <c r="B13793" t="s">
        <v>2832</v>
      </c>
      <c r="C13793" t="s">
        <v>91</v>
      </c>
      <c r="D13793" t="s">
        <v>70</v>
      </c>
      <c r="E13793">
        <v>1</v>
      </c>
      <c r="F13793" s="8">
        <f>VLOOKUP(C13793,Products!$A$2:$E$20,5,TRUE)</f>
        <v>49.95</v>
      </c>
      <c r="G13793" s="8">
        <f t="shared" si="430"/>
        <v>49.95</v>
      </c>
      <c r="H13793" s="8">
        <f>VLOOKUP(C13793,Products!$A$2:$F$20,6,TRUE)</f>
        <v>21.200000000000003</v>
      </c>
      <c r="I13793" s="8">
        <f t="shared" si="431"/>
        <v>21.200000000000003</v>
      </c>
      <c r="J13793" s="42">
        <f>VLOOKUP(B13793,Invoices!A:I,9,TRUE)</f>
        <v>2022</v>
      </c>
    </row>
    <row r="13794" spans="1:10" x14ac:dyDescent="0.15">
      <c r="A13794" t="s">
        <v>17154</v>
      </c>
      <c r="B13794" t="s">
        <v>2832</v>
      </c>
      <c r="C13794" t="s">
        <v>95</v>
      </c>
      <c r="D13794" t="s">
        <v>73</v>
      </c>
      <c r="E13794">
        <v>4</v>
      </c>
      <c r="F13794" s="8">
        <f>VLOOKUP(C13794,Products!$A$2:$E$20,5,TRUE)</f>
        <v>12.95</v>
      </c>
      <c r="G13794" s="8">
        <f t="shared" si="430"/>
        <v>51.8</v>
      </c>
      <c r="H13794" s="8">
        <f>VLOOKUP(C13794,Products!$A$2:$F$20,6,TRUE)</f>
        <v>4.1999999999999993</v>
      </c>
      <c r="I13794" s="8">
        <f t="shared" si="431"/>
        <v>16.799999999999997</v>
      </c>
      <c r="J13794" s="42">
        <f>VLOOKUP(B13794,Invoices!A:I,9,TRUE)</f>
        <v>2022</v>
      </c>
    </row>
    <row r="13795" spans="1:10" x14ac:dyDescent="0.15">
      <c r="A13795" t="s">
        <v>17155</v>
      </c>
      <c r="B13795" t="s">
        <v>2832</v>
      </c>
      <c r="C13795" t="s">
        <v>104</v>
      </c>
      <c r="D13795" t="s">
        <v>71</v>
      </c>
      <c r="E13795">
        <v>5</v>
      </c>
      <c r="F13795" s="8">
        <f>VLOOKUP(C13795,Products!$A$2:$E$20,5,TRUE)</f>
        <v>2.95</v>
      </c>
      <c r="G13795" s="8">
        <f t="shared" si="430"/>
        <v>14.75</v>
      </c>
      <c r="H13795" s="8">
        <f>VLOOKUP(C13795,Products!$A$2:$F$20,6,TRUE)</f>
        <v>1.1500000000000001</v>
      </c>
      <c r="I13795" s="8">
        <f t="shared" si="431"/>
        <v>5.7500000000000009</v>
      </c>
      <c r="J13795" s="42">
        <f>VLOOKUP(B13795,Invoices!A:I,9,TRUE)</f>
        <v>2022</v>
      </c>
    </row>
    <row r="13796" spans="1:10" x14ac:dyDescent="0.15">
      <c r="A13796" t="s">
        <v>17156</v>
      </c>
      <c r="B13796" t="s">
        <v>2832</v>
      </c>
      <c r="C13796" t="s">
        <v>102</v>
      </c>
      <c r="D13796" t="s">
        <v>83</v>
      </c>
      <c r="E13796">
        <v>4</v>
      </c>
      <c r="F13796" s="8">
        <f>VLOOKUP(C13796,Products!$A$2:$E$20,5,TRUE)</f>
        <v>29.95</v>
      </c>
      <c r="G13796" s="8">
        <f t="shared" si="430"/>
        <v>119.8</v>
      </c>
      <c r="H13796" s="8">
        <f>VLOOKUP(C13796,Products!$A$2:$F$20,6,TRUE)</f>
        <v>15</v>
      </c>
      <c r="I13796" s="8">
        <f t="shared" si="431"/>
        <v>60</v>
      </c>
      <c r="J13796" s="42">
        <f>VLOOKUP(B13796,Invoices!A:I,9,TRUE)</f>
        <v>2022</v>
      </c>
    </row>
    <row r="13797" spans="1:10" x14ac:dyDescent="0.15">
      <c r="A13797" t="s">
        <v>17157</v>
      </c>
      <c r="B13797" t="s">
        <v>2832</v>
      </c>
      <c r="C13797" t="s">
        <v>92</v>
      </c>
      <c r="D13797" t="s">
        <v>82</v>
      </c>
      <c r="E13797">
        <v>10</v>
      </c>
      <c r="F13797" s="8">
        <f>VLOOKUP(C13797,Products!$A$2:$E$20,5,TRUE)</f>
        <v>19.95</v>
      </c>
      <c r="G13797" s="8">
        <f t="shared" si="430"/>
        <v>199.5</v>
      </c>
      <c r="H13797" s="8">
        <f>VLOOKUP(C13797,Products!$A$2:$F$20,6,TRUE)</f>
        <v>7.4499999999999993</v>
      </c>
      <c r="I13797" s="8">
        <f t="shared" si="431"/>
        <v>74.5</v>
      </c>
      <c r="J13797" s="42">
        <f>VLOOKUP(B13797,Invoices!A:I,9,TRUE)</f>
        <v>2022</v>
      </c>
    </row>
    <row r="13798" spans="1:10" x14ac:dyDescent="0.15">
      <c r="A13798" t="s">
        <v>17158</v>
      </c>
      <c r="B13798" t="s">
        <v>2832</v>
      </c>
      <c r="C13798" t="s">
        <v>103</v>
      </c>
      <c r="D13798" t="s">
        <v>77</v>
      </c>
      <c r="E13798">
        <v>5</v>
      </c>
      <c r="F13798" s="8">
        <f>VLOOKUP(C13798,Products!$A$2:$E$20,5,TRUE)</f>
        <v>8.9499999999999993</v>
      </c>
      <c r="G13798" s="8">
        <f t="shared" si="430"/>
        <v>44.75</v>
      </c>
      <c r="H13798" s="8">
        <f>VLOOKUP(C13798,Products!$A$2:$F$20,6,TRUE)</f>
        <v>3.1999999999999993</v>
      </c>
      <c r="I13798" s="8">
        <f t="shared" si="431"/>
        <v>15.999999999999996</v>
      </c>
      <c r="J13798" s="42">
        <f>VLOOKUP(B13798,Invoices!A:I,9,TRUE)</f>
        <v>2022</v>
      </c>
    </row>
    <row r="13799" spans="1:10" x14ac:dyDescent="0.15">
      <c r="A13799" t="s">
        <v>17159</v>
      </c>
      <c r="B13799" t="s">
        <v>2832</v>
      </c>
      <c r="C13799" t="s">
        <v>87</v>
      </c>
      <c r="D13799" t="s">
        <v>68</v>
      </c>
      <c r="E13799">
        <v>10</v>
      </c>
      <c r="F13799" s="8">
        <f>VLOOKUP(C13799,Products!$A$2:$E$20,5,TRUE)</f>
        <v>19.95</v>
      </c>
      <c r="G13799" s="8">
        <f t="shared" si="430"/>
        <v>199.5</v>
      </c>
      <c r="H13799" s="8">
        <f>VLOOKUP(C13799,Products!$A$2:$F$20,6,TRUE)</f>
        <v>7.4499999999999993</v>
      </c>
      <c r="I13799" s="8">
        <f t="shared" si="431"/>
        <v>74.5</v>
      </c>
      <c r="J13799" s="42">
        <f>VLOOKUP(B13799,Invoices!A:I,9,TRUE)</f>
        <v>2022</v>
      </c>
    </row>
    <row r="13800" spans="1:10" x14ac:dyDescent="0.15">
      <c r="A13800" t="s">
        <v>17160</v>
      </c>
      <c r="B13800" t="s">
        <v>2832</v>
      </c>
      <c r="C13800" t="s">
        <v>105</v>
      </c>
      <c r="D13800" t="s">
        <v>81</v>
      </c>
      <c r="E13800">
        <v>3</v>
      </c>
      <c r="F13800" s="8">
        <f>VLOOKUP(C13800,Products!$A$2:$E$20,5,TRUE)</f>
        <v>8.9499999999999993</v>
      </c>
      <c r="G13800" s="8">
        <f t="shared" si="430"/>
        <v>26.849999999999998</v>
      </c>
      <c r="H13800" s="8">
        <f>VLOOKUP(C13800,Products!$A$2:$F$20,6,TRUE)</f>
        <v>3.1999999999999993</v>
      </c>
      <c r="I13800" s="8">
        <f t="shared" si="431"/>
        <v>9.5999999999999979</v>
      </c>
      <c r="J13800" s="42">
        <f>VLOOKUP(B13800,Invoices!A:I,9,TRUE)</f>
        <v>2022</v>
      </c>
    </row>
    <row r="13801" spans="1:10" x14ac:dyDescent="0.15">
      <c r="A13801" t="s">
        <v>17161</v>
      </c>
      <c r="B13801" t="s">
        <v>2832</v>
      </c>
      <c r="C13801" t="s">
        <v>101</v>
      </c>
      <c r="D13801" t="s">
        <v>69</v>
      </c>
      <c r="E13801">
        <v>6</v>
      </c>
      <c r="F13801" s="8">
        <f>VLOOKUP(C13801,Products!$A$2:$E$20,5,TRUE)</f>
        <v>129.94999999999999</v>
      </c>
      <c r="G13801" s="8">
        <f t="shared" si="430"/>
        <v>779.69999999999993</v>
      </c>
      <c r="H13801" s="8">
        <f>VLOOKUP(C13801,Products!$A$2:$F$20,6,TRUE)</f>
        <v>40.449999999999989</v>
      </c>
      <c r="I13801" s="8">
        <f t="shared" si="431"/>
        <v>242.69999999999993</v>
      </c>
      <c r="J13801" s="42">
        <f>VLOOKUP(B13801,Invoices!A:I,9,TRUE)</f>
        <v>2022</v>
      </c>
    </row>
    <row r="13802" spans="1:10" x14ac:dyDescent="0.15">
      <c r="A13802" t="s">
        <v>17162</v>
      </c>
      <c r="B13802" t="s">
        <v>2833</v>
      </c>
      <c r="C13802" t="s">
        <v>90</v>
      </c>
      <c r="D13802" t="s">
        <v>72</v>
      </c>
      <c r="E13802">
        <v>1</v>
      </c>
      <c r="F13802" s="8">
        <f>VLOOKUP(C13802,Products!$A$2:$E$20,5,TRUE)</f>
        <v>8.9499999999999993</v>
      </c>
      <c r="G13802" s="8">
        <f t="shared" si="430"/>
        <v>8.9499999999999993</v>
      </c>
      <c r="H13802" s="8">
        <f>VLOOKUP(C13802,Products!$A$2:$F$20,6,TRUE)</f>
        <v>5.6999999999999993</v>
      </c>
      <c r="I13802" s="8">
        <f t="shared" si="431"/>
        <v>5.6999999999999993</v>
      </c>
      <c r="J13802" s="42">
        <f>VLOOKUP(B13802,Invoices!A:I,9,TRUE)</f>
        <v>2022</v>
      </c>
    </row>
    <row r="13803" spans="1:10" x14ac:dyDescent="0.15">
      <c r="A13803" t="s">
        <v>17163</v>
      </c>
      <c r="B13803" t="s">
        <v>2833</v>
      </c>
      <c r="C13803" t="s">
        <v>105</v>
      </c>
      <c r="D13803" t="s">
        <v>81</v>
      </c>
      <c r="E13803">
        <v>1</v>
      </c>
      <c r="F13803" s="8">
        <f>VLOOKUP(C13803,Products!$A$2:$E$20,5,TRUE)</f>
        <v>8.9499999999999993</v>
      </c>
      <c r="G13803" s="8">
        <f t="shared" si="430"/>
        <v>8.9499999999999993</v>
      </c>
      <c r="H13803" s="8">
        <f>VLOOKUP(C13803,Products!$A$2:$F$20,6,TRUE)</f>
        <v>3.1999999999999993</v>
      </c>
      <c r="I13803" s="8">
        <f t="shared" si="431"/>
        <v>3.1999999999999993</v>
      </c>
      <c r="J13803" s="42">
        <f>VLOOKUP(B13803,Invoices!A:I,9,TRUE)</f>
        <v>2022</v>
      </c>
    </row>
    <row r="13804" spans="1:10" x14ac:dyDescent="0.15">
      <c r="A13804" t="s">
        <v>17164</v>
      </c>
      <c r="B13804" t="s">
        <v>2833</v>
      </c>
      <c r="C13804" t="s">
        <v>93</v>
      </c>
      <c r="D13804" t="s">
        <v>76</v>
      </c>
      <c r="E13804">
        <v>1</v>
      </c>
      <c r="F13804" s="8">
        <f>VLOOKUP(C13804,Products!$A$2:$E$20,5,TRUE)</f>
        <v>9.9499999999999993</v>
      </c>
      <c r="G13804" s="8">
        <f t="shared" si="430"/>
        <v>9.9499999999999993</v>
      </c>
      <c r="H13804" s="8">
        <f>VLOOKUP(C13804,Products!$A$2:$F$20,6,TRUE)</f>
        <v>1.9499999999999993</v>
      </c>
      <c r="I13804" s="8">
        <f t="shared" si="431"/>
        <v>1.9499999999999993</v>
      </c>
      <c r="J13804" s="42">
        <f>VLOOKUP(B13804,Invoices!A:I,9,TRUE)</f>
        <v>2022</v>
      </c>
    </row>
    <row r="13805" spans="1:10" x14ac:dyDescent="0.15">
      <c r="A13805" t="s">
        <v>17165</v>
      </c>
      <c r="B13805" t="s">
        <v>2834</v>
      </c>
      <c r="C13805" t="s">
        <v>105</v>
      </c>
      <c r="D13805" t="s">
        <v>81</v>
      </c>
      <c r="E13805">
        <v>1</v>
      </c>
      <c r="F13805" s="8">
        <f>VLOOKUP(C13805,Products!$A$2:$E$20,5,TRUE)</f>
        <v>8.9499999999999993</v>
      </c>
      <c r="G13805" s="8">
        <f t="shared" si="430"/>
        <v>8.9499999999999993</v>
      </c>
      <c r="H13805" s="8">
        <f>VLOOKUP(C13805,Products!$A$2:$F$20,6,TRUE)</f>
        <v>3.1999999999999993</v>
      </c>
      <c r="I13805" s="8">
        <f t="shared" si="431"/>
        <v>3.1999999999999993</v>
      </c>
      <c r="J13805" s="42">
        <f>VLOOKUP(B13805,Invoices!A:I,9,TRUE)</f>
        <v>2022</v>
      </c>
    </row>
    <row r="13806" spans="1:10" x14ac:dyDescent="0.15">
      <c r="A13806" t="s">
        <v>17166</v>
      </c>
      <c r="B13806" t="s">
        <v>2834</v>
      </c>
      <c r="C13806" t="s">
        <v>90</v>
      </c>
      <c r="D13806" t="s">
        <v>72</v>
      </c>
      <c r="E13806">
        <v>6</v>
      </c>
      <c r="F13806" s="8">
        <f>VLOOKUP(C13806,Products!$A$2:$E$20,5,TRUE)</f>
        <v>8.9499999999999993</v>
      </c>
      <c r="G13806" s="8">
        <f t="shared" si="430"/>
        <v>53.699999999999996</v>
      </c>
      <c r="H13806" s="8">
        <f>VLOOKUP(C13806,Products!$A$2:$F$20,6,TRUE)</f>
        <v>5.6999999999999993</v>
      </c>
      <c r="I13806" s="8">
        <f t="shared" si="431"/>
        <v>34.199999999999996</v>
      </c>
      <c r="J13806" s="42">
        <f>VLOOKUP(B13806,Invoices!A:I,9,TRUE)</f>
        <v>2022</v>
      </c>
    </row>
    <row r="13807" spans="1:10" x14ac:dyDescent="0.15">
      <c r="A13807" t="s">
        <v>17167</v>
      </c>
      <c r="B13807" t="s">
        <v>2834</v>
      </c>
      <c r="C13807" t="s">
        <v>92</v>
      </c>
      <c r="D13807" t="s">
        <v>82</v>
      </c>
      <c r="E13807">
        <v>6</v>
      </c>
      <c r="F13807" s="8">
        <f>VLOOKUP(C13807,Products!$A$2:$E$20,5,TRUE)</f>
        <v>19.95</v>
      </c>
      <c r="G13807" s="8">
        <f t="shared" si="430"/>
        <v>119.69999999999999</v>
      </c>
      <c r="H13807" s="8">
        <f>VLOOKUP(C13807,Products!$A$2:$F$20,6,TRUE)</f>
        <v>7.4499999999999993</v>
      </c>
      <c r="I13807" s="8">
        <f t="shared" si="431"/>
        <v>44.699999999999996</v>
      </c>
      <c r="J13807" s="42">
        <f>VLOOKUP(B13807,Invoices!A:I,9,TRUE)</f>
        <v>2022</v>
      </c>
    </row>
    <row r="13808" spans="1:10" x14ac:dyDescent="0.15">
      <c r="A13808" t="s">
        <v>17168</v>
      </c>
      <c r="B13808" t="s">
        <v>2834</v>
      </c>
      <c r="C13808" t="s">
        <v>100</v>
      </c>
      <c r="D13808" t="s">
        <v>78</v>
      </c>
      <c r="E13808">
        <v>2</v>
      </c>
      <c r="F13808" s="8">
        <f>VLOOKUP(C13808,Products!$A$2:$E$20,5,TRUE)</f>
        <v>49.95</v>
      </c>
      <c r="G13808" s="8">
        <f t="shared" si="430"/>
        <v>99.9</v>
      </c>
      <c r="H13808" s="8">
        <f>VLOOKUP(C13808,Products!$A$2:$F$20,6,TRUE)</f>
        <v>19.950000000000003</v>
      </c>
      <c r="I13808" s="8">
        <f t="shared" si="431"/>
        <v>39.900000000000006</v>
      </c>
      <c r="J13808" s="42">
        <f>VLOOKUP(B13808,Invoices!A:I,9,TRUE)</f>
        <v>2022</v>
      </c>
    </row>
    <row r="13809" spans="1:10" x14ac:dyDescent="0.15">
      <c r="A13809" t="s">
        <v>17169</v>
      </c>
      <c r="B13809" t="s">
        <v>2835</v>
      </c>
      <c r="C13809" t="s">
        <v>94</v>
      </c>
      <c r="D13809" t="s">
        <v>86</v>
      </c>
      <c r="E13809">
        <v>20</v>
      </c>
      <c r="F13809" s="8">
        <f>VLOOKUP(C13809,Products!$A$2:$E$20,5,TRUE)</f>
        <v>3.5</v>
      </c>
      <c r="G13809" s="8">
        <f t="shared" si="430"/>
        <v>70</v>
      </c>
      <c r="H13809" s="8">
        <f>VLOOKUP(C13809,Products!$A$2:$F$20,6,TRUE)</f>
        <v>0.54999999999999982</v>
      </c>
      <c r="I13809" s="8">
        <f t="shared" si="431"/>
        <v>10.999999999999996</v>
      </c>
      <c r="J13809" s="42">
        <f>VLOOKUP(B13809,Invoices!A:I,9,TRUE)</f>
        <v>2022</v>
      </c>
    </row>
    <row r="13810" spans="1:10" x14ac:dyDescent="0.15">
      <c r="A13810" t="s">
        <v>17170</v>
      </c>
      <c r="B13810" t="s">
        <v>2835</v>
      </c>
      <c r="C13810" t="s">
        <v>92</v>
      </c>
      <c r="D13810" t="s">
        <v>82</v>
      </c>
      <c r="E13810">
        <v>5</v>
      </c>
      <c r="F13810" s="8">
        <f>VLOOKUP(C13810,Products!$A$2:$E$20,5,TRUE)</f>
        <v>19.95</v>
      </c>
      <c r="G13810" s="8">
        <f t="shared" si="430"/>
        <v>99.75</v>
      </c>
      <c r="H13810" s="8">
        <f>VLOOKUP(C13810,Products!$A$2:$F$20,6,TRUE)</f>
        <v>7.4499999999999993</v>
      </c>
      <c r="I13810" s="8">
        <f t="shared" si="431"/>
        <v>37.25</v>
      </c>
      <c r="J13810" s="42">
        <f>VLOOKUP(B13810,Invoices!A:I,9,TRUE)</f>
        <v>2022</v>
      </c>
    </row>
    <row r="13811" spans="1:10" x14ac:dyDescent="0.15">
      <c r="A13811" t="s">
        <v>17171</v>
      </c>
      <c r="B13811" t="s">
        <v>2835</v>
      </c>
      <c r="C13811" t="s">
        <v>93</v>
      </c>
      <c r="D13811" t="s">
        <v>76</v>
      </c>
      <c r="E13811">
        <v>2</v>
      </c>
      <c r="F13811" s="8">
        <f>VLOOKUP(C13811,Products!$A$2:$E$20,5,TRUE)</f>
        <v>9.9499999999999993</v>
      </c>
      <c r="G13811" s="8">
        <f t="shared" si="430"/>
        <v>19.899999999999999</v>
      </c>
      <c r="H13811" s="8">
        <f>VLOOKUP(C13811,Products!$A$2:$F$20,6,TRUE)</f>
        <v>1.9499999999999993</v>
      </c>
      <c r="I13811" s="8">
        <f t="shared" si="431"/>
        <v>3.8999999999999986</v>
      </c>
      <c r="J13811" s="42">
        <f>VLOOKUP(B13811,Invoices!A:I,9,TRUE)</f>
        <v>2022</v>
      </c>
    </row>
    <row r="13812" spans="1:10" x14ac:dyDescent="0.15">
      <c r="A13812" t="s">
        <v>17172</v>
      </c>
      <c r="B13812" t="s">
        <v>2835</v>
      </c>
      <c r="C13812" t="s">
        <v>104</v>
      </c>
      <c r="D13812" t="s">
        <v>71</v>
      </c>
      <c r="E13812">
        <v>5</v>
      </c>
      <c r="F13812" s="8">
        <f>VLOOKUP(C13812,Products!$A$2:$E$20,5,TRUE)</f>
        <v>2.95</v>
      </c>
      <c r="G13812" s="8">
        <f t="shared" si="430"/>
        <v>14.75</v>
      </c>
      <c r="H13812" s="8">
        <f>VLOOKUP(C13812,Products!$A$2:$F$20,6,TRUE)</f>
        <v>1.1500000000000001</v>
      </c>
      <c r="I13812" s="8">
        <f t="shared" si="431"/>
        <v>5.7500000000000009</v>
      </c>
      <c r="J13812" s="42">
        <f>VLOOKUP(B13812,Invoices!A:I,9,TRUE)</f>
        <v>2022</v>
      </c>
    </row>
    <row r="13813" spans="1:10" x14ac:dyDescent="0.15">
      <c r="A13813" t="s">
        <v>17173</v>
      </c>
      <c r="B13813" t="s">
        <v>2835</v>
      </c>
      <c r="C13813" t="s">
        <v>96</v>
      </c>
      <c r="D13813" t="s">
        <v>75</v>
      </c>
      <c r="E13813">
        <v>1</v>
      </c>
      <c r="F13813" s="8">
        <f>VLOOKUP(C13813,Products!$A$2:$E$20,5,TRUE)</f>
        <v>79.95</v>
      </c>
      <c r="G13813" s="8">
        <f t="shared" si="430"/>
        <v>79.95</v>
      </c>
      <c r="H13813" s="8">
        <f>VLOOKUP(C13813,Products!$A$2:$F$20,6,TRUE)</f>
        <v>27.950000000000003</v>
      </c>
      <c r="I13813" s="8">
        <f t="shared" si="431"/>
        <v>27.950000000000003</v>
      </c>
      <c r="J13813" s="42">
        <f>VLOOKUP(B13813,Invoices!A:I,9,TRUE)</f>
        <v>2022</v>
      </c>
    </row>
    <row r="13814" spans="1:10" x14ac:dyDescent="0.15">
      <c r="A13814" t="s">
        <v>17174</v>
      </c>
      <c r="B13814" t="s">
        <v>2835</v>
      </c>
      <c r="C13814" t="s">
        <v>89</v>
      </c>
      <c r="D13814" t="s">
        <v>80</v>
      </c>
      <c r="E13814">
        <v>3</v>
      </c>
      <c r="F13814" s="8">
        <f>VLOOKUP(C13814,Products!$A$2:$E$20,5,TRUE)</f>
        <v>15.95</v>
      </c>
      <c r="G13814" s="8">
        <f t="shared" si="430"/>
        <v>47.849999999999994</v>
      </c>
      <c r="H13814" s="8">
        <f>VLOOKUP(C13814,Products!$A$2:$F$20,6,TRUE)</f>
        <v>6</v>
      </c>
      <c r="I13814" s="8">
        <f t="shared" si="431"/>
        <v>18</v>
      </c>
      <c r="J13814" s="42">
        <f>VLOOKUP(B13814,Invoices!A:I,9,TRUE)</f>
        <v>2022</v>
      </c>
    </row>
    <row r="13815" spans="1:10" x14ac:dyDescent="0.15">
      <c r="A13815" t="s">
        <v>17175</v>
      </c>
      <c r="B13815" t="s">
        <v>2835</v>
      </c>
      <c r="C13815" t="s">
        <v>99</v>
      </c>
      <c r="D13815" t="s">
        <v>84</v>
      </c>
      <c r="E13815">
        <v>1</v>
      </c>
      <c r="F13815" s="8">
        <f>VLOOKUP(C13815,Products!$A$2:$E$20,5,TRUE)</f>
        <v>3.5</v>
      </c>
      <c r="G13815" s="8">
        <f t="shared" si="430"/>
        <v>3.5</v>
      </c>
      <c r="H13815" s="8">
        <f>VLOOKUP(C13815,Products!$A$2:$F$20,6,TRUE)</f>
        <v>0.54999999999999982</v>
      </c>
      <c r="I13815" s="8">
        <f t="shared" si="431"/>
        <v>0.54999999999999982</v>
      </c>
      <c r="J13815" s="42">
        <f>VLOOKUP(B13815,Invoices!A:I,9,TRUE)</f>
        <v>2022</v>
      </c>
    </row>
    <row r="13816" spans="1:10" x14ac:dyDescent="0.15">
      <c r="A13816" t="s">
        <v>17176</v>
      </c>
      <c r="B13816" t="s">
        <v>2835</v>
      </c>
      <c r="C13816" t="s">
        <v>103</v>
      </c>
      <c r="D13816" t="s">
        <v>77</v>
      </c>
      <c r="E13816">
        <v>2</v>
      </c>
      <c r="F13816" s="8">
        <f>VLOOKUP(C13816,Products!$A$2:$E$20,5,TRUE)</f>
        <v>8.9499999999999993</v>
      </c>
      <c r="G13816" s="8">
        <f t="shared" si="430"/>
        <v>17.899999999999999</v>
      </c>
      <c r="H13816" s="8">
        <f>VLOOKUP(C13816,Products!$A$2:$F$20,6,TRUE)</f>
        <v>3.1999999999999993</v>
      </c>
      <c r="I13816" s="8">
        <f t="shared" si="431"/>
        <v>6.3999999999999986</v>
      </c>
      <c r="J13816" s="42">
        <f>VLOOKUP(B13816,Invoices!A:I,9,TRUE)</f>
        <v>2022</v>
      </c>
    </row>
    <row r="13817" spans="1:10" x14ac:dyDescent="0.15">
      <c r="A13817" t="s">
        <v>17177</v>
      </c>
      <c r="B13817" t="s">
        <v>2835</v>
      </c>
      <c r="C13817" t="s">
        <v>102</v>
      </c>
      <c r="D13817" t="s">
        <v>83</v>
      </c>
      <c r="E13817">
        <v>5</v>
      </c>
      <c r="F13817" s="8">
        <f>VLOOKUP(C13817,Products!$A$2:$E$20,5,TRUE)</f>
        <v>29.95</v>
      </c>
      <c r="G13817" s="8">
        <f t="shared" si="430"/>
        <v>149.75</v>
      </c>
      <c r="H13817" s="8">
        <f>VLOOKUP(C13817,Products!$A$2:$F$20,6,TRUE)</f>
        <v>15</v>
      </c>
      <c r="I13817" s="8">
        <f t="shared" si="431"/>
        <v>75</v>
      </c>
      <c r="J13817" s="42">
        <f>VLOOKUP(B13817,Invoices!A:I,9,TRUE)</f>
        <v>2022</v>
      </c>
    </row>
    <row r="13818" spans="1:10" x14ac:dyDescent="0.15">
      <c r="A13818" t="s">
        <v>17178</v>
      </c>
      <c r="B13818" t="s">
        <v>2835</v>
      </c>
      <c r="C13818" t="s">
        <v>105</v>
      </c>
      <c r="D13818" t="s">
        <v>81</v>
      </c>
      <c r="E13818">
        <v>1</v>
      </c>
      <c r="F13818" s="8">
        <f>VLOOKUP(C13818,Products!$A$2:$E$20,5,TRUE)</f>
        <v>8.9499999999999993</v>
      </c>
      <c r="G13818" s="8">
        <f t="shared" si="430"/>
        <v>8.9499999999999993</v>
      </c>
      <c r="H13818" s="8">
        <f>VLOOKUP(C13818,Products!$A$2:$F$20,6,TRUE)</f>
        <v>3.1999999999999993</v>
      </c>
      <c r="I13818" s="8">
        <f t="shared" si="431"/>
        <v>3.1999999999999993</v>
      </c>
      <c r="J13818" s="42">
        <f>VLOOKUP(B13818,Invoices!A:I,9,TRUE)</f>
        <v>2022</v>
      </c>
    </row>
    <row r="13819" spans="1:10" x14ac:dyDescent="0.15">
      <c r="A13819" t="s">
        <v>17179</v>
      </c>
      <c r="B13819" t="s">
        <v>2835</v>
      </c>
      <c r="C13819" t="s">
        <v>95</v>
      </c>
      <c r="D13819" t="s">
        <v>73</v>
      </c>
      <c r="E13819">
        <v>30</v>
      </c>
      <c r="F13819" s="8">
        <f>VLOOKUP(C13819,Products!$A$2:$E$20,5,TRUE)</f>
        <v>12.95</v>
      </c>
      <c r="G13819" s="8">
        <f t="shared" si="430"/>
        <v>388.5</v>
      </c>
      <c r="H13819" s="8">
        <f>VLOOKUP(C13819,Products!$A$2:$F$20,6,TRUE)</f>
        <v>4.1999999999999993</v>
      </c>
      <c r="I13819" s="8">
        <f t="shared" si="431"/>
        <v>125.99999999999997</v>
      </c>
      <c r="J13819" s="42">
        <f>VLOOKUP(B13819,Invoices!A:I,9,TRUE)</f>
        <v>2022</v>
      </c>
    </row>
    <row r="13820" spans="1:10" x14ac:dyDescent="0.15">
      <c r="A13820" t="s">
        <v>17180</v>
      </c>
      <c r="B13820" t="s">
        <v>2835</v>
      </c>
      <c r="C13820" t="s">
        <v>87</v>
      </c>
      <c r="D13820" t="s">
        <v>68</v>
      </c>
      <c r="E13820">
        <v>2</v>
      </c>
      <c r="F13820" s="8">
        <f>VLOOKUP(C13820,Products!$A$2:$E$20,5,TRUE)</f>
        <v>19.95</v>
      </c>
      <c r="G13820" s="8">
        <f t="shared" si="430"/>
        <v>39.9</v>
      </c>
      <c r="H13820" s="8">
        <f>VLOOKUP(C13820,Products!$A$2:$F$20,6,TRUE)</f>
        <v>7.4499999999999993</v>
      </c>
      <c r="I13820" s="8">
        <f t="shared" si="431"/>
        <v>14.899999999999999</v>
      </c>
      <c r="J13820" s="42">
        <f>VLOOKUP(B13820,Invoices!A:I,9,TRUE)</f>
        <v>2022</v>
      </c>
    </row>
    <row r="13821" spans="1:10" x14ac:dyDescent="0.15">
      <c r="A13821" t="s">
        <v>17181</v>
      </c>
      <c r="B13821" t="s">
        <v>2836</v>
      </c>
      <c r="C13821" t="s">
        <v>92</v>
      </c>
      <c r="D13821" t="s">
        <v>82</v>
      </c>
      <c r="E13821">
        <v>1</v>
      </c>
      <c r="F13821" s="8">
        <f>VLOOKUP(C13821,Products!$A$2:$E$20,5,TRUE)</f>
        <v>19.95</v>
      </c>
      <c r="G13821" s="8">
        <f t="shared" si="430"/>
        <v>19.95</v>
      </c>
      <c r="H13821" s="8">
        <f>VLOOKUP(C13821,Products!$A$2:$F$20,6,TRUE)</f>
        <v>7.4499999999999993</v>
      </c>
      <c r="I13821" s="8">
        <f t="shared" si="431"/>
        <v>7.4499999999999993</v>
      </c>
      <c r="J13821" s="42">
        <f>VLOOKUP(B13821,Invoices!A:I,9,TRUE)</f>
        <v>2022</v>
      </c>
    </row>
    <row r="13822" spans="1:10" x14ac:dyDescent="0.15">
      <c r="A13822" t="s">
        <v>17182</v>
      </c>
      <c r="B13822" t="s">
        <v>2837</v>
      </c>
      <c r="C13822" t="s">
        <v>92</v>
      </c>
      <c r="D13822" t="s">
        <v>82</v>
      </c>
      <c r="E13822">
        <v>1</v>
      </c>
      <c r="F13822" s="8">
        <f>VLOOKUP(C13822,Products!$A$2:$E$20,5,TRUE)</f>
        <v>19.95</v>
      </c>
      <c r="G13822" s="8">
        <f t="shared" si="430"/>
        <v>19.95</v>
      </c>
      <c r="H13822" s="8">
        <f>VLOOKUP(C13822,Products!$A$2:$F$20,6,TRUE)</f>
        <v>7.4499999999999993</v>
      </c>
      <c r="I13822" s="8">
        <f t="shared" si="431"/>
        <v>7.4499999999999993</v>
      </c>
      <c r="J13822" s="42">
        <f>VLOOKUP(B13822,Invoices!A:I,9,TRUE)</f>
        <v>2022</v>
      </c>
    </row>
    <row r="13823" spans="1:10" x14ac:dyDescent="0.15">
      <c r="A13823" t="s">
        <v>17183</v>
      </c>
      <c r="B13823" t="s">
        <v>2837</v>
      </c>
      <c r="C13823" t="s">
        <v>90</v>
      </c>
      <c r="D13823" t="s">
        <v>72</v>
      </c>
      <c r="E13823">
        <v>10</v>
      </c>
      <c r="F13823" s="8">
        <f>VLOOKUP(C13823,Products!$A$2:$E$20,5,TRUE)</f>
        <v>8.9499999999999993</v>
      </c>
      <c r="G13823" s="8">
        <f t="shared" si="430"/>
        <v>89.5</v>
      </c>
      <c r="H13823" s="8">
        <f>VLOOKUP(C13823,Products!$A$2:$F$20,6,TRUE)</f>
        <v>5.6999999999999993</v>
      </c>
      <c r="I13823" s="8">
        <f t="shared" si="431"/>
        <v>56.999999999999993</v>
      </c>
      <c r="J13823" s="42">
        <f>VLOOKUP(B13823,Invoices!A:I,9,TRUE)</f>
        <v>2022</v>
      </c>
    </row>
    <row r="13824" spans="1:10" x14ac:dyDescent="0.15">
      <c r="A13824" t="s">
        <v>17184</v>
      </c>
      <c r="B13824" t="s">
        <v>2838</v>
      </c>
      <c r="C13824" t="s">
        <v>100</v>
      </c>
      <c r="D13824" t="s">
        <v>78</v>
      </c>
      <c r="E13824">
        <v>12</v>
      </c>
      <c r="F13824" s="8">
        <f>VLOOKUP(C13824,Products!$A$2:$E$20,5,TRUE)</f>
        <v>49.95</v>
      </c>
      <c r="G13824" s="8">
        <f t="shared" si="430"/>
        <v>599.40000000000009</v>
      </c>
      <c r="H13824" s="8">
        <f>VLOOKUP(C13824,Products!$A$2:$F$20,6,TRUE)</f>
        <v>19.950000000000003</v>
      </c>
      <c r="I13824" s="8">
        <f t="shared" si="431"/>
        <v>239.40000000000003</v>
      </c>
      <c r="J13824" s="42">
        <f>VLOOKUP(B13824,Invoices!A:I,9,TRUE)</f>
        <v>2022</v>
      </c>
    </row>
    <row r="13825" spans="1:10" x14ac:dyDescent="0.15">
      <c r="A13825" t="s">
        <v>17185</v>
      </c>
      <c r="B13825" t="s">
        <v>2838</v>
      </c>
      <c r="C13825" t="s">
        <v>88</v>
      </c>
      <c r="D13825" t="s">
        <v>85</v>
      </c>
      <c r="E13825">
        <v>9</v>
      </c>
      <c r="F13825" s="8">
        <f>VLOOKUP(C13825,Products!$A$2:$E$20,5,TRUE)</f>
        <v>8.9499999999999993</v>
      </c>
      <c r="G13825" s="8">
        <f t="shared" si="430"/>
        <v>80.55</v>
      </c>
      <c r="H13825" s="8">
        <f>VLOOKUP(C13825,Products!$A$2:$F$20,6,TRUE)</f>
        <v>5.6999999999999993</v>
      </c>
      <c r="I13825" s="8">
        <f t="shared" si="431"/>
        <v>51.3</v>
      </c>
      <c r="J13825" s="42">
        <f>VLOOKUP(B13825,Invoices!A:I,9,TRUE)</f>
        <v>2022</v>
      </c>
    </row>
    <row r="13826" spans="1:10" x14ac:dyDescent="0.15">
      <c r="A13826" t="s">
        <v>17186</v>
      </c>
      <c r="B13826" t="s">
        <v>2838</v>
      </c>
      <c r="C13826" t="s">
        <v>94</v>
      </c>
      <c r="D13826" t="s">
        <v>86</v>
      </c>
      <c r="E13826">
        <v>5</v>
      </c>
      <c r="F13826" s="8">
        <f>VLOOKUP(C13826,Products!$A$2:$E$20,5,TRUE)</f>
        <v>3.5</v>
      </c>
      <c r="G13826" s="8">
        <f t="shared" si="430"/>
        <v>17.5</v>
      </c>
      <c r="H13826" s="8">
        <f>VLOOKUP(C13826,Products!$A$2:$F$20,6,TRUE)</f>
        <v>0.54999999999999982</v>
      </c>
      <c r="I13826" s="8">
        <f t="shared" si="431"/>
        <v>2.7499999999999991</v>
      </c>
      <c r="J13826" s="42">
        <f>VLOOKUP(B13826,Invoices!A:I,9,TRUE)</f>
        <v>2022</v>
      </c>
    </row>
    <row r="13827" spans="1:10" x14ac:dyDescent="0.15">
      <c r="A13827" t="s">
        <v>17187</v>
      </c>
      <c r="B13827" t="s">
        <v>2838</v>
      </c>
      <c r="C13827" t="s">
        <v>93</v>
      </c>
      <c r="D13827" t="s">
        <v>76</v>
      </c>
      <c r="E13827">
        <v>5</v>
      </c>
      <c r="F13827" s="8">
        <f>VLOOKUP(C13827,Products!$A$2:$E$20,5,TRUE)</f>
        <v>9.9499999999999993</v>
      </c>
      <c r="G13827" s="8">
        <f t="shared" ref="G13827:G13890" si="432">F13827*E13827</f>
        <v>49.75</v>
      </c>
      <c r="H13827" s="8">
        <f>VLOOKUP(C13827,Products!$A$2:$F$20,6,TRUE)</f>
        <v>1.9499999999999993</v>
      </c>
      <c r="I13827" s="8">
        <f t="shared" ref="I13827:I13890" si="433">H13827*E13827</f>
        <v>9.7499999999999964</v>
      </c>
      <c r="J13827" s="42">
        <f>VLOOKUP(B13827,Invoices!A:I,9,TRUE)</f>
        <v>2022</v>
      </c>
    </row>
    <row r="13828" spans="1:10" x14ac:dyDescent="0.15">
      <c r="A13828" t="s">
        <v>17188</v>
      </c>
      <c r="B13828" t="s">
        <v>2838</v>
      </c>
      <c r="C13828" t="s">
        <v>105</v>
      </c>
      <c r="D13828" t="s">
        <v>81</v>
      </c>
      <c r="E13828">
        <v>1</v>
      </c>
      <c r="F13828" s="8">
        <f>VLOOKUP(C13828,Products!$A$2:$E$20,5,TRUE)</f>
        <v>8.9499999999999993</v>
      </c>
      <c r="G13828" s="8">
        <f t="shared" si="432"/>
        <v>8.9499999999999993</v>
      </c>
      <c r="H13828" s="8">
        <f>VLOOKUP(C13828,Products!$A$2:$F$20,6,TRUE)</f>
        <v>3.1999999999999993</v>
      </c>
      <c r="I13828" s="8">
        <f t="shared" si="433"/>
        <v>3.1999999999999993</v>
      </c>
      <c r="J13828" s="42">
        <f>VLOOKUP(B13828,Invoices!A:I,9,TRUE)</f>
        <v>2022</v>
      </c>
    </row>
    <row r="13829" spans="1:10" x14ac:dyDescent="0.15">
      <c r="A13829" t="s">
        <v>17189</v>
      </c>
      <c r="B13829" t="s">
        <v>2838</v>
      </c>
      <c r="C13829" t="s">
        <v>90</v>
      </c>
      <c r="D13829" t="s">
        <v>72</v>
      </c>
      <c r="E13829">
        <v>6</v>
      </c>
      <c r="F13829" s="8">
        <f>VLOOKUP(C13829,Products!$A$2:$E$20,5,TRUE)</f>
        <v>8.9499999999999993</v>
      </c>
      <c r="G13829" s="8">
        <f t="shared" si="432"/>
        <v>53.699999999999996</v>
      </c>
      <c r="H13829" s="8">
        <f>VLOOKUP(C13829,Products!$A$2:$F$20,6,TRUE)</f>
        <v>5.6999999999999993</v>
      </c>
      <c r="I13829" s="8">
        <f t="shared" si="433"/>
        <v>34.199999999999996</v>
      </c>
      <c r="J13829" s="42">
        <f>VLOOKUP(B13829,Invoices!A:I,9,TRUE)</f>
        <v>2022</v>
      </c>
    </row>
    <row r="13830" spans="1:10" x14ac:dyDescent="0.15">
      <c r="A13830" t="s">
        <v>17190</v>
      </c>
      <c r="B13830" t="s">
        <v>2838</v>
      </c>
      <c r="C13830" t="s">
        <v>89</v>
      </c>
      <c r="D13830" t="s">
        <v>80</v>
      </c>
      <c r="E13830">
        <v>4</v>
      </c>
      <c r="F13830" s="8">
        <f>VLOOKUP(C13830,Products!$A$2:$E$20,5,TRUE)</f>
        <v>15.95</v>
      </c>
      <c r="G13830" s="8">
        <f t="shared" si="432"/>
        <v>63.8</v>
      </c>
      <c r="H13830" s="8">
        <f>VLOOKUP(C13830,Products!$A$2:$F$20,6,TRUE)</f>
        <v>6</v>
      </c>
      <c r="I13830" s="8">
        <f t="shared" si="433"/>
        <v>24</v>
      </c>
      <c r="J13830" s="42">
        <f>VLOOKUP(B13830,Invoices!A:I,9,TRUE)</f>
        <v>2022</v>
      </c>
    </row>
    <row r="13831" spans="1:10" x14ac:dyDescent="0.15">
      <c r="A13831" t="s">
        <v>17191</v>
      </c>
      <c r="B13831" t="s">
        <v>2838</v>
      </c>
      <c r="C13831" t="s">
        <v>98</v>
      </c>
      <c r="D13831" t="s">
        <v>79</v>
      </c>
      <c r="E13831">
        <v>1</v>
      </c>
      <c r="F13831" s="8">
        <f>VLOOKUP(C13831,Products!$A$2:$E$20,5,TRUE)</f>
        <v>14.95</v>
      </c>
      <c r="G13831" s="8">
        <f t="shared" si="432"/>
        <v>14.95</v>
      </c>
      <c r="H13831" s="8">
        <f>VLOOKUP(C13831,Products!$A$2:$F$20,6,TRUE)</f>
        <v>3.0499999999999989</v>
      </c>
      <c r="I13831" s="8">
        <f t="shared" si="433"/>
        <v>3.0499999999999989</v>
      </c>
      <c r="J13831" s="42">
        <f>VLOOKUP(B13831,Invoices!A:I,9,TRUE)</f>
        <v>2022</v>
      </c>
    </row>
    <row r="13832" spans="1:10" x14ac:dyDescent="0.15">
      <c r="A13832" t="s">
        <v>17192</v>
      </c>
      <c r="B13832" t="s">
        <v>2838</v>
      </c>
      <c r="C13832" t="s">
        <v>99</v>
      </c>
      <c r="D13832" t="s">
        <v>84</v>
      </c>
      <c r="E13832">
        <v>1</v>
      </c>
      <c r="F13832" s="8">
        <f>VLOOKUP(C13832,Products!$A$2:$E$20,5,TRUE)</f>
        <v>3.5</v>
      </c>
      <c r="G13832" s="8">
        <f t="shared" si="432"/>
        <v>3.5</v>
      </c>
      <c r="H13832" s="8">
        <f>VLOOKUP(C13832,Products!$A$2:$F$20,6,TRUE)</f>
        <v>0.54999999999999982</v>
      </c>
      <c r="I13832" s="8">
        <f t="shared" si="433"/>
        <v>0.54999999999999982</v>
      </c>
      <c r="J13832" s="42">
        <f>VLOOKUP(B13832,Invoices!A:I,9,TRUE)</f>
        <v>2022</v>
      </c>
    </row>
    <row r="13833" spans="1:10" x14ac:dyDescent="0.15">
      <c r="A13833" t="s">
        <v>17193</v>
      </c>
      <c r="B13833" t="s">
        <v>2838</v>
      </c>
      <c r="C13833" t="s">
        <v>92</v>
      </c>
      <c r="D13833" t="s">
        <v>82</v>
      </c>
      <c r="E13833">
        <v>20</v>
      </c>
      <c r="F13833" s="8">
        <f>VLOOKUP(C13833,Products!$A$2:$E$20,5,TRUE)</f>
        <v>19.95</v>
      </c>
      <c r="G13833" s="8">
        <f t="shared" si="432"/>
        <v>399</v>
      </c>
      <c r="H13833" s="8">
        <f>VLOOKUP(C13833,Products!$A$2:$F$20,6,TRUE)</f>
        <v>7.4499999999999993</v>
      </c>
      <c r="I13833" s="8">
        <f t="shared" si="433"/>
        <v>149</v>
      </c>
      <c r="J13833" s="42">
        <f>VLOOKUP(B13833,Invoices!A:I,9,TRUE)</f>
        <v>2022</v>
      </c>
    </row>
    <row r="13834" spans="1:10" x14ac:dyDescent="0.15">
      <c r="A13834" t="s">
        <v>17194</v>
      </c>
      <c r="B13834" t="s">
        <v>2838</v>
      </c>
      <c r="C13834" t="s">
        <v>95</v>
      </c>
      <c r="D13834" t="s">
        <v>73</v>
      </c>
      <c r="E13834">
        <v>1</v>
      </c>
      <c r="F13834" s="8">
        <f>VLOOKUP(C13834,Products!$A$2:$E$20,5,TRUE)</f>
        <v>12.95</v>
      </c>
      <c r="G13834" s="8">
        <f t="shared" si="432"/>
        <v>12.95</v>
      </c>
      <c r="H13834" s="8">
        <f>VLOOKUP(C13834,Products!$A$2:$F$20,6,TRUE)</f>
        <v>4.1999999999999993</v>
      </c>
      <c r="I13834" s="8">
        <f t="shared" si="433"/>
        <v>4.1999999999999993</v>
      </c>
      <c r="J13834" s="42">
        <f>VLOOKUP(B13834,Invoices!A:I,9,TRUE)</f>
        <v>2022</v>
      </c>
    </row>
    <row r="13835" spans="1:10" x14ac:dyDescent="0.15">
      <c r="A13835" t="s">
        <v>17195</v>
      </c>
      <c r="B13835" t="s">
        <v>2838</v>
      </c>
      <c r="C13835" t="s">
        <v>103</v>
      </c>
      <c r="D13835" t="s">
        <v>77</v>
      </c>
      <c r="E13835">
        <v>20</v>
      </c>
      <c r="F13835" s="8">
        <f>VLOOKUP(C13835,Products!$A$2:$E$20,5,TRUE)</f>
        <v>8.9499999999999993</v>
      </c>
      <c r="G13835" s="8">
        <f t="shared" si="432"/>
        <v>179</v>
      </c>
      <c r="H13835" s="8">
        <f>VLOOKUP(C13835,Products!$A$2:$F$20,6,TRUE)</f>
        <v>3.1999999999999993</v>
      </c>
      <c r="I13835" s="8">
        <f t="shared" si="433"/>
        <v>63.999999999999986</v>
      </c>
      <c r="J13835" s="42">
        <f>VLOOKUP(B13835,Invoices!A:I,9,TRUE)</f>
        <v>2022</v>
      </c>
    </row>
    <row r="13836" spans="1:10" x14ac:dyDescent="0.15">
      <c r="A13836" t="s">
        <v>17196</v>
      </c>
      <c r="B13836" t="s">
        <v>2838</v>
      </c>
      <c r="C13836" t="s">
        <v>96</v>
      </c>
      <c r="D13836" t="s">
        <v>75</v>
      </c>
      <c r="E13836">
        <v>2</v>
      </c>
      <c r="F13836" s="8">
        <f>VLOOKUP(C13836,Products!$A$2:$E$20,5,TRUE)</f>
        <v>79.95</v>
      </c>
      <c r="G13836" s="8">
        <f t="shared" si="432"/>
        <v>159.9</v>
      </c>
      <c r="H13836" s="8">
        <f>VLOOKUP(C13836,Products!$A$2:$F$20,6,TRUE)</f>
        <v>27.950000000000003</v>
      </c>
      <c r="I13836" s="8">
        <f t="shared" si="433"/>
        <v>55.900000000000006</v>
      </c>
      <c r="J13836" s="42">
        <f>VLOOKUP(B13836,Invoices!A:I,9,TRUE)</f>
        <v>2022</v>
      </c>
    </row>
    <row r="13837" spans="1:10" x14ac:dyDescent="0.15">
      <c r="A13837" t="s">
        <v>17197</v>
      </c>
      <c r="B13837" t="s">
        <v>2838</v>
      </c>
      <c r="C13837" t="s">
        <v>91</v>
      </c>
      <c r="D13837" t="s">
        <v>70</v>
      </c>
      <c r="E13837">
        <v>5</v>
      </c>
      <c r="F13837" s="8">
        <f>VLOOKUP(C13837,Products!$A$2:$E$20,5,TRUE)</f>
        <v>49.95</v>
      </c>
      <c r="G13837" s="8">
        <f t="shared" si="432"/>
        <v>249.75</v>
      </c>
      <c r="H13837" s="8">
        <f>VLOOKUP(C13837,Products!$A$2:$F$20,6,TRUE)</f>
        <v>21.200000000000003</v>
      </c>
      <c r="I13837" s="8">
        <f t="shared" si="433"/>
        <v>106.00000000000001</v>
      </c>
      <c r="J13837" s="42">
        <f>VLOOKUP(B13837,Invoices!A:I,9,TRUE)</f>
        <v>2022</v>
      </c>
    </row>
    <row r="13838" spans="1:10" x14ac:dyDescent="0.15">
      <c r="A13838" t="s">
        <v>17198</v>
      </c>
      <c r="B13838" t="s">
        <v>2838</v>
      </c>
      <c r="C13838" t="s">
        <v>104</v>
      </c>
      <c r="D13838" t="s">
        <v>71</v>
      </c>
      <c r="E13838">
        <v>1</v>
      </c>
      <c r="F13838" s="8">
        <f>VLOOKUP(C13838,Products!$A$2:$E$20,5,TRUE)</f>
        <v>2.95</v>
      </c>
      <c r="G13838" s="8">
        <f t="shared" si="432"/>
        <v>2.95</v>
      </c>
      <c r="H13838" s="8">
        <f>VLOOKUP(C13838,Products!$A$2:$F$20,6,TRUE)</f>
        <v>1.1500000000000001</v>
      </c>
      <c r="I13838" s="8">
        <f t="shared" si="433"/>
        <v>1.1500000000000001</v>
      </c>
      <c r="J13838" s="42">
        <f>VLOOKUP(B13838,Invoices!A:I,9,TRUE)</f>
        <v>2022</v>
      </c>
    </row>
    <row r="13839" spans="1:10" x14ac:dyDescent="0.15">
      <c r="A13839" t="s">
        <v>17199</v>
      </c>
      <c r="B13839" t="s">
        <v>2838</v>
      </c>
      <c r="C13839" t="s">
        <v>87</v>
      </c>
      <c r="D13839" t="s">
        <v>68</v>
      </c>
      <c r="E13839">
        <v>1</v>
      </c>
      <c r="F13839" s="8">
        <f>VLOOKUP(C13839,Products!$A$2:$E$20,5,TRUE)</f>
        <v>19.95</v>
      </c>
      <c r="G13839" s="8">
        <f t="shared" si="432"/>
        <v>19.95</v>
      </c>
      <c r="H13839" s="8">
        <f>VLOOKUP(C13839,Products!$A$2:$F$20,6,TRUE)</f>
        <v>7.4499999999999993</v>
      </c>
      <c r="I13839" s="8">
        <f t="shared" si="433"/>
        <v>7.4499999999999993</v>
      </c>
      <c r="J13839" s="42">
        <f>VLOOKUP(B13839,Invoices!A:I,9,TRUE)</f>
        <v>2022</v>
      </c>
    </row>
    <row r="13840" spans="1:10" x14ac:dyDescent="0.15">
      <c r="A13840" t="s">
        <v>17200</v>
      </c>
      <c r="B13840" t="s">
        <v>2839</v>
      </c>
      <c r="C13840" t="s">
        <v>101</v>
      </c>
      <c r="D13840" t="s">
        <v>69</v>
      </c>
      <c r="E13840">
        <v>30</v>
      </c>
      <c r="F13840" s="8">
        <f>VLOOKUP(C13840,Products!$A$2:$E$20,5,TRUE)</f>
        <v>129.94999999999999</v>
      </c>
      <c r="G13840" s="8">
        <f t="shared" si="432"/>
        <v>3898.4999999999995</v>
      </c>
      <c r="H13840" s="8">
        <f>VLOOKUP(C13840,Products!$A$2:$F$20,6,TRUE)</f>
        <v>40.449999999999989</v>
      </c>
      <c r="I13840" s="8">
        <f t="shared" si="433"/>
        <v>1213.4999999999995</v>
      </c>
      <c r="J13840" s="42">
        <f>VLOOKUP(B13840,Invoices!A:I,9,TRUE)</f>
        <v>2022</v>
      </c>
    </row>
    <row r="13841" spans="1:10" x14ac:dyDescent="0.15">
      <c r="A13841" t="s">
        <v>17201</v>
      </c>
      <c r="B13841" t="s">
        <v>2840</v>
      </c>
      <c r="C13841" t="s">
        <v>104</v>
      </c>
      <c r="D13841" t="s">
        <v>71</v>
      </c>
      <c r="E13841">
        <v>15</v>
      </c>
      <c r="F13841" s="8">
        <f>VLOOKUP(C13841,Products!$A$2:$E$20,5,TRUE)</f>
        <v>2.95</v>
      </c>
      <c r="G13841" s="8">
        <f t="shared" si="432"/>
        <v>44.25</v>
      </c>
      <c r="H13841" s="8">
        <f>VLOOKUP(C13841,Products!$A$2:$F$20,6,TRUE)</f>
        <v>1.1500000000000001</v>
      </c>
      <c r="I13841" s="8">
        <f t="shared" si="433"/>
        <v>17.250000000000004</v>
      </c>
      <c r="J13841" s="42">
        <f>VLOOKUP(B13841,Invoices!A:I,9,TRUE)</f>
        <v>2022</v>
      </c>
    </row>
    <row r="13842" spans="1:10" x14ac:dyDescent="0.15">
      <c r="A13842" t="s">
        <v>17202</v>
      </c>
      <c r="B13842" t="s">
        <v>2840</v>
      </c>
      <c r="C13842" t="s">
        <v>92</v>
      </c>
      <c r="D13842" t="s">
        <v>82</v>
      </c>
      <c r="E13842">
        <v>2</v>
      </c>
      <c r="F13842" s="8">
        <f>VLOOKUP(C13842,Products!$A$2:$E$20,5,TRUE)</f>
        <v>19.95</v>
      </c>
      <c r="G13842" s="8">
        <f t="shared" si="432"/>
        <v>39.9</v>
      </c>
      <c r="H13842" s="8">
        <f>VLOOKUP(C13842,Products!$A$2:$F$20,6,TRUE)</f>
        <v>7.4499999999999993</v>
      </c>
      <c r="I13842" s="8">
        <f t="shared" si="433"/>
        <v>14.899999999999999</v>
      </c>
      <c r="J13842" s="42">
        <f>VLOOKUP(B13842,Invoices!A:I,9,TRUE)</f>
        <v>2022</v>
      </c>
    </row>
    <row r="13843" spans="1:10" x14ac:dyDescent="0.15">
      <c r="A13843" t="s">
        <v>17203</v>
      </c>
      <c r="B13843" t="s">
        <v>2840</v>
      </c>
      <c r="C13843" t="s">
        <v>95</v>
      </c>
      <c r="D13843" t="s">
        <v>73</v>
      </c>
      <c r="E13843">
        <v>1</v>
      </c>
      <c r="F13843" s="8">
        <f>VLOOKUP(C13843,Products!$A$2:$E$20,5,TRUE)</f>
        <v>12.95</v>
      </c>
      <c r="G13843" s="8">
        <f t="shared" si="432"/>
        <v>12.95</v>
      </c>
      <c r="H13843" s="8">
        <f>VLOOKUP(C13843,Products!$A$2:$F$20,6,TRUE)</f>
        <v>4.1999999999999993</v>
      </c>
      <c r="I13843" s="8">
        <f t="shared" si="433"/>
        <v>4.1999999999999993</v>
      </c>
      <c r="J13843" s="42">
        <f>VLOOKUP(B13843,Invoices!A:I,9,TRUE)</f>
        <v>2022</v>
      </c>
    </row>
    <row r="13844" spans="1:10" x14ac:dyDescent="0.15">
      <c r="A13844" t="s">
        <v>17204</v>
      </c>
      <c r="B13844" t="s">
        <v>2840</v>
      </c>
      <c r="C13844" t="s">
        <v>105</v>
      </c>
      <c r="D13844" t="s">
        <v>81</v>
      </c>
      <c r="E13844">
        <v>1</v>
      </c>
      <c r="F13844" s="8">
        <f>VLOOKUP(C13844,Products!$A$2:$E$20,5,TRUE)</f>
        <v>8.9499999999999993</v>
      </c>
      <c r="G13844" s="8">
        <f t="shared" si="432"/>
        <v>8.9499999999999993</v>
      </c>
      <c r="H13844" s="8">
        <f>VLOOKUP(C13844,Products!$A$2:$F$20,6,TRUE)</f>
        <v>3.1999999999999993</v>
      </c>
      <c r="I13844" s="8">
        <f t="shared" si="433"/>
        <v>3.1999999999999993</v>
      </c>
      <c r="J13844" s="42">
        <f>VLOOKUP(B13844,Invoices!A:I,9,TRUE)</f>
        <v>2022</v>
      </c>
    </row>
    <row r="13845" spans="1:10" x14ac:dyDescent="0.15">
      <c r="A13845" t="s">
        <v>17205</v>
      </c>
      <c r="B13845" t="s">
        <v>2840</v>
      </c>
      <c r="C13845" t="s">
        <v>88</v>
      </c>
      <c r="D13845" t="s">
        <v>85</v>
      </c>
      <c r="E13845">
        <v>1</v>
      </c>
      <c r="F13845" s="8">
        <f>VLOOKUP(C13845,Products!$A$2:$E$20,5,TRUE)</f>
        <v>8.9499999999999993</v>
      </c>
      <c r="G13845" s="8">
        <f t="shared" si="432"/>
        <v>8.9499999999999993</v>
      </c>
      <c r="H13845" s="8">
        <f>VLOOKUP(C13845,Products!$A$2:$F$20,6,TRUE)</f>
        <v>5.6999999999999993</v>
      </c>
      <c r="I13845" s="8">
        <f t="shared" si="433"/>
        <v>5.6999999999999993</v>
      </c>
      <c r="J13845" s="42">
        <f>VLOOKUP(B13845,Invoices!A:I,9,TRUE)</f>
        <v>2022</v>
      </c>
    </row>
    <row r="13846" spans="1:10" x14ac:dyDescent="0.15">
      <c r="A13846" t="s">
        <v>17206</v>
      </c>
      <c r="B13846" t="s">
        <v>2840</v>
      </c>
      <c r="C13846" t="s">
        <v>90</v>
      </c>
      <c r="D13846" t="s">
        <v>72</v>
      </c>
      <c r="E13846">
        <v>1</v>
      </c>
      <c r="F13846" s="8">
        <f>VLOOKUP(C13846,Products!$A$2:$E$20,5,TRUE)</f>
        <v>8.9499999999999993</v>
      </c>
      <c r="G13846" s="8">
        <f t="shared" si="432"/>
        <v>8.9499999999999993</v>
      </c>
      <c r="H13846" s="8">
        <f>VLOOKUP(C13846,Products!$A$2:$F$20,6,TRUE)</f>
        <v>5.6999999999999993</v>
      </c>
      <c r="I13846" s="8">
        <f t="shared" si="433"/>
        <v>5.6999999999999993</v>
      </c>
      <c r="J13846" s="42">
        <f>VLOOKUP(B13846,Invoices!A:I,9,TRUE)</f>
        <v>2022</v>
      </c>
    </row>
    <row r="13847" spans="1:10" x14ac:dyDescent="0.15">
      <c r="A13847" t="s">
        <v>17207</v>
      </c>
      <c r="B13847" t="s">
        <v>2840</v>
      </c>
      <c r="C13847" t="s">
        <v>102</v>
      </c>
      <c r="D13847" t="s">
        <v>83</v>
      </c>
      <c r="E13847">
        <v>1</v>
      </c>
      <c r="F13847" s="8">
        <f>VLOOKUP(C13847,Products!$A$2:$E$20,5,TRUE)</f>
        <v>29.95</v>
      </c>
      <c r="G13847" s="8">
        <f t="shared" si="432"/>
        <v>29.95</v>
      </c>
      <c r="H13847" s="8">
        <f>VLOOKUP(C13847,Products!$A$2:$F$20,6,TRUE)</f>
        <v>15</v>
      </c>
      <c r="I13847" s="8">
        <f t="shared" si="433"/>
        <v>15</v>
      </c>
      <c r="J13847" s="42">
        <f>VLOOKUP(B13847,Invoices!A:I,9,TRUE)</f>
        <v>2022</v>
      </c>
    </row>
    <row r="13848" spans="1:10" x14ac:dyDescent="0.15">
      <c r="A13848" t="s">
        <v>17208</v>
      </c>
      <c r="B13848" t="s">
        <v>2840</v>
      </c>
      <c r="C13848" t="s">
        <v>93</v>
      </c>
      <c r="D13848" t="s">
        <v>76</v>
      </c>
      <c r="E13848">
        <v>12</v>
      </c>
      <c r="F13848" s="8">
        <f>VLOOKUP(C13848,Products!$A$2:$E$20,5,TRUE)</f>
        <v>9.9499999999999993</v>
      </c>
      <c r="G13848" s="8">
        <f t="shared" si="432"/>
        <v>119.39999999999999</v>
      </c>
      <c r="H13848" s="8">
        <f>VLOOKUP(C13848,Products!$A$2:$F$20,6,TRUE)</f>
        <v>1.9499999999999993</v>
      </c>
      <c r="I13848" s="8">
        <f t="shared" si="433"/>
        <v>23.399999999999991</v>
      </c>
      <c r="J13848" s="42">
        <f>VLOOKUP(B13848,Invoices!A:I,9,TRUE)</f>
        <v>2022</v>
      </c>
    </row>
    <row r="13849" spans="1:10" x14ac:dyDescent="0.15">
      <c r="A13849" t="s">
        <v>17209</v>
      </c>
      <c r="B13849" t="s">
        <v>2841</v>
      </c>
      <c r="C13849" t="s">
        <v>105</v>
      </c>
      <c r="D13849" t="s">
        <v>81</v>
      </c>
      <c r="E13849">
        <v>6</v>
      </c>
      <c r="F13849" s="8">
        <f>VLOOKUP(C13849,Products!$A$2:$E$20,5,TRUE)</f>
        <v>8.9499999999999993</v>
      </c>
      <c r="G13849" s="8">
        <f t="shared" si="432"/>
        <v>53.699999999999996</v>
      </c>
      <c r="H13849" s="8">
        <f>VLOOKUP(C13849,Products!$A$2:$F$20,6,TRUE)</f>
        <v>3.1999999999999993</v>
      </c>
      <c r="I13849" s="8">
        <f t="shared" si="433"/>
        <v>19.199999999999996</v>
      </c>
      <c r="J13849" s="42">
        <f>VLOOKUP(B13849,Invoices!A:I,9,TRUE)</f>
        <v>2022</v>
      </c>
    </row>
    <row r="13850" spans="1:10" x14ac:dyDescent="0.15">
      <c r="A13850" t="s">
        <v>17210</v>
      </c>
      <c r="B13850" t="s">
        <v>2842</v>
      </c>
      <c r="C13850" t="s">
        <v>93</v>
      </c>
      <c r="D13850" t="s">
        <v>76</v>
      </c>
      <c r="E13850">
        <v>3</v>
      </c>
      <c r="F13850" s="8">
        <f>VLOOKUP(C13850,Products!$A$2:$E$20,5,TRUE)</f>
        <v>9.9499999999999993</v>
      </c>
      <c r="G13850" s="8">
        <f t="shared" si="432"/>
        <v>29.849999999999998</v>
      </c>
      <c r="H13850" s="8">
        <f>VLOOKUP(C13850,Products!$A$2:$F$20,6,TRUE)</f>
        <v>1.9499999999999993</v>
      </c>
      <c r="I13850" s="8">
        <f t="shared" si="433"/>
        <v>5.8499999999999979</v>
      </c>
      <c r="J13850" s="42">
        <f>VLOOKUP(B13850,Invoices!A:I,9,TRUE)</f>
        <v>2022</v>
      </c>
    </row>
    <row r="13851" spans="1:10" x14ac:dyDescent="0.15">
      <c r="A13851" t="s">
        <v>17211</v>
      </c>
      <c r="B13851" t="s">
        <v>2842</v>
      </c>
      <c r="C13851" t="s">
        <v>96</v>
      </c>
      <c r="D13851" t="s">
        <v>75</v>
      </c>
      <c r="E13851">
        <v>6</v>
      </c>
      <c r="F13851" s="8">
        <f>VLOOKUP(C13851,Products!$A$2:$E$20,5,TRUE)</f>
        <v>79.95</v>
      </c>
      <c r="G13851" s="8">
        <f t="shared" si="432"/>
        <v>479.70000000000005</v>
      </c>
      <c r="H13851" s="8">
        <f>VLOOKUP(C13851,Products!$A$2:$F$20,6,TRUE)</f>
        <v>27.950000000000003</v>
      </c>
      <c r="I13851" s="8">
        <f t="shared" si="433"/>
        <v>167.70000000000002</v>
      </c>
      <c r="J13851" s="42">
        <f>VLOOKUP(B13851,Invoices!A:I,9,TRUE)</f>
        <v>2022</v>
      </c>
    </row>
    <row r="13852" spans="1:10" x14ac:dyDescent="0.15">
      <c r="A13852" t="s">
        <v>17212</v>
      </c>
      <c r="B13852" t="s">
        <v>2842</v>
      </c>
      <c r="C13852" t="s">
        <v>100</v>
      </c>
      <c r="D13852" t="s">
        <v>78</v>
      </c>
      <c r="E13852">
        <v>1</v>
      </c>
      <c r="F13852" s="8">
        <f>VLOOKUP(C13852,Products!$A$2:$E$20,5,TRUE)</f>
        <v>49.95</v>
      </c>
      <c r="G13852" s="8">
        <f t="shared" si="432"/>
        <v>49.95</v>
      </c>
      <c r="H13852" s="8">
        <f>VLOOKUP(C13852,Products!$A$2:$F$20,6,TRUE)</f>
        <v>19.950000000000003</v>
      </c>
      <c r="I13852" s="8">
        <f t="shared" si="433"/>
        <v>19.950000000000003</v>
      </c>
      <c r="J13852" s="42">
        <f>VLOOKUP(B13852,Invoices!A:I,9,TRUE)</f>
        <v>2022</v>
      </c>
    </row>
    <row r="13853" spans="1:10" x14ac:dyDescent="0.15">
      <c r="A13853" t="s">
        <v>17213</v>
      </c>
      <c r="B13853" t="s">
        <v>2842</v>
      </c>
      <c r="C13853" t="s">
        <v>105</v>
      </c>
      <c r="D13853" t="s">
        <v>81</v>
      </c>
      <c r="E13853">
        <v>2</v>
      </c>
      <c r="F13853" s="8">
        <f>VLOOKUP(C13853,Products!$A$2:$E$20,5,TRUE)</f>
        <v>8.9499999999999993</v>
      </c>
      <c r="G13853" s="8">
        <f t="shared" si="432"/>
        <v>17.899999999999999</v>
      </c>
      <c r="H13853" s="8">
        <f>VLOOKUP(C13853,Products!$A$2:$F$20,6,TRUE)</f>
        <v>3.1999999999999993</v>
      </c>
      <c r="I13853" s="8">
        <f t="shared" si="433"/>
        <v>6.3999999999999986</v>
      </c>
      <c r="J13853" s="42">
        <f>VLOOKUP(B13853,Invoices!A:I,9,TRUE)</f>
        <v>2022</v>
      </c>
    </row>
    <row r="13854" spans="1:10" x14ac:dyDescent="0.15">
      <c r="A13854" t="s">
        <v>17214</v>
      </c>
      <c r="B13854" t="s">
        <v>2842</v>
      </c>
      <c r="C13854" t="s">
        <v>90</v>
      </c>
      <c r="D13854" t="s">
        <v>72</v>
      </c>
      <c r="E13854">
        <v>2</v>
      </c>
      <c r="F13854" s="8">
        <f>VLOOKUP(C13854,Products!$A$2:$E$20,5,TRUE)</f>
        <v>8.9499999999999993</v>
      </c>
      <c r="G13854" s="8">
        <f t="shared" si="432"/>
        <v>17.899999999999999</v>
      </c>
      <c r="H13854" s="8">
        <f>VLOOKUP(C13854,Products!$A$2:$F$20,6,TRUE)</f>
        <v>5.6999999999999993</v>
      </c>
      <c r="I13854" s="8">
        <f t="shared" si="433"/>
        <v>11.399999999999999</v>
      </c>
      <c r="J13854" s="42">
        <f>VLOOKUP(B13854,Invoices!A:I,9,TRUE)</f>
        <v>2022</v>
      </c>
    </row>
    <row r="13855" spans="1:10" x14ac:dyDescent="0.15">
      <c r="A13855" t="s">
        <v>17215</v>
      </c>
      <c r="B13855" t="s">
        <v>2842</v>
      </c>
      <c r="C13855" t="s">
        <v>104</v>
      </c>
      <c r="D13855" t="s">
        <v>71</v>
      </c>
      <c r="E13855">
        <v>1</v>
      </c>
      <c r="F13855" s="8">
        <f>VLOOKUP(C13855,Products!$A$2:$E$20,5,TRUE)</f>
        <v>2.95</v>
      </c>
      <c r="G13855" s="8">
        <f t="shared" si="432"/>
        <v>2.95</v>
      </c>
      <c r="H13855" s="8">
        <f>VLOOKUP(C13855,Products!$A$2:$F$20,6,TRUE)</f>
        <v>1.1500000000000001</v>
      </c>
      <c r="I13855" s="8">
        <f t="shared" si="433"/>
        <v>1.1500000000000001</v>
      </c>
      <c r="J13855" s="42">
        <f>VLOOKUP(B13855,Invoices!A:I,9,TRUE)</f>
        <v>2022</v>
      </c>
    </row>
    <row r="13856" spans="1:10" x14ac:dyDescent="0.15">
      <c r="A13856" t="s">
        <v>17216</v>
      </c>
      <c r="B13856" t="s">
        <v>2842</v>
      </c>
      <c r="C13856" t="s">
        <v>97</v>
      </c>
      <c r="D13856" t="s">
        <v>74</v>
      </c>
      <c r="E13856">
        <v>1</v>
      </c>
      <c r="F13856" s="8">
        <f>VLOOKUP(C13856,Products!$A$2:$E$20,5,TRUE)</f>
        <v>1.5</v>
      </c>
      <c r="G13856" s="8">
        <f t="shared" si="432"/>
        <v>1.5</v>
      </c>
      <c r="H13856" s="8">
        <f>VLOOKUP(C13856,Products!$A$2:$F$20,6,TRUE)</f>
        <v>0.5</v>
      </c>
      <c r="I13856" s="8">
        <f t="shared" si="433"/>
        <v>0.5</v>
      </c>
      <c r="J13856" s="42">
        <f>VLOOKUP(B13856,Invoices!A:I,9,TRUE)</f>
        <v>2022</v>
      </c>
    </row>
    <row r="13857" spans="1:10" x14ac:dyDescent="0.15">
      <c r="A13857" t="s">
        <v>17217</v>
      </c>
      <c r="B13857" t="s">
        <v>2843</v>
      </c>
      <c r="C13857" t="s">
        <v>96</v>
      </c>
      <c r="D13857" t="s">
        <v>75</v>
      </c>
      <c r="E13857">
        <v>10</v>
      </c>
      <c r="F13857" s="8">
        <f>VLOOKUP(C13857,Products!$A$2:$E$20,5,TRUE)</f>
        <v>79.95</v>
      </c>
      <c r="G13857" s="8">
        <f t="shared" si="432"/>
        <v>799.5</v>
      </c>
      <c r="H13857" s="8">
        <f>VLOOKUP(C13857,Products!$A$2:$F$20,6,TRUE)</f>
        <v>27.950000000000003</v>
      </c>
      <c r="I13857" s="8">
        <f t="shared" si="433"/>
        <v>279.5</v>
      </c>
      <c r="J13857" s="42">
        <f>VLOOKUP(B13857,Invoices!A:I,9,TRUE)</f>
        <v>2022</v>
      </c>
    </row>
    <row r="13858" spans="1:10" x14ac:dyDescent="0.15">
      <c r="A13858" t="s">
        <v>17218</v>
      </c>
      <c r="B13858" t="s">
        <v>2843</v>
      </c>
      <c r="C13858" t="s">
        <v>93</v>
      </c>
      <c r="D13858" t="s">
        <v>76</v>
      </c>
      <c r="E13858">
        <v>1</v>
      </c>
      <c r="F13858" s="8">
        <f>VLOOKUP(C13858,Products!$A$2:$E$20,5,TRUE)</f>
        <v>9.9499999999999993</v>
      </c>
      <c r="G13858" s="8">
        <f t="shared" si="432"/>
        <v>9.9499999999999993</v>
      </c>
      <c r="H13858" s="8">
        <f>VLOOKUP(C13858,Products!$A$2:$F$20,6,TRUE)</f>
        <v>1.9499999999999993</v>
      </c>
      <c r="I13858" s="8">
        <f t="shared" si="433"/>
        <v>1.9499999999999993</v>
      </c>
      <c r="J13858" s="42">
        <f>VLOOKUP(B13858,Invoices!A:I,9,TRUE)</f>
        <v>2022</v>
      </c>
    </row>
    <row r="13859" spans="1:10" x14ac:dyDescent="0.15">
      <c r="A13859" t="s">
        <v>17219</v>
      </c>
      <c r="B13859" t="s">
        <v>2843</v>
      </c>
      <c r="C13859" t="s">
        <v>94</v>
      </c>
      <c r="D13859" t="s">
        <v>86</v>
      </c>
      <c r="E13859">
        <v>1</v>
      </c>
      <c r="F13859" s="8">
        <f>VLOOKUP(C13859,Products!$A$2:$E$20,5,TRUE)</f>
        <v>3.5</v>
      </c>
      <c r="G13859" s="8">
        <f t="shared" si="432"/>
        <v>3.5</v>
      </c>
      <c r="H13859" s="8">
        <f>VLOOKUP(C13859,Products!$A$2:$F$20,6,TRUE)</f>
        <v>0.54999999999999982</v>
      </c>
      <c r="I13859" s="8">
        <f t="shared" si="433"/>
        <v>0.54999999999999982</v>
      </c>
      <c r="J13859" s="42">
        <f>VLOOKUP(B13859,Invoices!A:I,9,TRUE)</f>
        <v>2022</v>
      </c>
    </row>
    <row r="13860" spans="1:10" x14ac:dyDescent="0.15">
      <c r="A13860" t="s">
        <v>17220</v>
      </c>
      <c r="B13860" t="s">
        <v>2844</v>
      </c>
      <c r="C13860" t="s">
        <v>104</v>
      </c>
      <c r="D13860" t="s">
        <v>71</v>
      </c>
      <c r="E13860">
        <v>1</v>
      </c>
      <c r="F13860" s="8">
        <f>VLOOKUP(C13860,Products!$A$2:$E$20,5,TRUE)</f>
        <v>2.95</v>
      </c>
      <c r="G13860" s="8">
        <f t="shared" si="432"/>
        <v>2.95</v>
      </c>
      <c r="H13860" s="8">
        <f>VLOOKUP(C13860,Products!$A$2:$F$20,6,TRUE)</f>
        <v>1.1500000000000001</v>
      </c>
      <c r="I13860" s="8">
        <f t="shared" si="433"/>
        <v>1.1500000000000001</v>
      </c>
      <c r="J13860" s="42">
        <f>VLOOKUP(B13860,Invoices!A:I,9,TRUE)</f>
        <v>2022</v>
      </c>
    </row>
    <row r="13861" spans="1:10" x14ac:dyDescent="0.15">
      <c r="A13861" t="s">
        <v>17221</v>
      </c>
      <c r="B13861" t="s">
        <v>2844</v>
      </c>
      <c r="C13861" t="s">
        <v>92</v>
      </c>
      <c r="D13861" t="s">
        <v>82</v>
      </c>
      <c r="E13861">
        <v>2</v>
      </c>
      <c r="F13861" s="8">
        <f>VLOOKUP(C13861,Products!$A$2:$E$20,5,TRUE)</f>
        <v>19.95</v>
      </c>
      <c r="G13861" s="8">
        <f t="shared" si="432"/>
        <v>39.9</v>
      </c>
      <c r="H13861" s="8">
        <f>VLOOKUP(C13861,Products!$A$2:$F$20,6,TRUE)</f>
        <v>7.4499999999999993</v>
      </c>
      <c r="I13861" s="8">
        <f t="shared" si="433"/>
        <v>14.899999999999999</v>
      </c>
      <c r="J13861" s="42">
        <f>VLOOKUP(B13861,Invoices!A:I,9,TRUE)</f>
        <v>2022</v>
      </c>
    </row>
    <row r="13862" spans="1:10" x14ac:dyDescent="0.15">
      <c r="A13862" t="s">
        <v>17222</v>
      </c>
      <c r="B13862" t="s">
        <v>2844</v>
      </c>
      <c r="C13862" t="s">
        <v>90</v>
      </c>
      <c r="D13862" t="s">
        <v>72</v>
      </c>
      <c r="E13862">
        <v>1</v>
      </c>
      <c r="F13862" s="8">
        <f>VLOOKUP(C13862,Products!$A$2:$E$20,5,TRUE)</f>
        <v>8.9499999999999993</v>
      </c>
      <c r="G13862" s="8">
        <f t="shared" si="432"/>
        <v>8.9499999999999993</v>
      </c>
      <c r="H13862" s="8">
        <f>VLOOKUP(C13862,Products!$A$2:$F$20,6,TRUE)</f>
        <v>5.6999999999999993</v>
      </c>
      <c r="I13862" s="8">
        <f t="shared" si="433"/>
        <v>5.6999999999999993</v>
      </c>
      <c r="J13862" s="42">
        <f>VLOOKUP(B13862,Invoices!A:I,9,TRUE)</f>
        <v>2022</v>
      </c>
    </row>
    <row r="13863" spans="1:10" x14ac:dyDescent="0.15">
      <c r="A13863" t="s">
        <v>17223</v>
      </c>
      <c r="B13863" t="s">
        <v>2845</v>
      </c>
      <c r="C13863" t="s">
        <v>104</v>
      </c>
      <c r="D13863" t="s">
        <v>71</v>
      </c>
      <c r="E13863">
        <v>1</v>
      </c>
      <c r="F13863" s="8">
        <f>VLOOKUP(C13863,Products!$A$2:$E$20,5,TRUE)</f>
        <v>2.95</v>
      </c>
      <c r="G13863" s="8">
        <f t="shared" si="432"/>
        <v>2.95</v>
      </c>
      <c r="H13863" s="8">
        <f>VLOOKUP(C13863,Products!$A$2:$F$20,6,TRUE)</f>
        <v>1.1500000000000001</v>
      </c>
      <c r="I13863" s="8">
        <f t="shared" si="433"/>
        <v>1.1500000000000001</v>
      </c>
      <c r="J13863" s="42">
        <f>VLOOKUP(B13863,Invoices!A:I,9,TRUE)</f>
        <v>2022</v>
      </c>
    </row>
    <row r="13864" spans="1:10" x14ac:dyDescent="0.15">
      <c r="A13864" t="s">
        <v>17224</v>
      </c>
      <c r="B13864" t="s">
        <v>2845</v>
      </c>
      <c r="C13864" t="s">
        <v>91</v>
      </c>
      <c r="D13864" t="s">
        <v>70</v>
      </c>
      <c r="E13864">
        <v>2</v>
      </c>
      <c r="F13864" s="8">
        <f>VLOOKUP(C13864,Products!$A$2:$E$20,5,TRUE)</f>
        <v>49.95</v>
      </c>
      <c r="G13864" s="8">
        <f t="shared" si="432"/>
        <v>99.9</v>
      </c>
      <c r="H13864" s="8">
        <f>VLOOKUP(C13864,Products!$A$2:$F$20,6,TRUE)</f>
        <v>21.200000000000003</v>
      </c>
      <c r="I13864" s="8">
        <f t="shared" si="433"/>
        <v>42.400000000000006</v>
      </c>
      <c r="J13864" s="42">
        <f>VLOOKUP(B13864,Invoices!A:I,9,TRUE)</f>
        <v>2022</v>
      </c>
    </row>
    <row r="13865" spans="1:10" x14ac:dyDescent="0.15">
      <c r="A13865" t="s">
        <v>17225</v>
      </c>
      <c r="B13865" t="s">
        <v>2845</v>
      </c>
      <c r="C13865" t="s">
        <v>89</v>
      </c>
      <c r="D13865" t="s">
        <v>80</v>
      </c>
      <c r="E13865">
        <v>30</v>
      </c>
      <c r="F13865" s="8">
        <f>VLOOKUP(C13865,Products!$A$2:$E$20,5,TRUE)</f>
        <v>15.95</v>
      </c>
      <c r="G13865" s="8">
        <f t="shared" si="432"/>
        <v>478.5</v>
      </c>
      <c r="H13865" s="8">
        <f>VLOOKUP(C13865,Products!$A$2:$F$20,6,TRUE)</f>
        <v>6</v>
      </c>
      <c r="I13865" s="8">
        <f t="shared" si="433"/>
        <v>180</v>
      </c>
      <c r="J13865" s="42">
        <f>VLOOKUP(B13865,Invoices!A:I,9,TRUE)</f>
        <v>2022</v>
      </c>
    </row>
    <row r="13866" spans="1:10" x14ac:dyDescent="0.15">
      <c r="A13866" t="s">
        <v>17226</v>
      </c>
      <c r="B13866" t="s">
        <v>2845</v>
      </c>
      <c r="C13866" t="s">
        <v>94</v>
      </c>
      <c r="D13866" t="s">
        <v>86</v>
      </c>
      <c r="E13866">
        <v>20</v>
      </c>
      <c r="F13866" s="8">
        <f>VLOOKUP(C13866,Products!$A$2:$E$20,5,TRUE)</f>
        <v>3.5</v>
      </c>
      <c r="G13866" s="8">
        <f t="shared" si="432"/>
        <v>70</v>
      </c>
      <c r="H13866" s="8">
        <f>VLOOKUP(C13866,Products!$A$2:$F$20,6,TRUE)</f>
        <v>0.54999999999999982</v>
      </c>
      <c r="I13866" s="8">
        <f t="shared" si="433"/>
        <v>10.999999999999996</v>
      </c>
      <c r="J13866" s="42">
        <f>VLOOKUP(B13866,Invoices!A:I,9,TRUE)</f>
        <v>2022</v>
      </c>
    </row>
    <row r="13867" spans="1:10" x14ac:dyDescent="0.15">
      <c r="A13867" t="s">
        <v>17227</v>
      </c>
      <c r="B13867" t="s">
        <v>2845</v>
      </c>
      <c r="C13867" t="s">
        <v>101</v>
      </c>
      <c r="D13867" t="s">
        <v>69</v>
      </c>
      <c r="E13867">
        <v>10</v>
      </c>
      <c r="F13867" s="8">
        <f>VLOOKUP(C13867,Products!$A$2:$E$20,5,TRUE)</f>
        <v>129.94999999999999</v>
      </c>
      <c r="G13867" s="8">
        <f t="shared" si="432"/>
        <v>1299.5</v>
      </c>
      <c r="H13867" s="8">
        <f>VLOOKUP(C13867,Products!$A$2:$F$20,6,TRUE)</f>
        <v>40.449999999999989</v>
      </c>
      <c r="I13867" s="8">
        <f t="shared" si="433"/>
        <v>404.49999999999989</v>
      </c>
      <c r="J13867" s="42">
        <f>VLOOKUP(B13867,Invoices!A:I,9,TRUE)</f>
        <v>2022</v>
      </c>
    </row>
    <row r="13868" spans="1:10" x14ac:dyDescent="0.15">
      <c r="A13868" t="s">
        <v>17228</v>
      </c>
      <c r="B13868" t="s">
        <v>2846</v>
      </c>
      <c r="C13868" t="s">
        <v>105</v>
      </c>
      <c r="D13868" t="s">
        <v>81</v>
      </c>
      <c r="E13868">
        <v>3</v>
      </c>
      <c r="F13868" s="8">
        <f>VLOOKUP(C13868,Products!$A$2:$E$20,5,TRUE)</f>
        <v>8.9499999999999993</v>
      </c>
      <c r="G13868" s="8">
        <f t="shared" si="432"/>
        <v>26.849999999999998</v>
      </c>
      <c r="H13868" s="8">
        <f>VLOOKUP(C13868,Products!$A$2:$F$20,6,TRUE)</f>
        <v>3.1999999999999993</v>
      </c>
      <c r="I13868" s="8">
        <f t="shared" si="433"/>
        <v>9.5999999999999979</v>
      </c>
      <c r="J13868" s="42">
        <f>VLOOKUP(B13868,Invoices!A:I,9,TRUE)</f>
        <v>2022</v>
      </c>
    </row>
    <row r="13869" spans="1:10" x14ac:dyDescent="0.15">
      <c r="A13869" t="s">
        <v>17229</v>
      </c>
      <c r="B13869" t="s">
        <v>2846</v>
      </c>
      <c r="C13869" t="s">
        <v>104</v>
      </c>
      <c r="D13869" t="s">
        <v>71</v>
      </c>
      <c r="E13869">
        <v>5</v>
      </c>
      <c r="F13869" s="8">
        <f>VLOOKUP(C13869,Products!$A$2:$E$20,5,TRUE)</f>
        <v>2.95</v>
      </c>
      <c r="G13869" s="8">
        <f t="shared" si="432"/>
        <v>14.75</v>
      </c>
      <c r="H13869" s="8">
        <f>VLOOKUP(C13869,Products!$A$2:$F$20,6,TRUE)</f>
        <v>1.1500000000000001</v>
      </c>
      <c r="I13869" s="8">
        <f t="shared" si="433"/>
        <v>5.7500000000000009</v>
      </c>
      <c r="J13869" s="42">
        <f>VLOOKUP(B13869,Invoices!A:I,9,TRUE)</f>
        <v>2022</v>
      </c>
    </row>
    <row r="13870" spans="1:10" x14ac:dyDescent="0.15">
      <c r="A13870" t="s">
        <v>17230</v>
      </c>
      <c r="B13870" t="s">
        <v>2846</v>
      </c>
      <c r="C13870" t="s">
        <v>100</v>
      </c>
      <c r="D13870" t="s">
        <v>78</v>
      </c>
      <c r="E13870">
        <v>100</v>
      </c>
      <c r="F13870" s="8">
        <f>VLOOKUP(C13870,Products!$A$2:$E$20,5,TRUE)</f>
        <v>49.95</v>
      </c>
      <c r="G13870" s="8">
        <f t="shared" si="432"/>
        <v>4995</v>
      </c>
      <c r="H13870" s="8">
        <f>VLOOKUP(C13870,Products!$A$2:$F$20,6,TRUE)</f>
        <v>19.950000000000003</v>
      </c>
      <c r="I13870" s="8">
        <f t="shared" si="433"/>
        <v>1995.0000000000002</v>
      </c>
      <c r="J13870" s="42">
        <f>VLOOKUP(B13870,Invoices!A:I,9,TRUE)</f>
        <v>2022</v>
      </c>
    </row>
    <row r="13871" spans="1:10" x14ac:dyDescent="0.15">
      <c r="A13871" t="s">
        <v>17231</v>
      </c>
      <c r="B13871" t="s">
        <v>2846</v>
      </c>
      <c r="C13871" t="s">
        <v>95</v>
      </c>
      <c r="D13871" t="s">
        <v>73</v>
      </c>
      <c r="E13871">
        <v>1</v>
      </c>
      <c r="F13871" s="8">
        <f>VLOOKUP(C13871,Products!$A$2:$E$20,5,TRUE)</f>
        <v>12.95</v>
      </c>
      <c r="G13871" s="8">
        <f t="shared" si="432"/>
        <v>12.95</v>
      </c>
      <c r="H13871" s="8">
        <f>VLOOKUP(C13871,Products!$A$2:$F$20,6,TRUE)</f>
        <v>4.1999999999999993</v>
      </c>
      <c r="I13871" s="8">
        <f t="shared" si="433"/>
        <v>4.1999999999999993</v>
      </c>
      <c r="J13871" s="42">
        <f>VLOOKUP(B13871,Invoices!A:I,9,TRUE)</f>
        <v>2022</v>
      </c>
    </row>
    <row r="13872" spans="1:10" x14ac:dyDescent="0.15">
      <c r="A13872" t="s">
        <v>17232</v>
      </c>
      <c r="B13872" t="s">
        <v>2846</v>
      </c>
      <c r="C13872" t="s">
        <v>96</v>
      </c>
      <c r="D13872" t="s">
        <v>75</v>
      </c>
      <c r="E13872">
        <v>1</v>
      </c>
      <c r="F13872" s="8">
        <f>VLOOKUP(C13872,Products!$A$2:$E$20,5,TRUE)</f>
        <v>79.95</v>
      </c>
      <c r="G13872" s="8">
        <f t="shared" si="432"/>
        <v>79.95</v>
      </c>
      <c r="H13872" s="8">
        <f>VLOOKUP(C13872,Products!$A$2:$F$20,6,TRUE)</f>
        <v>27.950000000000003</v>
      </c>
      <c r="I13872" s="8">
        <f t="shared" si="433"/>
        <v>27.950000000000003</v>
      </c>
      <c r="J13872" s="42">
        <f>VLOOKUP(B13872,Invoices!A:I,9,TRUE)</f>
        <v>2022</v>
      </c>
    </row>
    <row r="13873" spans="1:10" x14ac:dyDescent="0.15">
      <c r="A13873" t="s">
        <v>17233</v>
      </c>
      <c r="B13873" t="s">
        <v>2846</v>
      </c>
      <c r="C13873" t="s">
        <v>101</v>
      </c>
      <c r="D13873" t="s">
        <v>69</v>
      </c>
      <c r="E13873">
        <v>1</v>
      </c>
      <c r="F13873" s="8">
        <f>VLOOKUP(C13873,Products!$A$2:$E$20,5,TRUE)</f>
        <v>129.94999999999999</v>
      </c>
      <c r="G13873" s="8">
        <f t="shared" si="432"/>
        <v>129.94999999999999</v>
      </c>
      <c r="H13873" s="8">
        <f>VLOOKUP(C13873,Products!$A$2:$F$20,6,TRUE)</f>
        <v>40.449999999999989</v>
      </c>
      <c r="I13873" s="8">
        <f t="shared" si="433"/>
        <v>40.449999999999989</v>
      </c>
      <c r="J13873" s="42">
        <f>VLOOKUP(B13873,Invoices!A:I,9,TRUE)</f>
        <v>2022</v>
      </c>
    </row>
    <row r="13874" spans="1:10" x14ac:dyDescent="0.15">
      <c r="A13874" t="s">
        <v>17234</v>
      </c>
      <c r="B13874" t="s">
        <v>2846</v>
      </c>
      <c r="C13874" t="s">
        <v>102</v>
      </c>
      <c r="D13874" t="s">
        <v>83</v>
      </c>
      <c r="E13874">
        <v>50</v>
      </c>
      <c r="F13874" s="8">
        <f>VLOOKUP(C13874,Products!$A$2:$E$20,5,TRUE)</f>
        <v>29.95</v>
      </c>
      <c r="G13874" s="8">
        <f t="shared" si="432"/>
        <v>1497.5</v>
      </c>
      <c r="H13874" s="8">
        <f>VLOOKUP(C13874,Products!$A$2:$F$20,6,TRUE)</f>
        <v>15</v>
      </c>
      <c r="I13874" s="8">
        <f t="shared" si="433"/>
        <v>750</v>
      </c>
      <c r="J13874" s="42">
        <f>VLOOKUP(B13874,Invoices!A:I,9,TRUE)</f>
        <v>2022</v>
      </c>
    </row>
    <row r="13875" spans="1:10" x14ac:dyDescent="0.15">
      <c r="A13875" t="s">
        <v>17235</v>
      </c>
      <c r="B13875" t="s">
        <v>2846</v>
      </c>
      <c r="C13875" t="s">
        <v>98</v>
      </c>
      <c r="D13875" t="s">
        <v>79</v>
      </c>
      <c r="E13875">
        <v>50</v>
      </c>
      <c r="F13875" s="8">
        <f>VLOOKUP(C13875,Products!$A$2:$E$20,5,TRUE)</f>
        <v>14.95</v>
      </c>
      <c r="G13875" s="8">
        <f t="shared" si="432"/>
        <v>747.5</v>
      </c>
      <c r="H13875" s="8">
        <f>VLOOKUP(C13875,Products!$A$2:$F$20,6,TRUE)</f>
        <v>3.0499999999999989</v>
      </c>
      <c r="I13875" s="8">
        <f t="shared" si="433"/>
        <v>152.49999999999994</v>
      </c>
      <c r="J13875" s="42">
        <f>VLOOKUP(B13875,Invoices!A:I,9,TRUE)</f>
        <v>2022</v>
      </c>
    </row>
    <row r="13876" spans="1:10" x14ac:dyDescent="0.15">
      <c r="A13876" t="s">
        <v>17236</v>
      </c>
      <c r="B13876" t="s">
        <v>2846</v>
      </c>
      <c r="C13876" t="s">
        <v>88</v>
      </c>
      <c r="D13876" t="s">
        <v>85</v>
      </c>
      <c r="E13876">
        <v>1</v>
      </c>
      <c r="F13876" s="8">
        <f>VLOOKUP(C13876,Products!$A$2:$E$20,5,TRUE)</f>
        <v>8.9499999999999993</v>
      </c>
      <c r="G13876" s="8">
        <f t="shared" si="432"/>
        <v>8.9499999999999993</v>
      </c>
      <c r="H13876" s="8">
        <f>VLOOKUP(C13876,Products!$A$2:$F$20,6,TRUE)</f>
        <v>5.6999999999999993</v>
      </c>
      <c r="I13876" s="8">
        <f t="shared" si="433"/>
        <v>5.6999999999999993</v>
      </c>
      <c r="J13876" s="42">
        <f>VLOOKUP(B13876,Invoices!A:I,9,TRUE)</f>
        <v>2022</v>
      </c>
    </row>
    <row r="13877" spans="1:10" x14ac:dyDescent="0.15">
      <c r="A13877" t="s">
        <v>17237</v>
      </c>
      <c r="B13877" t="s">
        <v>2846</v>
      </c>
      <c r="C13877" t="s">
        <v>90</v>
      </c>
      <c r="D13877" t="s">
        <v>72</v>
      </c>
      <c r="E13877">
        <v>1</v>
      </c>
      <c r="F13877" s="8">
        <f>VLOOKUP(C13877,Products!$A$2:$E$20,5,TRUE)</f>
        <v>8.9499999999999993</v>
      </c>
      <c r="G13877" s="8">
        <f t="shared" si="432"/>
        <v>8.9499999999999993</v>
      </c>
      <c r="H13877" s="8">
        <f>VLOOKUP(C13877,Products!$A$2:$F$20,6,TRUE)</f>
        <v>5.6999999999999993</v>
      </c>
      <c r="I13877" s="8">
        <f t="shared" si="433"/>
        <v>5.6999999999999993</v>
      </c>
      <c r="J13877" s="42">
        <f>VLOOKUP(B13877,Invoices!A:I,9,TRUE)</f>
        <v>2022</v>
      </c>
    </row>
    <row r="13878" spans="1:10" x14ac:dyDescent="0.15">
      <c r="A13878" t="s">
        <v>17238</v>
      </c>
      <c r="B13878" t="s">
        <v>2846</v>
      </c>
      <c r="C13878" t="s">
        <v>89</v>
      </c>
      <c r="D13878" t="s">
        <v>80</v>
      </c>
      <c r="E13878">
        <v>7</v>
      </c>
      <c r="F13878" s="8">
        <f>VLOOKUP(C13878,Products!$A$2:$E$20,5,TRUE)</f>
        <v>15.95</v>
      </c>
      <c r="G13878" s="8">
        <f t="shared" si="432"/>
        <v>111.64999999999999</v>
      </c>
      <c r="H13878" s="8">
        <f>VLOOKUP(C13878,Products!$A$2:$F$20,6,TRUE)</f>
        <v>6</v>
      </c>
      <c r="I13878" s="8">
        <f t="shared" si="433"/>
        <v>42</v>
      </c>
      <c r="J13878" s="42">
        <f>VLOOKUP(B13878,Invoices!A:I,9,TRUE)</f>
        <v>2022</v>
      </c>
    </row>
    <row r="13879" spans="1:10" x14ac:dyDescent="0.15">
      <c r="A13879" t="s">
        <v>17239</v>
      </c>
      <c r="B13879" t="s">
        <v>2846</v>
      </c>
      <c r="C13879" t="s">
        <v>93</v>
      </c>
      <c r="D13879" t="s">
        <v>76</v>
      </c>
      <c r="E13879">
        <v>3</v>
      </c>
      <c r="F13879" s="8">
        <f>VLOOKUP(C13879,Products!$A$2:$E$20,5,TRUE)</f>
        <v>9.9499999999999993</v>
      </c>
      <c r="G13879" s="8">
        <f t="shared" si="432"/>
        <v>29.849999999999998</v>
      </c>
      <c r="H13879" s="8">
        <f>VLOOKUP(C13879,Products!$A$2:$F$20,6,TRUE)</f>
        <v>1.9499999999999993</v>
      </c>
      <c r="I13879" s="8">
        <f t="shared" si="433"/>
        <v>5.8499999999999979</v>
      </c>
      <c r="J13879" s="42">
        <f>VLOOKUP(B13879,Invoices!A:I,9,TRUE)</f>
        <v>2022</v>
      </c>
    </row>
    <row r="13880" spans="1:10" x14ac:dyDescent="0.15">
      <c r="A13880" t="s">
        <v>17240</v>
      </c>
      <c r="B13880" t="s">
        <v>2846</v>
      </c>
      <c r="C13880" t="s">
        <v>91</v>
      </c>
      <c r="D13880" t="s">
        <v>70</v>
      </c>
      <c r="E13880">
        <v>2</v>
      </c>
      <c r="F13880" s="8">
        <f>VLOOKUP(C13880,Products!$A$2:$E$20,5,TRUE)</f>
        <v>49.95</v>
      </c>
      <c r="G13880" s="8">
        <f t="shared" si="432"/>
        <v>99.9</v>
      </c>
      <c r="H13880" s="8">
        <f>VLOOKUP(C13880,Products!$A$2:$F$20,6,TRUE)</f>
        <v>21.200000000000003</v>
      </c>
      <c r="I13880" s="8">
        <f t="shared" si="433"/>
        <v>42.400000000000006</v>
      </c>
      <c r="J13880" s="42">
        <f>VLOOKUP(B13880,Invoices!A:I,9,TRUE)</f>
        <v>2022</v>
      </c>
    </row>
    <row r="13881" spans="1:10" x14ac:dyDescent="0.15">
      <c r="A13881" t="s">
        <v>17241</v>
      </c>
      <c r="B13881" t="s">
        <v>2846</v>
      </c>
      <c r="C13881" t="s">
        <v>92</v>
      </c>
      <c r="D13881" t="s">
        <v>82</v>
      </c>
      <c r="E13881">
        <v>1</v>
      </c>
      <c r="F13881" s="8">
        <f>VLOOKUP(C13881,Products!$A$2:$E$20,5,TRUE)</f>
        <v>19.95</v>
      </c>
      <c r="G13881" s="8">
        <f t="shared" si="432"/>
        <v>19.95</v>
      </c>
      <c r="H13881" s="8">
        <f>VLOOKUP(C13881,Products!$A$2:$F$20,6,TRUE)</f>
        <v>7.4499999999999993</v>
      </c>
      <c r="I13881" s="8">
        <f t="shared" si="433"/>
        <v>7.4499999999999993</v>
      </c>
      <c r="J13881" s="42">
        <f>VLOOKUP(B13881,Invoices!A:I,9,TRUE)</f>
        <v>2022</v>
      </c>
    </row>
    <row r="13882" spans="1:10" x14ac:dyDescent="0.15">
      <c r="A13882" t="s">
        <v>17242</v>
      </c>
      <c r="B13882" t="s">
        <v>2847</v>
      </c>
      <c r="C13882" t="s">
        <v>96</v>
      </c>
      <c r="D13882" t="s">
        <v>75</v>
      </c>
      <c r="E13882">
        <v>8</v>
      </c>
      <c r="F13882" s="8">
        <f>VLOOKUP(C13882,Products!$A$2:$E$20,5,TRUE)</f>
        <v>79.95</v>
      </c>
      <c r="G13882" s="8">
        <f t="shared" si="432"/>
        <v>639.6</v>
      </c>
      <c r="H13882" s="8">
        <f>VLOOKUP(C13882,Products!$A$2:$F$20,6,TRUE)</f>
        <v>27.950000000000003</v>
      </c>
      <c r="I13882" s="8">
        <f t="shared" si="433"/>
        <v>223.60000000000002</v>
      </c>
      <c r="J13882" s="42">
        <f>VLOOKUP(B13882,Invoices!A:I,9,TRUE)</f>
        <v>2022</v>
      </c>
    </row>
    <row r="13883" spans="1:10" x14ac:dyDescent="0.15">
      <c r="A13883" t="s">
        <v>17243</v>
      </c>
      <c r="B13883" t="s">
        <v>2848</v>
      </c>
      <c r="C13883" t="s">
        <v>96</v>
      </c>
      <c r="D13883" t="s">
        <v>75</v>
      </c>
      <c r="E13883">
        <v>1</v>
      </c>
      <c r="F13883" s="8">
        <f>VLOOKUP(C13883,Products!$A$2:$E$20,5,TRUE)</f>
        <v>79.95</v>
      </c>
      <c r="G13883" s="8">
        <f t="shared" si="432"/>
        <v>79.95</v>
      </c>
      <c r="H13883" s="8">
        <f>VLOOKUP(C13883,Products!$A$2:$F$20,6,TRUE)</f>
        <v>27.950000000000003</v>
      </c>
      <c r="I13883" s="8">
        <f t="shared" si="433"/>
        <v>27.950000000000003</v>
      </c>
      <c r="J13883" s="42">
        <f>VLOOKUP(B13883,Invoices!A:I,9,TRUE)</f>
        <v>2022</v>
      </c>
    </row>
    <row r="13884" spans="1:10" x14ac:dyDescent="0.15">
      <c r="A13884" t="s">
        <v>17244</v>
      </c>
      <c r="B13884" t="s">
        <v>2848</v>
      </c>
      <c r="C13884" t="s">
        <v>101</v>
      </c>
      <c r="D13884" t="s">
        <v>69</v>
      </c>
      <c r="E13884">
        <v>4</v>
      </c>
      <c r="F13884" s="8">
        <f>VLOOKUP(C13884,Products!$A$2:$E$20,5,TRUE)</f>
        <v>129.94999999999999</v>
      </c>
      <c r="G13884" s="8">
        <f t="shared" si="432"/>
        <v>519.79999999999995</v>
      </c>
      <c r="H13884" s="8">
        <f>VLOOKUP(C13884,Products!$A$2:$F$20,6,TRUE)</f>
        <v>40.449999999999989</v>
      </c>
      <c r="I13884" s="8">
        <f t="shared" si="433"/>
        <v>161.79999999999995</v>
      </c>
      <c r="J13884" s="42">
        <f>VLOOKUP(B13884,Invoices!A:I,9,TRUE)</f>
        <v>2022</v>
      </c>
    </row>
    <row r="13885" spans="1:10" x14ac:dyDescent="0.15">
      <c r="A13885" t="s">
        <v>17245</v>
      </c>
      <c r="B13885" t="s">
        <v>2848</v>
      </c>
      <c r="C13885" t="s">
        <v>99</v>
      </c>
      <c r="D13885" t="s">
        <v>84</v>
      </c>
      <c r="E13885">
        <v>6</v>
      </c>
      <c r="F13885" s="8">
        <f>VLOOKUP(C13885,Products!$A$2:$E$20,5,TRUE)</f>
        <v>3.5</v>
      </c>
      <c r="G13885" s="8">
        <f t="shared" si="432"/>
        <v>21</v>
      </c>
      <c r="H13885" s="8">
        <f>VLOOKUP(C13885,Products!$A$2:$F$20,6,TRUE)</f>
        <v>0.54999999999999982</v>
      </c>
      <c r="I13885" s="8">
        <f t="shared" si="433"/>
        <v>3.2999999999999989</v>
      </c>
      <c r="J13885" s="42">
        <f>VLOOKUP(B13885,Invoices!A:I,9,TRUE)</f>
        <v>2022</v>
      </c>
    </row>
    <row r="13886" spans="1:10" x14ac:dyDescent="0.15">
      <c r="A13886" t="s">
        <v>17246</v>
      </c>
      <c r="B13886" t="s">
        <v>2848</v>
      </c>
      <c r="C13886" t="s">
        <v>89</v>
      </c>
      <c r="D13886" t="s">
        <v>80</v>
      </c>
      <c r="E13886">
        <v>1</v>
      </c>
      <c r="F13886" s="8">
        <f>VLOOKUP(C13886,Products!$A$2:$E$20,5,TRUE)</f>
        <v>15.95</v>
      </c>
      <c r="G13886" s="8">
        <f t="shared" si="432"/>
        <v>15.95</v>
      </c>
      <c r="H13886" s="8">
        <f>VLOOKUP(C13886,Products!$A$2:$F$20,6,TRUE)</f>
        <v>6</v>
      </c>
      <c r="I13886" s="8">
        <f t="shared" si="433"/>
        <v>6</v>
      </c>
      <c r="J13886" s="42">
        <f>VLOOKUP(B13886,Invoices!A:I,9,TRUE)</f>
        <v>2022</v>
      </c>
    </row>
    <row r="13887" spans="1:10" x14ac:dyDescent="0.15">
      <c r="A13887" t="s">
        <v>17247</v>
      </c>
      <c r="B13887" t="s">
        <v>2848</v>
      </c>
      <c r="C13887" t="s">
        <v>92</v>
      </c>
      <c r="D13887" t="s">
        <v>82</v>
      </c>
      <c r="E13887">
        <v>1</v>
      </c>
      <c r="F13887" s="8">
        <f>VLOOKUP(C13887,Products!$A$2:$E$20,5,TRUE)</f>
        <v>19.95</v>
      </c>
      <c r="G13887" s="8">
        <f t="shared" si="432"/>
        <v>19.95</v>
      </c>
      <c r="H13887" s="8">
        <f>VLOOKUP(C13887,Products!$A$2:$F$20,6,TRUE)</f>
        <v>7.4499999999999993</v>
      </c>
      <c r="I13887" s="8">
        <f t="shared" si="433"/>
        <v>7.4499999999999993</v>
      </c>
      <c r="J13887" s="42">
        <f>VLOOKUP(B13887,Invoices!A:I,9,TRUE)</f>
        <v>2022</v>
      </c>
    </row>
    <row r="13888" spans="1:10" x14ac:dyDescent="0.15">
      <c r="A13888" t="s">
        <v>17248</v>
      </c>
      <c r="B13888" t="s">
        <v>2848</v>
      </c>
      <c r="C13888" t="s">
        <v>90</v>
      </c>
      <c r="D13888" t="s">
        <v>72</v>
      </c>
      <c r="E13888">
        <v>10</v>
      </c>
      <c r="F13888" s="8">
        <f>VLOOKUP(C13888,Products!$A$2:$E$20,5,TRUE)</f>
        <v>8.9499999999999993</v>
      </c>
      <c r="G13888" s="8">
        <f t="shared" si="432"/>
        <v>89.5</v>
      </c>
      <c r="H13888" s="8">
        <f>VLOOKUP(C13888,Products!$A$2:$F$20,6,TRUE)</f>
        <v>5.6999999999999993</v>
      </c>
      <c r="I13888" s="8">
        <f t="shared" si="433"/>
        <v>56.999999999999993</v>
      </c>
      <c r="J13888" s="42">
        <f>VLOOKUP(B13888,Invoices!A:I,9,TRUE)</f>
        <v>2022</v>
      </c>
    </row>
    <row r="13889" spans="1:10" x14ac:dyDescent="0.15">
      <c r="A13889" t="s">
        <v>17249</v>
      </c>
      <c r="B13889" t="s">
        <v>2849</v>
      </c>
      <c r="C13889" t="s">
        <v>103</v>
      </c>
      <c r="D13889" t="s">
        <v>77</v>
      </c>
      <c r="E13889">
        <v>3</v>
      </c>
      <c r="F13889" s="8">
        <f>VLOOKUP(C13889,Products!$A$2:$E$20,5,TRUE)</f>
        <v>8.9499999999999993</v>
      </c>
      <c r="G13889" s="8">
        <f t="shared" si="432"/>
        <v>26.849999999999998</v>
      </c>
      <c r="H13889" s="8">
        <f>VLOOKUP(C13889,Products!$A$2:$F$20,6,TRUE)</f>
        <v>3.1999999999999993</v>
      </c>
      <c r="I13889" s="8">
        <f t="shared" si="433"/>
        <v>9.5999999999999979</v>
      </c>
      <c r="J13889" s="42">
        <f>VLOOKUP(B13889,Invoices!A:I,9,TRUE)</f>
        <v>2022</v>
      </c>
    </row>
    <row r="13890" spans="1:10" x14ac:dyDescent="0.15">
      <c r="A13890" t="s">
        <v>17250</v>
      </c>
      <c r="B13890" t="s">
        <v>2849</v>
      </c>
      <c r="C13890" t="s">
        <v>104</v>
      </c>
      <c r="D13890" t="s">
        <v>71</v>
      </c>
      <c r="E13890">
        <v>1</v>
      </c>
      <c r="F13890" s="8">
        <f>VLOOKUP(C13890,Products!$A$2:$E$20,5,TRUE)</f>
        <v>2.95</v>
      </c>
      <c r="G13890" s="8">
        <f t="shared" si="432"/>
        <v>2.95</v>
      </c>
      <c r="H13890" s="8">
        <f>VLOOKUP(C13890,Products!$A$2:$F$20,6,TRUE)</f>
        <v>1.1500000000000001</v>
      </c>
      <c r="I13890" s="8">
        <f t="shared" si="433"/>
        <v>1.1500000000000001</v>
      </c>
      <c r="J13890" s="42">
        <f>VLOOKUP(B13890,Invoices!A:I,9,TRUE)</f>
        <v>2022</v>
      </c>
    </row>
    <row r="13891" spans="1:10" x14ac:dyDescent="0.15">
      <c r="A13891" t="s">
        <v>17251</v>
      </c>
      <c r="B13891" t="s">
        <v>2849</v>
      </c>
      <c r="C13891" t="s">
        <v>89</v>
      </c>
      <c r="D13891" t="s">
        <v>80</v>
      </c>
      <c r="E13891">
        <v>1</v>
      </c>
      <c r="F13891" s="8">
        <f>VLOOKUP(C13891,Products!$A$2:$E$20,5,TRUE)</f>
        <v>15.95</v>
      </c>
      <c r="G13891" s="8">
        <f t="shared" ref="G13891:G13954" si="434">F13891*E13891</f>
        <v>15.95</v>
      </c>
      <c r="H13891" s="8">
        <f>VLOOKUP(C13891,Products!$A$2:$F$20,6,TRUE)</f>
        <v>6</v>
      </c>
      <c r="I13891" s="8">
        <f t="shared" ref="I13891:I13954" si="435">H13891*E13891</f>
        <v>6</v>
      </c>
      <c r="J13891" s="42">
        <f>VLOOKUP(B13891,Invoices!A:I,9,TRUE)</f>
        <v>2022</v>
      </c>
    </row>
    <row r="13892" spans="1:10" x14ac:dyDescent="0.15">
      <c r="A13892" t="s">
        <v>17252</v>
      </c>
      <c r="B13892" t="s">
        <v>2849</v>
      </c>
      <c r="C13892" t="s">
        <v>91</v>
      </c>
      <c r="D13892" t="s">
        <v>70</v>
      </c>
      <c r="E13892">
        <v>10</v>
      </c>
      <c r="F13892" s="8">
        <f>VLOOKUP(C13892,Products!$A$2:$E$20,5,TRUE)</f>
        <v>49.95</v>
      </c>
      <c r="G13892" s="8">
        <f t="shared" si="434"/>
        <v>499.5</v>
      </c>
      <c r="H13892" s="8">
        <f>VLOOKUP(C13892,Products!$A$2:$F$20,6,TRUE)</f>
        <v>21.200000000000003</v>
      </c>
      <c r="I13892" s="8">
        <f t="shared" si="435"/>
        <v>212.00000000000003</v>
      </c>
      <c r="J13892" s="42">
        <f>VLOOKUP(B13892,Invoices!A:I,9,TRUE)</f>
        <v>2022</v>
      </c>
    </row>
    <row r="13893" spans="1:10" x14ac:dyDescent="0.15">
      <c r="A13893" t="s">
        <v>17253</v>
      </c>
      <c r="B13893" t="s">
        <v>2849</v>
      </c>
      <c r="C13893" t="s">
        <v>96</v>
      </c>
      <c r="D13893" t="s">
        <v>75</v>
      </c>
      <c r="E13893">
        <v>1</v>
      </c>
      <c r="F13893" s="8">
        <f>VLOOKUP(C13893,Products!$A$2:$E$20,5,TRUE)</f>
        <v>79.95</v>
      </c>
      <c r="G13893" s="8">
        <f t="shared" si="434"/>
        <v>79.95</v>
      </c>
      <c r="H13893" s="8">
        <f>VLOOKUP(C13893,Products!$A$2:$F$20,6,TRUE)</f>
        <v>27.950000000000003</v>
      </c>
      <c r="I13893" s="8">
        <f t="shared" si="435"/>
        <v>27.950000000000003</v>
      </c>
      <c r="J13893" s="42">
        <f>VLOOKUP(B13893,Invoices!A:I,9,TRUE)</f>
        <v>2022</v>
      </c>
    </row>
    <row r="13894" spans="1:10" x14ac:dyDescent="0.15">
      <c r="A13894" t="s">
        <v>17254</v>
      </c>
      <c r="B13894" t="s">
        <v>2849</v>
      </c>
      <c r="C13894" t="s">
        <v>92</v>
      </c>
      <c r="D13894" t="s">
        <v>82</v>
      </c>
      <c r="E13894">
        <v>1</v>
      </c>
      <c r="F13894" s="8">
        <f>VLOOKUP(C13894,Products!$A$2:$E$20,5,TRUE)</f>
        <v>19.95</v>
      </c>
      <c r="G13894" s="8">
        <f t="shared" si="434"/>
        <v>19.95</v>
      </c>
      <c r="H13894" s="8">
        <f>VLOOKUP(C13894,Products!$A$2:$F$20,6,TRUE)</f>
        <v>7.4499999999999993</v>
      </c>
      <c r="I13894" s="8">
        <f t="shared" si="435"/>
        <v>7.4499999999999993</v>
      </c>
      <c r="J13894" s="42">
        <f>VLOOKUP(B13894,Invoices!A:I,9,TRUE)</f>
        <v>2022</v>
      </c>
    </row>
    <row r="13895" spans="1:10" x14ac:dyDescent="0.15">
      <c r="A13895" t="s">
        <v>17255</v>
      </c>
      <c r="B13895" t="s">
        <v>2849</v>
      </c>
      <c r="C13895" t="s">
        <v>93</v>
      </c>
      <c r="D13895" t="s">
        <v>76</v>
      </c>
      <c r="E13895">
        <v>2</v>
      </c>
      <c r="F13895" s="8">
        <f>VLOOKUP(C13895,Products!$A$2:$E$20,5,TRUE)</f>
        <v>9.9499999999999993</v>
      </c>
      <c r="G13895" s="8">
        <f t="shared" si="434"/>
        <v>19.899999999999999</v>
      </c>
      <c r="H13895" s="8">
        <f>VLOOKUP(C13895,Products!$A$2:$F$20,6,TRUE)</f>
        <v>1.9499999999999993</v>
      </c>
      <c r="I13895" s="8">
        <f t="shared" si="435"/>
        <v>3.8999999999999986</v>
      </c>
      <c r="J13895" s="42">
        <f>VLOOKUP(B13895,Invoices!A:I,9,TRUE)</f>
        <v>2022</v>
      </c>
    </row>
    <row r="13896" spans="1:10" x14ac:dyDescent="0.15">
      <c r="A13896" t="s">
        <v>17256</v>
      </c>
      <c r="B13896" t="s">
        <v>2849</v>
      </c>
      <c r="C13896" t="s">
        <v>100</v>
      </c>
      <c r="D13896" t="s">
        <v>78</v>
      </c>
      <c r="E13896">
        <v>24</v>
      </c>
      <c r="F13896" s="8">
        <f>VLOOKUP(C13896,Products!$A$2:$E$20,5,TRUE)</f>
        <v>49.95</v>
      </c>
      <c r="G13896" s="8">
        <f t="shared" si="434"/>
        <v>1198.8000000000002</v>
      </c>
      <c r="H13896" s="8">
        <f>VLOOKUP(C13896,Products!$A$2:$F$20,6,TRUE)</f>
        <v>19.950000000000003</v>
      </c>
      <c r="I13896" s="8">
        <f t="shared" si="435"/>
        <v>478.80000000000007</v>
      </c>
      <c r="J13896" s="42">
        <f>VLOOKUP(B13896,Invoices!A:I,9,TRUE)</f>
        <v>2022</v>
      </c>
    </row>
    <row r="13897" spans="1:10" x14ac:dyDescent="0.15">
      <c r="A13897" t="s">
        <v>17257</v>
      </c>
      <c r="B13897" t="s">
        <v>2849</v>
      </c>
      <c r="C13897" t="s">
        <v>94</v>
      </c>
      <c r="D13897" t="s">
        <v>86</v>
      </c>
      <c r="E13897">
        <v>1</v>
      </c>
      <c r="F13897" s="8">
        <f>VLOOKUP(C13897,Products!$A$2:$E$20,5,TRUE)</f>
        <v>3.5</v>
      </c>
      <c r="G13897" s="8">
        <f t="shared" si="434"/>
        <v>3.5</v>
      </c>
      <c r="H13897" s="8">
        <f>VLOOKUP(C13897,Products!$A$2:$F$20,6,TRUE)</f>
        <v>0.54999999999999982</v>
      </c>
      <c r="I13897" s="8">
        <f t="shared" si="435"/>
        <v>0.54999999999999982</v>
      </c>
      <c r="J13897" s="42">
        <f>VLOOKUP(B13897,Invoices!A:I,9,TRUE)</f>
        <v>2022</v>
      </c>
    </row>
    <row r="13898" spans="1:10" x14ac:dyDescent="0.15">
      <c r="A13898" t="s">
        <v>17258</v>
      </c>
      <c r="B13898" t="s">
        <v>2849</v>
      </c>
      <c r="C13898" t="s">
        <v>98</v>
      </c>
      <c r="D13898" t="s">
        <v>79</v>
      </c>
      <c r="E13898">
        <v>1</v>
      </c>
      <c r="F13898" s="8">
        <f>VLOOKUP(C13898,Products!$A$2:$E$20,5,TRUE)</f>
        <v>14.95</v>
      </c>
      <c r="G13898" s="8">
        <f t="shared" si="434"/>
        <v>14.95</v>
      </c>
      <c r="H13898" s="8">
        <f>VLOOKUP(C13898,Products!$A$2:$F$20,6,TRUE)</f>
        <v>3.0499999999999989</v>
      </c>
      <c r="I13898" s="8">
        <f t="shared" si="435"/>
        <v>3.0499999999999989</v>
      </c>
      <c r="J13898" s="42">
        <f>VLOOKUP(B13898,Invoices!A:I,9,TRUE)</f>
        <v>2022</v>
      </c>
    </row>
    <row r="13899" spans="1:10" x14ac:dyDescent="0.15">
      <c r="A13899" t="s">
        <v>17259</v>
      </c>
      <c r="B13899" t="s">
        <v>2849</v>
      </c>
      <c r="C13899" t="s">
        <v>87</v>
      </c>
      <c r="D13899" t="s">
        <v>68</v>
      </c>
      <c r="E13899">
        <v>4</v>
      </c>
      <c r="F13899" s="8">
        <f>VLOOKUP(C13899,Products!$A$2:$E$20,5,TRUE)</f>
        <v>19.95</v>
      </c>
      <c r="G13899" s="8">
        <f t="shared" si="434"/>
        <v>79.8</v>
      </c>
      <c r="H13899" s="8">
        <f>VLOOKUP(C13899,Products!$A$2:$F$20,6,TRUE)</f>
        <v>7.4499999999999993</v>
      </c>
      <c r="I13899" s="8">
        <f t="shared" si="435"/>
        <v>29.799999999999997</v>
      </c>
      <c r="J13899" s="42">
        <f>VLOOKUP(B13899,Invoices!A:I,9,TRUE)</f>
        <v>2022</v>
      </c>
    </row>
    <row r="13900" spans="1:10" x14ac:dyDescent="0.15">
      <c r="A13900" t="s">
        <v>17260</v>
      </c>
      <c r="B13900" t="s">
        <v>2849</v>
      </c>
      <c r="C13900" t="s">
        <v>102</v>
      </c>
      <c r="D13900" t="s">
        <v>83</v>
      </c>
      <c r="E13900">
        <v>1</v>
      </c>
      <c r="F13900" s="8">
        <f>VLOOKUP(C13900,Products!$A$2:$E$20,5,TRUE)</f>
        <v>29.95</v>
      </c>
      <c r="G13900" s="8">
        <f t="shared" si="434"/>
        <v>29.95</v>
      </c>
      <c r="H13900" s="8">
        <f>VLOOKUP(C13900,Products!$A$2:$F$20,6,TRUE)</f>
        <v>15</v>
      </c>
      <c r="I13900" s="8">
        <f t="shared" si="435"/>
        <v>15</v>
      </c>
      <c r="J13900" s="42">
        <f>VLOOKUP(B13900,Invoices!A:I,9,TRUE)</f>
        <v>2022</v>
      </c>
    </row>
    <row r="13901" spans="1:10" x14ac:dyDescent="0.15">
      <c r="A13901" t="s">
        <v>17261</v>
      </c>
      <c r="B13901" t="s">
        <v>2849</v>
      </c>
      <c r="C13901" t="s">
        <v>105</v>
      </c>
      <c r="D13901" t="s">
        <v>81</v>
      </c>
      <c r="E13901">
        <v>15</v>
      </c>
      <c r="F13901" s="8">
        <f>VLOOKUP(C13901,Products!$A$2:$E$20,5,TRUE)</f>
        <v>8.9499999999999993</v>
      </c>
      <c r="G13901" s="8">
        <f t="shared" si="434"/>
        <v>134.25</v>
      </c>
      <c r="H13901" s="8">
        <f>VLOOKUP(C13901,Products!$A$2:$F$20,6,TRUE)</f>
        <v>3.1999999999999993</v>
      </c>
      <c r="I13901" s="8">
        <f t="shared" si="435"/>
        <v>47.999999999999986</v>
      </c>
      <c r="J13901" s="42">
        <f>VLOOKUP(B13901,Invoices!A:I,9,TRUE)</f>
        <v>2022</v>
      </c>
    </row>
    <row r="13902" spans="1:10" x14ac:dyDescent="0.15">
      <c r="A13902" t="s">
        <v>17262</v>
      </c>
      <c r="B13902" t="s">
        <v>2849</v>
      </c>
      <c r="C13902" t="s">
        <v>95</v>
      </c>
      <c r="D13902" t="s">
        <v>73</v>
      </c>
      <c r="E13902">
        <v>1</v>
      </c>
      <c r="F13902" s="8">
        <f>VLOOKUP(C13902,Products!$A$2:$E$20,5,TRUE)</f>
        <v>12.95</v>
      </c>
      <c r="G13902" s="8">
        <f t="shared" si="434"/>
        <v>12.95</v>
      </c>
      <c r="H13902" s="8">
        <f>VLOOKUP(C13902,Products!$A$2:$F$20,6,TRUE)</f>
        <v>4.1999999999999993</v>
      </c>
      <c r="I13902" s="8">
        <f t="shared" si="435"/>
        <v>4.1999999999999993</v>
      </c>
      <c r="J13902" s="42">
        <f>VLOOKUP(B13902,Invoices!A:I,9,TRUE)</f>
        <v>2022</v>
      </c>
    </row>
    <row r="13903" spans="1:10" x14ac:dyDescent="0.15">
      <c r="A13903" t="s">
        <v>17263</v>
      </c>
      <c r="B13903" t="s">
        <v>2849</v>
      </c>
      <c r="C13903" t="s">
        <v>97</v>
      </c>
      <c r="D13903" t="s">
        <v>74</v>
      </c>
      <c r="E13903">
        <v>1</v>
      </c>
      <c r="F13903" s="8">
        <f>VLOOKUP(C13903,Products!$A$2:$E$20,5,TRUE)</f>
        <v>1.5</v>
      </c>
      <c r="G13903" s="8">
        <f t="shared" si="434"/>
        <v>1.5</v>
      </c>
      <c r="H13903" s="8">
        <f>VLOOKUP(C13903,Products!$A$2:$F$20,6,TRUE)</f>
        <v>0.5</v>
      </c>
      <c r="I13903" s="8">
        <f t="shared" si="435"/>
        <v>0.5</v>
      </c>
      <c r="J13903" s="42">
        <f>VLOOKUP(B13903,Invoices!A:I,9,TRUE)</f>
        <v>2022</v>
      </c>
    </row>
    <row r="13904" spans="1:10" x14ac:dyDescent="0.15">
      <c r="A13904" t="s">
        <v>17264</v>
      </c>
      <c r="B13904" t="s">
        <v>2850</v>
      </c>
      <c r="C13904" t="s">
        <v>95</v>
      </c>
      <c r="D13904" t="s">
        <v>73</v>
      </c>
      <c r="E13904">
        <v>20</v>
      </c>
      <c r="F13904" s="8">
        <f>VLOOKUP(C13904,Products!$A$2:$E$20,5,TRUE)</f>
        <v>12.95</v>
      </c>
      <c r="G13904" s="8">
        <f t="shared" si="434"/>
        <v>259</v>
      </c>
      <c r="H13904" s="8">
        <f>VLOOKUP(C13904,Products!$A$2:$F$20,6,TRUE)</f>
        <v>4.1999999999999993</v>
      </c>
      <c r="I13904" s="8">
        <f t="shared" si="435"/>
        <v>83.999999999999986</v>
      </c>
      <c r="J13904" s="42">
        <f>VLOOKUP(B13904,Invoices!A:I,9,TRUE)</f>
        <v>2022</v>
      </c>
    </row>
    <row r="13905" spans="1:10" x14ac:dyDescent="0.15">
      <c r="A13905" t="s">
        <v>17265</v>
      </c>
      <c r="B13905" t="s">
        <v>2850</v>
      </c>
      <c r="C13905" t="s">
        <v>105</v>
      </c>
      <c r="D13905" t="s">
        <v>81</v>
      </c>
      <c r="E13905">
        <v>2</v>
      </c>
      <c r="F13905" s="8">
        <f>VLOOKUP(C13905,Products!$A$2:$E$20,5,TRUE)</f>
        <v>8.9499999999999993</v>
      </c>
      <c r="G13905" s="8">
        <f t="shared" si="434"/>
        <v>17.899999999999999</v>
      </c>
      <c r="H13905" s="8">
        <f>VLOOKUP(C13905,Products!$A$2:$F$20,6,TRUE)</f>
        <v>3.1999999999999993</v>
      </c>
      <c r="I13905" s="8">
        <f t="shared" si="435"/>
        <v>6.3999999999999986</v>
      </c>
      <c r="J13905" s="42">
        <f>VLOOKUP(B13905,Invoices!A:I,9,TRUE)</f>
        <v>2022</v>
      </c>
    </row>
    <row r="13906" spans="1:10" x14ac:dyDescent="0.15">
      <c r="A13906" t="s">
        <v>17266</v>
      </c>
      <c r="B13906" t="s">
        <v>2851</v>
      </c>
      <c r="C13906" t="s">
        <v>88</v>
      </c>
      <c r="D13906" t="s">
        <v>85</v>
      </c>
      <c r="E13906">
        <v>6</v>
      </c>
      <c r="F13906" s="8">
        <f>VLOOKUP(C13906,Products!$A$2:$E$20,5,TRUE)</f>
        <v>8.9499999999999993</v>
      </c>
      <c r="G13906" s="8">
        <f t="shared" si="434"/>
        <v>53.699999999999996</v>
      </c>
      <c r="H13906" s="8">
        <f>VLOOKUP(C13906,Products!$A$2:$F$20,6,TRUE)</f>
        <v>5.6999999999999993</v>
      </c>
      <c r="I13906" s="8">
        <f t="shared" si="435"/>
        <v>34.199999999999996</v>
      </c>
      <c r="J13906" s="42">
        <f>VLOOKUP(B13906,Invoices!A:I,9,TRUE)</f>
        <v>2022</v>
      </c>
    </row>
    <row r="13907" spans="1:10" x14ac:dyDescent="0.15">
      <c r="A13907" t="s">
        <v>17267</v>
      </c>
      <c r="B13907" t="s">
        <v>2851</v>
      </c>
      <c r="C13907" t="s">
        <v>94</v>
      </c>
      <c r="D13907" t="s">
        <v>86</v>
      </c>
      <c r="E13907">
        <v>5</v>
      </c>
      <c r="F13907" s="8">
        <f>VLOOKUP(C13907,Products!$A$2:$E$20,5,TRUE)</f>
        <v>3.5</v>
      </c>
      <c r="G13907" s="8">
        <f t="shared" si="434"/>
        <v>17.5</v>
      </c>
      <c r="H13907" s="8">
        <f>VLOOKUP(C13907,Products!$A$2:$F$20,6,TRUE)</f>
        <v>0.54999999999999982</v>
      </c>
      <c r="I13907" s="8">
        <f t="shared" si="435"/>
        <v>2.7499999999999991</v>
      </c>
      <c r="J13907" s="42">
        <f>VLOOKUP(B13907,Invoices!A:I,9,TRUE)</f>
        <v>2022</v>
      </c>
    </row>
    <row r="13908" spans="1:10" x14ac:dyDescent="0.15">
      <c r="A13908" t="s">
        <v>17268</v>
      </c>
      <c r="B13908" t="s">
        <v>2851</v>
      </c>
      <c r="C13908" t="s">
        <v>96</v>
      </c>
      <c r="D13908" t="s">
        <v>75</v>
      </c>
      <c r="E13908">
        <v>20</v>
      </c>
      <c r="F13908" s="8">
        <f>VLOOKUP(C13908,Products!$A$2:$E$20,5,TRUE)</f>
        <v>79.95</v>
      </c>
      <c r="G13908" s="8">
        <f t="shared" si="434"/>
        <v>1599</v>
      </c>
      <c r="H13908" s="8">
        <f>VLOOKUP(C13908,Products!$A$2:$F$20,6,TRUE)</f>
        <v>27.950000000000003</v>
      </c>
      <c r="I13908" s="8">
        <f t="shared" si="435"/>
        <v>559</v>
      </c>
      <c r="J13908" s="42">
        <f>VLOOKUP(B13908,Invoices!A:I,9,TRUE)</f>
        <v>2022</v>
      </c>
    </row>
    <row r="13909" spans="1:10" x14ac:dyDescent="0.15">
      <c r="A13909" t="s">
        <v>17269</v>
      </c>
      <c r="B13909" t="s">
        <v>2851</v>
      </c>
      <c r="C13909" t="s">
        <v>105</v>
      </c>
      <c r="D13909" t="s">
        <v>81</v>
      </c>
      <c r="E13909">
        <v>30</v>
      </c>
      <c r="F13909" s="8">
        <f>VLOOKUP(C13909,Products!$A$2:$E$20,5,TRUE)</f>
        <v>8.9499999999999993</v>
      </c>
      <c r="G13909" s="8">
        <f t="shared" si="434"/>
        <v>268.5</v>
      </c>
      <c r="H13909" s="8">
        <f>VLOOKUP(C13909,Products!$A$2:$F$20,6,TRUE)</f>
        <v>3.1999999999999993</v>
      </c>
      <c r="I13909" s="8">
        <f t="shared" si="435"/>
        <v>95.999999999999972</v>
      </c>
      <c r="J13909" s="42">
        <f>VLOOKUP(B13909,Invoices!A:I,9,TRUE)</f>
        <v>2022</v>
      </c>
    </row>
    <row r="13910" spans="1:10" x14ac:dyDescent="0.15">
      <c r="A13910" t="s">
        <v>17270</v>
      </c>
      <c r="B13910" t="s">
        <v>2851</v>
      </c>
      <c r="C13910" t="s">
        <v>100</v>
      </c>
      <c r="D13910" t="s">
        <v>78</v>
      </c>
      <c r="E13910">
        <v>1</v>
      </c>
      <c r="F13910" s="8">
        <f>VLOOKUP(C13910,Products!$A$2:$E$20,5,TRUE)</f>
        <v>49.95</v>
      </c>
      <c r="G13910" s="8">
        <f t="shared" si="434"/>
        <v>49.95</v>
      </c>
      <c r="H13910" s="8">
        <f>VLOOKUP(C13910,Products!$A$2:$F$20,6,TRUE)</f>
        <v>19.950000000000003</v>
      </c>
      <c r="I13910" s="8">
        <f t="shared" si="435"/>
        <v>19.950000000000003</v>
      </c>
      <c r="J13910" s="42">
        <f>VLOOKUP(B13910,Invoices!A:I,9,TRUE)</f>
        <v>2022</v>
      </c>
    </row>
    <row r="13911" spans="1:10" x14ac:dyDescent="0.15">
      <c r="A13911" t="s">
        <v>17271</v>
      </c>
      <c r="B13911" t="s">
        <v>2852</v>
      </c>
      <c r="C13911" t="s">
        <v>89</v>
      </c>
      <c r="D13911" t="s">
        <v>80</v>
      </c>
      <c r="E13911">
        <v>30</v>
      </c>
      <c r="F13911" s="8">
        <f>VLOOKUP(C13911,Products!$A$2:$E$20,5,TRUE)</f>
        <v>15.95</v>
      </c>
      <c r="G13911" s="8">
        <f t="shared" si="434"/>
        <v>478.5</v>
      </c>
      <c r="H13911" s="8">
        <f>VLOOKUP(C13911,Products!$A$2:$F$20,6,TRUE)</f>
        <v>6</v>
      </c>
      <c r="I13911" s="8">
        <f t="shared" si="435"/>
        <v>180</v>
      </c>
      <c r="J13911" s="42">
        <f>VLOOKUP(B13911,Invoices!A:I,9,TRUE)</f>
        <v>2022</v>
      </c>
    </row>
    <row r="13912" spans="1:10" x14ac:dyDescent="0.15">
      <c r="A13912" t="s">
        <v>17272</v>
      </c>
      <c r="B13912" t="s">
        <v>2852</v>
      </c>
      <c r="C13912" t="s">
        <v>105</v>
      </c>
      <c r="D13912" t="s">
        <v>81</v>
      </c>
      <c r="E13912">
        <v>3</v>
      </c>
      <c r="F13912" s="8">
        <f>VLOOKUP(C13912,Products!$A$2:$E$20,5,TRUE)</f>
        <v>8.9499999999999993</v>
      </c>
      <c r="G13912" s="8">
        <f t="shared" si="434"/>
        <v>26.849999999999998</v>
      </c>
      <c r="H13912" s="8">
        <f>VLOOKUP(C13912,Products!$A$2:$F$20,6,TRUE)</f>
        <v>3.1999999999999993</v>
      </c>
      <c r="I13912" s="8">
        <f t="shared" si="435"/>
        <v>9.5999999999999979</v>
      </c>
      <c r="J13912" s="42">
        <f>VLOOKUP(B13912,Invoices!A:I,9,TRUE)</f>
        <v>2022</v>
      </c>
    </row>
    <row r="13913" spans="1:10" x14ac:dyDescent="0.15">
      <c r="A13913" t="s">
        <v>17273</v>
      </c>
      <c r="B13913" t="s">
        <v>2852</v>
      </c>
      <c r="C13913" t="s">
        <v>104</v>
      </c>
      <c r="D13913" t="s">
        <v>71</v>
      </c>
      <c r="E13913">
        <v>6</v>
      </c>
      <c r="F13913" s="8">
        <f>VLOOKUP(C13913,Products!$A$2:$E$20,5,TRUE)</f>
        <v>2.95</v>
      </c>
      <c r="G13913" s="8">
        <f t="shared" si="434"/>
        <v>17.700000000000003</v>
      </c>
      <c r="H13913" s="8">
        <f>VLOOKUP(C13913,Products!$A$2:$F$20,6,TRUE)</f>
        <v>1.1500000000000001</v>
      </c>
      <c r="I13913" s="8">
        <f t="shared" si="435"/>
        <v>6.9</v>
      </c>
      <c r="J13913" s="42">
        <f>VLOOKUP(B13913,Invoices!A:I,9,TRUE)</f>
        <v>2022</v>
      </c>
    </row>
    <row r="13914" spans="1:10" x14ac:dyDescent="0.15">
      <c r="A13914" t="s">
        <v>17274</v>
      </c>
      <c r="B13914" t="s">
        <v>2852</v>
      </c>
      <c r="C13914" t="s">
        <v>88</v>
      </c>
      <c r="D13914" t="s">
        <v>85</v>
      </c>
      <c r="E13914">
        <v>2</v>
      </c>
      <c r="F13914" s="8">
        <f>VLOOKUP(C13914,Products!$A$2:$E$20,5,TRUE)</f>
        <v>8.9499999999999993</v>
      </c>
      <c r="G13914" s="8">
        <f t="shared" si="434"/>
        <v>17.899999999999999</v>
      </c>
      <c r="H13914" s="8">
        <f>VLOOKUP(C13914,Products!$A$2:$F$20,6,TRUE)</f>
        <v>5.6999999999999993</v>
      </c>
      <c r="I13914" s="8">
        <f t="shared" si="435"/>
        <v>11.399999999999999</v>
      </c>
      <c r="J13914" s="42">
        <f>VLOOKUP(B13914,Invoices!A:I,9,TRUE)</f>
        <v>2022</v>
      </c>
    </row>
    <row r="13915" spans="1:10" x14ac:dyDescent="0.15">
      <c r="A13915" t="s">
        <v>17275</v>
      </c>
      <c r="B13915" t="s">
        <v>2852</v>
      </c>
      <c r="C13915" t="s">
        <v>92</v>
      </c>
      <c r="D13915" t="s">
        <v>82</v>
      </c>
      <c r="E13915">
        <v>5</v>
      </c>
      <c r="F13915" s="8">
        <f>VLOOKUP(C13915,Products!$A$2:$E$20,5,TRUE)</f>
        <v>19.95</v>
      </c>
      <c r="G13915" s="8">
        <f t="shared" si="434"/>
        <v>99.75</v>
      </c>
      <c r="H13915" s="8">
        <f>VLOOKUP(C13915,Products!$A$2:$F$20,6,TRUE)</f>
        <v>7.4499999999999993</v>
      </c>
      <c r="I13915" s="8">
        <f t="shared" si="435"/>
        <v>37.25</v>
      </c>
      <c r="J13915" s="42">
        <f>VLOOKUP(B13915,Invoices!A:I,9,TRUE)</f>
        <v>2022</v>
      </c>
    </row>
    <row r="13916" spans="1:10" x14ac:dyDescent="0.15">
      <c r="A13916" t="s">
        <v>17276</v>
      </c>
      <c r="B13916" t="s">
        <v>2852</v>
      </c>
      <c r="C13916" t="s">
        <v>102</v>
      </c>
      <c r="D13916" t="s">
        <v>83</v>
      </c>
      <c r="E13916">
        <v>1</v>
      </c>
      <c r="F13916" s="8">
        <f>VLOOKUP(C13916,Products!$A$2:$E$20,5,TRUE)</f>
        <v>29.95</v>
      </c>
      <c r="G13916" s="8">
        <f t="shared" si="434"/>
        <v>29.95</v>
      </c>
      <c r="H13916" s="8">
        <f>VLOOKUP(C13916,Products!$A$2:$F$20,6,TRUE)</f>
        <v>15</v>
      </c>
      <c r="I13916" s="8">
        <f t="shared" si="435"/>
        <v>15</v>
      </c>
      <c r="J13916" s="42">
        <f>VLOOKUP(B13916,Invoices!A:I,9,TRUE)</f>
        <v>2022</v>
      </c>
    </row>
    <row r="13917" spans="1:10" x14ac:dyDescent="0.15">
      <c r="A13917" t="s">
        <v>17277</v>
      </c>
      <c r="B13917" t="s">
        <v>2852</v>
      </c>
      <c r="C13917" t="s">
        <v>93</v>
      </c>
      <c r="D13917" t="s">
        <v>76</v>
      </c>
      <c r="E13917">
        <v>5</v>
      </c>
      <c r="F13917" s="8">
        <f>VLOOKUP(C13917,Products!$A$2:$E$20,5,TRUE)</f>
        <v>9.9499999999999993</v>
      </c>
      <c r="G13917" s="8">
        <f t="shared" si="434"/>
        <v>49.75</v>
      </c>
      <c r="H13917" s="8">
        <f>VLOOKUP(C13917,Products!$A$2:$F$20,6,TRUE)</f>
        <v>1.9499999999999993</v>
      </c>
      <c r="I13917" s="8">
        <f t="shared" si="435"/>
        <v>9.7499999999999964</v>
      </c>
      <c r="J13917" s="42">
        <f>VLOOKUP(B13917,Invoices!A:I,9,TRUE)</f>
        <v>2022</v>
      </c>
    </row>
    <row r="13918" spans="1:10" x14ac:dyDescent="0.15">
      <c r="A13918" t="s">
        <v>17278</v>
      </c>
      <c r="B13918" t="s">
        <v>2853</v>
      </c>
      <c r="C13918" t="s">
        <v>102</v>
      </c>
      <c r="D13918" t="s">
        <v>83</v>
      </c>
      <c r="E13918">
        <v>1</v>
      </c>
      <c r="F13918" s="8">
        <f>VLOOKUP(C13918,Products!$A$2:$E$20,5,TRUE)</f>
        <v>29.95</v>
      </c>
      <c r="G13918" s="8">
        <f t="shared" si="434"/>
        <v>29.95</v>
      </c>
      <c r="H13918" s="8">
        <f>VLOOKUP(C13918,Products!$A$2:$F$20,6,TRUE)</f>
        <v>15</v>
      </c>
      <c r="I13918" s="8">
        <f t="shared" si="435"/>
        <v>15</v>
      </c>
      <c r="J13918" s="42">
        <f>VLOOKUP(B13918,Invoices!A:I,9,TRUE)</f>
        <v>2022</v>
      </c>
    </row>
    <row r="13919" spans="1:10" x14ac:dyDescent="0.15">
      <c r="A13919" t="s">
        <v>17279</v>
      </c>
      <c r="B13919" t="s">
        <v>2853</v>
      </c>
      <c r="C13919" t="s">
        <v>94</v>
      </c>
      <c r="D13919" t="s">
        <v>86</v>
      </c>
      <c r="E13919">
        <v>5</v>
      </c>
      <c r="F13919" s="8">
        <f>VLOOKUP(C13919,Products!$A$2:$E$20,5,TRUE)</f>
        <v>3.5</v>
      </c>
      <c r="G13919" s="8">
        <f t="shared" si="434"/>
        <v>17.5</v>
      </c>
      <c r="H13919" s="8">
        <f>VLOOKUP(C13919,Products!$A$2:$F$20,6,TRUE)</f>
        <v>0.54999999999999982</v>
      </c>
      <c r="I13919" s="8">
        <f t="shared" si="435"/>
        <v>2.7499999999999991</v>
      </c>
      <c r="J13919" s="42">
        <f>VLOOKUP(B13919,Invoices!A:I,9,TRUE)</f>
        <v>2022</v>
      </c>
    </row>
    <row r="13920" spans="1:10" x14ac:dyDescent="0.15">
      <c r="A13920" t="s">
        <v>17280</v>
      </c>
      <c r="B13920" t="s">
        <v>2853</v>
      </c>
      <c r="C13920" t="s">
        <v>88</v>
      </c>
      <c r="D13920" t="s">
        <v>85</v>
      </c>
      <c r="E13920">
        <v>4</v>
      </c>
      <c r="F13920" s="8">
        <f>VLOOKUP(C13920,Products!$A$2:$E$20,5,TRUE)</f>
        <v>8.9499999999999993</v>
      </c>
      <c r="G13920" s="8">
        <f t="shared" si="434"/>
        <v>35.799999999999997</v>
      </c>
      <c r="H13920" s="8">
        <f>VLOOKUP(C13920,Products!$A$2:$F$20,6,TRUE)</f>
        <v>5.6999999999999993</v>
      </c>
      <c r="I13920" s="8">
        <f t="shared" si="435"/>
        <v>22.799999999999997</v>
      </c>
      <c r="J13920" s="42">
        <f>VLOOKUP(B13920,Invoices!A:I,9,TRUE)</f>
        <v>2022</v>
      </c>
    </row>
    <row r="13921" spans="1:10" x14ac:dyDescent="0.15">
      <c r="A13921" t="s">
        <v>17281</v>
      </c>
      <c r="B13921" t="s">
        <v>2853</v>
      </c>
      <c r="C13921" t="s">
        <v>87</v>
      </c>
      <c r="D13921" t="s">
        <v>68</v>
      </c>
      <c r="E13921">
        <v>7</v>
      </c>
      <c r="F13921" s="8">
        <f>VLOOKUP(C13921,Products!$A$2:$E$20,5,TRUE)</f>
        <v>19.95</v>
      </c>
      <c r="G13921" s="8">
        <f t="shared" si="434"/>
        <v>139.65</v>
      </c>
      <c r="H13921" s="8">
        <f>VLOOKUP(C13921,Products!$A$2:$F$20,6,TRUE)</f>
        <v>7.4499999999999993</v>
      </c>
      <c r="I13921" s="8">
        <f t="shared" si="435"/>
        <v>52.149999999999991</v>
      </c>
      <c r="J13921" s="42">
        <f>VLOOKUP(B13921,Invoices!A:I,9,TRUE)</f>
        <v>2022</v>
      </c>
    </row>
    <row r="13922" spans="1:10" x14ac:dyDescent="0.15">
      <c r="A13922" t="s">
        <v>17282</v>
      </c>
      <c r="B13922" t="s">
        <v>2853</v>
      </c>
      <c r="C13922" t="s">
        <v>98</v>
      </c>
      <c r="D13922" t="s">
        <v>79</v>
      </c>
      <c r="E13922">
        <v>2</v>
      </c>
      <c r="F13922" s="8">
        <f>VLOOKUP(C13922,Products!$A$2:$E$20,5,TRUE)</f>
        <v>14.95</v>
      </c>
      <c r="G13922" s="8">
        <f t="shared" si="434"/>
        <v>29.9</v>
      </c>
      <c r="H13922" s="8">
        <f>VLOOKUP(C13922,Products!$A$2:$F$20,6,TRUE)</f>
        <v>3.0499999999999989</v>
      </c>
      <c r="I13922" s="8">
        <f t="shared" si="435"/>
        <v>6.0999999999999979</v>
      </c>
      <c r="J13922" s="42">
        <f>VLOOKUP(B13922,Invoices!A:I,9,TRUE)</f>
        <v>2022</v>
      </c>
    </row>
    <row r="13923" spans="1:10" x14ac:dyDescent="0.15">
      <c r="A13923" t="s">
        <v>17283</v>
      </c>
      <c r="B13923" t="s">
        <v>2853</v>
      </c>
      <c r="C13923" t="s">
        <v>90</v>
      </c>
      <c r="D13923" t="s">
        <v>72</v>
      </c>
      <c r="E13923">
        <v>1</v>
      </c>
      <c r="F13923" s="8">
        <f>VLOOKUP(C13923,Products!$A$2:$E$20,5,TRUE)</f>
        <v>8.9499999999999993</v>
      </c>
      <c r="G13923" s="8">
        <f t="shared" si="434"/>
        <v>8.9499999999999993</v>
      </c>
      <c r="H13923" s="8">
        <f>VLOOKUP(C13923,Products!$A$2:$F$20,6,TRUE)</f>
        <v>5.6999999999999993</v>
      </c>
      <c r="I13923" s="8">
        <f t="shared" si="435"/>
        <v>5.6999999999999993</v>
      </c>
      <c r="J13923" s="42">
        <f>VLOOKUP(B13923,Invoices!A:I,9,TRUE)</f>
        <v>2022</v>
      </c>
    </row>
    <row r="13924" spans="1:10" x14ac:dyDescent="0.15">
      <c r="A13924" t="s">
        <v>17284</v>
      </c>
      <c r="B13924" t="s">
        <v>2854</v>
      </c>
      <c r="C13924" t="s">
        <v>105</v>
      </c>
      <c r="D13924" t="s">
        <v>81</v>
      </c>
      <c r="E13924">
        <v>2</v>
      </c>
      <c r="F13924" s="8">
        <f>VLOOKUP(C13924,Products!$A$2:$E$20,5,TRUE)</f>
        <v>8.9499999999999993</v>
      </c>
      <c r="G13924" s="8">
        <f t="shared" si="434"/>
        <v>17.899999999999999</v>
      </c>
      <c r="H13924" s="8">
        <f>VLOOKUP(C13924,Products!$A$2:$F$20,6,TRUE)</f>
        <v>3.1999999999999993</v>
      </c>
      <c r="I13924" s="8">
        <f t="shared" si="435"/>
        <v>6.3999999999999986</v>
      </c>
      <c r="J13924" s="42">
        <f>VLOOKUP(B13924,Invoices!A:I,9,TRUE)</f>
        <v>2022</v>
      </c>
    </row>
    <row r="13925" spans="1:10" x14ac:dyDescent="0.15">
      <c r="A13925" t="s">
        <v>17285</v>
      </c>
      <c r="B13925" t="s">
        <v>2854</v>
      </c>
      <c r="C13925" t="s">
        <v>104</v>
      </c>
      <c r="D13925" t="s">
        <v>71</v>
      </c>
      <c r="E13925">
        <v>50</v>
      </c>
      <c r="F13925" s="8">
        <f>VLOOKUP(C13925,Products!$A$2:$E$20,5,TRUE)</f>
        <v>2.95</v>
      </c>
      <c r="G13925" s="8">
        <f t="shared" si="434"/>
        <v>147.5</v>
      </c>
      <c r="H13925" s="8">
        <f>VLOOKUP(C13925,Products!$A$2:$F$20,6,TRUE)</f>
        <v>1.1500000000000001</v>
      </c>
      <c r="I13925" s="8">
        <f t="shared" si="435"/>
        <v>57.500000000000007</v>
      </c>
      <c r="J13925" s="42">
        <f>VLOOKUP(B13925,Invoices!A:I,9,TRUE)</f>
        <v>2022</v>
      </c>
    </row>
    <row r="13926" spans="1:10" x14ac:dyDescent="0.15">
      <c r="A13926" t="s">
        <v>17286</v>
      </c>
      <c r="B13926" t="s">
        <v>2855</v>
      </c>
      <c r="C13926" t="s">
        <v>100</v>
      </c>
      <c r="D13926" t="s">
        <v>78</v>
      </c>
      <c r="E13926">
        <v>2</v>
      </c>
      <c r="F13926" s="8">
        <f>VLOOKUP(C13926,Products!$A$2:$E$20,5,TRUE)</f>
        <v>49.95</v>
      </c>
      <c r="G13926" s="8">
        <f t="shared" si="434"/>
        <v>99.9</v>
      </c>
      <c r="H13926" s="8">
        <f>VLOOKUP(C13926,Products!$A$2:$F$20,6,TRUE)</f>
        <v>19.950000000000003</v>
      </c>
      <c r="I13926" s="8">
        <f t="shared" si="435"/>
        <v>39.900000000000006</v>
      </c>
      <c r="J13926" s="42">
        <f>VLOOKUP(B13926,Invoices!A:I,9,TRUE)</f>
        <v>2022</v>
      </c>
    </row>
    <row r="13927" spans="1:10" x14ac:dyDescent="0.15">
      <c r="A13927" t="s">
        <v>17287</v>
      </c>
      <c r="B13927" t="s">
        <v>2855</v>
      </c>
      <c r="C13927" t="s">
        <v>104</v>
      </c>
      <c r="D13927" t="s">
        <v>71</v>
      </c>
      <c r="E13927">
        <v>1</v>
      </c>
      <c r="F13927" s="8">
        <f>VLOOKUP(C13927,Products!$A$2:$E$20,5,TRUE)</f>
        <v>2.95</v>
      </c>
      <c r="G13927" s="8">
        <f t="shared" si="434"/>
        <v>2.95</v>
      </c>
      <c r="H13927" s="8">
        <f>VLOOKUP(C13927,Products!$A$2:$F$20,6,TRUE)</f>
        <v>1.1500000000000001</v>
      </c>
      <c r="I13927" s="8">
        <f t="shared" si="435"/>
        <v>1.1500000000000001</v>
      </c>
      <c r="J13927" s="42">
        <f>VLOOKUP(B13927,Invoices!A:I,9,TRUE)</f>
        <v>2022</v>
      </c>
    </row>
    <row r="13928" spans="1:10" x14ac:dyDescent="0.15">
      <c r="A13928" t="s">
        <v>17288</v>
      </c>
      <c r="B13928" t="s">
        <v>2855</v>
      </c>
      <c r="C13928" t="s">
        <v>90</v>
      </c>
      <c r="D13928" t="s">
        <v>72</v>
      </c>
      <c r="E13928">
        <v>1</v>
      </c>
      <c r="F13928" s="8">
        <f>VLOOKUP(C13928,Products!$A$2:$E$20,5,TRUE)</f>
        <v>8.9499999999999993</v>
      </c>
      <c r="G13928" s="8">
        <f t="shared" si="434"/>
        <v>8.9499999999999993</v>
      </c>
      <c r="H13928" s="8">
        <f>VLOOKUP(C13928,Products!$A$2:$F$20,6,TRUE)</f>
        <v>5.6999999999999993</v>
      </c>
      <c r="I13928" s="8">
        <f t="shared" si="435"/>
        <v>5.6999999999999993</v>
      </c>
      <c r="J13928" s="42">
        <f>VLOOKUP(B13928,Invoices!A:I,9,TRUE)</f>
        <v>2022</v>
      </c>
    </row>
    <row r="13929" spans="1:10" x14ac:dyDescent="0.15">
      <c r="A13929" t="s">
        <v>17289</v>
      </c>
      <c r="B13929" t="s">
        <v>2856</v>
      </c>
      <c r="C13929" t="s">
        <v>92</v>
      </c>
      <c r="D13929" t="s">
        <v>82</v>
      </c>
      <c r="E13929">
        <v>4</v>
      </c>
      <c r="F13929" s="8">
        <f>VLOOKUP(C13929,Products!$A$2:$E$20,5,TRUE)</f>
        <v>19.95</v>
      </c>
      <c r="G13929" s="8">
        <f t="shared" si="434"/>
        <v>79.8</v>
      </c>
      <c r="H13929" s="8">
        <f>VLOOKUP(C13929,Products!$A$2:$F$20,6,TRUE)</f>
        <v>7.4499999999999993</v>
      </c>
      <c r="I13929" s="8">
        <f t="shared" si="435"/>
        <v>29.799999999999997</v>
      </c>
      <c r="J13929" s="42">
        <f>VLOOKUP(B13929,Invoices!A:I,9,TRUE)</f>
        <v>2022</v>
      </c>
    </row>
    <row r="13930" spans="1:10" x14ac:dyDescent="0.15">
      <c r="A13930" t="s">
        <v>17290</v>
      </c>
      <c r="B13930" t="s">
        <v>2856</v>
      </c>
      <c r="C13930" t="s">
        <v>88</v>
      </c>
      <c r="D13930" t="s">
        <v>85</v>
      </c>
      <c r="E13930">
        <v>30</v>
      </c>
      <c r="F13930" s="8">
        <f>VLOOKUP(C13930,Products!$A$2:$E$20,5,TRUE)</f>
        <v>8.9499999999999993</v>
      </c>
      <c r="G13930" s="8">
        <f t="shared" si="434"/>
        <v>268.5</v>
      </c>
      <c r="H13930" s="8">
        <f>VLOOKUP(C13930,Products!$A$2:$F$20,6,TRUE)</f>
        <v>5.6999999999999993</v>
      </c>
      <c r="I13930" s="8">
        <f t="shared" si="435"/>
        <v>170.99999999999997</v>
      </c>
      <c r="J13930" s="42">
        <f>VLOOKUP(B13930,Invoices!A:I,9,TRUE)</f>
        <v>2022</v>
      </c>
    </row>
    <row r="13931" spans="1:10" x14ac:dyDescent="0.15">
      <c r="A13931" t="s">
        <v>17291</v>
      </c>
      <c r="B13931" t="s">
        <v>2856</v>
      </c>
      <c r="C13931" t="s">
        <v>104</v>
      </c>
      <c r="D13931" t="s">
        <v>71</v>
      </c>
      <c r="E13931">
        <v>10</v>
      </c>
      <c r="F13931" s="8">
        <f>VLOOKUP(C13931,Products!$A$2:$E$20,5,TRUE)</f>
        <v>2.95</v>
      </c>
      <c r="G13931" s="8">
        <f t="shared" si="434"/>
        <v>29.5</v>
      </c>
      <c r="H13931" s="8">
        <f>VLOOKUP(C13931,Products!$A$2:$F$20,6,TRUE)</f>
        <v>1.1500000000000001</v>
      </c>
      <c r="I13931" s="8">
        <f t="shared" si="435"/>
        <v>11.500000000000002</v>
      </c>
      <c r="J13931" s="42">
        <f>VLOOKUP(B13931,Invoices!A:I,9,TRUE)</f>
        <v>2022</v>
      </c>
    </row>
    <row r="13932" spans="1:10" x14ac:dyDescent="0.15">
      <c r="A13932" t="s">
        <v>17292</v>
      </c>
      <c r="B13932" t="s">
        <v>2856</v>
      </c>
      <c r="C13932" t="s">
        <v>96</v>
      </c>
      <c r="D13932" t="s">
        <v>75</v>
      </c>
      <c r="E13932">
        <v>1</v>
      </c>
      <c r="F13932" s="8">
        <f>VLOOKUP(C13932,Products!$A$2:$E$20,5,TRUE)</f>
        <v>79.95</v>
      </c>
      <c r="G13932" s="8">
        <f t="shared" si="434"/>
        <v>79.95</v>
      </c>
      <c r="H13932" s="8">
        <f>VLOOKUP(C13932,Products!$A$2:$F$20,6,TRUE)</f>
        <v>27.950000000000003</v>
      </c>
      <c r="I13932" s="8">
        <f t="shared" si="435"/>
        <v>27.950000000000003</v>
      </c>
      <c r="J13932" s="42">
        <f>VLOOKUP(B13932,Invoices!A:I,9,TRUE)</f>
        <v>2022</v>
      </c>
    </row>
    <row r="13933" spans="1:10" x14ac:dyDescent="0.15">
      <c r="A13933" t="s">
        <v>17293</v>
      </c>
      <c r="B13933" t="s">
        <v>2856</v>
      </c>
      <c r="C13933" t="s">
        <v>87</v>
      </c>
      <c r="D13933" t="s">
        <v>68</v>
      </c>
      <c r="E13933">
        <v>10</v>
      </c>
      <c r="F13933" s="8">
        <f>VLOOKUP(C13933,Products!$A$2:$E$20,5,TRUE)</f>
        <v>19.95</v>
      </c>
      <c r="G13933" s="8">
        <f t="shared" si="434"/>
        <v>199.5</v>
      </c>
      <c r="H13933" s="8">
        <f>VLOOKUP(C13933,Products!$A$2:$F$20,6,TRUE)</f>
        <v>7.4499999999999993</v>
      </c>
      <c r="I13933" s="8">
        <f t="shared" si="435"/>
        <v>74.5</v>
      </c>
      <c r="J13933" s="42">
        <f>VLOOKUP(B13933,Invoices!A:I,9,TRUE)</f>
        <v>2022</v>
      </c>
    </row>
    <row r="13934" spans="1:10" x14ac:dyDescent="0.15">
      <c r="A13934" t="s">
        <v>17294</v>
      </c>
      <c r="B13934" t="s">
        <v>2856</v>
      </c>
      <c r="C13934" t="s">
        <v>105</v>
      </c>
      <c r="D13934" t="s">
        <v>81</v>
      </c>
      <c r="E13934">
        <v>1</v>
      </c>
      <c r="F13934" s="8">
        <f>VLOOKUP(C13934,Products!$A$2:$E$20,5,TRUE)</f>
        <v>8.9499999999999993</v>
      </c>
      <c r="G13934" s="8">
        <f t="shared" si="434"/>
        <v>8.9499999999999993</v>
      </c>
      <c r="H13934" s="8">
        <f>VLOOKUP(C13934,Products!$A$2:$F$20,6,TRUE)</f>
        <v>3.1999999999999993</v>
      </c>
      <c r="I13934" s="8">
        <f t="shared" si="435"/>
        <v>3.1999999999999993</v>
      </c>
      <c r="J13934" s="42">
        <f>VLOOKUP(B13934,Invoices!A:I,9,TRUE)</f>
        <v>2022</v>
      </c>
    </row>
    <row r="13935" spans="1:10" x14ac:dyDescent="0.15">
      <c r="A13935" t="s">
        <v>17295</v>
      </c>
      <c r="B13935" t="s">
        <v>2856</v>
      </c>
      <c r="C13935" t="s">
        <v>99</v>
      </c>
      <c r="D13935" t="s">
        <v>84</v>
      </c>
      <c r="E13935">
        <v>30</v>
      </c>
      <c r="F13935" s="8">
        <f>VLOOKUP(C13935,Products!$A$2:$E$20,5,TRUE)</f>
        <v>3.5</v>
      </c>
      <c r="G13935" s="8">
        <f t="shared" si="434"/>
        <v>105</v>
      </c>
      <c r="H13935" s="8">
        <f>VLOOKUP(C13935,Products!$A$2:$F$20,6,TRUE)</f>
        <v>0.54999999999999982</v>
      </c>
      <c r="I13935" s="8">
        <f t="shared" si="435"/>
        <v>16.499999999999993</v>
      </c>
      <c r="J13935" s="42">
        <f>VLOOKUP(B13935,Invoices!A:I,9,TRUE)</f>
        <v>2022</v>
      </c>
    </row>
    <row r="13936" spans="1:10" x14ac:dyDescent="0.15">
      <c r="A13936" t="s">
        <v>17296</v>
      </c>
      <c r="B13936" t="s">
        <v>2856</v>
      </c>
      <c r="C13936" t="s">
        <v>103</v>
      </c>
      <c r="D13936" t="s">
        <v>77</v>
      </c>
      <c r="E13936">
        <v>1</v>
      </c>
      <c r="F13936" s="8">
        <f>VLOOKUP(C13936,Products!$A$2:$E$20,5,TRUE)</f>
        <v>8.9499999999999993</v>
      </c>
      <c r="G13936" s="8">
        <f t="shared" si="434"/>
        <v>8.9499999999999993</v>
      </c>
      <c r="H13936" s="8">
        <f>VLOOKUP(C13936,Products!$A$2:$F$20,6,TRUE)</f>
        <v>3.1999999999999993</v>
      </c>
      <c r="I13936" s="8">
        <f t="shared" si="435"/>
        <v>3.1999999999999993</v>
      </c>
      <c r="J13936" s="42">
        <f>VLOOKUP(B13936,Invoices!A:I,9,TRUE)</f>
        <v>2022</v>
      </c>
    </row>
    <row r="13937" spans="1:10" x14ac:dyDescent="0.15">
      <c r="A13937" t="s">
        <v>17297</v>
      </c>
      <c r="B13937" t="s">
        <v>2856</v>
      </c>
      <c r="C13937" t="s">
        <v>102</v>
      </c>
      <c r="D13937" t="s">
        <v>83</v>
      </c>
      <c r="E13937">
        <v>15</v>
      </c>
      <c r="F13937" s="8">
        <f>VLOOKUP(C13937,Products!$A$2:$E$20,5,TRUE)</f>
        <v>29.95</v>
      </c>
      <c r="G13937" s="8">
        <f t="shared" si="434"/>
        <v>449.25</v>
      </c>
      <c r="H13937" s="8">
        <f>VLOOKUP(C13937,Products!$A$2:$F$20,6,TRUE)</f>
        <v>15</v>
      </c>
      <c r="I13937" s="8">
        <f t="shared" si="435"/>
        <v>225</v>
      </c>
      <c r="J13937" s="42">
        <f>VLOOKUP(B13937,Invoices!A:I,9,TRUE)</f>
        <v>2022</v>
      </c>
    </row>
    <row r="13938" spans="1:10" x14ac:dyDescent="0.15">
      <c r="A13938" t="s">
        <v>17298</v>
      </c>
      <c r="B13938" t="s">
        <v>2857</v>
      </c>
      <c r="C13938" t="s">
        <v>98</v>
      </c>
      <c r="D13938" t="s">
        <v>79</v>
      </c>
      <c r="E13938">
        <v>25</v>
      </c>
      <c r="F13938" s="8">
        <f>VLOOKUP(C13938,Products!$A$2:$E$20,5,TRUE)</f>
        <v>14.95</v>
      </c>
      <c r="G13938" s="8">
        <f t="shared" si="434"/>
        <v>373.75</v>
      </c>
      <c r="H13938" s="8">
        <f>VLOOKUP(C13938,Products!$A$2:$F$20,6,TRUE)</f>
        <v>3.0499999999999989</v>
      </c>
      <c r="I13938" s="8">
        <f t="shared" si="435"/>
        <v>76.249999999999972</v>
      </c>
      <c r="J13938" s="42">
        <f>VLOOKUP(B13938,Invoices!A:I,9,TRUE)</f>
        <v>2022</v>
      </c>
    </row>
    <row r="13939" spans="1:10" x14ac:dyDescent="0.15">
      <c r="A13939" t="s">
        <v>17299</v>
      </c>
      <c r="B13939" t="s">
        <v>2857</v>
      </c>
      <c r="C13939" t="s">
        <v>96</v>
      </c>
      <c r="D13939" t="s">
        <v>75</v>
      </c>
      <c r="E13939">
        <v>1</v>
      </c>
      <c r="F13939" s="8">
        <f>VLOOKUP(C13939,Products!$A$2:$E$20,5,TRUE)</f>
        <v>79.95</v>
      </c>
      <c r="G13939" s="8">
        <f t="shared" si="434"/>
        <v>79.95</v>
      </c>
      <c r="H13939" s="8">
        <f>VLOOKUP(C13939,Products!$A$2:$F$20,6,TRUE)</f>
        <v>27.950000000000003</v>
      </c>
      <c r="I13939" s="8">
        <f t="shared" si="435"/>
        <v>27.950000000000003</v>
      </c>
      <c r="J13939" s="42">
        <f>VLOOKUP(B13939,Invoices!A:I,9,TRUE)</f>
        <v>2022</v>
      </c>
    </row>
    <row r="13940" spans="1:10" x14ac:dyDescent="0.15">
      <c r="A13940" t="s">
        <v>17300</v>
      </c>
      <c r="B13940" t="s">
        <v>2857</v>
      </c>
      <c r="C13940" t="s">
        <v>89</v>
      </c>
      <c r="D13940" t="s">
        <v>80</v>
      </c>
      <c r="E13940">
        <v>4</v>
      </c>
      <c r="F13940" s="8">
        <f>VLOOKUP(C13940,Products!$A$2:$E$20,5,TRUE)</f>
        <v>15.95</v>
      </c>
      <c r="G13940" s="8">
        <f t="shared" si="434"/>
        <v>63.8</v>
      </c>
      <c r="H13940" s="8">
        <f>VLOOKUP(C13940,Products!$A$2:$F$20,6,TRUE)</f>
        <v>6</v>
      </c>
      <c r="I13940" s="8">
        <f t="shared" si="435"/>
        <v>24</v>
      </c>
      <c r="J13940" s="42">
        <f>VLOOKUP(B13940,Invoices!A:I,9,TRUE)</f>
        <v>2022</v>
      </c>
    </row>
    <row r="13941" spans="1:10" x14ac:dyDescent="0.15">
      <c r="A13941" t="s">
        <v>17301</v>
      </c>
      <c r="B13941" t="s">
        <v>2857</v>
      </c>
      <c r="C13941" t="s">
        <v>90</v>
      </c>
      <c r="D13941" t="s">
        <v>72</v>
      </c>
      <c r="E13941">
        <v>1</v>
      </c>
      <c r="F13941" s="8">
        <f>VLOOKUP(C13941,Products!$A$2:$E$20,5,TRUE)</f>
        <v>8.9499999999999993</v>
      </c>
      <c r="G13941" s="8">
        <f t="shared" si="434"/>
        <v>8.9499999999999993</v>
      </c>
      <c r="H13941" s="8">
        <f>VLOOKUP(C13941,Products!$A$2:$F$20,6,TRUE)</f>
        <v>5.6999999999999993</v>
      </c>
      <c r="I13941" s="8">
        <f t="shared" si="435"/>
        <v>5.6999999999999993</v>
      </c>
      <c r="J13941" s="42">
        <f>VLOOKUP(B13941,Invoices!A:I,9,TRUE)</f>
        <v>2022</v>
      </c>
    </row>
    <row r="13942" spans="1:10" x14ac:dyDescent="0.15">
      <c r="A13942" t="s">
        <v>17302</v>
      </c>
      <c r="B13942" t="s">
        <v>2857</v>
      </c>
      <c r="C13942" t="s">
        <v>102</v>
      </c>
      <c r="D13942" t="s">
        <v>83</v>
      </c>
      <c r="E13942">
        <v>1</v>
      </c>
      <c r="F13942" s="8">
        <f>VLOOKUP(C13942,Products!$A$2:$E$20,5,TRUE)</f>
        <v>29.95</v>
      </c>
      <c r="G13942" s="8">
        <f t="shared" si="434"/>
        <v>29.95</v>
      </c>
      <c r="H13942" s="8">
        <f>VLOOKUP(C13942,Products!$A$2:$F$20,6,TRUE)</f>
        <v>15</v>
      </c>
      <c r="I13942" s="8">
        <f t="shared" si="435"/>
        <v>15</v>
      </c>
      <c r="J13942" s="42">
        <f>VLOOKUP(B13942,Invoices!A:I,9,TRUE)</f>
        <v>2022</v>
      </c>
    </row>
    <row r="13943" spans="1:10" x14ac:dyDescent="0.15">
      <c r="A13943" t="s">
        <v>17303</v>
      </c>
      <c r="B13943" t="s">
        <v>2857</v>
      </c>
      <c r="C13943" t="s">
        <v>104</v>
      </c>
      <c r="D13943" t="s">
        <v>71</v>
      </c>
      <c r="E13943">
        <v>2</v>
      </c>
      <c r="F13943" s="8">
        <f>VLOOKUP(C13943,Products!$A$2:$E$20,5,TRUE)</f>
        <v>2.95</v>
      </c>
      <c r="G13943" s="8">
        <f t="shared" si="434"/>
        <v>5.9</v>
      </c>
      <c r="H13943" s="8">
        <f>VLOOKUP(C13943,Products!$A$2:$F$20,6,TRUE)</f>
        <v>1.1500000000000001</v>
      </c>
      <c r="I13943" s="8">
        <f t="shared" si="435"/>
        <v>2.3000000000000003</v>
      </c>
      <c r="J13943" s="42">
        <f>VLOOKUP(B13943,Invoices!A:I,9,TRUE)</f>
        <v>2022</v>
      </c>
    </row>
    <row r="13944" spans="1:10" x14ac:dyDescent="0.15">
      <c r="A13944" t="s">
        <v>17304</v>
      </c>
      <c r="B13944" t="s">
        <v>2857</v>
      </c>
      <c r="C13944" t="s">
        <v>99</v>
      </c>
      <c r="D13944" t="s">
        <v>84</v>
      </c>
      <c r="E13944">
        <v>1</v>
      </c>
      <c r="F13944" s="8">
        <f>VLOOKUP(C13944,Products!$A$2:$E$20,5,TRUE)</f>
        <v>3.5</v>
      </c>
      <c r="G13944" s="8">
        <f t="shared" si="434"/>
        <v>3.5</v>
      </c>
      <c r="H13944" s="8">
        <f>VLOOKUP(C13944,Products!$A$2:$F$20,6,TRUE)</f>
        <v>0.54999999999999982</v>
      </c>
      <c r="I13944" s="8">
        <f t="shared" si="435"/>
        <v>0.54999999999999982</v>
      </c>
      <c r="J13944" s="42">
        <f>VLOOKUP(B13944,Invoices!A:I,9,TRUE)</f>
        <v>2022</v>
      </c>
    </row>
    <row r="13945" spans="1:10" x14ac:dyDescent="0.15">
      <c r="A13945" t="s">
        <v>17305</v>
      </c>
      <c r="B13945" t="s">
        <v>2857</v>
      </c>
      <c r="C13945" t="s">
        <v>94</v>
      </c>
      <c r="D13945" t="s">
        <v>86</v>
      </c>
      <c r="E13945">
        <v>1</v>
      </c>
      <c r="F13945" s="8">
        <f>VLOOKUP(C13945,Products!$A$2:$E$20,5,TRUE)</f>
        <v>3.5</v>
      </c>
      <c r="G13945" s="8">
        <f t="shared" si="434"/>
        <v>3.5</v>
      </c>
      <c r="H13945" s="8">
        <f>VLOOKUP(C13945,Products!$A$2:$F$20,6,TRUE)</f>
        <v>0.54999999999999982</v>
      </c>
      <c r="I13945" s="8">
        <f t="shared" si="435"/>
        <v>0.54999999999999982</v>
      </c>
      <c r="J13945" s="42">
        <f>VLOOKUP(B13945,Invoices!A:I,9,TRUE)</f>
        <v>2022</v>
      </c>
    </row>
    <row r="13946" spans="1:10" x14ac:dyDescent="0.15">
      <c r="A13946" t="s">
        <v>17306</v>
      </c>
      <c r="B13946" t="s">
        <v>2857</v>
      </c>
      <c r="C13946" t="s">
        <v>88</v>
      </c>
      <c r="D13946" t="s">
        <v>85</v>
      </c>
      <c r="E13946">
        <v>4</v>
      </c>
      <c r="F13946" s="8">
        <f>VLOOKUP(C13946,Products!$A$2:$E$20,5,TRUE)</f>
        <v>8.9499999999999993</v>
      </c>
      <c r="G13946" s="8">
        <f t="shared" si="434"/>
        <v>35.799999999999997</v>
      </c>
      <c r="H13946" s="8">
        <f>VLOOKUP(C13946,Products!$A$2:$F$20,6,TRUE)</f>
        <v>5.6999999999999993</v>
      </c>
      <c r="I13946" s="8">
        <f t="shared" si="435"/>
        <v>22.799999999999997</v>
      </c>
      <c r="J13946" s="42">
        <f>VLOOKUP(B13946,Invoices!A:I,9,TRUE)</f>
        <v>2022</v>
      </c>
    </row>
    <row r="13947" spans="1:10" x14ac:dyDescent="0.15">
      <c r="A13947" t="s">
        <v>17307</v>
      </c>
      <c r="B13947" t="s">
        <v>2857</v>
      </c>
      <c r="C13947" t="s">
        <v>105</v>
      </c>
      <c r="D13947" t="s">
        <v>81</v>
      </c>
      <c r="E13947">
        <v>6</v>
      </c>
      <c r="F13947" s="8">
        <f>VLOOKUP(C13947,Products!$A$2:$E$20,5,TRUE)</f>
        <v>8.9499999999999993</v>
      </c>
      <c r="G13947" s="8">
        <f t="shared" si="434"/>
        <v>53.699999999999996</v>
      </c>
      <c r="H13947" s="8">
        <f>VLOOKUP(C13947,Products!$A$2:$F$20,6,TRUE)</f>
        <v>3.1999999999999993</v>
      </c>
      <c r="I13947" s="8">
        <f t="shared" si="435"/>
        <v>19.199999999999996</v>
      </c>
      <c r="J13947" s="42">
        <f>VLOOKUP(B13947,Invoices!A:I,9,TRUE)</f>
        <v>2022</v>
      </c>
    </row>
    <row r="13948" spans="1:10" x14ac:dyDescent="0.15">
      <c r="A13948" t="s">
        <v>17308</v>
      </c>
      <c r="B13948" t="s">
        <v>2857</v>
      </c>
      <c r="C13948" t="s">
        <v>103</v>
      </c>
      <c r="D13948" t="s">
        <v>77</v>
      </c>
      <c r="E13948">
        <v>6</v>
      </c>
      <c r="F13948" s="8">
        <f>VLOOKUP(C13948,Products!$A$2:$E$20,5,TRUE)</f>
        <v>8.9499999999999993</v>
      </c>
      <c r="G13948" s="8">
        <f t="shared" si="434"/>
        <v>53.699999999999996</v>
      </c>
      <c r="H13948" s="8">
        <f>VLOOKUP(C13948,Products!$A$2:$F$20,6,TRUE)</f>
        <v>3.1999999999999993</v>
      </c>
      <c r="I13948" s="8">
        <f t="shared" si="435"/>
        <v>19.199999999999996</v>
      </c>
      <c r="J13948" s="42">
        <f>VLOOKUP(B13948,Invoices!A:I,9,TRUE)</f>
        <v>2022</v>
      </c>
    </row>
    <row r="13949" spans="1:10" x14ac:dyDescent="0.15">
      <c r="A13949" t="s">
        <v>17309</v>
      </c>
      <c r="B13949" t="s">
        <v>2857</v>
      </c>
      <c r="C13949" t="s">
        <v>101</v>
      </c>
      <c r="D13949" t="s">
        <v>69</v>
      </c>
      <c r="E13949">
        <v>10</v>
      </c>
      <c r="F13949" s="8">
        <f>VLOOKUP(C13949,Products!$A$2:$E$20,5,TRUE)</f>
        <v>129.94999999999999</v>
      </c>
      <c r="G13949" s="8">
        <f t="shared" si="434"/>
        <v>1299.5</v>
      </c>
      <c r="H13949" s="8">
        <f>VLOOKUP(C13949,Products!$A$2:$F$20,6,TRUE)</f>
        <v>40.449999999999989</v>
      </c>
      <c r="I13949" s="8">
        <f t="shared" si="435"/>
        <v>404.49999999999989</v>
      </c>
      <c r="J13949" s="42">
        <f>VLOOKUP(B13949,Invoices!A:I,9,TRUE)</f>
        <v>2022</v>
      </c>
    </row>
    <row r="13950" spans="1:10" x14ac:dyDescent="0.15">
      <c r="A13950" t="s">
        <v>17310</v>
      </c>
      <c r="B13950" t="s">
        <v>2857</v>
      </c>
      <c r="C13950" t="s">
        <v>93</v>
      </c>
      <c r="D13950" t="s">
        <v>76</v>
      </c>
      <c r="E13950">
        <v>20</v>
      </c>
      <c r="F13950" s="8">
        <f>VLOOKUP(C13950,Products!$A$2:$E$20,5,TRUE)</f>
        <v>9.9499999999999993</v>
      </c>
      <c r="G13950" s="8">
        <f t="shared" si="434"/>
        <v>199</v>
      </c>
      <c r="H13950" s="8">
        <f>VLOOKUP(C13950,Products!$A$2:$F$20,6,TRUE)</f>
        <v>1.9499999999999993</v>
      </c>
      <c r="I13950" s="8">
        <f t="shared" si="435"/>
        <v>38.999999999999986</v>
      </c>
      <c r="J13950" s="42">
        <f>VLOOKUP(B13950,Invoices!A:I,9,TRUE)</f>
        <v>2022</v>
      </c>
    </row>
    <row r="13951" spans="1:10" x14ac:dyDescent="0.15">
      <c r="A13951" t="s">
        <v>17311</v>
      </c>
      <c r="B13951" t="s">
        <v>2857</v>
      </c>
      <c r="C13951" t="s">
        <v>92</v>
      </c>
      <c r="D13951" t="s">
        <v>82</v>
      </c>
      <c r="E13951">
        <v>1</v>
      </c>
      <c r="F13951" s="8">
        <f>VLOOKUP(C13951,Products!$A$2:$E$20,5,TRUE)</f>
        <v>19.95</v>
      </c>
      <c r="G13951" s="8">
        <f t="shared" si="434"/>
        <v>19.95</v>
      </c>
      <c r="H13951" s="8">
        <f>VLOOKUP(C13951,Products!$A$2:$F$20,6,TRUE)</f>
        <v>7.4499999999999993</v>
      </c>
      <c r="I13951" s="8">
        <f t="shared" si="435"/>
        <v>7.4499999999999993</v>
      </c>
      <c r="J13951" s="42">
        <f>VLOOKUP(B13951,Invoices!A:I,9,TRUE)</f>
        <v>2022</v>
      </c>
    </row>
    <row r="13952" spans="1:10" x14ac:dyDescent="0.15">
      <c r="A13952" t="s">
        <v>17312</v>
      </c>
      <c r="B13952" t="s">
        <v>2858</v>
      </c>
      <c r="C13952" t="s">
        <v>102</v>
      </c>
      <c r="D13952" t="s">
        <v>83</v>
      </c>
      <c r="E13952">
        <v>25</v>
      </c>
      <c r="F13952" s="8">
        <f>VLOOKUP(C13952,Products!$A$2:$E$20,5,TRUE)</f>
        <v>29.95</v>
      </c>
      <c r="G13952" s="8">
        <f t="shared" si="434"/>
        <v>748.75</v>
      </c>
      <c r="H13952" s="8">
        <f>VLOOKUP(C13952,Products!$A$2:$F$20,6,TRUE)</f>
        <v>15</v>
      </c>
      <c r="I13952" s="8">
        <f t="shared" si="435"/>
        <v>375</v>
      </c>
      <c r="J13952" s="42">
        <f>VLOOKUP(B13952,Invoices!A:I,9,TRUE)</f>
        <v>2022</v>
      </c>
    </row>
    <row r="13953" spans="1:10" x14ac:dyDescent="0.15">
      <c r="A13953" t="s">
        <v>17313</v>
      </c>
      <c r="B13953" t="s">
        <v>2858</v>
      </c>
      <c r="C13953" t="s">
        <v>105</v>
      </c>
      <c r="D13953" t="s">
        <v>81</v>
      </c>
      <c r="E13953">
        <v>1</v>
      </c>
      <c r="F13953" s="8">
        <f>VLOOKUP(C13953,Products!$A$2:$E$20,5,TRUE)</f>
        <v>8.9499999999999993</v>
      </c>
      <c r="G13953" s="8">
        <f t="shared" si="434"/>
        <v>8.9499999999999993</v>
      </c>
      <c r="H13953" s="8">
        <f>VLOOKUP(C13953,Products!$A$2:$F$20,6,TRUE)</f>
        <v>3.1999999999999993</v>
      </c>
      <c r="I13953" s="8">
        <f t="shared" si="435"/>
        <v>3.1999999999999993</v>
      </c>
      <c r="J13953" s="42">
        <f>VLOOKUP(B13953,Invoices!A:I,9,TRUE)</f>
        <v>2022</v>
      </c>
    </row>
    <row r="13954" spans="1:10" x14ac:dyDescent="0.15">
      <c r="A13954" t="s">
        <v>17314</v>
      </c>
      <c r="B13954" t="s">
        <v>2858</v>
      </c>
      <c r="C13954" t="s">
        <v>101</v>
      </c>
      <c r="D13954" t="s">
        <v>69</v>
      </c>
      <c r="E13954">
        <v>2</v>
      </c>
      <c r="F13954" s="8">
        <f>VLOOKUP(C13954,Products!$A$2:$E$20,5,TRUE)</f>
        <v>129.94999999999999</v>
      </c>
      <c r="G13954" s="8">
        <f t="shared" si="434"/>
        <v>259.89999999999998</v>
      </c>
      <c r="H13954" s="8">
        <f>VLOOKUP(C13954,Products!$A$2:$F$20,6,TRUE)</f>
        <v>40.449999999999989</v>
      </c>
      <c r="I13954" s="8">
        <f t="shared" si="435"/>
        <v>80.899999999999977</v>
      </c>
      <c r="J13954" s="42">
        <f>VLOOKUP(B13954,Invoices!A:I,9,TRUE)</f>
        <v>2022</v>
      </c>
    </row>
    <row r="13955" spans="1:10" x14ac:dyDescent="0.15">
      <c r="A13955" t="s">
        <v>17315</v>
      </c>
      <c r="B13955" t="s">
        <v>2859</v>
      </c>
      <c r="C13955" t="s">
        <v>88</v>
      </c>
      <c r="D13955" t="s">
        <v>85</v>
      </c>
      <c r="E13955">
        <v>1</v>
      </c>
      <c r="F13955" s="8">
        <f>VLOOKUP(C13955,Products!$A$2:$E$20,5,TRUE)</f>
        <v>8.9499999999999993</v>
      </c>
      <c r="G13955" s="8">
        <f t="shared" ref="G13955:G14018" si="436">F13955*E13955</f>
        <v>8.9499999999999993</v>
      </c>
      <c r="H13955" s="8">
        <f>VLOOKUP(C13955,Products!$A$2:$F$20,6,TRUE)</f>
        <v>5.6999999999999993</v>
      </c>
      <c r="I13955" s="8">
        <f t="shared" ref="I13955:I14018" si="437">H13955*E13955</f>
        <v>5.6999999999999993</v>
      </c>
      <c r="J13955" s="42">
        <f>VLOOKUP(B13955,Invoices!A:I,9,TRUE)</f>
        <v>2022</v>
      </c>
    </row>
    <row r="13956" spans="1:10" x14ac:dyDescent="0.15">
      <c r="A13956" t="s">
        <v>17316</v>
      </c>
      <c r="B13956" t="s">
        <v>2859</v>
      </c>
      <c r="C13956" t="s">
        <v>102</v>
      </c>
      <c r="D13956" t="s">
        <v>83</v>
      </c>
      <c r="E13956">
        <v>2</v>
      </c>
      <c r="F13956" s="8">
        <f>VLOOKUP(C13956,Products!$A$2:$E$20,5,TRUE)</f>
        <v>29.95</v>
      </c>
      <c r="G13956" s="8">
        <f t="shared" si="436"/>
        <v>59.9</v>
      </c>
      <c r="H13956" s="8">
        <f>VLOOKUP(C13956,Products!$A$2:$F$20,6,TRUE)</f>
        <v>15</v>
      </c>
      <c r="I13956" s="8">
        <f t="shared" si="437"/>
        <v>30</v>
      </c>
      <c r="J13956" s="42">
        <f>VLOOKUP(B13956,Invoices!A:I,9,TRUE)</f>
        <v>2022</v>
      </c>
    </row>
    <row r="13957" spans="1:10" x14ac:dyDescent="0.15">
      <c r="A13957" t="s">
        <v>17317</v>
      </c>
      <c r="B13957" t="s">
        <v>2859</v>
      </c>
      <c r="C13957" t="s">
        <v>90</v>
      </c>
      <c r="D13957" t="s">
        <v>72</v>
      </c>
      <c r="E13957">
        <v>1</v>
      </c>
      <c r="F13957" s="8">
        <f>VLOOKUP(C13957,Products!$A$2:$E$20,5,TRUE)</f>
        <v>8.9499999999999993</v>
      </c>
      <c r="G13957" s="8">
        <f t="shared" si="436"/>
        <v>8.9499999999999993</v>
      </c>
      <c r="H13957" s="8">
        <f>VLOOKUP(C13957,Products!$A$2:$F$20,6,TRUE)</f>
        <v>5.6999999999999993</v>
      </c>
      <c r="I13957" s="8">
        <f t="shared" si="437"/>
        <v>5.6999999999999993</v>
      </c>
      <c r="J13957" s="42">
        <f>VLOOKUP(B13957,Invoices!A:I,9,TRUE)</f>
        <v>2022</v>
      </c>
    </row>
    <row r="13958" spans="1:10" x14ac:dyDescent="0.15">
      <c r="A13958" t="s">
        <v>17318</v>
      </c>
      <c r="B13958" t="s">
        <v>2859</v>
      </c>
      <c r="C13958" t="s">
        <v>104</v>
      </c>
      <c r="D13958" t="s">
        <v>71</v>
      </c>
      <c r="E13958">
        <v>5</v>
      </c>
      <c r="F13958" s="8">
        <f>VLOOKUP(C13958,Products!$A$2:$E$20,5,TRUE)</f>
        <v>2.95</v>
      </c>
      <c r="G13958" s="8">
        <f t="shared" si="436"/>
        <v>14.75</v>
      </c>
      <c r="H13958" s="8">
        <f>VLOOKUP(C13958,Products!$A$2:$F$20,6,TRUE)</f>
        <v>1.1500000000000001</v>
      </c>
      <c r="I13958" s="8">
        <f t="shared" si="437"/>
        <v>5.7500000000000009</v>
      </c>
      <c r="J13958" s="42">
        <f>VLOOKUP(B13958,Invoices!A:I,9,TRUE)</f>
        <v>2022</v>
      </c>
    </row>
    <row r="13959" spans="1:10" x14ac:dyDescent="0.15">
      <c r="A13959" t="s">
        <v>17319</v>
      </c>
      <c r="B13959" t="s">
        <v>2859</v>
      </c>
      <c r="C13959" t="s">
        <v>105</v>
      </c>
      <c r="D13959" t="s">
        <v>81</v>
      </c>
      <c r="E13959">
        <v>100</v>
      </c>
      <c r="F13959" s="8">
        <f>VLOOKUP(C13959,Products!$A$2:$E$20,5,TRUE)</f>
        <v>8.9499999999999993</v>
      </c>
      <c r="G13959" s="8">
        <f t="shared" si="436"/>
        <v>894.99999999999989</v>
      </c>
      <c r="H13959" s="8">
        <f>VLOOKUP(C13959,Products!$A$2:$F$20,6,TRUE)</f>
        <v>3.1999999999999993</v>
      </c>
      <c r="I13959" s="8">
        <f t="shared" si="437"/>
        <v>319.99999999999994</v>
      </c>
      <c r="J13959" s="42">
        <f>VLOOKUP(B13959,Invoices!A:I,9,TRUE)</f>
        <v>2022</v>
      </c>
    </row>
    <row r="13960" spans="1:10" x14ac:dyDescent="0.15">
      <c r="A13960" t="s">
        <v>17320</v>
      </c>
      <c r="B13960" t="s">
        <v>2859</v>
      </c>
      <c r="C13960" t="s">
        <v>89</v>
      </c>
      <c r="D13960" t="s">
        <v>80</v>
      </c>
      <c r="E13960">
        <v>2</v>
      </c>
      <c r="F13960" s="8">
        <f>VLOOKUP(C13960,Products!$A$2:$E$20,5,TRUE)</f>
        <v>15.95</v>
      </c>
      <c r="G13960" s="8">
        <f t="shared" si="436"/>
        <v>31.9</v>
      </c>
      <c r="H13960" s="8">
        <f>VLOOKUP(C13960,Products!$A$2:$F$20,6,TRUE)</f>
        <v>6</v>
      </c>
      <c r="I13960" s="8">
        <f t="shared" si="437"/>
        <v>12</v>
      </c>
      <c r="J13960" s="42">
        <f>VLOOKUP(B13960,Invoices!A:I,9,TRUE)</f>
        <v>2022</v>
      </c>
    </row>
    <row r="13961" spans="1:10" x14ac:dyDescent="0.15">
      <c r="A13961" t="s">
        <v>17321</v>
      </c>
      <c r="B13961" t="s">
        <v>2860</v>
      </c>
      <c r="C13961" t="s">
        <v>90</v>
      </c>
      <c r="D13961" t="s">
        <v>72</v>
      </c>
      <c r="E13961">
        <v>1</v>
      </c>
      <c r="F13961" s="8">
        <f>VLOOKUP(C13961,Products!$A$2:$E$20,5,TRUE)</f>
        <v>8.9499999999999993</v>
      </c>
      <c r="G13961" s="8">
        <f t="shared" si="436"/>
        <v>8.9499999999999993</v>
      </c>
      <c r="H13961" s="8">
        <f>VLOOKUP(C13961,Products!$A$2:$F$20,6,TRUE)</f>
        <v>5.6999999999999993</v>
      </c>
      <c r="I13961" s="8">
        <f t="shared" si="437"/>
        <v>5.6999999999999993</v>
      </c>
      <c r="J13961" s="42">
        <f>VLOOKUP(B13961,Invoices!A:I,9,TRUE)</f>
        <v>2022</v>
      </c>
    </row>
    <row r="13962" spans="1:10" x14ac:dyDescent="0.15">
      <c r="A13962" t="s">
        <v>17322</v>
      </c>
      <c r="B13962" t="s">
        <v>2860</v>
      </c>
      <c r="C13962" t="s">
        <v>99</v>
      </c>
      <c r="D13962" t="s">
        <v>84</v>
      </c>
      <c r="E13962">
        <v>1</v>
      </c>
      <c r="F13962" s="8">
        <f>VLOOKUP(C13962,Products!$A$2:$E$20,5,TRUE)</f>
        <v>3.5</v>
      </c>
      <c r="G13962" s="8">
        <f t="shared" si="436"/>
        <v>3.5</v>
      </c>
      <c r="H13962" s="8">
        <f>VLOOKUP(C13962,Products!$A$2:$F$20,6,TRUE)</f>
        <v>0.54999999999999982</v>
      </c>
      <c r="I13962" s="8">
        <f t="shared" si="437"/>
        <v>0.54999999999999982</v>
      </c>
      <c r="J13962" s="42">
        <f>VLOOKUP(B13962,Invoices!A:I,9,TRUE)</f>
        <v>2022</v>
      </c>
    </row>
    <row r="13963" spans="1:10" x14ac:dyDescent="0.15">
      <c r="A13963" t="s">
        <v>17323</v>
      </c>
      <c r="B13963" t="s">
        <v>2860</v>
      </c>
      <c r="C13963" t="s">
        <v>93</v>
      </c>
      <c r="D13963" t="s">
        <v>76</v>
      </c>
      <c r="E13963">
        <v>1</v>
      </c>
      <c r="F13963" s="8">
        <f>VLOOKUP(C13963,Products!$A$2:$E$20,5,TRUE)</f>
        <v>9.9499999999999993</v>
      </c>
      <c r="G13963" s="8">
        <f t="shared" si="436"/>
        <v>9.9499999999999993</v>
      </c>
      <c r="H13963" s="8">
        <f>VLOOKUP(C13963,Products!$A$2:$F$20,6,TRUE)</f>
        <v>1.9499999999999993</v>
      </c>
      <c r="I13963" s="8">
        <f t="shared" si="437"/>
        <v>1.9499999999999993</v>
      </c>
      <c r="J13963" s="42">
        <f>VLOOKUP(B13963,Invoices!A:I,9,TRUE)</f>
        <v>2022</v>
      </c>
    </row>
    <row r="13964" spans="1:10" x14ac:dyDescent="0.15">
      <c r="A13964" t="s">
        <v>17324</v>
      </c>
      <c r="B13964" t="s">
        <v>2860</v>
      </c>
      <c r="C13964" t="s">
        <v>94</v>
      </c>
      <c r="D13964" t="s">
        <v>86</v>
      </c>
      <c r="E13964">
        <v>6</v>
      </c>
      <c r="F13964" s="8">
        <f>VLOOKUP(C13964,Products!$A$2:$E$20,5,TRUE)</f>
        <v>3.5</v>
      </c>
      <c r="G13964" s="8">
        <f t="shared" si="436"/>
        <v>21</v>
      </c>
      <c r="H13964" s="8">
        <f>VLOOKUP(C13964,Products!$A$2:$F$20,6,TRUE)</f>
        <v>0.54999999999999982</v>
      </c>
      <c r="I13964" s="8">
        <f t="shared" si="437"/>
        <v>3.2999999999999989</v>
      </c>
      <c r="J13964" s="42">
        <f>VLOOKUP(B13964,Invoices!A:I,9,TRUE)</f>
        <v>2022</v>
      </c>
    </row>
    <row r="13965" spans="1:10" x14ac:dyDescent="0.15">
      <c r="A13965" t="s">
        <v>17325</v>
      </c>
      <c r="B13965" t="s">
        <v>2860</v>
      </c>
      <c r="C13965" t="s">
        <v>87</v>
      </c>
      <c r="D13965" t="s">
        <v>68</v>
      </c>
      <c r="E13965">
        <v>1</v>
      </c>
      <c r="F13965" s="8">
        <f>VLOOKUP(C13965,Products!$A$2:$E$20,5,TRUE)</f>
        <v>19.95</v>
      </c>
      <c r="G13965" s="8">
        <f t="shared" si="436"/>
        <v>19.95</v>
      </c>
      <c r="H13965" s="8">
        <f>VLOOKUP(C13965,Products!$A$2:$F$20,6,TRUE)</f>
        <v>7.4499999999999993</v>
      </c>
      <c r="I13965" s="8">
        <f t="shared" si="437"/>
        <v>7.4499999999999993</v>
      </c>
      <c r="J13965" s="42">
        <f>VLOOKUP(B13965,Invoices!A:I,9,TRUE)</f>
        <v>2022</v>
      </c>
    </row>
    <row r="13966" spans="1:10" x14ac:dyDescent="0.15">
      <c r="A13966" t="s">
        <v>17326</v>
      </c>
      <c r="B13966" t="s">
        <v>2860</v>
      </c>
      <c r="C13966" t="s">
        <v>89</v>
      </c>
      <c r="D13966" t="s">
        <v>80</v>
      </c>
      <c r="E13966">
        <v>5</v>
      </c>
      <c r="F13966" s="8">
        <f>VLOOKUP(C13966,Products!$A$2:$E$20,5,TRUE)</f>
        <v>15.95</v>
      </c>
      <c r="G13966" s="8">
        <f t="shared" si="436"/>
        <v>79.75</v>
      </c>
      <c r="H13966" s="8">
        <f>VLOOKUP(C13966,Products!$A$2:$F$20,6,TRUE)</f>
        <v>6</v>
      </c>
      <c r="I13966" s="8">
        <f t="shared" si="437"/>
        <v>30</v>
      </c>
      <c r="J13966" s="42">
        <f>VLOOKUP(B13966,Invoices!A:I,9,TRUE)</f>
        <v>2022</v>
      </c>
    </row>
    <row r="13967" spans="1:10" x14ac:dyDescent="0.15">
      <c r="A13967" t="s">
        <v>17327</v>
      </c>
      <c r="B13967" t="s">
        <v>2860</v>
      </c>
      <c r="C13967" t="s">
        <v>92</v>
      </c>
      <c r="D13967" t="s">
        <v>82</v>
      </c>
      <c r="E13967">
        <v>25</v>
      </c>
      <c r="F13967" s="8">
        <f>VLOOKUP(C13967,Products!$A$2:$E$20,5,TRUE)</f>
        <v>19.95</v>
      </c>
      <c r="G13967" s="8">
        <f t="shared" si="436"/>
        <v>498.75</v>
      </c>
      <c r="H13967" s="8">
        <f>VLOOKUP(C13967,Products!$A$2:$F$20,6,TRUE)</f>
        <v>7.4499999999999993</v>
      </c>
      <c r="I13967" s="8">
        <f t="shared" si="437"/>
        <v>186.24999999999997</v>
      </c>
      <c r="J13967" s="42">
        <f>VLOOKUP(B13967,Invoices!A:I,9,TRUE)</f>
        <v>2022</v>
      </c>
    </row>
    <row r="13968" spans="1:10" x14ac:dyDescent="0.15">
      <c r="A13968" t="s">
        <v>17328</v>
      </c>
      <c r="B13968" t="s">
        <v>2860</v>
      </c>
      <c r="C13968" t="s">
        <v>105</v>
      </c>
      <c r="D13968" t="s">
        <v>81</v>
      </c>
      <c r="E13968">
        <v>1</v>
      </c>
      <c r="F13968" s="8">
        <f>VLOOKUP(C13968,Products!$A$2:$E$20,5,TRUE)</f>
        <v>8.9499999999999993</v>
      </c>
      <c r="G13968" s="8">
        <f t="shared" si="436"/>
        <v>8.9499999999999993</v>
      </c>
      <c r="H13968" s="8">
        <f>VLOOKUP(C13968,Products!$A$2:$F$20,6,TRUE)</f>
        <v>3.1999999999999993</v>
      </c>
      <c r="I13968" s="8">
        <f t="shared" si="437"/>
        <v>3.1999999999999993</v>
      </c>
      <c r="J13968" s="42">
        <f>VLOOKUP(B13968,Invoices!A:I,9,TRUE)</f>
        <v>2022</v>
      </c>
    </row>
    <row r="13969" spans="1:10" x14ac:dyDescent="0.15">
      <c r="A13969" t="s">
        <v>17329</v>
      </c>
      <c r="B13969" t="s">
        <v>2860</v>
      </c>
      <c r="C13969" t="s">
        <v>88</v>
      </c>
      <c r="D13969" t="s">
        <v>85</v>
      </c>
      <c r="E13969">
        <v>50</v>
      </c>
      <c r="F13969" s="8">
        <f>VLOOKUP(C13969,Products!$A$2:$E$20,5,TRUE)</f>
        <v>8.9499999999999993</v>
      </c>
      <c r="G13969" s="8">
        <f t="shared" si="436"/>
        <v>447.49999999999994</v>
      </c>
      <c r="H13969" s="8">
        <f>VLOOKUP(C13969,Products!$A$2:$F$20,6,TRUE)</f>
        <v>5.6999999999999993</v>
      </c>
      <c r="I13969" s="8">
        <f t="shared" si="437"/>
        <v>284.99999999999994</v>
      </c>
      <c r="J13969" s="42">
        <f>VLOOKUP(B13969,Invoices!A:I,9,TRUE)</f>
        <v>2022</v>
      </c>
    </row>
    <row r="13970" spans="1:10" x14ac:dyDescent="0.15">
      <c r="A13970" t="s">
        <v>17330</v>
      </c>
      <c r="B13970" t="s">
        <v>2861</v>
      </c>
      <c r="C13970" t="s">
        <v>93</v>
      </c>
      <c r="D13970" t="s">
        <v>76</v>
      </c>
      <c r="E13970">
        <v>5</v>
      </c>
      <c r="F13970" s="8">
        <f>VLOOKUP(C13970,Products!$A$2:$E$20,5,TRUE)</f>
        <v>9.9499999999999993</v>
      </c>
      <c r="G13970" s="8">
        <f t="shared" si="436"/>
        <v>49.75</v>
      </c>
      <c r="H13970" s="8">
        <f>VLOOKUP(C13970,Products!$A$2:$F$20,6,TRUE)</f>
        <v>1.9499999999999993</v>
      </c>
      <c r="I13970" s="8">
        <f t="shared" si="437"/>
        <v>9.7499999999999964</v>
      </c>
      <c r="J13970" s="42">
        <f>VLOOKUP(B13970,Invoices!A:I,9,TRUE)</f>
        <v>2022</v>
      </c>
    </row>
    <row r="13971" spans="1:10" x14ac:dyDescent="0.15">
      <c r="A13971" t="s">
        <v>17331</v>
      </c>
      <c r="B13971" t="s">
        <v>2861</v>
      </c>
      <c r="C13971" t="s">
        <v>90</v>
      </c>
      <c r="D13971" t="s">
        <v>72</v>
      </c>
      <c r="E13971">
        <v>1</v>
      </c>
      <c r="F13971" s="8">
        <f>VLOOKUP(C13971,Products!$A$2:$E$20,5,TRUE)</f>
        <v>8.9499999999999993</v>
      </c>
      <c r="G13971" s="8">
        <f t="shared" si="436"/>
        <v>8.9499999999999993</v>
      </c>
      <c r="H13971" s="8">
        <f>VLOOKUP(C13971,Products!$A$2:$F$20,6,TRUE)</f>
        <v>5.6999999999999993</v>
      </c>
      <c r="I13971" s="8">
        <f t="shared" si="437"/>
        <v>5.6999999999999993</v>
      </c>
      <c r="J13971" s="42">
        <f>VLOOKUP(B13971,Invoices!A:I,9,TRUE)</f>
        <v>2022</v>
      </c>
    </row>
    <row r="13972" spans="1:10" x14ac:dyDescent="0.15">
      <c r="A13972" t="s">
        <v>17332</v>
      </c>
      <c r="B13972" t="s">
        <v>2861</v>
      </c>
      <c r="C13972" t="s">
        <v>92</v>
      </c>
      <c r="D13972" t="s">
        <v>82</v>
      </c>
      <c r="E13972">
        <v>2</v>
      </c>
      <c r="F13972" s="8">
        <f>VLOOKUP(C13972,Products!$A$2:$E$20,5,TRUE)</f>
        <v>19.95</v>
      </c>
      <c r="G13972" s="8">
        <f t="shared" si="436"/>
        <v>39.9</v>
      </c>
      <c r="H13972" s="8">
        <f>VLOOKUP(C13972,Products!$A$2:$F$20,6,TRUE)</f>
        <v>7.4499999999999993</v>
      </c>
      <c r="I13972" s="8">
        <f t="shared" si="437"/>
        <v>14.899999999999999</v>
      </c>
      <c r="J13972" s="42">
        <f>VLOOKUP(B13972,Invoices!A:I,9,TRUE)</f>
        <v>2022</v>
      </c>
    </row>
    <row r="13973" spans="1:10" x14ac:dyDescent="0.15">
      <c r="A13973" t="s">
        <v>17333</v>
      </c>
      <c r="B13973" t="s">
        <v>2861</v>
      </c>
      <c r="C13973" t="s">
        <v>101</v>
      </c>
      <c r="D13973" t="s">
        <v>69</v>
      </c>
      <c r="E13973">
        <v>10</v>
      </c>
      <c r="F13973" s="8">
        <f>VLOOKUP(C13973,Products!$A$2:$E$20,5,TRUE)</f>
        <v>129.94999999999999</v>
      </c>
      <c r="G13973" s="8">
        <f t="shared" si="436"/>
        <v>1299.5</v>
      </c>
      <c r="H13973" s="8">
        <f>VLOOKUP(C13973,Products!$A$2:$F$20,6,TRUE)</f>
        <v>40.449999999999989</v>
      </c>
      <c r="I13973" s="8">
        <f t="shared" si="437"/>
        <v>404.49999999999989</v>
      </c>
      <c r="J13973" s="42">
        <f>VLOOKUP(B13973,Invoices!A:I,9,TRUE)</f>
        <v>2022</v>
      </c>
    </row>
    <row r="13974" spans="1:10" x14ac:dyDescent="0.15">
      <c r="A13974" t="s">
        <v>17334</v>
      </c>
      <c r="B13974" t="s">
        <v>2861</v>
      </c>
      <c r="C13974" t="s">
        <v>87</v>
      </c>
      <c r="D13974" t="s">
        <v>68</v>
      </c>
      <c r="E13974">
        <v>5</v>
      </c>
      <c r="F13974" s="8">
        <f>VLOOKUP(C13974,Products!$A$2:$E$20,5,TRUE)</f>
        <v>19.95</v>
      </c>
      <c r="G13974" s="8">
        <f t="shared" si="436"/>
        <v>99.75</v>
      </c>
      <c r="H13974" s="8">
        <f>VLOOKUP(C13974,Products!$A$2:$F$20,6,TRUE)</f>
        <v>7.4499999999999993</v>
      </c>
      <c r="I13974" s="8">
        <f t="shared" si="437"/>
        <v>37.25</v>
      </c>
      <c r="J13974" s="42">
        <f>VLOOKUP(B13974,Invoices!A:I,9,TRUE)</f>
        <v>2022</v>
      </c>
    </row>
    <row r="13975" spans="1:10" x14ac:dyDescent="0.15">
      <c r="A13975" t="s">
        <v>17335</v>
      </c>
      <c r="B13975" t="s">
        <v>2861</v>
      </c>
      <c r="C13975" t="s">
        <v>97</v>
      </c>
      <c r="D13975" t="s">
        <v>74</v>
      </c>
      <c r="E13975">
        <v>10</v>
      </c>
      <c r="F13975" s="8">
        <f>VLOOKUP(C13975,Products!$A$2:$E$20,5,TRUE)</f>
        <v>1.5</v>
      </c>
      <c r="G13975" s="8">
        <f t="shared" si="436"/>
        <v>15</v>
      </c>
      <c r="H13975" s="8">
        <f>VLOOKUP(C13975,Products!$A$2:$F$20,6,TRUE)</f>
        <v>0.5</v>
      </c>
      <c r="I13975" s="8">
        <f t="shared" si="437"/>
        <v>5</v>
      </c>
      <c r="J13975" s="42">
        <f>VLOOKUP(B13975,Invoices!A:I,9,TRUE)</f>
        <v>2022</v>
      </c>
    </row>
    <row r="13976" spans="1:10" x14ac:dyDescent="0.15">
      <c r="A13976" t="s">
        <v>17336</v>
      </c>
      <c r="B13976" t="s">
        <v>2862</v>
      </c>
      <c r="C13976" t="s">
        <v>92</v>
      </c>
      <c r="D13976" t="s">
        <v>82</v>
      </c>
      <c r="E13976">
        <v>10</v>
      </c>
      <c r="F13976" s="8">
        <f>VLOOKUP(C13976,Products!$A$2:$E$20,5,TRUE)</f>
        <v>19.95</v>
      </c>
      <c r="G13976" s="8">
        <f t="shared" si="436"/>
        <v>199.5</v>
      </c>
      <c r="H13976" s="8">
        <f>VLOOKUP(C13976,Products!$A$2:$F$20,6,TRUE)</f>
        <v>7.4499999999999993</v>
      </c>
      <c r="I13976" s="8">
        <f t="shared" si="437"/>
        <v>74.5</v>
      </c>
      <c r="J13976" s="42">
        <f>VLOOKUP(B13976,Invoices!A:I,9,TRUE)</f>
        <v>2022</v>
      </c>
    </row>
    <row r="13977" spans="1:10" x14ac:dyDescent="0.15">
      <c r="A13977" t="s">
        <v>17337</v>
      </c>
      <c r="B13977" t="s">
        <v>2862</v>
      </c>
      <c r="C13977" t="s">
        <v>105</v>
      </c>
      <c r="D13977" t="s">
        <v>81</v>
      </c>
      <c r="E13977">
        <v>2</v>
      </c>
      <c r="F13977" s="8">
        <f>VLOOKUP(C13977,Products!$A$2:$E$20,5,TRUE)</f>
        <v>8.9499999999999993</v>
      </c>
      <c r="G13977" s="8">
        <f t="shared" si="436"/>
        <v>17.899999999999999</v>
      </c>
      <c r="H13977" s="8">
        <f>VLOOKUP(C13977,Products!$A$2:$F$20,6,TRUE)</f>
        <v>3.1999999999999993</v>
      </c>
      <c r="I13977" s="8">
        <f t="shared" si="437"/>
        <v>6.3999999999999986</v>
      </c>
      <c r="J13977" s="42">
        <f>VLOOKUP(B13977,Invoices!A:I,9,TRUE)</f>
        <v>2022</v>
      </c>
    </row>
    <row r="13978" spans="1:10" x14ac:dyDescent="0.15">
      <c r="A13978" t="s">
        <v>17338</v>
      </c>
      <c r="B13978" t="s">
        <v>2862</v>
      </c>
      <c r="C13978" t="s">
        <v>104</v>
      </c>
      <c r="D13978" t="s">
        <v>71</v>
      </c>
      <c r="E13978">
        <v>30</v>
      </c>
      <c r="F13978" s="8">
        <f>VLOOKUP(C13978,Products!$A$2:$E$20,5,TRUE)</f>
        <v>2.95</v>
      </c>
      <c r="G13978" s="8">
        <f t="shared" si="436"/>
        <v>88.5</v>
      </c>
      <c r="H13978" s="8">
        <f>VLOOKUP(C13978,Products!$A$2:$F$20,6,TRUE)</f>
        <v>1.1500000000000001</v>
      </c>
      <c r="I13978" s="8">
        <f t="shared" si="437"/>
        <v>34.500000000000007</v>
      </c>
      <c r="J13978" s="42">
        <f>VLOOKUP(B13978,Invoices!A:I,9,TRUE)</f>
        <v>2022</v>
      </c>
    </row>
    <row r="13979" spans="1:10" x14ac:dyDescent="0.15">
      <c r="A13979" t="s">
        <v>17339</v>
      </c>
      <c r="B13979" t="s">
        <v>2862</v>
      </c>
      <c r="C13979" t="s">
        <v>99</v>
      </c>
      <c r="D13979" t="s">
        <v>84</v>
      </c>
      <c r="E13979">
        <v>2</v>
      </c>
      <c r="F13979" s="8">
        <f>VLOOKUP(C13979,Products!$A$2:$E$20,5,TRUE)</f>
        <v>3.5</v>
      </c>
      <c r="G13979" s="8">
        <f t="shared" si="436"/>
        <v>7</v>
      </c>
      <c r="H13979" s="8">
        <f>VLOOKUP(C13979,Products!$A$2:$F$20,6,TRUE)</f>
        <v>0.54999999999999982</v>
      </c>
      <c r="I13979" s="8">
        <f t="shared" si="437"/>
        <v>1.0999999999999996</v>
      </c>
      <c r="J13979" s="42">
        <f>VLOOKUP(B13979,Invoices!A:I,9,TRUE)</f>
        <v>2022</v>
      </c>
    </row>
    <row r="13980" spans="1:10" x14ac:dyDescent="0.15">
      <c r="A13980" t="s">
        <v>17340</v>
      </c>
      <c r="B13980" t="s">
        <v>2862</v>
      </c>
      <c r="C13980" t="s">
        <v>90</v>
      </c>
      <c r="D13980" t="s">
        <v>72</v>
      </c>
      <c r="E13980">
        <v>12</v>
      </c>
      <c r="F13980" s="8">
        <f>VLOOKUP(C13980,Products!$A$2:$E$20,5,TRUE)</f>
        <v>8.9499999999999993</v>
      </c>
      <c r="G13980" s="8">
        <f t="shared" si="436"/>
        <v>107.39999999999999</v>
      </c>
      <c r="H13980" s="8">
        <f>VLOOKUP(C13980,Products!$A$2:$F$20,6,TRUE)</f>
        <v>5.6999999999999993</v>
      </c>
      <c r="I13980" s="8">
        <f t="shared" si="437"/>
        <v>68.399999999999991</v>
      </c>
      <c r="J13980" s="42">
        <f>VLOOKUP(B13980,Invoices!A:I,9,TRUE)</f>
        <v>2022</v>
      </c>
    </row>
    <row r="13981" spans="1:10" x14ac:dyDescent="0.15">
      <c r="A13981" t="s">
        <v>17341</v>
      </c>
      <c r="B13981" t="s">
        <v>2862</v>
      </c>
      <c r="C13981" t="s">
        <v>103</v>
      </c>
      <c r="D13981" t="s">
        <v>77</v>
      </c>
      <c r="E13981">
        <v>15</v>
      </c>
      <c r="F13981" s="8">
        <f>VLOOKUP(C13981,Products!$A$2:$E$20,5,TRUE)</f>
        <v>8.9499999999999993</v>
      </c>
      <c r="G13981" s="8">
        <f t="shared" si="436"/>
        <v>134.25</v>
      </c>
      <c r="H13981" s="8">
        <f>VLOOKUP(C13981,Products!$A$2:$F$20,6,TRUE)</f>
        <v>3.1999999999999993</v>
      </c>
      <c r="I13981" s="8">
        <f t="shared" si="437"/>
        <v>47.999999999999986</v>
      </c>
      <c r="J13981" s="42">
        <f>VLOOKUP(B13981,Invoices!A:I,9,TRUE)</f>
        <v>2022</v>
      </c>
    </row>
    <row r="13982" spans="1:10" x14ac:dyDescent="0.15">
      <c r="A13982" t="s">
        <v>17342</v>
      </c>
      <c r="B13982" t="s">
        <v>2862</v>
      </c>
      <c r="C13982" t="s">
        <v>88</v>
      </c>
      <c r="D13982" t="s">
        <v>85</v>
      </c>
      <c r="E13982">
        <v>50</v>
      </c>
      <c r="F13982" s="8">
        <f>VLOOKUP(C13982,Products!$A$2:$E$20,5,TRUE)</f>
        <v>8.9499999999999993</v>
      </c>
      <c r="G13982" s="8">
        <f t="shared" si="436"/>
        <v>447.49999999999994</v>
      </c>
      <c r="H13982" s="8">
        <f>VLOOKUP(C13982,Products!$A$2:$F$20,6,TRUE)</f>
        <v>5.6999999999999993</v>
      </c>
      <c r="I13982" s="8">
        <f t="shared" si="437"/>
        <v>284.99999999999994</v>
      </c>
      <c r="J13982" s="42">
        <f>VLOOKUP(B13982,Invoices!A:I,9,TRUE)</f>
        <v>2022</v>
      </c>
    </row>
    <row r="13983" spans="1:10" x14ac:dyDescent="0.15">
      <c r="A13983" t="s">
        <v>17343</v>
      </c>
      <c r="B13983" t="s">
        <v>2863</v>
      </c>
      <c r="C13983" t="s">
        <v>105</v>
      </c>
      <c r="D13983" t="s">
        <v>81</v>
      </c>
      <c r="E13983">
        <v>20</v>
      </c>
      <c r="F13983" s="8">
        <f>VLOOKUP(C13983,Products!$A$2:$E$20,5,TRUE)</f>
        <v>8.9499999999999993</v>
      </c>
      <c r="G13983" s="8">
        <f t="shared" si="436"/>
        <v>179</v>
      </c>
      <c r="H13983" s="8">
        <f>VLOOKUP(C13983,Products!$A$2:$F$20,6,TRUE)</f>
        <v>3.1999999999999993</v>
      </c>
      <c r="I13983" s="8">
        <f t="shared" si="437"/>
        <v>63.999999999999986</v>
      </c>
      <c r="J13983" s="42">
        <f>VLOOKUP(B13983,Invoices!A:I,9,TRUE)</f>
        <v>2022</v>
      </c>
    </row>
    <row r="13984" spans="1:10" x14ac:dyDescent="0.15">
      <c r="A13984" t="s">
        <v>17344</v>
      </c>
      <c r="B13984" t="s">
        <v>2863</v>
      </c>
      <c r="C13984" t="s">
        <v>96</v>
      </c>
      <c r="D13984" t="s">
        <v>75</v>
      </c>
      <c r="E13984">
        <v>2</v>
      </c>
      <c r="F13984" s="8">
        <f>VLOOKUP(C13984,Products!$A$2:$E$20,5,TRUE)</f>
        <v>79.95</v>
      </c>
      <c r="G13984" s="8">
        <f t="shared" si="436"/>
        <v>159.9</v>
      </c>
      <c r="H13984" s="8">
        <f>VLOOKUP(C13984,Products!$A$2:$F$20,6,TRUE)</f>
        <v>27.950000000000003</v>
      </c>
      <c r="I13984" s="8">
        <f t="shared" si="437"/>
        <v>55.900000000000006</v>
      </c>
      <c r="J13984" s="42">
        <f>VLOOKUP(B13984,Invoices!A:I,9,TRUE)</f>
        <v>2022</v>
      </c>
    </row>
    <row r="13985" spans="1:10" x14ac:dyDescent="0.15">
      <c r="A13985" t="s">
        <v>17345</v>
      </c>
      <c r="B13985" t="s">
        <v>2863</v>
      </c>
      <c r="C13985" t="s">
        <v>88</v>
      </c>
      <c r="D13985" t="s">
        <v>85</v>
      </c>
      <c r="E13985">
        <v>1</v>
      </c>
      <c r="F13985" s="8">
        <f>VLOOKUP(C13985,Products!$A$2:$E$20,5,TRUE)</f>
        <v>8.9499999999999993</v>
      </c>
      <c r="G13985" s="8">
        <f t="shared" si="436"/>
        <v>8.9499999999999993</v>
      </c>
      <c r="H13985" s="8">
        <f>VLOOKUP(C13985,Products!$A$2:$F$20,6,TRUE)</f>
        <v>5.6999999999999993</v>
      </c>
      <c r="I13985" s="8">
        <f t="shared" si="437"/>
        <v>5.6999999999999993</v>
      </c>
      <c r="J13985" s="42">
        <f>VLOOKUP(B13985,Invoices!A:I,9,TRUE)</f>
        <v>2022</v>
      </c>
    </row>
    <row r="13986" spans="1:10" x14ac:dyDescent="0.15">
      <c r="A13986" t="s">
        <v>17346</v>
      </c>
      <c r="B13986" t="s">
        <v>2863</v>
      </c>
      <c r="C13986" t="s">
        <v>98</v>
      </c>
      <c r="D13986" t="s">
        <v>79</v>
      </c>
      <c r="E13986">
        <v>1</v>
      </c>
      <c r="F13986" s="8">
        <f>VLOOKUP(C13986,Products!$A$2:$E$20,5,TRUE)</f>
        <v>14.95</v>
      </c>
      <c r="G13986" s="8">
        <f t="shared" si="436"/>
        <v>14.95</v>
      </c>
      <c r="H13986" s="8">
        <f>VLOOKUP(C13986,Products!$A$2:$F$20,6,TRUE)</f>
        <v>3.0499999999999989</v>
      </c>
      <c r="I13986" s="8">
        <f t="shared" si="437"/>
        <v>3.0499999999999989</v>
      </c>
      <c r="J13986" s="42">
        <f>VLOOKUP(B13986,Invoices!A:I,9,TRUE)</f>
        <v>2022</v>
      </c>
    </row>
    <row r="13987" spans="1:10" x14ac:dyDescent="0.15">
      <c r="A13987" t="s">
        <v>17347</v>
      </c>
      <c r="B13987" t="s">
        <v>2863</v>
      </c>
      <c r="C13987" t="s">
        <v>87</v>
      </c>
      <c r="D13987" t="s">
        <v>68</v>
      </c>
      <c r="E13987">
        <v>1</v>
      </c>
      <c r="F13987" s="8">
        <f>VLOOKUP(C13987,Products!$A$2:$E$20,5,TRUE)</f>
        <v>19.95</v>
      </c>
      <c r="G13987" s="8">
        <f t="shared" si="436"/>
        <v>19.95</v>
      </c>
      <c r="H13987" s="8">
        <f>VLOOKUP(C13987,Products!$A$2:$F$20,6,TRUE)</f>
        <v>7.4499999999999993</v>
      </c>
      <c r="I13987" s="8">
        <f t="shared" si="437"/>
        <v>7.4499999999999993</v>
      </c>
      <c r="J13987" s="42">
        <f>VLOOKUP(B13987,Invoices!A:I,9,TRUE)</f>
        <v>2022</v>
      </c>
    </row>
    <row r="13988" spans="1:10" x14ac:dyDescent="0.15">
      <c r="A13988" t="s">
        <v>17348</v>
      </c>
      <c r="B13988" t="s">
        <v>2863</v>
      </c>
      <c r="C13988" t="s">
        <v>102</v>
      </c>
      <c r="D13988" t="s">
        <v>83</v>
      </c>
      <c r="E13988">
        <v>1</v>
      </c>
      <c r="F13988" s="8">
        <f>VLOOKUP(C13988,Products!$A$2:$E$20,5,TRUE)</f>
        <v>29.95</v>
      </c>
      <c r="G13988" s="8">
        <f t="shared" si="436"/>
        <v>29.95</v>
      </c>
      <c r="H13988" s="8">
        <f>VLOOKUP(C13988,Products!$A$2:$F$20,6,TRUE)</f>
        <v>15</v>
      </c>
      <c r="I13988" s="8">
        <f t="shared" si="437"/>
        <v>15</v>
      </c>
      <c r="J13988" s="42">
        <f>VLOOKUP(B13988,Invoices!A:I,9,TRUE)</f>
        <v>2022</v>
      </c>
    </row>
    <row r="13989" spans="1:10" x14ac:dyDescent="0.15">
      <c r="A13989" t="s">
        <v>17349</v>
      </c>
      <c r="B13989" t="s">
        <v>2863</v>
      </c>
      <c r="C13989" t="s">
        <v>99</v>
      </c>
      <c r="D13989" t="s">
        <v>84</v>
      </c>
      <c r="E13989">
        <v>1</v>
      </c>
      <c r="F13989" s="8">
        <f>VLOOKUP(C13989,Products!$A$2:$E$20,5,TRUE)</f>
        <v>3.5</v>
      </c>
      <c r="G13989" s="8">
        <f t="shared" si="436"/>
        <v>3.5</v>
      </c>
      <c r="H13989" s="8">
        <f>VLOOKUP(C13989,Products!$A$2:$F$20,6,TRUE)</f>
        <v>0.54999999999999982</v>
      </c>
      <c r="I13989" s="8">
        <f t="shared" si="437"/>
        <v>0.54999999999999982</v>
      </c>
      <c r="J13989" s="42">
        <f>VLOOKUP(B13989,Invoices!A:I,9,TRUE)</f>
        <v>2022</v>
      </c>
    </row>
    <row r="13990" spans="1:10" x14ac:dyDescent="0.15">
      <c r="A13990" t="s">
        <v>17350</v>
      </c>
      <c r="B13990" t="s">
        <v>2863</v>
      </c>
      <c r="C13990" t="s">
        <v>93</v>
      </c>
      <c r="D13990" t="s">
        <v>76</v>
      </c>
      <c r="E13990">
        <v>1</v>
      </c>
      <c r="F13990" s="8">
        <f>VLOOKUP(C13990,Products!$A$2:$E$20,5,TRUE)</f>
        <v>9.9499999999999993</v>
      </c>
      <c r="G13990" s="8">
        <f t="shared" si="436"/>
        <v>9.9499999999999993</v>
      </c>
      <c r="H13990" s="8">
        <f>VLOOKUP(C13990,Products!$A$2:$F$20,6,TRUE)</f>
        <v>1.9499999999999993</v>
      </c>
      <c r="I13990" s="8">
        <f t="shared" si="437"/>
        <v>1.9499999999999993</v>
      </c>
      <c r="J13990" s="42">
        <f>VLOOKUP(B13990,Invoices!A:I,9,TRUE)</f>
        <v>2022</v>
      </c>
    </row>
    <row r="13991" spans="1:10" x14ac:dyDescent="0.15">
      <c r="A13991" t="s">
        <v>17351</v>
      </c>
      <c r="B13991" t="s">
        <v>2863</v>
      </c>
      <c r="C13991" t="s">
        <v>104</v>
      </c>
      <c r="D13991" t="s">
        <v>71</v>
      </c>
      <c r="E13991">
        <v>20</v>
      </c>
      <c r="F13991" s="8">
        <f>VLOOKUP(C13991,Products!$A$2:$E$20,5,TRUE)</f>
        <v>2.95</v>
      </c>
      <c r="G13991" s="8">
        <f t="shared" si="436"/>
        <v>59</v>
      </c>
      <c r="H13991" s="8">
        <f>VLOOKUP(C13991,Products!$A$2:$F$20,6,TRUE)</f>
        <v>1.1500000000000001</v>
      </c>
      <c r="I13991" s="8">
        <f t="shared" si="437"/>
        <v>23.000000000000004</v>
      </c>
      <c r="J13991" s="42">
        <f>VLOOKUP(B13991,Invoices!A:I,9,TRUE)</f>
        <v>2022</v>
      </c>
    </row>
    <row r="13992" spans="1:10" x14ac:dyDescent="0.15">
      <c r="A13992" t="s">
        <v>17352</v>
      </c>
      <c r="B13992" t="s">
        <v>2863</v>
      </c>
      <c r="C13992" t="s">
        <v>89</v>
      </c>
      <c r="D13992" t="s">
        <v>80</v>
      </c>
      <c r="E13992">
        <v>3</v>
      </c>
      <c r="F13992" s="8">
        <f>VLOOKUP(C13992,Products!$A$2:$E$20,5,TRUE)</f>
        <v>15.95</v>
      </c>
      <c r="G13992" s="8">
        <f t="shared" si="436"/>
        <v>47.849999999999994</v>
      </c>
      <c r="H13992" s="8">
        <f>VLOOKUP(C13992,Products!$A$2:$F$20,6,TRUE)</f>
        <v>6</v>
      </c>
      <c r="I13992" s="8">
        <f t="shared" si="437"/>
        <v>18</v>
      </c>
      <c r="J13992" s="42">
        <f>VLOOKUP(B13992,Invoices!A:I,9,TRUE)</f>
        <v>2022</v>
      </c>
    </row>
    <row r="13993" spans="1:10" x14ac:dyDescent="0.15">
      <c r="A13993" t="s">
        <v>17353</v>
      </c>
      <c r="B13993" t="s">
        <v>2864</v>
      </c>
      <c r="C13993" t="s">
        <v>90</v>
      </c>
      <c r="D13993" t="s">
        <v>72</v>
      </c>
      <c r="E13993">
        <v>1</v>
      </c>
      <c r="F13993" s="8">
        <f>VLOOKUP(C13993,Products!$A$2:$E$20,5,TRUE)</f>
        <v>8.9499999999999993</v>
      </c>
      <c r="G13993" s="8">
        <f t="shared" si="436"/>
        <v>8.9499999999999993</v>
      </c>
      <c r="H13993" s="8">
        <f>VLOOKUP(C13993,Products!$A$2:$F$20,6,TRUE)</f>
        <v>5.6999999999999993</v>
      </c>
      <c r="I13993" s="8">
        <f t="shared" si="437"/>
        <v>5.6999999999999993</v>
      </c>
      <c r="J13993" s="42">
        <f>VLOOKUP(B13993,Invoices!A:I,9,TRUE)</f>
        <v>2022</v>
      </c>
    </row>
    <row r="13994" spans="1:10" x14ac:dyDescent="0.15">
      <c r="A13994" t="s">
        <v>17354</v>
      </c>
      <c r="B13994" t="s">
        <v>2864</v>
      </c>
      <c r="C13994" t="s">
        <v>96</v>
      </c>
      <c r="D13994" t="s">
        <v>75</v>
      </c>
      <c r="E13994">
        <v>12</v>
      </c>
      <c r="F13994" s="8">
        <f>VLOOKUP(C13994,Products!$A$2:$E$20,5,TRUE)</f>
        <v>79.95</v>
      </c>
      <c r="G13994" s="8">
        <f t="shared" si="436"/>
        <v>959.40000000000009</v>
      </c>
      <c r="H13994" s="8">
        <f>VLOOKUP(C13994,Products!$A$2:$F$20,6,TRUE)</f>
        <v>27.950000000000003</v>
      </c>
      <c r="I13994" s="8">
        <f t="shared" si="437"/>
        <v>335.40000000000003</v>
      </c>
      <c r="J13994" s="42">
        <f>VLOOKUP(B13994,Invoices!A:I,9,TRUE)</f>
        <v>2022</v>
      </c>
    </row>
    <row r="13995" spans="1:10" x14ac:dyDescent="0.15">
      <c r="A13995" t="s">
        <v>17355</v>
      </c>
      <c r="B13995" t="s">
        <v>2864</v>
      </c>
      <c r="C13995" t="s">
        <v>89</v>
      </c>
      <c r="D13995" t="s">
        <v>80</v>
      </c>
      <c r="E13995">
        <v>1</v>
      </c>
      <c r="F13995" s="8">
        <f>VLOOKUP(C13995,Products!$A$2:$E$20,5,TRUE)</f>
        <v>15.95</v>
      </c>
      <c r="G13995" s="8">
        <f t="shared" si="436"/>
        <v>15.95</v>
      </c>
      <c r="H13995" s="8">
        <f>VLOOKUP(C13995,Products!$A$2:$F$20,6,TRUE)</f>
        <v>6</v>
      </c>
      <c r="I13995" s="8">
        <f t="shared" si="437"/>
        <v>6</v>
      </c>
      <c r="J13995" s="42">
        <f>VLOOKUP(B13995,Invoices!A:I,9,TRUE)</f>
        <v>2022</v>
      </c>
    </row>
    <row r="13996" spans="1:10" x14ac:dyDescent="0.15">
      <c r="A13996" t="s">
        <v>17356</v>
      </c>
      <c r="B13996" t="s">
        <v>2864</v>
      </c>
      <c r="C13996" t="s">
        <v>102</v>
      </c>
      <c r="D13996" t="s">
        <v>83</v>
      </c>
      <c r="E13996">
        <v>4</v>
      </c>
      <c r="F13996" s="8">
        <f>VLOOKUP(C13996,Products!$A$2:$E$20,5,TRUE)</f>
        <v>29.95</v>
      </c>
      <c r="G13996" s="8">
        <f t="shared" si="436"/>
        <v>119.8</v>
      </c>
      <c r="H13996" s="8">
        <f>VLOOKUP(C13996,Products!$A$2:$F$20,6,TRUE)</f>
        <v>15</v>
      </c>
      <c r="I13996" s="8">
        <f t="shared" si="437"/>
        <v>60</v>
      </c>
      <c r="J13996" s="42">
        <f>VLOOKUP(B13996,Invoices!A:I,9,TRUE)</f>
        <v>2022</v>
      </c>
    </row>
    <row r="13997" spans="1:10" x14ac:dyDescent="0.15">
      <c r="A13997" t="s">
        <v>17357</v>
      </c>
      <c r="B13997" t="s">
        <v>2864</v>
      </c>
      <c r="C13997" t="s">
        <v>103</v>
      </c>
      <c r="D13997" t="s">
        <v>77</v>
      </c>
      <c r="E13997">
        <v>1</v>
      </c>
      <c r="F13997" s="8">
        <f>VLOOKUP(C13997,Products!$A$2:$E$20,5,TRUE)</f>
        <v>8.9499999999999993</v>
      </c>
      <c r="G13997" s="8">
        <f t="shared" si="436"/>
        <v>8.9499999999999993</v>
      </c>
      <c r="H13997" s="8">
        <f>VLOOKUP(C13997,Products!$A$2:$F$20,6,TRUE)</f>
        <v>3.1999999999999993</v>
      </c>
      <c r="I13997" s="8">
        <f t="shared" si="437"/>
        <v>3.1999999999999993</v>
      </c>
      <c r="J13997" s="42">
        <f>VLOOKUP(B13997,Invoices!A:I,9,TRUE)</f>
        <v>2022</v>
      </c>
    </row>
    <row r="13998" spans="1:10" x14ac:dyDescent="0.15">
      <c r="A13998" t="s">
        <v>17358</v>
      </c>
      <c r="B13998" t="s">
        <v>2864</v>
      </c>
      <c r="C13998" t="s">
        <v>99</v>
      </c>
      <c r="D13998" t="s">
        <v>84</v>
      </c>
      <c r="E13998">
        <v>100</v>
      </c>
      <c r="F13998" s="8">
        <f>VLOOKUP(C13998,Products!$A$2:$E$20,5,TRUE)</f>
        <v>3.5</v>
      </c>
      <c r="G13998" s="8">
        <f t="shared" si="436"/>
        <v>350</v>
      </c>
      <c r="H13998" s="8">
        <f>VLOOKUP(C13998,Products!$A$2:$F$20,6,TRUE)</f>
        <v>0.54999999999999982</v>
      </c>
      <c r="I13998" s="8">
        <f t="shared" si="437"/>
        <v>54.999999999999986</v>
      </c>
      <c r="J13998" s="42">
        <f>VLOOKUP(B13998,Invoices!A:I,9,TRUE)</f>
        <v>2022</v>
      </c>
    </row>
    <row r="13999" spans="1:10" x14ac:dyDescent="0.15">
      <c r="A13999" t="s">
        <v>17359</v>
      </c>
      <c r="B13999" t="s">
        <v>2864</v>
      </c>
      <c r="C13999" t="s">
        <v>92</v>
      </c>
      <c r="D13999" t="s">
        <v>82</v>
      </c>
      <c r="E13999">
        <v>12</v>
      </c>
      <c r="F13999" s="8">
        <f>VLOOKUP(C13999,Products!$A$2:$E$20,5,TRUE)</f>
        <v>19.95</v>
      </c>
      <c r="G13999" s="8">
        <f t="shared" si="436"/>
        <v>239.39999999999998</v>
      </c>
      <c r="H13999" s="8">
        <f>VLOOKUP(C13999,Products!$A$2:$F$20,6,TRUE)</f>
        <v>7.4499999999999993</v>
      </c>
      <c r="I13999" s="8">
        <f t="shared" si="437"/>
        <v>89.399999999999991</v>
      </c>
      <c r="J13999" s="42">
        <f>VLOOKUP(B13999,Invoices!A:I,9,TRUE)</f>
        <v>2022</v>
      </c>
    </row>
    <row r="14000" spans="1:10" x14ac:dyDescent="0.15">
      <c r="A14000" t="s">
        <v>17360</v>
      </c>
      <c r="B14000" t="s">
        <v>2864</v>
      </c>
      <c r="C14000" t="s">
        <v>96</v>
      </c>
      <c r="D14000" t="s">
        <v>75</v>
      </c>
      <c r="E14000">
        <v>8</v>
      </c>
      <c r="F14000" s="8">
        <f>VLOOKUP(C14000,Products!$A$2:$E$20,5,TRUE)</f>
        <v>79.95</v>
      </c>
      <c r="G14000" s="8">
        <f t="shared" si="436"/>
        <v>639.6</v>
      </c>
      <c r="H14000" s="8">
        <f>VLOOKUP(C14000,Products!$A$2:$F$20,6,TRUE)</f>
        <v>27.950000000000003</v>
      </c>
      <c r="I14000" s="8">
        <f t="shared" si="437"/>
        <v>223.60000000000002</v>
      </c>
      <c r="J14000" s="42">
        <f>VLOOKUP(B14000,Invoices!A:I,9,TRUE)</f>
        <v>2022</v>
      </c>
    </row>
    <row r="14001" spans="1:10" x14ac:dyDescent="0.15">
      <c r="A14001" t="s">
        <v>17361</v>
      </c>
      <c r="B14001" t="s">
        <v>2864</v>
      </c>
      <c r="C14001" t="s">
        <v>90</v>
      </c>
      <c r="D14001" t="s">
        <v>72</v>
      </c>
      <c r="E14001">
        <v>25</v>
      </c>
      <c r="F14001" s="8">
        <f>VLOOKUP(C14001,Products!$A$2:$E$20,5,TRUE)</f>
        <v>8.9499999999999993</v>
      </c>
      <c r="G14001" s="8">
        <f t="shared" si="436"/>
        <v>223.74999999999997</v>
      </c>
      <c r="H14001" s="8">
        <f>VLOOKUP(C14001,Products!$A$2:$F$20,6,TRUE)</f>
        <v>5.6999999999999993</v>
      </c>
      <c r="I14001" s="8">
        <f t="shared" si="437"/>
        <v>142.49999999999997</v>
      </c>
      <c r="J14001" s="42">
        <f>VLOOKUP(B14001,Invoices!A:I,9,TRUE)</f>
        <v>2022</v>
      </c>
    </row>
    <row r="14002" spans="1:10" x14ac:dyDescent="0.15">
      <c r="A14002" t="s">
        <v>17362</v>
      </c>
      <c r="B14002" t="s">
        <v>2864</v>
      </c>
      <c r="C14002" t="s">
        <v>104</v>
      </c>
      <c r="D14002" t="s">
        <v>71</v>
      </c>
      <c r="E14002">
        <v>100</v>
      </c>
      <c r="F14002" s="8">
        <f>VLOOKUP(C14002,Products!$A$2:$E$20,5,TRUE)</f>
        <v>2.95</v>
      </c>
      <c r="G14002" s="8">
        <f t="shared" si="436"/>
        <v>295</v>
      </c>
      <c r="H14002" s="8">
        <f>VLOOKUP(C14002,Products!$A$2:$F$20,6,TRUE)</f>
        <v>1.1500000000000001</v>
      </c>
      <c r="I14002" s="8">
        <f t="shared" si="437"/>
        <v>115.00000000000001</v>
      </c>
      <c r="J14002" s="42">
        <f>VLOOKUP(B14002,Invoices!A:I,9,TRUE)</f>
        <v>2022</v>
      </c>
    </row>
    <row r="14003" spans="1:10" x14ac:dyDescent="0.15">
      <c r="A14003" t="s">
        <v>17363</v>
      </c>
      <c r="B14003" t="s">
        <v>2864</v>
      </c>
      <c r="C14003" t="s">
        <v>88</v>
      </c>
      <c r="D14003" t="s">
        <v>85</v>
      </c>
      <c r="E14003">
        <v>1</v>
      </c>
      <c r="F14003" s="8">
        <f>VLOOKUP(C14003,Products!$A$2:$E$20,5,TRUE)</f>
        <v>8.9499999999999993</v>
      </c>
      <c r="G14003" s="8">
        <f t="shared" si="436"/>
        <v>8.9499999999999993</v>
      </c>
      <c r="H14003" s="8">
        <f>VLOOKUP(C14003,Products!$A$2:$F$20,6,TRUE)</f>
        <v>5.6999999999999993</v>
      </c>
      <c r="I14003" s="8">
        <f t="shared" si="437"/>
        <v>5.6999999999999993</v>
      </c>
      <c r="J14003" s="42">
        <f>VLOOKUP(B14003,Invoices!A:I,9,TRUE)</f>
        <v>2022</v>
      </c>
    </row>
    <row r="14004" spans="1:10" x14ac:dyDescent="0.15">
      <c r="A14004" t="s">
        <v>17364</v>
      </c>
      <c r="B14004" t="s">
        <v>2864</v>
      </c>
      <c r="C14004" t="s">
        <v>90</v>
      </c>
      <c r="D14004" t="s">
        <v>72</v>
      </c>
      <c r="E14004">
        <v>7</v>
      </c>
      <c r="F14004" s="8">
        <f>VLOOKUP(C14004,Products!$A$2:$E$20,5,TRUE)</f>
        <v>8.9499999999999993</v>
      </c>
      <c r="G14004" s="8">
        <f t="shared" si="436"/>
        <v>62.649999999999991</v>
      </c>
      <c r="H14004" s="8">
        <f>VLOOKUP(C14004,Products!$A$2:$F$20,6,TRUE)</f>
        <v>5.6999999999999993</v>
      </c>
      <c r="I14004" s="8">
        <f t="shared" si="437"/>
        <v>39.899999999999991</v>
      </c>
      <c r="J14004" s="42">
        <f>VLOOKUP(B14004,Invoices!A:I,9,TRUE)</f>
        <v>2022</v>
      </c>
    </row>
    <row r="14005" spans="1:10" x14ac:dyDescent="0.15">
      <c r="A14005" t="s">
        <v>17365</v>
      </c>
      <c r="B14005" t="s">
        <v>2864</v>
      </c>
      <c r="C14005" t="s">
        <v>100</v>
      </c>
      <c r="D14005" t="s">
        <v>78</v>
      </c>
      <c r="E14005">
        <v>3</v>
      </c>
      <c r="F14005" s="8">
        <f>VLOOKUP(C14005,Products!$A$2:$E$20,5,TRUE)</f>
        <v>49.95</v>
      </c>
      <c r="G14005" s="8">
        <f t="shared" si="436"/>
        <v>149.85000000000002</v>
      </c>
      <c r="H14005" s="8">
        <f>VLOOKUP(C14005,Products!$A$2:$F$20,6,TRUE)</f>
        <v>19.950000000000003</v>
      </c>
      <c r="I14005" s="8">
        <f t="shared" si="437"/>
        <v>59.850000000000009</v>
      </c>
      <c r="J14005" s="42">
        <f>VLOOKUP(B14005,Invoices!A:I,9,TRUE)</f>
        <v>2022</v>
      </c>
    </row>
    <row r="14006" spans="1:10" x14ac:dyDescent="0.15">
      <c r="A14006" t="s">
        <v>17366</v>
      </c>
      <c r="B14006" t="s">
        <v>2864</v>
      </c>
      <c r="C14006" t="s">
        <v>98</v>
      </c>
      <c r="D14006" t="s">
        <v>79</v>
      </c>
      <c r="E14006">
        <v>1</v>
      </c>
      <c r="F14006" s="8">
        <f>VLOOKUP(C14006,Products!$A$2:$E$20,5,TRUE)</f>
        <v>14.95</v>
      </c>
      <c r="G14006" s="8">
        <f t="shared" si="436"/>
        <v>14.95</v>
      </c>
      <c r="H14006" s="8">
        <f>VLOOKUP(C14006,Products!$A$2:$F$20,6,TRUE)</f>
        <v>3.0499999999999989</v>
      </c>
      <c r="I14006" s="8">
        <f t="shared" si="437"/>
        <v>3.0499999999999989</v>
      </c>
      <c r="J14006" s="42">
        <f>VLOOKUP(B14006,Invoices!A:I,9,TRUE)</f>
        <v>2022</v>
      </c>
    </row>
    <row r="14007" spans="1:10" x14ac:dyDescent="0.15">
      <c r="A14007" t="s">
        <v>17367</v>
      </c>
      <c r="B14007" t="s">
        <v>2864</v>
      </c>
      <c r="C14007" t="s">
        <v>96</v>
      </c>
      <c r="D14007" t="s">
        <v>75</v>
      </c>
      <c r="E14007">
        <v>3</v>
      </c>
      <c r="F14007" s="8">
        <f>VLOOKUP(C14007,Products!$A$2:$E$20,5,TRUE)</f>
        <v>79.95</v>
      </c>
      <c r="G14007" s="8">
        <f t="shared" si="436"/>
        <v>239.85000000000002</v>
      </c>
      <c r="H14007" s="8">
        <f>VLOOKUP(C14007,Products!$A$2:$F$20,6,TRUE)</f>
        <v>27.950000000000003</v>
      </c>
      <c r="I14007" s="8">
        <f t="shared" si="437"/>
        <v>83.850000000000009</v>
      </c>
      <c r="J14007" s="42">
        <f>VLOOKUP(B14007,Invoices!A:I,9,TRUE)</f>
        <v>2022</v>
      </c>
    </row>
    <row r="14008" spans="1:10" x14ac:dyDescent="0.15">
      <c r="A14008" t="s">
        <v>17368</v>
      </c>
      <c r="B14008" t="s">
        <v>2864</v>
      </c>
      <c r="C14008" t="s">
        <v>87</v>
      </c>
      <c r="D14008" t="s">
        <v>68</v>
      </c>
      <c r="E14008">
        <v>1</v>
      </c>
      <c r="F14008" s="8">
        <f>VLOOKUP(C14008,Products!$A$2:$E$20,5,TRUE)</f>
        <v>19.95</v>
      </c>
      <c r="G14008" s="8">
        <f t="shared" si="436"/>
        <v>19.95</v>
      </c>
      <c r="H14008" s="8">
        <f>VLOOKUP(C14008,Products!$A$2:$F$20,6,TRUE)</f>
        <v>7.4499999999999993</v>
      </c>
      <c r="I14008" s="8">
        <f t="shared" si="437"/>
        <v>7.4499999999999993</v>
      </c>
      <c r="J14008" s="42">
        <f>VLOOKUP(B14008,Invoices!A:I,9,TRUE)</f>
        <v>2022</v>
      </c>
    </row>
    <row r="14009" spans="1:10" x14ac:dyDescent="0.15">
      <c r="A14009" t="s">
        <v>17369</v>
      </c>
      <c r="B14009" t="s">
        <v>2864</v>
      </c>
      <c r="C14009" t="s">
        <v>90</v>
      </c>
      <c r="D14009" t="s">
        <v>72</v>
      </c>
      <c r="E14009">
        <v>3</v>
      </c>
      <c r="F14009" s="8">
        <f>VLOOKUP(C14009,Products!$A$2:$E$20,5,TRUE)</f>
        <v>8.9499999999999993</v>
      </c>
      <c r="G14009" s="8">
        <f t="shared" si="436"/>
        <v>26.849999999999998</v>
      </c>
      <c r="H14009" s="8">
        <f>VLOOKUP(C14009,Products!$A$2:$F$20,6,TRUE)</f>
        <v>5.6999999999999993</v>
      </c>
      <c r="I14009" s="8">
        <f t="shared" si="437"/>
        <v>17.099999999999998</v>
      </c>
      <c r="J14009" s="42">
        <f>VLOOKUP(B14009,Invoices!A:I,9,TRUE)</f>
        <v>2022</v>
      </c>
    </row>
    <row r="14010" spans="1:10" x14ac:dyDescent="0.15">
      <c r="A14010" t="s">
        <v>17370</v>
      </c>
      <c r="B14010" t="s">
        <v>2864</v>
      </c>
      <c r="C14010" t="s">
        <v>94</v>
      </c>
      <c r="D14010" t="s">
        <v>86</v>
      </c>
      <c r="E14010">
        <v>2</v>
      </c>
      <c r="F14010" s="8">
        <f>VLOOKUP(C14010,Products!$A$2:$E$20,5,TRUE)</f>
        <v>3.5</v>
      </c>
      <c r="G14010" s="8">
        <f t="shared" si="436"/>
        <v>7</v>
      </c>
      <c r="H14010" s="8">
        <f>VLOOKUP(C14010,Products!$A$2:$F$20,6,TRUE)</f>
        <v>0.54999999999999982</v>
      </c>
      <c r="I14010" s="8">
        <f t="shared" si="437"/>
        <v>1.0999999999999996</v>
      </c>
      <c r="J14010" s="42">
        <f>VLOOKUP(B14010,Invoices!A:I,9,TRUE)</f>
        <v>2022</v>
      </c>
    </row>
    <row r="14011" spans="1:10" x14ac:dyDescent="0.15">
      <c r="A14011" t="s">
        <v>17371</v>
      </c>
      <c r="B14011" t="s">
        <v>2864</v>
      </c>
      <c r="C14011" t="s">
        <v>93</v>
      </c>
      <c r="D14011" t="s">
        <v>76</v>
      </c>
      <c r="E14011">
        <v>20</v>
      </c>
      <c r="F14011" s="8">
        <f>VLOOKUP(C14011,Products!$A$2:$E$20,5,TRUE)</f>
        <v>9.9499999999999993</v>
      </c>
      <c r="G14011" s="8">
        <f t="shared" si="436"/>
        <v>199</v>
      </c>
      <c r="H14011" s="8">
        <f>VLOOKUP(C14011,Products!$A$2:$F$20,6,TRUE)</f>
        <v>1.9499999999999993</v>
      </c>
      <c r="I14011" s="8">
        <f t="shared" si="437"/>
        <v>38.999999999999986</v>
      </c>
      <c r="J14011" s="42">
        <f>VLOOKUP(B14011,Invoices!A:I,9,TRUE)</f>
        <v>2022</v>
      </c>
    </row>
    <row r="14012" spans="1:10" x14ac:dyDescent="0.15">
      <c r="A14012" t="s">
        <v>17372</v>
      </c>
      <c r="B14012" t="s">
        <v>2864</v>
      </c>
      <c r="C14012" t="s">
        <v>92</v>
      </c>
      <c r="D14012" t="s">
        <v>82</v>
      </c>
      <c r="E14012">
        <v>30</v>
      </c>
      <c r="F14012" s="8">
        <f>VLOOKUP(C14012,Products!$A$2:$E$20,5,TRUE)</f>
        <v>19.95</v>
      </c>
      <c r="G14012" s="8">
        <f t="shared" si="436"/>
        <v>598.5</v>
      </c>
      <c r="H14012" s="8">
        <f>VLOOKUP(C14012,Products!$A$2:$F$20,6,TRUE)</f>
        <v>7.4499999999999993</v>
      </c>
      <c r="I14012" s="8">
        <f t="shared" si="437"/>
        <v>223.49999999999997</v>
      </c>
      <c r="J14012" s="42">
        <f>VLOOKUP(B14012,Invoices!A:I,9,TRUE)</f>
        <v>2022</v>
      </c>
    </row>
    <row r="14013" spans="1:10" x14ac:dyDescent="0.15">
      <c r="A14013" t="s">
        <v>17373</v>
      </c>
      <c r="B14013" t="s">
        <v>2864</v>
      </c>
      <c r="C14013" t="s">
        <v>96</v>
      </c>
      <c r="D14013" t="s">
        <v>75</v>
      </c>
      <c r="E14013">
        <v>1</v>
      </c>
      <c r="F14013" s="8">
        <f>VLOOKUP(C14013,Products!$A$2:$E$20,5,TRUE)</f>
        <v>79.95</v>
      </c>
      <c r="G14013" s="8">
        <f t="shared" si="436"/>
        <v>79.95</v>
      </c>
      <c r="H14013" s="8">
        <f>VLOOKUP(C14013,Products!$A$2:$F$20,6,TRUE)</f>
        <v>27.950000000000003</v>
      </c>
      <c r="I14013" s="8">
        <f t="shared" si="437"/>
        <v>27.950000000000003</v>
      </c>
      <c r="J14013" s="42">
        <f>VLOOKUP(B14013,Invoices!A:I,9,TRUE)</f>
        <v>2022</v>
      </c>
    </row>
    <row r="14014" spans="1:10" x14ac:dyDescent="0.15">
      <c r="A14014" t="s">
        <v>17374</v>
      </c>
      <c r="B14014" t="s">
        <v>2864</v>
      </c>
      <c r="C14014" t="s">
        <v>88</v>
      </c>
      <c r="D14014" t="s">
        <v>85</v>
      </c>
      <c r="E14014">
        <v>1</v>
      </c>
      <c r="F14014" s="8">
        <f>VLOOKUP(C14014,Products!$A$2:$E$20,5,TRUE)</f>
        <v>8.9499999999999993</v>
      </c>
      <c r="G14014" s="8">
        <f t="shared" si="436"/>
        <v>8.9499999999999993</v>
      </c>
      <c r="H14014" s="8">
        <f>VLOOKUP(C14014,Products!$A$2:$F$20,6,TRUE)</f>
        <v>5.6999999999999993</v>
      </c>
      <c r="I14014" s="8">
        <f t="shared" si="437"/>
        <v>5.6999999999999993</v>
      </c>
      <c r="J14014" s="42">
        <f>VLOOKUP(B14014,Invoices!A:I,9,TRUE)</f>
        <v>2022</v>
      </c>
    </row>
    <row r="14015" spans="1:10" x14ac:dyDescent="0.15">
      <c r="A14015" t="s">
        <v>17375</v>
      </c>
      <c r="B14015" t="s">
        <v>2864</v>
      </c>
      <c r="C14015" t="s">
        <v>91</v>
      </c>
      <c r="D14015" t="s">
        <v>70</v>
      </c>
      <c r="E14015">
        <v>1</v>
      </c>
      <c r="F14015" s="8">
        <f>VLOOKUP(C14015,Products!$A$2:$E$20,5,TRUE)</f>
        <v>49.95</v>
      </c>
      <c r="G14015" s="8">
        <f t="shared" si="436"/>
        <v>49.95</v>
      </c>
      <c r="H14015" s="8">
        <f>VLOOKUP(C14015,Products!$A$2:$F$20,6,TRUE)</f>
        <v>21.200000000000003</v>
      </c>
      <c r="I14015" s="8">
        <f t="shared" si="437"/>
        <v>21.200000000000003</v>
      </c>
      <c r="J14015" s="42">
        <f>VLOOKUP(B14015,Invoices!A:I,9,TRUE)</f>
        <v>2022</v>
      </c>
    </row>
    <row r="14016" spans="1:10" x14ac:dyDescent="0.15">
      <c r="A14016" t="s">
        <v>17376</v>
      </c>
      <c r="B14016" t="s">
        <v>2864</v>
      </c>
      <c r="C14016" t="s">
        <v>101</v>
      </c>
      <c r="D14016" t="s">
        <v>69</v>
      </c>
      <c r="E14016">
        <v>1</v>
      </c>
      <c r="F14016" s="8">
        <f>VLOOKUP(C14016,Products!$A$2:$E$20,5,TRUE)</f>
        <v>129.94999999999999</v>
      </c>
      <c r="G14016" s="8">
        <f t="shared" si="436"/>
        <v>129.94999999999999</v>
      </c>
      <c r="H14016" s="8">
        <f>VLOOKUP(C14016,Products!$A$2:$F$20,6,TRUE)</f>
        <v>40.449999999999989</v>
      </c>
      <c r="I14016" s="8">
        <f t="shared" si="437"/>
        <v>40.449999999999989</v>
      </c>
      <c r="J14016" s="42">
        <f>VLOOKUP(B14016,Invoices!A:I,9,TRUE)</f>
        <v>2022</v>
      </c>
    </row>
    <row r="14017" spans="1:10" x14ac:dyDescent="0.15">
      <c r="A14017" t="s">
        <v>17377</v>
      </c>
      <c r="B14017" t="s">
        <v>2864</v>
      </c>
      <c r="C14017" t="s">
        <v>96</v>
      </c>
      <c r="D14017" t="s">
        <v>75</v>
      </c>
      <c r="E14017">
        <v>10</v>
      </c>
      <c r="F14017" s="8">
        <f>VLOOKUP(C14017,Products!$A$2:$E$20,5,TRUE)</f>
        <v>79.95</v>
      </c>
      <c r="G14017" s="8">
        <f t="shared" si="436"/>
        <v>799.5</v>
      </c>
      <c r="H14017" s="8">
        <f>VLOOKUP(C14017,Products!$A$2:$F$20,6,TRUE)</f>
        <v>27.950000000000003</v>
      </c>
      <c r="I14017" s="8">
        <f t="shared" si="437"/>
        <v>279.5</v>
      </c>
      <c r="J14017" s="42">
        <f>VLOOKUP(B14017,Invoices!A:I,9,TRUE)</f>
        <v>2022</v>
      </c>
    </row>
    <row r="14018" spans="1:10" x14ac:dyDescent="0.15">
      <c r="A14018" t="s">
        <v>17378</v>
      </c>
      <c r="B14018" t="s">
        <v>2864</v>
      </c>
      <c r="C14018" t="s">
        <v>95</v>
      </c>
      <c r="D14018" t="s">
        <v>73</v>
      </c>
      <c r="E14018">
        <v>3</v>
      </c>
      <c r="F14018" s="8">
        <f>VLOOKUP(C14018,Products!$A$2:$E$20,5,TRUE)</f>
        <v>12.95</v>
      </c>
      <c r="G14018" s="8">
        <f t="shared" si="436"/>
        <v>38.849999999999994</v>
      </c>
      <c r="H14018" s="8">
        <f>VLOOKUP(C14018,Products!$A$2:$F$20,6,TRUE)</f>
        <v>4.1999999999999993</v>
      </c>
      <c r="I14018" s="8">
        <f t="shared" si="437"/>
        <v>12.599999999999998</v>
      </c>
      <c r="J14018" s="42">
        <f>VLOOKUP(B14018,Invoices!A:I,9,TRUE)</f>
        <v>2022</v>
      </c>
    </row>
    <row r="14019" spans="1:10" x14ac:dyDescent="0.15">
      <c r="A14019" t="s">
        <v>17379</v>
      </c>
      <c r="B14019" t="s">
        <v>2864</v>
      </c>
      <c r="C14019" t="s">
        <v>90</v>
      </c>
      <c r="D14019" t="s">
        <v>72</v>
      </c>
      <c r="E14019">
        <v>3</v>
      </c>
      <c r="F14019" s="8">
        <f>VLOOKUP(C14019,Products!$A$2:$E$20,5,TRUE)</f>
        <v>8.9499999999999993</v>
      </c>
      <c r="G14019" s="8">
        <f t="shared" ref="G14019:G14082" si="438">F14019*E14019</f>
        <v>26.849999999999998</v>
      </c>
      <c r="H14019" s="8">
        <f>VLOOKUP(C14019,Products!$A$2:$F$20,6,TRUE)</f>
        <v>5.6999999999999993</v>
      </c>
      <c r="I14019" s="8">
        <f t="shared" ref="I14019:I14082" si="439">H14019*E14019</f>
        <v>17.099999999999998</v>
      </c>
      <c r="J14019" s="42">
        <f>VLOOKUP(B14019,Invoices!A:I,9,TRUE)</f>
        <v>2022</v>
      </c>
    </row>
    <row r="14020" spans="1:10" x14ac:dyDescent="0.15">
      <c r="A14020" t="s">
        <v>17380</v>
      </c>
      <c r="B14020" t="s">
        <v>2864</v>
      </c>
      <c r="C14020" t="s">
        <v>89</v>
      </c>
      <c r="D14020" t="s">
        <v>80</v>
      </c>
      <c r="E14020">
        <v>1</v>
      </c>
      <c r="F14020" s="8">
        <f>VLOOKUP(C14020,Products!$A$2:$E$20,5,TRUE)</f>
        <v>15.95</v>
      </c>
      <c r="G14020" s="8">
        <f t="shared" si="438"/>
        <v>15.95</v>
      </c>
      <c r="H14020" s="8">
        <f>VLOOKUP(C14020,Products!$A$2:$F$20,6,TRUE)</f>
        <v>6</v>
      </c>
      <c r="I14020" s="8">
        <f t="shared" si="439"/>
        <v>6</v>
      </c>
      <c r="J14020" s="42">
        <f>VLOOKUP(B14020,Invoices!A:I,9,TRUE)</f>
        <v>2022</v>
      </c>
    </row>
    <row r="14021" spans="1:10" x14ac:dyDescent="0.15">
      <c r="A14021" t="s">
        <v>17381</v>
      </c>
      <c r="B14021" t="s">
        <v>2864</v>
      </c>
      <c r="C14021" t="s">
        <v>104</v>
      </c>
      <c r="D14021" t="s">
        <v>71</v>
      </c>
      <c r="E14021">
        <v>9</v>
      </c>
      <c r="F14021" s="8">
        <f>VLOOKUP(C14021,Products!$A$2:$E$20,5,TRUE)</f>
        <v>2.95</v>
      </c>
      <c r="G14021" s="8">
        <f t="shared" si="438"/>
        <v>26.55</v>
      </c>
      <c r="H14021" s="8">
        <f>VLOOKUP(C14021,Products!$A$2:$F$20,6,TRUE)</f>
        <v>1.1500000000000001</v>
      </c>
      <c r="I14021" s="8">
        <f t="shared" si="439"/>
        <v>10.350000000000001</v>
      </c>
      <c r="J14021" s="42">
        <f>VLOOKUP(B14021,Invoices!A:I,9,TRUE)</f>
        <v>2022</v>
      </c>
    </row>
    <row r="14022" spans="1:10" x14ac:dyDescent="0.15">
      <c r="A14022" t="s">
        <v>17382</v>
      </c>
      <c r="B14022" t="s">
        <v>2864</v>
      </c>
      <c r="C14022" t="s">
        <v>97</v>
      </c>
      <c r="D14022" t="s">
        <v>74</v>
      </c>
      <c r="E14022">
        <v>1</v>
      </c>
      <c r="F14022" s="8">
        <f>VLOOKUP(C14022,Products!$A$2:$E$20,5,TRUE)</f>
        <v>1.5</v>
      </c>
      <c r="G14022" s="8">
        <f t="shared" si="438"/>
        <v>1.5</v>
      </c>
      <c r="H14022" s="8">
        <f>VLOOKUP(C14022,Products!$A$2:$F$20,6,TRUE)</f>
        <v>0.5</v>
      </c>
      <c r="I14022" s="8">
        <f t="shared" si="439"/>
        <v>0.5</v>
      </c>
      <c r="J14022" s="42">
        <f>VLOOKUP(B14022,Invoices!A:I,9,TRUE)</f>
        <v>2022</v>
      </c>
    </row>
    <row r="14023" spans="1:10" x14ac:dyDescent="0.15">
      <c r="A14023" t="s">
        <v>17383</v>
      </c>
      <c r="B14023" t="s">
        <v>2864</v>
      </c>
      <c r="C14023" t="s">
        <v>105</v>
      </c>
      <c r="D14023" t="s">
        <v>81</v>
      </c>
      <c r="E14023">
        <v>10</v>
      </c>
      <c r="F14023" s="8">
        <f>VLOOKUP(C14023,Products!$A$2:$E$20,5,TRUE)</f>
        <v>8.9499999999999993</v>
      </c>
      <c r="G14023" s="8">
        <f t="shared" si="438"/>
        <v>89.5</v>
      </c>
      <c r="H14023" s="8">
        <f>VLOOKUP(C14023,Products!$A$2:$F$20,6,TRUE)</f>
        <v>3.1999999999999993</v>
      </c>
      <c r="I14023" s="8">
        <f t="shared" si="439"/>
        <v>31.999999999999993</v>
      </c>
      <c r="J14023" s="42">
        <f>VLOOKUP(B14023,Invoices!A:I,9,TRUE)</f>
        <v>2022</v>
      </c>
    </row>
    <row r="14024" spans="1:10" x14ac:dyDescent="0.15">
      <c r="A14024" t="s">
        <v>17384</v>
      </c>
      <c r="B14024" t="s">
        <v>2864</v>
      </c>
      <c r="C14024" t="s">
        <v>105</v>
      </c>
      <c r="D14024" t="s">
        <v>81</v>
      </c>
      <c r="E14024">
        <v>5</v>
      </c>
      <c r="F14024" s="8">
        <f>VLOOKUP(C14024,Products!$A$2:$E$20,5,TRUE)</f>
        <v>8.9499999999999993</v>
      </c>
      <c r="G14024" s="8">
        <f t="shared" si="438"/>
        <v>44.75</v>
      </c>
      <c r="H14024" s="8">
        <f>VLOOKUP(C14024,Products!$A$2:$F$20,6,TRUE)</f>
        <v>3.1999999999999993</v>
      </c>
      <c r="I14024" s="8">
        <f t="shared" si="439"/>
        <v>15.999999999999996</v>
      </c>
      <c r="J14024" s="42">
        <f>VLOOKUP(B14024,Invoices!A:I,9,TRUE)</f>
        <v>2022</v>
      </c>
    </row>
    <row r="14025" spans="1:10" x14ac:dyDescent="0.15">
      <c r="A14025" t="s">
        <v>17385</v>
      </c>
      <c r="B14025" t="s">
        <v>2864</v>
      </c>
      <c r="C14025" t="s">
        <v>102</v>
      </c>
      <c r="D14025" t="s">
        <v>83</v>
      </c>
      <c r="E14025">
        <v>5</v>
      </c>
      <c r="F14025" s="8">
        <f>VLOOKUP(C14025,Products!$A$2:$E$20,5,TRUE)</f>
        <v>29.95</v>
      </c>
      <c r="G14025" s="8">
        <f t="shared" si="438"/>
        <v>149.75</v>
      </c>
      <c r="H14025" s="8">
        <f>VLOOKUP(C14025,Products!$A$2:$F$20,6,TRUE)</f>
        <v>15</v>
      </c>
      <c r="I14025" s="8">
        <f t="shared" si="439"/>
        <v>75</v>
      </c>
      <c r="J14025" s="42">
        <f>VLOOKUP(B14025,Invoices!A:I,9,TRUE)</f>
        <v>2022</v>
      </c>
    </row>
    <row r="14026" spans="1:10" x14ac:dyDescent="0.15">
      <c r="A14026" t="s">
        <v>17386</v>
      </c>
      <c r="B14026" t="s">
        <v>2864</v>
      </c>
      <c r="C14026" t="s">
        <v>104</v>
      </c>
      <c r="D14026" t="s">
        <v>71</v>
      </c>
      <c r="E14026">
        <v>20</v>
      </c>
      <c r="F14026" s="8">
        <f>VLOOKUP(C14026,Products!$A$2:$E$20,5,TRUE)</f>
        <v>2.95</v>
      </c>
      <c r="G14026" s="8">
        <f t="shared" si="438"/>
        <v>59</v>
      </c>
      <c r="H14026" s="8">
        <f>VLOOKUP(C14026,Products!$A$2:$F$20,6,TRUE)</f>
        <v>1.1500000000000001</v>
      </c>
      <c r="I14026" s="8">
        <f t="shared" si="439"/>
        <v>23.000000000000004</v>
      </c>
      <c r="J14026" s="42">
        <f>VLOOKUP(B14026,Invoices!A:I,9,TRUE)</f>
        <v>2022</v>
      </c>
    </row>
    <row r="14027" spans="1:10" x14ac:dyDescent="0.15">
      <c r="A14027" t="s">
        <v>17387</v>
      </c>
      <c r="B14027" t="s">
        <v>2864</v>
      </c>
      <c r="C14027" t="s">
        <v>102</v>
      </c>
      <c r="D14027" t="s">
        <v>83</v>
      </c>
      <c r="E14027">
        <v>1</v>
      </c>
      <c r="F14027" s="8">
        <f>VLOOKUP(C14027,Products!$A$2:$E$20,5,TRUE)</f>
        <v>29.95</v>
      </c>
      <c r="G14027" s="8">
        <f t="shared" si="438"/>
        <v>29.95</v>
      </c>
      <c r="H14027" s="8">
        <f>VLOOKUP(C14027,Products!$A$2:$F$20,6,TRUE)</f>
        <v>15</v>
      </c>
      <c r="I14027" s="8">
        <f t="shared" si="439"/>
        <v>15</v>
      </c>
      <c r="J14027" s="42">
        <f>VLOOKUP(B14027,Invoices!A:I,9,TRUE)</f>
        <v>2022</v>
      </c>
    </row>
    <row r="14028" spans="1:10" x14ac:dyDescent="0.15">
      <c r="A14028" t="s">
        <v>17388</v>
      </c>
      <c r="B14028" t="s">
        <v>2865</v>
      </c>
      <c r="C14028" t="s">
        <v>87</v>
      </c>
      <c r="D14028" t="s">
        <v>68</v>
      </c>
      <c r="E14028">
        <v>1</v>
      </c>
      <c r="F14028" s="8">
        <f>VLOOKUP(C14028,Products!$A$2:$E$20,5,TRUE)</f>
        <v>19.95</v>
      </c>
      <c r="G14028" s="8">
        <f t="shared" si="438"/>
        <v>19.95</v>
      </c>
      <c r="H14028" s="8">
        <f>VLOOKUP(C14028,Products!$A$2:$F$20,6,TRUE)</f>
        <v>7.4499999999999993</v>
      </c>
      <c r="I14028" s="8">
        <f t="shared" si="439"/>
        <v>7.4499999999999993</v>
      </c>
      <c r="J14028" s="42">
        <f>VLOOKUP(B14028,Invoices!A:I,9,TRUE)</f>
        <v>2022</v>
      </c>
    </row>
    <row r="14029" spans="1:10" x14ac:dyDescent="0.15">
      <c r="A14029" t="s">
        <v>17389</v>
      </c>
      <c r="B14029" t="s">
        <v>2865</v>
      </c>
      <c r="C14029" t="s">
        <v>88</v>
      </c>
      <c r="D14029" t="s">
        <v>85</v>
      </c>
      <c r="E14029">
        <v>10</v>
      </c>
      <c r="F14029" s="8">
        <f>VLOOKUP(C14029,Products!$A$2:$E$20,5,TRUE)</f>
        <v>8.9499999999999993</v>
      </c>
      <c r="G14029" s="8">
        <f t="shared" si="438"/>
        <v>89.5</v>
      </c>
      <c r="H14029" s="8">
        <f>VLOOKUP(C14029,Products!$A$2:$F$20,6,TRUE)</f>
        <v>5.6999999999999993</v>
      </c>
      <c r="I14029" s="8">
        <f t="shared" si="439"/>
        <v>56.999999999999993</v>
      </c>
      <c r="J14029" s="42">
        <f>VLOOKUP(B14029,Invoices!A:I,9,TRUE)</f>
        <v>2022</v>
      </c>
    </row>
    <row r="14030" spans="1:10" x14ac:dyDescent="0.15">
      <c r="A14030" t="s">
        <v>17390</v>
      </c>
      <c r="B14030" t="s">
        <v>2865</v>
      </c>
      <c r="C14030" t="s">
        <v>103</v>
      </c>
      <c r="D14030" t="s">
        <v>77</v>
      </c>
      <c r="E14030">
        <v>1</v>
      </c>
      <c r="F14030" s="8">
        <f>VLOOKUP(C14030,Products!$A$2:$E$20,5,TRUE)</f>
        <v>8.9499999999999993</v>
      </c>
      <c r="G14030" s="8">
        <f t="shared" si="438"/>
        <v>8.9499999999999993</v>
      </c>
      <c r="H14030" s="8">
        <f>VLOOKUP(C14030,Products!$A$2:$F$20,6,TRUE)</f>
        <v>3.1999999999999993</v>
      </c>
      <c r="I14030" s="8">
        <f t="shared" si="439"/>
        <v>3.1999999999999993</v>
      </c>
      <c r="J14030" s="42">
        <f>VLOOKUP(B14030,Invoices!A:I,9,TRUE)</f>
        <v>2022</v>
      </c>
    </row>
    <row r="14031" spans="1:10" x14ac:dyDescent="0.15">
      <c r="A14031" t="s">
        <v>17391</v>
      </c>
      <c r="B14031" t="s">
        <v>2865</v>
      </c>
      <c r="C14031" t="s">
        <v>92</v>
      </c>
      <c r="D14031" t="s">
        <v>82</v>
      </c>
      <c r="E14031">
        <v>10</v>
      </c>
      <c r="F14031" s="8">
        <f>VLOOKUP(C14031,Products!$A$2:$E$20,5,TRUE)</f>
        <v>19.95</v>
      </c>
      <c r="G14031" s="8">
        <f t="shared" si="438"/>
        <v>199.5</v>
      </c>
      <c r="H14031" s="8">
        <f>VLOOKUP(C14031,Products!$A$2:$F$20,6,TRUE)</f>
        <v>7.4499999999999993</v>
      </c>
      <c r="I14031" s="8">
        <f t="shared" si="439"/>
        <v>74.5</v>
      </c>
      <c r="J14031" s="42">
        <f>VLOOKUP(B14031,Invoices!A:I,9,TRUE)</f>
        <v>2022</v>
      </c>
    </row>
    <row r="14032" spans="1:10" x14ac:dyDescent="0.15">
      <c r="A14032" t="s">
        <v>17392</v>
      </c>
      <c r="B14032" t="s">
        <v>2866</v>
      </c>
      <c r="C14032" t="s">
        <v>102</v>
      </c>
      <c r="D14032" t="s">
        <v>83</v>
      </c>
      <c r="E14032">
        <v>4</v>
      </c>
      <c r="F14032" s="8">
        <f>VLOOKUP(C14032,Products!$A$2:$E$20,5,TRUE)</f>
        <v>29.95</v>
      </c>
      <c r="G14032" s="8">
        <f t="shared" si="438"/>
        <v>119.8</v>
      </c>
      <c r="H14032" s="8">
        <f>VLOOKUP(C14032,Products!$A$2:$F$20,6,TRUE)</f>
        <v>15</v>
      </c>
      <c r="I14032" s="8">
        <f t="shared" si="439"/>
        <v>60</v>
      </c>
      <c r="J14032" s="42">
        <f>VLOOKUP(B14032,Invoices!A:I,9,TRUE)</f>
        <v>2022</v>
      </c>
    </row>
    <row r="14033" spans="1:10" x14ac:dyDescent="0.15">
      <c r="A14033" t="s">
        <v>17393</v>
      </c>
      <c r="B14033" t="s">
        <v>2866</v>
      </c>
      <c r="C14033" t="s">
        <v>96</v>
      </c>
      <c r="D14033" t="s">
        <v>75</v>
      </c>
      <c r="E14033">
        <v>2</v>
      </c>
      <c r="F14033" s="8">
        <f>VLOOKUP(C14033,Products!$A$2:$E$20,5,TRUE)</f>
        <v>79.95</v>
      </c>
      <c r="G14033" s="8">
        <f t="shared" si="438"/>
        <v>159.9</v>
      </c>
      <c r="H14033" s="8">
        <f>VLOOKUP(C14033,Products!$A$2:$F$20,6,TRUE)</f>
        <v>27.950000000000003</v>
      </c>
      <c r="I14033" s="8">
        <f t="shared" si="439"/>
        <v>55.900000000000006</v>
      </c>
      <c r="J14033" s="42">
        <f>VLOOKUP(B14033,Invoices!A:I,9,TRUE)</f>
        <v>2022</v>
      </c>
    </row>
    <row r="14034" spans="1:10" x14ac:dyDescent="0.15">
      <c r="A14034" t="s">
        <v>17394</v>
      </c>
      <c r="B14034" t="s">
        <v>2866</v>
      </c>
      <c r="C14034" t="s">
        <v>90</v>
      </c>
      <c r="D14034" t="s">
        <v>72</v>
      </c>
      <c r="E14034">
        <v>1</v>
      </c>
      <c r="F14034" s="8">
        <f>VLOOKUP(C14034,Products!$A$2:$E$20,5,TRUE)</f>
        <v>8.9499999999999993</v>
      </c>
      <c r="G14034" s="8">
        <f t="shared" si="438"/>
        <v>8.9499999999999993</v>
      </c>
      <c r="H14034" s="8">
        <f>VLOOKUP(C14034,Products!$A$2:$F$20,6,TRUE)</f>
        <v>5.6999999999999993</v>
      </c>
      <c r="I14034" s="8">
        <f t="shared" si="439"/>
        <v>5.6999999999999993</v>
      </c>
      <c r="J14034" s="42">
        <f>VLOOKUP(B14034,Invoices!A:I,9,TRUE)</f>
        <v>2022</v>
      </c>
    </row>
    <row r="14035" spans="1:10" x14ac:dyDescent="0.15">
      <c r="A14035" t="s">
        <v>17395</v>
      </c>
      <c r="B14035" t="s">
        <v>2866</v>
      </c>
      <c r="C14035" t="s">
        <v>92</v>
      </c>
      <c r="D14035" t="s">
        <v>82</v>
      </c>
      <c r="E14035">
        <v>10</v>
      </c>
      <c r="F14035" s="8">
        <f>VLOOKUP(C14035,Products!$A$2:$E$20,5,TRUE)</f>
        <v>19.95</v>
      </c>
      <c r="G14035" s="8">
        <f t="shared" si="438"/>
        <v>199.5</v>
      </c>
      <c r="H14035" s="8">
        <f>VLOOKUP(C14035,Products!$A$2:$F$20,6,TRUE)</f>
        <v>7.4499999999999993</v>
      </c>
      <c r="I14035" s="8">
        <f t="shared" si="439"/>
        <v>74.5</v>
      </c>
      <c r="J14035" s="42">
        <f>VLOOKUP(B14035,Invoices!A:I,9,TRUE)</f>
        <v>2022</v>
      </c>
    </row>
    <row r="14036" spans="1:10" x14ac:dyDescent="0.15">
      <c r="A14036" t="s">
        <v>17396</v>
      </c>
      <c r="B14036" t="s">
        <v>2867</v>
      </c>
      <c r="C14036" t="s">
        <v>104</v>
      </c>
      <c r="D14036" t="s">
        <v>71</v>
      </c>
      <c r="E14036">
        <v>50</v>
      </c>
      <c r="F14036" s="8">
        <f>VLOOKUP(C14036,Products!$A$2:$E$20,5,TRUE)</f>
        <v>2.95</v>
      </c>
      <c r="G14036" s="8">
        <f t="shared" si="438"/>
        <v>147.5</v>
      </c>
      <c r="H14036" s="8">
        <f>VLOOKUP(C14036,Products!$A$2:$F$20,6,TRUE)</f>
        <v>1.1500000000000001</v>
      </c>
      <c r="I14036" s="8">
        <f t="shared" si="439"/>
        <v>57.500000000000007</v>
      </c>
      <c r="J14036" s="42">
        <f>VLOOKUP(B14036,Invoices!A:I,9,TRUE)</f>
        <v>2022</v>
      </c>
    </row>
    <row r="14037" spans="1:10" x14ac:dyDescent="0.15">
      <c r="A14037" t="s">
        <v>17397</v>
      </c>
      <c r="B14037" t="s">
        <v>2868</v>
      </c>
      <c r="C14037" t="s">
        <v>104</v>
      </c>
      <c r="D14037" t="s">
        <v>71</v>
      </c>
      <c r="E14037">
        <v>2</v>
      </c>
      <c r="F14037" s="8">
        <f>VLOOKUP(C14037,Products!$A$2:$E$20,5,TRUE)</f>
        <v>2.95</v>
      </c>
      <c r="G14037" s="8">
        <f t="shared" si="438"/>
        <v>5.9</v>
      </c>
      <c r="H14037" s="8">
        <f>VLOOKUP(C14037,Products!$A$2:$F$20,6,TRUE)</f>
        <v>1.1500000000000001</v>
      </c>
      <c r="I14037" s="8">
        <f t="shared" si="439"/>
        <v>2.3000000000000003</v>
      </c>
      <c r="J14037" s="42">
        <f>VLOOKUP(B14037,Invoices!A:I,9,TRUE)</f>
        <v>2022</v>
      </c>
    </row>
    <row r="14038" spans="1:10" x14ac:dyDescent="0.15">
      <c r="A14038" t="s">
        <v>17398</v>
      </c>
      <c r="B14038" t="s">
        <v>2868</v>
      </c>
      <c r="C14038" t="s">
        <v>89</v>
      </c>
      <c r="D14038" t="s">
        <v>80</v>
      </c>
      <c r="E14038">
        <v>1</v>
      </c>
      <c r="F14038" s="8">
        <f>VLOOKUP(C14038,Products!$A$2:$E$20,5,TRUE)</f>
        <v>15.95</v>
      </c>
      <c r="G14038" s="8">
        <f t="shared" si="438"/>
        <v>15.95</v>
      </c>
      <c r="H14038" s="8">
        <f>VLOOKUP(C14038,Products!$A$2:$F$20,6,TRUE)</f>
        <v>6</v>
      </c>
      <c r="I14038" s="8">
        <f t="shared" si="439"/>
        <v>6</v>
      </c>
      <c r="J14038" s="42">
        <f>VLOOKUP(B14038,Invoices!A:I,9,TRUE)</f>
        <v>2022</v>
      </c>
    </row>
    <row r="14039" spans="1:10" x14ac:dyDescent="0.15">
      <c r="A14039" t="s">
        <v>17399</v>
      </c>
      <c r="B14039" t="s">
        <v>2868</v>
      </c>
      <c r="C14039" t="s">
        <v>103</v>
      </c>
      <c r="D14039" t="s">
        <v>77</v>
      </c>
      <c r="E14039">
        <v>1</v>
      </c>
      <c r="F14039" s="8">
        <f>VLOOKUP(C14039,Products!$A$2:$E$20,5,TRUE)</f>
        <v>8.9499999999999993</v>
      </c>
      <c r="G14039" s="8">
        <f t="shared" si="438"/>
        <v>8.9499999999999993</v>
      </c>
      <c r="H14039" s="8">
        <f>VLOOKUP(C14039,Products!$A$2:$F$20,6,TRUE)</f>
        <v>3.1999999999999993</v>
      </c>
      <c r="I14039" s="8">
        <f t="shared" si="439"/>
        <v>3.1999999999999993</v>
      </c>
      <c r="J14039" s="42">
        <f>VLOOKUP(B14039,Invoices!A:I,9,TRUE)</f>
        <v>2022</v>
      </c>
    </row>
    <row r="14040" spans="1:10" x14ac:dyDescent="0.15">
      <c r="A14040" t="s">
        <v>17400</v>
      </c>
      <c r="B14040" t="s">
        <v>2868</v>
      </c>
      <c r="C14040" t="s">
        <v>105</v>
      </c>
      <c r="D14040" t="s">
        <v>81</v>
      </c>
      <c r="E14040">
        <v>3</v>
      </c>
      <c r="F14040" s="8">
        <f>VLOOKUP(C14040,Products!$A$2:$E$20,5,TRUE)</f>
        <v>8.9499999999999993</v>
      </c>
      <c r="G14040" s="8">
        <f t="shared" si="438"/>
        <v>26.849999999999998</v>
      </c>
      <c r="H14040" s="8">
        <f>VLOOKUP(C14040,Products!$A$2:$F$20,6,TRUE)</f>
        <v>3.1999999999999993</v>
      </c>
      <c r="I14040" s="8">
        <f t="shared" si="439"/>
        <v>9.5999999999999979</v>
      </c>
      <c r="J14040" s="42">
        <f>VLOOKUP(B14040,Invoices!A:I,9,TRUE)</f>
        <v>2022</v>
      </c>
    </row>
    <row r="14041" spans="1:10" x14ac:dyDescent="0.15">
      <c r="A14041" t="s">
        <v>17401</v>
      </c>
      <c r="B14041" t="s">
        <v>2868</v>
      </c>
      <c r="C14041" t="s">
        <v>100</v>
      </c>
      <c r="D14041" t="s">
        <v>78</v>
      </c>
      <c r="E14041">
        <v>3</v>
      </c>
      <c r="F14041" s="8">
        <f>VLOOKUP(C14041,Products!$A$2:$E$20,5,TRUE)</f>
        <v>49.95</v>
      </c>
      <c r="G14041" s="8">
        <f t="shared" si="438"/>
        <v>149.85000000000002</v>
      </c>
      <c r="H14041" s="8">
        <f>VLOOKUP(C14041,Products!$A$2:$F$20,6,TRUE)</f>
        <v>19.950000000000003</v>
      </c>
      <c r="I14041" s="8">
        <f t="shared" si="439"/>
        <v>59.850000000000009</v>
      </c>
      <c r="J14041" s="42">
        <f>VLOOKUP(B14041,Invoices!A:I,9,TRUE)</f>
        <v>2022</v>
      </c>
    </row>
    <row r="14042" spans="1:10" x14ac:dyDescent="0.15">
      <c r="A14042" t="s">
        <v>17402</v>
      </c>
      <c r="B14042" t="s">
        <v>2868</v>
      </c>
      <c r="C14042" t="s">
        <v>93</v>
      </c>
      <c r="D14042" t="s">
        <v>76</v>
      </c>
      <c r="E14042">
        <v>2</v>
      </c>
      <c r="F14042" s="8">
        <f>VLOOKUP(C14042,Products!$A$2:$E$20,5,TRUE)</f>
        <v>9.9499999999999993</v>
      </c>
      <c r="G14042" s="8">
        <f t="shared" si="438"/>
        <v>19.899999999999999</v>
      </c>
      <c r="H14042" s="8">
        <f>VLOOKUP(C14042,Products!$A$2:$F$20,6,TRUE)</f>
        <v>1.9499999999999993</v>
      </c>
      <c r="I14042" s="8">
        <f t="shared" si="439"/>
        <v>3.8999999999999986</v>
      </c>
      <c r="J14042" s="42">
        <f>VLOOKUP(B14042,Invoices!A:I,9,TRUE)</f>
        <v>2022</v>
      </c>
    </row>
    <row r="14043" spans="1:10" x14ac:dyDescent="0.15">
      <c r="A14043" t="s">
        <v>17403</v>
      </c>
      <c r="B14043" t="s">
        <v>2868</v>
      </c>
      <c r="C14043" t="s">
        <v>96</v>
      </c>
      <c r="D14043" t="s">
        <v>75</v>
      </c>
      <c r="E14043">
        <v>1</v>
      </c>
      <c r="F14043" s="8">
        <f>VLOOKUP(C14043,Products!$A$2:$E$20,5,TRUE)</f>
        <v>79.95</v>
      </c>
      <c r="G14043" s="8">
        <f t="shared" si="438"/>
        <v>79.95</v>
      </c>
      <c r="H14043" s="8">
        <f>VLOOKUP(C14043,Products!$A$2:$F$20,6,TRUE)</f>
        <v>27.950000000000003</v>
      </c>
      <c r="I14043" s="8">
        <f t="shared" si="439"/>
        <v>27.950000000000003</v>
      </c>
      <c r="J14043" s="42">
        <f>VLOOKUP(B14043,Invoices!A:I,9,TRUE)</f>
        <v>2022</v>
      </c>
    </row>
    <row r="14044" spans="1:10" x14ac:dyDescent="0.15">
      <c r="A14044" t="s">
        <v>17404</v>
      </c>
      <c r="B14044" t="s">
        <v>2868</v>
      </c>
      <c r="C14044" t="s">
        <v>94</v>
      </c>
      <c r="D14044" t="s">
        <v>86</v>
      </c>
      <c r="E14044">
        <v>1</v>
      </c>
      <c r="F14044" s="8">
        <f>VLOOKUP(C14044,Products!$A$2:$E$20,5,TRUE)</f>
        <v>3.5</v>
      </c>
      <c r="G14044" s="8">
        <f t="shared" si="438"/>
        <v>3.5</v>
      </c>
      <c r="H14044" s="8">
        <f>VLOOKUP(C14044,Products!$A$2:$F$20,6,TRUE)</f>
        <v>0.54999999999999982</v>
      </c>
      <c r="I14044" s="8">
        <f t="shared" si="439"/>
        <v>0.54999999999999982</v>
      </c>
      <c r="J14044" s="42">
        <f>VLOOKUP(B14044,Invoices!A:I,9,TRUE)</f>
        <v>2022</v>
      </c>
    </row>
    <row r="14045" spans="1:10" x14ac:dyDescent="0.15">
      <c r="A14045" t="s">
        <v>17405</v>
      </c>
      <c r="B14045" t="s">
        <v>2868</v>
      </c>
      <c r="C14045" t="s">
        <v>92</v>
      </c>
      <c r="D14045" t="s">
        <v>82</v>
      </c>
      <c r="E14045">
        <v>12</v>
      </c>
      <c r="F14045" s="8">
        <f>VLOOKUP(C14045,Products!$A$2:$E$20,5,TRUE)</f>
        <v>19.95</v>
      </c>
      <c r="G14045" s="8">
        <f t="shared" si="438"/>
        <v>239.39999999999998</v>
      </c>
      <c r="H14045" s="8">
        <f>VLOOKUP(C14045,Products!$A$2:$F$20,6,TRUE)</f>
        <v>7.4499999999999993</v>
      </c>
      <c r="I14045" s="8">
        <f t="shared" si="439"/>
        <v>89.399999999999991</v>
      </c>
      <c r="J14045" s="42">
        <f>VLOOKUP(B14045,Invoices!A:I,9,TRUE)</f>
        <v>2022</v>
      </c>
    </row>
    <row r="14046" spans="1:10" x14ac:dyDescent="0.15">
      <c r="A14046" t="s">
        <v>17406</v>
      </c>
      <c r="B14046" t="s">
        <v>2868</v>
      </c>
      <c r="C14046" t="s">
        <v>90</v>
      </c>
      <c r="D14046" t="s">
        <v>72</v>
      </c>
      <c r="E14046">
        <v>1</v>
      </c>
      <c r="F14046" s="8">
        <f>VLOOKUP(C14046,Products!$A$2:$E$20,5,TRUE)</f>
        <v>8.9499999999999993</v>
      </c>
      <c r="G14046" s="8">
        <f t="shared" si="438"/>
        <v>8.9499999999999993</v>
      </c>
      <c r="H14046" s="8">
        <f>VLOOKUP(C14046,Products!$A$2:$F$20,6,TRUE)</f>
        <v>5.6999999999999993</v>
      </c>
      <c r="I14046" s="8">
        <f t="shared" si="439"/>
        <v>5.6999999999999993</v>
      </c>
      <c r="J14046" s="42">
        <f>VLOOKUP(B14046,Invoices!A:I,9,TRUE)</f>
        <v>2022</v>
      </c>
    </row>
    <row r="14047" spans="1:10" x14ac:dyDescent="0.15">
      <c r="A14047" t="s">
        <v>17407</v>
      </c>
      <c r="B14047" t="s">
        <v>2869</v>
      </c>
      <c r="C14047" t="s">
        <v>93</v>
      </c>
      <c r="D14047" t="s">
        <v>76</v>
      </c>
      <c r="E14047">
        <v>10</v>
      </c>
      <c r="F14047" s="8">
        <f>VLOOKUP(C14047,Products!$A$2:$E$20,5,TRUE)</f>
        <v>9.9499999999999993</v>
      </c>
      <c r="G14047" s="8">
        <f t="shared" si="438"/>
        <v>99.5</v>
      </c>
      <c r="H14047" s="8">
        <f>VLOOKUP(C14047,Products!$A$2:$F$20,6,TRUE)</f>
        <v>1.9499999999999993</v>
      </c>
      <c r="I14047" s="8">
        <f t="shared" si="439"/>
        <v>19.499999999999993</v>
      </c>
      <c r="J14047" s="42">
        <f>VLOOKUP(B14047,Invoices!A:I,9,TRUE)</f>
        <v>2022</v>
      </c>
    </row>
    <row r="14048" spans="1:10" x14ac:dyDescent="0.15">
      <c r="A14048" t="s">
        <v>17408</v>
      </c>
      <c r="B14048" t="s">
        <v>2869</v>
      </c>
      <c r="C14048" t="s">
        <v>94</v>
      </c>
      <c r="D14048" t="s">
        <v>86</v>
      </c>
      <c r="E14048">
        <v>24</v>
      </c>
      <c r="F14048" s="8">
        <f>VLOOKUP(C14048,Products!$A$2:$E$20,5,TRUE)</f>
        <v>3.5</v>
      </c>
      <c r="G14048" s="8">
        <f t="shared" si="438"/>
        <v>84</v>
      </c>
      <c r="H14048" s="8">
        <f>VLOOKUP(C14048,Products!$A$2:$F$20,6,TRUE)</f>
        <v>0.54999999999999982</v>
      </c>
      <c r="I14048" s="8">
        <f t="shared" si="439"/>
        <v>13.199999999999996</v>
      </c>
      <c r="J14048" s="42">
        <f>VLOOKUP(B14048,Invoices!A:I,9,TRUE)</f>
        <v>2022</v>
      </c>
    </row>
    <row r="14049" spans="1:10" x14ac:dyDescent="0.15">
      <c r="A14049" t="s">
        <v>17409</v>
      </c>
      <c r="B14049" t="s">
        <v>2869</v>
      </c>
      <c r="C14049" t="s">
        <v>92</v>
      </c>
      <c r="D14049" t="s">
        <v>82</v>
      </c>
      <c r="E14049">
        <v>6</v>
      </c>
      <c r="F14049" s="8">
        <f>VLOOKUP(C14049,Products!$A$2:$E$20,5,TRUE)</f>
        <v>19.95</v>
      </c>
      <c r="G14049" s="8">
        <f t="shared" si="438"/>
        <v>119.69999999999999</v>
      </c>
      <c r="H14049" s="8">
        <f>VLOOKUP(C14049,Products!$A$2:$F$20,6,TRUE)</f>
        <v>7.4499999999999993</v>
      </c>
      <c r="I14049" s="8">
        <f t="shared" si="439"/>
        <v>44.699999999999996</v>
      </c>
      <c r="J14049" s="42">
        <f>VLOOKUP(B14049,Invoices!A:I,9,TRUE)</f>
        <v>2022</v>
      </c>
    </row>
    <row r="14050" spans="1:10" x14ac:dyDescent="0.15">
      <c r="A14050" t="s">
        <v>17410</v>
      </c>
      <c r="B14050" t="s">
        <v>2869</v>
      </c>
      <c r="C14050" t="s">
        <v>101</v>
      </c>
      <c r="D14050" t="s">
        <v>69</v>
      </c>
      <c r="E14050">
        <v>8</v>
      </c>
      <c r="F14050" s="8">
        <f>VLOOKUP(C14050,Products!$A$2:$E$20,5,TRUE)</f>
        <v>129.94999999999999</v>
      </c>
      <c r="G14050" s="8">
        <f t="shared" si="438"/>
        <v>1039.5999999999999</v>
      </c>
      <c r="H14050" s="8">
        <f>VLOOKUP(C14050,Products!$A$2:$F$20,6,TRUE)</f>
        <v>40.449999999999989</v>
      </c>
      <c r="I14050" s="8">
        <f t="shared" si="439"/>
        <v>323.59999999999991</v>
      </c>
      <c r="J14050" s="42">
        <f>VLOOKUP(B14050,Invoices!A:I,9,TRUE)</f>
        <v>2022</v>
      </c>
    </row>
    <row r="14051" spans="1:10" x14ac:dyDescent="0.15">
      <c r="A14051" t="s">
        <v>17411</v>
      </c>
      <c r="B14051" t="s">
        <v>2869</v>
      </c>
      <c r="C14051" t="s">
        <v>96</v>
      </c>
      <c r="D14051" t="s">
        <v>75</v>
      </c>
      <c r="E14051">
        <v>6</v>
      </c>
      <c r="F14051" s="8">
        <f>VLOOKUP(C14051,Products!$A$2:$E$20,5,TRUE)</f>
        <v>79.95</v>
      </c>
      <c r="G14051" s="8">
        <f t="shared" si="438"/>
        <v>479.70000000000005</v>
      </c>
      <c r="H14051" s="8">
        <f>VLOOKUP(C14051,Products!$A$2:$F$20,6,TRUE)</f>
        <v>27.950000000000003</v>
      </c>
      <c r="I14051" s="8">
        <f t="shared" si="439"/>
        <v>167.70000000000002</v>
      </c>
      <c r="J14051" s="42">
        <f>VLOOKUP(B14051,Invoices!A:I,9,TRUE)</f>
        <v>2022</v>
      </c>
    </row>
    <row r="14052" spans="1:10" x14ac:dyDescent="0.15">
      <c r="A14052" t="s">
        <v>17412</v>
      </c>
      <c r="B14052" t="s">
        <v>2869</v>
      </c>
      <c r="C14052" t="s">
        <v>91</v>
      </c>
      <c r="D14052" t="s">
        <v>70</v>
      </c>
      <c r="E14052">
        <v>1</v>
      </c>
      <c r="F14052" s="8">
        <f>VLOOKUP(C14052,Products!$A$2:$E$20,5,TRUE)</f>
        <v>49.95</v>
      </c>
      <c r="G14052" s="8">
        <f t="shared" si="438"/>
        <v>49.95</v>
      </c>
      <c r="H14052" s="8">
        <f>VLOOKUP(C14052,Products!$A$2:$F$20,6,TRUE)</f>
        <v>21.200000000000003</v>
      </c>
      <c r="I14052" s="8">
        <f t="shared" si="439"/>
        <v>21.200000000000003</v>
      </c>
      <c r="J14052" s="42">
        <f>VLOOKUP(B14052,Invoices!A:I,9,TRUE)</f>
        <v>2022</v>
      </c>
    </row>
    <row r="14053" spans="1:10" x14ac:dyDescent="0.15">
      <c r="A14053" t="s">
        <v>17413</v>
      </c>
      <c r="B14053" t="s">
        <v>2869</v>
      </c>
      <c r="C14053" t="s">
        <v>105</v>
      </c>
      <c r="D14053" t="s">
        <v>81</v>
      </c>
      <c r="E14053">
        <v>1</v>
      </c>
      <c r="F14053" s="8">
        <f>VLOOKUP(C14053,Products!$A$2:$E$20,5,TRUE)</f>
        <v>8.9499999999999993</v>
      </c>
      <c r="G14053" s="8">
        <f t="shared" si="438"/>
        <v>8.9499999999999993</v>
      </c>
      <c r="H14053" s="8">
        <f>VLOOKUP(C14053,Products!$A$2:$F$20,6,TRUE)</f>
        <v>3.1999999999999993</v>
      </c>
      <c r="I14053" s="8">
        <f t="shared" si="439"/>
        <v>3.1999999999999993</v>
      </c>
      <c r="J14053" s="42">
        <f>VLOOKUP(B14053,Invoices!A:I,9,TRUE)</f>
        <v>2022</v>
      </c>
    </row>
    <row r="14054" spans="1:10" x14ac:dyDescent="0.15">
      <c r="A14054" t="s">
        <v>17414</v>
      </c>
      <c r="B14054" t="s">
        <v>2869</v>
      </c>
      <c r="C14054" t="s">
        <v>87</v>
      </c>
      <c r="D14054" t="s">
        <v>68</v>
      </c>
      <c r="E14054">
        <v>3</v>
      </c>
      <c r="F14054" s="8">
        <f>VLOOKUP(C14054,Products!$A$2:$E$20,5,TRUE)</f>
        <v>19.95</v>
      </c>
      <c r="G14054" s="8">
        <f t="shared" si="438"/>
        <v>59.849999999999994</v>
      </c>
      <c r="H14054" s="8">
        <f>VLOOKUP(C14054,Products!$A$2:$F$20,6,TRUE)</f>
        <v>7.4499999999999993</v>
      </c>
      <c r="I14054" s="8">
        <f t="shared" si="439"/>
        <v>22.349999999999998</v>
      </c>
      <c r="J14054" s="42">
        <f>VLOOKUP(B14054,Invoices!A:I,9,TRUE)</f>
        <v>2022</v>
      </c>
    </row>
    <row r="14055" spans="1:10" x14ac:dyDescent="0.15">
      <c r="A14055" t="s">
        <v>17415</v>
      </c>
      <c r="B14055" t="s">
        <v>2869</v>
      </c>
      <c r="C14055" t="s">
        <v>88</v>
      </c>
      <c r="D14055" t="s">
        <v>85</v>
      </c>
      <c r="E14055">
        <v>4</v>
      </c>
      <c r="F14055" s="8">
        <f>VLOOKUP(C14055,Products!$A$2:$E$20,5,TRUE)</f>
        <v>8.9499999999999993</v>
      </c>
      <c r="G14055" s="8">
        <f t="shared" si="438"/>
        <v>35.799999999999997</v>
      </c>
      <c r="H14055" s="8">
        <f>VLOOKUP(C14055,Products!$A$2:$F$20,6,TRUE)</f>
        <v>5.6999999999999993</v>
      </c>
      <c r="I14055" s="8">
        <f t="shared" si="439"/>
        <v>22.799999999999997</v>
      </c>
      <c r="J14055" s="42">
        <f>VLOOKUP(B14055,Invoices!A:I,9,TRUE)</f>
        <v>2022</v>
      </c>
    </row>
    <row r="14056" spans="1:10" x14ac:dyDescent="0.15">
      <c r="A14056" t="s">
        <v>17416</v>
      </c>
      <c r="B14056" t="s">
        <v>2869</v>
      </c>
      <c r="C14056" t="s">
        <v>90</v>
      </c>
      <c r="D14056" t="s">
        <v>72</v>
      </c>
      <c r="E14056">
        <v>10</v>
      </c>
      <c r="F14056" s="8">
        <f>VLOOKUP(C14056,Products!$A$2:$E$20,5,TRUE)</f>
        <v>8.9499999999999993</v>
      </c>
      <c r="G14056" s="8">
        <f t="shared" si="438"/>
        <v>89.5</v>
      </c>
      <c r="H14056" s="8">
        <f>VLOOKUP(C14056,Products!$A$2:$F$20,6,TRUE)</f>
        <v>5.6999999999999993</v>
      </c>
      <c r="I14056" s="8">
        <f t="shared" si="439"/>
        <v>56.999999999999993</v>
      </c>
      <c r="J14056" s="42">
        <f>VLOOKUP(B14056,Invoices!A:I,9,TRUE)</f>
        <v>2022</v>
      </c>
    </row>
    <row r="14057" spans="1:10" x14ac:dyDescent="0.15">
      <c r="A14057" t="s">
        <v>17417</v>
      </c>
      <c r="B14057" t="s">
        <v>2870</v>
      </c>
      <c r="C14057" t="s">
        <v>88</v>
      </c>
      <c r="D14057" t="s">
        <v>85</v>
      </c>
      <c r="E14057">
        <v>1</v>
      </c>
      <c r="F14057" s="8">
        <f>VLOOKUP(C14057,Products!$A$2:$E$20,5,TRUE)</f>
        <v>8.9499999999999993</v>
      </c>
      <c r="G14057" s="8">
        <f t="shared" si="438"/>
        <v>8.9499999999999993</v>
      </c>
      <c r="H14057" s="8">
        <f>VLOOKUP(C14057,Products!$A$2:$F$20,6,TRUE)</f>
        <v>5.6999999999999993</v>
      </c>
      <c r="I14057" s="8">
        <f t="shared" si="439"/>
        <v>5.6999999999999993</v>
      </c>
      <c r="J14057" s="42">
        <f>VLOOKUP(B14057,Invoices!A:I,9,TRUE)</f>
        <v>2022</v>
      </c>
    </row>
    <row r="14058" spans="1:10" x14ac:dyDescent="0.15">
      <c r="A14058" t="s">
        <v>17418</v>
      </c>
      <c r="B14058" t="s">
        <v>2870</v>
      </c>
      <c r="C14058" t="s">
        <v>90</v>
      </c>
      <c r="D14058" t="s">
        <v>72</v>
      </c>
      <c r="E14058">
        <v>20</v>
      </c>
      <c r="F14058" s="8">
        <f>VLOOKUP(C14058,Products!$A$2:$E$20,5,TRUE)</f>
        <v>8.9499999999999993</v>
      </c>
      <c r="G14058" s="8">
        <f t="shared" si="438"/>
        <v>179</v>
      </c>
      <c r="H14058" s="8">
        <f>VLOOKUP(C14058,Products!$A$2:$F$20,6,TRUE)</f>
        <v>5.6999999999999993</v>
      </c>
      <c r="I14058" s="8">
        <f t="shared" si="439"/>
        <v>113.99999999999999</v>
      </c>
      <c r="J14058" s="42">
        <f>VLOOKUP(B14058,Invoices!A:I,9,TRUE)</f>
        <v>2022</v>
      </c>
    </row>
    <row r="14059" spans="1:10" x14ac:dyDescent="0.15">
      <c r="A14059" t="s">
        <v>17419</v>
      </c>
      <c r="B14059" t="s">
        <v>2871</v>
      </c>
      <c r="C14059" t="s">
        <v>104</v>
      </c>
      <c r="D14059" t="s">
        <v>71</v>
      </c>
      <c r="E14059">
        <v>5</v>
      </c>
      <c r="F14059" s="8">
        <f>VLOOKUP(C14059,Products!$A$2:$E$20,5,TRUE)</f>
        <v>2.95</v>
      </c>
      <c r="G14059" s="8">
        <f t="shared" si="438"/>
        <v>14.75</v>
      </c>
      <c r="H14059" s="8">
        <f>VLOOKUP(C14059,Products!$A$2:$F$20,6,TRUE)</f>
        <v>1.1500000000000001</v>
      </c>
      <c r="I14059" s="8">
        <f t="shared" si="439"/>
        <v>5.7500000000000009</v>
      </c>
      <c r="J14059" s="42">
        <f>VLOOKUP(B14059,Invoices!A:I,9,TRUE)</f>
        <v>2022</v>
      </c>
    </row>
    <row r="14060" spans="1:10" x14ac:dyDescent="0.15">
      <c r="A14060" t="s">
        <v>17420</v>
      </c>
      <c r="B14060" t="s">
        <v>2871</v>
      </c>
      <c r="C14060" t="s">
        <v>88</v>
      </c>
      <c r="D14060" t="s">
        <v>85</v>
      </c>
      <c r="E14060">
        <v>5</v>
      </c>
      <c r="F14060" s="8">
        <f>VLOOKUP(C14060,Products!$A$2:$E$20,5,TRUE)</f>
        <v>8.9499999999999993</v>
      </c>
      <c r="G14060" s="8">
        <f t="shared" si="438"/>
        <v>44.75</v>
      </c>
      <c r="H14060" s="8">
        <f>VLOOKUP(C14060,Products!$A$2:$F$20,6,TRUE)</f>
        <v>5.6999999999999993</v>
      </c>
      <c r="I14060" s="8">
        <f t="shared" si="439"/>
        <v>28.499999999999996</v>
      </c>
      <c r="J14060" s="42">
        <f>VLOOKUP(B14060,Invoices!A:I,9,TRUE)</f>
        <v>2022</v>
      </c>
    </row>
    <row r="14061" spans="1:10" x14ac:dyDescent="0.15">
      <c r="A14061" t="s">
        <v>17421</v>
      </c>
      <c r="B14061" t="s">
        <v>2872</v>
      </c>
      <c r="C14061" t="s">
        <v>89</v>
      </c>
      <c r="D14061" t="s">
        <v>80</v>
      </c>
      <c r="E14061">
        <v>1</v>
      </c>
      <c r="F14061" s="8">
        <f>VLOOKUP(C14061,Products!$A$2:$E$20,5,TRUE)</f>
        <v>15.95</v>
      </c>
      <c r="G14061" s="8">
        <f t="shared" si="438"/>
        <v>15.95</v>
      </c>
      <c r="H14061" s="8">
        <f>VLOOKUP(C14061,Products!$A$2:$F$20,6,TRUE)</f>
        <v>6</v>
      </c>
      <c r="I14061" s="8">
        <f t="shared" si="439"/>
        <v>6</v>
      </c>
      <c r="J14061" s="42">
        <f>VLOOKUP(B14061,Invoices!A:I,9,TRUE)</f>
        <v>2022</v>
      </c>
    </row>
    <row r="14062" spans="1:10" x14ac:dyDescent="0.15">
      <c r="A14062" t="s">
        <v>17422</v>
      </c>
      <c r="B14062" t="s">
        <v>2872</v>
      </c>
      <c r="C14062" t="s">
        <v>99</v>
      </c>
      <c r="D14062" t="s">
        <v>84</v>
      </c>
      <c r="E14062">
        <v>1</v>
      </c>
      <c r="F14062" s="8">
        <f>VLOOKUP(C14062,Products!$A$2:$E$20,5,TRUE)</f>
        <v>3.5</v>
      </c>
      <c r="G14062" s="8">
        <f t="shared" si="438"/>
        <v>3.5</v>
      </c>
      <c r="H14062" s="8">
        <f>VLOOKUP(C14062,Products!$A$2:$F$20,6,TRUE)</f>
        <v>0.54999999999999982</v>
      </c>
      <c r="I14062" s="8">
        <f t="shared" si="439"/>
        <v>0.54999999999999982</v>
      </c>
      <c r="J14062" s="42">
        <f>VLOOKUP(B14062,Invoices!A:I,9,TRUE)</f>
        <v>2022</v>
      </c>
    </row>
    <row r="14063" spans="1:10" x14ac:dyDescent="0.15">
      <c r="A14063" t="s">
        <v>17423</v>
      </c>
      <c r="B14063" t="s">
        <v>2872</v>
      </c>
      <c r="C14063" t="s">
        <v>104</v>
      </c>
      <c r="D14063" t="s">
        <v>71</v>
      </c>
      <c r="E14063">
        <v>100</v>
      </c>
      <c r="F14063" s="8">
        <f>VLOOKUP(C14063,Products!$A$2:$E$20,5,TRUE)</f>
        <v>2.95</v>
      </c>
      <c r="G14063" s="8">
        <f t="shared" si="438"/>
        <v>295</v>
      </c>
      <c r="H14063" s="8">
        <f>VLOOKUP(C14063,Products!$A$2:$F$20,6,TRUE)</f>
        <v>1.1500000000000001</v>
      </c>
      <c r="I14063" s="8">
        <f t="shared" si="439"/>
        <v>115.00000000000001</v>
      </c>
      <c r="J14063" s="42">
        <f>VLOOKUP(B14063,Invoices!A:I,9,TRUE)</f>
        <v>2022</v>
      </c>
    </row>
    <row r="14064" spans="1:10" x14ac:dyDescent="0.15">
      <c r="A14064" t="s">
        <v>17424</v>
      </c>
      <c r="B14064" t="s">
        <v>2872</v>
      </c>
      <c r="C14064" t="s">
        <v>96</v>
      </c>
      <c r="D14064" t="s">
        <v>75</v>
      </c>
      <c r="E14064">
        <v>20</v>
      </c>
      <c r="F14064" s="8">
        <f>VLOOKUP(C14064,Products!$A$2:$E$20,5,TRUE)</f>
        <v>79.95</v>
      </c>
      <c r="G14064" s="8">
        <f t="shared" si="438"/>
        <v>1599</v>
      </c>
      <c r="H14064" s="8">
        <f>VLOOKUP(C14064,Products!$A$2:$F$20,6,TRUE)</f>
        <v>27.950000000000003</v>
      </c>
      <c r="I14064" s="8">
        <f t="shared" si="439"/>
        <v>559</v>
      </c>
      <c r="J14064" s="42">
        <f>VLOOKUP(B14064,Invoices!A:I,9,TRUE)</f>
        <v>2022</v>
      </c>
    </row>
    <row r="14065" spans="1:10" x14ac:dyDescent="0.15">
      <c r="A14065" t="s">
        <v>17425</v>
      </c>
      <c r="B14065" t="s">
        <v>2872</v>
      </c>
      <c r="C14065" t="s">
        <v>94</v>
      </c>
      <c r="D14065" t="s">
        <v>86</v>
      </c>
      <c r="E14065">
        <v>12</v>
      </c>
      <c r="F14065" s="8">
        <f>VLOOKUP(C14065,Products!$A$2:$E$20,5,TRUE)</f>
        <v>3.5</v>
      </c>
      <c r="G14065" s="8">
        <f t="shared" si="438"/>
        <v>42</v>
      </c>
      <c r="H14065" s="8">
        <f>VLOOKUP(C14065,Products!$A$2:$F$20,6,TRUE)</f>
        <v>0.54999999999999982</v>
      </c>
      <c r="I14065" s="8">
        <f t="shared" si="439"/>
        <v>6.5999999999999979</v>
      </c>
      <c r="J14065" s="42">
        <f>VLOOKUP(B14065,Invoices!A:I,9,TRUE)</f>
        <v>2022</v>
      </c>
    </row>
    <row r="14066" spans="1:10" x14ac:dyDescent="0.15">
      <c r="A14066" t="s">
        <v>17426</v>
      </c>
      <c r="B14066" t="s">
        <v>2872</v>
      </c>
      <c r="C14066" t="s">
        <v>101</v>
      </c>
      <c r="D14066" t="s">
        <v>69</v>
      </c>
      <c r="E14066">
        <v>6</v>
      </c>
      <c r="F14066" s="8">
        <f>VLOOKUP(C14066,Products!$A$2:$E$20,5,TRUE)</f>
        <v>129.94999999999999</v>
      </c>
      <c r="G14066" s="8">
        <f t="shared" si="438"/>
        <v>779.69999999999993</v>
      </c>
      <c r="H14066" s="8">
        <f>VLOOKUP(C14066,Products!$A$2:$F$20,6,TRUE)</f>
        <v>40.449999999999989</v>
      </c>
      <c r="I14066" s="8">
        <f t="shared" si="439"/>
        <v>242.69999999999993</v>
      </c>
      <c r="J14066" s="42">
        <f>VLOOKUP(B14066,Invoices!A:I,9,TRUE)</f>
        <v>2022</v>
      </c>
    </row>
    <row r="14067" spans="1:10" x14ac:dyDescent="0.15">
      <c r="A14067" t="s">
        <v>17427</v>
      </c>
      <c r="B14067" t="s">
        <v>2872</v>
      </c>
      <c r="C14067" t="s">
        <v>87</v>
      </c>
      <c r="D14067" t="s">
        <v>68</v>
      </c>
      <c r="E14067">
        <v>1</v>
      </c>
      <c r="F14067" s="8">
        <f>VLOOKUP(C14067,Products!$A$2:$E$20,5,TRUE)</f>
        <v>19.95</v>
      </c>
      <c r="G14067" s="8">
        <f t="shared" si="438"/>
        <v>19.95</v>
      </c>
      <c r="H14067" s="8">
        <f>VLOOKUP(C14067,Products!$A$2:$F$20,6,TRUE)</f>
        <v>7.4499999999999993</v>
      </c>
      <c r="I14067" s="8">
        <f t="shared" si="439"/>
        <v>7.4499999999999993</v>
      </c>
      <c r="J14067" s="42">
        <f>VLOOKUP(B14067,Invoices!A:I,9,TRUE)</f>
        <v>2022</v>
      </c>
    </row>
    <row r="14068" spans="1:10" x14ac:dyDescent="0.15">
      <c r="A14068" t="s">
        <v>17428</v>
      </c>
      <c r="B14068" t="s">
        <v>2872</v>
      </c>
      <c r="C14068" t="s">
        <v>90</v>
      </c>
      <c r="D14068" t="s">
        <v>72</v>
      </c>
      <c r="E14068">
        <v>1</v>
      </c>
      <c r="F14068" s="8">
        <f>VLOOKUP(C14068,Products!$A$2:$E$20,5,TRUE)</f>
        <v>8.9499999999999993</v>
      </c>
      <c r="G14068" s="8">
        <f t="shared" si="438"/>
        <v>8.9499999999999993</v>
      </c>
      <c r="H14068" s="8">
        <f>VLOOKUP(C14068,Products!$A$2:$F$20,6,TRUE)</f>
        <v>5.6999999999999993</v>
      </c>
      <c r="I14068" s="8">
        <f t="shared" si="439"/>
        <v>5.6999999999999993</v>
      </c>
      <c r="J14068" s="42">
        <f>VLOOKUP(B14068,Invoices!A:I,9,TRUE)</f>
        <v>2022</v>
      </c>
    </row>
    <row r="14069" spans="1:10" x14ac:dyDescent="0.15">
      <c r="A14069" t="s">
        <v>17429</v>
      </c>
      <c r="B14069" t="s">
        <v>2872</v>
      </c>
      <c r="C14069" t="s">
        <v>88</v>
      </c>
      <c r="D14069" t="s">
        <v>85</v>
      </c>
      <c r="E14069">
        <v>25</v>
      </c>
      <c r="F14069" s="8">
        <f>VLOOKUP(C14069,Products!$A$2:$E$20,5,TRUE)</f>
        <v>8.9499999999999993</v>
      </c>
      <c r="G14069" s="8">
        <f t="shared" si="438"/>
        <v>223.74999999999997</v>
      </c>
      <c r="H14069" s="8">
        <f>VLOOKUP(C14069,Products!$A$2:$F$20,6,TRUE)</f>
        <v>5.6999999999999993</v>
      </c>
      <c r="I14069" s="8">
        <f t="shared" si="439"/>
        <v>142.49999999999997</v>
      </c>
      <c r="J14069" s="42">
        <f>VLOOKUP(B14069,Invoices!A:I,9,TRUE)</f>
        <v>2022</v>
      </c>
    </row>
    <row r="14070" spans="1:10" x14ac:dyDescent="0.15">
      <c r="A14070" t="s">
        <v>17430</v>
      </c>
      <c r="B14070" t="s">
        <v>2872</v>
      </c>
      <c r="C14070" t="s">
        <v>102</v>
      </c>
      <c r="D14070" t="s">
        <v>83</v>
      </c>
      <c r="E14070">
        <v>20</v>
      </c>
      <c r="F14070" s="8">
        <f>VLOOKUP(C14070,Products!$A$2:$E$20,5,TRUE)</f>
        <v>29.95</v>
      </c>
      <c r="G14070" s="8">
        <f t="shared" si="438"/>
        <v>599</v>
      </c>
      <c r="H14070" s="8">
        <f>VLOOKUP(C14070,Products!$A$2:$F$20,6,TRUE)</f>
        <v>15</v>
      </c>
      <c r="I14070" s="8">
        <f t="shared" si="439"/>
        <v>300</v>
      </c>
      <c r="J14070" s="42">
        <f>VLOOKUP(B14070,Invoices!A:I,9,TRUE)</f>
        <v>2022</v>
      </c>
    </row>
    <row r="14071" spans="1:10" x14ac:dyDescent="0.15">
      <c r="A14071" t="s">
        <v>17431</v>
      </c>
      <c r="B14071" t="s">
        <v>2872</v>
      </c>
      <c r="C14071" t="s">
        <v>105</v>
      </c>
      <c r="D14071" t="s">
        <v>81</v>
      </c>
      <c r="E14071">
        <v>12</v>
      </c>
      <c r="F14071" s="8">
        <f>VLOOKUP(C14071,Products!$A$2:$E$20,5,TRUE)</f>
        <v>8.9499999999999993</v>
      </c>
      <c r="G14071" s="8">
        <f t="shared" si="438"/>
        <v>107.39999999999999</v>
      </c>
      <c r="H14071" s="8">
        <f>VLOOKUP(C14071,Products!$A$2:$F$20,6,TRUE)</f>
        <v>3.1999999999999993</v>
      </c>
      <c r="I14071" s="8">
        <f t="shared" si="439"/>
        <v>38.399999999999991</v>
      </c>
      <c r="J14071" s="42">
        <f>VLOOKUP(B14071,Invoices!A:I,9,TRUE)</f>
        <v>2022</v>
      </c>
    </row>
    <row r="14072" spans="1:10" x14ac:dyDescent="0.15">
      <c r="A14072" t="s">
        <v>17432</v>
      </c>
      <c r="B14072" t="s">
        <v>2873</v>
      </c>
      <c r="C14072" t="s">
        <v>90</v>
      </c>
      <c r="D14072" t="s">
        <v>72</v>
      </c>
      <c r="E14072">
        <v>2</v>
      </c>
      <c r="F14072" s="8">
        <f>VLOOKUP(C14072,Products!$A$2:$E$20,5,TRUE)</f>
        <v>8.9499999999999993</v>
      </c>
      <c r="G14072" s="8">
        <f t="shared" si="438"/>
        <v>17.899999999999999</v>
      </c>
      <c r="H14072" s="8">
        <f>VLOOKUP(C14072,Products!$A$2:$F$20,6,TRUE)</f>
        <v>5.6999999999999993</v>
      </c>
      <c r="I14072" s="8">
        <f t="shared" si="439"/>
        <v>11.399999999999999</v>
      </c>
      <c r="J14072" s="42">
        <f>VLOOKUP(B14072,Invoices!A:I,9,TRUE)</f>
        <v>2022</v>
      </c>
    </row>
    <row r="14073" spans="1:10" x14ac:dyDescent="0.15">
      <c r="A14073" t="s">
        <v>17433</v>
      </c>
      <c r="B14073" t="s">
        <v>2874</v>
      </c>
      <c r="C14073" t="s">
        <v>105</v>
      </c>
      <c r="D14073" t="s">
        <v>81</v>
      </c>
      <c r="E14073">
        <v>10</v>
      </c>
      <c r="F14073" s="8">
        <f>VLOOKUP(C14073,Products!$A$2:$E$20,5,TRUE)</f>
        <v>8.9499999999999993</v>
      </c>
      <c r="G14073" s="8">
        <f t="shared" si="438"/>
        <v>89.5</v>
      </c>
      <c r="H14073" s="8">
        <f>VLOOKUP(C14073,Products!$A$2:$F$20,6,TRUE)</f>
        <v>3.1999999999999993</v>
      </c>
      <c r="I14073" s="8">
        <f t="shared" si="439"/>
        <v>31.999999999999993</v>
      </c>
      <c r="J14073" s="42">
        <f>VLOOKUP(B14073,Invoices!A:I,9,TRUE)</f>
        <v>2022</v>
      </c>
    </row>
    <row r="14074" spans="1:10" x14ac:dyDescent="0.15">
      <c r="A14074" t="s">
        <v>17434</v>
      </c>
      <c r="B14074" t="s">
        <v>2875</v>
      </c>
      <c r="C14074" t="s">
        <v>92</v>
      </c>
      <c r="D14074" t="s">
        <v>82</v>
      </c>
      <c r="E14074">
        <v>5</v>
      </c>
      <c r="F14074" s="8">
        <f>VLOOKUP(C14074,Products!$A$2:$E$20,5,TRUE)</f>
        <v>19.95</v>
      </c>
      <c r="G14074" s="8">
        <f t="shared" si="438"/>
        <v>99.75</v>
      </c>
      <c r="H14074" s="8">
        <f>VLOOKUP(C14074,Products!$A$2:$F$20,6,TRUE)</f>
        <v>7.4499999999999993</v>
      </c>
      <c r="I14074" s="8">
        <f t="shared" si="439"/>
        <v>37.25</v>
      </c>
      <c r="J14074" s="42">
        <f>VLOOKUP(B14074,Invoices!A:I,9,TRUE)</f>
        <v>2022</v>
      </c>
    </row>
    <row r="14075" spans="1:10" x14ac:dyDescent="0.15">
      <c r="A14075" t="s">
        <v>17435</v>
      </c>
      <c r="B14075" t="s">
        <v>2875</v>
      </c>
      <c r="C14075" t="s">
        <v>104</v>
      </c>
      <c r="D14075" t="s">
        <v>71</v>
      </c>
      <c r="E14075">
        <v>3</v>
      </c>
      <c r="F14075" s="8">
        <f>VLOOKUP(C14075,Products!$A$2:$E$20,5,TRUE)</f>
        <v>2.95</v>
      </c>
      <c r="G14075" s="8">
        <f t="shared" si="438"/>
        <v>8.8500000000000014</v>
      </c>
      <c r="H14075" s="8">
        <f>VLOOKUP(C14075,Products!$A$2:$F$20,6,TRUE)</f>
        <v>1.1500000000000001</v>
      </c>
      <c r="I14075" s="8">
        <f t="shared" si="439"/>
        <v>3.45</v>
      </c>
      <c r="J14075" s="42">
        <f>VLOOKUP(B14075,Invoices!A:I,9,TRUE)</f>
        <v>2022</v>
      </c>
    </row>
    <row r="14076" spans="1:10" x14ac:dyDescent="0.15">
      <c r="A14076" t="s">
        <v>17436</v>
      </c>
      <c r="B14076" t="s">
        <v>2875</v>
      </c>
      <c r="C14076" t="s">
        <v>95</v>
      </c>
      <c r="D14076" t="s">
        <v>73</v>
      </c>
      <c r="E14076">
        <v>5</v>
      </c>
      <c r="F14076" s="8">
        <f>VLOOKUP(C14076,Products!$A$2:$E$20,5,TRUE)</f>
        <v>12.95</v>
      </c>
      <c r="G14076" s="8">
        <f t="shared" si="438"/>
        <v>64.75</v>
      </c>
      <c r="H14076" s="8">
        <f>VLOOKUP(C14076,Products!$A$2:$F$20,6,TRUE)</f>
        <v>4.1999999999999993</v>
      </c>
      <c r="I14076" s="8">
        <f t="shared" si="439"/>
        <v>20.999999999999996</v>
      </c>
      <c r="J14076" s="42">
        <f>VLOOKUP(B14076,Invoices!A:I,9,TRUE)</f>
        <v>2022</v>
      </c>
    </row>
    <row r="14077" spans="1:10" x14ac:dyDescent="0.15">
      <c r="A14077" t="s">
        <v>17437</v>
      </c>
      <c r="B14077" t="s">
        <v>2875</v>
      </c>
      <c r="C14077" t="s">
        <v>101</v>
      </c>
      <c r="D14077" t="s">
        <v>69</v>
      </c>
      <c r="E14077">
        <v>50</v>
      </c>
      <c r="F14077" s="8">
        <f>VLOOKUP(C14077,Products!$A$2:$E$20,5,TRUE)</f>
        <v>129.94999999999999</v>
      </c>
      <c r="G14077" s="8">
        <f t="shared" si="438"/>
        <v>6497.4999999999991</v>
      </c>
      <c r="H14077" s="8">
        <f>VLOOKUP(C14077,Products!$A$2:$F$20,6,TRUE)</f>
        <v>40.449999999999989</v>
      </c>
      <c r="I14077" s="8">
        <f t="shared" si="439"/>
        <v>2022.4999999999995</v>
      </c>
      <c r="J14077" s="42">
        <f>VLOOKUP(B14077,Invoices!A:I,9,TRUE)</f>
        <v>2022</v>
      </c>
    </row>
    <row r="14078" spans="1:10" x14ac:dyDescent="0.15">
      <c r="A14078" t="s">
        <v>17438</v>
      </c>
      <c r="B14078" t="s">
        <v>2875</v>
      </c>
      <c r="C14078" t="s">
        <v>94</v>
      </c>
      <c r="D14078" t="s">
        <v>86</v>
      </c>
      <c r="E14078">
        <v>1</v>
      </c>
      <c r="F14078" s="8">
        <f>VLOOKUP(C14078,Products!$A$2:$E$20,5,TRUE)</f>
        <v>3.5</v>
      </c>
      <c r="G14078" s="8">
        <f t="shared" si="438"/>
        <v>3.5</v>
      </c>
      <c r="H14078" s="8">
        <f>VLOOKUP(C14078,Products!$A$2:$F$20,6,TRUE)</f>
        <v>0.54999999999999982</v>
      </c>
      <c r="I14078" s="8">
        <f t="shared" si="439"/>
        <v>0.54999999999999982</v>
      </c>
      <c r="J14078" s="42">
        <f>VLOOKUP(B14078,Invoices!A:I,9,TRUE)</f>
        <v>2022</v>
      </c>
    </row>
    <row r="14079" spans="1:10" x14ac:dyDescent="0.15">
      <c r="A14079" t="s">
        <v>17439</v>
      </c>
      <c r="B14079" t="s">
        <v>2875</v>
      </c>
      <c r="C14079" t="s">
        <v>105</v>
      </c>
      <c r="D14079" t="s">
        <v>81</v>
      </c>
      <c r="E14079">
        <v>1</v>
      </c>
      <c r="F14079" s="8">
        <f>VLOOKUP(C14079,Products!$A$2:$E$20,5,TRUE)</f>
        <v>8.9499999999999993</v>
      </c>
      <c r="G14079" s="8">
        <f t="shared" si="438"/>
        <v>8.9499999999999993</v>
      </c>
      <c r="H14079" s="8">
        <f>VLOOKUP(C14079,Products!$A$2:$F$20,6,TRUE)</f>
        <v>3.1999999999999993</v>
      </c>
      <c r="I14079" s="8">
        <f t="shared" si="439"/>
        <v>3.1999999999999993</v>
      </c>
      <c r="J14079" s="42">
        <f>VLOOKUP(B14079,Invoices!A:I,9,TRUE)</f>
        <v>2022</v>
      </c>
    </row>
    <row r="14080" spans="1:10" x14ac:dyDescent="0.15">
      <c r="A14080" t="s">
        <v>17440</v>
      </c>
      <c r="B14080" t="s">
        <v>2875</v>
      </c>
      <c r="C14080" t="s">
        <v>102</v>
      </c>
      <c r="D14080" t="s">
        <v>83</v>
      </c>
      <c r="E14080">
        <v>1</v>
      </c>
      <c r="F14080" s="8">
        <f>VLOOKUP(C14080,Products!$A$2:$E$20,5,TRUE)</f>
        <v>29.95</v>
      </c>
      <c r="G14080" s="8">
        <f t="shared" si="438"/>
        <v>29.95</v>
      </c>
      <c r="H14080" s="8">
        <f>VLOOKUP(C14080,Products!$A$2:$F$20,6,TRUE)</f>
        <v>15</v>
      </c>
      <c r="I14080" s="8">
        <f t="shared" si="439"/>
        <v>15</v>
      </c>
      <c r="J14080" s="42">
        <f>VLOOKUP(B14080,Invoices!A:I,9,TRUE)</f>
        <v>2022</v>
      </c>
    </row>
    <row r="14081" spans="1:10" x14ac:dyDescent="0.15">
      <c r="A14081" t="s">
        <v>17441</v>
      </c>
      <c r="B14081" t="s">
        <v>2875</v>
      </c>
      <c r="C14081" t="s">
        <v>100</v>
      </c>
      <c r="D14081" t="s">
        <v>78</v>
      </c>
      <c r="E14081">
        <v>3</v>
      </c>
      <c r="F14081" s="8">
        <f>VLOOKUP(C14081,Products!$A$2:$E$20,5,TRUE)</f>
        <v>49.95</v>
      </c>
      <c r="G14081" s="8">
        <f t="shared" si="438"/>
        <v>149.85000000000002</v>
      </c>
      <c r="H14081" s="8">
        <f>VLOOKUP(C14081,Products!$A$2:$F$20,6,TRUE)</f>
        <v>19.950000000000003</v>
      </c>
      <c r="I14081" s="8">
        <f t="shared" si="439"/>
        <v>59.850000000000009</v>
      </c>
      <c r="J14081" s="42">
        <f>VLOOKUP(B14081,Invoices!A:I,9,TRUE)</f>
        <v>2022</v>
      </c>
    </row>
    <row r="14082" spans="1:10" x14ac:dyDescent="0.15">
      <c r="A14082" t="s">
        <v>17442</v>
      </c>
      <c r="B14082" t="s">
        <v>2875</v>
      </c>
      <c r="C14082" t="s">
        <v>89</v>
      </c>
      <c r="D14082" t="s">
        <v>80</v>
      </c>
      <c r="E14082">
        <v>12</v>
      </c>
      <c r="F14082" s="8">
        <f>VLOOKUP(C14082,Products!$A$2:$E$20,5,TRUE)</f>
        <v>15.95</v>
      </c>
      <c r="G14082" s="8">
        <f t="shared" si="438"/>
        <v>191.39999999999998</v>
      </c>
      <c r="H14082" s="8">
        <f>VLOOKUP(C14082,Products!$A$2:$F$20,6,TRUE)</f>
        <v>6</v>
      </c>
      <c r="I14082" s="8">
        <f t="shared" si="439"/>
        <v>72</v>
      </c>
      <c r="J14082" s="42">
        <f>VLOOKUP(B14082,Invoices!A:I,9,TRUE)</f>
        <v>2022</v>
      </c>
    </row>
    <row r="14083" spans="1:10" x14ac:dyDescent="0.15">
      <c r="A14083" t="s">
        <v>17443</v>
      </c>
      <c r="B14083" t="s">
        <v>2876</v>
      </c>
      <c r="C14083" t="s">
        <v>88</v>
      </c>
      <c r="D14083" t="s">
        <v>85</v>
      </c>
      <c r="E14083">
        <v>12</v>
      </c>
      <c r="F14083" s="8">
        <f>VLOOKUP(C14083,Products!$A$2:$E$20,5,TRUE)</f>
        <v>8.9499999999999993</v>
      </c>
      <c r="G14083" s="8">
        <f t="shared" ref="G14083:G14146" si="440">F14083*E14083</f>
        <v>107.39999999999999</v>
      </c>
      <c r="H14083" s="8">
        <f>VLOOKUP(C14083,Products!$A$2:$F$20,6,TRUE)</f>
        <v>5.6999999999999993</v>
      </c>
      <c r="I14083" s="8">
        <f t="shared" ref="I14083:I14146" si="441">H14083*E14083</f>
        <v>68.399999999999991</v>
      </c>
      <c r="J14083" s="42">
        <f>VLOOKUP(B14083,Invoices!A:I,9,TRUE)</f>
        <v>2022</v>
      </c>
    </row>
    <row r="14084" spans="1:10" x14ac:dyDescent="0.15">
      <c r="A14084" t="s">
        <v>17444</v>
      </c>
      <c r="B14084" t="s">
        <v>2876</v>
      </c>
      <c r="C14084" t="s">
        <v>96</v>
      </c>
      <c r="D14084" t="s">
        <v>75</v>
      </c>
      <c r="E14084">
        <v>3</v>
      </c>
      <c r="F14084" s="8">
        <f>VLOOKUP(C14084,Products!$A$2:$E$20,5,TRUE)</f>
        <v>79.95</v>
      </c>
      <c r="G14084" s="8">
        <f t="shared" si="440"/>
        <v>239.85000000000002</v>
      </c>
      <c r="H14084" s="8">
        <f>VLOOKUP(C14084,Products!$A$2:$F$20,6,TRUE)</f>
        <v>27.950000000000003</v>
      </c>
      <c r="I14084" s="8">
        <f t="shared" si="441"/>
        <v>83.850000000000009</v>
      </c>
      <c r="J14084" s="42">
        <f>VLOOKUP(B14084,Invoices!A:I,9,TRUE)</f>
        <v>2022</v>
      </c>
    </row>
    <row r="14085" spans="1:10" x14ac:dyDescent="0.15">
      <c r="A14085" t="s">
        <v>17445</v>
      </c>
      <c r="B14085" t="s">
        <v>2876</v>
      </c>
      <c r="C14085" t="s">
        <v>104</v>
      </c>
      <c r="D14085" t="s">
        <v>71</v>
      </c>
      <c r="E14085">
        <v>50</v>
      </c>
      <c r="F14085" s="8">
        <f>VLOOKUP(C14085,Products!$A$2:$E$20,5,TRUE)</f>
        <v>2.95</v>
      </c>
      <c r="G14085" s="8">
        <f t="shared" si="440"/>
        <v>147.5</v>
      </c>
      <c r="H14085" s="8">
        <f>VLOOKUP(C14085,Products!$A$2:$F$20,6,TRUE)</f>
        <v>1.1500000000000001</v>
      </c>
      <c r="I14085" s="8">
        <f t="shared" si="441"/>
        <v>57.500000000000007</v>
      </c>
      <c r="J14085" s="42">
        <f>VLOOKUP(B14085,Invoices!A:I,9,TRUE)</f>
        <v>2022</v>
      </c>
    </row>
    <row r="14086" spans="1:10" x14ac:dyDescent="0.15">
      <c r="A14086" t="s">
        <v>17446</v>
      </c>
      <c r="B14086" t="s">
        <v>2876</v>
      </c>
      <c r="C14086" t="s">
        <v>103</v>
      </c>
      <c r="D14086" t="s">
        <v>77</v>
      </c>
      <c r="E14086">
        <v>3</v>
      </c>
      <c r="F14086" s="8">
        <f>VLOOKUP(C14086,Products!$A$2:$E$20,5,TRUE)</f>
        <v>8.9499999999999993</v>
      </c>
      <c r="G14086" s="8">
        <f t="shared" si="440"/>
        <v>26.849999999999998</v>
      </c>
      <c r="H14086" s="8">
        <f>VLOOKUP(C14086,Products!$A$2:$F$20,6,TRUE)</f>
        <v>3.1999999999999993</v>
      </c>
      <c r="I14086" s="8">
        <f t="shared" si="441"/>
        <v>9.5999999999999979</v>
      </c>
      <c r="J14086" s="42">
        <f>VLOOKUP(B14086,Invoices!A:I,9,TRUE)</f>
        <v>2022</v>
      </c>
    </row>
    <row r="14087" spans="1:10" x14ac:dyDescent="0.15">
      <c r="A14087" t="s">
        <v>17447</v>
      </c>
      <c r="B14087" t="s">
        <v>2876</v>
      </c>
      <c r="C14087" t="s">
        <v>94</v>
      </c>
      <c r="D14087" t="s">
        <v>86</v>
      </c>
      <c r="E14087">
        <v>1</v>
      </c>
      <c r="F14087" s="8">
        <f>VLOOKUP(C14087,Products!$A$2:$E$20,5,TRUE)</f>
        <v>3.5</v>
      </c>
      <c r="G14087" s="8">
        <f t="shared" si="440"/>
        <v>3.5</v>
      </c>
      <c r="H14087" s="8">
        <f>VLOOKUP(C14087,Products!$A$2:$F$20,6,TRUE)</f>
        <v>0.54999999999999982</v>
      </c>
      <c r="I14087" s="8">
        <f t="shared" si="441"/>
        <v>0.54999999999999982</v>
      </c>
      <c r="J14087" s="42">
        <f>VLOOKUP(B14087,Invoices!A:I,9,TRUE)</f>
        <v>2022</v>
      </c>
    </row>
    <row r="14088" spans="1:10" x14ac:dyDescent="0.15">
      <c r="A14088" t="s">
        <v>17448</v>
      </c>
      <c r="B14088" t="s">
        <v>2876</v>
      </c>
      <c r="C14088" t="s">
        <v>95</v>
      </c>
      <c r="D14088" t="s">
        <v>73</v>
      </c>
      <c r="E14088">
        <v>5</v>
      </c>
      <c r="F14088" s="8">
        <f>VLOOKUP(C14088,Products!$A$2:$E$20,5,TRUE)</f>
        <v>12.95</v>
      </c>
      <c r="G14088" s="8">
        <f t="shared" si="440"/>
        <v>64.75</v>
      </c>
      <c r="H14088" s="8">
        <f>VLOOKUP(C14088,Products!$A$2:$F$20,6,TRUE)</f>
        <v>4.1999999999999993</v>
      </c>
      <c r="I14088" s="8">
        <f t="shared" si="441"/>
        <v>20.999999999999996</v>
      </c>
      <c r="J14088" s="42">
        <f>VLOOKUP(B14088,Invoices!A:I,9,TRUE)</f>
        <v>2022</v>
      </c>
    </row>
    <row r="14089" spans="1:10" x14ac:dyDescent="0.15">
      <c r="A14089" t="s">
        <v>17449</v>
      </c>
      <c r="B14089" t="s">
        <v>2876</v>
      </c>
      <c r="C14089" t="s">
        <v>93</v>
      </c>
      <c r="D14089" t="s">
        <v>76</v>
      </c>
      <c r="E14089">
        <v>10</v>
      </c>
      <c r="F14089" s="8">
        <f>VLOOKUP(C14089,Products!$A$2:$E$20,5,TRUE)</f>
        <v>9.9499999999999993</v>
      </c>
      <c r="G14089" s="8">
        <f t="shared" si="440"/>
        <v>99.5</v>
      </c>
      <c r="H14089" s="8">
        <f>VLOOKUP(C14089,Products!$A$2:$F$20,6,TRUE)</f>
        <v>1.9499999999999993</v>
      </c>
      <c r="I14089" s="8">
        <f t="shared" si="441"/>
        <v>19.499999999999993</v>
      </c>
      <c r="J14089" s="42">
        <f>VLOOKUP(B14089,Invoices!A:I,9,TRUE)</f>
        <v>2022</v>
      </c>
    </row>
    <row r="14090" spans="1:10" x14ac:dyDescent="0.15">
      <c r="A14090" t="s">
        <v>17450</v>
      </c>
      <c r="B14090" t="s">
        <v>2876</v>
      </c>
      <c r="C14090" t="s">
        <v>92</v>
      </c>
      <c r="D14090" t="s">
        <v>82</v>
      </c>
      <c r="E14090">
        <v>1</v>
      </c>
      <c r="F14090" s="8">
        <f>VLOOKUP(C14090,Products!$A$2:$E$20,5,TRUE)</f>
        <v>19.95</v>
      </c>
      <c r="G14090" s="8">
        <f t="shared" si="440"/>
        <v>19.95</v>
      </c>
      <c r="H14090" s="8">
        <f>VLOOKUP(C14090,Products!$A$2:$F$20,6,TRUE)</f>
        <v>7.4499999999999993</v>
      </c>
      <c r="I14090" s="8">
        <f t="shared" si="441"/>
        <v>7.4499999999999993</v>
      </c>
      <c r="J14090" s="42">
        <f>VLOOKUP(B14090,Invoices!A:I,9,TRUE)</f>
        <v>2022</v>
      </c>
    </row>
    <row r="14091" spans="1:10" x14ac:dyDescent="0.15">
      <c r="A14091" t="s">
        <v>17451</v>
      </c>
      <c r="B14091" t="s">
        <v>2877</v>
      </c>
      <c r="C14091" t="s">
        <v>88</v>
      </c>
      <c r="D14091" t="s">
        <v>85</v>
      </c>
      <c r="E14091">
        <v>1</v>
      </c>
      <c r="F14091" s="8">
        <f>VLOOKUP(C14091,Products!$A$2:$E$20,5,TRUE)</f>
        <v>8.9499999999999993</v>
      </c>
      <c r="G14091" s="8">
        <f t="shared" si="440"/>
        <v>8.9499999999999993</v>
      </c>
      <c r="H14091" s="8">
        <f>VLOOKUP(C14091,Products!$A$2:$F$20,6,TRUE)</f>
        <v>5.6999999999999993</v>
      </c>
      <c r="I14091" s="8">
        <f t="shared" si="441"/>
        <v>5.6999999999999993</v>
      </c>
      <c r="J14091" s="42">
        <f>VLOOKUP(B14091,Invoices!A:I,9,TRUE)</f>
        <v>2022</v>
      </c>
    </row>
    <row r="14092" spans="1:10" x14ac:dyDescent="0.15">
      <c r="A14092" t="s">
        <v>17452</v>
      </c>
      <c r="B14092" t="s">
        <v>2877</v>
      </c>
      <c r="C14092" t="s">
        <v>98</v>
      </c>
      <c r="D14092" t="s">
        <v>79</v>
      </c>
      <c r="E14092">
        <v>4</v>
      </c>
      <c r="F14092" s="8">
        <f>VLOOKUP(C14092,Products!$A$2:$E$20,5,TRUE)</f>
        <v>14.95</v>
      </c>
      <c r="G14092" s="8">
        <f t="shared" si="440"/>
        <v>59.8</v>
      </c>
      <c r="H14092" s="8">
        <f>VLOOKUP(C14092,Products!$A$2:$F$20,6,TRUE)</f>
        <v>3.0499999999999989</v>
      </c>
      <c r="I14092" s="8">
        <f t="shared" si="441"/>
        <v>12.199999999999996</v>
      </c>
      <c r="J14092" s="42">
        <f>VLOOKUP(B14092,Invoices!A:I,9,TRUE)</f>
        <v>2022</v>
      </c>
    </row>
    <row r="14093" spans="1:10" x14ac:dyDescent="0.15">
      <c r="A14093" t="s">
        <v>17453</v>
      </c>
      <c r="B14093" t="s">
        <v>2877</v>
      </c>
      <c r="C14093" t="s">
        <v>92</v>
      </c>
      <c r="D14093" t="s">
        <v>82</v>
      </c>
      <c r="E14093">
        <v>8</v>
      </c>
      <c r="F14093" s="8">
        <f>VLOOKUP(C14093,Products!$A$2:$E$20,5,TRUE)</f>
        <v>19.95</v>
      </c>
      <c r="G14093" s="8">
        <f t="shared" si="440"/>
        <v>159.6</v>
      </c>
      <c r="H14093" s="8">
        <f>VLOOKUP(C14093,Products!$A$2:$F$20,6,TRUE)</f>
        <v>7.4499999999999993</v>
      </c>
      <c r="I14093" s="8">
        <f t="shared" si="441"/>
        <v>59.599999999999994</v>
      </c>
      <c r="J14093" s="42">
        <f>VLOOKUP(B14093,Invoices!A:I,9,TRUE)</f>
        <v>2022</v>
      </c>
    </row>
    <row r="14094" spans="1:10" x14ac:dyDescent="0.15">
      <c r="A14094" t="s">
        <v>17454</v>
      </c>
      <c r="B14094" t="s">
        <v>2877</v>
      </c>
      <c r="C14094" t="s">
        <v>87</v>
      </c>
      <c r="D14094" t="s">
        <v>68</v>
      </c>
      <c r="E14094">
        <v>5</v>
      </c>
      <c r="F14094" s="8">
        <f>VLOOKUP(C14094,Products!$A$2:$E$20,5,TRUE)</f>
        <v>19.95</v>
      </c>
      <c r="G14094" s="8">
        <f t="shared" si="440"/>
        <v>99.75</v>
      </c>
      <c r="H14094" s="8">
        <f>VLOOKUP(C14094,Products!$A$2:$F$20,6,TRUE)</f>
        <v>7.4499999999999993</v>
      </c>
      <c r="I14094" s="8">
        <f t="shared" si="441"/>
        <v>37.25</v>
      </c>
      <c r="J14094" s="42">
        <f>VLOOKUP(B14094,Invoices!A:I,9,TRUE)</f>
        <v>2022</v>
      </c>
    </row>
    <row r="14095" spans="1:10" x14ac:dyDescent="0.15">
      <c r="A14095" t="s">
        <v>17455</v>
      </c>
      <c r="B14095" t="s">
        <v>2877</v>
      </c>
      <c r="C14095" t="s">
        <v>104</v>
      </c>
      <c r="D14095" t="s">
        <v>71</v>
      </c>
      <c r="E14095">
        <v>1</v>
      </c>
      <c r="F14095" s="8">
        <f>VLOOKUP(C14095,Products!$A$2:$E$20,5,TRUE)</f>
        <v>2.95</v>
      </c>
      <c r="G14095" s="8">
        <f t="shared" si="440"/>
        <v>2.95</v>
      </c>
      <c r="H14095" s="8">
        <f>VLOOKUP(C14095,Products!$A$2:$F$20,6,TRUE)</f>
        <v>1.1500000000000001</v>
      </c>
      <c r="I14095" s="8">
        <f t="shared" si="441"/>
        <v>1.1500000000000001</v>
      </c>
      <c r="J14095" s="42">
        <f>VLOOKUP(B14095,Invoices!A:I,9,TRUE)</f>
        <v>2022</v>
      </c>
    </row>
    <row r="14096" spans="1:10" x14ac:dyDescent="0.15">
      <c r="A14096" t="s">
        <v>17456</v>
      </c>
      <c r="B14096" t="s">
        <v>2877</v>
      </c>
      <c r="C14096" t="s">
        <v>94</v>
      </c>
      <c r="D14096" t="s">
        <v>86</v>
      </c>
      <c r="E14096">
        <v>1</v>
      </c>
      <c r="F14096" s="8">
        <f>VLOOKUP(C14096,Products!$A$2:$E$20,5,TRUE)</f>
        <v>3.5</v>
      </c>
      <c r="G14096" s="8">
        <f t="shared" si="440"/>
        <v>3.5</v>
      </c>
      <c r="H14096" s="8">
        <f>VLOOKUP(C14096,Products!$A$2:$F$20,6,TRUE)</f>
        <v>0.54999999999999982</v>
      </c>
      <c r="I14096" s="8">
        <f t="shared" si="441"/>
        <v>0.54999999999999982</v>
      </c>
      <c r="J14096" s="42">
        <f>VLOOKUP(B14096,Invoices!A:I,9,TRUE)</f>
        <v>2022</v>
      </c>
    </row>
    <row r="14097" spans="1:10" x14ac:dyDescent="0.15">
      <c r="A14097" t="s">
        <v>17457</v>
      </c>
      <c r="B14097" t="s">
        <v>2877</v>
      </c>
      <c r="C14097" t="s">
        <v>99</v>
      </c>
      <c r="D14097" t="s">
        <v>84</v>
      </c>
      <c r="E14097">
        <v>24</v>
      </c>
      <c r="F14097" s="8">
        <f>VLOOKUP(C14097,Products!$A$2:$E$20,5,TRUE)</f>
        <v>3.5</v>
      </c>
      <c r="G14097" s="8">
        <f t="shared" si="440"/>
        <v>84</v>
      </c>
      <c r="H14097" s="8">
        <f>VLOOKUP(C14097,Products!$A$2:$F$20,6,TRUE)</f>
        <v>0.54999999999999982</v>
      </c>
      <c r="I14097" s="8">
        <f t="shared" si="441"/>
        <v>13.199999999999996</v>
      </c>
      <c r="J14097" s="42">
        <f>VLOOKUP(B14097,Invoices!A:I,9,TRUE)</f>
        <v>2022</v>
      </c>
    </row>
    <row r="14098" spans="1:10" x14ac:dyDescent="0.15">
      <c r="A14098" t="s">
        <v>17458</v>
      </c>
      <c r="B14098" t="s">
        <v>2878</v>
      </c>
      <c r="C14098" t="s">
        <v>95</v>
      </c>
      <c r="D14098" t="s">
        <v>73</v>
      </c>
      <c r="E14098">
        <v>1</v>
      </c>
      <c r="F14098" s="8">
        <f>VLOOKUP(C14098,Products!$A$2:$E$20,5,TRUE)</f>
        <v>12.95</v>
      </c>
      <c r="G14098" s="8">
        <f t="shared" si="440"/>
        <v>12.95</v>
      </c>
      <c r="H14098" s="8">
        <f>VLOOKUP(C14098,Products!$A$2:$F$20,6,TRUE)</f>
        <v>4.1999999999999993</v>
      </c>
      <c r="I14098" s="8">
        <f t="shared" si="441"/>
        <v>4.1999999999999993</v>
      </c>
      <c r="J14098" s="42">
        <f>VLOOKUP(B14098,Invoices!A:I,9,TRUE)</f>
        <v>2022</v>
      </c>
    </row>
    <row r="14099" spans="1:10" x14ac:dyDescent="0.15">
      <c r="A14099" t="s">
        <v>17459</v>
      </c>
      <c r="B14099" t="s">
        <v>2878</v>
      </c>
      <c r="C14099" t="s">
        <v>98</v>
      </c>
      <c r="D14099" t="s">
        <v>79</v>
      </c>
      <c r="E14099">
        <v>5</v>
      </c>
      <c r="F14099" s="8">
        <f>VLOOKUP(C14099,Products!$A$2:$E$20,5,TRUE)</f>
        <v>14.95</v>
      </c>
      <c r="G14099" s="8">
        <f t="shared" si="440"/>
        <v>74.75</v>
      </c>
      <c r="H14099" s="8">
        <f>VLOOKUP(C14099,Products!$A$2:$F$20,6,TRUE)</f>
        <v>3.0499999999999989</v>
      </c>
      <c r="I14099" s="8">
        <f t="shared" si="441"/>
        <v>15.249999999999995</v>
      </c>
      <c r="J14099" s="42">
        <f>VLOOKUP(B14099,Invoices!A:I,9,TRUE)</f>
        <v>2022</v>
      </c>
    </row>
    <row r="14100" spans="1:10" x14ac:dyDescent="0.15">
      <c r="A14100" t="s">
        <v>17460</v>
      </c>
      <c r="B14100" t="s">
        <v>2878</v>
      </c>
      <c r="C14100" t="s">
        <v>105</v>
      </c>
      <c r="D14100" t="s">
        <v>81</v>
      </c>
      <c r="E14100">
        <v>4</v>
      </c>
      <c r="F14100" s="8">
        <f>VLOOKUP(C14100,Products!$A$2:$E$20,5,TRUE)</f>
        <v>8.9499999999999993</v>
      </c>
      <c r="G14100" s="8">
        <f t="shared" si="440"/>
        <v>35.799999999999997</v>
      </c>
      <c r="H14100" s="8">
        <f>VLOOKUP(C14100,Products!$A$2:$F$20,6,TRUE)</f>
        <v>3.1999999999999993</v>
      </c>
      <c r="I14100" s="8">
        <f t="shared" si="441"/>
        <v>12.799999999999997</v>
      </c>
      <c r="J14100" s="42">
        <f>VLOOKUP(B14100,Invoices!A:I,9,TRUE)</f>
        <v>2022</v>
      </c>
    </row>
    <row r="14101" spans="1:10" x14ac:dyDescent="0.15">
      <c r="A14101" t="s">
        <v>17461</v>
      </c>
      <c r="B14101" t="s">
        <v>2878</v>
      </c>
      <c r="C14101" t="s">
        <v>92</v>
      </c>
      <c r="D14101" t="s">
        <v>82</v>
      </c>
      <c r="E14101">
        <v>24</v>
      </c>
      <c r="F14101" s="8">
        <f>VLOOKUP(C14101,Products!$A$2:$E$20,5,TRUE)</f>
        <v>19.95</v>
      </c>
      <c r="G14101" s="8">
        <f t="shared" si="440"/>
        <v>478.79999999999995</v>
      </c>
      <c r="H14101" s="8">
        <f>VLOOKUP(C14101,Products!$A$2:$F$20,6,TRUE)</f>
        <v>7.4499999999999993</v>
      </c>
      <c r="I14101" s="8">
        <f t="shared" si="441"/>
        <v>178.79999999999998</v>
      </c>
      <c r="J14101" s="42">
        <f>VLOOKUP(B14101,Invoices!A:I,9,TRUE)</f>
        <v>2022</v>
      </c>
    </row>
    <row r="14102" spans="1:10" x14ac:dyDescent="0.15">
      <c r="A14102" t="s">
        <v>17462</v>
      </c>
      <c r="B14102" t="s">
        <v>2878</v>
      </c>
      <c r="C14102" t="s">
        <v>88</v>
      </c>
      <c r="D14102" t="s">
        <v>85</v>
      </c>
      <c r="E14102">
        <v>2</v>
      </c>
      <c r="F14102" s="8">
        <f>VLOOKUP(C14102,Products!$A$2:$E$20,5,TRUE)</f>
        <v>8.9499999999999993</v>
      </c>
      <c r="G14102" s="8">
        <f t="shared" si="440"/>
        <v>17.899999999999999</v>
      </c>
      <c r="H14102" s="8">
        <f>VLOOKUP(C14102,Products!$A$2:$F$20,6,TRUE)</f>
        <v>5.6999999999999993</v>
      </c>
      <c r="I14102" s="8">
        <f t="shared" si="441"/>
        <v>11.399999999999999</v>
      </c>
      <c r="J14102" s="42">
        <f>VLOOKUP(B14102,Invoices!A:I,9,TRUE)</f>
        <v>2022</v>
      </c>
    </row>
    <row r="14103" spans="1:10" x14ac:dyDescent="0.15">
      <c r="A14103" t="s">
        <v>17463</v>
      </c>
      <c r="B14103" t="s">
        <v>2878</v>
      </c>
      <c r="C14103" t="s">
        <v>94</v>
      </c>
      <c r="D14103" t="s">
        <v>86</v>
      </c>
      <c r="E14103">
        <v>1</v>
      </c>
      <c r="F14103" s="8">
        <f>VLOOKUP(C14103,Products!$A$2:$E$20,5,TRUE)</f>
        <v>3.5</v>
      </c>
      <c r="G14103" s="8">
        <f t="shared" si="440"/>
        <v>3.5</v>
      </c>
      <c r="H14103" s="8">
        <f>VLOOKUP(C14103,Products!$A$2:$F$20,6,TRUE)</f>
        <v>0.54999999999999982</v>
      </c>
      <c r="I14103" s="8">
        <f t="shared" si="441"/>
        <v>0.54999999999999982</v>
      </c>
      <c r="J14103" s="42">
        <f>VLOOKUP(B14103,Invoices!A:I,9,TRUE)</f>
        <v>2022</v>
      </c>
    </row>
    <row r="14104" spans="1:10" x14ac:dyDescent="0.15">
      <c r="A14104" t="s">
        <v>17464</v>
      </c>
      <c r="B14104" t="s">
        <v>2878</v>
      </c>
      <c r="C14104" t="s">
        <v>101</v>
      </c>
      <c r="D14104" t="s">
        <v>69</v>
      </c>
      <c r="E14104">
        <v>1</v>
      </c>
      <c r="F14104" s="8">
        <f>VLOOKUP(C14104,Products!$A$2:$E$20,5,TRUE)</f>
        <v>129.94999999999999</v>
      </c>
      <c r="G14104" s="8">
        <f t="shared" si="440"/>
        <v>129.94999999999999</v>
      </c>
      <c r="H14104" s="8">
        <f>VLOOKUP(C14104,Products!$A$2:$F$20,6,TRUE)</f>
        <v>40.449999999999989</v>
      </c>
      <c r="I14104" s="8">
        <f t="shared" si="441"/>
        <v>40.449999999999989</v>
      </c>
      <c r="J14104" s="42">
        <f>VLOOKUP(B14104,Invoices!A:I,9,TRUE)</f>
        <v>2022</v>
      </c>
    </row>
    <row r="14105" spans="1:10" x14ac:dyDescent="0.15">
      <c r="A14105" t="s">
        <v>17465</v>
      </c>
      <c r="B14105" t="s">
        <v>2878</v>
      </c>
      <c r="C14105" t="s">
        <v>96</v>
      </c>
      <c r="D14105" t="s">
        <v>75</v>
      </c>
      <c r="E14105">
        <v>5</v>
      </c>
      <c r="F14105" s="8">
        <f>VLOOKUP(C14105,Products!$A$2:$E$20,5,TRUE)</f>
        <v>79.95</v>
      </c>
      <c r="G14105" s="8">
        <f t="shared" si="440"/>
        <v>399.75</v>
      </c>
      <c r="H14105" s="8">
        <f>VLOOKUP(C14105,Products!$A$2:$F$20,6,TRUE)</f>
        <v>27.950000000000003</v>
      </c>
      <c r="I14105" s="8">
        <f t="shared" si="441"/>
        <v>139.75</v>
      </c>
      <c r="J14105" s="42">
        <f>VLOOKUP(B14105,Invoices!A:I,9,TRUE)</f>
        <v>2022</v>
      </c>
    </row>
    <row r="14106" spans="1:10" x14ac:dyDescent="0.15">
      <c r="A14106" t="s">
        <v>17466</v>
      </c>
      <c r="B14106" t="s">
        <v>2879</v>
      </c>
      <c r="C14106" t="s">
        <v>96</v>
      </c>
      <c r="D14106" t="s">
        <v>75</v>
      </c>
      <c r="E14106">
        <v>20</v>
      </c>
      <c r="F14106" s="8">
        <f>VLOOKUP(C14106,Products!$A$2:$E$20,5,TRUE)</f>
        <v>79.95</v>
      </c>
      <c r="G14106" s="8">
        <f t="shared" si="440"/>
        <v>1599</v>
      </c>
      <c r="H14106" s="8">
        <f>VLOOKUP(C14106,Products!$A$2:$F$20,6,TRUE)</f>
        <v>27.950000000000003</v>
      </c>
      <c r="I14106" s="8">
        <f t="shared" si="441"/>
        <v>559</v>
      </c>
      <c r="J14106" s="42">
        <f>VLOOKUP(B14106,Invoices!A:I,9,TRUE)</f>
        <v>2022</v>
      </c>
    </row>
    <row r="14107" spans="1:10" x14ac:dyDescent="0.15">
      <c r="A14107" t="s">
        <v>17467</v>
      </c>
      <c r="B14107" t="s">
        <v>2879</v>
      </c>
      <c r="C14107" t="s">
        <v>103</v>
      </c>
      <c r="D14107" t="s">
        <v>77</v>
      </c>
      <c r="E14107">
        <v>3</v>
      </c>
      <c r="F14107" s="8">
        <f>VLOOKUP(C14107,Products!$A$2:$E$20,5,TRUE)</f>
        <v>8.9499999999999993</v>
      </c>
      <c r="G14107" s="8">
        <f t="shared" si="440"/>
        <v>26.849999999999998</v>
      </c>
      <c r="H14107" s="8">
        <f>VLOOKUP(C14107,Products!$A$2:$F$20,6,TRUE)</f>
        <v>3.1999999999999993</v>
      </c>
      <c r="I14107" s="8">
        <f t="shared" si="441"/>
        <v>9.5999999999999979</v>
      </c>
      <c r="J14107" s="42">
        <f>VLOOKUP(B14107,Invoices!A:I,9,TRUE)</f>
        <v>2022</v>
      </c>
    </row>
    <row r="14108" spans="1:10" x14ac:dyDescent="0.15">
      <c r="A14108" t="s">
        <v>17468</v>
      </c>
      <c r="B14108" t="s">
        <v>2880</v>
      </c>
      <c r="C14108" t="s">
        <v>99</v>
      </c>
      <c r="D14108" t="s">
        <v>84</v>
      </c>
      <c r="E14108">
        <v>6</v>
      </c>
      <c r="F14108" s="8">
        <f>VLOOKUP(C14108,Products!$A$2:$E$20,5,TRUE)</f>
        <v>3.5</v>
      </c>
      <c r="G14108" s="8">
        <f t="shared" si="440"/>
        <v>21</v>
      </c>
      <c r="H14108" s="8">
        <f>VLOOKUP(C14108,Products!$A$2:$F$20,6,TRUE)</f>
        <v>0.54999999999999982</v>
      </c>
      <c r="I14108" s="8">
        <f t="shared" si="441"/>
        <v>3.2999999999999989</v>
      </c>
      <c r="J14108" s="42">
        <f>VLOOKUP(B14108,Invoices!A:I,9,TRUE)</f>
        <v>2022</v>
      </c>
    </row>
    <row r="14109" spans="1:10" x14ac:dyDescent="0.15">
      <c r="A14109" t="s">
        <v>17469</v>
      </c>
      <c r="B14109" t="s">
        <v>2880</v>
      </c>
      <c r="C14109" t="s">
        <v>103</v>
      </c>
      <c r="D14109" t="s">
        <v>77</v>
      </c>
      <c r="E14109">
        <v>12</v>
      </c>
      <c r="F14109" s="8">
        <f>VLOOKUP(C14109,Products!$A$2:$E$20,5,TRUE)</f>
        <v>8.9499999999999993</v>
      </c>
      <c r="G14109" s="8">
        <f t="shared" si="440"/>
        <v>107.39999999999999</v>
      </c>
      <c r="H14109" s="8">
        <f>VLOOKUP(C14109,Products!$A$2:$F$20,6,TRUE)</f>
        <v>3.1999999999999993</v>
      </c>
      <c r="I14109" s="8">
        <f t="shared" si="441"/>
        <v>38.399999999999991</v>
      </c>
      <c r="J14109" s="42">
        <f>VLOOKUP(B14109,Invoices!A:I,9,TRUE)</f>
        <v>2022</v>
      </c>
    </row>
    <row r="14110" spans="1:10" x14ac:dyDescent="0.15">
      <c r="A14110" t="s">
        <v>17470</v>
      </c>
      <c r="B14110" t="s">
        <v>2881</v>
      </c>
      <c r="C14110" t="s">
        <v>105</v>
      </c>
      <c r="D14110" t="s">
        <v>81</v>
      </c>
      <c r="E14110">
        <v>7</v>
      </c>
      <c r="F14110" s="8">
        <f>VLOOKUP(C14110,Products!$A$2:$E$20,5,TRUE)</f>
        <v>8.9499999999999993</v>
      </c>
      <c r="G14110" s="8">
        <f t="shared" si="440"/>
        <v>62.649999999999991</v>
      </c>
      <c r="H14110" s="8">
        <f>VLOOKUP(C14110,Products!$A$2:$F$20,6,TRUE)</f>
        <v>3.1999999999999993</v>
      </c>
      <c r="I14110" s="8">
        <f t="shared" si="441"/>
        <v>22.399999999999995</v>
      </c>
      <c r="J14110" s="42">
        <f>VLOOKUP(B14110,Invoices!A:I,9,TRUE)</f>
        <v>2022</v>
      </c>
    </row>
    <row r="14111" spans="1:10" x14ac:dyDescent="0.15">
      <c r="A14111" t="s">
        <v>17471</v>
      </c>
      <c r="B14111" t="s">
        <v>2881</v>
      </c>
      <c r="C14111" t="s">
        <v>102</v>
      </c>
      <c r="D14111" t="s">
        <v>83</v>
      </c>
      <c r="E14111">
        <v>1</v>
      </c>
      <c r="F14111" s="8">
        <f>VLOOKUP(C14111,Products!$A$2:$E$20,5,TRUE)</f>
        <v>29.95</v>
      </c>
      <c r="G14111" s="8">
        <f t="shared" si="440"/>
        <v>29.95</v>
      </c>
      <c r="H14111" s="8">
        <f>VLOOKUP(C14111,Products!$A$2:$F$20,6,TRUE)</f>
        <v>15</v>
      </c>
      <c r="I14111" s="8">
        <f t="shared" si="441"/>
        <v>15</v>
      </c>
      <c r="J14111" s="42">
        <f>VLOOKUP(B14111,Invoices!A:I,9,TRUE)</f>
        <v>2022</v>
      </c>
    </row>
    <row r="14112" spans="1:10" x14ac:dyDescent="0.15">
      <c r="A14112" t="s">
        <v>17472</v>
      </c>
      <c r="B14112" t="s">
        <v>2881</v>
      </c>
      <c r="C14112" t="s">
        <v>89</v>
      </c>
      <c r="D14112" t="s">
        <v>80</v>
      </c>
      <c r="E14112">
        <v>1</v>
      </c>
      <c r="F14112" s="8">
        <f>VLOOKUP(C14112,Products!$A$2:$E$20,5,TRUE)</f>
        <v>15.95</v>
      </c>
      <c r="G14112" s="8">
        <f t="shared" si="440"/>
        <v>15.95</v>
      </c>
      <c r="H14112" s="8">
        <f>VLOOKUP(C14112,Products!$A$2:$F$20,6,TRUE)</f>
        <v>6</v>
      </c>
      <c r="I14112" s="8">
        <f t="shared" si="441"/>
        <v>6</v>
      </c>
      <c r="J14112" s="42">
        <f>VLOOKUP(B14112,Invoices!A:I,9,TRUE)</f>
        <v>2022</v>
      </c>
    </row>
    <row r="14113" spans="1:10" x14ac:dyDescent="0.15">
      <c r="A14113" t="s">
        <v>17473</v>
      </c>
      <c r="B14113" t="s">
        <v>2881</v>
      </c>
      <c r="C14113" t="s">
        <v>103</v>
      </c>
      <c r="D14113" t="s">
        <v>77</v>
      </c>
      <c r="E14113">
        <v>1</v>
      </c>
      <c r="F14113" s="8">
        <f>VLOOKUP(C14113,Products!$A$2:$E$20,5,TRUE)</f>
        <v>8.9499999999999993</v>
      </c>
      <c r="G14113" s="8">
        <f t="shared" si="440"/>
        <v>8.9499999999999993</v>
      </c>
      <c r="H14113" s="8">
        <f>VLOOKUP(C14113,Products!$A$2:$F$20,6,TRUE)</f>
        <v>3.1999999999999993</v>
      </c>
      <c r="I14113" s="8">
        <f t="shared" si="441"/>
        <v>3.1999999999999993</v>
      </c>
      <c r="J14113" s="42">
        <f>VLOOKUP(B14113,Invoices!A:I,9,TRUE)</f>
        <v>2022</v>
      </c>
    </row>
    <row r="14114" spans="1:10" x14ac:dyDescent="0.15">
      <c r="A14114" t="s">
        <v>17474</v>
      </c>
      <c r="B14114" t="s">
        <v>2881</v>
      </c>
      <c r="C14114" t="s">
        <v>96</v>
      </c>
      <c r="D14114" t="s">
        <v>75</v>
      </c>
      <c r="E14114">
        <v>1</v>
      </c>
      <c r="F14114" s="8">
        <f>VLOOKUP(C14114,Products!$A$2:$E$20,5,TRUE)</f>
        <v>79.95</v>
      </c>
      <c r="G14114" s="8">
        <f t="shared" si="440"/>
        <v>79.95</v>
      </c>
      <c r="H14114" s="8">
        <f>VLOOKUP(C14114,Products!$A$2:$F$20,6,TRUE)</f>
        <v>27.950000000000003</v>
      </c>
      <c r="I14114" s="8">
        <f t="shared" si="441"/>
        <v>27.950000000000003</v>
      </c>
      <c r="J14114" s="42">
        <f>VLOOKUP(B14114,Invoices!A:I,9,TRUE)</f>
        <v>2022</v>
      </c>
    </row>
    <row r="14115" spans="1:10" x14ac:dyDescent="0.15">
      <c r="A14115" t="s">
        <v>17475</v>
      </c>
      <c r="B14115" t="s">
        <v>2881</v>
      </c>
      <c r="C14115" t="s">
        <v>94</v>
      </c>
      <c r="D14115" t="s">
        <v>86</v>
      </c>
      <c r="E14115">
        <v>3</v>
      </c>
      <c r="F14115" s="8">
        <f>VLOOKUP(C14115,Products!$A$2:$E$20,5,TRUE)</f>
        <v>3.5</v>
      </c>
      <c r="G14115" s="8">
        <f t="shared" si="440"/>
        <v>10.5</v>
      </c>
      <c r="H14115" s="8">
        <f>VLOOKUP(C14115,Products!$A$2:$F$20,6,TRUE)</f>
        <v>0.54999999999999982</v>
      </c>
      <c r="I14115" s="8">
        <f t="shared" si="441"/>
        <v>1.6499999999999995</v>
      </c>
      <c r="J14115" s="42">
        <f>VLOOKUP(B14115,Invoices!A:I,9,TRUE)</f>
        <v>2022</v>
      </c>
    </row>
    <row r="14116" spans="1:10" x14ac:dyDescent="0.15">
      <c r="A14116" t="s">
        <v>17476</v>
      </c>
      <c r="B14116" t="s">
        <v>2881</v>
      </c>
      <c r="C14116" t="s">
        <v>93</v>
      </c>
      <c r="D14116" t="s">
        <v>76</v>
      </c>
      <c r="E14116">
        <v>4</v>
      </c>
      <c r="F14116" s="8">
        <f>VLOOKUP(C14116,Products!$A$2:$E$20,5,TRUE)</f>
        <v>9.9499999999999993</v>
      </c>
      <c r="G14116" s="8">
        <f t="shared" si="440"/>
        <v>39.799999999999997</v>
      </c>
      <c r="H14116" s="8">
        <f>VLOOKUP(C14116,Products!$A$2:$F$20,6,TRUE)</f>
        <v>1.9499999999999993</v>
      </c>
      <c r="I14116" s="8">
        <f t="shared" si="441"/>
        <v>7.7999999999999972</v>
      </c>
      <c r="J14116" s="42">
        <f>VLOOKUP(B14116,Invoices!A:I,9,TRUE)</f>
        <v>2022</v>
      </c>
    </row>
    <row r="14117" spans="1:10" x14ac:dyDescent="0.15">
      <c r="A14117" t="s">
        <v>17477</v>
      </c>
      <c r="B14117" t="s">
        <v>2881</v>
      </c>
      <c r="C14117" t="s">
        <v>87</v>
      </c>
      <c r="D14117" t="s">
        <v>68</v>
      </c>
      <c r="E14117">
        <v>4</v>
      </c>
      <c r="F14117" s="8">
        <f>VLOOKUP(C14117,Products!$A$2:$E$20,5,TRUE)</f>
        <v>19.95</v>
      </c>
      <c r="G14117" s="8">
        <f t="shared" si="440"/>
        <v>79.8</v>
      </c>
      <c r="H14117" s="8">
        <f>VLOOKUP(C14117,Products!$A$2:$F$20,6,TRUE)</f>
        <v>7.4499999999999993</v>
      </c>
      <c r="I14117" s="8">
        <f t="shared" si="441"/>
        <v>29.799999999999997</v>
      </c>
      <c r="J14117" s="42">
        <f>VLOOKUP(B14117,Invoices!A:I,9,TRUE)</f>
        <v>2022</v>
      </c>
    </row>
    <row r="14118" spans="1:10" x14ac:dyDescent="0.15">
      <c r="A14118" t="s">
        <v>17478</v>
      </c>
      <c r="B14118" t="s">
        <v>2881</v>
      </c>
      <c r="C14118" t="s">
        <v>92</v>
      </c>
      <c r="D14118" t="s">
        <v>82</v>
      </c>
      <c r="E14118">
        <v>2</v>
      </c>
      <c r="F14118" s="8">
        <f>VLOOKUP(C14118,Products!$A$2:$E$20,5,TRUE)</f>
        <v>19.95</v>
      </c>
      <c r="G14118" s="8">
        <f t="shared" si="440"/>
        <v>39.9</v>
      </c>
      <c r="H14118" s="8">
        <f>VLOOKUP(C14118,Products!$A$2:$F$20,6,TRUE)</f>
        <v>7.4499999999999993</v>
      </c>
      <c r="I14118" s="8">
        <f t="shared" si="441"/>
        <v>14.899999999999999</v>
      </c>
      <c r="J14118" s="42">
        <f>VLOOKUP(B14118,Invoices!A:I,9,TRUE)</f>
        <v>2022</v>
      </c>
    </row>
    <row r="14119" spans="1:10" x14ac:dyDescent="0.15">
      <c r="A14119" t="s">
        <v>17479</v>
      </c>
      <c r="B14119" t="s">
        <v>2881</v>
      </c>
      <c r="C14119" t="s">
        <v>98</v>
      </c>
      <c r="D14119" t="s">
        <v>79</v>
      </c>
      <c r="E14119">
        <v>1</v>
      </c>
      <c r="F14119" s="8">
        <f>VLOOKUP(C14119,Products!$A$2:$E$20,5,TRUE)</f>
        <v>14.95</v>
      </c>
      <c r="G14119" s="8">
        <f t="shared" si="440"/>
        <v>14.95</v>
      </c>
      <c r="H14119" s="8">
        <f>VLOOKUP(C14119,Products!$A$2:$F$20,6,TRUE)</f>
        <v>3.0499999999999989</v>
      </c>
      <c r="I14119" s="8">
        <f t="shared" si="441"/>
        <v>3.0499999999999989</v>
      </c>
      <c r="J14119" s="42">
        <f>VLOOKUP(B14119,Invoices!A:I,9,TRUE)</f>
        <v>2022</v>
      </c>
    </row>
    <row r="14120" spans="1:10" x14ac:dyDescent="0.15">
      <c r="A14120" t="s">
        <v>17480</v>
      </c>
      <c r="B14120" t="s">
        <v>2882</v>
      </c>
      <c r="C14120" t="s">
        <v>89</v>
      </c>
      <c r="D14120" t="s">
        <v>80</v>
      </c>
      <c r="E14120">
        <v>6</v>
      </c>
      <c r="F14120" s="8">
        <f>VLOOKUP(C14120,Products!$A$2:$E$20,5,TRUE)</f>
        <v>15.95</v>
      </c>
      <c r="G14120" s="8">
        <f t="shared" si="440"/>
        <v>95.699999999999989</v>
      </c>
      <c r="H14120" s="8">
        <f>VLOOKUP(C14120,Products!$A$2:$F$20,6,TRUE)</f>
        <v>6</v>
      </c>
      <c r="I14120" s="8">
        <f t="shared" si="441"/>
        <v>36</v>
      </c>
      <c r="J14120" s="42">
        <f>VLOOKUP(B14120,Invoices!A:I,9,TRUE)</f>
        <v>2022</v>
      </c>
    </row>
    <row r="14121" spans="1:10" x14ac:dyDescent="0.15">
      <c r="A14121" t="s">
        <v>17481</v>
      </c>
      <c r="B14121" t="s">
        <v>2882</v>
      </c>
      <c r="C14121" t="s">
        <v>93</v>
      </c>
      <c r="D14121" t="s">
        <v>76</v>
      </c>
      <c r="E14121">
        <v>2</v>
      </c>
      <c r="F14121" s="8">
        <f>VLOOKUP(C14121,Products!$A$2:$E$20,5,TRUE)</f>
        <v>9.9499999999999993</v>
      </c>
      <c r="G14121" s="8">
        <f t="shared" si="440"/>
        <v>19.899999999999999</v>
      </c>
      <c r="H14121" s="8">
        <f>VLOOKUP(C14121,Products!$A$2:$F$20,6,TRUE)</f>
        <v>1.9499999999999993</v>
      </c>
      <c r="I14121" s="8">
        <f t="shared" si="441"/>
        <v>3.8999999999999986</v>
      </c>
      <c r="J14121" s="42">
        <f>VLOOKUP(B14121,Invoices!A:I,9,TRUE)</f>
        <v>2022</v>
      </c>
    </row>
    <row r="14122" spans="1:10" x14ac:dyDescent="0.15">
      <c r="A14122" t="s">
        <v>17482</v>
      </c>
      <c r="B14122" t="s">
        <v>2882</v>
      </c>
      <c r="C14122" t="s">
        <v>92</v>
      </c>
      <c r="D14122" t="s">
        <v>82</v>
      </c>
      <c r="E14122">
        <v>3</v>
      </c>
      <c r="F14122" s="8">
        <f>VLOOKUP(C14122,Products!$A$2:$E$20,5,TRUE)</f>
        <v>19.95</v>
      </c>
      <c r="G14122" s="8">
        <f t="shared" si="440"/>
        <v>59.849999999999994</v>
      </c>
      <c r="H14122" s="8">
        <f>VLOOKUP(C14122,Products!$A$2:$F$20,6,TRUE)</f>
        <v>7.4499999999999993</v>
      </c>
      <c r="I14122" s="8">
        <f t="shared" si="441"/>
        <v>22.349999999999998</v>
      </c>
      <c r="J14122" s="42">
        <f>VLOOKUP(B14122,Invoices!A:I,9,TRUE)</f>
        <v>2022</v>
      </c>
    </row>
    <row r="14123" spans="1:10" x14ac:dyDescent="0.15">
      <c r="A14123" t="s">
        <v>17483</v>
      </c>
      <c r="B14123" t="s">
        <v>2882</v>
      </c>
      <c r="C14123" t="s">
        <v>95</v>
      </c>
      <c r="D14123" t="s">
        <v>73</v>
      </c>
      <c r="E14123">
        <v>5</v>
      </c>
      <c r="F14123" s="8">
        <f>VLOOKUP(C14123,Products!$A$2:$E$20,5,TRUE)</f>
        <v>12.95</v>
      </c>
      <c r="G14123" s="8">
        <f t="shared" si="440"/>
        <v>64.75</v>
      </c>
      <c r="H14123" s="8">
        <f>VLOOKUP(C14123,Products!$A$2:$F$20,6,TRUE)</f>
        <v>4.1999999999999993</v>
      </c>
      <c r="I14123" s="8">
        <f t="shared" si="441"/>
        <v>20.999999999999996</v>
      </c>
      <c r="J14123" s="42">
        <f>VLOOKUP(B14123,Invoices!A:I,9,TRUE)</f>
        <v>2022</v>
      </c>
    </row>
    <row r="14124" spans="1:10" x14ac:dyDescent="0.15">
      <c r="A14124" t="s">
        <v>17484</v>
      </c>
      <c r="B14124" t="s">
        <v>2883</v>
      </c>
      <c r="C14124" t="s">
        <v>100</v>
      </c>
      <c r="D14124" t="s">
        <v>78</v>
      </c>
      <c r="E14124">
        <v>1</v>
      </c>
      <c r="F14124" s="8">
        <f>VLOOKUP(C14124,Products!$A$2:$E$20,5,TRUE)</f>
        <v>49.95</v>
      </c>
      <c r="G14124" s="8">
        <f t="shared" si="440"/>
        <v>49.95</v>
      </c>
      <c r="H14124" s="8">
        <f>VLOOKUP(C14124,Products!$A$2:$F$20,6,TRUE)</f>
        <v>19.950000000000003</v>
      </c>
      <c r="I14124" s="8">
        <f t="shared" si="441"/>
        <v>19.950000000000003</v>
      </c>
      <c r="J14124" s="42">
        <f>VLOOKUP(B14124,Invoices!A:I,9,TRUE)</f>
        <v>2022</v>
      </c>
    </row>
    <row r="14125" spans="1:10" x14ac:dyDescent="0.15">
      <c r="A14125" t="s">
        <v>17485</v>
      </c>
      <c r="B14125" t="s">
        <v>2883</v>
      </c>
      <c r="C14125" t="s">
        <v>96</v>
      </c>
      <c r="D14125" t="s">
        <v>75</v>
      </c>
      <c r="E14125">
        <v>10</v>
      </c>
      <c r="F14125" s="8">
        <f>VLOOKUP(C14125,Products!$A$2:$E$20,5,TRUE)</f>
        <v>79.95</v>
      </c>
      <c r="G14125" s="8">
        <f t="shared" si="440"/>
        <v>799.5</v>
      </c>
      <c r="H14125" s="8">
        <f>VLOOKUP(C14125,Products!$A$2:$F$20,6,TRUE)</f>
        <v>27.950000000000003</v>
      </c>
      <c r="I14125" s="8">
        <f t="shared" si="441"/>
        <v>279.5</v>
      </c>
      <c r="J14125" s="42">
        <f>VLOOKUP(B14125,Invoices!A:I,9,TRUE)</f>
        <v>2022</v>
      </c>
    </row>
    <row r="14126" spans="1:10" x14ac:dyDescent="0.15">
      <c r="A14126" t="s">
        <v>17486</v>
      </c>
      <c r="B14126" t="s">
        <v>2883</v>
      </c>
      <c r="C14126" t="s">
        <v>88</v>
      </c>
      <c r="D14126" t="s">
        <v>85</v>
      </c>
      <c r="E14126">
        <v>50</v>
      </c>
      <c r="F14126" s="8">
        <f>VLOOKUP(C14126,Products!$A$2:$E$20,5,TRUE)</f>
        <v>8.9499999999999993</v>
      </c>
      <c r="G14126" s="8">
        <f t="shared" si="440"/>
        <v>447.49999999999994</v>
      </c>
      <c r="H14126" s="8">
        <f>VLOOKUP(C14126,Products!$A$2:$F$20,6,TRUE)</f>
        <v>5.6999999999999993</v>
      </c>
      <c r="I14126" s="8">
        <f t="shared" si="441"/>
        <v>284.99999999999994</v>
      </c>
      <c r="J14126" s="42">
        <f>VLOOKUP(B14126,Invoices!A:I,9,TRUE)</f>
        <v>2022</v>
      </c>
    </row>
    <row r="14127" spans="1:10" x14ac:dyDescent="0.15">
      <c r="A14127" t="s">
        <v>17487</v>
      </c>
      <c r="B14127" t="s">
        <v>2883</v>
      </c>
      <c r="C14127" t="s">
        <v>104</v>
      </c>
      <c r="D14127" t="s">
        <v>71</v>
      </c>
      <c r="E14127">
        <v>50</v>
      </c>
      <c r="F14127" s="8">
        <f>VLOOKUP(C14127,Products!$A$2:$E$20,5,TRUE)</f>
        <v>2.95</v>
      </c>
      <c r="G14127" s="8">
        <f t="shared" si="440"/>
        <v>147.5</v>
      </c>
      <c r="H14127" s="8">
        <f>VLOOKUP(C14127,Products!$A$2:$F$20,6,TRUE)</f>
        <v>1.1500000000000001</v>
      </c>
      <c r="I14127" s="8">
        <f t="shared" si="441"/>
        <v>57.500000000000007</v>
      </c>
      <c r="J14127" s="42">
        <f>VLOOKUP(B14127,Invoices!A:I,9,TRUE)</f>
        <v>2022</v>
      </c>
    </row>
    <row r="14128" spans="1:10" x14ac:dyDescent="0.15">
      <c r="A14128" t="s">
        <v>17488</v>
      </c>
      <c r="B14128" t="s">
        <v>2883</v>
      </c>
      <c r="C14128" t="s">
        <v>94</v>
      </c>
      <c r="D14128" t="s">
        <v>86</v>
      </c>
      <c r="E14128">
        <v>3</v>
      </c>
      <c r="F14128" s="8">
        <f>VLOOKUP(C14128,Products!$A$2:$E$20,5,TRUE)</f>
        <v>3.5</v>
      </c>
      <c r="G14128" s="8">
        <f t="shared" si="440"/>
        <v>10.5</v>
      </c>
      <c r="H14128" s="8">
        <f>VLOOKUP(C14128,Products!$A$2:$F$20,6,TRUE)</f>
        <v>0.54999999999999982</v>
      </c>
      <c r="I14128" s="8">
        <f t="shared" si="441"/>
        <v>1.6499999999999995</v>
      </c>
      <c r="J14128" s="42">
        <f>VLOOKUP(B14128,Invoices!A:I,9,TRUE)</f>
        <v>2022</v>
      </c>
    </row>
    <row r="14129" spans="1:10" x14ac:dyDescent="0.15">
      <c r="A14129" t="s">
        <v>17489</v>
      </c>
      <c r="B14129" t="s">
        <v>2884</v>
      </c>
      <c r="C14129" t="s">
        <v>101</v>
      </c>
      <c r="D14129" t="s">
        <v>69</v>
      </c>
      <c r="E14129">
        <v>5</v>
      </c>
      <c r="F14129" s="8">
        <f>VLOOKUP(C14129,Products!$A$2:$E$20,5,TRUE)</f>
        <v>129.94999999999999</v>
      </c>
      <c r="G14129" s="8">
        <f t="shared" si="440"/>
        <v>649.75</v>
      </c>
      <c r="H14129" s="8">
        <f>VLOOKUP(C14129,Products!$A$2:$F$20,6,TRUE)</f>
        <v>40.449999999999989</v>
      </c>
      <c r="I14129" s="8">
        <f t="shared" si="441"/>
        <v>202.24999999999994</v>
      </c>
      <c r="J14129" s="42">
        <f>VLOOKUP(B14129,Invoices!A:I,9,TRUE)</f>
        <v>2022</v>
      </c>
    </row>
    <row r="14130" spans="1:10" x14ac:dyDescent="0.15">
      <c r="A14130" t="s">
        <v>17490</v>
      </c>
      <c r="B14130" t="s">
        <v>2884</v>
      </c>
      <c r="C14130" t="s">
        <v>90</v>
      </c>
      <c r="D14130" t="s">
        <v>72</v>
      </c>
      <c r="E14130">
        <v>1</v>
      </c>
      <c r="F14130" s="8">
        <f>VLOOKUP(C14130,Products!$A$2:$E$20,5,TRUE)</f>
        <v>8.9499999999999993</v>
      </c>
      <c r="G14130" s="8">
        <f t="shared" si="440"/>
        <v>8.9499999999999993</v>
      </c>
      <c r="H14130" s="8">
        <f>VLOOKUP(C14130,Products!$A$2:$F$20,6,TRUE)</f>
        <v>5.6999999999999993</v>
      </c>
      <c r="I14130" s="8">
        <f t="shared" si="441"/>
        <v>5.6999999999999993</v>
      </c>
      <c r="J14130" s="42">
        <f>VLOOKUP(B14130,Invoices!A:I,9,TRUE)</f>
        <v>2022</v>
      </c>
    </row>
    <row r="14131" spans="1:10" x14ac:dyDescent="0.15">
      <c r="A14131" t="s">
        <v>17491</v>
      </c>
      <c r="B14131" t="s">
        <v>2885</v>
      </c>
      <c r="C14131" t="s">
        <v>100</v>
      </c>
      <c r="D14131" t="s">
        <v>78</v>
      </c>
      <c r="E14131">
        <v>1</v>
      </c>
      <c r="F14131" s="8">
        <f>VLOOKUP(C14131,Products!$A$2:$E$20,5,TRUE)</f>
        <v>49.95</v>
      </c>
      <c r="G14131" s="8">
        <f t="shared" si="440"/>
        <v>49.95</v>
      </c>
      <c r="H14131" s="8">
        <f>VLOOKUP(C14131,Products!$A$2:$F$20,6,TRUE)</f>
        <v>19.950000000000003</v>
      </c>
      <c r="I14131" s="8">
        <f t="shared" si="441"/>
        <v>19.950000000000003</v>
      </c>
      <c r="J14131" s="42">
        <f>VLOOKUP(B14131,Invoices!A:I,9,TRUE)</f>
        <v>2022</v>
      </c>
    </row>
    <row r="14132" spans="1:10" x14ac:dyDescent="0.15">
      <c r="A14132" t="s">
        <v>17492</v>
      </c>
      <c r="B14132" t="s">
        <v>2885</v>
      </c>
      <c r="C14132" t="s">
        <v>101</v>
      </c>
      <c r="D14132" t="s">
        <v>69</v>
      </c>
      <c r="E14132">
        <v>3</v>
      </c>
      <c r="F14132" s="8">
        <f>VLOOKUP(C14132,Products!$A$2:$E$20,5,TRUE)</f>
        <v>129.94999999999999</v>
      </c>
      <c r="G14132" s="8">
        <f t="shared" si="440"/>
        <v>389.84999999999997</v>
      </c>
      <c r="H14132" s="8">
        <f>VLOOKUP(C14132,Products!$A$2:$F$20,6,TRUE)</f>
        <v>40.449999999999989</v>
      </c>
      <c r="I14132" s="8">
        <f t="shared" si="441"/>
        <v>121.34999999999997</v>
      </c>
      <c r="J14132" s="42">
        <f>VLOOKUP(B14132,Invoices!A:I,9,TRUE)</f>
        <v>2022</v>
      </c>
    </row>
    <row r="14133" spans="1:10" x14ac:dyDescent="0.15">
      <c r="A14133" t="s">
        <v>17493</v>
      </c>
      <c r="B14133" t="s">
        <v>2885</v>
      </c>
      <c r="C14133" t="s">
        <v>90</v>
      </c>
      <c r="D14133" t="s">
        <v>72</v>
      </c>
      <c r="E14133">
        <v>1</v>
      </c>
      <c r="F14133" s="8">
        <f>VLOOKUP(C14133,Products!$A$2:$E$20,5,TRUE)</f>
        <v>8.9499999999999993</v>
      </c>
      <c r="G14133" s="8">
        <f t="shared" si="440"/>
        <v>8.9499999999999993</v>
      </c>
      <c r="H14133" s="8">
        <f>VLOOKUP(C14133,Products!$A$2:$F$20,6,TRUE)</f>
        <v>5.6999999999999993</v>
      </c>
      <c r="I14133" s="8">
        <f t="shared" si="441"/>
        <v>5.6999999999999993</v>
      </c>
      <c r="J14133" s="42">
        <f>VLOOKUP(B14133,Invoices!A:I,9,TRUE)</f>
        <v>2022</v>
      </c>
    </row>
    <row r="14134" spans="1:10" x14ac:dyDescent="0.15">
      <c r="A14134" t="s">
        <v>17494</v>
      </c>
      <c r="B14134" t="s">
        <v>2885</v>
      </c>
      <c r="C14134" t="s">
        <v>94</v>
      </c>
      <c r="D14134" t="s">
        <v>86</v>
      </c>
      <c r="E14134">
        <v>1</v>
      </c>
      <c r="F14134" s="8">
        <f>VLOOKUP(C14134,Products!$A$2:$E$20,5,TRUE)</f>
        <v>3.5</v>
      </c>
      <c r="G14134" s="8">
        <f t="shared" si="440"/>
        <v>3.5</v>
      </c>
      <c r="H14134" s="8">
        <f>VLOOKUP(C14134,Products!$A$2:$F$20,6,TRUE)</f>
        <v>0.54999999999999982</v>
      </c>
      <c r="I14134" s="8">
        <f t="shared" si="441"/>
        <v>0.54999999999999982</v>
      </c>
      <c r="J14134" s="42">
        <f>VLOOKUP(B14134,Invoices!A:I,9,TRUE)</f>
        <v>2022</v>
      </c>
    </row>
    <row r="14135" spans="1:10" x14ac:dyDescent="0.15">
      <c r="A14135" t="s">
        <v>17495</v>
      </c>
      <c r="B14135" t="s">
        <v>2885</v>
      </c>
      <c r="C14135" t="s">
        <v>96</v>
      </c>
      <c r="D14135" t="s">
        <v>75</v>
      </c>
      <c r="E14135">
        <v>7</v>
      </c>
      <c r="F14135" s="8">
        <f>VLOOKUP(C14135,Products!$A$2:$E$20,5,TRUE)</f>
        <v>79.95</v>
      </c>
      <c r="G14135" s="8">
        <f t="shared" si="440"/>
        <v>559.65</v>
      </c>
      <c r="H14135" s="8">
        <f>VLOOKUP(C14135,Products!$A$2:$F$20,6,TRUE)</f>
        <v>27.950000000000003</v>
      </c>
      <c r="I14135" s="8">
        <f t="shared" si="441"/>
        <v>195.65000000000003</v>
      </c>
      <c r="J14135" s="42">
        <f>VLOOKUP(B14135,Invoices!A:I,9,TRUE)</f>
        <v>2022</v>
      </c>
    </row>
    <row r="14136" spans="1:10" x14ac:dyDescent="0.15">
      <c r="A14136" t="s">
        <v>17496</v>
      </c>
      <c r="B14136" t="s">
        <v>2885</v>
      </c>
      <c r="C14136" t="s">
        <v>92</v>
      </c>
      <c r="D14136" t="s">
        <v>82</v>
      </c>
      <c r="E14136">
        <v>3</v>
      </c>
      <c r="F14136" s="8">
        <f>VLOOKUP(C14136,Products!$A$2:$E$20,5,TRUE)</f>
        <v>19.95</v>
      </c>
      <c r="G14136" s="8">
        <f t="shared" si="440"/>
        <v>59.849999999999994</v>
      </c>
      <c r="H14136" s="8">
        <f>VLOOKUP(C14136,Products!$A$2:$F$20,6,TRUE)</f>
        <v>7.4499999999999993</v>
      </c>
      <c r="I14136" s="8">
        <f t="shared" si="441"/>
        <v>22.349999999999998</v>
      </c>
      <c r="J14136" s="42">
        <f>VLOOKUP(B14136,Invoices!A:I,9,TRUE)</f>
        <v>2022</v>
      </c>
    </row>
    <row r="14137" spans="1:10" x14ac:dyDescent="0.15">
      <c r="A14137" t="s">
        <v>17497</v>
      </c>
      <c r="B14137" t="s">
        <v>2885</v>
      </c>
      <c r="C14137" t="s">
        <v>105</v>
      </c>
      <c r="D14137" t="s">
        <v>81</v>
      </c>
      <c r="E14137">
        <v>3</v>
      </c>
      <c r="F14137" s="8">
        <f>VLOOKUP(C14137,Products!$A$2:$E$20,5,TRUE)</f>
        <v>8.9499999999999993</v>
      </c>
      <c r="G14137" s="8">
        <f t="shared" si="440"/>
        <v>26.849999999999998</v>
      </c>
      <c r="H14137" s="8">
        <f>VLOOKUP(C14137,Products!$A$2:$F$20,6,TRUE)</f>
        <v>3.1999999999999993</v>
      </c>
      <c r="I14137" s="8">
        <f t="shared" si="441"/>
        <v>9.5999999999999979</v>
      </c>
      <c r="J14137" s="42">
        <f>VLOOKUP(B14137,Invoices!A:I,9,TRUE)</f>
        <v>2022</v>
      </c>
    </row>
    <row r="14138" spans="1:10" x14ac:dyDescent="0.15">
      <c r="A14138" t="s">
        <v>17498</v>
      </c>
      <c r="B14138" t="s">
        <v>2885</v>
      </c>
      <c r="C14138" t="s">
        <v>103</v>
      </c>
      <c r="D14138" t="s">
        <v>77</v>
      </c>
      <c r="E14138">
        <v>1</v>
      </c>
      <c r="F14138" s="8">
        <f>VLOOKUP(C14138,Products!$A$2:$E$20,5,TRUE)</f>
        <v>8.9499999999999993</v>
      </c>
      <c r="G14138" s="8">
        <f t="shared" si="440"/>
        <v>8.9499999999999993</v>
      </c>
      <c r="H14138" s="8">
        <f>VLOOKUP(C14138,Products!$A$2:$F$20,6,TRUE)</f>
        <v>3.1999999999999993</v>
      </c>
      <c r="I14138" s="8">
        <f t="shared" si="441"/>
        <v>3.1999999999999993</v>
      </c>
      <c r="J14138" s="42">
        <f>VLOOKUP(B14138,Invoices!A:I,9,TRUE)</f>
        <v>2022</v>
      </c>
    </row>
    <row r="14139" spans="1:10" x14ac:dyDescent="0.15">
      <c r="A14139" t="s">
        <v>17499</v>
      </c>
      <c r="B14139" t="s">
        <v>2886</v>
      </c>
      <c r="C14139" t="s">
        <v>104</v>
      </c>
      <c r="D14139" t="s">
        <v>71</v>
      </c>
      <c r="E14139">
        <v>1</v>
      </c>
      <c r="F14139" s="8">
        <f>VLOOKUP(C14139,Products!$A$2:$E$20,5,TRUE)</f>
        <v>2.95</v>
      </c>
      <c r="G14139" s="8">
        <f t="shared" si="440"/>
        <v>2.95</v>
      </c>
      <c r="H14139" s="8">
        <f>VLOOKUP(C14139,Products!$A$2:$F$20,6,TRUE)</f>
        <v>1.1500000000000001</v>
      </c>
      <c r="I14139" s="8">
        <f t="shared" si="441"/>
        <v>1.1500000000000001</v>
      </c>
      <c r="J14139" s="42">
        <f>VLOOKUP(B14139,Invoices!A:I,9,TRUE)</f>
        <v>2022</v>
      </c>
    </row>
    <row r="14140" spans="1:10" x14ac:dyDescent="0.15">
      <c r="A14140" t="s">
        <v>17500</v>
      </c>
      <c r="B14140" t="s">
        <v>2886</v>
      </c>
      <c r="C14140" t="s">
        <v>88</v>
      </c>
      <c r="D14140" t="s">
        <v>85</v>
      </c>
      <c r="E14140">
        <v>25</v>
      </c>
      <c r="F14140" s="8">
        <f>VLOOKUP(C14140,Products!$A$2:$E$20,5,TRUE)</f>
        <v>8.9499999999999993</v>
      </c>
      <c r="G14140" s="8">
        <f t="shared" si="440"/>
        <v>223.74999999999997</v>
      </c>
      <c r="H14140" s="8">
        <f>VLOOKUP(C14140,Products!$A$2:$F$20,6,TRUE)</f>
        <v>5.6999999999999993</v>
      </c>
      <c r="I14140" s="8">
        <f t="shared" si="441"/>
        <v>142.49999999999997</v>
      </c>
      <c r="J14140" s="42">
        <f>VLOOKUP(B14140,Invoices!A:I,9,TRUE)</f>
        <v>2022</v>
      </c>
    </row>
    <row r="14141" spans="1:10" x14ac:dyDescent="0.15">
      <c r="A14141" t="s">
        <v>17501</v>
      </c>
      <c r="B14141" t="s">
        <v>2886</v>
      </c>
      <c r="C14141" t="s">
        <v>105</v>
      </c>
      <c r="D14141" t="s">
        <v>81</v>
      </c>
      <c r="E14141">
        <v>1</v>
      </c>
      <c r="F14141" s="8">
        <f>VLOOKUP(C14141,Products!$A$2:$E$20,5,TRUE)</f>
        <v>8.9499999999999993</v>
      </c>
      <c r="G14141" s="8">
        <f t="shared" si="440"/>
        <v>8.9499999999999993</v>
      </c>
      <c r="H14141" s="8">
        <f>VLOOKUP(C14141,Products!$A$2:$F$20,6,TRUE)</f>
        <v>3.1999999999999993</v>
      </c>
      <c r="I14141" s="8">
        <f t="shared" si="441"/>
        <v>3.1999999999999993</v>
      </c>
      <c r="J14141" s="42">
        <f>VLOOKUP(B14141,Invoices!A:I,9,TRUE)</f>
        <v>2022</v>
      </c>
    </row>
    <row r="14142" spans="1:10" x14ac:dyDescent="0.15">
      <c r="A14142" t="s">
        <v>17502</v>
      </c>
      <c r="B14142" t="s">
        <v>2886</v>
      </c>
      <c r="C14142" t="s">
        <v>96</v>
      </c>
      <c r="D14142" t="s">
        <v>75</v>
      </c>
      <c r="E14142">
        <v>1</v>
      </c>
      <c r="F14142" s="8">
        <f>VLOOKUP(C14142,Products!$A$2:$E$20,5,TRUE)</f>
        <v>79.95</v>
      </c>
      <c r="G14142" s="8">
        <f t="shared" si="440"/>
        <v>79.95</v>
      </c>
      <c r="H14142" s="8">
        <f>VLOOKUP(C14142,Products!$A$2:$F$20,6,TRUE)</f>
        <v>27.950000000000003</v>
      </c>
      <c r="I14142" s="8">
        <f t="shared" si="441"/>
        <v>27.950000000000003</v>
      </c>
      <c r="J14142" s="42">
        <f>VLOOKUP(B14142,Invoices!A:I,9,TRUE)</f>
        <v>2022</v>
      </c>
    </row>
    <row r="14143" spans="1:10" x14ac:dyDescent="0.15">
      <c r="A14143" t="s">
        <v>17503</v>
      </c>
      <c r="B14143" t="s">
        <v>2887</v>
      </c>
      <c r="C14143" t="s">
        <v>104</v>
      </c>
      <c r="D14143" t="s">
        <v>71</v>
      </c>
      <c r="E14143">
        <v>3</v>
      </c>
      <c r="F14143" s="8">
        <f>VLOOKUP(C14143,Products!$A$2:$E$20,5,TRUE)</f>
        <v>2.95</v>
      </c>
      <c r="G14143" s="8">
        <f t="shared" si="440"/>
        <v>8.8500000000000014</v>
      </c>
      <c r="H14143" s="8">
        <f>VLOOKUP(C14143,Products!$A$2:$F$20,6,TRUE)</f>
        <v>1.1500000000000001</v>
      </c>
      <c r="I14143" s="8">
        <f t="shared" si="441"/>
        <v>3.45</v>
      </c>
      <c r="J14143" s="42">
        <f>VLOOKUP(B14143,Invoices!A:I,9,TRUE)</f>
        <v>2022</v>
      </c>
    </row>
    <row r="14144" spans="1:10" x14ac:dyDescent="0.15">
      <c r="A14144" t="s">
        <v>17504</v>
      </c>
      <c r="B14144" t="s">
        <v>2887</v>
      </c>
      <c r="C14144" t="s">
        <v>97</v>
      </c>
      <c r="D14144" t="s">
        <v>74</v>
      </c>
      <c r="E14144">
        <v>10</v>
      </c>
      <c r="F14144" s="8">
        <f>VLOOKUP(C14144,Products!$A$2:$E$20,5,TRUE)</f>
        <v>1.5</v>
      </c>
      <c r="G14144" s="8">
        <f t="shared" si="440"/>
        <v>15</v>
      </c>
      <c r="H14144" s="8">
        <f>VLOOKUP(C14144,Products!$A$2:$F$20,6,TRUE)</f>
        <v>0.5</v>
      </c>
      <c r="I14144" s="8">
        <f t="shared" si="441"/>
        <v>5</v>
      </c>
      <c r="J14144" s="42">
        <f>VLOOKUP(B14144,Invoices!A:I,9,TRUE)</f>
        <v>2022</v>
      </c>
    </row>
    <row r="14145" spans="1:10" x14ac:dyDescent="0.15">
      <c r="A14145" t="s">
        <v>17505</v>
      </c>
      <c r="B14145" t="s">
        <v>2887</v>
      </c>
      <c r="C14145" t="s">
        <v>92</v>
      </c>
      <c r="D14145" t="s">
        <v>82</v>
      </c>
      <c r="E14145">
        <v>2</v>
      </c>
      <c r="F14145" s="8">
        <f>VLOOKUP(C14145,Products!$A$2:$E$20,5,TRUE)</f>
        <v>19.95</v>
      </c>
      <c r="G14145" s="8">
        <f t="shared" si="440"/>
        <v>39.9</v>
      </c>
      <c r="H14145" s="8">
        <f>VLOOKUP(C14145,Products!$A$2:$F$20,6,TRUE)</f>
        <v>7.4499999999999993</v>
      </c>
      <c r="I14145" s="8">
        <f t="shared" si="441"/>
        <v>14.899999999999999</v>
      </c>
      <c r="J14145" s="42">
        <f>VLOOKUP(B14145,Invoices!A:I,9,TRUE)</f>
        <v>2022</v>
      </c>
    </row>
    <row r="14146" spans="1:10" x14ac:dyDescent="0.15">
      <c r="A14146" t="s">
        <v>17506</v>
      </c>
      <c r="B14146" t="s">
        <v>2888</v>
      </c>
      <c r="C14146" t="s">
        <v>99</v>
      </c>
      <c r="D14146" t="s">
        <v>84</v>
      </c>
      <c r="E14146">
        <v>3</v>
      </c>
      <c r="F14146" s="8">
        <f>VLOOKUP(C14146,Products!$A$2:$E$20,5,TRUE)</f>
        <v>3.5</v>
      </c>
      <c r="G14146" s="8">
        <f t="shared" si="440"/>
        <v>10.5</v>
      </c>
      <c r="H14146" s="8">
        <f>VLOOKUP(C14146,Products!$A$2:$F$20,6,TRUE)</f>
        <v>0.54999999999999982</v>
      </c>
      <c r="I14146" s="8">
        <f t="shared" si="441"/>
        <v>1.6499999999999995</v>
      </c>
      <c r="J14146" s="42">
        <f>VLOOKUP(B14146,Invoices!A:I,9,TRUE)</f>
        <v>2022</v>
      </c>
    </row>
    <row r="14147" spans="1:10" x14ac:dyDescent="0.15">
      <c r="A14147" t="s">
        <v>17507</v>
      </c>
      <c r="B14147" t="s">
        <v>2888</v>
      </c>
      <c r="C14147" t="s">
        <v>103</v>
      </c>
      <c r="D14147" t="s">
        <v>77</v>
      </c>
      <c r="E14147">
        <v>10</v>
      </c>
      <c r="F14147" s="8">
        <f>VLOOKUP(C14147,Products!$A$2:$E$20,5,TRUE)</f>
        <v>8.9499999999999993</v>
      </c>
      <c r="G14147" s="8">
        <f t="shared" ref="G14147:G14210" si="442">F14147*E14147</f>
        <v>89.5</v>
      </c>
      <c r="H14147" s="8">
        <f>VLOOKUP(C14147,Products!$A$2:$F$20,6,TRUE)</f>
        <v>3.1999999999999993</v>
      </c>
      <c r="I14147" s="8">
        <f t="shared" ref="I14147:I14210" si="443">H14147*E14147</f>
        <v>31.999999999999993</v>
      </c>
      <c r="J14147" s="42">
        <f>VLOOKUP(B14147,Invoices!A:I,9,TRUE)</f>
        <v>2022</v>
      </c>
    </row>
    <row r="14148" spans="1:10" x14ac:dyDescent="0.15">
      <c r="A14148" t="s">
        <v>17508</v>
      </c>
      <c r="B14148" t="s">
        <v>2888</v>
      </c>
      <c r="C14148" t="s">
        <v>104</v>
      </c>
      <c r="D14148" t="s">
        <v>71</v>
      </c>
      <c r="E14148">
        <v>50</v>
      </c>
      <c r="F14148" s="8">
        <f>VLOOKUP(C14148,Products!$A$2:$E$20,5,TRUE)</f>
        <v>2.95</v>
      </c>
      <c r="G14148" s="8">
        <f t="shared" si="442"/>
        <v>147.5</v>
      </c>
      <c r="H14148" s="8">
        <f>VLOOKUP(C14148,Products!$A$2:$F$20,6,TRUE)</f>
        <v>1.1500000000000001</v>
      </c>
      <c r="I14148" s="8">
        <f t="shared" si="443"/>
        <v>57.500000000000007</v>
      </c>
      <c r="J14148" s="42">
        <f>VLOOKUP(B14148,Invoices!A:I,9,TRUE)</f>
        <v>2022</v>
      </c>
    </row>
    <row r="14149" spans="1:10" x14ac:dyDescent="0.15">
      <c r="A14149" t="s">
        <v>17509</v>
      </c>
      <c r="B14149" t="s">
        <v>2888</v>
      </c>
      <c r="C14149" t="s">
        <v>91</v>
      </c>
      <c r="D14149" t="s">
        <v>70</v>
      </c>
      <c r="E14149">
        <v>100</v>
      </c>
      <c r="F14149" s="8">
        <f>VLOOKUP(C14149,Products!$A$2:$E$20,5,TRUE)</f>
        <v>49.95</v>
      </c>
      <c r="G14149" s="8">
        <f t="shared" si="442"/>
        <v>4995</v>
      </c>
      <c r="H14149" s="8">
        <f>VLOOKUP(C14149,Products!$A$2:$F$20,6,TRUE)</f>
        <v>21.200000000000003</v>
      </c>
      <c r="I14149" s="8">
        <f t="shared" si="443"/>
        <v>2120.0000000000005</v>
      </c>
      <c r="J14149" s="42">
        <f>VLOOKUP(B14149,Invoices!A:I,9,TRUE)</f>
        <v>2022</v>
      </c>
    </row>
    <row r="14150" spans="1:10" x14ac:dyDescent="0.15">
      <c r="A14150" t="s">
        <v>17510</v>
      </c>
      <c r="B14150" t="s">
        <v>2888</v>
      </c>
      <c r="C14150" t="s">
        <v>92</v>
      </c>
      <c r="D14150" t="s">
        <v>82</v>
      </c>
      <c r="E14150">
        <v>50</v>
      </c>
      <c r="F14150" s="8">
        <f>VLOOKUP(C14150,Products!$A$2:$E$20,5,TRUE)</f>
        <v>19.95</v>
      </c>
      <c r="G14150" s="8">
        <f t="shared" si="442"/>
        <v>997.5</v>
      </c>
      <c r="H14150" s="8">
        <f>VLOOKUP(C14150,Products!$A$2:$F$20,6,TRUE)</f>
        <v>7.4499999999999993</v>
      </c>
      <c r="I14150" s="8">
        <f t="shared" si="443"/>
        <v>372.49999999999994</v>
      </c>
      <c r="J14150" s="42">
        <f>VLOOKUP(B14150,Invoices!A:I,9,TRUE)</f>
        <v>2022</v>
      </c>
    </row>
    <row r="14151" spans="1:10" x14ac:dyDescent="0.15">
      <c r="A14151" t="s">
        <v>17511</v>
      </c>
      <c r="B14151" t="s">
        <v>2888</v>
      </c>
      <c r="C14151" t="s">
        <v>89</v>
      </c>
      <c r="D14151" t="s">
        <v>80</v>
      </c>
      <c r="E14151">
        <v>1</v>
      </c>
      <c r="F14151" s="8">
        <f>VLOOKUP(C14151,Products!$A$2:$E$20,5,TRUE)</f>
        <v>15.95</v>
      </c>
      <c r="G14151" s="8">
        <f t="shared" si="442"/>
        <v>15.95</v>
      </c>
      <c r="H14151" s="8">
        <f>VLOOKUP(C14151,Products!$A$2:$F$20,6,TRUE)</f>
        <v>6</v>
      </c>
      <c r="I14151" s="8">
        <f t="shared" si="443"/>
        <v>6</v>
      </c>
      <c r="J14151" s="42">
        <f>VLOOKUP(B14151,Invoices!A:I,9,TRUE)</f>
        <v>2022</v>
      </c>
    </row>
    <row r="14152" spans="1:10" x14ac:dyDescent="0.15">
      <c r="A14152" t="s">
        <v>17512</v>
      </c>
      <c r="B14152" t="s">
        <v>2888</v>
      </c>
      <c r="C14152" t="s">
        <v>100</v>
      </c>
      <c r="D14152" t="s">
        <v>78</v>
      </c>
      <c r="E14152">
        <v>1</v>
      </c>
      <c r="F14152" s="8">
        <f>VLOOKUP(C14152,Products!$A$2:$E$20,5,TRUE)</f>
        <v>49.95</v>
      </c>
      <c r="G14152" s="8">
        <f t="shared" si="442"/>
        <v>49.95</v>
      </c>
      <c r="H14152" s="8">
        <f>VLOOKUP(C14152,Products!$A$2:$F$20,6,TRUE)</f>
        <v>19.950000000000003</v>
      </c>
      <c r="I14152" s="8">
        <f t="shared" si="443"/>
        <v>19.950000000000003</v>
      </c>
      <c r="J14152" s="42">
        <f>VLOOKUP(B14152,Invoices!A:I,9,TRUE)</f>
        <v>2022</v>
      </c>
    </row>
    <row r="14153" spans="1:10" x14ac:dyDescent="0.15">
      <c r="A14153" t="s">
        <v>17513</v>
      </c>
      <c r="B14153" t="s">
        <v>2888</v>
      </c>
      <c r="C14153" t="s">
        <v>93</v>
      </c>
      <c r="D14153" t="s">
        <v>76</v>
      </c>
      <c r="E14153">
        <v>4</v>
      </c>
      <c r="F14153" s="8">
        <f>VLOOKUP(C14153,Products!$A$2:$E$20,5,TRUE)</f>
        <v>9.9499999999999993</v>
      </c>
      <c r="G14153" s="8">
        <f t="shared" si="442"/>
        <v>39.799999999999997</v>
      </c>
      <c r="H14153" s="8">
        <f>VLOOKUP(C14153,Products!$A$2:$F$20,6,TRUE)</f>
        <v>1.9499999999999993</v>
      </c>
      <c r="I14153" s="8">
        <f t="shared" si="443"/>
        <v>7.7999999999999972</v>
      </c>
      <c r="J14153" s="42">
        <f>VLOOKUP(B14153,Invoices!A:I,9,TRUE)</f>
        <v>2022</v>
      </c>
    </row>
    <row r="14154" spans="1:10" x14ac:dyDescent="0.15">
      <c r="A14154" t="s">
        <v>17514</v>
      </c>
      <c r="B14154" t="s">
        <v>2888</v>
      </c>
      <c r="C14154" t="s">
        <v>96</v>
      </c>
      <c r="D14154" t="s">
        <v>75</v>
      </c>
      <c r="E14154">
        <v>10</v>
      </c>
      <c r="F14154" s="8">
        <f>VLOOKUP(C14154,Products!$A$2:$E$20,5,TRUE)</f>
        <v>79.95</v>
      </c>
      <c r="G14154" s="8">
        <f t="shared" si="442"/>
        <v>799.5</v>
      </c>
      <c r="H14154" s="8">
        <f>VLOOKUP(C14154,Products!$A$2:$F$20,6,TRUE)</f>
        <v>27.950000000000003</v>
      </c>
      <c r="I14154" s="8">
        <f t="shared" si="443"/>
        <v>279.5</v>
      </c>
      <c r="J14154" s="42">
        <f>VLOOKUP(B14154,Invoices!A:I,9,TRUE)</f>
        <v>2022</v>
      </c>
    </row>
    <row r="14155" spans="1:10" x14ac:dyDescent="0.15">
      <c r="A14155" t="s">
        <v>17515</v>
      </c>
      <c r="B14155" t="s">
        <v>2888</v>
      </c>
      <c r="C14155" t="s">
        <v>90</v>
      </c>
      <c r="D14155" t="s">
        <v>72</v>
      </c>
      <c r="E14155">
        <v>15</v>
      </c>
      <c r="F14155" s="8">
        <f>VLOOKUP(C14155,Products!$A$2:$E$20,5,TRUE)</f>
        <v>8.9499999999999993</v>
      </c>
      <c r="G14155" s="8">
        <f t="shared" si="442"/>
        <v>134.25</v>
      </c>
      <c r="H14155" s="8">
        <f>VLOOKUP(C14155,Products!$A$2:$F$20,6,TRUE)</f>
        <v>5.6999999999999993</v>
      </c>
      <c r="I14155" s="8">
        <f t="shared" si="443"/>
        <v>85.499999999999986</v>
      </c>
      <c r="J14155" s="42">
        <f>VLOOKUP(B14155,Invoices!A:I,9,TRUE)</f>
        <v>2022</v>
      </c>
    </row>
    <row r="14156" spans="1:10" x14ac:dyDescent="0.15">
      <c r="A14156" t="s">
        <v>17516</v>
      </c>
      <c r="B14156" t="s">
        <v>2888</v>
      </c>
      <c r="C14156" t="s">
        <v>87</v>
      </c>
      <c r="D14156" t="s">
        <v>68</v>
      </c>
      <c r="E14156">
        <v>20</v>
      </c>
      <c r="F14156" s="8">
        <f>VLOOKUP(C14156,Products!$A$2:$E$20,5,TRUE)</f>
        <v>19.95</v>
      </c>
      <c r="G14156" s="8">
        <f t="shared" si="442"/>
        <v>399</v>
      </c>
      <c r="H14156" s="8">
        <f>VLOOKUP(C14156,Products!$A$2:$F$20,6,TRUE)</f>
        <v>7.4499999999999993</v>
      </c>
      <c r="I14156" s="8">
        <f t="shared" si="443"/>
        <v>149</v>
      </c>
      <c r="J14156" s="42">
        <f>VLOOKUP(B14156,Invoices!A:I,9,TRUE)</f>
        <v>2022</v>
      </c>
    </row>
    <row r="14157" spans="1:10" x14ac:dyDescent="0.15">
      <c r="A14157" t="s">
        <v>17517</v>
      </c>
      <c r="B14157" t="s">
        <v>2888</v>
      </c>
      <c r="C14157" t="s">
        <v>95</v>
      </c>
      <c r="D14157" t="s">
        <v>73</v>
      </c>
      <c r="E14157">
        <v>30</v>
      </c>
      <c r="F14157" s="8">
        <f>VLOOKUP(C14157,Products!$A$2:$E$20,5,TRUE)</f>
        <v>12.95</v>
      </c>
      <c r="G14157" s="8">
        <f t="shared" si="442"/>
        <v>388.5</v>
      </c>
      <c r="H14157" s="8">
        <f>VLOOKUP(C14157,Products!$A$2:$F$20,6,TRUE)</f>
        <v>4.1999999999999993</v>
      </c>
      <c r="I14157" s="8">
        <f t="shared" si="443"/>
        <v>125.99999999999997</v>
      </c>
      <c r="J14157" s="42">
        <f>VLOOKUP(B14157,Invoices!A:I,9,TRUE)</f>
        <v>2022</v>
      </c>
    </row>
    <row r="14158" spans="1:10" x14ac:dyDescent="0.15">
      <c r="A14158" t="s">
        <v>17518</v>
      </c>
      <c r="B14158" t="s">
        <v>2889</v>
      </c>
      <c r="C14158" t="s">
        <v>90</v>
      </c>
      <c r="D14158" t="s">
        <v>72</v>
      </c>
      <c r="E14158">
        <v>1</v>
      </c>
      <c r="F14158" s="8">
        <f>VLOOKUP(C14158,Products!$A$2:$E$20,5,TRUE)</f>
        <v>8.9499999999999993</v>
      </c>
      <c r="G14158" s="8">
        <f t="shared" si="442"/>
        <v>8.9499999999999993</v>
      </c>
      <c r="H14158" s="8">
        <f>VLOOKUP(C14158,Products!$A$2:$F$20,6,TRUE)</f>
        <v>5.6999999999999993</v>
      </c>
      <c r="I14158" s="8">
        <f t="shared" si="443"/>
        <v>5.6999999999999993</v>
      </c>
      <c r="J14158" s="42">
        <f>VLOOKUP(B14158,Invoices!A:I,9,TRUE)</f>
        <v>2022</v>
      </c>
    </row>
    <row r="14159" spans="1:10" x14ac:dyDescent="0.15">
      <c r="A14159" t="s">
        <v>17519</v>
      </c>
      <c r="B14159" t="s">
        <v>2889</v>
      </c>
      <c r="C14159" t="s">
        <v>94</v>
      </c>
      <c r="D14159" t="s">
        <v>86</v>
      </c>
      <c r="E14159">
        <v>2</v>
      </c>
      <c r="F14159" s="8">
        <f>VLOOKUP(C14159,Products!$A$2:$E$20,5,TRUE)</f>
        <v>3.5</v>
      </c>
      <c r="G14159" s="8">
        <f t="shared" si="442"/>
        <v>7</v>
      </c>
      <c r="H14159" s="8">
        <f>VLOOKUP(C14159,Products!$A$2:$F$20,6,TRUE)</f>
        <v>0.54999999999999982</v>
      </c>
      <c r="I14159" s="8">
        <f t="shared" si="443"/>
        <v>1.0999999999999996</v>
      </c>
      <c r="J14159" s="42">
        <f>VLOOKUP(B14159,Invoices!A:I,9,TRUE)</f>
        <v>2022</v>
      </c>
    </row>
    <row r="14160" spans="1:10" x14ac:dyDescent="0.15">
      <c r="A14160" t="s">
        <v>17520</v>
      </c>
      <c r="B14160" t="s">
        <v>2889</v>
      </c>
      <c r="C14160" t="s">
        <v>88</v>
      </c>
      <c r="D14160" t="s">
        <v>85</v>
      </c>
      <c r="E14160">
        <v>6</v>
      </c>
      <c r="F14160" s="8">
        <f>VLOOKUP(C14160,Products!$A$2:$E$20,5,TRUE)</f>
        <v>8.9499999999999993</v>
      </c>
      <c r="G14160" s="8">
        <f t="shared" si="442"/>
        <v>53.699999999999996</v>
      </c>
      <c r="H14160" s="8">
        <f>VLOOKUP(C14160,Products!$A$2:$F$20,6,TRUE)</f>
        <v>5.6999999999999993</v>
      </c>
      <c r="I14160" s="8">
        <f t="shared" si="443"/>
        <v>34.199999999999996</v>
      </c>
      <c r="J14160" s="42">
        <f>VLOOKUP(B14160,Invoices!A:I,9,TRUE)</f>
        <v>2022</v>
      </c>
    </row>
    <row r="14161" spans="1:10" x14ac:dyDescent="0.15">
      <c r="A14161" t="s">
        <v>17521</v>
      </c>
      <c r="B14161" t="s">
        <v>2890</v>
      </c>
      <c r="C14161" t="s">
        <v>93</v>
      </c>
      <c r="D14161" t="s">
        <v>76</v>
      </c>
      <c r="E14161">
        <v>1</v>
      </c>
      <c r="F14161" s="8">
        <f>VLOOKUP(C14161,Products!$A$2:$E$20,5,TRUE)</f>
        <v>9.9499999999999993</v>
      </c>
      <c r="G14161" s="8">
        <f t="shared" si="442"/>
        <v>9.9499999999999993</v>
      </c>
      <c r="H14161" s="8">
        <f>VLOOKUP(C14161,Products!$A$2:$F$20,6,TRUE)</f>
        <v>1.9499999999999993</v>
      </c>
      <c r="I14161" s="8">
        <f t="shared" si="443"/>
        <v>1.9499999999999993</v>
      </c>
      <c r="J14161" s="42">
        <f>VLOOKUP(B14161,Invoices!A:I,9,TRUE)</f>
        <v>2022</v>
      </c>
    </row>
    <row r="14162" spans="1:10" x14ac:dyDescent="0.15">
      <c r="A14162" t="s">
        <v>17522</v>
      </c>
      <c r="B14162" t="s">
        <v>2890</v>
      </c>
      <c r="C14162" t="s">
        <v>100</v>
      </c>
      <c r="D14162" t="s">
        <v>78</v>
      </c>
      <c r="E14162">
        <v>8</v>
      </c>
      <c r="F14162" s="8">
        <f>VLOOKUP(C14162,Products!$A$2:$E$20,5,TRUE)</f>
        <v>49.95</v>
      </c>
      <c r="G14162" s="8">
        <f t="shared" si="442"/>
        <v>399.6</v>
      </c>
      <c r="H14162" s="8">
        <f>VLOOKUP(C14162,Products!$A$2:$F$20,6,TRUE)</f>
        <v>19.950000000000003</v>
      </c>
      <c r="I14162" s="8">
        <f t="shared" si="443"/>
        <v>159.60000000000002</v>
      </c>
      <c r="J14162" s="42">
        <f>VLOOKUP(B14162,Invoices!A:I,9,TRUE)</f>
        <v>2022</v>
      </c>
    </row>
    <row r="14163" spans="1:10" x14ac:dyDescent="0.15">
      <c r="A14163" t="s">
        <v>17523</v>
      </c>
      <c r="B14163" t="s">
        <v>2890</v>
      </c>
      <c r="C14163" t="s">
        <v>96</v>
      </c>
      <c r="D14163" t="s">
        <v>75</v>
      </c>
      <c r="E14163">
        <v>4</v>
      </c>
      <c r="F14163" s="8">
        <f>VLOOKUP(C14163,Products!$A$2:$E$20,5,TRUE)</f>
        <v>79.95</v>
      </c>
      <c r="G14163" s="8">
        <f t="shared" si="442"/>
        <v>319.8</v>
      </c>
      <c r="H14163" s="8">
        <f>VLOOKUP(C14163,Products!$A$2:$F$20,6,TRUE)</f>
        <v>27.950000000000003</v>
      </c>
      <c r="I14163" s="8">
        <f t="shared" si="443"/>
        <v>111.80000000000001</v>
      </c>
      <c r="J14163" s="42">
        <f>VLOOKUP(B14163,Invoices!A:I,9,TRUE)</f>
        <v>2022</v>
      </c>
    </row>
    <row r="14164" spans="1:10" x14ac:dyDescent="0.15">
      <c r="A14164" t="s">
        <v>17524</v>
      </c>
      <c r="B14164" t="s">
        <v>2890</v>
      </c>
      <c r="C14164" t="s">
        <v>97</v>
      </c>
      <c r="D14164" t="s">
        <v>74</v>
      </c>
      <c r="E14164">
        <v>30</v>
      </c>
      <c r="F14164" s="8">
        <f>VLOOKUP(C14164,Products!$A$2:$E$20,5,TRUE)</f>
        <v>1.5</v>
      </c>
      <c r="G14164" s="8">
        <f t="shared" si="442"/>
        <v>45</v>
      </c>
      <c r="H14164" s="8">
        <f>VLOOKUP(C14164,Products!$A$2:$F$20,6,TRUE)</f>
        <v>0.5</v>
      </c>
      <c r="I14164" s="8">
        <f t="shared" si="443"/>
        <v>15</v>
      </c>
      <c r="J14164" s="42">
        <f>VLOOKUP(B14164,Invoices!A:I,9,TRUE)</f>
        <v>2022</v>
      </c>
    </row>
    <row r="14165" spans="1:10" x14ac:dyDescent="0.15">
      <c r="A14165" t="s">
        <v>17525</v>
      </c>
      <c r="B14165" t="s">
        <v>2890</v>
      </c>
      <c r="C14165" t="s">
        <v>92</v>
      </c>
      <c r="D14165" t="s">
        <v>82</v>
      </c>
      <c r="E14165">
        <v>4</v>
      </c>
      <c r="F14165" s="8">
        <f>VLOOKUP(C14165,Products!$A$2:$E$20,5,TRUE)</f>
        <v>19.95</v>
      </c>
      <c r="G14165" s="8">
        <f t="shared" si="442"/>
        <v>79.8</v>
      </c>
      <c r="H14165" s="8">
        <f>VLOOKUP(C14165,Products!$A$2:$F$20,6,TRUE)</f>
        <v>7.4499999999999993</v>
      </c>
      <c r="I14165" s="8">
        <f t="shared" si="443"/>
        <v>29.799999999999997</v>
      </c>
      <c r="J14165" s="42">
        <f>VLOOKUP(B14165,Invoices!A:I,9,TRUE)</f>
        <v>2022</v>
      </c>
    </row>
    <row r="14166" spans="1:10" x14ac:dyDescent="0.15">
      <c r="A14166" t="s">
        <v>17526</v>
      </c>
      <c r="B14166" t="s">
        <v>2890</v>
      </c>
      <c r="C14166" t="s">
        <v>105</v>
      </c>
      <c r="D14166" t="s">
        <v>81</v>
      </c>
      <c r="E14166">
        <v>5</v>
      </c>
      <c r="F14166" s="8">
        <f>VLOOKUP(C14166,Products!$A$2:$E$20,5,TRUE)</f>
        <v>8.9499999999999993</v>
      </c>
      <c r="G14166" s="8">
        <f t="shared" si="442"/>
        <v>44.75</v>
      </c>
      <c r="H14166" s="8">
        <f>VLOOKUP(C14166,Products!$A$2:$F$20,6,TRUE)</f>
        <v>3.1999999999999993</v>
      </c>
      <c r="I14166" s="8">
        <f t="shared" si="443"/>
        <v>15.999999999999996</v>
      </c>
      <c r="J14166" s="42">
        <f>VLOOKUP(B14166,Invoices!A:I,9,TRUE)</f>
        <v>2022</v>
      </c>
    </row>
    <row r="14167" spans="1:10" x14ac:dyDescent="0.15">
      <c r="A14167" t="s">
        <v>17527</v>
      </c>
      <c r="B14167" t="s">
        <v>2891</v>
      </c>
      <c r="C14167" t="s">
        <v>92</v>
      </c>
      <c r="D14167" t="s">
        <v>82</v>
      </c>
      <c r="E14167">
        <v>1</v>
      </c>
      <c r="F14167" s="8">
        <f>VLOOKUP(C14167,Products!$A$2:$E$20,5,TRUE)</f>
        <v>19.95</v>
      </c>
      <c r="G14167" s="8">
        <f t="shared" si="442"/>
        <v>19.95</v>
      </c>
      <c r="H14167" s="8">
        <f>VLOOKUP(C14167,Products!$A$2:$F$20,6,TRUE)</f>
        <v>7.4499999999999993</v>
      </c>
      <c r="I14167" s="8">
        <f t="shared" si="443"/>
        <v>7.4499999999999993</v>
      </c>
      <c r="J14167" s="42">
        <f>VLOOKUP(B14167,Invoices!A:I,9,TRUE)</f>
        <v>2022</v>
      </c>
    </row>
    <row r="14168" spans="1:10" x14ac:dyDescent="0.15">
      <c r="A14168" t="s">
        <v>17528</v>
      </c>
      <c r="B14168" t="s">
        <v>2891</v>
      </c>
      <c r="C14168" t="s">
        <v>96</v>
      </c>
      <c r="D14168" t="s">
        <v>75</v>
      </c>
      <c r="E14168">
        <v>1</v>
      </c>
      <c r="F14168" s="8">
        <f>VLOOKUP(C14168,Products!$A$2:$E$20,5,TRUE)</f>
        <v>79.95</v>
      </c>
      <c r="G14168" s="8">
        <f t="shared" si="442"/>
        <v>79.95</v>
      </c>
      <c r="H14168" s="8">
        <f>VLOOKUP(C14168,Products!$A$2:$F$20,6,TRUE)</f>
        <v>27.950000000000003</v>
      </c>
      <c r="I14168" s="8">
        <f t="shared" si="443"/>
        <v>27.950000000000003</v>
      </c>
      <c r="J14168" s="42">
        <f>VLOOKUP(B14168,Invoices!A:I,9,TRUE)</f>
        <v>2022</v>
      </c>
    </row>
    <row r="14169" spans="1:10" x14ac:dyDescent="0.15">
      <c r="A14169" t="s">
        <v>17529</v>
      </c>
      <c r="B14169" t="s">
        <v>2892</v>
      </c>
      <c r="C14169" t="s">
        <v>90</v>
      </c>
      <c r="D14169" t="s">
        <v>72</v>
      </c>
      <c r="E14169">
        <v>5</v>
      </c>
      <c r="F14169" s="8">
        <f>VLOOKUP(C14169,Products!$A$2:$E$20,5,TRUE)</f>
        <v>8.9499999999999993</v>
      </c>
      <c r="G14169" s="8">
        <f t="shared" si="442"/>
        <v>44.75</v>
      </c>
      <c r="H14169" s="8">
        <f>VLOOKUP(C14169,Products!$A$2:$F$20,6,TRUE)</f>
        <v>5.6999999999999993</v>
      </c>
      <c r="I14169" s="8">
        <f t="shared" si="443"/>
        <v>28.499999999999996</v>
      </c>
      <c r="J14169" s="42">
        <f>VLOOKUP(B14169,Invoices!A:I,9,TRUE)</f>
        <v>2022</v>
      </c>
    </row>
    <row r="14170" spans="1:10" x14ac:dyDescent="0.15">
      <c r="A14170" t="s">
        <v>17530</v>
      </c>
      <c r="B14170" t="s">
        <v>2892</v>
      </c>
      <c r="C14170" t="s">
        <v>99</v>
      </c>
      <c r="D14170" t="s">
        <v>84</v>
      </c>
      <c r="E14170">
        <v>1</v>
      </c>
      <c r="F14170" s="8">
        <f>VLOOKUP(C14170,Products!$A$2:$E$20,5,TRUE)</f>
        <v>3.5</v>
      </c>
      <c r="G14170" s="8">
        <f t="shared" si="442"/>
        <v>3.5</v>
      </c>
      <c r="H14170" s="8">
        <f>VLOOKUP(C14170,Products!$A$2:$F$20,6,TRUE)</f>
        <v>0.54999999999999982</v>
      </c>
      <c r="I14170" s="8">
        <f t="shared" si="443"/>
        <v>0.54999999999999982</v>
      </c>
      <c r="J14170" s="42">
        <f>VLOOKUP(B14170,Invoices!A:I,9,TRUE)</f>
        <v>2022</v>
      </c>
    </row>
    <row r="14171" spans="1:10" x14ac:dyDescent="0.15">
      <c r="A14171" t="s">
        <v>17531</v>
      </c>
      <c r="B14171" t="s">
        <v>2892</v>
      </c>
      <c r="C14171" t="s">
        <v>104</v>
      </c>
      <c r="D14171" t="s">
        <v>71</v>
      </c>
      <c r="E14171">
        <v>1</v>
      </c>
      <c r="F14171" s="8">
        <f>VLOOKUP(C14171,Products!$A$2:$E$20,5,TRUE)</f>
        <v>2.95</v>
      </c>
      <c r="G14171" s="8">
        <f t="shared" si="442"/>
        <v>2.95</v>
      </c>
      <c r="H14171" s="8">
        <f>VLOOKUP(C14171,Products!$A$2:$F$20,6,TRUE)</f>
        <v>1.1500000000000001</v>
      </c>
      <c r="I14171" s="8">
        <f t="shared" si="443"/>
        <v>1.1500000000000001</v>
      </c>
      <c r="J14171" s="42">
        <f>VLOOKUP(B14171,Invoices!A:I,9,TRUE)</f>
        <v>2022</v>
      </c>
    </row>
    <row r="14172" spans="1:10" x14ac:dyDescent="0.15">
      <c r="A14172" t="s">
        <v>17532</v>
      </c>
      <c r="B14172" t="s">
        <v>2892</v>
      </c>
      <c r="C14172" t="s">
        <v>92</v>
      </c>
      <c r="D14172" t="s">
        <v>82</v>
      </c>
      <c r="E14172">
        <v>1</v>
      </c>
      <c r="F14172" s="8">
        <f>VLOOKUP(C14172,Products!$A$2:$E$20,5,TRUE)</f>
        <v>19.95</v>
      </c>
      <c r="G14172" s="8">
        <f t="shared" si="442"/>
        <v>19.95</v>
      </c>
      <c r="H14172" s="8">
        <f>VLOOKUP(C14172,Products!$A$2:$F$20,6,TRUE)</f>
        <v>7.4499999999999993</v>
      </c>
      <c r="I14172" s="8">
        <f t="shared" si="443"/>
        <v>7.4499999999999993</v>
      </c>
      <c r="J14172" s="42">
        <f>VLOOKUP(B14172,Invoices!A:I,9,TRUE)</f>
        <v>2022</v>
      </c>
    </row>
    <row r="14173" spans="1:10" x14ac:dyDescent="0.15">
      <c r="A14173" t="s">
        <v>17533</v>
      </c>
      <c r="B14173" t="s">
        <v>2892</v>
      </c>
      <c r="C14173" t="s">
        <v>97</v>
      </c>
      <c r="D14173" t="s">
        <v>74</v>
      </c>
      <c r="E14173">
        <v>6</v>
      </c>
      <c r="F14173" s="8">
        <f>VLOOKUP(C14173,Products!$A$2:$E$20,5,TRUE)</f>
        <v>1.5</v>
      </c>
      <c r="G14173" s="8">
        <f t="shared" si="442"/>
        <v>9</v>
      </c>
      <c r="H14173" s="8">
        <f>VLOOKUP(C14173,Products!$A$2:$F$20,6,TRUE)</f>
        <v>0.5</v>
      </c>
      <c r="I14173" s="8">
        <f t="shared" si="443"/>
        <v>3</v>
      </c>
      <c r="J14173" s="42">
        <f>VLOOKUP(B14173,Invoices!A:I,9,TRUE)</f>
        <v>2022</v>
      </c>
    </row>
    <row r="14174" spans="1:10" x14ac:dyDescent="0.15">
      <c r="A14174" t="s">
        <v>17534</v>
      </c>
      <c r="B14174" t="s">
        <v>2893</v>
      </c>
      <c r="C14174" t="s">
        <v>100</v>
      </c>
      <c r="D14174" t="s">
        <v>78</v>
      </c>
      <c r="E14174">
        <v>2</v>
      </c>
      <c r="F14174" s="8">
        <f>VLOOKUP(C14174,Products!$A$2:$E$20,5,TRUE)</f>
        <v>49.95</v>
      </c>
      <c r="G14174" s="8">
        <f t="shared" si="442"/>
        <v>99.9</v>
      </c>
      <c r="H14174" s="8">
        <f>VLOOKUP(C14174,Products!$A$2:$F$20,6,TRUE)</f>
        <v>19.950000000000003</v>
      </c>
      <c r="I14174" s="8">
        <f t="shared" si="443"/>
        <v>39.900000000000006</v>
      </c>
      <c r="J14174" s="42">
        <f>VLOOKUP(B14174,Invoices!A:I,9,TRUE)</f>
        <v>2022</v>
      </c>
    </row>
    <row r="14175" spans="1:10" x14ac:dyDescent="0.15">
      <c r="A14175" t="s">
        <v>17535</v>
      </c>
      <c r="B14175" t="s">
        <v>2893</v>
      </c>
      <c r="C14175" t="s">
        <v>91</v>
      </c>
      <c r="D14175" t="s">
        <v>70</v>
      </c>
      <c r="E14175">
        <v>5</v>
      </c>
      <c r="F14175" s="8">
        <f>VLOOKUP(C14175,Products!$A$2:$E$20,5,TRUE)</f>
        <v>49.95</v>
      </c>
      <c r="G14175" s="8">
        <f t="shared" si="442"/>
        <v>249.75</v>
      </c>
      <c r="H14175" s="8">
        <f>VLOOKUP(C14175,Products!$A$2:$F$20,6,TRUE)</f>
        <v>21.200000000000003</v>
      </c>
      <c r="I14175" s="8">
        <f t="shared" si="443"/>
        <v>106.00000000000001</v>
      </c>
      <c r="J14175" s="42">
        <f>VLOOKUP(B14175,Invoices!A:I,9,TRUE)</f>
        <v>2022</v>
      </c>
    </row>
    <row r="14176" spans="1:10" x14ac:dyDescent="0.15">
      <c r="A14176" t="s">
        <v>17536</v>
      </c>
      <c r="B14176" t="s">
        <v>2894</v>
      </c>
      <c r="C14176" t="s">
        <v>99</v>
      </c>
      <c r="D14176" t="s">
        <v>84</v>
      </c>
      <c r="E14176">
        <v>12</v>
      </c>
      <c r="F14176" s="8">
        <f>VLOOKUP(C14176,Products!$A$2:$E$20,5,TRUE)</f>
        <v>3.5</v>
      </c>
      <c r="G14176" s="8">
        <f t="shared" si="442"/>
        <v>42</v>
      </c>
      <c r="H14176" s="8">
        <f>VLOOKUP(C14176,Products!$A$2:$F$20,6,TRUE)</f>
        <v>0.54999999999999982</v>
      </c>
      <c r="I14176" s="8">
        <f t="shared" si="443"/>
        <v>6.5999999999999979</v>
      </c>
      <c r="J14176" s="42">
        <f>VLOOKUP(B14176,Invoices!A:I,9,TRUE)</f>
        <v>2022</v>
      </c>
    </row>
    <row r="14177" spans="1:10" x14ac:dyDescent="0.15">
      <c r="A14177" t="s">
        <v>17537</v>
      </c>
      <c r="B14177" t="s">
        <v>2895</v>
      </c>
      <c r="C14177" t="s">
        <v>99</v>
      </c>
      <c r="D14177" t="s">
        <v>84</v>
      </c>
      <c r="E14177">
        <v>6</v>
      </c>
      <c r="F14177" s="8">
        <f>VLOOKUP(C14177,Products!$A$2:$E$20,5,TRUE)</f>
        <v>3.5</v>
      </c>
      <c r="G14177" s="8">
        <f t="shared" si="442"/>
        <v>21</v>
      </c>
      <c r="H14177" s="8">
        <f>VLOOKUP(C14177,Products!$A$2:$F$20,6,TRUE)</f>
        <v>0.54999999999999982</v>
      </c>
      <c r="I14177" s="8">
        <f t="shared" si="443"/>
        <v>3.2999999999999989</v>
      </c>
      <c r="J14177" s="42">
        <f>VLOOKUP(B14177,Invoices!A:I,9,TRUE)</f>
        <v>2022</v>
      </c>
    </row>
    <row r="14178" spans="1:10" x14ac:dyDescent="0.15">
      <c r="A14178" t="s">
        <v>17538</v>
      </c>
      <c r="B14178" t="s">
        <v>2895</v>
      </c>
      <c r="C14178" t="s">
        <v>96</v>
      </c>
      <c r="D14178" t="s">
        <v>75</v>
      </c>
      <c r="E14178">
        <v>3</v>
      </c>
      <c r="F14178" s="8">
        <f>VLOOKUP(C14178,Products!$A$2:$E$20,5,TRUE)</f>
        <v>79.95</v>
      </c>
      <c r="G14178" s="8">
        <f t="shared" si="442"/>
        <v>239.85000000000002</v>
      </c>
      <c r="H14178" s="8">
        <f>VLOOKUP(C14178,Products!$A$2:$F$20,6,TRUE)</f>
        <v>27.950000000000003</v>
      </c>
      <c r="I14178" s="8">
        <f t="shared" si="443"/>
        <v>83.850000000000009</v>
      </c>
      <c r="J14178" s="42">
        <f>VLOOKUP(B14178,Invoices!A:I,9,TRUE)</f>
        <v>2022</v>
      </c>
    </row>
    <row r="14179" spans="1:10" x14ac:dyDescent="0.15">
      <c r="A14179" t="s">
        <v>17539</v>
      </c>
      <c r="B14179" t="s">
        <v>2895</v>
      </c>
      <c r="C14179" t="s">
        <v>90</v>
      </c>
      <c r="D14179" t="s">
        <v>72</v>
      </c>
      <c r="E14179">
        <v>3</v>
      </c>
      <c r="F14179" s="8">
        <f>VLOOKUP(C14179,Products!$A$2:$E$20,5,TRUE)</f>
        <v>8.9499999999999993</v>
      </c>
      <c r="G14179" s="8">
        <f t="shared" si="442"/>
        <v>26.849999999999998</v>
      </c>
      <c r="H14179" s="8">
        <f>VLOOKUP(C14179,Products!$A$2:$F$20,6,TRUE)</f>
        <v>5.6999999999999993</v>
      </c>
      <c r="I14179" s="8">
        <f t="shared" si="443"/>
        <v>17.099999999999998</v>
      </c>
      <c r="J14179" s="42">
        <f>VLOOKUP(B14179,Invoices!A:I,9,TRUE)</f>
        <v>2022</v>
      </c>
    </row>
    <row r="14180" spans="1:10" x14ac:dyDescent="0.15">
      <c r="A14180" t="s">
        <v>17540</v>
      </c>
      <c r="B14180" t="s">
        <v>2895</v>
      </c>
      <c r="C14180" t="s">
        <v>104</v>
      </c>
      <c r="D14180" t="s">
        <v>71</v>
      </c>
      <c r="E14180">
        <v>7</v>
      </c>
      <c r="F14180" s="8">
        <f>VLOOKUP(C14180,Products!$A$2:$E$20,5,TRUE)</f>
        <v>2.95</v>
      </c>
      <c r="G14180" s="8">
        <f t="shared" si="442"/>
        <v>20.650000000000002</v>
      </c>
      <c r="H14180" s="8">
        <f>VLOOKUP(C14180,Products!$A$2:$F$20,6,TRUE)</f>
        <v>1.1500000000000001</v>
      </c>
      <c r="I14180" s="8">
        <f t="shared" si="443"/>
        <v>8.0500000000000007</v>
      </c>
      <c r="J14180" s="42">
        <f>VLOOKUP(B14180,Invoices!A:I,9,TRUE)</f>
        <v>2022</v>
      </c>
    </row>
    <row r="14181" spans="1:10" x14ac:dyDescent="0.15">
      <c r="A14181" t="s">
        <v>17541</v>
      </c>
      <c r="B14181" t="s">
        <v>2895</v>
      </c>
      <c r="C14181" t="s">
        <v>89</v>
      </c>
      <c r="D14181" t="s">
        <v>80</v>
      </c>
      <c r="E14181">
        <v>1</v>
      </c>
      <c r="F14181" s="8">
        <f>VLOOKUP(C14181,Products!$A$2:$E$20,5,TRUE)</f>
        <v>15.95</v>
      </c>
      <c r="G14181" s="8">
        <f t="shared" si="442"/>
        <v>15.95</v>
      </c>
      <c r="H14181" s="8">
        <f>VLOOKUP(C14181,Products!$A$2:$F$20,6,TRUE)</f>
        <v>6</v>
      </c>
      <c r="I14181" s="8">
        <f t="shared" si="443"/>
        <v>6</v>
      </c>
      <c r="J14181" s="42">
        <f>VLOOKUP(B14181,Invoices!A:I,9,TRUE)</f>
        <v>2022</v>
      </c>
    </row>
    <row r="14182" spans="1:10" x14ac:dyDescent="0.15">
      <c r="A14182" t="s">
        <v>17542</v>
      </c>
      <c r="B14182" t="s">
        <v>2895</v>
      </c>
      <c r="C14182" t="s">
        <v>105</v>
      </c>
      <c r="D14182" t="s">
        <v>81</v>
      </c>
      <c r="E14182">
        <v>4</v>
      </c>
      <c r="F14182" s="8">
        <f>VLOOKUP(C14182,Products!$A$2:$E$20,5,TRUE)</f>
        <v>8.9499999999999993</v>
      </c>
      <c r="G14182" s="8">
        <f t="shared" si="442"/>
        <v>35.799999999999997</v>
      </c>
      <c r="H14182" s="8">
        <f>VLOOKUP(C14182,Products!$A$2:$F$20,6,TRUE)</f>
        <v>3.1999999999999993</v>
      </c>
      <c r="I14182" s="8">
        <f t="shared" si="443"/>
        <v>12.799999999999997</v>
      </c>
      <c r="J14182" s="42">
        <f>VLOOKUP(B14182,Invoices!A:I,9,TRUE)</f>
        <v>2022</v>
      </c>
    </row>
    <row r="14183" spans="1:10" x14ac:dyDescent="0.15">
      <c r="A14183" t="s">
        <v>17543</v>
      </c>
      <c r="B14183" t="s">
        <v>2895</v>
      </c>
      <c r="C14183" t="s">
        <v>87</v>
      </c>
      <c r="D14183" t="s">
        <v>68</v>
      </c>
      <c r="E14183">
        <v>1</v>
      </c>
      <c r="F14183" s="8">
        <f>VLOOKUP(C14183,Products!$A$2:$E$20,5,TRUE)</f>
        <v>19.95</v>
      </c>
      <c r="G14183" s="8">
        <f t="shared" si="442"/>
        <v>19.95</v>
      </c>
      <c r="H14183" s="8">
        <f>VLOOKUP(C14183,Products!$A$2:$F$20,6,TRUE)</f>
        <v>7.4499999999999993</v>
      </c>
      <c r="I14183" s="8">
        <f t="shared" si="443"/>
        <v>7.4499999999999993</v>
      </c>
      <c r="J14183" s="42">
        <f>VLOOKUP(B14183,Invoices!A:I,9,TRUE)</f>
        <v>2022</v>
      </c>
    </row>
    <row r="14184" spans="1:10" x14ac:dyDescent="0.15">
      <c r="A14184" t="s">
        <v>17544</v>
      </c>
      <c r="B14184" t="s">
        <v>2895</v>
      </c>
      <c r="C14184" t="s">
        <v>93</v>
      </c>
      <c r="D14184" t="s">
        <v>76</v>
      </c>
      <c r="E14184">
        <v>3</v>
      </c>
      <c r="F14184" s="8">
        <f>VLOOKUP(C14184,Products!$A$2:$E$20,5,TRUE)</f>
        <v>9.9499999999999993</v>
      </c>
      <c r="G14184" s="8">
        <f t="shared" si="442"/>
        <v>29.849999999999998</v>
      </c>
      <c r="H14184" s="8">
        <f>VLOOKUP(C14184,Products!$A$2:$F$20,6,TRUE)</f>
        <v>1.9499999999999993</v>
      </c>
      <c r="I14184" s="8">
        <f t="shared" si="443"/>
        <v>5.8499999999999979</v>
      </c>
      <c r="J14184" s="42">
        <f>VLOOKUP(B14184,Invoices!A:I,9,TRUE)</f>
        <v>2022</v>
      </c>
    </row>
    <row r="14185" spans="1:10" x14ac:dyDescent="0.15">
      <c r="A14185" t="s">
        <v>17545</v>
      </c>
      <c r="B14185" t="s">
        <v>2895</v>
      </c>
      <c r="C14185" t="s">
        <v>88</v>
      </c>
      <c r="D14185" t="s">
        <v>85</v>
      </c>
      <c r="E14185">
        <v>1</v>
      </c>
      <c r="F14185" s="8">
        <f>VLOOKUP(C14185,Products!$A$2:$E$20,5,TRUE)</f>
        <v>8.9499999999999993</v>
      </c>
      <c r="G14185" s="8">
        <f t="shared" si="442"/>
        <v>8.9499999999999993</v>
      </c>
      <c r="H14185" s="8">
        <f>VLOOKUP(C14185,Products!$A$2:$F$20,6,TRUE)</f>
        <v>5.6999999999999993</v>
      </c>
      <c r="I14185" s="8">
        <f t="shared" si="443"/>
        <v>5.6999999999999993</v>
      </c>
      <c r="J14185" s="42">
        <f>VLOOKUP(B14185,Invoices!A:I,9,TRUE)</f>
        <v>2022</v>
      </c>
    </row>
    <row r="14186" spans="1:10" x14ac:dyDescent="0.15">
      <c r="A14186" t="s">
        <v>17546</v>
      </c>
      <c r="B14186" t="s">
        <v>2896</v>
      </c>
      <c r="C14186" t="s">
        <v>90</v>
      </c>
      <c r="D14186" t="s">
        <v>72</v>
      </c>
      <c r="E14186">
        <v>1</v>
      </c>
      <c r="F14186" s="8">
        <f>VLOOKUP(C14186,Products!$A$2:$E$20,5,TRUE)</f>
        <v>8.9499999999999993</v>
      </c>
      <c r="G14186" s="8">
        <f t="shared" si="442"/>
        <v>8.9499999999999993</v>
      </c>
      <c r="H14186" s="8">
        <f>VLOOKUP(C14186,Products!$A$2:$F$20,6,TRUE)</f>
        <v>5.6999999999999993</v>
      </c>
      <c r="I14186" s="8">
        <f t="shared" si="443"/>
        <v>5.6999999999999993</v>
      </c>
      <c r="J14186" s="42">
        <f>VLOOKUP(B14186,Invoices!A:I,9,TRUE)</f>
        <v>2022</v>
      </c>
    </row>
    <row r="14187" spans="1:10" x14ac:dyDescent="0.15">
      <c r="A14187" t="s">
        <v>17547</v>
      </c>
      <c r="B14187" t="s">
        <v>2896</v>
      </c>
      <c r="C14187" t="s">
        <v>101</v>
      </c>
      <c r="D14187" t="s">
        <v>69</v>
      </c>
      <c r="E14187">
        <v>1</v>
      </c>
      <c r="F14187" s="8">
        <f>VLOOKUP(C14187,Products!$A$2:$E$20,5,TRUE)</f>
        <v>129.94999999999999</v>
      </c>
      <c r="G14187" s="8">
        <f t="shared" si="442"/>
        <v>129.94999999999999</v>
      </c>
      <c r="H14187" s="8">
        <f>VLOOKUP(C14187,Products!$A$2:$F$20,6,TRUE)</f>
        <v>40.449999999999989</v>
      </c>
      <c r="I14187" s="8">
        <f t="shared" si="443"/>
        <v>40.449999999999989</v>
      </c>
      <c r="J14187" s="42">
        <f>VLOOKUP(B14187,Invoices!A:I,9,TRUE)</f>
        <v>2022</v>
      </c>
    </row>
    <row r="14188" spans="1:10" x14ac:dyDescent="0.15">
      <c r="A14188" t="s">
        <v>17548</v>
      </c>
      <c r="B14188" t="s">
        <v>2896</v>
      </c>
      <c r="C14188" t="s">
        <v>100</v>
      </c>
      <c r="D14188" t="s">
        <v>78</v>
      </c>
      <c r="E14188">
        <v>2</v>
      </c>
      <c r="F14188" s="8">
        <f>VLOOKUP(C14188,Products!$A$2:$E$20,5,TRUE)</f>
        <v>49.95</v>
      </c>
      <c r="G14188" s="8">
        <f t="shared" si="442"/>
        <v>99.9</v>
      </c>
      <c r="H14188" s="8">
        <f>VLOOKUP(C14188,Products!$A$2:$F$20,6,TRUE)</f>
        <v>19.950000000000003</v>
      </c>
      <c r="I14188" s="8">
        <f t="shared" si="443"/>
        <v>39.900000000000006</v>
      </c>
      <c r="J14188" s="42">
        <f>VLOOKUP(B14188,Invoices!A:I,9,TRUE)</f>
        <v>2022</v>
      </c>
    </row>
    <row r="14189" spans="1:10" x14ac:dyDescent="0.15">
      <c r="A14189" t="s">
        <v>17549</v>
      </c>
      <c r="B14189" t="s">
        <v>2896</v>
      </c>
      <c r="C14189" t="s">
        <v>104</v>
      </c>
      <c r="D14189" t="s">
        <v>71</v>
      </c>
      <c r="E14189">
        <v>20</v>
      </c>
      <c r="F14189" s="8">
        <f>VLOOKUP(C14189,Products!$A$2:$E$20,5,TRUE)</f>
        <v>2.95</v>
      </c>
      <c r="G14189" s="8">
        <f t="shared" si="442"/>
        <v>59</v>
      </c>
      <c r="H14189" s="8">
        <f>VLOOKUP(C14189,Products!$A$2:$F$20,6,TRUE)</f>
        <v>1.1500000000000001</v>
      </c>
      <c r="I14189" s="8">
        <f t="shared" si="443"/>
        <v>23.000000000000004</v>
      </c>
      <c r="J14189" s="42">
        <f>VLOOKUP(B14189,Invoices!A:I,9,TRUE)</f>
        <v>2022</v>
      </c>
    </row>
    <row r="14190" spans="1:10" x14ac:dyDescent="0.15">
      <c r="A14190" t="s">
        <v>17550</v>
      </c>
      <c r="B14190" t="s">
        <v>2897</v>
      </c>
      <c r="C14190" t="s">
        <v>104</v>
      </c>
      <c r="D14190" t="s">
        <v>71</v>
      </c>
      <c r="E14190">
        <v>1</v>
      </c>
      <c r="F14190" s="8">
        <f>VLOOKUP(C14190,Products!$A$2:$E$20,5,TRUE)</f>
        <v>2.95</v>
      </c>
      <c r="G14190" s="8">
        <f t="shared" si="442"/>
        <v>2.95</v>
      </c>
      <c r="H14190" s="8">
        <f>VLOOKUP(C14190,Products!$A$2:$F$20,6,TRUE)</f>
        <v>1.1500000000000001</v>
      </c>
      <c r="I14190" s="8">
        <f t="shared" si="443"/>
        <v>1.1500000000000001</v>
      </c>
      <c r="J14190" s="42">
        <f>VLOOKUP(B14190,Invoices!A:I,9,TRUE)</f>
        <v>2022</v>
      </c>
    </row>
    <row r="14191" spans="1:10" x14ac:dyDescent="0.15">
      <c r="A14191" t="s">
        <v>17551</v>
      </c>
      <c r="B14191" t="s">
        <v>2897</v>
      </c>
      <c r="C14191" t="s">
        <v>90</v>
      </c>
      <c r="D14191" t="s">
        <v>72</v>
      </c>
      <c r="E14191">
        <v>100</v>
      </c>
      <c r="F14191" s="8">
        <f>VLOOKUP(C14191,Products!$A$2:$E$20,5,TRUE)</f>
        <v>8.9499999999999993</v>
      </c>
      <c r="G14191" s="8">
        <f t="shared" si="442"/>
        <v>894.99999999999989</v>
      </c>
      <c r="H14191" s="8">
        <f>VLOOKUP(C14191,Products!$A$2:$F$20,6,TRUE)</f>
        <v>5.6999999999999993</v>
      </c>
      <c r="I14191" s="8">
        <f t="shared" si="443"/>
        <v>569.99999999999989</v>
      </c>
      <c r="J14191" s="42">
        <f>VLOOKUP(B14191,Invoices!A:I,9,TRUE)</f>
        <v>2022</v>
      </c>
    </row>
    <row r="14192" spans="1:10" x14ac:dyDescent="0.15">
      <c r="A14192" t="s">
        <v>17552</v>
      </c>
      <c r="B14192" t="s">
        <v>2897</v>
      </c>
      <c r="C14192" t="s">
        <v>99</v>
      </c>
      <c r="D14192" t="s">
        <v>84</v>
      </c>
      <c r="E14192">
        <v>1</v>
      </c>
      <c r="F14192" s="8">
        <f>VLOOKUP(C14192,Products!$A$2:$E$20,5,TRUE)</f>
        <v>3.5</v>
      </c>
      <c r="G14192" s="8">
        <f t="shared" si="442"/>
        <v>3.5</v>
      </c>
      <c r="H14192" s="8">
        <f>VLOOKUP(C14192,Products!$A$2:$F$20,6,TRUE)</f>
        <v>0.54999999999999982</v>
      </c>
      <c r="I14192" s="8">
        <f t="shared" si="443"/>
        <v>0.54999999999999982</v>
      </c>
      <c r="J14192" s="42">
        <f>VLOOKUP(B14192,Invoices!A:I,9,TRUE)</f>
        <v>2022</v>
      </c>
    </row>
    <row r="14193" spans="1:10" x14ac:dyDescent="0.15">
      <c r="A14193" t="s">
        <v>17553</v>
      </c>
      <c r="B14193" t="s">
        <v>2897</v>
      </c>
      <c r="C14193" t="s">
        <v>89</v>
      </c>
      <c r="D14193" t="s">
        <v>80</v>
      </c>
      <c r="E14193">
        <v>5</v>
      </c>
      <c r="F14193" s="8">
        <f>VLOOKUP(C14193,Products!$A$2:$E$20,5,TRUE)</f>
        <v>15.95</v>
      </c>
      <c r="G14193" s="8">
        <f t="shared" si="442"/>
        <v>79.75</v>
      </c>
      <c r="H14193" s="8">
        <f>VLOOKUP(C14193,Products!$A$2:$F$20,6,TRUE)</f>
        <v>6</v>
      </c>
      <c r="I14193" s="8">
        <f t="shared" si="443"/>
        <v>30</v>
      </c>
      <c r="J14193" s="42">
        <f>VLOOKUP(B14193,Invoices!A:I,9,TRUE)</f>
        <v>2022</v>
      </c>
    </row>
    <row r="14194" spans="1:10" x14ac:dyDescent="0.15">
      <c r="A14194" t="s">
        <v>17554</v>
      </c>
      <c r="B14194" t="s">
        <v>2897</v>
      </c>
      <c r="C14194" t="s">
        <v>93</v>
      </c>
      <c r="D14194" t="s">
        <v>76</v>
      </c>
      <c r="E14194">
        <v>4</v>
      </c>
      <c r="F14194" s="8">
        <f>VLOOKUP(C14194,Products!$A$2:$E$20,5,TRUE)</f>
        <v>9.9499999999999993</v>
      </c>
      <c r="G14194" s="8">
        <f t="shared" si="442"/>
        <v>39.799999999999997</v>
      </c>
      <c r="H14194" s="8">
        <f>VLOOKUP(C14194,Products!$A$2:$F$20,6,TRUE)</f>
        <v>1.9499999999999993</v>
      </c>
      <c r="I14194" s="8">
        <f t="shared" si="443"/>
        <v>7.7999999999999972</v>
      </c>
      <c r="J14194" s="42">
        <f>VLOOKUP(B14194,Invoices!A:I,9,TRUE)</f>
        <v>2022</v>
      </c>
    </row>
    <row r="14195" spans="1:10" x14ac:dyDescent="0.15">
      <c r="A14195" t="s">
        <v>17555</v>
      </c>
      <c r="B14195" t="s">
        <v>2897</v>
      </c>
      <c r="C14195" t="s">
        <v>87</v>
      </c>
      <c r="D14195" t="s">
        <v>68</v>
      </c>
      <c r="E14195">
        <v>1</v>
      </c>
      <c r="F14195" s="8">
        <f>VLOOKUP(C14195,Products!$A$2:$E$20,5,TRUE)</f>
        <v>19.95</v>
      </c>
      <c r="G14195" s="8">
        <f t="shared" si="442"/>
        <v>19.95</v>
      </c>
      <c r="H14195" s="8">
        <f>VLOOKUP(C14195,Products!$A$2:$F$20,6,TRUE)</f>
        <v>7.4499999999999993</v>
      </c>
      <c r="I14195" s="8">
        <f t="shared" si="443"/>
        <v>7.4499999999999993</v>
      </c>
      <c r="J14195" s="42">
        <f>VLOOKUP(B14195,Invoices!A:I,9,TRUE)</f>
        <v>2022</v>
      </c>
    </row>
    <row r="14196" spans="1:10" x14ac:dyDescent="0.15">
      <c r="A14196" t="s">
        <v>17556</v>
      </c>
      <c r="B14196" t="s">
        <v>2897</v>
      </c>
      <c r="C14196" t="s">
        <v>101</v>
      </c>
      <c r="D14196" t="s">
        <v>69</v>
      </c>
      <c r="E14196">
        <v>3</v>
      </c>
      <c r="F14196" s="8">
        <f>VLOOKUP(C14196,Products!$A$2:$E$20,5,TRUE)</f>
        <v>129.94999999999999</v>
      </c>
      <c r="G14196" s="8">
        <f t="shared" si="442"/>
        <v>389.84999999999997</v>
      </c>
      <c r="H14196" s="8">
        <f>VLOOKUP(C14196,Products!$A$2:$F$20,6,TRUE)</f>
        <v>40.449999999999989</v>
      </c>
      <c r="I14196" s="8">
        <f t="shared" si="443"/>
        <v>121.34999999999997</v>
      </c>
      <c r="J14196" s="42">
        <f>VLOOKUP(B14196,Invoices!A:I,9,TRUE)</f>
        <v>2022</v>
      </c>
    </row>
    <row r="14197" spans="1:10" x14ac:dyDescent="0.15">
      <c r="A14197" t="s">
        <v>17557</v>
      </c>
      <c r="B14197" t="s">
        <v>2897</v>
      </c>
      <c r="C14197" t="s">
        <v>102</v>
      </c>
      <c r="D14197" t="s">
        <v>83</v>
      </c>
      <c r="E14197">
        <v>2</v>
      </c>
      <c r="F14197" s="8">
        <f>VLOOKUP(C14197,Products!$A$2:$E$20,5,TRUE)</f>
        <v>29.95</v>
      </c>
      <c r="G14197" s="8">
        <f t="shared" si="442"/>
        <v>59.9</v>
      </c>
      <c r="H14197" s="8">
        <f>VLOOKUP(C14197,Products!$A$2:$F$20,6,TRUE)</f>
        <v>15</v>
      </c>
      <c r="I14197" s="8">
        <f t="shared" si="443"/>
        <v>30</v>
      </c>
      <c r="J14197" s="42">
        <f>VLOOKUP(B14197,Invoices!A:I,9,TRUE)</f>
        <v>2022</v>
      </c>
    </row>
    <row r="14198" spans="1:10" x14ac:dyDescent="0.15">
      <c r="A14198" t="s">
        <v>17558</v>
      </c>
      <c r="B14198" t="s">
        <v>2897</v>
      </c>
      <c r="C14198" t="s">
        <v>96</v>
      </c>
      <c r="D14198" t="s">
        <v>75</v>
      </c>
      <c r="E14198">
        <v>1</v>
      </c>
      <c r="F14198" s="8">
        <f>VLOOKUP(C14198,Products!$A$2:$E$20,5,TRUE)</f>
        <v>79.95</v>
      </c>
      <c r="G14198" s="8">
        <f t="shared" si="442"/>
        <v>79.95</v>
      </c>
      <c r="H14198" s="8">
        <f>VLOOKUP(C14198,Products!$A$2:$F$20,6,TRUE)</f>
        <v>27.950000000000003</v>
      </c>
      <c r="I14198" s="8">
        <f t="shared" si="443"/>
        <v>27.950000000000003</v>
      </c>
      <c r="J14198" s="42">
        <f>VLOOKUP(B14198,Invoices!A:I,9,TRUE)</f>
        <v>2022</v>
      </c>
    </row>
    <row r="14199" spans="1:10" x14ac:dyDescent="0.15">
      <c r="A14199" t="s">
        <v>17559</v>
      </c>
      <c r="B14199" t="s">
        <v>2897</v>
      </c>
      <c r="C14199" t="s">
        <v>92</v>
      </c>
      <c r="D14199" t="s">
        <v>82</v>
      </c>
      <c r="E14199">
        <v>30</v>
      </c>
      <c r="F14199" s="8">
        <f>VLOOKUP(C14199,Products!$A$2:$E$20,5,TRUE)</f>
        <v>19.95</v>
      </c>
      <c r="G14199" s="8">
        <f t="shared" si="442"/>
        <v>598.5</v>
      </c>
      <c r="H14199" s="8">
        <f>VLOOKUP(C14199,Products!$A$2:$F$20,6,TRUE)</f>
        <v>7.4499999999999993</v>
      </c>
      <c r="I14199" s="8">
        <f t="shared" si="443"/>
        <v>223.49999999999997</v>
      </c>
      <c r="J14199" s="42">
        <f>VLOOKUP(B14199,Invoices!A:I,9,TRUE)</f>
        <v>2022</v>
      </c>
    </row>
    <row r="14200" spans="1:10" x14ac:dyDescent="0.15">
      <c r="A14200" t="s">
        <v>17560</v>
      </c>
      <c r="B14200" t="s">
        <v>2898</v>
      </c>
      <c r="C14200" t="s">
        <v>104</v>
      </c>
      <c r="D14200" t="s">
        <v>71</v>
      </c>
      <c r="E14200">
        <v>50</v>
      </c>
      <c r="F14200" s="8">
        <f>VLOOKUP(C14200,Products!$A$2:$E$20,5,TRUE)</f>
        <v>2.95</v>
      </c>
      <c r="G14200" s="8">
        <f t="shared" si="442"/>
        <v>147.5</v>
      </c>
      <c r="H14200" s="8">
        <f>VLOOKUP(C14200,Products!$A$2:$F$20,6,TRUE)</f>
        <v>1.1500000000000001</v>
      </c>
      <c r="I14200" s="8">
        <f t="shared" si="443"/>
        <v>57.500000000000007</v>
      </c>
      <c r="J14200" s="42">
        <f>VLOOKUP(B14200,Invoices!A:I,9,TRUE)</f>
        <v>2022</v>
      </c>
    </row>
    <row r="14201" spans="1:10" x14ac:dyDescent="0.15">
      <c r="A14201" t="s">
        <v>17561</v>
      </c>
      <c r="B14201" t="s">
        <v>2899</v>
      </c>
      <c r="C14201" t="s">
        <v>90</v>
      </c>
      <c r="D14201" t="s">
        <v>72</v>
      </c>
      <c r="E14201">
        <v>30</v>
      </c>
      <c r="F14201" s="8">
        <f>VLOOKUP(C14201,Products!$A$2:$E$20,5,TRUE)</f>
        <v>8.9499999999999993</v>
      </c>
      <c r="G14201" s="8">
        <f t="shared" si="442"/>
        <v>268.5</v>
      </c>
      <c r="H14201" s="8">
        <f>VLOOKUP(C14201,Products!$A$2:$F$20,6,TRUE)</f>
        <v>5.6999999999999993</v>
      </c>
      <c r="I14201" s="8">
        <f t="shared" si="443"/>
        <v>170.99999999999997</v>
      </c>
      <c r="J14201" s="42">
        <f>VLOOKUP(B14201,Invoices!A:I,9,TRUE)</f>
        <v>2022</v>
      </c>
    </row>
    <row r="14202" spans="1:10" x14ac:dyDescent="0.15">
      <c r="A14202" t="s">
        <v>17562</v>
      </c>
      <c r="B14202" t="s">
        <v>2900</v>
      </c>
      <c r="C14202" t="s">
        <v>105</v>
      </c>
      <c r="D14202" t="s">
        <v>81</v>
      </c>
      <c r="E14202">
        <v>30</v>
      </c>
      <c r="F14202" s="8">
        <f>VLOOKUP(C14202,Products!$A$2:$E$20,5,TRUE)</f>
        <v>8.9499999999999993</v>
      </c>
      <c r="G14202" s="8">
        <f t="shared" si="442"/>
        <v>268.5</v>
      </c>
      <c r="H14202" s="8">
        <f>VLOOKUP(C14202,Products!$A$2:$F$20,6,TRUE)</f>
        <v>3.1999999999999993</v>
      </c>
      <c r="I14202" s="8">
        <f t="shared" si="443"/>
        <v>95.999999999999972</v>
      </c>
      <c r="J14202" s="42">
        <f>VLOOKUP(B14202,Invoices!A:I,9,TRUE)</f>
        <v>2022</v>
      </c>
    </row>
    <row r="14203" spans="1:10" x14ac:dyDescent="0.15">
      <c r="A14203" t="s">
        <v>17563</v>
      </c>
      <c r="B14203" t="s">
        <v>2900</v>
      </c>
      <c r="C14203" t="s">
        <v>91</v>
      </c>
      <c r="D14203" t="s">
        <v>70</v>
      </c>
      <c r="E14203">
        <v>1</v>
      </c>
      <c r="F14203" s="8">
        <f>VLOOKUP(C14203,Products!$A$2:$E$20,5,TRUE)</f>
        <v>49.95</v>
      </c>
      <c r="G14203" s="8">
        <f t="shared" si="442"/>
        <v>49.95</v>
      </c>
      <c r="H14203" s="8">
        <f>VLOOKUP(C14203,Products!$A$2:$F$20,6,TRUE)</f>
        <v>21.200000000000003</v>
      </c>
      <c r="I14203" s="8">
        <f t="shared" si="443"/>
        <v>21.200000000000003</v>
      </c>
      <c r="J14203" s="42">
        <f>VLOOKUP(B14203,Invoices!A:I,9,TRUE)</f>
        <v>2022</v>
      </c>
    </row>
    <row r="14204" spans="1:10" x14ac:dyDescent="0.15">
      <c r="A14204" t="s">
        <v>17564</v>
      </c>
      <c r="B14204" t="s">
        <v>2900</v>
      </c>
      <c r="C14204" t="s">
        <v>104</v>
      </c>
      <c r="D14204" t="s">
        <v>71</v>
      </c>
      <c r="E14204">
        <v>1</v>
      </c>
      <c r="F14204" s="8">
        <f>VLOOKUP(C14204,Products!$A$2:$E$20,5,TRUE)</f>
        <v>2.95</v>
      </c>
      <c r="G14204" s="8">
        <f t="shared" si="442"/>
        <v>2.95</v>
      </c>
      <c r="H14204" s="8">
        <f>VLOOKUP(C14204,Products!$A$2:$F$20,6,TRUE)</f>
        <v>1.1500000000000001</v>
      </c>
      <c r="I14204" s="8">
        <f t="shared" si="443"/>
        <v>1.1500000000000001</v>
      </c>
      <c r="J14204" s="42">
        <f>VLOOKUP(B14204,Invoices!A:I,9,TRUE)</f>
        <v>2022</v>
      </c>
    </row>
    <row r="14205" spans="1:10" x14ac:dyDescent="0.15">
      <c r="A14205" t="s">
        <v>17565</v>
      </c>
      <c r="B14205" t="s">
        <v>2900</v>
      </c>
      <c r="C14205" t="s">
        <v>88</v>
      </c>
      <c r="D14205" t="s">
        <v>85</v>
      </c>
      <c r="E14205">
        <v>6</v>
      </c>
      <c r="F14205" s="8">
        <f>VLOOKUP(C14205,Products!$A$2:$E$20,5,TRUE)</f>
        <v>8.9499999999999993</v>
      </c>
      <c r="G14205" s="8">
        <f t="shared" si="442"/>
        <v>53.699999999999996</v>
      </c>
      <c r="H14205" s="8">
        <f>VLOOKUP(C14205,Products!$A$2:$F$20,6,TRUE)</f>
        <v>5.6999999999999993</v>
      </c>
      <c r="I14205" s="8">
        <f t="shared" si="443"/>
        <v>34.199999999999996</v>
      </c>
      <c r="J14205" s="42">
        <f>VLOOKUP(B14205,Invoices!A:I,9,TRUE)</f>
        <v>2022</v>
      </c>
    </row>
    <row r="14206" spans="1:10" x14ac:dyDescent="0.15">
      <c r="A14206" t="s">
        <v>17566</v>
      </c>
      <c r="B14206" t="s">
        <v>2900</v>
      </c>
      <c r="C14206" t="s">
        <v>96</v>
      </c>
      <c r="D14206" t="s">
        <v>75</v>
      </c>
      <c r="E14206">
        <v>20</v>
      </c>
      <c r="F14206" s="8">
        <f>VLOOKUP(C14206,Products!$A$2:$E$20,5,TRUE)</f>
        <v>79.95</v>
      </c>
      <c r="G14206" s="8">
        <f t="shared" si="442"/>
        <v>1599</v>
      </c>
      <c r="H14206" s="8">
        <f>VLOOKUP(C14206,Products!$A$2:$F$20,6,TRUE)</f>
        <v>27.950000000000003</v>
      </c>
      <c r="I14206" s="8">
        <f t="shared" si="443"/>
        <v>559</v>
      </c>
      <c r="J14206" s="42">
        <f>VLOOKUP(B14206,Invoices!A:I,9,TRUE)</f>
        <v>2022</v>
      </c>
    </row>
    <row r="14207" spans="1:10" x14ac:dyDescent="0.15">
      <c r="A14207" t="s">
        <v>17567</v>
      </c>
      <c r="B14207" t="s">
        <v>2900</v>
      </c>
      <c r="C14207" t="s">
        <v>87</v>
      </c>
      <c r="D14207" t="s">
        <v>68</v>
      </c>
      <c r="E14207">
        <v>12</v>
      </c>
      <c r="F14207" s="8">
        <f>VLOOKUP(C14207,Products!$A$2:$E$20,5,TRUE)</f>
        <v>19.95</v>
      </c>
      <c r="G14207" s="8">
        <f t="shared" si="442"/>
        <v>239.39999999999998</v>
      </c>
      <c r="H14207" s="8">
        <f>VLOOKUP(C14207,Products!$A$2:$F$20,6,TRUE)</f>
        <v>7.4499999999999993</v>
      </c>
      <c r="I14207" s="8">
        <f t="shared" si="443"/>
        <v>89.399999999999991</v>
      </c>
      <c r="J14207" s="42">
        <f>VLOOKUP(B14207,Invoices!A:I,9,TRUE)</f>
        <v>2022</v>
      </c>
    </row>
    <row r="14208" spans="1:10" x14ac:dyDescent="0.15">
      <c r="A14208" t="s">
        <v>17568</v>
      </c>
      <c r="B14208" t="s">
        <v>2900</v>
      </c>
      <c r="C14208" t="s">
        <v>90</v>
      </c>
      <c r="D14208" t="s">
        <v>72</v>
      </c>
      <c r="E14208">
        <v>1</v>
      </c>
      <c r="F14208" s="8">
        <f>VLOOKUP(C14208,Products!$A$2:$E$20,5,TRUE)</f>
        <v>8.9499999999999993</v>
      </c>
      <c r="G14208" s="8">
        <f t="shared" si="442"/>
        <v>8.9499999999999993</v>
      </c>
      <c r="H14208" s="8">
        <f>VLOOKUP(C14208,Products!$A$2:$F$20,6,TRUE)</f>
        <v>5.6999999999999993</v>
      </c>
      <c r="I14208" s="8">
        <f t="shared" si="443"/>
        <v>5.6999999999999993</v>
      </c>
      <c r="J14208" s="42">
        <f>VLOOKUP(B14208,Invoices!A:I,9,TRUE)</f>
        <v>2022</v>
      </c>
    </row>
    <row r="14209" spans="1:10" x14ac:dyDescent="0.15">
      <c r="A14209" t="s">
        <v>17569</v>
      </c>
      <c r="B14209" t="s">
        <v>2901</v>
      </c>
      <c r="C14209" t="s">
        <v>93</v>
      </c>
      <c r="D14209" t="s">
        <v>76</v>
      </c>
      <c r="E14209">
        <v>2</v>
      </c>
      <c r="F14209" s="8">
        <f>VLOOKUP(C14209,Products!$A$2:$E$20,5,TRUE)</f>
        <v>9.9499999999999993</v>
      </c>
      <c r="G14209" s="8">
        <f t="shared" si="442"/>
        <v>19.899999999999999</v>
      </c>
      <c r="H14209" s="8">
        <f>VLOOKUP(C14209,Products!$A$2:$F$20,6,TRUE)</f>
        <v>1.9499999999999993</v>
      </c>
      <c r="I14209" s="8">
        <f t="shared" si="443"/>
        <v>3.8999999999999986</v>
      </c>
      <c r="J14209" s="42">
        <f>VLOOKUP(B14209,Invoices!A:I,9,TRUE)</f>
        <v>2022</v>
      </c>
    </row>
    <row r="14210" spans="1:10" x14ac:dyDescent="0.15">
      <c r="A14210" t="s">
        <v>17570</v>
      </c>
      <c r="B14210" t="s">
        <v>2901</v>
      </c>
      <c r="C14210" t="s">
        <v>96</v>
      </c>
      <c r="D14210" t="s">
        <v>75</v>
      </c>
      <c r="E14210">
        <v>4</v>
      </c>
      <c r="F14210" s="8">
        <f>VLOOKUP(C14210,Products!$A$2:$E$20,5,TRUE)</f>
        <v>79.95</v>
      </c>
      <c r="G14210" s="8">
        <f t="shared" si="442"/>
        <v>319.8</v>
      </c>
      <c r="H14210" s="8">
        <f>VLOOKUP(C14210,Products!$A$2:$F$20,6,TRUE)</f>
        <v>27.950000000000003</v>
      </c>
      <c r="I14210" s="8">
        <f t="shared" si="443"/>
        <v>111.80000000000001</v>
      </c>
      <c r="J14210" s="42">
        <f>VLOOKUP(B14210,Invoices!A:I,9,TRUE)</f>
        <v>2022</v>
      </c>
    </row>
    <row r="14211" spans="1:10" x14ac:dyDescent="0.15">
      <c r="A14211" t="s">
        <v>17571</v>
      </c>
      <c r="B14211" t="s">
        <v>2901</v>
      </c>
      <c r="C14211" t="s">
        <v>90</v>
      </c>
      <c r="D14211" t="s">
        <v>72</v>
      </c>
      <c r="E14211">
        <v>30</v>
      </c>
      <c r="F14211" s="8">
        <f>VLOOKUP(C14211,Products!$A$2:$E$20,5,TRUE)</f>
        <v>8.9499999999999993</v>
      </c>
      <c r="G14211" s="8">
        <f t="shared" ref="G14211:G14274" si="444">F14211*E14211</f>
        <v>268.5</v>
      </c>
      <c r="H14211" s="8">
        <f>VLOOKUP(C14211,Products!$A$2:$F$20,6,TRUE)</f>
        <v>5.6999999999999993</v>
      </c>
      <c r="I14211" s="8">
        <f t="shared" ref="I14211:I14274" si="445">H14211*E14211</f>
        <v>170.99999999999997</v>
      </c>
      <c r="J14211" s="42">
        <f>VLOOKUP(B14211,Invoices!A:I,9,TRUE)</f>
        <v>2022</v>
      </c>
    </row>
    <row r="14212" spans="1:10" x14ac:dyDescent="0.15">
      <c r="A14212" t="s">
        <v>17572</v>
      </c>
      <c r="B14212" t="s">
        <v>2901</v>
      </c>
      <c r="C14212" t="s">
        <v>92</v>
      </c>
      <c r="D14212" t="s">
        <v>82</v>
      </c>
      <c r="E14212">
        <v>3</v>
      </c>
      <c r="F14212" s="8">
        <f>VLOOKUP(C14212,Products!$A$2:$E$20,5,TRUE)</f>
        <v>19.95</v>
      </c>
      <c r="G14212" s="8">
        <f t="shared" si="444"/>
        <v>59.849999999999994</v>
      </c>
      <c r="H14212" s="8">
        <f>VLOOKUP(C14212,Products!$A$2:$F$20,6,TRUE)</f>
        <v>7.4499999999999993</v>
      </c>
      <c r="I14212" s="8">
        <f t="shared" si="445"/>
        <v>22.349999999999998</v>
      </c>
      <c r="J14212" s="42">
        <f>VLOOKUP(B14212,Invoices!A:I,9,TRUE)</f>
        <v>2022</v>
      </c>
    </row>
    <row r="14213" spans="1:10" x14ac:dyDescent="0.15">
      <c r="A14213" t="s">
        <v>17573</v>
      </c>
      <c r="B14213" t="s">
        <v>2901</v>
      </c>
      <c r="C14213" t="s">
        <v>103</v>
      </c>
      <c r="D14213" t="s">
        <v>77</v>
      </c>
      <c r="E14213">
        <v>1</v>
      </c>
      <c r="F14213" s="8">
        <f>VLOOKUP(C14213,Products!$A$2:$E$20,5,TRUE)</f>
        <v>8.9499999999999993</v>
      </c>
      <c r="G14213" s="8">
        <f t="shared" si="444"/>
        <v>8.9499999999999993</v>
      </c>
      <c r="H14213" s="8">
        <f>VLOOKUP(C14213,Products!$A$2:$F$20,6,TRUE)</f>
        <v>3.1999999999999993</v>
      </c>
      <c r="I14213" s="8">
        <f t="shared" si="445"/>
        <v>3.1999999999999993</v>
      </c>
      <c r="J14213" s="42">
        <f>VLOOKUP(B14213,Invoices!A:I,9,TRUE)</f>
        <v>2022</v>
      </c>
    </row>
    <row r="14214" spans="1:10" x14ac:dyDescent="0.15">
      <c r="A14214" t="s">
        <v>17574</v>
      </c>
      <c r="B14214" t="s">
        <v>2901</v>
      </c>
      <c r="C14214" t="s">
        <v>95</v>
      </c>
      <c r="D14214" t="s">
        <v>73</v>
      </c>
      <c r="E14214">
        <v>2</v>
      </c>
      <c r="F14214" s="8">
        <f>VLOOKUP(C14214,Products!$A$2:$E$20,5,TRUE)</f>
        <v>12.95</v>
      </c>
      <c r="G14214" s="8">
        <f t="shared" si="444"/>
        <v>25.9</v>
      </c>
      <c r="H14214" s="8">
        <f>VLOOKUP(C14214,Products!$A$2:$F$20,6,TRUE)</f>
        <v>4.1999999999999993</v>
      </c>
      <c r="I14214" s="8">
        <f t="shared" si="445"/>
        <v>8.3999999999999986</v>
      </c>
      <c r="J14214" s="42">
        <f>VLOOKUP(B14214,Invoices!A:I,9,TRUE)</f>
        <v>2022</v>
      </c>
    </row>
    <row r="14215" spans="1:10" x14ac:dyDescent="0.15">
      <c r="A14215" t="s">
        <v>17575</v>
      </c>
      <c r="B14215" t="s">
        <v>2901</v>
      </c>
      <c r="C14215" t="s">
        <v>89</v>
      </c>
      <c r="D14215" t="s">
        <v>80</v>
      </c>
      <c r="E14215">
        <v>50</v>
      </c>
      <c r="F14215" s="8">
        <f>VLOOKUP(C14215,Products!$A$2:$E$20,5,TRUE)</f>
        <v>15.95</v>
      </c>
      <c r="G14215" s="8">
        <f t="shared" si="444"/>
        <v>797.5</v>
      </c>
      <c r="H14215" s="8">
        <f>VLOOKUP(C14215,Products!$A$2:$F$20,6,TRUE)</f>
        <v>6</v>
      </c>
      <c r="I14215" s="8">
        <f t="shared" si="445"/>
        <v>300</v>
      </c>
      <c r="J14215" s="42">
        <f>VLOOKUP(B14215,Invoices!A:I,9,TRUE)</f>
        <v>2022</v>
      </c>
    </row>
    <row r="14216" spans="1:10" x14ac:dyDescent="0.15">
      <c r="A14216" t="s">
        <v>17576</v>
      </c>
      <c r="B14216" t="s">
        <v>2901</v>
      </c>
      <c r="C14216" t="s">
        <v>104</v>
      </c>
      <c r="D14216" t="s">
        <v>71</v>
      </c>
      <c r="E14216">
        <v>4</v>
      </c>
      <c r="F14216" s="8">
        <f>VLOOKUP(C14216,Products!$A$2:$E$20,5,TRUE)</f>
        <v>2.95</v>
      </c>
      <c r="G14216" s="8">
        <f t="shared" si="444"/>
        <v>11.8</v>
      </c>
      <c r="H14216" s="8">
        <f>VLOOKUP(C14216,Products!$A$2:$F$20,6,TRUE)</f>
        <v>1.1500000000000001</v>
      </c>
      <c r="I14216" s="8">
        <f t="shared" si="445"/>
        <v>4.6000000000000005</v>
      </c>
      <c r="J14216" s="42">
        <f>VLOOKUP(B14216,Invoices!A:I,9,TRUE)</f>
        <v>2022</v>
      </c>
    </row>
    <row r="14217" spans="1:10" x14ac:dyDescent="0.15">
      <c r="A14217" t="s">
        <v>17577</v>
      </c>
      <c r="B14217" t="s">
        <v>2901</v>
      </c>
      <c r="C14217" t="s">
        <v>97</v>
      </c>
      <c r="D14217" t="s">
        <v>74</v>
      </c>
      <c r="E14217">
        <v>10</v>
      </c>
      <c r="F14217" s="8">
        <f>VLOOKUP(C14217,Products!$A$2:$E$20,5,TRUE)</f>
        <v>1.5</v>
      </c>
      <c r="G14217" s="8">
        <f t="shared" si="444"/>
        <v>15</v>
      </c>
      <c r="H14217" s="8">
        <f>VLOOKUP(C14217,Products!$A$2:$F$20,6,TRUE)</f>
        <v>0.5</v>
      </c>
      <c r="I14217" s="8">
        <f t="shared" si="445"/>
        <v>5</v>
      </c>
      <c r="J14217" s="42">
        <f>VLOOKUP(B14217,Invoices!A:I,9,TRUE)</f>
        <v>2022</v>
      </c>
    </row>
    <row r="14218" spans="1:10" x14ac:dyDescent="0.15">
      <c r="A14218" t="s">
        <v>17578</v>
      </c>
      <c r="B14218" t="s">
        <v>2901</v>
      </c>
      <c r="C14218" t="s">
        <v>102</v>
      </c>
      <c r="D14218" t="s">
        <v>83</v>
      </c>
      <c r="E14218">
        <v>3</v>
      </c>
      <c r="F14218" s="8">
        <f>VLOOKUP(C14218,Products!$A$2:$E$20,5,TRUE)</f>
        <v>29.95</v>
      </c>
      <c r="G14218" s="8">
        <f t="shared" si="444"/>
        <v>89.85</v>
      </c>
      <c r="H14218" s="8">
        <f>VLOOKUP(C14218,Products!$A$2:$F$20,6,TRUE)</f>
        <v>15</v>
      </c>
      <c r="I14218" s="8">
        <f t="shared" si="445"/>
        <v>45</v>
      </c>
      <c r="J14218" s="42">
        <f>VLOOKUP(B14218,Invoices!A:I,9,TRUE)</f>
        <v>2022</v>
      </c>
    </row>
    <row r="14219" spans="1:10" x14ac:dyDescent="0.15">
      <c r="A14219" t="s">
        <v>17579</v>
      </c>
      <c r="B14219" t="s">
        <v>2901</v>
      </c>
      <c r="C14219" t="s">
        <v>87</v>
      </c>
      <c r="D14219" t="s">
        <v>68</v>
      </c>
      <c r="E14219">
        <v>2</v>
      </c>
      <c r="F14219" s="8">
        <f>VLOOKUP(C14219,Products!$A$2:$E$20,5,TRUE)</f>
        <v>19.95</v>
      </c>
      <c r="G14219" s="8">
        <f t="shared" si="444"/>
        <v>39.9</v>
      </c>
      <c r="H14219" s="8">
        <f>VLOOKUP(C14219,Products!$A$2:$F$20,6,TRUE)</f>
        <v>7.4499999999999993</v>
      </c>
      <c r="I14219" s="8">
        <f t="shared" si="445"/>
        <v>14.899999999999999</v>
      </c>
      <c r="J14219" s="42">
        <f>VLOOKUP(B14219,Invoices!A:I,9,TRUE)</f>
        <v>2022</v>
      </c>
    </row>
    <row r="14220" spans="1:10" x14ac:dyDescent="0.15">
      <c r="A14220" t="s">
        <v>17580</v>
      </c>
      <c r="B14220" t="s">
        <v>2901</v>
      </c>
      <c r="C14220" t="s">
        <v>101</v>
      </c>
      <c r="D14220" t="s">
        <v>69</v>
      </c>
      <c r="E14220">
        <v>24</v>
      </c>
      <c r="F14220" s="8">
        <f>VLOOKUP(C14220,Products!$A$2:$E$20,5,TRUE)</f>
        <v>129.94999999999999</v>
      </c>
      <c r="G14220" s="8">
        <f t="shared" si="444"/>
        <v>3118.7999999999997</v>
      </c>
      <c r="H14220" s="8">
        <f>VLOOKUP(C14220,Products!$A$2:$F$20,6,TRUE)</f>
        <v>40.449999999999989</v>
      </c>
      <c r="I14220" s="8">
        <f t="shared" si="445"/>
        <v>970.79999999999973</v>
      </c>
      <c r="J14220" s="42">
        <f>VLOOKUP(B14220,Invoices!A:I,9,TRUE)</f>
        <v>2022</v>
      </c>
    </row>
    <row r="14221" spans="1:10" x14ac:dyDescent="0.15">
      <c r="A14221" t="s">
        <v>17581</v>
      </c>
      <c r="B14221" t="s">
        <v>2902</v>
      </c>
      <c r="C14221" t="s">
        <v>105</v>
      </c>
      <c r="D14221" t="s">
        <v>81</v>
      </c>
      <c r="E14221">
        <v>2</v>
      </c>
      <c r="F14221" s="8">
        <f>VLOOKUP(C14221,Products!$A$2:$E$20,5,TRUE)</f>
        <v>8.9499999999999993</v>
      </c>
      <c r="G14221" s="8">
        <f t="shared" si="444"/>
        <v>17.899999999999999</v>
      </c>
      <c r="H14221" s="8">
        <f>VLOOKUP(C14221,Products!$A$2:$F$20,6,TRUE)</f>
        <v>3.1999999999999993</v>
      </c>
      <c r="I14221" s="8">
        <f t="shared" si="445"/>
        <v>6.3999999999999986</v>
      </c>
      <c r="J14221" s="42">
        <f>VLOOKUP(B14221,Invoices!A:I,9,TRUE)</f>
        <v>2022</v>
      </c>
    </row>
    <row r="14222" spans="1:10" x14ac:dyDescent="0.15">
      <c r="A14222" t="s">
        <v>17582</v>
      </c>
      <c r="B14222" t="s">
        <v>2903</v>
      </c>
      <c r="C14222" t="s">
        <v>94</v>
      </c>
      <c r="D14222" t="s">
        <v>86</v>
      </c>
      <c r="E14222">
        <v>24</v>
      </c>
      <c r="F14222" s="8">
        <f>VLOOKUP(C14222,Products!$A$2:$E$20,5,TRUE)</f>
        <v>3.5</v>
      </c>
      <c r="G14222" s="8">
        <f t="shared" si="444"/>
        <v>84</v>
      </c>
      <c r="H14222" s="8">
        <f>VLOOKUP(C14222,Products!$A$2:$F$20,6,TRUE)</f>
        <v>0.54999999999999982</v>
      </c>
      <c r="I14222" s="8">
        <f t="shared" si="445"/>
        <v>13.199999999999996</v>
      </c>
      <c r="J14222" s="42">
        <f>VLOOKUP(B14222,Invoices!A:I,9,TRUE)</f>
        <v>2022</v>
      </c>
    </row>
    <row r="14223" spans="1:10" x14ac:dyDescent="0.15">
      <c r="A14223" t="s">
        <v>17583</v>
      </c>
      <c r="B14223" t="s">
        <v>2903</v>
      </c>
      <c r="C14223" t="s">
        <v>96</v>
      </c>
      <c r="D14223" t="s">
        <v>75</v>
      </c>
      <c r="E14223">
        <v>2</v>
      </c>
      <c r="F14223" s="8">
        <f>VLOOKUP(C14223,Products!$A$2:$E$20,5,TRUE)</f>
        <v>79.95</v>
      </c>
      <c r="G14223" s="8">
        <f t="shared" si="444"/>
        <v>159.9</v>
      </c>
      <c r="H14223" s="8">
        <f>VLOOKUP(C14223,Products!$A$2:$F$20,6,TRUE)</f>
        <v>27.950000000000003</v>
      </c>
      <c r="I14223" s="8">
        <f t="shared" si="445"/>
        <v>55.900000000000006</v>
      </c>
      <c r="J14223" s="42">
        <f>VLOOKUP(B14223,Invoices!A:I,9,TRUE)</f>
        <v>2022</v>
      </c>
    </row>
    <row r="14224" spans="1:10" x14ac:dyDescent="0.15">
      <c r="A14224" t="s">
        <v>17584</v>
      </c>
      <c r="B14224" t="s">
        <v>2903</v>
      </c>
      <c r="C14224" t="s">
        <v>95</v>
      </c>
      <c r="D14224" t="s">
        <v>73</v>
      </c>
      <c r="E14224">
        <v>1</v>
      </c>
      <c r="F14224" s="8">
        <f>VLOOKUP(C14224,Products!$A$2:$E$20,5,TRUE)</f>
        <v>12.95</v>
      </c>
      <c r="G14224" s="8">
        <f t="shared" si="444"/>
        <v>12.95</v>
      </c>
      <c r="H14224" s="8">
        <f>VLOOKUP(C14224,Products!$A$2:$F$20,6,TRUE)</f>
        <v>4.1999999999999993</v>
      </c>
      <c r="I14224" s="8">
        <f t="shared" si="445"/>
        <v>4.1999999999999993</v>
      </c>
      <c r="J14224" s="42">
        <f>VLOOKUP(B14224,Invoices!A:I,9,TRUE)</f>
        <v>2022</v>
      </c>
    </row>
    <row r="14225" spans="1:10" x14ac:dyDescent="0.15">
      <c r="A14225" t="s">
        <v>17585</v>
      </c>
      <c r="B14225" t="s">
        <v>2904</v>
      </c>
      <c r="C14225" t="s">
        <v>94</v>
      </c>
      <c r="D14225" t="s">
        <v>86</v>
      </c>
      <c r="E14225">
        <v>2</v>
      </c>
      <c r="F14225" s="8">
        <f>VLOOKUP(C14225,Products!$A$2:$E$20,5,TRUE)</f>
        <v>3.5</v>
      </c>
      <c r="G14225" s="8">
        <f t="shared" si="444"/>
        <v>7</v>
      </c>
      <c r="H14225" s="8">
        <f>VLOOKUP(C14225,Products!$A$2:$F$20,6,TRUE)</f>
        <v>0.54999999999999982</v>
      </c>
      <c r="I14225" s="8">
        <f t="shared" si="445"/>
        <v>1.0999999999999996</v>
      </c>
      <c r="J14225" s="42">
        <f>VLOOKUP(B14225,Invoices!A:I,9,TRUE)</f>
        <v>2022</v>
      </c>
    </row>
    <row r="14226" spans="1:10" x14ac:dyDescent="0.15">
      <c r="A14226" t="s">
        <v>17586</v>
      </c>
      <c r="B14226" t="s">
        <v>2905</v>
      </c>
      <c r="C14226" t="s">
        <v>90</v>
      </c>
      <c r="D14226" t="s">
        <v>72</v>
      </c>
      <c r="E14226">
        <v>1</v>
      </c>
      <c r="F14226" s="8">
        <f>VLOOKUP(C14226,Products!$A$2:$E$20,5,TRUE)</f>
        <v>8.9499999999999993</v>
      </c>
      <c r="G14226" s="8">
        <f t="shared" si="444"/>
        <v>8.9499999999999993</v>
      </c>
      <c r="H14226" s="8">
        <f>VLOOKUP(C14226,Products!$A$2:$F$20,6,TRUE)</f>
        <v>5.6999999999999993</v>
      </c>
      <c r="I14226" s="8">
        <f t="shared" si="445"/>
        <v>5.6999999999999993</v>
      </c>
      <c r="J14226" s="42">
        <f>VLOOKUP(B14226,Invoices!A:I,9,TRUE)</f>
        <v>2022</v>
      </c>
    </row>
    <row r="14227" spans="1:10" x14ac:dyDescent="0.15">
      <c r="A14227" t="s">
        <v>17587</v>
      </c>
      <c r="B14227" t="s">
        <v>2906</v>
      </c>
      <c r="C14227" t="s">
        <v>105</v>
      </c>
      <c r="D14227" t="s">
        <v>81</v>
      </c>
      <c r="E14227">
        <v>2</v>
      </c>
      <c r="F14227" s="8">
        <f>VLOOKUP(C14227,Products!$A$2:$E$20,5,TRUE)</f>
        <v>8.9499999999999993</v>
      </c>
      <c r="G14227" s="8">
        <f t="shared" si="444"/>
        <v>17.899999999999999</v>
      </c>
      <c r="H14227" s="8">
        <f>VLOOKUP(C14227,Products!$A$2:$F$20,6,TRUE)</f>
        <v>3.1999999999999993</v>
      </c>
      <c r="I14227" s="8">
        <f t="shared" si="445"/>
        <v>6.3999999999999986</v>
      </c>
      <c r="J14227" s="42">
        <f>VLOOKUP(B14227,Invoices!A:I,9,TRUE)</f>
        <v>2022</v>
      </c>
    </row>
    <row r="14228" spans="1:10" x14ac:dyDescent="0.15">
      <c r="A14228" t="s">
        <v>17588</v>
      </c>
      <c r="B14228" t="s">
        <v>2907</v>
      </c>
      <c r="C14228" t="s">
        <v>90</v>
      </c>
      <c r="D14228" t="s">
        <v>72</v>
      </c>
      <c r="E14228">
        <v>1</v>
      </c>
      <c r="F14228" s="8">
        <f>VLOOKUP(C14228,Products!$A$2:$E$20,5,TRUE)</f>
        <v>8.9499999999999993</v>
      </c>
      <c r="G14228" s="8">
        <f t="shared" si="444"/>
        <v>8.9499999999999993</v>
      </c>
      <c r="H14228" s="8">
        <f>VLOOKUP(C14228,Products!$A$2:$F$20,6,TRUE)</f>
        <v>5.6999999999999993</v>
      </c>
      <c r="I14228" s="8">
        <f t="shared" si="445"/>
        <v>5.6999999999999993</v>
      </c>
      <c r="J14228" s="42">
        <f>VLOOKUP(B14228,Invoices!A:I,9,TRUE)</f>
        <v>2022</v>
      </c>
    </row>
    <row r="14229" spans="1:10" x14ac:dyDescent="0.15">
      <c r="A14229" t="s">
        <v>17589</v>
      </c>
      <c r="B14229" t="s">
        <v>2907</v>
      </c>
      <c r="C14229" t="s">
        <v>88</v>
      </c>
      <c r="D14229" t="s">
        <v>85</v>
      </c>
      <c r="E14229">
        <v>3</v>
      </c>
      <c r="F14229" s="8">
        <f>VLOOKUP(C14229,Products!$A$2:$E$20,5,TRUE)</f>
        <v>8.9499999999999993</v>
      </c>
      <c r="G14229" s="8">
        <f t="shared" si="444"/>
        <v>26.849999999999998</v>
      </c>
      <c r="H14229" s="8">
        <f>VLOOKUP(C14229,Products!$A$2:$F$20,6,TRUE)</f>
        <v>5.6999999999999993</v>
      </c>
      <c r="I14229" s="8">
        <f t="shared" si="445"/>
        <v>17.099999999999998</v>
      </c>
      <c r="J14229" s="42">
        <f>VLOOKUP(B14229,Invoices!A:I,9,TRUE)</f>
        <v>2022</v>
      </c>
    </row>
    <row r="14230" spans="1:10" x14ac:dyDescent="0.15">
      <c r="A14230" t="s">
        <v>17590</v>
      </c>
      <c r="B14230" t="s">
        <v>2907</v>
      </c>
      <c r="C14230" t="s">
        <v>104</v>
      </c>
      <c r="D14230" t="s">
        <v>71</v>
      </c>
      <c r="E14230">
        <v>1</v>
      </c>
      <c r="F14230" s="8">
        <f>VLOOKUP(C14230,Products!$A$2:$E$20,5,TRUE)</f>
        <v>2.95</v>
      </c>
      <c r="G14230" s="8">
        <f t="shared" si="444"/>
        <v>2.95</v>
      </c>
      <c r="H14230" s="8">
        <f>VLOOKUP(C14230,Products!$A$2:$F$20,6,TRUE)</f>
        <v>1.1500000000000001</v>
      </c>
      <c r="I14230" s="8">
        <f t="shared" si="445"/>
        <v>1.1500000000000001</v>
      </c>
      <c r="J14230" s="42">
        <f>VLOOKUP(B14230,Invoices!A:I,9,TRUE)</f>
        <v>2022</v>
      </c>
    </row>
    <row r="14231" spans="1:10" x14ac:dyDescent="0.15">
      <c r="A14231" t="s">
        <v>17591</v>
      </c>
      <c r="B14231" t="s">
        <v>2907</v>
      </c>
      <c r="C14231" t="s">
        <v>98</v>
      </c>
      <c r="D14231" t="s">
        <v>79</v>
      </c>
      <c r="E14231">
        <v>1</v>
      </c>
      <c r="F14231" s="8">
        <f>VLOOKUP(C14231,Products!$A$2:$E$20,5,TRUE)</f>
        <v>14.95</v>
      </c>
      <c r="G14231" s="8">
        <f t="shared" si="444"/>
        <v>14.95</v>
      </c>
      <c r="H14231" s="8">
        <f>VLOOKUP(C14231,Products!$A$2:$F$20,6,TRUE)</f>
        <v>3.0499999999999989</v>
      </c>
      <c r="I14231" s="8">
        <f t="shared" si="445"/>
        <v>3.0499999999999989</v>
      </c>
      <c r="J14231" s="42">
        <f>VLOOKUP(B14231,Invoices!A:I,9,TRUE)</f>
        <v>2022</v>
      </c>
    </row>
    <row r="14232" spans="1:10" x14ac:dyDescent="0.15">
      <c r="A14232" t="s">
        <v>17592</v>
      </c>
      <c r="B14232" t="s">
        <v>2907</v>
      </c>
      <c r="C14232" t="s">
        <v>101</v>
      </c>
      <c r="D14232" t="s">
        <v>69</v>
      </c>
      <c r="E14232">
        <v>3</v>
      </c>
      <c r="F14232" s="8">
        <f>VLOOKUP(C14232,Products!$A$2:$E$20,5,TRUE)</f>
        <v>129.94999999999999</v>
      </c>
      <c r="G14232" s="8">
        <f t="shared" si="444"/>
        <v>389.84999999999997</v>
      </c>
      <c r="H14232" s="8">
        <f>VLOOKUP(C14232,Products!$A$2:$F$20,6,TRUE)</f>
        <v>40.449999999999989</v>
      </c>
      <c r="I14232" s="8">
        <f t="shared" si="445"/>
        <v>121.34999999999997</v>
      </c>
      <c r="J14232" s="42">
        <f>VLOOKUP(B14232,Invoices!A:I,9,TRUE)</f>
        <v>2022</v>
      </c>
    </row>
    <row r="14233" spans="1:10" x14ac:dyDescent="0.15">
      <c r="A14233" t="s">
        <v>17593</v>
      </c>
      <c r="B14233" t="s">
        <v>2907</v>
      </c>
      <c r="C14233" t="s">
        <v>103</v>
      </c>
      <c r="D14233" t="s">
        <v>77</v>
      </c>
      <c r="E14233">
        <v>7</v>
      </c>
      <c r="F14233" s="8">
        <f>VLOOKUP(C14233,Products!$A$2:$E$20,5,TRUE)</f>
        <v>8.9499999999999993</v>
      </c>
      <c r="G14233" s="8">
        <f t="shared" si="444"/>
        <v>62.649999999999991</v>
      </c>
      <c r="H14233" s="8">
        <f>VLOOKUP(C14233,Products!$A$2:$F$20,6,TRUE)</f>
        <v>3.1999999999999993</v>
      </c>
      <c r="I14233" s="8">
        <f t="shared" si="445"/>
        <v>22.399999999999995</v>
      </c>
      <c r="J14233" s="42">
        <f>VLOOKUP(B14233,Invoices!A:I,9,TRUE)</f>
        <v>2022</v>
      </c>
    </row>
    <row r="14234" spans="1:10" x14ac:dyDescent="0.15">
      <c r="A14234" t="s">
        <v>17594</v>
      </c>
      <c r="B14234" t="s">
        <v>2907</v>
      </c>
      <c r="C14234" t="s">
        <v>93</v>
      </c>
      <c r="D14234" t="s">
        <v>76</v>
      </c>
      <c r="E14234">
        <v>2</v>
      </c>
      <c r="F14234" s="8">
        <f>VLOOKUP(C14234,Products!$A$2:$E$20,5,TRUE)</f>
        <v>9.9499999999999993</v>
      </c>
      <c r="G14234" s="8">
        <f t="shared" si="444"/>
        <v>19.899999999999999</v>
      </c>
      <c r="H14234" s="8">
        <f>VLOOKUP(C14234,Products!$A$2:$F$20,6,TRUE)</f>
        <v>1.9499999999999993</v>
      </c>
      <c r="I14234" s="8">
        <f t="shared" si="445"/>
        <v>3.8999999999999986</v>
      </c>
      <c r="J14234" s="42">
        <f>VLOOKUP(B14234,Invoices!A:I,9,TRUE)</f>
        <v>2022</v>
      </c>
    </row>
    <row r="14235" spans="1:10" x14ac:dyDescent="0.15">
      <c r="A14235" t="s">
        <v>17595</v>
      </c>
      <c r="B14235" t="s">
        <v>2908</v>
      </c>
      <c r="C14235" t="s">
        <v>93</v>
      </c>
      <c r="D14235" t="s">
        <v>76</v>
      </c>
      <c r="E14235">
        <v>12</v>
      </c>
      <c r="F14235" s="8">
        <f>VLOOKUP(C14235,Products!$A$2:$E$20,5,TRUE)</f>
        <v>9.9499999999999993</v>
      </c>
      <c r="G14235" s="8">
        <f t="shared" si="444"/>
        <v>119.39999999999999</v>
      </c>
      <c r="H14235" s="8">
        <f>VLOOKUP(C14235,Products!$A$2:$F$20,6,TRUE)</f>
        <v>1.9499999999999993</v>
      </c>
      <c r="I14235" s="8">
        <f t="shared" si="445"/>
        <v>23.399999999999991</v>
      </c>
      <c r="J14235" s="42">
        <f>VLOOKUP(B14235,Invoices!A:I,9,TRUE)</f>
        <v>2022</v>
      </c>
    </row>
    <row r="14236" spans="1:10" x14ac:dyDescent="0.15">
      <c r="A14236" t="s">
        <v>17596</v>
      </c>
      <c r="B14236" t="s">
        <v>2908</v>
      </c>
      <c r="C14236" t="s">
        <v>103</v>
      </c>
      <c r="D14236" t="s">
        <v>77</v>
      </c>
      <c r="E14236">
        <v>5</v>
      </c>
      <c r="F14236" s="8">
        <f>VLOOKUP(C14236,Products!$A$2:$E$20,5,TRUE)</f>
        <v>8.9499999999999993</v>
      </c>
      <c r="G14236" s="8">
        <f t="shared" si="444"/>
        <v>44.75</v>
      </c>
      <c r="H14236" s="8">
        <f>VLOOKUP(C14236,Products!$A$2:$F$20,6,TRUE)</f>
        <v>3.1999999999999993</v>
      </c>
      <c r="I14236" s="8">
        <f t="shared" si="445"/>
        <v>15.999999999999996</v>
      </c>
      <c r="J14236" s="42">
        <f>VLOOKUP(B14236,Invoices!A:I,9,TRUE)</f>
        <v>2022</v>
      </c>
    </row>
    <row r="14237" spans="1:10" x14ac:dyDescent="0.15">
      <c r="A14237" t="s">
        <v>17597</v>
      </c>
      <c r="B14237" t="s">
        <v>2908</v>
      </c>
      <c r="C14237" t="s">
        <v>97</v>
      </c>
      <c r="D14237" t="s">
        <v>74</v>
      </c>
      <c r="E14237">
        <v>25</v>
      </c>
      <c r="F14237" s="8">
        <f>VLOOKUP(C14237,Products!$A$2:$E$20,5,TRUE)</f>
        <v>1.5</v>
      </c>
      <c r="G14237" s="8">
        <f t="shared" si="444"/>
        <v>37.5</v>
      </c>
      <c r="H14237" s="8">
        <f>VLOOKUP(C14237,Products!$A$2:$F$20,6,TRUE)</f>
        <v>0.5</v>
      </c>
      <c r="I14237" s="8">
        <f t="shared" si="445"/>
        <v>12.5</v>
      </c>
      <c r="J14237" s="42">
        <f>VLOOKUP(B14237,Invoices!A:I,9,TRUE)</f>
        <v>2022</v>
      </c>
    </row>
    <row r="14238" spans="1:10" x14ac:dyDescent="0.15">
      <c r="A14238" t="s">
        <v>17598</v>
      </c>
      <c r="B14238" t="s">
        <v>2908</v>
      </c>
      <c r="C14238" t="s">
        <v>87</v>
      </c>
      <c r="D14238" t="s">
        <v>68</v>
      </c>
      <c r="E14238">
        <v>1</v>
      </c>
      <c r="F14238" s="8">
        <f>VLOOKUP(C14238,Products!$A$2:$E$20,5,TRUE)</f>
        <v>19.95</v>
      </c>
      <c r="G14238" s="8">
        <f t="shared" si="444"/>
        <v>19.95</v>
      </c>
      <c r="H14238" s="8">
        <f>VLOOKUP(C14238,Products!$A$2:$F$20,6,TRUE)</f>
        <v>7.4499999999999993</v>
      </c>
      <c r="I14238" s="8">
        <f t="shared" si="445"/>
        <v>7.4499999999999993</v>
      </c>
      <c r="J14238" s="42">
        <f>VLOOKUP(B14238,Invoices!A:I,9,TRUE)</f>
        <v>2022</v>
      </c>
    </row>
    <row r="14239" spans="1:10" x14ac:dyDescent="0.15">
      <c r="A14239" t="s">
        <v>17599</v>
      </c>
      <c r="B14239" t="s">
        <v>2908</v>
      </c>
      <c r="C14239" t="s">
        <v>92</v>
      </c>
      <c r="D14239" t="s">
        <v>82</v>
      </c>
      <c r="E14239">
        <v>6</v>
      </c>
      <c r="F14239" s="8">
        <f>VLOOKUP(C14239,Products!$A$2:$E$20,5,TRUE)</f>
        <v>19.95</v>
      </c>
      <c r="G14239" s="8">
        <f t="shared" si="444"/>
        <v>119.69999999999999</v>
      </c>
      <c r="H14239" s="8">
        <f>VLOOKUP(C14239,Products!$A$2:$F$20,6,TRUE)</f>
        <v>7.4499999999999993</v>
      </c>
      <c r="I14239" s="8">
        <f t="shared" si="445"/>
        <v>44.699999999999996</v>
      </c>
      <c r="J14239" s="42">
        <f>VLOOKUP(B14239,Invoices!A:I,9,TRUE)</f>
        <v>2022</v>
      </c>
    </row>
    <row r="14240" spans="1:10" x14ac:dyDescent="0.15">
      <c r="A14240" t="s">
        <v>17600</v>
      </c>
      <c r="B14240" t="s">
        <v>2908</v>
      </c>
      <c r="C14240" t="s">
        <v>94</v>
      </c>
      <c r="D14240" t="s">
        <v>86</v>
      </c>
      <c r="E14240">
        <v>10</v>
      </c>
      <c r="F14240" s="8">
        <f>VLOOKUP(C14240,Products!$A$2:$E$20,5,TRUE)</f>
        <v>3.5</v>
      </c>
      <c r="G14240" s="8">
        <f t="shared" si="444"/>
        <v>35</v>
      </c>
      <c r="H14240" s="8">
        <f>VLOOKUP(C14240,Products!$A$2:$F$20,6,TRUE)</f>
        <v>0.54999999999999982</v>
      </c>
      <c r="I14240" s="8">
        <f t="shared" si="445"/>
        <v>5.4999999999999982</v>
      </c>
      <c r="J14240" s="42">
        <f>VLOOKUP(B14240,Invoices!A:I,9,TRUE)</f>
        <v>2022</v>
      </c>
    </row>
    <row r="14241" spans="1:10" x14ac:dyDescent="0.15">
      <c r="A14241" t="s">
        <v>17601</v>
      </c>
      <c r="B14241" t="s">
        <v>2908</v>
      </c>
      <c r="C14241" t="s">
        <v>89</v>
      </c>
      <c r="D14241" t="s">
        <v>80</v>
      </c>
      <c r="E14241">
        <v>100</v>
      </c>
      <c r="F14241" s="8">
        <f>VLOOKUP(C14241,Products!$A$2:$E$20,5,TRUE)</f>
        <v>15.95</v>
      </c>
      <c r="G14241" s="8">
        <f t="shared" si="444"/>
        <v>1595</v>
      </c>
      <c r="H14241" s="8">
        <f>VLOOKUP(C14241,Products!$A$2:$F$20,6,TRUE)</f>
        <v>6</v>
      </c>
      <c r="I14241" s="8">
        <f t="shared" si="445"/>
        <v>600</v>
      </c>
      <c r="J14241" s="42">
        <f>VLOOKUP(B14241,Invoices!A:I,9,TRUE)</f>
        <v>2022</v>
      </c>
    </row>
    <row r="14242" spans="1:10" x14ac:dyDescent="0.15">
      <c r="A14242" t="s">
        <v>17602</v>
      </c>
      <c r="B14242" t="s">
        <v>2908</v>
      </c>
      <c r="C14242" t="s">
        <v>95</v>
      </c>
      <c r="D14242" t="s">
        <v>73</v>
      </c>
      <c r="E14242">
        <v>20</v>
      </c>
      <c r="F14242" s="8">
        <f>VLOOKUP(C14242,Products!$A$2:$E$20,5,TRUE)</f>
        <v>12.95</v>
      </c>
      <c r="G14242" s="8">
        <f t="shared" si="444"/>
        <v>259</v>
      </c>
      <c r="H14242" s="8">
        <f>VLOOKUP(C14242,Products!$A$2:$F$20,6,TRUE)</f>
        <v>4.1999999999999993</v>
      </c>
      <c r="I14242" s="8">
        <f t="shared" si="445"/>
        <v>83.999999999999986</v>
      </c>
      <c r="J14242" s="42">
        <f>VLOOKUP(B14242,Invoices!A:I,9,TRUE)</f>
        <v>2022</v>
      </c>
    </row>
    <row r="14243" spans="1:10" x14ac:dyDescent="0.15">
      <c r="A14243" t="s">
        <v>17603</v>
      </c>
      <c r="B14243" t="s">
        <v>2908</v>
      </c>
      <c r="C14243" t="s">
        <v>90</v>
      </c>
      <c r="D14243" t="s">
        <v>72</v>
      </c>
      <c r="E14243">
        <v>1</v>
      </c>
      <c r="F14243" s="8">
        <f>VLOOKUP(C14243,Products!$A$2:$E$20,5,TRUE)</f>
        <v>8.9499999999999993</v>
      </c>
      <c r="G14243" s="8">
        <f t="shared" si="444"/>
        <v>8.9499999999999993</v>
      </c>
      <c r="H14243" s="8">
        <f>VLOOKUP(C14243,Products!$A$2:$F$20,6,TRUE)</f>
        <v>5.6999999999999993</v>
      </c>
      <c r="I14243" s="8">
        <f t="shared" si="445"/>
        <v>5.6999999999999993</v>
      </c>
      <c r="J14243" s="42">
        <f>VLOOKUP(B14243,Invoices!A:I,9,TRUE)</f>
        <v>2022</v>
      </c>
    </row>
    <row r="14244" spans="1:10" x14ac:dyDescent="0.15">
      <c r="A14244" t="s">
        <v>17604</v>
      </c>
      <c r="B14244" t="s">
        <v>2908</v>
      </c>
      <c r="C14244" t="s">
        <v>105</v>
      </c>
      <c r="D14244" t="s">
        <v>81</v>
      </c>
      <c r="E14244">
        <v>6</v>
      </c>
      <c r="F14244" s="8">
        <f>VLOOKUP(C14244,Products!$A$2:$E$20,5,TRUE)</f>
        <v>8.9499999999999993</v>
      </c>
      <c r="G14244" s="8">
        <f t="shared" si="444"/>
        <v>53.699999999999996</v>
      </c>
      <c r="H14244" s="8">
        <f>VLOOKUP(C14244,Products!$A$2:$F$20,6,TRUE)</f>
        <v>3.1999999999999993</v>
      </c>
      <c r="I14244" s="8">
        <f t="shared" si="445"/>
        <v>19.199999999999996</v>
      </c>
      <c r="J14244" s="42">
        <f>VLOOKUP(B14244,Invoices!A:I,9,TRUE)</f>
        <v>2022</v>
      </c>
    </row>
    <row r="14245" spans="1:10" x14ac:dyDescent="0.15">
      <c r="A14245" t="s">
        <v>17605</v>
      </c>
      <c r="B14245" t="s">
        <v>2908</v>
      </c>
      <c r="C14245" t="s">
        <v>96</v>
      </c>
      <c r="D14245" t="s">
        <v>75</v>
      </c>
      <c r="E14245">
        <v>20</v>
      </c>
      <c r="F14245" s="8">
        <f>VLOOKUP(C14245,Products!$A$2:$E$20,5,TRUE)</f>
        <v>79.95</v>
      </c>
      <c r="G14245" s="8">
        <f t="shared" si="444"/>
        <v>1599</v>
      </c>
      <c r="H14245" s="8">
        <f>VLOOKUP(C14245,Products!$A$2:$F$20,6,TRUE)</f>
        <v>27.950000000000003</v>
      </c>
      <c r="I14245" s="8">
        <f t="shared" si="445"/>
        <v>559</v>
      </c>
      <c r="J14245" s="42">
        <f>VLOOKUP(B14245,Invoices!A:I,9,TRUE)</f>
        <v>2022</v>
      </c>
    </row>
    <row r="14246" spans="1:10" x14ac:dyDescent="0.15">
      <c r="A14246" t="s">
        <v>17606</v>
      </c>
      <c r="B14246" t="s">
        <v>2908</v>
      </c>
      <c r="C14246" t="s">
        <v>101</v>
      </c>
      <c r="D14246" t="s">
        <v>69</v>
      </c>
      <c r="E14246">
        <v>10</v>
      </c>
      <c r="F14246" s="8">
        <f>VLOOKUP(C14246,Products!$A$2:$E$20,5,TRUE)</f>
        <v>129.94999999999999</v>
      </c>
      <c r="G14246" s="8">
        <f t="shared" si="444"/>
        <v>1299.5</v>
      </c>
      <c r="H14246" s="8">
        <f>VLOOKUP(C14246,Products!$A$2:$F$20,6,TRUE)</f>
        <v>40.449999999999989</v>
      </c>
      <c r="I14246" s="8">
        <f t="shared" si="445"/>
        <v>404.49999999999989</v>
      </c>
      <c r="J14246" s="42">
        <f>VLOOKUP(B14246,Invoices!A:I,9,TRUE)</f>
        <v>2022</v>
      </c>
    </row>
    <row r="14247" spans="1:10" x14ac:dyDescent="0.15">
      <c r="A14247" t="s">
        <v>17607</v>
      </c>
      <c r="B14247" t="s">
        <v>2908</v>
      </c>
      <c r="C14247" t="s">
        <v>100</v>
      </c>
      <c r="D14247" t="s">
        <v>78</v>
      </c>
      <c r="E14247">
        <v>50</v>
      </c>
      <c r="F14247" s="8">
        <f>VLOOKUP(C14247,Products!$A$2:$E$20,5,TRUE)</f>
        <v>49.95</v>
      </c>
      <c r="G14247" s="8">
        <f t="shared" si="444"/>
        <v>2497.5</v>
      </c>
      <c r="H14247" s="8">
        <f>VLOOKUP(C14247,Products!$A$2:$F$20,6,TRUE)</f>
        <v>19.950000000000003</v>
      </c>
      <c r="I14247" s="8">
        <f t="shared" si="445"/>
        <v>997.50000000000011</v>
      </c>
      <c r="J14247" s="42">
        <f>VLOOKUP(B14247,Invoices!A:I,9,TRUE)</f>
        <v>2022</v>
      </c>
    </row>
    <row r="14248" spans="1:10" x14ac:dyDescent="0.15">
      <c r="A14248" t="s">
        <v>17608</v>
      </c>
      <c r="B14248" t="s">
        <v>2909</v>
      </c>
      <c r="C14248" t="s">
        <v>105</v>
      </c>
      <c r="D14248" t="s">
        <v>81</v>
      </c>
      <c r="E14248">
        <v>20</v>
      </c>
      <c r="F14248" s="8">
        <f>VLOOKUP(C14248,Products!$A$2:$E$20,5,TRUE)</f>
        <v>8.9499999999999993</v>
      </c>
      <c r="G14248" s="8">
        <f t="shared" si="444"/>
        <v>179</v>
      </c>
      <c r="H14248" s="8">
        <f>VLOOKUP(C14248,Products!$A$2:$F$20,6,TRUE)</f>
        <v>3.1999999999999993</v>
      </c>
      <c r="I14248" s="8">
        <f t="shared" si="445"/>
        <v>63.999999999999986</v>
      </c>
      <c r="J14248" s="42">
        <f>VLOOKUP(B14248,Invoices!A:I,9,TRUE)</f>
        <v>2022</v>
      </c>
    </row>
    <row r="14249" spans="1:10" x14ac:dyDescent="0.15">
      <c r="A14249" t="s">
        <v>17609</v>
      </c>
      <c r="B14249" t="s">
        <v>2909</v>
      </c>
      <c r="C14249" t="s">
        <v>96</v>
      </c>
      <c r="D14249" t="s">
        <v>75</v>
      </c>
      <c r="E14249">
        <v>1</v>
      </c>
      <c r="F14249" s="8">
        <f>VLOOKUP(C14249,Products!$A$2:$E$20,5,TRUE)</f>
        <v>79.95</v>
      </c>
      <c r="G14249" s="8">
        <f t="shared" si="444"/>
        <v>79.95</v>
      </c>
      <c r="H14249" s="8">
        <f>VLOOKUP(C14249,Products!$A$2:$F$20,6,TRUE)</f>
        <v>27.950000000000003</v>
      </c>
      <c r="I14249" s="8">
        <f t="shared" si="445"/>
        <v>27.950000000000003</v>
      </c>
      <c r="J14249" s="42">
        <f>VLOOKUP(B14249,Invoices!A:I,9,TRUE)</f>
        <v>2022</v>
      </c>
    </row>
    <row r="14250" spans="1:10" x14ac:dyDescent="0.15">
      <c r="A14250" t="s">
        <v>17610</v>
      </c>
      <c r="B14250" t="s">
        <v>2910</v>
      </c>
      <c r="C14250" t="s">
        <v>95</v>
      </c>
      <c r="D14250" t="s">
        <v>73</v>
      </c>
      <c r="E14250">
        <v>5</v>
      </c>
      <c r="F14250" s="8">
        <f>VLOOKUP(C14250,Products!$A$2:$E$20,5,TRUE)</f>
        <v>12.95</v>
      </c>
      <c r="G14250" s="8">
        <f t="shared" si="444"/>
        <v>64.75</v>
      </c>
      <c r="H14250" s="8">
        <f>VLOOKUP(C14250,Products!$A$2:$F$20,6,TRUE)</f>
        <v>4.1999999999999993</v>
      </c>
      <c r="I14250" s="8">
        <f t="shared" si="445"/>
        <v>20.999999999999996</v>
      </c>
      <c r="J14250" s="42">
        <f>VLOOKUP(B14250,Invoices!A:I,9,TRUE)</f>
        <v>2022</v>
      </c>
    </row>
    <row r="14251" spans="1:10" x14ac:dyDescent="0.15">
      <c r="A14251" t="s">
        <v>17611</v>
      </c>
      <c r="B14251" t="s">
        <v>2910</v>
      </c>
      <c r="C14251" t="s">
        <v>93</v>
      </c>
      <c r="D14251" t="s">
        <v>76</v>
      </c>
      <c r="E14251">
        <v>50</v>
      </c>
      <c r="F14251" s="8">
        <f>VLOOKUP(C14251,Products!$A$2:$E$20,5,TRUE)</f>
        <v>9.9499999999999993</v>
      </c>
      <c r="G14251" s="8">
        <f t="shared" si="444"/>
        <v>497.49999999999994</v>
      </c>
      <c r="H14251" s="8">
        <f>VLOOKUP(C14251,Products!$A$2:$F$20,6,TRUE)</f>
        <v>1.9499999999999993</v>
      </c>
      <c r="I14251" s="8">
        <f t="shared" si="445"/>
        <v>97.499999999999972</v>
      </c>
      <c r="J14251" s="42">
        <f>VLOOKUP(B14251,Invoices!A:I,9,TRUE)</f>
        <v>2022</v>
      </c>
    </row>
    <row r="14252" spans="1:10" x14ac:dyDescent="0.15">
      <c r="A14252" t="s">
        <v>17612</v>
      </c>
      <c r="B14252" t="s">
        <v>2910</v>
      </c>
      <c r="C14252" t="s">
        <v>92</v>
      </c>
      <c r="D14252" t="s">
        <v>82</v>
      </c>
      <c r="E14252">
        <v>1</v>
      </c>
      <c r="F14252" s="8">
        <f>VLOOKUP(C14252,Products!$A$2:$E$20,5,TRUE)</f>
        <v>19.95</v>
      </c>
      <c r="G14252" s="8">
        <f t="shared" si="444"/>
        <v>19.95</v>
      </c>
      <c r="H14252" s="8">
        <f>VLOOKUP(C14252,Products!$A$2:$F$20,6,TRUE)</f>
        <v>7.4499999999999993</v>
      </c>
      <c r="I14252" s="8">
        <f t="shared" si="445"/>
        <v>7.4499999999999993</v>
      </c>
      <c r="J14252" s="42">
        <f>VLOOKUP(B14252,Invoices!A:I,9,TRUE)</f>
        <v>2022</v>
      </c>
    </row>
    <row r="14253" spans="1:10" x14ac:dyDescent="0.15">
      <c r="A14253" t="s">
        <v>17613</v>
      </c>
      <c r="B14253" t="s">
        <v>2910</v>
      </c>
      <c r="C14253" t="s">
        <v>94</v>
      </c>
      <c r="D14253" t="s">
        <v>86</v>
      </c>
      <c r="E14253">
        <v>6</v>
      </c>
      <c r="F14253" s="8">
        <f>VLOOKUP(C14253,Products!$A$2:$E$20,5,TRUE)</f>
        <v>3.5</v>
      </c>
      <c r="G14253" s="8">
        <f t="shared" si="444"/>
        <v>21</v>
      </c>
      <c r="H14253" s="8">
        <f>VLOOKUP(C14253,Products!$A$2:$F$20,6,TRUE)</f>
        <v>0.54999999999999982</v>
      </c>
      <c r="I14253" s="8">
        <f t="shared" si="445"/>
        <v>3.2999999999999989</v>
      </c>
      <c r="J14253" s="42">
        <f>VLOOKUP(B14253,Invoices!A:I,9,TRUE)</f>
        <v>2022</v>
      </c>
    </row>
    <row r="14254" spans="1:10" x14ac:dyDescent="0.15">
      <c r="A14254" t="s">
        <v>17614</v>
      </c>
      <c r="B14254" t="s">
        <v>2910</v>
      </c>
      <c r="C14254" t="s">
        <v>88</v>
      </c>
      <c r="D14254" t="s">
        <v>85</v>
      </c>
      <c r="E14254">
        <v>5</v>
      </c>
      <c r="F14254" s="8">
        <f>VLOOKUP(C14254,Products!$A$2:$E$20,5,TRUE)</f>
        <v>8.9499999999999993</v>
      </c>
      <c r="G14254" s="8">
        <f t="shared" si="444"/>
        <v>44.75</v>
      </c>
      <c r="H14254" s="8">
        <f>VLOOKUP(C14254,Products!$A$2:$F$20,6,TRUE)</f>
        <v>5.6999999999999993</v>
      </c>
      <c r="I14254" s="8">
        <f t="shared" si="445"/>
        <v>28.499999999999996</v>
      </c>
      <c r="J14254" s="42">
        <f>VLOOKUP(B14254,Invoices!A:I,9,TRUE)</f>
        <v>2022</v>
      </c>
    </row>
    <row r="14255" spans="1:10" x14ac:dyDescent="0.15">
      <c r="A14255" t="s">
        <v>17615</v>
      </c>
      <c r="B14255" t="s">
        <v>2910</v>
      </c>
      <c r="C14255" t="s">
        <v>89</v>
      </c>
      <c r="D14255" t="s">
        <v>80</v>
      </c>
      <c r="E14255">
        <v>4</v>
      </c>
      <c r="F14255" s="8">
        <f>VLOOKUP(C14255,Products!$A$2:$E$20,5,TRUE)</f>
        <v>15.95</v>
      </c>
      <c r="G14255" s="8">
        <f t="shared" si="444"/>
        <v>63.8</v>
      </c>
      <c r="H14255" s="8">
        <f>VLOOKUP(C14255,Products!$A$2:$F$20,6,TRUE)</f>
        <v>6</v>
      </c>
      <c r="I14255" s="8">
        <f t="shared" si="445"/>
        <v>24</v>
      </c>
      <c r="J14255" s="42">
        <f>VLOOKUP(B14255,Invoices!A:I,9,TRUE)</f>
        <v>2022</v>
      </c>
    </row>
    <row r="14256" spans="1:10" x14ac:dyDescent="0.15">
      <c r="A14256" t="s">
        <v>17616</v>
      </c>
      <c r="B14256" t="s">
        <v>2910</v>
      </c>
      <c r="C14256" t="s">
        <v>105</v>
      </c>
      <c r="D14256" t="s">
        <v>81</v>
      </c>
      <c r="E14256">
        <v>1</v>
      </c>
      <c r="F14256" s="8">
        <f>VLOOKUP(C14256,Products!$A$2:$E$20,5,TRUE)</f>
        <v>8.9499999999999993</v>
      </c>
      <c r="G14256" s="8">
        <f t="shared" si="444"/>
        <v>8.9499999999999993</v>
      </c>
      <c r="H14256" s="8">
        <f>VLOOKUP(C14256,Products!$A$2:$F$20,6,TRUE)</f>
        <v>3.1999999999999993</v>
      </c>
      <c r="I14256" s="8">
        <f t="shared" si="445"/>
        <v>3.1999999999999993</v>
      </c>
      <c r="J14256" s="42">
        <f>VLOOKUP(B14256,Invoices!A:I,9,TRUE)</f>
        <v>2022</v>
      </c>
    </row>
    <row r="14257" spans="1:10" x14ac:dyDescent="0.15">
      <c r="A14257" t="s">
        <v>17617</v>
      </c>
      <c r="B14257" t="s">
        <v>2910</v>
      </c>
      <c r="C14257" t="s">
        <v>103</v>
      </c>
      <c r="D14257" t="s">
        <v>77</v>
      </c>
      <c r="E14257">
        <v>7</v>
      </c>
      <c r="F14257" s="8">
        <f>VLOOKUP(C14257,Products!$A$2:$E$20,5,TRUE)</f>
        <v>8.9499999999999993</v>
      </c>
      <c r="G14257" s="8">
        <f t="shared" si="444"/>
        <v>62.649999999999991</v>
      </c>
      <c r="H14257" s="8">
        <f>VLOOKUP(C14257,Products!$A$2:$F$20,6,TRUE)</f>
        <v>3.1999999999999993</v>
      </c>
      <c r="I14257" s="8">
        <f t="shared" si="445"/>
        <v>22.399999999999995</v>
      </c>
      <c r="J14257" s="42">
        <f>VLOOKUP(B14257,Invoices!A:I,9,TRUE)</f>
        <v>2022</v>
      </c>
    </row>
    <row r="14258" spans="1:10" x14ac:dyDescent="0.15">
      <c r="A14258" t="s">
        <v>17618</v>
      </c>
      <c r="B14258" t="s">
        <v>2910</v>
      </c>
      <c r="C14258" t="s">
        <v>104</v>
      </c>
      <c r="D14258" t="s">
        <v>71</v>
      </c>
      <c r="E14258">
        <v>15</v>
      </c>
      <c r="F14258" s="8">
        <f>VLOOKUP(C14258,Products!$A$2:$E$20,5,TRUE)</f>
        <v>2.95</v>
      </c>
      <c r="G14258" s="8">
        <f t="shared" si="444"/>
        <v>44.25</v>
      </c>
      <c r="H14258" s="8">
        <f>VLOOKUP(C14258,Products!$A$2:$F$20,6,TRUE)</f>
        <v>1.1500000000000001</v>
      </c>
      <c r="I14258" s="8">
        <f t="shared" si="445"/>
        <v>17.250000000000004</v>
      </c>
      <c r="J14258" s="42">
        <f>VLOOKUP(B14258,Invoices!A:I,9,TRUE)</f>
        <v>2022</v>
      </c>
    </row>
    <row r="14259" spans="1:10" x14ac:dyDescent="0.15">
      <c r="A14259" t="s">
        <v>17619</v>
      </c>
      <c r="B14259" t="s">
        <v>2910</v>
      </c>
      <c r="C14259" t="s">
        <v>97</v>
      </c>
      <c r="D14259" t="s">
        <v>74</v>
      </c>
      <c r="E14259">
        <v>1</v>
      </c>
      <c r="F14259" s="8">
        <f>VLOOKUP(C14259,Products!$A$2:$E$20,5,TRUE)</f>
        <v>1.5</v>
      </c>
      <c r="G14259" s="8">
        <f t="shared" si="444"/>
        <v>1.5</v>
      </c>
      <c r="H14259" s="8">
        <f>VLOOKUP(C14259,Products!$A$2:$F$20,6,TRUE)</f>
        <v>0.5</v>
      </c>
      <c r="I14259" s="8">
        <f t="shared" si="445"/>
        <v>0.5</v>
      </c>
      <c r="J14259" s="42">
        <f>VLOOKUP(B14259,Invoices!A:I,9,TRUE)</f>
        <v>2022</v>
      </c>
    </row>
    <row r="14260" spans="1:10" x14ac:dyDescent="0.15">
      <c r="A14260" t="s">
        <v>17620</v>
      </c>
      <c r="B14260" t="s">
        <v>2910</v>
      </c>
      <c r="C14260" t="s">
        <v>101</v>
      </c>
      <c r="D14260" t="s">
        <v>69</v>
      </c>
      <c r="E14260">
        <v>8</v>
      </c>
      <c r="F14260" s="8">
        <f>VLOOKUP(C14260,Products!$A$2:$E$20,5,TRUE)</f>
        <v>129.94999999999999</v>
      </c>
      <c r="G14260" s="8">
        <f t="shared" si="444"/>
        <v>1039.5999999999999</v>
      </c>
      <c r="H14260" s="8">
        <f>VLOOKUP(C14260,Products!$A$2:$F$20,6,TRUE)</f>
        <v>40.449999999999989</v>
      </c>
      <c r="I14260" s="8">
        <f t="shared" si="445"/>
        <v>323.59999999999991</v>
      </c>
      <c r="J14260" s="42">
        <f>VLOOKUP(B14260,Invoices!A:I,9,TRUE)</f>
        <v>2022</v>
      </c>
    </row>
    <row r="14261" spans="1:10" x14ac:dyDescent="0.15">
      <c r="A14261" t="s">
        <v>17621</v>
      </c>
      <c r="B14261" t="s">
        <v>2910</v>
      </c>
      <c r="C14261" t="s">
        <v>91</v>
      </c>
      <c r="D14261" t="s">
        <v>70</v>
      </c>
      <c r="E14261">
        <v>50</v>
      </c>
      <c r="F14261" s="8">
        <f>VLOOKUP(C14261,Products!$A$2:$E$20,5,TRUE)</f>
        <v>49.95</v>
      </c>
      <c r="G14261" s="8">
        <f t="shared" si="444"/>
        <v>2497.5</v>
      </c>
      <c r="H14261" s="8">
        <f>VLOOKUP(C14261,Products!$A$2:$F$20,6,TRUE)</f>
        <v>21.200000000000003</v>
      </c>
      <c r="I14261" s="8">
        <f t="shared" si="445"/>
        <v>1060.0000000000002</v>
      </c>
      <c r="J14261" s="42">
        <f>VLOOKUP(B14261,Invoices!A:I,9,TRUE)</f>
        <v>2022</v>
      </c>
    </row>
    <row r="14262" spans="1:10" x14ac:dyDescent="0.15">
      <c r="A14262" t="s">
        <v>17622</v>
      </c>
      <c r="B14262" t="s">
        <v>2910</v>
      </c>
      <c r="C14262" t="s">
        <v>100</v>
      </c>
      <c r="D14262" t="s">
        <v>78</v>
      </c>
      <c r="E14262">
        <v>12</v>
      </c>
      <c r="F14262" s="8">
        <f>VLOOKUP(C14262,Products!$A$2:$E$20,5,TRUE)</f>
        <v>49.95</v>
      </c>
      <c r="G14262" s="8">
        <f t="shared" si="444"/>
        <v>599.40000000000009</v>
      </c>
      <c r="H14262" s="8">
        <f>VLOOKUP(C14262,Products!$A$2:$F$20,6,TRUE)</f>
        <v>19.950000000000003</v>
      </c>
      <c r="I14262" s="8">
        <f t="shared" si="445"/>
        <v>239.40000000000003</v>
      </c>
      <c r="J14262" s="42">
        <f>VLOOKUP(B14262,Invoices!A:I,9,TRUE)</f>
        <v>2022</v>
      </c>
    </row>
    <row r="14263" spans="1:10" x14ac:dyDescent="0.15">
      <c r="A14263" t="s">
        <v>17623</v>
      </c>
      <c r="B14263" t="s">
        <v>2910</v>
      </c>
      <c r="C14263" t="s">
        <v>99</v>
      </c>
      <c r="D14263" t="s">
        <v>84</v>
      </c>
      <c r="E14263">
        <v>6</v>
      </c>
      <c r="F14263" s="8">
        <f>VLOOKUP(C14263,Products!$A$2:$E$20,5,TRUE)</f>
        <v>3.5</v>
      </c>
      <c r="G14263" s="8">
        <f t="shared" si="444"/>
        <v>21</v>
      </c>
      <c r="H14263" s="8">
        <f>VLOOKUP(C14263,Products!$A$2:$F$20,6,TRUE)</f>
        <v>0.54999999999999982</v>
      </c>
      <c r="I14263" s="8">
        <f t="shared" si="445"/>
        <v>3.2999999999999989</v>
      </c>
      <c r="J14263" s="42">
        <f>VLOOKUP(B14263,Invoices!A:I,9,TRUE)</f>
        <v>2022</v>
      </c>
    </row>
    <row r="14264" spans="1:10" x14ac:dyDescent="0.15">
      <c r="A14264" t="s">
        <v>17624</v>
      </c>
      <c r="B14264" t="s">
        <v>2911</v>
      </c>
      <c r="C14264" t="s">
        <v>89</v>
      </c>
      <c r="D14264" t="s">
        <v>80</v>
      </c>
      <c r="E14264">
        <v>15</v>
      </c>
      <c r="F14264" s="8">
        <f>VLOOKUP(C14264,Products!$A$2:$E$20,5,TRUE)</f>
        <v>15.95</v>
      </c>
      <c r="G14264" s="8">
        <f t="shared" si="444"/>
        <v>239.25</v>
      </c>
      <c r="H14264" s="8">
        <f>VLOOKUP(C14264,Products!$A$2:$F$20,6,TRUE)</f>
        <v>6</v>
      </c>
      <c r="I14264" s="8">
        <f t="shared" si="445"/>
        <v>90</v>
      </c>
      <c r="J14264" s="42">
        <f>VLOOKUP(B14264,Invoices!A:I,9,TRUE)</f>
        <v>2022</v>
      </c>
    </row>
    <row r="14265" spans="1:10" x14ac:dyDescent="0.15">
      <c r="A14265" t="s">
        <v>17625</v>
      </c>
      <c r="B14265" t="s">
        <v>2911</v>
      </c>
      <c r="C14265" t="s">
        <v>105</v>
      </c>
      <c r="D14265" t="s">
        <v>81</v>
      </c>
      <c r="E14265">
        <v>1</v>
      </c>
      <c r="F14265" s="8">
        <f>VLOOKUP(C14265,Products!$A$2:$E$20,5,TRUE)</f>
        <v>8.9499999999999993</v>
      </c>
      <c r="G14265" s="8">
        <f t="shared" si="444"/>
        <v>8.9499999999999993</v>
      </c>
      <c r="H14265" s="8">
        <f>VLOOKUP(C14265,Products!$A$2:$F$20,6,TRUE)</f>
        <v>3.1999999999999993</v>
      </c>
      <c r="I14265" s="8">
        <f t="shared" si="445"/>
        <v>3.1999999999999993</v>
      </c>
      <c r="J14265" s="42">
        <f>VLOOKUP(B14265,Invoices!A:I,9,TRUE)</f>
        <v>2022</v>
      </c>
    </row>
    <row r="14266" spans="1:10" x14ac:dyDescent="0.15">
      <c r="A14266" t="s">
        <v>17626</v>
      </c>
      <c r="B14266" t="s">
        <v>2912</v>
      </c>
      <c r="C14266" t="s">
        <v>89</v>
      </c>
      <c r="D14266" t="s">
        <v>80</v>
      </c>
      <c r="E14266">
        <v>3</v>
      </c>
      <c r="F14266" s="8">
        <f>VLOOKUP(C14266,Products!$A$2:$E$20,5,TRUE)</f>
        <v>15.95</v>
      </c>
      <c r="G14266" s="8">
        <f t="shared" si="444"/>
        <v>47.849999999999994</v>
      </c>
      <c r="H14266" s="8">
        <f>VLOOKUP(C14266,Products!$A$2:$F$20,6,TRUE)</f>
        <v>6</v>
      </c>
      <c r="I14266" s="8">
        <f t="shared" si="445"/>
        <v>18</v>
      </c>
      <c r="J14266" s="42">
        <f>VLOOKUP(B14266,Invoices!A:I,9,TRUE)</f>
        <v>2022</v>
      </c>
    </row>
    <row r="14267" spans="1:10" x14ac:dyDescent="0.15">
      <c r="A14267" t="s">
        <v>17627</v>
      </c>
      <c r="B14267" t="s">
        <v>2913</v>
      </c>
      <c r="C14267" t="s">
        <v>92</v>
      </c>
      <c r="D14267" t="s">
        <v>82</v>
      </c>
      <c r="E14267">
        <v>1</v>
      </c>
      <c r="F14267" s="8">
        <f>VLOOKUP(C14267,Products!$A$2:$E$20,5,TRUE)</f>
        <v>19.95</v>
      </c>
      <c r="G14267" s="8">
        <f t="shared" si="444"/>
        <v>19.95</v>
      </c>
      <c r="H14267" s="8">
        <f>VLOOKUP(C14267,Products!$A$2:$F$20,6,TRUE)</f>
        <v>7.4499999999999993</v>
      </c>
      <c r="I14267" s="8">
        <f t="shared" si="445"/>
        <v>7.4499999999999993</v>
      </c>
      <c r="J14267" s="42">
        <f>VLOOKUP(B14267,Invoices!A:I,9,TRUE)</f>
        <v>2022</v>
      </c>
    </row>
    <row r="14268" spans="1:10" x14ac:dyDescent="0.15">
      <c r="A14268" t="s">
        <v>17628</v>
      </c>
      <c r="B14268" t="s">
        <v>2913</v>
      </c>
      <c r="C14268" t="s">
        <v>87</v>
      </c>
      <c r="D14268" t="s">
        <v>68</v>
      </c>
      <c r="E14268">
        <v>6</v>
      </c>
      <c r="F14268" s="8">
        <f>VLOOKUP(C14268,Products!$A$2:$E$20,5,TRUE)</f>
        <v>19.95</v>
      </c>
      <c r="G14268" s="8">
        <f t="shared" si="444"/>
        <v>119.69999999999999</v>
      </c>
      <c r="H14268" s="8">
        <f>VLOOKUP(C14268,Products!$A$2:$F$20,6,TRUE)</f>
        <v>7.4499999999999993</v>
      </c>
      <c r="I14268" s="8">
        <f t="shared" si="445"/>
        <v>44.699999999999996</v>
      </c>
      <c r="J14268" s="42">
        <f>VLOOKUP(B14268,Invoices!A:I,9,TRUE)</f>
        <v>2022</v>
      </c>
    </row>
    <row r="14269" spans="1:10" x14ac:dyDescent="0.15">
      <c r="A14269" t="s">
        <v>17629</v>
      </c>
      <c r="B14269" t="s">
        <v>2913</v>
      </c>
      <c r="C14269" t="s">
        <v>100</v>
      </c>
      <c r="D14269" t="s">
        <v>78</v>
      </c>
      <c r="E14269">
        <v>2</v>
      </c>
      <c r="F14269" s="8">
        <f>VLOOKUP(C14269,Products!$A$2:$E$20,5,TRUE)</f>
        <v>49.95</v>
      </c>
      <c r="G14269" s="8">
        <f t="shared" si="444"/>
        <v>99.9</v>
      </c>
      <c r="H14269" s="8">
        <f>VLOOKUP(C14269,Products!$A$2:$F$20,6,TRUE)</f>
        <v>19.950000000000003</v>
      </c>
      <c r="I14269" s="8">
        <f t="shared" si="445"/>
        <v>39.900000000000006</v>
      </c>
      <c r="J14269" s="42">
        <f>VLOOKUP(B14269,Invoices!A:I,9,TRUE)</f>
        <v>2022</v>
      </c>
    </row>
    <row r="14270" spans="1:10" x14ac:dyDescent="0.15">
      <c r="A14270" t="s">
        <v>17630</v>
      </c>
      <c r="B14270" t="s">
        <v>2914</v>
      </c>
      <c r="C14270" t="s">
        <v>90</v>
      </c>
      <c r="D14270" t="s">
        <v>72</v>
      </c>
      <c r="E14270">
        <v>10</v>
      </c>
      <c r="F14270" s="8">
        <f>VLOOKUP(C14270,Products!$A$2:$E$20,5,TRUE)</f>
        <v>8.9499999999999993</v>
      </c>
      <c r="G14270" s="8">
        <f t="shared" si="444"/>
        <v>89.5</v>
      </c>
      <c r="H14270" s="8">
        <f>VLOOKUP(C14270,Products!$A$2:$F$20,6,TRUE)</f>
        <v>5.6999999999999993</v>
      </c>
      <c r="I14270" s="8">
        <f t="shared" si="445"/>
        <v>56.999999999999993</v>
      </c>
      <c r="J14270" s="42">
        <f>VLOOKUP(B14270,Invoices!A:I,9,TRUE)</f>
        <v>2022</v>
      </c>
    </row>
    <row r="14271" spans="1:10" x14ac:dyDescent="0.15">
      <c r="A14271" t="s">
        <v>17631</v>
      </c>
      <c r="B14271" t="s">
        <v>2914</v>
      </c>
      <c r="C14271" t="s">
        <v>96</v>
      </c>
      <c r="D14271" t="s">
        <v>75</v>
      </c>
      <c r="E14271">
        <v>5</v>
      </c>
      <c r="F14271" s="8">
        <f>VLOOKUP(C14271,Products!$A$2:$E$20,5,TRUE)</f>
        <v>79.95</v>
      </c>
      <c r="G14271" s="8">
        <f t="shared" si="444"/>
        <v>399.75</v>
      </c>
      <c r="H14271" s="8">
        <f>VLOOKUP(C14271,Products!$A$2:$F$20,6,TRUE)</f>
        <v>27.950000000000003</v>
      </c>
      <c r="I14271" s="8">
        <f t="shared" si="445"/>
        <v>139.75</v>
      </c>
      <c r="J14271" s="42">
        <f>VLOOKUP(B14271,Invoices!A:I,9,TRUE)</f>
        <v>2022</v>
      </c>
    </row>
    <row r="14272" spans="1:10" x14ac:dyDescent="0.15">
      <c r="A14272" t="s">
        <v>17632</v>
      </c>
      <c r="B14272" t="s">
        <v>2914</v>
      </c>
      <c r="C14272" t="s">
        <v>105</v>
      </c>
      <c r="D14272" t="s">
        <v>81</v>
      </c>
      <c r="E14272">
        <v>1</v>
      </c>
      <c r="F14272" s="8">
        <f>VLOOKUP(C14272,Products!$A$2:$E$20,5,TRUE)</f>
        <v>8.9499999999999993</v>
      </c>
      <c r="G14272" s="8">
        <f t="shared" si="444"/>
        <v>8.9499999999999993</v>
      </c>
      <c r="H14272" s="8">
        <f>VLOOKUP(C14272,Products!$A$2:$F$20,6,TRUE)</f>
        <v>3.1999999999999993</v>
      </c>
      <c r="I14272" s="8">
        <f t="shared" si="445"/>
        <v>3.1999999999999993</v>
      </c>
      <c r="J14272" s="42">
        <f>VLOOKUP(B14272,Invoices!A:I,9,TRUE)</f>
        <v>2022</v>
      </c>
    </row>
    <row r="14273" spans="1:10" x14ac:dyDescent="0.15">
      <c r="A14273" t="s">
        <v>17633</v>
      </c>
      <c r="B14273" t="s">
        <v>2915</v>
      </c>
      <c r="C14273" t="s">
        <v>92</v>
      </c>
      <c r="D14273" t="s">
        <v>82</v>
      </c>
      <c r="E14273">
        <v>20</v>
      </c>
      <c r="F14273" s="8">
        <f>VLOOKUP(C14273,Products!$A$2:$E$20,5,TRUE)</f>
        <v>19.95</v>
      </c>
      <c r="G14273" s="8">
        <f t="shared" si="444"/>
        <v>399</v>
      </c>
      <c r="H14273" s="8">
        <f>VLOOKUP(C14273,Products!$A$2:$F$20,6,TRUE)</f>
        <v>7.4499999999999993</v>
      </c>
      <c r="I14273" s="8">
        <f t="shared" si="445"/>
        <v>149</v>
      </c>
      <c r="J14273" s="42">
        <f>VLOOKUP(B14273,Invoices!A:I,9,TRUE)</f>
        <v>2022</v>
      </c>
    </row>
    <row r="14274" spans="1:10" x14ac:dyDescent="0.15">
      <c r="A14274" t="s">
        <v>17634</v>
      </c>
      <c r="B14274" t="s">
        <v>2915</v>
      </c>
      <c r="C14274" t="s">
        <v>102</v>
      </c>
      <c r="D14274" t="s">
        <v>83</v>
      </c>
      <c r="E14274">
        <v>8</v>
      </c>
      <c r="F14274" s="8">
        <f>VLOOKUP(C14274,Products!$A$2:$E$20,5,TRUE)</f>
        <v>29.95</v>
      </c>
      <c r="G14274" s="8">
        <f t="shared" si="444"/>
        <v>239.6</v>
      </c>
      <c r="H14274" s="8">
        <f>VLOOKUP(C14274,Products!$A$2:$F$20,6,TRUE)</f>
        <v>15</v>
      </c>
      <c r="I14274" s="8">
        <f t="shared" si="445"/>
        <v>120</v>
      </c>
      <c r="J14274" s="42">
        <f>VLOOKUP(B14274,Invoices!A:I,9,TRUE)</f>
        <v>2022</v>
      </c>
    </row>
    <row r="14275" spans="1:10" x14ac:dyDescent="0.15">
      <c r="A14275" t="s">
        <v>17635</v>
      </c>
      <c r="B14275" t="s">
        <v>2915</v>
      </c>
      <c r="C14275" t="s">
        <v>90</v>
      </c>
      <c r="D14275" t="s">
        <v>72</v>
      </c>
      <c r="E14275">
        <v>1</v>
      </c>
      <c r="F14275" s="8">
        <f>VLOOKUP(C14275,Products!$A$2:$E$20,5,TRUE)</f>
        <v>8.9499999999999993</v>
      </c>
      <c r="G14275" s="8">
        <f t="shared" ref="G14275:G14338" si="446">F14275*E14275</f>
        <v>8.9499999999999993</v>
      </c>
      <c r="H14275" s="8">
        <f>VLOOKUP(C14275,Products!$A$2:$F$20,6,TRUE)</f>
        <v>5.6999999999999993</v>
      </c>
      <c r="I14275" s="8">
        <f t="shared" ref="I14275:I14338" si="447">H14275*E14275</f>
        <v>5.6999999999999993</v>
      </c>
      <c r="J14275" s="42">
        <f>VLOOKUP(B14275,Invoices!A:I,9,TRUE)</f>
        <v>2022</v>
      </c>
    </row>
    <row r="14276" spans="1:10" x14ac:dyDescent="0.15">
      <c r="A14276" t="s">
        <v>17636</v>
      </c>
      <c r="B14276" t="s">
        <v>2915</v>
      </c>
      <c r="C14276" t="s">
        <v>94</v>
      </c>
      <c r="D14276" t="s">
        <v>86</v>
      </c>
      <c r="E14276">
        <v>2</v>
      </c>
      <c r="F14276" s="8">
        <f>VLOOKUP(C14276,Products!$A$2:$E$20,5,TRUE)</f>
        <v>3.5</v>
      </c>
      <c r="G14276" s="8">
        <f t="shared" si="446"/>
        <v>7</v>
      </c>
      <c r="H14276" s="8">
        <f>VLOOKUP(C14276,Products!$A$2:$F$20,6,TRUE)</f>
        <v>0.54999999999999982</v>
      </c>
      <c r="I14276" s="8">
        <f t="shared" si="447"/>
        <v>1.0999999999999996</v>
      </c>
      <c r="J14276" s="42">
        <f>VLOOKUP(B14276,Invoices!A:I,9,TRUE)</f>
        <v>2022</v>
      </c>
    </row>
    <row r="14277" spans="1:10" x14ac:dyDescent="0.15">
      <c r="A14277" t="s">
        <v>17637</v>
      </c>
      <c r="B14277" t="s">
        <v>2915</v>
      </c>
      <c r="C14277" t="s">
        <v>93</v>
      </c>
      <c r="D14277" t="s">
        <v>76</v>
      </c>
      <c r="E14277">
        <v>5</v>
      </c>
      <c r="F14277" s="8">
        <f>VLOOKUP(C14277,Products!$A$2:$E$20,5,TRUE)</f>
        <v>9.9499999999999993</v>
      </c>
      <c r="G14277" s="8">
        <f t="shared" si="446"/>
        <v>49.75</v>
      </c>
      <c r="H14277" s="8">
        <f>VLOOKUP(C14277,Products!$A$2:$F$20,6,TRUE)</f>
        <v>1.9499999999999993</v>
      </c>
      <c r="I14277" s="8">
        <f t="shared" si="447"/>
        <v>9.7499999999999964</v>
      </c>
      <c r="J14277" s="42">
        <f>VLOOKUP(B14277,Invoices!A:I,9,TRUE)</f>
        <v>2022</v>
      </c>
    </row>
    <row r="14278" spans="1:10" x14ac:dyDescent="0.15">
      <c r="A14278" t="s">
        <v>17638</v>
      </c>
      <c r="B14278" t="s">
        <v>2915</v>
      </c>
      <c r="C14278" t="s">
        <v>89</v>
      </c>
      <c r="D14278" t="s">
        <v>80</v>
      </c>
      <c r="E14278">
        <v>9</v>
      </c>
      <c r="F14278" s="8">
        <f>VLOOKUP(C14278,Products!$A$2:$E$20,5,TRUE)</f>
        <v>15.95</v>
      </c>
      <c r="G14278" s="8">
        <f t="shared" si="446"/>
        <v>143.54999999999998</v>
      </c>
      <c r="H14278" s="8">
        <f>VLOOKUP(C14278,Products!$A$2:$F$20,6,TRUE)</f>
        <v>6</v>
      </c>
      <c r="I14278" s="8">
        <f t="shared" si="447"/>
        <v>54</v>
      </c>
      <c r="J14278" s="42">
        <f>VLOOKUP(B14278,Invoices!A:I,9,TRUE)</f>
        <v>2022</v>
      </c>
    </row>
    <row r="14279" spans="1:10" x14ac:dyDescent="0.15">
      <c r="A14279" t="s">
        <v>17639</v>
      </c>
      <c r="B14279" t="s">
        <v>2916</v>
      </c>
      <c r="C14279" t="s">
        <v>100</v>
      </c>
      <c r="D14279" t="s">
        <v>78</v>
      </c>
      <c r="E14279">
        <v>6</v>
      </c>
      <c r="F14279" s="8">
        <f>VLOOKUP(C14279,Products!$A$2:$E$20,5,TRUE)</f>
        <v>49.95</v>
      </c>
      <c r="G14279" s="8">
        <f t="shared" si="446"/>
        <v>299.70000000000005</v>
      </c>
      <c r="H14279" s="8">
        <f>VLOOKUP(C14279,Products!$A$2:$F$20,6,TRUE)</f>
        <v>19.950000000000003</v>
      </c>
      <c r="I14279" s="8">
        <f t="shared" si="447"/>
        <v>119.70000000000002</v>
      </c>
      <c r="J14279" s="42">
        <f>VLOOKUP(B14279,Invoices!A:I,9,TRUE)</f>
        <v>2022</v>
      </c>
    </row>
    <row r="14280" spans="1:10" x14ac:dyDescent="0.15">
      <c r="A14280" t="s">
        <v>17640</v>
      </c>
      <c r="B14280" t="s">
        <v>2916</v>
      </c>
      <c r="C14280" t="s">
        <v>93</v>
      </c>
      <c r="D14280" t="s">
        <v>76</v>
      </c>
      <c r="E14280">
        <v>5</v>
      </c>
      <c r="F14280" s="8">
        <f>VLOOKUP(C14280,Products!$A$2:$E$20,5,TRUE)</f>
        <v>9.9499999999999993</v>
      </c>
      <c r="G14280" s="8">
        <f t="shared" si="446"/>
        <v>49.75</v>
      </c>
      <c r="H14280" s="8">
        <f>VLOOKUP(C14280,Products!$A$2:$F$20,6,TRUE)</f>
        <v>1.9499999999999993</v>
      </c>
      <c r="I14280" s="8">
        <f t="shared" si="447"/>
        <v>9.7499999999999964</v>
      </c>
      <c r="J14280" s="42">
        <f>VLOOKUP(B14280,Invoices!A:I,9,TRUE)</f>
        <v>2022</v>
      </c>
    </row>
    <row r="14281" spans="1:10" x14ac:dyDescent="0.15">
      <c r="A14281" t="s">
        <v>17641</v>
      </c>
      <c r="B14281" t="s">
        <v>2916</v>
      </c>
      <c r="C14281" t="s">
        <v>105</v>
      </c>
      <c r="D14281" t="s">
        <v>81</v>
      </c>
      <c r="E14281">
        <v>50</v>
      </c>
      <c r="F14281" s="8">
        <f>VLOOKUP(C14281,Products!$A$2:$E$20,5,TRUE)</f>
        <v>8.9499999999999993</v>
      </c>
      <c r="G14281" s="8">
        <f t="shared" si="446"/>
        <v>447.49999999999994</v>
      </c>
      <c r="H14281" s="8">
        <f>VLOOKUP(C14281,Products!$A$2:$F$20,6,TRUE)</f>
        <v>3.1999999999999993</v>
      </c>
      <c r="I14281" s="8">
        <f t="shared" si="447"/>
        <v>159.99999999999997</v>
      </c>
      <c r="J14281" s="42">
        <f>VLOOKUP(B14281,Invoices!A:I,9,TRUE)</f>
        <v>2022</v>
      </c>
    </row>
    <row r="14282" spans="1:10" x14ac:dyDescent="0.15">
      <c r="A14282" t="s">
        <v>17642</v>
      </c>
      <c r="B14282" t="s">
        <v>2916</v>
      </c>
      <c r="C14282" t="s">
        <v>89</v>
      </c>
      <c r="D14282" t="s">
        <v>80</v>
      </c>
      <c r="E14282">
        <v>1</v>
      </c>
      <c r="F14282" s="8">
        <f>VLOOKUP(C14282,Products!$A$2:$E$20,5,TRUE)</f>
        <v>15.95</v>
      </c>
      <c r="G14282" s="8">
        <f t="shared" si="446"/>
        <v>15.95</v>
      </c>
      <c r="H14282" s="8">
        <f>VLOOKUP(C14282,Products!$A$2:$F$20,6,TRUE)</f>
        <v>6</v>
      </c>
      <c r="I14282" s="8">
        <f t="shared" si="447"/>
        <v>6</v>
      </c>
      <c r="J14282" s="42">
        <f>VLOOKUP(B14282,Invoices!A:I,9,TRUE)</f>
        <v>2022</v>
      </c>
    </row>
    <row r="14283" spans="1:10" x14ac:dyDescent="0.15">
      <c r="A14283" t="s">
        <v>17643</v>
      </c>
      <c r="B14283" t="s">
        <v>2916</v>
      </c>
      <c r="C14283" t="s">
        <v>99</v>
      </c>
      <c r="D14283" t="s">
        <v>84</v>
      </c>
      <c r="E14283">
        <v>25</v>
      </c>
      <c r="F14283" s="8">
        <f>VLOOKUP(C14283,Products!$A$2:$E$20,5,TRUE)</f>
        <v>3.5</v>
      </c>
      <c r="G14283" s="8">
        <f t="shared" si="446"/>
        <v>87.5</v>
      </c>
      <c r="H14283" s="8">
        <f>VLOOKUP(C14283,Products!$A$2:$F$20,6,TRUE)</f>
        <v>0.54999999999999982</v>
      </c>
      <c r="I14283" s="8">
        <f t="shared" si="447"/>
        <v>13.749999999999996</v>
      </c>
      <c r="J14283" s="42">
        <f>VLOOKUP(B14283,Invoices!A:I,9,TRUE)</f>
        <v>2022</v>
      </c>
    </row>
    <row r="14284" spans="1:10" x14ac:dyDescent="0.15">
      <c r="A14284" t="s">
        <v>17644</v>
      </c>
      <c r="B14284" t="s">
        <v>2916</v>
      </c>
      <c r="C14284" t="s">
        <v>103</v>
      </c>
      <c r="D14284" t="s">
        <v>77</v>
      </c>
      <c r="E14284">
        <v>2</v>
      </c>
      <c r="F14284" s="8">
        <f>VLOOKUP(C14284,Products!$A$2:$E$20,5,TRUE)</f>
        <v>8.9499999999999993</v>
      </c>
      <c r="G14284" s="8">
        <f t="shared" si="446"/>
        <v>17.899999999999999</v>
      </c>
      <c r="H14284" s="8">
        <f>VLOOKUP(C14284,Products!$A$2:$F$20,6,TRUE)</f>
        <v>3.1999999999999993</v>
      </c>
      <c r="I14284" s="8">
        <f t="shared" si="447"/>
        <v>6.3999999999999986</v>
      </c>
      <c r="J14284" s="42">
        <f>VLOOKUP(B14284,Invoices!A:I,9,TRUE)</f>
        <v>2022</v>
      </c>
    </row>
    <row r="14285" spans="1:10" x14ac:dyDescent="0.15">
      <c r="A14285" t="s">
        <v>17645</v>
      </c>
      <c r="B14285" t="s">
        <v>2916</v>
      </c>
      <c r="C14285" t="s">
        <v>88</v>
      </c>
      <c r="D14285" t="s">
        <v>85</v>
      </c>
      <c r="E14285">
        <v>2</v>
      </c>
      <c r="F14285" s="8">
        <f>VLOOKUP(C14285,Products!$A$2:$E$20,5,TRUE)</f>
        <v>8.9499999999999993</v>
      </c>
      <c r="G14285" s="8">
        <f t="shared" si="446"/>
        <v>17.899999999999999</v>
      </c>
      <c r="H14285" s="8">
        <f>VLOOKUP(C14285,Products!$A$2:$F$20,6,TRUE)</f>
        <v>5.6999999999999993</v>
      </c>
      <c r="I14285" s="8">
        <f t="shared" si="447"/>
        <v>11.399999999999999</v>
      </c>
      <c r="J14285" s="42">
        <f>VLOOKUP(B14285,Invoices!A:I,9,TRUE)</f>
        <v>2022</v>
      </c>
    </row>
    <row r="14286" spans="1:10" x14ac:dyDescent="0.15">
      <c r="A14286" t="s">
        <v>17646</v>
      </c>
      <c r="B14286" t="s">
        <v>2916</v>
      </c>
      <c r="C14286" t="s">
        <v>102</v>
      </c>
      <c r="D14286" t="s">
        <v>83</v>
      </c>
      <c r="E14286">
        <v>8</v>
      </c>
      <c r="F14286" s="8">
        <f>VLOOKUP(C14286,Products!$A$2:$E$20,5,TRUE)</f>
        <v>29.95</v>
      </c>
      <c r="G14286" s="8">
        <f t="shared" si="446"/>
        <v>239.6</v>
      </c>
      <c r="H14286" s="8">
        <f>VLOOKUP(C14286,Products!$A$2:$F$20,6,TRUE)</f>
        <v>15</v>
      </c>
      <c r="I14286" s="8">
        <f t="shared" si="447"/>
        <v>120</v>
      </c>
      <c r="J14286" s="42">
        <f>VLOOKUP(B14286,Invoices!A:I,9,TRUE)</f>
        <v>2022</v>
      </c>
    </row>
    <row r="14287" spans="1:10" x14ac:dyDescent="0.15">
      <c r="A14287" t="s">
        <v>17647</v>
      </c>
      <c r="B14287" t="s">
        <v>2916</v>
      </c>
      <c r="C14287" t="s">
        <v>87</v>
      </c>
      <c r="D14287" t="s">
        <v>68</v>
      </c>
      <c r="E14287">
        <v>12</v>
      </c>
      <c r="F14287" s="8">
        <f>VLOOKUP(C14287,Products!$A$2:$E$20,5,TRUE)</f>
        <v>19.95</v>
      </c>
      <c r="G14287" s="8">
        <f t="shared" si="446"/>
        <v>239.39999999999998</v>
      </c>
      <c r="H14287" s="8">
        <f>VLOOKUP(C14287,Products!$A$2:$F$20,6,TRUE)</f>
        <v>7.4499999999999993</v>
      </c>
      <c r="I14287" s="8">
        <f t="shared" si="447"/>
        <v>89.399999999999991</v>
      </c>
      <c r="J14287" s="42">
        <f>VLOOKUP(B14287,Invoices!A:I,9,TRUE)</f>
        <v>2022</v>
      </c>
    </row>
    <row r="14288" spans="1:10" x14ac:dyDescent="0.15">
      <c r="A14288" t="s">
        <v>17648</v>
      </c>
      <c r="B14288" t="s">
        <v>2916</v>
      </c>
      <c r="C14288" t="s">
        <v>101</v>
      </c>
      <c r="D14288" t="s">
        <v>69</v>
      </c>
      <c r="E14288">
        <v>10</v>
      </c>
      <c r="F14288" s="8">
        <f>VLOOKUP(C14288,Products!$A$2:$E$20,5,TRUE)</f>
        <v>129.94999999999999</v>
      </c>
      <c r="G14288" s="8">
        <f t="shared" si="446"/>
        <v>1299.5</v>
      </c>
      <c r="H14288" s="8">
        <f>VLOOKUP(C14288,Products!$A$2:$F$20,6,TRUE)</f>
        <v>40.449999999999989</v>
      </c>
      <c r="I14288" s="8">
        <f t="shared" si="447"/>
        <v>404.49999999999989</v>
      </c>
      <c r="J14288" s="42">
        <f>VLOOKUP(B14288,Invoices!A:I,9,TRUE)</f>
        <v>2022</v>
      </c>
    </row>
    <row r="14289" spans="1:10" x14ac:dyDescent="0.15">
      <c r="A14289" t="s">
        <v>17649</v>
      </c>
      <c r="B14289" t="s">
        <v>2916</v>
      </c>
      <c r="C14289" t="s">
        <v>104</v>
      </c>
      <c r="D14289" t="s">
        <v>71</v>
      </c>
      <c r="E14289">
        <v>20</v>
      </c>
      <c r="F14289" s="8">
        <f>VLOOKUP(C14289,Products!$A$2:$E$20,5,TRUE)</f>
        <v>2.95</v>
      </c>
      <c r="G14289" s="8">
        <f t="shared" si="446"/>
        <v>59</v>
      </c>
      <c r="H14289" s="8">
        <f>VLOOKUP(C14289,Products!$A$2:$F$20,6,TRUE)</f>
        <v>1.1500000000000001</v>
      </c>
      <c r="I14289" s="8">
        <f t="shared" si="447"/>
        <v>23.000000000000004</v>
      </c>
      <c r="J14289" s="42">
        <f>VLOOKUP(B14289,Invoices!A:I,9,TRUE)</f>
        <v>2022</v>
      </c>
    </row>
    <row r="14290" spans="1:10" x14ac:dyDescent="0.15">
      <c r="A14290" t="s">
        <v>17650</v>
      </c>
      <c r="B14290" t="s">
        <v>2916</v>
      </c>
      <c r="C14290" t="s">
        <v>90</v>
      </c>
      <c r="D14290" t="s">
        <v>72</v>
      </c>
      <c r="E14290">
        <v>2</v>
      </c>
      <c r="F14290" s="8">
        <f>VLOOKUP(C14290,Products!$A$2:$E$20,5,TRUE)</f>
        <v>8.9499999999999993</v>
      </c>
      <c r="G14290" s="8">
        <f t="shared" si="446"/>
        <v>17.899999999999999</v>
      </c>
      <c r="H14290" s="8">
        <f>VLOOKUP(C14290,Products!$A$2:$F$20,6,TRUE)</f>
        <v>5.6999999999999993</v>
      </c>
      <c r="I14290" s="8">
        <f t="shared" si="447"/>
        <v>11.399999999999999</v>
      </c>
      <c r="J14290" s="42">
        <f>VLOOKUP(B14290,Invoices!A:I,9,TRUE)</f>
        <v>2022</v>
      </c>
    </row>
    <row r="14291" spans="1:10" x14ac:dyDescent="0.15">
      <c r="A14291" t="s">
        <v>17651</v>
      </c>
      <c r="B14291" t="s">
        <v>2916</v>
      </c>
      <c r="C14291" t="s">
        <v>96</v>
      </c>
      <c r="D14291" t="s">
        <v>75</v>
      </c>
      <c r="E14291">
        <v>10</v>
      </c>
      <c r="F14291" s="8">
        <f>VLOOKUP(C14291,Products!$A$2:$E$20,5,TRUE)</f>
        <v>79.95</v>
      </c>
      <c r="G14291" s="8">
        <f t="shared" si="446"/>
        <v>799.5</v>
      </c>
      <c r="H14291" s="8">
        <f>VLOOKUP(C14291,Products!$A$2:$F$20,6,TRUE)</f>
        <v>27.950000000000003</v>
      </c>
      <c r="I14291" s="8">
        <f t="shared" si="447"/>
        <v>279.5</v>
      </c>
      <c r="J14291" s="42">
        <f>VLOOKUP(B14291,Invoices!A:I,9,TRUE)</f>
        <v>2022</v>
      </c>
    </row>
    <row r="14292" spans="1:10" x14ac:dyDescent="0.15">
      <c r="A14292" t="s">
        <v>17652</v>
      </c>
      <c r="B14292" t="s">
        <v>2916</v>
      </c>
      <c r="C14292" t="s">
        <v>95</v>
      </c>
      <c r="D14292" t="s">
        <v>73</v>
      </c>
      <c r="E14292">
        <v>4</v>
      </c>
      <c r="F14292" s="8">
        <f>VLOOKUP(C14292,Products!$A$2:$E$20,5,TRUE)</f>
        <v>12.95</v>
      </c>
      <c r="G14292" s="8">
        <f t="shared" si="446"/>
        <v>51.8</v>
      </c>
      <c r="H14292" s="8">
        <f>VLOOKUP(C14292,Products!$A$2:$F$20,6,TRUE)</f>
        <v>4.1999999999999993</v>
      </c>
      <c r="I14292" s="8">
        <f t="shared" si="447"/>
        <v>16.799999999999997</v>
      </c>
      <c r="J14292" s="42">
        <f>VLOOKUP(B14292,Invoices!A:I,9,TRUE)</f>
        <v>2022</v>
      </c>
    </row>
    <row r="14293" spans="1:10" x14ac:dyDescent="0.15">
      <c r="A14293" t="s">
        <v>17653</v>
      </c>
      <c r="B14293" t="s">
        <v>2916</v>
      </c>
      <c r="C14293" t="s">
        <v>94</v>
      </c>
      <c r="D14293" t="s">
        <v>86</v>
      </c>
      <c r="E14293">
        <v>2</v>
      </c>
      <c r="F14293" s="8">
        <f>VLOOKUP(C14293,Products!$A$2:$E$20,5,TRUE)</f>
        <v>3.5</v>
      </c>
      <c r="G14293" s="8">
        <f t="shared" si="446"/>
        <v>7</v>
      </c>
      <c r="H14293" s="8">
        <f>VLOOKUP(C14293,Products!$A$2:$F$20,6,TRUE)</f>
        <v>0.54999999999999982</v>
      </c>
      <c r="I14293" s="8">
        <f t="shared" si="447"/>
        <v>1.0999999999999996</v>
      </c>
      <c r="J14293" s="42">
        <f>VLOOKUP(B14293,Invoices!A:I,9,TRUE)</f>
        <v>2022</v>
      </c>
    </row>
    <row r="14294" spans="1:10" x14ac:dyDescent="0.15">
      <c r="A14294" t="s">
        <v>17654</v>
      </c>
      <c r="B14294" t="s">
        <v>2916</v>
      </c>
      <c r="C14294" t="s">
        <v>90</v>
      </c>
      <c r="D14294" t="s">
        <v>72</v>
      </c>
      <c r="E14294">
        <v>1</v>
      </c>
      <c r="F14294" s="8">
        <f>VLOOKUP(C14294,Products!$A$2:$E$20,5,TRUE)</f>
        <v>8.9499999999999993</v>
      </c>
      <c r="G14294" s="8">
        <f t="shared" si="446"/>
        <v>8.9499999999999993</v>
      </c>
      <c r="H14294" s="8">
        <f>VLOOKUP(C14294,Products!$A$2:$F$20,6,TRUE)</f>
        <v>5.6999999999999993</v>
      </c>
      <c r="I14294" s="8">
        <f t="shared" si="447"/>
        <v>5.6999999999999993</v>
      </c>
      <c r="J14294" s="42">
        <f>VLOOKUP(B14294,Invoices!A:I,9,TRUE)</f>
        <v>2022</v>
      </c>
    </row>
    <row r="14295" spans="1:10" x14ac:dyDescent="0.15">
      <c r="A14295" t="s">
        <v>17655</v>
      </c>
      <c r="B14295" t="s">
        <v>2916</v>
      </c>
      <c r="C14295" t="s">
        <v>97</v>
      </c>
      <c r="D14295" t="s">
        <v>74</v>
      </c>
      <c r="E14295">
        <v>2</v>
      </c>
      <c r="F14295" s="8">
        <f>VLOOKUP(C14295,Products!$A$2:$E$20,5,TRUE)</f>
        <v>1.5</v>
      </c>
      <c r="G14295" s="8">
        <f t="shared" si="446"/>
        <v>3</v>
      </c>
      <c r="H14295" s="8">
        <f>VLOOKUP(C14295,Products!$A$2:$F$20,6,TRUE)</f>
        <v>0.5</v>
      </c>
      <c r="I14295" s="8">
        <f t="shared" si="447"/>
        <v>1</v>
      </c>
      <c r="J14295" s="42">
        <f>VLOOKUP(B14295,Invoices!A:I,9,TRUE)</f>
        <v>2022</v>
      </c>
    </row>
    <row r="14296" spans="1:10" x14ac:dyDescent="0.15">
      <c r="A14296" t="s">
        <v>17656</v>
      </c>
      <c r="B14296" t="s">
        <v>2916</v>
      </c>
      <c r="C14296" t="s">
        <v>92</v>
      </c>
      <c r="D14296" t="s">
        <v>82</v>
      </c>
      <c r="E14296">
        <v>6</v>
      </c>
      <c r="F14296" s="8">
        <f>VLOOKUP(C14296,Products!$A$2:$E$20,5,TRUE)</f>
        <v>19.95</v>
      </c>
      <c r="G14296" s="8">
        <f t="shared" si="446"/>
        <v>119.69999999999999</v>
      </c>
      <c r="H14296" s="8">
        <f>VLOOKUP(C14296,Products!$A$2:$F$20,6,TRUE)</f>
        <v>7.4499999999999993</v>
      </c>
      <c r="I14296" s="8">
        <f t="shared" si="447"/>
        <v>44.699999999999996</v>
      </c>
      <c r="J14296" s="42">
        <f>VLOOKUP(B14296,Invoices!A:I,9,TRUE)</f>
        <v>2022</v>
      </c>
    </row>
    <row r="14297" spans="1:10" x14ac:dyDescent="0.15">
      <c r="A14297" t="s">
        <v>17657</v>
      </c>
      <c r="B14297" t="s">
        <v>2916</v>
      </c>
      <c r="C14297" t="s">
        <v>93</v>
      </c>
      <c r="D14297" t="s">
        <v>76</v>
      </c>
      <c r="E14297">
        <v>6</v>
      </c>
      <c r="F14297" s="8">
        <f>VLOOKUP(C14297,Products!$A$2:$E$20,5,TRUE)</f>
        <v>9.9499999999999993</v>
      </c>
      <c r="G14297" s="8">
        <f t="shared" si="446"/>
        <v>59.699999999999996</v>
      </c>
      <c r="H14297" s="8">
        <f>VLOOKUP(C14297,Products!$A$2:$F$20,6,TRUE)</f>
        <v>1.9499999999999993</v>
      </c>
      <c r="I14297" s="8">
        <f t="shared" si="447"/>
        <v>11.699999999999996</v>
      </c>
      <c r="J14297" s="42">
        <f>VLOOKUP(B14297,Invoices!A:I,9,TRUE)</f>
        <v>2022</v>
      </c>
    </row>
    <row r="14298" spans="1:10" x14ac:dyDescent="0.15">
      <c r="A14298" t="s">
        <v>17658</v>
      </c>
      <c r="B14298" t="s">
        <v>2917</v>
      </c>
      <c r="C14298" t="s">
        <v>92</v>
      </c>
      <c r="D14298" t="s">
        <v>82</v>
      </c>
      <c r="E14298">
        <v>100</v>
      </c>
      <c r="F14298" s="8">
        <f>VLOOKUP(C14298,Products!$A$2:$E$20,5,TRUE)</f>
        <v>19.95</v>
      </c>
      <c r="G14298" s="8">
        <f t="shared" si="446"/>
        <v>1995</v>
      </c>
      <c r="H14298" s="8">
        <f>VLOOKUP(C14298,Products!$A$2:$F$20,6,TRUE)</f>
        <v>7.4499999999999993</v>
      </c>
      <c r="I14298" s="8">
        <f t="shared" si="447"/>
        <v>744.99999999999989</v>
      </c>
      <c r="J14298" s="42">
        <f>VLOOKUP(B14298,Invoices!A:I,9,TRUE)</f>
        <v>2022</v>
      </c>
    </row>
    <row r="14299" spans="1:10" x14ac:dyDescent="0.15">
      <c r="A14299" t="s">
        <v>17659</v>
      </c>
      <c r="B14299" t="s">
        <v>2918</v>
      </c>
      <c r="C14299" t="s">
        <v>88</v>
      </c>
      <c r="D14299" t="s">
        <v>85</v>
      </c>
      <c r="E14299">
        <v>2</v>
      </c>
      <c r="F14299" s="8">
        <f>VLOOKUP(C14299,Products!$A$2:$E$20,5,TRUE)</f>
        <v>8.9499999999999993</v>
      </c>
      <c r="G14299" s="8">
        <f t="shared" si="446"/>
        <v>17.899999999999999</v>
      </c>
      <c r="H14299" s="8">
        <f>VLOOKUP(C14299,Products!$A$2:$F$20,6,TRUE)</f>
        <v>5.6999999999999993</v>
      </c>
      <c r="I14299" s="8">
        <f t="shared" si="447"/>
        <v>11.399999999999999</v>
      </c>
      <c r="J14299" s="42">
        <f>VLOOKUP(B14299,Invoices!A:I,9,TRUE)</f>
        <v>2022</v>
      </c>
    </row>
    <row r="14300" spans="1:10" x14ac:dyDescent="0.15">
      <c r="A14300" t="s">
        <v>17660</v>
      </c>
      <c r="B14300" t="s">
        <v>2919</v>
      </c>
      <c r="C14300" t="s">
        <v>91</v>
      </c>
      <c r="D14300" t="s">
        <v>70</v>
      </c>
      <c r="E14300">
        <v>8</v>
      </c>
      <c r="F14300" s="8">
        <f>VLOOKUP(C14300,Products!$A$2:$E$20,5,TRUE)</f>
        <v>49.95</v>
      </c>
      <c r="G14300" s="8">
        <f t="shared" si="446"/>
        <v>399.6</v>
      </c>
      <c r="H14300" s="8">
        <f>VLOOKUP(C14300,Products!$A$2:$F$20,6,TRUE)</f>
        <v>21.200000000000003</v>
      </c>
      <c r="I14300" s="8">
        <f t="shared" si="447"/>
        <v>169.60000000000002</v>
      </c>
      <c r="J14300" s="42">
        <f>VLOOKUP(B14300,Invoices!A:I,9,TRUE)</f>
        <v>2022</v>
      </c>
    </row>
    <row r="14301" spans="1:10" x14ac:dyDescent="0.15">
      <c r="A14301" t="s">
        <v>17661</v>
      </c>
      <c r="B14301" t="s">
        <v>2919</v>
      </c>
      <c r="C14301" t="s">
        <v>96</v>
      </c>
      <c r="D14301" t="s">
        <v>75</v>
      </c>
      <c r="E14301">
        <v>1</v>
      </c>
      <c r="F14301" s="8">
        <f>VLOOKUP(C14301,Products!$A$2:$E$20,5,TRUE)</f>
        <v>79.95</v>
      </c>
      <c r="G14301" s="8">
        <f t="shared" si="446"/>
        <v>79.95</v>
      </c>
      <c r="H14301" s="8">
        <f>VLOOKUP(C14301,Products!$A$2:$F$20,6,TRUE)</f>
        <v>27.950000000000003</v>
      </c>
      <c r="I14301" s="8">
        <f t="shared" si="447"/>
        <v>27.950000000000003</v>
      </c>
      <c r="J14301" s="42">
        <f>VLOOKUP(B14301,Invoices!A:I,9,TRUE)</f>
        <v>2022</v>
      </c>
    </row>
    <row r="14302" spans="1:10" x14ac:dyDescent="0.15">
      <c r="A14302" t="s">
        <v>17662</v>
      </c>
      <c r="B14302" t="s">
        <v>2919</v>
      </c>
      <c r="C14302" t="s">
        <v>88</v>
      </c>
      <c r="D14302" t="s">
        <v>85</v>
      </c>
      <c r="E14302">
        <v>50</v>
      </c>
      <c r="F14302" s="8">
        <f>VLOOKUP(C14302,Products!$A$2:$E$20,5,TRUE)</f>
        <v>8.9499999999999993</v>
      </c>
      <c r="G14302" s="8">
        <f t="shared" si="446"/>
        <v>447.49999999999994</v>
      </c>
      <c r="H14302" s="8">
        <f>VLOOKUP(C14302,Products!$A$2:$F$20,6,TRUE)</f>
        <v>5.6999999999999993</v>
      </c>
      <c r="I14302" s="8">
        <f t="shared" si="447"/>
        <v>284.99999999999994</v>
      </c>
      <c r="J14302" s="42">
        <f>VLOOKUP(B14302,Invoices!A:I,9,TRUE)</f>
        <v>2022</v>
      </c>
    </row>
    <row r="14303" spans="1:10" x14ac:dyDescent="0.15">
      <c r="A14303" t="s">
        <v>17663</v>
      </c>
      <c r="B14303" t="s">
        <v>2919</v>
      </c>
      <c r="C14303" t="s">
        <v>101</v>
      </c>
      <c r="D14303" t="s">
        <v>69</v>
      </c>
      <c r="E14303">
        <v>5</v>
      </c>
      <c r="F14303" s="8">
        <f>VLOOKUP(C14303,Products!$A$2:$E$20,5,TRUE)</f>
        <v>129.94999999999999</v>
      </c>
      <c r="G14303" s="8">
        <f t="shared" si="446"/>
        <v>649.75</v>
      </c>
      <c r="H14303" s="8">
        <f>VLOOKUP(C14303,Products!$A$2:$F$20,6,TRUE)</f>
        <v>40.449999999999989</v>
      </c>
      <c r="I14303" s="8">
        <f t="shared" si="447"/>
        <v>202.24999999999994</v>
      </c>
      <c r="J14303" s="42">
        <f>VLOOKUP(B14303,Invoices!A:I,9,TRUE)</f>
        <v>2022</v>
      </c>
    </row>
    <row r="14304" spans="1:10" x14ac:dyDescent="0.15">
      <c r="A14304" t="s">
        <v>17664</v>
      </c>
      <c r="B14304" t="s">
        <v>2919</v>
      </c>
      <c r="C14304" t="s">
        <v>89</v>
      </c>
      <c r="D14304" t="s">
        <v>80</v>
      </c>
      <c r="E14304">
        <v>5</v>
      </c>
      <c r="F14304" s="8">
        <f>VLOOKUP(C14304,Products!$A$2:$E$20,5,TRUE)</f>
        <v>15.95</v>
      </c>
      <c r="G14304" s="8">
        <f t="shared" si="446"/>
        <v>79.75</v>
      </c>
      <c r="H14304" s="8">
        <f>VLOOKUP(C14304,Products!$A$2:$F$20,6,TRUE)</f>
        <v>6</v>
      </c>
      <c r="I14304" s="8">
        <f t="shared" si="447"/>
        <v>30</v>
      </c>
      <c r="J14304" s="42">
        <f>VLOOKUP(B14304,Invoices!A:I,9,TRUE)</f>
        <v>2022</v>
      </c>
    </row>
    <row r="14305" spans="1:10" x14ac:dyDescent="0.15">
      <c r="A14305" t="s">
        <v>17665</v>
      </c>
      <c r="B14305" t="s">
        <v>2919</v>
      </c>
      <c r="C14305" t="s">
        <v>100</v>
      </c>
      <c r="D14305" t="s">
        <v>78</v>
      </c>
      <c r="E14305">
        <v>2</v>
      </c>
      <c r="F14305" s="8">
        <f>VLOOKUP(C14305,Products!$A$2:$E$20,5,TRUE)</f>
        <v>49.95</v>
      </c>
      <c r="G14305" s="8">
        <f t="shared" si="446"/>
        <v>99.9</v>
      </c>
      <c r="H14305" s="8">
        <f>VLOOKUP(C14305,Products!$A$2:$F$20,6,TRUE)</f>
        <v>19.950000000000003</v>
      </c>
      <c r="I14305" s="8">
        <f t="shared" si="447"/>
        <v>39.900000000000006</v>
      </c>
      <c r="J14305" s="42">
        <f>VLOOKUP(B14305,Invoices!A:I,9,TRUE)</f>
        <v>2022</v>
      </c>
    </row>
    <row r="14306" spans="1:10" x14ac:dyDescent="0.15">
      <c r="A14306" t="s">
        <v>17666</v>
      </c>
      <c r="B14306" t="s">
        <v>2919</v>
      </c>
      <c r="C14306" t="s">
        <v>90</v>
      </c>
      <c r="D14306" t="s">
        <v>72</v>
      </c>
      <c r="E14306">
        <v>6</v>
      </c>
      <c r="F14306" s="8">
        <f>VLOOKUP(C14306,Products!$A$2:$E$20,5,TRUE)</f>
        <v>8.9499999999999993</v>
      </c>
      <c r="G14306" s="8">
        <f t="shared" si="446"/>
        <v>53.699999999999996</v>
      </c>
      <c r="H14306" s="8">
        <f>VLOOKUP(C14306,Products!$A$2:$F$20,6,TRUE)</f>
        <v>5.6999999999999993</v>
      </c>
      <c r="I14306" s="8">
        <f t="shared" si="447"/>
        <v>34.199999999999996</v>
      </c>
      <c r="J14306" s="42">
        <f>VLOOKUP(B14306,Invoices!A:I,9,TRUE)</f>
        <v>2022</v>
      </c>
    </row>
    <row r="14307" spans="1:10" x14ac:dyDescent="0.15">
      <c r="A14307" t="s">
        <v>17667</v>
      </c>
      <c r="B14307" t="s">
        <v>2920</v>
      </c>
      <c r="C14307" t="s">
        <v>99</v>
      </c>
      <c r="D14307" t="s">
        <v>84</v>
      </c>
      <c r="E14307">
        <v>1</v>
      </c>
      <c r="F14307" s="8">
        <f>VLOOKUP(C14307,Products!$A$2:$E$20,5,TRUE)</f>
        <v>3.5</v>
      </c>
      <c r="G14307" s="8">
        <f t="shared" si="446"/>
        <v>3.5</v>
      </c>
      <c r="H14307" s="8">
        <f>VLOOKUP(C14307,Products!$A$2:$F$20,6,TRUE)</f>
        <v>0.54999999999999982</v>
      </c>
      <c r="I14307" s="8">
        <f t="shared" si="447"/>
        <v>0.54999999999999982</v>
      </c>
      <c r="J14307" s="42">
        <f>VLOOKUP(B14307,Invoices!A:I,9,TRUE)</f>
        <v>2022</v>
      </c>
    </row>
    <row r="14308" spans="1:10" x14ac:dyDescent="0.15">
      <c r="A14308" t="s">
        <v>17668</v>
      </c>
      <c r="B14308" t="s">
        <v>2920</v>
      </c>
      <c r="C14308" t="s">
        <v>89</v>
      </c>
      <c r="D14308" t="s">
        <v>80</v>
      </c>
      <c r="E14308">
        <v>1</v>
      </c>
      <c r="F14308" s="8">
        <f>VLOOKUP(C14308,Products!$A$2:$E$20,5,TRUE)</f>
        <v>15.95</v>
      </c>
      <c r="G14308" s="8">
        <f t="shared" si="446"/>
        <v>15.95</v>
      </c>
      <c r="H14308" s="8">
        <f>VLOOKUP(C14308,Products!$A$2:$F$20,6,TRUE)</f>
        <v>6</v>
      </c>
      <c r="I14308" s="8">
        <f t="shared" si="447"/>
        <v>6</v>
      </c>
      <c r="J14308" s="42">
        <f>VLOOKUP(B14308,Invoices!A:I,9,TRUE)</f>
        <v>2022</v>
      </c>
    </row>
    <row r="14309" spans="1:10" x14ac:dyDescent="0.15">
      <c r="A14309" t="s">
        <v>17669</v>
      </c>
      <c r="B14309" t="s">
        <v>2921</v>
      </c>
      <c r="C14309" t="s">
        <v>105</v>
      </c>
      <c r="D14309" t="s">
        <v>81</v>
      </c>
      <c r="E14309">
        <v>2</v>
      </c>
      <c r="F14309" s="8">
        <f>VLOOKUP(C14309,Products!$A$2:$E$20,5,TRUE)</f>
        <v>8.9499999999999993</v>
      </c>
      <c r="G14309" s="8">
        <f t="shared" si="446"/>
        <v>17.899999999999999</v>
      </c>
      <c r="H14309" s="8">
        <f>VLOOKUP(C14309,Products!$A$2:$F$20,6,TRUE)</f>
        <v>3.1999999999999993</v>
      </c>
      <c r="I14309" s="8">
        <f t="shared" si="447"/>
        <v>6.3999999999999986</v>
      </c>
      <c r="J14309" s="42">
        <f>VLOOKUP(B14309,Invoices!A:I,9,TRUE)</f>
        <v>2022</v>
      </c>
    </row>
    <row r="14310" spans="1:10" x14ac:dyDescent="0.15">
      <c r="A14310" t="s">
        <v>17670</v>
      </c>
      <c r="B14310" t="s">
        <v>2921</v>
      </c>
      <c r="C14310" t="s">
        <v>95</v>
      </c>
      <c r="D14310" t="s">
        <v>73</v>
      </c>
      <c r="E14310">
        <v>10</v>
      </c>
      <c r="F14310" s="8">
        <f>VLOOKUP(C14310,Products!$A$2:$E$20,5,TRUE)</f>
        <v>12.95</v>
      </c>
      <c r="G14310" s="8">
        <f t="shared" si="446"/>
        <v>129.5</v>
      </c>
      <c r="H14310" s="8">
        <f>VLOOKUP(C14310,Products!$A$2:$F$20,6,TRUE)</f>
        <v>4.1999999999999993</v>
      </c>
      <c r="I14310" s="8">
        <f t="shared" si="447"/>
        <v>41.999999999999993</v>
      </c>
      <c r="J14310" s="42">
        <f>VLOOKUP(B14310,Invoices!A:I,9,TRUE)</f>
        <v>2022</v>
      </c>
    </row>
    <row r="14311" spans="1:10" x14ac:dyDescent="0.15">
      <c r="A14311" t="s">
        <v>17671</v>
      </c>
      <c r="B14311" t="s">
        <v>2921</v>
      </c>
      <c r="C14311" t="s">
        <v>92</v>
      </c>
      <c r="D14311" t="s">
        <v>82</v>
      </c>
      <c r="E14311">
        <v>1</v>
      </c>
      <c r="F14311" s="8">
        <f>VLOOKUP(C14311,Products!$A$2:$E$20,5,TRUE)</f>
        <v>19.95</v>
      </c>
      <c r="G14311" s="8">
        <f t="shared" si="446"/>
        <v>19.95</v>
      </c>
      <c r="H14311" s="8">
        <f>VLOOKUP(C14311,Products!$A$2:$F$20,6,TRUE)</f>
        <v>7.4499999999999993</v>
      </c>
      <c r="I14311" s="8">
        <f t="shared" si="447"/>
        <v>7.4499999999999993</v>
      </c>
      <c r="J14311" s="42">
        <f>VLOOKUP(B14311,Invoices!A:I,9,TRUE)</f>
        <v>2022</v>
      </c>
    </row>
    <row r="14312" spans="1:10" x14ac:dyDescent="0.15">
      <c r="A14312" t="s">
        <v>17672</v>
      </c>
      <c r="B14312" t="s">
        <v>2921</v>
      </c>
      <c r="C14312" t="s">
        <v>99</v>
      </c>
      <c r="D14312" t="s">
        <v>84</v>
      </c>
      <c r="E14312">
        <v>3</v>
      </c>
      <c r="F14312" s="8">
        <f>VLOOKUP(C14312,Products!$A$2:$E$20,5,TRUE)</f>
        <v>3.5</v>
      </c>
      <c r="G14312" s="8">
        <f t="shared" si="446"/>
        <v>10.5</v>
      </c>
      <c r="H14312" s="8">
        <f>VLOOKUP(C14312,Products!$A$2:$F$20,6,TRUE)</f>
        <v>0.54999999999999982</v>
      </c>
      <c r="I14312" s="8">
        <f t="shared" si="447"/>
        <v>1.6499999999999995</v>
      </c>
      <c r="J14312" s="42">
        <f>VLOOKUP(B14312,Invoices!A:I,9,TRUE)</f>
        <v>2022</v>
      </c>
    </row>
    <row r="14313" spans="1:10" x14ac:dyDescent="0.15">
      <c r="A14313" t="s">
        <v>17673</v>
      </c>
      <c r="B14313" t="s">
        <v>2921</v>
      </c>
      <c r="C14313" t="s">
        <v>101</v>
      </c>
      <c r="D14313" t="s">
        <v>69</v>
      </c>
      <c r="E14313">
        <v>20</v>
      </c>
      <c r="F14313" s="8">
        <f>VLOOKUP(C14313,Products!$A$2:$E$20,5,TRUE)</f>
        <v>129.94999999999999</v>
      </c>
      <c r="G14313" s="8">
        <f t="shared" si="446"/>
        <v>2599</v>
      </c>
      <c r="H14313" s="8">
        <f>VLOOKUP(C14313,Products!$A$2:$F$20,6,TRUE)</f>
        <v>40.449999999999989</v>
      </c>
      <c r="I14313" s="8">
        <f t="shared" si="447"/>
        <v>808.99999999999977</v>
      </c>
      <c r="J14313" s="42">
        <f>VLOOKUP(B14313,Invoices!A:I,9,TRUE)</f>
        <v>2022</v>
      </c>
    </row>
    <row r="14314" spans="1:10" x14ac:dyDescent="0.15">
      <c r="A14314" t="s">
        <v>17674</v>
      </c>
      <c r="B14314" t="s">
        <v>2922</v>
      </c>
      <c r="C14314" t="s">
        <v>96</v>
      </c>
      <c r="D14314" t="s">
        <v>75</v>
      </c>
      <c r="E14314">
        <v>5</v>
      </c>
      <c r="F14314" s="8">
        <f>VLOOKUP(C14314,Products!$A$2:$E$20,5,TRUE)</f>
        <v>79.95</v>
      </c>
      <c r="G14314" s="8">
        <f t="shared" si="446"/>
        <v>399.75</v>
      </c>
      <c r="H14314" s="8">
        <f>VLOOKUP(C14314,Products!$A$2:$F$20,6,TRUE)</f>
        <v>27.950000000000003</v>
      </c>
      <c r="I14314" s="8">
        <f t="shared" si="447"/>
        <v>139.75</v>
      </c>
      <c r="J14314" s="42">
        <f>VLOOKUP(B14314,Invoices!A:I,9,TRUE)</f>
        <v>2022</v>
      </c>
    </row>
    <row r="14315" spans="1:10" x14ac:dyDescent="0.15">
      <c r="A14315" t="s">
        <v>17675</v>
      </c>
      <c r="B14315" t="s">
        <v>2922</v>
      </c>
      <c r="C14315" t="s">
        <v>88</v>
      </c>
      <c r="D14315" t="s">
        <v>85</v>
      </c>
      <c r="E14315">
        <v>5</v>
      </c>
      <c r="F14315" s="8">
        <f>VLOOKUP(C14315,Products!$A$2:$E$20,5,TRUE)</f>
        <v>8.9499999999999993</v>
      </c>
      <c r="G14315" s="8">
        <f t="shared" si="446"/>
        <v>44.75</v>
      </c>
      <c r="H14315" s="8">
        <f>VLOOKUP(C14315,Products!$A$2:$F$20,6,TRUE)</f>
        <v>5.6999999999999993</v>
      </c>
      <c r="I14315" s="8">
        <f t="shared" si="447"/>
        <v>28.499999999999996</v>
      </c>
      <c r="J14315" s="42">
        <f>VLOOKUP(B14315,Invoices!A:I,9,TRUE)</f>
        <v>2022</v>
      </c>
    </row>
    <row r="14316" spans="1:10" x14ac:dyDescent="0.15">
      <c r="A14316" t="s">
        <v>17676</v>
      </c>
      <c r="B14316" t="s">
        <v>2922</v>
      </c>
      <c r="C14316" t="s">
        <v>93</v>
      </c>
      <c r="D14316" t="s">
        <v>76</v>
      </c>
      <c r="E14316">
        <v>5</v>
      </c>
      <c r="F14316" s="8">
        <f>VLOOKUP(C14316,Products!$A$2:$E$20,5,TRUE)</f>
        <v>9.9499999999999993</v>
      </c>
      <c r="G14316" s="8">
        <f t="shared" si="446"/>
        <v>49.75</v>
      </c>
      <c r="H14316" s="8">
        <f>VLOOKUP(C14316,Products!$A$2:$F$20,6,TRUE)</f>
        <v>1.9499999999999993</v>
      </c>
      <c r="I14316" s="8">
        <f t="shared" si="447"/>
        <v>9.7499999999999964</v>
      </c>
      <c r="J14316" s="42">
        <f>VLOOKUP(B14316,Invoices!A:I,9,TRUE)</f>
        <v>2022</v>
      </c>
    </row>
    <row r="14317" spans="1:10" x14ac:dyDescent="0.15">
      <c r="A14317" t="s">
        <v>17677</v>
      </c>
      <c r="B14317" t="s">
        <v>2922</v>
      </c>
      <c r="C14317" t="s">
        <v>90</v>
      </c>
      <c r="D14317" t="s">
        <v>72</v>
      </c>
      <c r="E14317">
        <v>4</v>
      </c>
      <c r="F14317" s="8">
        <f>VLOOKUP(C14317,Products!$A$2:$E$20,5,TRUE)</f>
        <v>8.9499999999999993</v>
      </c>
      <c r="G14317" s="8">
        <f t="shared" si="446"/>
        <v>35.799999999999997</v>
      </c>
      <c r="H14317" s="8">
        <f>VLOOKUP(C14317,Products!$A$2:$F$20,6,TRUE)</f>
        <v>5.6999999999999993</v>
      </c>
      <c r="I14317" s="8">
        <f t="shared" si="447"/>
        <v>22.799999999999997</v>
      </c>
      <c r="J14317" s="42">
        <f>VLOOKUP(B14317,Invoices!A:I,9,TRUE)</f>
        <v>2022</v>
      </c>
    </row>
    <row r="14318" spans="1:10" x14ac:dyDescent="0.15">
      <c r="A14318" t="s">
        <v>17678</v>
      </c>
      <c r="B14318" t="s">
        <v>2923</v>
      </c>
      <c r="C14318" t="s">
        <v>87</v>
      </c>
      <c r="D14318" t="s">
        <v>68</v>
      </c>
      <c r="E14318">
        <v>1</v>
      </c>
      <c r="F14318" s="8">
        <f>VLOOKUP(C14318,Products!$A$2:$E$20,5,TRUE)</f>
        <v>19.95</v>
      </c>
      <c r="G14318" s="8">
        <f t="shared" si="446"/>
        <v>19.95</v>
      </c>
      <c r="H14318" s="8">
        <f>VLOOKUP(C14318,Products!$A$2:$F$20,6,TRUE)</f>
        <v>7.4499999999999993</v>
      </c>
      <c r="I14318" s="8">
        <f t="shared" si="447"/>
        <v>7.4499999999999993</v>
      </c>
      <c r="J14318" s="42">
        <f>VLOOKUP(B14318,Invoices!A:I,9,TRUE)</f>
        <v>2022</v>
      </c>
    </row>
    <row r="14319" spans="1:10" x14ac:dyDescent="0.15">
      <c r="A14319" t="s">
        <v>17679</v>
      </c>
      <c r="B14319" t="s">
        <v>2923</v>
      </c>
      <c r="C14319" t="s">
        <v>97</v>
      </c>
      <c r="D14319" t="s">
        <v>74</v>
      </c>
      <c r="E14319">
        <v>1</v>
      </c>
      <c r="F14319" s="8">
        <f>VLOOKUP(C14319,Products!$A$2:$E$20,5,TRUE)</f>
        <v>1.5</v>
      </c>
      <c r="G14319" s="8">
        <f t="shared" si="446"/>
        <v>1.5</v>
      </c>
      <c r="H14319" s="8">
        <f>VLOOKUP(C14319,Products!$A$2:$F$20,6,TRUE)</f>
        <v>0.5</v>
      </c>
      <c r="I14319" s="8">
        <f t="shared" si="447"/>
        <v>0.5</v>
      </c>
      <c r="J14319" s="42">
        <f>VLOOKUP(B14319,Invoices!A:I,9,TRUE)</f>
        <v>2022</v>
      </c>
    </row>
    <row r="14320" spans="1:10" x14ac:dyDescent="0.15">
      <c r="A14320" t="s">
        <v>17680</v>
      </c>
      <c r="B14320" t="s">
        <v>2923</v>
      </c>
      <c r="C14320" t="s">
        <v>104</v>
      </c>
      <c r="D14320" t="s">
        <v>71</v>
      </c>
      <c r="E14320">
        <v>10</v>
      </c>
      <c r="F14320" s="8">
        <f>VLOOKUP(C14320,Products!$A$2:$E$20,5,TRUE)</f>
        <v>2.95</v>
      </c>
      <c r="G14320" s="8">
        <f t="shared" si="446"/>
        <v>29.5</v>
      </c>
      <c r="H14320" s="8">
        <f>VLOOKUP(C14320,Products!$A$2:$F$20,6,TRUE)</f>
        <v>1.1500000000000001</v>
      </c>
      <c r="I14320" s="8">
        <f t="shared" si="447"/>
        <v>11.500000000000002</v>
      </c>
      <c r="J14320" s="42">
        <f>VLOOKUP(B14320,Invoices!A:I,9,TRUE)</f>
        <v>2022</v>
      </c>
    </row>
    <row r="14321" spans="1:10" x14ac:dyDescent="0.15">
      <c r="A14321" t="s">
        <v>17681</v>
      </c>
      <c r="B14321" t="s">
        <v>2924</v>
      </c>
      <c r="C14321" t="s">
        <v>89</v>
      </c>
      <c r="D14321" t="s">
        <v>80</v>
      </c>
      <c r="E14321">
        <v>5</v>
      </c>
      <c r="F14321" s="8">
        <f>VLOOKUP(C14321,Products!$A$2:$E$20,5,TRUE)</f>
        <v>15.95</v>
      </c>
      <c r="G14321" s="8">
        <f t="shared" si="446"/>
        <v>79.75</v>
      </c>
      <c r="H14321" s="8">
        <f>VLOOKUP(C14321,Products!$A$2:$F$20,6,TRUE)</f>
        <v>6</v>
      </c>
      <c r="I14321" s="8">
        <f t="shared" si="447"/>
        <v>30</v>
      </c>
      <c r="J14321" s="42">
        <f>VLOOKUP(B14321,Invoices!A:I,9,TRUE)</f>
        <v>2022</v>
      </c>
    </row>
    <row r="14322" spans="1:10" x14ac:dyDescent="0.15">
      <c r="A14322" t="s">
        <v>17682</v>
      </c>
      <c r="B14322" t="s">
        <v>2924</v>
      </c>
      <c r="C14322" t="s">
        <v>91</v>
      </c>
      <c r="D14322" t="s">
        <v>70</v>
      </c>
      <c r="E14322">
        <v>1</v>
      </c>
      <c r="F14322" s="8">
        <f>VLOOKUP(C14322,Products!$A$2:$E$20,5,TRUE)</f>
        <v>49.95</v>
      </c>
      <c r="G14322" s="8">
        <f t="shared" si="446"/>
        <v>49.95</v>
      </c>
      <c r="H14322" s="8">
        <f>VLOOKUP(C14322,Products!$A$2:$F$20,6,TRUE)</f>
        <v>21.200000000000003</v>
      </c>
      <c r="I14322" s="8">
        <f t="shared" si="447"/>
        <v>21.200000000000003</v>
      </c>
      <c r="J14322" s="42">
        <f>VLOOKUP(B14322,Invoices!A:I,9,TRUE)</f>
        <v>2022</v>
      </c>
    </row>
    <row r="14323" spans="1:10" x14ac:dyDescent="0.15">
      <c r="A14323" t="s">
        <v>17683</v>
      </c>
      <c r="B14323" t="s">
        <v>2925</v>
      </c>
      <c r="C14323" t="s">
        <v>104</v>
      </c>
      <c r="D14323" t="s">
        <v>71</v>
      </c>
      <c r="E14323">
        <v>1</v>
      </c>
      <c r="F14323" s="8">
        <f>VLOOKUP(C14323,Products!$A$2:$E$20,5,TRUE)</f>
        <v>2.95</v>
      </c>
      <c r="G14323" s="8">
        <f t="shared" si="446"/>
        <v>2.95</v>
      </c>
      <c r="H14323" s="8">
        <f>VLOOKUP(C14323,Products!$A$2:$F$20,6,TRUE)</f>
        <v>1.1500000000000001</v>
      </c>
      <c r="I14323" s="8">
        <f t="shared" si="447"/>
        <v>1.1500000000000001</v>
      </c>
      <c r="J14323" s="42">
        <f>VLOOKUP(B14323,Invoices!A:I,9,TRUE)</f>
        <v>2022</v>
      </c>
    </row>
    <row r="14324" spans="1:10" x14ac:dyDescent="0.15">
      <c r="A14324" t="s">
        <v>17684</v>
      </c>
      <c r="B14324" t="s">
        <v>2925</v>
      </c>
      <c r="C14324" t="s">
        <v>101</v>
      </c>
      <c r="D14324" t="s">
        <v>69</v>
      </c>
      <c r="E14324">
        <v>12</v>
      </c>
      <c r="F14324" s="8">
        <f>VLOOKUP(C14324,Products!$A$2:$E$20,5,TRUE)</f>
        <v>129.94999999999999</v>
      </c>
      <c r="G14324" s="8">
        <f t="shared" si="446"/>
        <v>1559.3999999999999</v>
      </c>
      <c r="H14324" s="8">
        <f>VLOOKUP(C14324,Products!$A$2:$F$20,6,TRUE)</f>
        <v>40.449999999999989</v>
      </c>
      <c r="I14324" s="8">
        <f t="shared" si="447"/>
        <v>485.39999999999986</v>
      </c>
      <c r="J14324" s="42">
        <f>VLOOKUP(B14324,Invoices!A:I,9,TRUE)</f>
        <v>2022</v>
      </c>
    </row>
    <row r="14325" spans="1:10" x14ac:dyDescent="0.15">
      <c r="A14325" t="s">
        <v>17685</v>
      </c>
      <c r="B14325" t="s">
        <v>2925</v>
      </c>
      <c r="C14325" t="s">
        <v>102</v>
      </c>
      <c r="D14325" t="s">
        <v>83</v>
      </c>
      <c r="E14325">
        <v>4</v>
      </c>
      <c r="F14325" s="8">
        <f>VLOOKUP(C14325,Products!$A$2:$E$20,5,TRUE)</f>
        <v>29.95</v>
      </c>
      <c r="G14325" s="8">
        <f t="shared" si="446"/>
        <v>119.8</v>
      </c>
      <c r="H14325" s="8">
        <f>VLOOKUP(C14325,Products!$A$2:$F$20,6,TRUE)</f>
        <v>15</v>
      </c>
      <c r="I14325" s="8">
        <f t="shared" si="447"/>
        <v>60</v>
      </c>
      <c r="J14325" s="42">
        <f>VLOOKUP(B14325,Invoices!A:I,9,TRUE)</f>
        <v>2022</v>
      </c>
    </row>
    <row r="14326" spans="1:10" x14ac:dyDescent="0.15">
      <c r="A14326" t="s">
        <v>17686</v>
      </c>
      <c r="B14326" t="s">
        <v>2926</v>
      </c>
      <c r="C14326" t="s">
        <v>90</v>
      </c>
      <c r="D14326" t="s">
        <v>72</v>
      </c>
      <c r="E14326">
        <v>1</v>
      </c>
      <c r="F14326" s="8">
        <f>VLOOKUP(C14326,Products!$A$2:$E$20,5,TRUE)</f>
        <v>8.9499999999999993</v>
      </c>
      <c r="G14326" s="8">
        <f t="shared" si="446"/>
        <v>8.9499999999999993</v>
      </c>
      <c r="H14326" s="8">
        <f>VLOOKUP(C14326,Products!$A$2:$F$20,6,TRUE)</f>
        <v>5.6999999999999993</v>
      </c>
      <c r="I14326" s="8">
        <f t="shared" si="447"/>
        <v>5.6999999999999993</v>
      </c>
      <c r="J14326" s="42">
        <f>VLOOKUP(B14326,Invoices!A:I,9,TRUE)</f>
        <v>2022</v>
      </c>
    </row>
    <row r="14327" spans="1:10" x14ac:dyDescent="0.15">
      <c r="A14327" t="s">
        <v>17687</v>
      </c>
      <c r="B14327" t="s">
        <v>2926</v>
      </c>
      <c r="C14327" t="s">
        <v>105</v>
      </c>
      <c r="D14327" t="s">
        <v>81</v>
      </c>
      <c r="E14327">
        <v>4</v>
      </c>
      <c r="F14327" s="8">
        <f>VLOOKUP(C14327,Products!$A$2:$E$20,5,TRUE)</f>
        <v>8.9499999999999993</v>
      </c>
      <c r="G14327" s="8">
        <f t="shared" si="446"/>
        <v>35.799999999999997</v>
      </c>
      <c r="H14327" s="8">
        <f>VLOOKUP(C14327,Products!$A$2:$F$20,6,TRUE)</f>
        <v>3.1999999999999993</v>
      </c>
      <c r="I14327" s="8">
        <f t="shared" si="447"/>
        <v>12.799999999999997</v>
      </c>
      <c r="J14327" s="42">
        <f>VLOOKUP(B14327,Invoices!A:I,9,TRUE)</f>
        <v>2022</v>
      </c>
    </row>
    <row r="14328" spans="1:10" x14ac:dyDescent="0.15">
      <c r="A14328" t="s">
        <v>17688</v>
      </c>
      <c r="B14328" t="s">
        <v>2926</v>
      </c>
      <c r="C14328" t="s">
        <v>88</v>
      </c>
      <c r="D14328" t="s">
        <v>85</v>
      </c>
      <c r="E14328">
        <v>3</v>
      </c>
      <c r="F14328" s="8">
        <f>VLOOKUP(C14328,Products!$A$2:$E$20,5,TRUE)</f>
        <v>8.9499999999999993</v>
      </c>
      <c r="G14328" s="8">
        <f t="shared" si="446"/>
        <v>26.849999999999998</v>
      </c>
      <c r="H14328" s="8">
        <f>VLOOKUP(C14328,Products!$A$2:$F$20,6,TRUE)</f>
        <v>5.6999999999999993</v>
      </c>
      <c r="I14328" s="8">
        <f t="shared" si="447"/>
        <v>17.099999999999998</v>
      </c>
      <c r="J14328" s="42">
        <f>VLOOKUP(B14328,Invoices!A:I,9,TRUE)</f>
        <v>2022</v>
      </c>
    </row>
    <row r="14329" spans="1:10" x14ac:dyDescent="0.15">
      <c r="A14329" t="s">
        <v>17689</v>
      </c>
      <c r="B14329" t="s">
        <v>2926</v>
      </c>
      <c r="C14329" t="s">
        <v>92</v>
      </c>
      <c r="D14329" t="s">
        <v>82</v>
      </c>
      <c r="E14329">
        <v>50</v>
      </c>
      <c r="F14329" s="8">
        <f>VLOOKUP(C14329,Products!$A$2:$E$20,5,TRUE)</f>
        <v>19.95</v>
      </c>
      <c r="G14329" s="8">
        <f t="shared" si="446"/>
        <v>997.5</v>
      </c>
      <c r="H14329" s="8">
        <f>VLOOKUP(C14329,Products!$A$2:$F$20,6,TRUE)</f>
        <v>7.4499999999999993</v>
      </c>
      <c r="I14329" s="8">
        <f t="shared" si="447"/>
        <v>372.49999999999994</v>
      </c>
      <c r="J14329" s="42">
        <f>VLOOKUP(B14329,Invoices!A:I,9,TRUE)</f>
        <v>2022</v>
      </c>
    </row>
    <row r="14330" spans="1:10" x14ac:dyDescent="0.15">
      <c r="A14330" t="s">
        <v>17690</v>
      </c>
      <c r="B14330" t="s">
        <v>2926</v>
      </c>
      <c r="C14330" t="s">
        <v>101</v>
      </c>
      <c r="D14330" t="s">
        <v>69</v>
      </c>
      <c r="E14330">
        <v>1</v>
      </c>
      <c r="F14330" s="8">
        <f>VLOOKUP(C14330,Products!$A$2:$E$20,5,TRUE)</f>
        <v>129.94999999999999</v>
      </c>
      <c r="G14330" s="8">
        <f t="shared" si="446"/>
        <v>129.94999999999999</v>
      </c>
      <c r="H14330" s="8">
        <f>VLOOKUP(C14330,Products!$A$2:$F$20,6,TRUE)</f>
        <v>40.449999999999989</v>
      </c>
      <c r="I14330" s="8">
        <f t="shared" si="447"/>
        <v>40.449999999999989</v>
      </c>
      <c r="J14330" s="42">
        <f>VLOOKUP(B14330,Invoices!A:I,9,TRUE)</f>
        <v>2022</v>
      </c>
    </row>
    <row r="14331" spans="1:10" x14ac:dyDescent="0.15">
      <c r="A14331" t="s">
        <v>17691</v>
      </c>
      <c r="B14331" t="s">
        <v>2926</v>
      </c>
      <c r="C14331" t="s">
        <v>104</v>
      </c>
      <c r="D14331" t="s">
        <v>71</v>
      </c>
      <c r="E14331">
        <v>4</v>
      </c>
      <c r="F14331" s="8">
        <f>VLOOKUP(C14331,Products!$A$2:$E$20,5,TRUE)</f>
        <v>2.95</v>
      </c>
      <c r="G14331" s="8">
        <f t="shared" si="446"/>
        <v>11.8</v>
      </c>
      <c r="H14331" s="8">
        <f>VLOOKUP(C14331,Products!$A$2:$F$20,6,TRUE)</f>
        <v>1.1500000000000001</v>
      </c>
      <c r="I14331" s="8">
        <f t="shared" si="447"/>
        <v>4.6000000000000005</v>
      </c>
      <c r="J14331" s="42">
        <f>VLOOKUP(B14331,Invoices!A:I,9,TRUE)</f>
        <v>2022</v>
      </c>
    </row>
    <row r="14332" spans="1:10" x14ac:dyDescent="0.15">
      <c r="A14332" t="s">
        <v>17692</v>
      </c>
      <c r="B14332" t="s">
        <v>2926</v>
      </c>
      <c r="C14332" t="s">
        <v>96</v>
      </c>
      <c r="D14332" t="s">
        <v>75</v>
      </c>
      <c r="E14332">
        <v>3</v>
      </c>
      <c r="F14332" s="8">
        <f>VLOOKUP(C14332,Products!$A$2:$E$20,5,TRUE)</f>
        <v>79.95</v>
      </c>
      <c r="G14332" s="8">
        <f t="shared" si="446"/>
        <v>239.85000000000002</v>
      </c>
      <c r="H14332" s="8">
        <f>VLOOKUP(C14332,Products!$A$2:$F$20,6,TRUE)</f>
        <v>27.950000000000003</v>
      </c>
      <c r="I14332" s="8">
        <f t="shared" si="447"/>
        <v>83.850000000000009</v>
      </c>
      <c r="J14332" s="42">
        <f>VLOOKUP(B14332,Invoices!A:I,9,TRUE)</f>
        <v>2022</v>
      </c>
    </row>
    <row r="14333" spans="1:10" x14ac:dyDescent="0.15">
      <c r="A14333" t="s">
        <v>17693</v>
      </c>
      <c r="B14333" t="s">
        <v>2927</v>
      </c>
      <c r="C14333" t="s">
        <v>100</v>
      </c>
      <c r="D14333" t="s">
        <v>78</v>
      </c>
      <c r="E14333">
        <v>5</v>
      </c>
      <c r="F14333" s="8">
        <f>VLOOKUP(C14333,Products!$A$2:$E$20,5,TRUE)</f>
        <v>49.95</v>
      </c>
      <c r="G14333" s="8">
        <f t="shared" si="446"/>
        <v>249.75</v>
      </c>
      <c r="H14333" s="8">
        <f>VLOOKUP(C14333,Products!$A$2:$F$20,6,TRUE)</f>
        <v>19.950000000000003</v>
      </c>
      <c r="I14333" s="8">
        <f t="shared" si="447"/>
        <v>99.750000000000014</v>
      </c>
      <c r="J14333" s="42">
        <f>VLOOKUP(B14333,Invoices!A:I,9,TRUE)</f>
        <v>2022</v>
      </c>
    </row>
    <row r="14334" spans="1:10" x14ac:dyDescent="0.15">
      <c r="A14334" t="s">
        <v>17694</v>
      </c>
      <c r="B14334" t="s">
        <v>2927</v>
      </c>
      <c r="C14334" t="s">
        <v>89</v>
      </c>
      <c r="D14334" t="s">
        <v>80</v>
      </c>
      <c r="E14334">
        <v>1</v>
      </c>
      <c r="F14334" s="8">
        <f>VLOOKUP(C14334,Products!$A$2:$E$20,5,TRUE)</f>
        <v>15.95</v>
      </c>
      <c r="G14334" s="8">
        <f t="shared" si="446"/>
        <v>15.95</v>
      </c>
      <c r="H14334" s="8">
        <f>VLOOKUP(C14334,Products!$A$2:$F$20,6,TRUE)</f>
        <v>6</v>
      </c>
      <c r="I14334" s="8">
        <f t="shared" si="447"/>
        <v>6</v>
      </c>
      <c r="J14334" s="42">
        <f>VLOOKUP(B14334,Invoices!A:I,9,TRUE)</f>
        <v>2022</v>
      </c>
    </row>
    <row r="14335" spans="1:10" x14ac:dyDescent="0.15">
      <c r="A14335" t="s">
        <v>17695</v>
      </c>
      <c r="B14335" t="s">
        <v>2927</v>
      </c>
      <c r="C14335" t="s">
        <v>90</v>
      </c>
      <c r="D14335" t="s">
        <v>72</v>
      </c>
      <c r="E14335">
        <v>3</v>
      </c>
      <c r="F14335" s="8">
        <f>VLOOKUP(C14335,Products!$A$2:$E$20,5,TRUE)</f>
        <v>8.9499999999999993</v>
      </c>
      <c r="G14335" s="8">
        <f t="shared" si="446"/>
        <v>26.849999999999998</v>
      </c>
      <c r="H14335" s="8">
        <f>VLOOKUP(C14335,Products!$A$2:$F$20,6,TRUE)</f>
        <v>5.6999999999999993</v>
      </c>
      <c r="I14335" s="8">
        <f t="shared" si="447"/>
        <v>17.099999999999998</v>
      </c>
      <c r="J14335" s="42">
        <f>VLOOKUP(B14335,Invoices!A:I,9,TRUE)</f>
        <v>2022</v>
      </c>
    </row>
    <row r="14336" spans="1:10" x14ac:dyDescent="0.15">
      <c r="A14336" t="s">
        <v>17696</v>
      </c>
      <c r="B14336" t="s">
        <v>2927</v>
      </c>
      <c r="C14336" t="s">
        <v>92</v>
      </c>
      <c r="D14336" t="s">
        <v>82</v>
      </c>
      <c r="E14336">
        <v>25</v>
      </c>
      <c r="F14336" s="8">
        <f>VLOOKUP(C14336,Products!$A$2:$E$20,5,TRUE)</f>
        <v>19.95</v>
      </c>
      <c r="G14336" s="8">
        <f t="shared" si="446"/>
        <v>498.75</v>
      </c>
      <c r="H14336" s="8">
        <f>VLOOKUP(C14336,Products!$A$2:$F$20,6,TRUE)</f>
        <v>7.4499999999999993</v>
      </c>
      <c r="I14336" s="8">
        <f t="shared" si="447"/>
        <v>186.24999999999997</v>
      </c>
      <c r="J14336" s="42">
        <f>VLOOKUP(B14336,Invoices!A:I,9,TRUE)</f>
        <v>2022</v>
      </c>
    </row>
    <row r="14337" spans="1:10" x14ac:dyDescent="0.15">
      <c r="A14337" t="s">
        <v>17697</v>
      </c>
      <c r="B14337" t="s">
        <v>2927</v>
      </c>
      <c r="C14337" t="s">
        <v>88</v>
      </c>
      <c r="D14337" t="s">
        <v>85</v>
      </c>
      <c r="E14337">
        <v>4</v>
      </c>
      <c r="F14337" s="8">
        <f>VLOOKUP(C14337,Products!$A$2:$E$20,5,TRUE)</f>
        <v>8.9499999999999993</v>
      </c>
      <c r="G14337" s="8">
        <f t="shared" si="446"/>
        <v>35.799999999999997</v>
      </c>
      <c r="H14337" s="8">
        <f>VLOOKUP(C14337,Products!$A$2:$F$20,6,TRUE)</f>
        <v>5.6999999999999993</v>
      </c>
      <c r="I14337" s="8">
        <f t="shared" si="447"/>
        <v>22.799999999999997</v>
      </c>
      <c r="J14337" s="42">
        <f>VLOOKUP(B14337,Invoices!A:I,9,TRUE)</f>
        <v>2022</v>
      </c>
    </row>
    <row r="14338" spans="1:10" x14ac:dyDescent="0.15">
      <c r="A14338" t="s">
        <v>17698</v>
      </c>
      <c r="B14338" t="s">
        <v>2927</v>
      </c>
      <c r="C14338" t="s">
        <v>105</v>
      </c>
      <c r="D14338" t="s">
        <v>81</v>
      </c>
      <c r="E14338">
        <v>1</v>
      </c>
      <c r="F14338" s="8">
        <f>VLOOKUP(C14338,Products!$A$2:$E$20,5,TRUE)</f>
        <v>8.9499999999999993</v>
      </c>
      <c r="G14338" s="8">
        <f t="shared" si="446"/>
        <v>8.9499999999999993</v>
      </c>
      <c r="H14338" s="8">
        <f>VLOOKUP(C14338,Products!$A$2:$F$20,6,TRUE)</f>
        <v>3.1999999999999993</v>
      </c>
      <c r="I14338" s="8">
        <f t="shared" si="447"/>
        <v>3.1999999999999993</v>
      </c>
      <c r="J14338" s="42">
        <f>VLOOKUP(B14338,Invoices!A:I,9,TRUE)</f>
        <v>2022</v>
      </c>
    </row>
    <row r="14339" spans="1:10" x14ac:dyDescent="0.15">
      <c r="A14339" t="s">
        <v>17699</v>
      </c>
      <c r="B14339" t="s">
        <v>2928</v>
      </c>
      <c r="C14339" t="s">
        <v>95</v>
      </c>
      <c r="D14339" t="s">
        <v>73</v>
      </c>
      <c r="E14339">
        <v>15</v>
      </c>
      <c r="F14339" s="8">
        <f>VLOOKUP(C14339,Products!$A$2:$E$20,5,TRUE)</f>
        <v>12.95</v>
      </c>
      <c r="G14339" s="8">
        <f t="shared" ref="G14339:G14402" si="448">F14339*E14339</f>
        <v>194.25</v>
      </c>
      <c r="H14339" s="8">
        <f>VLOOKUP(C14339,Products!$A$2:$F$20,6,TRUE)</f>
        <v>4.1999999999999993</v>
      </c>
      <c r="I14339" s="8">
        <f t="shared" ref="I14339:I14402" si="449">H14339*E14339</f>
        <v>62.999999999999986</v>
      </c>
      <c r="J14339" s="42">
        <f>VLOOKUP(B14339,Invoices!A:I,9,TRUE)</f>
        <v>2022</v>
      </c>
    </row>
    <row r="14340" spans="1:10" x14ac:dyDescent="0.15">
      <c r="A14340" t="s">
        <v>17700</v>
      </c>
      <c r="B14340" t="s">
        <v>2928</v>
      </c>
      <c r="C14340" t="s">
        <v>87</v>
      </c>
      <c r="D14340" t="s">
        <v>68</v>
      </c>
      <c r="E14340">
        <v>4</v>
      </c>
      <c r="F14340" s="8">
        <f>VLOOKUP(C14340,Products!$A$2:$E$20,5,TRUE)</f>
        <v>19.95</v>
      </c>
      <c r="G14340" s="8">
        <f t="shared" si="448"/>
        <v>79.8</v>
      </c>
      <c r="H14340" s="8">
        <f>VLOOKUP(C14340,Products!$A$2:$F$20,6,TRUE)</f>
        <v>7.4499999999999993</v>
      </c>
      <c r="I14340" s="8">
        <f t="shared" si="449"/>
        <v>29.799999999999997</v>
      </c>
      <c r="J14340" s="42">
        <f>VLOOKUP(B14340,Invoices!A:I,9,TRUE)</f>
        <v>2022</v>
      </c>
    </row>
    <row r="14341" spans="1:10" x14ac:dyDescent="0.15">
      <c r="A14341" t="s">
        <v>17701</v>
      </c>
      <c r="B14341" t="s">
        <v>2928</v>
      </c>
      <c r="C14341" t="s">
        <v>97</v>
      </c>
      <c r="D14341" t="s">
        <v>74</v>
      </c>
      <c r="E14341">
        <v>4</v>
      </c>
      <c r="F14341" s="8">
        <f>VLOOKUP(C14341,Products!$A$2:$E$20,5,TRUE)</f>
        <v>1.5</v>
      </c>
      <c r="G14341" s="8">
        <f t="shared" si="448"/>
        <v>6</v>
      </c>
      <c r="H14341" s="8">
        <f>VLOOKUP(C14341,Products!$A$2:$F$20,6,TRUE)</f>
        <v>0.5</v>
      </c>
      <c r="I14341" s="8">
        <f t="shared" si="449"/>
        <v>2</v>
      </c>
      <c r="J14341" s="42">
        <f>VLOOKUP(B14341,Invoices!A:I,9,TRUE)</f>
        <v>2022</v>
      </c>
    </row>
    <row r="14342" spans="1:10" x14ac:dyDescent="0.15">
      <c r="A14342" t="s">
        <v>17702</v>
      </c>
      <c r="B14342" t="s">
        <v>2928</v>
      </c>
      <c r="C14342" t="s">
        <v>92</v>
      </c>
      <c r="D14342" t="s">
        <v>82</v>
      </c>
      <c r="E14342">
        <v>1</v>
      </c>
      <c r="F14342" s="8">
        <f>VLOOKUP(C14342,Products!$A$2:$E$20,5,TRUE)</f>
        <v>19.95</v>
      </c>
      <c r="G14342" s="8">
        <f t="shared" si="448"/>
        <v>19.95</v>
      </c>
      <c r="H14342" s="8">
        <f>VLOOKUP(C14342,Products!$A$2:$F$20,6,TRUE)</f>
        <v>7.4499999999999993</v>
      </c>
      <c r="I14342" s="8">
        <f t="shared" si="449"/>
        <v>7.4499999999999993</v>
      </c>
      <c r="J14342" s="42">
        <f>VLOOKUP(B14342,Invoices!A:I,9,TRUE)</f>
        <v>2022</v>
      </c>
    </row>
    <row r="14343" spans="1:10" x14ac:dyDescent="0.15">
      <c r="A14343" t="s">
        <v>17703</v>
      </c>
      <c r="B14343" t="s">
        <v>2929</v>
      </c>
      <c r="C14343" t="s">
        <v>100</v>
      </c>
      <c r="D14343" t="s">
        <v>78</v>
      </c>
      <c r="E14343">
        <v>2</v>
      </c>
      <c r="F14343" s="8">
        <f>VLOOKUP(C14343,Products!$A$2:$E$20,5,TRUE)</f>
        <v>49.95</v>
      </c>
      <c r="G14343" s="8">
        <f t="shared" si="448"/>
        <v>99.9</v>
      </c>
      <c r="H14343" s="8">
        <f>VLOOKUP(C14343,Products!$A$2:$F$20,6,TRUE)</f>
        <v>19.950000000000003</v>
      </c>
      <c r="I14343" s="8">
        <f t="shared" si="449"/>
        <v>39.900000000000006</v>
      </c>
      <c r="J14343" s="42">
        <f>VLOOKUP(B14343,Invoices!A:I,9,TRUE)</f>
        <v>2022</v>
      </c>
    </row>
    <row r="14344" spans="1:10" x14ac:dyDescent="0.15">
      <c r="A14344" t="s">
        <v>17704</v>
      </c>
      <c r="B14344" t="s">
        <v>2929</v>
      </c>
      <c r="C14344" t="s">
        <v>103</v>
      </c>
      <c r="D14344" t="s">
        <v>77</v>
      </c>
      <c r="E14344">
        <v>1</v>
      </c>
      <c r="F14344" s="8">
        <f>VLOOKUP(C14344,Products!$A$2:$E$20,5,TRUE)</f>
        <v>8.9499999999999993</v>
      </c>
      <c r="G14344" s="8">
        <f t="shared" si="448"/>
        <v>8.9499999999999993</v>
      </c>
      <c r="H14344" s="8">
        <f>VLOOKUP(C14344,Products!$A$2:$F$20,6,TRUE)</f>
        <v>3.1999999999999993</v>
      </c>
      <c r="I14344" s="8">
        <f t="shared" si="449"/>
        <v>3.1999999999999993</v>
      </c>
      <c r="J14344" s="42">
        <f>VLOOKUP(B14344,Invoices!A:I,9,TRUE)</f>
        <v>2022</v>
      </c>
    </row>
    <row r="14345" spans="1:10" x14ac:dyDescent="0.15">
      <c r="A14345" t="s">
        <v>17705</v>
      </c>
      <c r="B14345" t="s">
        <v>2929</v>
      </c>
      <c r="C14345" t="s">
        <v>105</v>
      </c>
      <c r="D14345" t="s">
        <v>81</v>
      </c>
      <c r="E14345">
        <v>1</v>
      </c>
      <c r="F14345" s="8">
        <f>VLOOKUP(C14345,Products!$A$2:$E$20,5,TRUE)</f>
        <v>8.9499999999999993</v>
      </c>
      <c r="G14345" s="8">
        <f t="shared" si="448"/>
        <v>8.9499999999999993</v>
      </c>
      <c r="H14345" s="8">
        <f>VLOOKUP(C14345,Products!$A$2:$F$20,6,TRUE)</f>
        <v>3.1999999999999993</v>
      </c>
      <c r="I14345" s="8">
        <f t="shared" si="449"/>
        <v>3.1999999999999993</v>
      </c>
      <c r="J14345" s="42">
        <f>VLOOKUP(B14345,Invoices!A:I,9,TRUE)</f>
        <v>2022</v>
      </c>
    </row>
    <row r="14346" spans="1:10" x14ac:dyDescent="0.15">
      <c r="A14346" t="s">
        <v>17706</v>
      </c>
      <c r="B14346" t="s">
        <v>2929</v>
      </c>
      <c r="C14346" t="s">
        <v>91</v>
      </c>
      <c r="D14346" t="s">
        <v>70</v>
      </c>
      <c r="E14346">
        <v>5</v>
      </c>
      <c r="F14346" s="8">
        <f>VLOOKUP(C14346,Products!$A$2:$E$20,5,TRUE)</f>
        <v>49.95</v>
      </c>
      <c r="G14346" s="8">
        <f t="shared" si="448"/>
        <v>249.75</v>
      </c>
      <c r="H14346" s="8">
        <f>VLOOKUP(C14346,Products!$A$2:$F$20,6,TRUE)</f>
        <v>21.200000000000003</v>
      </c>
      <c r="I14346" s="8">
        <f t="shared" si="449"/>
        <v>106.00000000000001</v>
      </c>
      <c r="J14346" s="42">
        <f>VLOOKUP(B14346,Invoices!A:I,9,TRUE)</f>
        <v>2022</v>
      </c>
    </row>
    <row r="14347" spans="1:10" x14ac:dyDescent="0.15">
      <c r="A14347" t="s">
        <v>17707</v>
      </c>
      <c r="B14347" t="s">
        <v>2930</v>
      </c>
      <c r="C14347" t="s">
        <v>90</v>
      </c>
      <c r="D14347" t="s">
        <v>72</v>
      </c>
      <c r="E14347">
        <v>50</v>
      </c>
      <c r="F14347" s="8">
        <f>VLOOKUP(C14347,Products!$A$2:$E$20,5,TRUE)</f>
        <v>8.9499999999999993</v>
      </c>
      <c r="G14347" s="8">
        <f t="shared" si="448"/>
        <v>447.49999999999994</v>
      </c>
      <c r="H14347" s="8">
        <f>VLOOKUP(C14347,Products!$A$2:$F$20,6,TRUE)</f>
        <v>5.6999999999999993</v>
      </c>
      <c r="I14347" s="8">
        <f t="shared" si="449"/>
        <v>284.99999999999994</v>
      </c>
      <c r="J14347" s="42">
        <f>VLOOKUP(B14347,Invoices!A:I,9,TRUE)</f>
        <v>2022</v>
      </c>
    </row>
    <row r="14348" spans="1:10" x14ac:dyDescent="0.15">
      <c r="A14348" t="s">
        <v>17708</v>
      </c>
      <c r="B14348" t="s">
        <v>2930</v>
      </c>
      <c r="C14348" t="s">
        <v>105</v>
      </c>
      <c r="D14348" t="s">
        <v>81</v>
      </c>
      <c r="E14348">
        <v>20</v>
      </c>
      <c r="F14348" s="8">
        <f>VLOOKUP(C14348,Products!$A$2:$E$20,5,TRUE)</f>
        <v>8.9499999999999993</v>
      </c>
      <c r="G14348" s="8">
        <f t="shared" si="448"/>
        <v>179</v>
      </c>
      <c r="H14348" s="8">
        <f>VLOOKUP(C14348,Products!$A$2:$F$20,6,TRUE)</f>
        <v>3.1999999999999993</v>
      </c>
      <c r="I14348" s="8">
        <f t="shared" si="449"/>
        <v>63.999999999999986</v>
      </c>
      <c r="J14348" s="42">
        <f>VLOOKUP(B14348,Invoices!A:I,9,TRUE)</f>
        <v>2022</v>
      </c>
    </row>
    <row r="14349" spans="1:10" x14ac:dyDescent="0.15">
      <c r="A14349" t="s">
        <v>17709</v>
      </c>
      <c r="B14349" t="s">
        <v>2931</v>
      </c>
      <c r="C14349" t="s">
        <v>103</v>
      </c>
      <c r="D14349" t="s">
        <v>77</v>
      </c>
      <c r="E14349">
        <v>1</v>
      </c>
      <c r="F14349" s="8">
        <f>VLOOKUP(C14349,Products!$A$2:$E$20,5,TRUE)</f>
        <v>8.9499999999999993</v>
      </c>
      <c r="G14349" s="8">
        <f t="shared" si="448"/>
        <v>8.9499999999999993</v>
      </c>
      <c r="H14349" s="8">
        <f>VLOOKUP(C14349,Products!$A$2:$F$20,6,TRUE)</f>
        <v>3.1999999999999993</v>
      </c>
      <c r="I14349" s="8">
        <f t="shared" si="449"/>
        <v>3.1999999999999993</v>
      </c>
      <c r="J14349" s="42">
        <f>VLOOKUP(B14349,Invoices!A:I,9,TRUE)</f>
        <v>2022</v>
      </c>
    </row>
    <row r="14350" spans="1:10" x14ac:dyDescent="0.15">
      <c r="A14350" t="s">
        <v>17710</v>
      </c>
      <c r="B14350" t="s">
        <v>2931</v>
      </c>
      <c r="C14350" t="s">
        <v>104</v>
      </c>
      <c r="D14350" t="s">
        <v>71</v>
      </c>
      <c r="E14350">
        <v>12</v>
      </c>
      <c r="F14350" s="8">
        <f>VLOOKUP(C14350,Products!$A$2:$E$20,5,TRUE)</f>
        <v>2.95</v>
      </c>
      <c r="G14350" s="8">
        <f t="shared" si="448"/>
        <v>35.400000000000006</v>
      </c>
      <c r="H14350" s="8">
        <f>VLOOKUP(C14350,Products!$A$2:$F$20,6,TRUE)</f>
        <v>1.1500000000000001</v>
      </c>
      <c r="I14350" s="8">
        <f t="shared" si="449"/>
        <v>13.8</v>
      </c>
      <c r="J14350" s="42">
        <f>VLOOKUP(B14350,Invoices!A:I,9,TRUE)</f>
        <v>2022</v>
      </c>
    </row>
    <row r="14351" spans="1:10" x14ac:dyDescent="0.15">
      <c r="A14351" t="s">
        <v>17711</v>
      </c>
      <c r="B14351" t="s">
        <v>2932</v>
      </c>
      <c r="C14351" t="s">
        <v>100</v>
      </c>
      <c r="D14351" t="s">
        <v>78</v>
      </c>
      <c r="E14351">
        <v>1</v>
      </c>
      <c r="F14351" s="8">
        <f>VLOOKUP(C14351,Products!$A$2:$E$20,5,TRUE)</f>
        <v>49.95</v>
      </c>
      <c r="G14351" s="8">
        <f t="shared" si="448"/>
        <v>49.95</v>
      </c>
      <c r="H14351" s="8">
        <f>VLOOKUP(C14351,Products!$A$2:$F$20,6,TRUE)</f>
        <v>19.950000000000003</v>
      </c>
      <c r="I14351" s="8">
        <f t="shared" si="449"/>
        <v>19.950000000000003</v>
      </c>
      <c r="J14351" s="42">
        <f>VLOOKUP(B14351,Invoices!A:I,9,TRUE)</f>
        <v>2022</v>
      </c>
    </row>
    <row r="14352" spans="1:10" x14ac:dyDescent="0.15">
      <c r="A14352" t="s">
        <v>17712</v>
      </c>
      <c r="B14352" t="s">
        <v>2933</v>
      </c>
      <c r="C14352" t="s">
        <v>88</v>
      </c>
      <c r="D14352" t="s">
        <v>85</v>
      </c>
      <c r="E14352">
        <v>6</v>
      </c>
      <c r="F14352" s="8">
        <f>VLOOKUP(C14352,Products!$A$2:$E$20,5,TRUE)</f>
        <v>8.9499999999999993</v>
      </c>
      <c r="G14352" s="8">
        <f t="shared" si="448"/>
        <v>53.699999999999996</v>
      </c>
      <c r="H14352" s="8">
        <f>VLOOKUP(C14352,Products!$A$2:$F$20,6,TRUE)</f>
        <v>5.6999999999999993</v>
      </c>
      <c r="I14352" s="8">
        <f t="shared" si="449"/>
        <v>34.199999999999996</v>
      </c>
      <c r="J14352" s="42">
        <f>VLOOKUP(B14352,Invoices!A:I,9,TRUE)</f>
        <v>2022</v>
      </c>
    </row>
    <row r="14353" spans="1:10" x14ac:dyDescent="0.15">
      <c r="A14353" t="s">
        <v>17713</v>
      </c>
      <c r="B14353" t="s">
        <v>2933</v>
      </c>
      <c r="C14353" t="s">
        <v>90</v>
      </c>
      <c r="D14353" t="s">
        <v>72</v>
      </c>
      <c r="E14353">
        <v>6</v>
      </c>
      <c r="F14353" s="8">
        <f>VLOOKUP(C14353,Products!$A$2:$E$20,5,TRUE)</f>
        <v>8.9499999999999993</v>
      </c>
      <c r="G14353" s="8">
        <f t="shared" si="448"/>
        <v>53.699999999999996</v>
      </c>
      <c r="H14353" s="8">
        <f>VLOOKUP(C14353,Products!$A$2:$F$20,6,TRUE)</f>
        <v>5.6999999999999993</v>
      </c>
      <c r="I14353" s="8">
        <f t="shared" si="449"/>
        <v>34.199999999999996</v>
      </c>
      <c r="J14353" s="42">
        <f>VLOOKUP(B14353,Invoices!A:I,9,TRUE)</f>
        <v>2022</v>
      </c>
    </row>
    <row r="14354" spans="1:10" x14ac:dyDescent="0.15">
      <c r="A14354" t="s">
        <v>17714</v>
      </c>
      <c r="B14354" t="s">
        <v>2933</v>
      </c>
      <c r="C14354" t="s">
        <v>103</v>
      </c>
      <c r="D14354" t="s">
        <v>77</v>
      </c>
      <c r="E14354">
        <v>1</v>
      </c>
      <c r="F14354" s="8">
        <f>VLOOKUP(C14354,Products!$A$2:$E$20,5,TRUE)</f>
        <v>8.9499999999999993</v>
      </c>
      <c r="G14354" s="8">
        <f t="shared" si="448"/>
        <v>8.9499999999999993</v>
      </c>
      <c r="H14354" s="8">
        <f>VLOOKUP(C14354,Products!$A$2:$F$20,6,TRUE)</f>
        <v>3.1999999999999993</v>
      </c>
      <c r="I14354" s="8">
        <f t="shared" si="449"/>
        <v>3.1999999999999993</v>
      </c>
      <c r="J14354" s="42">
        <f>VLOOKUP(B14354,Invoices!A:I,9,TRUE)</f>
        <v>2022</v>
      </c>
    </row>
    <row r="14355" spans="1:10" x14ac:dyDescent="0.15">
      <c r="A14355" t="s">
        <v>17715</v>
      </c>
      <c r="B14355" t="s">
        <v>2933</v>
      </c>
      <c r="C14355" t="s">
        <v>99</v>
      </c>
      <c r="D14355" t="s">
        <v>84</v>
      </c>
      <c r="E14355">
        <v>10</v>
      </c>
      <c r="F14355" s="8">
        <f>VLOOKUP(C14355,Products!$A$2:$E$20,5,TRUE)</f>
        <v>3.5</v>
      </c>
      <c r="G14355" s="8">
        <f t="shared" si="448"/>
        <v>35</v>
      </c>
      <c r="H14355" s="8">
        <f>VLOOKUP(C14355,Products!$A$2:$F$20,6,TRUE)</f>
        <v>0.54999999999999982</v>
      </c>
      <c r="I14355" s="8">
        <f t="shared" si="449"/>
        <v>5.4999999999999982</v>
      </c>
      <c r="J14355" s="42">
        <f>VLOOKUP(B14355,Invoices!A:I,9,TRUE)</f>
        <v>2022</v>
      </c>
    </row>
    <row r="14356" spans="1:10" x14ac:dyDescent="0.15">
      <c r="A14356" t="s">
        <v>17716</v>
      </c>
      <c r="B14356" t="s">
        <v>2933</v>
      </c>
      <c r="C14356" t="s">
        <v>100</v>
      </c>
      <c r="D14356" t="s">
        <v>78</v>
      </c>
      <c r="E14356">
        <v>20</v>
      </c>
      <c r="F14356" s="8">
        <f>VLOOKUP(C14356,Products!$A$2:$E$20,5,TRUE)</f>
        <v>49.95</v>
      </c>
      <c r="G14356" s="8">
        <f t="shared" si="448"/>
        <v>999</v>
      </c>
      <c r="H14356" s="8">
        <f>VLOOKUP(C14356,Products!$A$2:$F$20,6,TRUE)</f>
        <v>19.950000000000003</v>
      </c>
      <c r="I14356" s="8">
        <f t="shared" si="449"/>
        <v>399.00000000000006</v>
      </c>
      <c r="J14356" s="42">
        <f>VLOOKUP(B14356,Invoices!A:I,9,TRUE)</f>
        <v>2022</v>
      </c>
    </row>
    <row r="14357" spans="1:10" x14ac:dyDescent="0.15">
      <c r="A14357" t="s">
        <v>17717</v>
      </c>
      <c r="B14357" t="s">
        <v>2933</v>
      </c>
      <c r="C14357" t="s">
        <v>104</v>
      </c>
      <c r="D14357" t="s">
        <v>71</v>
      </c>
      <c r="E14357">
        <v>2</v>
      </c>
      <c r="F14357" s="8">
        <f>VLOOKUP(C14357,Products!$A$2:$E$20,5,TRUE)</f>
        <v>2.95</v>
      </c>
      <c r="G14357" s="8">
        <f t="shared" si="448"/>
        <v>5.9</v>
      </c>
      <c r="H14357" s="8">
        <f>VLOOKUP(C14357,Products!$A$2:$F$20,6,TRUE)</f>
        <v>1.1500000000000001</v>
      </c>
      <c r="I14357" s="8">
        <f t="shared" si="449"/>
        <v>2.3000000000000003</v>
      </c>
      <c r="J14357" s="42">
        <f>VLOOKUP(B14357,Invoices!A:I,9,TRUE)</f>
        <v>2022</v>
      </c>
    </row>
    <row r="14358" spans="1:10" x14ac:dyDescent="0.15">
      <c r="A14358" t="s">
        <v>17718</v>
      </c>
      <c r="B14358" t="s">
        <v>2933</v>
      </c>
      <c r="C14358" t="s">
        <v>94</v>
      </c>
      <c r="D14358" t="s">
        <v>86</v>
      </c>
      <c r="E14358">
        <v>10</v>
      </c>
      <c r="F14358" s="8">
        <f>VLOOKUP(C14358,Products!$A$2:$E$20,5,TRUE)</f>
        <v>3.5</v>
      </c>
      <c r="G14358" s="8">
        <f t="shared" si="448"/>
        <v>35</v>
      </c>
      <c r="H14358" s="8">
        <f>VLOOKUP(C14358,Products!$A$2:$F$20,6,TRUE)</f>
        <v>0.54999999999999982</v>
      </c>
      <c r="I14358" s="8">
        <f t="shared" si="449"/>
        <v>5.4999999999999982</v>
      </c>
      <c r="J14358" s="42">
        <f>VLOOKUP(B14358,Invoices!A:I,9,TRUE)</f>
        <v>2022</v>
      </c>
    </row>
    <row r="14359" spans="1:10" x14ac:dyDescent="0.15">
      <c r="A14359" t="s">
        <v>17719</v>
      </c>
      <c r="B14359" t="s">
        <v>2933</v>
      </c>
      <c r="C14359" t="s">
        <v>96</v>
      </c>
      <c r="D14359" t="s">
        <v>75</v>
      </c>
      <c r="E14359">
        <v>1</v>
      </c>
      <c r="F14359" s="8">
        <f>VLOOKUP(C14359,Products!$A$2:$E$20,5,TRUE)</f>
        <v>79.95</v>
      </c>
      <c r="G14359" s="8">
        <f t="shared" si="448"/>
        <v>79.95</v>
      </c>
      <c r="H14359" s="8">
        <f>VLOOKUP(C14359,Products!$A$2:$F$20,6,TRUE)</f>
        <v>27.950000000000003</v>
      </c>
      <c r="I14359" s="8">
        <f t="shared" si="449"/>
        <v>27.950000000000003</v>
      </c>
      <c r="J14359" s="42">
        <f>VLOOKUP(B14359,Invoices!A:I,9,TRUE)</f>
        <v>2022</v>
      </c>
    </row>
    <row r="14360" spans="1:10" x14ac:dyDescent="0.15">
      <c r="A14360" t="s">
        <v>17720</v>
      </c>
      <c r="B14360" t="s">
        <v>2933</v>
      </c>
      <c r="C14360" t="s">
        <v>105</v>
      </c>
      <c r="D14360" t="s">
        <v>81</v>
      </c>
      <c r="E14360">
        <v>1</v>
      </c>
      <c r="F14360" s="8">
        <f>VLOOKUP(C14360,Products!$A$2:$E$20,5,TRUE)</f>
        <v>8.9499999999999993</v>
      </c>
      <c r="G14360" s="8">
        <f t="shared" si="448"/>
        <v>8.9499999999999993</v>
      </c>
      <c r="H14360" s="8">
        <f>VLOOKUP(C14360,Products!$A$2:$F$20,6,TRUE)</f>
        <v>3.1999999999999993</v>
      </c>
      <c r="I14360" s="8">
        <f t="shared" si="449"/>
        <v>3.1999999999999993</v>
      </c>
      <c r="J14360" s="42">
        <f>VLOOKUP(B14360,Invoices!A:I,9,TRUE)</f>
        <v>2022</v>
      </c>
    </row>
    <row r="14361" spans="1:10" x14ac:dyDescent="0.15">
      <c r="A14361" t="s">
        <v>17721</v>
      </c>
      <c r="B14361" t="s">
        <v>2933</v>
      </c>
      <c r="C14361" t="s">
        <v>101</v>
      </c>
      <c r="D14361" t="s">
        <v>69</v>
      </c>
      <c r="E14361">
        <v>1</v>
      </c>
      <c r="F14361" s="8">
        <f>VLOOKUP(C14361,Products!$A$2:$E$20,5,TRUE)</f>
        <v>129.94999999999999</v>
      </c>
      <c r="G14361" s="8">
        <f t="shared" si="448"/>
        <v>129.94999999999999</v>
      </c>
      <c r="H14361" s="8">
        <f>VLOOKUP(C14361,Products!$A$2:$F$20,6,TRUE)</f>
        <v>40.449999999999989</v>
      </c>
      <c r="I14361" s="8">
        <f t="shared" si="449"/>
        <v>40.449999999999989</v>
      </c>
      <c r="J14361" s="42">
        <f>VLOOKUP(B14361,Invoices!A:I,9,TRUE)</f>
        <v>2022</v>
      </c>
    </row>
    <row r="14362" spans="1:10" x14ac:dyDescent="0.15">
      <c r="A14362" t="s">
        <v>17722</v>
      </c>
      <c r="B14362" t="s">
        <v>2933</v>
      </c>
      <c r="C14362" t="s">
        <v>98</v>
      </c>
      <c r="D14362" t="s">
        <v>79</v>
      </c>
      <c r="E14362">
        <v>5</v>
      </c>
      <c r="F14362" s="8">
        <f>VLOOKUP(C14362,Products!$A$2:$E$20,5,TRUE)</f>
        <v>14.95</v>
      </c>
      <c r="G14362" s="8">
        <f t="shared" si="448"/>
        <v>74.75</v>
      </c>
      <c r="H14362" s="8">
        <f>VLOOKUP(C14362,Products!$A$2:$F$20,6,TRUE)</f>
        <v>3.0499999999999989</v>
      </c>
      <c r="I14362" s="8">
        <f t="shared" si="449"/>
        <v>15.249999999999995</v>
      </c>
      <c r="J14362" s="42">
        <f>VLOOKUP(B14362,Invoices!A:I,9,TRUE)</f>
        <v>2022</v>
      </c>
    </row>
    <row r="14363" spans="1:10" x14ac:dyDescent="0.15">
      <c r="A14363" t="s">
        <v>17723</v>
      </c>
      <c r="B14363" t="s">
        <v>2933</v>
      </c>
      <c r="C14363" t="s">
        <v>89</v>
      </c>
      <c r="D14363" t="s">
        <v>80</v>
      </c>
      <c r="E14363">
        <v>1</v>
      </c>
      <c r="F14363" s="8">
        <f>VLOOKUP(C14363,Products!$A$2:$E$20,5,TRUE)</f>
        <v>15.95</v>
      </c>
      <c r="G14363" s="8">
        <f t="shared" si="448"/>
        <v>15.95</v>
      </c>
      <c r="H14363" s="8">
        <f>VLOOKUP(C14363,Products!$A$2:$F$20,6,TRUE)</f>
        <v>6</v>
      </c>
      <c r="I14363" s="8">
        <f t="shared" si="449"/>
        <v>6</v>
      </c>
      <c r="J14363" s="42">
        <f>VLOOKUP(B14363,Invoices!A:I,9,TRUE)</f>
        <v>2022</v>
      </c>
    </row>
    <row r="14364" spans="1:10" x14ac:dyDescent="0.15">
      <c r="A14364" t="s">
        <v>17724</v>
      </c>
      <c r="B14364" t="s">
        <v>2933</v>
      </c>
      <c r="C14364" t="s">
        <v>95</v>
      </c>
      <c r="D14364" t="s">
        <v>73</v>
      </c>
      <c r="E14364">
        <v>2</v>
      </c>
      <c r="F14364" s="8">
        <f>VLOOKUP(C14364,Products!$A$2:$E$20,5,TRUE)</f>
        <v>12.95</v>
      </c>
      <c r="G14364" s="8">
        <f t="shared" si="448"/>
        <v>25.9</v>
      </c>
      <c r="H14364" s="8">
        <f>VLOOKUP(C14364,Products!$A$2:$F$20,6,TRUE)</f>
        <v>4.1999999999999993</v>
      </c>
      <c r="I14364" s="8">
        <f t="shared" si="449"/>
        <v>8.3999999999999986</v>
      </c>
      <c r="J14364" s="42">
        <f>VLOOKUP(B14364,Invoices!A:I,9,TRUE)</f>
        <v>2022</v>
      </c>
    </row>
    <row r="14365" spans="1:10" x14ac:dyDescent="0.15">
      <c r="A14365" t="s">
        <v>17725</v>
      </c>
      <c r="B14365" t="s">
        <v>2934</v>
      </c>
      <c r="C14365" t="s">
        <v>93</v>
      </c>
      <c r="D14365" t="s">
        <v>76</v>
      </c>
      <c r="E14365">
        <v>1</v>
      </c>
      <c r="F14365" s="8">
        <f>VLOOKUP(C14365,Products!$A$2:$E$20,5,TRUE)</f>
        <v>9.9499999999999993</v>
      </c>
      <c r="G14365" s="8">
        <f t="shared" si="448"/>
        <v>9.9499999999999993</v>
      </c>
      <c r="H14365" s="8">
        <f>VLOOKUP(C14365,Products!$A$2:$F$20,6,TRUE)</f>
        <v>1.9499999999999993</v>
      </c>
      <c r="I14365" s="8">
        <f t="shared" si="449"/>
        <v>1.9499999999999993</v>
      </c>
      <c r="J14365" s="42">
        <f>VLOOKUP(B14365,Invoices!A:I,9,TRUE)</f>
        <v>2022</v>
      </c>
    </row>
    <row r="14366" spans="1:10" x14ac:dyDescent="0.15">
      <c r="A14366" t="s">
        <v>17726</v>
      </c>
      <c r="B14366" t="s">
        <v>2935</v>
      </c>
      <c r="C14366" t="s">
        <v>90</v>
      </c>
      <c r="D14366" t="s">
        <v>72</v>
      </c>
      <c r="E14366">
        <v>1</v>
      </c>
      <c r="F14366" s="8">
        <f>VLOOKUP(C14366,Products!$A$2:$E$20,5,TRUE)</f>
        <v>8.9499999999999993</v>
      </c>
      <c r="G14366" s="8">
        <f t="shared" si="448"/>
        <v>8.9499999999999993</v>
      </c>
      <c r="H14366" s="8">
        <f>VLOOKUP(C14366,Products!$A$2:$F$20,6,TRUE)</f>
        <v>5.6999999999999993</v>
      </c>
      <c r="I14366" s="8">
        <f t="shared" si="449"/>
        <v>5.6999999999999993</v>
      </c>
      <c r="J14366" s="42">
        <f>VLOOKUP(B14366,Invoices!A:I,9,TRUE)</f>
        <v>2022</v>
      </c>
    </row>
    <row r="14367" spans="1:10" x14ac:dyDescent="0.15">
      <c r="A14367" t="s">
        <v>17727</v>
      </c>
      <c r="B14367" t="s">
        <v>2935</v>
      </c>
      <c r="C14367" t="s">
        <v>96</v>
      </c>
      <c r="D14367" t="s">
        <v>75</v>
      </c>
      <c r="E14367">
        <v>3</v>
      </c>
      <c r="F14367" s="8">
        <f>VLOOKUP(C14367,Products!$A$2:$E$20,5,TRUE)</f>
        <v>79.95</v>
      </c>
      <c r="G14367" s="8">
        <f t="shared" si="448"/>
        <v>239.85000000000002</v>
      </c>
      <c r="H14367" s="8">
        <f>VLOOKUP(C14367,Products!$A$2:$F$20,6,TRUE)</f>
        <v>27.950000000000003</v>
      </c>
      <c r="I14367" s="8">
        <f t="shared" si="449"/>
        <v>83.850000000000009</v>
      </c>
      <c r="J14367" s="42">
        <f>VLOOKUP(B14367,Invoices!A:I,9,TRUE)</f>
        <v>2022</v>
      </c>
    </row>
    <row r="14368" spans="1:10" x14ac:dyDescent="0.15">
      <c r="A14368" t="s">
        <v>17728</v>
      </c>
      <c r="B14368" t="s">
        <v>2936</v>
      </c>
      <c r="C14368" t="s">
        <v>89</v>
      </c>
      <c r="D14368" t="s">
        <v>80</v>
      </c>
      <c r="E14368">
        <v>50</v>
      </c>
      <c r="F14368" s="8">
        <f>VLOOKUP(C14368,Products!$A$2:$E$20,5,TRUE)</f>
        <v>15.95</v>
      </c>
      <c r="G14368" s="8">
        <f t="shared" si="448"/>
        <v>797.5</v>
      </c>
      <c r="H14368" s="8">
        <f>VLOOKUP(C14368,Products!$A$2:$F$20,6,TRUE)</f>
        <v>6</v>
      </c>
      <c r="I14368" s="8">
        <f t="shared" si="449"/>
        <v>300</v>
      </c>
      <c r="J14368" s="42">
        <f>VLOOKUP(B14368,Invoices!A:I,9,TRUE)</f>
        <v>2022</v>
      </c>
    </row>
    <row r="14369" spans="1:10" x14ac:dyDescent="0.15">
      <c r="A14369" t="s">
        <v>17729</v>
      </c>
      <c r="B14369" t="s">
        <v>2936</v>
      </c>
      <c r="C14369" t="s">
        <v>105</v>
      </c>
      <c r="D14369" t="s">
        <v>81</v>
      </c>
      <c r="E14369">
        <v>5</v>
      </c>
      <c r="F14369" s="8">
        <f>VLOOKUP(C14369,Products!$A$2:$E$20,5,TRUE)</f>
        <v>8.9499999999999993</v>
      </c>
      <c r="G14369" s="8">
        <f t="shared" si="448"/>
        <v>44.75</v>
      </c>
      <c r="H14369" s="8">
        <f>VLOOKUP(C14369,Products!$A$2:$F$20,6,TRUE)</f>
        <v>3.1999999999999993</v>
      </c>
      <c r="I14369" s="8">
        <f t="shared" si="449"/>
        <v>15.999999999999996</v>
      </c>
      <c r="J14369" s="42">
        <f>VLOOKUP(B14369,Invoices!A:I,9,TRUE)</f>
        <v>2022</v>
      </c>
    </row>
    <row r="14370" spans="1:10" x14ac:dyDescent="0.15">
      <c r="A14370" t="s">
        <v>17730</v>
      </c>
      <c r="B14370" t="s">
        <v>2936</v>
      </c>
      <c r="C14370" t="s">
        <v>96</v>
      </c>
      <c r="D14370" t="s">
        <v>75</v>
      </c>
      <c r="E14370">
        <v>10</v>
      </c>
      <c r="F14370" s="8">
        <f>VLOOKUP(C14370,Products!$A$2:$E$20,5,TRUE)</f>
        <v>79.95</v>
      </c>
      <c r="G14370" s="8">
        <f t="shared" si="448"/>
        <v>799.5</v>
      </c>
      <c r="H14370" s="8">
        <f>VLOOKUP(C14370,Products!$A$2:$F$20,6,TRUE)</f>
        <v>27.950000000000003</v>
      </c>
      <c r="I14370" s="8">
        <f t="shared" si="449"/>
        <v>279.5</v>
      </c>
      <c r="J14370" s="42">
        <f>VLOOKUP(B14370,Invoices!A:I,9,TRUE)</f>
        <v>2022</v>
      </c>
    </row>
    <row r="14371" spans="1:10" x14ac:dyDescent="0.15">
      <c r="A14371" t="s">
        <v>17731</v>
      </c>
      <c r="B14371" t="s">
        <v>2936</v>
      </c>
      <c r="C14371" t="s">
        <v>100</v>
      </c>
      <c r="D14371" t="s">
        <v>78</v>
      </c>
      <c r="E14371">
        <v>2</v>
      </c>
      <c r="F14371" s="8">
        <f>VLOOKUP(C14371,Products!$A$2:$E$20,5,TRUE)</f>
        <v>49.95</v>
      </c>
      <c r="G14371" s="8">
        <f t="shared" si="448"/>
        <v>99.9</v>
      </c>
      <c r="H14371" s="8">
        <f>VLOOKUP(C14371,Products!$A$2:$F$20,6,TRUE)</f>
        <v>19.950000000000003</v>
      </c>
      <c r="I14371" s="8">
        <f t="shared" si="449"/>
        <v>39.900000000000006</v>
      </c>
      <c r="J14371" s="42">
        <f>VLOOKUP(B14371,Invoices!A:I,9,TRUE)</f>
        <v>2022</v>
      </c>
    </row>
    <row r="14372" spans="1:10" x14ac:dyDescent="0.15">
      <c r="A14372" t="s">
        <v>17732</v>
      </c>
      <c r="B14372" t="s">
        <v>2936</v>
      </c>
      <c r="C14372" t="s">
        <v>98</v>
      </c>
      <c r="D14372" t="s">
        <v>79</v>
      </c>
      <c r="E14372">
        <v>2</v>
      </c>
      <c r="F14372" s="8">
        <f>VLOOKUP(C14372,Products!$A$2:$E$20,5,TRUE)</f>
        <v>14.95</v>
      </c>
      <c r="G14372" s="8">
        <f t="shared" si="448"/>
        <v>29.9</v>
      </c>
      <c r="H14372" s="8">
        <f>VLOOKUP(C14372,Products!$A$2:$F$20,6,TRUE)</f>
        <v>3.0499999999999989</v>
      </c>
      <c r="I14372" s="8">
        <f t="shared" si="449"/>
        <v>6.0999999999999979</v>
      </c>
      <c r="J14372" s="42">
        <f>VLOOKUP(B14372,Invoices!A:I,9,TRUE)</f>
        <v>2022</v>
      </c>
    </row>
    <row r="14373" spans="1:10" x14ac:dyDescent="0.15">
      <c r="A14373" t="s">
        <v>17733</v>
      </c>
      <c r="B14373" t="s">
        <v>2936</v>
      </c>
      <c r="C14373" t="s">
        <v>102</v>
      </c>
      <c r="D14373" t="s">
        <v>83</v>
      </c>
      <c r="E14373">
        <v>5</v>
      </c>
      <c r="F14373" s="8">
        <f>VLOOKUP(C14373,Products!$A$2:$E$20,5,TRUE)</f>
        <v>29.95</v>
      </c>
      <c r="G14373" s="8">
        <f t="shared" si="448"/>
        <v>149.75</v>
      </c>
      <c r="H14373" s="8">
        <f>VLOOKUP(C14373,Products!$A$2:$F$20,6,TRUE)</f>
        <v>15</v>
      </c>
      <c r="I14373" s="8">
        <f t="shared" si="449"/>
        <v>75</v>
      </c>
      <c r="J14373" s="42">
        <f>VLOOKUP(B14373,Invoices!A:I,9,TRUE)</f>
        <v>2022</v>
      </c>
    </row>
    <row r="14374" spans="1:10" x14ac:dyDescent="0.15">
      <c r="A14374" t="s">
        <v>17734</v>
      </c>
      <c r="B14374" t="s">
        <v>2936</v>
      </c>
      <c r="C14374" t="s">
        <v>92</v>
      </c>
      <c r="D14374" t="s">
        <v>82</v>
      </c>
      <c r="E14374">
        <v>2</v>
      </c>
      <c r="F14374" s="8">
        <f>VLOOKUP(C14374,Products!$A$2:$E$20,5,TRUE)</f>
        <v>19.95</v>
      </c>
      <c r="G14374" s="8">
        <f t="shared" si="448"/>
        <v>39.9</v>
      </c>
      <c r="H14374" s="8">
        <f>VLOOKUP(C14374,Products!$A$2:$F$20,6,TRUE)</f>
        <v>7.4499999999999993</v>
      </c>
      <c r="I14374" s="8">
        <f t="shared" si="449"/>
        <v>14.899999999999999</v>
      </c>
      <c r="J14374" s="42">
        <f>VLOOKUP(B14374,Invoices!A:I,9,TRUE)</f>
        <v>2022</v>
      </c>
    </row>
    <row r="14375" spans="1:10" x14ac:dyDescent="0.15">
      <c r="A14375" t="s">
        <v>17735</v>
      </c>
      <c r="B14375" t="s">
        <v>2936</v>
      </c>
      <c r="C14375" t="s">
        <v>95</v>
      </c>
      <c r="D14375" t="s">
        <v>73</v>
      </c>
      <c r="E14375">
        <v>50</v>
      </c>
      <c r="F14375" s="8">
        <f>VLOOKUP(C14375,Products!$A$2:$E$20,5,TRUE)</f>
        <v>12.95</v>
      </c>
      <c r="G14375" s="8">
        <f t="shared" si="448"/>
        <v>647.5</v>
      </c>
      <c r="H14375" s="8">
        <f>VLOOKUP(C14375,Products!$A$2:$F$20,6,TRUE)</f>
        <v>4.1999999999999993</v>
      </c>
      <c r="I14375" s="8">
        <f t="shared" si="449"/>
        <v>209.99999999999997</v>
      </c>
      <c r="J14375" s="42">
        <f>VLOOKUP(B14375,Invoices!A:I,9,TRUE)</f>
        <v>2022</v>
      </c>
    </row>
    <row r="14376" spans="1:10" x14ac:dyDescent="0.15">
      <c r="A14376" t="s">
        <v>17736</v>
      </c>
      <c r="B14376" t="s">
        <v>2936</v>
      </c>
      <c r="C14376" t="s">
        <v>88</v>
      </c>
      <c r="D14376" t="s">
        <v>85</v>
      </c>
      <c r="E14376">
        <v>1</v>
      </c>
      <c r="F14376" s="8">
        <f>VLOOKUP(C14376,Products!$A$2:$E$20,5,TRUE)</f>
        <v>8.9499999999999993</v>
      </c>
      <c r="G14376" s="8">
        <f t="shared" si="448"/>
        <v>8.9499999999999993</v>
      </c>
      <c r="H14376" s="8">
        <f>VLOOKUP(C14376,Products!$A$2:$F$20,6,TRUE)</f>
        <v>5.6999999999999993</v>
      </c>
      <c r="I14376" s="8">
        <f t="shared" si="449"/>
        <v>5.6999999999999993</v>
      </c>
      <c r="J14376" s="42">
        <f>VLOOKUP(B14376,Invoices!A:I,9,TRUE)</f>
        <v>2022</v>
      </c>
    </row>
    <row r="14377" spans="1:10" x14ac:dyDescent="0.15">
      <c r="A14377" t="s">
        <v>17737</v>
      </c>
      <c r="B14377" t="s">
        <v>2936</v>
      </c>
      <c r="C14377" t="s">
        <v>104</v>
      </c>
      <c r="D14377" t="s">
        <v>71</v>
      </c>
      <c r="E14377">
        <v>20</v>
      </c>
      <c r="F14377" s="8">
        <f>VLOOKUP(C14377,Products!$A$2:$E$20,5,TRUE)</f>
        <v>2.95</v>
      </c>
      <c r="G14377" s="8">
        <f t="shared" si="448"/>
        <v>59</v>
      </c>
      <c r="H14377" s="8">
        <f>VLOOKUP(C14377,Products!$A$2:$F$20,6,TRUE)</f>
        <v>1.1500000000000001</v>
      </c>
      <c r="I14377" s="8">
        <f t="shared" si="449"/>
        <v>23.000000000000004</v>
      </c>
      <c r="J14377" s="42">
        <f>VLOOKUP(B14377,Invoices!A:I,9,TRUE)</f>
        <v>2022</v>
      </c>
    </row>
    <row r="14378" spans="1:10" x14ac:dyDescent="0.15">
      <c r="A14378" t="s">
        <v>17738</v>
      </c>
      <c r="B14378" t="s">
        <v>2937</v>
      </c>
      <c r="C14378" t="s">
        <v>94</v>
      </c>
      <c r="D14378" t="s">
        <v>86</v>
      </c>
      <c r="E14378">
        <v>1</v>
      </c>
      <c r="F14378" s="8">
        <f>VLOOKUP(C14378,Products!$A$2:$E$20,5,TRUE)</f>
        <v>3.5</v>
      </c>
      <c r="G14378" s="8">
        <f t="shared" si="448"/>
        <v>3.5</v>
      </c>
      <c r="H14378" s="8">
        <f>VLOOKUP(C14378,Products!$A$2:$F$20,6,TRUE)</f>
        <v>0.54999999999999982</v>
      </c>
      <c r="I14378" s="8">
        <f t="shared" si="449"/>
        <v>0.54999999999999982</v>
      </c>
      <c r="J14378" s="42">
        <f>VLOOKUP(B14378,Invoices!A:I,9,TRUE)</f>
        <v>2022</v>
      </c>
    </row>
    <row r="14379" spans="1:10" x14ac:dyDescent="0.15">
      <c r="A14379" t="s">
        <v>17739</v>
      </c>
      <c r="B14379" t="s">
        <v>2938</v>
      </c>
      <c r="C14379" t="s">
        <v>103</v>
      </c>
      <c r="D14379" t="s">
        <v>77</v>
      </c>
      <c r="E14379">
        <v>10</v>
      </c>
      <c r="F14379" s="8">
        <f>VLOOKUP(C14379,Products!$A$2:$E$20,5,TRUE)</f>
        <v>8.9499999999999993</v>
      </c>
      <c r="G14379" s="8">
        <f t="shared" si="448"/>
        <v>89.5</v>
      </c>
      <c r="H14379" s="8">
        <f>VLOOKUP(C14379,Products!$A$2:$F$20,6,TRUE)</f>
        <v>3.1999999999999993</v>
      </c>
      <c r="I14379" s="8">
        <f t="shared" si="449"/>
        <v>31.999999999999993</v>
      </c>
      <c r="J14379" s="42">
        <f>VLOOKUP(B14379,Invoices!A:I,9,TRUE)</f>
        <v>2022</v>
      </c>
    </row>
    <row r="14380" spans="1:10" x14ac:dyDescent="0.15">
      <c r="A14380" t="s">
        <v>17740</v>
      </c>
      <c r="B14380" t="s">
        <v>2938</v>
      </c>
      <c r="C14380" t="s">
        <v>105</v>
      </c>
      <c r="D14380" t="s">
        <v>81</v>
      </c>
      <c r="E14380">
        <v>20</v>
      </c>
      <c r="F14380" s="8">
        <f>VLOOKUP(C14380,Products!$A$2:$E$20,5,TRUE)</f>
        <v>8.9499999999999993</v>
      </c>
      <c r="G14380" s="8">
        <f t="shared" si="448"/>
        <v>179</v>
      </c>
      <c r="H14380" s="8">
        <f>VLOOKUP(C14380,Products!$A$2:$F$20,6,TRUE)</f>
        <v>3.1999999999999993</v>
      </c>
      <c r="I14380" s="8">
        <f t="shared" si="449"/>
        <v>63.999999999999986</v>
      </c>
      <c r="J14380" s="42">
        <f>VLOOKUP(B14380,Invoices!A:I,9,TRUE)</f>
        <v>2022</v>
      </c>
    </row>
    <row r="14381" spans="1:10" x14ac:dyDescent="0.15">
      <c r="A14381" t="s">
        <v>17741</v>
      </c>
      <c r="B14381" t="s">
        <v>2938</v>
      </c>
      <c r="C14381" t="s">
        <v>95</v>
      </c>
      <c r="D14381" t="s">
        <v>73</v>
      </c>
      <c r="E14381">
        <v>2</v>
      </c>
      <c r="F14381" s="8">
        <f>VLOOKUP(C14381,Products!$A$2:$E$20,5,TRUE)</f>
        <v>12.95</v>
      </c>
      <c r="G14381" s="8">
        <f t="shared" si="448"/>
        <v>25.9</v>
      </c>
      <c r="H14381" s="8">
        <f>VLOOKUP(C14381,Products!$A$2:$F$20,6,TRUE)</f>
        <v>4.1999999999999993</v>
      </c>
      <c r="I14381" s="8">
        <f t="shared" si="449"/>
        <v>8.3999999999999986</v>
      </c>
      <c r="J14381" s="42">
        <f>VLOOKUP(B14381,Invoices!A:I,9,TRUE)</f>
        <v>2022</v>
      </c>
    </row>
    <row r="14382" spans="1:10" x14ac:dyDescent="0.15">
      <c r="A14382" t="s">
        <v>17742</v>
      </c>
      <c r="B14382" t="s">
        <v>2938</v>
      </c>
      <c r="C14382" t="s">
        <v>91</v>
      </c>
      <c r="D14382" t="s">
        <v>70</v>
      </c>
      <c r="E14382">
        <v>1</v>
      </c>
      <c r="F14382" s="8">
        <f>VLOOKUP(C14382,Products!$A$2:$E$20,5,TRUE)</f>
        <v>49.95</v>
      </c>
      <c r="G14382" s="8">
        <f t="shared" si="448"/>
        <v>49.95</v>
      </c>
      <c r="H14382" s="8">
        <f>VLOOKUP(C14382,Products!$A$2:$F$20,6,TRUE)</f>
        <v>21.200000000000003</v>
      </c>
      <c r="I14382" s="8">
        <f t="shared" si="449"/>
        <v>21.200000000000003</v>
      </c>
      <c r="J14382" s="42">
        <f>VLOOKUP(B14382,Invoices!A:I,9,TRUE)</f>
        <v>2022</v>
      </c>
    </row>
    <row r="14383" spans="1:10" x14ac:dyDescent="0.15">
      <c r="A14383" t="s">
        <v>17743</v>
      </c>
      <c r="B14383" t="s">
        <v>2938</v>
      </c>
      <c r="C14383" t="s">
        <v>101</v>
      </c>
      <c r="D14383" t="s">
        <v>69</v>
      </c>
      <c r="E14383">
        <v>1</v>
      </c>
      <c r="F14383" s="8">
        <f>VLOOKUP(C14383,Products!$A$2:$E$20,5,TRUE)</f>
        <v>129.94999999999999</v>
      </c>
      <c r="G14383" s="8">
        <f t="shared" si="448"/>
        <v>129.94999999999999</v>
      </c>
      <c r="H14383" s="8">
        <f>VLOOKUP(C14383,Products!$A$2:$F$20,6,TRUE)</f>
        <v>40.449999999999989</v>
      </c>
      <c r="I14383" s="8">
        <f t="shared" si="449"/>
        <v>40.449999999999989</v>
      </c>
      <c r="J14383" s="42">
        <f>VLOOKUP(B14383,Invoices!A:I,9,TRUE)</f>
        <v>2022</v>
      </c>
    </row>
    <row r="14384" spans="1:10" x14ac:dyDescent="0.15">
      <c r="A14384" t="s">
        <v>17744</v>
      </c>
      <c r="B14384" t="s">
        <v>2939</v>
      </c>
      <c r="C14384" t="s">
        <v>105</v>
      </c>
      <c r="D14384" t="s">
        <v>81</v>
      </c>
      <c r="E14384">
        <v>3</v>
      </c>
      <c r="F14384" s="8">
        <f>VLOOKUP(C14384,Products!$A$2:$E$20,5,TRUE)</f>
        <v>8.9499999999999993</v>
      </c>
      <c r="G14384" s="8">
        <f t="shared" si="448"/>
        <v>26.849999999999998</v>
      </c>
      <c r="H14384" s="8">
        <f>VLOOKUP(C14384,Products!$A$2:$F$20,6,TRUE)</f>
        <v>3.1999999999999993</v>
      </c>
      <c r="I14384" s="8">
        <f t="shared" si="449"/>
        <v>9.5999999999999979</v>
      </c>
      <c r="J14384" s="42">
        <f>VLOOKUP(B14384,Invoices!A:I,9,TRUE)</f>
        <v>2022</v>
      </c>
    </row>
    <row r="14385" spans="1:10" x14ac:dyDescent="0.15">
      <c r="A14385" t="s">
        <v>17745</v>
      </c>
      <c r="B14385" t="s">
        <v>2940</v>
      </c>
      <c r="C14385" t="s">
        <v>90</v>
      </c>
      <c r="D14385" t="s">
        <v>72</v>
      </c>
      <c r="E14385">
        <v>8</v>
      </c>
      <c r="F14385" s="8">
        <f>VLOOKUP(C14385,Products!$A$2:$E$20,5,TRUE)</f>
        <v>8.9499999999999993</v>
      </c>
      <c r="G14385" s="8">
        <f t="shared" si="448"/>
        <v>71.599999999999994</v>
      </c>
      <c r="H14385" s="8">
        <f>VLOOKUP(C14385,Products!$A$2:$F$20,6,TRUE)</f>
        <v>5.6999999999999993</v>
      </c>
      <c r="I14385" s="8">
        <f t="shared" si="449"/>
        <v>45.599999999999994</v>
      </c>
      <c r="J14385" s="42">
        <f>VLOOKUP(B14385,Invoices!A:I,9,TRUE)</f>
        <v>2022</v>
      </c>
    </row>
    <row r="14386" spans="1:10" x14ac:dyDescent="0.15">
      <c r="A14386" t="s">
        <v>17746</v>
      </c>
      <c r="B14386" t="s">
        <v>2940</v>
      </c>
      <c r="C14386" t="s">
        <v>103</v>
      </c>
      <c r="D14386" t="s">
        <v>77</v>
      </c>
      <c r="E14386">
        <v>6</v>
      </c>
      <c r="F14386" s="8">
        <f>VLOOKUP(C14386,Products!$A$2:$E$20,5,TRUE)</f>
        <v>8.9499999999999993</v>
      </c>
      <c r="G14386" s="8">
        <f t="shared" si="448"/>
        <v>53.699999999999996</v>
      </c>
      <c r="H14386" s="8">
        <f>VLOOKUP(C14386,Products!$A$2:$F$20,6,TRUE)</f>
        <v>3.1999999999999993</v>
      </c>
      <c r="I14386" s="8">
        <f t="shared" si="449"/>
        <v>19.199999999999996</v>
      </c>
      <c r="J14386" s="42">
        <f>VLOOKUP(B14386,Invoices!A:I,9,TRUE)</f>
        <v>2022</v>
      </c>
    </row>
    <row r="14387" spans="1:10" x14ac:dyDescent="0.15">
      <c r="A14387" t="s">
        <v>17747</v>
      </c>
      <c r="B14387" t="s">
        <v>2941</v>
      </c>
      <c r="C14387" t="s">
        <v>95</v>
      </c>
      <c r="D14387" t="s">
        <v>73</v>
      </c>
      <c r="E14387">
        <v>1</v>
      </c>
      <c r="F14387" s="8">
        <f>VLOOKUP(C14387,Products!$A$2:$E$20,5,TRUE)</f>
        <v>12.95</v>
      </c>
      <c r="G14387" s="8">
        <f t="shared" si="448"/>
        <v>12.95</v>
      </c>
      <c r="H14387" s="8">
        <f>VLOOKUP(C14387,Products!$A$2:$F$20,6,TRUE)</f>
        <v>4.1999999999999993</v>
      </c>
      <c r="I14387" s="8">
        <f t="shared" si="449"/>
        <v>4.1999999999999993</v>
      </c>
      <c r="J14387" s="42">
        <f>VLOOKUP(B14387,Invoices!A:I,9,TRUE)</f>
        <v>2022</v>
      </c>
    </row>
    <row r="14388" spans="1:10" x14ac:dyDescent="0.15">
      <c r="A14388" t="s">
        <v>17748</v>
      </c>
      <c r="B14388" t="s">
        <v>2942</v>
      </c>
      <c r="C14388" t="s">
        <v>105</v>
      </c>
      <c r="D14388" t="s">
        <v>81</v>
      </c>
      <c r="E14388">
        <v>1</v>
      </c>
      <c r="F14388" s="8">
        <f>VLOOKUP(C14388,Products!$A$2:$E$20,5,TRUE)</f>
        <v>8.9499999999999993</v>
      </c>
      <c r="G14388" s="8">
        <f t="shared" si="448"/>
        <v>8.9499999999999993</v>
      </c>
      <c r="H14388" s="8">
        <f>VLOOKUP(C14388,Products!$A$2:$F$20,6,TRUE)</f>
        <v>3.1999999999999993</v>
      </c>
      <c r="I14388" s="8">
        <f t="shared" si="449"/>
        <v>3.1999999999999993</v>
      </c>
      <c r="J14388" s="42">
        <f>VLOOKUP(B14388,Invoices!A:I,9,TRUE)</f>
        <v>2022</v>
      </c>
    </row>
    <row r="14389" spans="1:10" x14ac:dyDescent="0.15">
      <c r="A14389" t="s">
        <v>17749</v>
      </c>
      <c r="B14389" t="s">
        <v>2942</v>
      </c>
      <c r="C14389" t="s">
        <v>93</v>
      </c>
      <c r="D14389" t="s">
        <v>76</v>
      </c>
      <c r="E14389">
        <v>1</v>
      </c>
      <c r="F14389" s="8">
        <f>VLOOKUP(C14389,Products!$A$2:$E$20,5,TRUE)</f>
        <v>9.9499999999999993</v>
      </c>
      <c r="G14389" s="8">
        <f t="shared" si="448"/>
        <v>9.9499999999999993</v>
      </c>
      <c r="H14389" s="8">
        <f>VLOOKUP(C14389,Products!$A$2:$F$20,6,TRUE)</f>
        <v>1.9499999999999993</v>
      </c>
      <c r="I14389" s="8">
        <f t="shared" si="449"/>
        <v>1.9499999999999993</v>
      </c>
      <c r="J14389" s="42">
        <f>VLOOKUP(B14389,Invoices!A:I,9,TRUE)</f>
        <v>2022</v>
      </c>
    </row>
    <row r="14390" spans="1:10" x14ac:dyDescent="0.15">
      <c r="A14390" t="s">
        <v>17750</v>
      </c>
      <c r="B14390" t="s">
        <v>2942</v>
      </c>
      <c r="C14390" t="s">
        <v>89</v>
      </c>
      <c r="D14390" t="s">
        <v>80</v>
      </c>
      <c r="E14390">
        <v>25</v>
      </c>
      <c r="F14390" s="8">
        <f>VLOOKUP(C14390,Products!$A$2:$E$20,5,TRUE)</f>
        <v>15.95</v>
      </c>
      <c r="G14390" s="8">
        <f t="shared" si="448"/>
        <v>398.75</v>
      </c>
      <c r="H14390" s="8">
        <f>VLOOKUP(C14390,Products!$A$2:$F$20,6,TRUE)</f>
        <v>6</v>
      </c>
      <c r="I14390" s="8">
        <f t="shared" si="449"/>
        <v>150</v>
      </c>
      <c r="J14390" s="42">
        <f>VLOOKUP(B14390,Invoices!A:I,9,TRUE)</f>
        <v>2022</v>
      </c>
    </row>
    <row r="14391" spans="1:10" x14ac:dyDescent="0.15">
      <c r="A14391" t="s">
        <v>17751</v>
      </c>
      <c r="B14391" t="s">
        <v>2942</v>
      </c>
      <c r="C14391" t="s">
        <v>92</v>
      </c>
      <c r="D14391" t="s">
        <v>82</v>
      </c>
      <c r="E14391">
        <v>6</v>
      </c>
      <c r="F14391" s="8">
        <f>VLOOKUP(C14391,Products!$A$2:$E$20,5,TRUE)</f>
        <v>19.95</v>
      </c>
      <c r="G14391" s="8">
        <f t="shared" si="448"/>
        <v>119.69999999999999</v>
      </c>
      <c r="H14391" s="8">
        <f>VLOOKUP(C14391,Products!$A$2:$F$20,6,TRUE)</f>
        <v>7.4499999999999993</v>
      </c>
      <c r="I14391" s="8">
        <f t="shared" si="449"/>
        <v>44.699999999999996</v>
      </c>
      <c r="J14391" s="42">
        <f>VLOOKUP(B14391,Invoices!A:I,9,TRUE)</f>
        <v>2022</v>
      </c>
    </row>
    <row r="14392" spans="1:10" x14ac:dyDescent="0.15">
      <c r="A14392" t="s">
        <v>17752</v>
      </c>
      <c r="B14392" t="s">
        <v>2942</v>
      </c>
      <c r="C14392" t="s">
        <v>96</v>
      </c>
      <c r="D14392" t="s">
        <v>75</v>
      </c>
      <c r="E14392">
        <v>2</v>
      </c>
      <c r="F14392" s="8">
        <f>VLOOKUP(C14392,Products!$A$2:$E$20,5,TRUE)</f>
        <v>79.95</v>
      </c>
      <c r="G14392" s="8">
        <f t="shared" si="448"/>
        <v>159.9</v>
      </c>
      <c r="H14392" s="8">
        <f>VLOOKUP(C14392,Products!$A$2:$F$20,6,TRUE)</f>
        <v>27.950000000000003</v>
      </c>
      <c r="I14392" s="8">
        <f t="shared" si="449"/>
        <v>55.900000000000006</v>
      </c>
      <c r="J14392" s="42">
        <f>VLOOKUP(B14392,Invoices!A:I,9,TRUE)</f>
        <v>2022</v>
      </c>
    </row>
    <row r="14393" spans="1:10" x14ac:dyDescent="0.15">
      <c r="A14393" t="s">
        <v>17753</v>
      </c>
      <c r="B14393" t="s">
        <v>2943</v>
      </c>
      <c r="C14393" t="s">
        <v>100</v>
      </c>
      <c r="D14393" t="s">
        <v>78</v>
      </c>
      <c r="E14393">
        <v>10</v>
      </c>
      <c r="F14393" s="8">
        <f>VLOOKUP(C14393,Products!$A$2:$E$20,5,TRUE)</f>
        <v>49.95</v>
      </c>
      <c r="G14393" s="8">
        <f t="shared" si="448"/>
        <v>499.5</v>
      </c>
      <c r="H14393" s="8">
        <f>VLOOKUP(C14393,Products!$A$2:$F$20,6,TRUE)</f>
        <v>19.950000000000003</v>
      </c>
      <c r="I14393" s="8">
        <f t="shared" si="449"/>
        <v>199.50000000000003</v>
      </c>
      <c r="J14393" s="42">
        <f>VLOOKUP(B14393,Invoices!A:I,9,TRUE)</f>
        <v>2022</v>
      </c>
    </row>
    <row r="14394" spans="1:10" x14ac:dyDescent="0.15">
      <c r="A14394" t="s">
        <v>17754</v>
      </c>
      <c r="B14394" t="s">
        <v>2943</v>
      </c>
      <c r="C14394" t="s">
        <v>96</v>
      </c>
      <c r="D14394" t="s">
        <v>75</v>
      </c>
      <c r="E14394">
        <v>1</v>
      </c>
      <c r="F14394" s="8">
        <f>VLOOKUP(C14394,Products!$A$2:$E$20,5,TRUE)</f>
        <v>79.95</v>
      </c>
      <c r="G14394" s="8">
        <f t="shared" si="448"/>
        <v>79.95</v>
      </c>
      <c r="H14394" s="8">
        <f>VLOOKUP(C14394,Products!$A$2:$F$20,6,TRUE)</f>
        <v>27.950000000000003</v>
      </c>
      <c r="I14394" s="8">
        <f t="shared" si="449"/>
        <v>27.950000000000003</v>
      </c>
      <c r="J14394" s="42">
        <f>VLOOKUP(B14394,Invoices!A:I,9,TRUE)</f>
        <v>2022</v>
      </c>
    </row>
    <row r="14395" spans="1:10" x14ac:dyDescent="0.15">
      <c r="A14395" t="s">
        <v>17755</v>
      </c>
      <c r="B14395" t="s">
        <v>2943</v>
      </c>
      <c r="C14395" t="s">
        <v>88</v>
      </c>
      <c r="D14395" t="s">
        <v>85</v>
      </c>
      <c r="E14395">
        <v>25</v>
      </c>
      <c r="F14395" s="8">
        <f>VLOOKUP(C14395,Products!$A$2:$E$20,5,TRUE)</f>
        <v>8.9499999999999993</v>
      </c>
      <c r="G14395" s="8">
        <f t="shared" si="448"/>
        <v>223.74999999999997</v>
      </c>
      <c r="H14395" s="8">
        <f>VLOOKUP(C14395,Products!$A$2:$F$20,6,TRUE)</f>
        <v>5.6999999999999993</v>
      </c>
      <c r="I14395" s="8">
        <f t="shared" si="449"/>
        <v>142.49999999999997</v>
      </c>
      <c r="J14395" s="42">
        <f>VLOOKUP(B14395,Invoices!A:I,9,TRUE)</f>
        <v>2022</v>
      </c>
    </row>
    <row r="14396" spans="1:10" x14ac:dyDescent="0.15">
      <c r="A14396" t="s">
        <v>17756</v>
      </c>
      <c r="B14396" t="s">
        <v>2943</v>
      </c>
      <c r="C14396" t="s">
        <v>105</v>
      </c>
      <c r="D14396" t="s">
        <v>81</v>
      </c>
      <c r="E14396">
        <v>4</v>
      </c>
      <c r="F14396" s="8">
        <f>VLOOKUP(C14396,Products!$A$2:$E$20,5,TRUE)</f>
        <v>8.9499999999999993</v>
      </c>
      <c r="G14396" s="8">
        <f t="shared" si="448"/>
        <v>35.799999999999997</v>
      </c>
      <c r="H14396" s="8">
        <f>VLOOKUP(C14396,Products!$A$2:$F$20,6,TRUE)</f>
        <v>3.1999999999999993</v>
      </c>
      <c r="I14396" s="8">
        <f t="shared" si="449"/>
        <v>12.799999999999997</v>
      </c>
      <c r="J14396" s="42">
        <f>VLOOKUP(B14396,Invoices!A:I,9,TRUE)</f>
        <v>2022</v>
      </c>
    </row>
    <row r="14397" spans="1:10" x14ac:dyDescent="0.15">
      <c r="A14397" t="s">
        <v>17757</v>
      </c>
      <c r="B14397" t="s">
        <v>2943</v>
      </c>
      <c r="C14397" t="s">
        <v>87</v>
      </c>
      <c r="D14397" t="s">
        <v>68</v>
      </c>
      <c r="E14397">
        <v>5</v>
      </c>
      <c r="F14397" s="8">
        <f>VLOOKUP(C14397,Products!$A$2:$E$20,5,TRUE)</f>
        <v>19.95</v>
      </c>
      <c r="G14397" s="8">
        <f t="shared" si="448"/>
        <v>99.75</v>
      </c>
      <c r="H14397" s="8">
        <f>VLOOKUP(C14397,Products!$A$2:$F$20,6,TRUE)</f>
        <v>7.4499999999999993</v>
      </c>
      <c r="I14397" s="8">
        <f t="shared" si="449"/>
        <v>37.25</v>
      </c>
      <c r="J14397" s="42">
        <f>VLOOKUP(B14397,Invoices!A:I,9,TRUE)</f>
        <v>2022</v>
      </c>
    </row>
    <row r="14398" spans="1:10" x14ac:dyDescent="0.15">
      <c r="A14398" t="s">
        <v>17758</v>
      </c>
      <c r="B14398" t="s">
        <v>2943</v>
      </c>
      <c r="C14398" t="s">
        <v>93</v>
      </c>
      <c r="D14398" t="s">
        <v>76</v>
      </c>
      <c r="E14398">
        <v>2</v>
      </c>
      <c r="F14398" s="8">
        <f>VLOOKUP(C14398,Products!$A$2:$E$20,5,TRUE)</f>
        <v>9.9499999999999993</v>
      </c>
      <c r="G14398" s="8">
        <f t="shared" si="448"/>
        <v>19.899999999999999</v>
      </c>
      <c r="H14398" s="8">
        <f>VLOOKUP(C14398,Products!$A$2:$F$20,6,TRUE)</f>
        <v>1.9499999999999993</v>
      </c>
      <c r="I14398" s="8">
        <f t="shared" si="449"/>
        <v>3.8999999999999986</v>
      </c>
      <c r="J14398" s="42">
        <f>VLOOKUP(B14398,Invoices!A:I,9,TRUE)</f>
        <v>2022</v>
      </c>
    </row>
    <row r="14399" spans="1:10" x14ac:dyDescent="0.15">
      <c r="A14399" t="s">
        <v>17759</v>
      </c>
      <c r="B14399" t="s">
        <v>2944</v>
      </c>
      <c r="C14399" t="s">
        <v>89</v>
      </c>
      <c r="D14399" t="s">
        <v>80</v>
      </c>
      <c r="E14399">
        <v>10</v>
      </c>
      <c r="F14399" s="8">
        <f>VLOOKUP(C14399,Products!$A$2:$E$20,5,TRUE)</f>
        <v>15.95</v>
      </c>
      <c r="G14399" s="8">
        <f t="shared" si="448"/>
        <v>159.5</v>
      </c>
      <c r="H14399" s="8">
        <f>VLOOKUP(C14399,Products!$A$2:$F$20,6,TRUE)</f>
        <v>6</v>
      </c>
      <c r="I14399" s="8">
        <f t="shared" si="449"/>
        <v>60</v>
      </c>
      <c r="J14399" s="42">
        <f>VLOOKUP(B14399,Invoices!A:I,9,TRUE)</f>
        <v>2022</v>
      </c>
    </row>
    <row r="14400" spans="1:10" x14ac:dyDescent="0.15">
      <c r="A14400" t="s">
        <v>17760</v>
      </c>
      <c r="B14400" t="s">
        <v>2944</v>
      </c>
      <c r="C14400" t="s">
        <v>92</v>
      </c>
      <c r="D14400" t="s">
        <v>82</v>
      </c>
      <c r="E14400">
        <v>9</v>
      </c>
      <c r="F14400" s="8">
        <f>VLOOKUP(C14400,Products!$A$2:$E$20,5,TRUE)</f>
        <v>19.95</v>
      </c>
      <c r="G14400" s="8">
        <f t="shared" si="448"/>
        <v>179.54999999999998</v>
      </c>
      <c r="H14400" s="8">
        <f>VLOOKUP(C14400,Products!$A$2:$F$20,6,TRUE)</f>
        <v>7.4499999999999993</v>
      </c>
      <c r="I14400" s="8">
        <f t="shared" si="449"/>
        <v>67.05</v>
      </c>
      <c r="J14400" s="42">
        <f>VLOOKUP(B14400,Invoices!A:I,9,TRUE)</f>
        <v>2022</v>
      </c>
    </row>
    <row r="14401" spans="1:10" x14ac:dyDescent="0.15">
      <c r="A14401" t="s">
        <v>17761</v>
      </c>
      <c r="B14401" t="s">
        <v>2945</v>
      </c>
      <c r="C14401" t="s">
        <v>89</v>
      </c>
      <c r="D14401" t="s">
        <v>80</v>
      </c>
      <c r="E14401">
        <v>24</v>
      </c>
      <c r="F14401" s="8">
        <f>VLOOKUP(C14401,Products!$A$2:$E$20,5,TRUE)</f>
        <v>15.95</v>
      </c>
      <c r="G14401" s="8">
        <f t="shared" si="448"/>
        <v>382.79999999999995</v>
      </c>
      <c r="H14401" s="8">
        <f>VLOOKUP(C14401,Products!$A$2:$F$20,6,TRUE)</f>
        <v>6</v>
      </c>
      <c r="I14401" s="8">
        <f t="shared" si="449"/>
        <v>144</v>
      </c>
      <c r="J14401" s="42">
        <f>VLOOKUP(B14401,Invoices!A:I,9,TRUE)</f>
        <v>2022</v>
      </c>
    </row>
    <row r="14402" spans="1:10" x14ac:dyDescent="0.15">
      <c r="A14402" t="s">
        <v>17762</v>
      </c>
      <c r="B14402" t="s">
        <v>2945</v>
      </c>
      <c r="C14402" t="s">
        <v>90</v>
      </c>
      <c r="D14402" t="s">
        <v>72</v>
      </c>
      <c r="E14402">
        <v>10</v>
      </c>
      <c r="F14402" s="8">
        <f>VLOOKUP(C14402,Products!$A$2:$E$20,5,TRUE)</f>
        <v>8.9499999999999993</v>
      </c>
      <c r="G14402" s="8">
        <f t="shared" si="448"/>
        <v>89.5</v>
      </c>
      <c r="H14402" s="8">
        <f>VLOOKUP(C14402,Products!$A$2:$F$20,6,TRUE)</f>
        <v>5.6999999999999993</v>
      </c>
      <c r="I14402" s="8">
        <f t="shared" si="449"/>
        <v>56.999999999999993</v>
      </c>
      <c r="J14402" s="42">
        <f>VLOOKUP(B14402,Invoices!A:I,9,TRUE)</f>
        <v>2022</v>
      </c>
    </row>
    <row r="14403" spans="1:10" x14ac:dyDescent="0.15">
      <c r="A14403" t="s">
        <v>17763</v>
      </c>
      <c r="B14403" t="s">
        <v>2945</v>
      </c>
      <c r="C14403" t="s">
        <v>87</v>
      </c>
      <c r="D14403" t="s">
        <v>68</v>
      </c>
      <c r="E14403">
        <v>15</v>
      </c>
      <c r="F14403" s="8">
        <f>VLOOKUP(C14403,Products!$A$2:$E$20,5,TRUE)</f>
        <v>19.95</v>
      </c>
      <c r="G14403" s="8">
        <f t="shared" ref="G14403:G14466" si="450">F14403*E14403</f>
        <v>299.25</v>
      </c>
      <c r="H14403" s="8">
        <f>VLOOKUP(C14403,Products!$A$2:$F$20,6,TRUE)</f>
        <v>7.4499999999999993</v>
      </c>
      <c r="I14403" s="8">
        <f t="shared" ref="I14403:I14466" si="451">H14403*E14403</f>
        <v>111.74999999999999</v>
      </c>
      <c r="J14403" s="42">
        <f>VLOOKUP(B14403,Invoices!A:I,9,TRUE)</f>
        <v>2022</v>
      </c>
    </row>
    <row r="14404" spans="1:10" x14ac:dyDescent="0.15">
      <c r="A14404" t="s">
        <v>17764</v>
      </c>
      <c r="B14404" t="s">
        <v>2945</v>
      </c>
      <c r="C14404" t="s">
        <v>101</v>
      </c>
      <c r="D14404" t="s">
        <v>69</v>
      </c>
      <c r="E14404">
        <v>25</v>
      </c>
      <c r="F14404" s="8">
        <f>VLOOKUP(C14404,Products!$A$2:$E$20,5,TRUE)</f>
        <v>129.94999999999999</v>
      </c>
      <c r="G14404" s="8">
        <f t="shared" si="450"/>
        <v>3248.7499999999995</v>
      </c>
      <c r="H14404" s="8">
        <f>VLOOKUP(C14404,Products!$A$2:$F$20,6,TRUE)</f>
        <v>40.449999999999989</v>
      </c>
      <c r="I14404" s="8">
        <f t="shared" si="451"/>
        <v>1011.2499999999998</v>
      </c>
      <c r="J14404" s="42">
        <f>VLOOKUP(B14404,Invoices!A:I,9,TRUE)</f>
        <v>2022</v>
      </c>
    </row>
    <row r="14405" spans="1:10" x14ac:dyDescent="0.15">
      <c r="A14405" t="s">
        <v>17765</v>
      </c>
      <c r="B14405" t="s">
        <v>2945</v>
      </c>
      <c r="C14405" t="s">
        <v>105</v>
      </c>
      <c r="D14405" t="s">
        <v>81</v>
      </c>
      <c r="E14405">
        <v>1</v>
      </c>
      <c r="F14405" s="8">
        <f>VLOOKUP(C14405,Products!$A$2:$E$20,5,TRUE)</f>
        <v>8.9499999999999993</v>
      </c>
      <c r="G14405" s="8">
        <f t="shared" si="450"/>
        <v>8.9499999999999993</v>
      </c>
      <c r="H14405" s="8">
        <f>VLOOKUP(C14405,Products!$A$2:$F$20,6,TRUE)</f>
        <v>3.1999999999999993</v>
      </c>
      <c r="I14405" s="8">
        <f t="shared" si="451"/>
        <v>3.1999999999999993</v>
      </c>
      <c r="J14405" s="42">
        <f>VLOOKUP(B14405,Invoices!A:I,9,TRUE)</f>
        <v>2022</v>
      </c>
    </row>
    <row r="14406" spans="1:10" x14ac:dyDescent="0.15">
      <c r="A14406" t="s">
        <v>17766</v>
      </c>
      <c r="B14406" t="s">
        <v>2946</v>
      </c>
      <c r="C14406" t="s">
        <v>93</v>
      </c>
      <c r="D14406" t="s">
        <v>76</v>
      </c>
      <c r="E14406">
        <v>1</v>
      </c>
      <c r="F14406" s="8">
        <f>VLOOKUP(C14406,Products!$A$2:$E$20,5,TRUE)</f>
        <v>9.9499999999999993</v>
      </c>
      <c r="G14406" s="8">
        <f t="shared" si="450"/>
        <v>9.9499999999999993</v>
      </c>
      <c r="H14406" s="8">
        <f>VLOOKUP(C14406,Products!$A$2:$F$20,6,TRUE)</f>
        <v>1.9499999999999993</v>
      </c>
      <c r="I14406" s="8">
        <f t="shared" si="451"/>
        <v>1.9499999999999993</v>
      </c>
      <c r="J14406" s="42">
        <f>VLOOKUP(B14406,Invoices!A:I,9,TRUE)</f>
        <v>2022</v>
      </c>
    </row>
    <row r="14407" spans="1:10" x14ac:dyDescent="0.15">
      <c r="A14407" t="s">
        <v>17767</v>
      </c>
      <c r="B14407" t="s">
        <v>2946</v>
      </c>
      <c r="C14407" t="s">
        <v>88</v>
      </c>
      <c r="D14407" t="s">
        <v>85</v>
      </c>
      <c r="E14407">
        <v>5</v>
      </c>
      <c r="F14407" s="8">
        <f>VLOOKUP(C14407,Products!$A$2:$E$20,5,TRUE)</f>
        <v>8.9499999999999993</v>
      </c>
      <c r="G14407" s="8">
        <f t="shared" si="450"/>
        <v>44.75</v>
      </c>
      <c r="H14407" s="8">
        <f>VLOOKUP(C14407,Products!$A$2:$F$20,6,TRUE)</f>
        <v>5.6999999999999993</v>
      </c>
      <c r="I14407" s="8">
        <f t="shared" si="451"/>
        <v>28.499999999999996</v>
      </c>
      <c r="J14407" s="42">
        <f>VLOOKUP(B14407,Invoices!A:I,9,TRUE)</f>
        <v>2022</v>
      </c>
    </row>
    <row r="14408" spans="1:10" x14ac:dyDescent="0.15">
      <c r="A14408" t="s">
        <v>17768</v>
      </c>
      <c r="B14408" t="s">
        <v>2947</v>
      </c>
      <c r="C14408" t="s">
        <v>105</v>
      </c>
      <c r="D14408" t="s">
        <v>81</v>
      </c>
      <c r="E14408">
        <v>3</v>
      </c>
      <c r="F14408" s="8">
        <f>VLOOKUP(C14408,Products!$A$2:$E$20,5,TRUE)</f>
        <v>8.9499999999999993</v>
      </c>
      <c r="G14408" s="8">
        <f t="shared" si="450"/>
        <v>26.849999999999998</v>
      </c>
      <c r="H14408" s="8">
        <f>VLOOKUP(C14408,Products!$A$2:$F$20,6,TRUE)</f>
        <v>3.1999999999999993</v>
      </c>
      <c r="I14408" s="8">
        <f t="shared" si="451"/>
        <v>9.5999999999999979</v>
      </c>
      <c r="J14408" s="42">
        <f>VLOOKUP(B14408,Invoices!A:I,9,TRUE)</f>
        <v>2022</v>
      </c>
    </row>
    <row r="14409" spans="1:10" x14ac:dyDescent="0.15">
      <c r="A14409" t="s">
        <v>17769</v>
      </c>
      <c r="B14409" t="s">
        <v>2947</v>
      </c>
      <c r="C14409" t="s">
        <v>104</v>
      </c>
      <c r="D14409" t="s">
        <v>71</v>
      </c>
      <c r="E14409">
        <v>50</v>
      </c>
      <c r="F14409" s="8">
        <f>VLOOKUP(C14409,Products!$A$2:$E$20,5,TRUE)</f>
        <v>2.95</v>
      </c>
      <c r="G14409" s="8">
        <f t="shared" si="450"/>
        <v>147.5</v>
      </c>
      <c r="H14409" s="8">
        <f>VLOOKUP(C14409,Products!$A$2:$F$20,6,TRUE)</f>
        <v>1.1500000000000001</v>
      </c>
      <c r="I14409" s="8">
        <f t="shared" si="451"/>
        <v>57.500000000000007</v>
      </c>
      <c r="J14409" s="42">
        <f>VLOOKUP(B14409,Invoices!A:I,9,TRUE)</f>
        <v>2022</v>
      </c>
    </row>
    <row r="14410" spans="1:10" x14ac:dyDescent="0.15">
      <c r="A14410" t="s">
        <v>17770</v>
      </c>
      <c r="B14410" t="s">
        <v>2947</v>
      </c>
      <c r="C14410" t="s">
        <v>88</v>
      </c>
      <c r="D14410" t="s">
        <v>85</v>
      </c>
      <c r="E14410">
        <v>24</v>
      </c>
      <c r="F14410" s="8">
        <f>VLOOKUP(C14410,Products!$A$2:$E$20,5,TRUE)</f>
        <v>8.9499999999999993</v>
      </c>
      <c r="G14410" s="8">
        <f t="shared" si="450"/>
        <v>214.79999999999998</v>
      </c>
      <c r="H14410" s="8">
        <f>VLOOKUP(C14410,Products!$A$2:$F$20,6,TRUE)</f>
        <v>5.6999999999999993</v>
      </c>
      <c r="I14410" s="8">
        <f t="shared" si="451"/>
        <v>136.79999999999998</v>
      </c>
      <c r="J14410" s="42">
        <f>VLOOKUP(B14410,Invoices!A:I,9,TRUE)</f>
        <v>2022</v>
      </c>
    </row>
    <row r="14411" spans="1:10" x14ac:dyDescent="0.15">
      <c r="A14411" t="s">
        <v>17771</v>
      </c>
      <c r="B14411" t="s">
        <v>2947</v>
      </c>
      <c r="C14411" t="s">
        <v>94</v>
      </c>
      <c r="D14411" t="s">
        <v>86</v>
      </c>
      <c r="E14411">
        <v>1</v>
      </c>
      <c r="F14411" s="8">
        <f>VLOOKUP(C14411,Products!$A$2:$E$20,5,TRUE)</f>
        <v>3.5</v>
      </c>
      <c r="G14411" s="8">
        <f t="shared" si="450"/>
        <v>3.5</v>
      </c>
      <c r="H14411" s="8">
        <f>VLOOKUP(C14411,Products!$A$2:$F$20,6,TRUE)</f>
        <v>0.54999999999999982</v>
      </c>
      <c r="I14411" s="8">
        <f t="shared" si="451"/>
        <v>0.54999999999999982</v>
      </c>
      <c r="J14411" s="42">
        <f>VLOOKUP(B14411,Invoices!A:I,9,TRUE)</f>
        <v>2022</v>
      </c>
    </row>
    <row r="14412" spans="1:10" x14ac:dyDescent="0.15">
      <c r="A14412" t="s">
        <v>17772</v>
      </c>
      <c r="B14412" t="s">
        <v>2947</v>
      </c>
      <c r="C14412" t="s">
        <v>99</v>
      </c>
      <c r="D14412" t="s">
        <v>84</v>
      </c>
      <c r="E14412">
        <v>1</v>
      </c>
      <c r="F14412" s="8">
        <f>VLOOKUP(C14412,Products!$A$2:$E$20,5,TRUE)</f>
        <v>3.5</v>
      </c>
      <c r="G14412" s="8">
        <f t="shared" si="450"/>
        <v>3.5</v>
      </c>
      <c r="H14412" s="8">
        <f>VLOOKUP(C14412,Products!$A$2:$F$20,6,TRUE)</f>
        <v>0.54999999999999982</v>
      </c>
      <c r="I14412" s="8">
        <f t="shared" si="451"/>
        <v>0.54999999999999982</v>
      </c>
      <c r="J14412" s="42">
        <f>VLOOKUP(B14412,Invoices!A:I,9,TRUE)</f>
        <v>2022</v>
      </c>
    </row>
    <row r="14413" spans="1:10" x14ac:dyDescent="0.15">
      <c r="A14413" t="s">
        <v>17773</v>
      </c>
      <c r="B14413" t="s">
        <v>2947</v>
      </c>
      <c r="C14413" t="s">
        <v>87</v>
      </c>
      <c r="D14413" t="s">
        <v>68</v>
      </c>
      <c r="E14413">
        <v>1</v>
      </c>
      <c r="F14413" s="8">
        <f>VLOOKUP(C14413,Products!$A$2:$E$20,5,TRUE)</f>
        <v>19.95</v>
      </c>
      <c r="G14413" s="8">
        <f t="shared" si="450"/>
        <v>19.95</v>
      </c>
      <c r="H14413" s="8">
        <f>VLOOKUP(C14413,Products!$A$2:$F$20,6,TRUE)</f>
        <v>7.4499999999999993</v>
      </c>
      <c r="I14413" s="8">
        <f t="shared" si="451"/>
        <v>7.4499999999999993</v>
      </c>
      <c r="J14413" s="42">
        <f>VLOOKUP(B14413,Invoices!A:I,9,TRUE)</f>
        <v>2022</v>
      </c>
    </row>
    <row r="14414" spans="1:10" x14ac:dyDescent="0.15">
      <c r="A14414" t="s">
        <v>17774</v>
      </c>
      <c r="B14414" t="s">
        <v>2947</v>
      </c>
      <c r="C14414" t="s">
        <v>96</v>
      </c>
      <c r="D14414" t="s">
        <v>75</v>
      </c>
      <c r="E14414">
        <v>2</v>
      </c>
      <c r="F14414" s="8">
        <f>VLOOKUP(C14414,Products!$A$2:$E$20,5,TRUE)</f>
        <v>79.95</v>
      </c>
      <c r="G14414" s="8">
        <f t="shared" si="450"/>
        <v>159.9</v>
      </c>
      <c r="H14414" s="8">
        <f>VLOOKUP(C14414,Products!$A$2:$F$20,6,TRUE)</f>
        <v>27.950000000000003</v>
      </c>
      <c r="I14414" s="8">
        <f t="shared" si="451"/>
        <v>55.900000000000006</v>
      </c>
      <c r="J14414" s="42">
        <f>VLOOKUP(B14414,Invoices!A:I,9,TRUE)</f>
        <v>2022</v>
      </c>
    </row>
    <row r="14415" spans="1:10" x14ac:dyDescent="0.15">
      <c r="A14415" t="s">
        <v>17775</v>
      </c>
      <c r="B14415" t="s">
        <v>2947</v>
      </c>
      <c r="C14415" t="s">
        <v>90</v>
      </c>
      <c r="D14415" t="s">
        <v>72</v>
      </c>
      <c r="E14415">
        <v>50</v>
      </c>
      <c r="F14415" s="8">
        <f>VLOOKUP(C14415,Products!$A$2:$E$20,5,TRUE)</f>
        <v>8.9499999999999993</v>
      </c>
      <c r="G14415" s="8">
        <f t="shared" si="450"/>
        <v>447.49999999999994</v>
      </c>
      <c r="H14415" s="8">
        <f>VLOOKUP(C14415,Products!$A$2:$F$20,6,TRUE)</f>
        <v>5.6999999999999993</v>
      </c>
      <c r="I14415" s="8">
        <f t="shared" si="451"/>
        <v>284.99999999999994</v>
      </c>
      <c r="J14415" s="42">
        <f>VLOOKUP(B14415,Invoices!A:I,9,TRUE)</f>
        <v>2022</v>
      </c>
    </row>
    <row r="14416" spans="1:10" x14ac:dyDescent="0.15">
      <c r="A14416" t="s">
        <v>17776</v>
      </c>
      <c r="B14416" t="s">
        <v>2947</v>
      </c>
      <c r="C14416" t="s">
        <v>100</v>
      </c>
      <c r="D14416" t="s">
        <v>78</v>
      </c>
      <c r="E14416">
        <v>20</v>
      </c>
      <c r="F14416" s="8">
        <f>VLOOKUP(C14416,Products!$A$2:$E$20,5,TRUE)</f>
        <v>49.95</v>
      </c>
      <c r="G14416" s="8">
        <f t="shared" si="450"/>
        <v>999</v>
      </c>
      <c r="H14416" s="8">
        <f>VLOOKUP(C14416,Products!$A$2:$F$20,6,TRUE)</f>
        <v>19.950000000000003</v>
      </c>
      <c r="I14416" s="8">
        <f t="shared" si="451"/>
        <v>399.00000000000006</v>
      </c>
      <c r="J14416" s="42">
        <f>VLOOKUP(B14416,Invoices!A:I,9,TRUE)</f>
        <v>2022</v>
      </c>
    </row>
    <row r="14417" spans="1:10" x14ac:dyDescent="0.15">
      <c r="A14417" t="s">
        <v>17777</v>
      </c>
      <c r="B14417" t="s">
        <v>2948</v>
      </c>
      <c r="C14417" t="s">
        <v>105</v>
      </c>
      <c r="D14417" t="s">
        <v>81</v>
      </c>
      <c r="E14417">
        <v>10</v>
      </c>
      <c r="F14417" s="8">
        <f>VLOOKUP(C14417,Products!$A$2:$E$20,5,TRUE)</f>
        <v>8.9499999999999993</v>
      </c>
      <c r="G14417" s="8">
        <f t="shared" si="450"/>
        <v>89.5</v>
      </c>
      <c r="H14417" s="8">
        <f>VLOOKUP(C14417,Products!$A$2:$F$20,6,TRUE)</f>
        <v>3.1999999999999993</v>
      </c>
      <c r="I14417" s="8">
        <f t="shared" si="451"/>
        <v>31.999999999999993</v>
      </c>
      <c r="J14417" s="42">
        <f>VLOOKUP(B14417,Invoices!A:I,9,TRUE)</f>
        <v>2022</v>
      </c>
    </row>
    <row r="14418" spans="1:10" x14ac:dyDescent="0.15">
      <c r="A14418" t="s">
        <v>17778</v>
      </c>
      <c r="B14418" t="s">
        <v>2948</v>
      </c>
      <c r="C14418" t="s">
        <v>96</v>
      </c>
      <c r="D14418" t="s">
        <v>75</v>
      </c>
      <c r="E14418">
        <v>1</v>
      </c>
      <c r="F14418" s="8">
        <f>VLOOKUP(C14418,Products!$A$2:$E$20,5,TRUE)</f>
        <v>79.95</v>
      </c>
      <c r="G14418" s="8">
        <f t="shared" si="450"/>
        <v>79.95</v>
      </c>
      <c r="H14418" s="8">
        <f>VLOOKUP(C14418,Products!$A$2:$F$20,6,TRUE)</f>
        <v>27.950000000000003</v>
      </c>
      <c r="I14418" s="8">
        <f t="shared" si="451"/>
        <v>27.950000000000003</v>
      </c>
      <c r="J14418" s="42">
        <f>VLOOKUP(B14418,Invoices!A:I,9,TRUE)</f>
        <v>2022</v>
      </c>
    </row>
    <row r="14419" spans="1:10" x14ac:dyDescent="0.15">
      <c r="A14419" t="s">
        <v>17779</v>
      </c>
      <c r="B14419" t="s">
        <v>2948</v>
      </c>
      <c r="C14419" t="s">
        <v>92</v>
      </c>
      <c r="D14419" t="s">
        <v>82</v>
      </c>
      <c r="E14419">
        <v>4</v>
      </c>
      <c r="F14419" s="8">
        <f>VLOOKUP(C14419,Products!$A$2:$E$20,5,TRUE)</f>
        <v>19.95</v>
      </c>
      <c r="G14419" s="8">
        <f t="shared" si="450"/>
        <v>79.8</v>
      </c>
      <c r="H14419" s="8">
        <f>VLOOKUP(C14419,Products!$A$2:$F$20,6,TRUE)</f>
        <v>7.4499999999999993</v>
      </c>
      <c r="I14419" s="8">
        <f t="shared" si="451"/>
        <v>29.799999999999997</v>
      </c>
      <c r="J14419" s="42">
        <f>VLOOKUP(B14419,Invoices!A:I,9,TRUE)</f>
        <v>2022</v>
      </c>
    </row>
    <row r="14420" spans="1:10" x14ac:dyDescent="0.15">
      <c r="A14420" t="s">
        <v>17780</v>
      </c>
      <c r="B14420" t="s">
        <v>2948</v>
      </c>
      <c r="C14420" t="s">
        <v>93</v>
      </c>
      <c r="D14420" t="s">
        <v>76</v>
      </c>
      <c r="E14420">
        <v>4</v>
      </c>
      <c r="F14420" s="8">
        <f>VLOOKUP(C14420,Products!$A$2:$E$20,5,TRUE)</f>
        <v>9.9499999999999993</v>
      </c>
      <c r="G14420" s="8">
        <f t="shared" si="450"/>
        <v>39.799999999999997</v>
      </c>
      <c r="H14420" s="8">
        <f>VLOOKUP(C14420,Products!$A$2:$F$20,6,TRUE)</f>
        <v>1.9499999999999993</v>
      </c>
      <c r="I14420" s="8">
        <f t="shared" si="451"/>
        <v>7.7999999999999972</v>
      </c>
      <c r="J14420" s="42">
        <f>VLOOKUP(B14420,Invoices!A:I,9,TRUE)</f>
        <v>2022</v>
      </c>
    </row>
    <row r="14421" spans="1:10" x14ac:dyDescent="0.15">
      <c r="A14421" t="s">
        <v>17781</v>
      </c>
      <c r="B14421" t="s">
        <v>2948</v>
      </c>
      <c r="C14421" t="s">
        <v>88</v>
      </c>
      <c r="D14421" t="s">
        <v>85</v>
      </c>
      <c r="E14421">
        <v>1</v>
      </c>
      <c r="F14421" s="8">
        <f>VLOOKUP(C14421,Products!$A$2:$E$20,5,TRUE)</f>
        <v>8.9499999999999993</v>
      </c>
      <c r="G14421" s="8">
        <f t="shared" si="450"/>
        <v>8.9499999999999993</v>
      </c>
      <c r="H14421" s="8">
        <f>VLOOKUP(C14421,Products!$A$2:$F$20,6,TRUE)</f>
        <v>5.6999999999999993</v>
      </c>
      <c r="I14421" s="8">
        <f t="shared" si="451"/>
        <v>5.6999999999999993</v>
      </c>
      <c r="J14421" s="42">
        <f>VLOOKUP(B14421,Invoices!A:I,9,TRUE)</f>
        <v>2022</v>
      </c>
    </row>
    <row r="14422" spans="1:10" x14ac:dyDescent="0.15">
      <c r="A14422" t="s">
        <v>17782</v>
      </c>
      <c r="B14422" t="s">
        <v>2948</v>
      </c>
      <c r="C14422" t="s">
        <v>90</v>
      </c>
      <c r="D14422" t="s">
        <v>72</v>
      </c>
      <c r="E14422">
        <v>5</v>
      </c>
      <c r="F14422" s="8">
        <f>VLOOKUP(C14422,Products!$A$2:$E$20,5,TRUE)</f>
        <v>8.9499999999999993</v>
      </c>
      <c r="G14422" s="8">
        <f t="shared" si="450"/>
        <v>44.75</v>
      </c>
      <c r="H14422" s="8">
        <f>VLOOKUP(C14422,Products!$A$2:$F$20,6,TRUE)</f>
        <v>5.6999999999999993</v>
      </c>
      <c r="I14422" s="8">
        <f t="shared" si="451"/>
        <v>28.499999999999996</v>
      </c>
      <c r="J14422" s="42">
        <f>VLOOKUP(B14422,Invoices!A:I,9,TRUE)</f>
        <v>2022</v>
      </c>
    </row>
    <row r="14423" spans="1:10" x14ac:dyDescent="0.15">
      <c r="A14423" t="s">
        <v>17783</v>
      </c>
      <c r="B14423" t="s">
        <v>2948</v>
      </c>
      <c r="C14423" t="s">
        <v>89</v>
      </c>
      <c r="D14423" t="s">
        <v>80</v>
      </c>
      <c r="E14423">
        <v>15</v>
      </c>
      <c r="F14423" s="8">
        <f>VLOOKUP(C14423,Products!$A$2:$E$20,5,TRUE)</f>
        <v>15.95</v>
      </c>
      <c r="G14423" s="8">
        <f t="shared" si="450"/>
        <v>239.25</v>
      </c>
      <c r="H14423" s="8">
        <f>VLOOKUP(C14423,Products!$A$2:$F$20,6,TRUE)</f>
        <v>6</v>
      </c>
      <c r="I14423" s="8">
        <f t="shared" si="451"/>
        <v>90</v>
      </c>
      <c r="J14423" s="42">
        <f>VLOOKUP(B14423,Invoices!A:I,9,TRUE)</f>
        <v>2022</v>
      </c>
    </row>
    <row r="14424" spans="1:10" x14ac:dyDescent="0.15">
      <c r="A14424" t="s">
        <v>17784</v>
      </c>
      <c r="B14424" t="s">
        <v>2948</v>
      </c>
      <c r="C14424" t="s">
        <v>104</v>
      </c>
      <c r="D14424" t="s">
        <v>71</v>
      </c>
      <c r="E14424">
        <v>1</v>
      </c>
      <c r="F14424" s="8">
        <f>VLOOKUP(C14424,Products!$A$2:$E$20,5,TRUE)</f>
        <v>2.95</v>
      </c>
      <c r="G14424" s="8">
        <f t="shared" si="450"/>
        <v>2.95</v>
      </c>
      <c r="H14424" s="8">
        <f>VLOOKUP(C14424,Products!$A$2:$F$20,6,TRUE)</f>
        <v>1.1500000000000001</v>
      </c>
      <c r="I14424" s="8">
        <f t="shared" si="451"/>
        <v>1.1500000000000001</v>
      </c>
      <c r="J14424" s="42">
        <f>VLOOKUP(B14424,Invoices!A:I,9,TRUE)</f>
        <v>2022</v>
      </c>
    </row>
    <row r="14425" spans="1:10" x14ac:dyDescent="0.15">
      <c r="A14425" t="s">
        <v>17785</v>
      </c>
      <c r="B14425" t="s">
        <v>2949</v>
      </c>
      <c r="C14425" t="s">
        <v>95</v>
      </c>
      <c r="D14425" t="s">
        <v>73</v>
      </c>
      <c r="E14425">
        <v>3</v>
      </c>
      <c r="F14425" s="8">
        <f>VLOOKUP(C14425,Products!$A$2:$E$20,5,TRUE)</f>
        <v>12.95</v>
      </c>
      <c r="G14425" s="8">
        <f t="shared" si="450"/>
        <v>38.849999999999994</v>
      </c>
      <c r="H14425" s="8">
        <f>VLOOKUP(C14425,Products!$A$2:$F$20,6,TRUE)</f>
        <v>4.1999999999999993</v>
      </c>
      <c r="I14425" s="8">
        <f t="shared" si="451"/>
        <v>12.599999999999998</v>
      </c>
      <c r="J14425" s="42">
        <f>VLOOKUP(B14425,Invoices!A:I,9,TRUE)</f>
        <v>2022</v>
      </c>
    </row>
    <row r="14426" spans="1:10" x14ac:dyDescent="0.15">
      <c r="A14426" t="s">
        <v>17786</v>
      </c>
      <c r="B14426" t="s">
        <v>2949</v>
      </c>
      <c r="C14426" t="s">
        <v>104</v>
      </c>
      <c r="D14426" t="s">
        <v>71</v>
      </c>
      <c r="E14426">
        <v>2</v>
      </c>
      <c r="F14426" s="8">
        <f>VLOOKUP(C14426,Products!$A$2:$E$20,5,TRUE)</f>
        <v>2.95</v>
      </c>
      <c r="G14426" s="8">
        <f t="shared" si="450"/>
        <v>5.9</v>
      </c>
      <c r="H14426" s="8">
        <f>VLOOKUP(C14426,Products!$A$2:$F$20,6,TRUE)</f>
        <v>1.1500000000000001</v>
      </c>
      <c r="I14426" s="8">
        <f t="shared" si="451"/>
        <v>2.3000000000000003</v>
      </c>
      <c r="J14426" s="42">
        <f>VLOOKUP(B14426,Invoices!A:I,9,TRUE)</f>
        <v>2022</v>
      </c>
    </row>
    <row r="14427" spans="1:10" x14ac:dyDescent="0.15">
      <c r="A14427" t="s">
        <v>17787</v>
      </c>
      <c r="B14427" t="s">
        <v>2949</v>
      </c>
      <c r="C14427" t="s">
        <v>90</v>
      </c>
      <c r="D14427" t="s">
        <v>72</v>
      </c>
      <c r="E14427">
        <v>4</v>
      </c>
      <c r="F14427" s="8">
        <f>VLOOKUP(C14427,Products!$A$2:$E$20,5,TRUE)</f>
        <v>8.9499999999999993</v>
      </c>
      <c r="G14427" s="8">
        <f t="shared" si="450"/>
        <v>35.799999999999997</v>
      </c>
      <c r="H14427" s="8">
        <f>VLOOKUP(C14427,Products!$A$2:$F$20,6,TRUE)</f>
        <v>5.6999999999999993</v>
      </c>
      <c r="I14427" s="8">
        <f t="shared" si="451"/>
        <v>22.799999999999997</v>
      </c>
      <c r="J14427" s="42">
        <f>VLOOKUP(B14427,Invoices!A:I,9,TRUE)</f>
        <v>2022</v>
      </c>
    </row>
    <row r="14428" spans="1:10" x14ac:dyDescent="0.15">
      <c r="A14428" t="s">
        <v>17788</v>
      </c>
      <c r="B14428" t="s">
        <v>2950</v>
      </c>
      <c r="C14428" t="s">
        <v>99</v>
      </c>
      <c r="D14428" t="s">
        <v>84</v>
      </c>
      <c r="E14428">
        <v>1</v>
      </c>
      <c r="F14428" s="8">
        <f>VLOOKUP(C14428,Products!$A$2:$E$20,5,TRUE)</f>
        <v>3.5</v>
      </c>
      <c r="G14428" s="8">
        <f t="shared" si="450"/>
        <v>3.5</v>
      </c>
      <c r="H14428" s="8">
        <f>VLOOKUP(C14428,Products!$A$2:$F$20,6,TRUE)</f>
        <v>0.54999999999999982</v>
      </c>
      <c r="I14428" s="8">
        <f t="shared" si="451"/>
        <v>0.54999999999999982</v>
      </c>
      <c r="J14428" s="42">
        <f>VLOOKUP(B14428,Invoices!A:I,9,TRUE)</f>
        <v>2022</v>
      </c>
    </row>
    <row r="14429" spans="1:10" x14ac:dyDescent="0.15">
      <c r="A14429" t="s">
        <v>17789</v>
      </c>
      <c r="B14429" t="s">
        <v>2951</v>
      </c>
      <c r="C14429" t="s">
        <v>87</v>
      </c>
      <c r="D14429" t="s">
        <v>68</v>
      </c>
      <c r="E14429">
        <v>2</v>
      </c>
      <c r="F14429" s="8">
        <f>VLOOKUP(C14429,Products!$A$2:$E$20,5,TRUE)</f>
        <v>19.95</v>
      </c>
      <c r="G14429" s="8">
        <f t="shared" si="450"/>
        <v>39.9</v>
      </c>
      <c r="H14429" s="8">
        <f>VLOOKUP(C14429,Products!$A$2:$F$20,6,TRUE)</f>
        <v>7.4499999999999993</v>
      </c>
      <c r="I14429" s="8">
        <f t="shared" si="451"/>
        <v>14.899999999999999</v>
      </c>
      <c r="J14429" s="42">
        <f>VLOOKUP(B14429,Invoices!A:I,9,TRUE)</f>
        <v>2022</v>
      </c>
    </row>
    <row r="14430" spans="1:10" x14ac:dyDescent="0.15">
      <c r="A14430" t="s">
        <v>17790</v>
      </c>
      <c r="B14430" t="s">
        <v>2951</v>
      </c>
      <c r="C14430" t="s">
        <v>94</v>
      </c>
      <c r="D14430" t="s">
        <v>86</v>
      </c>
      <c r="E14430">
        <v>15</v>
      </c>
      <c r="F14430" s="8">
        <f>VLOOKUP(C14430,Products!$A$2:$E$20,5,TRUE)</f>
        <v>3.5</v>
      </c>
      <c r="G14430" s="8">
        <f t="shared" si="450"/>
        <v>52.5</v>
      </c>
      <c r="H14430" s="8">
        <f>VLOOKUP(C14430,Products!$A$2:$F$20,6,TRUE)</f>
        <v>0.54999999999999982</v>
      </c>
      <c r="I14430" s="8">
        <f t="shared" si="451"/>
        <v>8.2499999999999964</v>
      </c>
      <c r="J14430" s="42">
        <f>VLOOKUP(B14430,Invoices!A:I,9,TRUE)</f>
        <v>2022</v>
      </c>
    </row>
    <row r="14431" spans="1:10" x14ac:dyDescent="0.15">
      <c r="A14431" t="s">
        <v>17791</v>
      </c>
      <c r="B14431" t="s">
        <v>2951</v>
      </c>
      <c r="C14431" t="s">
        <v>101</v>
      </c>
      <c r="D14431" t="s">
        <v>69</v>
      </c>
      <c r="E14431">
        <v>5</v>
      </c>
      <c r="F14431" s="8">
        <f>VLOOKUP(C14431,Products!$A$2:$E$20,5,TRUE)</f>
        <v>129.94999999999999</v>
      </c>
      <c r="G14431" s="8">
        <f t="shared" si="450"/>
        <v>649.75</v>
      </c>
      <c r="H14431" s="8">
        <f>VLOOKUP(C14431,Products!$A$2:$F$20,6,TRUE)</f>
        <v>40.449999999999989</v>
      </c>
      <c r="I14431" s="8">
        <f t="shared" si="451"/>
        <v>202.24999999999994</v>
      </c>
      <c r="J14431" s="42">
        <f>VLOOKUP(B14431,Invoices!A:I,9,TRUE)</f>
        <v>2022</v>
      </c>
    </row>
    <row r="14432" spans="1:10" x14ac:dyDescent="0.15">
      <c r="A14432" t="s">
        <v>17792</v>
      </c>
      <c r="B14432" t="s">
        <v>2951</v>
      </c>
      <c r="C14432" t="s">
        <v>90</v>
      </c>
      <c r="D14432" t="s">
        <v>72</v>
      </c>
      <c r="E14432">
        <v>2</v>
      </c>
      <c r="F14432" s="8">
        <f>VLOOKUP(C14432,Products!$A$2:$E$20,5,TRUE)</f>
        <v>8.9499999999999993</v>
      </c>
      <c r="G14432" s="8">
        <f t="shared" si="450"/>
        <v>17.899999999999999</v>
      </c>
      <c r="H14432" s="8">
        <f>VLOOKUP(C14432,Products!$A$2:$F$20,6,TRUE)</f>
        <v>5.6999999999999993</v>
      </c>
      <c r="I14432" s="8">
        <f t="shared" si="451"/>
        <v>11.399999999999999</v>
      </c>
      <c r="J14432" s="42">
        <f>VLOOKUP(B14432,Invoices!A:I,9,TRUE)</f>
        <v>2022</v>
      </c>
    </row>
    <row r="14433" spans="1:10" x14ac:dyDescent="0.15">
      <c r="A14433" t="s">
        <v>17793</v>
      </c>
      <c r="B14433" t="s">
        <v>2951</v>
      </c>
      <c r="C14433" t="s">
        <v>93</v>
      </c>
      <c r="D14433" t="s">
        <v>76</v>
      </c>
      <c r="E14433">
        <v>3</v>
      </c>
      <c r="F14433" s="8">
        <f>VLOOKUP(C14433,Products!$A$2:$E$20,5,TRUE)</f>
        <v>9.9499999999999993</v>
      </c>
      <c r="G14433" s="8">
        <f t="shared" si="450"/>
        <v>29.849999999999998</v>
      </c>
      <c r="H14433" s="8">
        <f>VLOOKUP(C14433,Products!$A$2:$F$20,6,TRUE)</f>
        <v>1.9499999999999993</v>
      </c>
      <c r="I14433" s="8">
        <f t="shared" si="451"/>
        <v>5.8499999999999979</v>
      </c>
      <c r="J14433" s="42">
        <f>VLOOKUP(B14433,Invoices!A:I,9,TRUE)</f>
        <v>2022</v>
      </c>
    </row>
    <row r="14434" spans="1:10" x14ac:dyDescent="0.15">
      <c r="A14434" t="s">
        <v>17794</v>
      </c>
      <c r="B14434" t="s">
        <v>2951</v>
      </c>
      <c r="C14434" t="s">
        <v>105</v>
      </c>
      <c r="D14434" t="s">
        <v>81</v>
      </c>
      <c r="E14434">
        <v>1</v>
      </c>
      <c r="F14434" s="8">
        <f>VLOOKUP(C14434,Products!$A$2:$E$20,5,TRUE)</f>
        <v>8.9499999999999993</v>
      </c>
      <c r="G14434" s="8">
        <f t="shared" si="450"/>
        <v>8.9499999999999993</v>
      </c>
      <c r="H14434" s="8">
        <f>VLOOKUP(C14434,Products!$A$2:$F$20,6,TRUE)</f>
        <v>3.1999999999999993</v>
      </c>
      <c r="I14434" s="8">
        <f t="shared" si="451"/>
        <v>3.1999999999999993</v>
      </c>
      <c r="J14434" s="42">
        <f>VLOOKUP(B14434,Invoices!A:I,9,TRUE)</f>
        <v>2022</v>
      </c>
    </row>
    <row r="14435" spans="1:10" x14ac:dyDescent="0.15">
      <c r="A14435" t="s">
        <v>17795</v>
      </c>
      <c r="B14435" t="s">
        <v>2951</v>
      </c>
      <c r="C14435" t="s">
        <v>92</v>
      </c>
      <c r="D14435" t="s">
        <v>82</v>
      </c>
      <c r="E14435">
        <v>25</v>
      </c>
      <c r="F14435" s="8">
        <f>VLOOKUP(C14435,Products!$A$2:$E$20,5,TRUE)</f>
        <v>19.95</v>
      </c>
      <c r="G14435" s="8">
        <f t="shared" si="450"/>
        <v>498.75</v>
      </c>
      <c r="H14435" s="8">
        <f>VLOOKUP(C14435,Products!$A$2:$F$20,6,TRUE)</f>
        <v>7.4499999999999993</v>
      </c>
      <c r="I14435" s="8">
        <f t="shared" si="451"/>
        <v>186.24999999999997</v>
      </c>
      <c r="J14435" s="42">
        <f>VLOOKUP(B14435,Invoices!A:I,9,TRUE)</f>
        <v>2022</v>
      </c>
    </row>
    <row r="14436" spans="1:10" x14ac:dyDescent="0.15">
      <c r="A14436" t="s">
        <v>17796</v>
      </c>
      <c r="B14436" t="s">
        <v>2951</v>
      </c>
      <c r="C14436" t="s">
        <v>96</v>
      </c>
      <c r="D14436" t="s">
        <v>75</v>
      </c>
      <c r="E14436">
        <v>6</v>
      </c>
      <c r="F14436" s="8">
        <f>VLOOKUP(C14436,Products!$A$2:$E$20,5,TRUE)</f>
        <v>79.95</v>
      </c>
      <c r="G14436" s="8">
        <f t="shared" si="450"/>
        <v>479.70000000000005</v>
      </c>
      <c r="H14436" s="8">
        <f>VLOOKUP(C14436,Products!$A$2:$F$20,6,TRUE)</f>
        <v>27.950000000000003</v>
      </c>
      <c r="I14436" s="8">
        <f t="shared" si="451"/>
        <v>167.70000000000002</v>
      </c>
      <c r="J14436" s="42">
        <f>VLOOKUP(B14436,Invoices!A:I,9,TRUE)</f>
        <v>2022</v>
      </c>
    </row>
    <row r="14437" spans="1:10" x14ac:dyDescent="0.15">
      <c r="A14437" t="s">
        <v>17797</v>
      </c>
      <c r="B14437" t="s">
        <v>2951</v>
      </c>
      <c r="C14437" t="s">
        <v>88</v>
      </c>
      <c r="D14437" t="s">
        <v>85</v>
      </c>
      <c r="E14437">
        <v>30</v>
      </c>
      <c r="F14437" s="8">
        <f>VLOOKUP(C14437,Products!$A$2:$E$20,5,TRUE)</f>
        <v>8.9499999999999993</v>
      </c>
      <c r="G14437" s="8">
        <f t="shared" si="450"/>
        <v>268.5</v>
      </c>
      <c r="H14437" s="8">
        <f>VLOOKUP(C14437,Products!$A$2:$F$20,6,TRUE)</f>
        <v>5.6999999999999993</v>
      </c>
      <c r="I14437" s="8">
        <f t="shared" si="451"/>
        <v>170.99999999999997</v>
      </c>
      <c r="J14437" s="42">
        <f>VLOOKUP(B14437,Invoices!A:I,9,TRUE)</f>
        <v>2022</v>
      </c>
    </row>
    <row r="14438" spans="1:10" x14ac:dyDescent="0.15">
      <c r="A14438" t="s">
        <v>17798</v>
      </c>
      <c r="B14438" t="s">
        <v>2951</v>
      </c>
      <c r="C14438" t="s">
        <v>89</v>
      </c>
      <c r="D14438" t="s">
        <v>80</v>
      </c>
      <c r="E14438">
        <v>2</v>
      </c>
      <c r="F14438" s="8">
        <f>VLOOKUP(C14438,Products!$A$2:$E$20,5,TRUE)</f>
        <v>15.95</v>
      </c>
      <c r="G14438" s="8">
        <f t="shared" si="450"/>
        <v>31.9</v>
      </c>
      <c r="H14438" s="8">
        <f>VLOOKUP(C14438,Products!$A$2:$F$20,6,TRUE)</f>
        <v>6</v>
      </c>
      <c r="I14438" s="8">
        <f t="shared" si="451"/>
        <v>12</v>
      </c>
      <c r="J14438" s="42">
        <f>VLOOKUP(B14438,Invoices!A:I,9,TRUE)</f>
        <v>2022</v>
      </c>
    </row>
    <row r="14439" spans="1:10" x14ac:dyDescent="0.15">
      <c r="A14439" t="s">
        <v>17799</v>
      </c>
      <c r="B14439" t="s">
        <v>2951</v>
      </c>
      <c r="C14439" t="s">
        <v>104</v>
      </c>
      <c r="D14439" t="s">
        <v>71</v>
      </c>
      <c r="E14439">
        <v>10</v>
      </c>
      <c r="F14439" s="8">
        <f>VLOOKUP(C14439,Products!$A$2:$E$20,5,TRUE)</f>
        <v>2.95</v>
      </c>
      <c r="G14439" s="8">
        <f t="shared" si="450"/>
        <v>29.5</v>
      </c>
      <c r="H14439" s="8">
        <f>VLOOKUP(C14439,Products!$A$2:$F$20,6,TRUE)</f>
        <v>1.1500000000000001</v>
      </c>
      <c r="I14439" s="8">
        <f t="shared" si="451"/>
        <v>11.500000000000002</v>
      </c>
      <c r="J14439" s="42">
        <f>VLOOKUP(B14439,Invoices!A:I,9,TRUE)</f>
        <v>2022</v>
      </c>
    </row>
    <row r="14440" spans="1:10" x14ac:dyDescent="0.15">
      <c r="A14440" t="s">
        <v>17800</v>
      </c>
      <c r="B14440" t="s">
        <v>2952</v>
      </c>
      <c r="C14440" t="s">
        <v>101</v>
      </c>
      <c r="D14440" t="s">
        <v>69</v>
      </c>
      <c r="E14440">
        <v>6</v>
      </c>
      <c r="F14440" s="8">
        <f>VLOOKUP(C14440,Products!$A$2:$E$20,5,TRUE)</f>
        <v>129.94999999999999</v>
      </c>
      <c r="G14440" s="8">
        <f t="shared" si="450"/>
        <v>779.69999999999993</v>
      </c>
      <c r="H14440" s="8">
        <f>VLOOKUP(C14440,Products!$A$2:$F$20,6,TRUE)</f>
        <v>40.449999999999989</v>
      </c>
      <c r="I14440" s="8">
        <f t="shared" si="451"/>
        <v>242.69999999999993</v>
      </c>
      <c r="J14440" s="42">
        <f>VLOOKUP(B14440,Invoices!A:I,9,TRUE)</f>
        <v>2022</v>
      </c>
    </row>
    <row r="14441" spans="1:10" x14ac:dyDescent="0.15">
      <c r="A14441" t="s">
        <v>17801</v>
      </c>
      <c r="B14441" t="s">
        <v>2952</v>
      </c>
      <c r="C14441" t="s">
        <v>96</v>
      </c>
      <c r="D14441" t="s">
        <v>75</v>
      </c>
      <c r="E14441">
        <v>7</v>
      </c>
      <c r="F14441" s="8">
        <f>VLOOKUP(C14441,Products!$A$2:$E$20,5,TRUE)</f>
        <v>79.95</v>
      </c>
      <c r="G14441" s="8">
        <f t="shared" si="450"/>
        <v>559.65</v>
      </c>
      <c r="H14441" s="8">
        <f>VLOOKUP(C14441,Products!$A$2:$F$20,6,TRUE)</f>
        <v>27.950000000000003</v>
      </c>
      <c r="I14441" s="8">
        <f t="shared" si="451"/>
        <v>195.65000000000003</v>
      </c>
      <c r="J14441" s="42">
        <f>VLOOKUP(B14441,Invoices!A:I,9,TRUE)</f>
        <v>2022</v>
      </c>
    </row>
    <row r="14442" spans="1:10" x14ac:dyDescent="0.15">
      <c r="A14442" t="s">
        <v>17802</v>
      </c>
      <c r="B14442" t="s">
        <v>2952</v>
      </c>
      <c r="C14442" t="s">
        <v>89</v>
      </c>
      <c r="D14442" t="s">
        <v>80</v>
      </c>
      <c r="E14442">
        <v>6</v>
      </c>
      <c r="F14442" s="8">
        <f>VLOOKUP(C14442,Products!$A$2:$E$20,5,TRUE)</f>
        <v>15.95</v>
      </c>
      <c r="G14442" s="8">
        <f t="shared" si="450"/>
        <v>95.699999999999989</v>
      </c>
      <c r="H14442" s="8">
        <f>VLOOKUP(C14442,Products!$A$2:$F$20,6,TRUE)</f>
        <v>6</v>
      </c>
      <c r="I14442" s="8">
        <f t="shared" si="451"/>
        <v>36</v>
      </c>
      <c r="J14442" s="42">
        <f>VLOOKUP(B14442,Invoices!A:I,9,TRUE)</f>
        <v>2022</v>
      </c>
    </row>
    <row r="14443" spans="1:10" x14ac:dyDescent="0.15">
      <c r="A14443" t="s">
        <v>17803</v>
      </c>
      <c r="B14443" t="s">
        <v>2953</v>
      </c>
      <c r="C14443" t="s">
        <v>89</v>
      </c>
      <c r="D14443" t="s">
        <v>80</v>
      </c>
      <c r="E14443">
        <v>4</v>
      </c>
      <c r="F14443" s="8">
        <f>VLOOKUP(C14443,Products!$A$2:$E$20,5,TRUE)</f>
        <v>15.95</v>
      </c>
      <c r="G14443" s="8">
        <f t="shared" si="450"/>
        <v>63.8</v>
      </c>
      <c r="H14443" s="8">
        <f>VLOOKUP(C14443,Products!$A$2:$F$20,6,TRUE)</f>
        <v>6</v>
      </c>
      <c r="I14443" s="8">
        <f t="shared" si="451"/>
        <v>24</v>
      </c>
      <c r="J14443" s="42">
        <f>VLOOKUP(B14443,Invoices!A:I,9,TRUE)</f>
        <v>2022</v>
      </c>
    </row>
    <row r="14444" spans="1:10" x14ac:dyDescent="0.15">
      <c r="A14444" t="s">
        <v>17804</v>
      </c>
      <c r="B14444" t="s">
        <v>2953</v>
      </c>
      <c r="C14444" t="s">
        <v>94</v>
      </c>
      <c r="D14444" t="s">
        <v>86</v>
      </c>
      <c r="E14444">
        <v>6</v>
      </c>
      <c r="F14444" s="8">
        <f>VLOOKUP(C14444,Products!$A$2:$E$20,5,TRUE)</f>
        <v>3.5</v>
      </c>
      <c r="G14444" s="8">
        <f t="shared" si="450"/>
        <v>21</v>
      </c>
      <c r="H14444" s="8">
        <f>VLOOKUP(C14444,Products!$A$2:$F$20,6,TRUE)</f>
        <v>0.54999999999999982</v>
      </c>
      <c r="I14444" s="8">
        <f t="shared" si="451"/>
        <v>3.2999999999999989</v>
      </c>
      <c r="J14444" s="42">
        <f>VLOOKUP(B14444,Invoices!A:I,9,TRUE)</f>
        <v>2022</v>
      </c>
    </row>
    <row r="14445" spans="1:10" x14ac:dyDescent="0.15">
      <c r="A14445" t="s">
        <v>17805</v>
      </c>
      <c r="B14445" t="s">
        <v>2953</v>
      </c>
      <c r="C14445" t="s">
        <v>90</v>
      </c>
      <c r="D14445" t="s">
        <v>72</v>
      </c>
      <c r="E14445">
        <v>9</v>
      </c>
      <c r="F14445" s="8">
        <f>VLOOKUP(C14445,Products!$A$2:$E$20,5,TRUE)</f>
        <v>8.9499999999999993</v>
      </c>
      <c r="G14445" s="8">
        <f t="shared" si="450"/>
        <v>80.55</v>
      </c>
      <c r="H14445" s="8">
        <f>VLOOKUP(C14445,Products!$A$2:$F$20,6,TRUE)</f>
        <v>5.6999999999999993</v>
      </c>
      <c r="I14445" s="8">
        <f t="shared" si="451"/>
        <v>51.3</v>
      </c>
      <c r="J14445" s="42">
        <f>VLOOKUP(B14445,Invoices!A:I,9,TRUE)</f>
        <v>2022</v>
      </c>
    </row>
    <row r="14446" spans="1:10" x14ac:dyDescent="0.15">
      <c r="A14446" t="s">
        <v>17806</v>
      </c>
      <c r="B14446" t="s">
        <v>2953</v>
      </c>
      <c r="C14446" t="s">
        <v>87</v>
      </c>
      <c r="D14446" t="s">
        <v>68</v>
      </c>
      <c r="E14446">
        <v>3</v>
      </c>
      <c r="F14446" s="8">
        <f>VLOOKUP(C14446,Products!$A$2:$E$20,5,TRUE)</f>
        <v>19.95</v>
      </c>
      <c r="G14446" s="8">
        <f t="shared" si="450"/>
        <v>59.849999999999994</v>
      </c>
      <c r="H14446" s="8">
        <f>VLOOKUP(C14446,Products!$A$2:$F$20,6,TRUE)</f>
        <v>7.4499999999999993</v>
      </c>
      <c r="I14446" s="8">
        <f t="shared" si="451"/>
        <v>22.349999999999998</v>
      </c>
      <c r="J14446" s="42">
        <f>VLOOKUP(B14446,Invoices!A:I,9,TRUE)</f>
        <v>2022</v>
      </c>
    </row>
    <row r="14447" spans="1:10" x14ac:dyDescent="0.15">
      <c r="A14447" t="s">
        <v>17807</v>
      </c>
      <c r="B14447" t="s">
        <v>2953</v>
      </c>
      <c r="C14447" t="s">
        <v>105</v>
      </c>
      <c r="D14447" t="s">
        <v>81</v>
      </c>
      <c r="E14447">
        <v>4</v>
      </c>
      <c r="F14447" s="8">
        <f>VLOOKUP(C14447,Products!$A$2:$E$20,5,TRUE)</f>
        <v>8.9499999999999993</v>
      </c>
      <c r="G14447" s="8">
        <f t="shared" si="450"/>
        <v>35.799999999999997</v>
      </c>
      <c r="H14447" s="8">
        <f>VLOOKUP(C14447,Products!$A$2:$F$20,6,TRUE)</f>
        <v>3.1999999999999993</v>
      </c>
      <c r="I14447" s="8">
        <f t="shared" si="451"/>
        <v>12.799999999999997</v>
      </c>
      <c r="J14447" s="42">
        <f>VLOOKUP(B14447,Invoices!A:I,9,TRUE)</f>
        <v>2022</v>
      </c>
    </row>
    <row r="14448" spans="1:10" x14ac:dyDescent="0.15">
      <c r="A14448" t="s">
        <v>17808</v>
      </c>
      <c r="B14448" t="s">
        <v>2953</v>
      </c>
      <c r="C14448" t="s">
        <v>96</v>
      </c>
      <c r="D14448" t="s">
        <v>75</v>
      </c>
      <c r="E14448">
        <v>1</v>
      </c>
      <c r="F14448" s="8">
        <f>VLOOKUP(C14448,Products!$A$2:$E$20,5,TRUE)</f>
        <v>79.95</v>
      </c>
      <c r="G14448" s="8">
        <f t="shared" si="450"/>
        <v>79.95</v>
      </c>
      <c r="H14448" s="8">
        <f>VLOOKUP(C14448,Products!$A$2:$F$20,6,TRUE)</f>
        <v>27.950000000000003</v>
      </c>
      <c r="I14448" s="8">
        <f t="shared" si="451"/>
        <v>27.950000000000003</v>
      </c>
      <c r="J14448" s="42">
        <f>VLOOKUP(B14448,Invoices!A:I,9,TRUE)</f>
        <v>2022</v>
      </c>
    </row>
    <row r="14449" spans="1:10" x14ac:dyDescent="0.15">
      <c r="A14449" t="s">
        <v>17809</v>
      </c>
      <c r="B14449" t="s">
        <v>2954</v>
      </c>
      <c r="C14449" t="s">
        <v>102</v>
      </c>
      <c r="D14449" t="s">
        <v>83</v>
      </c>
      <c r="E14449">
        <v>5</v>
      </c>
      <c r="F14449" s="8">
        <f>VLOOKUP(C14449,Products!$A$2:$E$20,5,TRUE)</f>
        <v>29.95</v>
      </c>
      <c r="G14449" s="8">
        <f t="shared" si="450"/>
        <v>149.75</v>
      </c>
      <c r="H14449" s="8">
        <f>VLOOKUP(C14449,Products!$A$2:$F$20,6,TRUE)</f>
        <v>15</v>
      </c>
      <c r="I14449" s="8">
        <f t="shared" si="451"/>
        <v>75</v>
      </c>
      <c r="J14449" s="42">
        <f>VLOOKUP(B14449,Invoices!A:I,9,TRUE)</f>
        <v>2022</v>
      </c>
    </row>
    <row r="14450" spans="1:10" x14ac:dyDescent="0.15">
      <c r="A14450" t="s">
        <v>17810</v>
      </c>
      <c r="B14450" t="s">
        <v>2954</v>
      </c>
      <c r="C14450" t="s">
        <v>91</v>
      </c>
      <c r="D14450" t="s">
        <v>70</v>
      </c>
      <c r="E14450">
        <v>5</v>
      </c>
      <c r="F14450" s="8">
        <f>VLOOKUP(C14450,Products!$A$2:$E$20,5,TRUE)</f>
        <v>49.95</v>
      </c>
      <c r="G14450" s="8">
        <f t="shared" si="450"/>
        <v>249.75</v>
      </c>
      <c r="H14450" s="8">
        <f>VLOOKUP(C14450,Products!$A$2:$F$20,6,TRUE)</f>
        <v>21.200000000000003</v>
      </c>
      <c r="I14450" s="8">
        <f t="shared" si="451"/>
        <v>106.00000000000001</v>
      </c>
      <c r="J14450" s="42">
        <f>VLOOKUP(B14450,Invoices!A:I,9,TRUE)</f>
        <v>2022</v>
      </c>
    </row>
    <row r="14451" spans="1:10" x14ac:dyDescent="0.15">
      <c r="A14451" t="s">
        <v>17811</v>
      </c>
      <c r="B14451" t="s">
        <v>2954</v>
      </c>
      <c r="C14451" t="s">
        <v>93</v>
      </c>
      <c r="D14451" t="s">
        <v>76</v>
      </c>
      <c r="E14451">
        <v>1</v>
      </c>
      <c r="F14451" s="8">
        <f>VLOOKUP(C14451,Products!$A$2:$E$20,5,TRUE)</f>
        <v>9.9499999999999993</v>
      </c>
      <c r="G14451" s="8">
        <f t="shared" si="450"/>
        <v>9.9499999999999993</v>
      </c>
      <c r="H14451" s="8">
        <f>VLOOKUP(C14451,Products!$A$2:$F$20,6,TRUE)</f>
        <v>1.9499999999999993</v>
      </c>
      <c r="I14451" s="8">
        <f t="shared" si="451"/>
        <v>1.9499999999999993</v>
      </c>
      <c r="J14451" s="42">
        <f>VLOOKUP(B14451,Invoices!A:I,9,TRUE)</f>
        <v>2022</v>
      </c>
    </row>
    <row r="14452" spans="1:10" x14ac:dyDescent="0.15">
      <c r="A14452" t="s">
        <v>17812</v>
      </c>
      <c r="B14452" t="s">
        <v>2954</v>
      </c>
      <c r="C14452" t="s">
        <v>101</v>
      </c>
      <c r="D14452" t="s">
        <v>69</v>
      </c>
      <c r="E14452">
        <v>4</v>
      </c>
      <c r="F14452" s="8">
        <f>VLOOKUP(C14452,Products!$A$2:$E$20,5,TRUE)</f>
        <v>129.94999999999999</v>
      </c>
      <c r="G14452" s="8">
        <f t="shared" si="450"/>
        <v>519.79999999999995</v>
      </c>
      <c r="H14452" s="8">
        <f>VLOOKUP(C14452,Products!$A$2:$F$20,6,TRUE)</f>
        <v>40.449999999999989</v>
      </c>
      <c r="I14452" s="8">
        <f t="shared" si="451"/>
        <v>161.79999999999995</v>
      </c>
      <c r="J14452" s="42">
        <f>VLOOKUP(B14452,Invoices!A:I,9,TRUE)</f>
        <v>2022</v>
      </c>
    </row>
    <row r="14453" spans="1:10" x14ac:dyDescent="0.15">
      <c r="A14453" t="s">
        <v>17813</v>
      </c>
      <c r="B14453" t="s">
        <v>2954</v>
      </c>
      <c r="C14453" t="s">
        <v>95</v>
      </c>
      <c r="D14453" t="s">
        <v>73</v>
      </c>
      <c r="E14453">
        <v>20</v>
      </c>
      <c r="F14453" s="8">
        <f>VLOOKUP(C14453,Products!$A$2:$E$20,5,TRUE)</f>
        <v>12.95</v>
      </c>
      <c r="G14453" s="8">
        <f t="shared" si="450"/>
        <v>259</v>
      </c>
      <c r="H14453" s="8">
        <f>VLOOKUP(C14453,Products!$A$2:$F$20,6,TRUE)</f>
        <v>4.1999999999999993</v>
      </c>
      <c r="I14453" s="8">
        <f t="shared" si="451"/>
        <v>83.999999999999986</v>
      </c>
      <c r="J14453" s="42">
        <f>VLOOKUP(B14453,Invoices!A:I,9,TRUE)</f>
        <v>2022</v>
      </c>
    </row>
    <row r="14454" spans="1:10" x14ac:dyDescent="0.15">
      <c r="A14454" t="s">
        <v>17814</v>
      </c>
      <c r="B14454" t="s">
        <v>2954</v>
      </c>
      <c r="C14454" t="s">
        <v>88</v>
      </c>
      <c r="D14454" t="s">
        <v>85</v>
      </c>
      <c r="E14454">
        <v>1</v>
      </c>
      <c r="F14454" s="8">
        <f>VLOOKUP(C14454,Products!$A$2:$E$20,5,TRUE)</f>
        <v>8.9499999999999993</v>
      </c>
      <c r="G14454" s="8">
        <f t="shared" si="450"/>
        <v>8.9499999999999993</v>
      </c>
      <c r="H14454" s="8">
        <f>VLOOKUP(C14454,Products!$A$2:$F$20,6,TRUE)</f>
        <v>5.6999999999999993</v>
      </c>
      <c r="I14454" s="8">
        <f t="shared" si="451"/>
        <v>5.6999999999999993</v>
      </c>
      <c r="J14454" s="42">
        <f>VLOOKUP(B14454,Invoices!A:I,9,TRUE)</f>
        <v>2022</v>
      </c>
    </row>
    <row r="14455" spans="1:10" x14ac:dyDescent="0.15">
      <c r="A14455" t="s">
        <v>17815</v>
      </c>
      <c r="B14455" t="s">
        <v>2954</v>
      </c>
      <c r="C14455" t="s">
        <v>94</v>
      </c>
      <c r="D14455" t="s">
        <v>86</v>
      </c>
      <c r="E14455">
        <v>15</v>
      </c>
      <c r="F14455" s="8">
        <f>VLOOKUP(C14455,Products!$A$2:$E$20,5,TRUE)</f>
        <v>3.5</v>
      </c>
      <c r="G14455" s="8">
        <f t="shared" si="450"/>
        <v>52.5</v>
      </c>
      <c r="H14455" s="8">
        <f>VLOOKUP(C14455,Products!$A$2:$F$20,6,TRUE)</f>
        <v>0.54999999999999982</v>
      </c>
      <c r="I14455" s="8">
        <f t="shared" si="451"/>
        <v>8.2499999999999964</v>
      </c>
      <c r="J14455" s="42">
        <f>VLOOKUP(B14455,Invoices!A:I,9,TRUE)</f>
        <v>2022</v>
      </c>
    </row>
    <row r="14456" spans="1:10" x14ac:dyDescent="0.15">
      <c r="A14456" t="s">
        <v>17816</v>
      </c>
      <c r="B14456" t="s">
        <v>2954</v>
      </c>
      <c r="C14456" t="s">
        <v>104</v>
      </c>
      <c r="D14456" t="s">
        <v>71</v>
      </c>
      <c r="E14456">
        <v>1</v>
      </c>
      <c r="F14456" s="8">
        <f>VLOOKUP(C14456,Products!$A$2:$E$20,5,TRUE)</f>
        <v>2.95</v>
      </c>
      <c r="G14456" s="8">
        <f t="shared" si="450"/>
        <v>2.95</v>
      </c>
      <c r="H14456" s="8">
        <f>VLOOKUP(C14456,Products!$A$2:$F$20,6,TRUE)</f>
        <v>1.1500000000000001</v>
      </c>
      <c r="I14456" s="8">
        <f t="shared" si="451"/>
        <v>1.1500000000000001</v>
      </c>
      <c r="J14456" s="42">
        <f>VLOOKUP(B14456,Invoices!A:I,9,TRUE)</f>
        <v>2022</v>
      </c>
    </row>
    <row r="14457" spans="1:10" x14ac:dyDescent="0.15">
      <c r="A14457" t="s">
        <v>17817</v>
      </c>
      <c r="B14457" t="s">
        <v>2954</v>
      </c>
      <c r="C14457" t="s">
        <v>90</v>
      </c>
      <c r="D14457" t="s">
        <v>72</v>
      </c>
      <c r="E14457">
        <v>1</v>
      </c>
      <c r="F14457" s="8">
        <f>VLOOKUP(C14457,Products!$A$2:$E$20,5,TRUE)</f>
        <v>8.9499999999999993</v>
      </c>
      <c r="G14457" s="8">
        <f t="shared" si="450"/>
        <v>8.9499999999999993</v>
      </c>
      <c r="H14457" s="8">
        <f>VLOOKUP(C14457,Products!$A$2:$F$20,6,TRUE)</f>
        <v>5.6999999999999993</v>
      </c>
      <c r="I14457" s="8">
        <f t="shared" si="451"/>
        <v>5.6999999999999993</v>
      </c>
      <c r="J14457" s="42">
        <f>VLOOKUP(B14457,Invoices!A:I,9,TRUE)</f>
        <v>2022</v>
      </c>
    </row>
    <row r="14458" spans="1:10" x14ac:dyDescent="0.15">
      <c r="A14458" t="s">
        <v>17818</v>
      </c>
      <c r="B14458" t="s">
        <v>2954</v>
      </c>
      <c r="C14458" t="s">
        <v>96</v>
      </c>
      <c r="D14458" t="s">
        <v>75</v>
      </c>
      <c r="E14458">
        <v>24</v>
      </c>
      <c r="F14458" s="8">
        <f>VLOOKUP(C14458,Products!$A$2:$E$20,5,TRUE)</f>
        <v>79.95</v>
      </c>
      <c r="G14458" s="8">
        <f t="shared" si="450"/>
        <v>1918.8000000000002</v>
      </c>
      <c r="H14458" s="8">
        <f>VLOOKUP(C14458,Products!$A$2:$F$20,6,TRUE)</f>
        <v>27.950000000000003</v>
      </c>
      <c r="I14458" s="8">
        <f t="shared" si="451"/>
        <v>670.80000000000007</v>
      </c>
      <c r="J14458" s="42">
        <f>VLOOKUP(B14458,Invoices!A:I,9,TRUE)</f>
        <v>2022</v>
      </c>
    </row>
    <row r="14459" spans="1:10" x14ac:dyDescent="0.15">
      <c r="A14459" t="s">
        <v>17819</v>
      </c>
      <c r="B14459" t="s">
        <v>2954</v>
      </c>
      <c r="C14459" t="s">
        <v>105</v>
      </c>
      <c r="D14459" t="s">
        <v>81</v>
      </c>
      <c r="E14459">
        <v>6</v>
      </c>
      <c r="F14459" s="8">
        <f>VLOOKUP(C14459,Products!$A$2:$E$20,5,TRUE)</f>
        <v>8.9499999999999993</v>
      </c>
      <c r="G14459" s="8">
        <f t="shared" si="450"/>
        <v>53.699999999999996</v>
      </c>
      <c r="H14459" s="8">
        <f>VLOOKUP(C14459,Products!$A$2:$F$20,6,TRUE)</f>
        <v>3.1999999999999993</v>
      </c>
      <c r="I14459" s="8">
        <f t="shared" si="451"/>
        <v>19.199999999999996</v>
      </c>
      <c r="J14459" s="42">
        <f>VLOOKUP(B14459,Invoices!A:I,9,TRUE)</f>
        <v>2022</v>
      </c>
    </row>
    <row r="14460" spans="1:10" x14ac:dyDescent="0.15">
      <c r="A14460" t="s">
        <v>17820</v>
      </c>
      <c r="B14460" t="s">
        <v>2955</v>
      </c>
      <c r="C14460" t="s">
        <v>87</v>
      </c>
      <c r="D14460" t="s">
        <v>68</v>
      </c>
      <c r="E14460">
        <v>6</v>
      </c>
      <c r="F14460" s="8">
        <f>VLOOKUP(C14460,Products!$A$2:$E$20,5,TRUE)</f>
        <v>19.95</v>
      </c>
      <c r="G14460" s="8">
        <f t="shared" si="450"/>
        <v>119.69999999999999</v>
      </c>
      <c r="H14460" s="8">
        <f>VLOOKUP(C14460,Products!$A$2:$F$20,6,TRUE)</f>
        <v>7.4499999999999993</v>
      </c>
      <c r="I14460" s="8">
        <f t="shared" si="451"/>
        <v>44.699999999999996</v>
      </c>
      <c r="J14460" s="42">
        <f>VLOOKUP(B14460,Invoices!A:I,9,TRUE)</f>
        <v>2022</v>
      </c>
    </row>
    <row r="14461" spans="1:10" x14ac:dyDescent="0.15">
      <c r="A14461" t="s">
        <v>17821</v>
      </c>
      <c r="B14461" t="s">
        <v>2955</v>
      </c>
      <c r="C14461" t="s">
        <v>90</v>
      </c>
      <c r="D14461" t="s">
        <v>72</v>
      </c>
      <c r="E14461">
        <v>5</v>
      </c>
      <c r="F14461" s="8">
        <f>VLOOKUP(C14461,Products!$A$2:$E$20,5,TRUE)</f>
        <v>8.9499999999999993</v>
      </c>
      <c r="G14461" s="8">
        <f t="shared" si="450"/>
        <v>44.75</v>
      </c>
      <c r="H14461" s="8">
        <f>VLOOKUP(C14461,Products!$A$2:$F$20,6,TRUE)</f>
        <v>5.6999999999999993</v>
      </c>
      <c r="I14461" s="8">
        <f t="shared" si="451"/>
        <v>28.499999999999996</v>
      </c>
      <c r="J14461" s="42">
        <f>VLOOKUP(B14461,Invoices!A:I,9,TRUE)</f>
        <v>2022</v>
      </c>
    </row>
    <row r="14462" spans="1:10" x14ac:dyDescent="0.15">
      <c r="A14462" t="s">
        <v>17822</v>
      </c>
      <c r="B14462" t="s">
        <v>2956</v>
      </c>
      <c r="C14462" t="s">
        <v>96</v>
      </c>
      <c r="D14462" t="s">
        <v>75</v>
      </c>
      <c r="E14462">
        <v>50</v>
      </c>
      <c r="F14462" s="8">
        <f>VLOOKUP(C14462,Products!$A$2:$E$20,5,TRUE)</f>
        <v>79.95</v>
      </c>
      <c r="G14462" s="8">
        <f t="shared" si="450"/>
        <v>3997.5</v>
      </c>
      <c r="H14462" s="8">
        <f>VLOOKUP(C14462,Products!$A$2:$F$20,6,TRUE)</f>
        <v>27.950000000000003</v>
      </c>
      <c r="I14462" s="8">
        <f t="shared" si="451"/>
        <v>1397.5000000000002</v>
      </c>
      <c r="J14462" s="42">
        <f>VLOOKUP(B14462,Invoices!A:I,9,TRUE)</f>
        <v>2022</v>
      </c>
    </row>
    <row r="14463" spans="1:10" x14ac:dyDescent="0.15">
      <c r="A14463" t="s">
        <v>17823</v>
      </c>
      <c r="B14463" t="s">
        <v>2956</v>
      </c>
      <c r="C14463" t="s">
        <v>104</v>
      </c>
      <c r="D14463" t="s">
        <v>71</v>
      </c>
      <c r="E14463">
        <v>1</v>
      </c>
      <c r="F14463" s="8">
        <f>VLOOKUP(C14463,Products!$A$2:$E$20,5,TRUE)</f>
        <v>2.95</v>
      </c>
      <c r="G14463" s="8">
        <f t="shared" si="450"/>
        <v>2.95</v>
      </c>
      <c r="H14463" s="8">
        <f>VLOOKUP(C14463,Products!$A$2:$F$20,6,TRUE)</f>
        <v>1.1500000000000001</v>
      </c>
      <c r="I14463" s="8">
        <f t="shared" si="451"/>
        <v>1.1500000000000001</v>
      </c>
      <c r="J14463" s="42">
        <f>VLOOKUP(B14463,Invoices!A:I,9,TRUE)</f>
        <v>2022</v>
      </c>
    </row>
    <row r="14464" spans="1:10" x14ac:dyDescent="0.15">
      <c r="A14464" t="s">
        <v>17824</v>
      </c>
      <c r="B14464" t="s">
        <v>2956</v>
      </c>
      <c r="C14464" t="s">
        <v>101</v>
      </c>
      <c r="D14464" t="s">
        <v>69</v>
      </c>
      <c r="E14464">
        <v>10</v>
      </c>
      <c r="F14464" s="8">
        <f>VLOOKUP(C14464,Products!$A$2:$E$20,5,TRUE)</f>
        <v>129.94999999999999</v>
      </c>
      <c r="G14464" s="8">
        <f t="shared" si="450"/>
        <v>1299.5</v>
      </c>
      <c r="H14464" s="8">
        <f>VLOOKUP(C14464,Products!$A$2:$F$20,6,TRUE)</f>
        <v>40.449999999999989</v>
      </c>
      <c r="I14464" s="8">
        <f t="shared" si="451"/>
        <v>404.49999999999989</v>
      </c>
      <c r="J14464" s="42">
        <f>VLOOKUP(B14464,Invoices!A:I,9,TRUE)</f>
        <v>2022</v>
      </c>
    </row>
    <row r="14465" spans="1:10" x14ac:dyDescent="0.15">
      <c r="A14465" t="s">
        <v>17825</v>
      </c>
      <c r="B14465" t="s">
        <v>2957</v>
      </c>
      <c r="C14465" t="s">
        <v>90</v>
      </c>
      <c r="D14465" t="s">
        <v>72</v>
      </c>
      <c r="E14465">
        <v>2</v>
      </c>
      <c r="F14465" s="8">
        <f>VLOOKUP(C14465,Products!$A$2:$E$20,5,TRUE)</f>
        <v>8.9499999999999993</v>
      </c>
      <c r="G14465" s="8">
        <f t="shared" si="450"/>
        <v>17.899999999999999</v>
      </c>
      <c r="H14465" s="8">
        <f>VLOOKUP(C14465,Products!$A$2:$F$20,6,TRUE)</f>
        <v>5.6999999999999993</v>
      </c>
      <c r="I14465" s="8">
        <f t="shared" si="451"/>
        <v>11.399999999999999</v>
      </c>
      <c r="J14465" s="42">
        <f>VLOOKUP(B14465,Invoices!A:I,9,TRUE)</f>
        <v>2022</v>
      </c>
    </row>
    <row r="14466" spans="1:10" x14ac:dyDescent="0.15">
      <c r="A14466" t="s">
        <v>17826</v>
      </c>
      <c r="B14466" t="s">
        <v>2957</v>
      </c>
      <c r="C14466" t="s">
        <v>104</v>
      </c>
      <c r="D14466" t="s">
        <v>71</v>
      </c>
      <c r="E14466">
        <v>3</v>
      </c>
      <c r="F14466" s="8">
        <f>VLOOKUP(C14466,Products!$A$2:$E$20,5,TRUE)</f>
        <v>2.95</v>
      </c>
      <c r="G14466" s="8">
        <f t="shared" si="450"/>
        <v>8.8500000000000014</v>
      </c>
      <c r="H14466" s="8">
        <f>VLOOKUP(C14466,Products!$A$2:$F$20,6,TRUE)</f>
        <v>1.1500000000000001</v>
      </c>
      <c r="I14466" s="8">
        <f t="shared" si="451"/>
        <v>3.45</v>
      </c>
      <c r="J14466" s="42">
        <f>VLOOKUP(B14466,Invoices!A:I,9,TRUE)</f>
        <v>2022</v>
      </c>
    </row>
    <row r="14467" spans="1:10" x14ac:dyDescent="0.15">
      <c r="A14467" t="s">
        <v>17827</v>
      </c>
      <c r="B14467" t="s">
        <v>2957</v>
      </c>
      <c r="C14467" t="s">
        <v>100</v>
      </c>
      <c r="D14467" t="s">
        <v>78</v>
      </c>
      <c r="E14467">
        <v>6</v>
      </c>
      <c r="F14467" s="8">
        <f>VLOOKUP(C14467,Products!$A$2:$E$20,5,TRUE)</f>
        <v>49.95</v>
      </c>
      <c r="G14467" s="8">
        <f t="shared" ref="G14467:G14530" si="452">F14467*E14467</f>
        <v>299.70000000000005</v>
      </c>
      <c r="H14467" s="8">
        <f>VLOOKUP(C14467,Products!$A$2:$F$20,6,TRUE)</f>
        <v>19.950000000000003</v>
      </c>
      <c r="I14467" s="8">
        <f t="shared" ref="I14467:I14530" si="453">H14467*E14467</f>
        <v>119.70000000000002</v>
      </c>
      <c r="J14467" s="42">
        <f>VLOOKUP(B14467,Invoices!A:I,9,TRUE)</f>
        <v>2022</v>
      </c>
    </row>
    <row r="14468" spans="1:10" x14ac:dyDescent="0.15">
      <c r="A14468" t="s">
        <v>17828</v>
      </c>
      <c r="B14468" t="s">
        <v>2958</v>
      </c>
      <c r="C14468" t="s">
        <v>92</v>
      </c>
      <c r="D14468" t="s">
        <v>82</v>
      </c>
      <c r="E14468">
        <v>2</v>
      </c>
      <c r="F14468" s="8">
        <f>VLOOKUP(C14468,Products!$A$2:$E$20,5,TRUE)</f>
        <v>19.95</v>
      </c>
      <c r="G14468" s="8">
        <f t="shared" si="452"/>
        <v>39.9</v>
      </c>
      <c r="H14468" s="8">
        <f>VLOOKUP(C14468,Products!$A$2:$F$20,6,TRUE)</f>
        <v>7.4499999999999993</v>
      </c>
      <c r="I14468" s="8">
        <f t="shared" si="453"/>
        <v>14.899999999999999</v>
      </c>
      <c r="J14468" s="42">
        <f>VLOOKUP(B14468,Invoices!A:I,9,TRUE)</f>
        <v>2022</v>
      </c>
    </row>
    <row r="14469" spans="1:10" x14ac:dyDescent="0.15">
      <c r="A14469" t="s">
        <v>17829</v>
      </c>
      <c r="B14469" t="s">
        <v>2959</v>
      </c>
      <c r="C14469" t="s">
        <v>101</v>
      </c>
      <c r="D14469" t="s">
        <v>69</v>
      </c>
      <c r="E14469">
        <v>8</v>
      </c>
      <c r="F14469" s="8">
        <f>VLOOKUP(C14469,Products!$A$2:$E$20,5,TRUE)</f>
        <v>129.94999999999999</v>
      </c>
      <c r="G14469" s="8">
        <f t="shared" si="452"/>
        <v>1039.5999999999999</v>
      </c>
      <c r="H14469" s="8">
        <f>VLOOKUP(C14469,Products!$A$2:$F$20,6,TRUE)</f>
        <v>40.449999999999989</v>
      </c>
      <c r="I14469" s="8">
        <f t="shared" si="453"/>
        <v>323.59999999999991</v>
      </c>
      <c r="J14469" s="42">
        <f>VLOOKUP(B14469,Invoices!A:I,9,TRUE)</f>
        <v>2022</v>
      </c>
    </row>
    <row r="14470" spans="1:10" x14ac:dyDescent="0.15">
      <c r="A14470" t="s">
        <v>17830</v>
      </c>
      <c r="B14470" t="s">
        <v>2959</v>
      </c>
      <c r="C14470" t="s">
        <v>95</v>
      </c>
      <c r="D14470" t="s">
        <v>73</v>
      </c>
      <c r="E14470">
        <v>6</v>
      </c>
      <c r="F14470" s="8">
        <f>VLOOKUP(C14470,Products!$A$2:$E$20,5,TRUE)</f>
        <v>12.95</v>
      </c>
      <c r="G14470" s="8">
        <f t="shared" si="452"/>
        <v>77.699999999999989</v>
      </c>
      <c r="H14470" s="8">
        <f>VLOOKUP(C14470,Products!$A$2:$F$20,6,TRUE)</f>
        <v>4.1999999999999993</v>
      </c>
      <c r="I14470" s="8">
        <f t="shared" si="453"/>
        <v>25.199999999999996</v>
      </c>
      <c r="J14470" s="42">
        <f>VLOOKUP(B14470,Invoices!A:I,9,TRUE)</f>
        <v>2022</v>
      </c>
    </row>
    <row r="14471" spans="1:10" x14ac:dyDescent="0.15">
      <c r="A14471" t="s">
        <v>17831</v>
      </c>
      <c r="B14471" t="s">
        <v>2959</v>
      </c>
      <c r="C14471" t="s">
        <v>99</v>
      </c>
      <c r="D14471" t="s">
        <v>84</v>
      </c>
      <c r="E14471">
        <v>5</v>
      </c>
      <c r="F14471" s="8">
        <f>VLOOKUP(C14471,Products!$A$2:$E$20,5,TRUE)</f>
        <v>3.5</v>
      </c>
      <c r="G14471" s="8">
        <f t="shared" si="452"/>
        <v>17.5</v>
      </c>
      <c r="H14471" s="8">
        <f>VLOOKUP(C14471,Products!$A$2:$F$20,6,TRUE)</f>
        <v>0.54999999999999982</v>
      </c>
      <c r="I14471" s="8">
        <f t="shared" si="453"/>
        <v>2.7499999999999991</v>
      </c>
      <c r="J14471" s="42">
        <f>VLOOKUP(B14471,Invoices!A:I,9,TRUE)</f>
        <v>2022</v>
      </c>
    </row>
    <row r="14472" spans="1:10" x14ac:dyDescent="0.15">
      <c r="A14472" t="s">
        <v>17832</v>
      </c>
      <c r="B14472" t="s">
        <v>2960</v>
      </c>
      <c r="C14472" t="s">
        <v>92</v>
      </c>
      <c r="D14472" t="s">
        <v>82</v>
      </c>
      <c r="E14472">
        <v>4</v>
      </c>
      <c r="F14472" s="8">
        <f>VLOOKUP(C14472,Products!$A$2:$E$20,5,TRUE)</f>
        <v>19.95</v>
      </c>
      <c r="G14472" s="8">
        <f t="shared" si="452"/>
        <v>79.8</v>
      </c>
      <c r="H14472" s="8">
        <f>VLOOKUP(C14472,Products!$A$2:$F$20,6,TRUE)</f>
        <v>7.4499999999999993</v>
      </c>
      <c r="I14472" s="8">
        <f t="shared" si="453"/>
        <v>29.799999999999997</v>
      </c>
      <c r="J14472" s="42">
        <f>VLOOKUP(B14472,Invoices!A:I,9,TRUE)</f>
        <v>2022</v>
      </c>
    </row>
    <row r="14473" spans="1:10" x14ac:dyDescent="0.15">
      <c r="A14473" t="s">
        <v>17833</v>
      </c>
      <c r="B14473" t="s">
        <v>2960</v>
      </c>
      <c r="C14473" t="s">
        <v>88</v>
      </c>
      <c r="D14473" t="s">
        <v>85</v>
      </c>
      <c r="E14473">
        <v>10</v>
      </c>
      <c r="F14473" s="8">
        <f>VLOOKUP(C14473,Products!$A$2:$E$20,5,TRUE)</f>
        <v>8.9499999999999993</v>
      </c>
      <c r="G14473" s="8">
        <f t="shared" si="452"/>
        <v>89.5</v>
      </c>
      <c r="H14473" s="8">
        <f>VLOOKUP(C14473,Products!$A$2:$F$20,6,TRUE)</f>
        <v>5.6999999999999993</v>
      </c>
      <c r="I14473" s="8">
        <f t="shared" si="453"/>
        <v>56.999999999999993</v>
      </c>
      <c r="J14473" s="42">
        <f>VLOOKUP(B14473,Invoices!A:I,9,TRUE)</f>
        <v>2022</v>
      </c>
    </row>
    <row r="14474" spans="1:10" x14ac:dyDescent="0.15">
      <c r="A14474" t="s">
        <v>17834</v>
      </c>
      <c r="B14474" t="s">
        <v>2960</v>
      </c>
      <c r="C14474" t="s">
        <v>93</v>
      </c>
      <c r="D14474" t="s">
        <v>76</v>
      </c>
      <c r="E14474">
        <v>3</v>
      </c>
      <c r="F14474" s="8">
        <f>VLOOKUP(C14474,Products!$A$2:$E$20,5,TRUE)</f>
        <v>9.9499999999999993</v>
      </c>
      <c r="G14474" s="8">
        <f t="shared" si="452"/>
        <v>29.849999999999998</v>
      </c>
      <c r="H14474" s="8">
        <f>VLOOKUP(C14474,Products!$A$2:$F$20,6,TRUE)</f>
        <v>1.9499999999999993</v>
      </c>
      <c r="I14474" s="8">
        <f t="shared" si="453"/>
        <v>5.8499999999999979</v>
      </c>
      <c r="J14474" s="42">
        <f>VLOOKUP(B14474,Invoices!A:I,9,TRUE)</f>
        <v>2022</v>
      </c>
    </row>
    <row r="14475" spans="1:10" x14ac:dyDescent="0.15">
      <c r="A14475" t="s">
        <v>17835</v>
      </c>
      <c r="B14475" t="s">
        <v>2961</v>
      </c>
      <c r="C14475" t="s">
        <v>91</v>
      </c>
      <c r="D14475" t="s">
        <v>70</v>
      </c>
      <c r="E14475">
        <v>1</v>
      </c>
      <c r="F14475" s="8">
        <f>VLOOKUP(C14475,Products!$A$2:$E$20,5,TRUE)</f>
        <v>49.95</v>
      </c>
      <c r="G14475" s="8">
        <f t="shared" si="452"/>
        <v>49.95</v>
      </c>
      <c r="H14475" s="8">
        <f>VLOOKUP(C14475,Products!$A$2:$F$20,6,TRUE)</f>
        <v>21.200000000000003</v>
      </c>
      <c r="I14475" s="8">
        <f t="shared" si="453"/>
        <v>21.200000000000003</v>
      </c>
      <c r="J14475" s="42">
        <f>VLOOKUP(B14475,Invoices!A:I,9,TRUE)</f>
        <v>2022</v>
      </c>
    </row>
    <row r="14476" spans="1:10" x14ac:dyDescent="0.15">
      <c r="A14476" t="s">
        <v>17836</v>
      </c>
      <c r="B14476" t="s">
        <v>2961</v>
      </c>
      <c r="C14476" t="s">
        <v>94</v>
      </c>
      <c r="D14476" t="s">
        <v>86</v>
      </c>
      <c r="E14476">
        <v>50</v>
      </c>
      <c r="F14476" s="8">
        <f>VLOOKUP(C14476,Products!$A$2:$E$20,5,TRUE)</f>
        <v>3.5</v>
      </c>
      <c r="G14476" s="8">
        <f t="shared" si="452"/>
        <v>175</v>
      </c>
      <c r="H14476" s="8">
        <f>VLOOKUP(C14476,Products!$A$2:$F$20,6,TRUE)</f>
        <v>0.54999999999999982</v>
      </c>
      <c r="I14476" s="8">
        <f t="shared" si="453"/>
        <v>27.499999999999993</v>
      </c>
      <c r="J14476" s="42">
        <f>VLOOKUP(B14476,Invoices!A:I,9,TRUE)</f>
        <v>2022</v>
      </c>
    </row>
    <row r="14477" spans="1:10" x14ac:dyDescent="0.15">
      <c r="A14477" t="s">
        <v>17837</v>
      </c>
      <c r="B14477" t="s">
        <v>2961</v>
      </c>
      <c r="C14477" t="s">
        <v>105</v>
      </c>
      <c r="D14477" t="s">
        <v>81</v>
      </c>
      <c r="E14477">
        <v>30</v>
      </c>
      <c r="F14477" s="8">
        <f>VLOOKUP(C14477,Products!$A$2:$E$20,5,TRUE)</f>
        <v>8.9499999999999993</v>
      </c>
      <c r="G14477" s="8">
        <f t="shared" si="452"/>
        <v>268.5</v>
      </c>
      <c r="H14477" s="8">
        <f>VLOOKUP(C14477,Products!$A$2:$F$20,6,TRUE)</f>
        <v>3.1999999999999993</v>
      </c>
      <c r="I14477" s="8">
        <f t="shared" si="453"/>
        <v>95.999999999999972</v>
      </c>
      <c r="J14477" s="42">
        <f>VLOOKUP(B14477,Invoices!A:I,9,TRUE)</f>
        <v>2022</v>
      </c>
    </row>
    <row r="14478" spans="1:10" x14ac:dyDescent="0.15">
      <c r="A14478" t="s">
        <v>17838</v>
      </c>
      <c r="B14478" t="s">
        <v>2961</v>
      </c>
      <c r="C14478" t="s">
        <v>96</v>
      </c>
      <c r="D14478" t="s">
        <v>75</v>
      </c>
      <c r="E14478">
        <v>2</v>
      </c>
      <c r="F14478" s="8">
        <f>VLOOKUP(C14478,Products!$A$2:$E$20,5,TRUE)</f>
        <v>79.95</v>
      </c>
      <c r="G14478" s="8">
        <f t="shared" si="452"/>
        <v>159.9</v>
      </c>
      <c r="H14478" s="8">
        <f>VLOOKUP(C14478,Products!$A$2:$F$20,6,TRUE)</f>
        <v>27.950000000000003</v>
      </c>
      <c r="I14478" s="8">
        <f t="shared" si="453"/>
        <v>55.900000000000006</v>
      </c>
      <c r="J14478" s="42">
        <f>VLOOKUP(B14478,Invoices!A:I,9,TRUE)</f>
        <v>2022</v>
      </c>
    </row>
    <row r="14479" spans="1:10" x14ac:dyDescent="0.15">
      <c r="A14479" t="s">
        <v>17839</v>
      </c>
      <c r="B14479" t="s">
        <v>2961</v>
      </c>
      <c r="C14479" t="s">
        <v>89</v>
      </c>
      <c r="D14479" t="s">
        <v>80</v>
      </c>
      <c r="E14479">
        <v>5</v>
      </c>
      <c r="F14479" s="8">
        <f>VLOOKUP(C14479,Products!$A$2:$E$20,5,TRUE)</f>
        <v>15.95</v>
      </c>
      <c r="G14479" s="8">
        <f t="shared" si="452"/>
        <v>79.75</v>
      </c>
      <c r="H14479" s="8">
        <f>VLOOKUP(C14479,Products!$A$2:$F$20,6,TRUE)</f>
        <v>6</v>
      </c>
      <c r="I14479" s="8">
        <f t="shared" si="453"/>
        <v>30</v>
      </c>
      <c r="J14479" s="42">
        <f>VLOOKUP(B14479,Invoices!A:I,9,TRUE)</f>
        <v>2022</v>
      </c>
    </row>
    <row r="14480" spans="1:10" x14ac:dyDescent="0.15">
      <c r="A14480" t="s">
        <v>17840</v>
      </c>
      <c r="B14480" t="s">
        <v>2961</v>
      </c>
      <c r="C14480" t="s">
        <v>93</v>
      </c>
      <c r="D14480" t="s">
        <v>76</v>
      </c>
      <c r="E14480">
        <v>7</v>
      </c>
      <c r="F14480" s="8">
        <f>VLOOKUP(C14480,Products!$A$2:$E$20,5,TRUE)</f>
        <v>9.9499999999999993</v>
      </c>
      <c r="G14480" s="8">
        <f t="shared" si="452"/>
        <v>69.649999999999991</v>
      </c>
      <c r="H14480" s="8">
        <f>VLOOKUP(C14480,Products!$A$2:$F$20,6,TRUE)</f>
        <v>1.9499999999999993</v>
      </c>
      <c r="I14480" s="8">
        <f t="shared" si="453"/>
        <v>13.649999999999995</v>
      </c>
      <c r="J14480" s="42">
        <f>VLOOKUP(B14480,Invoices!A:I,9,TRUE)</f>
        <v>2022</v>
      </c>
    </row>
    <row r="14481" spans="1:10" x14ac:dyDescent="0.15">
      <c r="A14481" t="s">
        <v>17841</v>
      </c>
      <c r="B14481" t="s">
        <v>2961</v>
      </c>
      <c r="C14481" t="s">
        <v>100</v>
      </c>
      <c r="D14481" t="s">
        <v>78</v>
      </c>
      <c r="E14481">
        <v>10</v>
      </c>
      <c r="F14481" s="8">
        <f>VLOOKUP(C14481,Products!$A$2:$E$20,5,TRUE)</f>
        <v>49.95</v>
      </c>
      <c r="G14481" s="8">
        <f t="shared" si="452"/>
        <v>499.5</v>
      </c>
      <c r="H14481" s="8">
        <f>VLOOKUP(C14481,Products!$A$2:$F$20,6,TRUE)</f>
        <v>19.950000000000003</v>
      </c>
      <c r="I14481" s="8">
        <f t="shared" si="453"/>
        <v>199.50000000000003</v>
      </c>
      <c r="J14481" s="42">
        <f>VLOOKUP(B14481,Invoices!A:I,9,TRUE)</f>
        <v>2022</v>
      </c>
    </row>
    <row r="14482" spans="1:10" x14ac:dyDescent="0.15">
      <c r="A14482" t="s">
        <v>17842</v>
      </c>
      <c r="B14482" t="s">
        <v>2961</v>
      </c>
      <c r="C14482" t="s">
        <v>104</v>
      </c>
      <c r="D14482" t="s">
        <v>71</v>
      </c>
      <c r="E14482">
        <v>20</v>
      </c>
      <c r="F14482" s="8">
        <f>VLOOKUP(C14482,Products!$A$2:$E$20,5,TRUE)</f>
        <v>2.95</v>
      </c>
      <c r="G14482" s="8">
        <f t="shared" si="452"/>
        <v>59</v>
      </c>
      <c r="H14482" s="8">
        <f>VLOOKUP(C14482,Products!$A$2:$F$20,6,TRUE)</f>
        <v>1.1500000000000001</v>
      </c>
      <c r="I14482" s="8">
        <f t="shared" si="453"/>
        <v>23.000000000000004</v>
      </c>
      <c r="J14482" s="42">
        <f>VLOOKUP(B14482,Invoices!A:I,9,TRUE)</f>
        <v>2022</v>
      </c>
    </row>
    <row r="14483" spans="1:10" x14ac:dyDescent="0.15">
      <c r="A14483" t="s">
        <v>17843</v>
      </c>
      <c r="B14483" t="s">
        <v>2962</v>
      </c>
      <c r="C14483" t="s">
        <v>96</v>
      </c>
      <c r="D14483" t="s">
        <v>75</v>
      </c>
      <c r="E14483">
        <v>8</v>
      </c>
      <c r="F14483" s="8">
        <f>VLOOKUP(C14483,Products!$A$2:$E$20,5,TRUE)</f>
        <v>79.95</v>
      </c>
      <c r="G14483" s="8">
        <f t="shared" si="452"/>
        <v>639.6</v>
      </c>
      <c r="H14483" s="8">
        <f>VLOOKUP(C14483,Products!$A$2:$F$20,6,TRUE)</f>
        <v>27.950000000000003</v>
      </c>
      <c r="I14483" s="8">
        <f t="shared" si="453"/>
        <v>223.60000000000002</v>
      </c>
      <c r="J14483" s="42">
        <f>VLOOKUP(B14483,Invoices!A:I,9,TRUE)</f>
        <v>2022</v>
      </c>
    </row>
    <row r="14484" spans="1:10" x14ac:dyDescent="0.15">
      <c r="A14484" t="s">
        <v>17844</v>
      </c>
      <c r="B14484" t="s">
        <v>2962</v>
      </c>
      <c r="C14484" t="s">
        <v>99</v>
      </c>
      <c r="D14484" t="s">
        <v>84</v>
      </c>
      <c r="E14484">
        <v>50</v>
      </c>
      <c r="F14484" s="8">
        <f>VLOOKUP(C14484,Products!$A$2:$E$20,5,TRUE)</f>
        <v>3.5</v>
      </c>
      <c r="G14484" s="8">
        <f t="shared" si="452"/>
        <v>175</v>
      </c>
      <c r="H14484" s="8">
        <f>VLOOKUP(C14484,Products!$A$2:$F$20,6,TRUE)</f>
        <v>0.54999999999999982</v>
      </c>
      <c r="I14484" s="8">
        <f t="shared" si="453"/>
        <v>27.499999999999993</v>
      </c>
      <c r="J14484" s="42">
        <f>VLOOKUP(B14484,Invoices!A:I,9,TRUE)</f>
        <v>2022</v>
      </c>
    </row>
    <row r="14485" spans="1:10" x14ac:dyDescent="0.15">
      <c r="A14485" t="s">
        <v>17845</v>
      </c>
      <c r="B14485" t="s">
        <v>2962</v>
      </c>
      <c r="C14485" t="s">
        <v>95</v>
      </c>
      <c r="D14485" t="s">
        <v>73</v>
      </c>
      <c r="E14485">
        <v>5</v>
      </c>
      <c r="F14485" s="8">
        <f>VLOOKUP(C14485,Products!$A$2:$E$20,5,TRUE)</f>
        <v>12.95</v>
      </c>
      <c r="G14485" s="8">
        <f t="shared" si="452"/>
        <v>64.75</v>
      </c>
      <c r="H14485" s="8">
        <f>VLOOKUP(C14485,Products!$A$2:$F$20,6,TRUE)</f>
        <v>4.1999999999999993</v>
      </c>
      <c r="I14485" s="8">
        <f t="shared" si="453"/>
        <v>20.999999999999996</v>
      </c>
      <c r="J14485" s="42">
        <f>VLOOKUP(B14485,Invoices!A:I,9,TRUE)</f>
        <v>2022</v>
      </c>
    </row>
    <row r="14486" spans="1:10" x14ac:dyDescent="0.15">
      <c r="A14486" t="s">
        <v>17846</v>
      </c>
      <c r="B14486" t="s">
        <v>2962</v>
      </c>
      <c r="C14486" t="s">
        <v>89</v>
      </c>
      <c r="D14486" t="s">
        <v>80</v>
      </c>
      <c r="E14486">
        <v>3</v>
      </c>
      <c r="F14486" s="8">
        <f>VLOOKUP(C14486,Products!$A$2:$E$20,5,TRUE)</f>
        <v>15.95</v>
      </c>
      <c r="G14486" s="8">
        <f t="shared" si="452"/>
        <v>47.849999999999994</v>
      </c>
      <c r="H14486" s="8">
        <f>VLOOKUP(C14486,Products!$A$2:$F$20,6,TRUE)</f>
        <v>6</v>
      </c>
      <c r="I14486" s="8">
        <f t="shared" si="453"/>
        <v>18</v>
      </c>
      <c r="J14486" s="42">
        <f>VLOOKUP(B14486,Invoices!A:I,9,TRUE)</f>
        <v>2022</v>
      </c>
    </row>
    <row r="14487" spans="1:10" x14ac:dyDescent="0.15">
      <c r="A14487" t="s">
        <v>17847</v>
      </c>
      <c r="B14487" t="s">
        <v>2962</v>
      </c>
      <c r="C14487" t="s">
        <v>88</v>
      </c>
      <c r="D14487" t="s">
        <v>85</v>
      </c>
      <c r="E14487">
        <v>4</v>
      </c>
      <c r="F14487" s="8">
        <f>VLOOKUP(C14487,Products!$A$2:$E$20,5,TRUE)</f>
        <v>8.9499999999999993</v>
      </c>
      <c r="G14487" s="8">
        <f t="shared" si="452"/>
        <v>35.799999999999997</v>
      </c>
      <c r="H14487" s="8">
        <f>VLOOKUP(C14487,Products!$A$2:$F$20,6,TRUE)</f>
        <v>5.6999999999999993</v>
      </c>
      <c r="I14487" s="8">
        <f t="shared" si="453"/>
        <v>22.799999999999997</v>
      </c>
      <c r="J14487" s="42">
        <f>VLOOKUP(B14487,Invoices!A:I,9,TRUE)</f>
        <v>2022</v>
      </c>
    </row>
    <row r="14488" spans="1:10" x14ac:dyDescent="0.15">
      <c r="A14488" t="s">
        <v>17848</v>
      </c>
      <c r="B14488" t="s">
        <v>2963</v>
      </c>
      <c r="C14488" t="s">
        <v>91</v>
      </c>
      <c r="D14488" t="s">
        <v>70</v>
      </c>
      <c r="E14488">
        <v>5</v>
      </c>
      <c r="F14488" s="8">
        <f>VLOOKUP(C14488,Products!$A$2:$E$20,5,TRUE)</f>
        <v>49.95</v>
      </c>
      <c r="G14488" s="8">
        <f t="shared" si="452"/>
        <v>249.75</v>
      </c>
      <c r="H14488" s="8">
        <f>VLOOKUP(C14488,Products!$A$2:$F$20,6,TRUE)</f>
        <v>21.200000000000003</v>
      </c>
      <c r="I14488" s="8">
        <f t="shared" si="453"/>
        <v>106.00000000000001</v>
      </c>
      <c r="J14488" s="42">
        <f>VLOOKUP(B14488,Invoices!A:I,9,TRUE)</f>
        <v>2022</v>
      </c>
    </row>
    <row r="14489" spans="1:10" x14ac:dyDescent="0.15">
      <c r="A14489" t="s">
        <v>17849</v>
      </c>
      <c r="B14489" t="s">
        <v>2964</v>
      </c>
      <c r="C14489" t="s">
        <v>104</v>
      </c>
      <c r="D14489" t="s">
        <v>71</v>
      </c>
      <c r="E14489">
        <v>20</v>
      </c>
      <c r="F14489" s="8">
        <f>VLOOKUP(C14489,Products!$A$2:$E$20,5,TRUE)</f>
        <v>2.95</v>
      </c>
      <c r="G14489" s="8">
        <f t="shared" si="452"/>
        <v>59</v>
      </c>
      <c r="H14489" s="8">
        <f>VLOOKUP(C14489,Products!$A$2:$F$20,6,TRUE)</f>
        <v>1.1500000000000001</v>
      </c>
      <c r="I14489" s="8">
        <f t="shared" si="453"/>
        <v>23.000000000000004</v>
      </c>
      <c r="J14489" s="42">
        <f>VLOOKUP(B14489,Invoices!A:I,9,TRUE)</f>
        <v>2022</v>
      </c>
    </row>
    <row r="14490" spans="1:10" x14ac:dyDescent="0.15">
      <c r="A14490" t="s">
        <v>17850</v>
      </c>
      <c r="B14490" t="s">
        <v>2964</v>
      </c>
      <c r="C14490" t="s">
        <v>87</v>
      </c>
      <c r="D14490" t="s">
        <v>68</v>
      </c>
      <c r="E14490">
        <v>20</v>
      </c>
      <c r="F14490" s="8">
        <f>VLOOKUP(C14490,Products!$A$2:$E$20,5,TRUE)</f>
        <v>19.95</v>
      </c>
      <c r="G14490" s="8">
        <f t="shared" si="452"/>
        <v>399</v>
      </c>
      <c r="H14490" s="8">
        <f>VLOOKUP(C14490,Products!$A$2:$F$20,6,TRUE)</f>
        <v>7.4499999999999993</v>
      </c>
      <c r="I14490" s="8">
        <f t="shared" si="453"/>
        <v>149</v>
      </c>
      <c r="J14490" s="42">
        <f>VLOOKUP(B14490,Invoices!A:I,9,TRUE)</f>
        <v>2022</v>
      </c>
    </row>
    <row r="14491" spans="1:10" x14ac:dyDescent="0.15">
      <c r="A14491" t="s">
        <v>17851</v>
      </c>
      <c r="B14491" t="s">
        <v>2965</v>
      </c>
      <c r="C14491" t="s">
        <v>94</v>
      </c>
      <c r="D14491" t="s">
        <v>86</v>
      </c>
      <c r="E14491">
        <v>1</v>
      </c>
      <c r="F14491" s="8">
        <f>VLOOKUP(C14491,Products!$A$2:$E$20,5,TRUE)</f>
        <v>3.5</v>
      </c>
      <c r="G14491" s="8">
        <f t="shared" si="452"/>
        <v>3.5</v>
      </c>
      <c r="H14491" s="8">
        <f>VLOOKUP(C14491,Products!$A$2:$F$20,6,TRUE)</f>
        <v>0.54999999999999982</v>
      </c>
      <c r="I14491" s="8">
        <f t="shared" si="453"/>
        <v>0.54999999999999982</v>
      </c>
      <c r="J14491" s="42">
        <f>VLOOKUP(B14491,Invoices!A:I,9,TRUE)</f>
        <v>2022</v>
      </c>
    </row>
    <row r="14492" spans="1:10" x14ac:dyDescent="0.15">
      <c r="A14492" t="s">
        <v>17852</v>
      </c>
      <c r="B14492" t="s">
        <v>2965</v>
      </c>
      <c r="C14492" t="s">
        <v>95</v>
      </c>
      <c r="D14492" t="s">
        <v>73</v>
      </c>
      <c r="E14492">
        <v>5</v>
      </c>
      <c r="F14492" s="8">
        <f>VLOOKUP(C14492,Products!$A$2:$E$20,5,TRUE)</f>
        <v>12.95</v>
      </c>
      <c r="G14492" s="8">
        <f t="shared" si="452"/>
        <v>64.75</v>
      </c>
      <c r="H14492" s="8">
        <f>VLOOKUP(C14492,Products!$A$2:$F$20,6,TRUE)</f>
        <v>4.1999999999999993</v>
      </c>
      <c r="I14492" s="8">
        <f t="shared" si="453"/>
        <v>20.999999999999996</v>
      </c>
      <c r="J14492" s="42">
        <f>VLOOKUP(B14492,Invoices!A:I,9,TRUE)</f>
        <v>2022</v>
      </c>
    </row>
    <row r="14493" spans="1:10" x14ac:dyDescent="0.15">
      <c r="A14493" t="s">
        <v>17853</v>
      </c>
      <c r="B14493" t="s">
        <v>2965</v>
      </c>
      <c r="C14493" t="s">
        <v>100</v>
      </c>
      <c r="D14493" t="s">
        <v>78</v>
      </c>
      <c r="E14493">
        <v>3</v>
      </c>
      <c r="F14493" s="8">
        <f>VLOOKUP(C14493,Products!$A$2:$E$20,5,TRUE)</f>
        <v>49.95</v>
      </c>
      <c r="G14493" s="8">
        <f t="shared" si="452"/>
        <v>149.85000000000002</v>
      </c>
      <c r="H14493" s="8">
        <f>VLOOKUP(C14493,Products!$A$2:$F$20,6,TRUE)</f>
        <v>19.950000000000003</v>
      </c>
      <c r="I14493" s="8">
        <f t="shared" si="453"/>
        <v>59.850000000000009</v>
      </c>
      <c r="J14493" s="42">
        <f>VLOOKUP(B14493,Invoices!A:I,9,TRUE)</f>
        <v>2022</v>
      </c>
    </row>
    <row r="14494" spans="1:10" x14ac:dyDescent="0.15">
      <c r="A14494" t="s">
        <v>17854</v>
      </c>
      <c r="B14494" t="s">
        <v>2965</v>
      </c>
      <c r="C14494" t="s">
        <v>89</v>
      </c>
      <c r="D14494" t="s">
        <v>80</v>
      </c>
      <c r="E14494">
        <v>1</v>
      </c>
      <c r="F14494" s="8">
        <f>VLOOKUP(C14494,Products!$A$2:$E$20,5,TRUE)</f>
        <v>15.95</v>
      </c>
      <c r="G14494" s="8">
        <f t="shared" si="452"/>
        <v>15.95</v>
      </c>
      <c r="H14494" s="8">
        <f>VLOOKUP(C14494,Products!$A$2:$F$20,6,TRUE)</f>
        <v>6</v>
      </c>
      <c r="I14494" s="8">
        <f t="shared" si="453"/>
        <v>6</v>
      </c>
      <c r="J14494" s="42">
        <f>VLOOKUP(B14494,Invoices!A:I,9,TRUE)</f>
        <v>2022</v>
      </c>
    </row>
    <row r="14495" spans="1:10" x14ac:dyDescent="0.15">
      <c r="A14495" t="s">
        <v>17855</v>
      </c>
      <c r="B14495" t="s">
        <v>2965</v>
      </c>
      <c r="C14495" t="s">
        <v>101</v>
      </c>
      <c r="D14495" t="s">
        <v>69</v>
      </c>
      <c r="E14495">
        <v>2</v>
      </c>
      <c r="F14495" s="8">
        <f>VLOOKUP(C14495,Products!$A$2:$E$20,5,TRUE)</f>
        <v>129.94999999999999</v>
      </c>
      <c r="G14495" s="8">
        <f t="shared" si="452"/>
        <v>259.89999999999998</v>
      </c>
      <c r="H14495" s="8">
        <f>VLOOKUP(C14495,Products!$A$2:$F$20,6,TRUE)</f>
        <v>40.449999999999989</v>
      </c>
      <c r="I14495" s="8">
        <f t="shared" si="453"/>
        <v>80.899999999999977</v>
      </c>
      <c r="J14495" s="42">
        <f>VLOOKUP(B14495,Invoices!A:I,9,TRUE)</f>
        <v>2022</v>
      </c>
    </row>
    <row r="14496" spans="1:10" x14ac:dyDescent="0.15">
      <c r="A14496" t="s">
        <v>17856</v>
      </c>
      <c r="B14496" t="s">
        <v>2966</v>
      </c>
      <c r="C14496" t="s">
        <v>89</v>
      </c>
      <c r="D14496" t="s">
        <v>80</v>
      </c>
      <c r="E14496">
        <v>2</v>
      </c>
      <c r="F14496" s="8">
        <f>VLOOKUP(C14496,Products!$A$2:$E$20,5,TRUE)</f>
        <v>15.95</v>
      </c>
      <c r="G14496" s="8">
        <f t="shared" si="452"/>
        <v>31.9</v>
      </c>
      <c r="H14496" s="8">
        <f>VLOOKUP(C14496,Products!$A$2:$F$20,6,TRUE)</f>
        <v>6</v>
      </c>
      <c r="I14496" s="8">
        <f t="shared" si="453"/>
        <v>12</v>
      </c>
      <c r="J14496" s="42">
        <f>VLOOKUP(B14496,Invoices!A:I,9,TRUE)</f>
        <v>2022</v>
      </c>
    </row>
    <row r="14497" spans="1:10" x14ac:dyDescent="0.15">
      <c r="A14497" t="s">
        <v>17857</v>
      </c>
      <c r="B14497" t="s">
        <v>2967</v>
      </c>
      <c r="C14497" t="s">
        <v>87</v>
      </c>
      <c r="D14497" t="s">
        <v>68</v>
      </c>
      <c r="E14497">
        <v>12</v>
      </c>
      <c r="F14497" s="8">
        <f>VLOOKUP(C14497,Products!$A$2:$E$20,5,TRUE)</f>
        <v>19.95</v>
      </c>
      <c r="G14497" s="8">
        <f t="shared" si="452"/>
        <v>239.39999999999998</v>
      </c>
      <c r="H14497" s="8">
        <f>VLOOKUP(C14497,Products!$A$2:$F$20,6,TRUE)</f>
        <v>7.4499999999999993</v>
      </c>
      <c r="I14497" s="8">
        <f t="shared" si="453"/>
        <v>89.399999999999991</v>
      </c>
      <c r="J14497" s="42">
        <f>VLOOKUP(B14497,Invoices!A:I,9,TRUE)</f>
        <v>2022</v>
      </c>
    </row>
    <row r="14498" spans="1:10" x14ac:dyDescent="0.15">
      <c r="A14498" t="s">
        <v>17858</v>
      </c>
      <c r="B14498" t="s">
        <v>2967</v>
      </c>
      <c r="C14498" t="s">
        <v>95</v>
      </c>
      <c r="D14498" t="s">
        <v>73</v>
      </c>
      <c r="E14498">
        <v>4</v>
      </c>
      <c r="F14498" s="8">
        <f>VLOOKUP(C14498,Products!$A$2:$E$20,5,TRUE)</f>
        <v>12.95</v>
      </c>
      <c r="G14498" s="8">
        <f t="shared" si="452"/>
        <v>51.8</v>
      </c>
      <c r="H14498" s="8">
        <f>VLOOKUP(C14498,Products!$A$2:$F$20,6,TRUE)</f>
        <v>4.1999999999999993</v>
      </c>
      <c r="I14498" s="8">
        <f t="shared" si="453"/>
        <v>16.799999999999997</v>
      </c>
      <c r="J14498" s="42">
        <f>VLOOKUP(B14498,Invoices!A:I,9,TRUE)</f>
        <v>2022</v>
      </c>
    </row>
    <row r="14499" spans="1:10" x14ac:dyDescent="0.15">
      <c r="A14499" t="s">
        <v>17859</v>
      </c>
      <c r="B14499" t="s">
        <v>2967</v>
      </c>
      <c r="C14499" t="s">
        <v>101</v>
      </c>
      <c r="D14499" t="s">
        <v>69</v>
      </c>
      <c r="E14499">
        <v>24</v>
      </c>
      <c r="F14499" s="8">
        <f>VLOOKUP(C14499,Products!$A$2:$E$20,5,TRUE)</f>
        <v>129.94999999999999</v>
      </c>
      <c r="G14499" s="8">
        <f t="shared" si="452"/>
        <v>3118.7999999999997</v>
      </c>
      <c r="H14499" s="8">
        <f>VLOOKUP(C14499,Products!$A$2:$F$20,6,TRUE)</f>
        <v>40.449999999999989</v>
      </c>
      <c r="I14499" s="8">
        <f t="shared" si="453"/>
        <v>970.79999999999973</v>
      </c>
      <c r="J14499" s="42">
        <f>VLOOKUP(B14499,Invoices!A:I,9,TRUE)</f>
        <v>2022</v>
      </c>
    </row>
    <row r="14500" spans="1:10" x14ac:dyDescent="0.15">
      <c r="A14500" t="s">
        <v>17860</v>
      </c>
      <c r="B14500" t="s">
        <v>2967</v>
      </c>
      <c r="C14500" t="s">
        <v>103</v>
      </c>
      <c r="D14500" t="s">
        <v>77</v>
      </c>
      <c r="E14500">
        <v>7</v>
      </c>
      <c r="F14500" s="8">
        <f>VLOOKUP(C14500,Products!$A$2:$E$20,5,TRUE)</f>
        <v>8.9499999999999993</v>
      </c>
      <c r="G14500" s="8">
        <f t="shared" si="452"/>
        <v>62.649999999999991</v>
      </c>
      <c r="H14500" s="8">
        <f>VLOOKUP(C14500,Products!$A$2:$F$20,6,TRUE)</f>
        <v>3.1999999999999993</v>
      </c>
      <c r="I14500" s="8">
        <f t="shared" si="453"/>
        <v>22.399999999999995</v>
      </c>
      <c r="J14500" s="42">
        <f>VLOOKUP(B14500,Invoices!A:I,9,TRUE)</f>
        <v>2022</v>
      </c>
    </row>
    <row r="14501" spans="1:10" x14ac:dyDescent="0.15">
      <c r="A14501" t="s">
        <v>17861</v>
      </c>
      <c r="B14501" t="s">
        <v>2967</v>
      </c>
      <c r="C14501" t="s">
        <v>92</v>
      </c>
      <c r="D14501" t="s">
        <v>82</v>
      </c>
      <c r="E14501">
        <v>1</v>
      </c>
      <c r="F14501" s="8">
        <f>VLOOKUP(C14501,Products!$A$2:$E$20,5,TRUE)</f>
        <v>19.95</v>
      </c>
      <c r="G14501" s="8">
        <f t="shared" si="452"/>
        <v>19.95</v>
      </c>
      <c r="H14501" s="8">
        <f>VLOOKUP(C14501,Products!$A$2:$F$20,6,TRUE)</f>
        <v>7.4499999999999993</v>
      </c>
      <c r="I14501" s="8">
        <f t="shared" si="453"/>
        <v>7.4499999999999993</v>
      </c>
      <c r="J14501" s="42">
        <f>VLOOKUP(B14501,Invoices!A:I,9,TRUE)</f>
        <v>2022</v>
      </c>
    </row>
    <row r="14502" spans="1:10" x14ac:dyDescent="0.15">
      <c r="A14502" t="s">
        <v>17862</v>
      </c>
      <c r="B14502" t="s">
        <v>2967</v>
      </c>
      <c r="C14502" t="s">
        <v>99</v>
      </c>
      <c r="D14502" t="s">
        <v>84</v>
      </c>
      <c r="E14502">
        <v>50</v>
      </c>
      <c r="F14502" s="8">
        <f>VLOOKUP(C14502,Products!$A$2:$E$20,5,TRUE)</f>
        <v>3.5</v>
      </c>
      <c r="G14502" s="8">
        <f t="shared" si="452"/>
        <v>175</v>
      </c>
      <c r="H14502" s="8">
        <f>VLOOKUP(C14502,Products!$A$2:$F$20,6,TRUE)</f>
        <v>0.54999999999999982</v>
      </c>
      <c r="I14502" s="8">
        <f t="shared" si="453"/>
        <v>27.499999999999993</v>
      </c>
      <c r="J14502" s="42">
        <f>VLOOKUP(B14502,Invoices!A:I,9,TRUE)</f>
        <v>2022</v>
      </c>
    </row>
    <row r="14503" spans="1:10" x14ac:dyDescent="0.15">
      <c r="A14503" t="s">
        <v>17863</v>
      </c>
      <c r="B14503" t="s">
        <v>2967</v>
      </c>
      <c r="C14503" t="s">
        <v>94</v>
      </c>
      <c r="D14503" t="s">
        <v>86</v>
      </c>
      <c r="E14503">
        <v>1</v>
      </c>
      <c r="F14503" s="8">
        <f>VLOOKUP(C14503,Products!$A$2:$E$20,5,TRUE)</f>
        <v>3.5</v>
      </c>
      <c r="G14503" s="8">
        <f t="shared" si="452"/>
        <v>3.5</v>
      </c>
      <c r="H14503" s="8">
        <f>VLOOKUP(C14503,Products!$A$2:$F$20,6,TRUE)</f>
        <v>0.54999999999999982</v>
      </c>
      <c r="I14503" s="8">
        <f t="shared" si="453"/>
        <v>0.54999999999999982</v>
      </c>
      <c r="J14503" s="42">
        <f>VLOOKUP(B14503,Invoices!A:I,9,TRUE)</f>
        <v>2022</v>
      </c>
    </row>
    <row r="14504" spans="1:10" x14ac:dyDescent="0.15">
      <c r="A14504" t="s">
        <v>17864</v>
      </c>
      <c r="B14504" t="s">
        <v>2967</v>
      </c>
      <c r="C14504" t="s">
        <v>93</v>
      </c>
      <c r="D14504" t="s">
        <v>76</v>
      </c>
      <c r="E14504">
        <v>20</v>
      </c>
      <c r="F14504" s="8">
        <f>VLOOKUP(C14504,Products!$A$2:$E$20,5,TRUE)</f>
        <v>9.9499999999999993</v>
      </c>
      <c r="G14504" s="8">
        <f t="shared" si="452"/>
        <v>199</v>
      </c>
      <c r="H14504" s="8">
        <f>VLOOKUP(C14504,Products!$A$2:$F$20,6,TRUE)</f>
        <v>1.9499999999999993</v>
      </c>
      <c r="I14504" s="8">
        <f t="shared" si="453"/>
        <v>38.999999999999986</v>
      </c>
      <c r="J14504" s="42">
        <f>VLOOKUP(B14504,Invoices!A:I,9,TRUE)</f>
        <v>2022</v>
      </c>
    </row>
    <row r="14505" spans="1:10" x14ac:dyDescent="0.15">
      <c r="A14505" t="s">
        <v>17865</v>
      </c>
      <c r="B14505" t="s">
        <v>2967</v>
      </c>
      <c r="C14505" t="s">
        <v>96</v>
      </c>
      <c r="D14505" t="s">
        <v>75</v>
      </c>
      <c r="E14505">
        <v>2</v>
      </c>
      <c r="F14505" s="8">
        <f>VLOOKUP(C14505,Products!$A$2:$E$20,5,TRUE)</f>
        <v>79.95</v>
      </c>
      <c r="G14505" s="8">
        <f t="shared" si="452"/>
        <v>159.9</v>
      </c>
      <c r="H14505" s="8">
        <f>VLOOKUP(C14505,Products!$A$2:$F$20,6,TRUE)</f>
        <v>27.950000000000003</v>
      </c>
      <c r="I14505" s="8">
        <f t="shared" si="453"/>
        <v>55.900000000000006</v>
      </c>
      <c r="J14505" s="42">
        <f>VLOOKUP(B14505,Invoices!A:I,9,TRUE)</f>
        <v>2022</v>
      </c>
    </row>
    <row r="14506" spans="1:10" x14ac:dyDescent="0.15">
      <c r="A14506" t="s">
        <v>17866</v>
      </c>
      <c r="B14506" t="s">
        <v>2967</v>
      </c>
      <c r="C14506" t="s">
        <v>102</v>
      </c>
      <c r="D14506" t="s">
        <v>83</v>
      </c>
      <c r="E14506">
        <v>5</v>
      </c>
      <c r="F14506" s="8">
        <f>VLOOKUP(C14506,Products!$A$2:$E$20,5,TRUE)</f>
        <v>29.95</v>
      </c>
      <c r="G14506" s="8">
        <f t="shared" si="452"/>
        <v>149.75</v>
      </c>
      <c r="H14506" s="8">
        <f>VLOOKUP(C14506,Products!$A$2:$F$20,6,TRUE)</f>
        <v>15</v>
      </c>
      <c r="I14506" s="8">
        <f t="shared" si="453"/>
        <v>75</v>
      </c>
      <c r="J14506" s="42">
        <f>VLOOKUP(B14506,Invoices!A:I,9,TRUE)</f>
        <v>2022</v>
      </c>
    </row>
    <row r="14507" spans="1:10" x14ac:dyDescent="0.15">
      <c r="A14507" t="s">
        <v>17867</v>
      </c>
      <c r="B14507" t="s">
        <v>2968</v>
      </c>
      <c r="C14507" t="s">
        <v>101</v>
      </c>
      <c r="D14507" t="s">
        <v>69</v>
      </c>
      <c r="E14507">
        <v>100</v>
      </c>
      <c r="F14507" s="8">
        <f>VLOOKUP(C14507,Products!$A$2:$E$20,5,TRUE)</f>
        <v>129.94999999999999</v>
      </c>
      <c r="G14507" s="8">
        <f t="shared" si="452"/>
        <v>12994.999999999998</v>
      </c>
      <c r="H14507" s="8">
        <f>VLOOKUP(C14507,Products!$A$2:$F$20,6,TRUE)</f>
        <v>40.449999999999989</v>
      </c>
      <c r="I14507" s="8">
        <f t="shared" si="453"/>
        <v>4044.9999999999991</v>
      </c>
      <c r="J14507" s="42">
        <f>VLOOKUP(B14507,Invoices!A:I,9,TRUE)</f>
        <v>2022</v>
      </c>
    </row>
    <row r="14508" spans="1:10" x14ac:dyDescent="0.15">
      <c r="A14508" t="s">
        <v>17868</v>
      </c>
      <c r="B14508" t="s">
        <v>2968</v>
      </c>
      <c r="C14508" t="s">
        <v>104</v>
      </c>
      <c r="D14508" t="s">
        <v>71</v>
      </c>
      <c r="E14508">
        <v>2</v>
      </c>
      <c r="F14508" s="8">
        <f>VLOOKUP(C14508,Products!$A$2:$E$20,5,TRUE)</f>
        <v>2.95</v>
      </c>
      <c r="G14508" s="8">
        <f t="shared" si="452"/>
        <v>5.9</v>
      </c>
      <c r="H14508" s="8">
        <f>VLOOKUP(C14508,Products!$A$2:$F$20,6,TRUE)</f>
        <v>1.1500000000000001</v>
      </c>
      <c r="I14508" s="8">
        <f t="shared" si="453"/>
        <v>2.3000000000000003</v>
      </c>
      <c r="J14508" s="42">
        <f>VLOOKUP(B14508,Invoices!A:I,9,TRUE)</f>
        <v>2022</v>
      </c>
    </row>
    <row r="14509" spans="1:10" x14ac:dyDescent="0.15">
      <c r="A14509" t="s">
        <v>17869</v>
      </c>
      <c r="B14509" t="s">
        <v>2968</v>
      </c>
      <c r="C14509" t="s">
        <v>105</v>
      </c>
      <c r="D14509" t="s">
        <v>81</v>
      </c>
      <c r="E14509">
        <v>1</v>
      </c>
      <c r="F14509" s="8">
        <f>VLOOKUP(C14509,Products!$A$2:$E$20,5,TRUE)</f>
        <v>8.9499999999999993</v>
      </c>
      <c r="G14509" s="8">
        <f t="shared" si="452"/>
        <v>8.9499999999999993</v>
      </c>
      <c r="H14509" s="8">
        <f>VLOOKUP(C14509,Products!$A$2:$F$20,6,TRUE)</f>
        <v>3.1999999999999993</v>
      </c>
      <c r="I14509" s="8">
        <f t="shared" si="453"/>
        <v>3.1999999999999993</v>
      </c>
      <c r="J14509" s="42">
        <f>VLOOKUP(B14509,Invoices!A:I,9,TRUE)</f>
        <v>2022</v>
      </c>
    </row>
    <row r="14510" spans="1:10" x14ac:dyDescent="0.15">
      <c r="A14510" t="s">
        <v>17870</v>
      </c>
      <c r="B14510" t="s">
        <v>2968</v>
      </c>
      <c r="C14510" t="s">
        <v>96</v>
      </c>
      <c r="D14510" t="s">
        <v>75</v>
      </c>
      <c r="E14510">
        <v>1</v>
      </c>
      <c r="F14510" s="8">
        <f>VLOOKUP(C14510,Products!$A$2:$E$20,5,TRUE)</f>
        <v>79.95</v>
      </c>
      <c r="G14510" s="8">
        <f t="shared" si="452"/>
        <v>79.95</v>
      </c>
      <c r="H14510" s="8">
        <f>VLOOKUP(C14510,Products!$A$2:$F$20,6,TRUE)</f>
        <v>27.950000000000003</v>
      </c>
      <c r="I14510" s="8">
        <f t="shared" si="453"/>
        <v>27.950000000000003</v>
      </c>
      <c r="J14510" s="42">
        <f>VLOOKUP(B14510,Invoices!A:I,9,TRUE)</f>
        <v>2022</v>
      </c>
    </row>
    <row r="14511" spans="1:10" x14ac:dyDescent="0.15">
      <c r="A14511" t="s">
        <v>17871</v>
      </c>
      <c r="B14511" t="s">
        <v>2969</v>
      </c>
      <c r="C14511" t="s">
        <v>89</v>
      </c>
      <c r="D14511" t="s">
        <v>80</v>
      </c>
      <c r="E14511">
        <v>2</v>
      </c>
      <c r="F14511" s="8">
        <f>VLOOKUP(C14511,Products!$A$2:$E$20,5,TRUE)</f>
        <v>15.95</v>
      </c>
      <c r="G14511" s="8">
        <f t="shared" si="452"/>
        <v>31.9</v>
      </c>
      <c r="H14511" s="8">
        <f>VLOOKUP(C14511,Products!$A$2:$F$20,6,TRUE)</f>
        <v>6</v>
      </c>
      <c r="I14511" s="8">
        <f t="shared" si="453"/>
        <v>12</v>
      </c>
      <c r="J14511" s="42">
        <f>VLOOKUP(B14511,Invoices!A:I,9,TRUE)</f>
        <v>2022</v>
      </c>
    </row>
    <row r="14512" spans="1:10" x14ac:dyDescent="0.15">
      <c r="A14512" t="s">
        <v>17872</v>
      </c>
      <c r="B14512" t="s">
        <v>2969</v>
      </c>
      <c r="C14512" t="s">
        <v>100</v>
      </c>
      <c r="D14512" t="s">
        <v>78</v>
      </c>
      <c r="E14512">
        <v>20</v>
      </c>
      <c r="F14512" s="8">
        <f>VLOOKUP(C14512,Products!$A$2:$E$20,5,TRUE)</f>
        <v>49.95</v>
      </c>
      <c r="G14512" s="8">
        <f t="shared" si="452"/>
        <v>999</v>
      </c>
      <c r="H14512" s="8">
        <f>VLOOKUP(C14512,Products!$A$2:$F$20,6,TRUE)</f>
        <v>19.950000000000003</v>
      </c>
      <c r="I14512" s="8">
        <f t="shared" si="453"/>
        <v>399.00000000000006</v>
      </c>
      <c r="J14512" s="42">
        <f>VLOOKUP(B14512,Invoices!A:I,9,TRUE)</f>
        <v>2022</v>
      </c>
    </row>
    <row r="14513" spans="1:10" x14ac:dyDescent="0.15">
      <c r="A14513" t="s">
        <v>17873</v>
      </c>
      <c r="B14513" t="s">
        <v>2969</v>
      </c>
      <c r="C14513" t="s">
        <v>88</v>
      </c>
      <c r="D14513" t="s">
        <v>85</v>
      </c>
      <c r="E14513">
        <v>1</v>
      </c>
      <c r="F14513" s="8">
        <f>VLOOKUP(C14513,Products!$A$2:$E$20,5,TRUE)</f>
        <v>8.9499999999999993</v>
      </c>
      <c r="G14513" s="8">
        <f t="shared" si="452"/>
        <v>8.9499999999999993</v>
      </c>
      <c r="H14513" s="8">
        <f>VLOOKUP(C14513,Products!$A$2:$F$20,6,TRUE)</f>
        <v>5.6999999999999993</v>
      </c>
      <c r="I14513" s="8">
        <f t="shared" si="453"/>
        <v>5.6999999999999993</v>
      </c>
      <c r="J14513" s="42">
        <f>VLOOKUP(B14513,Invoices!A:I,9,TRUE)</f>
        <v>2022</v>
      </c>
    </row>
    <row r="14514" spans="1:10" x14ac:dyDescent="0.15">
      <c r="A14514" t="s">
        <v>17874</v>
      </c>
      <c r="B14514" t="s">
        <v>2969</v>
      </c>
      <c r="C14514" t="s">
        <v>104</v>
      </c>
      <c r="D14514" t="s">
        <v>71</v>
      </c>
      <c r="E14514">
        <v>5</v>
      </c>
      <c r="F14514" s="8">
        <f>VLOOKUP(C14514,Products!$A$2:$E$20,5,TRUE)</f>
        <v>2.95</v>
      </c>
      <c r="G14514" s="8">
        <f t="shared" si="452"/>
        <v>14.75</v>
      </c>
      <c r="H14514" s="8">
        <f>VLOOKUP(C14514,Products!$A$2:$F$20,6,TRUE)</f>
        <v>1.1500000000000001</v>
      </c>
      <c r="I14514" s="8">
        <f t="shared" si="453"/>
        <v>5.7500000000000009</v>
      </c>
      <c r="J14514" s="42">
        <f>VLOOKUP(B14514,Invoices!A:I,9,TRUE)</f>
        <v>2022</v>
      </c>
    </row>
    <row r="14515" spans="1:10" x14ac:dyDescent="0.15">
      <c r="A14515" t="s">
        <v>17875</v>
      </c>
      <c r="B14515" t="s">
        <v>2969</v>
      </c>
      <c r="C14515" t="s">
        <v>101</v>
      </c>
      <c r="D14515" t="s">
        <v>69</v>
      </c>
      <c r="E14515">
        <v>1</v>
      </c>
      <c r="F14515" s="8">
        <f>VLOOKUP(C14515,Products!$A$2:$E$20,5,TRUE)</f>
        <v>129.94999999999999</v>
      </c>
      <c r="G14515" s="8">
        <f t="shared" si="452"/>
        <v>129.94999999999999</v>
      </c>
      <c r="H14515" s="8">
        <f>VLOOKUP(C14515,Products!$A$2:$F$20,6,TRUE)</f>
        <v>40.449999999999989</v>
      </c>
      <c r="I14515" s="8">
        <f t="shared" si="453"/>
        <v>40.449999999999989</v>
      </c>
      <c r="J14515" s="42">
        <f>VLOOKUP(B14515,Invoices!A:I,9,TRUE)</f>
        <v>2022</v>
      </c>
    </row>
    <row r="14516" spans="1:10" x14ac:dyDescent="0.15">
      <c r="A14516" t="s">
        <v>17876</v>
      </c>
      <c r="B14516" t="s">
        <v>2970</v>
      </c>
      <c r="C14516" t="s">
        <v>88</v>
      </c>
      <c r="D14516" t="s">
        <v>85</v>
      </c>
      <c r="E14516">
        <v>1</v>
      </c>
      <c r="F14516" s="8">
        <f>VLOOKUP(C14516,Products!$A$2:$E$20,5,TRUE)</f>
        <v>8.9499999999999993</v>
      </c>
      <c r="G14516" s="8">
        <f t="shared" si="452"/>
        <v>8.9499999999999993</v>
      </c>
      <c r="H14516" s="8">
        <f>VLOOKUP(C14516,Products!$A$2:$F$20,6,TRUE)</f>
        <v>5.6999999999999993</v>
      </c>
      <c r="I14516" s="8">
        <f t="shared" si="453"/>
        <v>5.6999999999999993</v>
      </c>
      <c r="J14516" s="42">
        <f>VLOOKUP(B14516,Invoices!A:I,9,TRUE)</f>
        <v>2022</v>
      </c>
    </row>
    <row r="14517" spans="1:10" x14ac:dyDescent="0.15">
      <c r="A14517" t="s">
        <v>17877</v>
      </c>
      <c r="B14517" t="s">
        <v>2971</v>
      </c>
      <c r="C14517" t="s">
        <v>100</v>
      </c>
      <c r="D14517" t="s">
        <v>78</v>
      </c>
      <c r="E14517">
        <v>1</v>
      </c>
      <c r="F14517" s="8">
        <f>VLOOKUP(C14517,Products!$A$2:$E$20,5,TRUE)</f>
        <v>49.95</v>
      </c>
      <c r="G14517" s="8">
        <f t="shared" si="452"/>
        <v>49.95</v>
      </c>
      <c r="H14517" s="8">
        <f>VLOOKUP(C14517,Products!$A$2:$F$20,6,TRUE)</f>
        <v>19.950000000000003</v>
      </c>
      <c r="I14517" s="8">
        <f t="shared" si="453"/>
        <v>19.950000000000003</v>
      </c>
      <c r="J14517" s="42">
        <f>VLOOKUP(B14517,Invoices!A:I,9,TRUE)</f>
        <v>2022</v>
      </c>
    </row>
    <row r="14518" spans="1:10" x14ac:dyDescent="0.15">
      <c r="A14518" t="s">
        <v>17878</v>
      </c>
      <c r="B14518" t="s">
        <v>2972</v>
      </c>
      <c r="C14518" t="s">
        <v>100</v>
      </c>
      <c r="D14518" t="s">
        <v>78</v>
      </c>
      <c r="E14518">
        <v>4</v>
      </c>
      <c r="F14518" s="8">
        <f>VLOOKUP(C14518,Products!$A$2:$E$20,5,TRUE)</f>
        <v>49.95</v>
      </c>
      <c r="G14518" s="8">
        <f t="shared" si="452"/>
        <v>199.8</v>
      </c>
      <c r="H14518" s="8">
        <f>VLOOKUP(C14518,Products!$A$2:$F$20,6,TRUE)</f>
        <v>19.950000000000003</v>
      </c>
      <c r="I14518" s="8">
        <f t="shared" si="453"/>
        <v>79.800000000000011</v>
      </c>
      <c r="J14518" s="42">
        <f>VLOOKUP(B14518,Invoices!A:I,9,TRUE)</f>
        <v>2022</v>
      </c>
    </row>
    <row r="14519" spans="1:10" x14ac:dyDescent="0.15">
      <c r="A14519" t="s">
        <v>17879</v>
      </c>
      <c r="B14519" t="s">
        <v>2972</v>
      </c>
      <c r="C14519" t="s">
        <v>90</v>
      </c>
      <c r="D14519" t="s">
        <v>72</v>
      </c>
      <c r="E14519">
        <v>3</v>
      </c>
      <c r="F14519" s="8">
        <f>VLOOKUP(C14519,Products!$A$2:$E$20,5,TRUE)</f>
        <v>8.9499999999999993</v>
      </c>
      <c r="G14519" s="8">
        <f t="shared" si="452"/>
        <v>26.849999999999998</v>
      </c>
      <c r="H14519" s="8">
        <f>VLOOKUP(C14519,Products!$A$2:$F$20,6,TRUE)</f>
        <v>5.6999999999999993</v>
      </c>
      <c r="I14519" s="8">
        <f t="shared" si="453"/>
        <v>17.099999999999998</v>
      </c>
      <c r="J14519" s="42">
        <f>VLOOKUP(B14519,Invoices!A:I,9,TRUE)</f>
        <v>2022</v>
      </c>
    </row>
    <row r="14520" spans="1:10" x14ac:dyDescent="0.15">
      <c r="A14520" t="s">
        <v>17880</v>
      </c>
      <c r="B14520" t="s">
        <v>2972</v>
      </c>
      <c r="C14520" t="s">
        <v>98</v>
      </c>
      <c r="D14520" t="s">
        <v>79</v>
      </c>
      <c r="E14520">
        <v>50</v>
      </c>
      <c r="F14520" s="8">
        <f>VLOOKUP(C14520,Products!$A$2:$E$20,5,TRUE)</f>
        <v>14.95</v>
      </c>
      <c r="G14520" s="8">
        <f t="shared" si="452"/>
        <v>747.5</v>
      </c>
      <c r="H14520" s="8">
        <f>VLOOKUP(C14520,Products!$A$2:$F$20,6,TRUE)</f>
        <v>3.0499999999999989</v>
      </c>
      <c r="I14520" s="8">
        <f t="shared" si="453"/>
        <v>152.49999999999994</v>
      </c>
      <c r="J14520" s="42">
        <f>VLOOKUP(B14520,Invoices!A:I,9,TRUE)</f>
        <v>2022</v>
      </c>
    </row>
    <row r="14521" spans="1:10" x14ac:dyDescent="0.15">
      <c r="A14521" t="s">
        <v>17881</v>
      </c>
      <c r="B14521" t="s">
        <v>2972</v>
      </c>
      <c r="C14521" t="s">
        <v>92</v>
      </c>
      <c r="D14521" t="s">
        <v>82</v>
      </c>
      <c r="E14521">
        <v>1</v>
      </c>
      <c r="F14521" s="8">
        <f>VLOOKUP(C14521,Products!$A$2:$E$20,5,TRUE)</f>
        <v>19.95</v>
      </c>
      <c r="G14521" s="8">
        <f t="shared" si="452"/>
        <v>19.95</v>
      </c>
      <c r="H14521" s="8">
        <f>VLOOKUP(C14521,Products!$A$2:$F$20,6,TRUE)</f>
        <v>7.4499999999999993</v>
      </c>
      <c r="I14521" s="8">
        <f t="shared" si="453"/>
        <v>7.4499999999999993</v>
      </c>
      <c r="J14521" s="42">
        <f>VLOOKUP(B14521,Invoices!A:I,9,TRUE)</f>
        <v>2022</v>
      </c>
    </row>
    <row r="14522" spans="1:10" x14ac:dyDescent="0.15">
      <c r="A14522" t="s">
        <v>17882</v>
      </c>
      <c r="B14522" t="s">
        <v>2972</v>
      </c>
      <c r="C14522" t="s">
        <v>101</v>
      </c>
      <c r="D14522" t="s">
        <v>69</v>
      </c>
      <c r="E14522">
        <v>5</v>
      </c>
      <c r="F14522" s="8">
        <f>VLOOKUP(C14522,Products!$A$2:$E$20,5,TRUE)</f>
        <v>129.94999999999999</v>
      </c>
      <c r="G14522" s="8">
        <f t="shared" si="452"/>
        <v>649.75</v>
      </c>
      <c r="H14522" s="8">
        <f>VLOOKUP(C14522,Products!$A$2:$F$20,6,TRUE)</f>
        <v>40.449999999999989</v>
      </c>
      <c r="I14522" s="8">
        <f t="shared" si="453"/>
        <v>202.24999999999994</v>
      </c>
      <c r="J14522" s="42">
        <f>VLOOKUP(B14522,Invoices!A:I,9,TRUE)</f>
        <v>2022</v>
      </c>
    </row>
    <row r="14523" spans="1:10" x14ac:dyDescent="0.15">
      <c r="A14523" t="s">
        <v>17883</v>
      </c>
      <c r="B14523" t="s">
        <v>2972</v>
      </c>
      <c r="C14523" t="s">
        <v>87</v>
      </c>
      <c r="D14523" t="s">
        <v>68</v>
      </c>
      <c r="E14523">
        <v>6</v>
      </c>
      <c r="F14523" s="8">
        <f>VLOOKUP(C14523,Products!$A$2:$E$20,5,TRUE)</f>
        <v>19.95</v>
      </c>
      <c r="G14523" s="8">
        <f t="shared" si="452"/>
        <v>119.69999999999999</v>
      </c>
      <c r="H14523" s="8">
        <f>VLOOKUP(C14523,Products!$A$2:$F$20,6,TRUE)</f>
        <v>7.4499999999999993</v>
      </c>
      <c r="I14523" s="8">
        <f t="shared" si="453"/>
        <v>44.699999999999996</v>
      </c>
      <c r="J14523" s="42">
        <f>VLOOKUP(B14523,Invoices!A:I,9,TRUE)</f>
        <v>2022</v>
      </c>
    </row>
    <row r="14524" spans="1:10" x14ac:dyDescent="0.15">
      <c r="A14524" t="s">
        <v>17884</v>
      </c>
      <c r="B14524" t="s">
        <v>2972</v>
      </c>
      <c r="C14524" t="s">
        <v>99</v>
      </c>
      <c r="D14524" t="s">
        <v>84</v>
      </c>
      <c r="E14524">
        <v>3</v>
      </c>
      <c r="F14524" s="8">
        <f>VLOOKUP(C14524,Products!$A$2:$E$20,5,TRUE)</f>
        <v>3.5</v>
      </c>
      <c r="G14524" s="8">
        <f t="shared" si="452"/>
        <v>10.5</v>
      </c>
      <c r="H14524" s="8">
        <f>VLOOKUP(C14524,Products!$A$2:$F$20,6,TRUE)</f>
        <v>0.54999999999999982</v>
      </c>
      <c r="I14524" s="8">
        <f t="shared" si="453"/>
        <v>1.6499999999999995</v>
      </c>
      <c r="J14524" s="42">
        <f>VLOOKUP(B14524,Invoices!A:I,9,TRUE)</f>
        <v>2022</v>
      </c>
    </row>
    <row r="14525" spans="1:10" x14ac:dyDescent="0.15">
      <c r="A14525" t="s">
        <v>17885</v>
      </c>
      <c r="B14525" t="s">
        <v>2972</v>
      </c>
      <c r="C14525" t="s">
        <v>96</v>
      </c>
      <c r="D14525" t="s">
        <v>75</v>
      </c>
      <c r="E14525">
        <v>9</v>
      </c>
      <c r="F14525" s="8">
        <f>VLOOKUP(C14525,Products!$A$2:$E$20,5,TRUE)</f>
        <v>79.95</v>
      </c>
      <c r="G14525" s="8">
        <f t="shared" si="452"/>
        <v>719.55000000000007</v>
      </c>
      <c r="H14525" s="8">
        <f>VLOOKUP(C14525,Products!$A$2:$F$20,6,TRUE)</f>
        <v>27.950000000000003</v>
      </c>
      <c r="I14525" s="8">
        <f t="shared" si="453"/>
        <v>251.55</v>
      </c>
      <c r="J14525" s="42">
        <f>VLOOKUP(B14525,Invoices!A:I,9,TRUE)</f>
        <v>2022</v>
      </c>
    </row>
    <row r="14526" spans="1:10" x14ac:dyDescent="0.15">
      <c r="A14526" t="s">
        <v>17886</v>
      </c>
      <c r="B14526" t="s">
        <v>2972</v>
      </c>
      <c r="C14526" t="s">
        <v>93</v>
      </c>
      <c r="D14526" t="s">
        <v>76</v>
      </c>
      <c r="E14526">
        <v>2</v>
      </c>
      <c r="F14526" s="8">
        <f>VLOOKUP(C14526,Products!$A$2:$E$20,5,TRUE)</f>
        <v>9.9499999999999993</v>
      </c>
      <c r="G14526" s="8">
        <f t="shared" si="452"/>
        <v>19.899999999999999</v>
      </c>
      <c r="H14526" s="8">
        <f>VLOOKUP(C14526,Products!$A$2:$F$20,6,TRUE)</f>
        <v>1.9499999999999993</v>
      </c>
      <c r="I14526" s="8">
        <f t="shared" si="453"/>
        <v>3.8999999999999986</v>
      </c>
      <c r="J14526" s="42">
        <f>VLOOKUP(B14526,Invoices!A:I,9,TRUE)</f>
        <v>2022</v>
      </c>
    </row>
    <row r="14527" spans="1:10" x14ac:dyDescent="0.15">
      <c r="A14527" t="s">
        <v>17887</v>
      </c>
      <c r="B14527" t="s">
        <v>2972</v>
      </c>
      <c r="C14527" t="s">
        <v>88</v>
      </c>
      <c r="D14527" t="s">
        <v>85</v>
      </c>
      <c r="E14527">
        <v>2</v>
      </c>
      <c r="F14527" s="8">
        <f>VLOOKUP(C14527,Products!$A$2:$E$20,5,TRUE)</f>
        <v>8.9499999999999993</v>
      </c>
      <c r="G14527" s="8">
        <f t="shared" si="452"/>
        <v>17.899999999999999</v>
      </c>
      <c r="H14527" s="8">
        <f>VLOOKUP(C14527,Products!$A$2:$F$20,6,TRUE)</f>
        <v>5.6999999999999993</v>
      </c>
      <c r="I14527" s="8">
        <f t="shared" si="453"/>
        <v>11.399999999999999</v>
      </c>
      <c r="J14527" s="42">
        <f>VLOOKUP(B14527,Invoices!A:I,9,TRUE)</f>
        <v>2022</v>
      </c>
    </row>
    <row r="14528" spans="1:10" x14ac:dyDescent="0.15">
      <c r="A14528" t="s">
        <v>17888</v>
      </c>
      <c r="B14528" t="s">
        <v>2972</v>
      </c>
      <c r="C14528" t="s">
        <v>102</v>
      </c>
      <c r="D14528" t="s">
        <v>83</v>
      </c>
      <c r="E14528">
        <v>3</v>
      </c>
      <c r="F14528" s="8">
        <f>VLOOKUP(C14528,Products!$A$2:$E$20,5,TRUE)</f>
        <v>29.95</v>
      </c>
      <c r="G14528" s="8">
        <f t="shared" si="452"/>
        <v>89.85</v>
      </c>
      <c r="H14528" s="8">
        <f>VLOOKUP(C14528,Products!$A$2:$F$20,6,TRUE)</f>
        <v>15</v>
      </c>
      <c r="I14528" s="8">
        <f t="shared" si="453"/>
        <v>45</v>
      </c>
      <c r="J14528" s="42">
        <f>VLOOKUP(B14528,Invoices!A:I,9,TRUE)</f>
        <v>2022</v>
      </c>
    </row>
    <row r="14529" spans="1:10" x14ac:dyDescent="0.15">
      <c r="A14529" t="s">
        <v>17889</v>
      </c>
      <c r="B14529" t="s">
        <v>2972</v>
      </c>
      <c r="C14529" t="s">
        <v>104</v>
      </c>
      <c r="D14529" t="s">
        <v>71</v>
      </c>
      <c r="E14529">
        <v>50</v>
      </c>
      <c r="F14529" s="8">
        <f>VLOOKUP(C14529,Products!$A$2:$E$20,5,TRUE)</f>
        <v>2.95</v>
      </c>
      <c r="G14529" s="8">
        <f t="shared" si="452"/>
        <v>147.5</v>
      </c>
      <c r="H14529" s="8">
        <f>VLOOKUP(C14529,Products!$A$2:$F$20,6,TRUE)</f>
        <v>1.1500000000000001</v>
      </c>
      <c r="I14529" s="8">
        <f t="shared" si="453"/>
        <v>57.500000000000007</v>
      </c>
      <c r="J14529" s="42">
        <f>VLOOKUP(B14529,Invoices!A:I,9,TRUE)</f>
        <v>2022</v>
      </c>
    </row>
    <row r="14530" spans="1:10" x14ac:dyDescent="0.15">
      <c r="A14530" t="s">
        <v>17890</v>
      </c>
      <c r="B14530" t="s">
        <v>2973</v>
      </c>
      <c r="C14530" t="s">
        <v>96</v>
      </c>
      <c r="D14530" t="s">
        <v>75</v>
      </c>
      <c r="E14530">
        <v>6</v>
      </c>
      <c r="F14530" s="8">
        <f>VLOOKUP(C14530,Products!$A$2:$E$20,5,TRUE)</f>
        <v>79.95</v>
      </c>
      <c r="G14530" s="8">
        <f t="shared" si="452"/>
        <v>479.70000000000005</v>
      </c>
      <c r="H14530" s="8">
        <f>VLOOKUP(C14530,Products!$A$2:$F$20,6,TRUE)</f>
        <v>27.950000000000003</v>
      </c>
      <c r="I14530" s="8">
        <f t="shared" si="453"/>
        <v>167.70000000000002</v>
      </c>
      <c r="J14530" s="42">
        <f>VLOOKUP(B14530,Invoices!A:I,9,TRUE)</f>
        <v>2022</v>
      </c>
    </row>
    <row r="14531" spans="1:10" x14ac:dyDescent="0.15">
      <c r="A14531" t="s">
        <v>17891</v>
      </c>
      <c r="B14531" t="s">
        <v>2973</v>
      </c>
      <c r="C14531" t="s">
        <v>104</v>
      </c>
      <c r="D14531" t="s">
        <v>71</v>
      </c>
      <c r="E14531">
        <v>100</v>
      </c>
      <c r="F14531" s="8">
        <f>VLOOKUP(C14531,Products!$A$2:$E$20,5,TRUE)</f>
        <v>2.95</v>
      </c>
      <c r="G14531" s="8">
        <f t="shared" ref="G14531:G14594" si="454">F14531*E14531</f>
        <v>295</v>
      </c>
      <c r="H14531" s="8">
        <f>VLOOKUP(C14531,Products!$A$2:$F$20,6,TRUE)</f>
        <v>1.1500000000000001</v>
      </c>
      <c r="I14531" s="8">
        <f t="shared" ref="I14531:I14594" si="455">H14531*E14531</f>
        <v>115.00000000000001</v>
      </c>
      <c r="J14531" s="42">
        <f>VLOOKUP(B14531,Invoices!A:I,9,TRUE)</f>
        <v>2022</v>
      </c>
    </row>
    <row r="14532" spans="1:10" x14ac:dyDescent="0.15">
      <c r="A14532" t="s">
        <v>17892</v>
      </c>
      <c r="B14532" t="s">
        <v>2973</v>
      </c>
      <c r="C14532" t="s">
        <v>90</v>
      </c>
      <c r="D14532" t="s">
        <v>72</v>
      </c>
      <c r="E14532">
        <v>1</v>
      </c>
      <c r="F14532" s="8">
        <f>VLOOKUP(C14532,Products!$A$2:$E$20,5,TRUE)</f>
        <v>8.9499999999999993</v>
      </c>
      <c r="G14532" s="8">
        <f t="shared" si="454"/>
        <v>8.9499999999999993</v>
      </c>
      <c r="H14532" s="8">
        <f>VLOOKUP(C14532,Products!$A$2:$F$20,6,TRUE)</f>
        <v>5.6999999999999993</v>
      </c>
      <c r="I14532" s="8">
        <f t="shared" si="455"/>
        <v>5.6999999999999993</v>
      </c>
      <c r="J14532" s="42">
        <f>VLOOKUP(B14532,Invoices!A:I,9,TRUE)</f>
        <v>2022</v>
      </c>
    </row>
    <row r="14533" spans="1:10" x14ac:dyDescent="0.15">
      <c r="A14533" t="s">
        <v>17893</v>
      </c>
      <c r="B14533" t="s">
        <v>2974</v>
      </c>
      <c r="C14533" t="s">
        <v>102</v>
      </c>
      <c r="D14533" t="s">
        <v>83</v>
      </c>
      <c r="E14533">
        <v>3</v>
      </c>
      <c r="F14533" s="8">
        <f>VLOOKUP(C14533,Products!$A$2:$E$20,5,TRUE)</f>
        <v>29.95</v>
      </c>
      <c r="G14533" s="8">
        <f t="shared" si="454"/>
        <v>89.85</v>
      </c>
      <c r="H14533" s="8">
        <f>VLOOKUP(C14533,Products!$A$2:$F$20,6,TRUE)</f>
        <v>15</v>
      </c>
      <c r="I14533" s="8">
        <f t="shared" si="455"/>
        <v>45</v>
      </c>
      <c r="J14533" s="42">
        <f>VLOOKUP(B14533,Invoices!A:I,9,TRUE)</f>
        <v>2022</v>
      </c>
    </row>
    <row r="14534" spans="1:10" x14ac:dyDescent="0.15">
      <c r="A14534" t="s">
        <v>17894</v>
      </c>
      <c r="B14534" t="s">
        <v>2974</v>
      </c>
      <c r="C14534" t="s">
        <v>96</v>
      </c>
      <c r="D14534" t="s">
        <v>75</v>
      </c>
      <c r="E14534">
        <v>1</v>
      </c>
      <c r="F14534" s="8">
        <f>VLOOKUP(C14534,Products!$A$2:$E$20,5,TRUE)</f>
        <v>79.95</v>
      </c>
      <c r="G14534" s="8">
        <f t="shared" si="454"/>
        <v>79.95</v>
      </c>
      <c r="H14534" s="8">
        <f>VLOOKUP(C14534,Products!$A$2:$F$20,6,TRUE)</f>
        <v>27.950000000000003</v>
      </c>
      <c r="I14534" s="8">
        <f t="shared" si="455"/>
        <v>27.950000000000003</v>
      </c>
      <c r="J14534" s="42">
        <f>VLOOKUP(B14534,Invoices!A:I,9,TRUE)</f>
        <v>2022</v>
      </c>
    </row>
    <row r="14535" spans="1:10" x14ac:dyDescent="0.15">
      <c r="A14535" t="s">
        <v>17895</v>
      </c>
      <c r="B14535" t="s">
        <v>2974</v>
      </c>
      <c r="C14535" t="s">
        <v>103</v>
      </c>
      <c r="D14535" t="s">
        <v>77</v>
      </c>
      <c r="E14535">
        <v>3</v>
      </c>
      <c r="F14535" s="8">
        <f>VLOOKUP(C14535,Products!$A$2:$E$20,5,TRUE)</f>
        <v>8.9499999999999993</v>
      </c>
      <c r="G14535" s="8">
        <f t="shared" si="454"/>
        <v>26.849999999999998</v>
      </c>
      <c r="H14535" s="8">
        <f>VLOOKUP(C14535,Products!$A$2:$F$20,6,TRUE)</f>
        <v>3.1999999999999993</v>
      </c>
      <c r="I14535" s="8">
        <f t="shared" si="455"/>
        <v>9.5999999999999979</v>
      </c>
      <c r="J14535" s="42">
        <f>VLOOKUP(B14535,Invoices!A:I,9,TRUE)</f>
        <v>2022</v>
      </c>
    </row>
    <row r="14536" spans="1:10" x14ac:dyDescent="0.15">
      <c r="A14536" t="s">
        <v>17896</v>
      </c>
      <c r="B14536" t="s">
        <v>2974</v>
      </c>
      <c r="C14536" t="s">
        <v>104</v>
      </c>
      <c r="D14536" t="s">
        <v>71</v>
      </c>
      <c r="E14536">
        <v>1</v>
      </c>
      <c r="F14536" s="8">
        <f>VLOOKUP(C14536,Products!$A$2:$E$20,5,TRUE)</f>
        <v>2.95</v>
      </c>
      <c r="G14536" s="8">
        <f t="shared" si="454"/>
        <v>2.95</v>
      </c>
      <c r="H14536" s="8">
        <f>VLOOKUP(C14536,Products!$A$2:$F$20,6,TRUE)</f>
        <v>1.1500000000000001</v>
      </c>
      <c r="I14536" s="8">
        <f t="shared" si="455"/>
        <v>1.1500000000000001</v>
      </c>
      <c r="J14536" s="42">
        <f>VLOOKUP(B14536,Invoices!A:I,9,TRUE)</f>
        <v>2022</v>
      </c>
    </row>
    <row r="14537" spans="1:10" x14ac:dyDescent="0.15">
      <c r="A14537" t="s">
        <v>17897</v>
      </c>
      <c r="B14537" t="s">
        <v>2974</v>
      </c>
      <c r="C14537" t="s">
        <v>93</v>
      </c>
      <c r="D14537" t="s">
        <v>76</v>
      </c>
      <c r="E14537">
        <v>100</v>
      </c>
      <c r="F14537" s="8">
        <f>VLOOKUP(C14537,Products!$A$2:$E$20,5,TRUE)</f>
        <v>9.9499999999999993</v>
      </c>
      <c r="G14537" s="8">
        <f t="shared" si="454"/>
        <v>994.99999999999989</v>
      </c>
      <c r="H14537" s="8">
        <f>VLOOKUP(C14537,Products!$A$2:$F$20,6,TRUE)</f>
        <v>1.9499999999999993</v>
      </c>
      <c r="I14537" s="8">
        <f t="shared" si="455"/>
        <v>194.99999999999994</v>
      </c>
      <c r="J14537" s="42">
        <f>VLOOKUP(B14537,Invoices!A:I,9,TRUE)</f>
        <v>2022</v>
      </c>
    </row>
    <row r="14538" spans="1:10" x14ac:dyDescent="0.15">
      <c r="A14538" t="s">
        <v>17898</v>
      </c>
      <c r="B14538" t="s">
        <v>2974</v>
      </c>
      <c r="C14538" t="s">
        <v>92</v>
      </c>
      <c r="D14538" t="s">
        <v>82</v>
      </c>
      <c r="E14538">
        <v>12</v>
      </c>
      <c r="F14538" s="8">
        <f>VLOOKUP(C14538,Products!$A$2:$E$20,5,TRUE)</f>
        <v>19.95</v>
      </c>
      <c r="G14538" s="8">
        <f t="shared" si="454"/>
        <v>239.39999999999998</v>
      </c>
      <c r="H14538" s="8">
        <f>VLOOKUP(C14538,Products!$A$2:$F$20,6,TRUE)</f>
        <v>7.4499999999999993</v>
      </c>
      <c r="I14538" s="8">
        <f t="shared" si="455"/>
        <v>89.399999999999991</v>
      </c>
      <c r="J14538" s="42">
        <f>VLOOKUP(B14538,Invoices!A:I,9,TRUE)</f>
        <v>2022</v>
      </c>
    </row>
    <row r="14539" spans="1:10" x14ac:dyDescent="0.15">
      <c r="A14539" t="s">
        <v>17899</v>
      </c>
      <c r="B14539" t="s">
        <v>2974</v>
      </c>
      <c r="C14539" t="s">
        <v>89</v>
      </c>
      <c r="D14539" t="s">
        <v>80</v>
      </c>
      <c r="E14539">
        <v>10</v>
      </c>
      <c r="F14539" s="8">
        <f>VLOOKUP(C14539,Products!$A$2:$E$20,5,TRUE)</f>
        <v>15.95</v>
      </c>
      <c r="G14539" s="8">
        <f t="shared" si="454"/>
        <v>159.5</v>
      </c>
      <c r="H14539" s="8">
        <f>VLOOKUP(C14539,Products!$A$2:$F$20,6,TRUE)</f>
        <v>6</v>
      </c>
      <c r="I14539" s="8">
        <f t="shared" si="455"/>
        <v>60</v>
      </c>
      <c r="J14539" s="42">
        <f>VLOOKUP(B14539,Invoices!A:I,9,TRUE)</f>
        <v>2022</v>
      </c>
    </row>
    <row r="14540" spans="1:10" x14ac:dyDescent="0.15">
      <c r="A14540" t="s">
        <v>17900</v>
      </c>
      <c r="B14540" t="s">
        <v>2974</v>
      </c>
      <c r="C14540" t="s">
        <v>90</v>
      </c>
      <c r="D14540" t="s">
        <v>72</v>
      </c>
      <c r="E14540">
        <v>5</v>
      </c>
      <c r="F14540" s="8">
        <f>VLOOKUP(C14540,Products!$A$2:$E$20,5,TRUE)</f>
        <v>8.9499999999999993</v>
      </c>
      <c r="G14540" s="8">
        <f t="shared" si="454"/>
        <v>44.75</v>
      </c>
      <c r="H14540" s="8">
        <f>VLOOKUP(C14540,Products!$A$2:$F$20,6,TRUE)</f>
        <v>5.6999999999999993</v>
      </c>
      <c r="I14540" s="8">
        <f t="shared" si="455"/>
        <v>28.499999999999996</v>
      </c>
      <c r="J14540" s="42">
        <f>VLOOKUP(B14540,Invoices!A:I,9,TRUE)</f>
        <v>2022</v>
      </c>
    </row>
    <row r="14541" spans="1:10" x14ac:dyDescent="0.15">
      <c r="A14541" t="s">
        <v>17901</v>
      </c>
      <c r="B14541" t="s">
        <v>2975</v>
      </c>
      <c r="C14541" t="s">
        <v>89</v>
      </c>
      <c r="D14541" t="s">
        <v>80</v>
      </c>
      <c r="E14541">
        <v>10</v>
      </c>
      <c r="F14541" s="8">
        <f>VLOOKUP(C14541,Products!$A$2:$E$20,5,TRUE)</f>
        <v>15.95</v>
      </c>
      <c r="G14541" s="8">
        <f t="shared" si="454"/>
        <v>159.5</v>
      </c>
      <c r="H14541" s="8">
        <f>VLOOKUP(C14541,Products!$A$2:$F$20,6,TRUE)</f>
        <v>6</v>
      </c>
      <c r="I14541" s="8">
        <f t="shared" si="455"/>
        <v>60</v>
      </c>
      <c r="J14541" s="42">
        <f>VLOOKUP(B14541,Invoices!A:I,9,TRUE)</f>
        <v>2022</v>
      </c>
    </row>
    <row r="14542" spans="1:10" x14ac:dyDescent="0.15">
      <c r="A14542" t="s">
        <v>17902</v>
      </c>
      <c r="B14542" t="s">
        <v>2975</v>
      </c>
      <c r="C14542" t="s">
        <v>104</v>
      </c>
      <c r="D14542" t="s">
        <v>71</v>
      </c>
      <c r="E14542">
        <v>1</v>
      </c>
      <c r="F14542" s="8">
        <f>VLOOKUP(C14542,Products!$A$2:$E$20,5,TRUE)</f>
        <v>2.95</v>
      </c>
      <c r="G14542" s="8">
        <f t="shared" si="454"/>
        <v>2.95</v>
      </c>
      <c r="H14542" s="8">
        <f>VLOOKUP(C14542,Products!$A$2:$F$20,6,TRUE)</f>
        <v>1.1500000000000001</v>
      </c>
      <c r="I14542" s="8">
        <f t="shared" si="455"/>
        <v>1.1500000000000001</v>
      </c>
      <c r="J14542" s="42">
        <f>VLOOKUP(B14542,Invoices!A:I,9,TRUE)</f>
        <v>2022</v>
      </c>
    </row>
    <row r="14543" spans="1:10" x14ac:dyDescent="0.15">
      <c r="A14543" t="s">
        <v>17903</v>
      </c>
      <c r="B14543" t="s">
        <v>2975</v>
      </c>
      <c r="C14543" t="s">
        <v>90</v>
      </c>
      <c r="D14543" t="s">
        <v>72</v>
      </c>
      <c r="E14543">
        <v>5</v>
      </c>
      <c r="F14543" s="8">
        <f>VLOOKUP(C14543,Products!$A$2:$E$20,5,TRUE)</f>
        <v>8.9499999999999993</v>
      </c>
      <c r="G14543" s="8">
        <f t="shared" si="454"/>
        <v>44.75</v>
      </c>
      <c r="H14543" s="8">
        <f>VLOOKUP(C14543,Products!$A$2:$F$20,6,TRUE)</f>
        <v>5.6999999999999993</v>
      </c>
      <c r="I14543" s="8">
        <f t="shared" si="455"/>
        <v>28.499999999999996</v>
      </c>
      <c r="J14543" s="42">
        <f>VLOOKUP(B14543,Invoices!A:I,9,TRUE)</f>
        <v>2022</v>
      </c>
    </row>
    <row r="14544" spans="1:10" x14ac:dyDescent="0.15">
      <c r="A14544" t="s">
        <v>17904</v>
      </c>
      <c r="B14544" t="s">
        <v>2976</v>
      </c>
      <c r="C14544" t="s">
        <v>91</v>
      </c>
      <c r="D14544" t="s">
        <v>70</v>
      </c>
      <c r="E14544">
        <v>1</v>
      </c>
      <c r="F14544" s="8">
        <f>VLOOKUP(C14544,Products!$A$2:$E$20,5,TRUE)</f>
        <v>49.95</v>
      </c>
      <c r="G14544" s="8">
        <f t="shared" si="454"/>
        <v>49.95</v>
      </c>
      <c r="H14544" s="8">
        <f>VLOOKUP(C14544,Products!$A$2:$F$20,6,TRUE)</f>
        <v>21.200000000000003</v>
      </c>
      <c r="I14544" s="8">
        <f t="shared" si="455"/>
        <v>21.200000000000003</v>
      </c>
      <c r="J14544" s="42">
        <f>VLOOKUP(B14544,Invoices!A:I,9,TRUE)</f>
        <v>2022</v>
      </c>
    </row>
    <row r="14545" spans="1:10" x14ac:dyDescent="0.15">
      <c r="A14545" t="s">
        <v>17905</v>
      </c>
      <c r="B14545" t="s">
        <v>2976</v>
      </c>
      <c r="C14545" t="s">
        <v>87</v>
      </c>
      <c r="D14545" t="s">
        <v>68</v>
      </c>
      <c r="E14545">
        <v>4</v>
      </c>
      <c r="F14545" s="8">
        <f>VLOOKUP(C14545,Products!$A$2:$E$20,5,TRUE)</f>
        <v>19.95</v>
      </c>
      <c r="G14545" s="8">
        <f t="shared" si="454"/>
        <v>79.8</v>
      </c>
      <c r="H14545" s="8">
        <f>VLOOKUP(C14545,Products!$A$2:$F$20,6,TRUE)</f>
        <v>7.4499999999999993</v>
      </c>
      <c r="I14545" s="8">
        <f t="shared" si="455"/>
        <v>29.799999999999997</v>
      </c>
      <c r="J14545" s="42">
        <f>VLOOKUP(B14545,Invoices!A:I,9,TRUE)</f>
        <v>2022</v>
      </c>
    </row>
    <row r="14546" spans="1:10" x14ac:dyDescent="0.15">
      <c r="A14546" t="s">
        <v>17906</v>
      </c>
      <c r="B14546" t="s">
        <v>2976</v>
      </c>
      <c r="C14546" t="s">
        <v>101</v>
      </c>
      <c r="D14546" t="s">
        <v>69</v>
      </c>
      <c r="E14546">
        <v>25</v>
      </c>
      <c r="F14546" s="8">
        <f>VLOOKUP(C14546,Products!$A$2:$E$20,5,TRUE)</f>
        <v>129.94999999999999</v>
      </c>
      <c r="G14546" s="8">
        <f t="shared" si="454"/>
        <v>3248.7499999999995</v>
      </c>
      <c r="H14546" s="8">
        <f>VLOOKUP(C14546,Products!$A$2:$F$20,6,TRUE)</f>
        <v>40.449999999999989</v>
      </c>
      <c r="I14546" s="8">
        <f t="shared" si="455"/>
        <v>1011.2499999999998</v>
      </c>
      <c r="J14546" s="42">
        <f>VLOOKUP(B14546,Invoices!A:I,9,TRUE)</f>
        <v>2022</v>
      </c>
    </row>
    <row r="14547" spans="1:10" x14ac:dyDescent="0.15">
      <c r="A14547" t="s">
        <v>17907</v>
      </c>
      <c r="B14547" t="s">
        <v>2976</v>
      </c>
      <c r="C14547" t="s">
        <v>93</v>
      </c>
      <c r="D14547" t="s">
        <v>76</v>
      </c>
      <c r="E14547">
        <v>1</v>
      </c>
      <c r="F14547" s="8">
        <f>VLOOKUP(C14547,Products!$A$2:$E$20,5,TRUE)</f>
        <v>9.9499999999999993</v>
      </c>
      <c r="G14547" s="8">
        <f t="shared" si="454"/>
        <v>9.9499999999999993</v>
      </c>
      <c r="H14547" s="8">
        <f>VLOOKUP(C14547,Products!$A$2:$F$20,6,TRUE)</f>
        <v>1.9499999999999993</v>
      </c>
      <c r="I14547" s="8">
        <f t="shared" si="455"/>
        <v>1.9499999999999993</v>
      </c>
      <c r="J14547" s="42">
        <f>VLOOKUP(B14547,Invoices!A:I,9,TRUE)</f>
        <v>2022</v>
      </c>
    </row>
    <row r="14548" spans="1:10" x14ac:dyDescent="0.15">
      <c r="A14548" t="s">
        <v>17908</v>
      </c>
      <c r="B14548" t="s">
        <v>2976</v>
      </c>
      <c r="C14548" t="s">
        <v>102</v>
      </c>
      <c r="D14548" t="s">
        <v>83</v>
      </c>
      <c r="E14548">
        <v>1</v>
      </c>
      <c r="F14548" s="8">
        <f>VLOOKUP(C14548,Products!$A$2:$E$20,5,TRUE)</f>
        <v>29.95</v>
      </c>
      <c r="G14548" s="8">
        <f t="shared" si="454"/>
        <v>29.95</v>
      </c>
      <c r="H14548" s="8">
        <f>VLOOKUP(C14548,Products!$A$2:$F$20,6,TRUE)</f>
        <v>15</v>
      </c>
      <c r="I14548" s="8">
        <f t="shared" si="455"/>
        <v>15</v>
      </c>
      <c r="J14548" s="42">
        <f>VLOOKUP(B14548,Invoices!A:I,9,TRUE)</f>
        <v>2022</v>
      </c>
    </row>
    <row r="14549" spans="1:10" x14ac:dyDescent="0.15">
      <c r="A14549" t="s">
        <v>17909</v>
      </c>
      <c r="B14549" t="s">
        <v>2976</v>
      </c>
      <c r="C14549" t="s">
        <v>94</v>
      </c>
      <c r="D14549" t="s">
        <v>86</v>
      </c>
      <c r="E14549">
        <v>9</v>
      </c>
      <c r="F14549" s="8">
        <f>VLOOKUP(C14549,Products!$A$2:$E$20,5,TRUE)</f>
        <v>3.5</v>
      </c>
      <c r="G14549" s="8">
        <f t="shared" si="454"/>
        <v>31.5</v>
      </c>
      <c r="H14549" s="8">
        <f>VLOOKUP(C14549,Products!$A$2:$F$20,6,TRUE)</f>
        <v>0.54999999999999982</v>
      </c>
      <c r="I14549" s="8">
        <f t="shared" si="455"/>
        <v>4.9499999999999984</v>
      </c>
      <c r="J14549" s="42">
        <f>VLOOKUP(B14549,Invoices!A:I,9,TRUE)</f>
        <v>2022</v>
      </c>
    </row>
    <row r="14550" spans="1:10" x14ac:dyDescent="0.15">
      <c r="A14550" t="s">
        <v>17910</v>
      </c>
      <c r="B14550" t="s">
        <v>2976</v>
      </c>
      <c r="C14550" t="s">
        <v>89</v>
      </c>
      <c r="D14550" t="s">
        <v>80</v>
      </c>
      <c r="E14550">
        <v>6</v>
      </c>
      <c r="F14550" s="8">
        <f>VLOOKUP(C14550,Products!$A$2:$E$20,5,TRUE)</f>
        <v>15.95</v>
      </c>
      <c r="G14550" s="8">
        <f t="shared" si="454"/>
        <v>95.699999999999989</v>
      </c>
      <c r="H14550" s="8">
        <f>VLOOKUP(C14550,Products!$A$2:$F$20,6,TRUE)</f>
        <v>6</v>
      </c>
      <c r="I14550" s="8">
        <f t="shared" si="455"/>
        <v>36</v>
      </c>
      <c r="J14550" s="42">
        <f>VLOOKUP(B14550,Invoices!A:I,9,TRUE)</f>
        <v>2022</v>
      </c>
    </row>
    <row r="14551" spans="1:10" x14ac:dyDescent="0.15">
      <c r="A14551" t="s">
        <v>17911</v>
      </c>
      <c r="B14551" t="s">
        <v>2976</v>
      </c>
      <c r="C14551" t="s">
        <v>99</v>
      </c>
      <c r="D14551" t="s">
        <v>84</v>
      </c>
      <c r="E14551">
        <v>3</v>
      </c>
      <c r="F14551" s="8">
        <f>VLOOKUP(C14551,Products!$A$2:$E$20,5,TRUE)</f>
        <v>3.5</v>
      </c>
      <c r="G14551" s="8">
        <f t="shared" si="454"/>
        <v>10.5</v>
      </c>
      <c r="H14551" s="8">
        <f>VLOOKUP(C14551,Products!$A$2:$F$20,6,TRUE)</f>
        <v>0.54999999999999982</v>
      </c>
      <c r="I14551" s="8">
        <f t="shared" si="455"/>
        <v>1.6499999999999995</v>
      </c>
      <c r="J14551" s="42">
        <f>VLOOKUP(B14551,Invoices!A:I,9,TRUE)</f>
        <v>2022</v>
      </c>
    </row>
    <row r="14552" spans="1:10" x14ac:dyDescent="0.15">
      <c r="A14552" t="s">
        <v>17912</v>
      </c>
      <c r="B14552" t="s">
        <v>2976</v>
      </c>
      <c r="C14552" t="s">
        <v>104</v>
      </c>
      <c r="D14552" t="s">
        <v>71</v>
      </c>
      <c r="E14552">
        <v>2</v>
      </c>
      <c r="F14552" s="8">
        <f>VLOOKUP(C14552,Products!$A$2:$E$20,5,TRUE)</f>
        <v>2.95</v>
      </c>
      <c r="G14552" s="8">
        <f t="shared" si="454"/>
        <v>5.9</v>
      </c>
      <c r="H14552" s="8">
        <f>VLOOKUP(C14552,Products!$A$2:$F$20,6,TRUE)</f>
        <v>1.1500000000000001</v>
      </c>
      <c r="I14552" s="8">
        <f t="shared" si="455"/>
        <v>2.3000000000000003</v>
      </c>
      <c r="J14552" s="42">
        <f>VLOOKUP(B14552,Invoices!A:I,9,TRUE)</f>
        <v>2022</v>
      </c>
    </row>
    <row r="14553" spans="1:10" x14ac:dyDescent="0.15">
      <c r="A14553" t="s">
        <v>17913</v>
      </c>
      <c r="B14553" t="s">
        <v>2976</v>
      </c>
      <c r="C14553" t="s">
        <v>98</v>
      </c>
      <c r="D14553" t="s">
        <v>79</v>
      </c>
      <c r="E14553">
        <v>2</v>
      </c>
      <c r="F14553" s="8">
        <f>VLOOKUP(C14553,Products!$A$2:$E$20,5,TRUE)</f>
        <v>14.95</v>
      </c>
      <c r="G14553" s="8">
        <f t="shared" si="454"/>
        <v>29.9</v>
      </c>
      <c r="H14553" s="8">
        <f>VLOOKUP(C14553,Products!$A$2:$F$20,6,TRUE)</f>
        <v>3.0499999999999989</v>
      </c>
      <c r="I14553" s="8">
        <f t="shared" si="455"/>
        <v>6.0999999999999979</v>
      </c>
      <c r="J14553" s="42">
        <f>VLOOKUP(B14553,Invoices!A:I,9,TRUE)</f>
        <v>2022</v>
      </c>
    </row>
    <row r="14554" spans="1:10" x14ac:dyDescent="0.15">
      <c r="A14554" t="s">
        <v>17914</v>
      </c>
      <c r="B14554" t="s">
        <v>2976</v>
      </c>
      <c r="C14554" t="s">
        <v>90</v>
      </c>
      <c r="D14554" t="s">
        <v>72</v>
      </c>
      <c r="E14554">
        <v>1</v>
      </c>
      <c r="F14554" s="8">
        <f>VLOOKUP(C14554,Products!$A$2:$E$20,5,TRUE)</f>
        <v>8.9499999999999993</v>
      </c>
      <c r="G14554" s="8">
        <f t="shared" si="454"/>
        <v>8.9499999999999993</v>
      </c>
      <c r="H14554" s="8">
        <f>VLOOKUP(C14554,Products!$A$2:$F$20,6,TRUE)</f>
        <v>5.6999999999999993</v>
      </c>
      <c r="I14554" s="8">
        <f t="shared" si="455"/>
        <v>5.6999999999999993</v>
      </c>
      <c r="J14554" s="42">
        <f>VLOOKUP(B14554,Invoices!A:I,9,TRUE)</f>
        <v>2022</v>
      </c>
    </row>
    <row r="14555" spans="1:10" x14ac:dyDescent="0.15">
      <c r="A14555" t="s">
        <v>17915</v>
      </c>
      <c r="B14555" t="s">
        <v>2976</v>
      </c>
      <c r="C14555" t="s">
        <v>105</v>
      </c>
      <c r="D14555" t="s">
        <v>81</v>
      </c>
      <c r="E14555">
        <v>6</v>
      </c>
      <c r="F14555" s="8">
        <f>VLOOKUP(C14555,Products!$A$2:$E$20,5,TRUE)</f>
        <v>8.9499999999999993</v>
      </c>
      <c r="G14555" s="8">
        <f t="shared" si="454"/>
        <v>53.699999999999996</v>
      </c>
      <c r="H14555" s="8">
        <f>VLOOKUP(C14555,Products!$A$2:$F$20,6,TRUE)</f>
        <v>3.1999999999999993</v>
      </c>
      <c r="I14555" s="8">
        <f t="shared" si="455"/>
        <v>19.199999999999996</v>
      </c>
      <c r="J14555" s="42">
        <f>VLOOKUP(B14555,Invoices!A:I,9,TRUE)</f>
        <v>2022</v>
      </c>
    </row>
    <row r="14556" spans="1:10" x14ac:dyDescent="0.15">
      <c r="A14556" t="s">
        <v>17916</v>
      </c>
      <c r="B14556" t="s">
        <v>2977</v>
      </c>
      <c r="C14556" t="s">
        <v>103</v>
      </c>
      <c r="D14556" t="s">
        <v>77</v>
      </c>
      <c r="E14556">
        <v>1</v>
      </c>
      <c r="F14556" s="8">
        <f>VLOOKUP(C14556,Products!$A$2:$E$20,5,TRUE)</f>
        <v>8.9499999999999993</v>
      </c>
      <c r="G14556" s="8">
        <f t="shared" si="454"/>
        <v>8.9499999999999993</v>
      </c>
      <c r="H14556" s="8">
        <f>VLOOKUP(C14556,Products!$A$2:$F$20,6,TRUE)</f>
        <v>3.1999999999999993</v>
      </c>
      <c r="I14556" s="8">
        <f t="shared" si="455"/>
        <v>3.1999999999999993</v>
      </c>
      <c r="J14556" s="42">
        <f>VLOOKUP(B14556,Invoices!A:I,9,TRUE)</f>
        <v>2022</v>
      </c>
    </row>
    <row r="14557" spans="1:10" x14ac:dyDescent="0.15">
      <c r="A14557" t="s">
        <v>17917</v>
      </c>
      <c r="B14557" t="s">
        <v>2977</v>
      </c>
      <c r="C14557" t="s">
        <v>87</v>
      </c>
      <c r="D14557" t="s">
        <v>68</v>
      </c>
      <c r="E14557">
        <v>20</v>
      </c>
      <c r="F14557" s="8">
        <f>VLOOKUP(C14557,Products!$A$2:$E$20,5,TRUE)</f>
        <v>19.95</v>
      </c>
      <c r="G14557" s="8">
        <f t="shared" si="454"/>
        <v>399</v>
      </c>
      <c r="H14557" s="8">
        <f>VLOOKUP(C14557,Products!$A$2:$F$20,6,TRUE)</f>
        <v>7.4499999999999993</v>
      </c>
      <c r="I14557" s="8">
        <f t="shared" si="455"/>
        <v>149</v>
      </c>
      <c r="J14557" s="42">
        <f>VLOOKUP(B14557,Invoices!A:I,9,TRUE)</f>
        <v>2022</v>
      </c>
    </row>
    <row r="14558" spans="1:10" x14ac:dyDescent="0.15">
      <c r="A14558" t="s">
        <v>17918</v>
      </c>
      <c r="B14558" t="s">
        <v>2978</v>
      </c>
      <c r="C14558" t="s">
        <v>90</v>
      </c>
      <c r="D14558" t="s">
        <v>72</v>
      </c>
      <c r="E14558">
        <v>10</v>
      </c>
      <c r="F14558" s="8">
        <f>VLOOKUP(C14558,Products!$A$2:$E$20,5,TRUE)</f>
        <v>8.9499999999999993</v>
      </c>
      <c r="G14558" s="8">
        <f t="shared" si="454"/>
        <v>89.5</v>
      </c>
      <c r="H14558" s="8">
        <f>VLOOKUP(C14558,Products!$A$2:$F$20,6,TRUE)</f>
        <v>5.6999999999999993</v>
      </c>
      <c r="I14558" s="8">
        <f t="shared" si="455"/>
        <v>56.999999999999993</v>
      </c>
      <c r="J14558" s="42">
        <f>VLOOKUP(B14558,Invoices!A:I,9,TRUE)</f>
        <v>2022</v>
      </c>
    </row>
    <row r="14559" spans="1:10" x14ac:dyDescent="0.15">
      <c r="A14559" t="s">
        <v>17919</v>
      </c>
      <c r="B14559" t="s">
        <v>2978</v>
      </c>
      <c r="C14559" t="s">
        <v>105</v>
      </c>
      <c r="D14559" t="s">
        <v>81</v>
      </c>
      <c r="E14559">
        <v>2</v>
      </c>
      <c r="F14559" s="8">
        <f>VLOOKUP(C14559,Products!$A$2:$E$20,5,TRUE)</f>
        <v>8.9499999999999993</v>
      </c>
      <c r="G14559" s="8">
        <f t="shared" si="454"/>
        <v>17.899999999999999</v>
      </c>
      <c r="H14559" s="8">
        <f>VLOOKUP(C14559,Products!$A$2:$F$20,6,TRUE)</f>
        <v>3.1999999999999993</v>
      </c>
      <c r="I14559" s="8">
        <f t="shared" si="455"/>
        <v>6.3999999999999986</v>
      </c>
      <c r="J14559" s="42">
        <f>VLOOKUP(B14559,Invoices!A:I,9,TRUE)</f>
        <v>2022</v>
      </c>
    </row>
    <row r="14560" spans="1:10" x14ac:dyDescent="0.15">
      <c r="A14560" t="s">
        <v>17920</v>
      </c>
      <c r="B14560" t="s">
        <v>2978</v>
      </c>
      <c r="C14560" t="s">
        <v>88</v>
      </c>
      <c r="D14560" t="s">
        <v>85</v>
      </c>
      <c r="E14560">
        <v>3</v>
      </c>
      <c r="F14560" s="8">
        <f>VLOOKUP(C14560,Products!$A$2:$E$20,5,TRUE)</f>
        <v>8.9499999999999993</v>
      </c>
      <c r="G14560" s="8">
        <f t="shared" si="454"/>
        <v>26.849999999999998</v>
      </c>
      <c r="H14560" s="8">
        <f>VLOOKUP(C14560,Products!$A$2:$F$20,6,TRUE)</f>
        <v>5.6999999999999993</v>
      </c>
      <c r="I14560" s="8">
        <f t="shared" si="455"/>
        <v>17.099999999999998</v>
      </c>
      <c r="J14560" s="42">
        <f>VLOOKUP(B14560,Invoices!A:I,9,TRUE)</f>
        <v>2022</v>
      </c>
    </row>
    <row r="14561" spans="1:10" x14ac:dyDescent="0.15">
      <c r="A14561" t="s">
        <v>17921</v>
      </c>
      <c r="B14561" t="s">
        <v>2978</v>
      </c>
      <c r="C14561" t="s">
        <v>102</v>
      </c>
      <c r="D14561" t="s">
        <v>83</v>
      </c>
      <c r="E14561">
        <v>4</v>
      </c>
      <c r="F14561" s="8">
        <f>VLOOKUP(C14561,Products!$A$2:$E$20,5,TRUE)</f>
        <v>29.95</v>
      </c>
      <c r="G14561" s="8">
        <f t="shared" si="454"/>
        <v>119.8</v>
      </c>
      <c r="H14561" s="8">
        <f>VLOOKUP(C14561,Products!$A$2:$F$20,6,TRUE)</f>
        <v>15</v>
      </c>
      <c r="I14561" s="8">
        <f t="shared" si="455"/>
        <v>60</v>
      </c>
      <c r="J14561" s="42">
        <f>VLOOKUP(B14561,Invoices!A:I,9,TRUE)</f>
        <v>2022</v>
      </c>
    </row>
    <row r="14562" spans="1:10" x14ac:dyDescent="0.15">
      <c r="A14562" t="s">
        <v>17922</v>
      </c>
      <c r="B14562" t="s">
        <v>2978</v>
      </c>
      <c r="C14562" t="s">
        <v>89</v>
      </c>
      <c r="D14562" t="s">
        <v>80</v>
      </c>
      <c r="E14562">
        <v>1</v>
      </c>
      <c r="F14562" s="8">
        <f>VLOOKUP(C14562,Products!$A$2:$E$20,5,TRUE)</f>
        <v>15.95</v>
      </c>
      <c r="G14562" s="8">
        <f t="shared" si="454"/>
        <v>15.95</v>
      </c>
      <c r="H14562" s="8">
        <f>VLOOKUP(C14562,Products!$A$2:$F$20,6,TRUE)</f>
        <v>6</v>
      </c>
      <c r="I14562" s="8">
        <f t="shared" si="455"/>
        <v>6</v>
      </c>
      <c r="J14562" s="42">
        <f>VLOOKUP(B14562,Invoices!A:I,9,TRUE)</f>
        <v>2022</v>
      </c>
    </row>
    <row r="14563" spans="1:10" x14ac:dyDescent="0.15">
      <c r="A14563" t="s">
        <v>17923</v>
      </c>
      <c r="B14563" t="s">
        <v>2978</v>
      </c>
      <c r="C14563" t="s">
        <v>94</v>
      </c>
      <c r="D14563" t="s">
        <v>86</v>
      </c>
      <c r="E14563">
        <v>1</v>
      </c>
      <c r="F14563" s="8">
        <f>VLOOKUP(C14563,Products!$A$2:$E$20,5,TRUE)</f>
        <v>3.5</v>
      </c>
      <c r="G14563" s="8">
        <f t="shared" si="454"/>
        <v>3.5</v>
      </c>
      <c r="H14563" s="8">
        <f>VLOOKUP(C14563,Products!$A$2:$F$20,6,TRUE)</f>
        <v>0.54999999999999982</v>
      </c>
      <c r="I14563" s="8">
        <f t="shared" si="455"/>
        <v>0.54999999999999982</v>
      </c>
      <c r="J14563" s="42">
        <f>VLOOKUP(B14563,Invoices!A:I,9,TRUE)</f>
        <v>2022</v>
      </c>
    </row>
    <row r="14564" spans="1:10" x14ac:dyDescent="0.15">
      <c r="A14564" t="s">
        <v>17924</v>
      </c>
      <c r="B14564" t="s">
        <v>2978</v>
      </c>
      <c r="C14564" t="s">
        <v>103</v>
      </c>
      <c r="D14564" t="s">
        <v>77</v>
      </c>
      <c r="E14564">
        <v>25</v>
      </c>
      <c r="F14564" s="8">
        <f>VLOOKUP(C14564,Products!$A$2:$E$20,5,TRUE)</f>
        <v>8.9499999999999993</v>
      </c>
      <c r="G14564" s="8">
        <f t="shared" si="454"/>
        <v>223.74999999999997</v>
      </c>
      <c r="H14564" s="8">
        <f>VLOOKUP(C14564,Products!$A$2:$F$20,6,TRUE)</f>
        <v>3.1999999999999993</v>
      </c>
      <c r="I14564" s="8">
        <f t="shared" si="455"/>
        <v>79.999999999999986</v>
      </c>
      <c r="J14564" s="42">
        <f>VLOOKUP(B14564,Invoices!A:I,9,TRUE)</f>
        <v>2022</v>
      </c>
    </row>
    <row r="14565" spans="1:10" x14ac:dyDescent="0.15">
      <c r="A14565" t="s">
        <v>17925</v>
      </c>
      <c r="B14565" t="s">
        <v>2978</v>
      </c>
      <c r="C14565" t="s">
        <v>99</v>
      </c>
      <c r="D14565" t="s">
        <v>84</v>
      </c>
      <c r="E14565">
        <v>8</v>
      </c>
      <c r="F14565" s="8">
        <f>VLOOKUP(C14565,Products!$A$2:$E$20,5,TRUE)</f>
        <v>3.5</v>
      </c>
      <c r="G14565" s="8">
        <f t="shared" si="454"/>
        <v>28</v>
      </c>
      <c r="H14565" s="8">
        <f>VLOOKUP(C14565,Products!$A$2:$F$20,6,TRUE)</f>
        <v>0.54999999999999982</v>
      </c>
      <c r="I14565" s="8">
        <f t="shared" si="455"/>
        <v>4.3999999999999986</v>
      </c>
      <c r="J14565" s="42">
        <f>VLOOKUP(B14565,Invoices!A:I,9,TRUE)</f>
        <v>2022</v>
      </c>
    </row>
    <row r="14566" spans="1:10" x14ac:dyDescent="0.15">
      <c r="A14566" t="s">
        <v>17926</v>
      </c>
      <c r="B14566" t="s">
        <v>2978</v>
      </c>
      <c r="C14566" t="s">
        <v>93</v>
      </c>
      <c r="D14566" t="s">
        <v>76</v>
      </c>
      <c r="E14566">
        <v>9</v>
      </c>
      <c r="F14566" s="8">
        <f>VLOOKUP(C14566,Products!$A$2:$E$20,5,TRUE)</f>
        <v>9.9499999999999993</v>
      </c>
      <c r="G14566" s="8">
        <f t="shared" si="454"/>
        <v>89.55</v>
      </c>
      <c r="H14566" s="8">
        <f>VLOOKUP(C14566,Products!$A$2:$F$20,6,TRUE)</f>
        <v>1.9499999999999993</v>
      </c>
      <c r="I14566" s="8">
        <f t="shared" si="455"/>
        <v>17.549999999999994</v>
      </c>
      <c r="J14566" s="42">
        <f>VLOOKUP(B14566,Invoices!A:I,9,TRUE)</f>
        <v>2022</v>
      </c>
    </row>
    <row r="14567" spans="1:10" x14ac:dyDescent="0.15">
      <c r="A14567" t="s">
        <v>17927</v>
      </c>
      <c r="B14567" t="s">
        <v>2978</v>
      </c>
      <c r="C14567" t="s">
        <v>87</v>
      </c>
      <c r="D14567" t="s">
        <v>68</v>
      </c>
      <c r="E14567">
        <v>2</v>
      </c>
      <c r="F14567" s="8">
        <f>VLOOKUP(C14567,Products!$A$2:$E$20,5,TRUE)</f>
        <v>19.95</v>
      </c>
      <c r="G14567" s="8">
        <f t="shared" si="454"/>
        <v>39.9</v>
      </c>
      <c r="H14567" s="8">
        <f>VLOOKUP(C14567,Products!$A$2:$F$20,6,TRUE)</f>
        <v>7.4499999999999993</v>
      </c>
      <c r="I14567" s="8">
        <f t="shared" si="455"/>
        <v>14.899999999999999</v>
      </c>
      <c r="J14567" s="42">
        <f>VLOOKUP(B14567,Invoices!A:I,9,TRUE)</f>
        <v>2022</v>
      </c>
    </row>
    <row r="14568" spans="1:10" x14ac:dyDescent="0.15">
      <c r="A14568" t="s">
        <v>17928</v>
      </c>
      <c r="B14568" t="s">
        <v>2978</v>
      </c>
      <c r="C14568" t="s">
        <v>95</v>
      </c>
      <c r="D14568" t="s">
        <v>73</v>
      </c>
      <c r="E14568">
        <v>2</v>
      </c>
      <c r="F14568" s="8">
        <f>VLOOKUP(C14568,Products!$A$2:$E$20,5,TRUE)</f>
        <v>12.95</v>
      </c>
      <c r="G14568" s="8">
        <f t="shared" si="454"/>
        <v>25.9</v>
      </c>
      <c r="H14568" s="8">
        <f>VLOOKUP(C14568,Products!$A$2:$F$20,6,TRUE)</f>
        <v>4.1999999999999993</v>
      </c>
      <c r="I14568" s="8">
        <f t="shared" si="455"/>
        <v>8.3999999999999986</v>
      </c>
      <c r="J14568" s="42">
        <f>VLOOKUP(B14568,Invoices!A:I,9,TRUE)</f>
        <v>2022</v>
      </c>
    </row>
    <row r="14569" spans="1:10" x14ac:dyDescent="0.15">
      <c r="A14569" t="s">
        <v>17929</v>
      </c>
      <c r="B14569" t="s">
        <v>2978</v>
      </c>
      <c r="C14569" t="s">
        <v>96</v>
      </c>
      <c r="D14569" t="s">
        <v>75</v>
      </c>
      <c r="E14569">
        <v>9</v>
      </c>
      <c r="F14569" s="8">
        <f>VLOOKUP(C14569,Products!$A$2:$E$20,5,TRUE)</f>
        <v>79.95</v>
      </c>
      <c r="G14569" s="8">
        <f t="shared" si="454"/>
        <v>719.55000000000007</v>
      </c>
      <c r="H14569" s="8">
        <f>VLOOKUP(C14569,Products!$A$2:$F$20,6,TRUE)</f>
        <v>27.950000000000003</v>
      </c>
      <c r="I14569" s="8">
        <f t="shared" si="455"/>
        <v>251.55</v>
      </c>
      <c r="J14569" s="42">
        <f>VLOOKUP(B14569,Invoices!A:I,9,TRUE)</f>
        <v>2022</v>
      </c>
    </row>
    <row r="14570" spans="1:10" x14ac:dyDescent="0.15">
      <c r="A14570" t="s">
        <v>17930</v>
      </c>
      <c r="B14570" t="s">
        <v>2978</v>
      </c>
      <c r="C14570" t="s">
        <v>104</v>
      </c>
      <c r="D14570" t="s">
        <v>71</v>
      </c>
      <c r="E14570">
        <v>25</v>
      </c>
      <c r="F14570" s="8">
        <f>VLOOKUP(C14570,Products!$A$2:$E$20,5,TRUE)</f>
        <v>2.95</v>
      </c>
      <c r="G14570" s="8">
        <f t="shared" si="454"/>
        <v>73.75</v>
      </c>
      <c r="H14570" s="8">
        <f>VLOOKUP(C14570,Products!$A$2:$F$20,6,TRUE)</f>
        <v>1.1500000000000001</v>
      </c>
      <c r="I14570" s="8">
        <f t="shared" si="455"/>
        <v>28.750000000000004</v>
      </c>
      <c r="J14570" s="42">
        <f>VLOOKUP(B14570,Invoices!A:I,9,TRUE)</f>
        <v>2022</v>
      </c>
    </row>
    <row r="14571" spans="1:10" x14ac:dyDescent="0.15">
      <c r="A14571" t="s">
        <v>17931</v>
      </c>
      <c r="B14571" t="s">
        <v>2978</v>
      </c>
      <c r="C14571" t="s">
        <v>101</v>
      </c>
      <c r="D14571" t="s">
        <v>69</v>
      </c>
      <c r="E14571">
        <v>4</v>
      </c>
      <c r="F14571" s="8">
        <f>VLOOKUP(C14571,Products!$A$2:$E$20,5,TRUE)</f>
        <v>129.94999999999999</v>
      </c>
      <c r="G14571" s="8">
        <f t="shared" si="454"/>
        <v>519.79999999999995</v>
      </c>
      <c r="H14571" s="8">
        <f>VLOOKUP(C14571,Products!$A$2:$F$20,6,TRUE)</f>
        <v>40.449999999999989</v>
      </c>
      <c r="I14571" s="8">
        <f t="shared" si="455"/>
        <v>161.79999999999995</v>
      </c>
      <c r="J14571" s="42">
        <f>VLOOKUP(B14571,Invoices!A:I,9,TRUE)</f>
        <v>2022</v>
      </c>
    </row>
    <row r="14572" spans="1:10" x14ac:dyDescent="0.15">
      <c r="A14572" t="s">
        <v>17932</v>
      </c>
      <c r="B14572" t="s">
        <v>2979</v>
      </c>
      <c r="C14572" t="s">
        <v>90</v>
      </c>
      <c r="D14572" t="s">
        <v>72</v>
      </c>
      <c r="E14572">
        <v>20</v>
      </c>
      <c r="F14572" s="8">
        <f>VLOOKUP(C14572,Products!$A$2:$E$20,5,TRUE)</f>
        <v>8.9499999999999993</v>
      </c>
      <c r="G14572" s="8">
        <f t="shared" si="454"/>
        <v>179</v>
      </c>
      <c r="H14572" s="8">
        <f>VLOOKUP(C14572,Products!$A$2:$F$20,6,TRUE)</f>
        <v>5.6999999999999993</v>
      </c>
      <c r="I14572" s="8">
        <f t="shared" si="455"/>
        <v>113.99999999999999</v>
      </c>
      <c r="J14572" s="42">
        <f>VLOOKUP(B14572,Invoices!A:I,9,TRUE)</f>
        <v>2022</v>
      </c>
    </row>
    <row r="14573" spans="1:10" x14ac:dyDescent="0.15">
      <c r="A14573" t="s">
        <v>17933</v>
      </c>
      <c r="B14573" t="s">
        <v>2979</v>
      </c>
      <c r="C14573" t="s">
        <v>93</v>
      </c>
      <c r="D14573" t="s">
        <v>76</v>
      </c>
      <c r="E14573">
        <v>7</v>
      </c>
      <c r="F14573" s="8">
        <f>VLOOKUP(C14573,Products!$A$2:$E$20,5,TRUE)</f>
        <v>9.9499999999999993</v>
      </c>
      <c r="G14573" s="8">
        <f t="shared" si="454"/>
        <v>69.649999999999991</v>
      </c>
      <c r="H14573" s="8">
        <f>VLOOKUP(C14573,Products!$A$2:$F$20,6,TRUE)</f>
        <v>1.9499999999999993</v>
      </c>
      <c r="I14573" s="8">
        <f t="shared" si="455"/>
        <v>13.649999999999995</v>
      </c>
      <c r="J14573" s="42">
        <f>VLOOKUP(B14573,Invoices!A:I,9,TRUE)</f>
        <v>2022</v>
      </c>
    </row>
    <row r="14574" spans="1:10" x14ac:dyDescent="0.15">
      <c r="A14574" t="s">
        <v>17934</v>
      </c>
      <c r="B14574" t="s">
        <v>2979</v>
      </c>
      <c r="C14574" t="s">
        <v>88</v>
      </c>
      <c r="D14574" t="s">
        <v>85</v>
      </c>
      <c r="E14574">
        <v>8</v>
      </c>
      <c r="F14574" s="8">
        <f>VLOOKUP(C14574,Products!$A$2:$E$20,5,TRUE)</f>
        <v>8.9499999999999993</v>
      </c>
      <c r="G14574" s="8">
        <f t="shared" si="454"/>
        <v>71.599999999999994</v>
      </c>
      <c r="H14574" s="8">
        <f>VLOOKUP(C14574,Products!$A$2:$F$20,6,TRUE)</f>
        <v>5.6999999999999993</v>
      </c>
      <c r="I14574" s="8">
        <f t="shared" si="455"/>
        <v>45.599999999999994</v>
      </c>
      <c r="J14574" s="42">
        <f>VLOOKUP(B14574,Invoices!A:I,9,TRUE)</f>
        <v>2022</v>
      </c>
    </row>
    <row r="14575" spans="1:10" x14ac:dyDescent="0.15">
      <c r="A14575" t="s">
        <v>17935</v>
      </c>
      <c r="B14575" t="s">
        <v>2979</v>
      </c>
      <c r="C14575" t="s">
        <v>104</v>
      </c>
      <c r="D14575" t="s">
        <v>71</v>
      </c>
      <c r="E14575">
        <v>5</v>
      </c>
      <c r="F14575" s="8">
        <f>VLOOKUP(C14575,Products!$A$2:$E$20,5,TRUE)</f>
        <v>2.95</v>
      </c>
      <c r="G14575" s="8">
        <f t="shared" si="454"/>
        <v>14.75</v>
      </c>
      <c r="H14575" s="8">
        <f>VLOOKUP(C14575,Products!$A$2:$F$20,6,TRUE)</f>
        <v>1.1500000000000001</v>
      </c>
      <c r="I14575" s="8">
        <f t="shared" si="455"/>
        <v>5.7500000000000009</v>
      </c>
      <c r="J14575" s="42">
        <f>VLOOKUP(B14575,Invoices!A:I,9,TRUE)</f>
        <v>2022</v>
      </c>
    </row>
    <row r="14576" spans="1:10" x14ac:dyDescent="0.15">
      <c r="A14576" t="s">
        <v>17936</v>
      </c>
      <c r="B14576" t="s">
        <v>2979</v>
      </c>
      <c r="C14576" t="s">
        <v>96</v>
      </c>
      <c r="D14576" t="s">
        <v>75</v>
      </c>
      <c r="E14576">
        <v>10</v>
      </c>
      <c r="F14576" s="8">
        <f>VLOOKUP(C14576,Products!$A$2:$E$20,5,TRUE)</f>
        <v>79.95</v>
      </c>
      <c r="G14576" s="8">
        <f t="shared" si="454"/>
        <v>799.5</v>
      </c>
      <c r="H14576" s="8">
        <f>VLOOKUP(C14576,Products!$A$2:$F$20,6,TRUE)</f>
        <v>27.950000000000003</v>
      </c>
      <c r="I14576" s="8">
        <f t="shared" si="455"/>
        <v>279.5</v>
      </c>
      <c r="J14576" s="42">
        <f>VLOOKUP(B14576,Invoices!A:I,9,TRUE)</f>
        <v>2022</v>
      </c>
    </row>
    <row r="14577" spans="1:10" x14ac:dyDescent="0.15">
      <c r="A14577" t="s">
        <v>17937</v>
      </c>
      <c r="B14577" t="s">
        <v>2980</v>
      </c>
      <c r="C14577" t="s">
        <v>99</v>
      </c>
      <c r="D14577" t="s">
        <v>84</v>
      </c>
      <c r="E14577">
        <v>8</v>
      </c>
      <c r="F14577" s="8">
        <f>VLOOKUP(C14577,Products!$A$2:$E$20,5,TRUE)</f>
        <v>3.5</v>
      </c>
      <c r="G14577" s="8">
        <f t="shared" si="454"/>
        <v>28</v>
      </c>
      <c r="H14577" s="8">
        <f>VLOOKUP(C14577,Products!$A$2:$F$20,6,TRUE)</f>
        <v>0.54999999999999982</v>
      </c>
      <c r="I14577" s="8">
        <f t="shared" si="455"/>
        <v>4.3999999999999986</v>
      </c>
      <c r="J14577" s="42">
        <f>VLOOKUP(B14577,Invoices!A:I,9,TRUE)</f>
        <v>2022</v>
      </c>
    </row>
    <row r="14578" spans="1:10" x14ac:dyDescent="0.15">
      <c r="A14578" t="s">
        <v>17938</v>
      </c>
      <c r="B14578" t="s">
        <v>2980</v>
      </c>
      <c r="C14578" t="s">
        <v>87</v>
      </c>
      <c r="D14578" t="s">
        <v>68</v>
      </c>
      <c r="E14578">
        <v>10</v>
      </c>
      <c r="F14578" s="8">
        <f>VLOOKUP(C14578,Products!$A$2:$E$20,5,TRUE)</f>
        <v>19.95</v>
      </c>
      <c r="G14578" s="8">
        <f t="shared" si="454"/>
        <v>199.5</v>
      </c>
      <c r="H14578" s="8">
        <f>VLOOKUP(C14578,Products!$A$2:$F$20,6,TRUE)</f>
        <v>7.4499999999999993</v>
      </c>
      <c r="I14578" s="8">
        <f t="shared" si="455"/>
        <v>74.5</v>
      </c>
      <c r="J14578" s="42">
        <f>VLOOKUP(B14578,Invoices!A:I,9,TRUE)</f>
        <v>2022</v>
      </c>
    </row>
    <row r="14579" spans="1:10" x14ac:dyDescent="0.15">
      <c r="A14579" t="s">
        <v>17939</v>
      </c>
      <c r="B14579" t="s">
        <v>2981</v>
      </c>
      <c r="C14579" t="s">
        <v>87</v>
      </c>
      <c r="D14579" t="s">
        <v>68</v>
      </c>
      <c r="E14579">
        <v>2</v>
      </c>
      <c r="F14579" s="8">
        <f>VLOOKUP(C14579,Products!$A$2:$E$20,5,TRUE)</f>
        <v>19.95</v>
      </c>
      <c r="G14579" s="8">
        <f t="shared" si="454"/>
        <v>39.9</v>
      </c>
      <c r="H14579" s="8">
        <f>VLOOKUP(C14579,Products!$A$2:$F$20,6,TRUE)</f>
        <v>7.4499999999999993</v>
      </c>
      <c r="I14579" s="8">
        <f t="shared" si="455"/>
        <v>14.899999999999999</v>
      </c>
      <c r="J14579" s="42">
        <f>VLOOKUP(B14579,Invoices!A:I,9,TRUE)</f>
        <v>2022</v>
      </c>
    </row>
    <row r="14580" spans="1:10" x14ac:dyDescent="0.15">
      <c r="A14580" t="s">
        <v>17940</v>
      </c>
      <c r="B14580" t="s">
        <v>2982</v>
      </c>
      <c r="C14580" t="s">
        <v>95</v>
      </c>
      <c r="D14580" t="s">
        <v>73</v>
      </c>
      <c r="E14580">
        <v>6</v>
      </c>
      <c r="F14580" s="8">
        <f>VLOOKUP(C14580,Products!$A$2:$E$20,5,TRUE)</f>
        <v>12.95</v>
      </c>
      <c r="G14580" s="8">
        <f t="shared" si="454"/>
        <v>77.699999999999989</v>
      </c>
      <c r="H14580" s="8">
        <f>VLOOKUP(C14580,Products!$A$2:$F$20,6,TRUE)</f>
        <v>4.1999999999999993</v>
      </c>
      <c r="I14580" s="8">
        <f t="shared" si="455"/>
        <v>25.199999999999996</v>
      </c>
      <c r="J14580" s="42">
        <f>VLOOKUP(B14580,Invoices!A:I,9,TRUE)</f>
        <v>2022</v>
      </c>
    </row>
    <row r="14581" spans="1:10" x14ac:dyDescent="0.15">
      <c r="A14581" t="s">
        <v>17941</v>
      </c>
      <c r="B14581" t="s">
        <v>2982</v>
      </c>
      <c r="C14581" t="s">
        <v>93</v>
      </c>
      <c r="D14581" t="s">
        <v>76</v>
      </c>
      <c r="E14581">
        <v>2</v>
      </c>
      <c r="F14581" s="8">
        <f>VLOOKUP(C14581,Products!$A$2:$E$20,5,TRUE)</f>
        <v>9.9499999999999993</v>
      </c>
      <c r="G14581" s="8">
        <f t="shared" si="454"/>
        <v>19.899999999999999</v>
      </c>
      <c r="H14581" s="8">
        <f>VLOOKUP(C14581,Products!$A$2:$F$20,6,TRUE)</f>
        <v>1.9499999999999993</v>
      </c>
      <c r="I14581" s="8">
        <f t="shared" si="455"/>
        <v>3.8999999999999986</v>
      </c>
      <c r="J14581" s="42">
        <f>VLOOKUP(B14581,Invoices!A:I,9,TRUE)</f>
        <v>2022</v>
      </c>
    </row>
    <row r="14582" spans="1:10" x14ac:dyDescent="0.15">
      <c r="A14582" t="s">
        <v>17942</v>
      </c>
      <c r="B14582" t="s">
        <v>2982</v>
      </c>
      <c r="C14582" t="s">
        <v>90</v>
      </c>
      <c r="D14582" t="s">
        <v>72</v>
      </c>
      <c r="E14582">
        <v>1</v>
      </c>
      <c r="F14582" s="8">
        <f>VLOOKUP(C14582,Products!$A$2:$E$20,5,TRUE)</f>
        <v>8.9499999999999993</v>
      </c>
      <c r="G14582" s="8">
        <f t="shared" si="454"/>
        <v>8.9499999999999993</v>
      </c>
      <c r="H14582" s="8">
        <f>VLOOKUP(C14582,Products!$A$2:$F$20,6,TRUE)</f>
        <v>5.6999999999999993</v>
      </c>
      <c r="I14582" s="8">
        <f t="shared" si="455"/>
        <v>5.6999999999999993</v>
      </c>
      <c r="J14582" s="42">
        <f>VLOOKUP(B14582,Invoices!A:I,9,TRUE)</f>
        <v>2022</v>
      </c>
    </row>
    <row r="14583" spans="1:10" x14ac:dyDescent="0.15">
      <c r="A14583" t="s">
        <v>17943</v>
      </c>
      <c r="B14583" t="s">
        <v>2982</v>
      </c>
      <c r="C14583" t="s">
        <v>100</v>
      </c>
      <c r="D14583" t="s">
        <v>78</v>
      </c>
      <c r="E14583">
        <v>3</v>
      </c>
      <c r="F14583" s="8">
        <f>VLOOKUP(C14583,Products!$A$2:$E$20,5,TRUE)</f>
        <v>49.95</v>
      </c>
      <c r="G14583" s="8">
        <f t="shared" si="454"/>
        <v>149.85000000000002</v>
      </c>
      <c r="H14583" s="8">
        <f>VLOOKUP(C14583,Products!$A$2:$F$20,6,TRUE)</f>
        <v>19.950000000000003</v>
      </c>
      <c r="I14583" s="8">
        <f t="shared" si="455"/>
        <v>59.850000000000009</v>
      </c>
      <c r="J14583" s="42">
        <f>VLOOKUP(B14583,Invoices!A:I,9,TRUE)</f>
        <v>2022</v>
      </c>
    </row>
    <row r="14584" spans="1:10" x14ac:dyDescent="0.15">
      <c r="A14584" t="s">
        <v>17944</v>
      </c>
      <c r="B14584" t="s">
        <v>2983</v>
      </c>
      <c r="C14584" t="s">
        <v>96</v>
      </c>
      <c r="D14584" t="s">
        <v>75</v>
      </c>
      <c r="E14584">
        <v>6</v>
      </c>
      <c r="F14584" s="8">
        <f>VLOOKUP(C14584,Products!$A$2:$E$20,5,TRUE)</f>
        <v>79.95</v>
      </c>
      <c r="G14584" s="8">
        <f t="shared" si="454"/>
        <v>479.70000000000005</v>
      </c>
      <c r="H14584" s="8">
        <f>VLOOKUP(C14584,Products!$A$2:$F$20,6,TRUE)</f>
        <v>27.950000000000003</v>
      </c>
      <c r="I14584" s="8">
        <f t="shared" si="455"/>
        <v>167.70000000000002</v>
      </c>
      <c r="J14584" s="42">
        <f>VLOOKUP(B14584,Invoices!A:I,9,TRUE)</f>
        <v>2022</v>
      </c>
    </row>
    <row r="14585" spans="1:10" x14ac:dyDescent="0.15">
      <c r="A14585" t="s">
        <v>17945</v>
      </c>
      <c r="B14585" t="s">
        <v>2984</v>
      </c>
      <c r="C14585" t="s">
        <v>91</v>
      </c>
      <c r="D14585" t="s">
        <v>70</v>
      </c>
      <c r="E14585">
        <v>8</v>
      </c>
      <c r="F14585" s="8">
        <f>VLOOKUP(C14585,Products!$A$2:$E$20,5,TRUE)</f>
        <v>49.95</v>
      </c>
      <c r="G14585" s="8">
        <f t="shared" si="454"/>
        <v>399.6</v>
      </c>
      <c r="H14585" s="8">
        <f>VLOOKUP(C14585,Products!$A$2:$F$20,6,TRUE)</f>
        <v>21.200000000000003</v>
      </c>
      <c r="I14585" s="8">
        <f t="shared" si="455"/>
        <v>169.60000000000002</v>
      </c>
      <c r="J14585" s="42">
        <f>VLOOKUP(B14585,Invoices!A:I,9,TRUE)</f>
        <v>2022</v>
      </c>
    </row>
    <row r="14586" spans="1:10" x14ac:dyDescent="0.15">
      <c r="A14586" t="s">
        <v>17946</v>
      </c>
      <c r="B14586" t="s">
        <v>2985</v>
      </c>
      <c r="C14586" t="s">
        <v>88</v>
      </c>
      <c r="D14586" t="s">
        <v>85</v>
      </c>
      <c r="E14586">
        <v>1</v>
      </c>
      <c r="F14586" s="8">
        <f>VLOOKUP(C14586,Products!$A$2:$E$20,5,TRUE)</f>
        <v>8.9499999999999993</v>
      </c>
      <c r="G14586" s="8">
        <f t="shared" si="454"/>
        <v>8.9499999999999993</v>
      </c>
      <c r="H14586" s="8">
        <f>VLOOKUP(C14586,Products!$A$2:$F$20,6,TRUE)</f>
        <v>5.6999999999999993</v>
      </c>
      <c r="I14586" s="8">
        <f t="shared" si="455"/>
        <v>5.6999999999999993</v>
      </c>
      <c r="J14586" s="42">
        <f>VLOOKUP(B14586,Invoices!A:I,9,TRUE)</f>
        <v>2022</v>
      </c>
    </row>
    <row r="14587" spans="1:10" x14ac:dyDescent="0.15">
      <c r="A14587" t="s">
        <v>17947</v>
      </c>
      <c r="B14587" t="s">
        <v>2985</v>
      </c>
      <c r="C14587" t="s">
        <v>95</v>
      </c>
      <c r="D14587" t="s">
        <v>73</v>
      </c>
      <c r="E14587">
        <v>2</v>
      </c>
      <c r="F14587" s="8">
        <f>VLOOKUP(C14587,Products!$A$2:$E$20,5,TRUE)</f>
        <v>12.95</v>
      </c>
      <c r="G14587" s="8">
        <f t="shared" si="454"/>
        <v>25.9</v>
      </c>
      <c r="H14587" s="8">
        <f>VLOOKUP(C14587,Products!$A$2:$F$20,6,TRUE)</f>
        <v>4.1999999999999993</v>
      </c>
      <c r="I14587" s="8">
        <f t="shared" si="455"/>
        <v>8.3999999999999986</v>
      </c>
      <c r="J14587" s="42">
        <f>VLOOKUP(B14587,Invoices!A:I,9,TRUE)</f>
        <v>2022</v>
      </c>
    </row>
    <row r="14588" spans="1:10" x14ac:dyDescent="0.15">
      <c r="A14588" t="s">
        <v>17948</v>
      </c>
      <c r="B14588" t="s">
        <v>2985</v>
      </c>
      <c r="C14588" t="s">
        <v>102</v>
      </c>
      <c r="D14588" t="s">
        <v>83</v>
      </c>
      <c r="E14588">
        <v>4</v>
      </c>
      <c r="F14588" s="8">
        <f>VLOOKUP(C14588,Products!$A$2:$E$20,5,TRUE)</f>
        <v>29.95</v>
      </c>
      <c r="G14588" s="8">
        <f t="shared" si="454"/>
        <v>119.8</v>
      </c>
      <c r="H14588" s="8">
        <f>VLOOKUP(C14588,Products!$A$2:$F$20,6,TRUE)</f>
        <v>15</v>
      </c>
      <c r="I14588" s="8">
        <f t="shared" si="455"/>
        <v>60</v>
      </c>
      <c r="J14588" s="42">
        <f>VLOOKUP(B14588,Invoices!A:I,9,TRUE)</f>
        <v>2022</v>
      </c>
    </row>
    <row r="14589" spans="1:10" x14ac:dyDescent="0.15">
      <c r="A14589" t="s">
        <v>17949</v>
      </c>
      <c r="B14589" t="s">
        <v>2985</v>
      </c>
      <c r="C14589" t="s">
        <v>105</v>
      </c>
      <c r="D14589" t="s">
        <v>81</v>
      </c>
      <c r="E14589">
        <v>1</v>
      </c>
      <c r="F14589" s="8">
        <f>VLOOKUP(C14589,Products!$A$2:$E$20,5,TRUE)</f>
        <v>8.9499999999999993</v>
      </c>
      <c r="G14589" s="8">
        <f t="shared" si="454"/>
        <v>8.9499999999999993</v>
      </c>
      <c r="H14589" s="8">
        <f>VLOOKUP(C14589,Products!$A$2:$F$20,6,TRUE)</f>
        <v>3.1999999999999993</v>
      </c>
      <c r="I14589" s="8">
        <f t="shared" si="455"/>
        <v>3.1999999999999993</v>
      </c>
      <c r="J14589" s="42">
        <f>VLOOKUP(B14589,Invoices!A:I,9,TRUE)</f>
        <v>2022</v>
      </c>
    </row>
    <row r="14590" spans="1:10" x14ac:dyDescent="0.15">
      <c r="A14590" t="s">
        <v>17950</v>
      </c>
      <c r="B14590" t="s">
        <v>2985</v>
      </c>
      <c r="C14590" t="s">
        <v>96</v>
      </c>
      <c r="D14590" t="s">
        <v>75</v>
      </c>
      <c r="E14590">
        <v>1</v>
      </c>
      <c r="F14590" s="8">
        <f>VLOOKUP(C14590,Products!$A$2:$E$20,5,TRUE)</f>
        <v>79.95</v>
      </c>
      <c r="G14590" s="8">
        <f t="shared" si="454"/>
        <v>79.95</v>
      </c>
      <c r="H14590" s="8">
        <f>VLOOKUP(C14590,Products!$A$2:$F$20,6,TRUE)</f>
        <v>27.950000000000003</v>
      </c>
      <c r="I14590" s="8">
        <f t="shared" si="455"/>
        <v>27.950000000000003</v>
      </c>
      <c r="J14590" s="42">
        <f>VLOOKUP(B14590,Invoices!A:I,9,TRUE)</f>
        <v>2022</v>
      </c>
    </row>
    <row r="14591" spans="1:10" x14ac:dyDescent="0.15">
      <c r="A14591" t="s">
        <v>17951</v>
      </c>
      <c r="B14591" t="s">
        <v>2985</v>
      </c>
      <c r="C14591" t="s">
        <v>92</v>
      </c>
      <c r="D14591" t="s">
        <v>82</v>
      </c>
      <c r="E14591">
        <v>1</v>
      </c>
      <c r="F14591" s="8">
        <f>VLOOKUP(C14591,Products!$A$2:$E$20,5,TRUE)</f>
        <v>19.95</v>
      </c>
      <c r="G14591" s="8">
        <f t="shared" si="454"/>
        <v>19.95</v>
      </c>
      <c r="H14591" s="8">
        <f>VLOOKUP(C14591,Products!$A$2:$F$20,6,TRUE)</f>
        <v>7.4499999999999993</v>
      </c>
      <c r="I14591" s="8">
        <f t="shared" si="455"/>
        <v>7.4499999999999993</v>
      </c>
      <c r="J14591" s="42">
        <f>VLOOKUP(B14591,Invoices!A:I,9,TRUE)</f>
        <v>2022</v>
      </c>
    </row>
    <row r="14592" spans="1:10" x14ac:dyDescent="0.15">
      <c r="A14592" t="s">
        <v>17952</v>
      </c>
      <c r="B14592" t="s">
        <v>2986</v>
      </c>
      <c r="C14592" t="s">
        <v>90</v>
      </c>
      <c r="D14592" t="s">
        <v>72</v>
      </c>
      <c r="E14592">
        <v>100</v>
      </c>
      <c r="F14592" s="8">
        <f>VLOOKUP(C14592,Products!$A$2:$E$20,5,TRUE)</f>
        <v>8.9499999999999993</v>
      </c>
      <c r="G14592" s="8">
        <f t="shared" si="454"/>
        <v>894.99999999999989</v>
      </c>
      <c r="H14592" s="8">
        <f>VLOOKUP(C14592,Products!$A$2:$F$20,6,TRUE)</f>
        <v>5.6999999999999993</v>
      </c>
      <c r="I14592" s="8">
        <f t="shared" si="455"/>
        <v>569.99999999999989</v>
      </c>
      <c r="J14592" s="42">
        <f>VLOOKUP(B14592,Invoices!A:I,9,TRUE)</f>
        <v>2022</v>
      </c>
    </row>
    <row r="14593" spans="1:10" x14ac:dyDescent="0.15">
      <c r="A14593" t="s">
        <v>17953</v>
      </c>
      <c r="B14593" t="s">
        <v>2986</v>
      </c>
      <c r="C14593" t="s">
        <v>105</v>
      </c>
      <c r="D14593" t="s">
        <v>81</v>
      </c>
      <c r="E14593">
        <v>9</v>
      </c>
      <c r="F14593" s="8">
        <f>VLOOKUP(C14593,Products!$A$2:$E$20,5,TRUE)</f>
        <v>8.9499999999999993</v>
      </c>
      <c r="G14593" s="8">
        <f t="shared" si="454"/>
        <v>80.55</v>
      </c>
      <c r="H14593" s="8">
        <f>VLOOKUP(C14593,Products!$A$2:$F$20,6,TRUE)</f>
        <v>3.1999999999999993</v>
      </c>
      <c r="I14593" s="8">
        <f t="shared" si="455"/>
        <v>28.799999999999994</v>
      </c>
      <c r="J14593" s="42">
        <f>VLOOKUP(B14593,Invoices!A:I,9,TRUE)</f>
        <v>2022</v>
      </c>
    </row>
    <row r="14594" spans="1:10" x14ac:dyDescent="0.15">
      <c r="A14594" t="s">
        <v>17954</v>
      </c>
      <c r="B14594" t="s">
        <v>2986</v>
      </c>
      <c r="C14594" t="s">
        <v>89</v>
      </c>
      <c r="D14594" t="s">
        <v>80</v>
      </c>
      <c r="E14594">
        <v>5</v>
      </c>
      <c r="F14594" s="8">
        <f>VLOOKUP(C14594,Products!$A$2:$E$20,5,TRUE)</f>
        <v>15.95</v>
      </c>
      <c r="G14594" s="8">
        <f t="shared" si="454"/>
        <v>79.75</v>
      </c>
      <c r="H14594" s="8">
        <f>VLOOKUP(C14594,Products!$A$2:$F$20,6,TRUE)</f>
        <v>6</v>
      </c>
      <c r="I14594" s="8">
        <f t="shared" si="455"/>
        <v>30</v>
      </c>
      <c r="J14594" s="42">
        <f>VLOOKUP(B14594,Invoices!A:I,9,TRUE)</f>
        <v>2022</v>
      </c>
    </row>
    <row r="14595" spans="1:10" x14ac:dyDescent="0.15">
      <c r="A14595" t="s">
        <v>17955</v>
      </c>
      <c r="B14595" t="s">
        <v>2986</v>
      </c>
      <c r="C14595" t="s">
        <v>103</v>
      </c>
      <c r="D14595" t="s">
        <v>77</v>
      </c>
      <c r="E14595">
        <v>12</v>
      </c>
      <c r="F14595" s="8">
        <f>VLOOKUP(C14595,Products!$A$2:$E$20,5,TRUE)</f>
        <v>8.9499999999999993</v>
      </c>
      <c r="G14595" s="8">
        <f t="shared" ref="G14595:G14658" si="456">F14595*E14595</f>
        <v>107.39999999999999</v>
      </c>
      <c r="H14595" s="8">
        <f>VLOOKUP(C14595,Products!$A$2:$F$20,6,TRUE)</f>
        <v>3.1999999999999993</v>
      </c>
      <c r="I14595" s="8">
        <f t="shared" ref="I14595:I14658" si="457">H14595*E14595</f>
        <v>38.399999999999991</v>
      </c>
      <c r="J14595" s="42">
        <f>VLOOKUP(B14595,Invoices!A:I,9,TRUE)</f>
        <v>2022</v>
      </c>
    </row>
    <row r="14596" spans="1:10" x14ac:dyDescent="0.15">
      <c r="A14596" t="s">
        <v>17956</v>
      </c>
      <c r="B14596" t="s">
        <v>2986</v>
      </c>
      <c r="C14596" t="s">
        <v>101</v>
      </c>
      <c r="D14596" t="s">
        <v>69</v>
      </c>
      <c r="E14596">
        <v>1</v>
      </c>
      <c r="F14596" s="8">
        <f>VLOOKUP(C14596,Products!$A$2:$E$20,5,TRUE)</f>
        <v>129.94999999999999</v>
      </c>
      <c r="G14596" s="8">
        <f t="shared" si="456"/>
        <v>129.94999999999999</v>
      </c>
      <c r="H14596" s="8">
        <f>VLOOKUP(C14596,Products!$A$2:$F$20,6,TRUE)</f>
        <v>40.449999999999989</v>
      </c>
      <c r="I14596" s="8">
        <f t="shared" si="457"/>
        <v>40.449999999999989</v>
      </c>
      <c r="J14596" s="42">
        <f>VLOOKUP(B14596,Invoices!A:I,9,TRUE)</f>
        <v>2022</v>
      </c>
    </row>
    <row r="14597" spans="1:10" x14ac:dyDescent="0.15">
      <c r="A14597" t="s">
        <v>17957</v>
      </c>
      <c r="B14597" t="s">
        <v>2986</v>
      </c>
      <c r="C14597" t="s">
        <v>95</v>
      </c>
      <c r="D14597" t="s">
        <v>73</v>
      </c>
      <c r="E14597">
        <v>5</v>
      </c>
      <c r="F14597" s="8">
        <f>VLOOKUP(C14597,Products!$A$2:$E$20,5,TRUE)</f>
        <v>12.95</v>
      </c>
      <c r="G14597" s="8">
        <f t="shared" si="456"/>
        <v>64.75</v>
      </c>
      <c r="H14597" s="8">
        <f>VLOOKUP(C14597,Products!$A$2:$F$20,6,TRUE)</f>
        <v>4.1999999999999993</v>
      </c>
      <c r="I14597" s="8">
        <f t="shared" si="457"/>
        <v>20.999999999999996</v>
      </c>
      <c r="J14597" s="42">
        <f>VLOOKUP(B14597,Invoices!A:I,9,TRUE)</f>
        <v>2022</v>
      </c>
    </row>
    <row r="14598" spans="1:10" x14ac:dyDescent="0.15">
      <c r="A14598" t="s">
        <v>17958</v>
      </c>
      <c r="B14598" t="s">
        <v>2986</v>
      </c>
      <c r="C14598" t="s">
        <v>96</v>
      </c>
      <c r="D14598" t="s">
        <v>75</v>
      </c>
      <c r="E14598">
        <v>6</v>
      </c>
      <c r="F14598" s="8">
        <f>VLOOKUP(C14598,Products!$A$2:$E$20,5,TRUE)</f>
        <v>79.95</v>
      </c>
      <c r="G14598" s="8">
        <f t="shared" si="456"/>
        <v>479.70000000000005</v>
      </c>
      <c r="H14598" s="8">
        <f>VLOOKUP(C14598,Products!$A$2:$F$20,6,TRUE)</f>
        <v>27.950000000000003</v>
      </c>
      <c r="I14598" s="8">
        <f t="shared" si="457"/>
        <v>167.70000000000002</v>
      </c>
      <c r="J14598" s="42">
        <f>VLOOKUP(B14598,Invoices!A:I,9,TRUE)</f>
        <v>2022</v>
      </c>
    </row>
    <row r="14599" spans="1:10" x14ac:dyDescent="0.15">
      <c r="A14599" t="s">
        <v>17959</v>
      </c>
      <c r="B14599" t="s">
        <v>2987</v>
      </c>
      <c r="C14599" t="s">
        <v>97</v>
      </c>
      <c r="D14599" t="s">
        <v>74</v>
      </c>
      <c r="E14599">
        <v>10</v>
      </c>
      <c r="F14599" s="8">
        <f>VLOOKUP(C14599,Products!$A$2:$E$20,5,TRUE)</f>
        <v>1.5</v>
      </c>
      <c r="G14599" s="8">
        <f t="shared" si="456"/>
        <v>15</v>
      </c>
      <c r="H14599" s="8">
        <f>VLOOKUP(C14599,Products!$A$2:$F$20,6,TRUE)</f>
        <v>0.5</v>
      </c>
      <c r="I14599" s="8">
        <f t="shared" si="457"/>
        <v>5</v>
      </c>
      <c r="J14599" s="42">
        <f>VLOOKUP(B14599,Invoices!A:I,9,TRUE)</f>
        <v>2022</v>
      </c>
    </row>
    <row r="14600" spans="1:10" x14ac:dyDescent="0.15">
      <c r="A14600" t="s">
        <v>17960</v>
      </c>
      <c r="B14600" t="s">
        <v>2987</v>
      </c>
      <c r="C14600" t="s">
        <v>95</v>
      </c>
      <c r="D14600" t="s">
        <v>73</v>
      </c>
      <c r="E14600">
        <v>5</v>
      </c>
      <c r="F14600" s="8">
        <f>VLOOKUP(C14600,Products!$A$2:$E$20,5,TRUE)</f>
        <v>12.95</v>
      </c>
      <c r="G14600" s="8">
        <f t="shared" si="456"/>
        <v>64.75</v>
      </c>
      <c r="H14600" s="8">
        <f>VLOOKUP(C14600,Products!$A$2:$F$20,6,TRUE)</f>
        <v>4.1999999999999993</v>
      </c>
      <c r="I14600" s="8">
        <f t="shared" si="457"/>
        <v>20.999999999999996</v>
      </c>
      <c r="J14600" s="42">
        <f>VLOOKUP(B14600,Invoices!A:I,9,TRUE)</f>
        <v>2022</v>
      </c>
    </row>
    <row r="14601" spans="1:10" x14ac:dyDescent="0.15">
      <c r="A14601" t="s">
        <v>17961</v>
      </c>
      <c r="B14601" t="s">
        <v>2987</v>
      </c>
      <c r="C14601" t="s">
        <v>96</v>
      </c>
      <c r="D14601" t="s">
        <v>75</v>
      </c>
      <c r="E14601">
        <v>1</v>
      </c>
      <c r="F14601" s="8">
        <f>VLOOKUP(C14601,Products!$A$2:$E$20,5,TRUE)</f>
        <v>79.95</v>
      </c>
      <c r="G14601" s="8">
        <f t="shared" si="456"/>
        <v>79.95</v>
      </c>
      <c r="H14601" s="8">
        <f>VLOOKUP(C14601,Products!$A$2:$F$20,6,TRUE)</f>
        <v>27.950000000000003</v>
      </c>
      <c r="I14601" s="8">
        <f t="shared" si="457"/>
        <v>27.950000000000003</v>
      </c>
      <c r="J14601" s="42">
        <f>VLOOKUP(B14601,Invoices!A:I,9,TRUE)</f>
        <v>2022</v>
      </c>
    </row>
    <row r="14602" spans="1:10" x14ac:dyDescent="0.15">
      <c r="A14602" t="s">
        <v>17962</v>
      </c>
      <c r="B14602" t="s">
        <v>2987</v>
      </c>
      <c r="C14602" t="s">
        <v>90</v>
      </c>
      <c r="D14602" t="s">
        <v>72</v>
      </c>
      <c r="E14602">
        <v>1</v>
      </c>
      <c r="F14602" s="8">
        <f>VLOOKUP(C14602,Products!$A$2:$E$20,5,TRUE)</f>
        <v>8.9499999999999993</v>
      </c>
      <c r="G14602" s="8">
        <f t="shared" si="456"/>
        <v>8.9499999999999993</v>
      </c>
      <c r="H14602" s="8">
        <f>VLOOKUP(C14602,Products!$A$2:$F$20,6,TRUE)</f>
        <v>5.6999999999999993</v>
      </c>
      <c r="I14602" s="8">
        <f t="shared" si="457"/>
        <v>5.6999999999999993</v>
      </c>
      <c r="J14602" s="42">
        <f>VLOOKUP(B14602,Invoices!A:I,9,TRUE)</f>
        <v>2022</v>
      </c>
    </row>
    <row r="14603" spans="1:10" x14ac:dyDescent="0.15">
      <c r="A14603" t="s">
        <v>17963</v>
      </c>
      <c r="B14603" t="s">
        <v>2988</v>
      </c>
      <c r="C14603" t="s">
        <v>104</v>
      </c>
      <c r="D14603" t="s">
        <v>71</v>
      </c>
      <c r="E14603">
        <v>2</v>
      </c>
      <c r="F14603" s="8">
        <f>VLOOKUP(C14603,Products!$A$2:$E$20,5,TRUE)</f>
        <v>2.95</v>
      </c>
      <c r="G14603" s="8">
        <f t="shared" si="456"/>
        <v>5.9</v>
      </c>
      <c r="H14603" s="8">
        <f>VLOOKUP(C14603,Products!$A$2:$F$20,6,TRUE)</f>
        <v>1.1500000000000001</v>
      </c>
      <c r="I14603" s="8">
        <f t="shared" si="457"/>
        <v>2.3000000000000003</v>
      </c>
      <c r="J14603" s="42">
        <f>VLOOKUP(B14603,Invoices!A:I,9,TRUE)</f>
        <v>2022</v>
      </c>
    </row>
    <row r="14604" spans="1:10" x14ac:dyDescent="0.15">
      <c r="A14604" t="s">
        <v>17964</v>
      </c>
      <c r="B14604" t="s">
        <v>2988</v>
      </c>
      <c r="C14604" t="s">
        <v>89</v>
      </c>
      <c r="D14604" t="s">
        <v>80</v>
      </c>
      <c r="E14604">
        <v>1</v>
      </c>
      <c r="F14604" s="8">
        <f>VLOOKUP(C14604,Products!$A$2:$E$20,5,TRUE)</f>
        <v>15.95</v>
      </c>
      <c r="G14604" s="8">
        <f t="shared" si="456"/>
        <v>15.95</v>
      </c>
      <c r="H14604" s="8">
        <f>VLOOKUP(C14604,Products!$A$2:$F$20,6,TRUE)</f>
        <v>6</v>
      </c>
      <c r="I14604" s="8">
        <f t="shared" si="457"/>
        <v>6</v>
      </c>
      <c r="J14604" s="42">
        <f>VLOOKUP(B14604,Invoices!A:I,9,TRUE)</f>
        <v>2022</v>
      </c>
    </row>
    <row r="14605" spans="1:10" x14ac:dyDescent="0.15">
      <c r="A14605" t="s">
        <v>17965</v>
      </c>
      <c r="B14605" t="s">
        <v>2989</v>
      </c>
      <c r="C14605" t="s">
        <v>104</v>
      </c>
      <c r="D14605" t="s">
        <v>71</v>
      </c>
      <c r="E14605">
        <v>12</v>
      </c>
      <c r="F14605" s="8">
        <f>VLOOKUP(C14605,Products!$A$2:$E$20,5,TRUE)</f>
        <v>2.95</v>
      </c>
      <c r="G14605" s="8">
        <f t="shared" si="456"/>
        <v>35.400000000000006</v>
      </c>
      <c r="H14605" s="8">
        <f>VLOOKUP(C14605,Products!$A$2:$F$20,6,TRUE)</f>
        <v>1.1500000000000001</v>
      </c>
      <c r="I14605" s="8">
        <f t="shared" si="457"/>
        <v>13.8</v>
      </c>
      <c r="J14605" s="42">
        <f>VLOOKUP(B14605,Invoices!A:I,9,TRUE)</f>
        <v>2022</v>
      </c>
    </row>
    <row r="14606" spans="1:10" x14ac:dyDescent="0.15">
      <c r="A14606" t="s">
        <v>17966</v>
      </c>
      <c r="B14606" t="s">
        <v>2989</v>
      </c>
      <c r="C14606" t="s">
        <v>87</v>
      </c>
      <c r="D14606" t="s">
        <v>68</v>
      </c>
      <c r="E14606">
        <v>5</v>
      </c>
      <c r="F14606" s="8">
        <f>VLOOKUP(C14606,Products!$A$2:$E$20,5,TRUE)</f>
        <v>19.95</v>
      </c>
      <c r="G14606" s="8">
        <f t="shared" si="456"/>
        <v>99.75</v>
      </c>
      <c r="H14606" s="8">
        <f>VLOOKUP(C14606,Products!$A$2:$F$20,6,TRUE)</f>
        <v>7.4499999999999993</v>
      </c>
      <c r="I14606" s="8">
        <f t="shared" si="457"/>
        <v>37.25</v>
      </c>
      <c r="J14606" s="42">
        <f>VLOOKUP(B14606,Invoices!A:I,9,TRUE)</f>
        <v>2022</v>
      </c>
    </row>
    <row r="14607" spans="1:10" x14ac:dyDescent="0.15">
      <c r="A14607" t="s">
        <v>17967</v>
      </c>
      <c r="B14607" t="s">
        <v>2990</v>
      </c>
      <c r="C14607" t="s">
        <v>103</v>
      </c>
      <c r="D14607" t="s">
        <v>77</v>
      </c>
      <c r="E14607">
        <v>2</v>
      </c>
      <c r="F14607" s="8">
        <f>VLOOKUP(C14607,Products!$A$2:$E$20,5,TRUE)</f>
        <v>8.9499999999999993</v>
      </c>
      <c r="G14607" s="8">
        <f t="shared" si="456"/>
        <v>17.899999999999999</v>
      </c>
      <c r="H14607" s="8">
        <f>VLOOKUP(C14607,Products!$A$2:$F$20,6,TRUE)</f>
        <v>3.1999999999999993</v>
      </c>
      <c r="I14607" s="8">
        <f t="shared" si="457"/>
        <v>6.3999999999999986</v>
      </c>
      <c r="J14607" s="42">
        <f>VLOOKUP(B14607,Invoices!A:I,9,TRUE)</f>
        <v>2022</v>
      </c>
    </row>
    <row r="14608" spans="1:10" x14ac:dyDescent="0.15">
      <c r="A14608" t="s">
        <v>17968</v>
      </c>
      <c r="B14608" t="s">
        <v>2990</v>
      </c>
      <c r="C14608" t="s">
        <v>91</v>
      </c>
      <c r="D14608" t="s">
        <v>70</v>
      </c>
      <c r="E14608">
        <v>12</v>
      </c>
      <c r="F14608" s="8">
        <f>VLOOKUP(C14608,Products!$A$2:$E$20,5,TRUE)</f>
        <v>49.95</v>
      </c>
      <c r="G14608" s="8">
        <f t="shared" si="456"/>
        <v>599.40000000000009</v>
      </c>
      <c r="H14608" s="8">
        <f>VLOOKUP(C14608,Products!$A$2:$F$20,6,TRUE)</f>
        <v>21.200000000000003</v>
      </c>
      <c r="I14608" s="8">
        <f t="shared" si="457"/>
        <v>254.40000000000003</v>
      </c>
      <c r="J14608" s="42">
        <f>VLOOKUP(B14608,Invoices!A:I,9,TRUE)</f>
        <v>2022</v>
      </c>
    </row>
    <row r="14609" spans="1:10" x14ac:dyDescent="0.15">
      <c r="A14609" t="s">
        <v>17969</v>
      </c>
      <c r="B14609" t="s">
        <v>2990</v>
      </c>
      <c r="C14609" t="s">
        <v>100</v>
      </c>
      <c r="D14609" t="s">
        <v>78</v>
      </c>
      <c r="E14609">
        <v>1</v>
      </c>
      <c r="F14609" s="8">
        <f>VLOOKUP(C14609,Products!$A$2:$E$20,5,TRUE)</f>
        <v>49.95</v>
      </c>
      <c r="G14609" s="8">
        <f t="shared" si="456"/>
        <v>49.95</v>
      </c>
      <c r="H14609" s="8">
        <f>VLOOKUP(C14609,Products!$A$2:$F$20,6,TRUE)</f>
        <v>19.950000000000003</v>
      </c>
      <c r="I14609" s="8">
        <f t="shared" si="457"/>
        <v>19.950000000000003</v>
      </c>
      <c r="J14609" s="42">
        <f>VLOOKUP(B14609,Invoices!A:I,9,TRUE)</f>
        <v>2022</v>
      </c>
    </row>
    <row r="14610" spans="1:10" x14ac:dyDescent="0.15">
      <c r="A14610" t="s">
        <v>17970</v>
      </c>
      <c r="B14610" t="s">
        <v>2990</v>
      </c>
      <c r="C14610" t="s">
        <v>102</v>
      </c>
      <c r="D14610" t="s">
        <v>83</v>
      </c>
      <c r="E14610">
        <v>6</v>
      </c>
      <c r="F14610" s="8">
        <f>VLOOKUP(C14610,Products!$A$2:$E$20,5,TRUE)</f>
        <v>29.95</v>
      </c>
      <c r="G14610" s="8">
        <f t="shared" si="456"/>
        <v>179.7</v>
      </c>
      <c r="H14610" s="8">
        <f>VLOOKUP(C14610,Products!$A$2:$F$20,6,TRUE)</f>
        <v>15</v>
      </c>
      <c r="I14610" s="8">
        <f t="shared" si="457"/>
        <v>90</v>
      </c>
      <c r="J14610" s="42">
        <f>VLOOKUP(B14610,Invoices!A:I,9,TRUE)</f>
        <v>2022</v>
      </c>
    </row>
    <row r="14611" spans="1:10" x14ac:dyDescent="0.15">
      <c r="A14611" t="s">
        <v>17971</v>
      </c>
      <c r="B14611" t="s">
        <v>2990</v>
      </c>
      <c r="C14611" t="s">
        <v>87</v>
      </c>
      <c r="D14611" t="s">
        <v>68</v>
      </c>
      <c r="E14611">
        <v>2</v>
      </c>
      <c r="F14611" s="8">
        <f>VLOOKUP(C14611,Products!$A$2:$E$20,5,TRUE)</f>
        <v>19.95</v>
      </c>
      <c r="G14611" s="8">
        <f t="shared" si="456"/>
        <v>39.9</v>
      </c>
      <c r="H14611" s="8">
        <f>VLOOKUP(C14611,Products!$A$2:$F$20,6,TRUE)</f>
        <v>7.4499999999999993</v>
      </c>
      <c r="I14611" s="8">
        <f t="shared" si="457"/>
        <v>14.899999999999999</v>
      </c>
      <c r="J14611" s="42">
        <f>VLOOKUP(B14611,Invoices!A:I,9,TRUE)</f>
        <v>2022</v>
      </c>
    </row>
    <row r="14612" spans="1:10" x14ac:dyDescent="0.15">
      <c r="A14612" t="s">
        <v>17972</v>
      </c>
      <c r="B14612" t="s">
        <v>2990</v>
      </c>
      <c r="C14612" t="s">
        <v>92</v>
      </c>
      <c r="D14612" t="s">
        <v>82</v>
      </c>
      <c r="E14612">
        <v>9</v>
      </c>
      <c r="F14612" s="8">
        <f>VLOOKUP(C14612,Products!$A$2:$E$20,5,TRUE)</f>
        <v>19.95</v>
      </c>
      <c r="G14612" s="8">
        <f t="shared" si="456"/>
        <v>179.54999999999998</v>
      </c>
      <c r="H14612" s="8">
        <f>VLOOKUP(C14612,Products!$A$2:$F$20,6,TRUE)</f>
        <v>7.4499999999999993</v>
      </c>
      <c r="I14612" s="8">
        <f t="shared" si="457"/>
        <v>67.05</v>
      </c>
      <c r="J14612" s="42">
        <f>VLOOKUP(B14612,Invoices!A:I,9,TRUE)</f>
        <v>2022</v>
      </c>
    </row>
    <row r="14613" spans="1:10" x14ac:dyDescent="0.15">
      <c r="A14613" t="s">
        <v>17973</v>
      </c>
      <c r="B14613" t="s">
        <v>2990</v>
      </c>
      <c r="C14613" t="s">
        <v>96</v>
      </c>
      <c r="D14613" t="s">
        <v>75</v>
      </c>
      <c r="E14613">
        <v>2</v>
      </c>
      <c r="F14613" s="8">
        <f>VLOOKUP(C14613,Products!$A$2:$E$20,5,TRUE)</f>
        <v>79.95</v>
      </c>
      <c r="G14613" s="8">
        <f t="shared" si="456"/>
        <v>159.9</v>
      </c>
      <c r="H14613" s="8">
        <f>VLOOKUP(C14613,Products!$A$2:$F$20,6,TRUE)</f>
        <v>27.950000000000003</v>
      </c>
      <c r="I14613" s="8">
        <f t="shared" si="457"/>
        <v>55.900000000000006</v>
      </c>
      <c r="J14613" s="42">
        <f>VLOOKUP(B14613,Invoices!A:I,9,TRUE)</f>
        <v>2022</v>
      </c>
    </row>
    <row r="14614" spans="1:10" x14ac:dyDescent="0.15">
      <c r="A14614" t="s">
        <v>17974</v>
      </c>
      <c r="B14614" t="s">
        <v>2990</v>
      </c>
      <c r="C14614" t="s">
        <v>88</v>
      </c>
      <c r="D14614" t="s">
        <v>85</v>
      </c>
      <c r="E14614">
        <v>1</v>
      </c>
      <c r="F14614" s="8">
        <f>VLOOKUP(C14614,Products!$A$2:$E$20,5,TRUE)</f>
        <v>8.9499999999999993</v>
      </c>
      <c r="G14614" s="8">
        <f t="shared" si="456"/>
        <v>8.9499999999999993</v>
      </c>
      <c r="H14614" s="8">
        <f>VLOOKUP(C14614,Products!$A$2:$F$20,6,TRUE)</f>
        <v>5.6999999999999993</v>
      </c>
      <c r="I14614" s="8">
        <f t="shared" si="457"/>
        <v>5.6999999999999993</v>
      </c>
      <c r="J14614" s="42">
        <f>VLOOKUP(B14614,Invoices!A:I,9,TRUE)</f>
        <v>2022</v>
      </c>
    </row>
    <row r="14615" spans="1:10" x14ac:dyDescent="0.15">
      <c r="A14615" t="s">
        <v>17975</v>
      </c>
      <c r="B14615" t="s">
        <v>2990</v>
      </c>
      <c r="C14615" t="s">
        <v>104</v>
      </c>
      <c r="D14615" t="s">
        <v>71</v>
      </c>
      <c r="E14615">
        <v>25</v>
      </c>
      <c r="F14615" s="8">
        <f>VLOOKUP(C14615,Products!$A$2:$E$20,5,TRUE)</f>
        <v>2.95</v>
      </c>
      <c r="G14615" s="8">
        <f t="shared" si="456"/>
        <v>73.75</v>
      </c>
      <c r="H14615" s="8">
        <f>VLOOKUP(C14615,Products!$A$2:$F$20,6,TRUE)</f>
        <v>1.1500000000000001</v>
      </c>
      <c r="I14615" s="8">
        <f t="shared" si="457"/>
        <v>28.750000000000004</v>
      </c>
      <c r="J14615" s="42">
        <f>VLOOKUP(B14615,Invoices!A:I,9,TRUE)</f>
        <v>2022</v>
      </c>
    </row>
    <row r="14616" spans="1:10" x14ac:dyDescent="0.15">
      <c r="A14616" t="s">
        <v>17976</v>
      </c>
      <c r="B14616" t="s">
        <v>2990</v>
      </c>
      <c r="C14616" t="s">
        <v>105</v>
      </c>
      <c r="D14616" t="s">
        <v>81</v>
      </c>
      <c r="E14616">
        <v>25</v>
      </c>
      <c r="F14616" s="8">
        <f>VLOOKUP(C14616,Products!$A$2:$E$20,5,TRUE)</f>
        <v>8.9499999999999993</v>
      </c>
      <c r="G14616" s="8">
        <f t="shared" si="456"/>
        <v>223.74999999999997</v>
      </c>
      <c r="H14616" s="8">
        <f>VLOOKUP(C14616,Products!$A$2:$F$20,6,TRUE)</f>
        <v>3.1999999999999993</v>
      </c>
      <c r="I14616" s="8">
        <f t="shared" si="457"/>
        <v>79.999999999999986</v>
      </c>
      <c r="J14616" s="42">
        <f>VLOOKUP(B14616,Invoices!A:I,9,TRUE)</f>
        <v>2022</v>
      </c>
    </row>
    <row r="14617" spans="1:10" x14ac:dyDescent="0.15">
      <c r="A14617" t="s">
        <v>17977</v>
      </c>
      <c r="B14617" t="s">
        <v>2990</v>
      </c>
      <c r="C14617" t="s">
        <v>90</v>
      </c>
      <c r="D14617" t="s">
        <v>72</v>
      </c>
      <c r="E14617">
        <v>4</v>
      </c>
      <c r="F14617" s="8">
        <f>VLOOKUP(C14617,Products!$A$2:$E$20,5,TRUE)</f>
        <v>8.9499999999999993</v>
      </c>
      <c r="G14617" s="8">
        <f t="shared" si="456"/>
        <v>35.799999999999997</v>
      </c>
      <c r="H14617" s="8">
        <f>VLOOKUP(C14617,Products!$A$2:$F$20,6,TRUE)</f>
        <v>5.6999999999999993</v>
      </c>
      <c r="I14617" s="8">
        <f t="shared" si="457"/>
        <v>22.799999999999997</v>
      </c>
      <c r="J14617" s="42">
        <f>VLOOKUP(B14617,Invoices!A:I,9,TRUE)</f>
        <v>2022</v>
      </c>
    </row>
    <row r="14618" spans="1:10" x14ac:dyDescent="0.15">
      <c r="A14618" t="s">
        <v>17978</v>
      </c>
      <c r="B14618" t="s">
        <v>2990</v>
      </c>
      <c r="C14618" t="s">
        <v>97</v>
      </c>
      <c r="D14618" t="s">
        <v>74</v>
      </c>
      <c r="E14618">
        <v>10</v>
      </c>
      <c r="F14618" s="8">
        <f>VLOOKUP(C14618,Products!$A$2:$E$20,5,TRUE)</f>
        <v>1.5</v>
      </c>
      <c r="G14618" s="8">
        <f t="shared" si="456"/>
        <v>15</v>
      </c>
      <c r="H14618" s="8">
        <f>VLOOKUP(C14618,Products!$A$2:$F$20,6,TRUE)</f>
        <v>0.5</v>
      </c>
      <c r="I14618" s="8">
        <f t="shared" si="457"/>
        <v>5</v>
      </c>
      <c r="J14618" s="42">
        <f>VLOOKUP(B14618,Invoices!A:I,9,TRUE)</f>
        <v>2022</v>
      </c>
    </row>
    <row r="14619" spans="1:10" x14ac:dyDescent="0.15">
      <c r="A14619" t="s">
        <v>17979</v>
      </c>
      <c r="B14619" t="s">
        <v>2991</v>
      </c>
      <c r="C14619" t="s">
        <v>101</v>
      </c>
      <c r="D14619" t="s">
        <v>69</v>
      </c>
      <c r="E14619">
        <v>1</v>
      </c>
      <c r="F14619" s="8">
        <f>VLOOKUP(C14619,Products!$A$2:$E$20,5,TRUE)</f>
        <v>129.94999999999999</v>
      </c>
      <c r="G14619" s="8">
        <f t="shared" si="456"/>
        <v>129.94999999999999</v>
      </c>
      <c r="H14619" s="8">
        <f>VLOOKUP(C14619,Products!$A$2:$F$20,6,TRUE)</f>
        <v>40.449999999999989</v>
      </c>
      <c r="I14619" s="8">
        <f t="shared" si="457"/>
        <v>40.449999999999989</v>
      </c>
      <c r="J14619" s="42">
        <f>VLOOKUP(B14619,Invoices!A:I,9,TRUE)</f>
        <v>2022</v>
      </c>
    </row>
    <row r="14620" spans="1:10" x14ac:dyDescent="0.15">
      <c r="A14620" t="s">
        <v>17980</v>
      </c>
      <c r="B14620" t="s">
        <v>2991</v>
      </c>
      <c r="C14620" t="s">
        <v>103</v>
      </c>
      <c r="D14620" t="s">
        <v>77</v>
      </c>
      <c r="E14620">
        <v>1</v>
      </c>
      <c r="F14620" s="8">
        <f>VLOOKUP(C14620,Products!$A$2:$E$20,5,TRUE)</f>
        <v>8.9499999999999993</v>
      </c>
      <c r="G14620" s="8">
        <f t="shared" si="456"/>
        <v>8.9499999999999993</v>
      </c>
      <c r="H14620" s="8">
        <f>VLOOKUP(C14620,Products!$A$2:$F$20,6,TRUE)</f>
        <v>3.1999999999999993</v>
      </c>
      <c r="I14620" s="8">
        <f t="shared" si="457"/>
        <v>3.1999999999999993</v>
      </c>
      <c r="J14620" s="42">
        <f>VLOOKUP(B14620,Invoices!A:I,9,TRUE)</f>
        <v>2022</v>
      </c>
    </row>
    <row r="14621" spans="1:10" x14ac:dyDescent="0.15">
      <c r="A14621" t="s">
        <v>17981</v>
      </c>
      <c r="B14621" t="s">
        <v>2991</v>
      </c>
      <c r="C14621" t="s">
        <v>93</v>
      </c>
      <c r="D14621" t="s">
        <v>76</v>
      </c>
      <c r="E14621">
        <v>1</v>
      </c>
      <c r="F14621" s="8">
        <f>VLOOKUP(C14621,Products!$A$2:$E$20,5,TRUE)</f>
        <v>9.9499999999999993</v>
      </c>
      <c r="G14621" s="8">
        <f t="shared" si="456"/>
        <v>9.9499999999999993</v>
      </c>
      <c r="H14621" s="8">
        <f>VLOOKUP(C14621,Products!$A$2:$F$20,6,TRUE)</f>
        <v>1.9499999999999993</v>
      </c>
      <c r="I14621" s="8">
        <f t="shared" si="457"/>
        <v>1.9499999999999993</v>
      </c>
      <c r="J14621" s="42">
        <f>VLOOKUP(B14621,Invoices!A:I,9,TRUE)</f>
        <v>2022</v>
      </c>
    </row>
    <row r="14622" spans="1:10" x14ac:dyDescent="0.15">
      <c r="A14622" t="s">
        <v>17982</v>
      </c>
      <c r="B14622" t="s">
        <v>2991</v>
      </c>
      <c r="C14622" t="s">
        <v>102</v>
      </c>
      <c r="D14622" t="s">
        <v>83</v>
      </c>
      <c r="E14622">
        <v>1</v>
      </c>
      <c r="F14622" s="8">
        <f>VLOOKUP(C14622,Products!$A$2:$E$20,5,TRUE)</f>
        <v>29.95</v>
      </c>
      <c r="G14622" s="8">
        <f t="shared" si="456"/>
        <v>29.95</v>
      </c>
      <c r="H14622" s="8">
        <f>VLOOKUP(C14622,Products!$A$2:$F$20,6,TRUE)</f>
        <v>15</v>
      </c>
      <c r="I14622" s="8">
        <f t="shared" si="457"/>
        <v>15</v>
      </c>
      <c r="J14622" s="42">
        <f>VLOOKUP(B14622,Invoices!A:I,9,TRUE)</f>
        <v>2022</v>
      </c>
    </row>
    <row r="14623" spans="1:10" x14ac:dyDescent="0.15">
      <c r="A14623" t="s">
        <v>17983</v>
      </c>
      <c r="B14623" t="s">
        <v>2991</v>
      </c>
      <c r="C14623" t="s">
        <v>99</v>
      </c>
      <c r="D14623" t="s">
        <v>84</v>
      </c>
      <c r="E14623">
        <v>6</v>
      </c>
      <c r="F14623" s="8">
        <f>VLOOKUP(C14623,Products!$A$2:$E$20,5,TRUE)</f>
        <v>3.5</v>
      </c>
      <c r="G14623" s="8">
        <f t="shared" si="456"/>
        <v>21</v>
      </c>
      <c r="H14623" s="8">
        <f>VLOOKUP(C14623,Products!$A$2:$F$20,6,TRUE)</f>
        <v>0.54999999999999982</v>
      </c>
      <c r="I14623" s="8">
        <f t="shared" si="457"/>
        <v>3.2999999999999989</v>
      </c>
      <c r="J14623" s="42">
        <f>VLOOKUP(B14623,Invoices!A:I,9,TRUE)</f>
        <v>2022</v>
      </c>
    </row>
    <row r="14624" spans="1:10" x14ac:dyDescent="0.15">
      <c r="A14624" t="s">
        <v>17984</v>
      </c>
      <c r="B14624" t="s">
        <v>2991</v>
      </c>
      <c r="C14624" t="s">
        <v>100</v>
      </c>
      <c r="D14624" t="s">
        <v>78</v>
      </c>
      <c r="E14624">
        <v>3</v>
      </c>
      <c r="F14624" s="8">
        <f>VLOOKUP(C14624,Products!$A$2:$E$20,5,TRUE)</f>
        <v>49.95</v>
      </c>
      <c r="G14624" s="8">
        <f t="shared" si="456"/>
        <v>149.85000000000002</v>
      </c>
      <c r="H14624" s="8">
        <f>VLOOKUP(C14624,Products!$A$2:$F$20,6,TRUE)</f>
        <v>19.950000000000003</v>
      </c>
      <c r="I14624" s="8">
        <f t="shared" si="457"/>
        <v>59.850000000000009</v>
      </c>
      <c r="J14624" s="42">
        <f>VLOOKUP(B14624,Invoices!A:I,9,TRUE)</f>
        <v>2022</v>
      </c>
    </row>
    <row r="14625" spans="1:10" x14ac:dyDescent="0.15">
      <c r="A14625" t="s">
        <v>17985</v>
      </c>
      <c r="B14625" t="s">
        <v>2991</v>
      </c>
      <c r="C14625" t="s">
        <v>87</v>
      </c>
      <c r="D14625" t="s">
        <v>68</v>
      </c>
      <c r="E14625">
        <v>1</v>
      </c>
      <c r="F14625" s="8">
        <f>VLOOKUP(C14625,Products!$A$2:$E$20,5,TRUE)</f>
        <v>19.95</v>
      </c>
      <c r="G14625" s="8">
        <f t="shared" si="456"/>
        <v>19.95</v>
      </c>
      <c r="H14625" s="8">
        <f>VLOOKUP(C14625,Products!$A$2:$F$20,6,TRUE)</f>
        <v>7.4499999999999993</v>
      </c>
      <c r="I14625" s="8">
        <f t="shared" si="457"/>
        <v>7.4499999999999993</v>
      </c>
      <c r="J14625" s="42">
        <f>VLOOKUP(B14625,Invoices!A:I,9,TRUE)</f>
        <v>2022</v>
      </c>
    </row>
    <row r="14626" spans="1:10" x14ac:dyDescent="0.15">
      <c r="A14626" t="s">
        <v>17986</v>
      </c>
      <c r="B14626" t="s">
        <v>2992</v>
      </c>
      <c r="C14626" t="s">
        <v>102</v>
      </c>
      <c r="D14626" t="s">
        <v>83</v>
      </c>
      <c r="E14626">
        <v>100</v>
      </c>
      <c r="F14626" s="8">
        <f>VLOOKUP(C14626,Products!$A$2:$E$20,5,TRUE)</f>
        <v>29.95</v>
      </c>
      <c r="G14626" s="8">
        <f t="shared" si="456"/>
        <v>2995</v>
      </c>
      <c r="H14626" s="8">
        <f>VLOOKUP(C14626,Products!$A$2:$F$20,6,TRUE)</f>
        <v>15</v>
      </c>
      <c r="I14626" s="8">
        <f t="shared" si="457"/>
        <v>1500</v>
      </c>
      <c r="J14626" s="42">
        <f>VLOOKUP(B14626,Invoices!A:I,9,TRUE)</f>
        <v>2022</v>
      </c>
    </row>
    <row r="14627" spans="1:10" x14ac:dyDescent="0.15">
      <c r="A14627" t="s">
        <v>17987</v>
      </c>
      <c r="B14627" t="s">
        <v>2992</v>
      </c>
      <c r="C14627" t="s">
        <v>93</v>
      </c>
      <c r="D14627" t="s">
        <v>76</v>
      </c>
      <c r="E14627">
        <v>2</v>
      </c>
      <c r="F14627" s="8">
        <f>VLOOKUP(C14627,Products!$A$2:$E$20,5,TRUE)</f>
        <v>9.9499999999999993</v>
      </c>
      <c r="G14627" s="8">
        <f t="shared" si="456"/>
        <v>19.899999999999999</v>
      </c>
      <c r="H14627" s="8">
        <f>VLOOKUP(C14627,Products!$A$2:$F$20,6,TRUE)</f>
        <v>1.9499999999999993</v>
      </c>
      <c r="I14627" s="8">
        <f t="shared" si="457"/>
        <v>3.8999999999999986</v>
      </c>
      <c r="J14627" s="42">
        <f>VLOOKUP(B14627,Invoices!A:I,9,TRUE)</f>
        <v>2022</v>
      </c>
    </row>
    <row r="14628" spans="1:10" x14ac:dyDescent="0.15">
      <c r="A14628" t="s">
        <v>17988</v>
      </c>
      <c r="B14628" t="s">
        <v>2992</v>
      </c>
      <c r="C14628" t="s">
        <v>99</v>
      </c>
      <c r="D14628" t="s">
        <v>84</v>
      </c>
      <c r="E14628">
        <v>5</v>
      </c>
      <c r="F14628" s="8">
        <f>VLOOKUP(C14628,Products!$A$2:$E$20,5,TRUE)</f>
        <v>3.5</v>
      </c>
      <c r="G14628" s="8">
        <f t="shared" si="456"/>
        <v>17.5</v>
      </c>
      <c r="H14628" s="8">
        <f>VLOOKUP(C14628,Products!$A$2:$F$20,6,TRUE)</f>
        <v>0.54999999999999982</v>
      </c>
      <c r="I14628" s="8">
        <f t="shared" si="457"/>
        <v>2.7499999999999991</v>
      </c>
      <c r="J14628" s="42">
        <f>VLOOKUP(B14628,Invoices!A:I,9,TRUE)</f>
        <v>2022</v>
      </c>
    </row>
    <row r="14629" spans="1:10" x14ac:dyDescent="0.15">
      <c r="A14629" t="s">
        <v>17989</v>
      </c>
      <c r="B14629" t="s">
        <v>2992</v>
      </c>
      <c r="C14629" t="s">
        <v>90</v>
      </c>
      <c r="D14629" t="s">
        <v>72</v>
      </c>
      <c r="E14629">
        <v>8</v>
      </c>
      <c r="F14629" s="8">
        <f>VLOOKUP(C14629,Products!$A$2:$E$20,5,TRUE)</f>
        <v>8.9499999999999993</v>
      </c>
      <c r="G14629" s="8">
        <f t="shared" si="456"/>
        <v>71.599999999999994</v>
      </c>
      <c r="H14629" s="8">
        <f>VLOOKUP(C14629,Products!$A$2:$F$20,6,TRUE)</f>
        <v>5.6999999999999993</v>
      </c>
      <c r="I14629" s="8">
        <f t="shared" si="457"/>
        <v>45.599999999999994</v>
      </c>
      <c r="J14629" s="42">
        <f>VLOOKUP(B14629,Invoices!A:I,9,TRUE)</f>
        <v>2022</v>
      </c>
    </row>
    <row r="14630" spans="1:10" x14ac:dyDescent="0.15">
      <c r="A14630" t="s">
        <v>17990</v>
      </c>
      <c r="B14630" t="s">
        <v>2992</v>
      </c>
      <c r="C14630" t="s">
        <v>88</v>
      </c>
      <c r="D14630" t="s">
        <v>85</v>
      </c>
      <c r="E14630">
        <v>2</v>
      </c>
      <c r="F14630" s="8">
        <f>VLOOKUP(C14630,Products!$A$2:$E$20,5,TRUE)</f>
        <v>8.9499999999999993</v>
      </c>
      <c r="G14630" s="8">
        <f t="shared" si="456"/>
        <v>17.899999999999999</v>
      </c>
      <c r="H14630" s="8">
        <f>VLOOKUP(C14630,Products!$A$2:$F$20,6,TRUE)</f>
        <v>5.6999999999999993</v>
      </c>
      <c r="I14630" s="8">
        <f t="shared" si="457"/>
        <v>11.399999999999999</v>
      </c>
      <c r="J14630" s="42">
        <f>VLOOKUP(B14630,Invoices!A:I,9,TRUE)</f>
        <v>2022</v>
      </c>
    </row>
    <row r="14631" spans="1:10" x14ac:dyDescent="0.15">
      <c r="A14631" t="s">
        <v>17991</v>
      </c>
      <c r="B14631" t="s">
        <v>2992</v>
      </c>
      <c r="C14631" t="s">
        <v>104</v>
      </c>
      <c r="D14631" t="s">
        <v>71</v>
      </c>
      <c r="E14631">
        <v>3</v>
      </c>
      <c r="F14631" s="8">
        <f>VLOOKUP(C14631,Products!$A$2:$E$20,5,TRUE)</f>
        <v>2.95</v>
      </c>
      <c r="G14631" s="8">
        <f t="shared" si="456"/>
        <v>8.8500000000000014</v>
      </c>
      <c r="H14631" s="8">
        <f>VLOOKUP(C14631,Products!$A$2:$F$20,6,TRUE)</f>
        <v>1.1500000000000001</v>
      </c>
      <c r="I14631" s="8">
        <f t="shared" si="457"/>
        <v>3.45</v>
      </c>
      <c r="J14631" s="42">
        <f>VLOOKUP(B14631,Invoices!A:I,9,TRUE)</f>
        <v>2022</v>
      </c>
    </row>
    <row r="14632" spans="1:10" x14ac:dyDescent="0.15">
      <c r="A14632" t="s">
        <v>17992</v>
      </c>
      <c r="B14632" t="s">
        <v>2992</v>
      </c>
      <c r="C14632" t="s">
        <v>94</v>
      </c>
      <c r="D14632" t="s">
        <v>86</v>
      </c>
      <c r="E14632">
        <v>1</v>
      </c>
      <c r="F14632" s="8">
        <f>VLOOKUP(C14632,Products!$A$2:$E$20,5,TRUE)</f>
        <v>3.5</v>
      </c>
      <c r="G14632" s="8">
        <f t="shared" si="456"/>
        <v>3.5</v>
      </c>
      <c r="H14632" s="8">
        <f>VLOOKUP(C14632,Products!$A$2:$F$20,6,TRUE)</f>
        <v>0.54999999999999982</v>
      </c>
      <c r="I14632" s="8">
        <f t="shared" si="457"/>
        <v>0.54999999999999982</v>
      </c>
      <c r="J14632" s="42">
        <f>VLOOKUP(B14632,Invoices!A:I,9,TRUE)</f>
        <v>2022</v>
      </c>
    </row>
    <row r="14633" spans="1:10" x14ac:dyDescent="0.15">
      <c r="A14633" t="s">
        <v>17993</v>
      </c>
      <c r="B14633" t="s">
        <v>2992</v>
      </c>
      <c r="C14633" t="s">
        <v>105</v>
      </c>
      <c r="D14633" t="s">
        <v>81</v>
      </c>
      <c r="E14633">
        <v>50</v>
      </c>
      <c r="F14633" s="8">
        <f>VLOOKUP(C14633,Products!$A$2:$E$20,5,TRUE)</f>
        <v>8.9499999999999993</v>
      </c>
      <c r="G14633" s="8">
        <f t="shared" si="456"/>
        <v>447.49999999999994</v>
      </c>
      <c r="H14633" s="8">
        <f>VLOOKUP(C14633,Products!$A$2:$F$20,6,TRUE)</f>
        <v>3.1999999999999993</v>
      </c>
      <c r="I14633" s="8">
        <f t="shared" si="457"/>
        <v>159.99999999999997</v>
      </c>
      <c r="J14633" s="42">
        <f>VLOOKUP(B14633,Invoices!A:I,9,TRUE)</f>
        <v>2022</v>
      </c>
    </row>
    <row r="14634" spans="1:10" x14ac:dyDescent="0.15">
      <c r="A14634" t="s">
        <v>17994</v>
      </c>
      <c r="B14634" t="s">
        <v>2992</v>
      </c>
      <c r="C14634" t="s">
        <v>96</v>
      </c>
      <c r="D14634" t="s">
        <v>75</v>
      </c>
      <c r="E14634">
        <v>1</v>
      </c>
      <c r="F14634" s="8">
        <f>VLOOKUP(C14634,Products!$A$2:$E$20,5,TRUE)</f>
        <v>79.95</v>
      </c>
      <c r="G14634" s="8">
        <f t="shared" si="456"/>
        <v>79.95</v>
      </c>
      <c r="H14634" s="8">
        <f>VLOOKUP(C14634,Products!$A$2:$F$20,6,TRUE)</f>
        <v>27.950000000000003</v>
      </c>
      <c r="I14634" s="8">
        <f t="shared" si="457"/>
        <v>27.950000000000003</v>
      </c>
      <c r="J14634" s="42">
        <f>VLOOKUP(B14634,Invoices!A:I,9,TRUE)</f>
        <v>2022</v>
      </c>
    </row>
    <row r="14635" spans="1:10" x14ac:dyDescent="0.15">
      <c r="A14635" t="s">
        <v>17995</v>
      </c>
      <c r="B14635" t="s">
        <v>2992</v>
      </c>
      <c r="C14635" t="s">
        <v>87</v>
      </c>
      <c r="D14635" t="s">
        <v>68</v>
      </c>
      <c r="E14635">
        <v>1</v>
      </c>
      <c r="F14635" s="8">
        <f>VLOOKUP(C14635,Products!$A$2:$E$20,5,TRUE)</f>
        <v>19.95</v>
      </c>
      <c r="G14635" s="8">
        <f t="shared" si="456"/>
        <v>19.95</v>
      </c>
      <c r="H14635" s="8">
        <f>VLOOKUP(C14635,Products!$A$2:$F$20,6,TRUE)</f>
        <v>7.4499999999999993</v>
      </c>
      <c r="I14635" s="8">
        <f t="shared" si="457"/>
        <v>7.4499999999999993</v>
      </c>
      <c r="J14635" s="42">
        <f>VLOOKUP(B14635,Invoices!A:I,9,TRUE)</f>
        <v>2022</v>
      </c>
    </row>
    <row r="14636" spans="1:10" x14ac:dyDescent="0.15">
      <c r="A14636" t="s">
        <v>17996</v>
      </c>
      <c r="B14636" t="s">
        <v>2993</v>
      </c>
      <c r="C14636" t="s">
        <v>95</v>
      </c>
      <c r="D14636" t="s">
        <v>73</v>
      </c>
      <c r="E14636">
        <v>1</v>
      </c>
      <c r="F14636" s="8">
        <f>VLOOKUP(C14636,Products!$A$2:$E$20,5,TRUE)</f>
        <v>12.95</v>
      </c>
      <c r="G14636" s="8">
        <f t="shared" si="456"/>
        <v>12.95</v>
      </c>
      <c r="H14636" s="8">
        <f>VLOOKUP(C14636,Products!$A$2:$F$20,6,TRUE)</f>
        <v>4.1999999999999993</v>
      </c>
      <c r="I14636" s="8">
        <f t="shared" si="457"/>
        <v>4.1999999999999993</v>
      </c>
      <c r="J14636" s="42">
        <f>VLOOKUP(B14636,Invoices!A:I,9,TRUE)</f>
        <v>2022</v>
      </c>
    </row>
    <row r="14637" spans="1:10" x14ac:dyDescent="0.15">
      <c r="A14637" t="s">
        <v>17997</v>
      </c>
      <c r="B14637" t="s">
        <v>2993</v>
      </c>
      <c r="C14637" t="s">
        <v>90</v>
      </c>
      <c r="D14637" t="s">
        <v>72</v>
      </c>
      <c r="E14637">
        <v>25</v>
      </c>
      <c r="F14637" s="8">
        <f>VLOOKUP(C14637,Products!$A$2:$E$20,5,TRUE)</f>
        <v>8.9499999999999993</v>
      </c>
      <c r="G14637" s="8">
        <f t="shared" si="456"/>
        <v>223.74999999999997</v>
      </c>
      <c r="H14637" s="8">
        <f>VLOOKUP(C14637,Products!$A$2:$F$20,6,TRUE)</f>
        <v>5.6999999999999993</v>
      </c>
      <c r="I14637" s="8">
        <f t="shared" si="457"/>
        <v>142.49999999999997</v>
      </c>
      <c r="J14637" s="42">
        <f>VLOOKUP(B14637,Invoices!A:I,9,TRUE)</f>
        <v>2022</v>
      </c>
    </row>
    <row r="14638" spans="1:10" x14ac:dyDescent="0.15">
      <c r="A14638" t="s">
        <v>17998</v>
      </c>
      <c r="B14638" t="s">
        <v>2994</v>
      </c>
      <c r="C14638" t="s">
        <v>96</v>
      </c>
      <c r="D14638" t="s">
        <v>75</v>
      </c>
      <c r="E14638">
        <v>20</v>
      </c>
      <c r="F14638" s="8">
        <f>VLOOKUP(C14638,Products!$A$2:$E$20,5,TRUE)</f>
        <v>79.95</v>
      </c>
      <c r="G14638" s="8">
        <f t="shared" si="456"/>
        <v>1599</v>
      </c>
      <c r="H14638" s="8">
        <f>VLOOKUP(C14638,Products!$A$2:$F$20,6,TRUE)</f>
        <v>27.950000000000003</v>
      </c>
      <c r="I14638" s="8">
        <f t="shared" si="457"/>
        <v>559</v>
      </c>
      <c r="J14638" s="42">
        <f>VLOOKUP(B14638,Invoices!A:I,9,TRUE)</f>
        <v>2022</v>
      </c>
    </row>
    <row r="14639" spans="1:10" x14ac:dyDescent="0.15">
      <c r="A14639" t="s">
        <v>17999</v>
      </c>
      <c r="B14639" t="s">
        <v>2995</v>
      </c>
      <c r="C14639" t="s">
        <v>90</v>
      </c>
      <c r="D14639" t="s">
        <v>72</v>
      </c>
      <c r="E14639">
        <v>9</v>
      </c>
      <c r="F14639" s="8">
        <f>VLOOKUP(C14639,Products!$A$2:$E$20,5,TRUE)</f>
        <v>8.9499999999999993</v>
      </c>
      <c r="G14639" s="8">
        <f t="shared" si="456"/>
        <v>80.55</v>
      </c>
      <c r="H14639" s="8">
        <f>VLOOKUP(C14639,Products!$A$2:$F$20,6,TRUE)</f>
        <v>5.6999999999999993</v>
      </c>
      <c r="I14639" s="8">
        <f t="shared" si="457"/>
        <v>51.3</v>
      </c>
      <c r="J14639" s="42">
        <f>VLOOKUP(B14639,Invoices!A:I,9,TRUE)</f>
        <v>2022</v>
      </c>
    </row>
    <row r="14640" spans="1:10" x14ac:dyDescent="0.15">
      <c r="A14640" t="s">
        <v>18000</v>
      </c>
      <c r="B14640" t="s">
        <v>2995</v>
      </c>
      <c r="C14640" t="s">
        <v>94</v>
      </c>
      <c r="D14640" t="s">
        <v>86</v>
      </c>
      <c r="E14640">
        <v>1</v>
      </c>
      <c r="F14640" s="8">
        <f>VLOOKUP(C14640,Products!$A$2:$E$20,5,TRUE)</f>
        <v>3.5</v>
      </c>
      <c r="G14640" s="8">
        <f t="shared" si="456"/>
        <v>3.5</v>
      </c>
      <c r="H14640" s="8">
        <f>VLOOKUP(C14640,Products!$A$2:$F$20,6,TRUE)</f>
        <v>0.54999999999999982</v>
      </c>
      <c r="I14640" s="8">
        <f t="shared" si="457"/>
        <v>0.54999999999999982</v>
      </c>
      <c r="J14640" s="42">
        <f>VLOOKUP(B14640,Invoices!A:I,9,TRUE)</f>
        <v>2022</v>
      </c>
    </row>
    <row r="14641" spans="1:10" x14ac:dyDescent="0.15">
      <c r="A14641" t="s">
        <v>18001</v>
      </c>
      <c r="B14641" t="s">
        <v>2995</v>
      </c>
      <c r="C14641" t="s">
        <v>99</v>
      </c>
      <c r="D14641" t="s">
        <v>84</v>
      </c>
      <c r="E14641">
        <v>20</v>
      </c>
      <c r="F14641" s="8">
        <f>VLOOKUP(C14641,Products!$A$2:$E$20,5,TRUE)</f>
        <v>3.5</v>
      </c>
      <c r="G14641" s="8">
        <f t="shared" si="456"/>
        <v>70</v>
      </c>
      <c r="H14641" s="8">
        <f>VLOOKUP(C14641,Products!$A$2:$F$20,6,TRUE)</f>
        <v>0.54999999999999982</v>
      </c>
      <c r="I14641" s="8">
        <f t="shared" si="457"/>
        <v>10.999999999999996</v>
      </c>
      <c r="J14641" s="42">
        <f>VLOOKUP(B14641,Invoices!A:I,9,TRUE)</f>
        <v>2022</v>
      </c>
    </row>
    <row r="14642" spans="1:10" x14ac:dyDescent="0.15">
      <c r="A14642" t="s">
        <v>18002</v>
      </c>
      <c r="B14642" t="s">
        <v>2995</v>
      </c>
      <c r="C14642" t="s">
        <v>88</v>
      </c>
      <c r="D14642" t="s">
        <v>85</v>
      </c>
      <c r="E14642">
        <v>30</v>
      </c>
      <c r="F14642" s="8">
        <f>VLOOKUP(C14642,Products!$A$2:$E$20,5,TRUE)</f>
        <v>8.9499999999999993</v>
      </c>
      <c r="G14642" s="8">
        <f t="shared" si="456"/>
        <v>268.5</v>
      </c>
      <c r="H14642" s="8">
        <f>VLOOKUP(C14642,Products!$A$2:$F$20,6,TRUE)</f>
        <v>5.6999999999999993</v>
      </c>
      <c r="I14642" s="8">
        <f t="shared" si="457"/>
        <v>170.99999999999997</v>
      </c>
      <c r="J14642" s="42">
        <f>VLOOKUP(B14642,Invoices!A:I,9,TRUE)</f>
        <v>2022</v>
      </c>
    </row>
    <row r="14643" spans="1:10" x14ac:dyDescent="0.15">
      <c r="A14643" t="s">
        <v>18003</v>
      </c>
      <c r="B14643" t="s">
        <v>2995</v>
      </c>
      <c r="C14643" t="s">
        <v>101</v>
      </c>
      <c r="D14643" t="s">
        <v>69</v>
      </c>
      <c r="E14643">
        <v>3</v>
      </c>
      <c r="F14643" s="8">
        <f>VLOOKUP(C14643,Products!$A$2:$E$20,5,TRUE)</f>
        <v>129.94999999999999</v>
      </c>
      <c r="G14643" s="8">
        <f t="shared" si="456"/>
        <v>389.84999999999997</v>
      </c>
      <c r="H14643" s="8">
        <f>VLOOKUP(C14643,Products!$A$2:$F$20,6,TRUE)</f>
        <v>40.449999999999989</v>
      </c>
      <c r="I14643" s="8">
        <f t="shared" si="457"/>
        <v>121.34999999999997</v>
      </c>
      <c r="J14643" s="42">
        <f>VLOOKUP(B14643,Invoices!A:I,9,TRUE)</f>
        <v>2022</v>
      </c>
    </row>
    <row r="14644" spans="1:10" x14ac:dyDescent="0.15">
      <c r="A14644" t="s">
        <v>18004</v>
      </c>
      <c r="B14644" t="s">
        <v>2996</v>
      </c>
      <c r="C14644" t="s">
        <v>87</v>
      </c>
      <c r="D14644" t="s">
        <v>68</v>
      </c>
      <c r="E14644">
        <v>3</v>
      </c>
      <c r="F14644" s="8">
        <f>VLOOKUP(C14644,Products!$A$2:$E$20,5,TRUE)</f>
        <v>19.95</v>
      </c>
      <c r="G14644" s="8">
        <f t="shared" si="456"/>
        <v>59.849999999999994</v>
      </c>
      <c r="H14644" s="8">
        <f>VLOOKUP(C14644,Products!$A$2:$F$20,6,TRUE)</f>
        <v>7.4499999999999993</v>
      </c>
      <c r="I14644" s="8">
        <f t="shared" si="457"/>
        <v>22.349999999999998</v>
      </c>
      <c r="J14644" s="42">
        <f>VLOOKUP(B14644,Invoices!A:I,9,TRUE)</f>
        <v>2022</v>
      </c>
    </row>
    <row r="14645" spans="1:10" x14ac:dyDescent="0.15">
      <c r="A14645" t="s">
        <v>18005</v>
      </c>
      <c r="B14645" t="s">
        <v>2996</v>
      </c>
      <c r="C14645" t="s">
        <v>99</v>
      </c>
      <c r="D14645" t="s">
        <v>84</v>
      </c>
      <c r="E14645">
        <v>15</v>
      </c>
      <c r="F14645" s="8">
        <f>VLOOKUP(C14645,Products!$A$2:$E$20,5,TRUE)</f>
        <v>3.5</v>
      </c>
      <c r="G14645" s="8">
        <f t="shared" si="456"/>
        <v>52.5</v>
      </c>
      <c r="H14645" s="8">
        <f>VLOOKUP(C14645,Products!$A$2:$F$20,6,TRUE)</f>
        <v>0.54999999999999982</v>
      </c>
      <c r="I14645" s="8">
        <f t="shared" si="457"/>
        <v>8.2499999999999964</v>
      </c>
      <c r="J14645" s="42">
        <f>VLOOKUP(B14645,Invoices!A:I,9,TRUE)</f>
        <v>2022</v>
      </c>
    </row>
    <row r="14646" spans="1:10" x14ac:dyDescent="0.15">
      <c r="A14646" t="s">
        <v>18006</v>
      </c>
      <c r="B14646" t="s">
        <v>2996</v>
      </c>
      <c r="C14646" t="s">
        <v>101</v>
      </c>
      <c r="D14646" t="s">
        <v>69</v>
      </c>
      <c r="E14646">
        <v>1</v>
      </c>
      <c r="F14646" s="8">
        <f>VLOOKUP(C14646,Products!$A$2:$E$20,5,TRUE)</f>
        <v>129.94999999999999</v>
      </c>
      <c r="G14646" s="8">
        <f t="shared" si="456"/>
        <v>129.94999999999999</v>
      </c>
      <c r="H14646" s="8">
        <f>VLOOKUP(C14646,Products!$A$2:$F$20,6,TRUE)</f>
        <v>40.449999999999989</v>
      </c>
      <c r="I14646" s="8">
        <f t="shared" si="457"/>
        <v>40.449999999999989</v>
      </c>
      <c r="J14646" s="42">
        <f>VLOOKUP(B14646,Invoices!A:I,9,TRUE)</f>
        <v>2022</v>
      </c>
    </row>
    <row r="14647" spans="1:10" x14ac:dyDescent="0.15">
      <c r="A14647" t="s">
        <v>18007</v>
      </c>
      <c r="B14647" t="s">
        <v>2996</v>
      </c>
      <c r="C14647" t="s">
        <v>102</v>
      </c>
      <c r="D14647" t="s">
        <v>83</v>
      </c>
      <c r="E14647">
        <v>1</v>
      </c>
      <c r="F14647" s="8">
        <f>VLOOKUP(C14647,Products!$A$2:$E$20,5,TRUE)</f>
        <v>29.95</v>
      </c>
      <c r="G14647" s="8">
        <f t="shared" si="456"/>
        <v>29.95</v>
      </c>
      <c r="H14647" s="8">
        <f>VLOOKUP(C14647,Products!$A$2:$F$20,6,TRUE)</f>
        <v>15</v>
      </c>
      <c r="I14647" s="8">
        <f t="shared" si="457"/>
        <v>15</v>
      </c>
      <c r="J14647" s="42">
        <f>VLOOKUP(B14647,Invoices!A:I,9,TRUE)</f>
        <v>2022</v>
      </c>
    </row>
    <row r="14648" spans="1:10" x14ac:dyDescent="0.15">
      <c r="A14648" t="s">
        <v>18008</v>
      </c>
      <c r="B14648" t="s">
        <v>2997</v>
      </c>
      <c r="C14648" t="s">
        <v>93</v>
      </c>
      <c r="D14648" t="s">
        <v>76</v>
      </c>
      <c r="E14648">
        <v>4</v>
      </c>
      <c r="F14648" s="8">
        <f>VLOOKUP(C14648,Products!$A$2:$E$20,5,TRUE)</f>
        <v>9.9499999999999993</v>
      </c>
      <c r="G14648" s="8">
        <f t="shared" si="456"/>
        <v>39.799999999999997</v>
      </c>
      <c r="H14648" s="8">
        <f>VLOOKUP(C14648,Products!$A$2:$F$20,6,TRUE)</f>
        <v>1.9499999999999993</v>
      </c>
      <c r="I14648" s="8">
        <f t="shared" si="457"/>
        <v>7.7999999999999972</v>
      </c>
      <c r="J14648" s="42">
        <f>VLOOKUP(B14648,Invoices!A:I,9,TRUE)</f>
        <v>2022</v>
      </c>
    </row>
    <row r="14649" spans="1:10" x14ac:dyDescent="0.15">
      <c r="A14649" t="s">
        <v>18009</v>
      </c>
      <c r="B14649" t="s">
        <v>2998</v>
      </c>
      <c r="C14649" t="s">
        <v>105</v>
      </c>
      <c r="D14649" t="s">
        <v>81</v>
      </c>
      <c r="E14649">
        <v>4</v>
      </c>
      <c r="F14649" s="8">
        <f>VLOOKUP(C14649,Products!$A$2:$E$20,5,TRUE)</f>
        <v>8.9499999999999993</v>
      </c>
      <c r="G14649" s="8">
        <f t="shared" si="456"/>
        <v>35.799999999999997</v>
      </c>
      <c r="H14649" s="8">
        <f>VLOOKUP(C14649,Products!$A$2:$F$20,6,TRUE)</f>
        <v>3.1999999999999993</v>
      </c>
      <c r="I14649" s="8">
        <f t="shared" si="457"/>
        <v>12.799999999999997</v>
      </c>
      <c r="J14649" s="42">
        <f>VLOOKUP(B14649,Invoices!A:I,9,TRUE)</f>
        <v>2022</v>
      </c>
    </row>
    <row r="14650" spans="1:10" x14ac:dyDescent="0.15">
      <c r="A14650" t="s">
        <v>18010</v>
      </c>
      <c r="B14650" t="s">
        <v>2998</v>
      </c>
      <c r="C14650" t="s">
        <v>93</v>
      </c>
      <c r="D14650" t="s">
        <v>76</v>
      </c>
      <c r="E14650">
        <v>1</v>
      </c>
      <c r="F14650" s="8">
        <f>VLOOKUP(C14650,Products!$A$2:$E$20,5,TRUE)</f>
        <v>9.9499999999999993</v>
      </c>
      <c r="G14650" s="8">
        <f t="shared" si="456"/>
        <v>9.9499999999999993</v>
      </c>
      <c r="H14650" s="8">
        <f>VLOOKUP(C14650,Products!$A$2:$F$20,6,TRUE)</f>
        <v>1.9499999999999993</v>
      </c>
      <c r="I14650" s="8">
        <f t="shared" si="457"/>
        <v>1.9499999999999993</v>
      </c>
      <c r="J14650" s="42">
        <f>VLOOKUP(B14650,Invoices!A:I,9,TRUE)</f>
        <v>2022</v>
      </c>
    </row>
    <row r="14651" spans="1:10" x14ac:dyDescent="0.15">
      <c r="A14651" t="s">
        <v>18011</v>
      </c>
      <c r="B14651" t="s">
        <v>2999</v>
      </c>
      <c r="C14651" t="s">
        <v>88</v>
      </c>
      <c r="D14651" t="s">
        <v>85</v>
      </c>
      <c r="E14651">
        <v>50</v>
      </c>
      <c r="F14651" s="8">
        <f>VLOOKUP(C14651,Products!$A$2:$E$20,5,TRUE)</f>
        <v>8.9499999999999993</v>
      </c>
      <c r="G14651" s="8">
        <f t="shared" si="456"/>
        <v>447.49999999999994</v>
      </c>
      <c r="H14651" s="8">
        <f>VLOOKUP(C14651,Products!$A$2:$F$20,6,TRUE)</f>
        <v>5.6999999999999993</v>
      </c>
      <c r="I14651" s="8">
        <f t="shared" si="457"/>
        <v>284.99999999999994</v>
      </c>
      <c r="J14651" s="42">
        <f>VLOOKUP(B14651,Invoices!A:I,9,TRUE)</f>
        <v>2022</v>
      </c>
    </row>
    <row r="14652" spans="1:10" x14ac:dyDescent="0.15">
      <c r="A14652" t="s">
        <v>18012</v>
      </c>
      <c r="B14652" t="s">
        <v>2999</v>
      </c>
      <c r="C14652" t="s">
        <v>104</v>
      </c>
      <c r="D14652" t="s">
        <v>71</v>
      </c>
      <c r="E14652">
        <v>1</v>
      </c>
      <c r="F14652" s="8">
        <f>VLOOKUP(C14652,Products!$A$2:$E$20,5,TRUE)</f>
        <v>2.95</v>
      </c>
      <c r="G14652" s="8">
        <f t="shared" si="456"/>
        <v>2.95</v>
      </c>
      <c r="H14652" s="8">
        <f>VLOOKUP(C14652,Products!$A$2:$F$20,6,TRUE)</f>
        <v>1.1500000000000001</v>
      </c>
      <c r="I14652" s="8">
        <f t="shared" si="457"/>
        <v>1.1500000000000001</v>
      </c>
      <c r="J14652" s="42">
        <f>VLOOKUP(B14652,Invoices!A:I,9,TRUE)</f>
        <v>2022</v>
      </c>
    </row>
    <row r="14653" spans="1:10" x14ac:dyDescent="0.15">
      <c r="A14653" t="s">
        <v>18013</v>
      </c>
      <c r="B14653" t="s">
        <v>2999</v>
      </c>
      <c r="C14653" t="s">
        <v>105</v>
      </c>
      <c r="D14653" t="s">
        <v>81</v>
      </c>
      <c r="E14653">
        <v>5</v>
      </c>
      <c r="F14653" s="8">
        <f>VLOOKUP(C14653,Products!$A$2:$E$20,5,TRUE)</f>
        <v>8.9499999999999993</v>
      </c>
      <c r="G14653" s="8">
        <f t="shared" si="456"/>
        <v>44.75</v>
      </c>
      <c r="H14653" s="8">
        <f>VLOOKUP(C14653,Products!$A$2:$F$20,6,TRUE)</f>
        <v>3.1999999999999993</v>
      </c>
      <c r="I14653" s="8">
        <f t="shared" si="457"/>
        <v>15.999999999999996</v>
      </c>
      <c r="J14653" s="42">
        <f>VLOOKUP(B14653,Invoices!A:I,9,TRUE)</f>
        <v>2022</v>
      </c>
    </row>
    <row r="14654" spans="1:10" x14ac:dyDescent="0.15">
      <c r="A14654" t="s">
        <v>18014</v>
      </c>
      <c r="B14654" t="s">
        <v>2999</v>
      </c>
      <c r="C14654" t="s">
        <v>87</v>
      </c>
      <c r="D14654" t="s">
        <v>68</v>
      </c>
      <c r="E14654">
        <v>3</v>
      </c>
      <c r="F14654" s="8">
        <f>VLOOKUP(C14654,Products!$A$2:$E$20,5,TRUE)</f>
        <v>19.95</v>
      </c>
      <c r="G14654" s="8">
        <f t="shared" si="456"/>
        <v>59.849999999999994</v>
      </c>
      <c r="H14654" s="8">
        <f>VLOOKUP(C14654,Products!$A$2:$F$20,6,TRUE)</f>
        <v>7.4499999999999993</v>
      </c>
      <c r="I14654" s="8">
        <f t="shared" si="457"/>
        <v>22.349999999999998</v>
      </c>
      <c r="J14654" s="42">
        <f>VLOOKUP(B14654,Invoices!A:I,9,TRUE)</f>
        <v>2022</v>
      </c>
    </row>
    <row r="14655" spans="1:10" x14ac:dyDescent="0.15">
      <c r="A14655" t="s">
        <v>18015</v>
      </c>
      <c r="B14655" t="s">
        <v>3000</v>
      </c>
      <c r="C14655" t="s">
        <v>94</v>
      </c>
      <c r="D14655" t="s">
        <v>86</v>
      </c>
      <c r="E14655">
        <v>3</v>
      </c>
      <c r="F14655" s="8">
        <f>VLOOKUP(C14655,Products!$A$2:$E$20,5,TRUE)</f>
        <v>3.5</v>
      </c>
      <c r="G14655" s="8">
        <f t="shared" si="456"/>
        <v>10.5</v>
      </c>
      <c r="H14655" s="8">
        <f>VLOOKUP(C14655,Products!$A$2:$F$20,6,TRUE)</f>
        <v>0.54999999999999982</v>
      </c>
      <c r="I14655" s="8">
        <f t="shared" si="457"/>
        <v>1.6499999999999995</v>
      </c>
      <c r="J14655" s="42">
        <f>VLOOKUP(B14655,Invoices!A:I,9,TRUE)</f>
        <v>2022</v>
      </c>
    </row>
    <row r="14656" spans="1:10" x14ac:dyDescent="0.15">
      <c r="A14656" t="s">
        <v>18016</v>
      </c>
      <c r="B14656" t="s">
        <v>3000</v>
      </c>
      <c r="C14656" t="s">
        <v>96</v>
      </c>
      <c r="D14656" t="s">
        <v>75</v>
      </c>
      <c r="E14656">
        <v>3</v>
      </c>
      <c r="F14656" s="8">
        <f>VLOOKUP(C14656,Products!$A$2:$E$20,5,TRUE)</f>
        <v>79.95</v>
      </c>
      <c r="G14656" s="8">
        <f t="shared" si="456"/>
        <v>239.85000000000002</v>
      </c>
      <c r="H14656" s="8">
        <f>VLOOKUP(C14656,Products!$A$2:$F$20,6,TRUE)</f>
        <v>27.950000000000003</v>
      </c>
      <c r="I14656" s="8">
        <f t="shared" si="457"/>
        <v>83.850000000000009</v>
      </c>
      <c r="J14656" s="42">
        <f>VLOOKUP(B14656,Invoices!A:I,9,TRUE)</f>
        <v>2022</v>
      </c>
    </row>
    <row r="14657" spans="1:10" x14ac:dyDescent="0.15">
      <c r="A14657" t="s">
        <v>18017</v>
      </c>
      <c r="B14657" t="s">
        <v>3000</v>
      </c>
      <c r="C14657" t="s">
        <v>90</v>
      </c>
      <c r="D14657" t="s">
        <v>72</v>
      </c>
      <c r="E14657">
        <v>2</v>
      </c>
      <c r="F14657" s="8">
        <f>VLOOKUP(C14657,Products!$A$2:$E$20,5,TRUE)</f>
        <v>8.9499999999999993</v>
      </c>
      <c r="G14657" s="8">
        <f t="shared" si="456"/>
        <v>17.899999999999999</v>
      </c>
      <c r="H14657" s="8">
        <f>VLOOKUP(C14657,Products!$A$2:$F$20,6,TRUE)</f>
        <v>5.6999999999999993</v>
      </c>
      <c r="I14657" s="8">
        <f t="shared" si="457"/>
        <v>11.399999999999999</v>
      </c>
      <c r="J14657" s="42">
        <f>VLOOKUP(B14657,Invoices!A:I,9,TRUE)</f>
        <v>2022</v>
      </c>
    </row>
    <row r="14658" spans="1:10" x14ac:dyDescent="0.15">
      <c r="A14658" t="s">
        <v>18018</v>
      </c>
      <c r="B14658" t="s">
        <v>3001</v>
      </c>
      <c r="C14658" t="s">
        <v>100</v>
      </c>
      <c r="D14658" t="s">
        <v>78</v>
      </c>
      <c r="E14658">
        <v>4</v>
      </c>
      <c r="F14658" s="8">
        <f>VLOOKUP(C14658,Products!$A$2:$E$20,5,TRUE)</f>
        <v>49.95</v>
      </c>
      <c r="G14658" s="8">
        <f t="shared" si="456"/>
        <v>199.8</v>
      </c>
      <c r="H14658" s="8">
        <f>VLOOKUP(C14658,Products!$A$2:$F$20,6,TRUE)</f>
        <v>19.950000000000003</v>
      </c>
      <c r="I14658" s="8">
        <f t="shared" si="457"/>
        <v>79.800000000000011</v>
      </c>
      <c r="J14658" s="42">
        <f>VLOOKUP(B14658,Invoices!A:I,9,TRUE)</f>
        <v>2022</v>
      </c>
    </row>
    <row r="14659" spans="1:10" x14ac:dyDescent="0.15">
      <c r="A14659" t="s">
        <v>18019</v>
      </c>
      <c r="B14659" t="s">
        <v>3002</v>
      </c>
      <c r="C14659" t="s">
        <v>105</v>
      </c>
      <c r="D14659" t="s">
        <v>81</v>
      </c>
      <c r="E14659">
        <v>1</v>
      </c>
      <c r="F14659" s="8">
        <f>VLOOKUP(C14659,Products!$A$2:$E$20,5,TRUE)</f>
        <v>8.9499999999999993</v>
      </c>
      <c r="G14659" s="8">
        <f t="shared" ref="G14659:G14722" si="458">F14659*E14659</f>
        <v>8.9499999999999993</v>
      </c>
      <c r="H14659" s="8">
        <f>VLOOKUP(C14659,Products!$A$2:$F$20,6,TRUE)</f>
        <v>3.1999999999999993</v>
      </c>
      <c r="I14659" s="8">
        <f t="shared" ref="I14659:I14722" si="459">H14659*E14659</f>
        <v>3.1999999999999993</v>
      </c>
      <c r="J14659" s="42">
        <f>VLOOKUP(B14659,Invoices!A:I,9,TRUE)</f>
        <v>2022</v>
      </c>
    </row>
    <row r="14660" spans="1:10" x14ac:dyDescent="0.15">
      <c r="A14660" t="s">
        <v>18020</v>
      </c>
      <c r="B14660" t="s">
        <v>3002</v>
      </c>
      <c r="C14660" t="s">
        <v>104</v>
      </c>
      <c r="D14660" t="s">
        <v>71</v>
      </c>
      <c r="E14660">
        <v>1</v>
      </c>
      <c r="F14660" s="8">
        <f>VLOOKUP(C14660,Products!$A$2:$E$20,5,TRUE)</f>
        <v>2.95</v>
      </c>
      <c r="G14660" s="8">
        <f t="shared" si="458"/>
        <v>2.95</v>
      </c>
      <c r="H14660" s="8">
        <f>VLOOKUP(C14660,Products!$A$2:$F$20,6,TRUE)</f>
        <v>1.1500000000000001</v>
      </c>
      <c r="I14660" s="8">
        <f t="shared" si="459"/>
        <v>1.1500000000000001</v>
      </c>
      <c r="J14660" s="42">
        <f>VLOOKUP(B14660,Invoices!A:I,9,TRUE)</f>
        <v>2022</v>
      </c>
    </row>
    <row r="14661" spans="1:10" x14ac:dyDescent="0.15">
      <c r="A14661" t="s">
        <v>18021</v>
      </c>
      <c r="B14661" t="s">
        <v>3002</v>
      </c>
      <c r="C14661" t="s">
        <v>96</v>
      </c>
      <c r="D14661" t="s">
        <v>75</v>
      </c>
      <c r="E14661">
        <v>1</v>
      </c>
      <c r="F14661" s="8">
        <f>VLOOKUP(C14661,Products!$A$2:$E$20,5,TRUE)</f>
        <v>79.95</v>
      </c>
      <c r="G14661" s="8">
        <f t="shared" si="458"/>
        <v>79.95</v>
      </c>
      <c r="H14661" s="8">
        <f>VLOOKUP(C14661,Products!$A$2:$F$20,6,TRUE)</f>
        <v>27.950000000000003</v>
      </c>
      <c r="I14661" s="8">
        <f t="shared" si="459"/>
        <v>27.950000000000003</v>
      </c>
      <c r="J14661" s="42">
        <f>VLOOKUP(B14661,Invoices!A:I,9,TRUE)</f>
        <v>2022</v>
      </c>
    </row>
    <row r="14662" spans="1:10" x14ac:dyDescent="0.15">
      <c r="A14662" t="s">
        <v>18022</v>
      </c>
      <c r="B14662" t="s">
        <v>3003</v>
      </c>
      <c r="C14662" t="s">
        <v>87</v>
      </c>
      <c r="D14662" t="s">
        <v>68</v>
      </c>
      <c r="E14662">
        <v>1</v>
      </c>
      <c r="F14662" s="8">
        <f>VLOOKUP(C14662,Products!$A$2:$E$20,5,TRUE)</f>
        <v>19.95</v>
      </c>
      <c r="G14662" s="8">
        <f t="shared" si="458"/>
        <v>19.95</v>
      </c>
      <c r="H14662" s="8">
        <f>VLOOKUP(C14662,Products!$A$2:$F$20,6,TRUE)</f>
        <v>7.4499999999999993</v>
      </c>
      <c r="I14662" s="8">
        <f t="shared" si="459"/>
        <v>7.4499999999999993</v>
      </c>
      <c r="J14662" s="42">
        <f>VLOOKUP(B14662,Invoices!A:I,9,TRUE)</f>
        <v>2022</v>
      </c>
    </row>
    <row r="14663" spans="1:10" x14ac:dyDescent="0.15">
      <c r="A14663" t="s">
        <v>18023</v>
      </c>
      <c r="B14663" t="s">
        <v>3003</v>
      </c>
      <c r="C14663" t="s">
        <v>97</v>
      </c>
      <c r="D14663" t="s">
        <v>74</v>
      </c>
      <c r="E14663">
        <v>25</v>
      </c>
      <c r="F14663" s="8">
        <f>VLOOKUP(C14663,Products!$A$2:$E$20,5,TRUE)</f>
        <v>1.5</v>
      </c>
      <c r="G14663" s="8">
        <f t="shared" si="458"/>
        <v>37.5</v>
      </c>
      <c r="H14663" s="8">
        <f>VLOOKUP(C14663,Products!$A$2:$F$20,6,TRUE)</f>
        <v>0.5</v>
      </c>
      <c r="I14663" s="8">
        <f t="shared" si="459"/>
        <v>12.5</v>
      </c>
      <c r="J14663" s="42">
        <f>VLOOKUP(B14663,Invoices!A:I,9,TRUE)</f>
        <v>2022</v>
      </c>
    </row>
    <row r="14664" spans="1:10" x14ac:dyDescent="0.15">
      <c r="A14664" t="s">
        <v>18024</v>
      </c>
      <c r="B14664" t="s">
        <v>3003</v>
      </c>
      <c r="C14664" t="s">
        <v>96</v>
      </c>
      <c r="D14664" t="s">
        <v>75</v>
      </c>
      <c r="E14664">
        <v>2</v>
      </c>
      <c r="F14664" s="8">
        <f>VLOOKUP(C14664,Products!$A$2:$E$20,5,TRUE)</f>
        <v>79.95</v>
      </c>
      <c r="G14664" s="8">
        <f t="shared" si="458"/>
        <v>159.9</v>
      </c>
      <c r="H14664" s="8">
        <f>VLOOKUP(C14664,Products!$A$2:$F$20,6,TRUE)</f>
        <v>27.950000000000003</v>
      </c>
      <c r="I14664" s="8">
        <f t="shared" si="459"/>
        <v>55.900000000000006</v>
      </c>
      <c r="J14664" s="42">
        <f>VLOOKUP(B14664,Invoices!A:I,9,TRUE)</f>
        <v>2022</v>
      </c>
    </row>
    <row r="14665" spans="1:10" x14ac:dyDescent="0.15">
      <c r="A14665" t="s">
        <v>18025</v>
      </c>
      <c r="B14665" t="s">
        <v>3003</v>
      </c>
      <c r="C14665" t="s">
        <v>98</v>
      </c>
      <c r="D14665" t="s">
        <v>79</v>
      </c>
      <c r="E14665">
        <v>1</v>
      </c>
      <c r="F14665" s="8">
        <f>VLOOKUP(C14665,Products!$A$2:$E$20,5,TRUE)</f>
        <v>14.95</v>
      </c>
      <c r="G14665" s="8">
        <f t="shared" si="458"/>
        <v>14.95</v>
      </c>
      <c r="H14665" s="8">
        <f>VLOOKUP(C14665,Products!$A$2:$F$20,6,TRUE)</f>
        <v>3.0499999999999989</v>
      </c>
      <c r="I14665" s="8">
        <f t="shared" si="459"/>
        <v>3.0499999999999989</v>
      </c>
      <c r="J14665" s="42">
        <f>VLOOKUP(B14665,Invoices!A:I,9,TRUE)</f>
        <v>2022</v>
      </c>
    </row>
    <row r="14666" spans="1:10" x14ac:dyDescent="0.15">
      <c r="A14666" t="s">
        <v>18026</v>
      </c>
      <c r="B14666" t="s">
        <v>3004</v>
      </c>
      <c r="C14666" t="s">
        <v>96</v>
      </c>
      <c r="D14666" t="s">
        <v>75</v>
      </c>
      <c r="E14666">
        <v>1</v>
      </c>
      <c r="F14666" s="8">
        <f>VLOOKUP(C14666,Products!$A$2:$E$20,5,TRUE)</f>
        <v>79.95</v>
      </c>
      <c r="G14666" s="8">
        <f t="shared" si="458"/>
        <v>79.95</v>
      </c>
      <c r="H14666" s="8">
        <f>VLOOKUP(C14666,Products!$A$2:$F$20,6,TRUE)</f>
        <v>27.950000000000003</v>
      </c>
      <c r="I14666" s="8">
        <f t="shared" si="459"/>
        <v>27.950000000000003</v>
      </c>
      <c r="J14666" s="42">
        <f>VLOOKUP(B14666,Invoices!A:I,9,TRUE)</f>
        <v>2022</v>
      </c>
    </row>
    <row r="14667" spans="1:10" x14ac:dyDescent="0.15">
      <c r="A14667" t="s">
        <v>18027</v>
      </c>
      <c r="B14667" t="s">
        <v>3004</v>
      </c>
      <c r="C14667" t="s">
        <v>90</v>
      </c>
      <c r="D14667" t="s">
        <v>72</v>
      </c>
      <c r="E14667">
        <v>6</v>
      </c>
      <c r="F14667" s="8">
        <f>VLOOKUP(C14667,Products!$A$2:$E$20,5,TRUE)</f>
        <v>8.9499999999999993</v>
      </c>
      <c r="G14667" s="8">
        <f t="shared" si="458"/>
        <v>53.699999999999996</v>
      </c>
      <c r="H14667" s="8">
        <f>VLOOKUP(C14667,Products!$A$2:$F$20,6,TRUE)</f>
        <v>5.6999999999999993</v>
      </c>
      <c r="I14667" s="8">
        <f t="shared" si="459"/>
        <v>34.199999999999996</v>
      </c>
      <c r="J14667" s="42">
        <f>VLOOKUP(B14667,Invoices!A:I,9,TRUE)</f>
        <v>2022</v>
      </c>
    </row>
    <row r="14668" spans="1:10" x14ac:dyDescent="0.15">
      <c r="A14668" t="s">
        <v>18028</v>
      </c>
      <c r="B14668" t="s">
        <v>3004</v>
      </c>
      <c r="C14668" t="s">
        <v>103</v>
      </c>
      <c r="D14668" t="s">
        <v>77</v>
      </c>
      <c r="E14668">
        <v>24</v>
      </c>
      <c r="F14668" s="8">
        <f>VLOOKUP(C14668,Products!$A$2:$E$20,5,TRUE)</f>
        <v>8.9499999999999993</v>
      </c>
      <c r="G14668" s="8">
        <f t="shared" si="458"/>
        <v>214.79999999999998</v>
      </c>
      <c r="H14668" s="8">
        <f>VLOOKUP(C14668,Products!$A$2:$F$20,6,TRUE)</f>
        <v>3.1999999999999993</v>
      </c>
      <c r="I14668" s="8">
        <f t="shared" si="459"/>
        <v>76.799999999999983</v>
      </c>
      <c r="J14668" s="42">
        <f>VLOOKUP(B14668,Invoices!A:I,9,TRUE)</f>
        <v>2022</v>
      </c>
    </row>
    <row r="14669" spans="1:10" x14ac:dyDescent="0.15">
      <c r="A14669" t="s">
        <v>18029</v>
      </c>
      <c r="B14669" t="s">
        <v>3004</v>
      </c>
      <c r="C14669" t="s">
        <v>104</v>
      </c>
      <c r="D14669" t="s">
        <v>71</v>
      </c>
      <c r="E14669">
        <v>1</v>
      </c>
      <c r="F14669" s="8">
        <f>VLOOKUP(C14669,Products!$A$2:$E$20,5,TRUE)</f>
        <v>2.95</v>
      </c>
      <c r="G14669" s="8">
        <f t="shared" si="458"/>
        <v>2.95</v>
      </c>
      <c r="H14669" s="8">
        <f>VLOOKUP(C14669,Products!$A$2:$F$20,6,TRUE)</f>
        <v>1.1500000000000001</v>
      </c>
      <c r="I14669" s="8">
        <f t="shared" si="459"/>
        <v>1.1500000000000001</v>
      </c>
      <c r="J14669" s="42">
        <f>VLOOKUP(B14669,Invoices!A:I,9,TRUE)</f>
        <v>2022</v>
      </c>
    </row>
    <row r="14670" spans="1:10" x14ac:dyDescent="0.15">
      <c r="A14670" t="s">
        <v>18030</v>
      </c>
      <c r="B14670" t="s">
        <v>3004</v>
      </c>
      <c r="C14670" t="s">
        <v>92</v>
      </c>
      <c r="D14670" t="s">
        <v>82</v>
      </c>
      <c r="E14670">
        <v>1</v>
      </c>
      <c r="F14670" s="8">
        <f>VLOOKUP(C14670,Products!$A$2:$E$20,5,TRUE)</f>
        <v>19.95</v>
      </c>
      <c r="G14670" s="8">
        <f t="shared" si="458"/>
        <v>19.95</v>
      </c>
      <c r="H14670" s="8">
        <f>VLOOKUP(C14670,Products!$A$2:$F$20,6,TRUE)</f>
        <v>7.4499999999999993</v>
      </c>
      <c r="I14670" s="8">
        <f t="shared" si="459"/>
        <v>7.4499999999999993</v>
      </c>
      <c r="J14670" s="42">
        <f>VLOOKUP(B14670,Invoices!A:I,9,TRUE)</f>
        <v>2022</v>
      </c>
    </row>
    <row r="14671" spans="1:10" x14ac:dyDescent="0.15">
      <c r="A14671" t="s">
        <v>18031</v>
      </c>
      <c r="B14671" t="s">
        <v>3004</v>
      </c>
      <c r="C14671" t="s">
        <v>88</v>
      </c>
      <c r="D14671" t="s">
        <v>85</v>
      </c>
      <c r="E14671">
        <v>1</v>
      </c>
      <c r="F14671" s="8">
        <f>VLOOKUP(C14671,Products!$A$2:$E$20,5,TRUE)</f>
        <v>8.9499999999999993</v>
      </c>
      <c r="G14671" s="8">
        <f t="shared" si="458"/>
        <v>8.9499999999999993</v>
      </c>
      <c r="H14671" s="8">
        <f>VLOOKUP(C14671,Products!$A$2:$F$20,6,TRUE)</f>
        <v>5.6999999999999993</v>
      </c>
      <c r="I14671" s="8">
        <f t="shared" si="459"/>
        <v>5.6999999999999993</v>
      </c>
      <c r="J14671" s="42">
        <f>VLOOKUP(B14671,Invoices!A:I,9,TRUE)</f>
        <v>2022</v>
      </c>
    </row>
    <row r="14672" spans="1:10" x14ac:dyDescent="0.15">
      <c r="A14672" t="s">
        <v>18032</v>
      </c>
      <c r="B14672" t="s">
        <v>3005</v>
      </c>
      <c r="C14672" t="s">
        <v>90</v>
      </c>
      <c r="D14672" t="s">
        <v>72</v>
      </c>
      <c r="E14672">
        <v>10</v>
      </c>
      <c r="F14672" s="8">
        <f>VLOOKUP(C14672,Products!$A$2:$E$20,5,TRUE)</f>
        <v>8.9499999999999993</v>
      </c>
      <c r="G14672" s="8">
        <f t="shared" si="458"/>
        <v>89.5</v>
      </c>
      <c r="H14672" s="8">
        <f>VLOOKUP(C14672,Products!$A$2:$F$20,6,TRUE)</f>
        <v>5.6999999999999993</v>
      </c>
      <c r="I14672" s="8">
        <f t="shared" si="459"/>
        <v>56.999999999999993</v>
      </c>
      <c r="J14672" s="42">
        <f>VLOOKUP(B14672,Invoices!A:I,9,TRUE)</f>
        <v>2022</v>
      </c>
    </row>
    <row r="14673" spans="1:10" x14ac:dyDescent="0.15">
      <c r="A14673" t="s">
        <v>18033</v>
      </c>
      <c r="B14673" t="s">
        <v>3006</v>
      </c>
      <c r="C14673" t="s">
        <v>90</v>
      </c>
      <c r="D14673" t="s">
        <v>72</v>
      </c>
      <c r="E14673">
        <v>2</v>
      </c>
      <c r="F14673" s="8">
        <f>VLOOKUP(C14673,Products!$A$2:$E$20,5,TRUE)</f>
        <v>8.9499999999999993</v>
      </c>
      <c r="G14673" s="8">
        <f t="shared" si="458"/>
        <v>17.899999999999999</v>
      </c>
      <c r="H14673" s="8">
        <f>VLOOKUP(C14673,Products!$A$2:$F$20,6,TRUE)</f>
        <v>5.6999999999999993</v>
      </c>
      <c r="I14673" s="8">
        <f t="shared" si="459"/>
        <v>11.399999999999999</v>
      </c>
      <c r="J14673" s="42">
        <f>VLOOKUP(B14673,Invoices!A:I,9,TRUE)</f>
        <v>2022</v>
      </c>
    </row>
    <row r="14674" spans="1:10" x14ac:dyDescent="0.15">
      <c r="A14674" t="s">
        <v>18034</v>
      </c>
      <c r="B14674" t="s">
        <v>3007</v>
      </c>
      <c r="C14674" t="s">
        <v>93</v>
      </c>
      <c r="D14674" t="s">
        <v>76</v>
      </c>
      <c r="E14674">
        <v>10</v>
      </c>
      <c r="F14674" s="8">
        <f>VLOOKUP(C14674,Products!$A$2:$E$20,5,TRUE)</f>
        <v>9.9499999999999993</v>
      </c>
      <c r="G14674" s="8">
        <f t="shared" si="458"/>
        <v>99.5</v>
      </c>
      <c r="H14674" s="8">
        <f>VLOOKUP(C14674,Products!$A$2:$F$20,6,TRUE)</f>
        <v>1.9499999999999993</v>
      </c>
      <c r="I14674" s="8">
        <f t="shared" si="459"/>
        <v>19.499999999999993</v>
      </c>
      <c r="J14674" s="42">
        <f>VLOOKUP(B14674,Invoices!A:I,9,TRUE)</f>
        <v>2022</v>
      </c>
    </row>
    <row r="14675" spans="1:10" x14ac:dyDescent="0.15">
      <c r="A14675" t="s">
        <v>18035</v>
      </c>
      <c r="B14675" t="s">
        <v>3007</v>
      </c>
      <c r="C14675" t="s">
        <v>99</v>
      </c>
      <c r="D14675" t="s">
        <v>84</v>
      </c>
      <c r="E14675">
        <v>1</v>
      </c>
      <c r="F14675" s="8">
        <f>VLOOKUP(C14675,Products!$A$2:$E$20,5,TRUE)</f>
        <v>3.5</v>
      </c>
      <c r="G14675" s="8">
        <f t="shared" si="458"/>
        <v>3.5</v>
      </c>
      <c r="H14675" s="8">
        <f>VLOOKUP(C14675,Products!$A$2:$F$20,6,TRUE)</f>
        <v>0.54999999999999982</v>
      </c>
      <c r="I14675" s="8">
        <f t="shared" si="459"/>
        <v>0.54999999999999982</v>
      </c>
      <c r="J14675" s="42">
        <f>VLOOKUP(B14675,Invoices!A:I,9,TRUE)</f>
        <v>2022</v>
      </c>
    </row>
    <row r="14676" spans="1:10" x14ac:dyDescent="0.15">
      <c r="A14676" t="s">
        <v>18036</v>
      </c>
      <c r="B14676" t="s">
        <v>3007</v>
      </c>
      <c r="C14676" t="s">
        <v>90</v>
      </c>
      <c r="D14676" t="s">
        <v>72</v>
      </c>
      <c r="E14676">
        <v>4</v>
      </c>
      <c r="F14676" s="8">
        <f>VLOOKUP(C14676,Products!$A$2:$E$20,5,TRUE)</f>
        <v>8.9499999999999993</v>
      </c>
      <c r="G14676" s="8">
        <f t="shared" si="458"/>
        <v>35.799999999999997</v>
      </c>
      <c r="H14676" s="8">
        <f>VLOOKUP(C14676,Products!$A$2:$F$20,6,TRUE)</f>
        <v>5.6999999999999993</v>
      </c>
      <c r="I14676" s="8">
        <f t="shared" si="459"/>
        <v>22.799999999999997</v>
      </c>
      <c r="J14676" s="42">
        <f>VLOOKUP(B14676,Invoices!A:I,9,TRUE)</f>
        <v>2022</v>
      </c>
    </row>
    <row r="14677" spans="1:10" x14ac:dyDescent="0.15">
      <c r="A14677" t="s">
        <v>18037</v>
      </c>
      <c r="B14677" t="s">
        <v>3008</v>
      </c>
      <c r="C14677" t="s">
        <v>90</v>
      </c>
      <c r="D14677" t="s">
        <v>72</v>
      </c>
      <c r="E14677">
        <v>1</v>
      </c>
      <c r="F14677" s="8">
        <f>VLOOKUP(C14677,Products!$A$2:$E$20,5,TRUE)</f>
        <v>8.9499999999999993</v>
      </c>
      <c r="G14677" s="8">
        <f t="shared" si="458"/>
        <v>8.9499999999999993</v>
      </c>
      <c r="H14677" s="8">
        <f>VLOOKUP(C14677,Products!$A$2:$F$20,6,TRUE)</f>
        <v>5.6999999999999993</v>
      </c>
      <c r="I14677" s="8">
        <f t="shared" si="459"/>
        <v>5.6999999999999993</v>
      </c>
      <c r="J14677" s="42">
        <f>VLOOKUP(B14677,Invoices!A:I,9,TRUE)</f>
        <v>2022</v>
      </c>
    </row>
    <row r="14678" spans="1:10" x14ac:dyDescent="0.15">
      <c r="A14678" t="s">
        <v>18038</v>
      </c>
      <c r="B14678" t="s">
        <v>3009</v>
      </c>
      <c r="C14678" t="s">
        <v>104</v>
      </c>
      <c r="D14678" t="s">
        <v>71</v>
      </c>
      <c r="E14678">
        <v>1</v>
      </c>
      <c r="F14678" s="8">
        <f>VLOOKUP(C14678,Products!$A$2:$E$20,5,TRUE)</f>
        <v>2.95</v>
      </c>
      <c r="G14678" s="8">
        <f t="shared" si="458"/>
        <v>2.95</v>
      </c>
      <c r="H14678" s="8">
        <f>VLOOKUP(C14678,Products!$A$2:$F$20,6,TRUE)</f>
        <v>1.1500000000000001</v>
      </c>
      <c r="I14678" s="8">
        <f t="shared" si="459"/>
        <v>1.1500000000000001</v>
      </c>
      <c r="J14678" s="42">
        <f>VLOOKUP(B14678,Invoices!A:I,9,TRUE)</f>
        <v>2022</v>
      </c>
    </row>
    <row r="14679" spans="1:10" x14ac:dyDescent="0.15">
      <c r="A14679" t="s">
        <v>18039</v>
      </c>
      <c r="B14679" t="s">
        <v>3009</v>
      </c>
      <c r="C14679" t="s">
        <v>101</v>
      </c>
      <c r="D14679" t="s">
        <v>69</v>
      </c>
      <c r="E14679">
        <v>1</v>
      </c>
      <c r="F14679" s="8">
        <f>VLOOKUP(C14679,Products!$A$2:$E$20,5,TRUE)</f>
        <v>129.94999999999999</v>
      </c>
      <c r="G14679" s="8">
        <f t="shared" si="458"/>
        <v>129.94999999999999</v>
      </c>
      <c r="H14679" s="8">
        <f>VLOOKUP(C14679,Products!$A$2:$F$20,6,TRUE)</f>
        <v>40.449999999999989</v>
      </c>
      <c r="I14679" s="8">
        <f t="shared" si="459"/>
        <v>40.449999999999989</v>
      </c>
      <c r="J14679" s="42">
        <f>VLOOKUP(B14679,Invoices!A:I,9,TRUE)</f>
        <v>2022</v>
      </c>
    </row>
    <row r="14680" spans="1:10" x14ac:dyDescent="0.15">
      <c r="A14680" t="s">
        <v>18040</v>
      </c>
      <c r="B14680" t="s">
        <v>3009</v>
      </c>
      <c r="C14680" t="s">
        <v>105</v>
      </c>
      <c r="D14680" t="s">
        <v>81</v>
      </c>
      <c r="E14680">
        <v>6</v>
      </c>
      <c r="F14680" s="8">
        <f>VLOOKUP(C14680,Products!$A$2:$E$20,5,TRUE)</f>
        <v>8.9499999999999993</v>
      </c>
      <c r="G14680" s="8">
        <f t="shared" si="458"/>
        <v>53.699999999999996</v>
      </c>
      <c r="H14680" s="8">
        <f>VLOOKUP(C14680,Products!$A$2:$F$20,6,TRUE)</f>
        <v>3.1999999999999993</v>
      </c>
      <c r="I14680" s="8">
        <f t="shared" si="459"/>
        <v>19.199999999999996</v>
      </c>
      <c r="J14680" s="42">
        <f>VLOOKUP(B14680,Invoices!A:I,9,TRUE)</f>
        <v>2022</v>
      </c>
    </row>
    <row r="14681" spans="1:10" x14ac:dyDescent="0.15">
      <c r="A14681" t="s">
        <v>18041</v>
      </c>
      <c r="B14681" t="s">
        <v>3009</v>
      </c>
      <c r="C14681" t="s">
        <v>95</v>
      </c>
      <c r="D14681" t="s">
        <v>73</v>
      </c>
      <c r="E14681">
        <v>7</v>
      </c>
      <c r="F14681" s="8">
        <f>VLOOKUP(C14681,Products!$A$2:$E$20,5,TRUE)</f>
        <v>12.95</v>
      </c>
      <c r="G14681" s="8">
        <f t="shared" si="458"/>
        <v>90.649999999999991</v>
      </c>
      <c r="H14681" s="8">
        <f>VLOOKUP(C14681,Products!$A$2:$F$20,6,TRUE)</f>
        <v>4.1999999999999993</v>
      </c>
      <c r="I14681" s="8">
        <f t="shared" si="459"/>
        <v>29.399999999999995</v>
      </c>
      <c r="J14681" s="42">
        <f>VLOOKUP(B14681,Invoices!A:I,9,TRUE)</f>
        <v>2022</v>
      </c>
    </row>
    <row r="14682" spans="1:10" x14ac:dyDescent="0.15">
      <c r="A14682" t="s">
        <v>18042</v>
      </c>
      <c r="B14682" t="s">
        <v>3009</v>
      </c>
      <c r="C14682" t="s">
        <v>90</v>
      </c>
      <c r="D14682" t="s">
        <v>72</v>
      </c>
      <c r="E14682">
        <v>5</v>
      </c>
      <c r="F14682" s="8">
        <f>VLOOKUP(C14682,Products!$A$2:$E$20,5,TRUE)</f>
        <v>8.9499999999999993</v>
      </c>
      <c r="G14682" s="8">
        <f t="shared" si="458"/>
        <v>44.75</v>
      </c>
      <c r="H14682" s="8">
        <f>VLOOKUP(C14682,Products!$A$2:$F$20,6,TRUE)</f>
        <v>5.6999999999999993</v>
      </c>
      <c r="I14682" s="8">
        <f t="shared" si="459"/>
        <v>28.499999999999996</v>
      </c>
      <c r="J14682" s="42">
        <f>VLOOKUP(B14682,Invoices!A:I,9,TRUE)</f>
        <v>2022</v>
      </c>
    </row>
    <row r="14683" spans="1:10" x14ac:dyDescent="0.15">
      <c r="A14683" t="s">
        <v>18043</v>
      </c>
      <c r="B14683" t="s">
        <v>3009</v>
      </c>
      <c r="C14683" t="s">
        <v>94</v>
      </c>
      <c r="D14683" t="s">
        <v>86</v>
      </c>
      <c r="E14683">
        <v>1</v>
      </c>
      <c r="F14683" s="8">
        <f>VLOOKUP(C14683,Products!$A$2:$E$20,5,TRUE)</f>
        <v>3.5</v>
      </c>
      <c r="G14683" s="8">
        <f t="shared" si="458"/>
        <v>3.5</v>
      </c>
      <c r="H14683" s="8">
        <f>VLOOKUP(C14683,Products!$A$2:$F$20,6,TRUE)</f>
        <v>0.54999999999999982</v>
      </c>
      <c r="I14683" s="8">
        <f t="shared" si="459"/>
        <v>0.54999999999999982</v>
      </c>
      <c r="J14683" s="42">
        <f>VLOOKUP(B14683,Invoices!A:I,9,TRUE)</f>
        <v>2022</v>
      </c>
    </row>
    <row r="14684" spans="1:10" x14ac:dyDescent="0.15">
      <c r="A14684" t="s">
        <v>18044</v>
      </c>
      <c r="B14684" t="s">
        <v>3009</v>
      </c>
      <c r="C14684" t="s">
        <v>89</v>
      </c>
      <c r="D14684" t="s">
        <v>80</v>
      </c>
      <c r="E14684">
        <v>1</v>
      </c>
      <c r="F14684" s="8">
        <f>VLOOKUP(C14684,Products!$A$2:$E$20,5,TRUE)</f>
        <v>15.95</v>
      </c>
      <c r="G14684" s="8">
        <f t="shared" si="458"/>
        <v>15.95</v>
      </c>
      <c r="H14684" s="8">
        <f>VLOOKUP(C14684,Products!$A$2:$F$20,6,TRUE)</f>
        <v>6</v>
      </c>
      <c r="I14684" s="8">
        <f t="shared" si="459"/>
        <v>6</v>
      </c>
      <c r="J14684" s="42">
        <f>VLOOKUP(B14684,Invoices!A:I,9,TRUE)</f>
        <v>2022</v>
      </c>
    </row>
    <row r="14685" spans="1:10" x14ac:dyDescent="0.15">
      <c r="A14685" t="s">
        <v>18045</v>
      </c>
      <c r="B14685" t="s">
        <v>3010</v>
      </c>
      <c r="C14685" t="s">
        <v>102</v>
      </c>
      <c r="D14685" t="s">
        <v>83</v>
      </c>
      <c r="E14685">
        <v>2</v>
      </c>
      <c r="F14685" s="8">
        <f>VLOOKUP(C14685,Products!$A$2:$E$20,5,TRUE)</f>
        <v>29.95</v>
      </c>
      <c r="G14685" s="8">
        <f t="shared" si="458"/>
        <v>59.9</v>
      </c>
      <c r="H14685" s="8">
        <f>VLOOKUP(C14685,Products!$A$2:$F$20,6,TRUE)</f>
        <v>15</v>
      </c>
      <c r="I14685" s="8">
        <f t="shared" si="459"/>
        <v>30</v>
      </c>
      <c r="J14685" s="42">
        <f>VLOOKUP(B14685,Invoices!A:I,9,TRUE)</f>
        <v>2022</v>
      </c>
    </row>
    <row r="14686" spans="1:10" x14ac:dyDescent="0.15">
      <c r="A14686" t="s">
        <v>18046</v>
      </c>
      <c r="B14686" t="s">
        <v>3010</v>
      </c>
      <c r="C14686" t="s">
        <v>100</v>
      </c>
      <c r="D14686" t="s">
        <v>78</v>
      </c>
      <c r="E14686">
        <v>3</v>
      </c>
      <c r="F14686" s="8">
        <f>VLOOKUP(C14686,Products!$A$2:$E$20,5,TRUE)</f>
        <v>49.95</v>
      </c>
      <c r="G14686" s="8">
        <f t="shared" si="458"/>
        <v>149.85000000000002</v>
      </c>
      <c r="H14686" s="8">
        <f>VLOOKUP(C14686,Products!$A$2:$F$20,6,TRUE)</f>
        <v>19.950000000000003</v>
      </c>
      <c r="I14686" s="8">
        <f t="shared" si="459"/>
        <v>59.850000000000009</v>
      </c>
      <c r="J14686" s="42">
        <f>VLOOKUP(B14686,Invoices!A:I,9,TRUE)</f>
        <v>2022</v>
      </c>
    </row>
    <row r="14687" spans="1:10" x14ac:dyDescent="0.15">
      <c r="A14687" t="s">
        <v>18047</v>
      </c>
      <c r="B14687" t="s">
        <v>3010</v>
      </c>
      <c r="C14687" t="s">
        <v>91</v>
      </c>
      <c r="D14687" t="s">
        <v>70</v>
      </c>
      <c r="E14687">
        <v>1</v>
      </c>
      <c r="F14687" s="8">
        <f>VLOOKUP(C14687,Products!$A$2:$E$20,5,TRUE)</f>
        <v>49.95</v>
      </c>
      <c r="G14687" s="8">
        <f t="shared" si="458"/>
        <v>49.95</v>
      </c>
      <c r="H14687" s="8">
        <f>VLOOKUP(C14687,Products!$A$2:$F$20,6,TRUE)</f>
        <v>21.200000000000003</v>
      </c>
      <c r="I14687" s="8">
        <f t="shared" si="459"/>
        <v>21.200000000000003</v>
      </c>
      <c r="J14687" s="42">
        <f>VLOOKUP(B14687,Invoices!A:I,9,TRUE)</f>
        <v>2022</v>
      </c>
    </row>
    <row r="14688" spans="1:10" x14ac:dyDescent="0.15">
      <c r="A14688" t="s">
        <v>18048</v>
      </c>
      <c r="B14688" t="s">
        <v>3010</v>
      </c>
      <c r="C14688" t="s">
        <v>99</v>
      </c>
      <c r="D14688" t="s">
        <v>84</v>
      </c>
      <c r="E14688">
        <v>10</v>
      </c>
      <c r="F14688" s="8">
        <f>VLOOKUP(C14688,Products!$A$2:$E$20,5,TRUE)</f>
        <v>3.5</v>
      </c>
      <c r="G14688" s="8">
        <f t="shared" si="458"/>
        <v>35</v>
      </c>
      <c r="H14688" s="8">
        <f>VLOOKUP(C14688,Products!$A$2:$F$20,6,TRUE)</f>
        <v>0.54999999999999982</v>
      </c>
      <c r="I14688" s="8">
        <f t="shared" si="459"/>
        <v>5.4999999999999982</v>
      </c>
      <c r="J14688" s="42">
        <f>VLOOKUP(B14688,Invoices!A:I,9,TRUE)</f>
        <v>2022</v>
      </c>
    </row>
    <row r="14689" spans="1:10" x14ac:dyDescent="0.15">
      <c r="A14689" t="s">
        <v>18049</v>
      </c>
      <c r="B14689" t="s">
        <v>3010</v>
      </c>
      <c r="C14689" t="s">
        <v>88</v>
      </c>
      <c r="D14689" t="s">
        <v>85</v>
      </c>
      <c r="E14689">
        <v>1</v>
      </c>
      <c r="F14689" s="8">
        <f>VLOOKUP(C14689,Products!$A$2:$E$20,5,TRUE)</f>
        <v>8.9499999999999993</v>
      </c>
      <c r="G14689" s="8">
        <f t="shared" si="458"/>
        <v>8.9499999999999993</v>
      </c>
      <c r="H14689" s="8">
        <f>VLOOKUP(C14689,Products!$A$2:$F$20,6,TRUE)</f>
        <v>5.6999999999999993</v>
      </c>
      <c r="I14689" s="8">
        <f t="shared" si="459"/>
        <v>5.6999999999999993</v>
      </c>
      <c r="J14689" s="42">
        <f>VLOOKUP(B14689,Invoices!A:I,9,TRUE)</f>
        <v>2022</v>
      </c>
    </row>
    <row r="14690" spans="1:10" x14ac:dyDescent="0.15">
      <c r="A14690" t="s">
        <v>18050</v>
      </c>
      <c r="B14690" t="s">
        <v>3010</v>
      </c>
      <c r="C14690" t="s">
        <v>93</v>
      </c>
      <c r="D14690" t="s">
        <v>76</v>
      </c>
      <c r="E14690">
        <v>2</v>
      </c>
      <c r="F14690" s="8">
        <f>VLOOKUP(C14690,Products!$A$2:$E$20,5,TRUE)</f>
        <v>9.9499999999999993</v>
      </c>
      <c r="G14690" s="8">
        <f t="shared" si="458"/>
        <v>19.899999999999999</v>
      </c>
      <c r="H14690" s="8">
        <f>VLOOKUP(C14690,Products!$A$2:$F$20,6,TRUE)</f>
        <v>1.9499999999999993</v>
      </c>
      <c r="I14690" s="8">
        <f t="shared" si="459"/>
        <v>3.8999999999999986</v>
      </c>
      <c r="J14690" s="42">
        <f>VLOOKUP(B14690,Invoices!A:I,9,TRUE)</f>
        <v>2022</v>
      </c>
    </row>
    <row r="14691" spans="1:10" x14ac:dyDescent="0.15">
      <c r="A14691" t="s">
        <v>18051</v>
      </c>
      <c r="B14691" t="s">
        <v>3010</v>
      </c>
      <c r="C14691" t="s">
        <v>87</v>
      </c>
      <c r="D14691" t="s">
        <v>68</v>
      </c>
      <c r="E14691">
        <v>1</v>
      </c>
      <c r="F14691" s="8">
        <f>VLOOKUP(C14691,Products!$A$2:$E$20,5,TRUE)</f>
        <v>19.95</v>
      </c>
      <c r="G14691" s="8">
        <f t="shared" si="458"/>
        <v>19.95</v>
      </c>
      <c r="H14691" s="8">
        <f>VLOOKUP(C14691,Products!$A$2:$F$20,6,TRUE)</f>
        <v>7.4499999999999993</v>
      </c>
      <c r="I14691" s="8">
        <f t="shared" si="459"/>
        <v>7.4499999999999993</v>
      </c>
      <c r="J14691" s="42">
        <f>VLOOKUP(B14691,Invoices!A:I,9,TRUE)</f>
        <v>2022</v>
      </c>
    </row>
    <row r="14692" spans="1:10" x14ac:dyDescent="0.15">
      <c r="A14692" t="s">
        <v>18052</v>
      </c>
      <c r="B14692" t="s">
        <v>3010</v>
      </c>
      <c r="C14692" t="s">
        <v>101</v>
      </c>
      <c r="D14692" t="s">
        <v>69</v>
      </c>
      <c r="E14692">
        <v>1</v>
      </c>
      <c r="F14692" s="8">
        <f>VLOOKUP(C14692,Products!$A$2:$E$20,5,TRUE)</f>
        <v>129.94999999999999</v>
      </c>
      <c r="G14692" s="8">
        <f t="shared" si="458"/>
        <v>129.94999999999999</v>
      </c>
      <c r="H14692" s="8">
        <f>VLOOKUP(C14692,Products!$A$2:$F$20,6,TRUE)</f>
        <v>40.449999999999989</v>
      </c>
      <c r="I14692" s="8">
        <f t="shared" si="459"/>
        <v>40.449999999999989</v>
      </c>
      <c r="J14692" s="42">
        <f>VLOOKUP(B14692,Invoices!A:I,9,TRUE)</f>
        <v>2022</v>
      </c>
    </row>
    <row r="14693" spans="1:10" x14ac:dyDescent="0.15">
      <c r="A14693" t="s">
        <v>18053</v>
      </c>
      <c r="B14693" t="s">
        <v>3010</v>
      </c>
      <c r="C14693" t="s">
        <v>105</v>
      </c>
      <c r="D14693" t="s">
        <v>81</v>
      </c>
      <c r="E14693">
        <v>2</v>
      </c>
      <c r="F14693" s="8">
        <f>VLOOKUP(C14693,Products!$A$2:$E$20,5,TRUE)</f>
        <v>8.9499999999999993</v>
      </c>
      <c r="G14693" s="8">
        <f t="shared" si="458"/>
        <v>17.899999999999999</v>
      </c>
      <c r="H14693" s="8">
        <f>VLOOKUP(C14693,Products!$A$2:$F$20,6,TRUE)</f>
        <v>3.1999999999999993</v>
      </c>
      <c r="I14693" s="8">
        <f t="shared" si="459"/>
        <v>6.3999999999999986</v>
      </c>
      <c r="J14693" s="42">
        <f>VLOOKUP(B14693,Invoices!A:I,9,TRUE)</f>
        <v>2022</v>
      </c>
    </row>
    <row r="14694" spans="1:10" x14ac:dyDescent="0.15">
      <c r="A14694" t="s">
        <v>18054</v>
      </c>
      <c r="B14694" t="s">
        <v>3010</v>
      </c>
      <c r="C14694" t="s">
        <v>103</v>
      </c>
      <c r="D14694" t="s">
        <v>77</v>
      </c>
      <c r="E14694">
        <v>100</v>
      </c>
      <c r="F14694" s="8">
        <f>VLOOKUP(C14694,Products!$A$2:$E$20,5,TRUE)</f>
        <v>8.9499999999999993</v>
      </c>
      <c r="G14694" s="8">
        <f t="shared" si="458"/>
        <v>894.99999999999989</v>
      </c>
      <c r="H14694" s="8">
        <f>VLOOKUP(C14694,Products!$A$2:$F$20,6,TRUE)</f>
        <v>3.1999999999999993</v>
      </c>
      <c r="I14694" s="8">
        <f t="shared" si="459"/>
        <v>319.99999999999994</v>
      </c>
      <c r="J14694" s="42">
        <f>VLOOKUP(B14694,Invoices!A:I,9,TRUE)</f>
        <v>2022</v>
      </c>
    </row>
    <row r="14695" spans="1:10" x14ac:dyDescent="0.15">
      <c r="A14695" t="s">
        <v>18055</v>
      </c>
      <c r="B14695" t="s">
        <v>3010</v>
      </c>
      <c r="C14695" t="s">
        <v>96</v>
      </c>
      <c r="D14695" t="s">
        <v>75</v>
      </c>
      <c r="E14695">
        <v>1</v>
      </c>
      <c r="F14695" s="8">
        <f>VLOOKUP(C14695,Products!$A$2:$E$20,5,TRUE)</f>
        <v>79.95</v>
      </c>
      <c r="G14695" s="8">
        <f t="shared" si="458"/>
        <v>79.95</v>
      </c>
      <c r="H14695" s="8">
        <f>VLOOKUP(C14695,Products!$A$2:$F$20,6,TRUE)</f>
        <v>27.950000000000003</v>
      </c>
      <c r="I14695" s="8">
        <f t="shared" si="459"/>
        <v>27.950000000000003</v>
      </c>
      <c r="J14695" s="42">
        <f>VLOOKUP(B14695,Invoices!A:I,9,TRUE)</f>
        <v>2022</v>
      </c>
    </row>
    <row r="14696" spans="1:10" x14ac:dyDescent="0.15">
      <c r="A14696" t="s">
        <v>18056</v>
      </c>
      <c r="B14696" t="s">
        <v>3010</v>
      </c>
      <c r="C14696" t="s">
        <v>94</v>
      </c>
      <c r="D14696" t="s">
        <v>86</v>
      </c>
      <c r="E14696">
        <v>4</v>
      </c>
      <c r="F14696" s="8">
        <f>VLOOKUP(C14696,Products!$A$2:$E$20,5,TRUE)</f>
        <v>3.5</v>
      </c>
      <c r="G14696" s="8">
        <f t="shared" si="458"/>
        <v>14</v>
      </c>
      <c r="H14696" s="8">
        <f>VLOOKUP(C14696,Products!$A$2:$F$20,6,TRUE)</f>
        <v>0.54999999999999982</v>
      </c>
      <c r="I14696" s="8">
        <f t="shared" si="459"/>
        <v>2.1999999999999993</v>
      </c>
      <c r="J14696" s="42">
        <f>VLOOKUP(B14696,Invoices!A:I,9,TRUE)</f>
        <v>2022</v>
      </c>
    </row>
    <row r="14697" spans="1:10" x14ac:dyDescent="0.15">
      <c r="A14697" t="s">
        <v>18057</v>
      </c>
      <c r="B14697" t="s">
        <v>3010</v>
      </c>
      <c r="C14697" t="s">
        <v>90</v>
      </c>
      <c r="D14697" t="s">
        <v>72</v>
      </c>
      <c r="E14697">
        <v>1</v>
      </c>
      <c r="F14697" s="8">
        <f>VLOOKUP(C14697,Products!$A$2:$E$20,5,TRUE)</f>
        <v>8.9499999999999993</v>
      </c>
      <c r="G14697" s="8">
        <f t="shared" si="458"/>
        <v>8.9499999999999993</v>
      </c>
      <c r="H14697" s="8">
        <f>VLOOKUP(C14697,Products!$A$2:$F$20,6,TRUE)</f>
        <v>5.6999999999999993</v>
      </c>
      <c r="I14697" s="8">
        <f t="shared" si="459"/>
        <v>5.6999999999999993</v>
      </c>
      <c r="J14697" s="42">
        <f>VLOOKUP(B14697,Invoices!A:I,9,TRUE)</f>
        <v>2022</v>
      </c>
    </row>
    <row r="14698" spans="1:10" x14ac:dyDescent="0.15">
      <c r="A14698" t="s">
        <v>18058</v>
      </c>
      <c r="B14698" t="s">
        <v>3010</v>
      </c>
      <c r="C14698" t="s">
        <v>104</v>
      </c>
      <c r="D14698" t="s">
        <v>71</v>
      </c>
      <c r="E14698">
        <v>3</v>
      </c>
      <c r="F14698" s="8">
        <f>VLOOKUP(C14698,Products!$A$2:$E$20,5,TRUE)</f>
        <v>2.95</v>
      </c>
      <c r="G14698" s="8">
        <f t="shared" si="458"/>
        <v>8.8500000000000014</v>
      </c>
      <c r="H14698" s="8">
        <f>VLOOKUP(C14698,Products!$A$2:$F$20,6,TRUE)</f>
        <v>1.1500000000000001</v>
      </c>
      <c r="I14698" s="8">
        <f t="shared" si="459"/>
        <v>3.45</v>
      </c>
      <c r="J14698" s="42">
        <f>VLOOKUP(B14698,Invoices!A:I,9,TRUE)</f>
        <v>2022</v>
      </c>
    </row>
    <row r="14699" spans="1:10" x14ac:dyDescent="0.15">
      <c r="A14699" t="s">
        <v>18059</v>
      </c>
      <c r="B14699" t="s">
        <v>3010</v>
      </c>
      <c r="C14699" t="s">
        <v>89</v>
      </c>
      <c r="D14699" t="s">
        <v>80</v>
      </c>
      <c r="E14699">
        <v>30</v>
      </c>
      <c r="F14699" s="8">
        <f>VLOOKUP(C14699,Products!$A$2:$E$20,5,TRUE)</f>
        <v>15.95</v>
      </c>
      <c r="G14699" s="8">
        <f t="shared" si="458"/>
        <v>478.5</v>
      </c>
      <c r="H14699" s="8">
        <f>VLOOKUP(C14699,Products!$A$2:$F$20,6,TRUE)</f>
        <v>6</v>
      </c>
      <c r="I14699" s="8">
        <f t="shared" si="459"/>
        <v>180</v>
      </c>
      <c r="J14699" s="42">
        <f>VLOOKUP(B14699,Invoices!A:I,9,TRUE)</f>
        <v>2022</v>
      </c>
    </row>
    <row r="14700" spans="1:10" x14ac:dyDescent="0.15">
      <c r="A14700" t="s">
        <v>18060</v>
      </c>
      <c r="B14700" t="s">
        <v>3011</v>
      </c>
      <c r="C14700" t="s">
        <v>104</v>
      </c>
      <c r="D14700" t="s">
        <v>71</v>
      </c>
      <c r="E14700">
        <v>6</v>
      </c>
      <c r="F14700" s="8">
        <f>VLOOKUP(C14700,Products!$A$2:$E$20,5,TRUE)</f>
        <v>2.95</v>
      </c>
      <c r="G14700" s="8">
        <f t="shared" si="458"/>
        <v>17.700000000000003</v>
      </c>
      <c r="H14700" s="8">
        <f>VLOOKUP(C14700,Products!$A$2:$F$20,6,TRUE)</f>
        <v>1.1500000000000001</v>
      </c>
      <c r="I14700" s="8">
        <f t="shared" si="459"/>
        <v>6.9</v>
      </c>
      <c r="J14700" s="42">
        <f>VLOOKUP(B14700,Invoices!A:I,9,TRUE)</f>
        <v>2022</v>
      </c>
    </row>
    <row r="14701" spans="1:10" x14ac:dyDescent="0.15">
      <c r="A14701" t="s">
        <v>18061</v>
      </c>
      <c r="B14701" t="s">
        <v>3011</v>
      </c>
      <c r="C14701" t="s">
        <v>90</v>
      </c>
      <c r="D14701" t="s">
        <v>72</v>
      </c>
      <c r="E14701">
        <v>2</v>
      </c>
      <c r="F14701" s="8">
        <f>VLOOKUP(C14701,Products!$A$2:$E$20,5,TRUE)</f>
        <v>8.9499999999999993</v>
      </c>
      <c r="G14701" s="8">
        <f t="shared" si="458"/>
        <v>17.899999999999999</v>
      </c>
      <c r="H14701" s="8">
        <f>VLOOKUP(C14701,Products!$A$2:$F$20,6,TRUE)</f>
        <v>5.6999999999999993</v>
      </c>
      <c r="I14701" s="8">
        <f t="shared" si="459"/>
        <v>11.399999999999999</v>
      </c>
      <c r="J14701" s="42">
        <f>VLOOKUP(B14701,Invoices!A:I,9,TRUE)</f>
        <v>2022</v>
      </c>
    </row>
    <row r="14702" spans="1:10" x14ac:dyDescent="0.15">
      <c r="A14702" t="s">
        <v>18062</v>
      </c>
      <c r="B14702" t="s">
        <v>3011</v>
      </c>
      <c r="C14702" t="s">
        <v>96</v>
      </c>
      <c r="D14702" t="s">
        <v>75</v>
      </c>
      <c r="E14702">
        <v>15</v>
      </c>
      <c r="F14702" s="8">
        <f>VLOOKUP(C14702,Products!$A$2:$E$20,5,TRUE)</f>
        <v>79.95</v>
      </c>
      <c r="G14702" s="8">
        <f t="shared" si="458"/>
        <v>1199.25</v>
      </c>
      <c r="H14702" s="8">
        <f>VLOOKUP(C14702,Products!$A$2:$F$20,6,TRUE)</f>
        <v>27.950000000000003</v>
      </c>
      <c r="I14702" s="8">
        <f t="shared" si="459"/>
        <v>419.25000000000006</v>
      </c>
      <c r="J14702" s="42">
        <f>VLOOKUP(B14702,Invoices!A:I,9,TRUE)</f>
        <v>2022</v>
      </c>
    </row>
    <row r="14703" spans="1:10" x14ac:dyDescent="0.15">
      <c r="A14703" t="s">
        <v>18063</v>
      </c>
      <c r="B14703" t="s">
        <v>3011</v>
      </c>
      <c r="C14703" t="s">
        <v>93</v>
      </c>
      <c r="D14703" t="s">
        <v>76</v>
      </c>
      <c r="E14703">
        <v>1</v>
      </c>
      <c r="F14703" s="8">
        <f>VLOOKUP(C14703,Products!$A$2:$E$20,5,TRUE)</f>
        <v>9.9499999999999993</v>
      </c>
      <c r="G14703" s="8">
        <f t="shared" si="458"/>
        <v>9.9499999999999993</v>
      </c>
      <c r="H14703" s="8">
        <f>VLOOKUP(C14703,Products!$A$2:$F$20,6,TRUE)</f>
        <v>1.9499999999999993</v>
      </c>
      <c r="I14703" s="8">
        <f t="shared" si="459"/>
        <v>1.9499999999999993</v>
      </c>
      <c r="J14703" s="42">
        <f>VLOOKUP(B14703,Invoices!A:I,9,TRUE)</f>
        <v>2022</v>
      </c>
    </row>
    <row r="14704" spans="1:10" x14ac:dyDescent="0.15">
      <c r="A14704" t="s">
        <v>18064</v>
      </c>
      <c r="B14704" t="s">
        <v>3012</v>
      </c>
      <c r="C14704" t="s">
        <v>100</v>
      </c>
      <c r="D14704" t="s">
        <v>78</v>
      </c>
      <c r="E14704">
        <v>3</v>
      </c>
      <c r="F14704" s="8">
        <f>VLOOKUP(C14704,Products!$A$2:$E$20,5,TRUE)</f>
        <v>49.95</v>
      </c>
      <c r="G14704" s="8">
        <f t="shared" si="458"/>
        <v>149.85000000000002</v>
      </c>
      <c r="H14704" s="8">
        <f>VLOOKUP(C14704,Products!$A$2:$F$20,6,TRUE)</f>
        <v>19.950000000000003</v>
      </c>
      <c r="I14704" s="8">
        <f t="shared" si="459"/>
        <v>59.850000000000009</v>
      </c>
      <c r="J14704" s="42">
        <f>VLOOKUP(B14704,Invoices!A:I,9,TRUE)</f>
        <v>2022</v>
      </c>
    </row>
    <row r="14705" spans="1:10" x14ac:dyDescent="0.15">
      <c r="A14705" t="s">
        <v>18065</v>
      </c>
      <c r="B14705" t="s">
        <v>3013</v>
      </c>
      <c r="C14705" t="s">
        <v>104</v>
      </c>
      <c r="D14705" t="s">
        <v>71</v>
      </c>
      <c r="E14705">
        <v>3</v>
      </c>
      <c r="F14705" s="8">
        <f>VLOOKUP(C14705,Products!$A$2:$E$20,5,TRUE)</f>
        <v>2.95</v>
      </c>
      <c r="G14705" s="8">
        <f t="shared" si="458"/>
        <v>8.8500000000000014</v>
      </c>
      <c r="H14705" s="8">
        <f>VLOOKUP(C14705,Products!$A$2:$F$20,6,TRUE)</f>
        <v>1.1500000000000001</v>
      </c>
      <c r="I14705" s="8">
        <f t="shared" si="459"/>
        <v>3.45</v>
      </c>
      <c r="J14705" s="42">
        <f>VLOOKUP(B14705,Invoices!A:I,9,TRUE)</f>
        <v>2022</v>
      </c>
    </row>
    <row r="14706" spans="1:10" x14ac:dyDescent="0.15">
      <c r="A14706" t="s">
        <v>18066</v>
      </c>
      <c r="B14706" t="s">
        <v>3013</v>
      </c>
      <c r="C14706" t="s">
        <v>101</v>
      </c>
      <c r="D14706" t="s">
        <v>69</v>
      </c>
      <c r="E14706">
        <v>1</v>
      </c>
      <c r="F14706" s="8">
        <f>VLOOKUP(C14706,Products!$A$2:$E$20,5,TRUE)</f>
        <v>129.94999999999999</v>
      </c>
      <c r="G14706" s="8">
        <f t="shared" si="458"/>
        <v>129.94999999999999</v>
      </c>
      <c r="H14706" s="8">
        <f>VLOOKUP(C14706,Products!$A$2:$F$20,6,TRUE)</f>
        <v>40.449999999999989</v>
      </c>
      <c r="I14706" s="8">
        <f t="shared" si="459"/>
        <v>40.449999999999989</v>
      </c>
      <c r="J14706" s="42">
        <f>VLOOKUP(B14706,Invoices!A:I,9,TRUE)</f>
        <v>2022</v>
      </c>
    </row>
    <row r="14707" spans="1:10" x14ac:dyDescent="0.15">
      <c r="A14707" t="s">
        <v>18067</v>
      </c>
      <c r="B14707" t="s">
        <v>3013</v>
      </c>
      <c r="C14707" t="s">
        <v>105</v>
      </c>
      <c r="D14707" t="s">
        <v>81</v>
      </c>
      <c r="E14707">
        <v>10</v>
      </c>
      <c r="F14707" s="8">
        <f>VLOOKUP(C14707,Products!$A$2:$E$20,5,TRUE)</f>
        <v>8.9499999999999993</v>
      </c>
      <c r="G14707" s="8">
        <f t="shared" si="458"/>
        <v>89.5</v>
      </c>
      <c r="H14707" s="8">
        <f>VLOOKUP(C14707,Products!$A$2:$F$20,6,TRUE)</f>
        <v>3.1999999999999993</v>
      </c>
      <c r="I14707" s="8">
        <f t="shared" si="459"/>
        <v>31.999999999999993</v>
      </c>
      <c r="J14707" s="42">
        <f>VLOOKUP(B14707,Invoices!A:I,9,TRUE)</f>
        <v>2022</v>
      </c>
    </row>
    <row r="14708" spans="1:10" x14ac:dyDescent="0.15">
      <c r="A14708" t="s">
        <v>18068</v>
      </c>
      <c r="B14708" t="s">
        <v>3014</v>
      </c>
      <c r="C14708" t="s">
        <v>92</v>
      </c>
      <c r="D14708" t="s">
        <v>82</v>
      </c>
      <c r="E14708">
        <v>1</v>
      </c>
      <c r="F14708" s="8">
        <f>VLOOKUP(C14708,Products!$A$2:$E$20,5,TRUE)</f>
        <v>19.95</v>
      </c>
      <c r="G14708" s="8">
        <f t="shared" si="458"/>
        <v>19.95</v>
      </c>
      <c r="H14708" s="8">
        <f>VLOOKUP(C14708,Products!$A$2:$F$20,6,TRUE)</f>
        <v>7.4499999999999993</v>
      </c>
      <c r="I14708" s="8">
        <f t="shared" si="459"/>
        <v>7.4499999999999993</v>
      </c>
      <c r="J14708" s="42">
        <f>VLOOKUP(B14708,Invoices!A:I,9,TRUE)</f>
        <v>2022</v>
      </c>
    </row>
    <row r="14709" spans="1:10" x14ac:dyDescent="0.15">
      <c r="A14709" t="s">
        <v>18069</v>
      </c>
      <c r="B14709" t="s">
        <v>3014</v>
      </c>
      <c r="C14709" t="s">
        <v>96</v>
      </c>
      <c r="D14709" t="s">
        <v>75</v>
      </c>
      <c r="E14709">
        <v>3</v>
      </c>
      <c r="F14709" s="8">
        <f>VLOOKUP(C14709,Products!$A$2:$E$20,5,TRUE)</f>
        <v>79.95</v>
      </c>
      <c r="G14709" s="8">
        <f t="shared" si="458"/>
        <v>239.85000000000002</v>
      </c>
      <c r="H14709" s="8">
        <f>VLOOKUP(C14709,Products!$A$2:$F$20,6,TRUE)</f>
        <v>27.950000000000003</v>
      </c>
      <c r="I14709" s="8">
        <f t="shared" si="459"/>
        <v>83.850000000000009</v>
      </c>
      <c r="J14709" s="42">
        <f>VLOOKUP(B14709,Invoices!A:I,9,TRUE)</f>
        <v>2022</v>
      </c>
    </row>
    <row r="14710" spans="1:10" x14ac:dyDescent="0.15">
      <c r="A14710" t="s">
        <v>18070</v>
      </c>
      <c r="B14710" t="s">
        <v>3014</v>
      </c>
      <c r="C14710" t="s">
        <v>90</v>
      </c>
      <c r="D14710" t="s">
        <v>72</v>
      </c>
      <c r="E14710">
        <v>6</v>
      </c>
      <c r="F14710" s="8">
        <f>VLOOKUP(C14710,Products!$A$2:$E$20,5,TRUE)</f>
        <v>8.9499999999999993</v>
      </c>
      <c r="G14710" s="8">
        <f t="shared" si="458"/>
        <v>53.699999999999996</v>
      </c>
      <c r="H14710" s="8">
        <f>VLOOKUP(C14710,Products!$A$2:$F$20,6,TRUE)</f>
        <v>5.6999999999999993</v>
      </c>
      <c r="I14710" s="8">
        <f t="shared" si="459"/>
        <v>34.199999999999996</v>
      </c>
      <c r="J14710" s="42">
        <f>VLOOKUP(B14710,Invoices!A:I,9,TRUE)</f>
        <v>2022</v>
      </c>
    </row>
    <row r="14711" spans="1:10" x14ac:dyDescent="0.15">
      <c r="A14711" t="s">
        <v>18071</v>
      </c>
      <c r="B14711" t="s">
        <v>3014</v>
      </c>
      <c r="C14711" t="s">
        <v>88</v>
      </c>
      <c r="D14711" t="s">
        <v>85</v>
      </c>
      <c r="E14711">
        <v>7</v>
      </c>
      <c r="F14711" s="8">
        <f>VLOOKUP(C14711,Products!$A$2:$E$20,5,TRUE)</f>
        <v>8.9499999999999993</v>
      </c>
      <c r="G14711" s="8">
        <f t="shared" si="458"/>
        <v>62.649999999999991</v>
      </c>
      <c r="H14711" s="8">
        <f>VLOOKUP(C14711,Products!$A$2:$F$20,6,TRUE)</f>
        <v>5.6999999999999993</v>
      </c>
      <c r="I14711" s="8">
        <f t="shared" si="459"/>
        <v>39.899999999999991</v>
      </c>
      <c r="J14711" s="42">
        <f>VLOOKUP(B14711,Invoices!A:I,9,TRUE)</f>
        <v>2022</v>
      </c>
    </row>
    <row r="14712" spans="1:10" x14ac:dyDescent="0.15">
      <c r="A14712" t="s">
        <v>18072</v>
      </c>
      <c r="B14712" t="s">
        <v>3014</v>
      </c>
      <c r="C14712" t="s">
        <v>87</v>
      </c>
      <c r="D14712" t="s">
        <v>68</v>
      </c>
      <c r="E14712">
        <v>3</v>
      </c>
      <c r="F14712" s="8">
        <f>VLOOKUP(C14712,Products!$A$2:$E$20,5,TRUE)</f>
        <v>19.95</v>
      </c>
      <c r="G14712" s="8">
        <f t="shared" si="458"/>
        <v>59.849999999999994</v>
      </c>
      <c r="H14712" s="8">
        <f>VLOOKUP(C14712,Products!$A$2:$F$20,6,TRUE)</f>
        <v>7.4499999999999993</v>
      </c>
      <c r="I14712" s="8">
        <f t="shared" si="459"/>
        <v>22.349999999999998</v>
      </c>
      <c r="J14712" s="42">
        <f>VLOOKUP(B14712,Invoices!A:I,9,TRUE)</f>
        <v>2022</v>
      </c>
    </row>
    <row r="14713" spans="1:10" x14ac:dyDescent="0.15">
      <c r="A14713" t="s">
        <v>18073</v>
      </c>
      <c r="B14713" t="s">
        <v>3014</v>
      </c>
      <c r="C14713" t="s">
        <v>94</v>
      </c>
      <c r="D14713" t="s">
        <v>86</v>
      </c>
      <c r="E14713">
        <v>1</v>
      </c>
      <c r="F14713" s="8">
        <f>VLOOKUP(C14713,Products!$A$2:$E$20,5,TRUE)</f>
        <v>3.5</v>
      </c>
      <c r="G14713" s="8">
        <f t="shared" si="458"/>
        <v>3.5</v>
      </c>
      <c r="H14713" s="8">
        <f>VLOOKUP(C14713,Products!$A$2:$F$20,6,TRUE)</f>
        <v>0.54999999999999982</v>
      </c>
      <c r="I14713" s="8">
        <f t="shared" si="459"/>
        <v>0.54999999999999982</v>
      </c>
      <c r="J14713" s="42">
        <f>VLOOKUP(B14713,Invoices!A:I,9,TRUE)</f>
        <v>2022</v>
      </c>
    </row>
    <row r="14714" spans="1:10" x14ac:dyDescent="0.15">
      <c r="A14714" t="s">
        <v>18074</v>
      </c>
      <c r="B14714" t="s">
        <v>3014</v>
      </c>
      <c r="C14714" t="s">
        <v>95</v>
      </c>
      <c r="D14714" t="s">
        <v>73</v>
      </c>
      <c r="E14714">
        <v>3</v>
      </c>
      <c r="F14714" s="8">
        <f>VLOOKUP(C14714,Products!$A$2:$E$20,5,TRUE)</f>
        <v>12.95</v>
      </c>
      <c r="G14714" s="8">
        <f t="shared" si="458"/>
        <v>38.849999999999994</v>
      </c>
      <c r="H14714" s="8">
        <f>VLOOKUP(C14714,Products!$A$2:$F$20,6,TRUE)</f>
        <v>4.1999999999999993</v>
      </c>
      <c r="I14714" s="8">
        <f t="shared" si="459"/>
        <v>12.599999999999998</v>
      </c>
      <c r="J14714" s="42">
        <f>VLOOKUP(B14714,Invoices!A:I,9,TRUE)</f>
        <v>2022</v>
      </c>
    </row>
    <row r="14715" spans="1:10" x14ac:dyDescent="0.15">
      <c r="A14715" t="s">
        <v>18075</v>
      </c>
      <c r="B14715" t="s">
        <v>3015</v>
      </c>
      <c r="C14715" t="s">
        <v>102</v>
      </c>
      <c r="D14715" t="s">
        <v>83</v>
      </c>
      <c r="E14715">
        <v>9</v>
      </c>
      <c r="F14715" s="8">
        <f>VLOOKUP(C14715,Products!$A$2:$E$20,5,TRUE)</f>
        <v>29.95</v>
      </c>
      <c r="G14715" s="8">
        <f t="shared" si="458"/>
        <v>269.55</v>
      </c>
      <c r="H14715" s="8">
        <f>VLOOKUP(C14715,Products!$A$2:$F$20,6,TRUE)</f>
        <v>15</v>
      </c>
      <c r="I14715" s="8">
        <f t="shared" si="459"/>
        <v>135</v>
      </c>
      <c r="J14715" s="42">
        <f>VLOOKUP(B14715,Invoices!A:I,9,TRUE)</f>
        <v>2022</v>
      </c>
    </row>
    <row r="14716" spans="1:10" x14ac:dyDescent="0.15">
      <c r="A14716" t="s">
        <v>18076</v>
      </c>
      <c r="B14716" t="s">
        <v>3015</v>
      </c>
      <c r="C14716" t="s">
        <v>90</v>
      </c>
      <c r="D14716" t="s">
        <v>72</v>
      </c>
      <c r="E14716">
        <v>20</v>
      </c>
      <c r="F14716" s="8">
        <f>VLOOKUP(C14716,Products!$A$2:$E$20,5,TRUE)</f>
        <v>8.9499999999999993</v>
      </c>
      <c r="G14716" s="8">
        <f t="shared" si="458"/>
        <v>179</v>
      </c>
      <c r="H14716" s="8">
        <f>VLOOKUP(C14716,Products!$A$2:$F$20,6,TRUE)</f>
        <v>5.6999999999999993</v>
      </c>
      <c r="I14716" s="8">
        <f t="shared" si="459"/>
        <v>113.99999999999999</v>
      </c>
      <c r="J14716" s="42">
        <f>VLOOKUP(B14716,Invoices!A:I,9,TRUE)</f>
        <v>2022</v>
      </c>
    </row>
    <row r="14717" spans="1:10" x14ac:dyDescent="0.15">
      <c r="A14717" t="s">
        <v>18077</v>
      </c>
      <c r="B14717" t="s">
        <v>3015</v>
      </c>
      <c r="C14717" t="s">
        <v>96</v>
      </c>
      <c r="D14717" t="s">
        <v>75</v>
      </c>
      <c r="E14717">
        <v>1</v>
      </c>
      <c r="F14717" s="8">
        <f>VLOOKUP(C14717,Products!$A$2:$E$20,5,TRUE)</f>
        <v>79.95</v>
      </c>
      <c r="G14717" s="8">
        <f t="shared" si="458"/>
        <v>79.95</v>
      </c>
      <c r="H14717" s="8">
        <f>VLOOKUP(C14717,Products!$A$2:$F$20,6,TRUE)</f>
        <v>27.950000000000003</v>
      </c>
      <c r="I14717" s="8">
        <f t="shared" si="459"/>
        <v>27.950000000000003</v>
      </c>
      <c r="J14717" s="42">
        <f>VLOOKUP(B14717,Invoices!A:I,9,TRUE)</f>
        <v>2022</v>
      </c>
    </row>
    <row r="14718" spans="1:10" x14ac:dyDescent="0.15">
      <c r="A14718" t="s">
        <v>18078</v>
      </c>
      <c r="B14718" t="s">
        <v>3015</v>
      </c>
      <c r="C14718" t="s">
        <v>88</v>
      </c>
      <c r="D14718" t="s">
        <v>85</v>
      </c>
      <c r="E14718">
        <v>3</v>
      </c>
      <c r="F14718" s="8">
        <f>VLOOKUP(C14718,Products!$A$2:$E$20,5,TRUE)</f>
        <v>8.9499999999999993</v>
      </c>
      <c r="G14718" s="8">
        <f t="shared" si="458"/>
        <v>26.849999999999998</v>
      </c>
      <c r="H14718" s="8">
        <f>VLOOKUP(C14718,Products!$A$2:$F$20,6,TRUE)</f>
        <v>5.6999999999999993</v>
      </c>
      <c r="I14718" s="8">
        <f t="shared" si="459"/>
        <v>17.099999999999998</v>
      </c>
      <c r="J14718" s="42">
        <f>VLOOKUP(B14718,Invoices!A:I,9,TRUE)</f>
        <v>2022</v>
      </c>
    </row>
    <row r="14719" spans="1:10" x14ac:dyDescent="0.15">
      <c r="A14719" t="s">
        <v>18079</v>
      </c>
      <c r="B14719" t="s">
        <v>3016</v>
      </c>
      <c r="C14719" t="s">
        <v>101</v>
      </c>
      <c r="D14719" t="s">
        <v>69</v>
      </c>
      <c r="E14719">
        <v>6</v>
      </c>
      <c r="F14719" s="8">
        <f>VLOOKUP(C14719,Products!$A$2:$E$20,5,TRUE)</f>
        <v>129.94999999999999</v>
      </c>
      <c r="G14719" s="8">
        <f t="shared" si="458"/>
        <v>779.69999999999993</v>
      </c>
      <c r="H14719" s="8">
        <f>VLOOKUP(C14719,Products!$A$2:$F$20,6,TRUE)</f>
        <v>40.449999999999989</v>
      </c>
      <c r="I14719" s="8">
        <f t="shared" si="459"/>
        <v>242.69999999999993</v>
      </c>
      <c r="J14719" s="42">
        <f>VLOOKUP(B14719,Invoices!A:I,9,TRUE)</f>
        <v>2022</v>
      </c>
    </row>
    <row r="14720" spans="1:10" x14ac:dyDescent="0.15">
      <c r="A14720" t="s">
        <v>18080</v>
      </c>
      <c r="B14720" t="s">
        <v>3016</v>
      </c>
      <c r="C14720" t="s">
        <v>103</v>
      </c>
      <c r="D14720" t="s">
        <v>77</v>
      </c>
      <c r="E14720">
        <v>12</v>
      </c>
      <c r="F14720" s="8">
        <f>VLOOKUP(C14720,Products!$A$2:$E$20,5,TRUE)</f>
        <v>8.9499999999999993</v>
      </c>
      <c r="G14720" s="8">
        <f t="shared" si="458"/>
        <v>107.39999999999999</v>
      </c>
      <c r="H14720" s="8">
        <f>VLOOKUP(C14720,Products!$A$2:$F$20,6,TRUE)</f>
        <v>3.1999999999999993</v>
      </c>
      <c r="I14720" s="8">
        <f t="shared" si="459"/>
        <v>38.399999999999991</v>
      </c>
      <c r="J14720" s="42">
        <f>VLOOKUP(B14720,Invoices!A:I,9,TRUE)</f>
        <v>2022</v>
      </c>
    </row>
    <row r="14721" spans="1:10" x14ac:dyDescent="0.15">
      <c r="A14721" t="s">
        <v>18081</v>
      </c>
      <c r="B14721" t="s">
        <v>3016</v>
      </c>
      <c r="C14721" t="s">
        <v>90</v>
      </c>
      <c r="D14721" t="s">
        <v>72</v>
      </c>
      <c r="E14721">
        <v>3</v>
      </c>
      <c r="F14721" s="8">
        <f>VLOOKUP(C14721,Products!$A$2:$E$20,5,TRUE)</f>
        <v>8.9499999999999993</v>
      </c>
      <c r="G14721" s="8">
        <f t="shared" si="458"/>
        <v>26.849999999999998</v>
      </c>
      <c r="H14721" s="8">
        <f>VLOOKUP(C14721,Products!$A$2:$F$20,6,TRUE)</f>
        <v>5.6999999999999993</v>
      </c>
      <c r="I14721" s="8">
        <f t="shared" si="459"/>
        <v>17.099999999999998</v>
      </c>
      <c r="J14721" s="42">
        <f>VLOOKUP(B14721,Invoices!A:I,9,TRUE)</f>
        <v>2022</v>
      </c>
    </row>
    <row r="14722" spans="1:10" x14ac:dyDescent="0.15">
      <c r="A14722" t="s">
        <v>18082</v>
      </c>
      <c r="B14722" t="s">
        <v>3016</v>
      </c>
      <c r="C14722" t="s">
        <v>105</v>
      </c>
      <c r="D14722" t="s">
        <v>81</v>
      </c>
      <c r="E14722">
        <v>5</v>
      </c>
      <c r="F14722" s="8">
        <f>VLOOKUP(C14722,Products!$A$2:$E$20,5,TRUE)</f>
        <v>8.9499999999999993</v>
      </c>
      <c r="G14722" s="8">
        <f t="shared" si="458"/>
        <v>44.75</v>
      </c>
      <c r="H14722" s="8">
        <f>VLOOKUP(C14722,Products!$A$2:$F$20,6,TRUE)</f>
        <v>3.1999999999999993</v>
      </c>
      <c r="I14722" s="8">
        <f t="shared" si="459"/>
        <v>15.999999999999996</v>
      </c>
      <c r="J14722" s="42">
        <f>VLOOKUP(B14722,Invoices!A:I,9,TRUE)</f>
        <v>2022</v>
      </c>
    </row>
    <row r="14723" spans="1:10" x14ac:dyDescent="0.15">
      <c r="A14723" t="s">
        <v>18083</v>
      </c>
      <c r="B14723" t="s">
        <v>3016</v>
      </c>
      <c r="C14723" t="s">
        <v>87</v>
      </c>
      <c r="D14723" t="s">
        <v>68</v>
      </c>
      <c r="E14723">
        <v>1</v>
      </c>
      <c r="F14723" s="8">
        <f>VLOOKUP(C14723,Products!$A$2:$E$20,5,TRUE)</f>
        <v>19.95</v>
      </c>
      <c r="G14723" s="8">
        <f t="shared" ref="G14723:G14786" si="460">F14723*E14723</f>
        <v>19.95</v>
      </c>
      <c r="H14723" s="8">
        <f>VLOOKUP(C14723,Products!$A$2:$F$20,6,TRUE)</f>
        <v>7.4499999999999993</v>
      </c>
      <c r="I14723" s="8">
        <f t="shared" ref="I14723:I14786" si="461">H14723*E14723</f>
        <v>7.4499999999999993</v>
      </c>
      <c r="J14723" s="42">
        <f>VLOOKUP(B14723,Invoices!A:I,9,TRUE)</f>
        <v>2022</v>
      </c>
    </row>
    <row r="14724" spans="1:10" x14ac:dyDescent="0.15">
      <c r="A14724" t="s">
        <v>18084</v>
      </c>
      <c r="B14724" t="s">
        <v>3016</v>
      </c>
      <c r="C14724" t="s">
        <v>104</v>
      </c>
      <c r="D14724" t="s">
        <v>71</v>
      </c>
      <c r="E14724">
        <v>8</v>
      </c>
      <c r="F14724" s="8">
        <f>VLOOKUP(C14724,Products!$A$2:$E$20,5,TRUE)</f>
        <v>2.95</v>
      </c>
      <c r="G14724" s="8">
        <f t="shared" si="460"/>
        <v>23.6</v>
      </c>
      <c r="H14724" s="8">
        <f>VLOOKUP(C14724,Products!$A$2:$F$20,6,TRUE)</f>
        <v>1.1500000000000001</v>
      </c>
      <c r="I14724" s="8">
        <f t="shared" si="461"/>
        <v>9.2000000000000011</v>
      </c>
      <c r="J14724" s="42">
        <f>VLOOKUP(B14724,Invoices!A:I,9,TRUE)</f>
        <v>2022</v>
      </c>
    </row>
    <row r="14725" spans="1:10" x14ac:dyDescent="0.15">
      <c r="A14725" t="s">
        <v>18085</v>
      </c>
      <c r="B14725" t="s">
        <v>3016</v>
      </c>
      <c r="C14725" t="s">
        <v>102</v>
      </c>
      <c r="D14725" t="s">
        <v>83</v>
      </c>
      <c r="E14725">
        <v>4</v>
      </c>
      <c r="F14725" s="8">
        <f>VLOOKUP(C14725,Products!$A$2:$E$20,5,TRUE)</f>
        <v>29.95</v>
      </c>
      <c r="G14725" s="8">
        <f t="shared" si="460"/>
        <v>119.8</v>
      </c>
      <c r="H14725" s="8">
        <f>VLOOKUP(C14725,Products!$A$2:$F$20,6,TRUE)</f>
        <v>15</v>
      </c>
      <c r="I14725" s="8">
        <f t="shared" si="461"/>
        <v>60</v>
      </c>
      <c r="J14725" s="42">
        <f>VLOOKUP(B14725,Invoices!A:I,9,TRUE)</f>
        <v>2022</v>
      </c>
    </row>
    <row r="14726" spans="1:10" x14ac:dyDescent="0.15">
      <c r="A14726" t="s">
        <v>18086</v>
      </c>
      <c r="B14726" t="s">
        <v>3017</v>
      </c>
      <c r="C14726" t="s">
        <v>100</v>
      </c>
      <c r="D14726" t="s">
        <v>78</v>
      </c>
      <c r="E14726">
        <v>1</v>
      </c>
      <c r="F14726" s="8">
        <f>VLOOKUP(C14726,Products!$A$2:$E$20,5,TRUE)</f>
        <v>49.95</v>
      </c>
      <c r="G14726" s="8">
        <f t="shared" si="460"/>
        <v>49.95</v>
      </c>
      <c r="H14726" s="8">
        <f>VLOOKUP(C14726,Products!$A$2:$F$20,6,TRUE)</f>
        <v>19.950000000000003</v>
      </c>
      <c r="I14726" s="8">
        <f t="shared" si="461"/>
        <v>19.950000000000003</v>
      </c>
      <c r="J14726" s="42">
        <f>VLOOKUP(B14726,Invoices!A:I,9,TRUE)</f>
        <v>2022</v>
      </c>
    </row>
    <row r="14727" spans="1:10" x14ac:dyDescent="0.15">
      <c r="A14727" t="s">
        <v>18087</v>
      </c>
      <c r="B14727" t="s">
        <v>3017</v>
      </c>
      <c r="C14727" t="s">
        <v>89</v>
      </c>
      <c r="D14727" t="s">
        <v>80</v>
      </c>
      <c r="E14727">
        <v>1</v>
      </c>
      <c r="F14727" s="8">
        <f>VLOOKUP(C14727,Products!$A$2:$E$20,5,TRUE)</f>
        <v>15.95</v>
      </c>
      <c r="G14727" s="8">
        <f t="shared" si="460"/>
        <v>15.95</v>
      </c>
      <c r="H14727" s="8">
        <f>VLOOKUP(C14727,Products!$A$2:$F$20,6,TRUE)</f>
        <v>6</v>
      </c>
      <c r="I14727" s="8">
        <f t="shared" si="461"/>
        <v>6</v>
      </c>
      <c r="J14727" s="42">
        <f>VLOOKUP(B14727,Invoices!A:I,9,TRUE)</f>
        <v>2022</v>
      </c>
    </row>
    <row r="14728" spans="1:10" x14ac:dyDescent="0.15">
      <c r="A14728" t="s">
        <v>18088</v>
      </c>
      <c r="B14728" t="s">
        <v>3017</v>
      </c>
      <c r="C14728" t="s">
        <v>88</v>
      </c>
      <c r="D14728" t="s">
        <v>85</v>
      </c>
      <c r="E14728">
        <v>5</v>
      </c>
      <c r="F14728" s="8">
        <f>VLOOKUP(C14728,Products!$A$2:$E$20,5,TRUE)</f>
        <v>8.9499999999999993</v>
      </c>
      <c r="G14728" s="8">
        <f t="shared" si="460"/>
        <v>44.75</v>
      </c>
      <c r="H14728" s="8">
        <f>VLOOKUP(C14728,Products!$A$2:$F$20,6,TRUE)</f>
        <v>5.6999999999999993</v>
      </c>
      <c r="I14728" s="8">
        <f t="shared" si="461"/>
        <v>28.499999999999996</v>
      </c>
      <c r="J14728" s="42">
        <f>VLOOKUP(B14728,Invoices!A:I,9,TRUE)</f>
        <v>2022</v>
      </c>
    </row>
    <row r="14729" spans="1:10" x14ac:dyDescent="0.15">
      <c r="A14729" t="s">
        <v>18089</v>
      </c>
      <c r="B14729" t="s">
        <v>3017</v>
      </c>
      <c r="C14729" t="s">
        <v>91</v>
      </c>
      <c r="D14729" t="s">
        <v>70</v>
      </c>
      <c r="E14729">
        <v>10</v>
      </c>
      <c r="F14729" s="8">
        <f>VLOOKUP(C14729,Products!$A$2:$E$20,5,TRUE)</f>
        <v>49.95</v>
      </c>
      <c r="G14729" s="8">
        <f t="shared" si="460"/>
        <v>499.5</v>
      </c>
      <c r="H14729" s="8">
        <f>VLOOKUP(C14729,Products!$A$2:$F$20,6,TRUE)</f>
        <v>21.200000000000003</v>
      </c>
      <c r="I14729" s="8">
        <f t="shared" si="461"/>
        <v>212.00000000000003</v>
      </c>
      <c r="J14729" s="42">
        <f>VLOOKUP(B14729,Invoices!A:I,9,TRUE)</f>
        <v>2022</v>
      </c>
    </row>
    <row r="14730" spans="1:10" x14ac:dyDescent="0.15">
      <c r="A14730" t="s">
        <v>18090</v>
      </c>
      <c r="B14730" t="s">
        <v>3017</v>
      </c>
      <c r="C14730" t="s">
        <v>105</v>
      </c>
      <c r="D14730" t="s">
        <v>81</v>
      </c>
      <c r="E14730">
        <v>1</v>
      </c>
      <c r="F14730" s="8">
        <f>VLOOKUP(C14730,Products!$A$2:$E$20,5,TRUE)</f>
        <v>8.9499999999999993</v>
      </c>
      <c r="G14730" s="8">
        <f t="shared" si="460"/>
        <v>8.9499999999999993</v>
      </c>
      <c r="H14730" s="8">
        <f>VLOOKUP(C14730,Products!$A$2:$F$20,6,TRUE)</f>
        <v>3.1999999999999993</v>
      </c>
      <c r="I14730" s="8">
        <f t="shared" si="461"/>
        <v>3.1999999999999993</v>
      </c>
      <c r="J14730" s="42">
        <f>VLOOKUP(B14730,Invoices!A:I,9,TRUE)</f>
        <v>2022</v>
      </c>
    </row>
    <row r="14731" spans="1:10" x14ac:dyDescent="0.15">
      <c r="A14731" t="s">
        <v>18091</v>
      </c>
      <c r="B14731" t="s">
        <v>3017</v>
      </c>
      <c r="C14731" t="s">
        <v>96</v>
      </c>
      <c r="D14731" t="s">
        <v>75</v>
      </c>
      <c r="E14731">
        <v>7</v>
      </c>
      <c r="F14731" s="8">
        <f>VLOOKUP(C14731,Products!$A$2:$E$20,5,TRUE)</f>
        <v>79.95</v>
      </c>
      <c r="G14731" s="8">
        <f t="shared" si="460"/>
        <v>559.65</v>
      </c>
      <c r="H14731" s="8">
        <f>VLOOKUP(C14731,Products!$A$2:$F$20,6,TRUE)</f>
        <v>27.950000000000003</v>
      </c>
      <c r="I14731" s="8">
        <f t="shared" si="461"/>
        <v>195.65000000000003</v>
      </c>
      <c r="J14731" s="42">
        <f>VLOOKUP(B14731,Invoices!A:I,9,TRUE)</f>
        <v>2022</v>
      </c>
    </row>
    <row r="14732" spans="1:10" x14ac:dyDescent="0.15">
      <c r="A14732" t="s">
        <v>18092</v>
      </c>
      <c r="B14732" t="s">
        <v>3017</v>
      </c>
      <c r="C14732" t="s">
        <v>103</v>
      </c>
      <c r="D14732" t="s">
        <v>77</v>
      </c>
      <c r="E14732">
        <v>10</v>
      </c>
      <c r="F14732" s="8">
        <f>VLOOKUP(C14732,Products!$A$2:$E$20,5,TRUE)</f>
        <v>8.9499999999999993</v>
      </c>
      <c r="G14732" s="8">
        <f t="shared" si="460"/>
        <v>89.5</v>
      </c>
      <c r="H14732" s="8">
        <f>VLOOKUP(C14732,Products!$A$2:$F$20,6,TRUE)</f>
        <v>3.1999999999999993</v>
      </c>
      <c r="I14732" s="8">
        <f t="shared" si="461"/>
        <v>31.999999999999993</v>
      </c>
      <c r="J14732" s="42">
        <f>VLOOKUP(B14732,Invoices!A:I,9,TRUE)</f>
        <v>2022</v>
      </c>
    </row>
    <row r="14733" spans="1:10" x14ac:dyDescent="0.15">
      <c r="A14733" t="s">
        <v>18093</v>
      </c>
      <c r="B14733" t="s">
        <v>3017</v>
      </c>
      <c r="C14733" t="s">
        <v>94</v>
      </c>
      <c r="D14733" t="s">
        <v>86</v>
      </c>
      <c r="E14733">
        <v>1</v>
      </c>
      <c r="F14733" s="8">
        <f>VLOOKUP(C14733,Products!$A$2:$E$20,5,TRUE)</f>
        <v>3.5</v>
      </c>
      <c r="G14733" s="8">
        <f t="shared" si="460"/>
        <v>3.5</v>
      </c>
      <c r="H14733" s="8">
        <f>VLOOKUP(C14733,Products!$A$2:$F$20,6,TRUE)</f>
        <v>0.54999999999999982</v>
      </c>
      <c r="I14733" s="8">
        <f t="shared" si="461"/>
        <v>0.54999999999999982</v>
      </c>
      <c r="J14733" s="42">
        <f>VLOOKUP(B14733,Invoices!A:I,9,TRUE)</f>
        <v>2022</v>
      </c>
    </row>
    <row r="14734" spans="1:10" x14ac:dyDescent="0.15">
      <c r="A14734" t="s">
        <v>18094</v>
      </c>
      <c r="B14734" t="s">
        <v>3017</v>
      </c>
      <c r="C14734" t="s">
        <v>93</v>
      </c>
      <c r="D14734" t="s">
        <v>76</v>
      </c>
      <c r="E14734">
        <v>10</v>
      </c>
      <c r="F14734" s="8">
        <f>VLOOKUP(C14734,Products!$A$2:$E$20,5,TRUE)</f>
        <v>9.9499999999999993</v>
      </c>
      <c r="G14734" s="8">
        <f t="shared" si="460"/>
        <v>99.5</v>
      </c>
      <c r="H14734" s="8">
        <f>VLOOKUP(C14734,Products!$A$2:$F$20,6,TRUE)</f>
        <v>1.9499999999999993</v>
      </c>
      <c r="I14734" s="8">
        <f t="shared" si="461"/>
        <v>19.499999999999993</v>
      </c>
      <c r="J14734" s="42">
        <f>VLOOKUP(B14734,Invoices!A:I,9,TRUE)</f>
        <v>2022</v>
      </c>
    </row>
    <row r="14735" spans="1:10" x14ac:dyDescent="0.15">
      <c r="A14735" t="s">
        <v>18095</v>
      </c>
      <c r="B14735" t="s">
        <v>3018</v>
      </c>
      <c r="C14735" t="s">
        <v>104</v>
      </c>
      <c r="D14735" t="s">
        <v>71</v>
      </c>
      <c r="E14735">
        <v>1</v>
      </c>
      <c r="F14735" s="8">
        <f>VLOOKUP(C14735,Products!$A$2:$E$20,5,TRUE)</f>
        <v>2.95</v>
      </c>
      <c r="G14735" s="8">
        <f t="shared" si="460"/>
        <v>2.95</v>
      </c>
      <c r="H14735" s="8">
        <f>VLOOKUP(C14735,Products!$A$2:$F$20,6,TRUE)</f>
        <v>1.1500000000000001</v>
      </c>
      <c r="I14735" s="8">
        <f t="shared" si="461"/>
        <v>1.1500000000000001</v>
      </c>
      <c r="J14735" s="42">
        <f>VLOOKUP(B14735,Invoices!A:I,9,TRUE)</f>
        <v>2022</v>
      </c>
    </row>
    <row r="14736" spans="1:10" x14ac:dyDescent="0.15">
      <c r="A14736" t="s">
        <v>18096</v>
      </c>
      <c r="B14736" t="s">
        <v>3018</v>
      </c>
      <c r="C14736" t="s">
        <v>96</v>
      </c>
      <c r="D14736" t="s">
        <v>75</v>
      </c>
      <c r="E14736">
        <v>10</v>
      </c>
      <c r="F14736" s="8">
        <f>VLOOKUP(C14736,Products!$A$2:$E$20,5,TRUE)</f>
        <v>79.95</v>
      </c>
      <c r="G14736" s="8">
        <f t="shared" si="460"/>
        <v>799.5</v>
      </c>
      <c r="H14736" s="8">
        <f>VLOOKUP(C14736,Products!$A$2:$F$20,6,TRUE)</f>
        <v>27.950000000000003</v>
      </c>
      <c r="I14736" s="8">
        <f t="shared" si="461"/>
        <v>279.5</v>
      </c>
      <c r="J14736" s="42">
        <f>VLOOKUP(B14736,Invoices!A:I,9,TRUE)</f>
        <v>2022</v>
      </c>
    </row>
    <row r="14737" spans="1:10" x14ac:dyDescent="0.15">
      <c r="A14737" t="s">
        <v>18097</v>
      </c>
      <c r="B14737" t="s">
        <v>3019</v>
      </c>
      <c r="C14737" t="s">
        <v>105</v>
      </c>
      <c r="D14737" t="s">
        <v>81</v>
      </c>
      <c r="E14737">
        <v>1</v>
      </c>
      <c r="F14737" s="8">
        <f>VLOOKUP(C14737,Products!$A$2:$E$20,5,TRUE)</f>
        <v>8.9499999999999993</v>
      </c>
      <c r="G14737" s="8">
        <f t="shared" si="460"/>
        <v>8.9499999999999993</v>
      </c>
      <c r="H14737" s="8">
        <f>VLOOKUP(C14737,Products!$A$2:$F$20,6,TRUE)</f>
        <v>3.1999999999999993</v>
      </c>
      <c r="I14737" s="8">
        <f t="shared" si="461"/>
        <v>3.1999999999999993</v>
      </c>
      <c r="J14737" s="42">
        <f>VLOOKUP(B14737,Invoices!A:I,9,TRUE)</f>
        <v>2022</v>
      </c>
    </row>
    <row r="14738" spans="1:10" x14ac:dyDescent="0.15">
      <c r="A14738" t="s">
        <v>18098</v>
      </c>
      <c r="B14738" t="s">
        <v>3019</v>
      </c>
      <c r="C14738" t="s">
        <v>96</v>
      </c>
      <c r="D14738" t="s">
        <v>75</v>
      </c>
      <c r="E14738">
        <v>30</v>
      </c>
      <c r="F14738" s="8">
        <f>VLOOKUP(C14738,Products!$A$2:$E$20,5,TRUE)</f>
        <v>79.95</v>
      </c>
      <c r="G14738" s="8">
        <f t="shared" si="460"/>
        <v>2398.5</v>
      </c>
      <c r="H14738" s="8">
        <f>VLOOKUP(C14738,Products!$A$2:$F$20,6,TRUE)</f>
        <v>27.950000000000003</v>
      </c>
      <c r="I14738" s="8">
        <f t="shared" si="461"/>
        <v>838.50000000000011</v>
      </c>
      <c r="J14738" s="42">
        <f>VLOOKUP(B14738,Invoices!A:I,9,TRUE)</f>
        <v>2022</v>
      </c>
    </row>
    <row r="14739" spans="1:10" x14ac:dyDescent="0.15">
      <c r="A14739" t="s">
        <v>18099</v>
      </c>
      <c r="B14739" t="s">
        <v>3019</v>
      </c>
      <c r="C14739" t="s">
        <v>92</v>
      </c>
      <c r="D14739" t="s">
        <v>82</v>
      </c>
      <c r="E14739">
        <v>2</v>
      </c>
      <c r="F14739" s="8">
        <f>VLOOKUP(C14739,Products!$A$2:$E$20,5,TRUE)</f>
        <v>19.95</v>
      </c>
      <c r="G14739" s="8">
        <f t="shared" si="460"/>
        <v>39.9</v>
      </c>
      <c r="H14739" s="8">
        <f>VLOOKUP(C14739,Products!$A$2:$F$20,6,TRUE)</f>
        <v>7.4499999999999993</v>
      </c>
      <c r="I14739" s="8">
        <f t="shared" si="461"/>
        <v>14.899999999999999</v>
      </c>
      <c r="J14739" s="42">
        <f>VLOOKUP(B14739,Invoices!A:I,9,TRUE)</f>
        <v>2022</v>
      </c>
    </row>
    <row r="14740" spans="1:10" x14ac:dyDescent="0.15">
      <c r="A14740" t="s">
        <v>18100</v>
      </c>
      <c r="B14740" t="s">
        <v>3019</v>
      </c>
      <c r="C14740" t="s">
        <v>94</v>
      </c>
      <c r="D14740" t="s">
        <v>86</v>
      </c>
      <c r="E14740">
        <v>4</v>
      </c>
      <c r="F14740" s="8">
        <f>VLOOKUP(C14740,Products!$A$2:$E$20,5,TRUE)</f>
        <v>3.5</v>
      </c>
      <c r="G14740" s="8">
        <f t="shared" si="460"/>
        <v>14</v>
      </c>
      <c r="H14740" s="8">
        <f>VLOOKUP(C14740,Products!$A$2:$F$20,6,TRUE)</f>
        <v>0.54999999999999982</v>
      </c>
      <c r="I14740" s="8">
        <f t="shared" si="461"/>
        <v>2.1999999999999993</v>
      </c>
      <c r="J14740" s="42">
        <f>VLOOKUP(B14740,Invoices!A:I,9,TRUE)</f>
        <v>2022</v>
      </c>
    </row>
    <row r="14741" spans="1:10" x14ac:dyDescent="0.15">
      <c r="A14741" t="s">
        <v>18101</v>
      </c>
      <c r="B14741" t="s">
        <v>3019</v>
      </c>
      <c r="C14741" t="s">
        <v>90</v>
      </c>
      <c r="D14741" t="s">
        <v>72</v>
      </c>
      <c r="E14741">
        <v>10</v>
      </c>
      <c r="F14741" s="8">
        <f>VLOOKUP(C14741,Products!$A$2:$E$20,5,TRUE)</f>
        <v>8.9499999999999993</v>
      </c>
      <c r="G14741" s="8">
        <f t="shared" si="460"/>
        <v>89.5</v>
      </c>
      <c r="H14741" s="8">
        <f>VLOOKUP(C14741,Products!$A$2:$F$20,6,TRUE)</f>
        <v>5.6999999999999993</v>
      </c>
      <c r="I14741" s="8">
        <f t="shared" si="461"/>
        <v>56.999999999999993</v>
      </c>
      <c r="J14741" s="42">
        <f>VLOOKUP(B14741,Invoices!A:I,9,TRUE)</f>
        <v>2022</v>
      </c>
    </row>
    <row r="14742" spans="1:10" x14ac:dyDescent="0.15">
      <c r="A14742" t="s">
        <v>18102</v>
      </c>
      <c r="B14742" t="s">
        <v>3020</v>
      </c>
      <c r="C14742" t="s">
        <v>101</v>
      </c>
      <c r="D14742" t="s">
        <v>69</v>
      </c>
      <c r="E14742">
        <v>3</v>
      </c>
      <c r="F14742" s="8">
        <f>VLOOKUP(C14742,Products!$A$2:$E$20,5,TRUE)</f>
        <v>129.94999999999999</v>
      </c>
      <c r="G14742" s="8">
        <f t="shared" si="460"/>
        <v>389.84999999999997</v>
      </c>
      <c r="H14742" s="8">
        <f>VLOOKUP(C14742,Products!$A$2:$F$20,6,TRUE)</f>
        <v>40.449999999999989</v>
      </c>
      <c r="I14742" s="8">
        <f t="shared" si="461"/>
        <v>121.34999999999997</v>
      </c>
      <c r="J14742" s="42">
        <f>VLOOKUP(B14742,Invoices!A:I,9,TRUE)</f>
        <v>2022</v>
      </c>
    </row>
    <row r="14743" spans="1:10" x14ac:dyDescent="0.15">
      <c r="A14743" t="s">
        <v>18103</v>
      </c>
      <c r="B14743" t="s">
        <v>3020</v>
      </c>
      <c r="C14743" t="s">
        <v>96</v>
      </c>
      <c r="D14743" t="s">
        <v>75</v>
      </c>
      <c r="E14743">
        <v>4</v>
      </c>
      <c r="F14743" s="8">
        <f>VLOOKUP(C14743,Products!$A$2:$E$20,5,TRUE)</f>
        <v>79.95</v>
      </c>
      <c r="G14743" s="8">
        <f t="shared" si="460"/>
        <v>319.8</v>
      </c>
      <c r="H14743" s="8">
        <f>VLOOKUP(C14743,Products!$A$2:$F$20,6,TRUE)</f>
        <v>27.950000000000003</v>
      </c>
      <c r="I14743" s="8">
        <f t="shared" si="461"/>
        <v>111.80000000000001</v>
      </c>
      <c r="J14743" s="42">
        <f>VLOOKUP(B14743,Invoices!A:I,9,TRUE)</f>
        <v>2022</v>
      </c>
    </row>
    <row r="14744" spans="1:10" x14ac:dyDescent="0.15">
      <c r="A14744" t="s">
        <v>18104</v>
      </c>
      <c r="B14744" t="s">
        <v>3020</v>
      </c>
      <c r="C14744" t="s">
        <v>87</v>
      </c>
      <c r="D14744" t="s">
        <v>68</v>
      </c>
      <c r="E14744">
        <v>3</v>
      </c>
      <c r="F14744" s="8">
        <f>VLOOKUP(C14744,Products!$A$2:$E$20,5,TRUE)</f>
        <v>19.95</v>
      </c>
      <c r="G14744" s="8">
        <f t="shared" si="460"/>
        <v>59.849999999999994</v>
      </c>
      <c r="H14744" s="8">
        <f>VLOOKUP(C14744,Products!$A$2:$F$20,6,TRUE)</f>
        <v>7.4499999999999993</v>
      </c>
      <c r="I14744" s="8">
        <f t="shared" si="461"/>
        <v>22.349999999999998</v>
      </c>
      <c r="J14744" s="42">
        <f>VLOOKUP(B14744,Invoices!A:I,9,TRUE)</f>
        <v>2022</v>
      </c>
    </row>
    <row r="14745" spans="1:10" x14ac:dyDescent="0.15">
      <c r="A14745" t="s">
        <v>18105</v>
      </c>
      <c r="B14745" t="s">
        <v>3020</v>
      </c>
      <c r="C14745" t="s">
        <v>94</v>
      </c>
      <c r="D14745" t="s">
        <v>86</v>
      </c>
      <c r="E14745">
        <v>1</v>
      </c>
      <c r="F14745" s="8">
        <f>VLOOKUP(C14745,Products!$A$2:$E$20,5,TRUE)</f>
        <v>3.5</v>
      </c>
      <c r="G14745" s="8">
        <f t="shared" si="460"/>
        <v>3.5</v>
      </c>
      <c r="H14745" s="8">
        <f>VLOOKUP(C14745,Products!$A$2:$F$20,6,TRUE)</f>
        <v>0.54999999999999982</v>
      </c>
      <c r="I14745" s="8">
        <f t="shared" si="461"/>
        <v>0.54999999999999982</v>
      </c>
      <c r="J14745" s="42">
        <f>VLOOKUP(B14745,Invoices!A:I,9,TRUE)</f>
        <v>2022</v>
      </c>
    </row>
    <row r="14746" spans="1:10" x14ac:dyDescent="0.15">
      <c r="A14746" t="s">
        <v>18106</v>
      </c>
      <c r="B14746" t="s">
        <v>3021</v>
      </c>
      <c r="C14746" t="s">
        <v>101</v>
      </c>
      <c r="D14746" t="s">
        <v>69</v>
      </c>
      <c r="E14746">
        <v>5</v>
      </c>
      <c r="F14746" s="8">
        <f>VLOOKUP(C14746,Products!$A$2:$E$20,5,TRUE)</f>
        <v>129.94999999999999</v>
      </c>
      <c r="G14746" s="8">
        <f t="shared" si="460"/>
        <v>649.75</v>
      </c>
      <c r="H14746" s="8">
        <f>VLOOKUP(C14746,Products!$A$2:$F$20,6,TRUE)</f>
        <v>40.449999999999989</v>
      </c>
      <c r="I14746" s="8">
        <f t="shared" si="461"/>
        <v>202.24999999999994</v>
      </c>
      <c r="J14746" s="42">
        <f>VLOOKUP(B14746,Invoices!A:I,9,TRUE)</f>
        <v>2022</v>
      </c>
    </row>
    <row r="14747" spans="1:10" x14ac:dyDescent="0.15">
      <c r="A14747" t="s">
        <v>18107</v>
      </c>
      <c r="B14747" t="s">
        <v>3021</v>
      </c>
      <c r="C14747" t="s">
        <v>91</v>
      </c>
      <c r="D14747" t="s">
        <v>70</v>
      </c>
      <c r="E14747">
        <v>2</v>
      </c>
      <c r="F14747" s="8">
        <f>VLOOKUP(C14747,Products!$A$2:$E$20,5,TRUE)</f>
        <v>49.95</v>
      </c>
      <c r="G14747" s="8">
        <f t="shared" si="460"/>
        <v>99.9</v>
      </c>
      <c r="H14747" s="8">
        <f>VLOOKUP(C14747,Products!$A$2:$F$20,6,TRUE)</f>
        <v>21.200000000000003</v>
      </c>
      <c r="I14747" s="8">
        <f t="shared" si="461"/>
        <v>42.400000000000006</v>
      </c>
      <c r="J14747" s="42">
        <f>VLOOKUP(B14747,Invoices!A:I,9,TRUE)</f>
        <v>2022</v>
      </c>
    </row>
    <row r="14748" spans="1:10" x14ac:dyDescent="0.15">
      <c r="A14748" t="s">
        <v>18108</v>
      </c>
      <c r="B14748" t="s">
        <v>3021</v>
      </c>
      <c r="C14748" t="s">
        <v>92</v>
      </c>
      <c r="D14748" t="s">
        <v>82</v>
      </c>
      <c r="E14748">
        <v>50</v>
      </c>
      <c r="F14748" s="8">
        <f>VLOOKUP(C14748,Products!$A$2:$E$20,5,TRUE)</f>
        <v>19.95</v>
      </c>
      <c r="G14748" s="8">
        <f t="shared" si="460"/>
        <v>997.5</v>
      </c>
      <c r="H14748" s="8">
        <f>VLOOKUP(C14748,Products!$A$2:$F$20,6,TRUE)</f>
        <v>7.4499999999999993</v>
      </c>
      <c r="I14748" s="8">
        <f t="shared" si="461"/>
        <v>372.49999999999994</v>
      </c>
      <c r="J14748" s="42">
        <f>VLOOKUP(B14748,Invoices!A:I,9,TRUE)</f>
        <v>2022</v>
      </c>
    </row>
    <row r="14749" spans="1:10" x14ac:dyDescent="0.15">
      <c r="A14749" t="s">
        <v>18109</v>
      </c>
      <c r="B14749" t="s">
        <v>3021</v>
      </c>
      <c r="C14749" t="s">
        <v>89</v>
      </c>
      <c r="D14749" t="s">
        <v>80</v>
      </c>
      <c r="E14749">
        <v>4</v>
      </c>
      <c r="F14749" s="8">
        <f>VLOOKUP(C14749,Products!$A$2:$E$20,5,TRUE)</f>
        <v>15.95</v>
      </c>
      <c r="G14749" s="8">
        <f t="shared" si="460"/>
        <v>63.8</v>
      </c>
      <c r="H14749" s="8">
        <f>VLOOKUP(C14749,Products!$A$2:$F$20,6,TRUE)</f>
        <v>6</v>
      </c>
      <c r="I14749" s="8">
        <f t="shared" si="461"/>
        <v>24</v>
      </c>
      <c r="J14749" s="42">
        <f>VLOOKUP(B14749,Invoices!A:I,9,TRUE)</f>
        <v>2022</v>
      </c>
    </row>
    <row r="14750" spans="1:10" x14ac:dyDescent="0.15">
      <c r="A14750" t="s">
        <v>18110</v>
      </c>
      <c r="B14750" t="s">
        <v>3022</v>
      </c>
      <c r="C14750" t="s">
        <v>105</v>
      </c>
      <c r="D14750" t="s">
        <v>81</v>
      </c>
      <c r="E14750">
        <v>10</v>
      </c>
      <c r="F14750" s="8">
        <f>VLOOKUP(C14750,Products!$A$2:$E$20,5,TRUE)</f>
        <v>8.9499999999999993</v>
      </c>
      <c r="G14750" s="8">
        <f t="shared" si="460"/>
        <v>89.5</v>
      </c>
      <c r="H14750" s="8">
        <f>VLOOKUP(C14750,Products!$A$2:$F$20,6,TRUE)</f>
        <v>3.1999999999999993</v>
      </c>
      <c r="I14750" s="8">
        <f t="shared" si="461"/>
        <v>31.999999999999993</v>
      </c>
      <c r="J14750" s="42">
        <f>VLOOKUP(B14750,Invoices!A:I,9,TRUE)</f>
        <v>2022</v>
      </c>
    </row>
    <row r="14751" spans="1:10" x14ac:dyDescent="0.15">
      <c r="A14751" t="s">
        <v>18111</v>
      </c>
      <c r="B14751" t="s">
        <v>3023</v>
      </c>
      <c r="C14751" t="s">
        <v>88</v>
      </c>
      <c r="D14751" t="s">
        <v>85</v>
      </c>
      <c r="E14751">
        <v>1</v>
      </c>
      <c r="F14751" s="8">
        <f>VLOOKUP(C14751,Products!$A$2:$E$20,5,TRUE)</f>
        <v>8.9499999999999993</v>
      </c>
      <c r="G14751" s="8">
        <f t="shared" si="460"/>
        <v>8.9499999999999993</v>
      </c>
      <c r="H14751" s="8">
        <f>VLOOKUP(C14751,Products!$A$2:$F$20,6,TRUE)</f>
        <v>5.6999999999999993</v>
      </c>
      <c r="I14751" s="8">
        <f t="shared" si="461"/>
        <v>5.6999999999999993</v>
      </c>
      <c r="J14751" s="42">
        <f>VLOOKUP(B14751,Invoices!A:I,9,TRUE)</f>
        <v>2022</v>
      </c>
    </row>
    <row r="14752" spans="1:10" x14ac:dyDescent="0.15">
      <c r="A14752" t="s">
        <v>18112</v>
      </c>
      <c r="B14752" t="s">
        <v>3024</v>
      </c>
      <c r="C14752" t="s">
        <v>99</v>
      </c>
      <c r="D14752" t="s">
        <v>84</v>
      </c>
      <c r="E14752">
        <v>3</v>
      </c>
      <c r="F14752" s="8">
        <f>VLOOKUP(C14752,Products!$A$2:$E$20,5,TRUE)</f>
        <v>3.5</v>
      </c>
      <c r="G14752" s="8">
        <f t="shared" si="460"/>
        <v>10.5</v>
      </c>
      <c r="H14752" s="8">
        <f>VLOOKUP(C14752,Products!$A$2:$F$20,6,TRUE)</f>
        <v>0.54999999999999982</v>
      </c>
      <c r="I14752" s="8">
        <f t="shared" si="461"/>
        <v>1.6499999999999995</v>
      </c>
      <c r="J14752" s="42">
        <f>VLOOKUP(B14752,Invoices!A:I,9,TRUE)</f>
        <v>2022</v>
      </c>
    </row>
    <row r="14753" spans="1:10" x14ac:dyDescent="0.15">
      <c r="A14753" t="s">
        <v>18113</v>
      </c>
      <c r="B14753" t="s">
        <v>3024</v>
      </c>
      <c r="C14753" t="s">
        <v>104</v>
      </c>
      <c r="D14753" t="s">
        <v>71</v>
      </c>
      <c r="E14753">
        <v>6</v>
      </c>
      <c r="F14753" s="8">
        <f>VLOOKUP(C14753,Products!$A$2:$E$20,5,TRUE)</f>
        <v>2.95</v>
      </c>
      <c r="G14753" s="8">
        <f t="shared" si="460"/>
        <v>17.700000000000003</v>
      </c>
      <c r="H14753" s="8">
        <f>VLOOKUP(C14753,Products!$A$2:$F$20,6,TRUE)</f>
        <v>1.1500000000000001</v>
      </c>
      <c r="I14753" s="8">
        <f t="shared" si="461"/>
        <v>6.9</v>
      </c>
      <c r="J14753" s="42">
        <f>VLOOKUP(B14753,Invoices!A:I,9,TRUE)</f>
        <v>2022</v>
      </c>
    </row>
    <row r="14754" spans="1:10" x14ac:dyDescent="0.15">
      <c r="A14754" t="s">
        <v>18114</v>
      </c>
      <c r="B14754" t="s">
        <v>3024</v>
      </c>
      <c r="C14754" t="s">
        <v>92</v>
      </c>
      <c r="D14754" t="s">
        <v>82</v>
      </c>
      <c r="E14754">
        <v>2</v>
      </c>
      <c r="F14754" s="8">
        <f>VLOOKUP(C14754,Products!$A$2:$E$20,5,TRUE)</f>
        <v>19.95</v>
      </c>
      <c r="G14754" s="8">
        <f t="shared" si="460"/>
        <v>39.9</v>
      </c>
      <c r="H14754" s="8">
        <f>VLOOKUP(C14754,Products!$A$2:$F$20,6,TRUE)</f>
        <v>7.4499999999999993</v>
      </c>
      <c r="I14754" s="8">
        <f t="shared" si="461"/>
        <v>14.899999999999999</v>
      </c>
      <c r="J14754" s="42">
        <f>VLOOKUP(B14754,Invoices!A:I,9,TRUE)</f>
        <v>2022</v>
      </c>
    </row>
    <row r="14755" spans="1:10" x14ac:dyDescent="0.15">
      <c r="A14755" t="s">
        <v>18115</v>
      </c>
      <c r="B14755" t="s">
        <v>3024</v>
      </c>
      <c r="C14755" t="s">
        <v>90</v>
      </c>
      <c r="D14755" t="s">
        <v>72</v>
      </c>
      <c r="E14755">
        <v>1</v>
      </c>
      <c r="F14755" s="8">
        <f>VLOOKUP(C14755,Products!$A$2:$E$20,5,TRUE)</f>
        <v>8.9499999999999993</v>
      </c>
      <c r="G14755" s="8">
        <f t="shared" si="460"/>
        <v>8.9499999999999993</v>
      </c>
      <c r="H14755" s="8">
        <f>VLOOKUP(C14755,Products!$A$2:$F$20,6,TRUE)</f>
        <v>5.6999999999999993</v>
      </c>
      <c r="I14755" s="8">
        <f t="shared" si="461"/>
        <v>5.6999999999999993</v>
      </c>
      <c r="J14755" s="42">
        <f>VLOOKUP(B14755,Invoices!A:I,9,TRUE)</f>
        <v>2022</v>
      </c>
    </row>
    <row r="14756" spans="1:10" x14ac:dyDescent="0.15">
      <c r="A14756" t="s">
        <v>18116</v>
      </c>
      <c r="B14756" t="s">
        <v>3024</v>
      </c>
      <c r="C14756" t="s">
        <v>97</v>
      </c>
      <c r="D14756" t="s">
        <v>74</v>
      </c>
      <c r="E14756">
        <v>1</v>
      </c>
      <c r="F14756" s="8">
        <f>VLOOKUP(C14756,Products!$A$2:$E$20,5,TRUE)</f>
        <v>1.5</v>
      </c>
      <c r="G14756" s="8">
        <f t="shared" si="460"/>
        <v>1.5</v>
      </c>
      <c r="H14756" s="8">
        <f>VLOOKUP(C14756,Products!$A$2:$F$20,6,TRUE)</f>
        <v>0.5</v>
      </c>
      <c r="I14756" s="8">
        <f t="shared" si="461"/>
        <v>0.5</v>
      </c>
      <c r="J14756" s="42">
        <f>VLOOKUP(B14756,Invoices!A:I,9,TRUE)</f>
        <v>2022</v>
      </c>
    </row>
    <row r="14757" spans="1:10" x14ac:dyDescent="0.15">
      <c r="A14757" t="s">
        <v>18117</v>
      </c>
      <c r="B14757" t="s">
        <v>3024</v>
      </c>
      <c r="C14757" t="s">
        <v>94</v>
      </c>
      <c r="D14757" t="s">
        <v>86</v>
      </c>
      <c r="E14757">
        <v>2</v>
      </c>
      <c r="F14757" s="8">
        <f>VLOOKUP(C14757,Products!$A$2:$E$20,5,TRUE)</f>
        <v>3.5</v>
      </c>
      <c r="G14757" s="8">
        <f t="shared" si="460"/>
        <v>7</v>
      </c>
      <c r="H14757" s="8">
        <f>VLOOKUP(C14757,Products!$A$2:$F$20,6,TRUE)</f>
        <v>0.54999999999999982</v>
      </c>
      <c r="I14757" s="8">
        <f t="shared" si="461"/>
        <v>1.0999999999999996</v>
      </c>
      <c r="J14757" s="42">
        <f>VLOOKUP(B14757,Invoices!A:I,9,TRUE)</f>
        <v>2022</v>
      </c>
    </row>
    <row r="14758" spans="1:10" x14ac:dyDescent="0.15">
      <c r="A14758" t="s">
        <v>18118</v>
      </c>
      <c r="B14758" t="s">
        <v>3024</v>
      </c>
      <c r="C14758" t="s">
        <v>105</v>
      </c>
      <c r="D14758" t="s">
        <v>81</v>
      </c>
      <c r="E14758">
        <v>2</v>
      </c>
      <c r="F14758" s="8">
        <f>VLOOKUP(C14758,Products!$A$2:$E$20,5,TRUE)</f>
        <v>8.9499999999999993</v>
      </c>
      <c r="G14758" s="8">
        <f t="shared" si="460"/>
        <v>17.899999999999999</v>
      </c>
      <c r="H14758" s="8">
        <f>VLOOKUP(C14758,Products!$A$2:$F$20,6,TRUE)</f>
        <v>3.1999999999999993</v>
      </c>
      <c r="I14758" s="8">
        <f t="shared" si="461"/>
        <v>6.3999999999999986</v>
      </c>
      <c r="J14758" s="42">
        <f>VLOOKUP(B14758,Invoices!A:I,9,TRUE)</f>
        <v>2022</v>
      </c>
    </row>
    <row r="14759" spans="1:10" x14ac:dyDescent="0.15">
      <c r="A14759" t="s">
        <v>18119</v>
      </c>
      <c r="B14759" t="s">
        <v>3025</v>
      </c>
      <c r="C14759" t="s">
        <v>87</v>
      </c>
      <c r="D14759" t="s">
        <v>68</v>
      </c>
      <c r="E14759">
        <v>12</v>
      </c>
      <c r="F14759" s="8">
        <f>VLOOKUP(C14759,Products!$A$2:$E$20,5,TRUE)</f>
        <v>19.95</v>
      </c>
      <c r="G14759" s="8">
        <f t="shared" si="460"/>
        <v>239.39999999999998</v>
      </c>
      <c r="H14759" s="8">
        <f>VLOOKUP(C14759,Products!$A$2:$F$20,6,TRUE)</f>
        <v>7.4499999999999993</v>
      </c>
      <c r="I14759" s="8">
        <f t="shared" si="461"/>
        <v>89.399999999999991</v>
      </c>
      <c r="J14759" s="42">
        <f>VLOOKUP(B14759,Invoices!A:I,9,TRUE)</f>
        <v>2022</v>
      </c>
    </row>
    <row r="14760" spans="1:10" x14ac:dyDescent="0.15">
      <c r="A14760" t="s">
        <v>18120</v>
      </c>
      <c r="B14760" t="s">
        <v>3025</v>
      </c>
      <c r="C14760" t="s">
        <v>102</v>
      </c>
      <c r="D14760" t="s">
        <v>83</v>
      </c>
      <c r="E14760">
        <v>10</v>
      </c>
      <c r="F14760" s="8">
        <f>VLOOKUP(C14760,Products!$A$2:$E$20,5,TRUE)</f>
        <v>29.95</v>
      </c>
      <c r="G14760" s="8">
        <f t="shared" si="460"/>
        <v>299.5</v>
      </c>
      <c r="H14760" s="8">
        <f>VLOOKUP(C14760,Products!$A$2:$F$20,6,TRUE)</f>
        <v>15</v>
      </c>
      <c r="I14760" s="8">
        <f t="shared" si="461"/>
        <v>150</v>
      </c>
      <c r="J14760" s="42">
        <f>VLOOKUP(B14760,Invoices!A:I,9,TRUE)</f>
        <v>2022</v>
      </c>
    </row>
    <row r="14761" spans="1:10" x14ac:dyDescent="0.15">
      <c r="A14761" t="s">
        <v>18121</v>
      </c>
      <c r="B14761" t="s">
        <v>3025</v>
      </c>
      <c r="C14761" t="s">
        <v>97</v>
      </c>
      <c r="D14761" t="s">
        <v>74</v>
      </c>
      <c r="E14761">
        <v>5</v>
      </c>
      <c r="F14761" s="8">
        <f>VLOOKUP(C14761,Products!$A$2:$E$20,5,TRUE)</f>
        <v>1.5</v>
      </c>
      <c r="G14761" s="8">
        <f t="shared" si="460"/>
        <v>7.5</v>
      </c>
      <c r="H14761" s="8">
        <f>VLOOKUP(C14761,Products!$A$2:$F$20,6,TRUE)</f>
        <v>0.5</v>
      </c>
      <c r="I14761" s="8">
        <f t="shared" si="461"/>
        <v>2.5</v>
      </c>
      <c r="J14761" s="42">
        <f>VLOOKUP(B14761,Invoices!A:I,9,TRUE)</f>
        <v>2022</v>
      </c>
    </row>
    <row r="14762" spans="1:10" x14ac:dyDescent="0.15">
      <c r="A14762" t="s">
        <v>18122</v>
      </c>
      <c r="B14762" t="s">
        <v>3025</v>
      </c>
      <c r="C14762" t="s">
        <v>92</v>
      </c>
      <c r="D14762" t="s">
        <v>82</v>
      </c>
      <c r="E14762">
        <v>10</v>
      </c>
      <c r="F14762" s="8">
        <f>VLOOKUP(C14762,Products!$A$2:$E$20,5,TRUE)</f>
        <v>19.95</v>
      </c>
      <c r="G14762" s="8">
        <f t="shared" si="460"/>
        <v>199.5</v>
      </c>
      <c r="H14762" s="8">
        <f>VLOOKUP(C14762,Products!$A$2:$F$20,6,TRUE)</f>
        <v>7.4499999999999993</v>
      </c>
      <c r="I14762" s="8">
        <f t="shared" si="461"/>
        <v>74.5</v>
      </c>
      <c r="J14762" s="42">
        <f>VLOOKUP(B14762,Invoices!A:I,9,TRUE)</f>
        <v>2022</v>
      </c>
    </row>
    <row r="14763" spans="1:10" x14ac:dyDescent="0.15">
      <c r="A14763" t="s">
        <v>18123</v>
      </c>
      <c r="B14763" t="s">
        <v>3025</v>
      </c>
      <c r="C14763" t="s">
        <v>90</v>
      </c>
      <c r="D14763" t="s">
        <v>72</v>
      </c>
      <c r="E14763">
        <v>6</v>
      </c>
      <c r="F14763" s="8">
        <f>VLOOKUP(C14763,Products!$A$2:$E$20,5,TRUE)</f>
        <v>8.9499999999999993</v>
      </c>
      <c r="G14763" s="8">
        <f t="shared" si="460"/>
        <v>53.699999999999996</v>
      </c>
      <c r="H14763" s="8">
        <f>VLOOKUP(C14763,Products!$A$2:$F$20,6,TRUE)</f>
        <v>5.6999999999999993</v>
      </c>
      <c r="I14763" s="8">
        <f t="shared" si="461"/>
        <v>34.199999999999996</v>
      </c>
      <c r="J14763" s="42">
        <f>VLOOKUP(B14763,Invoices!A:I,9,TRUE)</f>
        <v>2022</v>
      </c>
    </row>
    <row r="14764" spans="1:10" x14ac:dyDescent="0.15">
      <c r="A14764" t="s">
        <v>18124</v>
      </c>
      <c r="B14764" t="s">
        <v>3025</v>
      </c>
      <c r="C14764" t="s">
        <v>105</v>
      </c>
      <c r="D14764" t="s">
        <v>81</v>
      </c>
      <c r="E14764">
        <v>5</v>
      </c>
      <c r="F14764" s="8">
        <f>VLOOKUP(C14764,Products!$A$2:$E$20,5,TRUE)</f>
        <v>8.9499999999999993</v>
      </c>
      <c r="G14764" s="8">
        <f t="shared" si="460"/>
        <v>44.75</v>
      </c>
      <c r="H14764" s="8">
        <f>VLOOKUP(C14764,Products!$A$2:$F$20,6,TRUE)</f>
        <v>3.1999999999999993</v>
      </c>
      <c r="I14764" s="8">
        <f t="shared" si="461"/>
        <v>15.999999999999996</v>
      </c>
      <c r="J14764" s="42">
        <f>VLOOKUP(B14764,Invoices!A:I,9,TRUE)</f>
        <v>2022</v>
      </c>
    </row>
    <row r="14765" spans="1:10" x14ac:dyDescent="0.15">
      <c r="A14765" t="s">
        <v>18125</v>
      </c>
      <c r="B14765" t="s">
        <v>3025</v>
      </c>
      <c r="C14765" t="s">
        <v>104</v>
      </c>
      <c r="D14765" t="s">
        <v>71</v>
      </c>
      <c r="E14765">
        <v>2</v>
      </c>
      <c r="F14765" s="8">
        <f>VLOOKUP(C14765,Products!$A$2:$E$20,5,TRUE)</f>
        <v>2.95</v>
      </c>
      <c r="G14765" s="8">
        <f t="shared" si="460"/>
        <v>5.9</v>
      </c>
      <c r="H14765" s="8">
        <f>VLOOKUP(C14765,Products!$A$2:$F$20,6,TRUE)</f>
        <v>1.1500000000000001</v>
      </c>
      <c r="I14765" s="8">
        <f t="shared" si="461"/>
        <v>2.3000000000000003</v>
      </c>
      <c r="J14765" s="42">
        <f>VLOOKUP(B14765,Invoices!A:I,9,TRUE)</f>
        <v>2022</v>
      </c>
    </row>
    <row r="14766" spans="1:10" x14ac:dyDescent="0.15">
      <c r="A14766" t="s">
        <v>18126</v>
      </c>
      <c r="B14766" t="s">
        <v>3025</v>
      </c>
      <c r="C14766" t="s">
        <v>94</v>
      </c>
      <c r="D14766" t="s">
        <v>86</v>
      </c>
      <c r="E14766">
        <v>20</v>
      </c>
      <c r="F14766" s="8">
        <f>VLOOKUP(C14766,Products!$A$2:$E$20,5,TRUE)</f>
        <v>3.5</v>
      </c>
      <c r="G14766" s="8">
        <f t="shared" si="460"/>
        <v>70</v>
      </c>
      <c r="H14766" s="8">
        <f>VLOOKUP(C14766,Products!$A$2:$F$20,6,TRUE)</f>
        <v>0.54999999999999982</v>
      </c>
      <c r="I14766" s="8">
        <f t="shared" si="461"/>
        <v>10.999999999999996</v>
      </c>
      <c r="J14766" s="42">
        <f>VLOOKUP(B14766,Invoices!A:I,9,TRUE)</f>
        <v>2022</v>
      </c>
    </row>
    <row r="14767" spans="1:10" x14ac:dyDescent="0.15">
      <c r="A14767" t="s">
        <v>18127</v>
      </c>
      <c r="B14767" t="s">
        <v>3025</v>
      </c>
      <c r="C14767" t="s">
        <v>101</v>
      </c>
      <c r="D14767" t="s">
        <v>69</v>
      </c>
      <c r="E14767">
        <v>1</v>
      </c>
      <c r="F14767" s="8">
        <f>VLOOKUP(C14767,Products!$A$2:$E$20,5,TRUE)</f>
        <v>129.94999999999999</v>
      </c>
      <c r="G14767" s="8">
        <f t="shared" si="460"/>
        <v>129.94999999999999</v>
      </c>
      <c r="H14767" s="8">
        <f>VLOOKUP(C14767,Products!$A$2:$F$20,6,TRUE)</f>
        <v>40.449999999999989</v>
      </c>
      <c r="I14767" s="8">
        <f t="shared" si="461"/>
        <v>40.449999999999989</v>
      </c>
      <c r="J14767" s="42">
        <f>VLOOKUP(B14767,Invoices!A:I,9,TRUE)</f>
        <v>2022</v>
      </c>
    </row>
    <row r="14768" spans="1:10" x14ac:dyDescent="0.15">
      <c r="A14768" t="s">
        <v>18128</v>
      </c>
      <c r="B14768" t="s">
        <v>3025</v>
      </c>
      <c r="C14768" t="s">
        <v>96</v>
      </c>
      <c r="D14768" t="s">
        <v>75</v>
      </c>
      <c r="E14768">
        <v>10</v>
      </c>
      <c r="F14768" s="8">
        <f>VLOOKUP(C14768,Products!$A$2:$E$20,5,TRUE)</f>
        <v>79.95</v>
      </c>
      <c r="G14768" s="8">
        <f t="shared" si="460"/>
        <v>799.5</v>
      </c>
      <c r="H14768" s="8">
        <f>VLOOKUP(C14768,Products!$A$2:$F$20,6,TRUE)</f>
        <v>27.950000000000003</v>
      </c>
      <c r="I14768" s="8">
        <f t="shared" si="461"/>
        <v>279.5</v>
      </c>
      <c r="J14768" s="42">
        <f>VLOOKUP(B14768,Invoices!A:I,9,TRUE)</f>
        <v>2022</v>
      </c>
    </row>
    <row r="14769" spans="1:10" x14ac:dyDescent="0.15">
      <c r="A14769" t="s">
        <v>18129</v>
      </c>
      <c r="B14769" t="s">
        <v>3026</v>
      </c>
      <c r="C14769" t="s">
        <v>96</v>
      </c>
      <c r="D14769" t="s">
        <v>75</v>
      </c>
      <c r="E14769">
        <v>100</v>
      </c>
      <c r="F14769" s="8">
        <f>VLOOKUP(C14769,Products!$A$2:$E$20,5,TRUE)</f>
        <v>79.95</v>
      </c>
      <c r="G14769" s="8">
        <f t="shared" si="460"/>
        <v>7995</v>
      </c>
      <c r="H14769" s="8">
        <f>VLOOKUP(C14769,Products!$A$2:$F$20,6,TRUE)</f>
        <v>27.950000000000003</v>
      </c>
      <c r="I14769" s="8">
        <f t="shared" si="461"/>
        <v>2795.0000000000005</v>
      </c>
      <c r="J14769" s="42">
        <f>VLOOKUP(B14769,Invoices!A:I,9,TRUE)</f>
        <v>2022</v>
      </c>
    </row>
    <row r="14770" spans="1:10" x14ac:dyDescent="0.15">
      <c r="A14770" t="s">
        <v>18130</v>
      </c>
      <c r="B14770" t="s">
        <v>3026</v>
      </c>
      <c r="C14770" t="s">
        <v>90</v>
      </c>
      <c r="D14770" t="s">
        <v>72</v>
      </c>
      <c r="E14770">
        <v>1</v>
      </c>
      <c r="F14770" s="8">
        <f>VLOOKUP(C14770,Products!$A$2:$E$20,5,TRUE)</f>
        <v>8.9499999999999993</v>
      </c>
      <c r="G14770" s="8">
        <f t="shared" si="460"/>
        <v>8.9499999999999993</v>
      </c>
      <c r="H14770" s="8">
        <f>VLOOKUP(C14770,Products!$A$2:$F$20,6,TRUE)</f>
        <v>5.6999999999999993</v>
      </c>
      <c r="I14770" s="8">
        <f t="shared" si="461"/>
        <v>5.6999999999999993</v>
      </c>
      <c r="J14770" s="42">
        <f>VLOOKUP(B14770,Invoices!A:I,9,TRUE)</f>
        <v>2022</v>
      </c>
    </row>
    <row r="14771" spans="1:10" x14ac:dyDescent="0.15">
      <c r="A14771" t="s">
        <v>18131</v>
      </c>
      <c r="B14771" t="s">
        <v>3026</v>
      </c>
      <c r="C14771" t="s">
        <v>91</v>
      </c>
      <c r="D14771" t="s">
        <v>70</v>
      </c>
      <c r="E14771">
        <v>2</v>
      </c>
      <c r="F14771" s="8">
        <f>VLOOKUP(C14771,Products!$A$2:$E$20,5,TRUE)</f>
        <v>49.95</v>
      </c>
      <c r="G14771" s="8">
        <f t="shared" si="460"/>
        <v>99.9</v>
      </c>
      <c r="H14771" s="8">
        <f>VLOOKUP(C14771,Products!$A$2:$F$20,6,TRUE)</f>
        <v>21.200000000000003</v>
      </c>
      <c r="I14771" s="8">
        <f t="shared" si="461"/>
        <v>42.400000000000006</v>
      </c>
      <c r="J14771" s="42">
        <f>VLOOKUP(B14771,Invoices!A:I,9,TRUE)</f>
        <v>2022</v>
      </c>
    </row>
    <row r="14772" spans="1:10" x14ac:dyDescent="0.15">
      <c r="A14772" t="s">
        <v>18132</v>
      </c>
      <c r="B14772" t="s">
        <v>3026</v>
      </c>
      <c r="C14772" t="s">
        <v>93</v>
      </c>
      <c r="D14772" t="s">
        <v>76</v>
      </c>
      <c r="E14772">
        <v>30</v>
      </c>
      <c r="F14772" s="8">
        <f>VLOOKUP(C14772,Products!$A$2:$E$20,5,TRUE)</f>
        <v>9.9499999999999993</v>
      </c>
      <c r="G14772" s="8">
        <f t="shared" si="460"/>
        <v>298.5</v>
      </c>
      <c r="H14772" s="8">
        <f>VLOOKUP(C14772,Products!$A$2:$F$20,6,TRUE)</f>
        <v>1.9499999999999993</v>
      </c>
      <c r="I14772" s="8">
        <f t="shared" si="461"/>
        <v>58.499999999999979</v>
      </c>
      <c r="J14772" s="42">
        <f>VLOOKUP(B14772,Invoices!A:I,9,TRUE)</f>
        <v>2022</v>
      </c>
    </row>
    <row r="14773" spans="1:10" x14ac:dyDescent="0.15">
      <c r="A14773" t="s">
        <v>18133</v>
      </c>
      <c r="B14773" t="s">
        <v>3026</v>
      </c>
      <c r="C14773" t="s">
        <v>104</v>
      </c>
      <c r="D14773" t="s">
        <v>71</v>
      </c>
      <c r="E14773">
        <v>12</v>
      </c>
      <c r="F14773" s="8">
        <f>VLOOKUP(C14773,Products!$A$2:$E$20,5,TRUE)</f>
        <v>2.95</v>
      </c>
      <c r="G14773" s="8">
        <f t="shared" si="460"/>
        <v>35.400000000000006</v>
      </c>
      <c r="H14773" s="8">
        <f>VLOOKUP(C14773,Products!$A$2:$F$20,6,TRUE)</f>
        <v>1.1500000000000001</v>
      </c>
      <c r="I14773" s="8">
        <f t="shared" si="461"/>
        <v>13.8</v>
      </c>
      <c r="J14773" s="42">
        <f>VLOOKUP(B14773,Invoices!A:I,9,TRUE)</f>
        <v>2022</v>
      </c>
    </row>
    <row r="14774" spans="1:10" x14ac:dyDescent="0.15">
      <c r="A14774" t="s">
        <v>18134</v>
      </c>
      <c r="B14774" t="s">
        <v>3026</v>
      </c>
      <c r="C14774" t="s">
        <v>103</v>
      </c>
      <c r="D14774" t="s">
        <v>77</v>
      </c>
      <c r="E14774">
        <v>1</v>
      </c>
      <c r="F14774" s="8">
        <f>VLOOKUP(C14774,Products!$A$2:$E$20,5,TRUE)</f>
        <v>8.9499999999999993</v>
      </c>
      <c r="G14774" s="8">
        <f t="shared" si="460"/>
        <v>8.9499999999999993</v>
      </c>
      <c r="H14774" s="8">
        <f>VLOOKUP(C14774,Products!$A$2:$F$20,6,TRUE)</f>
        <v>3.1999999999999993</v>
      </c>
      <c r="I14774" s="8">
        <f t="shared" si="461"/>
        <v>3.1999999999999993</v>
      </c>
      <c r="J14774" s="42">
        <f>VLOOKUP(B14774,Invoices!A:I,9,TRUE)</f>
        <v>2022</v>
      </c>
    </row>
    <row r="14775" spans="1:10" x14ac:dyDescent="0.15">
      <c r="A14775" t="s">
        <v>18135</v>
      </c>
      <c r="B14775" t="s">
        <v>3026</v>
      </c>
      <c r="C14775" t="s">
        <v>87</v>
      </c>
      <c r="D14775" t="s">
        <v>68</v>
      </c>
      <c r="E14775">
        <v>9</v>
      </c>
      <c r="F14775" s="8">
        <f>VLOOKUP(C14775,Products!$A$2:$E$20,5,TRUE)</f>
        <v>19.95</v>
      </c>
      <c r="G14775" s="8">
        <f t="shared" si="460"/>
        <v>179.54999999999998</v>
      </c>
      <c r="H14775" s="8">
        <f>VLOOKUP(C14775,Products!$A$2:$F$20,6,TRUE)</f>
        <v>7.4499999999999993</v>
      </c>
      <c r="I14775" s="8">
        <f t="shared" si="461"/>
        <v>67.05</v>
      </c>
      <c r="J14775" s="42">
        <f>VLOOKUP(B14775,Invoices!A:I,9,TRUE)</f>
        <v>2022</v>
      </c>
    </row>
    <row r="14776" spans="1:10" x14ac:dyDescent="0.15">
      <c r="A14776" t="s">
        <v>18136</v>
      </c>
      <c r="B14776" t="s">
        <v>3026</v>
      </c>
      <c r="C14776" t="s">
        <v>92</v>
      </c>
      <c r="D14776" t="s">
        <v>82</v>
      </c>
      <c r="E14776">
        <v>50</v>
      </c>
      <c r="F14776" s="8">
        <f>VLOOKUP(C14776,Products!$A$2:$E$20,5,TRUE)</f>
        <v>19.95</v>
      </c>
      <c r="G14776" s="8">
        <f t="shared" si="460"/>
        <v>997.5</v>
      </c>
      <c r="H14776" s="8">
        <f>VLOOKUP(C14776,Products!$A$2:$F$20,6,TRUE)</f>
        <v>7.4499999999999993</v>
      </c>
      <c r="I14776" s="8">
        <f t="shared" si="461"/>
        <v>372.49999999999994</v>
      </c>
      <c r="J14776" s="42">
        <f>VLOOKUP(B14776,Invoices!A:I,9,TRUE)</f>
        <v>2022</v>
      </c>
    </row>
    <row r="14777" spans="1:10" x14ac:dyDescent="0.15">
      <c r="A14777" t="s">
        <v>18137</v>
      </c>
      <c r="B14777" t="s">
        <v>3026</v>
      </c>
      <c r="C14777" t="s">
        <v>105</v>
      </c>
      <c r="D14777" t="s">
        <v>81</v>
      </c>
      <c r="E14777">
        <v>3</v>
      </c>
      <c r="F14777" s="8">
        <f>VLOOKUP(C14777,Products!$A$2:$E$20,5,TRUE)</f>
        <v>8.9499999999999993</v>
      </c>
      <c r="G14777" s="8">
        <f t="shared" si="460"/>
        <v>26.849999999999998</v>
      </c>
      <c r="H14777" s="8">
        <f>VLOOKUP(C14777,Products!$A$2:$F$20,6,TRUE)</f>
        <v>3.1999999999999993</v>
      </c>
      <c r="I14777" s="8">
        <f t="shared" si="461"/>
        <v>9.5999999999999979</v>
      </c>
      <c r="J14777" s="42">
        <f>VLOOKUP(B14777,Invoices!A:I,9,TRUE)</f>
        <v>2022</v>
      </c>
    </row>
    <row r="14778" spans="1:10" x14ac:dyDescent="0.15">
      <c r="A14778" t="s">
        <v>18138</v>
      </c>
      <c r="B14778" t="s">
        <v>3026</v>
      </c>
      <c r="C14778" t="s">
        <v>94</v>
      </c>
      <c r="D14778" t="s">
        <v>86</v>
      </c>
      <c r="E14778">
        <v>24</v>
      </c>
      <c r="F14778" s="8">
        <f>VLOOKUP(C14778,Products!$A$2:$E$20,5,TRUE)</f>
        <v>3.5</v>
      </c>
      <c r="G14778" s="8">
        <f t="shared" si="460"/>
        <v>84</v>
      </c>
      <c r="H14778" s="8">
        <f>VLOOKUP(C14778,Products!$A$2:$F$20,6,TRUE)</f>
        <v>0.54999999999999982</v>
      </c>
      <c r="I14778" s="8">
        <f t="shared" si="461"/>
        <v>13.199999999999996</v>
      </c>
      <c r="J14778" s="42">
        <f>VLOOKUP(B14778,Invoices!A:I,9,TRUE)</f>
        <v>2022</v>
      </c>
    </row>
    <row r="14779" spans="1:10" x14ac:dyDescent="0.15">
      <c r="A14779" t="s">
        <v>18139</v>
      </c>
      <c r="B14779" t="s">
        <v>3026</v>
      </c>
      <c r="C14779" t="s">
        <v>101</v>
      </c>
      <c r="D14779" t="s">
        <v>69</v>
      </c>
      <c r="E14779">
        <v>3</v>
      </c>
      <c r="F14779" s="8">
        <f>VLOOKUP(C14779,Products!$A$2:$E$20,5,TRUE)</f>
        <v>129.94999999999999</v>
      </c>
      <c r="G14779" s="8">
        <f t="shared" si="460"/>
        <v>389.84999999999997</v>
      </c>
      <c r="H14779" s="8">
        <f>VLOOKUP(C14779,Products!$A$2:$F$20,6,TRUE)</f>
        <v>40.449999999999989</v>
      </c>
      <c r="I14779" s="8">
        <f t="shared" si="461"/>
        <v>121.34999999999997</v>
      </c>
      <c r="J14779" s="42">
        <f>VLOOKUP(B14779,Invoices!A:I,9,TRUE)</f>
        <v>2022</v>
      </c>
    </row>
    <row r="14780" spans="1:10" x14ac:dyDescent="0.15">
      <c r="A14780" t="s">
        <v>18140</v>
      </c>
      <c r="B14780" t="s">
        <v>3026</v>
      </c>
      <c r="C14780" t="s">
        <v>98</v>
      </c>
      <c r="D14780" t="s">
        <v>79</v>
      </c>
      <c r="E14780">
        <v>1</v>
      </c>
      <c r="F14780" s="8">
        <f>VLOOKUP(C14780,Products!$A$2:$E$20,5,TRUE)</f>
        <v>14.95</v>
      </c>
      <c r="G14780" s="8">
        <f t="shared" si="460"/>
        <v>14.95</v>
      </c>
      <c r="H14780" s="8">
        <f>VLOOKUP(C14780,Products!$A$2:$F$20,6,TRUE)</f>
        <v>3.0499999999999989</v>
      </c>
      <c r="I14780" s="8">
        <f t="shared" si="461"/>
        <v>3.0499999999999989</v>
      </c>
      <c r="J14780" s="42">
        <f>VLOOKUP(B14780,Invoices!A:I,9,TRUE)</f>
        <v>2022</v>
      </c>
    </row>
    <row r="14781" spans="1:10" x14ac:dyDescent="0.15">
      <c r="A14781" t="s">
        <v>18141</v>
      </c>
      <c r="B14781" t="s">
        <v>3026</v>
      </c>
      <c r="C14781" t="s">
        <v>97</v>
      </c>
      <c r="D14781" t="s">
        <v>74</v>
      </c>
      <c r="E14781">
        <v>10</v>
      </c>
      <c r="F14781" s="8">
        <f>VLOOKUP(C14781,Products!$A$2:$E$20,5,TRUE)</f>
        <v>1.5</v>
      </c>
      <c r="G14781" s="8">
        <f t="shared" si="460"/>
        <v>15</v>
      </c>
      <c r="H14781" s="8">
        <f>VLOOKUP(C14781,Products!$A$2:$F$20,6,TRUE)</f>
        <v>0.5</v>
      </c>
      <c r="I14781" s="8">
        <f t="shared" si="461"/>
        <v>5</v>
      </c>
      <c r="J14781" s="42">
        <f>VLOOKUP(B14781,Invoices!A:I,9,TRUE)</f>
        <v>2022</v>
      </c>
    </row>
    <row r="14782" spans="1:10" x14ac:dyDescent="0.15">
      <c r="A14782" t="s">
        <v>18142</v>
      </c>
      <c r="B14782" t="s">
        <v>3026</v>
      </c>
      <c r="C14782" t="s">
        <v>88</v>
      </c>
      <c r="D14782" t="s">
        <v>85</v>
      </c>
      <c r="E14782">
        <v>5</v>
      </c>
      <c r="F14782" s="8">
        <f>VLOOKUP(C14782,Products!$A$2:$E$20,5,TRUE)</f>
        <v>8.9499999999999993</v>
      </c>
      <c r="G14782" s="8">
        <f t="shared" si="460"/>
        <v>44.75</v>
      </c>
      <c r="H14782" s="8">
        <f>VLOOKUP(C14782,Products!$A$2:$F$20,6,TRUE)</f>
        <v>5.6999999999999993</v>
      </c>
      <c r="I14782" s="8">
        <f t="shared" si="461"/>
        <v>28.499999999999996</v>
      </c>
      <c r="J14782" s="42">
        <f>VLOOKUP(B14782,Invoices!A:I,9,TRUE)</f>
        <v>2022</v>
      </c>
    </row>
    <row r="14783" spans="1:10" x14ac:dyDescent="0.15">
      <c r="A14783" t="s">
        <v>18143</v>
      </c>
      <c r="B14783" t="s">
        <v>3026</v>
      </c>
      <c r="C14783" t="s">
        <v>89</v>
      </c>
      <c r="D14783" t="s">
        <v>80</v>
      </c>
      <c r="E14783">
        <v>20</v>
      </c>
      <c r="F14783" s="8">
        <f>VLOOKUP(C14783,Products!$A$2:$E$20,5,TRUE)</f>
        <v>15.95</v>
      </c>
      <c r="G14783" s="8">
        <f t="shared" si="460"/>
        <v>319</v>
      </c>
      <c r="H14783" s="8">
        <f>VLOOKUP(C14783,Products!$A$2:$F$20,6,TRUE)</f>
        <v>6</v>
      </c>
      <c r="I14783" s="8">
        <f t="shared" si="461"/>
        <v>120</v>
      </c>
      <c r="J14783" s="42">
        <f>VLOOKUP(B14783,Invoices!A:I,9,TRUE)</f>
        <v>2022</v>
      </c>
    </row>
    <row r="14784" spans="1:10" x14ac:dyDescent="0.15">
      <c r="A14784" t="s">
        <v>18144</v>
      </c>
      <c r="B14784" t="s">
        <v>3027</v>
      </c>
      <c r="C14784" t="s">
        <v>90</v>
      </c>
      <c r="D14784" t="s">
        <v>72</v>
      </c>
      <c r="E14784">
        <v>1</v>
      </c>
      <c r="F14784" s="8">
        <f>VLOOKUP(C14784,Products!$A$2:$E$20,5,TRUE)</f>
        <v>8.9499999999999993</v>
      </c>
      <c r="G14784" s="8">
        <f t="shared" si="460"/>
        <v>8.9499999999999993</v>
      </c>
      <c r="H14784" s="8">
        <f>VLOOKUP(C14784,Products!$A$2:$F$20,6,TRUE)</f>
        <v>5.6999999999999993</v>
      </c>
      <c r="I14784" s="8">
        <f t="shared" si="461"/>
        <v>5.6999999999999993</v>
      </c>
      <c r="J14784" s="42">
        <f>VLOOKUP(B14784,Invoices!A:I,9,TRUE)</f>
        <v>2022</v>
      </c>
    </row>
    <row r="14785" spans="1:10" x14ac:dyDescent="0.15">
      <c r="A14785" t="s">
        <v>18145</v>
      </c>
      <c r="B14785" t="s">
        <v>3028</v>
      </c>
      <c r="C14785" t="s">
        <v>95</v>
      </c>
      <c r="D14785" t="s">
        <v>73</v>
      </c>
      <c r="E14785">
        <v>1</v>
      </c>
      <c r="F14785" s="8">
        <f>VLOOKUP(C14785,Products!$A$2:$E$20,5,TRUE)</f>
        <v>12.95</v>
      </c>
      <c r="G14785" s="8">
        <f t="shared" si="460"/>
        <v>12.95</v>
      </c>
      <c r="H14785" s="8">
        <f>VLOOKUP(C14785,Products!$A$2:$F$20,6,TRUE)</f>
        <v>4.1999999999999993</v>
      </c>
      <c r="I14785" s="8">
        <f t="shared" si="461"/>
        <v>4.1999999999999993</v>
      </c>
      <c r="J14785" s="42">
        <f>VLOOKUP(B14785,Invoices!A:I,9,TRUE)</f>
        <v>2022</v>
      </c>
    </row>
    <row r="14786" spans="1:10" x14ac:dyDescent="0.15">
      <c r="A14786" t="s">
        <v>18146</v>
      </c>
      <c r="B14786" t="s">
        <v>3028</v>
      </c>
      <c r="C14786" t="s">
        <v>92</v>
      </c>
      <c r="D14786" t="s">
        <v>82</v>
      </c>
      <c r="E14786">
        <v>4</v>
      </c>
      <c r="F14786" s="8">
        <f>VLOOKUP(C14786,Products!$A$2:$E$20,5,TRUE)</f>
        <v>19.95</v>
      </c>
      <c r="G14786" s="8">
        <f t="shared" si="460"/>
        <v>79.8</v>
      </c>
      <c r="H14786" s="8">
        <f>VLOOKUP(C14786,Products!$A$2:$F$20,6,TRUE)</f>
        <v>7.4499999999999993</v>
      </c>
      <c r="I14786" s="8">
        <f t="shared" si="461"/>
        <v>29.799999999999997</v>
      </c>
      <c r="J14786" s="42">
        <f>VLOOKUP(B14786,Invoices!A:I,9,TRUE)</f>
        <v>2022</v>
      </c>
    </row>
    <row r="14787" spans="1:10" x14ac:dyDescent="0.15">
      <c r="A14787" t="s">
        <v>18147</v>
      </c>
      <c r="B14787" t="s">
        <v>3028</v>
      </c>
      <c r="C14787" t="s">
        <v>97</v>
      </c>
      <c r="D14787" t="s">
        <v>74</v>
      </c>
      <c r="E14787">
        <v>1</v>
      </c>
      <c r="F14787" s="8">
        <f>VLOOKUP(C14787,Products!$A$2:$E$20,5,TRUE)</f>
        <v>1.5</v>
      </c>
      <c r="G14787" s="8">
        <f t="shared" ref="G14787:G14850" si="462">F14787*E14787</f>
        <v>1.5</v>
      </c>
      <c r="H14787" s="8">
        <f>VLOOKUP(C14787,Products!$A$2:$F$20,6,TRUE)</f>
        <v>0.5</v>
      </c>
      <c r="I14787" s="8">
        <f t="shared" ref="I14787:I14850" si="463">H14787*E14787</f>
        <v>0.5</v>
      </c>
      <c r="J14787" s="42">
        <f>VLOOKUP(B14787,Invoices!A:I,9,TRUE)</f>
        <v>2022</v>
      </c>
    </row>
    <row r="14788" spans="1:10" x14ac:dyDescent="0.15">
      <c r="A14788" t="s">
        <v>18148</v>
      </c>
      <c r="B14788" t="s">
        <v>3028</v>
      </c>
      <c r="C14788" t="s">
        <v>90</v>
      </c>
      <c r="D14788" t="s">
        <v>72</v>
      </c>
      <c r="E14788">
        <v>4</v>
      </c>
      <c r="F14788" s="8">
        <f>VLOOKUP(C14788,Products!$A$2:$E$20,5,TRUE)</f>
        <v>8.9499999999999993</v>
      </c>
      <c r="G14788" s="8">
        <f t="shared" si="462"/>
        <v>35.799999999999997</v>
      </c>
      <c r="H14788" s="8">
        <f>VLOOKUP(C14788,Products!$A$2:$F$20,6,TRUE)</f>
        <v>5.6999999999999993</v>
      </c>
      <c r="I14788" s="8">
        <f t="shared" si="463"/>
        <v>22.799999999999997</v>
      </c>
      <c r="J14788" s="42">
        <f>VLOOKUP(B14788,Invoices!A:I,9,TRUE)</f>
        <v>2022</v>
      </c>
    </row>
    <row r="14789" spans="1:10" x14ac:dyDescent="0.15">
      <c r="A14789" t="s">
        <v>18149</v>
      </c>
      <c r="B14789" t="s">
        <v>3028</v>
      </c>
      <c r="C14789" t="s">
        <v>96</v>
      </c>
      <c r="D14789" t="s">
        <v>75</v>
      </c>
      <c r="E14789">
        <v>4</v>
      </c>
      <c r="F14789" s="8">
        <f>VLOOKUP(C14789,Products!$A$2:$E$20,5,TRUE)</f>
        <v>79.95</v>
      </c>
      <c r="G14789" s="8">
        <f t="shared" si="462"/>
        <v>319.8</v>
      </c>
      <c r="H14789" s="8">
        <f>VLOOKUP(C14789,Products!$A$2:$F$20,6,TRUE)</f>
        <v>27.950000000000003</v>
      </c>
      <c r="I14789" s="8">
        <f t="shared" si="463"/>
        <v>111.80000000000001</v>
      </c>
      <c r="J14789" s="42">
        <f>VLOOKUP(B14789,Invoices!A:I,9,TRUE)</f>
        <v>2022</v>
      </c>
    </row>
    <row r="14790" spans="1:10" x14ac:dyDescent="0.15">
      <c r="A14790" t="s">
        <v>18150</v>
      </c>
      <c r="B14790" t="s">
        <v>3029</v>
      </c>
      <c r="C14790" t="s">
        <v>90</v>
      </c>
      <c r="D14790" t="s">
        <v>72</v>
      </c>
      <c r="E14790">
        <v>1</v>
      </c>
      <c r="F14790" s="8">
        <f>VLOOKUP(C14790,Products!$A$2:$E$20,5,TRUE)</f>
        <v>8.9499999999999993</v>
      </c>
      <c r="G14790" s="8">
        <f t="shared" si="462"/>
        <v>8.9499999999999993</v>
      </c>
      <c r="H14790" s="8">
        <f>VLOOKUP(C14790,Products!$A$2:$F$20,6,TRUE)</f>
        <v>5.6999999999999993</v>
      </c>
      <c r="I14790" s="8">
        <f t="shared" si="463"/>
        <v>5.6999999999999993</v>
      </c>
      <c r="J14790" s="42">
        <f>VLOOKUP(B14790,Invoices!A:I,9,TRUE)</f>
        <v>2022</v>
      </c>
    </row>
    <row r="14791" spans="1:10" x14ac:dyDescent="0.15">
      <c r="A14791" t="s">
        <v>18151</v>
      </c>
      <c r="B14791" t="s">
        <v>3030</v>
      </c>
      <c r="C14791" t="s">
        <v>96</v>
      </c>
      <c r="D14791" t="s">
        <v>75</v>
      </c>
      <c r="E14791">
        <v>2</v>
      </c>
      <c r="F14791" s="8">
        <f>VLOOKUP(C14791,Products!$A$2:$E$20,5,TRUE)</f>
        <v>79.95</v>
      </c>
      <c r="G14791" s="8">
        <f t="shared" si="462"/>
        <v>159.9</v>
      </c>
      <c r="H14791" s="8">
        <f>VLOOKUP(C14791,Products!$A$2:$F$20,6,TRUE)</f>
        <v>27.950000000000003</v>
      </c>
      <c r="I14791" s="8">
        <f t="shared" si="463"/>
        <v>55.900000000000006</v>
      </c>
      <c r="J14791" s="42">
        <f>VLOOKUP(B14791,Invoices!A:I,9,TRUE)</f>
        <v>2022</v>
      </c>
    </row>
    <row r="14792" spans="1:10" x14ac:dyDescent="0.15">
      <c r="A14792" t="s">
        <v>18152</v>
      </c>
      <c r="B14792" t="s">
        <v>3030</v>
      </c>
      <c r="C14792" t="s">
        <v>101</v>
      </c>
      <c r="D14792" t="s">
        <v>69</v>
      </c>
      <c r="E14792">
        <v>1</v>
      </c>
      <c r="F14792" s="8">
        <f>VLOOKUP(C14792,Products!$A$2:$E$20,5,TRUE)</f>
        <v>129.94999999999999</v>
      </c>
      <c r="G14792" s="8">
        <f t="shared" si="462"/>
        <v>129.94999999999999</v>
      </c>
      <c r="H14792" s="8">
        <f>VLOOKUP(C14792,Products!$A$2:$F$20,6,TRUE)</f>
        <v>40.449999999999989</v>
      </c>
      <c r="I14792" s="8">
        <f t="shared" si="463"/>
        <v>40.449999999999989</v>
      </c>
      <c r="J14792" s="42">
        <f>VLOOKUP(B14792,Invoices!A:I,9,TRUE)</f>
        <v>2022</v>
      </c>
    </row>
    <row r="14793" spans="1:10" x14ac:dyDescent="0.15">
      <c r="A14793" t="s">
        <v>18153</v>
      </c>
      <c r="B14793" t="s">
        <v>3030</v>
      </c>
      <c r="C14793" t="s">
        <v>87</v>
      </c>
      <c r="D14793" t="s">
        <v>68</v>
      </c>
      <c r="E14793">
        <v>3</v>
      </c>
      <c r="F14793" s="8">
        <f>VLOOKUP(C14793,Products!$A$2:$E$20,5,TRUE)</f>
        <v>19.95</v>
      </c>
      <c r="G14793" s="8">
        <f t="shared" si="462"/>
        <v>59.849999999999994</v>
      </c>
      <c r="H14793" s="8">
        <f>VLOOKUP(C14793,Products!$A$2:$F$20,6,TRUE)</f>
        <v>7.4499999999999993</v>
      </c>
      <c r="I14793" s="8">
        <f t="shared" si="463"/>
        <v>22.349999999999998</v>
      </c>
      <c r="J14793" s="42">
        <f>VLOOKUP(B14793,Invoices!A:I,9,TRUE)</f>
        <v>2022</v>
      </c>
    </row>
    <row r="14794" spans="1:10" x14ac:dyDescent="0.15">
      <c r="A14794" t="s">
        <v>18154</v>
      </c>
      <c r="B14794" t="s">
        <v>3030</v>
      </c>
      <c r="C14794" t="s">
        <v>88</v>
      </c>
      <c r="D14794" t="s">
        <v>85</v>
      </c>
      <c r="E14794">
        <v>20</v>
      </c>
      <c r="F14794" s="8">
        <f>VLOOKUP(C14794,Products!$A$2:$E$20,5,TRUE)</f>
        <v>8.9499999999999993</v>
      </c>
      <c r="G14794" s="8">
        <f t="shared" si="462"/>
        <v>179</v>
      </c>
      <c r="H14794" s="8">
        <f>VLOOKUP(C14794,Products!$A$2:$F$20,6,TRUE)</f>
        <v>5.6999999999999993</v>
      </c>
      <c r="I14794" s="8">
        <f t="shared" si="463"/>
        <v>113.99999999999999</v>
      </c>
      <c r="J14794" s="42">
        <f>VLOOKUP(B14794,Invoices!A:I,9,TRUE)</f>
        <v>2022</v>
      </c>
    </row>
    <row r="14795" spans="1:10" x14ac:dyDescent="0.15">
      <c r="A14795" t="s">
        <v>18155</v>
      </c>
      <c r="B14795" t="s">
        <v>3030</v>
      </c>
      <c r="C14795" t="s">
        <v>91</v>
      </c>
      <c r="D14795" t="s">
        <v>70</v>
      </c>
      <c r="E14795">
        <v>10</v>
      </c>
      <c r="F14795" s="8">
        <f>VLOOKUP(C14795,Products!$A$2:$E$20,5,TRUE)</f>
        <v>49.95</v>
      </c>
      <c r="G14795" s="8">
        <f t="shared" si="462"/>
        <v>499.5</v>
      </c>
      <c r="H14795" s="8">
        <f>VLOOKUP(C14795,Products!$A$2:$F$20,6,TRUE)</f>
        <v>21.200000000000003</v>
      </c>
      <c r="I14795" s="8">
        <f t="shared" si="463"/>
        <v>212.00000000000003</v>
      </c>
      <c r="J14795" s="42">
        <f>VLOOKUP(B14795,Invoices!A:I,9,TRUE)</f>
        <v>2022</v>
      </c>
    </row>
    <row r="14796" spans="1:10" x14ac:dyDescent="0.15">
      <c r="A14796" t="s">
        <v>18156</v>
      </c>
      <c r="B14796" t="s">
        <v>3030</v>
      </c>
      <c r="C14796" t="s">
        <v>93</v>
      </c>
      <c r="D14796" t="s">
        <v>76</v>
      </c>
      <c r="E14796">
        <v>50</v>
      </c>
      <c r="F14796" s="8">
        <f>VLOOKUP(C14796,Products!$A$2:$E$20,5,TRUE)</f>
        <v>9.9499999999999993</v>
      </c>
      <c r="G14796" s="8">
        <f t="shared" si="462"/>
        <v>497.49999999999994</v>
      </c>
      <c r="H14796" s="8">
        <f>VLOOKUP(C14796,Products!$A$2:$F$20,6,TRUE)</f>
        <v>1.9499999999999993</v>
      </c>
      <c r="I14796" s="8">
        <f t="shared" si="463"/>
        <v>97.499999999999972</v>
      </c>
      <c r="J14796" s="42">
        <f>VLOOKUP(B14796,Invoices!A:I,9,TRUE)</f>
        <v>2022</v>
      </c>
    </row>
    <row r="14797" spans="1:10" x14ac:dyDescent="0.15">
      <c r="A14797" t="s">
        <v>18157</v>
      </c>
      <c r="B14797" t="s">
        <v>3030</v>
      </c>
      <c r="C14797" t="s">
        <v>90</v>
      </c>
      <c r="D14797" t="s">
        <v>72</v>
      </c>
      <c r="E14797">
        <v>1</v>
      </c>
      <c r="F14797" s="8">
        <f>VLOOKUP(C14797,Products!$A$2:$E$20,5,TRUE)</f>
        <v>8.9499999999999993</v>
      </c>
      <c r="G14797" s="8">
        <f t="shared" si="462"/>
        <v>8.9499999999999993</v>
      </c>
      <c r="H14797" s="8">
        <f>VLOOKUP(C14797,Products!$A$2:$F$20,6,TRUE)</f>
        <v>5.6999999999999993</v>
      </c>
      <c r="I14797" s="8">
        <f t="shared" si="463"/>
        <v>5.6999999999999993</v>
      </c>
      <c r="J14797" s="42">
        <f>VLOOKUP(B14797,Invoices!A:I,9,TRUE)</f>
        <v>2022</v>
      </c>
    </row>
    <row r="14798" spans="1:10" x14ac:dyDescent="0.15">
      <c r="A14798" t="s">
        <v>18158</v>
      </c>
      <c r="B14798" t="s">
        <v>3030</v>
      </c>
      <c r="C14798" t="s">
        <v>92</v>
      </c>
      <c r="D14798" t="s">
        <v>82</v>
      </c>
      <c r="E14798">
        <v>1</v>
      </c>
      <c r="F14798" s="8">
        <f>VLOOKUP(C14798,Products!$A$2:$E$20,5,TRUE)</f>
        <v>19.95</v>
      </c>
      <c r="G14798" s="8">
        <f t="shared" si="462"/>
        <v>19.95</v>
      </c>
      <c r="H14798" s="8">
        <f>VLOOKUP(C14798,Products!$A$2:$F$20,6,TRUE)</f>
        <v>7.4499999999999993</v>
      </c>
      <c r="I14798" s="8">
        <f t="shared" si="463"/>
        <v>7.4499999999999993</v>
      </c>
      <c r="J14798" s="42">
        <f>VLOOKUP(B14798,Invoices!A:I,9,TRUE)</f>
        <v>2022</v>
      </c>
    </row>
    <row r="14799" spans="1:10" x14ac:dyDescent="0.15">
      <c r="A14799" t="s">
        <v>18159</v>
      </c>
      <c r="B14799" t="s">
        <v>3030</v>
      </c>
      <c r="C14799" t="s">
        <v>102</v>
      </c>
      <c r="D14799" t="s">
        <v>83</v>
      </c>
      <c r="E14799">
        <v>2</v>
      </c>
      <c r="F14799" s="8">
        <f>VLOOKUP(C14799,Products!$A$2:$E$20,5,TRUE)</f>
        <v>29.95</v>
      </c>
      <c r="G14799" s="8">
        <f t="shared" si="462"/>
        <v>59.9</v>
      </c>
      <c r="H14799" s="8">
        <f>VLOOKUP(C14799,Products!$A$2:$F$20,6,TRUE)</f>
        <v>15</v>
      </c>
      <c r="I14799" s="8">
        <f t="shared" si="463"/>
        <v>30</v>
      </c>
      <c r="J14799" s="42">
        <f>VLOOKUP(B14799,Invoices!A:I,9,TRUE)</f>
        <v>2022</v>
      </c>
    </row>
    <row r="14800" spans="1:10" x14ac:dyDescent="0.15">
      <c r="A14800" t="s">
        <v>18160</v>
      </c>
      <c r="B14800" t="s">
        <v>3030</v>
      </c>
      <c r="C14800" t="s">
        <v>104</v>
      </c>
      <c r="D14800" t="s">
        <v>71</v>
      </c>
      <c r="E14800">
        <v>3</v>
      </c>
      <c r="F14800" s="8">
        <f>VLOOKUP(C14800,Products!$A$2:$E$20,5,TRUE)</f>
        <v>2.95</v>
      </c>
      <c r="G14800" s="8">
        <f t="shared" si="462"/>
        <v>8.8500000000000014</v>
      </c>
      <c r="H14800" s="8">
        <f>VLOOKUP(C14800,Products!$A$2:$F$20,6,TRUE)</f>
        <v>1.1500000000000001</v>
      </c>
      <c r="I14800" s="8">
        <f t="shared" si="463"/>
        <v>3.45</v>
      </c>
      <c r="J14800" s="42">
        <f>VLOOKUP(B14800,Invoices!A:I,9,TRUE)</f>
        <v>2022</v>
      </c>
    </row>
    <row r="14801" spans="1:10" x14ac:dyDescent="0.15">
      <c r="A14801" t="s">
        <v>18161</v>
      </c>
      <c r="B14801" t="s">
        <v>3030</v>
      </c>
      <c r="C14801" t="s">
        <v>103</v>
      </c>
      <c r="D14801" t="s">
        <v>77</v>
      </c>
      <c r="E14801">
        <v>1</v>
      </c>
      <c r="F14801" s="8">
        <f>VLOOKUP(C14801,Products!$A$2:$E$20,5,TRUE)</f>
        <v>8.9499999999999993</v>
      </c>
      <c r="G14801" s="8">
        <f t="shared" si="462"/>
        <v>8.9499999999999993</v>
      </c>
      <c r="H14801" s="8">
        <f>VLOOKUP(C14801,Products!$A$2:$F$20,6,TRUE)</f>
        <v>3.1999999999999993</v>
      </c>
      <c r="I14801" s="8">
        <f t="shared" si="463"/>
        <v>3.1999999999999993</v>
      </c>
      <c r="J14801" s="42">
        <f>VLOOKUP(B14801,Invoices!A:I,9,TRUE)</f>
        <v>2022</v>
      </c>
    </row>
    <row r="14802" spans="1:10" x14ac:dyDescent="0.15">
      <c r="A14802" t="s">
        <v>18162</v>
      </c>
      <c r="B14802" t="s">
        <v>3030</v>
      </c>
      <c r="C14802" t="s">
        <v>100</v>
      </c>
      <c r="D14802" t="s">
        <v>78</v>
      </c>
      <c r="E14802">
        <v>6</v>
      </c>
      <c r="F14802" s="8">
        <f>VLOOKUP(C14802,Products!$A$2:$E$20,5,TRUE)</f>
        <v>49.95</v>
      </c>
      <c r="G14802" s="8">
        <f t="shared" si="462"/>
        <v>299.70000000000005</v>
      </c>
      <c r="H14802" s="8">
        <f>VLOOKUP(C14802,Products!$A$2:$F$20,6,TRUE)</f>
        <v>19.950000000000003</v>
      </c>
      <c r="I14802" s="8">
        <f t="shared" si="463"/>
        <v>119.70000000000002</v>
      </c>
      <c r="J14802" s="42">
        <f>VLOOKUP(B14802,Invoices!A:I,9,TRUE)</f>
        <v>2022</v>
      </c>
    </row>
    <row r="14803" spans="1:10" x14ac:dyDescent="0.15">
      <c r="A14803" t="s">
        <v>18163</v>
      </c>
      <c r="B14803" t="s">
        <v>3030</v>
      </c>
      <c r="C14803" t="s">
        <v>105</v>
      </c>
      <c r="D14803" t="s">
        <v>81</v>
      </c>
      <c r="E14803">
        <v>2</v>
      </c>
      <c r="F14803" s="8">
        <f>VLOOKUP(C14803,Products!$A$2:$E$20,5,TRUE)</f>
        <v>8.9499999999999993</v>
      </c>
      <c r="G14803" s="8">
        <f t="shared" si="462"/>
        <v>17.899999999999999</v>
      </c>
      <c r="H14803" s="8">
        <f>VLOOKUP(C14803,Products!$A$2:$F$20,6,TRUE)</f>
        <v>3.1999999999999993</v>
      </c>
      <c r="I14803" s="8">
        <f t="shared" si="463"/>
        <v>6.3999999999999986</v>
      </c>
      <c r="J14803" s="42">
        <f>VLOOKUP(B14803,Invoices!A:I,9,TRUE)</f>
        <v>2022</v>
      </c>
    </row>
    <row r="14804" spans="1:10" x14ac:dyDescent="0.15">
      <c r="A14804" t="s">
        <v>18164</v>
      </c>
      <c r="B14804" t="s">
        <v>3030</v>
      </c>
      <c r="C14804" t="s">
        <v>89</v>
      </c>
      <c r="D14804" t="s">
        <v>80</v>
      </c>
      <c r="E14804">
        <v>1</v>
      </c>
      <c r="F14804" s="8">
        <f>VLOOKUP(C14804,Products!$A$2:$E$20,5,TRUE)</f>
        <v>15.95</v>
      </c>
      <c r="G14804" s="8">
        <f t="shared" si="462"/>
        <v>15.95</v>
      </c>
      <c r="H14804" s="8">
        <f>VLOOKUP(C14804,Products!$A$2:$F$20,6,TRUE)</f>
        <v>6</v>
      </c>
      <c r="I14804" s="8">
        <f t="shared" si="463"/>
        <v>6</v>
      </c>
      <c r="J14804" s="42">
        <f>VLOOKUP(B14804,Invoices!A:I,9,TRUE)</f>
        <v>2022</v>
      </c>
    </row>
    <row r="14805" spans="1:10" x14ac:dyDescent="0.15">
      <c r="A14805" t="s">
        <v>18165</v>
      </c>
      <c r="B14805" t="s">
        <v>3031</v>
      </c>
      <c r="C14805" t="s">
        <v>97</v>
      </c>
      <c r="D14805" t="s">
        <v>74</v>
      </c>
      <c r="E14805">
        <v>50</v>
      </c>
      <c r="F14805" s="8">
        <f>VLOOKUP(C14805,Products!$A$2:$E$20,5,TRUE)</f>
        <v>1.5</v>
      </c>
      <c r="G14805" s="8">
        <f t="shared" si="462"/>
        <v>75</v>
      </c>
      <c r="H14805" s="8">
        <f>VLOOKUP(C14805,Products!$A$2:$F$20,6,TRUE)</f>
        <v>0.5</v>
      </c>
      <c r="I14805" s="8">
        <f t="shared" si="463"/>
        <v>25</v>
      </c>
      <c r="J14805" s="42">
        <f>VLOOKUP(B14805,Invoices!A:I,9,TRUE)</f>
        <v>2022</v>
      </c>
    </row>
    <row r="14806" spans="1:10" x14ac:dyDescent="0.15">
      <c r="A14806" t="s">
        <v>18166</v>
      </c>
      <c r="B14806" t="s">
        <v>3032</v>
      </c>
      <c r="C14806" t="s">
        <v>91</v>
      </c>
      <c r="D14806" t="s">
        <v>70</v>
      </c>
      <c r="E14806">
        <v>12</v>
      </c>
      <c r="F14806" s="8">
        <f>VLOOKUP(C14806,Products!$A$2:$E$20,5,TRUE)</f>
        <v>49.95</v>
      </c>
      <c r="G14806" s="8">
        <f t="shared" si="462"/>
        <v>599.40000000000009</v>
      </c>
      <c r="H14806" s="8">
        <f>VLOOKUP(C14806,Products!$A$2:$F$20,6,TRUE)</f>
        <v>21.200000000000003</v>
      </c>
      <c r="I14806" s="8">
        <f t="shared" si="463"/>
        <v>254.40000000000003</v>
      </c>
      <c r="J14806" s="42">
        <f>VLOOKUP(B14806,Invoices!A:I,9,TRUE)</f>
        <v>2022</v>
      </c>
    </row>
    <row r="14807" spans="1:10" x14ac:dyDescent="0.15">
      <c r="A14807" t="s">
        <v>18167</v>
      </c>
      <c r="B14807" t="s">
        <v>3032</v>
      </c>
      <c r="C14807" t="s">
        <v>99</v>
      </c>
      <c r="D14807" t="s">
        <v>84</v>
      </c>
      <c r="E14807">
        <v>2</v>
      </c>
      <c r="F14807" s="8">
        <f>VLOOKUP(C14807,Products!$A$2:$E$20,5,TRUE)</f>
        <v>3.5</v>
      </c>
      <c r="G14807" s="8">
        <f t="shared" si="462"/>
        <v>7</v>
      </c>
      <c r="H14807" s="8">
        <f>VLOOKUP(C14807,Products!$A$2:$F$20,6,TRUE)</f>
        <v>0.54999999999999982</v>
      </c>
      <c r="I14807" s="8">
        <f t="shared" si="463"/>
        <v>1.0999999999999996</v>
      </c>
      <c r="J14807" s="42">
        <f>VLOOKUP(B14807,Invoices!A:I,9,TRUE)</f>
        <v>2022</v>
      </c>
    </row>
    <row r="14808" spans="1:10" x14ac:dyDescent="0.15">
      <c r="A14808" t="s">
        <v>18168</v>
      </c>
      <c r="B14808" t="s">
        <v>3032</v>
      </c>
      <c r="C14808" t="s">
        <v>104</v>
      </c>
      <c r="D14808" t="s">
        <v>71</v>
      </c>
      <c r="E14808">
        <v>2</v>
      </c>
      <c r="F14808" s="8">
        <f>VLOOKUP(C14808,Products!$A$2:$E$20,5,TRUE)</f>
        <v>2.95</v>
      </c>
      <c r="G14808" s="8">
        <f t="shared" si="462"/>
        <v>5.9</v>
      </c>
      <c r="H14808" s="8">
        <f>VLOOKUP(C14808,Products!$A$2:$F$20,6,TRUE)</f>
        <v>1.1500000000000001</v>
      </c>
      <c r="I14808" s="8">
        <f t="shared" si="463"/>
        <v>2.3000000000000003</v>
      </c>
      <c r="J14808" s="42">
        <f>VLOOKUP(B14808,Invoices!A:I,9,TRUE)</f>
        <v>2022</v>
      </c>
    </row>
    <row r="14809" spans="1:10" x14ac:dyDescent="0.15">
      <c r="A14809" t="s">
        <v>18169</v>
      </c>
      <c r="B14809" t="s">
        <v>3032</v>
      </c>
      <c r="C14809" t="s">
        <v>96</v>
      </c>
      <c r="D14809" t="s">
        <v>75</v>
      </c>
      <c r="E14809">
        <v>10</v>
      </c>
      <c r="F14809" s="8">
        <f>VLOOKUP(C14809,Products!$A$2:$E$20,5,TRUE)</f>
        <v>79.95</v>
      </c>
      <c r="G14809" s="8">
        <f t="shared" si="462"/>
        <v>799.5</v>
      </c>
      <c r="H14809" s="8">
        <f>VLOOKUP(C14809,Products!$A$2:$F$20,6,TRUE)</f>
        <v>27.950000000000003</v>
      </c>
      <c r="I14809" s="8">
        <f t="shared" si="463"/>
        <v>279.5</v>
      </c>
      <c r="J14809" s="42">
        <f>VLOOKUP(B14809,Invoices!A:I,9,TRUE)</f>
        <v>2022</v>
      </c>
    </row>
    <row r="14810" spans="1:10" x14ac:dyDescent="0.15">
      <c r="A14810" t="s">
        <v>18170</v>
      </c>
      <c r="B14810" t="s">
        <v>3032</v>
      </c>
      <c r="C14810" t="s">
        <v>101</v>
      </c>
      <c r="D14810" t="s">
        <v>69</v>
      </c>
      <c r="E14810">
        <v>25</v>
      </c>
      <c r="F14810" s="8">
        <f>VLOOKUP(C14810,Products!$A$2:$E$20,5,TRUE)</f>
        <v>129.94999999999999</v>
      </c>
      <c r="G14810" s="8">
        <f t="shared" si="462"/>
        <v>3248.7499999999995</v>
      </c>
      <c r="H14810" s="8">
        <f>VLOOKUP(C14810,Products!$A$2:$F$20,6,TRUE)</f>
        <v>40.449999999999989</v>
      </c>
      <c r="I14810" s="8">
        <f t="shared" si="463"/>
        <v>1011.2499999999998</v>
      </c>
      <c r="J14810" s="42">
        <f>VLOOKUP(B14810,Invoices!A:I,9,TRUE)</f>
        <v>2022</v>
      </c>
    </row>
    <row r="14811" spans="1:10" x14ac:dyDescent="0.15">
      <c r="A14811" t="s">
        <v>18171</v>
      </c>
      <c r="B14811" t="s">
        <v>3032</v>
      </c>
      <c r="C14811" t="s">
        <v>98</v>
      </c>
      <c r="D14811" t="s">
        <v>79</v>
      </c>
      <c r="E14811">
        <v>25</v>
      </c>
      <c r="F14811" s="8">
        <f>VLOOKUP(C14811,Products!$A$2:$E$20,5,TRUE)</f>
        <v>14.95</v>
      </c>
      <c r="G14811" s="8">
        <f t="shared" si="462"/>
        <v>373.75</v>
      </c>
      <c r="H14811" s="8">
        <f>VLOOKUP(C14811,Products!$A$2:$F$20,6,TRUE)</f>
        <v>3.0499999999999989</v>
      </c>
      <c r="I14811" s="8">
        <f t="shared" si="463"/>
        <v>76.249999999999972</v>
      </c>
      <c r="J14811" s="42">
        <f>VLOOKUP(B14811,Invoices!A:I,9,TRUE)</f>
        <v>2022</v>
      </c>
    </row>
    <row r="14812" spans="1:10" x14ac:dyDescent="0.15">
      <c r="A14812" t="s">
        <v>18172</v>
      </c>
      <c r="B14812" t="s">
        <v>3033</v>
      </c>
      <c r="C14812" t="s">
        <v>105</v>
      </c>
      <c r="D14812" t="s">
        <v>81</v>
      </c>
      <c r="E14812">
        <v>1</v>
      </c>
      <c r="F14812" s="8">
        <f>VLOOKUP(C14812,Products!$A$2:$E$20,5,TRUE)</f>
        <v>8.9499999999999993</v>
      </c>
      <c r="G14812" s="8">
        <f t="shared" si="462"/>
        <v>8.9499999999999993</v>
      </c>
      <c r="H14812" s="8">
        <f>VLOOKUP(C14812,Products!$A$2:$F$20,6,TRUE)</f>
        <v>3.1999999999999993</v>
      </c>
      <c r="I14812" s="8">
        <f t="shared" si="463"/>
        <v>3.1999999999999993</v>
      </c>
      <c r="J14812" s="42">
        <f>VLOOKUP(B14812,Invoices!A:I,9,TRUE)</f>
        <v>2022</v>
      </c>
    </row>
    <row r="14813" spans="1:10" x14ac:dyDescent="0.15">
      <c r="A14813" t="s">
        <v>18173</v>
      </c>
      <c r="B14813" t="s">
        <v>3033</v>
      </c>
      <c r="C14813" t="s">
        <v>104</v>
      </c>
      <c r="D14813" t="s">
        <v>71</v>
      </c>
      <c r="E14813">
        <v>1</v>
      </c>
      <c r="F14813" s="8">
        <f>VLOOKUP(C14813,Products!$A$2:$E$20,5,TRUE)</f>
        <v>2.95</v>
      </c>
      <c r="G14813" s="8">
        <f t="shared" si="462"/>
        <v>2.95</v>
      </c>
      <c r="H14813" s="8">
        <f>VLOOKUP(C14813,Products!$A$2:$F$20,6,TRUE)</f>
        <v>1.1500000000000001</v>
      </c>
      <c r="I14813" s="8">
        <f t="shared" si="463"/>
        <v>1.1500000000000001</v>
      </c>
      <c r="J14813" s="42">
        <f>VLOOKUP(B14813,Invoices!A:I,9,TRUE)</f>
        <v>2022</v>
      </c>
    </row>
    <row r="14814" spans="1:10" x14ac:dyDescent="0.15">
      <c r="A14814" t="s">
        <v>18174</v>
      </c>
      <c r="B14814" t="s">
        <v>3033</v>
      </c>
      <c r="C14814" t="s">
        <v>89</v>
      </c>
      <c r="D14814" t="s">
        <v>80</v>
      </c>
      <c r="E14814">
        <v>12</v>
      </c>
      <c r="F14814" s="8">
        <f>VLOOKUP(C14814,Products!$A$2:$E$20,5,TRUE)</f>
        <v>15.95</v>
      </c>
      <c r="G14814" s="8">
        <f t="shared" si="462"/>
        <v>191.39999999999998</v>
      </c>
      <c r="H14814" s="8">
        <f>VLOOKUP(C14814,Products!$A$2:$F$20,6,TRUE)</f>
        <v>6</v>
      </c>
      <c r="I14814" s="8">
        <f t="shared" si="463"/>
        <v>72</v>
      </c>
      <c r="J14814" s="42">
        <f>VLOOKUP(B14814,Invoices!A:I,9,TRUE)</f>
        <v>2022</v>
      </c>
    </row>
    <row r="14815" spans="1:10" x14ac:dyDescent="0.15">
      <c r="A14815" t="s">
        <v>18175</v>
      </c>
      <c r="B14815" t="s">
        <v>3034</v>
      </c>
      <c r="C14815" t="s">
        <v>90</v>
      </c>
      <c r="D14815" t="s">
        <v>72</v>
      </c>
      <c r="E14815">
        <v>10</v>
      </c>
      <c r="F14815" s="8">
        <f>VLOOKUP(C14815,Products!$A$2:$E$20,5,TRUE)</f>
        <v>8.9499999999999993</v>
      </c>
      <c r="G14815" s="8">
        <f t="shared" si="462"/>
        <v>89.5</v>
      </c>
      <c r="H14815" s="8">
        <f>VLOOKUP(C14815,Products!$A$2:$F$20,6,TRUE)</f>
        <v>5.6999999999999993</v>
      </c>
      <c r="I14815" s="8">
        <f t="shared" si="463"/>
        <v>56.999999999999993</v>
      </c>
      <c r="J14815" s="42">
        <f>VLOOKUP(B14815,Invoices!A:I,9,TRUE)</f>
        <v>2022</v>
      </c>
    </row>
    <row r="14816" spans="1:10" x14ac:dyDescent="0.15">
      <c r="A14816" t="s">
        <v>18176</v>
      </c>
      <c r="B14816" t="s">
        <v>3034</v>
      </c>
      <c r="C14816" t="s">
        <v>96</v>
      </c>
      <c r="D14816" t="s">
        <v>75</v>
      </c>
      <c r="E14816">
        <v>1</v>
      </c>
      <c r="F14816" s="8">
        <f>VLOOKUP(C14816,Products!$A$2:$E$20,5,TRUE)</f>
        <v>79.95</v>
      </c>
      <c r="G14816" s="8">
        <f t="shared" si="462"/>
        <v>79.95</v>
      </c>
      <c r="H14816" s="8">
        <f>VLOOKUP(C14816,Products!$A$2:$F$20,6,TRUE)</f>
        <v>27.950000000000003</v>
      </c>
      <c r="I14816" s="8">
        <f t="shared" si="463"/>
        <v>27.950000000000003</v>
      </c>
      <c r="J14816" s="42">
        <f>VLOOKUP(B14816,Invoices!A:I,9,TRUE)</f>
        <v>2022</v>
      </c>
    </row>
    <row r="14817" spans="1:10" x14ac:dyDescent="0.15">
      <c r="A14817" t="s">
        <v>18177</v>
      </c>
      <c r="B14817" t="s">
        <v>3034</v>
      </c>
      <c r="C14817" t="s">
        <v>87</v>
      </c>
      <c r="D14817" t="s">
        <v>68</v>
      </c>
      <c r="E14817">
        <v>4</v>
      </c>
      <c r="F14817" s="8">
        <f>VLOOKUP(C14817,Products!$A$2:$E$20,5,TRUE)</f>
        <v>19.95</v>
      </c>
      <c r="G14817" s="8">
        <f t="shared" si="462"/>
        <v>79.8</v>
      </c>
      <c r="H14817" s="8">
        <f>VLOOKUP(C14817,Products!$A$2:$F$20,6,TRUE)</f>
        <v>7.4499999999999993</v>
      </c>
      <c r="I14817" s="8">
        <f t="shared" si="463"/>
        <v>29.799999999999997</v>
      </c>
      <c r="J14817" s="42">
        <f>VLOOKUP(B14817,Invoices!A:I,9,TRUE)</f>
        <v>2022</v>
      </c>
    </row>
    <row r="14818" spans="1:10" x14ac:dyDescent="0.15">
      <c r="A14818" t="s">
        <v>18178</v>
      </c>
      <c r="B14818" t="s">
        <v>3034</v>
      </c>
      <c r="C14818" t="s">
        <v>104</v>
      </c>
      <c r="D14818" t="s">
        <v>71</v>
      </c>
      <c r="E14818">
        <v>20</v>
      </c>
      <c r="F14818" s="8">
        <f>VLOOKUP(C14818,Products!$A$2:$E$20,5,TRUE)</f>
        <v>2.95</v>
      </c>
      <c r="G14818" s="8">
        <f t="shared" si="462"/>
        <v>59</v>
      </c>
      <c r="H14818" s="8">
        <f>VLOOKUP(C14818,Products!$A$2:$F$20,6,TRUE)</f>
        <v>1.1500000000000001</v>
      </c>
      <c r="I14818" s="8">
        <f t="shared" si="463"/>
        <v>23.000000000000004</v>
      </c>
      <c r="J14818" s="42">
        <f>VLOOKUP(B14818,Invoices!A:I,9,TRUE)</f>
        <v>2022</v>
      </c>
    </row>
    <row r="14819" spans="1:10" x14ac:dyDescent="0.15">
      <c r="A14819" t="s">
        <v>18179</v>
      </c>
      <c r="B14819" t="s">
        <v>3034</v>
      </c>
      <c r="C14819" t="s">
        <v>102</v>
      </c>
      <c r="D14819" t="s">
        <v>83</v>
      </c>
      <c r="E14819">
        <v>4</v>
      </c>
      <c r="F14819" s="8">
        <f>VLOOKUP(C14819,Products!$A$2:$E$20,5,TRUE)</f>
        <v>29.95</v>
      </c>
      <c r="G14819" s="8">
        <f t="shared" si="462"/>
        <v>119.8</v>
      </c>
      <c r="H14819" s="8">
        <f>VLOOKUP(C14819,Products!$A$2:$F$20,6,TRUE)</f>
        <v>15</v>
      </c>
      <c r="I14819" s="8">
        <f t="shared" si="463"/>
        <v>60</v>
      </c>
      <c r="J14819" s="42">
        <f>VLOOKUP(B14819,Invoices!A:I,9,TRUE)</f>
        <v>2022</v>
      </c>
    </row>
    <row r="14820" spans="1:10" x14ac:dyDescent="0.15">
      <c r="A14820" t="s">
        <v>18180</v>
      </c>
      <c r="B14820" t="s">
        <v>3035</v>
      </c>
      <c r="C14820" t="s">
        <v>104</v>
      </c>
      <c r="D14820" t="s">
        <v>71</v>
      </c>
      <c r="E14820">
        <v>6</v>
      </c>
      <c r="F14820" s="8">
        <f>VLOOKUP(C14820,Products!$A$2:$E$20,5,TRUE)</f>
        <v>2.95</v>
      </c>
      <c r="G14820" s="8">
        <f t="shared" si="462"/>
        <v>17.700000000000003</v>
      </c>
      <c r="H14820" s="8">
        <f>VLOOKUP(C14820,Products!$A$2:$F$20,6,TRUE)</f>
        <v>1.1500000000000001</v>
      </c>
      <c r="I14820" s="8">
        <f t="shared" si="463"/>
        <v>6.9</v>
      </c>
      <c r="J14820" s="42">
        <f>VLOOKUP(B14820,Invoices!A:I,9,TRUE)</f>
        <v>2022</v>
      </c>
    </row>
    <row r="14821" spans="1:10" x14ac:dyDescent="0.15">
      <c r="A14821" t="s">
        <v>18181</v>
      </c>
      <c r="B14821" t="s">
        <v>3035</v>
      </c>
      <c r="C14821" t="s">
        <v>90</v>
      </c>
      <c r="D14821" t="s">
        <v>72</v>
      </c>
      <c r="E14821">
        <v>3</v>
      </c>
      <c r="F14821" s="8">
        <f>VLOOKUP(C14821,Products!$A$2:$E$20,5,TRUE)</f>
        <v>8.9499999999999993</v>
      </c>
      <c r="G14821" s="8">
        <f t="shared" si="462"/>
        <v>26.849999999999998</v>
      </c>
      <c r="H14821" s="8">
        <f>VLOOKUP(C14821,Products!$A$2:$F$20,6,TRUE)</f>
        <v>5.6999999999999993</v>
      </c>
      <c r="I14821" s="8">
        <f t="shared" si="463"/>
        <v>17.099999999999998</v>
      </c>
      <c r="J14821" s="42">
        <f>VLOOKUP(B14821,Invoices!A:I,9,TRUE)</f>
        <v>2022</v>
      </c>
    </row>
    <row r="14822" spans="1:10" x14ac:dyDescent="0.15">
      <c r="A14822" t="s">
        <v>18182</v>
      </c>
      <c r="B14822" t="s">
        <v>3035</v>
      </c>
      <c r="C14822" t="s">
        <v>94</v>
      </c>
      <c r="D14822" t="s">
        <v>86</v>
      </c>
      <c r="E14822">
        <v>2</v>
      </c>
      <c r="F14822" s="8">
        <f>VLOOKUP(C14822,Products!$A$2:$E$20,5,TRUE)</f>
        <v>3.5</v>
      </c>
      <c r="G14822" s="8">
        <f t="shared" si="462"/>
        <v>7</v>
      </c>
      <c r="H14822" s="8">
        <f>VLOOKUP(C14822,Products!$A$2:$F$20,6,TRUE)</f>
        <v>0.54999999999999982</v>
      </c>
      <c r="I14822" s="8">
        <f t="shared" si="463"/>
        <v>1.0999999999999996</v>
      </c>
      <c r="J14822" s="42">
        <f>VLOOKUP(B14822,Invoices!A:I,9,TRUE)</f>
        <v>2022</v>
      </c>
    </row>
    <row r="14823" spans="1:10" x14ac:dyDescent="0.15">
      <c r="A14823" t="s">
        <v>18183</v>
      </c>
      <c r="B14823" t="s">
        <v>3035</v>
      </c>
      <c r="C14823" t="s">
        <v>102</v>
      </c>
      <c r="D14823" t="s">
        <v>83</v>
      </c>
      <c r="E14823">
        <v>8</v>
      </c>
      <c r="F14823" s="8">
        <f>VLOOKUP(C14823,Products!$A$2:$E$20,5,TRUE)</f>
        <v>29.95</v>
      </c>
      <c r="G14823" s="8">
        <f t="shared" si="462"/>
        <v>239.6</v>
      </c>
      <c r="H14823" s="8">
        <f>VLOOKUP(C14823,Products!$A$2:$F$20,6,TRUE)</f>
        <v>15</v>
      </c>
      <c r="I14823" s="8">
        <f t="shared" si="463"/>
        <v>120</v>
      </c>
      <c r="J14823" s="42">
        <f>VLOOKUP(B14823,Invoices!A:I,9,TRUE)</f>
        <v>2022</v>
      </c>
    </row>
    <row r="14824" spans="1:10" x14ac:dyDescent="0.15">
      <c r="A14824" t="s">
        <v>18184</v>
      </c>
      <c r="B14824" t="s">
        <v>3035</v>
      </c>
      <c r="C14824" t="s">
        <v>92</v>
      </c>
      <c r="D14824" t="s">
        <v>82</v>
      </c>
      <c r="E14824">
        <v>1</v>
      </c>
      <c r="F14824" s="8">
        <f>VLOOKUP(C14824,Products!$A$2:$E$20,5,TRUE)</f>
        <v>19.95</v>
      </c>
      <c r="G14824" s="8">
        <f t="shared" si="462"/>
        <v>19.95</v>
      </c>
      <c r="H14824" s="8">
        <f>VLOOKUP(C14824,Products!$A$2:$F$20,6,TRUE)</f>
        <v>7.4499999999999993</v>
      </c>
      <c r="I14824" s="8">
        <f t="shared" si="463"/>
        <v>7.4499999999999993</v>
      </c>
      <c r="J14824" s="42">
        <f>VLOOKUP(B14824,Invoices!A:I,9,TRUE)</f>
        <v>2022</v>
      </c>
    </row>
    <row r="14825" spans="1:10" x14ac:dyDescent="0.15">
      <c r="A14825" t="s">
        <v>18185</v>
      </c>
      <c r="B14825" t="s">
        <v>3035</v>
      </c>
      <c r="C14825" t="s">
        <v>96</v>
      </c>
      <c r="D14825" t="s">
        <v>75</v>
      </c>
      <c r="E14825">
        <v>1</v>
      </c>
      <c r="F14825" s="8">
        <f>VLOOKUP(C14825,Products!$A$2:$E$20,5,TRUE)</f>
        <v>79.95</v>
      </c>
      <c r="G14825" s="8">
        <f t="shared" si="462"/>
        <v>79.95</v>
      </c>
      <c r="H14825" s="8">
        <f>VLOOKUP(C14825,Products!$A$2:$F$20,6,TRUE)</f>
        <v>27.950000000000003</v>
      </c>
      <c r="I14825" s="8">
        <f t="shared" si="463"/>
        <v>27.950000000000003</v>
      </c>
      <c r="J14825" s="42">
        <f>VLOOKUP(B14825,Invoices!A:I,9,TRUE)</f>
        <v>2022</v>
      </c>
    </row>
    <row r="14826" spans="1:10" x14ac:dyDescent="0.15">
      <c r="A14826" t="s">
        <v>18186</v>
      </c>
      <c r="B14826" t="s">
        <v>3035</v>
      </c>
      <c r="C14826" t="s">
        <v>93</v>
      </c>
      <c r="D14826" t="s">
        <v>76</v>
      </c>
      <c r="E14826">
        <v>1</v>
      </c>
      <c r="F14826" s="8">
        <f>VLOOKUP(C14826,Products!$A$2:$E$20,5,TRUE)</f>
        <v>9.9499999999999993</v>
      </c>
      <c r="G14826" s="8">
        <f t="shared" si="462"/>
        <v>9.9499999999999993</v>
      </c>
      <c r="H14826" s="8">
        <f>VLOOKUP(C14826,Products!$A$2:$F$20,6,TRUE)</f>
        <v>1.9499999999999993</v>
      </c>
      <c r="I14826" s="8">
        <f t="shared" si="463"/>
        <v>1.9499999999999993</v>
      </c>
      <c r="J14826" s="42">
        <f>VLOOKUP(B14826,Invoices!A:I,9,TRUE)</f>
        <v>2022</v>
      </c>
    </row>
    <row r="14827" spans="1:10" x14ac:dyDescent="0.15">
      <c r="A14827" t="s">
        <v>18187</v>
      </c>
      <c r="B14827" t="s">
        <v>3036</v>
      </c>
      <c r="C14827" t="s">
        <v>100</v>
      </c>
      <c r="D14827" t="s">
        <v>78</v>
      </c>
      <c r="E14827">
        <v>25</v>
      </c>
      <c r="F14827" s="8">
        <f>VLOOKUP(C14827,Products!$A$2:$E$20,5,TRUE)</f>
        <v>49.95</v>
      </c>
      <c r="G14827" s="8">
        <f t="shared" si="462"/>
        <v>1248.75</v>
      </c>
      <c r="H14827" s="8">
        <f>VLOOKUP(C14827,Products!$A$2:$F$20,6,TRUE)</f>
        <v>19.950000000000003</v>
      </c>
      <c r="I14827" s="8">
        <f t="shared" si="463"/>
        <v>498.75000000000006</v>
      </c>
      <c r="J14827" s="42">
        <f>VLOOKUP(B14827,Invoices!A:I,9,TRUE)</f>
        <v>2022</v>
      </c>
    </row>
    <row r="14828" spans="1:10" x14ac:dyDescent="0.15">
      <c r="A14828" t="s">
        <v>18188</v>
      </c>
      <c r="B14828" t="s">
        <v>3036</v>
      </c>
      <c r="C14828" t="s">
        <v>105</v>
      </c>
      <c r="D14828" t="s">
        <v>81</v>
      </c>
      <c r="E14828">
        <v>15</v>
      </c>
      <c r="F14828" s="8">
        <f>VLOOKUP(C14828,Products!$A$2:$E$20,5,TRUE)</f>
        <v>8.9499999999999993</v>
      </c>
      <c r="G14828" s="8">
        <f t="shared" si="462"/>
        <v>134.25</v>
      </c>
      <c r="H14828" s="8">
        <f>VLOOKUP(C14828,Products!$A$2:$F$20,6,TRUE)</f>
        <v>3.1999999999999993</v>
      </c>
      <c r="I14828" s="8">
        <f t="shared" si="463"/>
        <v>47.999999999999986</v>
      </c>
      <c r="J14828" s="42">
        <f>VLOOKUP(B14828,Invoices!A:I,9,TRUE)</f>
        <v>2022</v>
      </c>
    </row>
    <row r="14829" spans="1:10" x14ac:dyDescent="0.15">
      <c r="A14829" t="s">
        <v>18189</v>
      </c>
      <c r="B14829" t="s">
        <v>3036</v>
      </c>
      <c r="C14829" t="s">
        <v>104</v>
      </c>
      <c r="D14829" t="s">
        <v>71</v>
      </c>
      <c r="E14829">
        <v>6</v>
      </c>
      <c r="F14829" s="8">
        <f>VLOOKUP(C14829,Products!$A$2:$E$20,5,TRUE)</f>
        <v>2.95</v>
      </c>
      <c r="G14829" s="8">
        <f t="shared" si="462"/>
        <v>17.700000000000003</v>
      </c>
      <c r="H14829" s="8">
        <f>VLOOKUP(C14829,Products!$A$2:$F$20,6,TRUE)</f>
        <v>1.1500000000000001</v>
      </c>
      <c r="I14829" s="8">
        <f t="shared" si="463"/>
        <v>6.9</v>
      </c>
      <c r="J14829" s="42">
        <f>VLOOKUP(B14829,Invoices!A:I,9,TRUE)</f>
        <v>2022</v>
      </c>
    </row>
    <row r="14830" spans="1:10" x14ac:dyDescent="0.15">
      <c r="A14830" t="s">
        <v>18190</v>
      </c>
      <c r="B14830" t="s">
        <v>3036</v>
      </c>
      <c r="C14830" t="s">
        <v>101</v>
      </c>
      <c r="D14830" t="s">
        <v>69</v>
      </c>
      <c r="E14830">
        <v>4</v>
      </c>
      <c r="F14830" s="8">
        <f>VLOOKUP(C14830,Products!$A$2:$E$20,5,TRUE)</f>
        <v>129.94999999999999</v>
      </c>
      <c r="G14830" s="8">
        <f t="shared" si="462"/>
        <v>519.79999999999995</v>
      </c>
      <c r="H14830" s="8">
        <f>VLOOKUP(C14830,Products!$A$2:$F$20,6,TRUE)</f>
        <v>40.449999999999989</v>
      </c>
      <c r="I14830" s="8">
        <f t="shared" si="463"/>
        <v>161.79999999999995</v>
      </c>
      <c r="J14830" s="42">
        <f>VLOOKUP(B14830,Invoices!A:I,9,TRUE)</f>
        <v>2022</v>
      </c>
    </row>
    <row r="14831" spans="1:10" x14ac:dyDescent="0.15">
      <c r="A14831" t="s">
        <v>18191</v>
      </c>
      <c r="B14831" t="s">
        <v>3036</v>
      </c>
      <c r="C14831" t="s">
        <v>94</v>
      </c>
      <c r="D14831" t="s">
        <v>86</v>
      </c>
      <c r="E14831">
        <v>1</v>
      </c>
      <c r="F14831" s="8">
        <f>VLOOKUP(C14831,Products!$A$2:$E$20,5,TRUE)</f>
        <v>3.5</v>
      </c>
      <c r="G14831" s="8">
        <f t="shared" si="462"/>
        <v>3.5</v>
      </c>
      <c r="H14831" s="8">
        <f>VLOOKUP(C14831,Products!$A$2:$F$20,6,TRUE)</f>
        <v>0.54999999999999982</v>
      </c>
      <c r="I14831" s="8">
        <f t="shared" si="463"/>
        <v>0.54999999999999982</v>
      </c>
      <c r="J14831" s="42">
        <f>VLOOKUP(B14831,Invoices!A:I,9,TRUE)</f>
        <v>2022</v>
      </c>
    </row>
    <row r="14832" spans="1:10" x14ac:dyDescent="0.15">
      <c r="A14832" t="s">
        <v>18192</v>
      </c>
      <c r="B14832" t="s">
        <v>3036</v>
      </c>
      <c r="C14832" t="s">
        <v>99</v>
      </c>
      <c r="D14832" t="s">
        <v>84</v>
      </c>
      <c r="E14832">
        <v>3</v>
      </c>
      <c r="F14832" s="8">
        <f>VLOOKUP(C14832,Products!$A$2:$E$20,5,TRUE)</f>
        <v>3.5</v>
      </c>
      <c r="G14832" s="8">
        <f t="shared" si="462"/>
        <v>10.5</v>
      </c>
      <c r="H14832" s="8">
        <f>VLOOKUP(C14832,Products!$A$2:$F$20,6,TRUE)</f>
        <v>0.54999999999999982</v>
      </c>
      <c r="I14832" s="8">
        <f t="shared" si="463"/>
        <v>1.6499999999999995</v>
      </c>
      <c r="J14832" s="42">
        <f>VLOOKUP(B14832,Invoices!A:I,9,TRUE)</f>
        <v>2022</v>
      </c>
    </row>
    <row r="14833" spans="1:10" x14ac:dyDescent="0.15">
      <c r="A14833" t="s">
        <v>18193</v>
      </c>
      <c r="B14833" t="s">
        <v>3037</v>
      </c>
      <c r="C14833" t="s">
        <v>94</v>
      </c>
      <c r="D14833" t="s">
        <v>86</v>
      </c>
      <c r="E14833">
        <v>30</v>
      </c>
      <c r="F14833" s="8">
        <f>VLOOKUP(C14833,Products!$A$2:$E$20,5,TRUE)</f>
        <v>3.5</v>
      </c>
      <c r="G14833" s="8">
        <f t="shared" si="462"/>
        <v>105</v>
      </c>
      <c r="H14833" s="8">
        <f>VLOOKUP(C14833,Products!$A$2:$F$20,6,TRUE)</f>
        <v>0.54999999999999982</v>
      </c>
      <c r="I14833" s="8">
        <f t="shared" si="463"/>
        <v>16.499999999999993</v>
      </c>
      <c r="J14833" s="42">
        <f>VLOOKUP(B14833,Invoices!A:I,9,TRUE)</f>
        <v>2022</v>
      </c>
    </row>
    <row r="14834" spans="1:10" x14ac:dyDescent="0.15">
      <c r="A14834" t="s">
        <v>18194</v>
      </c>
      <c r="B14834" t="s">
        <v>3037</v>
      </c>
      <c r="C14834" t="s">
        <v>96</v>
      </c>
      <c r="D14834" t="s">
        <v>75</v>
      </c>
      <c r="E14834">
        <v>100</v>
      </c>
      <c r="F14834" s="8">
        <f>VLOOKUP(C14834,Products!$A$2:$E$20,5,TRUE)</f>
        <v>79.95</v>
      </c>
      <c r="G14834" s="8">
        <f t="shared" si="462"/>
        <v>7995</v>
      </c>
      <c r="H14834" s="8">
        <f>VLOOKUP(C14834,Products!$A$2:$F$20,6,TRUE)</f>
        <v>27.950000000000003</v>
      </c>
      <c r="I14834" s="8">
        <f t="shared" si="463"/>
        <v>2795.0000000000005</v>
      </c>
      <c r="J14834" s="42">
        <f>VLOOKUP(B14834,Invoices!A:I,9,TRUE)</f>
        <v>2022</v>
      </c>
    </row>
    <row r="14835" spans="1:10" x14ac:dyDescent="0.15">
      <c r="A14835" t="s">
        <v>18195</v>
      </c>
      <c r="B14835" t="s">
        <v>3037</v>
      </c>
      <c r="C14835" t="s">
        <v>88</v>
      </c>
      <c r="D14835" t="s">
        <v>85</v>
      </c>
      <c r="E14835">
        <v>100</v>
      </c>
      <c r="F14835" s="8">
        <f>VLOOKUP(C14835,Products!$A$2:$E$20,5,TRUE)</f>
        <v>8.9499999999999993</v>
      </c>
      <c r="G14835" s="8">
        <f t="shared" si="462"/>
        <v>894.99999999999989</v>
      </c>
      <c r="H14835" s="8">
        <f>VLOOKUP(C14835,Products!$A$2:$F$20,6,TRUE)</f>
        <v>5.6999999999999993</v>
      </c>
      <c r="I14835" s="8">
        <f t="shared" si="463"/>
        <v>569.99999999999989</v>
      </c>
      <c r="J14835" s="42">
        <f>VLOOKUP(B14835,Invoices!A:I,9,TRUE)</f>
        <v>2022</v>
      </c>
    </row>
    <row r="14836" spans="1:10" x14ac:dyDescent="0.15">
      <c r="A14836" t="s">
        <v>18196</v>
      </c>
      <c r="B14836" t="s">
        <v>3037</v>
      </c>
      <c r="C14836" t="s">
        <v>104</v>
      </c>
      <c r="D14836" t="s">
        <v>71</v>
      </c>
      <c r="E14836">
        <v>10</v>
      </c>
      <c r="F14836" s="8">
        <f>VLOOKUP(C14836,Products!$A$2:$E$20,5,TRUE)</f>
        <v>2.95</v>
      </c>
      <c r="G14836" s="8">
        <f t="shared" si="462"/>
        <v>29.5</v>
      </c>
      <c r="H14836" s="8">
        <f>VLOOKUP(C14836,Products!$A$2:$F$20,6,TRUE)</f>
        <v>1.1500000000000001</v>
      </c>
      <c r="I14836" s="8">
        <f t="shared" si="463"/>
        <v>11.500000000000002</v>
      </c>
      <c r="J14836" s="42">
        <f>VLOOKUP(B14836,Invoices!A:I,9,TRUE)</f>
        <v>2022</v>
      </c>
    </row>
    <row r="14837" spans="1:10" x14ac:dyDescent="0.15">
      <c r="A14837" t="s">
        <v>18197</v>
      </c>
      <c r="B14837" t="s">
        <v>3038</v>
      </c>
      <c r="C14837" t="s">
        <v>101</v>
      </c>
      <c r="D14837" t="s">
        <v>69</v>
      </c>
      <c r="E14837">
        <v>3</v>
      </c>
      <c r="F14837" s="8">
        <f>VLOOKUP(C14837,Products!$A$2:$E$20,5,TRUE)</f>
        <v>129.94999999999999</v>
      </c>
      <c r="G14837" s="8">
        <f t="shared" si="462"/>
        <v>389.84999999999997</v>
      </c>
      <c r="H14837" s="8">
        <f>VLOOKUP(C14837,Products!$A$2:$F$20,6,TRUE)</f>
        <v>40.449999999999989</v>
      </c>
      <c r="I14837" s="8">
        <f t="shared" si="463"/>
        <v>121.34999999999997</v>
      </c>
      <c r="J14837" s="42">
        <f>VLOOKUP(B14837,Invoices!A:I,9,TRUE)</f>
        <v>2022</v>
      </c>
    </row>
    <row r="14838" spans="1:10" x14ac:dyDescent="0.15">
      <c r="A14838" t="s">
        <v>18198</v>
      </c>
      <c r="B14838" t="s">
        <v>3038</v>
      </c>
      <c r="C14838" t="s">
        <v>93</v>
      </c>
      <c r="D14838" t="s">
        <v>76</v>
      </c>
      <c r="E14838">
        <v>10</v>
      </c>
      <c r="F14838" s="8">
        <f>VLOOKUP(C14838,Products!$A$2:$E$20,5,TRUE)</f>
        <v>9.9499999999999993</v>
      </c>
      <c r="G14838" s="8">
        <f t="shared" si="462"/>
        <v>99.5</v>
      </c>
      <c r="H14838" s="8">
        <f>VLOOKUP(C14838,Products!$A$2:$F$20,6,TRUE)</f>
        <v>1.9499999999999993</v>
      </c>
      <c r="I14838" s="8">
        <f t="shared" si="463"/>
        <v>19.499999999999993</v>
      </c>
      <c r="J14838" s="42">
        <f>VLOOKUP(B14838,Invoices!A:I,9,TRUE)</f>
        <v>2022</v>
      </c>
    </row>
    <row r="14839" spans="1:10" x14ac:dyDescent="0.15">
      <c r="A14839" t="s">
        <v>18199</v>
      </c>
      <c r="B14839" t="s">
        <v>3039</v>
      </c>
      <c r="C14839" t="s">
        <v>93</v>
      </c>
      <c r="D14839" t="s">
        <v>76</v>
      </c>
      <c r="E14839">
        <v>10</v>
      </c>
      <c r="F14839" s="8">
        <f>VLOOKUP(C14839,Products!$A$2:$E$20,5,TRUE)</f>
        <v>9.9499999999999993</v>
      </c>
      <c r="G14839" s="8">
        <f t="shared" si="462"/>
        <v>99.5</v>
      </c>
      <c r="H14839" s="8">
        <f>VLOOKUP(C14839,Products!$A$2:$F$20,6,TRUE)</f>
        <v>1.9499999999999993</v>
      </c>
      <c r="I14839" s="8">
        <f t="shared" si="463"/>
        <v>19.499999999999993</v>
      </c>
      <c r="J14839" s="42">
        <f>VLOOKUP(B14839,Invoices!A:I,9,TRUE)</f>
        <v>2022</v>
      </c>
    </row>
    <row r="14840" spans="1:10" x14ac:dyDescent="0.15">
      <c r="A14840" t="s">
        <v>18200</v>
      </c>
      <c r="B14840" t="s">
        <v>3039</v>
      </c>
      <c r="C14840" t="s">
        <v>88</v>
      </c>
      <c r="D14840" t="s">
        <v>85</v>
      </c>
      <c r="E14840">
        <v>4</v>
      </c>
      <c r="F14840" s="8">
        <f>VLOOKUP(C14840,Products!$A$2:$E$20,5,TRUE)</f>
        <v>8.9499999999999993</v>
      </c>
      <c r="G14840" s="8">
        <f t="shared" si="462"/>
        <v>35.799999999999997</v>
      </c>
      <c r="H14840" s="8">
        <f>VLOOKUP(C14840,Products!$A$2:$F$20,6,TRUE)</f>
        <v>5.6999999999999993</v>
      </c>
      <c r="I14840" s="8">
        <f t="shared" si="463"/>
        <v>22.799999999999997</v>
      </c>
      <c r="J14840" s="42">
        <f>VLOOKUP(B14840,Invoices!A:I,9,TRUE)</f>
        <v>2022</v>
      </c>
    </row>
    <row r="14841" spans="1:10" x14ac:dyDescent="0.15">
      <c r="A14841" t="s">
        <v>18201</v>
      </c>
      <c r="B14841" t="s">
        <v>3040</v>
      </c>
      <c r="C14841" t="s">
        <v>100</v>
      </c>
      <c r="D14841" t="s">
        <v>78</v>
      </c>
      <c r="E14841">
        <v>4</v>
      </c>
      <c r="F14841" s="8">
        <f>VLOOKUP(C14841,Products!$A$2:$E$20,5,TRUE)</f>
        <v>49.95</v>
      </c>
      <c r="G14841" s="8">
        <f t="shared" si="462"/>
        <v>199.8</v>
      </c>
      <c r="H14841" s="8">
        <f>VLOOKUP(C14841,Products!$A$2:$F$20,6,TRUE)</f>
        <v>19.950000000000003</v>
      </c>
      <c r="I14841" s="8">
        <f t="shared" si="463"/>
        <v>79.800000000000011</v>
      </c>
      <c r="J14841" s="42">
        <f>VLOOKUP(B14841,Invoices!A:I,9,TRUE)</f>
        <v>2022</v>
      </c>
    </row>
    <row r="14842" spans="1:10" x14ac:dyDescent="0.15">
      <c r="A14842" t="s">
        <v>18202</v>
      </c>
      <c r="B14842" t="s">
        <v>3040</v>
      </c>
      <c r="C14842" t="s">
        <v>90</v>
      </c>
      <c r="D14842" t="s">
        <v>72</v>
      </c>
      <c r="E14842">
        <v>4</v>
      </c>
      <c r="F14842" s="8">
        <f>VLOOKUP(C14842,Products!$A$2:$E$20,5,TRUE)</f>
        <v>8.9499999999999993</v>
      </c>
      <c r="G14842" s="8">
        <f t="shared" si="462"/>
        <v>35.799999999999997</v>
      </c>
      <c r="H14842" s="8">
        <f>VLOOKUP(C14842,Products!$A$2:$F$20,6,TRUE)</f>
        <v>5.6999999999999993</v>
      </c>
      <c r="I14842" s="8">
        <f t="shared" si="463"/>
        <v>22.799999999999997</v>
      </c>
      <c r="J14842" s="42">
        <f>VLOOKUP(B14842,Invoices!A:I,9,TRUE)</f>
        <v>2022</v>
      </c>
    </row>
    <row r="14843" spans="1:10" x14ac:dyDescent="0.15">
      <c r="A14843" t="s">
        <v>18203</v>
      </c>
      <c r="B14843" t="s">
        <v>3040</v>
      </c>
      <c r="C14843" t="s">
        <v>102</v>
      </c>
      <c r="D14843" t="s">
        <v>83</v>
      </c>
      <c r="E14843">
        <v>1</v>
      </c>
      <c r="F14843" s="8">
        <f>VLOOKUP(C14843,Products!$A$2:$E$20,5,TRUE)</f>
        <v>29.95</v>
      </c>
      <c r="G14843" s="8">
        <f t="shared" si="462"/>
        <v>29.95</v>
      </c>
      <c r="H14843" s="8">
        <f>VLOOKUP(C14843,Products!$A$2:$F$20,6,TRUE)</f>
        <v>15</v>
      </c>
      <c r="I14843" s="8">
        <f t="shared" si="463"/>
        <v>15</v>
      </c>
      <c r="J14843" s="42">
        <f>VLOOKUP(B14843,Invoices!A:I,9,TRUE)</f>
        <v>2022</v>
      </c>
    </row>
    <row r="14844" spans="1:10" x14ac:dyDescent="0.15">
      <c r="A14844" t="s">
        <v>18204</v>
      </c>
      <c r="B14844" t="s">
        <v>3040</v>
      </c>
      <c r="C14844" t="s">
        <v>101</v>
      </c>
      <c r="D14844" t="s">
        <v>69</v>
      </c>
      <c r="E14844">
        <v>1</v>
      </c>
      <c r="F14844" s="8">
        <f>VLOOKUP(C14844,Products!$A$2:$E$20,5,TRUE)</f>
        <v>129.94999999999999</v>
      </c>
      <c r="G14844" s="8">
        <f t="shared" si="462"/>
        <v>129.94999999999999</v>
      </c>
      <c r="H14844" s="8">
        <f>VLOOKUP(C14844,Products!$A$2:$F$20,6,TRUE)</f>
        <v>40.449999999999989</v>
      </c>
      <c r="I14844" s="8">
        <f t="shared" si="463"/>
        <v>40.449999999999989</v>
      </c>
      <c r="J14844" s="42">
        <f>VLOOKUP(B14844,Invoices!A:I,9,TRUE)</f>
        <v>2022</v>
      </c>
    </row>
    <row r="14845" spans="1:10" x14ac:dyDescent="0.15">
      <c r="A14845" t="s">
        <v>18205</v>
      </c>
      <c r="B14845" t="s">
        <v>3040</v>
      </c>
      <c r="C14845" t="s">
        <v>89</v>
      </c>
      <c r="D14845" t="s">
        <v>80</v>
      </c>
      <c r="E14845">
        <v>24</v>
      </c>
      <c r="F14845" s="8">
        <f>VLOOKUP(C14845,Products!$A$2:$E$20,5,TRUE)</f>
        <v>15.95</v>
      </c>
      <c r="G14845" s="8">
        <f t="shared" si="462"/>
        <v>382.79999999999995</v>
      </c>
      <c r="H14845" s="8">
        <f>VLOOKUP(C14845,Products!$A$2:$F$20,6,TRUE)</f>
        <v>6</v>
      </c>
      <c r="I14845" s="8">
        <f t="shared" si="463"/>
        <v>144</v>
      </c>
      <c r="J14845" s="42">
        <f>VLOOKUP(B14845,Invoices!A:I,9,TRUE)</f>
        <v>2022</v>
      </c>
    </row>
    <row r="14846" spans="1:10" x14ac:dyDescent="0.15">
      <c r="A14846" t="s">
        <v>18206</v>
      </c>
      <c r="B14846" t="s">
        <v>3040</v>
      </c>
      <c r="C14846" t="s">
        <v>94</v>
      </c>
      <c r="D14846" t="s">
        <v>86</v>
      </c>
      <c r="E14846">
        <v>5</v>
      </c>
      <c r="F14846" s="8">
        <f>VLOOKUP(C14846,Products!$A$2:$E$20,5,TRUE)</f>
        <v>3.5</v>
      </c>
      <c r="G14846" s="8">
        <f t="shared" si="462"/>
        <v>17.5</v>
      </c>
      <c r="H14846" s="8">
        <f>VLOOKUP(C14846,Products!$A$2:$F$20,6,TRUE)</f>
        <v>0.54999999999999982</v>
      </c>
      <c r="I14846" s="8">
        <f t="shared" si="463"/>
        <v>2.7499999999999991</v>
      </c>
      <c r="J14846" s="42">
        <f>VLOOKUP(B14846,Invoices!A:I,9,TRUE)</f>
        <v>2022</v>
      </c>
    </row>
    <row r="14847" spans="1:10" x14ac:dyDescent="0.15">
      <c r="A14847" t="s">
        <v>18207</v>
      </c>
      <c r="B14847" t="s">
        <v>3040</v>
      </c>
      <c r="C14847" t="s">
        <v>95</v>
      </c>
      <c r="D14847" t="s">
        <v>73</v>
      </c>
      <c r="E14847">
        <v>1</v>
      </c>
      <c r="F14847" s="8">
        <f>VLOOKUP(C14847,Products!$A$2:$E$20,5,TRUE)</f>
        <v>12.95</v>
      </c>
      <c r="G14847" s="8">
        <f t="shared" si="462"/>
        <v>12.95</v>
      </c>
      <c r="H14847" s="8">
        <f>VLOOKUP(C14847,Products!$A$2:$F$20,6,TRUE)</f>
        <v>4.1999999999999993</v>
      </c>
      <c r="I14847" s="8">
        <f t="shared" si="463"/>
        <v>4.1999999999999993</v>
      </c>
      <c r="J14847" s="42">
        <f>VLOOKUP(B14847,Invoices!A:I,9,TRUE)</f>
        <v>2022</v>
      </c>
    </row>
    <row r="14848" spans="1:10" x14ac:dyDescent="0.15">
      <c r="A14848" t="s">
        <v>18208</v>
      </c>
      <c r="B14848" t="s">
        <v>3040</v>
      </c>
      <c r="C14848" t="s">
        <v>88</v>
      </c>
      <c r="D14848" t="s">
        <v>85</v>
      </c>
      <c r="E14848">
        <v>1</v>
      </c>
      <c r="F14848" s="8">
        <f>VLOOKUP(C14848,Products!$A$2:$E$20,5,TRUE)</f>
        <v>8.9499999999999993</v>
      </c>
      <c r="G14848" s="8">
        <f t="shared" si="462"/>
        <v>8.9499999999999993</v>
      </c>
      <c r="H14848" s="8">
        <f>VLOOKUP(C14848,Products!$A$2:$F$20,6,TRUE)</f>
        <v>5.6999999999999993</v>
      </c>
      <c r="I14848" s="8">
        <f t="shared" si="463"/>
        <v>5.6999999999999993</v>
      </c>
      <c r="J14848" s="42">
        <f>VLOOKUP(B14848,Invoices!A:I,9,TRUE)</f>
        <v>2022</v>
      </c>
    </row>
    <row r="14849" spans="1:10" x14ac:dyDescent="0.15">
      <c r="A14849" t="s">
        <v>18209</v>
      </c>
      <c r="B14849" t="s">
        <v>3040</v>
      </c>
      <c r="C14849" t="s">
        <v>104</v>
      </c>
      <c r="D14849" t="s">
        <v>71</v>
      </c>
      <c r="E14849">
        <v>4</v>
      </c>
      <c r="F14849" s="8">
        <f>VLOOKUP(C14849,Products!$A$2:$E$20,5,TRUE)</f>
        <v>2.95</v>
      </c>
      <c r="G14849" s="8">
        <f t="shared" si="462"/>
        <v>11.8</v>
      </c>
      <c r="H14849" s="8">
        <f>VLOOKUP(C14849,Products!$A$2:$F$20,6,TRUE)</f>
        <v>1.1500000000000001</v>
      </c>
      <c r="I14849" s="8">
        <f t="shared" si="463"/>
        <v>4.6000000000000005</v>
      </c>
      <c r="J14849" s="42">
        <f>VLOOKUP(B14849,Invoices!A:I,9,TRUE)</f>
        <v>2022</v>
      </c>
    </row>
    <row r="14850" spans="1:10" x14ac:dyDescent="0.15">
      <c r="A14850" t="s">
        <v>18210</v>
      </c>
      <c r="B14850" t="s">
        <v>3040</v>
      </c>
      <c r="C14850" t="s">
        <v>93</v>
      </c>
      <c r="D14850" t="s">
        <v>76</v>
      </c>
      <c r="E14850">
        <v>1</v>
      </c>
      <c r="F14850" s="8">
        <f>VLOOKUP(C14850,Products!$A$2:$E$20,5,TRUE)</f>
        <v>9.9499999999999993</v>
      </c>
      <c r="G14850" s="8">
        <f t="shared" si="462"/>
        <v>9.9499999999999993</v>
      </c>
      <c r="H14850" s="8">
        <f>VLOOKUP(C14850,Products!$A$2:$F$20,6,TRUE)</f>
        <v>1.9499999999999993</v>
      </c>
      <c r="I14850" s="8">
        <f t="shared" si="463"/>
        <v>1.9499999999999993</v>
      </c>
      <c r="J14850" s="42">
        <f>VLOOKUP(B14850,Invoices!A:I,9,TRUE)</f>
        <v>2022</v>
      </c>
    </row>
    <row r="14851" spans="1:10" x14ac:dyDescent="0.15">
      <c r="A14851" t="s">
        <v>18211</v>
      </c>
      <c r="B14851" t="s">
        <v>3041</v>
      </c>
      <c r="C14851" t="s">
        <v>104</v>
      </c>
      <c r="D14851" t="s">
        <v>71</v>
      </c>
      <c r="E14851">
        <v>2</v>
      </c>
      <c r="F14851" s="8">
        <f>VLOOKUP(C14851,Products!$A$2:$E$20,5,TRUE)</f>
        <v>2.95</v>
      </c>
      <c r="G14851" s="8">
        <f t="shared" ref="G14851:G14914" si="464">F14851*E14851</f>
        <v>5.9</v>
      </c>
      <c r="H14851" s="8">
        <f>VLOOKUP(C14851,Products!$A$2:$F$20,6,TRUE)</f>
        <v>1.1500000000000001</v>
      </c>
      <c r="I14851" s="8">
        <f t="shared" ref="I14851:I14914" si="465">H14851*E14851</f>
        <v>2.3000000000000003</v>
      </c>
      <c r="J14851" s="42">
        <f>VLOOKUP(B14851,Invoices!A:I,9,TRUE)</f>
        <v>2022</v>
      </c>
    </row>
    <row r="14852" spans="1:10" x14ac:dyDescent="0.15">
      <c r="A14852" t="s">
        <v>18212</v>
      </c>
      <c r="B14852" t="s">
        <v>3042</v>
      </c>
      <c r="C14852" t="s">
        <v>96</v>
      </c>
      <c r="D14852" t="s">
        <v>75</v>
      </c>
      <c r="E14852">
        <v>2</v>
      </c>
      <c r="F14852" s="8">
        <f>VLOOKUP(C14852,Products!$A$2:$E$20,5,TRUE)</f>
        <v>79.95</v>
      </c>
      <c r="G14852" s="8">
        <f t="shared" si="464"/>
        <v>159.9</v>
      </c>
      <c r="H14852" s="8">
        <f>VLOOKUP(C14852,Products!$A$2:$F$20,6,TRUE)</f>
        <v>27.950000000000003</v>
      </c>
      <c r="I14852" s="8">
        <f t="shared" si="465"/>
        <v>55.900000000000006</v>
      </c>
      <c r="J14852" s="42">
        <f>VLOOKUP(B14852,Invoices!A:I,9,TRUE)</f>
        <v>2022</v>
      </c>
    </row>
    <row r="14853" spans="1:10" x14ac:dyDescent="0.15">
      <c r="A14853" t="s">
        <v>18213</v>
      </c>
      <c r="B14853" t="s">
        <v>3043</v>
      </c>
      <c r="C14853" t="s">
        <v>105</v>
      </c>
      <c r="D14853" t="s">
        <v>81</v>
      </c>
      <c r="E14853">
        <v>50</v>
      </c>
      <c r="F14853" s="8">
        <f>VLOOKUP(C14853,Products!$A$2:$E$20,5,TRUE)</f>
        <v>8.9499999999999993</v>
      </c>
      <c r="G14853" s="8">
        <f t="shared" si="464"/>
        <v>447.49999999999994</v>
      </c>
      <c r="H14853" s="8">
        <f>VLOOKUP(C14853,Products!$A$2:$F$20,6,TRUE)</f>
        <v>3.1999999999999993</v>
      </c>
      <c r="I14853" s="8">
        <f t="shared" si="465"/>
        <v>159.99999999999997</v>
      </c>
      <c r="J14853" s="42">
        <f>VLOOKUP(B14853,Invoices!A:I,9,TRUE)</f>
        <v>2022</v>
      </c>
    </row>
    <row r="14854" spans="1:10" x14ac:dyDescent="0.15">
      <c r="A14854" t="s">
        <v>18214</v>
      </c>
      <c r="B14854" t="s">
        <v>3043</v>
      </c>
      <c r="C14854" t="s">
        <v>93</v>
      </c>
      <c r="D14854" t="s">
        <v>76</v>
      </c>
      <c r="E14854">
        <v>5</v>
      </c>
      <c r="F14854" s="8">
        <f>VLOOKUP(C14854,Products!$A$2:$E$20,5,TRUE)</f>
        <v>9.9499999999999993</v>
      </c>
      <c r="G14854" s="8">
        <f t="shared" si="464"/>
        <v>49.75</v>
      </c>
      <c r="H14854" s="8">
        <f>VLOOKUP(C14854,Products!$A$2:$F$20,6,TRUE)</f>
        <v>1.9499999999999993</v>
      </c>
      <c r="I14854" s="8">
        <f t="shared" si="465"/>
        <v>9.7499999999999964</v>
      </c>
      <c r="J14854" s="42">
        <f>VLOOKUP(B14854,Invoices!A:I,9,TRUE)</f>
        <v>2022</v>
      </c>
    </row>
    <row r="14855" spans="1:10" x14ac:dyDescent="0.15">
      <c r="A14855" t="s">
        <v>18215</v>
      </c>
      <c r="B14855" t="s">
        <v>3044</v>
      </c>
      <c r="C14855" t="s">
        <v>105</v>
      </c>
      <c r="D14855" t="s">
        <v>81</v>
      </c>
      <c r="E14855">
        <v>6</v>
      </c>
      <c r="F14855" s="8">
        <f>VLOOKUP(C14855,Products!$A$2:$E$20,5,TRUE)</f>
        <v>8.9499999999999993</v>
      </c>
      <c r="G14855" s="8">
        <f t="shared" si="464"/>
        <v>53.699999999999996</v>
      </c>
      <c r="H14855" s="8">
        <f>VLOOKUP(C14855,Products!$A$2:$F$20,6,TRUE)</f>
        <v>3.1999999999999993</v>
      </c>
      <c r="I14855" s="8">
        <f t="shared" si="465"/>
        <v>19.199999999999996</v>
      </c>
      <c r="J14855" s="42">
        <f>VLOOKUP(B14855,Invoices!A:I,9,TRUE)</f>
        <v>2022</v>
      </c>
    </row>
    <row r="14856" spans="1:10" x14ac:dyDescent="0.15">
      <c r="A14856" t="s">
        <v>18216</v>
      </c>
      <c r="B14856" t="s">
        <v>3045</v>
      </c>
      <c r="C14856" t="s">
        <v>102</v>
      </c>
      <c r="D14856" t="s">
        <v>83</v>
      </c>
      <c r="E14856">
        <v>1</v>
      </c>
      <c r="F14856" s="8">
        <f>VLOOKUP(C14856,Products!$A$2:$E$20,5,TRUE)</f>
        <v>29.95</v>
      </c>
      <c r="G14856" s="8">
        <f t="shared" si="464"/>
        <v>29.95</v>
      </c>
      <c r="H14856" s="8">
        <f>VLOOKUP(C14856,Products!$A$2:$F$20,6,TRUE)</f>
        <v>15</v>
      </c>
      <c r="I14856" s="8">
        <f t="shared" si="465"/>
        <v>15</v>
      </c>
      <c r="J14856" s="42">
        <f>VLOOKUP(B14856,Invoices!A:I,9,TRUE)</f>
        <v>2022</v>
      </c>
    </row>
    <row r="14857" spans="1:10" x14ac:dyDescent="0.15">
      <c r="A14857" t="s">
        <v>18217</v>
      </c>
      <c r="B14857" t="s">
        <v>3045</v>
      </c>
      <c r="C14857" t="s">
        <v>89</v>
      </c>
      <c r="D14857" t="s">
        <v>80</v>
      </c>
      <c r="E14857">
        <v>5</v>
      </c>
      <c r="F14857" s="8">
        <f>VLOOKUP(C14857,Products!$A$2:$E$20,5,TRUE)</f>
        <v>15.95</v>
      </c>
      <c r="G14857" s="8">
        <f t="shared" si="464"/>
        <v>79.75</v>
      </c>
      <c r="H14857" s="8">
        <f>VLOOKUP(C14857,Products!$A$2:$F$20,6,TRUE)</f>
        <v>6</v>
      </c>
      <c r="I14857" s="8">
        <f t="shared" si="465"/>
        <v>30</v>
      </c>
      <c r="J14857" s="42">
        <f>VLOOKUP(B14857,Invoices!A:I,9,TRUE)</f>
        <v>2022</v>
      </c>
    </row>
    <row r="14858" spans="1:10" x14ac:dyDescent="0.15">
      <c r="A14858" t="s">
        <v>18218</v>
      </c>
      <c r="B14858" t="s">
        <v>3045</v>
      </c>
      <c r="C14858" t="s">
        <v>88</v>
      </c>
      <c r="D14858" t="s">
        <v>85</v>
      </c>
      <c r="E14858">
        <v>9</v>
      </c>
      <c r="F14858" s="8">
        <f>VLOOKUP(C14858,Products!$A$2:$E$20,5,TRUE)</f>
        <v>8.9499999999999993</v>
      </c>
      <c r="G14858" s="8">
        <f t="shared" si="464"/>
        <v>80.55</v>
      </c>
      <c r="H14858" s="8">
        <f>VLOOKUP(C14858,Products!$A$2:$F$20,6,TRUE)</f>
        <v>5.6999999999999993</v>
      </c>
      <c r="I14858" s="8">
        <f t="shared" si="465"/>
        <v>51.3</v>
      </c>
      <c r="J14858" s="42">
        <f>VLOOKUP(B14858,Invoices!A:I,9,TRUE)</f>
        <v>2022</v>
      </c>
    </row>
    <row r="14859" spans="1:10" x14ac:dyDescent="0.15">
      <c r="A14859" t="s">
        <v>18219</v>
      </c>
      <c r="B14859" t="s">
        <v>3046</v>
      </c>
      <c r="C14859" t="s">
        <v>90</v>
      </c>
      <c r="D14859" t="s">
        <v>72</v>
      </c>
      <c r="E14859">
        <v>4</v>
      </c>
      <c r="F14859" s="8">
        <f>VLOOKUP(C14859,Products!$A$2:$E$20,5,TRUE)</f>
        <v>8.9499999999999993</v>
      </c>
      <c r="G14859" s="8">
        <f t="shared" si="464"/>
        <v>35.799999999999997</v>
      </c>
      <c r="H14859" s="8">
        <f>VLOOKUP(C14859,Products!$A$2:$F$20,6,TRUE)</f>
        <v>5.6999999999999993</v>
      </c>
      <c r="I14859" s="8">
        <f t="shared" si="465"/>
        <v>22.799999999999997</v>
      </c>
      <c r="J14859" s="42">
        <f>VLOOKUP(B14859,Invoices!A:I,9,TRUE)</f>
        <v>2022</v>
      </c>
    </row>
    <row r="14860" spans="1:10" x14ac:dyDescent="0.15">
      <c r="A14860" t="s">
        <v>18220</v>
      </c>
      <c r="B14860" t="s">
        <v>3046</v>
      </c>
      <c r="C14860" t="s">
        <v>94</v>
      </c>
      <c r="D14860" t="s">
        <v>86</v>
      </c>
      <c r="E14860">
        <v>5</v>
      </c>
      <c r="F14860" s="8">
        <f>VLOOKUP(C14860,Products!$A$2:$E$20,5,TRUE)</f>
        <v>3.5</v>
      </c>
      <c r="G14860" s="8">
        <f t="shared" si="464"/>
        <v>17.5</v>
      </c>
      <c r="H14860" s="8">
        <f>VLOOKUP(C14860,Products!$A$2:$F$20,6,TRUE)</f>
        <v>0.54999999999999982</v>
      </c>
      <c r="I14860" s="8">
        <f t="shared" si="465"/>
        <v>2.7499999999999991</v>
      </c>
      <c r="J14860" s="42">
        <f>VLOOKUP(B14860,Invoices!A:I,9,TRUE)</f>
        <v>2022</v>
      </c>
    </row>
    <row r="14861" spans="1:10" x14ac:dyDescent="0.15">
      <c r="A14861" t="s">
        <v>18221</v>
      </c>
      <c r="B14861" t="s">
        <v>3046</v>
      </c>
      <c r="C14861" t="s">
        <v>103</v>
      </c>
      <c r="D14861" t="s">
        <v>77</v>
      </c>
      <c r="E14861">
        <v>5</v>
      </c>
      <c r="F14861" s="8">
        <f>VLOOKUP(C14861,Products!$A$2:$E$20,5,TRUE)</f>
        <v>8.9499999999999993</v>
      </c>
      <c r="G14861" s="8">
        <f t="shared" si="464"/>
        <v>44.75</v>
      </c>
      <c r="H14861" s="8">
        <f>VLOOKUP(C14861,Products!$A$2:$F$20,6,TRUE)</f>
        <v>3.1999999999999993</v>
      </c>
      <c r="I14861" s="8">
        <f t="shared" si="465"/>
        <v>15.999999999999996</v>
      </c>
      <c r="J14861" s="42">
        <f>VLOOKUP(B14861,Invoices!A:I,9,TRUE)</f>
        <v>2022</v>
      </c>
    </row>
    <row r="14862" spans="1:10" x14ac:dyDescent="0.15">
      <c r="A14862" t="s">
        <v>18222</v>
      </c>
      <c r="B14862" t="s">
        <v>3047</v>
      </c>
      <c r="C14862" t="s">
        <v>88</v>
      </c>
      <c r="D14862" t="s">
        <v>85</v>
      </c>
      <c r="E14862">
        <v>1</v>
      </c>
      <c r="F14862" s="8">
        <f>VLOOKUP(C14862,Products!$A$2:$E$20,5,TRUE)</f>
        <v>8.9499999999999993</v>
      </c>
      <c r="G14862" s="8">
        <f t="shared" si="464"/>
        <v>8.9499999999999993</v>
      </c>
      <c r="H14862" s="8">
        <f>VLOOKUP(C14862,Products!$A$2:$F$20,6,TRUE)</f>
        <v>5.6999999999999993</v>
      </c>
      <c r="I14862" s="8">
        <f t="shared" si="465"/>
        <v>5.6999999999999993</v>
      </c>
      <c r="J14862" s="42">
        <f>VLOOKUP(B14862,Invoices!A:I,9,TRUE)</f>
        <v>2022</v>
      </c>
    </row>
    <row r="14863" spans="1:10" x14ac:dyDescent="0.15">
      <c r="A14863" t="s">
        <v>18223</v>
      </c>
      <c r="B14863" t="s">
        <v>3048</v>
      </c>
      <c r="C14863" t="s">
        <v>102</v>
      </c>
      <c r="D14863" t="s">
        <v>83</v>
      </c>
      <c r="E14863">
        <v>1</v>
      </c>
      <c r="F14863" s="8">
        <f>VLOOKUP(C14863,Products!$A$2:$E$20,5,TRUE)</f>
        <v>29.95</v>
      </c>
      <c r="G14863" s="8">
        <f t="shared" si="464"/>
        <v>29.95</v>
      </c>
      <c r="H14863" s="8">
        <f>VLOOKUP(C14863,Products!$A$2:$F$20,6,TRUE)</f>
        <v>15</v>
      </c>
      <c r="I14863" s="8">
        <f t="shared" si="465"/>
        <v>15</v>
      </c>
      <c r="J14863" s="42">
        <f>VLOOKUP(B14863,Invoices!A:I,9,TRUE)</f>
        <v>2022</v>
      </c>
    </row>
    <row r="14864" spans="1:10" x14ac:dyDescent="0.15">
      <c r="A14864" t="s">
        <v>18224</v>
      </c>
      <c r="B14864" t="s">
        <v>3048</v>
      </c>
      <c r="C14864" t="s">
        <v>94</v>
      </c>
      <c r="D14864" t="s">
        <v>86</v>
      </c>
      <c r="E14864">
        <v>1</v>
      </c>
      <c r="F14864" s="8">
        <f>VLOOKUP(C14864,Products!$A$2:$E$20,5,TRUE)</f>
        <v>3.5</v>
      </c>
      <c r="G14864" s="8">
        <f t="shared" si="464"/>
        <v>3.5</v>
      </c>
      <c r="H14864" s="8">
        <f>VLOOKUP(C14864,Products!$A$2:$F$20,6,TRUE)</f>
        <v>0.54999999999999982</v>
      </c>
      <c r="I14864" s="8">
        <f t="shared" si="465"/>
        <v>0.54999999999999982</v>
      </c>
      <c r="J14864" s="42">
        <f>VLOOKUP(B14864,Invoices!A:I,9,TRUE)</f>
        <v>2022</v>
      </c>
    </row>
    <row r="14865" spans="1:10" x14ac:dyDescent="0.15">
      <c r="A14865" t="s">
        <v>18225</v>
      </c>
      <c r="B14865" t="s">
        <v>3048</v>
      </c>
      <c r="C14865" t="s">
        <v>96</v>
      </c>
      <c r="D14865" t="s">
        <v>75</v>
      </c>
      <c r="E14865">
        <v>6</v>
      </c>
      <c r="F14865" s="8">
        <f>VLOOKUP(C14865,Products!$A$2:$E$20,5,TRUE)</f>
        <v>79.95</v>
      </c>
      <c r="G14865" s="8">
        <f t="shared" si="464"/>
        <v>479.70000000000005</v>
      </c>
      <c r="H14865" s="8">
        <f>VLOOKUP(C14865,Products!$A$2:$F$20,6,TRUE)</f>
        <v>27.950000000000003</v>
      </c>
      <c r="I14865" s="8">
        <f t="shared" si="465"/>
        <v>167.70000000000002</v>
      </c>
      <c r="J14865" s="42">
        <f>VLOOKUP(B14865,Invoices!A:I,9,TRUE)</f>
        <v>2022</v>
      </c>
    </row>
    <row r="14866" spans="1:10" x14ac:dyDescent="0.15">
      <c r="A14866" t="s">
        <v>18226</v>
      </c>
      <c r="B14866" t="s">
        <v>3049</v>
      </c>
      <c r="C14866" t="s">
        <v>96</v>
      </c>
      <c r="D14866" t="s">
        <v>75</v>
      </c>
      <c r="E14866">
        <v>3</v>
      </c>
      <c r="F14866" s="8">
        <f>VLOOKUP(C14866,Products!$A$2:$E$20,5,TRUE)</f>
        <v>79.95</v>
      </c>
      <c r="G14866" s="8">
        <f t="shared" si="464"/>
        <v>239.85000000000002</v>
      </c>
      <c r="H14866" s="8">
        <f>VLOOKUP(C14866,Products!$A$2:$F$20,6,TRUE)</f>
        <v>27.950000000000003</v>
      </c>
      <c r="I14866" s="8">
        <f t="shared" si="465"/>
        <v>83.850000000000009</v>
      </c>
      <c r="J14866" s="42">
        <f>VLOOKUP(B14866,Invoices!A:I,9,TRUE)</f>
        <v>2022</v>
      </c>
    </row>
    <row r="14867" spans="1:10" x14ac:dyDescent="0.15">
      <c r="A14867" t="s">
        <v>18227</v>
      </c>
      <c r="B14867" t="s">
        <v>3050</v>
      </c>
      <c r="C14867" t="s">
        <v>104</v>
      </c>
      <c r="D14867" t="s">
        <v>71</v>
      </c>
      <c r="E14867">
        <v>1</v>
      </c>
      <c r="F14867" s="8">
        <f>VLOOKUP(C14867,Products!$A$2:$E$20,5,TRUE)</f>
        <v>2.95</v>
      </c>
      <c r="G14867" s="8">
        <f t="shared" si="464"/>
        <v>2.95</v>
      </c>
      <c r="H14867" s="8">
        <f>VLOOKUP(C14867,Products!$A$2:$F$20,6,TRUE)</f>
        <v>1.1500000000000001</v>
      </c>
      <c r="I14867" s="8">
        <f t="shared" si="465"/>
        <v>1.1500000000000001</v>
      </c>
      <c r="J14867" s="42">
        <f>VLOOKUP(B14867,Invoices!A:I,9,TRUE)</f>
        <v>2022</v>
      </c>
    </row>
    <row r="14868" spans="1:10" x14ac:dyDescent="0.15">
      <c r="A14868" t="s">
        <v>18228</v>
      </c>
      <c r="B14868" t="s">
        <v>3050</v>
      </c>
      <c r="C14868" t="s">
        <v>90</v>
      </c>
      <c r="D14868" t="s">
        <v>72</v>
      </c>
      <c r="E14868">
        <v>2</v>
      </c>
      <c r="F14868" s="8">
        <f>VLOOKUP(C14868,Products!$A$2:$E$20,5,TRUE)</f>
        <v>8.9499999999999993</v>
      </c>
      <c r="G14868" s="8">
        <f t="shared" si="464"/>
        <v>17.899999999999999</v>
      </c>
      <c r="H14868" s="8">
        <f>VLOOKUP(C14868,Products!$A$2:$F$20,6,TRUE)</f>
        <v>5.6999999999999993</v>
      </c>
      <c r="I14868" s="8">
        <f t="shared" si="465"/>
        <v>11.399999999999999</v>
      </c>
      <c r="J14868" s="42">
        <f>VLOOKUP(B14868,Invoices!A:I,9,TRUE)</f>
        <v>2022</v>
      </c>
    </row>
    <row r="14869" spans="1:10" x14ac:dyDescent="0.15">
      <c r="A14869" t="s">
        <v>18229</v>
      </c>
      <c r="B14869" t="s">
        <v>3051</v>
      </c>
      <c r="C14869" t="s">
        <v>101</v>
      </c>
      <c r="D14869" t="s">
        <v>69</v>
      </c>
      <c r="E14869">
        <v>12</v>
      </c>
      <c r="F14869" s="8">
        <f>VLOOKUP(C14869,Products!$A$2:$E$20,5,TRUE)</f>
        <v>129.94999999999999</v>
      </c>
      <c r="G14869" s="8">
        <f t="shared" si="464"/>
        <v>1559.3999999999999</v>
      </c>
      <c r="H14869" s="8">
        <f>VLOOKUP(C14869,Products!$A$2:$F$20,6,TRUE)</f>
        <v>40.449999999999989</v>
      </c>
      <c r="I14869" s="8">
        <f t="shared" si="465"/>
        <v>485.39999999999986</v>
      </c>
      <c r="J14869" s="42">
        <f>VLOOKUP(B14869,Invoices!A:I,9,TRUE)</f>
        <v>2022</v>
      </c>
    </row>
    <row r="14870" spans="1:10" x14ac:dyDescent="0.15">
      <c r="A14870" t="s">
        <v>18230</v>
      </c>
      <c r="B14870" t="s">
        <v>3052</v>
      </c>
      <c r="C14870" t="s">
        <v>90</v>
      </c>
      <c r="D14870" t="s">
        <v>72</v>
      </c>
      <c r="E14870">
        <v>1</v>
      </c>
      <c r="F14870" s="8">
        <f>VLOOKUP(C14870,Products!$A$2:$E$20,5,TRUE)</f>
        <v>8.9499999999999993</v>
      </c>
      <c r="G14870" s="8">
        <f t="shared" si="464"/>
        <v>8.9499999999999993</v>
      </c>
      <c r="H14870" s="8">
        <f>VLOOKUP(C14870,Products!$A$2:$F$20,6,TRUE)</f>
        <v>5.6999999999999993</v>
      </c>
      <c r="I14870" s="8">
        <f t="shared" si="465"/>
        <v>5.6999999999999993</v>
      </c>
      <c r="J14870" s="42">
        <f>VLOOKUP(B14870,Invoices!A:I,9,TRUE)</f>
        <v>2022</v>
      </c>
    </row>
    <row r="14871" spans="1:10" x14ac:dyDescent="0.15">
      <c r="A14871" t="s">
        <v>18231</v>
      </c>
      <c r="B14871" t="s">
        <v>3052</v>
      </c>
      <c r="C14871" t="s">
        <v>92</v>
      </c>
      <c r="D14871" t="s">
        <v>82</v>
      </c>
      <c r="E14871">
        <v>3</v>
      </c>
      <c r="F14871" s="8">
        <f>VLOOKUP(C14871,Products!$A$2:$E$20,5,TRUE)</f>
        <v>19.95</v>
      </c>
      <c r="G14871" s="8">
        <f t="shared" si="464"/>
        <v>59.849999999999994</v>
      </c>
      <c r="H14871" s="8">
        <f>VLOOKUP(C14871,Products!$A$2:$F$20,6,TRUE)</f>
        <v>7.4499999999999993</v>
      </c>
      <c r="I14871" s="8">
        <f t="shared" si="465"/>
        <v>22.349999999999998</v>
      </c>
      <c r="J14871" s="42">
        <f>VLOOKUP(B14871,Invoices!A:I,9,TRUE)</f>
        <v>2022</v>
      </c>
    </row>
    <row r="14872" spans="1:10" x14ac:dyDescent="0.15">
      <c r="A14872" t="s">
        <v>18232</v>
      </c>
      <c r="B14872" t="s">
        <v>3052</v>
      </c>
      <c r="C14872" t="s">
        <v>101</v>
      </c>
      <c r="D14872" t="s">
        <v>69</v>
      </c>
      <c r="E14872">
        <v>1</v>
      </c>
      <c r="F14872" s="8">
        <f>VLOOKUP(C14872,Products!$A$2:$E$20,5,TRUE)</f>
        <v>129.94999999999999</v>
      </c>
      <c r="G14872" s="8">
        <f t="shared" si="464"/>
        <v>129.94999999999999</v>
      </c>
      <c r="H14872" s="8">
        <f>VLOOKUP(C14872,Products!$A$2:$F$20,6,TRUE)</f>
        <v>40.449999999999989</v>
      </c>
      <c r="I14872" s="8">
        <f t="shared" si="465"/>
        <v>40.449999999999989</v>
      </c>
      <c r="J14872" s="42">
        <f>VLOOKUP(B14872,Invoices!A:I,9,TRUE)</f>
        <v>2022</v>
      </c>
    </row>
    <row r="14873" spans="1:10" x14ac:dyDescent="0.15">
      <c r="A14873" t="s">
        <v>18233</v>
      </c>
      <c r="B14873" t="s">
        <v>3052</v>
      </c>
      <c r="C14873" t="s">
        <v>96</v>
      </c>
      <c r="D14873" t="s">
        <v>75</v>
      </c>
      <c r="E14873">
        <v>1</v>
      </c>
      <c r="F14873" s="8">
        <f>VLOOKUP(C14873,Products!$A$2:$E$20,5,TRUE)</f>
        <v>79.95</v>
      </c>
      <c r="G14873" s="8">
        <f t="shared" si="464"/>
        <v>79.95</v>
      </c>
      <c r="H14873" s="8">
        <f>VLOOKUP(C14873,Products!$A$2:$F$20,6,TRUE)</f>
        <v>27.950000000000003</v>
      </c>
      <c r="I14873" s="8">
        <f t="shared" si="465"/>
        <v>27.950000000000003</v>
      </c>
      <c r="J14873" s="42">
        <f>VLOOKUP(B14873,Invoices!A:I,9,TRUE)</f>
        <v>2022</v>
      </c>
    </row>
    <row r="14874" spans="1:10" x14ac:dyDescent="0.15">
      <c r="A14874" t="s">
        <v>18234</v>
      </c>
      <c r="B14874" t="s">
        <v>3053</v>
      </c>
      <c r="C14874" t="s">
        <v>104</v>
      </c>
      <c r="D14874" t="s">
        <v>71</v>
      </c>
      <c r="E14874">
        <v>20</v>
      </c>
      <c r="F14874" s="8">
        <f>VLOOKUP(C14874,Products!$A$2:$E$20,5,TRUE)</f>
        <v>2.95</v>
      </c>
      <c r="G14874" s="8">
        <f t="shared" si="464"/>
        <v>59</v>
      </c>
      <c r="H14874" s="8">
        <f>VLOOKUP(C14874,Products!$A$2:$F$20,6,TRUE)</f>
        <v>1.1500000000000001</v>
      </c>
      <c r="I14874" s="8">
        <f t="shared" si="465"/>
        <v>23.000000000000004</v>
      </c>
      <c r="J14874" s="42">
        <f>VLOOKUP(B14874,Invoices!A:I,9,TRUE)</f>
        <v>2022</v>
      </c>
    </row>
    <row r="14875" spans="1:10" x14ac:dyDescent="0.15">
      <c r="A14875" t="s">
        <v>18235</v>
      </c>
      <c r="B14875" t="s">
        <v>3053</v>
      </c>
      <c r="C14875" t="s">
        <v>105</v>
      </c>
      <c r="D14875" t="s">
        <v>81</v>
      </c>
      <c r="E14875">
        <v>10</v>
      </c>
      <c r="F14875" s="8">
        <f>VLOOKUP(C14875,Products!$A$2:$E$20,5,TRUE)</f>
        <v>8.9499999999999993</v>
      </c>
      <c r="G14875" s="8">
        <f t="shared" si="464"/>
        <v>89.5</v>
      </c>
      <c r="H14875" s="8">
        <f>VLOOKUP(C14875,Products!$A$2:$F$20,6,TRUE)</f>
        <v>3.1999999999999993</v>
      </c>
      <c r="I14875" s="8">
        <f t="shared" si="465"/>
        <v>31.999999999999993</v>
      </c>
      <c r="J14875" s="42">
        <f>VLOOKUP(B14875,Invoices!A:I,9,TRUE)</f>
        <v>2022</v>
      </c>
    </row>
    <row r="14876" spans="1:10" x14ac:dyDescent="0.15">
      <c r="A14876" t="s">
        <v>18236</v>
      </c>
      <c r="B14876" t="s">
        <v>3053</v>
      </c>
      <c r="C14876" t="s">
        <v>95</v>
      </c>
      <c r="D14876" t="s">
        <v>73</v>
      </c>
      <c r="E14876">
        <v>7</v>
      </c>
      <c r="F14876" s="8">
        <f>VLOOKUP(C14876,Products!$A$2:$E$20,5,TRUE)</f>
        <v>12.95</v>
      </c>
      <c r="G14876" s="8">
        <f t="shared" si="464"/>
        <v>90.649999999999991</v>
      </c>
      <c r="H14876" s="8">
        <f>VLOOKUP(C14876,Products!$A$2:$F$20,6,TRUE)</f>
        <v>4.1999999999999993</v>
      </c>
      <c r="I14876" s="8">
        <f t="shared" si="465"/>
        <v>29.399999999999995</v>
      </c>
      <c r="J14876" s="42">
        <f>VLOOKUP(B14876,Invoices!A:I,9,TRUE)</f>
        <v>2022</v>
      </c>
    </row>
    <row r="14877" spans="1:10" x14ac:dyDescent="0.15">
      <c r="A14877" t="s">
        <v>18237</v>
      </c>
      <c r="B14877" t="s">
        <v>3054</v>
      </c>
      <c r="C14877" t="s">
        <v>88</v>
      </c>
      <c r="D14877" t="s">
        <v>85</v>
      </c>
      <c r="E14877">
        <v>1</v>
      </c>
      <c r="F14877" s="8">
        <f>VLOOKUP(C14877,Products!$A$2:$E$20,5,TRUE)</f>
        <v>8.9499999999999993</v>
      </c>
      <c r="G14877" s="8">
        <f t="shared" si="464"/>
        <v>8.9499999999999993</v>
      </c>
      <c r="H14877" s="8">
        <f>VLOOKUP(C14877,Products!$A$2:$F$20,6,TRUE)</f>
        <v>5.6999999999999993</v>
      </c>
      <c r="I14877" s="8">
        <f t="shared" si="465"/>
        <v>5.6999999999999993</v>
      </c>
      <c r="J14877" s="42">
        <f>VLOOKUP(B14877,Invoices!A:I,9,TRUE)</f>
        <v>2022</v>
      </c>
    </row>
    <row r="14878" spans="1:10" x14ac:dyDescent="0.15">
      <c r="A14878" t="s">
        <v>18238</v>
      </c>
      <c r="B14878" t="s">
        <v>3054</v>
      </c>
      <c r="C14878" t="s">
        <v>90</v>
      </c>
      <c r="D14878" t="s">
        <v>72</v>
      </c>
      <c r="E14878">
        <v>2</v>
      </c>
      <c r="F14878" s="8">
        <f>VLOOKUP(C14878,Products!$A$2:$E$20,5,TRUE)</f>
        <v>8.9499999999999993</v>
      </c>
      <c r="G14878" s="8">
        <f t="shared" si="464"/>
        <v>17.899999999999999</v>
      </c>
      <c r="H14878" s="8">
        <f>VLOOKUP(C14878,Products!$A$2:$F$20,6,TRUE)</f>
        <v>5.6999999999999993</v>
      </c>
      <c r="I14878" s="8">
        <f t="shared" si="465"/>
        <v>11.399999999999999</v>
      </c>
      <c r="J14878" s="42">
        <f>VLOOKUP(B14878,Invoices!A:I,9,TRUE)</f>
        <v>2022</v>
      </c>
    </row>
    <row r="14879" spans="1:10" x14ac:dyDescent="0.15">
      <c r="A14879" t="s">
        <v>18239</v>
      </c>
      <c r="B14879" t="s">
        <v>3054</v>
      </c>
      <c r="C14879" t="s">
        <v>102</v>
      </c>
      <c r="D14879" t="s">
        <v>83</v>
      </c>
      <c r="E14879">
        <v>15</v>
      </c>
      <c r="F14879" s="8">
        <f>VLOOKUP(C14879,Products!$A$2:$E$20,5,TRUE)</f>
        <v>29.95</v>
      </c>
      <c r="G14879" s="8">
        <f t="shared" si="464"/>
        <v>449.25</v>
      </c>
      <c r="H14879" s="8">
        <f>VLOOKUP(C14879,Products!$A$2:$F$20,6,TRUE)</f>
        <v>15</v>
      </c>
      <c r="I14879" s="8">
        <f t="shared" si="465"/>
        <v>225</v>
      </c>
      <c r="J14879" s="42">
        <f>VLOOKUP(B14879,Invoices!A:I,9,TRUE)</f>
        <v>2022</v>
      </c>
    </row>
    <row r="14880" spans="1:10" x14ac:dyDescent="0.15">
      <c r="A14880" t="s">
        <v>18240</v>
      </c>
      <c r="B14880" t="s">
        <v>3055</v>
      </c>
      <c r="C14880" t="s">
        <v>96</v>
      </c>
      <c r="D14880" t="s">
        <v>75</v>
      </c>
      <c r="E14880">
        <v>1</v>
      </c>
      <c r="F14880" s="8">
        <f>VLOOKUP(C14880,Products!$A$2:$E$20,5,TRUE)</f>
        <v>79.95</v>
      </c>
      <c r="G14880" s="8">
        <f t="shared" si="464"/>
        <v>79.95</v>
      </c>
      <c r="H14880" s="8">
        <f>VLOOKUP(C14880,Products!$A$2:$F$20,6,TRUE)</f>
        <v>27.950000000000003</v>
      </c>
      <c r="I14880" s="8">
        <f t="shared" si="465"/>
        <v>27.950000000000003</v>
      </c>
      <c r="J14880" s="42">
        <f>VLOOKUP(B14880,Invoices!A:I,9,TRUE)</f>
        <v>2022</v>
      </c>
    </row>
    <row r="14881" spans="1:10" x14ac:dyDescent="0.15">
      <c r="A14881" t="s">
        <v>18241</v>
      </c>
      <c r="B14881" t="s">
        <v>3055</v>
      </c>
      <c r="C14881" t="s">
        <v>94</v>
      </c>
      <c r="D14881" t="s">
        <v>86</v>
      </c>
      <c r="E14881">
        <v>3</v>
      </c>
      <c r="F14881" s="8">
        <f>VLOOKUP(C14881,Products!$A$2:$E$20,5,TRUE)</f>
        <v>3.5</v>
      </c>
      <c r="G14881" s="8">
        <f t="shared" si="464"/>
        <v>10.5</v>
      </c>
      <c r="H14881" s="8">
        <f>VLOOKUP(C14881,Products!$A$2:$F$20,6,TRUE)</f>
        <v>0.54999999999999982</v>
      </c>
      <c r="I14881" s="8">
        <f t="shared" si="465"/>
        <v>1.6499999999999995</v>
      </c>
      <c r="J14881" s="42">
        <f>VLOOKUP(B14881,Invoices!A:I,9,TRUE)</f>
        <v>2022</v>
      </c>
    </row>
    <row r="14882" spans="1:10" x14ac:dyDescent="0.15">
      <c r="A14882" t="s">
        <v>18242</v>
      </c>
      <c r="B14882" t="s">
        <v>3055</v>
      </c>
      <c r="C14882" t="s">
        <v>100</v>
      </c>
      <c r="D14882" t="s">
        <v>78</v>
      </c>
      <c r="E14882">
        <v>100</v>
      </c>
      <c r="F14882" s="8">
        <f>VLOOKUP(C14882,Products!$A$2:$E$20,5,TRUE)</f>
        <v>49.95</v>
      </c>
      <c r="G14882" s="8">
        <f t="shared" si="464"/>
        <v>4995</v>
      </c>
      <c r="H14882" s="8">
        <f>VLOOKUP(C14882,Products!$A$2:$F$20,6,TRUE)</f>
        <v>19.950000000000003</v>
      </c>
      <c r="I14882" s="8">
        <f t="shared" si="465"/>
        <v>1995.0000000000002</v>
      </c>
      <c r="J14882" s="42">
        <f>VLOOKUP(B14882,Invoices!A:I,9,TRUE)</f>
        <v>2022</v>
      </c>
    </row>
    <row r="14883" spans="1:10" x14ac:dyDescent="0.15">
      <c r="A14883" t="s">
        <v>18243</v>
      </c>
      <c r="B14883" t="s">
        <v>3055</v>
      </c>
      <c r="C14883" t="s">
        <v>92</v>
      </c>
      <c r="D14883" t="s">
        <v>82</v>
      </c>
      <c r="E14883">
        <v>1</v>
      </c>
      <c r="F14883" s="8">
        <f>VLOOKUP(C14883,Products!$A$2:$E$20,5,TRUE)</f>
        <v>19.95</v>
      </c>
      <c r="G14883" s="8">
        <f t="shared" si="464"/>
        <v>19.95</v>
      </c>
      <c r="H14883" s="8">
        <f>VLOOKUP(C14883,Products!$A$2:$F$20,6,TRUE)</f>
        <v>7.4499999999999993</v>
      </c>
      <c r="I14883" s="8">
        <f t="shared" si="465"/>
        <v>7.4499999999999993</v>
      </c>
      <c r="J14883" s="42">
        <f>VLOOKUP(B14883,Invoices!A:I,9,TRUE)</f>
        <v>2022</v>
      </c>
    </row>
    <row r="14884" spans="1:10" x14ac:dyDescent="0.15">
      <c r="A14884" t="s">
        <v>18244</v>
      </c>
      <c r="B14884" t="s">
        <v>3055</v>
      </c>
      <c r="C14884" t="s">
        <v>95</v>
      </c>
      <c r="D14884" t="s">
        <v>73</v>
      </c>
      <c r="E14884">
        <v>1</v>
      </c>
      <c r="F14884" s="8">
        <f>VLOOKUP(C14884,Products!$A$2:$E$20,5,TRUE)</f>
        <v>12.95</v>
      </c>
      <c r="G14884" s="8">
        <f t="shared" si="464"/>
        <v>12.95</v>
      </c>
      <c r="H14884" s="8">
        <f>VLOOKUP(C14884,Products!$A$2:$F$20,6,TRUE)</f>
        <v>4.1999999999999993</v>
      </c>
      <c r="I14884" s="8">
        <f t="shared" si="465"/>
        <v>4.1999999999999993</v>
      </c>
      <c r="J14884" s="42">
        <f>VLOOKUP(B14884,Invoices!A:I,9,TRUE)</f>
        <v>2022</v>
      </c>
    </row>
    <row r="14885" spans="1:10" x14ac:dyDescent="0.15">
      <c r="A14885" t="s">
        <v>18245</v>
      </c>
      <c r="B14885" t="s">
        <v>3055</v>
      </c>
      <c r="C14885" t="s">
        <v>104</v>
      </c>
      <c r="D14885" t="s">
        <v>71</v>
      </c>
      <c r="E14885">
        <v>1</v>
      </c>
      <c r="F14885" s="8">
        <f>VLOOKUP(C14885,Products!$A$2:$E$20,5,TRUE)</f>
        <v>2.95</v>
      </c>
      <c r="G14885" s="8">
        <f t="shared" si="464"/>
        <v>2.95</v>
      </c>
      <c r="H14885" s="8">
        <f>VLOOKUP(C14885,Products!$A$2:$F$20,6,TRUE)</f>
        <v>1.1500000000000001</v>
      </c>
      <c r="I14885" s="8">
        <f t="shared" si="465"/>
        <v>1.1500000000000001</v>
      </c>
      <c r="J14885" s="42">
        <f>VLOOKUP(B14885,Invoices!A:I,9,TRUE)</f>
        <v>2022</v>
      </c>
    </row>
    <row r="14886" spans="1:10" x14ac:dyDescent="0.15">
      <c r="A14886" t="s">
        <v>18246</v>
      </c>
      <c r="B14886" t="s">
        <v>3055</v>
      </c>
      <c r="C14886" t="s">
        <v>90</v>
      </c>
      <c r="D14886" t="s">
        <v>72</v>
      </c>
      <c r="E14886">
        <v>20</v>
      </c>
      <c r="F14886" s="8">
        <f>VLOOKUP(C14886,Products!$A$2:$E$20,5,TRUE)</f>
        <v>8.9499999999999993</v>
      </c>
      <c r="G14886" s="8">
        <f t="shared" si="464"/>
        <v>179</v>
      </c>
      <c r="H14886" s="8">
        <f>VLOOKUP(C14886,Products!$A$2:$F$20,6,TRUE)</f>
        <v>5.6999999999999993</v>
      </c>
      <c r="I14886" s="8">
        <f t="shared" si="465"/>
        <v>113.99999999999999</v>
      </c>
      <c r="J14886" s="42">
        <f>VLOOKUP(B14886,Invoices!A:I,9,TRUE)</f>
        <v>2022</v>
      </c>
    </row>
    <row r="14887" spans="1:10" x14ac:dyDescent="0.15">
      <c r="A14887" t="s">
        <v>18247</v>
      </c>
      <c r="B14887" t="s">
        <v>3055</v>
      </c>
      <c r="C14887" t="s">
        <v>93</v>
      </c>
      <c r="D14887" t="s">
        <v>76</v>
      </c>
      <c r="E14887">
        <v>2</v>
      </c>
      <c r="F14887" s="8">
        <f>VLOOKUP(C14887,Products!$A$2:$E$20,5,TRUE)</f>
        <v>9.9499999999999993</v>
      </c>
      <c r="G14887" s="8">
        <f t="shared" si="464"/>
        <v>19.899999999999999</v>
      </c>
      <c r="H14887" s="8">
        <f>VLOOKUP(C14887,Products!$A$2:$F$20,6,TRUE)</f>
        <v>1.9499999999999993</v>
      </c>
      <c r="I14887" s="8">
        <f t="shared" si="465"/>
        <v>3.8999999999999986</v>
      </c>
      <c r="J14887" s="42">
        <f>VLOOKUP(B14887,Invoices!A:I,9,TRUE)</f>
        <v>2022</v>
      </c>
    </row>
    <row r="14888" spans="1:10" x14ac:dyDescent="0.15">
      <c r="A14888" t="s">
        <v>18248</v>
      </c>
      <c r="B14888" t="s">
        <v>3055</v>
      </c>
      <c r="C14888" t="s">
        <v>105</v>
      </c>
      <c r="D14888" t="s">
        <v>81</v>
      </c>
      <c r="E14888">
        <v>6</v>
      </c>
      <c r="F14888" s="8">
        <f>VLOOKUP(C14888,Products!$A$2:$E$20,5,TRUE)</f>
        <v>8.9499999999999993</v>
      </c>
      <c r="G14888" s="8">
        <f t="shared" si="464"/>
        <v>53.699999999999996</v>
      </c>
      <c r="H14888" s="8">
        <f>VLOOKUP(C14888,Products!$A$2:$F$20,6,TRUE)</f>
        <v>3.1999999999999993</v>
      </c>
      <c r="I14888" s="8">
        <f t="shared" si="465"/>
        <v>19.199999999999996</v>
      </c>
      <c r="J14888" s="42">
        <f>VLOOKUP(B14888,Invoices!A:I,9,TRUE)</f>
        <v>2022</v>
      </c>
    </row>
    <row r="14889" spans="1:10" x14ac:dyDescent="0.15">
      <c r="A14889" t="s">
        <v>18249</v>
      </c>
      <c r="B14889" t="s">
        <v>3055</v>
      </c>
      <c r="C14889" t="s">
        <v>102</v>
      </c>
      <c r="D14889" t="s">
        <v>83</v>
      </c>
      <c r="E14889">
        <v>4</v>
      </c>
      <c r="F14889" s="8">
        <f>VLOOKUP(C14889,Products!$A$2:$E$20,5,TRUE)</f>
        <v>29.95</v>
      </c>
      <c r="G14889" s="8">
        <f t="shared" si="464"/>
        <v>119.8</v>
      </c>
      <c r="H14889" s="8">
        <f>VLOOKUP(C14889,Products!$A$2:$F$20,6,TRUE)</f>
        <v>15</v>
      </c>
      <c r="I14889" s="8">
        <f t="shared" si="465"/>
        <v>60</v>
      </c>
      <c r="J14889" s="42">
        <f>VLOOKUP(B14889,Invoices!A:I,9,TRUE)</f>
        <v>2022</v>
      </c>
    </row>
    <row r="14890" spans="1:10" x14ac:dyDescent="0.15">
      <c r="A14890" t="s">
        <v>18250</v>
      </c>
      <c r="B14890" t="s">
        <v>3055</v>
      </c>
      <c r="C14890" t="s">
        <v>99</v>
      </c>
      <c r="D14890" t="s">
        <v>84</v>
      </c>
      <c r="E14890">
        <v>1</v>
      </c>
      <c r="F14890" s="8">
        <f>VLOOKUP(C14890,Products!$A$2:$E$20,5,TRUE)</f>
        <v>3.5</v>
      </c>
      <c r="G14890" s="8">
        <f t="shared" si="464"/>
        <v>3.5</v>
      </c>
      <c r="H14890" s="8">
        <f>VLOOKUP(C14890,Products!$A$2:$F$20,6,TRUE)</f>
        <v>0.54999999999999982</v>
      </c>
      <c r="I14890" s="8">
        <f t="shared" si="465"/>
        <v>0.54999999999999982</v>
      </c>
      <c r="J14890" s="42">
        <f>VLOOKUP(B14890,Invoices!A:I,9,TRUE)</f>
        <v>2022</v>
      </c>
    </row>
    <row r="14891" spans="1:10" x14ac:dyDescent="0.15">
      <c r="A14891" t="s">
        <v>18251</v>
      </c>
      <c r="B14891" t="s">
        <v>3055</v>
      </c>
      <c r="C14891" t="s">
        <v>98</v>
      </c>
      <c r="D14891" t="s">
        <v>79</v>
      </c>
      <c r="E14891">
        <v>25</v>
      </c>
      <c r="F14891" s="8">
        <f>VLOOKUP(C14891,Products!$A$2:$E$20,5,TRUE)</f>
        <v>14.95</v>
      </c>
      <c r="G14891" s="8">
        <f t="shared" si="464"/>
        <v>373.75</v>
      </c>
      <c r="H14891" s="8">
        <f>VLOOKUP(C14891,Products!$A$2:$F$20,6,TRUE)</f>
        <v>3.0499999999999989</v>
      </c>
      <c r="I14891" s="8">
        <f t="shared" si="465"/>
        <v>76.249999999999972</v>
      </c>
      <c r="J14891" s="42">
        <f>VLOOKUP(B14891,Invoices!A:I,9,TRUE)</f>
        <v>2022</v>
      </c>
    </row>
    <row r="14892" spans="1:10" x14ac:dyDescent="0.15">
      <c r="A14892" t="s">
        <v>18252</v>
      </c>
      <c r="B14892" t="s">
        <v>3055</v>
      </c>
      <c r="C14892" t="s">
        <v>88</v>
      </c>
      <c r="D14892" t="s">
        <v>85</v>
      </c>
      <c r="E14892">
        <v>1</v>
      </c>
      <c r="F14892" s="8">
        <f>VLOOKUP(C14892,Products!$A$2:$E$20,5,TRUE)</f>
        <v>8.9499999999999993</v>
      </c>
      <c r="G14892" s="8">
        <f t="shared" si="464"/>
        <v>8.9499999999999993</v>
      </c>
      <c r="H14892" s="8">
        <f>VLOOKUP(C14892,Products!$A$2:$F$20,6,TRUE)</f>
        <v>5.6999999999999993</v>
      </c>
      <c r="I14892" s="8">
        <f t="shared" si="465"/>
        <v>5.6999999999999993</v>
      </c>
      <c r="J14892" s="42">
        <f>VLOOKUP(B14892,Invoices!A:I,9,TRUE)</f>
        <v>2022</v>
      </c>
    </row>
    <row r="14893" spans="1:10" x14ac:dyDescent="0.15">
      <c r="A14893" t="s">
        <v>18253</v>
      </c>
      <c r="B14893" t="s">
        <v>3055</v>
      </c>
      <c r="C14893" t="s">
        <v>101</v>
      </c>
      <c r="D14893" t="s">
        <v>69</v>
      </c>
      <c r="E14893">
        <v>5</v>
      </c>
      <c r="F14893" s="8">
        <f>VLOOKUP(C14893,Products!$A$2:$E$20,5,TRUE)</f>
        <v>129.94999999999999</v>
      </c>
      <c r="G14893" s="8">
        <f t="shared" si="464"/>
        <v>649.75</v>
      </c>
      <c r="H14893" s="8">
        <f>VLOOKUP(C14893,Products!$A$2:$F$20,6,TRUE)</f>
        <v>40.449999999999989</v>
      </c>
      <c r="I14893" s="8">
        <f t="shared" si="465"/>
        <v>202.24999999999994</v>
      </c>
      <c r="J14893" s="42">
        <f>VLOOKUP(B14893,Invoices!A:I,9,TRUE)</f>
        <v>2022</v>
      </c>
    </row>
    <row r="14894" spans="1:10" x14ac:dyDescent="0.15">
      <c r="A14894" t="s">
        <v>18254</v>
      </c>
      <c r="B14894" t="s">
        <v>3055</v>
      </c>
      <c r="C14894" t="s">
        <v>91</v>
      </c>
      <c r="D14894" t="s">
        <v>70</v>
      </c>
      <c r="E14894">
        <v>1</v>
      </c>
      <c r="F14894" s="8">
        <f>VLOOKUP(C14894,Products!$A$2:$E$20,5,TRUE)</f>
        <v>49.95</v>
      </c>
      <c r="G14894" s="8">
        <f t="shared" si="464"/>
        <v>49.95</v>
      </c>
      <c r="H14894" s="8">
        <f>VLOOKUP(C14894,Products!$A$2:$F$20,6,TRUE)</f>
        <v>21.200000000000003</v>
      </c>
      <c r="I14894" s="8">
        <f t="shared" si="465"/>
        <v>21.200000000000003</v>
      </c>
      <c r="J14894" s="42">
        <f>VLOOKUP(B14894,Invoices!A:I,9,TRUE)</f>
        <v>2022</v>
      </c>
    </row>
    <row r="14895" spans="1:10" x14ac:dyDescent="0.15">
      <c r="A14895" t="s">
        <v>18255</v>
      </c>
      <c r="B14895" t="s">
        <v>3055</v>
      </c>
      <c r="C14895" t="s">
        <v>87</v>
      </c>
      <c r="D14895" t="s">
        <v>68</v>
      </c>
      <c r="E14895">
        <v>9</v>
      </c>
      <c r="F14895" s="8">
        <f>VLOOKUP(C14895,Products!$A$2:$E$20,5,TRUE)</f>
        <v>19.95</v>
      </c>
      <c r="G14895" s="8">
        <f t="shared" si="464"/>
        <v>179.54999999999998</v>
      </c>
      <c r="H14895" s="8">
        <f>VLOOKUP(C14895,Products!$A$2:$F$20,6,TRUE)</f>
        <v>7.4499999999999993</v>
      </c>
      <c r="I14895" s="8">
        <f t="shared" si="465"/>
        <v>67.05</v>
      </c>
      <c r="J14895" s="42">
        <f>VLOOKUP(B14895,Invoices!A:I,9,TRUE)</f>
        <v>2022</v>
      </c>
    </row>
    <row r="14896" spans="1:10" x14ac:dyDescent="0.15">
      <c r="A14896" t="s">
        <v>18256</v>
      </c>
      <c r="B14896" t="s">
        <v>3056</v>
      </c>
      <c r="C14896" t="s">
        <v>90</v>
      </c>
      <c r="D14896" t="s">
        <v>72</v>
      </c>
      <c r="E14896">
        <v>8</v>
      </c>
      <c r="F14896" s="8">
        <f>VLOOKUP(C14896,Products!$A$2:$E$20,5,TRUE)</f>
        <v>8.9499999999999993</v>
      </c>
      <c r="G14896" s="8">
        <f t="shared" si="464"/>
        <v>71.599999999999994</v>
      </c>
      <c r="H14896" s="8">
        <f>VLOOKUP(C14896,Products!$A$2:$F$20,6,TRUE)</f>
        <v>5.6999999999999993</v>
      </c>
      <c r="I14896" s="8">
        <f t="shared" si="465"/>
        <v>45.599999999999994</v>
      </c>
      <c r="J14896" s="42">
        <f>VLOOKUP(B14896,Invoices!A:I,9,TRUE)</f>
        <v>2022</v>
      </c>
    </row>
    <row r="14897" spans="1:10" x14ac:dyDescent="0.15">
      <c r="A14897" t="s">
        <v>18257</v>
      </c>
      <c r="B14897" t="s">
        <v>3056</v>
      </c>
      <c r="C14897" t="s">
        <v>94</v>
      </c>
      <c r="D14897" t="s">
        <v>86</v>
      </c>
      <c r="E14897">
        <v>6</v>
      </c>
      <c r="F14897" s="8">
        <f>VLOOKUP(C14897,Products!$A$2:$E$20,5,TRUE)</f>
        <v>3.5</v>
      </c>
      <c r="G14897" s="8">
        <f t="shared" si="464"/>
        <v>21</v>
      </c>
      <c r="H14897" s="8">
        <f>VLOOKUP(C14897,Products!$A$2:$F$20,6,TRUE)</f>
        <v>0.54999999999999982</v>
      </c>
      <c r="I14897" s="8">
        <f t="shared" si="465"/>
        <v>3.2999999999999989</v>
      </c>
      <c r="J14897" s="42">
        <f>VLOOKUP(B14897,Invoices!A:I,9,TRUE)</f>
        <v>2022</v>
      </c>
    </row>
    <row r="14898" spans="1:10" x14ac:dyDescent="0.15">
      <c r="A14898" t="s">
        <v>18258</v>
      </c>
      <c r="B14898" t="s">
        <v>3057</v>
      </c>
      <c r="C14898" t="s">
        <v>103</v>
      </c>
      <c r="D14898" t="s">
        <v>77</v>
      </c>
      <c r="E14898">
        <v>3</v>
      </c>
      <c r="F14898" s="8">
        <f>VLOOKUP(C14898,Products!$A$2:$E$20,5,TRUE)</f>
        <v>8.9499999999999993</v>
      </c>
      <c r="G14898" s="8">
        <f t="shared" si="464"/>
        <v>26.849999999999998</v>
      </c>
      <c r="H14898" s="8">
        <f>VLOOKUP(C14898,Products!$A$2:$F$20,6,TRUE)</f>
        <v>3.1999999999999993</v>
      </c>
      <c r="I14898" s="8">
        <f t="shared" si="465"/>
        <v>9.5999999999999979</v>
      </c>
      <c r="J14898" s="42">
        <f>VLOOKUP(B14898,Invoices!A:I,9,TRUE)</f>
        <v>2022</v>
      </c>
    </row>
    <row r="14899" spans="1:10" x14ac:dyDescent="0.15">
      <c r="A14899" t="s">
        <v>18259</v>
      </c>
      <c r="B14899" t="s">
        <v>3057</v>
      </c>
      <c r="C14899" t="s">
        <v>94</v>
      </c>
      <c r="D14899" t="s">
        <v>86</v>
      </c>
      <c r="E14899">
        <v>12</v>
      </c>
      <c r="F14899" s="8">
        <f>VLOOKUP(C14899,Products!$A$2:$E$20,5,TRUE)</f>
        <v>3.5</v>
      </c>
      <c r="G14899" s="8">
        <f t="shared" si="464"/>
        <v>42</v>
      </c>
      <c r="H14899" s="8">
        <f>VLOOKUP(C14899,Products!$A$2:$F$20,6,TRUE)</f>
        <v>0.54999999999999982</v>
      </c>
      <c r="I14899" s="8">
        <f t="shared" si="465"/>
        <v>6.5999999999999979</v>
      </c>
      <c r="J14899" s="42">
        <f>VLOOKUP(B14899,Invoices!A:I,9,TRUE)</f>
        <v>2022</v>
      </c>
    </row>
    <row r="14900" spans="1:10" x14ac:dyDescent="0.15">
      <c r="A14900" t="s">
        <v>18260</v>
      </c>
      <c r="B14900" t="s">
        <v>3057</v>
      </c>
      <c r="C14900" t="s">
        <v>105</v>
      </c>
      <c r="D14900" t="s">
        <v>81</v>
      </c>
      <c r="E14900">
        <v>3</v>
      </c>
      <c r="F14900" s="8">
        <f>VLOOKUP(C14900,Products!$A$2:$E$20,5,TRUE)</f>
        <v>8.9499999999999993</v>
      </c>
      <c r="G14900" s="8">
        <f t="shared" si="464"/>
        <v>26.849999999999998</v>
      </c>
      <c r="H14900" s="8">
        <f>VLOOKUP(C14900,Products!$A$2:$F$20,6,TRUE)</f>
        <v>3.1999999999999993</v>
      </c>
      <c r="I14900" s="8">
        <f t="shared" si="465"/>
        <v>9.5999999999999979</v>
      </c>
      <c r="J14900" s="42">
        <f>VLOOKUP(B14900,Invoices!A:I,9,TRUE)</f>
        <v>2022</v>
      </c>
    </row>
    <row r="14901" spans="1:10" x14ac:dyDescent="0.15">
      <c r="A14901" t="s">
        <v>18261</v>
      </c>
      <c r="B14901" t="s">
        <v>3057</v>
      </c>
      <c r="C14901" t="s">
        <v>89</v>
      </c>
      <c r="D14901" t="s">
        <v>80</v>
      </c>
      <c r="E14901">
        <v>1</v>
      </c>
      <c r="F14901" s="8">
        <f>VLOOKUP(C14901,Products!$A$2:$E$20,5,TRUE)</f>
        <v>15.95</v>
      </c>
      <c r="G14901" s="8">
        <f t="shared" si="464"/>
        <v>15.95</v>
      </c>
      <c r="H14901" s="8">
        <f>VLOOKUP(C14901,Products!$A$2:$F$20,6,TRUE)</f>
        <v>6</v>
      </c>
      <c r="I14901" s="8">
        <f t="shared" si="465"/>
        <v>6</v>
      </c>
      <c r="J14901" s="42">
        <f>VLOOKUP(B14901,Invoices!A:I,9,TRUE)</f>
        <v>2022</v>
      </c>
    </row>
    <row r="14902" spans="1:10" x14ac:dyDescent="0.15">
      <c r="A14902" t="s">
        <v>18262</v>
      </c>
      <c r="B14902" t="s">
        <v>3057</v>
      </c>
      <c r="C14902" t="s">
        <v>96</v>
      </c>
      <c r="D14902" t="s">
        <v>75</v>
      </c>
      <c r="E14902">
        <v>6</v>
      </c>
      <c r="F14902" s="8">
        <f>VLOOKUP(C14902,Products!$A$2:$E$20,5,TRUE)</f>
        <v>79.95</v>
      </c>
      <c r="G14902" s="8">
        <f t="shared" si="464"/>
        <v>479.70000000000005</v>
      </c>
      <c r="H14902" s="8">
        <f>VLOOKUP(C14902,Products!$A$2:$F$20,6,TRUE)</f>
        <v>27.950000000000003</v>
      </c>
      <c r="I14902" s="8">
        <f t="shared" si="465"/>
        <v>167.70000000000002</v>
      </c>
      <c r="J14902" s="42">
        <f>VLOOKUP(B14902,Invoices!A:I,9,TRUE)</f>
        <v>2022</v>
      </c>
    </row>
    <row r="14903" spans="1:10" x14ac:dyDescent="0.15">
      <c r="A14903" t="s">
        <v>18263</v>
      </c>
      <c r="B14903" t="s">
        <v>3057</v>
      </c>
      <c r="C14903" t="s">
        <v>104</v>
      </c>
      <c r="D14903" t="s">
        <v>71</v>
      </c>
      <c r="E14903">
        <v>2</v>
      </c>
      <c r="F14903" s="8">
        <f>VLOOKUP(C14903,Products!$A$2:$E$20,5,TRUE)</f>
        <v>2.95</v>
      </c>
      <c r="G14903" s="8">
        <f t="shared" si="464"/>
        <v>5.9</v>
      </c>
      <c r="H14903" s="8">
        <f>VLOOKUP(C14903,Products!$A$2:$F$20,6,TRUE)</f>
        <v>1.1500000000000001</v>
      </c>
      <c r="I14903" s="8">
        <f t="shared" si="465"/>
        <v>2.3000000000000003</v>
      </c>
      <c r="J14903" s="42">
        <f>VLOOKUP(B14903,Invoices!A:I,9,TRUE)</f>
        <v>2022</v>
      </c>
    </row>
    <row r="14904" spans="1:10" x14ac:dyDescent="0.15">
      <c r="A14904" t="s">
        <v>18264</v>
      </c>
      <c r="B14904" t="s">
        <v>3058</v>
      </c>
      <c r="C14904" t="s">
        <v>105</v>
      </c>
      <c r="D14904" t="s">
        <v>81</v>
      </c>
      <c r="E14904">
        <v>3</v>
      </c>
      <c r="F14904" s="8">
        <f>VLOOKUP(C14904,Products!$A$2:$E$20,5,TRUE)</f>
        <v>8.9499999999999993</v>
      </c>
      <c r="G14904" s="8">
        <f t="shared" si="464"/>
        <v>26.849999999999998</v>
      </c>
      <c r="H14904" s="8">
        <f>VLOOKUP(C14904,Products!$A$2:$F$20,6,TRUE)</f>
        <v>3.1999999999999993</v>
      </c>
      <c r="I14904" s="8">
        <f t="shared" si="465"/>
        <v>9.5999999999999979</v>
      </c>
      <c r="J14904" s="42">
        <f>VLOOKUP(B14904,Invoices!A:I,9,TRUE)</f>
        <v>2022</v>
      </c>
    </row>
    <row r="14905" spans="1:10" x14ac:dyDescent="0.15">
      <c r="A14905" t="s">
        <v>18265</v>
      </c>
      <c r="B14905" t="s">
        <v>3058</v>
      </c>
      <c r="C14905" t="s">
        <v>93</v>
      </c>
      <c r="D14905" t="s">
        <v>76</v>
      </c>
      <c r="E14905">
        <v>2</v>
      </c>
      <c r="F14905" s="8">
        <f>VLOOKUP(C14905,Products!$A$2:$E$20,5,TRUE)</f>
        <v>9.9499999999999993</v>
      </c>
      <c r="G14905" s="8">
        <f t="shared" si="464"/>
        <v>19.899999999999999</v>
      </c>
      <c r="H14905" s="8">
        <f>VLOOKUP(C14905,Products!$A$2:$F$20,6,TRUE)</f>
        <v>1.9499999999999993</v>
      </c>
      <c r="I14905" s="8">
        <f t="shared" si="465"/>
        <v>3.8999999999999986</v>
      </c>
      <c r="J14905" s="42">
        <f>VLOOKUP(B14905,Invoices!A:I,9,TRUE)</f>
        <v>2022</v>
      </c>
    </row>
    <row r="14906" spans="1:10" x14ac:dyDescent="0.15">
      <c r="A14906" t="s">
        <v>18266</v>
      </c>
      <c r="B14906" t="s">
        <v>3058</v>
      </c>
      <c r="C14906" t="s">
        <v>87</v>
      </c>
      <c r="D14906" t="s">
        <v>68</v>
      </c>
      <c r="E14906">
        <v>3</v>
      </c>
      <c r="F14906" s="8">
        <f>VLOOKUP(C14906,Products!$A$2:$E$20,5,TRUE)</f>
        <v>19.95</v>
      </c>
      <c r="G14906" s="8">
        <f t="shared" si="464"/>
        <v>59.849999999999994</v>
      </c>
      <c r="H14906" s="8">
        <f>VLOOKUP(C14906,Products!$A$2:$F$20,6,TRUE)</f>
        <v>7.4499999999999993</v>
      </c>
      <c r="I14906" s="8">
        <f t="shared" si="465"/>
        <v>22.349999999999998</v>
      </c>
      <c r="J14906" s="42">
        <f>VLOOKUP(B14906,Invoices!A:I,9,TRUE)</f>
        <v>2022</v>
      </c>
    </row>
    <row r="14907" spans="1:10" x14ac:dyDescent="0.15">
      <c r="A14907" t="s">
        <v>18267</v>
      </c>
      <c r="B14907" t="s">
        <v>3058</v>
      </c>
      <c r="C14907" t="s">
        <v>98</v>
      </c>
      <c r="D14907" t="s">
        <v>79</v>
      </c>
      <c r="E14907">
        <v>1</v>
      </c>
      <c r="F14907" s="8">
        <f>VLOOKUP(C14907,Products!$A$2:$E$20,5,TRUE)</f>
        <v>14.95</v>
      </c>
      <c r="G14907" s="8">
        <f t="shared" si="464"/>
        <v>14.95</v>
      </c>
      <c r="H14907" s="8">
        <f>VLOOKUP(C14907,Products!$A$2:$F$20,6,TRUE)</f>
        <v>3.0499999999999989</v>
      </c>
      <c r="I14907" s="8">
        <f t="shared" si="465"/>
        <v>3.0499999999999989</v>
      </c>
      <c r="J14907" s="42">
        <f>VLOOKUP(B14907,Invoices!A:I,9,TRUE)</f>
        <v>2022</v>
      </c>
    </row>
    <row r="14908" spans="1:10" x14ac:dyDescent="0.15">
      <c r="A14908" t="s">
        <v>18268</v>
      </c>
      <c r="B14908" t="s">
        <v>3058</v>
      </c>
      <c r="C14908" t="s">
        <v>90</v>
      </c>
      <c r="D14908" t="s">
        <v>72</v>
      </c>
      <c r="E14908">
        <v>3</v>
      </c>
      <c r="F14908" s="8">
        <f>VLOOKUP(C14908,Products!$A$2:$E$20,5,TRUE)</f>
        <v>8.9499999999999993</v>
      </c>
      <c r="G14908" s="8">
        <f t="shared" si="464"/>
        <v>26.849999999999998</v>
      </c>
      <c r="H14908" s="8">
        <f>VLOOKUP(C14908,Products!$A$2:$F$20,6,TRUE)</f>
        <v>5.6999999999999993</v>
      </c>
      <c r="I14908" s="8">
        <f t="shared" si="465"/>
        <v>17.099999999999998</v>
      </c>
      <c r="J14908" s="42">
        <f>VLOOKUP(B14908,Invoices!A:I,9,TRUE)</f>
        <v>2022</v>
      </c>
    </row>
    <row r="14909" spans="1:10" x14ac:dyDescent="0.15">
      <c r="A14909" t="s">
        <v>18269</v>
      </c>
      <c r="B14909" t="s">
        <v>3058</v>
      </c>
      <c r="C14909" t="s">
        <v>94</v>
      </c>
      <c r="D14909" t="s">
        <v>86</v>
      </c>
      <c r="E14909">
        <v>2</v>
      </c>
      <c r="F14909" s="8">
        <f>VLOOKUP(C14909,Products!$A$2:$E$20,5,TRUE)</f>
        <v>3.5</v>
      </c>
      <c r="G14909" s="8">
        <f t="shared" si="464"/>
        <v>7</v>
      </c>
      <c r="H14909" s="8">
        <f>VLOOKUP(C14909,Products!$A$2:$F$20,6,TRUE)</f>
        <v>0.54999999999999982</v>
      </c>
      <c r="I14909" s="8">
        <f t="shared" si="465"/>
        <v>1.0999999999999996</v>
      </c>
      <c r="J14909" s="42">
        <f>VLOOKUP(B14909,Invoices!A:I,9,TRUE)</f>
        <v>2022</v>
      </c>
    </row>
    <row r="14910" spans="1:10" x14ac:dyDescent="0.15">
      <c r="A14910" t="s">
        <v>18270</v>
      </c>
      <c r="B14910" t="s">
        <v>3058</v>
      </c>
      <c r="C14910" t="s">
        <v>89</v>
      </c>
      <c r="D14910" t="s">
        <v>80</v>
      </c>
      <c r="E14910">
        <v>5</v>
      </c>
      <c r="F14910" s="8">
        <f>VLOOKUP(C14910,Products!$A$2:$E$20,5,TRUE)</f>
        <v>15.95</v>
      </c>
      <c r="G14910" s="8">
        <f t="shared" si="464"/>
        <v>79.75</v>
      </c>
      <c r="H14910" s="8">
        <f>VLOOKUP(C14910,Products!$A$2:$F$20,6,TRUE)</f>
        <v>6</v>
      </c>
      <c r="I14910" s="8">
        <f t="shared" si="465"/>
        <v>30</v>
      </c>
      <c r="J14910" s="42">
        <f>VLOOKUP(B14910,Invoices!A:I,9,TRUE)</f>
        <v>2022</v>
      </c>
    </row>
    <row r="14911" spans="1:10" x14ac:dyDescent="0.15">
      <c r="A14911" t="s">
        <v>18271</v>
      </c>
      <c r="B14911" t="s">
        <v>3058</v>
      </c>
      <c r="C14911" t="s">
        <v>92</v>
      </c>
      <c r="D14911" t="s">
        <v>82</v>
      </c>
      <c r="E14911">
        <v>100</v>
      </c>
      <c r="F14911" s="8">
        <f>VLOOKUP(C14911,Products!$A$2:$E$20,5,TRUE)</f>
        <v>19.95</v>
      </c>
      <c r="G14911" s="8">
        <f t="shared" si="464"/>
        <v>1995</v>
      </c>
      <c r="H14911" s="8">
        <f>VLOOKUP(C14911,Products!$A$2:$F$20,6,TRUE)</f>
        <v>7.4499999999999993</v>
      </c>
      <c r="I14911" s="8">
        <f t="shared" si="465"/>
        <v>744.99999999999989</v>
      </c>
      <c r="J14911" s="42">
        <f>VLOOKUP(B14911,Invoices!A:I,9,TRUE)</f>
        <v>2022</v>
      </c>
    </row>
    <row r="14912" spans="1:10" x14ac:dyDescent="0.15">
      <c r="A14912" t="s">
        <v>18272</v>
      </c>
      <c r="B14912" t="s">
        <v>3058</v>
      </c>
      <c r="C14912" t="s">
        <v>101</v>
      </c>
      <c r="D14912" t="s">
        <v>69</v>
      </c>
      <c r="E14912">
        <v>6</v>
      </c>
      <c r="F14912" s="8">
        <f>VLOOKUP(C14912,Products!$A$2:$E$20,5,TRUE)</f>
        <v>129.94999999999999</v>
      </c>
      <c r="G14912" s="8">
        <f t="shared" si="464"/>
        <v>779.69999999999993</v>
      </c>
      <c r="H14912" s="8">
        <f>VLOOKUP(C14912,Products!$A$2:$F$20,6,TRUE)</f>
        <v>40.449999999999989</v>
      </c>
      <c r="I14912" s="8">
        <f t="shared" si="465"/>
        <v>242.69999999999993</v>
      </c>
      <c r="J14912" s="42">
        <f>VLOOKUP(B14912,Invoices!A:I,9,TRUE)</f>
        <v>2022</v>
      </c>
    </row>
    <row r="14913" spans="1:10" x14ac:dyDescent="0.15">
      <c r="A14913" t="s">
        <v>18273</v>
      </c>
      <c r="B14913" t="s">
        <v>3058</v>
      </c>
      <c r="C14913" t="s">
        <v>96</v>
      </c>
      <c r="D14913" t="s">
        <v>75</v>
      </c>
      <c r="E14913">
        <v>2</v>
      </c>
      <c r="F14913" s="8">
        <f>VLOOKUP(C14913,Products!$A$2:$E$20,5,TRUE)</f>
        <v>79.95</v>
      </c>
      <c r="G14913" s="8">
        <f t="shared" si="464"/>
        <v>159.9</v>
      </c>
      <c r="H14913" s="8">
        <f>VLOOKUP(C14913,Products!$A$2:$F$20,6,TRUE)</f>
        <v>27.950000000000003</v>
      </c>
      <c r="I14913" s="8">
        <f t="shared" si="465"/>
        <v>55.900000000000006</v>
      </c>
      <c r="J14913" s="42">
        <f>VLOOKUP(B14913,Invoices!A:I,9,TRUE)</f>
        <v>2022</v>
      </c>
    </row>
    <row r="14914" spans="1:10" x14ac:dyDescent="0.15">
      <c r="A14914" t="s">
        <v>18274</v>
      </c>
      <c r="B14914" t="s">
        <v>3058</v>
      </c>
      <c r="C14914" t="s">
        <v>104</v>
      </c>
      <c r="D14914" t="s">
        <v>71</v>
      </c>
      <c r="E14914">
        <v>4</v>
      </c>
      <c r="F14914" s="8">
        <f>VLOOKUP(C14914,Products!$A$2:$E$20,5,TRUE)</f>
        <v>2.95</v>
      </c>
      <c r="G14914" s="8">
        <f t="shared" si="464"/>
        <v>11.8</v>
      </c>
      <c r="H14914" s="8">
        <f>VLOOKUP(C14914,Products!$A$2:$F$20,6,TRUE)</f>
        <v>1.1500000000000001</v>
      </c>
      <c r="I14914" s="8">
        <f t="shared" si="465"/>
        <v>4.6000000000000005</v>
      </c>
      <c r="J14914" s="42">
        <f>VLOOKUP(B14914,Invoices!A:I,9,TRUE)</f>
        <v>2022</v>
      </c>
    </row>
    <row r="14915" spans="1:10" x14ac:dyDescent="0.15">
      <c r="A14915" t="s">
        <v>18275</v>
      </c>
      <c r="B14915" t="s">
        <v>3058</v>
      </c>
      <c r="C14915" t="s">
        <v>103</v>
      </c>
      <c r="D14915" t="s">
        <v>77</v>
      </c>
      <c r="E14915">
        <v>10</v>
      </c>
      <c r="F14915" s="8">
        <f>VLOOKUP(C14915,Products!$A$2:$E$20,5,TRUE)</f>
        <v>8.9499999999999993</v>
      </c>
      <c r="G14915" s="8">
        <f t="shared" ref="G14915:G14978" si="466">F14915*E14915</f>
        <v>89.5</v>
      </c>
      <c r="H14915" s="8">
        <f>VLOOKUP(C14915,Products!$A$2:$F$20,6,TRUE)</f>
        <v>3.1999999999999993</v>
      </c>
      <c r="I14915" s="8">
        <f t="shared" ref="I14915:I14978" si="467">H14915*E14915</f>
        <v>31.999999999999993</v>
      </c>
      <c r="J14915" s="42">
        <f>VLOOKUP(B14915,Invoices!A:I,9,TRUE)</f>
        <v>2022</v>
      </c>
    </row>
    <row r="14916" spans="1:10" x14ac:dyDescent="0.15">
      <c r="A14916" t="s">
        <v>18276</v>
      </c>
      <c r="B14916" t="s">
        <v>3058</v>
      </c>
      <c r="C14916" t="s">
        <v>88</v>
      </c>
      <c r="D14916" t="s">
        <v>85</v>
      </c>
      <c r="E14916">
        <v>5</v>
      </c>
      <c r="F14916" s="8">
        <f>VLOOKUP(C14916,Products!$A$2:$E$20,5,TRUE)</f>
        <v>8.9499999999999993</v>
      </c>
      <c r="G14916" s="8">
        <f t="shared" si="466"/>
        <v>44.75</v>
      </c>
      <c r="H14916" s="8">
        <f>VLOOKUP(C14916,Products!$A$2:$F$20,6,TRUE)</f>
        <v>5.6999999999999993</v>
      </c>
      <c r="I14916" s="8">
        <f t="shared" si="467"/>
        <v>28.499999999999996</v>
      </c>
      <c r="J14916" s="42">
        <f>VLOOKUP(B14916,Invoices!A:I,9,TRUE)</f>
        <v>2022</v>
      </c>
    </row>
    <row r="14917" spans="1:10" x14ac:dyDescent="0.15">
      <c r="A14917" t="s">
        <v>18277</v>
      </c>
      <c r="B14917" t="s">
        <v>3058</v>
      </c>
      <c r="C14917" t="s">
        <v>95</v>
      </c>
      <c r="D14917" t="s">
        <v>73</v>
      </c>
      <c r="E14917">
        <v>1</v>
      </c>
      <c r="F14917" s="8">
        <f>VLOOKUP(C14917,Products!$A$2:$E$20,5,TRUE)</f>
        <v>12.95</v>
      </c>
      <c r="G14917" s="8">
        <f t="shared" si="466"/>
        <v>12.95</v>
      </c>
      <c r="H14917" s="8">
        <f>VLOOKUP(C14917,Products!$A$2:$F$20,6,TRUE)</f>
        <v>4.1999999999999993</v>
      </c>
      <c r="I14917" s="8">
        <f t="shared" si="467"/>
        <v>4.1999999999999993</v>
      </c>
      <c r="J14917" s="42">
        <f>VLOOKUP(B14917,Invoices!A:I,9,TRUE)</f>
        <v>2022</v>
      </c>
    </row>
    <row r="14918" spans="1:10" x14ac:dyDescent="0.15">
      <c r="A14918" t="s">
        <v>18278</v>
      </c>
      <c r="B14918" t="s">
        <v>3059</v>
      </c>
      <c r="C14918" t="s">
        <v>96</v>
      </c>
      <c r="D14918" t="s">
        <v>75</v>
      </c>
      <c r="E14918">
        <v>8</v>
      </c>
      <c r="F14918" s="8">
        <f>VLOOKUP(C14918,Products!$A$2:$E$20,5,TRUE)</f>
        <v>79.95</v>
      </c>
      <c r="G14918" s="8">
        <f t="shared" si="466"/>
        <v>639.6</v>
      </c>
      <c r="H14918" s="8">
        <f>VLOOKUP(C14918,Products!$A$2:$F$20,6,TRUE)</f>
        <v>27.950000000000003</v>
      </c>
      <c r="I14918" s="8">
        <f t="shared" si="467"/>
        <v>223.60000000000002</v>
      </c>
      <c r="J14918" s="42">
        <f>VLOOKUP(B14918,Invoices!A:I,9,TRUE)</f>
        <v>2022</v>
      </c>
    </row>
    <row r="14919" spans="1:10" x14ac:dyDescent="0.15">
      <c r="A14919" t="s">
        <v>18279</v>
      </c>
      <c r="B14919" t="s">
        <v>3059</v>
      </c>
      <c r="C14919" t="s">
        <v>93</v>
      </c>
      <c r="D14919" t="s">
        <v>76</v>
      </c>
      <c r="E14919">
        <v>6</v>
      </c>
      <c r="F14919" s="8">
        <f>VLOOKUP(C14919,Products!$A$2:$E$20,5,TRUE)</f>
        <v>9.9499999999999993</v>
      </c>
      <c r="G14919" s="8">
        <f t="shared" si="466"/>
        <v>59.699999999999996</v>
      </c>
      <c r="H14919" s="8">
        <f>VLOOKUP(C14919,Products!$A$2:$F$20,6,TRUE)</f>
        <v>1.9499999999999993</v>
      </c>
      <c r="I14919" s="8">
        <f t="shared" si="467"/>
        <v>11.699999999999996</v>
      </c>
      <c r="J14919" s="42">
        <f>VLOOKUP(B14919,Invoices!A:I,9,TRUE)</f>
        <v>2022</v>
      </c>
    </row>
    <row r="14920" spans="1:10" x14ac:dyDescent="0.15">
      <c r="A14920" t="s">
        <v>18280</v>
      </c>
      <c r="B14920" t="s">
        <v>3059</v>
      </c>
      <c r="C14920" t="s">
        <v>99</v>
      </c>
      <c r="D14920" t="s">
        <v>84</v>
      </c>
      <c r="E14920">
        <v>2</v>
      </c>
      <c r="F14920" s="8">
        <f>VLOOKUP(C14920,Products!$A$2:$E$20,5,TRUE)</f>
        <v>3.5</v>
      </c>
      <c r="G14920" s="8">
        <f t="shared" si="466"/>
        <v>7</v>
      </c>
      <c r="H14920" s="8">
        <f>VLOOKUP(C14920,Products!$A$2:$F$20,6,TRUE)</f>
        <v>0.54999999999999982</v>
      </c>
      <c r="I14920" s="8">
        <f t="shared" si="467"/>
        <v>1.0999999999999996</v>
      </c>
      <c r="J14920" s="42">
        <f>VLOOKUP(B14920,Invoices!A:I,9,TRUE)</f>
        <v>2022</v>
      </c>
    </row>
    <row r="14921" spans="1:10" x14ac:dyDescent="0.15">
      <c r="A14921" t="s">
        <v>18281</v>
      </c>
      <c r="B14921" t="s">
        <v>3059</v>
      </c>
      <c r="C14921" t="s">
        <v>102</v>
      </c>
      <c r="D14921" t="s">
        <v>83</v>
      </c>
      <c r="E14921">
        <v>4</v>
      </c>
      <c r="F14921" s="8">
        <f>VLOOKUP(C14921,Products!$A$2:$E$20,5,TRUE)</f>
        <v>29.95</v>
      </c>
      <c r="G14921" s="8">
        <f t="shared" si="466"/>
        <v>119.8</v>
      </c>
      <c r="H14921" s="8">
        <f>VLOOKUP(C14921,Products!$A$2:$F$20,6,TRUE)</f>
        <v>15</v>
      </c>
      <c r="I14921" s="8">
        <f t="shared" si="467"/>
        <v>60</v>
      </c>
      <c r="J14921" s="42">
        <f>VLOOKUP(B14921,Invoices!A:I,9,TRUE)</f>
        <v>2022</v>
      </c>
    </row>
    <row r="14922" spans="1:10" x14ac:dyDescent="0.15">
      <c r="A14922" t="s">
        <v>18282</v>
      </c>
      <c r="B14922" t="s">
        <v>3059</v>
      </c>
      <c r="C14922" t="s">
        <v>90</v>
      </c>
      <c r="D14922" t="s">
        <v>72</v>
      </c>
      <c r="E14922">
        <v>1</v>
      </c>
      <c r="F14922" s="8">
        <f>VLOOKUP(C14922,Products!$A$2:$E$20,5,TRUE)</f>
        <v>8.9499999999999993</v>
      </c>
      <c r="G14922" s="8">
        <f t="shared" si="466"/>
        <v>8.9499999999999993</v>
      </c>
      <c r="H14922" s="8">
        <f>VLOOKUP(C14922,Products!$A$2:$F$20,6,TRUE)</f>
        <v>5.6999999999999993</v>
      </c>
      <c r="I14922" s="8">
        <f t="shared" si="467"/>
        <v>5.6999999999999993</v>
      </c>
      <c r="J14922" s="42">
        <f>VLOOKUP(B14922,Invoices!A:I,9,TRUE)</f>
        <v>2022</v>
      </c>
    </row>
    <row r="14923" spans="1:10" x14ac:dyDescent="0.15">
      <c r="A14923" t="s">
        <v>18283</v>
      </c>
      <c r="B14923" t="s">
        <v>3059</v>
      </c>
      <c r="C14923" t="s">
        <v>104</v>
      </c>
      <c r="D14923" t="s">
        <v>71</v>
      </c>
      <c r="E14923">
        <v>2</v>
      </c>
      <c r="F14923" s="8">
        <f>VLOOKUP(C14923,Products!$A$2:$E$20,5,TRUE)</f>
        <v>2.95</v>
      </c>
      <c r="G14923" s="8">
        <f t="shared" si="466"/>
        <v>5.9</v>
      </c>
      <c r="H14923" s="8">
        <f>VLOOKUP(C14923,Products!$A$2:$F$20,6,TRUE)</f>
        <v>1.1500000000000001</v>
      </c>
      <c r="I14923" s="8">
        <f t="shared" si="467"/>
        <v>2.3000000000000003</v>
      </c>
      <c r="J14923" s="42">
        <f>VLOOKUP(B14923,Invoices!A:I,9,TRUE)</f>
        <v>2022</v>
      </c>
    </row>
    <row r="14924" spans="1:10" x14ac:dyDescent="0.15">
      <c r="A14924" t="s">
        <v>18284</v>
      </c>
      <c r="B14924" t="s">
        <v>3059</v>
      </c>
      <c r="C14924" t="s">
        <v>88</v>
      </c>
      <c r="D14924" t="s">
        <v>85</v>
      </c>
      <c r="E14924">
        <v>20</v>
      </c>
      <c r="F14924" s="8">
        <f>VLOOKUP(C14924,Products!$A$2:$E$20,5,TRUE)</f>
        <v>8.9499999999999993</v>
      </c>
      <c r="G14924" s="8">
        <f t="shared" si="466"/>
        <v>179</v>
      </c>
      <c r="H14924" s="8">
        <f>VLOOKUP(C14924,Products!$A$2:$F$20,6,TRUE)</f>
        <v>5.6999999999999993</v>
      </c>
      <c r="I14924" s="8">
        <f t="shared" si="467"/>
        <v>113.99999999999999</v>
      </c>
      <c r="J14924" s="42">
        <f>VLOOKUP(B14924,Invoices!A:I,9,TRUE)</f>
        <v>2022</v>
      </c>
    </row>
    <row r="14925" spans="1:10" x14ac:dyDescent="0.15">
      <c r="A14925" t="s">
        <v>18285</v>
      </c>
      <c r="B14925" t="s">
        <v>3059</v>
      </c>
      <c r="C14925" t="s">
        <v>87</v>
      </c>
      <c r="D14925" t="s">
        <v>68</v>
      </c>
      <c r="E14925">
        <v>3</v>
      </c>
      <c r="F14925" s="8">
        <f>VLOOKUP(C14925,Products!$A$2:$E$20,5,TRUE)</f>
        <v>19.95</v>
      </c>
      <c r="G14925" s="8">
        <f t="shared" si="466"/>
        <v>59.849999999999994</v>
      </c>
      <c r="H14925" s="8">
        <f>VLOOKUP(C14925,Products!$A$2:$F$20,6,TRUE)</f>
        <v>7.4499999999999993</v>
      </c>
      <c r="I14925" s="8">
        <f t="shared" si="467"/>
        <v>22.349999999999998</v>
      </c>
      <c r="J14925" s="42">
        <f>VLOOKUP(B14925,Invoices!A:I,9,TRUE)</f>
        <v>2022</v>
      </c>
    </row>
    <row r="14926" spans="1:10" x14ac:dyDescent="0.15">
      <c r="A14926" t="s">
        <v>18286</v>
      </c>
      <c r="B14926" t="s">
        <v>3059</v>
      </c>
      <c r="C14926" t="s">
        <v>94</v>
      </c>
      <c r="D14926" t="s">
        <v>86</v>
      </c>
      <c r="E14926">
        <v>1</v>
      </c>
      <c r="F14926" s="8">
        <f>VLOOKUP(C14926,Products!$A$2:$E$20,5,TRUE)</f>
        <v>3.5</v>
      </c>
      <c r="G14926" s="8">
        <f t="shared" si="466"/>
        <v>3.5</v>
      </c>
      <c r="H14926" s="8">
        <f>VLOOKUP(C14926,Products!$A$2:$F$20,6,TRUE)</f>
        <v>0.54999999999999982</v>
      </c>
      <c r="I14926" s="8">
        <f t="shared" si="467"/>
        <v>0.54999999999999982</v>
      </c>
      <c r="J14926" s="42">
        <f>VLOOKUP(B14926,Invoices!A:I,9,TRUE)</f>
        <v>2022</v>
      </c>
    </row>
    <row r="14927" spans="1:10" x14ac:dyDescent="0.15">
      <c r="A14927" t="s">
        <v>18287</v>
      </c>
      <c r="B14927" t="s">
        <v>3059</v>
      </c>
      <c r="C14927" t="s">
        <v>100</v>
      </c>
      <c r="D14927" t="s">
        <v>78</v>
      </c>
      <c r="E14927">
        <v>2</v>
      </c>
      <c r="F14927" s="8">
        <f>VLOOKUP(C14927,Products!$A$2:$E$20,5,TRUE)</f>
        <v>49.95</v>
      </c>
      <c r="G14927" s="8">
        <f t="shared" si="466"/>
        <v>99.9</v>
      </c>
      <c r="H14927" s="8">
        <f>VLOOKUP(C14927,Products!$A$2:$F$20,6,TRUE)</f>
        <v>19.950000000000003</v>
      </c>
      <c r="I14927" s="8">
        <f t="shared" si="467"/>
        <v>39.900000000000006</v>
      </c>
      <c r="J14927" s="42">
        <f>VLOOKUP(B14927,Invoices!A:I,9,TRUE)</f>
        <v>2022</v>
      </c>
    </row>
    <row r="14928" spans="1:10" x14ac:dyDescent="0.15">
      <c r="A14928" t="s">
        <v>18288</v>
      </c>
      <c r="B14928" t="s">
        <v>3059</v>
      </c>
      <c r="C14928" t="s">
        <v>89</v>
      </c>
      <c r="D14928" t="s">
        <v>80</v>
      </c>
      <c r="E14928">
        <v>2</v>
      </c>
      <c r="F14928" s="8">
        <f>VLOOKUP(C14928,Products!$A$2:$E$20,5,TRUE)</f>
        <v>15.95</v>
      </c>
      <c r="G14928" s="8">
        <f t="shared" si="466"/>
        <v>31.9</v>
      </c>
      <c r="H14928" s="8">
        <f>VLOOKUP(C14928,Products!$A$2:$F$20,6,TRUE)</f>
        <v>6</v>
      </c>
      <c r="I14928" s="8">
        <f t="shared" si="467"/>
        <v>12</v>
      </c>
      <c r="J14928" s="42">
        <f>VLOOKUP(B14928,Invoices!A:I,9,TRUE)</f>
        <v>2022</v>
      </c>
    </row>
    <row r="14929" spans="1:10" x14ac:dyDescent="0.15">
      <c r="A14929" t="s">
        <v>18289</v>
      </c>
      <c r="B14929" t="s">
        <v>3059</v>
      </c>
      <c r="C14929" t="s">
        <v>95</v>
      </c>
      <c r="D14929" t="s">
        <v>73</v>
      </c>
      <c r="E14929">
        <v>1</v>
      </c>
      <c r="F14929" s="8">
        <f>VLOOKUP(C14929,Products!$A$2:$E$20,5,TRUE)</f>
        <v>12.95</v>
      </c>
      <c r="G14929" s="8">
        <f t="shared" si="466"/>
        <v>12.95</v>
      </c>
      <c r="H14929" s="8">
        <f>VLOOKUP(C14929,Products!$A$2:$F$20,6,TRUE)</f>
        <v>4.1999999999999993</v>
      </c>
      <c r="I14929" s="8">
        <f t="shared" si="467"/>
        <v>4.1999999999999993</v>
      </c>
      <c r="J14929" s="42">
        <f>VLOOKUP(B14929,Invoices!A:I,9,TRUE)</f>
        <v>2022</v>
      </c>
    </row>
    <row r="14930" spans="1:10" x14ac:dyDescent="0.15">
      <c r="A14930" t="s">
        <v>18290</v>
      </c>
      <c r="B14930" t="s">
        <v>3059</v>
      </c>
      <c r="C14930" t="s">
        <v>101</v>
      </c>
      <c r="D14930" t="s">
        <v>69</v>
      </c>
      <c r="E14930">
        <v>3</v>
      </c>
      <c r="F14930" s="8">
        <f>VLOOKUP(C14930,Products!$A$2:$E$20,5,TRUE)</f>
        <v>129.94999999999999</v>
      </c>
      <c r="G14930" s="8">
        <f t="shared" si="466"/>
        <v>389.84999999999997</v>
      </c>
      <c r="H14930" s="8">
        <f>VLOOKUP(C14930,Products!$A$2:$F$20,6,TRUE)</f>
        <v>40.449999999999989</v>
      </c>
      <c r="I14930" s="8">
        <f t="shared" si="467"/>
        <v>121.34999999999997</v>
      </c>
      <c r="J14930" s="42">
        <f>VLOOKUP(B14930,Invoices!A:I,9,TRUE)</f>
        <v>2022</v>
      </c>
    </row>
    <row r="14931" spans="1:10" x14ac:dyDescent="0.15">
      <c r="A14931" t="s">
        <v>18291</v>
      </c>
      <c r="B14931" t="s">
        <v>3059</v>
      </c>
      <c r="C14931" t="s">
        <v>92</v>
      </c>
      <c r="D14931" t="s">
        <v>82</v>
      </c>
      <c r="E14931">
        <v>12</v>
      </c>
      <c r="F14931" s="8">
        <f>VLOOKUP(C14931,Products!$A$2:$E$20,5,TRUE)</f>
        <v>19.95</v>
      </c>
      <c r="G14931" s="8">
        <f t="shared" si="466"/>
        <v>239.39999999999998</v>
      </c>
      <c r="H14931" s="8">
        <f>VLOOKUP(C14931,Products!$A$2:$F$20,6,TRUE)</f>
        <v>7.4499999999999993</v>
      </c>
      <c r="I14931" s="8">
        <f t="shared" si="467"/>
        <v>89.399999999999991</v>
      </c>
      <c r="J14931" s="42">
        <f>VLOOKUP(B14931,Invoices!A:I,9,TRUE)</f>
        <v>2022</v>
      </c>
    </row>
    <row r="14932" spans="1:10" x14ac:dyDescent="0.15">
      <c r="A14932" t="s">
        <v>18292</v>
      </c>
      <c r="B14932" t="s">
        <v>3060</v>
      </c>
      <c r="C14932" t="s">
        <v>101</v>
      </c>
      <c r="D14932" t="s">
        <v>69</v>
      </c>
      <c r="E14932">
        <v>24</v>
      </c>
      <c r="F14932" s="8">
        <f>VLOOKUP(C14932,Products!$A$2:$E$20,5,TRUE)</f>
        <v>129.94999999999999</v>
      </c>
      <c r="G14932" s="8">
        <f t="shared" si="466"/>
        <v>3118.7999999999997</v>
      </c>
      <c r="H14932" s="8">
        <f>VLOOKUP(C14932,Products!$A$2:$F$20,6,TRUE)</f>
        <v>40.449999999999989</v>
      </c>
      <c r="I14932" s="8">
        <f t="shared" si="467"/>
        <v>970.79999999999973</v>
      </c>
      <c r="J14932" s="42">
        <f>VLOOKUP(B14932,Invoices!A:I,9,TRUE)</f>
        <v>2022</v>
      </c>
    </row>
    <row r="14933" spans="1:10" x14ac:dyDescent="0.15">
      <c r="A14933" t="s">
        <v>18293</v>
      </c>
      <c r="B14933" t="s">
        <v>3060</v>
      </c>
      <c r="C14933" t="s">
        <v>93</v>
      </c>
      <c r="D14933" t="s">
        <v>76</v>
      </c>
      <c r="E14933">
        <v>1</v>
      </c>
      <c r="F14933" s="8">
        <f>VLOOKUP(C14933,Products!$A$2:$E$20,5,TRUE)</f>
        <v>9.9499999999999993</v>
      </c>
      <c r="G14933" s="8">
        <f t="shared" si="466"/>
        <v>9.9499999999999993</v>
      </c>
      <c r="H14933" s="8">
        <f>VLOOKUP(C14933,Products!$A$2:$F$20,6,TRUE)</f>
        <v>1.9499999999999993</v>
      </c>
      <c r="I14933" s="8">
        <f t="shared" si="467"/>
        <v>1.9499999999999993</v>
      </c>
      <c r="J14933" s="42">
        <f>VLOOKUP(B14933,Invoices!A:I,9,TRUE)</f>
        <v>2022</v>
      </c>
    </row>
    <row r="14934" spans="1:10" x14ac:dyDescent="0.15">
      <c r="A14934" t="s">
        <v>18294</v>
      </c>
      <c r="B14934" t="s">
        <v>3061</v>
      </c>
      <c r="C14934" t="s">
        <v>90</v>
      </c>
      <c r="D14934" t="s">
        <v>72</v>
      </c>
      <c r="E14934">
        <v>10</v>
      </c>
      <c r="F14934" s="8">
        <f>VLOOKUP(C14934,Products!$A$2:$E$20,5,TRUE)</f>
        <v>8.9499999999999993</v>
      </c>
      <c r="G14934" s="8">
        <f t="shared" si="466"/>
        <v>89.5</v>
      </c>
      <c r="H14934" s="8">
        <f>VLOOKUP(C14934,Products!$A$2:$F$20,6,TRUE)</f>
        <v>5.6999999999999993</v>
      </c>
      <c r="I14934" s="8">
        <f t="shared" si="467"/>
        <v>56.999999999999993</v>
      </c>
      <c r="J14934" s="42">
        <f>VLOOKUP(B14934,Invoices!A:I,9,TRUE)</f>
        <v>2022</v>
      </c>
    </row>
    <row r="14935" spans="1:10" x14ac:dyDescent="0.15">
      <c r="A14935" t="s">
        <v>18295</v>
      </c>
      <c r="B14935" t="s">
        <v>3062</v>
      </c>
      <c r="C14935" t="s">
        <v>95</v>
      </c>
      <c r="D14935" t="s">
        <v>73</v>
      </c>
      <c r="E14935">
        <v>1</v>
      </c>
      <c r="F14935" s="8">
        <f>VLOOKUP(C14935,Products!$A$2:$E$20,5,TRUE)</f>
        <v>12.95</v>
      </c>
      <c r="G14935" s="8">
        <f t="shared" si="466"/>
        <v>12.95</v>
      </c>
      <c r="H14935" s="8">
        <f>VLOOKUP(C14935,Products!$A$2:$F$20,6,TRUE)</f>
        <v>4.1999999999999993</v>
      </c>
      <c r="I14935" s="8">
        <f t="shared" si="467"/>
        <v>4.1999999999999993</v>
      </c>
      <c r="J14935" s="42">
        <f>VLOOKUP(B14935,Invoices!A:I,9,TRUE)</f>
        <v>2022</v>
      </c>
    </row>
    <row r="14936" spans="1:10" x14ac:dyDescent="0.15">
      <c r="A14936" t="s">
        <v>18296</v>
      </c>
      <c r="B14936" t="s">
        <v>3062</v>
      </c>
      <c r="C14936" t="s">
        <v>96</v>
      </c>
      <c r="D14936" t="s">
        <v>75</v>
      </c>
      <c r="E14936">
        <v>1</v>
      </c>
      <c r="F14936" s="8">
        <f>VLOOKUP(C14936,Products!$A$2:$E$20,5,TRUE)</f>
        <v>79.95</v>
      </c>
      <c r="G14936" s="8">
        <f t="shared" si="466"/>
        <v>79.95</v>
      </c>
      <c r="H14936" s="8">
        <f>VLOOKUP(C14936,Products!$A$2:$F$20,6,TRUE)</f>
        <v>27.950000000000003</v>
      </c>
      <c r="I14936" s="8">
        <f t="shared" si="467"/>
        <v>27.950000000000003</v>
      </c>
      <c r="J14936" s="42">
        <f>VLOOKUP(B14936,Invoices!A:I,9,TRUE)</f>
        <v>2022</v>
      </c>
    </row>
    <row r="14937" spans="1:10" x14ac:dyDescent="0.15">
      <c r="A14937" t="s">
        <v>18297</v>
      </c>
      <c r="B14937" t="s">
        <v>3062</v>
      </c>
      <c r="C14937" t="s">
        <v>94</v>
      </c>
      <c r="D14937" t="s">
        <v>86</v>
      </c>
      <c r="E14937">
        <v>3</v>
      </c>
      <c r="F14937" s="8">
        <f>VLOOKUP(C14937,Products!$A$2:$E$20,5,TRUE)</f>
        <v>3.5</v>
      </c>
      <c r="G14937" s="8">
        <f t="shared" si="466"/>
        <v>10.5</v>
      </c>
      <c r="H14937" s="8">
        <f>VLOOKUP(C14937,Products!$A$2:$F$20,6,TRUE)</f>
        <v>0.54999999999999982</v>
      </c>
      <c r="I14937" s="8">
        <f t="shared" si="467"/>
        <v>1.6499999999999995</v>
      </c>
      <c r="J14937" s="42">
        <f>VLOOKUP(B14937,Invoices!A:I,9,TRUE)</f>
        <v>2022</v>
      </c>
    </row>
    <row r="14938" spans="1:10" x14ac:dyDescent="0.15">
      <c r="A14938" t="s">
        <v>18298</v>
      </c>
      <c r="B14938" t="s">
        <v>3063</v>
      </c>
      <c r="C14938" t="s">
        <v>93</v>
      </c>
      <c r="D14938" t="s">
        <v>76</v>
      </c>
      <c r="E14938">
        <v>3</v>
      </c>
      <c r="F14938" s="8">
        <f>VLOOKUP(C14938,Products!$A$2:$E$20,5,TRUE)</f>
        <v>9.9499999999999993</v>
      </c>
      <c r="G14938" s="8">
        <f t="shared" si="466"/>
        <v>29.849999999999998</v>
      </c>
      <c r="H14938" s="8">
        <f>VLOOKUP(C14938,Products!$A$2:$F$20,6,TRUE)</f>
        <v>1.9499999999999993</v>
      </c>
      <c r="I14938" s="8">
        <f t="shared" si="467"/>
        <v>5.8499999999999979</v>
      </c>
      <c r="J14938" s="42">
        <f>VLOOKUP(B14938,Invoices!A:I,9,TRUE)</f>
        <v>2022</v>
      </c>
    </row>
    <row r="14939" spans="1:10" x14ac:dyDescent="0.15">
      <c r="A14939" t="s">
        <v>18299</v>
      </c>
      <c r="B14939" t="s">
        <v>3064</v>
      </c>
      <c r="C14939" t="s">
        <v>104</v>
      </c>
      <c r="D14939" t="s">
        <v>71</v>
      </c>
      <c r="E14939">
        <v>1</v>
      </c>
      <c r="F14939" s="8">
        <f>VLOOKUP(C14939,Products!$A$2:$E$20,5,TRUE)</f>
        <v>2.95</v>
      </c>
      <c r="G14939" s="8">
        <f t="shared" si="466"/>
        <v>2.95</v>
      </c>
      <c r="H14939" s="8">
        <f>VLOOKUP(C14939,Products!$A$2:$F$20,6,TRUE)</f>
        <v>1.1500000000000001</v>
      </c>
      <c r="I14939" s="8">
        <f t="shared" si="467"/>
        <v>1.1500000000000001</v>
      </c>
      <c r="J14939" s="42">
        <f>VLOOKUP(B14939,Invoices!A:I,9,TRUE)</f>
        <v>2022</v>
      </c>
    </row>
    <row r="14940" spans="1:10" x14ac:dyDescent="0.15">
      <c r="A14940" t="s">
        <v>18300</v>
      </c>
      <c r="B14940" t="s">
        <v>3065</v>
      </c>
      <c r="C14940" t="s">
        <v>88</v>
      </c>
      <c r="D14940" t="s">
        <v>85</v>
      </c>
      <c r="E14940">
        <v>15</v>
      </c>
      <c r="F14940" s="8">
        <f>VLOOKUP(C14940,Products!$A$2:$E$20,5,TRUE)</f>
        <v>8.9499999999999993</v>
      </c>
      <c r="G14940" s="8">
        <f t="shared" si="466"/>
        <v>134.25</v>
      </c>
      <c r="H14940" s="8">
        <f>VLOOKUP(C14940,Products!$A$2:$F$20,6,TRUE)</f>
        <v>5.6999999999999993</v>
      </c>
      <c r="I14940" s="8">
        <f t="shared" si="467"/>
        <v>85.499999999999986</v>
      </c>
      <c r="J14940" s="42">
        <f>VLOOKUP(B14940,Invoices!A:I,9,TRUE)</f>
        <v>2022</v>
      </c>
    </row>
    <row r="14941" spans="1:10" x14ac:dyDescent="0.15">
      <c r="A14941" t="s">
        <v>18301</v>
      </c>
      <c r="B14941" t="s">
        <v>3065</v>
      </c>
      <c r="C14941" t="s">
        <v>102</v>
      </c>
      <c r="D14941" t="s">
        <v>83</v>
      </c>
      <c r="E14941">
        <v>1</v>
      </c>
      <c r="F14941" s="8">
        <f>VLOOKUP(C14941,Products!$A$2:$E$20,5,TRUE)</f>
        <v>29.95</v>
      </c>
      <c r="G14941" s="8">
        <f t="shared" si="466"/>
        <v>29.95</v>
      </c>
      <c r="H14941" s="8">
        <f>VLOOKUP(C14941,Products!$A$2:$F$20,6,TRUE)</f>
        <v>15</v>
      </c>
      <c r="I14941" s="8">
        <f t="shared" si="467"/>
        <v>15</v>
      </c>
      <c r="J14941" s="42">
        <f>VLOOKUP(B14941,Invoices!A:I,9,TRUE)</f>
        <v>2022</v>
      </c>
    </row>
    <row r="14942" spans="1:10" x14ac:dyDescent="0.15">
      <c r="A14942" t="s">
        <v>18302</v>
      </c>
      <c r="B14942" t="s">
        <v>3065</v>
      </c>
      <c r="C14942" t="s">
        <v>96</v>
      </c>
      <c r="D14942" t="s">
        <v>75</v>
      </c>
      <c r="E14942">
        <v>7</v>
      </c>
      <c r="F14942" s="8">
        <f>VLOOKUP(C14942,Products!$A$2:$E$20,5,TRUE)</f>
        <v>79.95</v>
      </c>
      <c r="G14942" s="8">
        <f t="shared" si="466"/>
        <v>559.65</v>
      </c>
      <c r="H14942" s="8">
        <f>VLOOKUP(C14942,Products!$A$2:$F$20,6,TRUE)</f>
        <v>27.950000000000003</v>
      </c>
      <c r="I14942" s="8">
        <f t="shared" si="467"/>
        <v>195.65000000000003</v>
      </c>
      <c r="J14942" s="42">
        <f>VLOOKUP(B14942,Invoices!A:I,9,TRUE)</f>
        <v>2022</v>
      </c>
    </row>
    <row r="14943" spans="1:10" x14ac:dyDescent="0.15">
      <c r="A14943" t="s">
        <v>18303</v>
      </c>
      <c r="B14943" t="s">
        <v>3065</v>
      </c>
      <c r="C14943" t="s">
        <v>98</v>
      </c>
      <c r="D14943" t="s">
        <v>79</v>
      </c>
      <c r="E14943">
        <v>10</v>
      </c>
      <c r="F14943" s="8">
        <f>VLOOKUP(C14943,Products!$A$2:$E$20,5,TRUE)</f>
        <v>14.95</v>
      </c>
      <c r="G14943" s="8">
        <f t="shared" si="466"/>
        <v>149.5</v>
      </c>
      <c r="H14943" s="8">
        <f>VLOOKUP(C14943,Products!$A$2:$F$20,6,TRUE)</f>
        <v>3.0499999999999989</v>
      </c>
      <c r="I14943" s="8">
        <f t="shared" si="467"/>
        <v>30.499999999999989</v>
      </c>
      <c r="J14943" s="42">
        <f>VLOOKUP(B14943,Invoices!A:I,9,TRUE)</f>
        <v>2022</v>
      </c>
    </row>
    <row r="14944" spans="1:10" x14ac:dyDescent="0.15">
      <c r="A14944" t="s">
        <v>18304</v>
      </c>
      <c r="B14944" t="s">
        <v>3065</v>
      </c>
      <c r="C14944" t="s">
        <v>105</v>
      </c>
      <c r="D14944" t="s">
        <v>81</v>
      </c>
      <c r="E14944">
        <v>6</v>
      </c>
      <c r="F14944" s="8">
        <f>VLOOKUP(C14944,Products!$A$2:$E$20,5,TRUE)</f>
        <v>8.9499999999999993</v>
      </c>
      <c r="G14944" s="8">
        <f t="shared" si="466"/>
        <v>53.699999999999996</v>
      </c>
      <c r="H14944" s="8">
        <f>VLOOKUP(C14944,Products!$A$2:$F$20,6,TRUE)</f>
        <v>3.1999999999999993</v>
      </c>
      <c r="I14944" s="8">
        <f t="shared" si="467"/>
        <v>19.199999999999996</v>
      </c>
      <c r="J14944" s="42">
        <f>VLOOKUP(B14944,Invoices!A:I,9,TRUE)</f>
        <v>2022</v>
      </c>
    </row>
    <row r="14945" spans="1:10" x14ac:dyDescent="0.15">
      <c r="A14945" t="s">
        <v>18305</v>
      </c>
      <c r="B14945" t="s">
        <v>3065</v>
      </c>
      <c r="C14945" t="s">
        <v>100</v>
      </c>
      <c r="D14945" t="s">
        <v>78</v>
      </c>
      <c r="E14945">
        <v>1</v>
      </c>
      <c r="F14945" s="8">
        <f>VLOOKUP(C14945,Products!$A$2:$E$20,5,TRUE)</f>
        <v>49.95</v>
      </c>
      <c r="G14945" s="8">
        <f t="shared" si="466"/>
        <v>49.95</v>
      </c>
      <c r="H14945" s="8">
        <f>VLOOKUP(C14945,Products!$A$2:$F$20,6,TRUE)</f>
        <v>19.950000000000003</v>
      </c>
      <c r="I14945" s="8">
        <f t="shared" si="467"/>
        <v>19.950000000000003</v>
      </c>
      <c r="J14945" s="42">
        <f>VLOOKUP(B14945,Invoices!A:I,9,TRUE)</f>
        <v>2022</v>
      </c>
    </row>
    <row r="14946" spans="1:10" x14ac:dyDescent="0.15">
      <c r="A14946" t="s">
        <v>18306</v>
      </c>
      <c r="B14946" t="s">
        <v>3065</v>
      </c>
      <c r="C14946" t="s">
        <v>89</v>
      </c>
      <c r="D14946" t="s">
        <v>80</v>
      </c>
      <c r="E14946">
        <v>1</v>
      </c>
      <c r="F14946" s="8">
        <f>VLOOKUP(C14946,Products!$A$2:$E$20,5,TRUE)</f>
        <v>15.95</v>
      </c>
      <c r="G14946" s="8">
        <f t="shared" si="466"/>
        <v>15.95</v>
      </c>
      <c r="H14946" s="8">
        <f>VLOOKUP(C14946,Products!$A$2:$F$20,6,TRUE)</f>
        <v>6</v>
      </c>
      <c r="I14946" s="8">
        <f t="shared" si="467"/>
        <v>6</v>
      </c>
      <c r="J14946" s="42">
        <f>VLOOKUP(B14946,Invoices!A:I,9,TRUE)</f>
        <v>2022</v>
      </c>
    </row>
    <row r="14947" spans="1:10" x14ac:dyDescent="0.15">
      <c r="A14947" t="s">
        <v>18307</v>
      </c>
      <c r="B14947" t="s">
        <v>3066</v>
      </c>
      <c r="C14947" t="s">
        <v>101</v>
      </c>
      <c r="D14947" t="s">
        <v>69</v>
      </c>
      <c r="E14947">
        <v>1</v>
      </c>
      <c r="F14947" s="8">
        <f>VLOOKUP(C14947,Products!$A$2:$E$20,5,TRUE)</f>
        <v>129.94999999999999</v>
      </c>
      <c r="G14947" s="8">
        <f t="shared" si="466"/>
        <v>129.94999999999999</v>
      </c>
      <c r="H14947" s="8">
        <f>VLOOKUP(C14947,Products!$A$2:$F$20,6,TRUE)</f>
        <v>40.449999999999989</v>
      </c>
      <c r="I14947" s="8">
        <f t="shared" si="467"/>
        <v>40.449999999999989</v>
      </c>
      <c r="J14947" s="42">
        <f>VLOOKUP(B14947,Invoices!A:I,9,TRUE)</f>
        <v>2022</v>
      </c>
    </row>
    <row r="14948" spans="1:10" x14ac:dyDescent="0.15">
      <c r="A14948" t="s">
        <v>18308</v>
      </c>
      <c r="B14948" t="s">
        <v>3067</v>
      </c>
      <c r="C14948" t="s">
        <v>88</v>
      </c>
      <c r="D14948" t="s">
        <v>85</v>
      </c>
      <c r="E14948">
        <v>1</v>
      </c>
      <c r="F14948" s="8">
        <f>VLOOKUP(C14948,Products!$A$2:$E$20,5,TRUE)</f>
        <v>8.9499999999999993</v>
      </c>
      <c r="G14948" s="8">
        <f t="shared" si="466"/>
        <v>8.9499999999999993</v>
      </c>
      <c r="H14948" s="8">
        <f>VLOOKUP(C14948,Products!$A$2:$F$20,6,TRUE)</f>
        <v>5.6999999999999993</v>
      </c>
      <c r="I14948" s="8">
        <f t="shared" si="467"/>
        <v>5.6999999999999993</v>
      </c>
      <c r="J14948" s="42">
        <f>VLOOKUP(B14948,Invoices!A:I,9,TRUE)</f>
        <v>2022</v>
      </c>
    </row>
    <row r="14949" spans="1:10" x14ac:dyDescent="0.15">
      <c r="A14949" t="s">
        <v>18309</v>
      </c>
      <c r="B14949" t="s">
        <v>3067</v>
      </c>
      <c r="C14949" t="s">
        <v>87</v>
      </c>
      <c r="D14949" t="s">
        <v>68</v>
      </c>
      <c r="E14949">
        <v>3</v>
      </c>
      <c r="F14949" s="8">
        <f>VLOOKUP(C14949,Products!$A$2:$E$20,5,TRUE)</f>
        <v>19.95</v>
      </c>
      <c r="G14949" s="8">
        <f t="shared" si="466"/>
        <v>59.849999999999994</v>
      </c>
      <c r="H14949" s="8">
        <f>VLOOKUP(C14949,Products!$A$2:$F$20,6,TRUE)</f>
        <v>7.4499999999999993</v>
      </c>
      <c r="I14949" s="8">
        <f t="shared" si="467"/>
        <v>22.349999999999998</v>
      </c>
      <c r="J14949" s="42">
        <f>VLOOKUP(B14949,Invoices!A:I,9,TRUE)</f>
        <v>2022</v>
      </c>
    </row>
    <row r="14950" spans="1:10" x14ac:dyDescent="0.15">
      <c r="A14950" t="s">
        <v>18310</v>
      </c>
      <c r="B14950" t="s">
        <v>3067</v>
      </c>
      <c r="C14950" t="s">
        <v>92</v>
      </c>
      <c r="D14950" t="s">
        <v>82</v>
      </c>
      <c r="E14950">
        <v>6</v>
      </c>
      <c r="F14950" s="8">
        <f>VLOOKUP(C14950,Products!$A$2:$E$20,5,TRUE)</f>
        <v>19.95</v>
      </c>
      <c r="G14950" s="8">
        <f t="shared" si="466"/>
        <v>119.69999999999999</v>
      </c>
      <c r="H14950" s="8">
        <f>VLOOKUP(C14950,Products!$A$2:$F$20,6,TRUE)</f>
        <v>7.4499999999999993</v>
      </c>
      <c r="I14950" s="8">
        <f t="shared" si="467"/>
        <v>44.699999999999996</v>
      </c>
      <c r="J14950" s="42">
        <f>VLOOKUP(B14950,Invoices!A:I,9,TRUE)</f>
        <v>2022</v>
      </c>
    </row>
    <row r="14951" spans="1:10" x14ac:dyDescent="0.15">
      <c r="A14951" t="s">
        <v>18311</v>
      </c>
      <c r="B14951" t="s">
        <v>3067</v>
      </c>
      <c r="C14951" t="s">
        <v>102</v>
      </c>
      <c r="D14951" t="s">
        <v>83</v>
      </c>
      <c r="E14951">
        <v>6</v>
      </c>
      <c r="F14951" s="8">
        <f>VLOOKUP(C14951,Products!$A$2:$E$20,5,TRUE)</f>
        <v>29.95</v>
      </c>
      <c r="G14951" s="8">
        <f t="shared" si="466"/>
        <v>179.7</v>
      </c>
      <c r="H14951" s="8">
        <f>VLOOKUP(C14951,Products!$A$2:$F$20,6,TRUE)</f>
        <v>15</v>
      </c>
      <c r="I14951" s="8">
        <f t="shared" si="467"/>
        <v>90</v>
      </c>
      <c r="J14951" s="42">
        <f>VLOOKUP(B14951,Invoices!A:I,9,TRUE)</f>
        <v>2022</v>
      </c>
    </row>
    <row r="14952" spans="1:10" x14ac:dyDescent="0.15">
      <c r="A14952" t="s">
        <v>18312</v>
      </c>
      <c r="B14952" t="s">
        <v>3067</v>
      </c>
      <c r="C14952" t="s">
        <v>105</v>
      </c>
      <c r="D14952" t="s">
        <v>81</v>
      </c>
      <c r="E14952">
        <v>4</v>
      </c>
      <c r="F14952" s="8">
        <f>VLOOKUP(C14952,Products!$A$2:$E$20,5,TRUE)</f>
        <v>8.9499999999999993</v>
      </c>
      <c r="G14952" s="8">
        <f t="shared" si="466"/>
        <v>35.799999999999997</v>
      </c>
      <c r="H14952" s="8">
        <f>VLOOKUP(C14952,Products!$A$2:$F$20,6,TRUE)</f>
        <v>3.1999999999999993</v>
      </c>
      <c r="I14952" s="8">
        <f t="shared" si="467"/>
        <v>12.799999999999997</v>
      </c>
      <c r="J14952" s="42">
        <f>VLOOKUP(B14952,Invoices!A:I,9,TRUE)</f>
        <v>2022</v>
      </c>
    </row>
    <row r="14953" spans="1:10" x14ac:dyDescent="0.15">
      <c r="A14953" t="s">
        <v>18313</v>
      </c>
      <c r="B14953" t="s">
        <v>3067</v>
      </c>
      <c r="C14953" t="s">
        <v>96</v>
      </c>
      <c r="D14953" t="s">
        <v>75</v>
      </c>
      <c r="E14953">
        <v>1</v>
      </c>
      <c r="F14953" s="8">
        <f>VLOOKUP(C14953,Products!$A$2:$E$20,5,TRUE)</f>
        <v>79.95</v>
      </c>
      <c r="G14953" s="8">
        <f t="shared" si="466"/>
        <v>79.95</v>
      </c>
      <c r="H14953" s="8">
        <f>VLOOKUP(C14953,Products!$A$2:$F$20,6,TRUE)</f>
        <v>27.950000000000003</v>
      </c>
      <c r="I14953" s="8">
        <f t="shared" si="467"/>
        <v>27.950000000000003</v>
      </c>
      <c r="J14953" s="42">
        <f>VLOOKUP(B14953,Invoices!A:I,9,TRUE)</f>
        <v>2022</v>
      </c>
    </row>
    <row r="14954" spans="1:10" x14ac:dyDescent="0.15">
      <c r="A14954" t="s">
        <v>18314</v>
      </c>
      <c r="B14954" t="s">
        <v>3067</v>
      </c>
      <c r="C14954" t="s">
        <v>104</v>
      </c>
      <c r="D14954" t="s">
        <v>71</v>
      </c>
      <c r="E14954">
        <v>4</v>
      </c>
      <c r="F14954" s="8">
        <f>VLOOKUP(C14954,Products!$A$2:$E$20,5,TRUE)</f>
        <v>2.95</v>
      </c>
      <c r="G14954" s="8">
        <f t="shared" si="466"/>
        <v>11.8</v>
      </c>
      <c r="H14954" s="8">
        <f>VLOOKUP(C14954,Products!$A$2:$F$20,6,TRUE)</f>
        <v>1.1500000000000001</v>
      </c>
      <c r="I14954" s="8">
        <f t="shared" si="467"/>
        <v>4.6000000000000005</v>
      </c>
      <c r="J14954" s="42">
        <f>VLOOKUP(B14954,Invoices!A:I,9,TRUE)</f>
        <v>2022</v>
      </c>
    </row>
    <row r="14955" spans="1:10" x14ac:dyDescent="0.15">
      <c r="A14955" t="s">
        <v>18315</v>
      </c>
      <c r="B14955" t="s">
        <v>3067</v>
      </c>
      <c r="C14955" t="s">
        <v>99</v>
      </c>
      <c r="D14955" t="s">
        <v>84</v>
      </c>
      <c r="E14955">
        <v>1</v>
      </c>
      <c r="F14955" s="8">
        <f>VLOOKUP(C14955,Products!$A$2:$E$20,5,TRUE)</f>
        <v>3.5</v>
      </c>
      <c r="G14955" s="8">
        <f t="shared" si="466"/>
        <v>3.5</v>
      </c>
      <c r="H14955" s="8">
        <f>VLOOKUP(C14955,Products!$A$2:$F$20,6,TRUE)</f>
        <v>0.54999999999999982</v>
      </c>
      <c r="I14955" s="8">
        <f t="shared" si="467"/>
        <v>0.54999999999999982</v>
      </c>
      <c r="J14955" s="42">
        <f>VLOOKUP(B14955,Invoices!A:I,9,TRUE)</f>
        <v>2022</v>
      </c>
    </row>
    <row r="14956" spans="1:10" x14ac:dyDescent="0.15">
      <c r="A14956" t="s">
        <v>18316</v>
      </c>
      <c r="B14956" t="s">
        <v>3067</v>
      </c>
      <c r="C14956" t="s">
        <v>103</v>
      </c>
      <c r="D14956" t="s">
        <v>77</v>
      </c>
      <c r="E14956">
        <v>1</v>
      </c>
      <c r="F14956" s="8">
        <f>VLOOKUP(C14956,Products!$A$2:$E$20,5,TRUE)</f>
        <v>8.9499999999999993</v>
      </c>
      <c r="G14956" s="8">
        <f t="shared" si="466"/>
        <v>8.9499999999999993</v>
      </c>
      <c r="H14956" s="8">
        <f>VLOOKUP(C14956,Products!$A$2:$F$20,6,TRUE)</f>
        <v>3.1999999999999993</v>
      </c>
      <c r="I14956" s="8">
        <f t="shared" si="467"/>
        <v>3.1999999999999993</v>
      </c>
      <c r="J14956" s="42">
        <f>VLOOKUP(B14956,Invoices!A:I,9,TRUE)</f>
        <v>2022</v>
      </c>
    </row>
    <row r="14957" spans="1:10" x14ac:dyDescent="0.15">
      <c r="A14957" t="s">
        <v>18317</v>
      </c>
      <c r="B14957" t="s">
        <v>3067</v>
      </c>
      <c r="C14957" t="s">
        <v>100</v>
      </c>
      <c r="D14957" t="s">
        <v>78</v>
      </c>
      <c r="E14957">
        <v>2</v>
      </c>
      <c r="F14957" s="8">
        <f>VLOOKUP(C14957,Products!$A$2:$E$20,5,TRUE)</f>
        <v>49.95</v>
      </c>
      <c r="G14957" s="8">
        <f t="shared" si="466"/>
        <v>99.9</v>
      </c>
      <c r="H14957" s="8">
        <f>VLOOKUP(C14957,Products!$A$2:$F$20,6,TRUE)</f>
        <v>19.950000000000003</v>
      </c>
      <c r="I14957" s="8">
        <f t="shared" si="467"/>
        <v>39.900000000000006</v>
      </c>
      <c r="J14957" s="42">
        <f>VLOOKUP(B14957,Invoices!A:I,9,TRUE)</f>
        <v>2022</v>
      </c>
    </row>
    <row r="14958" spans="1:10" x14ac:dyDescent="0.15">
      <c r="A14958" t="s">
        <v>18318</v>
      </c>
      <c r="B14958" t="s">
        <v>3067</v>
      </c>
      <c r="C14958" t="s">
        <v>94</v>
      </c>
      <c r="D14958" t="s">
        <v>86</v>
      </c>
      <c r="E14958">
        <v>12</v>
      </c>
      <c r="F14958" s="8">
        <f>VLOOKUP(C14958,Products!$A$2:$E$20,5,TRUE)</f>
        <v>3.5</v>
      </c>
      <c r="G14958" s="8">
        <f t="shared" si="466"/>
        <v>42</v>
      </c>
      <c r="H14958" s="8">
        <f>VLOOKUP(C14958,Products!$A$2:$F$20,6,TRUE)</f>
        <v>0.54999999999999982</v>
      </c>
      <c r="I14958" s="8">
        <f t="shared" si="467"/>
        <v>6.5999999999999979</v>
      </c>
      <c r="J14958" s="42">
        <f>VLOOKUP(B14958,Invoices!A:I,9,TRUE)</f>
        <v>2022</v>
      </c>
    </row>
    <row r="14959" spans="1:10" x14ac:dyDescent="0.15">
      <c r="A14959" t="s">
        <v>18319</v>
      </c>
      <c r="B14959" t="s">
        <v>3068</v>
      </c>
      <c r="C14959" t="s">
        <v>105</v>
      </c>
      <c r="D14959" t="s">
        <v>81</v>
      </c>
      <c r="E14959">
        <v>3</v>
      </c>
      <c r="F14959" s="8">
        <f>VLOOKUP(C14959,Products!$A$2:$E$20,5,TRUE)</f>
        <v>8.9499999999999993</v>
      </c>
      <c r="G14959" s="8">
        <f t="shared" si="466"/>
        <v>26.849999999999998</v>
      </c>
      <c r="H14959" s="8">
        <f>VLOOKUP(C14959,Products!$A$2:$F$20,6,TRUE)</f>
        <v>3.1999999999999993</v>
      </c>
      <c r="I14959" s="8">
        <f t="shared" si="467"/>
        <v>9.5999999999999979</v>
      </c>
      <c r="J14959" s="42">
        <f>VLOOKUP(B14959,Invoices!A:I,9,TRUE)</f>
        <v>2022</v>
      </c>
    </row>
    <row r="14960" spans="1:10" x14ac:dyDescent="0.15">
      <c r="A14960" t="s">
        <v>18320</v>
      </c>
      <c r="B14960" t="s">
        <v>3068</v>
      </c>
      <c r="C14960" t="s">
        <v>90</v>
      </c>
      <c r="D14960" t="s">
        <v>72</v>
      </c>
      <c r="E14960">
        <v>1</v>
      </c>
      <c r="F14960" s="8">
        <f>VLOOKUP(C14960,Products!$A$2:$E$20,5,TRUE)</f>
        <v>8.9499999999999993</v>
      </c>
      <c r="G14960" s="8">
        <f t="shared" si="466"/>
        <v>8.9499999999999993</v>
      </c>
      <c r="H14960" s="8">
        <f>VLOOKUP(C14960,Products!$A$2:$F$20,6,TRUE)</f>
        <v>5.6999999999999993</v>
      </c>
      <c r="I14960" s="8">
        <f t="shared" si="467"/>
        <v>5.6999999999999993</v>
      </c>
      <c r="J14960" s="42">
        <f>VLOOKUP(B14960,Invoices!A:I,9,TRUE)</f>
        <v>2022</v>
      </c>
    </row>
    <row r="14961" spans="1:10" x14ac:dyDescent="0.15">
      <c r="A14961" t="s">
        <v>18321</v>
      </c>
      <c r="B14961" t="s">
        <v>3068</v>
      </c>
      <c r="C14961" t="s">
        <v>104</v>
      </c>
      <c r="D14961" t="s">
        <v>71</v>
      </c>
      <c r="E14961">
        <v>2</v>
      </c>
      <c r="F14961" s="8">
        <f>VLOOKUP(C14961,Products!$A$2:$E$20,5,TRUE)</f>
        <v>2.95</v>
      </c>
      <c r="G14961" s="8">
        <f t="shared" si="466"/>
        <v>5.9</v>
      </c>
      <c r="H14961" s="8">
        <f>VLOOKUP(C14961,Products!$A$2:$F$20,6,TRUE)</f>
        <v>1.1500000000000001</v>
      </c>
      <c r="I14961" s="8">
        <f t="shared" si="467"/>
        <v>2.3000000000000003</v>
      </c>
      <c r="J14961" s="42">
        <f>VLOOKUP(B14961,Invoices!A:I,9,TRUE)</f>
        <v>2022</v>
      </c>
    </row>
    <row r="14962" spans="1:10" x14ac:dyDescent="0.15">
      <c r="A14962" t="s">
        <v>18322</v>
      </c>
      <c r="B14962" t="s">
        <v>3069</v>
      </c>
      <c r="C14962" t="s">
        <v>87</v>
      </c>
      <c r="D14962" t="s">
        <v>68</v>
      </c>
      <c r="E14962">
        <v>100</v>
      </c>
      <c r="F14962" s="8">
        <f>VLOOKUP(C14962,Products!$A$2:$E$20,5,TRUE)</f>
        <v>19.95</v>
      </c>
      <c r="G14962" s="8">
        <f t="shared" si="466"/>
        <v>1995</v>
      </c>
      <c r="H14962" s="8">
        <f>VLOOKUP(C14962,Products!$A$2:$F$20,6,TRUE)</f>
        <v>7.4499999999999993</v>
      </c>
      <c r="I14962" s="8">
        <f t="shared" si="467"/>
        <v>744.99999999999989</v>
      </c>
      <c r="J14962" s="42">
        <f>VLOOKUP(B14962,Invoices!A:I,9,TRUE)</f>
        <v>2022</v>
      </c>
    </row>
    <row r="14963" spans="1:10" x14ac:dyDescent="0.15">
      <c r="A14963" t="s">
        <v>18323</v>
      </c>
      <c r="B14963" t="s">
        <v>3069</v>
      </c>
      <c r="C14963" t="s">
        <v>104</v>
      </c>
      <c r="D14963" t="s">
        <v>71</v>
      </c>
      <c r="E14963">
        <v>4</v>
      </c>
      <c r="F14963" s="8">
        <f>VLOOKUP(C14963,Products!$A$2:$E$20,5,TRUE)</f>
        <v>2.95</v>
      </c>
      <c r="G14963" s="8">
        <f t="shared" si="466"/>
        <v>11.8</v>
      </c>
      <c r="H14963" s="8">
        <f>VLOOKUP(C14963,Products!$A$2:$F$20,6,TRUE)</f>
        <v>1.1500000000000001</v>
      </c>
      <c r="I14963" s="8">
        <f t="shared" si="467"/>
        <v>4.6000000000000005</v>
      </c>
      <c r="J14963" s="42">
        <f>VLOOKUP(B14963,Invoices!A:I,9,TRUE)</f>
        <v>2022</v>
      </c>
    </row>
    <row r="14964" spans="1:10" x14ac:dyDescent="0.15">
      <c r="A14964" t="s">
        <v>18324</v>
      </c>
      <c r="B14964" t="s">
        <v>3069</v>
      </c>
      <c r="C14964" t="s">
        <v>105</v>
      </c>
      <c r="D14964" t="s">
        <v>81</v>
      </c>
      <c r="E14964">
        <v>1</v>
      </c>
      <c r="F14964" s="8">
        <f>VLOOKUP(C14964,Products!$A$2:$E$20,5,TRUE)</f>
        <v>8.9499999999999993</v>
      </c>
      <c r="G14964" s="8">
        <f t="shared" si="466"/>
        <v>8.9499999999999993</v>
      </c>
      <c r="H14964" s="8">
        <f>VLOOKUP(C14964,Products!$A$2:$F$20,6,TRUE)</f>
        <v>3.1999999999999993</v>
      </c>
      <c r="I14964" s="8">
        <f t="shared" si="467"/>
        <v>3.1999999999999993</v>
      </c>
      <c r="J14964" s="42">
        <f>VLOOKUP(B14964,Invoices!A:I,9,TRUE)</f>
        <v>2022</v>
      </c>
    </row>
    <row r="14965" spans="1:10" x14ac:dyDescent="0.15">
      <c r="A14965" t="s">
        <v>18325</v>
      </c>
      <c r="B14965" t="s">
        <v>3069</v>
      </c>
      <c r="C14965" t="s">
        <v>103</v>
      </c>
      <c r="D14965" t="s">
        <v>77</v>
      </c>
      <c r="E14965">
        <v>1</v>
      </c>
      <c r="F14965" s="8">
        <f>VLOOKUP(C14965,Products!$A$2:$E$20,5,TRUE)</f>
        <v>8.9499999999999993</v>
      </c>
      <c r="G14965" s="8">
        <f t="shared" si="466"/>
        <v>8.9499999999999993</v>
      </c>
      <c r="H14965" s="8">
        <f>VLOOKUP(C14965,Products!$A$2:$F$20,6,TRUE)</f>
        <v>3.1999999999999993</v>
      </c>
      <c r="I14965" s="8">
        <f t="shared" si="467"/>
        <v>3.1999999999999993</v>
      </c>
      <c r="J14965" s="42">
        <f>VLOOKUP(B14965,Invoices!A:I,9,TRUE)</f>
        <v>2022</v>
      </c>
    </row>
    <row r="14966" spans="1:10" x14ac:dyDescent="0.15">
      <c r="A14966" t="s">
        <v>18326</v>
      </c>
      <c r="B14966" t="s">
        <v>3069</v>
      </c>
      <c r="C14966" t="s">
        <v>96</v>
      </c>
      <c r="D14966" t="s">
        <v>75</v>
      </c>
      <c r="E14966">
        <v>2</v>
      </c>
      <c r="F14966" s="8">
        <f>VLOOKUP(C14966,Products!$A$2:$E$20,5,TRUE)</f>
        <v>79.95</v>
      </c>
      <c r="G14966" s="8">
        <f t="shared" si="466"/>
        <v>159.9</v>
      </c>
      <c r="H14966" s="8">
        <f>VLOOKUP(C14966,Products!$A$2:$F$20,6,TRUE)</f>
        <v>27.950000000000003</v>
      </c>
      <c r="I14966" s="8">
        <f t="shared" si="467"/>
        <v>55.900000000000006</v>
      </c>
      <c r="J14966" s="42">
        <f>VLOOKUP(B14966,Invoices!A:I,9,TRUE)</f>
        <v>2022</v>
      </c>
    </row>
    <row r="14967" spans="1:10" x14ac:dyDescent="0.15">
      <c r="A14967" t="s">
        <v>18327</v>
      </c>
      <c r="B14967" t="s">
        <v>3069</v>
      </c>
      <c r="C14967" t="s">
        <v>89</v>
      </c>
      <c r="D14967" t="s">
        <v>80</v>
      </c>
      <c r="E14967">
        <v>10</v>
      </c>
      <c r="F14967" s="8">
        <f>VLOOKUP(C14967,Products!$A$2:$E$20,5,TRUE)</f>
        <v>15.95</v>
      </c>
      <c r="G14967" s="8">
        <f t="shared" si="466"/>
        <v>159.5</v>
      </c>
      <c r="H14967" s="8">
        <f>VLOOKUP(C14967,Products!$A$2:$F$20,6,TRUE)</f>
        <v>6</v>
      </c>
      <c r="I14967" s="8">
        <f t="shared" si="467"/>
        <v>60</v>
      </c>
      <c r="J14967" s="42">
        <f>VLOOKUP(B14967,Invoices!A:I,9,TRUE)</f>
        <v>2022</v>
      </c>
    </row>
    <row r="14968" spans="1:10" x14ac:dyDescent="0.15">
      <c r="A14968" t="s">
        <v>18328</v>
      </c>
      <c r="B14968" t="s">
        <v>3069</v>
      </c>
      <c r="C14968" t="s">
        <v>95</v>
      </c>
      <c r="D14968" t="s">
        <v>73</v>
      </c>
      <c r="E14968">
        <v>12</v>
      </c>
      <c r="F14968" s="8">
        <f>VLOOKUP(C14968,Products!$A$2:$E$20,5,TRUE)</f>
        <v>12.95</v>
      </c>
      <c r="G14968" s="8">
        <f t="shared" si="466"/>
        <v>155.39999999999998</v>
      </c>
      <c r="H14968" s="8">
        <f>VLOOKUP(C14968,Products!$A$2:$F$20,6,TRUE)</f>
        <v>4.1999999999999993</v>
      </c>
      <c r="I14968" s="8">
        <f t="shared" si="467"/>
        <v>50.399999999999991</v>
      </c>
      <c r="J14968" s="42">
        <f>VLOOKUP(B14968,Invoices!A:I,9,TRUE)</f>
        <v>2022</v>
      </c>
    </row>
    <row r="14969" spans="1:10" x14ac:dyDescent="0.15">
      <c r="A14969" t="s">
        <v>18329</v>
      </c>
      <c r="B14969" t="s">
        <v>3069</v>
      </c>
      <c r="C14969" t="s">
        <v>94</v>
      </c>
      <c r="D14969" t="s">
        <v>86</v>
      </c>
      <c r="E14969">
        <v>10</v>
      </c>
      <c r="F14969" s="8">
        <f>VLOOKUP(C14969,Products!$A$2:$E$20,5,TRUE)</f>
        <v>3.5</v>
      </c>
      <c r="G14969" s="8">
        <f t="shared" si="466"/>
        <v>35</v>
      </c>
      <c r="H14969" s="8">
        <f>VLOOKUP(C14969,Products!$A$2:$F$20,6,TRUE)</f>
        <v>0.54999999999999982</v>
      </c>
      <c r="I14969" s="8">
        <f t="shared" si="467"/>
        <v>5.4999999999999982</v>
      </c>
      <c r="J14969" s="42">
        <f>VLOOKUP(B14969,Invoices!A:I,9,TRUE)</f>
        <v>2022</v>
      </c>
    </row>
    <row r="14970" spans="1:10" x14ac:dyDescent="0.15">
      <c r="A14970" t="s">
        <v>18330</v>
      </c>
      <c r="B14970" t="s">
        <v>3069</v>
      </c>
      <c r="C14970" t="s">
        <v>99</v>
      </c>
      <c r="D14970" t="s">
        <v>84</v>
      </c>
      <c r="E14970">
        <v>50</v>
      </c>
      <c r="F14970" s="8">
        <f>VLOOKUP(C14970,Products!$A$2:$E$20,5,TRUE)</f>
        <v>3.5</v>
      </c>
      <c r="G14970" s="8">
        <f t="shared" si="466"/>
        <v>175</v>
      </c>
      <c r="H14970" s="8">
        <f>VLOOKUP(C14970,Products!$A$2:$F$20,6,TRUE)</f>
        <v>0.54999999999999982</v>
      </c>
      <c r="I14970" s="8">
        <f t="shared" si="467"/>
        <v>27.499999999999993</v>
      </c>
      <c r="J14970" s="42">
        <f>VLOOKUP(B14970,Invoices!A:I,9,TRUE)</f>
        <v>2022</v>
      </c>
    </row>
    <row r="14971" spans="1:10" x14ac:dyDescent="0.15">
      <c r="A14971" t="s">
        <v>18331</v>
      </c>
      <c r="B14971" t="s">
        <v>3069</v>
      </c>
      <c r="C14971" t="s">
        <v>97</v>
      </c>
      <c r="D14971" t="s">
        <v>74</v>
      </c>
      <c r="E14971">
        <v>5</v>
      </c>
      <c r="F14971" s="8">
        <f>VLOOKUP(C14971,Products!$A$2:$E$20,5,TRUE)</f>
        <v>1.5</v>
      </c>
      <c r="G14971" s="8">
        <f t="shared" si="466"/>
        <v>7.5</v>
      </c>
      <c r="H14971" s="8">
        <f>VLOOKUP(C14971,Products!$A$2:$F$20,6,TRUE)</f>
        <v>0.5</v>
      </c>
      <c r="I14971" s="8">
        <f t="shared" si="467"/>
        <v>2.5</v>
      </c>
      <c r="J14971" s="42">
        <f>VLOOKUP(B14971,Invoices!A:I,9,TRUE)</f>
        <v>2022</v>
      </c>
    </row>
    <row r="14972" spans="1:10" x14ac:dyDescent="0.15">
      <c r="A14972" t="s">
        <v>18332</v>
      </c>
      <c r="B14972" t="s">
        <v>3069</v>
      </c>
      <c r="C14972" t="s">
        <v>101</v>
      </c>
      <c r="D14972" t="s">
        <v>69</v>
      </c>
      <c r="E14972">
        <v>6</v>
      </c>
      <c r="F14972" s="8">
        <f>VLOOKUP(C14972,Products!$A$2:$E$20,5,TRUE)</f>
        <v>129.94999999999999</v>
      </c>
      <c r="G14972" s="8">
        <f t="shared" si="466"/>
        <v>779.69999999999993</v>
      </c>
      <c r="H14972" s="8">
        <f>VLOOKUP(C14972,Products!$A$2:$F$20,6,TRUE)</f>
        <v>40.449999999999989</v>
      </c>
      <c r="I14972" s="8">
        <f t="shared" si="467"/>
        <v>242.69999999999993</v>
      </c>
      <c r="J14972" s="42">
        <f>VLOOKUP(B14972,Invoices!A:I,9,TRUE)</f>
        <v>2022</v>
      </c>
    </row>
    <row r="14973" spans="1:10" x14ac:dyDescent="0.15">
      <c r="A14973" t="s">
        <v>18333</v>
      </c>
      <c r="B14973" t="s">
        <v>3069</v>
      </c>
      <c r="C14973" t="s">
        <v>92</v>
      </c>
      <c r="D14973" t="s">
        <v>82</v>
      </c>
      <c r="E14973">
        <v>1</v>
      </c>
      <c r="F14973" s="8">
        <f>VLOOKUP(C14973,Products!$A$2:$E$20,5,TRUE)</f>
        <v>19.95</v>
      </c>
      <c r="G14973" s="8">
        <f t="shared" si="466"/>
        <v>19.95</v>
      </c>
      <c r="H14973" s="8">
        <f>VLOOKUP(C14973,Products!$A$2:$F$20,6,TRUE)</f>
        <v>7.4499999999999993</v>
      </c>
      <c r="I14973" s="8">
        <f t="shared" si="467"/>
        <v>7.4499999999999993</v>
      </c>
      <c r="J14973" s="42">
        <f>VLOOKUP(B14973,Invoices!A:I,9,TRUE)</f>
        <v>2022</v>
      </c>
    </row>
    <row r="14974" spans="1:10" x14ac:dyDescent="0.15">
      <c r="A14974" t="s">
        <v>18334</v>
      </c>
      <c r="B14974" t="s">
        <v>3069</v>
      </c>
      <c r="C14974" t="s">
        <v>88</v>
      </c>
      <c r="D14974" t="s">
        <v>85</v>
      </c>
      <c r="E14974">
        <v>15</v>
      </c>
      <c r="F14974" s="8">
        <f>VLOOKUP(C14974,Products!$A$2:$E$20,5,TRUE)</f>
        <v>8.9499999999999993</v>
      </c>
      <c r="G14974" s="8">
        <f t="shared" si="466"/>
        <v>134.25</v>
      </c>
      <c r="H14974" s="8">
        <f>VLOOKUP(C14974,Products!$A$2:$F$20,6,TRUE)</f>
        <v>5.6999999999999993</v>
      </c>
      <c r="I14974" s="8">
        <f t="shared" si="467"/>
        <v>85.499999999999986</v>
      </c>
      <c r="J14974" s="42">
        <f>VLOOKUP(B14974,Invoices!A:I,9,TRUE)</f>
        <v>2022</v>
      </c>
    </row>
    <row r="14975" spans="1:10" x14ac:dyDescent="0.15">
      <c r="A14975" t="s">
        <v>18335</v>
      </c>
      <c r="B14975" t="s">
        <v>3069</v>
      </c>
      <c r="C14975" t="s">
        <v>102</v>
      </c>
      <c r="D14975" t="s">
        <v>83</v>
      </c>
      <c r="E14975">
        <v>2</v>
      </c>
      <c r="F14975" s="8">
        <f>VLOOKUP(C14975,Products!$A$2:$E$20,5,TRUE)</f>
        <v>29.95</v>
      </c>
      <c r="G14975" s="8">
        <f t="shared" si="466"/>
        <v>59.9</v>
      </c>
      <c r="H14975" s="8">
        <f>VLOOKUP(C14975,Products!$A$2:$F$20,6,TRUE)</f>
        <v>15</v>
      </c>
      <c r="I14975" s="8">
        <f t="shared" si="467"/>
        <v>30</v>
      </c>
      <c r="J14975" s="42">
        <f>VLOOKUP(B14975,Invoices!A:I,9,TRUE)</f>
        <v>2022</v>
      </c>
    </row>
    <row r="14976" spans="1:10" x14ac:dyDescent="0.15">
      <c r="A14976" t="s">
        <v>18336</v>
      </c>
      <c r="B14976" t="s">
        <v>3069</v>
      </c>
      <c r="C14976" t="s">
        <v>90</v>
      </c>
      <c r="D14976" t="s">
        <v>72</v>
      </c>
      <c r="E14976">
        <v>2</v>
      </c>
      <c r="F14976" s="8">
        <f>VLOOKUP(C14976,Products!$A$2:$E$20,5,TRUE)</f>
        <v>8.9499999999999993</v>
      </c>
      <c r="G14976" s="8">
        <f t="shared" si="466"/>
        <v>17.899999999999999</v>
      </c>
      <c r="H14976" s="8">
        <f>VLOOKUP(C14976,Products!$A$2:$F$20,6,TRUE)</f>
        <v>5.6999999999999993</v>
      </c>
      <c r="I14976" s="8">
        <f t="shared" si="467"/>
        <v>11.399999999999999</v>
      </c>
      <c r="J14976" s="42">
        <f>VLOOKUP(B14976,Invoices!A:I,9,TRUE)</f>
        <v>2022</v>
      </c>
    </row>
    <row r="14977" spans="1:10" x14ac:dyDescent="0.15">
      <c r="A14977" t="s">
        <v>18337</v>
      </c>
      <c r="B14977" t="s">
        <v>3070</v>
      </c>
      <c r="C14977" t="s">
        <v>99</v>
      </c>
      <c r="D14977" t="s">
        <v>84</v>
      </c>
      <c r="E14977">
        <v>20</v>
      </c>
      <c r="F14977" s="8">
        <f>VLOOKUP(C14977,Products!$A$2:$E$20,5,TRUE)</f>
        <v>3.5</v>
      </c>
      <c r="G14977" s="8">
        <f t="shared" si="466"/>
        <v>70</v>
      </c>
      <c r="H14977" s="8">
        <f>VLOOKUP(C14977,Products!$A$2:$F$20,6,TRUE)</f>
        <v>0.54999999999999982</v>
      </c>
      <c r="I14977" s="8">
        <f t="shared" si="467"/>
        <v>10.999999999999996</v>
      </c>
      <c r="J14977" s="42">
        <f>VLOOKUP(B14977,Invoices!A:I,9,TRUE)</f>
        <v>2022</v>
      </c>
    </row>
    <row r="14978" spans="1:10" x14ac:dyDescent="0.15">
      <c r="A14978" t="s">
        <v>18338</v>
      </c>
      <c r="B14978" t="s">
        <v>3070</v>
      </c>
      <c r="C14978" t="s">
        <v>90</v>
      </c>
      <c r="D14978" t="s">
        <v>72</v>
      </c>
      <c r="E14978">
        <v>1</v>
      </c>
      <c r="F14978" s="8">
        <f>VLOOKUP(C14978,Products!$A$2:$E$20,5,TRUE)</f>
        <v>8.9499999999999993</v>
      </c>
      <c r="G14978" s="8">
        <f t="shared" si="466"/>
        <v>8.9499999999999993</v>
      </c>
      <c r="H14978" s="8">
        <f>VLOOKUP(C14978,Products!$A$2:$F$20,6,TRUE)</f>
        <v>5.6999999999999993</v>
      </c>
      <c r="I14978" s="8">
        <f t="shared" si="467"/>
        <v>5.6999999999999993</v>
      </c>
      <c r="J14978" s="42">
        <f>VLOOKUP(B14978,Invoices!A:I,9,TRUE)</f>
        <v>2022</v>
      </c>
    </row>
    <row r="14979" spans="1:10" x14ac:dyDescent="0.15">
      <c r="A14979" t="s">
        <v>18339</v>
      </c>
      <c r="B14979" t="s">
        <v>3070</v>
      </c>
      <c r="C14979" t="s">
        <v>96</v>
      </c>
      <c r="D14979" t="s">
        <v>75</v>
      </c>
      <c r="E14979">
        <v>5</v>
      </c>
      <c r="F14979" s="8">
        <f>VLOOKUP(C14979,Products!$A$2:$E$20,5,TRUE)</f>
        <v>79.95</v>
      </c>
      <c r="G14979" s="8">
        <f t="shared" ref="G14979:G15042" si="468">F14979*E14979</f>
        <v>399.75</v>
      </c>
      <c r="H14979" s="8">
        <f>VLOOKUP(C14979,Products!$A$2:$F$20,6,TRUE)</f>
        <v>27.950000000000003</v>
      </c>
      <c r="I14979" s="8">
        <f t="shared" ref="I14979:I15042" si="469">H14979*E14979</f>
        <v>139.75</v>
      </c>
      <c r="J14979" s="42">
        <f>VLOOKUP(B14979,Invoices!A:I,9,TRUE)</f>
        <v>2022</v>
      </c>
    </row>
    <row r="14980" spans="1:10" x14ac:dyDescent="0.15">
      <c r="A14980" t="s">
        <v>18340</v>
      </c>
      <c r="B14980" t="s">
        <v>3070</v>
      </c>
      <c r="C14980" t="s">
        <v>87</v>
      </c>
      <c r="D14980" t="s">
        <v>68</v>
      </c>
      <c r="E14980">
        <v>1</v>
      </c>
      <c r="F14980" s="8">
        <f>VLOOKUP(C14980,Products!$A$2:$E$20,5,TRUE)</f>
        <v>19.95</v>
      </c>
      <c r="G14980" s="8">
        <f t="shared" si="468"/>
        <v>19.95</v>
      </c>
      <c r="H14980" s="8">
        <f>VLOOKUP(C14980,Products!$A$2:$F$20,6,TRUE)</f>
        <v>7.4499999999999993</v>
      </c>
      <c r="I14980" s="8">
        <f t="shared" si="469"/>
        <v>7.4499999999999993</v>
      </c>
      <c r="J14980" s="42">
        <f>VLOOKUP(B14980,Invoices!A:I,9,TRUE)</f>
        <v>2022</v>
      </c>
    </row>
    <row r="14981" spans="1:10" x14ac:dyDescent="0.15">
      <c r="A14981" t="s">
        <v>18341</v>
      </c>
      <c r="B14981" t="s">
        <v>3071</v>
      </c>
      <c r="C14981" t="s">
        <v>90</v>
      </c>
      <c r="D14981" t="s">
        <v>72</v>
      </c>
      <c r="E14981">
        <v>12</v>
      </c>
      <c r="F14981" s="8">
        <f>VLOOKUP(C14981,Products!$A$2:$E$20,5,TRUE)</f>
        <v>8.9499999999999993</v>
      </c>
      <c r="G14981" s="8">
        <f t="shared" si="468"/>
        <v>107.39999999999999</v>
      </c>
      <c r="H14981" s="8">
        <f>VLOOKUP(C14981,Products!$A$2:$F$20,6,TRUE)</f>
        <v>5.6999999999999993</v>
      </c>
      <c r="I14981" s="8">
        <f t="shared" si="469"/>
        <v>68.399999999999991</v>
      </c>
      <c r="J14981" s="42">
        <f>VLOOKUP(B14981,Invoices!A:I,9,TRUE)</f>
        <v>2022</v>
      </c>
    </row>
    <row r="14982" spans="1:10" x14ac:dyDescent="0.15">
      <c r="A14982" t="s">
        <v>18342</v>
      </c>
      <c r="B14982" t="s">
        <v>3071</v>
      </c>
      <c r="C14982" t="s">
        <v>101</v>
      </c>
      <c r="D14982" t="s">
        <v>69</v>
      </c>
      <c r="E14982">
        <v>5</v>
      </c>
      <c r="F14982" s="8">
        <f>VLOOKUP(C14982,Products!$A$2:$E$20,5,TRUE)</f>
        <v>129.94999999999999</v>
      </c>
      <c r="G14982" s="8">
        <f t="shared" si="468"/>
        <v>649.75</v>
      </c>
      <c r="H14982" s="8">
        <f>VLOOKUP(C14982,Products!$A$2:$F$20,6,TRUE)</f>
        <v>40.449999999999989</v>
      </c>
      <c r="I14982" s="8">
        <f t="shared" si="469"/>
        <v>202.24999999999994</v>
      </c>
      <c r="J14982" s="42">
        <f>VLOOKUP(B14982,Invoices!A:I,9,TRUE)</f>
        <v>2022</v>
      </c>
    </row>
    <row r="14983" spans="1:10" x14ac:dyDescent="0.15">
      <c r="A14983" t="s">
        <v>18343</v>
      </c>
      <c r="B14983" t="s">
        <v>3072</v>
      </c>
      <c r="C14983" t="s">
        <v>92</v>
      </c>
      <c r="D14983" t="s">
        <v>82</v>
      </c>
      <c r="E14983">
        <v>24</v>
      </c>
      <c r="F14983" s="8">
        <f>VLOOKUP(C14983,Products!$A$2:$E$20,5,TRUE)</f>
        <v>19.95</v>
      </c>
      <c r="G14983" s="8">
        <f t="shared" si="468"/>
        <v>478.79999999999995</v>
      </c>
      <c r="H14983" s="8">
        <f>VLOOKUP(C14983,Products!$A$2:$F$20,6,TRUE)</f>
        <v>7.4499999999999993</v>
      </c>
      <c r="I14983" s="8">
        <f t="shared" si="469"/>
        <v>178.79999999999998</v>
      </c>
      <c r="J14983" s="42">
        <f>VLOOKUP(B14983,Invoices!A:I,9,TRUE)</f>
        <v>2022</v>
      </c>
    </row>
    <row r="14984" spans="1:10" x14ac:dyDescent="0.15">
      <c r="A14984" t="s">
        <v>18344</v>
      </c>
      <c r="B14984" t="s">
        <v>3072</v>
      </c>
      <c r="C14984" t="s">
        <v>87</v>
      </c>
      <c r="D14984" t="s">
        <v>68</v>
      </c>
      <c r="E14984">
        <v>1</v>
      </c>
      <c r="F14984" s="8">
        <f>VLOOKUP(C14984,Products!$A$2:$E$20,5,TRUE)</f>
        <v>19.95</v>
      </c>
      <c r="G14984" s="8">
        <f t="shared" si="468"/>
        <v>19.95</v>
      </c>
      <c r="H14984" s="8">
        <f>VLOOKUP(C14984,Products!$A$2:$F$20,6,TRUE)</f>
        <v>7.4499999999999993</v>
      </c>
      <c r="I14984" s="8">
        <f t="shared" si="469"/>
        <v>7.4499999999999993</v>
      </c>
      <c r="J14984" s="42">
        <f>VLOOKUP(B14984,Invoices!A:I,9,TRUE)</f>
        <v>2022</v>
      </c>
    </row>
    <row r="14985" spans="1:10" x14ac:dyDescent="0.15">
      <c r="A14985" t="s">
        <v>18345</v>
      </c>
      <c r="B14985" t="s">
        <v>3072</v>
      </c>
      <c r="C14985" t="s">
        <v>93</v>
      </c>
      <c r="D14985" t="s">
        <v>76</v>
      </c>
      <c r="E14985">
        <v>3</v>
      </c>
      <c r="F14985" s="8">
        <f>VLOOKUP(C14985,Products!$A$2:$E$20,5,TRUE)</f>
        <v>9.9499999999999993</v>
      </c>
      <c r="G14985" s="8">
        <f t="shared" si="468"/>
        <v>29.849999999999998</v>
      </c>
      <c r="H14985" s="8">
        <f>VLOOKUP(C14985,Products!$A$2:$F$20,6,TRUE)</f>
        <v>1.9499999999999993</v>
      </c>
      <c r="I14985" s="8">
        <f t="shared" si="469"/>
        <v>5.8499999999999979</v>
      </c>
      <c r="J14985" s="42">
        <f>VLOOKUP(B14985,Invoices!A:I,9,TRUE)</f>
        <v>2022</v>
      </c>
    </row>
    <row r="14986" spans="1:10" x14ac:dyDescent="0.15">
      <c r="A14986" t="s">
        <v>18346</v>
      </c>
      <c r="B14986" t="s">
        <v>3073</v>
      </c>
      <c r="C14986" t="s">
        <v>101</v>
      </c>
      <c r="D14986" t="s">
        <v>69</v>
      </c>
      <c r="E14986">
        <v>5</v>
      </c>
      <c r="F14986" s="8">
        <f>VLOOKUP(C14986,Products!$A$2:$E$20,5,TRUE)</f>
        <v>129.94999999999999</v>
      </c>
      <c r="G14986" s="8">
        <f t="shared" si="468"/>
        <v>649.75</v>
      </c>
      <c r="H14986" s="8">
        <f>VLOOKUP(C14986,Products!$A$2:$F$20,6,TRUE)</f>
        <v>40.449999999999989</v>
      </c>
      <c r="I14986" s="8">
        <f t="shared" si="469"/>
        <v>202.24999999999994</v>
      </c>
      <c r="J14986" s="42">
        <f>VLOOKUP(B14986,Invoices!A:I,9,TRUE)</f>
        <v>2022</v>
      </c>
    </row>
    <row r="14987" spans="1:10" x14ac:dyDescent="0.15">
      <c r="A14987" t="s">
        <v>18347</v>
      </c>
      <c r="B14987" t="s">
        <v>3073</v>
      </c>
      <c r="C14987" t="s">
        <v>89</v>
      </c>
      <c r="D14987" t="s">
        <v>80</v>
      </c>
      <c r="E14987">
        <v>1</v>
      </c>
      <c r="F14987" s="8">
        <f>VLOOKUP(C14987,Products!$A$2:$E$20,5,TRUE)</f>
        <v>15.95</v>
      </c>
      <c r="G14987" s="8">
        <f t="shared" si="468"/>
        <v>15.95</v>
      </c>
      <c r="H14987" s="8">
        <f>VLOOKUP(C14987,Products!$A$2:$F$20,6,TRUE)</f>
        <v>6</v>
      </c>
      <c r="I14987" s="8">
        <f t="shared" si="469"/>
        <v>6</v>
      </c>
      <c r="J14987" s="42">
        <f>VLOOKUP(B14987,Invoices!A:I,9,TRUE)</f>
        <v>2022</v>
      </c>
    </row>
    <row r="14988" spans="1:10" x14ac:dyDescent="0.15">
      <c r="A14988" t="s">
        <v>18348</v>
      </c>
      <c r="B14988" t="s">
        <v>3073</v>
      </c>
      <c r="C14988" t="s">
        <v>90</v>
      </c>
      <c r="D14988" t="s">
        <v>72</v>
      </c>
      <c r="E14988">
        <v>4</v>
      </c>
      <c r="F14988" s="8">
        <f>VLOOKUP(C14988,Products!$A$2:$E$20,5,TRUE)</f>
        <v>8.9499999999999993</v>
      </c>
      <c r="G14988" s="8">
        <f t="shared" si="468"/>
        <v>35.799999999999997</v>
      </c>
      <c r="H14988" s="8">
        <f>VLOOKUP(C14988,Products!$A$2:$F$20,6,TRUE)</f>
        <v>5.6999999999999993</v>
      </c>
      <c r="I14988" s="8">
        <f t="shared" si="469"/>
        <v>22.799999999999997</v>
      </c>
      <c r="J14988" s="42">
        <f>VLOOKUP(B14988,Invoices!A:I,9,TRUE)</f>
        <v>2022</v>
      </c>
    </row>
    <row r="14989" spans="1:10" x14ac:dyDescent="0.15">
      <c r="A14989" t="s">
        <v>18349</v>
      </c>
      <c r="B14989" t="s">
        <v>3073</v>
      </c>
      <c r="C14989" t="s">
        <v>95</v>
      </c>
      <c r="D14989" t="s">
        <v>73</v>
      </c>
      <c r="E14989">
        <v>50</v>
      </c>
      <c r="F14989" s="8">
        <f>VLOOKUP(C14989,Products!$A$2:$E$20,5,TRUE)</f>
        <v>12.95</v>
      </c>
      <c r="G14989" s="8">
        <f t="shared" si="468"/>
        <v>647.5</v>
      </c>
      <c r="H14989" s="8">
        <f>VLOOKUP(C14989,Products!$A$2:$F$20,6,TRUE)</f>
        <v>4.1999999999999993</v>
      </c>
      <c r="I14989" s="8">
        <f t="shared" si="469"/>
        <v>209.99999999999997</v>
      </c>
      <c r="J14989" s="42">
        <f>VLOOKUP(B14989,Invoices!A:I,9,TRUE)</f>
        <v>2022</v>
      </c>
    </row>
    <row r="14990" spans="1:10" x14ac:dyDescent="0.15">
      <c r="A14990" t="s">
        <v>18350</v>
      </c>
      <c r="B14990" t="s">
        <v>3073</v>
      </c>
      <c r="C14990" t="s">
        <v>94</v>
      </c>
      <c r="D14990" t="s">
        <v>86</v>
      </c>
      <c r="E14990">
        <v>10</v>
      </c>
      <c r="F14990" s="8">
        <f>VLOOKUP(C14990,Products!$A$2:$E$20,5,TRUE)</f>
        <v>3.5</v>
      </c>
      <c r="G14990" s="8">
        <f t="shared" si="468"/>
        <v>35</v>
      </c>
      <c r="H14990" s="8">
        <f>VLOOKUP(C14990,Products!$A$2:$F$20,6,TRUE)</f>
        <v>0.54999999999999982</v>
      </c>
      <c r="I14990" s="8">
        <f t="shared" si="469"/>
        <v>5.4999999999999982</v>
      </c>
      <c r="J14990" s="42">
        <f>VLOOKUP(B14990,Invoices!A:I,9,TRUE)</f>
        <v>2022</v>
      </c>
    </row>
    <row r="14991" spans="1:10" x14ac:dyDescent="0.15">
      <c r="A14991" t="s">
        <v>18351</v>
      </c>
      <c r="B14991" t="s">
        <v>3073</v>
      </c>
      <c r="C14991" t="s">
        <v>91</v>
      </c>
      <c r="D14991" t="s">
        <v>70</v>
      </c>
      <c r="E14991">
        <v>12</v>
      </c>
      <c r="F14991" s="8">
        <f>VLOOKUP(C14991,Products!$A$2:$E$20,5,TRUE)</f>
        <v>49.95</v>
      </c>
      <c r="G14991" s="8">
        <f t="shared" si="468"/>
        <v>599.40000000000009</v>
      </c>
      <c r="H14991" s="8">
        <f>VLOOKUP(C14991,Products!$A$2:$F$20,6,TRUE)</f>
        <v>21.200000000000003</v>
      </c>
      <c r="I14991" s="8">
        <f t="shared" si="469"/>
        <v>254.40000000000003</v>
      </c>
      <c r="J14991" s="42">
        <f>VLOOKUP(B14991,Invoices!A:I,9,TRUE)</f>
        <v>2022</v>
      </c>
    </row>
    <row r="14992" spans="1:10" x14ac:dyDescent="0.15">
      <c r="A14992" t="s">
        <v>18352</v>
      </c>
      <c r="B14992" t="s">
        <v>3073</v>
      </c>
      <c r="C14992" t="s">
        <v>103</v>
      </c>
      <c r="D14992" t="s">
        <v>77</v>
      </c>
      <c r="E14992">
        <v>2</v>
      </c>
      <c r="F14992" s="8">
        <f>VLOOKUP(C14992,Products!$A$2:$E$20,5,TRUE)</f>
        <v>8.9499999999999993</v>
      </c>
      <c r="G14992" s="8">
        <f t="shared" si="468"/>
        <v>17.899999999999999</v>
      </c>
      <c r="H14992" s="8">
        <f>VLOOKUP(C14992,Products!$A$2:$F$20,6,TRUE)</f>
        <v>3.1999999999999993</v>
      </c>
      <c r="I14992" s="8">
        <f t="shared" si="469"/>
        <v>6.3999999999999986</v>
      </c>
      <c r="J14992" s="42">
        <f>VLOOKUP(B14992,Invoices!A:I,9,TRUE)</f>
        <v>2022</v>
      </c>
    </row>
    <row r="14993" spans="1:10" x14ac:dyDescent="0.15">
      <c r="A14993" t="s">
        <v>18353</v>
      </c>
      <c r="B14993" t="s">
        <v>3073</v>
      </c>
      <c r="C14993" t="s">
        <v>96</v>
      </c>
      <c r="D14993" t="s">
        <v>75</v>
      </c>
      <c r="E14993">
        <v>1</v>
      </c>
      <c r="F14993" s="8">
        <f>VLOOKUP(C14993,Products!$A$2:$E$20,5,TRUE)</f>
        <v>79.95</v>
      </c>
      <c r="G14993" s="8">
        <f t="shared" si="468"/>
        <v>79.95</v>
      </c>
      <c r="H14993" s="8">
        <f>VLOOKUP(C14993,Products!$A$2:$F$20,6,TRUE)</f>
        <v>27.950000000000003</v>
      </c>
      <c r="I14993" s="8">
        <f t="shared" si="469"/>
        <v>27.950000000000003</v>
      </c>
      <c r="J14993" s="42">
        <f>VLOOKUP(B14993,Invoices!A:I,9,TRUE)</f>
        <v>2022</v>
      </c>
    </row>
    <row r="14994" spans="1:10" x14ac:dyDescent="0.15">
      <c r="A14994" t="s">
        <v>18354</v>
      </c>
      <c r="B14994" t="s">
        <v>3073</v>
      </c>
      <c r="C14994" t="s">
        <v>87</v>
      </c>
      <c r="D14994" t="s">
        <v>68</v>
      </c>
      <c r="E14994">
        <v>24</v>
      </c>
      <c r="F14994" s="8">
        <f>VLOOKUP(C14994,Products!$A$2:$E$20,5,TRUE)</f>
        <v>19.95</v>
      </c>
      <c r="G14994" s="8">
        <f t="shared" si="468"/>
        <v>478.79999999999995</v>
      </c>
      <c r="H14994" s="8">
        <f>VLOOKUP(C14994,Products!$A$2:$F$20,6,TRUE)</f>
        <v>7.4499999999999993</v>
      </c>
      <c r="I14994" s="8">
        <f t="shared" si="469"/>
        <v>178.79999999999998</v>
      </c>
      <c r="J14994" s="42">
        <f>VLOOKUP(B14994,Invoices!A:I,9,TRUE)</f>
        <v>2022</v>
      </c>
    </row>
    <row r="14995" spans="1:10" x14ac:dyDescent="0.15">
      <c r="A14995" t="s">
        <v>18355</v>
      </c>
      <c r="B14995" t="s">
        <v>3073</v>
      </c>
      <c r="C14995" t="s">
        <v>99</v>
      </c>
      <c r="D14995" t="s">
        <v>84</v>
      </c>
      <c r="E14995">
        <v>5</v>
      </c>
      <c r="F14995" s="8">
        <f>VLOOKUP(C14995,Products!$A$2:$E$20,5,TRUE)</f>
        <v>3.5</v>
      </c>
      <c r="G14995" s="8">
        <f t="shared" si="468"/>
        <v>17.5</v>
      </c>
      <c r="H14995" s="8">
        <f>VLOOKUP(C14995,Products!$A$2:$F$20,6,TRUE)</f>
        <v>0.54999999999999982</v>
      </c>
      <c r="I14995" s="8">
        <f t="shared" si="469"/>
        <v>2.7499999999999991</v>
      </c>
      <c r="J14995" s="42">
        <f>VLOOKUP(B14995,Invoices!A:I,9,TRUE)</f>
        <v>2022</v>
      </c>
    </row>
    <row r="14996" spans="1:10" x14ac:dyDescent="0.15">
      <c r="A14996" t="s">
        <v>18356</v>
      </c>
      <c r="B14996" t="s">
        <v>3073</v>
      </c>
      <c r="C14996" t="s">
        <v>88</v>
      </c>
      <c r="D14996" t="s">
        <v>85</v>
      </c>
      <c r="E14996">
        <v>1</v>
      </c>
      <c r="F14996" s="8">
        <f>VLOOKUP(C14996,Products!$A$2:$E$20,5,TRUE)</f>
        <v>8.9499999999999993</v>
      </c>
      <c r="G14996" s="8">
        <f t="shared" si="468"/>
        <v>8.9499999999999993</v>
      </c>
      <c r="H14996" s="8">
        <f>VLOOKUP(C14996,Products!$A$2:$F$20,6,TRUE)</f>
        <v>5.6999999999999993</v>
      </c>
      <c r="I14996" s="8">
        <f t="shared" si="469"/>
        <v>5.6999999999999993</v>
      </c>
      <c r="J14996" s="42">
        <f>VLOOKUP(B14996,Invoices!A:I,9,TRUE)</f>
        <v>2022</v>
      </c>
    </row>
    <row r="14997" spans="1:10" x14ac:dyDescent="0.15">
      <c r="A14997" t="s">
        <v>18357</v>
      </c>
      <c r="B14997" t="s">
        <v>3073</v>
      </c>
      <c r="C14997" t="s">
        <v>93</v>
      </c>
      <c r="D14997" t="s">
        <v>76</v>
      </c>
      <c r="E14997">
        <v>1</v>
      </c>
      <c r="F14997" s="8">
        <f>VLOOKUP(C14997,Products!$A$2:$E$20,5,TRUE)</f>
        <v>9.9499999999999993</v>
      </c>
      <c r="G14997" s="8">
        <f t="shared" si="468"/>
        <v>9.9499999999999993</v>
      </c>
      <c r="H14997" s="8">
        <f>VLOOKUP(C14997,Products!$A$2:$F$20,6,TRUE)</f>
        <v>1.9499999999999993</v>
      </c>
      <c r="I14997" s="8">
        <f t="shared" si="469"/>
        <v>1.9499999999999993</v>
      </c>
      <c r="J14997" s="42">
        <f>VLOOKUP(B14997,Invoices!A:I,9,TRUE)</f>
        <v>2022</v>
      </c>
    </row>
    <row r="14998" spans="1:10" x14ac:dyDescent="0.15">
      <c r="A14998" t="s">
        <v>18358</v>
      </c>
      <c r="B14998" t="s">
        <v>3073</v>
      </c>
      <c r="C14998" t="s">
        <v>102</v>
      </c>
      <c r="D14998" t="s">
        <v>83</v>
      </c>
      <c r="E14998">
        <v>6</v>
      </c>
      <c r="F14998" s="8">
        <f>VLOOKUP(C14998,Products!$A$2:$E$20,5,TRUE)</f>
        <v>29.95</v>
      </c>
      <c r="G14998" s="8">
        <f t="shared" si="468"/>
        <v>179.7</v>
      </c>
      <c r="H14998" s="8">
        <f>VLOOKUP(C14998,Products!$A$2:$F$20,6,TRUE)</f>
        <v>15</v>
      </c>
      <c r="I14998" s="8">
        <f t="shared" si="469"/>
        <v>90</v>
      </c>
      <c r="J14998" s="42">
        <f>VLOOKUP(B14998,Invoices!A:I,9,TRUE)</f>
        <v>2022</v>
      </c>
    </row>
    <row r="14999" spans="1:10" x14ac:dyDescent="0.15">
      <c r="A14999" t="s">
        <v>18359</v>
      </c>
      <c r="B14999" t="s">
        <v>3073</v>
      </c>
      <c r="C14999" t="s">
        <v>105</v>
      </c>
      <c r="D14999" t="s">
        <v>81</v>
      </c>
      <c r="E14999">
        <v>1</v>
      </c>
      <c r="F14999" s="8">
        <f>VLOOKUP(C14999,Products!$A$2:$E$20,5,TRUE)</f>
        <v>8.9499999999999993</v>
      </c>
      <c r="G14999" s="8">
        <f t="shared" si="468"/>
        <v>8.9499999999999993</v>
      </c>
      <c r="H14999" s="8">
        <f>VLOOKUP(C14999,Products!$A$2:$F$20,6,TRUE)</f>
        <v>3.1999999999999993</v>
      </c>
      <c r="I14999" s="8">
        <f t="shared" si="469"/>
        <v>3.1999999999999993</v>
      </c>
      <c r="J14999" s="42">
        <f>VLOOKUP(B14999,Invoices!A:I,9,TRUE)</f>
        <v>2022</v>
      </c>
    </row>
    <row r="15000" spans="1:10" x14ac:dyDescent="0.15">
      <c r="A15000" t="s">
        <v>18360</v>
      </c>
      <c r="B15000" t="s">
        <v>3074</v>
      </c>
      <c r="C15000" t="s">
        <v>90</v>
      </c>
      <c r="D15000" t="s">
        <v>72</v>
      </c>
      <c r="E15000">
        <v>50</v>
      </c>
      <c r="F15000" s="8">
        <f>VLOOKUP(C15000,Products!$A$2:$E$20,5,TRUE)</f>
        <v>8.9499999999999993</v>
      </c>
      <c r="G15000" s="8">
        <f t="shared" si="468"/>
        <v>447.49999999999994</v>
      </c>
      <c r="H15000" s="8">
        <f>VLOOKUP(C15000,Products!$A$2:$F$20,6,TRUE)</f>
        <v>5.6999999999999993</v>
      </c>
      <c r="I15000" s="8">
        <f t="shared" si="469"/>
        <v>284.99999999999994</v>
      </c>
      <c r="J15000" s="42">
        <f>VLOOKUP(B15000,Invoices!A:I,9,TRUE)</f>
        <v>2022</v>
      </c>
    </row>
    <row r="15001" spans="1:10" x14ac:dyDescent="0.15">
      <c r="A15001" t="s">
        <v>18361</v>
      </c>
      <c r="B15001" t="s">
        <v>3074</v>
      </c>
      <c r="C15001" t="s">
        <v>101</v>
      </c>
      <c r="D15001" t="s">
        <v>69</v>
      </c>
      <c r="E15001">
        <v>12</v>
      </c>
      <c r="F15001" s="8">
        <f>VLOOKUP(C15001,Products!$A$2:$E$20,5,TRUE)</f>
        <v>129.94999999999999</v>
      </c>
      <c r="G15001" s="8">
        <f t="shared" si="468"/>
        <v>1559.3999999999999</v>
      </c>
      <c r="H15001" s="8">
        <f>VLOOKUP(C15001,Products!$A$2:$F$20,6,TRUE)</f>
        <v>40.449999999999989</v>
      </c>
      <c r="I15001" s="8">
        <f t="shared" si="469"/>
        <v>485.39999999999986</v>
      </c>
      <c r="J15001" s="42">
        <f>VLOOKUP(B15001,Invoices!A:I,9,TRUE)</f>
        <v>2022</v>
      </c>
    </row>
    <row r="15002" spans="1:10" x14ac:dyDescent="0.15">
      <c r="A15002" t="s">
        <v>18362</v>
      </c>
      <c r="B15002" t="s">
        <v>3075</v>
      </c>
      <c r="C15002" t="s">
        <v>105</v>
      </c>
      <c r="D15002" t="s">
        <v>81</v>
      </c>
      <c r="E15002">
        <v>1</v>
      </c>
      <c r="F15002" s="8">
        <f>VLOOKUP(C15002,Products!$A$2:$E$20,5,TRUE)</f>
        <v>8.9499999999999993</v>
      </c>
      <c r="G15002" s="8">
        <f t="shared" si="468"/>
        <v>8.9499999999999993</v>
      </c>
      <c r="H15002" s="8">
        <f>VLOOKUP(C15002,Products!$A$2:$F$20,6,TRUE)</f>
        <v>3.1999999999999993</v>
      </c>
      <c r="I15002" s="8">
        <f t="shared" si="469"/>
        <v>3.1999999999999993</v>
      </c>
      <c r="J15002" s="42">
        <f>VLOOKUP(B15002,Invoices!A:I,9,TRUE)</f>
        <v>2022</v>
      </c>
    </row>
    <row r="15003" spans="1:10" x14ac:dyDescent="0.15">
      <c r="A15003" t="s">
        <v>18363</v>
      </c>
      <c r="B15003" t="s">
        <v>3075</v>
      </c>
      <c r="C15003" t="s">
        <v>88</v>
      </c>
      <c r="D15003" t="s">
        <v>85</v>
      </c>
      <c r="E15003">
        <v>6</v>
      </c>
      <c r="F15003" s="8">
        <f>VLOOKUP(C15003,Products!$A$2:$E$20,5,TRUE)</f>
        <v>8.9499999999999993</v>
      </c>
      <c r="G15003" s="8">
        <f t="shared" si="468"/>
        <v>53.699999999999996</v>
      </c>
      <c r="H15003" s="8">
        <f>VLOOKUP(C15003,Products!$A$2:$F$20,6,TRUE)</f>
        <v>5.6999999999999993</v>
      </c>
      <c r="I15003" s="8">
        <f t="shared" si="469"/>
        <v>34.199999999999996</v>
      </c>
      <c r="J15003" s="42">
        <f>VLOOKUP(B15003,Invoices!A:I,9,TRUE)</f>
        <v>2022</v>
      </c>
    </row>
    <row r="15004" spans="1:10" x14ac:dyDescent="0.15">
      <c r="A15004" t="s">
        <v>18364</v>
      </c>
      <c r="B15004" t="s">
        <v>3076</v>
      </c>
      <c r="C15004" t="s">
        <v>90</v>
      </c>
      <c r="D15004" t="s">
        <v>72</v>
      </c>
      <c r="E15004">
        <v>10</v>
      </c>
      <c r="F15004" s="8">
        <f>VLOOKUP(C15004,Products!$A$2:$E$20,5,TRUE)</f>
        <v>8.9499999999999993</v>
      </c>
      <c r="G15004" s="8">
        <f t="shared" si="468"/>
        <v>89.5</v>
      </c>
      <c r="H15004" s="8">
        <f>VLOOKUP(C15004,Products!$A$2:$F$20,6,TRUE)</f>
        <v>5.6999999999999993</v>
      </c>
      <c r="I15004" s="8">
        <f t="shared" si="469"/>
        <v>56.999999999999993</v>
      </c>
      <c r="J15004" s="42">
        <f>VLOOKUP(B15004,Invoices!A:I,9,TRUE)</f>
        <v>2022</v>
      </c>
    </row>
    <row r="15005" spans="1:10" x14ac:dyDescent="0.15">
      <c r="A15005" t="s">
        <v>18365</v>
      </c>
      <c r="B15005" t="s">
        <v>3076</v>
      </c>
      <c r="C15005" t="s">
        <v>100</v>
      </c>
      <c r="D15005" t="s">
        <v>78</v>
      </c>
      <c r="E15005">
        <v>1</v>
      </c>
      <c r="F15005" s="8">
        <f>VLOOKUP(C15005,Products!$A$2:$E$20,5,TRUE)</f>
        <v>49.95</v>
      </c>
      <c r="G15005" s="8">
        <f t="shared" si="468"/>
        <v>49.95</v>
      </c>
      <c r="H15005" s="8">
        <f>VLOOKUP(C15005,Products!$A$2:$F$20,6,TRUE)</f>
        <v>19.950000000000003</v>
      </c>
      <c r="I15005" s="8">
        <f t="shared" si="469"/>
        <v>19.950000000000003</v>
      </c>
      <c r="J15005" s="42">
        <f>VLOOKUP(B15005,Invoices!A:I,9,TRUE)</f>
        <v>2022</v>
      </c>
    </row>
    <row r="15006" spans="1:10" x14ac:dyDescent="0.15">
      <c r="A15006" t="s">
        <v>18366</v>
      </c>
      <c r="B15006" t="s">
        <v>3076</v>
      </c>
      <c r="C15006" t="s">
        <v>88</v>
      </c>
      <c r="D15006" t="s">
        <v>85</v>
      </c>
      <c r="E15006">
        <v>4</v>
      </c>
      <c r="F15006" s="8">
        <f>VLOOKUP(C15006,Products!$A$2:$E$20,5,TRUE)</f>
        <v>8.9499999999999993</v>
      </c>
      <c r="G15006" s="8">
        <f t="shared" si="468"/>
        <v>35.799999999999997</v>
      </c>
      <c r="H15006" s="8">
        <f>VLOOKUP(C15006,Products!$A$2:$F$20,6,TRUE)</f>
        <v>5.6999999999999993</v>
      </c>
      <c r="I15006" s="8">
        <f t="shared" si="469"/>
        <v>22.799999999999997</v>
      </c>
      <c r="J15006" s="42">
        <f>VLOOKUP(B15006,Invoices!A:I,9,TRUE)</f>
        <v>2022</v>
      </c>
    </row>
    <row r="15007" spans="1:10" x14ac:dyDescent="0.15">
      <c r="A15007" t="s">
        <v>18367</v>
      </c>
      <c r="B15007" t="s">
        <v>3077</v>
      </c>
      <c r="C15007" t="s">
        <v>104</v>
      </c>
      <c r="D15007" t="s">
        <v>71</v>
      </c>
      <c r="E15007">
        <v>1</v>
      </c>
      <c r="F15007" s="8">
        <f>VLOOKUP(C15007,Products!$A$2:$E$20,5,TRUE)</f>
        <v>2.95</v>
      </c>
      <c r="G15007" s="8">
        <f t="shared" si="468"/>
        <v>2.95</v>
      </c>
      <c r="H15007" s="8">
        <f>VLOOKUP(C15007,Products!$A$2:$F$20,6,TRUE)</f>
        <v>1.1500000000000001</v>
      </c>
      <c r="I15007" s="8">
        <f t="shared" si="469"/>
        <v>1.1500000000000001</v>
      </c>
      <c r="J15007" s="42">
        <f>VLOOKUP(B15007,Invoices!A:I,9,TRUE)</f>
        <v>2022</v>
      </c>
    </row>
    <row r="15008" spans="1:10" x14ac:dyDescent="0.15">
      <c r="A15008" t="s">
        <v>18368</v>
      </c>
      <c r="B15008" t="s">
        <v>3077</v>
      </c>
      <c r="C15008" t="s">
        <v>90</v>
      </c>
      <c r="D15008" t="s">
        <v>72</v>
      </c>
      <c r="E15008">
        <v>8</v>
      </c>
      <c r="F15008" s="8">
        <f>VLOOKUP(C15008,Products!$A$2:$E$20,5,TRUE)</f>
        <v>8.9499999999999993</v>
      </c>
      <c r="G15008" s="8">
        <f t="shared" si="468"/>
        <v>71.599999999999994</v>
      </c>
      <c r="H15008" s="8">
        <f>VLOOKUP(C15008,Products!$A$2:$F$20,6,TRUE)</f>
        <v>5.6999999999999993</v>
      </c>
      <c r="I15008" s="8">
        <f t="shared" si="469"/>
        <v>45.599999999999994</v>
      </c>
      <c r="J15008" s="42">
        <f>VLOOKUP(B15008,Invoices!A:I,9,TRUE)</f>
        <v>2022</v>
      </c>
    </row>
    <row r="15009" spans="1:10" x14ac:dyDescent="0.15">
      <c r="A15009" t="s">
        <v>18369</v>
      </c>
      <c r="B15009" t="s">
        <v>3077</v>
      </c>
      <c r="C15009" t="s">
        <v>89</v>
      </c>
      <c r="D15009" t="s">
        <v>80</v>
      </c>
      <c r="E15009">
        <v>5</v>
      </c>
      <c r="F15009" s="8">
        <f>VLOOKUP(C15009,Products!$A$2:$E$20,5,TRUE)</f>
        <v>15.95</v>
      </c>
      <c r="G15009" s="8">
        <f t="shared" si="468"/>
        <v>79.75</v>
      </c>
      <c r="H15009" s="8">
        <f>VLOOKUP(C15009,Products!$A$2:$F$20,6,TRUE)</f>
        <v>6</v>
      </c>
      <c r="I15009" s="8">
        <f t="shared" si="469"/>
        <v>30</v>
      </c>
      <c r="J15009" s="42">
        <f>VLOOKUP(B15009,Invoices!A:I,9,TRUE)</f>
        <v>2022</v>
      </c>
    </row>
    <row r="15010" spans="1:10" x14ac:dyDescent="0.15">
      <c r="A15010" t="s">
        <v>18370</v>
      </c>
      <c r="B15010" t="s">
        <v>3077</v>
      </c>
      <c r="C15010" t="s">
        <v>92</v>
      </c>
      <c r="D15010" t="s">
        <v>82</v>
      </c>
      <c r="E15010">
        <v>3</v>
      </c>
      <c r="F15010" s="8">
        <f>VLOOKUP(C15010,Products!$A$2:$E$20,5,TRUE)</f>
        <v>19.95</v>
      </c>
      <c r="G15010" s="8">
        <f t="shared" si="468"/>
        <v>59.849999999999994</v>
      </c>
      <c r="H15010" s="8">
        <f>VLOOKUP(C15010,Products!$A$2:$F$20,6,TRUE)</f>
        <v>7.4499999999999993</v>
      </c>
      <c r="I15010" s="8">
        <f t="shared" si="469"/>
        <v>22.349999999999998</v>
      </c>
      <c r="J15010" s="42">
        <f>VLOOKUP(B15010,Invoices!A:I,9,TRUE)</f>
        <v>2022</v>
      </c>
    </row>
    <row r="15011" spans="1:10" x14ac:dyDescent="0.15">
      <c r="A15011" t="s">
        <v>18371</v>
      </c>
      <c r="B15011" t="s">
        <v>3077</v>
      </c>
      <c r="C15011" t="s">
        <v>105</v>
      </c>
      <c r="D15011" t="s">
        <v>81</v>
      </c>
      <c r="E15011">
        <v>10</v>
      </c>
      <c r="F15011" s="8">
        <f>VLOOKUP(C15011,Products!$A$2:$E$20,5,TRUE)</f>
        <v>8.9499999999999993</v>
      </c>
      <c r="G15011" s="8">
        <f t="shared" si="468"/>
        <v>89.5</v>
      </c>
      <c r="H15011" s="8">
        <f>VLOOKUP(C15011,Products!$A$2:$F$20,6,TRUE)</f>
        <v>3.1999999999999993</v>
      </c>
      <c r="I15011" s="8">
        <f t="shared" si="469"/>
        <v>31.999999999999993</v>
      </c>
      <c r="J15011" s="42">
        <f>VLOOKUP(B15011,Invoices!A:I,9,TRUE)</f>
        <v>2022</v>
      </c>
    </row>
    <row r="15012" spans="1:10" x14ac:dyDescent="0.15">
      <c r="A15012" t="s">
        <v>18372</v>
      </c>
      <c r="B15012" t="s">
        <v>3077</v>
      </c>
      <c r="C15012" t="s">
        <v>93</v>
      </c>
      <c r="D15012" t="s">
        <v>76</v>
      </c>
      <c r="E15012">
        <v>3</v>
      </c>
      <c r="F15012" s="8">
        <f>VLOOKUP(C15012,Products!$A$2:$E$20,5,TRUE)</f>
        <v>9.9499999999999993</v>
      </c>
      <c r="G15012" s="8">
        <f t="shared" si="468"/>
        <v>29.849999999999998</v>
      </c>
      <c r="H15012" s="8">
        <f>VLOOKUP(C15012,Products!$A$2:$F$20,6,TRUE)</f>
        <v>1.9499999999999993</v>
      </c>
      <c r="I15012" s="8">
        <f t="shared" si="469"/>
        <v>5.8499999999999979</v>
      </c>
      <c r="J15012" s="42">
        <f>VLOOKUP(B15012,Invoices!A:I,9,TRUE)</f>
        <v>2022</v>
      </c>
    </row>
    <row r="15013" spans="1:10" x14ac:dyDescent="0.15">
      <c r="A15013" t="s">
        <v>18373</v>
      </c>
      <c r="B15013" t="s">
        <v>3078</v>
      </c>
      <c r="C15013" t="s">
        <v>90</v>
      </c>
      <c r="D15013" t="s">
        <v>72</v>
      </c>
      <c r="E15013">
        <v>1</v>
      </c>
      <c r="F15013" s="8">
        <f>VLOOKUP(C15013,Products!$A$2:$E$20,5,TRUE)</f>
        <v>8.9499999999999993</v>
      </c>
      <c r="G15013" s="8">
        <f t="shared" si="468"/>
        <v>8.9499999999999993</v>
      </c>
      <c r="H15013" s="8">
        <f>VLOOKUP(C15013,Products!$A$2:$F$20,6,TRUE)</f>
        <v>5.6999999999999993</v>
      </c>
      <c r="I15013" s="8">
        <f t="shared" si="469"/>
        <v>5.6999999999999993</v>
      </c>
      <c r="J15013" s="42">
        <f>VLOOKUP(B15013,Invoices!A:I,9,TRUE)</f>
        <v>2022</v>
      </c>
    </row>
    <row r="15014" spans="1:10" x14ac:dyDescent="0.15">
      <c r="A15014" t="s">
        <v>18374</v>
      </c>
      <c r="B15014" t="s">
        <v>3078</v>
      </c>
      <c r="C15014" t="s">
        <v>89</v>
      </c>
      <c r="D15014" t="s">
        <v>80</v>
      </c>
      <c r="E15014">
        <v>1</v>
      </c>
      <c r="F15014" s="8">
        <f>VLOOKUP(C15014,Products!$A$2:$E$20,5,TRUE)</f>
        <v>15.95</v>
      </c>
      <c r="G15014" s="8">
        <f t="shared" si="468"/>
        <v>15.95</v>
      </c>
      <c r="H15014" s="8">
        <f>VLOOKUP(C15014,Products!$A$2:$F$20,6,TRUE)</f>
        <v>6</v>
      </c>
      <c r="I15014" s="8">
        <f t="shared" si="469"/>
        <v>6</v>
      </c>
      <c r="J15014" s="42">
        <f>VLOOKUP(B15014,Invoices!A:I,9,TRUE)</f>
        <v>2022</v>
      </c>
    </row>
    <row r="15015" spans="1:10" x14ac:dyDescent="0.15">
      <c r="A15015" t="s">
        <v>18375</v>
      </c>
      <c r="B15015" t="s">
        <v>3078</v>
      </c>
      <c r="C15015" t="s">
        <v>104</v>
      </c>
      <c r="D15015" t="s">
        <v>71</v>
      </c>
      <c r="E15015">
        <v>2</v>
      </c>
      <c r="F15015" s="8">
        <f>VLOOKUP(C15015,Products!$A$2:$E$20,5,TRUE)</f>
        <v>2.95</v>
      </c>
      <c r="G15015" s="8">
        <f t="shared" si="468"/>
        <v>5.9</v>
      </c>
      <c r="H15015" s="8">
        <f>VLOOKUP(C15015,Products!$A$2:$F$20,6,TRUE)</f>
        <v>1.1500000000000001</v>
      </c>
      <c r="I15015" s="8">
        <f t="shared" si="469"/>
        <v>2.3000000000000003</v>
      </c>
      <c r="J15015" s="42">
        <f>VLOOKUP(B15015,Invoices!A:I,9,TRUE)</f>
        <v>2022</v>
      </c>
    </row>
    <row r="15016" spans="1:10" x14ac:dyDescent="0.15">
      <c r="A15016" t="s">
        <v>18376</v>
      </c>
      <c r="B15016" t="s">
        <v>3078</v>
      </c>
      <c r="C15016" t="s">
        <v>98</v>
      </c>
      <c r="D15016" t="s">
        <v>79</v>
      </c>
      <c r="E15016">
        <v>1</v>
      </c>
      <c r="F15016" s="8">
        <f>VLOOKUP(C15016,Products!$A$2:$E$20,5,TRUE)</f>
        <v>14.95</v>
      </c>
      <c r="G15016" s="8">
        <f t="shared" si="468"/>
        <v>14.95</v>
      </c>
      <c r="H15016" s="8">
        <f>VLOOKUP(C15016,Products!$A$2:$F$20,6,TRUE)</f>
        <v>3.0499999999999989</v>
      </c>
      <c r="I15016" s="8">
        <f t="shared" si="469"/>
        <v>3.0499999999999989</v>
      </c>
      <c r="J15016" s="42">
        <f>VLOOKUP(B15016,Invoices!A:I,9,TRUE)</f>
        <v>2022</v>
      </c>
    </row>
    <row r="15017" spans="1:10" x14ac:dyDescent="0.15">
      <c r="A15017" t="s">
        <v>18377</v>
      </c>
      <c r="B15017" t="s">
        <v>3078</v>
      </c>
      <c r="C15017" t="s">
        <v>96</v>
      </c>
      <c r="D15017" t="s">
        <v>75</v>
      </c>
      <c r="E15017">
        <v>10</v>
      </c>
      <c r="F15017" s="8">
        <f>VLOOKUP(C15017,Products!$A$2:$E$20,5,TRUE)</f>
        <v>79.95</v>
      </c>
      <c r="G15017" s="8">
        <f t="shared" si="468"/>
        <v>799.5</v>
      </c>
      <c r="H15017" s="8">
        <f>VLOOKUP(C15017,Products!$A$2:$F$20,6,TRUE)</f>
        <v>27.950000000000003</v>
      </c>
      <c r="I15017" s="8">
        <f t="shared" si="469"/>
        <v>279.5</v>
      </c>
      <c r="J15017" s="42">
        <f>VLOOKUP(B15017,Invoices!A:I,9,TRUE)</f>
        <v>2022</v>
      </c>
    </row>
    <row r="15018" spans="1:10" x14ac:dyDescent="0.15">
      <c r="A15018" t="s">
        <v>18378</v>
      </c>
      <c r="B15018" t="s">
        <v>3079</v>
      </c>
      <c r="C15018" t="s">
        <v>94</v>
      </c>
      <c r="D15018" t="s">
        <v>86</v>
      </c>
      <c r="E15018">
        <v>1</v>
      </c>
      <c r="F15018" s="8">
        <f>VLOOKUP(C15018,Products!$A$2:$E$20,5,TRUE)</f>
        <v>3.5</v>
      </c>
      <c r="G15018" s="8">
        <f t="shared" si="468"/>
        <v>3.5</v>
      </c>
      <c r="H15018" s="8">
        <f>VLOOKUP(C15018,Products!$A$2:$F$20,6,TRUE)</f>
        <v>0.54999999999999982</v>
      </c>
      <c r="I15018" s="8">
        <f t="shared" si="469"/>
        <v>0.54999999999999982</v>
      </c>
      <c r="J15018" s="42">
        <f>VLOOKUP(B15018,Invoices!A:I,9,TRUE)</f>
        <v>2022</v>
      </c>
    </row>
    <row r="15019" spans="1:10" x14ac:dyDescent="0.15">
      <c r="A15019" t="s">
        <v>18379</v>
      </c>
      <c r="B15019" t="s">
        <v>3079</v>
      </c>
      <c r="C15019" t="s">
        <v>90</v>
      </c>
      <c r="D15019" t="s">
        <v>72</v>
      </c>
      <c r="E15019">
        <v>3</v>
      </c>
      <c r="F15019" s="8">
        <f>VLOOKUP(C15019,Products!$A$2:$E$20,5,TRUE)</f>
        <v>8.9499999999999993</v>
      </c>
      <c r="G15019" s="8">
        <f t="shared" si="468"/>
        <v>26.849999999999998</v>
      </c>
      <c r="H15019" s="8">
        <f>VLOOKUP(C15019,Products!$A$2:$F$20,6,TRUE)</f>
        <v>5.6999999999999993</v>
      </c>
      <c r="I15019" s="8">
        <f t="shared" si="469"/>
        <v>17.099999999999998</v>
      </c>
      <c r="J15019" s="42">
        <f>VLOOKUP(B15019,Invoices!A:I,9,TRUE)</f>
        <v>2022</v>
      </c>
    </row>
    <row r="15020" spans="1:10" x14ac:dyDescent="0.15">
      <c r="A15020" t="s">
        <v>18380</v>
      </c>
      <c r="B15020" t="s">
        <v>3079</v>
      </c>
      <c r="C15020" t="s">
        <v>93</v>
      </c>
      <c r="D15020" t="s">
        <v>76</v>
      </c>
      <c r="E15020">
        <v>9</v>
      </c>
      <c r="F15020" s="8">
        <f>VLOOKUP(C15020,Products!$A$2:$E$20,5,TRUE)</f>
        <v>9.9499999999999993</v>
      </c>
      <c r="G15020" s="8">
        <f t="shared" si="468"/>
        <v>89.55</v>
      </c>
      <c r="H15020" s="8">
        <f>VLOOKUP(C15020,Products!$A$2:$F$20,6,TRUE)</f>
        <v>1.9499999999999993</v>
      </c>
      <c r="I15020" s="8">
        <f t="shared" si="469"/>
        <v>17.549999999999994</v>
      </c>
      <c r="J15020" s="42">
        <f>VLOOKUP(B15020,Invoices!A:I,9,TRUE)</f>
        <v>2022</v>
      </c>
    </row>
    <row r="15021" spans="1:10" x14ac:dyDescent="0.15">
      <c r="A15021" t="s">
        <v>18381</v>
      </c>
      <c r="B15021" t="s">
        <v>3079</v>
      </c>
      <c r="C15021" t="s">
        <v>104</v>
      </c>
      <c r="D15021" t="s">
        <v>71</v>
      </c>
      <c r="E15021">
        <v>1</v>
      </c>
      <c r="F15021" s="8">
        <f>VLOOKUP(C15021,Products!$A$2:$E$20,5,TRUE)</f>
        <v>2.95</v>
      </c>
      <c r="G15021" s="8">
        <f t="shared" si="468"/>
        <v>2.95</v>
      </c>
      <c r="H15021" s="8">
        <f>VLOOKUP(C15021,Products!$A$2:$F$20,6,TRUE)</f>
        <v>1.1500000000000001</v>
      </c>
      <c r="I15021" s="8">
        <f t="shared" si="469"/>
        <v>1.1500000000000001</v>
      </c>
      <c r="J15021" s="42">
        <f>VLOOKUP(B15021,Invoices!A:I,9,TRUE)</f>
        <v>2022</v>
      </c>
    </row>
    <row r="15022" spans="1:10" x14ac:dyDescent="0.15">
      <c r="A15022" t="s">
        <v>18382</v>
      </c>
      <c r="B15022" t="s">
        <v>3079</v>
      </c>
      <c r="C15022" t="s">
        <v>103</v>
      </c>
      <c r="D15022" t="s">
        <v>77</v>
      </c>
      <c r="E15022">
        <v>5</v>
      </c>
      <c r="F15022" s="8">
        <f>VLOOKUP(C15022,Products!$A$2:$E$20,5,TRUE)</f>
        <v>8.9499999999999993</v>
      </c>
      <c r="G15022" s="8">
        <f t="shared" si="468"/>
        <v>44.75</v>
      </c>
      <c r="H15022" s="8">
        <f>VLOOKUP(C15022,Products!$A$2:$F$20,6,TRUE)</f>
        <v>3.1999999999999993</v>
      </c>
      <c r="I15022" s="8">
        <f t="shared" si="469"/>
        <v>15.999999999999996</v>
      </c>
      <c r="J15022" s="42">
        <f>VLOOKUP(B15022,Invoices!A:I,9,TRUE)</f>
        <v>2022</v>
      </c>
    </row>
    <row r="15023" spans="1:10" x14ac:dyDescent="0.15">
      <c r="A15023" t="s">
        <v>18383</v>
      </c>
      <c r="B15023" t="s">
        <v>3079</v>
      </c>
      <c r="C15023" t="s">
        <v>96</v>
      </c>
      <c r="D15023" t="s">
        <v>75</v>
      </c>
      <c r="E15023">
        <v>3</v>
      </c>
      <c r="F15023" s="8">
        <f>VLOOKUP(C15023,Products!$A$2:$E$20,5,TRUE)</f>
        <v>79.95</v>
      </c>
      <c r="G15023" s="8">
        <f t="shared" si="468"/>
        <v>239.85000000000002</v>
      </c>
      <c r="H15023" s="8">
        <f>VLOOKUP(C15023,Products!$A$2:$F$20,6,TRUE)</f>
        <v>27.950000000000003</v>
      </c>
      <c r="I15023" s="8">
        <f t="shared" si="469"/>
        <v>83.850000000000009</v>
      </c>
      <c r="J15023" s="42">
        <f>VLOOKUP(B15023,Invoices!A:I,9,TRUE)</f>
        <v>2022</v>
      </c>
    </row>
    <row r="15024" spans="1:10" x14ac:dyDescent="0.15">
      <c r="A15024" t="s">
        <v>18384</v>
      </c>
      <c r="B15024" t="s">
        <v>3079</v>
      </c>
      <c r="C15024" t="s">
        <v>105</v>
      </c>
      <c r="D15024" t="s">
        <v>81</v>
      </c>
      <c r="E15024">
        <v>1</v>
      </c>
      <c r="F15024" s="8">
        <f>VLOOKUP(C15024,Products!$A$2:$E$20,5,TRUE)</f>
        <v>8.9499999999999993</v>
      </c>
      <c r="G15024" s="8">
        <f t="shared" si="468"/>
        <v>8.9499999999999993</v>
      </c>
      <c r="H15024" s="8">
        <f>VLOOKUP(C15024,Products!$A$2:$F$20,6,TRUE)</f>
        <v>3.1999999999999993</v>
      </c>
      <c r="I15024" s="8">
        <f t="shared" si="469"/>
        <v>3.1999999999999993</v>
      </c>
      <c r="J15024" s="42">
        <f>VLOOKUP(B15024,Invoices!A:I,9,TRUE)</f>
        <v>2022</v>
      </c>
    </row>
    <row r="15025" spans="1:10" x14ac:dyDescent="0.15">
      <c r="A15025" t="s">
        <v>18385</v>
      </c>
      <c r="B15025" t="s">
        <v>3079</v>
      </c>
      <c r="C15025" t="s">
        <v>92</v>
      </c>
      <c r="D15025" t="s">
        <v>82</v>
      </c>
      <c r="E15025">
        <v>1</v>
      </c>
      <c r="F15025" s="8">
        <f>VLOOKUP(C15025,Products!$A$2:$E$20,5,TRUE)</f>
        <v>19.95</v>
      </c>
      <c r="G15025" s="8">
        <f t="shared" si="468"/>
        <v>19.95</v>
      </c>
      <c r="H15025" s="8">
        <f>VLOOKUP(C15025,Products!$A$2:$F$20,6,TRUE)</f>
        <v>7.4499999999999993</v>
      </c>
      <c r="I15025" s="8">
        <f t="shared" si="469"/>
        <v>7.4499999999999993</v>
      </c>
      <c r="J15025" s="42">
        <f>VLOOKUP(B15025,Invoices!A:I,9,TRUE)</f>
        <v>2022</v>
      </c>
    </row>
    <row r="15026" spans="1:10" x14ac:dyDescent="0.15">
      <c r="A15026" t="s">
        <v>18386</v>
      </c>
      <c r="B15026" t="s">
        <v>3079</v>
      </c>
      <c r="C15026" t="s">
        <v>89</v>
      </c>
      <c r="D15026" t="s">
        <v>80</v>
      </c>
      <c r="E15026">
        <v>1</v>
      </c>
      <c r="F15026" s="8">
        <f>VLOOKUP(C15026,Products!$A$2:$E$20,5,TRUE)</f>
        <v>15.95</v>
      </c>
      <c r="G15026" s="8">
        <f t="shared" si="468"/>
        <v>15.95</v>
      </c>
      <c r="H15026" s="8">
        <f>VLOOKUP(C15026,Products!$A$2:$F$20,6,TRUE)</f>
        <v>6</v>
      </c>
      <c r="I15026" s="8">
        <f t="shared" si="469"/>
        <v>6</v>
      </c>
      <c r="J15026" s="42">
        <f>VLOOKUP(B15026,Invoices!A:I,9,TRUE)</f>
        <v>2022</v>
      </c>
    </row>
    <row r="15027" spans="1:10" x14ac:dyDescent="0.15">
      <c r="A15027" t="s">
        <v>18387</v>
      </c>
      <c r="B15027" t="s">
        <v>3080</v>
      </c>
      <c r="C15027" t="s">
        <v>91</v>
      </c>
      <c r="D15027" t="s">
        <v>70</v>
      </c>
      <c r="E15027">
        <v>100</v>
      </c>
      <c r="F15027" s="8">
        <f>VLOOKUP(C15027,Products!$A$2:$E$20,5,TRUE)</f>
        <v>49.95</v>
      </c>
      <c r="G15027" s="8">
        <f t="shared" si="468"/>
        <v>4995</v>
      </c>
      <c r="H15027" s="8">
        <f>VLOOKUP(C15027,Products!$A$2:$F$20,6,TRUE)</f>
        <v>21.200000000000003</v>
      </c>
      <c r="I15027" s="8">
        <f t="shared" si="469"/>
        <v>2120.0000000000005</v>
      </c>
      <c r="J15027" s="42">
        <f>VLOOKUP(B15027,Invoices!A:I,9,TRUE)</f>
        <v>2022</v>
      </c>
    </row>
    <row r="15028" spans="1:10" x14ac:dyDescent="0.15">
      <c r="A15028" t="s">
        <v>18388</v>
      </c>
      <c r="B15028" t="s">
        <v>3080</v>
      </c>
      <c r="C15028" t="s">
        <v>94</v>
      </c>
      <c r="D15028" t="s">
        <v>86</v>
      </c>
      <c r="E15028">
        <v>30</v>
      </c>
      <c r="F15028" s="8">
        <f>VLOOKUP(C15028,Products!$A$2:$E$20,5,TRUE)</f>
        <v>3.5</v>
      </c>
      <c r="G15028" s="8">
        <f t="shared" si="468"/>
        <v>105</v>
      </c>
      <c r="H15028" s="8">
        <f>VLOOKUP(C15028,Products!$A$2:$F$20,6,TRUE)</f>
        <v>0.54999999999999982</v>
      </c>
      <c r="I15028" s="8">
        <f t="shared" si="469"/>
        <v>16.499999999999993</v>
      </c>
      <c r="J15028" s="42">
        <f>VLOOKUP(B15028,Invoices!A:I,9,TRUE)</f>
        <v>2022</v>
      </c>
    </row>
    <row r="15029" spans="1:10" x14ac:dyDescent="0.15">
      <c r="A15029" t="s">
        <v>18389</v>
      </c>
      <c r="B15029" t="s">
        <v>3080</v>
      </c>
      <c r="C15029" t="s">
        <v>100</v>
      </c>
      <c r="D15029" t="s">
        <v>78</v>
      </c>
      <c r="E15029">
        <v>50</v>
      </c>
      <c r="F15029" s="8">
        <f>VLOOKUP(C15029,Products!$A$2:$E$20,5,TRUE)</f>
        <v>49.95</v>
      </c>
      <c r="G15029" s="8">
        <f t="shared" si="468"/>
        <v>2497.5</v>
      </c>
      <c r="H15029" s="8">
        <f>VLOOKUP(C15029,Products!$A$2:$F$20,6,TRUE)</f>
        <v>19.950000000000003</v>
      </c>
      <c r="I15029" s="8">
        <f t="shared" si="469"/>
        <v>997.50000000000011</v>
      </c>
      <c r="J15029" s="42">
        <f>VLOOKUP(B15029,Invoices!A:I,9,TRUE)</f>
        <v>2022</v>
      </c>
    </row>
    <row r="15030" spans="1:10" x14ac:dyDescent="0.15">
      <c r="A15030" t="s">
        <v>18390</v>
      </c>
      <c r="B15030" t="s">
        <v>3080</v>
      </c>
      <c r="C15030" t="s">
        <v>95</v>
      </c>
      <c r="D15030" t="s">
        <v>73</v>
      </c>
      <c r="E15030">
        <v>1</v>
      </c>
      <c r="F15030" s="8">
        <f>VLOOKUP(C15030,Products!$A$2:$E$20,5,TRUE)</f>
        <v>12.95</v>
      </c>
      <c r="G15030" s="8">
        <f t="shared" si="468"/>
        <v>12.95</v>
      </c>
      <c r="H15030" s="8">
        <f>VLOOKUP(C15030,Products!$A$2:$F$20,6,TRUE)</f>
        <v>4.1999999999999993</v>
      </c>
      <c r="I15030" s="8">
        <f t="shared" si="469"/>
        <v>4.1999999999999993</v>
      </c>
      <c r="J15030" s="42">
        <f>VLOOKUP(B15030,Invoices!A:I,9,TRUE)</f>
        <v>2022</v>
      </c>
    </row>
    <row r="15031" spans="1:10" x14ac:dyDescent="0.15">
      <c r="A15031" t="s">
        <v>18391</v>
      </c>
      <c r="B15031" t="s">
        <v>3080</v>
      </c>
      <c r="C15031" t="s">
        <v>90</v>
      </c>
      <c r="D15031" t="s">
        <v>72</v>
      </c>
      <c r="E15031">
        <v>1</v>
      </c>
      <c r="F15031" s="8">
        <f>VLOOKUP(C15031,Products!$A$2:$E$20,5,TRUE)</f>
        <v>8.9499999999999993</v>
      </c>
      <c r="G15031" s="8">
        <f t="shared" si="468"/>
        <v>8.9499999999999993</v>
      </c>
      <c r="H15031" s="8">
        <f>VLOOKUP(C15031,Products!$A$2:$F$20,6,TRUE)</f>
        <v>5.6999999999999993</v>
      </c>
      <c r="I15031" s="8">
        <f t="shared" si="469"/>
        <v>5.6999999999999993</v>
      </c>
      <c r="J15031" s="42">
        <f>VLOOKUP(B15031,Invoices!A:I,9,TRUE)</f>
        <v>2022</v>
      </c>
    </row>
    <row r="15032" spans="1:10" x14ac:dyDescent="0.15">
      <c r="A15032" t="s">
        <v>18392</v>
      </c>
      <c r="B15032" t="s">
        <v>3081</v>
      </c>
      <c r="C15032" t="s">
        <v>99</v>
      </c>
      <c r="D15032" t="s">
        <v>84</v>
      </c>
      <c r="E15032">
        <v>3</v>
      </c>
      <c r="F15032" s="8">
        <f>VLOOKUP(C15032,Products!$A$2:$E$20,5,TRUE)</f>
        <v>3.5</v>
      </c>
      <c r="G15032" s="8">
        <f t="shared" si="468"/>
        <v>10.5</v>
      </c>
      <c r="H15032" s="8">
        <f>VLOOKUP(C15032,Products!$A$2:$F$20,6,TRUE)</f>
        <v>0.54999999999999982</v>
      </c>
      <c r="I15032" s="8">
        <f t="shared" si="469"/>
        <v>1.6499999999999995</v>
      </c>
      <c r="J15032" s="42">
        <f>VLOOKUP(B15032,Invoices!A:I,9,TRUE)</f>
        <v>2022</v>
      </c>
    </row>
    <row r="15033" spans="1:10" x14ac:dyDescent="0.15">
      <c r="A15033" t="s">
        <v>18393</v>
      </c>
      <c r="B15033" t="s">
        <v>3081</v>
      </c>
      <c r="C15033" t="s">
        <v>102</v>
      </c>
      <c r="D15033" t="s">
        <v>83</v>
      </c>
      <c r="E15033">
        <v>15</v>
      </c>
      <c r="F15033" s="8">
        <f>VLOOKUP(C15033,Products!$A$2:$E$20,5,TRUE)</f>
        <v>29.95</v>
      </c>
      <c r="G15033" s="8">
        <f t="shared" si="468"/>
        <v>449.25</v>
      </c>
      <c r="H15033" s="8">
        <f>VLOOKUP(C15033,Products!$A$2:$F$20,6,TRUE)</f>
        <v>15</v>
      </c>
      <c r="I15033" s="8">
        <f t="shared" si="469"/>
        <v>225</v>
      </c>
      <c r="J15033" s="42">
        <f>VLOOKUP(B15033,Invoices!A:I,9,TRUE)</f>
        <v>2022</v>
      </c>
    </row>
    <row r="15034" spans="1:10" x14ac:dyDescent="0.15">
      <c r="A15034" t="s">
        <v>18394</v>
      </c>
      <c r="B15034" t="s">
        <v>3082</v>
      </c>
      <c r="C15034" t="s">
        <v>101</v>
      </c>
      <c r="D15034" t="s">
        <v>69</v>
      </c>
      <c r="E15034">
        <v>1</v>
      </c>
      <c r="F15034" s="8">
        <f>VLOOKUP(C15034,Products!$A$2:$E$20,5,TRUE)</f>
        <v>129.94999999999999</v>
      </c>
      <c r="G15034" s="8">
        <f t="shared" si="468"/>
        <v>129.94999999999999</v>
      </c>
      <c r="H15034" s="8">
        <f>VLOOKUP(C15034,Products!$A$2:$F$20,6,TRUE)</f>
        <v>40.449999999999989</v>
      </c>
      <c r="I15034" s="8">
        <f t="shared" si="469"/>
        <v>40.449999999999989</v>
      </c>
      <c r="J15034" s="42">
        <f>VLOOKUP(B15034,Invoices!A:I,9,TRUE)</f>
        <v>2022</v>
      </c>
    </row>
    <row r="15035" spans="1:10" x14ac:dyDescent="0.15">
      <c r="A15035" t="s">
        <v>18395</v>
      </c>
      <c r="B15035" t="s">
        <v>3082</v>
      </c>
      <c r="C15035" t="s">
        <v>96</v>
      </c>
      <c r="D15035" t="s">
        <v>75</v>
      </c>
      <c r="E15035">
        <v>5</v>
      </c>
      <c r="F15035" s="8">
        <f>VLOOKUP(C15035,Products!$A$2:$E$20,5,TRUE)</f>
        <v>79.95</v>
      </c>
      <c r="G15035" s="8">
        <f t="shared" si="468"/>
        <v>399.75</v>
      </c>
      <c r="H15035" s="8">
        <f>VLOOKUP(C15035,Products!$A$2:$F$20,6,TRUE)</f>
        <v>27.950000000000003</v>
      </c>
      <c r="I15035" s="8">
        <f t="shared" si="469"/>
        <v>139.75</v>
      </c>
      <c r="J15035" s="42">
        <f>VLOOKUP(B15035,Invoices!A:I,9,TRUE)</f>
        <v>2022</v>
      </c>
    </row>
    <row r="15036" spans="1:10" x14ac:dyDescent="0.15">
      <c r="A15036" t="s">
        <v>18396</v>
      </c>
      <c r="B15036" t="s">
        <v>3082</v>
      </c>
      <c r="C15036" t="s">
        <v>90</v>
      </c>
      <c r="D15036" t="s">
        <v>72</v>
      </c>
      <c r="E15036">
        <v>12</v>
      </c>
      <c r="F15036" s="8">
        <f>VLOOKUP(C15036,Products!$A$2:$E$20,5,TRUE)</f>
        <v>8.9499999999999993</v>
      </c>
      <c r="G15036" s="8">
        <f t="shared" si="468"/>
        <v>107.39999999999999</v>
      </c>
      <c r="H15036" s="8">
        <f>VLOOKUP(C15036,Products!$A$2:$F$20,6,TRUE)</f>
        <v>5.6999999999999993</v>
      </c>
      <c r="I15036" s="8">
        <f t="shared" si="469"/>
        <v>68.399999999999991</v>
      </c>
      <c r="J15036" s="42">
        <f>VLOOKUP(B15036,Invoices!A:I,9,TRUE)</f>
        <v>2022</v>
      </c>
    </row>
    <row r="15037" spans="1:10" x14ac:dyDescent="0.15">
      <c r="A15037" t="s">
        <v>18397</v>
      </c>
      <c r="B15037" t="s">
        <v>3082</v>
      </c>
      <c r="C15037" t="s">
        <v>105</v>
      </c>
      <c r="D15037" t="s">
        <v>81</v>
      </c>
      <c r="E15037">
        <v>2</v>
      </c>
      <c r="F15037" s="8">
        <f>VLOOKUP(C15037,Products!$A$2:$E$20,5,TRUE)</f>
        <v>8.9499999999999993</v>
      </c>
      <c r="G15037" s="8">
        <f t="shared" si="468"/>
        <v>17.899999999999999</v>
      </c>
      <c r="H15037" s="8">
        <f>VLOOKUP(C15037,Products!$A$2:$F$20,6,TRUE)</f>
        <v>3.1999999999999993</v>
      </c>
      <c r="I15037" s="8">
        <f t="shared" si="469"/>
        <v>6.3999999999999986</v>
      </c>
      <c r="J15037" s="42">
        <f>VLOOKUP(B15037,Invoices!A:I,9,TRUE)</f>
        <v>2022</v>
      </c>
    </row>
    <row r="15038" spans="1:10" x14ac:dyDescent="0.15">
      <c r="A15038" t="s">
        <v>18398</v>
      </c>
      <c r="B15038" t="s">
        <v>3082</v>
      </c>
      <c r="C15038" t="s">
        <v>88</v>
      </c>
      <c r="D15038" t="s">
        <v>85</v>
      </c>
      <c r="E15038">
        <v>1</v>
      </c>
      <c r="F15038" s="8">
        <f>VLOOKUP(C15038,Products!$A$2:$E$20,5,TRUE)</f>
        <v>8.9499999999999993</v>
      </c>
      <c r="G15038" s="8">
        <f t="shared" si="468"/>
        <v>8.9499999999999993</v>
      </c>
      <c r="H15038" s="8">
        <f>VLOOKUP(C15038,Products!$A$2:$F$20,6,TRUE)</f>
        <v>5.6999999999999993</v>
      </c>
      <c r="I15038" s="8">
        <f t="shared" si="469"/>
        <v>5.6999999999999993</v>
      </c>
      <c r="J15038" s="42">
        <f>VLOOKUP(B15038,Invoices!A:I,9,TRUE)</f>
        <v>2022</v>
      </c>
    </row>
    <row r="15039" spans="1:10" x14ac:dyDescent="0.15">
      <c r="A15039" t="s">
        <v>18399</v>
      </c>
      <c r="B15039" t="s">
        <v>3082</v>
      </c>
      <c r="C15039" t="s">
        <v>98</v>
      </c>
      <c r="D15039" t="s">
        <v>79</v>
      </c>
      <c r="E15039">
        <v>30</v>
      </c>
      <c r="F15039" s="8">
        <f>VLOOKUP(C15039,Products!$A$2:$E$20,5,TRUE)</f>
        <v>14.95</v>
      </c>
      <c r="G15039" s="8">
        <f t="shared" si="468"/>
        <v>448.5</v>
      </c>
      <c r="H15039" s="8">
        <f>VLOOKUP(C15039,Products!$A$2:$F$20,6,TRUE)</f>
        <v>3.0499999999999989</v>
      </c>
      <c r="I15039" s="8">
        <f t="shared" si="469"/>
        <v>91.499999999999972</v>
      </c>
      <c r="J15039" s="42">
        <f>VLOOKUP(B15039,Invoices!A:I,9,TRUE)</f>
        <v>2022</v>
      </c>
    </row>
    <row r="15040" spans="1:10" x14ac:dyDescent="0.15">
      <c r="A15040" t="s">
        <v>18400</v>
      </c>
      <c r="B15040" t="s">
        <v>3082</v>
      </c>
      <c r="C15040" t="s">
        <v>95</v>
      </c>
      <c r="D15040" t="s">
        <v>73</v>
      </c>
      <c r="E15040">
        <v>1</v>
      </c>
      <c r="F15040" s="8">
        <f>VLOOKUP(C15040,Products!$A$2:$E$20,5,TRUE)</f>
        <v>12.95</v>
      </c>
      <c r="G15040" s="8">
        <f t="shared" si="468"/>
        <v>12.95</v>
      </c>
      <c r="H15040" s="8">
        <f>VLOOKUP(C15040,Products!$A$2:$F$20,6,TRUE)</f>
        <v>4.1999999999999993</v>
      </c>
      <c r="I15040" s="8">
        <f t="shared" si="469"/>
        <v>4.1999999999999993</v>
      </c>
      <c r="J15040" s="42">
        <f>VLOOKUP(B15040,Invoices!A:I,9,TRUE)</f>
        <v>2022</v>
      </c>
    </row>
    <row r="15041" spans="1:10" x14ac:dyDescent="0.15">
      <c r="A15041" t="s">
        <v>18401</v>
      </c>
      <c r="B15041" t="s">
        <v>3082</v>
      </c>
      <c r="C15041" t="s">
        <v>103</v>
      </c>
      <c r="D15041" t="s">
        <v>77</v>
      </c>
      <c r="E15041">
        <v>1</v>
      </c>
      <c r="F15041" s="8">
        <f>VLOOKUP(C15041,Products!$A$2:$E$20,5,TRUE)</f>
        <v>8.9499999999999993</v>
      </c>
      <c r="G15041" s="8">
        <f t="shared" si="468"/>
        <v>8.9499999999999993</v>
      </c>
      <c r="H15041" s="8">
        <f>VLOOKUP(C15041,Products!$A$2:$F$20,6,TRUE)</f>
        <v>3.1999999999999993</v>
      </c>
      <c r="I15041" s="8">
        <f t="shared" si="469"/>
        <v>3.1999999999999993</v>
      </c>
      <c r="J15041" s="42">
        <f>VLOOKUP(B15041,Invoices!A:I,9,TRUE)</f>
        <v>2022</v>
      </c>
    </row>
    <row r="15042" spans="1:10" x14ac:dyDescent="0.15">
      <c r="A15042" t="s">
        <v>18402</v>
      </c>
      <c r="B15042" t="s">
        <v>3082</v>
      </c>
      <c r="C15042" t="s">
        <v>99</v>
      </c>
      <c r="D15042" t="s">
        <v>84</v>
      </c>
      <c r="E15042">
        <v>7</v>
      </c>
      <c r="F15042" s="8">
        <f>VLOOKUP(C15042,Products!$A$2:$E$20,5,TRUE)</f>
        <v>3.5</v>
      </c>
      <c r="G15042" s="8">
        <f t="shared" si="468"/>
        <v>24.5</v>
      </c>
      <c r="H15042" s="8">
        <f>VLOOKUP(C15042,Products!$A$2:$F$20,6,TRUE)</f>
        <v>0.54999999999999982</v>
      </c>
      <c r="I15042" s="8">
        <f t="shared" si="469"/>
        <v>3.8499999999999988</v>
      </c>
      <c r="J15042" s="42">
        <f>VLOOKUP(B15042,Invoices!A:I,9,TRUE)</f>
        <v>2022</v>
      </c>
    </row>
    <row r="15043" spans="1:10" x14ac:dyDescent="0.15">
      <c r="A15043" t="s">
        <v>18403</v>
      </c>
      <c r="B15043" t="s">
        <v>3082</v>
      </c>
      <c r="C15043" t="s">
        <v>102</v>
      </c>
      <c r="D15043" t="s">
        <v>83</v>
      </c>
      <c r="E15043">
        <v>3</v>
      </c>
      <c r="F15043" s="8">
        <f>VLOOKUP(C15043,Products!$A$2:$E$20,5,TRUE)</f>
        <v>29.95</v>
      </c>
      <c r="G15043" s="8">
        <f t="shared" ref="G15043:G15106" si="470">F15043*E15043</f>
        <v>89.85</v>
      </c>
      <c r="H15043" s="8">
        <f>VLOOKUP(C15043,Products!$A$2:$F$20,6,TRUE)</f>
        <v>15</v>
      </c>
      <c r="I15043" s="8">
        <f t="shared" ref="I15043:I15106" si="471">H15043*E15043</f>
        <v>45</v>
      </c>
      <c r="J15043" s="42">
        <f>VLOOKUP(B15043,Invoices!A:I,9,TRUE)</f>
        <v>2022</v>
      </c>
    </row>
    <row r="15044" spans="1:10" x14ac:dyDescent="0.15">
      <c r="A15044" t="s">
        <v>18404</v>
      </c>
      <c r="B15044" t="s">
        <v>3082</v>
      </c>
      <c r="C15044" t="s">
        <v>94</v>
      </c>
      <c r="D15044" t="s">
        <v>86</v>
      </c>
      <c r="E15044">
        <v>1</v>
      </c>
      <c r="F15044" s="8">
        <f>VLOOKUP(C15044,Products!$A$2:$E$20,5,TRUE)</f>
        <v>3.5</v>
      </c>
      <c r="G15044" s="8">
        <f t="shared" si="470"/>
        <v>3.5</v>
      </c>
      <c r="H15044" s="8">
        <f>VLOOKUP(C15044,Products!$A$2:$F$20,6,TRUE)</f>
        <v>0.54999999999999982</v>
      </c>
      <c r="I15044" s="8">
        <f t="shared" si="471"/>
        <v>0.54999999999999982</v>
      </c>
      <c r="J15044" s="42">
        <f>VLOOKUP(B15044,Invoices!A:I,9,TRUE)</f>
        <v>2022</v>
      </c>
    </row>
    <row r="15045" spans="1:10" x14ac:dyDescent="0.15">
      <c r="A15045" t="s">
        <v>18405</v>
      </c>
      <c r="B15045" t="s">
        <v>3082</v>
      </c>
      <c r="C15045" t="s">
        <v>87</v>
      </c>
      <c r="D15045" t="s">
        <v>68</v>
      </c>
      <c r="E15045">
        <v>1</v>
      </c>
      <c r="F15045" s="8">
        <f>VLOOKUP(C15045,Products!$A$2:$E$20,5,TRUE)</f>
        <v>19.95</v>
      </c>
      <c r="G15045" s="8">
        <f t="shared" si="470"/>
        <v>19.95</v>
      </c>
      <c r="H15045" s="8">
        <f>VLOOKUP(C15045,Products!$A$2:$F$20,6,TRUE)</f>
        <v>7.4499999999999993</v>
      </c>
      <c r="I15045" s="8">
        <f t="shared" si="471"/>
        <v>7.4499999999999993</v>
      </c>
      <c r="J15045" s="42">
        <f>VLOOKUP(B15045,Invoices!A:I,9,TRUE)</f>
        <v>2022</v>
      </c>
    </row>
    <row r="15046" spans="1:10" x14ac:dyDescent="0.15">
      <c r="A15046" t="s">
        <v>18406</v>
      </c>
      <c r="B15046" t="s">
        <v>3082</v>
      </c>
      <c r="C15046" t="s">
        <v>104</v>
      </c>
      <c r="D15046" t="s">
        <v>71</v>
      </c>
      <c r="E15046">
        <v>100</v>
      </c>
      <c r="F15046" s="8">
        <f>VLOOKUP(C15046,Products!$A$2:$E$20,5,TRUE)</f>
        <v>2.95</v>
      </c>
      <c r="G15046" s="8">
        <f t="shared" si="470"/>
        <v>295</v>
      </c>
      <c r="H15046" s="8">
        <f>VLOOKUP(C15046,Products!$A$2:$F$20,6,TRUE)</f>
        <v>1.1500000000000001</v>
      </c>
      <c r="I15046" s="8">
        <f t="shared" si="471"/>
        <v>115.00000000000001</v>
      </c>
      <c r="J15046" s="42">
        <f>VLOOKUP(B15046,Invoices!A:I,9,TRUE)</f>
        <v>2022</v>
      </c>
    </row>
    <row r="15047" spans="1:10" x14ac:dyDescent="0.15">
      <c r="A15047" t="s">
        <v>18407</v>
      </c>
      <c r="B15047" t="s">
        <v>3082</v>
      </c>
      <c r="C15047" t="s">
        <v>93</v>
      </c>
      <c r="D15047" t="s">
        <v>76</v>
      </c>
      <c r="E15047">
        <v>1</v>
      </c>
      <c r="F15047" s="8">
        <f>VLOOKUP(C15047,Products!$A$2:$E$20,5,TRUE)</f>
        <v>9.9499999999999993</v>
      </c>
      <c r="G15047" s="8">
        <f t="shared" si="470"/>
        <v>9.9499999999999993</v>
      </c>
      <c r="H15047" s="8">
        <f>VLOOKUP(C15047,Products!$A$2:$F$20,6,TRUE)</f>
        <v>1.9499999999999993</v>
      </c>
      <c r="I15047" s="8">
        <f t="shared" si="471"/>
        <v>1.9499999999999993</v>
      </c>
      <c r="J15047" s="42">
        <f>VLOOKUP(B15047,Invoices!A:I,9,TRUE)</f>
        <v>2022</v>
      </c>
    </row>
    <row r="15048" spans="1:10" x14ac:dyDescent="0.15">
      <c r="A15048" t="s">
        <v>18408</v>
      </c>
      <c r="B15048" t="s">
        <v>3082</v>
      </c>
      <c r="C15048" t="s">
        <v>92</v>
      </c>
      <c r="D15048" t="s">
        <v>82</v>
      </c>
      <c r="E15048">
        <v>5</v>
      </c>
      <c r="F15048" s="8">
        <f>VLOOKUP(C15048,Products!$A$2:$E$20,5,TRUE)</f>
        <v>19.95</v>
      </c>
      <c r="G15048" s="8">
        <f t="shared" si="470"/>
        <v>99.75</v>
      </c>
      <c r="H15048" s="8">
        <f>VLOOKUP(C15048,Products!$A$2:$F$20,6,TRUE)</f>
        <v>7.4499999999999993</v>
      </c>
      <c r="I15048" s="8">
        <f t="shared" si="471"/>
        <v>37.25</v>
      </c>
      <c r="J15048" s="42">
        <f>VLOOKUP(B15048,Invoices!A:I,9,TRUE)</f>
        <v>2022</v>
      </c>
    </row>
    <row r="15049" spans="1:10" x14ac:dyDescent="0.15">
      <c r="A15049" t="s">
        <v>18409</v>
      </c>
      <c r="B15049" t="s">
        <v>3083</v>
      </c>
      <c r="C15049" t="s">
        <v>92</v>
      </c>
      <c r="D15049" t="s">
        <v>82</v>
      </c>
      <c r="E15049">
        <v>2</v>
      </c>
      <c r="F15049" s="8">
        <f>VLOOKUP(C15049,Products!$A$2:$E$20,5,TRUE)</f>
        <v>19.95</v>
      </c>
      <c r="G15049" s="8">
        <f t="shared" si="470"/>
        <v>39.9</v>
      </c>
      <c r="H15049" s="8">
        <f>VLOOKUP(C15049,Products!$A$2:$F$20,6,TRUE)</f>
        <v>7.4499999999999993</v>
      </c>
      <c r="I15049" s="8">
        <f t="shared" si="471"/>
        <v>14.899999999999999</v>
      </c>
      <c r="J15049" s="42">
        <f>VLOOKUP(B15049,Invoices!A:I,9,TRUE)</f>
        <v>2022</v>
      </c>
    </row>
    <row r="15050" spans="1:10" x14ac:dyDescent="0.15">
      <c r="A15050" t="s">
        <v>18410</v>
      </c>
      <c r="B15050" t="s">
        <v>3083</v>
      </c>
      <c r="C15050" t="s">
        <v>87</v>
      </c>
      <c r="D15050" t="s">
        <v>68</v>
      </c>
      <c r="E15050">
        <v>12</v>
      </c>
      <c r="F15050" s="8">
        <f>VLOOKUP(C15050,Products!$A$2:$E$20,5,TRUE)</f>
        <v>19.95</v>
      </c>
      <c r="G15050" s="8">
        <f t="shared" si="470"/>
        <v>239.39999999999998</v>
      </c>
      <c r="H15050" s="8">
        <f>VLOOKUP(C15050,Products!$A$2:$F$20,6,TRUE)</f>
        <v>7.4499999999999993</v>
      </c>
      <c r="I15050" s="8">
        <f t="shared" si="471"/>
        <v>89.399999999999991</v>
      </c>
      <c r="J15050" s="42">
        <f>VLOOKUP(B15050,Invoices!A:I,9,TRUE)</f>
        <v>2022</v>
      </c>
    </row>
    <row r="15051" spans="1:10" x14ac:dyDescent="0.15">
      <c r="A15051" t="s">
        <v>18411</v>
      </c>
      <c r="B15051" t="s">
        <v>3084</v>
      </c>
      <c r="C15051" t="s">
        <v>102</v>
      </c>
      <c r="D15051" t="s">
        <v>83</v>
      </c>
      <c r="E15051">
        <v>3</v>
      </c>
      <c r="F15051" s="8">
        <f>VLOOKUP(C15051,Products!$A$2:$E$20,5,TRUE)</f>
        <v>29.95</v>
      </c>
      <c r="G15051" s="8">
        <f t="shared" si="470"/>
        <v>89.85</v>
      </c>
      <c r="H15051" s="8">
        <f>VLOOKUP(C15051,Products!$A$2:$F$20,6,TRUE)</f>
        <v>15</v>
      </c>
      <c r="I15051" s="8">
        <f t="shared" si="471"/>
        <v>45</v>
      </c>
      <c r="J15051" s="42">
        <f>VLOOKUP(B15051,Invoices!A:I,9,TRUE)</f>
        <v>2022</v>
      </c>
    </row>
    <row r="15052" spans="1:10" x14ac:dyDescent="0.15">
      <c r="A15052" t="s">
        <v>18412</v>
      </c>
      <c r="B15052" t="s">
        <v>3084</v>
      </c>
      <c r="C15052" t="s">
        <v>93</v>
      </c>
      <c r="D15052" t="s">
        <v>76</v>
      </c>
      <c r="E15052">
        <v>5</v>
      </c>
      <c r="F15052" s="8">
        <f>VLOOKUP(C15052,Products!$A$2:$E$20,5,TRUE)</f>
        <v>9.9499999999999993</v>
      </c>
      <c r="G15052" s="8">
        <f t="shared" si="470"/>
        <v>49.75</v>
      </c>
      <c r="H15052" s="8">
        <f>VLOOKUP(C15052,Products!$A$2:$F$20,6,TRUE)</f>
        <v>1.9499999999999993</v>
      </c>
      <c r="I15052" s="8">
        <f t="shared" si="471"/>
        <v>9.7499999999999964</v>
      </c>
      <c r="J15052" s="42">
        <f>VLOOKUP(B15052,Invoices!A:I,9,TRUE)</f>
        <v>2022</v>
      </c>
    </row>
    <row r="15053" spans="1:10" x14ac:dyDescent="0.15">
      <c r="A15053" t="s">
        <v>18413</v>
      </c>
      <c r="B15053" t="s">
        <v>3084</v>
      </c>
      <c r="C15053" t="s">
        <v>88</v>
      </c>
      <c r="D15053" t="s">
        <v>85</v>
      </c>
      <c r="E15053">
        <v>3</v>
      </c>
      <c r="F15053" s="8">
        <f>VLOOKUP(C15053,Products!$A$2:$E$20,5,TRUE)</f>
        <v>8.9499999999999993</v>
      </c>
      <c r="G15053" s="8">
        <f t="shared" si="470"/>
        <v>26.849999999999998</v>
      </c>
      <c r="H15053" s="8">
        <f>VLOOKUP(C15053,Products!$A$2:$F$20,6,TRUE)</f>
        <v>5.6999999999999993</v>
      </c>
      <c r="I15053" s="8">
        <f t="shared" si="471"/>
        <v>17.099999999999998</v>
      </c>
      <c r="J15053" s="42">
        <f>VLOOKUP(B15053,Invoices!A:I,9,TRUE)</f>
        <v>2022</v>
      </c>
    </row>
    <row r="15054" spans="1:10" x14ac:dyDescent="0.15">
      <c r="A15054" t="s">
        <v>18414</v>
      </c>
      <c r="B15054" t="s">
        <v>3084</v>
      </c>
      <c r="C15054" t="s">
        <v>95</v>
      </c>
      <c r="D15054" t="s">
        <v>73</v>
      </c>
      <c r="E15054">
        <v>7</v>
      </c>
      <c r="F15054" s="8">
        <f>VLOOKUP(C15054,Products!$A$2:$E$20,5,TRUE)</f>
        <v>12.95</v>
      </c>
      <c r="G15054" s="8">
        <f t="shared" si="470"/>
        <v>90.649999999999991</v>
      </c>
      <c r="H15054" s="8">
        <f>VLOOKUP(C15054,Products!$A$2:$F$20,6,TRUE)</f>
        <v>4.1999999999999993</v>
      </c>
      <c r="I15054" s="8">
        <f t="shared" si="471"/>
        <v>29.399999999999995</v>
      </c>
      <c r="J15054" s="42">
        <f>VLOOKUP(B15054,Invoices!A:I,9,TRUE)</f>
        <v>2022</v>
      </c>
    </row>
    <row r="15055" spans="1:10" x14ac:dyDescent="0.15">
      <c r="A15055" t="s">
        <v>18415</v>
      </c>
      <c r="B15055" t="s">
        <v>3084</v>
      </c>
      <c r="C15055" t="s">
        <v>89</v>
      </c>
      <c r="D15055" t="s">
        <v>80</v>
      </c>
      <c r="E15055">
        <v>100</v>
      </c>
      <c r="F15055" s="8">
        <f>VLOOKUP(C15055,Products!$A$2:$E$20,5,TRUE)</f>
        <v>15.95</v>
      </c>
      <c r="G15055" s="8">
        <f t="shared" si="470"/>
        <v>1595</v>
      </c>
      <c r="H15055" s="8">
        <f>VLOOKUP(C15055,Products!$A$2:$F$20,6,TRUE)</f>
        <v>6</v>
      </c>
      <c r="I15055" s="8">
        <f t="shared" si="471"/>
        <v>600</v>
      </c>
      <c r="J15055" s="42">
        <f>VLOOKUP(B15055,Invoices!A:I,9,TRUE)</f>
        <v>2022</v>
      </c>
    </row>
    <row r="15056" spans="1:10" x14ac:dyDescent="0.15">
      <c r="A15056" t="s">
        <v>18416</v>
      </c>
      <c r="B15056" t="s">
        <v>3084</v>
      </c>
      <c r="C15056" t="s">
        <v>94</v>
      </c>
      <c r="D15056" t="s">
        <v>86</v>
      </c>
      <c r="E15056">
        <v>4</v>
      </c>
      <c r="F15056" s="8">
        <f>VLOOKUP(C15056,Products!$A$2:$E$20,5,TRUE)</f>
        <v>3.5</v>
      </c>
      <c r="G15056" s="8">
        <f t="shared" si="470"/>
        <v>14</v>
      </c>
      <c r="H15056" s="8">
        <f>VLOOKUP(C15056,Products!$A$2:$F$20,6,TRUE)</f>
        <v>0.54999999999999982</v>
      </c>
      <c r="I15056" s="8">
        <f t="shared" si="471"/>
        <v>2.1999999999999993</v>
      </c>
      <c r="J15056" s="42">
        <f>VLOOKUP(B15056,Invoices!A:I,9,TRUE)</f>
        <v>2022</v>
      </c>
    </row>
    <row r="15057" spans="1:10" x14ac:dyDescent="0.15">
      <c r="A15057" t="s">
        <v>18417</v>
      </c>
      <c r="B15057" t="s">
        <v>3084</v>
      </c>
      <c r="C15057" t="s">
        <v>90</v>
      </c>
      <c r="D15057" t="s">
        <v>72</v>
      </c>
      <c r="E15057">
        <v>1</v>
      </c>
      <c r="F15057" s="8">
        <f>VLOOKUP(C15057,Products!$A$2:$E$20,5,TRUE)</f>
        <v>8.9499999999999993</v>
      </c>
      <c r="G15057" s="8">
        <f t="shared" si="470"/>
        <v>8.9499999999999993</v>
      </c>
      <c r="H15057" s="8">
        <f>VLOOKUP(C15057,Products!$A$2:$F$20,6,TRUE)</f>
        <v>5.6999999999999993</v>
      </c>
      <c r="I15057" s="8">
        <f t="shared" si="471"/>
        <v>5.6999999999999993</v>
      </c>
      <c r="J15057" s="42">
        <f>VLOOKUP(B15057,Invoices!A:I,9,TRUE)</f>
        <v>2022</v>
      </c>
    </row>
    <row r="15058" spans="1:10" x14ac:dyDescent="0.15">
      <c r="A15058" t="s">
        <v>18418</v>
      </c>
      <c r="B15058" t="s">
        <v>3085</v>
      </c>
      <c r="C15058" t="s">
        <v>92</v>
      </c>
      <c r="D15058" t="s">
        <v>82</v>
      </c>
      <c r="E15058">
        <v>5</v>
      </c>
      <c r="F15058" s="8">
        <f>VLOOKUP(C15058,Products!$A$2:$E$20,5,TRUE)</f>
        <v>19.95</v>
      </c>
      <c r="G15058" s="8">
        <f t="shared" si="470"/>
        <v>99.75</v>
      </c>
      <c r="H15058" s="8">
        <f>VLOOKUP(C15058,Products!$A$2:$F$20,6,TRUE)</f>
        <v>7.4499999999999993</v>
      </c>
      <c r="I15058" s="8">
        <f t="shared" si="471"/>
        <v>37.25</v>
      </c>
      <c r="J15058" s="42">
        <f>VLOOKUP(B15058,Invoices!A:I,9,TRUE)</f>
        <v>2022</v>
      </c>
    </row>
    <row r="15059" spans="1:10" x14ac:dyDescent="0.15">
      <c r="A15059" t="s">
        <v>18419</v>
      </c>
      <c r="B15059" t="s">
        <v>3085</v>
      </c>
      <c r="C15059" t="s">
        <v>96</v>
      </c>
      <c r="D15059" t="s">
        <v>75</v>
      </c>
      <c r="E15059">
        <v>25</v>
      </c>
      <c r="F15059" s="8">
        <f>VLOOKUP(C15059,Products!$A$2:$E$20,5,TRUE)</f>
        <v>79.95</v>
      </c>
      <c r="G15059" s="8">
        <f t="shared" si="470"/>
        <v>1998.75</v>
      </c>
      <c r="H15059" s="8">
        <f>VLOOKUP(C15059,Products!$A$2:$F$20,6,TRUE)</f>
        <v>27.950000000000003</v>
      </c>
      <c r="I15059" s="8">
        <f t="shared" si="471"/>
        <v>698.75000000000011</v>
      </c>
      <c r="J15059" s="42">
        <f>VLOOKUP(B15059,Invoices!A:I,9,TRUE)</f>
        <v>2022</v>
      </c>
    </row>
    <row r="15060" spans="1:10" x14ac:dyDescent="0.15">
      <c r="A15060" t="s">
        <v>18420</v>
      </c>
      <c r="B15060" t="s">
        <v>3085</v>
      </c>
      <c r="C15060" t="s">
        <v>95</v>
      </c>
      <c r="D15060" t="s">
        <v>73</v>
      </c>
      <c r="E15060">
        <v>20</v>
      </c>
      <c r="F15060" s="8">
        <f>VLOOKUP(C15060,Products!$A$2:$E$20,5,TRUE)</f>
        <v>12.95</v>
      </c>
      <c r="G15060" s="8">
        <f t="shared" si="470"/>
        <v>259</v>
      </c>
      <c r="H15060" s="8">
        <f>VLOOKUP(C15060,Products!$A$2:$F$20,6,TRUE)</f>
        <v>4.1999999999999993</v>
      </c>
      <c r="I15060" s="8">
        <f t="shared" si="471"/>
        <v>83.999999999999986</v>
      </c>
      <c r="J15060" s="42">
        <f>VLOOKUP(B15060,Invoices!A:I,9,TRUE)</f>
        <v>2022</v>
      </c>
    </row>
    <row r="15061" spans="1:10" x14ac:dyDescent="0.15">
      <c r="A15061" t="s">
        <v>18421</v>
      </c>
      <c r="B15061" t="s">
        <v>3086</v>
      </c>
      <c r="C15061" t="s">
        <v>94</v>
      </c>
      <c r="D15061" t="s">
        <v>86</v>
      </c>
      <c r="E15061">
        <v>5</v>
      </c>
      <c r="F15061" s="8">
        <f>VLOOKUP(C15061,Products!$A$2:$E$20,5,TRUE)</f>
        <v>3.5</v>
      </c>
      <c r="G15061" s="8">
        <f t="shared" si="470"/>
        <v>17.5</v>
      </c>
      <c r="H15061" s="8">
        <f>VLOOKUP(C15061,Products!$A$2:$F$20,6,TRUE)</f>
        <v>0.54999999999999982</v>
      </c>
      <c r="I15061" s="8">
        <f t="shared" si="471"/>
        <v>2.7499999999999991</v>
      </c>
      <c r="J15061" s="42">
        <f>VLOOKUP(B15061,Invoices!A:I,9,TRUE)</f>
        <v>2022</v>
      </c>
    </row>
    <row r="15062" spans="1:10" x14ac:dyDescent="0.15">
      <c r="A15062" t="s">
        <v>18422</v>
      </c>
      <c r="B15062" t="s">
        <v>3086</v>
      </c>
      <c r="C15062" t="s">
        <v>89</v>
      </c>
      <c r="D15062" t="s">
        <v>80</v>
      </c>
      <c r="E15062">
        <v>1</v>
      </c>
      <c r="F15062" s="8">
        <f>VLOOKUP(C15062,Products!$A$2:$E$20,5,TRUE)</f>
        <v>15.95</v>
      </c>
      <c r="G15062" s="8">
        <f t="shared" si="470"/>
        <v>15.95</v>
      </c>
      <c r="H15062" s="8">
        <f>VLOOKUP(C15062,Products!$A$2:$F$20,6,TRUE)</f>
        <v>6</v>
      </c>
      <c r="I15062" s="8">
        <f t="shared" si="471"/>
        <v>6</v>
      </c>
      <c r="J15062" s="42">
        <f>VLOOKUP(B15062,Invoices!A:I,9,TRUE)</f>
        <v>2022</v>
      </c>
    </row>
    <row r="15063" spans="1:10" x14ac:dyDescent="0.15">
      <c r="A15063" t="s">
        <v>18423</v>
      </c>
      <c r="B15063" t="s">
        <v>3086</v>
      </c>
      <c r="C15063" t="s">
        <v>104</v>
      </c>
      <c r="D15063" t="s">
        <v>71</v>
      </c>
      <c r="E15063">
        <v>1</v>
      </c>
      <c r="F15063" s="8">
        <f>VLOOKUP(C15063,Products!$A$2:$E$20,5,TRUE)</f>
        <v>2.95</v>
      </c>
      <c r="G15063" s="8">
        <f t="shared" si="470"/>
        <v>2.95</v>
      </c>
      <c r="H15063" s="8">
        <f>VLOOKUP(C15063,Products!$A$2:$F$20,6,TRUE)</f>
        <v>1.1500000000000001</v>
      </c>
      <c r="I15063" s="8">
        <f t="shared" si="471"/>
        <v>1.1500000000000001</v>
      </c>
      <c r="J15063" s="42">
        <f>VLOOKUP(B15063,Invoices!A:I,9,TRUE)</f>
        <v>2022</v>
      </c>
    </row>
    <row r="15064" spans="1:10" x14ac:dyDescent="0.15">
      <c r="A15064" t="s">
        <v>18424</v>
      </c>
      <c r="B15064" t="s">
        <v>3086</v>
      </c>
      <c r="C15064" t="s">
        <v>99</v>
      </c>
      <c r="D15064" t="s">
        <v>84</v>
      </c>
      <c r="E15064">
        <v>4</v>
      </c>
      <c r="F15064" s="8">
        <f>VLOOKUP(C15064,Products!$A$2:$E$20,5,TRUE)</f>
        <v>3.5</v>
      </c>
      <c r="G15064" s="8">
        <f t="shared" si="470"/>
        <v>14</v>
      </c>
      <c r="H15064" s="8">
        <f>VLOOKUP(C15064,Products!$A$2:$F$20,6,TRUE)</f>
        <v>0.54999999999999982</v>
      </c>
      <c r="I15064" s="8">
        <f t="shared" si="471"/>
        <v>2.1999999999999993</v>
      </c>
      <c r="J15064" s="42">
        <f>VLOOKUP(B15064,Invoices!A:I,9,TRUE)</f>
        <v>2022</v>
      </c>
    </row>
    <row r="15065" spans="1:10" x14ac:dyDescent="0.15">
      <c r="A15065" t="s">
        <v>18425</v>
      </c>
      <c r="B15065" t="s">
        <v>3086</v>
      </c>
      <c r="C15065" t="s">
        <v>102</v>
      </c>
      <c r="D15065" t="s">
        <v>83</v>
      </c>
      <c r="E15065">
        <v>6</v>
      </c>
      <c r="F15065" s="8">
        <f>VLOOKUP(C15065,Products!$A$2:$E$20,5,TRUE)</f>
        <v>29.95</v>
      </c>
      <c r="G15065" s="8">
        <f t="shared" si="470"/>
        <v>179.7</v>
      </c>
      <c r="H15065" s="8">
        <f>VLOOKUP(C15065,Products!$A$2:$F$20,6,TRUE)</f>
        <v>15</v>
      </c>
      <c r="I15065" s="8">
        <f t="shared" si="471"/>
        <v>90</v>
      </c>
      <c r="J15065" s="42">
        <f>VLOOKUP(B15065,Invoices!A:I,9,TRUE)</f>
        <v>2022</v>
      </c>
    </row>
    <row r="15066" spans="1:10" x14ac:dyDescent="0.15">
      <c r="A15066" t="s">
        <v>18426</v>
      </c>
      <c r="B15066" t="s">
        <v>3087</v>
      </c>
      <c r="C15066" t="s">
        <v>96</v>
      </c>
      <c r="D15066" t="s">
        <v>75</v>
      </c>
      <c r="E15066">
        <v>1</v>
      </c>
      <c r="F15066" s="8">
        <f>VLOOKUP(C15066,Products!$A$2:$E$20,5,TRUE)</f>
        <v>79.95</v>
      </c>
      <c r="G15066" s="8">
        <f t="shared" si="470"/>
        <v>79.95</v>
      </c>
      <c r="H15066" s="8">
        <f>VLOOKUP(C15066,Products!$A$2:$F$20,6,TRUE)</f>
        <v>27.950000000000003</v>
      </c>
      <c r="I15066" s="8">
        <f t="shared" si="471"/>
        <v>27.950000000000003</v>
      </c>
      <c r="J15066" s="42">
        <f>VLOOKUP(B15066,Invoices!A:I,9,TRUE)</f>
        <v>2022</v>
      </c>
    </row>
    <row r="15067" spans="1:10" x14ac:dyDescent="0.15">
      <c r="A15067" t="s">
        <v>18427</v>
      </c>
      <c r="B15067" t="s">
        <v>3087</v>
      </c>
      <c r="C15067" t="s">
        <v>90</v>
      </c>
      <c r="D15067" t="s">
        <v>72</v>
      </c>
      <c r="E15067">
        <v>4</v>
      </c>
      <c r="F15067" s="8">
        <f>VLOOKUP(C15067,Products!$A$2:$E$20,5,TRUE)</f>
        <v>8.9499999999999993</v>
      </c>
      <c r="G15067" s="8">
        <f t="shared" si="470"/>
        <v>35.799999999999997</v>
      </c>
      <c r="H15067" s="8">
        <f>VLOOKUP(C15067,Products!$A$2:$F$20,6,TRUE)</f>
        <v>5.6999999999999993</v>
      </c>
      <c r="I15067" s="8">
        <f t="shared" si="471"/>
        <v>22.799999999999997</v>
      </c>
      <c r="J15067" s="42">
        <f>VLOOKUP(B15067,Invoices!A:I,9,TRUE)</f>
        <v>2022</v>
      </c>
    </row>
    <row r="15068" spans="1:10" x14ac:dyDescent="0.15">
      <c r="A15068" t="s">
        <v>18428</v>
      </c>
      <c r="B15068" t="s">
        <v>3087</v>
      </c>
      <c r="C15068" t="s">
        <v>93</v>
      </c>
      <c r="D15068" t="s">
        <v>76</v>
      </c>
      <c r="E15068">
        <v>1</v>
      </c>
      <c r="F15068" s="8">
        <f>VLOOKUP(C15068,Products!$A$2:$E$20,5,TRUE)</f>
        <v>9.9499999999999993</v>
      </c>
      <c r="G15068" s="8">
        <f t="shared" si="470"/>
        <v>9.9499999999999993</v>
      </c>
      <c r="H15068" s="8">
        <f>VLOOKUP(C15068,Products!$A$2:$F$20,6,TRUE)</f>
        <v>1.9499999999999993</v>
      </c>
      <c r="I15068" s="8">
        <f t="shared" si="471"/>
        <v>1.9499999999999993</v>
      </c>
      <c r="J15068" s="42">
        <f>VLOOKUP(B15068,Invoices!A:I,9,TRUE)</f>
        <v>2022</v>
      </c>
    </row>
    <row r="15069" spans="1:10" x14ac:dyDescent="0.15">
      <c r="A15069" t="s">
        <v>18429</v>
      </c>
      <c r="B15069" t="s">
        <v>3087</v>
      </c>
      <c r="C15069" t="s">
        <v>104</v>
      </c>
      <c r="D15069" t="s">
        <v>71</v>
      </c>
      <c r="E15069">
        <v>1</v>
      </c>
      <c r="F15069" s="8">
        <f>VLOOKUP(C15069,Products!$A$2:$E$20,5,TRUE)</f>
        <v>2.95</v>
      </c>
      <c r="G15069" s="8">
        <f t="shared" si="470"/>
        <v>2.95</v>
      </c>
      <c r="H15069" s="8">
        <f>VLOOKUP(C15069,Products!$A$2:$F$20,6,TRUE)</f>
        <v>1.1500000000000001</v>
      </c>
      <c r="I15069" s="8">
        <f t="shared" si="471"/>
        <v>1.1500000000000001</v>
      </c>
      <c r="J15069" s="42">
        <f>VLOOKUP(B15069,Invoices!A:I,9,TRUE)</f>
        <v>2022</v>
      </c>
    </row>
    <row r="15070" spans="1:10" x14ac:dyDescent="0.15">
      <c r="A15070" t="s">
        <v>18430</v>
      </c>
      <c r="B15070" t="s">
        <v>3087</v>
      </c>
      <c r="C15070" t="s">
        <v>88</v>
      </c>
      <c r="D15070" t="s">
        <v>85</v>
      </c>
      <c r="E15070">
        <v>1</v>
      </c>
      <c r="F15070" s="8">
        <f>VLOOKUP(C15070,Products!$A$2:$E$20,5,TRUE)</f>
        <v>8.9499999999999993</v>
      </c>
      <c r="G15070" s="8">
        <f t="shared" si="470"/>
        <v>8.9499999999999993</v>
      </c>
      <c r="H15070" s="8">
        <f>VLOOKUP(C15070,Products!$A$2:$F$20,6,TRUE)</f>
        <v>5.6999999999999993</v>
      </c>
      <c r="I15070" s="8">
        <f t="shared" si="471"/>
        <v>5.6999999999999993</v>
      </c>
      <c r="J15070" s="42">
        <f>VLOOKUP(B15070,Invoices!A:I,9,TRUE)</f>
        <v>2022</v>
      </c>
    </row>
    <row r="15071" spans="1:10" x14ac:dyDescent="0.15">
      <c r="A15071" t="s">
        <v>18431</v>
      </c>
      <c r="B15071" t="s">
        <v>3087</v>
      </c>
      <c r="C15071" t="s">
        <v>102</v>
      </c>
      <c r="D15071" t="s">
        <v>83</v>
      </c>
      <c r="E15071">
        <v>1</v>
      </c>
      <c r="F15071" s="8">
        <f>VLOOKUP(C15071,Products!$A$2:$E$20,5,TRUE)</f>
        <v>29.95</v>
      </c>
      <c r="G15071" s="8">
        <f t="shared" si="470"/>
        <v>29.95</v>
      </c>
      <c r="H15071" s="8">
        <f>VLOOKUP(C15071,Products!$A$2:$F$20,6,TRUE)</f>
        <v>15</v>
      </c>
      <c r="I15071" s="8">
        <f t="shared" si="471"/>
        <v>15</v>
      </c>
      <c r="J15071" s="42">
        <f>VLOOKUP(B15071,Invoices!A:I,9,TRUE)</f>
        <v>2022</v>
      </c>
    </row>
    <row r="15072" spans="1:10" x14ac:dyDescent="0.15">
      <c r="A15072" t="s">
        <v>18432</v>
      </c>
      <c r="B15072" t="s">
        <v>3087</v>
      </c>
      <c r="C15072" t="s">
        <v>94</v>
      </c>
      <c r="D15072" t="s">
        <v>86</v>
      </c>
      <c r="E15072">
        <v>9</v>
      </c>
      <c r="F15072" s="8">
        <f>VLOOKUP(C15072,Products!$A$2:$E$20,5,TRUE)</f>
        <v>3.5</v>
      </c>
      <c r="G15072" s="8">
        <f t="shared" si="470"/>
        <v>31.5</v>
      </c>
      <c r="H15072" s="8">
        <f>VLOOKUP(C15072,Products!$A$2:$F$20,6,TRUE)</f>
        <v>0.54999999999999982</v>
      </c>
      <c r="I15072" s="8">
        <f t="shared" si="471"/>
        <v>4.9499999999999984</v>
      </c>
      <c r="J15072" s="42">
        <f>VLOOKUP(B15072,Invoices!A:I,9,TRUE)</f>
        <v>2022</v>
      </c>
    </row>
    <row r="15073" spans="1:10" x14ac:dyDescent="0.15">
      <c r="A15073" t="s">
        <v>18433</v>
      </c>
      <c r="B15073" t="s">
        <v>3087</v>
      </c>
      <c r="C15073" t="s">
        <v>99</v>
      </c>
      <c r="D15073" t="s">
        <v>84</v>
      </c>
      <c r="E15073">
        <v>20</v>
      </c>
      <c r="F15073" s="8">
        <f>VLOOKUP(C15073,Products!$A$2:$E$20,5,TRUE)</f>
        <v>3.5</v>
      </c>
      <c r="G15073" s="8">
        <f t="shared" si="470"/>
        <v>70</v>
      </c>
      <c r="H15073" s="8">
        <f>VLOOKUP(C15073,Products!$A$2:$F$20,6,TRUE)</f>
        <v>0.54999999999999982</v>
      </c>
      <c r="I15073" s="8">
        <f t="shared" si="471"/>
        <v>10.999999999999996</v>
      </c>
      <c r="J15073" s="42">
        <f>VLOOKUP(B15073,Invoices!A:I,9,TRUE)</f>
        <v>2022</v>
      </c>
    </row>
    <row r="15074" spans="1:10" x14ac:dyDescent="0.15">
      <c r="A15074" t="s">
        <v>18434</v>
      </c>
      <c r="B15074" t="s">
        <v>3087</v>
      </c>
      <c r="C15074" t="s">
        <v>100</v>
      </c>
      <c r="D15074" t="s">
        <v>78</v>
      </c>
      <c r="E15074">
        <v>6</v>
      </c>
      <c r="F15074" s="8">
        <f>VLOOKUP(C15074,Products!$A$2:$E$20,5,TRUE)</f>
        <v>49.95</v>
      </c>
      <c r="G15074" s="8">
        <f t="shared" si="470"/>
        <v>299.70000000000005</v>
      </c>
      <c r="H15074" s="8">
        <f>VLOOKUP(C15074,Products!$A$2:$F$20,6,TRUE)</f>
        <v>19.950000000000003</v>
      </c>
      <c r="I15074" s="8">
        <f t="shared" si="471"/>
        <v>119.70000000000002</v>
      </c>
      <c r="J15074" s="42">
        <f>VLOOKUP(B15074,Invoices!A:I,9,TRUE)</f>
        <v>2022</v>
      </c>
    </row>
    <row r="15075" spans="1:10" x14ac:dyDescent="0.15">
      <c r="A15075" t="s">
        <v>18435</v>
      </c>
      <c r="B15075" t="s">
        <v>3088</v>
      </c>
      <c r="C15075" t="s">
        <v>90</v>
      </c>
      <c r="D15075" t="s">
        <v>72</v>
      </c>
      <c r="E15075">
        <v>3</v>
      </c>
      <c r="F15075" s="8">
        <f>VLOOKUP(C15075,Products!$A$2:$E$20,5,TRUE)</f>
        <v>8.9499999999999993</v>
      </c>
      <c r="G15075" s="8">
        <f t="shared" si="470"/>
        <v>26.849999999999998</v>
      </c>
      <c r="H15075" s="8">
        <f>VLOOKUP(C15075,Products!$A$2:$F$20,6,TRUE)</f>
        <v>5.6999999999999993</v>
      </c>
      <c r="I15075" s="8">
        <f t="shared" si="471"/>
        <v>17.099999999999998</v>
      </c>
      <c r="J15075" s="42">
        <f>VLOOKUP(B15075,Invoices!A:I,9,TRUE)</f>
        <v>2022</v>
      </c>
    </row>
    <row r="15076" spans="1:10" x14ac:dyDescent="0.15">
      <c r="A15076" t="s">
        <v>18436</v>
      </c>
      <c r="B15076" t="s">
        <v>3088</v>
      </c>
      <c r="C15076" t="s">
        <v>93</v>
      </c>
      <c r="D15076" t="s">
        <v>76</v>
      </c>
      <c r="E15076">
        <v>6</v>
      </c>
      <c r="F15076" s="8">
        <f>VLOOKUP(C15076,Products!$A$2:$E$20,5,TRUE)</f>
        <v>9.9499999999999993</v>
      </c>
      <c r="G15076" s="8">
        <f t="shared" si="470"/>
        <v>59.699999999999996</v>
      </c>
      <c r="H15076" s="8">
        <f>VLOOKUP(C15076,Products!$A$2:$F$20,6,TRUE)</f>
        <v>1.9499999999999993</v>
      </c>
      <c r="I15076" s="8">
        <f t="shared" si="471"/>
        <v>11.699999999999996</v>
      </c>
      <c r="J15076" s="42">
        <f>VLOOKUP(B15076,Invoices!A:I,9,TRUE)</f>
        <v>2022</v>
      </c>
    </row>
    <row r="15077" spans="1:10" x14ac:dyDescent="0.15">
      <c r="A15077" t="s">
        <v>18437</v>
      </c>
      <c r="B15077" t="s">
        <v>3089</v>
      </c>
      <c r="C15077" t="s">
        <v>88</v>
      </c>
      <c r="D15077" t="s">
        <v>85</v>
      </c>
      <c r="E15077">
        <v>6</v>
      </c>
      <c r="F15077" s="8">
        <f>VLOOKUP(C15077,Products!$A$2:$E$20,5,TRUE)</f>
        <v>8.9499999999999993</v>
      </c>
      <c r="G15077" s="8">
        <f t="shared" si="470"/>
        <v>53.699999999999996</v>
      </c>
      <c r="H15077" s="8">
        <f>VLOOKUP(C15077,Products!$A$2:$F$20,6,TRUE)</f>
        <v>5.6999999999999993</v>
      </c>
      <c r="I15077" s="8">
        <f t="shared" si="471"/>
        <v>34.199999999999996</v>
      </c>
      <c r="J15077" s="42">
        <f>VLOOKUP(B15077,Invoices!A:I,9,TRUE)</f>
        <v>2022</v>
      </c>
    </row>
    <row r="15078" spans="1:10" x14ac:dyDescent="0.15">
      <c r="A15078" t="s">
        <v>18438</v>
      </c>
      <c r="B15078" t="s">
        <v>3089</v>
      </c>
      <c r="C15078" t="s">
        <v>92</v>
      </c>
      <c r="D15078" t="s">
        <v>82</v>
      </c>
      <c r="E15078">
        <v>50</v>
      </c>
      <c r="F15078" s="8">
        <f>VLOOKUP(C15078,Products!$A$2:$E$20,5,TRUE)</f>
        <v>19.95</v>
      </c>
      <c r="G15078" s="8">
        <f t="shared" si="470"/>
        <v>997.5</v>
      </c>
      <c r="H15078" s="8">
        <f>VLOOKUP(C15078,Products!$A$2:$F$20,6,TRUE)</f>
        <v>7.4499999999999993</v>
      </c>
      <c r="I15078" s="8">
        <f t="shared" si="471"/>
        <v>372.49999999999994</v>
      </c>
      <c r="J15078" s="42">
        <f>VLOOKUP(B15078,Invoices!A:I,9,TRUE)</f>
        <v>2022</v>
      </c>
    </row>
    <row r="15079" spans="1:10" x14ac:dyDescent="0.15">
      <c r="A15079" t="s">
        <v>18439</v>
      </c>
      <c r="B15079" t="s">
        <v>3089</v>
      </c>
      <c r="C15079" t="s">
        <v>89</v>
      </c>
      <c r="D15079" t="s">
        <v>80</v>
      </c>
      <c r="E15079">
        <v>1</v>
      </c>
      <c r="F15079" s="8">
        <f>VLOOKUP(C15079,Products!$A$2:$E$20,5,TRUE)</f>
        <v>15.95</v>
      </c>
      <c r="G15079" s="8">
        <f t="shared" si="470"/>
        <v>15.95</v>
      </c>
      <c r="H15079" s="8">
        <f>VLOOKUP(C15079,Products!$A$2:$F$20,6,TRUE)</f>
        <v>6</v>
      </c>
      <c r="I15079" s="8">
        <f t="shared" si="471"/>
        <v>6</v>
      </c>
      <c r="J15079" s="42">
        <f>VLOOKUP(B15079,Invoices!A:I,9,TRUE)</f>
        <v>2022</v>
      </c>
    </row>
    <row r="15080" spans="1:10" x14ac:dyDescent="0.15">
      <c r="A15080" t="s">
        <v>18440</v>
      </c>
      <c r="B15080" t="s">
        <v>3090</v>
      </c>
      <c r="C15080" t="s">
        <v>94</v>
      </c>
      <c r="D15080" t="s">
        <v>86</v>
      </c>
      <c r="E15080">
        <v>10</v>
      </c>
      <c r="F15080" s="8">
        <f>VLOOKUP(C15080,Products!$A$2:$E$20,5,TRUE)</f>
        <v>3.5</v>
      </c>
      <c r="G15080" s="8">
        <f t="shared" si="470"/>
        <v>35</v>
      </c>
      <c r="H15080" s="8">
        <f>VLOOKUP(C15080,Products!$A$2:$F$20,6,TRUE)</f>
        <v>0.54999999999999982</v>
      </c>
      <c r="I15080" s="8">
        <f t="shared" si="471"/>
        <v>5.4999999999999982</v>
      </c>
      <c r="J15080" s="42">
        <f>VLOOKUP(B15080,Invoices!A:I,9,TRUE)</f>
        <v>2022</v>
      </c>
    </row>
    <row r="15081" spans="1:10" x14ac:dyDescent="0.15">
      <c r="A15081" t="s">
        <v>18441</v>
      </c>
      <c r="B15081" t="s">
        <v>3090</v>
      </c>
      <c r="C15081" t="s">
        <v>104</v>
      </c>
      <c r="D15081" t="s">
        <v>71</v>
      </c>
      <c r="E15081">
        <v>1</v>
      </c>
      <c r="F15081" s="8">
        <f>VLOOKUP(C15081,Products!$A$2:$E$20,5,TRUE)</f>
        <v>2.95</v>
      </c>
      <c r="G15081" s="8">
        <f t="shared" si="470"/>
        <v>2.95</v>
      </c>
      <c r="H15081" s="8">
        <f>VLOOKUP(C15081,Products!$A$2:$F$20,6,TRUE)</f>
        <v>1.1500000000000001</v>
      </c>
      <c r="I15081" s="8">
        <f t="shared" si="471"/>
        <v>1.1500000000000001</v>
      </c>
      <c r="J15081" s="42">
        <f>VLOOKUP(B15081,Invoices!A:I,9,TRUE)</f>
        <v>2022</v>
      </c>
    </row>
    <row r="15082" spans="1:10" x14ac:dyDescent="0.15">
      <c r="A15082" t="s">
        <v>18442</v>
      </c>
      <c r="B15082" t="s">
        <v>3090</v>
      </c>
      <c r="C15082" t="s">
        <v>87</v>
      </c>
      <c r="D15082" t="s">
        <v>68</v>
      </c>
      <c r="E15082">
        <v>1</v>
      </c>
      <c r="F15082" s="8">
        <f>VLOOKUP(C15082,Products!$A$2:$E$20,5,TRUE)</f>
        <v>19.95</v>
      </c>
      <c r="G15082" s="8">
        <f t="shared" si="470"/>
        <v>19.95</v>
      </c>
      <c r="H15082" s="8">
        <f>VLOOKUP(C15082,Products!$A$2:$F$20,6,TRUE)</f>
        <v>7.4499999999999993</v>
      </c>
      <c r="I15082" s="8">
        <f t="shared" si="471"/>
        <v>7.4499999999999993</v>
      </c>
      <c r="J15082" s="42">
        <f>VLOOKUP(B15082,Invoices!A:I,9,TRUE)</f>
        <v>2022</v>
      </c>
    </row>
    <row r="15083" spans="1:10" x14ac:dyDescent="0.15">
      <c r="A15083" t="s">
        <v>18443</v>
      </c>
      <c r="B15083" t="s">
        <v>3090</v>
      </c>
      <c r="C15083" t="s">
        <v>90</v>
      </c>
      <c r="D15083" t="s">
        <v>72</v>
      </c>
      <c r="E15083">
        <v>5</v>
      </c>
      <c r="F15083" s="8">
        <f>VLOOKUP(C15083,Products!$A$2:$E$20,5,TRUE)</f>
        <v>8.9499999999999993</v>
      </c>
      <c r="G15083" s="8">
        <f t="shared" si="470"/>
        <v>44.75</v>
      </c>
      <c r="H15083" s="8">
        <f>VLOOKUP(C15083,Products!$A$2:$F$20,6,TRUE)</f>
        <v>5.6999999999999993</v>
      </c>
      <c r="I15083" s="8">
        <f t="shared" si="471"/>
        <v>28.499999999999996</v>
      </c>
      <c r="J15083" s="42">
        <f>VLOOKUP(B15083,Invoices!A:I,9,TRUE)</f>
        <v>2022</v>
      </c>
    </row>
    <row r="15084" spans="1:10" x14ac:dyDescent="0.15">
      <c r="A15084" t="s">
        <v>18444</v>
      </c>
      <c r="B15084" t="s">
        <v>3090</v>
      </c>
      <c r="C15084" t="s">
        <v>95</v>
      </c>
      <c r="D15084" t="s">
        <v>73</v>
      </c>
      <c r="E15084">
        <v>20</v>
      </c>
      <c r="F15084" s="8">
        <f>VLOOKUP(C15084,Products!$A$2:$E$20,5,TRUE)</f>
        <v>12.95</v>
      </c>
      <c r="G15084" s="8">
        <f t="shared" si="470"/>
        <v>259</v>
      </c>
      <c r="H15084" s="8">
        <f>VLOOKUP(C15084,Products!$A$2:$F$20,6,TRUE)</f>
        <v>4.1999999999999993</v>
      </c>
      <c r="I15084" s="8">
        <f t="shared" si="471"/>
        <v>83.999999999999986</v>
      </c>
      <c r="J15084" s="42">
        <f>VLOOKUP(B15084,Invoices!A:I,9,TRUE)</f>
        <v>2022</v>
      </c>
    </row>
    <row r="15085" spans="1:10" x14ac:dyDescent="0.15">
      <c r="A15085" t="s">
        <v>18445</v>
      </c>
      <c r="B15085" t="s">
        <v>3091</v>
      </c>
      <c r="C15085" t="s">
        <v>92</v>
      </c>
      <c r="D15085" t="s">
        <v>82</v>
      </c>
      <c r="E15085">
        <v>20</v>
      </c>
      <c r="F15085" s="8">
        <f>VLOOKUP(C15085,Products!$A$2:$E$20,5,TRUE)</f>
        <v>19.95</v>
      </c>
      <c r="G15085" s="8">
        <f t="shared" si="470"/>
        <v>399</v>
      </c>
      <c r="H15085" s="8">
        <f>VLOOKUP(C15085,Products!$A$2:$F$20,6,TRUE)</f>
        <v>7.4499999999999993</v>
      </c>
      <c r="I15085" s="8">
        <f t="shared" si="471"/>
        <v>149</v>
      </c>
      <c r="J15085" s="42">
        <f>VLOOKUP(B15085,Invoices!A:I,9,TRUE)</f>
        <v>2022</v>
      </c>
    </row>
    <row r="15086" spans="1:10" x14ac:dyDescent="0.15">
      <c r="A15086" t="s">
        <v>18446</v>
      </c>
      <c r="B15086" t="s">
        <v>3091</v>
      </c>
      <c r="C15086" t="s">
        <v>88</v>
      </c>
      <c r="D15086" t="s">
        <v>85</v>
      </c>
      <c r="E15086">
        <v>1</v>
      </c>
      <c r="F15086" s="8">
        <f>VLOOKUP(C15086,Products!$A$2:$E$20,5,TRUE)</f>
        <v>8.9499999999999993</v>
      </c>
      <c r="G15086" s="8">
        <f t="shared" si="470"/>
        <v>8.9499999999999993</v>
      </c>
      <c r="H15086" s="8">
        <f>VLOOKUP(C15086,Products!$A$2:$F$20,6,TRUE)</f>
        <v>5.6999999999999993</v>
      </c>
      <c r="I15086" s="8">
        <f t="shared" si="471"/>
        <v>5.6999999999999993</v>
      </c>
      <c r="J15086" s="42">
        <f>VLOOKUP(B15086,Invoices!A:I,9,TRUE)</f>
        <v>2022</v>
      </c>
    </row>
    <row r="15087" spans="1:10" x14ac:dyDescent="0.15">
      <c r="A15087" t="s">
        <v>18447</v>
      </c>
      <c r="B15087" t="s">
        <v>3091</v>
      </c>
      <c r="C15087" t="s">
        <v>91</v>
      </c>
      <c r="D15087" t="s">
        <v>70</v>
      </c>
      <c r="E15087">
        <v>1</v>
      </c>
      <c r="F15087" s="8">
        <f>VLOOKUP(C15087,Products!$A$2:$E$20,5,TRUE)</f>
        <v>49.95</v>
      </c>
      <c r="G15087" s="8">
        <f t="shared" si="470"/>
        <v>49.95</v>
      </c>
      <c r="H15087" s="8">
        <f>VLOOKUP(C15087,Products!$A$2:$F$20,6,TRUE)</f>
        <v>21.200000000000003</v>
      </c>
      <c r="I15087" s="8">
        <f t="shared" si="471"/>
        <v>21.200000000000003</v>
      </c>
      <c r="J15087" s="42">
        <f>VLOOKUP(B15087,Invoices!A:I,9,TRUE)</f>
        <v>2022</v>
      </c>
    </row>
    <row r="15088" spans="1:10" x14ac:dyDescent="0.15">
      <c r="A15088" t="s">
        <v>18448</v>
      </c>
      <c r="B15088" t="s">
        <v>3091</v>
      </c>
      <c r="C15088" t="s">
        <v>96</v>
      </c>
      <c r="D15088" t="s">
        <v>75</v>
      </c>
      <c r="E15088">
        <v>5</v>
      </c>
      <c r="F15088" s="8">
        <f>VLOOKUP(C15088,Products!$A$2:$E$20,5,TRUE)</f>
        <v>79.95</v>
      </c>
      <c r="G15088" s="8">
        <f t="shared" si="470"/>
        <v>399.75</v>
      </c>
      <c r="H15088" s="8">
        <f>VLOOKUP(C15088,Products!$A$2:$F$20,6,TRUE)</f>
        <v>27.950000000000003</v>
      </c>
      <c r="I15088" s="8">
        <f t="shared" si="471"/>
        <v>139.75</v>
      </c>
      <c r="J15088" s="42">
        <f>VLOOKUP(B15088,Invoices!A:I,9,TRUE)</f>
        <v>2022</v>
      </c>
    </row>
    <row r="15089" spans="1:10" x14ac:dyDescent="0.15">
      <c r="A15089" t="s">
        <v>18449</v>
      </c>
      <c r="B15089" t="s">
        <v>3091</v>
      </c>
      <c r="C15089" t="s">
        <v>101</v>
      </c>
      <c r="D15089" t="s">
        <v>69</v>
      </c>
      <c r="E15089">
        <v>15</v>
      </c>
      <c r="F15089" s="8">
        <f>VLOOKUP(C15089,Products!$A$2:$E$20,5,TRUE)</f>
        <v>129.94999999999999</v>
      </c>
      <c r="G15089" s="8">
        <f t="shared" si="470"/>
        <v>1949.2499999999998</v>
      </c>
      <c r="H15089" s="8">
        <f>VLOOKUP(C15089,Products!$A$2:$F$20,6,TRUE)</f>
        <v>40.449999999999989</v>
      </c>
      <c r="I15089" s="8">
        <f t="shared" si="471"/>
        <v>606.74999999999977</v>
      </c>
      <c r="J15089" s="42">
        <f>VLOOKUP(B15089,Invoices!A:I,9,TRUE)</f>
        <v>2022</v>
      </c>
    </row>
    <row r="15090" spans="1:10" x14ac:dyDescent="0.15">
      <c r="A15090" t="s">
        <v>18450</v>
      </c>
      <c r="B15090" t="s">
        <v>3091</v>
      </c>
      <c r="C15090" t="s">
        <v>102</v>
      </c>
      <c r="D15090" t="s">
        <v>83</v>
      </c>
      <c r="E15090">
        <v>12</v>
      </c>
      <c r="F15090" s="8">
        <f>VLOOKUP(C15090,Products!$A$2:$E$20,5,TRUE)</f>
        <v>29.95</v>
      </c>
      <c r="G15090" s="8">
        <f t="shared" si="470"/>
        <v>359.4</v>
      </c>
      <c r="H15090" s="8">
        <f>VLOOKUP(C15090,Products!$A$2:$F$20,6,TRUE)</f>
        <v>15</v>
      </c>
      <c r="I15090" s="8">
        <f t="shared" si="471"/>
        <v>180</v>
      </c>
      <c r="J15090" s="42">
        <f>VLOOKUP(B15090,Invoices!A:I,9,TRUE)</f>
        <v>2022</v>
      </c>
    </row>
    <row r="15091" spans="1:10" x14ac:dyDescent="0.15">
      <c r="A15091" t="s">
        <v>18451</v>
      </c>
      <c r="B15091" t="s">
        <v>3091</v>
      </c>
      <c r="C15091" t="s">
        <v>97</v>
      </c>
      <c r="D15091" t="s">
        <v>74</v>
      </c>
      <c r="E15091">
        <v>1</v>
      </c>
      <c r="F15091" s="8">
        <f>VLOOKUP(C15091,Products!$A$2:$E$20,5,TRUE)</f>
        <v>1.5</v>
      </c>
      <c r="G15091" s="8">
        <f t="shared" si="470"/>
        <v>1.5</v>
      </c>
      <c r="H15091" s="8">
        <f>VLOOKUP(C15091,Products!$A$2:$F$20,6,TRUE)</f>
        <v>0.5</v>
      </c>
      <c r="I15091" s="8">
        <f t="shared" si="471"/>
        <v>0.5</v>
      </c>
      <c r="J15091" s="42">
        <f>VLOOKUP(B15091,Invoices!A:I,9,TRUE)</f>
        <v>2022</v>
      </c>
    </row>
    <row r="15092" spans="1:10" x14ac:dyDescent="0.15">
      <c r="A15092" t="s">
        <v>18452</v>
      </c>
      <c r="B15092" t="s">
        <v>3091</v>
      </c>
      <c r="C15092" t="s">
        <v>90</v>
      </c>
      <c r="D15092" t="s">
        <v>72</v>
      </c>
      <c r="E15092">
        <v>3</v>
      </c>
      <c r="F15092" s="8">
        <f>VLOOKUP(C15092,Products!$A$2:$E$20,5,TRUE)</f>
        <v>8.9499999999999993</v>
      </c>
      <c r="G15092" s="8">
        <f t="shared" si="470"/>
        <v>26.849999999999998</v>
      </c>
      <c r="H15092" s="8">
        <f>VLOOKUP(C15092,Products!$A$2:$F$20,6,TRUE)</f>
        <v>5.6999999999999993</v>
      </c>
      <c r="I15092" s="8">
        <f t="shared" si="471"/>
        <v>17.099999999999998</v>
      </c>
      <c r="J15092" s="42">
        <f>VLOOKUP(B15092,Invoices!A:I,9,TRUE)</f>
        <v>2022</v>
      </c>
    </row>
    <row r="15093" spans="1:10" x14ac:dyDescent="0.15">
      <c r="A15093" t="s">
        <v>18453</v>
      </c>
      <c r="B15093" t="s">
        <v>3091</v>
      </c>
      <c r="C15093" t="s">
        <v>100</v>
      </c>
      <c r="D15093" t="s">
        <v>78</v>
      </c>
      <c r="E15093">
        <v>1</v>
      </c>
      <c r="F15093" s="8">
        <f>VLOOKUP(C15093,Products!$A$2:$E$20,5,TRUE)</f>
        <v>49.95</v>
      </c>
      <c r="G15093" s="8">
        <f t="shared" si="470"/>
        <v>49.95</v>
      </c>
      <c r="H15093" s="8">
        <f>VLOOKUP(C15093,Products!$A$2:$F$20,6,TRUE)</f>
        <v>19.950000000000003</v>
      </c>
      <c r="I15093" s="8">
        <f t="shared" si="471"/>
        <v>19.950000000000003</v>
      </c>
      <c r="J15093" s="42">
        <f>VLOOKUP(B15093,Invoices!A:I,9,TRUE)</f>
        <v>2022</v>
      </c>
    </row>
    <row r="15094" spans="1:10" x14ac:dyDescent="0.15">
      <c r="A15094" t="s">
        <v>18454</v>
      </c>
      <c r="B15094" t="s">
        <v>3091</v>
      </c>
      <c r="C15094" t="s">
        <v>89</v>
      </c>
      <c r="D15094" t="s">
        <v>80</v>
      </c>
      <c r="E15094">
        <v>1</v>
      </c>
      <c r="F15094" s="8">
        <f>VLOOKUP(C15094,Products!$A$2:$E$20,5,TRUE)</f>
        <v>15.95</v>
      </c>
      <c r="G15094" s="8">
        <f t="shared" si="470"/>
        <v>15.95</v>
      </c>
      <c r="H15094" s="8">
        <f>VLOOKUP(C15094,Products!$A$2:$F$20,6,TRUE)</f>
        <v>6</v>
      </c>
      <c r="I15094" s="8">
        <f t="shared" si="471"/>
        <v>6</v>
      </c>
      <c r="J15094" s="42">
        <f>VLOOKUP(B15094,Invoices!A:I,9,TRUE)</f>
        <v>2022</v>
      </c>
    </row>
    <row r="15095" spans="1:10" x14ac:dyDescent="0.15">
      <c r="A15095" t="s">
        <v>18455</v>
      </c>
      <c r="B15095" t="s">
        <v>3091</v>
      </c>
      <c r="C15095" t="s">
        <v>87</v>
      </c>
      <c r="D15095" t="s">
        <v>68</v>
      </c>
      <c r="E15095">
        <v>24</v>
      </c>
      <c r="F15095" s="8">
        <f>VLOOKUP(C15095,Products!$A$2:$E$20,5,TRUE)</f>
        <v>19.95</v>
      </c>
      <c r="G15095" s="8">
        <f t="shared" si="470"/>
        <v>478.79999999999995</v>
      </c>
      <c r="H15095" s="8">
        <f>VLOOKUP(C15095,Products!$A$2:$F$20,6,TRUE)</f>
        <v>7.4499999999999993</v>
      </c>
      <c r="I15095" s="8">
        <f t="shared" si="471"/>
        <v>178.79999999999998</v>
      </c>
      <c r="J15095" s="42">
        <f>VLOOKUP(B15095,Invoices!A:I,9,TRUE)</f>
        <v>2022</v>
      </c>
    </row>
    <row r="15096" spans="1:10" x14ac:dyDescent="0.15">
      <c r="A15096" t="s">
        <v>18456</v>
      </c>
      <c r="B15096" t="s">
        <v>3091</v>
      </c>
      <c r="C15096" t="s">
        <v>93</v>
      </c>
      <c r="D15096" t="s">
        <v>76</v>
      </c>
      <c r="E15096">
        <v>1</v>
      </c>
      <c r="F15096" s="8">
        <f>VLOOKUP(C15096,Products!$A$2:$E$20,5,TRUE)</f>
        <v>9.9499999999999993</v>
      </c>
      <c r="G15096" s="8">
        <f t="shared" si="470"/>
        <v>9.9499999999999993</v>
      </c>
      <c r="H15096" s="8">
        <f>VLOOKUP(C15096,Products!$A$2:$F$20,6,TRUE)</f>
        <v>1.9499999999999993</v>
      </c>
      <c r="I15096" s="8">
        <f t="shared" si="471"/>
        <v>1.9499999999999993</v>
      </c>
      <c r="J15096" s="42">
        <f>VLOOKUP(B15096,Invoices!A:I,9,TRUE)</f>
        <v>2022</v>
      </c>
    </row>
    <row r="15097" spans="1:10" x14ac:dyDescent="0.15">
      <c r="A15097" t="s">
        <v>18457</v>
      </c>
      <c r="B15097" t="s">
        <v>3091</v>
      </c>
      <c r="C15097" t="s">
        <v>105</v>
      </c>
      <c r="D15097" t="s">
        <v>81</v>
      </c>
      <c r="E15097">
        <v>8</v>
      </c>
      <c r="F15097" s="8">
        <f>VLOOKUP(C15097,Products!$A$2:$E$20,5,TRUE)</f>
        <v>8.9499999999999993</v>
      </c>
      <c r="G15097" s="8">
        <f t="shared" si="470"/>
        <v>71.599999999999994</v>
      </c>
      <c r="H15097" s="8">
        <f>VLOOKUP(C15097,Products!$A$2:$F$20,6,TRUE)</f>
        <v>3.1999999999999993</v>
      </c>
      <c r="I15097" s="8">
        <f t="shared" si="471"/>
        <v>25.599999999999994</v>
      </c>
      <c r="J15097" s="42">
        <f>VLOOKUP(B15097,Invoices!A:I,9,TRUE)</f>
        <v>2022</v>
      </c>
    </row>
    <row r="15098" spans="1:10" x14ac:dyDescent="0.15">
      <c r="A15098" t="s">
        <v>18458</v>
      </c>
      <c r="B15098" t="s">
        <v>3091</v>
      </c>
      <c r="C15098" t="s">
        <v>95</v>
      </c>
      <c r="D15098" t="s">
        <v>73</v>
      </c>
      <c r="E15098">
        <v>4</v>
      </c>
      <c r="F15098" s="8">
        <f>VLOOKUP(C15098,Products!$A$2:$E$20,5,TRUE)</f>
        <v>12.95</v>
      </c>
      <c r="G15098" s="8">
        <f t="shared" si="470"/>
        <v>51.8</v>
      </c>
      <c r="H15098" s="8">
        <f>VLOOKUP(C15098,Products!$A$2:$F$20,6,TRUE)</f>
        <v>4.1999999999999993</v>
      </c>
      <c r="I15098" s="8">
        <f t="shared" si="471"/>
        <v>16.799999999999997</v>
      </c>
      <c r="J15098" s="42">
        <f>VLOOKUP(B15098,Invoices!A:I,9,TRUE)</f>
        <v>2022</v>
      </c>
    </row>
    <row r="15099" spans="1:10" x14ac:dyDescent="0.15">
      <c r="A15099" t="s">
        <v>18459</v>
      </c>
      <c r="B15099" t="s">
        <v>3091</v>
      </c>
      <c r="C15099" t="s">
        <v>104</v>
      </c>
      <c r="D15099" t="s">
        <v>71</v>
      </c>
      <c r="E15099">
        <v>4</v>
      </c>
      <c r="F15099" s="8">
        <f>VLOOKUP(C15099,Products!$A$2:$E$20,5,TRUE)</f>
        <v>2.95</v>
      </c>
      <c r="G15099" s="8">
        <f t="shared" si="470"/>
        <v>11.8</v>
      </c>
      <c r="H15099" s="8">
        <f>VLOOKUP(C15099,Products!$A$2:$F$20,6,TRUE)</f>
        <v>1.1500000000000001</v>
      </c>
      <c r="I15099" s="8">
        <f t="shared" si="471"/>
        <v>4.6000000000000005</v>
      </c>
      <c r="J15099" s="42">
        <f>VLOOKUP(B15099,Invoices!A:I,9,TRUE)</f>
        <v>2022</v>
      </c>
    </row>
    <row r="15100" spans="1:10" x14ac:dyDescent="0.15">
      <c r="A15100" t="s">
        <v>18460</v>
      </c>
      <c r="B15100" t="s">
        <v>3091</v>
      </c>
      <c r="C15100" t="s">
        <v>94</v>
      </c>
      <c r="D15100" t="s">
        <v>86</v>
      </c>
      <c r="E15100">
        <v>2</v>
      </c>
      <c r="F15100" s="8">
        <f>VLOOKUP(C15100,Products!$A$2:$E$20,5,TRUE)</f>
        <v>3.5</v>
      </c>
      <c r="G15100" s="8">
        <f t="shared" si="470"/>
        <v>7</v>
      </c>
      <c r="H15100" s="8">
        <f>VLOOKUP(C15100,Products!$A$2:$F$20,6,TRUE)</f>
        <v>0.54999999999999982</v>
      </c>
      <c r="I15100" s="8">
        <f t="shared" si="471"/>
        <v>1.0999999999999996</v>
      </c>
      <c r="J15100" s="42">
        <f>VLOOKUP(B15100,Invoices!A:I,9,TRUE)</f>
        <v>2022</v>
      </c>
    </row>
    <row r="15101" spans="1:10" x14ac:dyDescent="0.15">
      <c r="A15101" t="s">
        <v>18461</v>
      </c>
      <c r="B15101" t="s">
        <v>3092</v>
      </c>
      <c r="C15101" t="s">
        <v>90</v>
      </c>
      <c r="D15101" t="s">
        <v>72</v>
      </c>
      <c r="E15101">
        <v>1</v>
      </c>
      <c r="F15101" s="8">
        <f>VLOOKUP(C15101,Products!$A$2:$E$20,5,TRUE)</f>
        <v>8.9499999999999993</v>
      </c>
      <c r="G15101" s="8">
        <f t="shared" si="470"/>
        <v>8.9499999999999993</v>
      </c>
      <c r="H15101" s="8">
        <f>VLOOKUP(C15101,Products!$A$2:$F$20,6,TRUE)</f>
        <v>5.6999999999999993</v>
      </c>
      <c r="I15101" s="8">
        <f t="shared" si="471"/>
        <v>5.6999999999999993</v>
      </c>
      <c r="J15101" s="42">
        <f>VLOOKUP(B15101,Invoices!A:I,9,TRUE)</f>
        <v>2022</v>
      </c>
    </row>
    <row r="15102" spans="1:10" x14ac:dyDescent="0.15">
      <c r="A15102" t="s">
        <v>18462</v>
      </c>
      <c r="B15102" t="s">
        <v>3093</v>
      </c>
      <c r="C15102" t="s">
        <v>101</v>
      </c>
      <c r="D15102" t="s">
        <v>69</v>
      </c>
      <c r="E15102">
        <v>20</v>
      </c>
      <c r="F15102" s="8">
        <f>VLOOKUP(C15102,Products!$A$2:$E$20,5,TRUE)</f>
        <v>129.94999999999999</v>
      </c>
      <c r="G15102" s="8">
        <f t="shared" si="470"/>
        <v>2599</v>
      </c>
      <c r="H15102" s="8">
        <f>VLOOKUP(C15102,Products!$A$2:$F$20,6,TRUE)</f>
        <v>40.449999999999989</v>
      </c>
      <c r="I15102" s="8">
        <f t="shared" si="471"/>
        <v>808.99999999999977</v>
      </c>
      <c r="J15102" s="42">
        <f>VLOOKUP(B15102,Invoices!A:I,9,TRUE)</f>
        <v>2022</v>
      </c>
    </row>
    <row r="15103" spans="1:10" x14ac:dyDescent="0.15">
      <c r="A15103" t="s">
        <v>18463</v>
      </c>
      <c r="B15103" t="s">
        <v>3093</v>
      </c>
      <c r="C15103" t="s">
        <v>90</v>
      </c>
      <c r="D15103" t="s">
        <v>72</v>
      </c>
      <c r="E15103">
        <v>3</v>
      </c>
      <c r="F15103" s="8">
        <f>VLOOKUP(C15103,Products!$A$2:$E$20,5,TRUE)</f>
        <v>8.9499999999999993</v>
      </c>
      <c r="G15103" s="8">
        <f t="shared" si="470"/>
        <v>26.849999999999998</v>
      </c>
      <c r="H15103" s="8">
        <f>VLOOKUP(C15103,Products!$A$2:$F$20,6,TRUE)</f>
        <v>5.6999999999999993</v>
      </c>
      <c r="I15103" s="8">
        <f t="shared" si="471"/>
        <v>17.099999999999998</v>
      </c>
      <c r="J15103" s="42">
        <f>VLOOKUP(B15103,Invoices!A:I,9,TRUE)</f>
        <v>2022</v>
      </c>
    </row>
    <row r="15104" spans="1:10" x14ac:dyDescent="0.15">
      <c r="A15104" t="s">
        <v>18464</v>
      </c>
      <c r="B15104" t="s">
        <v>3094</v>
      </c>
      <c r="C15104" t="s">
        <v>102</v>
      </c>
      <c r="D15104" t="s">
        <v>83</v>
      </c>
      <c r="E15104">
        <v>5</v>
      </c>
      <c r="F15104" s="8">
        <f>VLOOKUP(C15104,Products!$A$2:$E$20,5,TRUE)</f>
        <v>29.95</v>
      </c>
      <c r="G15104" s="8">
        <f t="shared" si="470"/>
        <v>149.75</v>
      </c>
      <c r="H15104" s="8">
        <f>VLOOKUP(C15104,Products!$A$2:$F$20,6,TRUE)</f>
        <v>15</v>
      </c>
      <c r="I15104" s="8">
        <f t="shared" si="471"/>
        <v>75</v>
      </c>
      <c r="J15104" s="42">
        <f>VLOOKUP(B15104,Invoices!A:I,9,TRUE)</f>
        <v>2022</v>
      </c>
    </row>
    <row r="15105" spans="1:10" x14ac:dyDescent="0.15">
      <c r="A15105" t="s">
        <v>18465</v>
      </c>
      <c r="B15105" t="s">
        <v>3095</v>
      </c>
      <c r="C15105" t="s">
        <v>105</v>
      </c>
      <c r="D15105" t="s">
        <v>81</v>
      </c>
      <c r="E15105">
        <v>3</v>
      </c>
      <c r="F15105" s="8">
        <f>VLOOKUP(C15105,Products!$A$2:$E$20,5,TRUE)</f>
        <v>8.9499999999999993</v>
      </c>
      <c r="G15105" s="8">
        <f t="shared" si="470"/>
        <v>26.849999999999998</v>
      </c>
      <c r="H15105" s="8">
        <f>VLOOKUP(C15105,Products!$A$2:$F$20,6,TRUE)</f>
        <v>3.1999999999999993</v>
      </c>
      <c r="I15105" s="8">
        <f t="shared" si="471"/>
        <v>9.5999999999999979</v>
      </c>
      <c r="J15105" s="42">
        <f>VLOOKUP(B15105,Invoices!A:I,9,TRUE)</f>
        <v>2022</v>
      </c>
    </row>
    <row r="15106" spans="1:10" x14ac:dyDescent="0.15">
      <c r="A15106" t="s">
        <v>18466</v>
      </c>
      <c r="B15106" t="s">
        <v>3095</v>
      </c>
      <c r="C15106" t="s">
        <v>99</v>
      </c>
      <c r="D15106" t="s">
        <v>84</v>
      </c>
      <c r="E15106">
        <v>8</v>
      </c>
      <c r="F15106" s="8">
        <f>VLOOKUP(C15106,Products!$A$2:$E$20,5,TRUE)</f>
        <v>3.5</v>
      </c>
      <c r="G15106" s="8">
        <f t="shared" si="470"/>
        <v>28</v>
      </c>
      <c r="H15106" s="8">
        <f>VLOOKUP(C15106,Products!$A$2:$F$20,6,TRUE)</f>
        <v>0.54999999999999982</v>
      </c>
      <c r="I15106" s="8">
        <f t="shared" si="471"/>
        <v>4.3999999999999986</v>
      </c>
      <c r="J15106" s="42">
        <f>VLOOKUP(B15106,Invoices!A:I,9,TRUE)</f>
        <v>2022</v>
      </c>
    </row>
    <row r="15107" spans="1:10" x14ac:dyDescent="0.15">
      <c r="A15107" t="s">
        <v>18467</v>
      </c>
      <c r="B15107" t="s">
        <v>3095</v>
      </c>
      <c r="C15107" t="s">
        <v>87</v>
      </c>
      <c r="D15107" t="s">
        <v>68</v>
      </c>
      <c r="E15107">
        <v>3</v>
      </c>
      <c r="F15107" s="8">
        <f>VLOOKUP(C15107,Products!$A$2:$E$20,5,TRUE)</f>
        <v>19.95</v>
      </c>
      <c r="G15107" s="8">
        <f t="shared" ref="G15107:G15170" si="472">F15107*E15107</f>
        <v>59.849999999999994</v>
      </c>
      <c r="H15107" s="8">
        <f>VLOOKUP(C15107,Products!$A$2:$F$20,6,TRUE)</f>
        <v>7.4499999999999993</v>
      </c>
      <c r="I15107" s="8">
        <f t="shared" ref="I15107:I15170" si="473">H15107*E15107</f>
        <v>22.349999999999998</v>
      </c>
      <c r="J15107" s="42">
        <f>VLOOKUP(B15107,Invoices!A:I,9,TRUE)</f>
        <v>2022</v>
      </c>
    </row>
    <row r="15108" spans="1:10" x14ac:dyDescent="0.15">
      <c r="A15108" t="s">
        <v>18468</v>
      </c>
      <c r="B15108" t="s">
        <v>3095</v>
      </c>
      <c r="C15108" t="s">
        <v>95</v>
      </c>
      <c r="D15108" t="s">
        <v>73</v>
      </c>
      <c r="E15108">
        <v>15</v>
      </c>
      <c r="F15108" s="8">
        <f>VLOOKUP(C15108,Products!$A$2:$E$20,5,TRUE)</f>
        <v>12.95</v>
      </c>
      <c r="G15108" s="8">
        <f t="shared" si="472"/>
        <v>194.25</v>
      </c>
      <c r="H15108" s="8">
        <f>VLOOKUP(C15108,Products!$A$2:$F$20,6,TRUE)</f>
        <v>4.1999999999999993</v>
      </c>
      <c r="I15108" s="8">
        <f t="shared" si="473"/>
        <v>62.999999999999986</v>
      </c>
      <c r="J15108" s="42">
        <f>VLOOKUP(B15108,Invoices!A:I,9,TRUE)</f>
        <v>2022</v>
      </c>
    </row>
    <row r="15109" spans="1:10" x14ac:dyDescent="0.15">
      <c r="A15109" t="s">
        <v>18469</v>
      </c>
      <c r="B15109" t="s">
        <v>3095</v>
      </c>
      <c r="C15109" t="s">
        <v>89</v>
      </c>
      <c r="D15109" t="s">
        <v>80</v>
      </c>
      <c r="E15109">
        <v>2</v>
      </c>
      <c r="F15109" s="8">
        <f>VLOOKUP(C15109,Products!$A$2:$E$20,5,TRUE)</f>
        <v>15.95</v>
      </c>
      <c r="G15109" s="8">
        <f t="shared" si="472"/>
        <v>31.9</v>
      </c>
      <c r="H15109" s="8">
        <f>VLOOKUP(C15109,Products!$A$2:$F$20,6,TRUE)</f>
        <v>6</v>
      </c>
      <c r="I15109" s="8">
        <f t="shared" si="473"/>
        <v>12</v>
      </c>
      <c r="J15109" s="42">
        <f>VLOOKUP(B15109,Invoices!A:I,9,TRUE)</f>
        <v>2022</v>
      </c>
    </row>
    <row r="15110" spans="1:10" x14ac:dyDescent="0.15">
      <c r="A15110" t="s">
        <v>18470</v>
      </c>
      <c r="B15110" t="s">
        <v>3095</v>
      </c>
      <c r="C15110" t="s">
        <v>93</v>
      </c>
      <c r="D15110" t="s">
        <v>76</v>
      </c>
      <c r="E15110">
        <v>1</v>
      </c>
      <c r="F15110" s="8">
        <f>VLOOKUP(C15110,Products!$A$2:$E$20,5,TRUE)</f>
        <v>9.9499999999999993</v>
      </c>
      <c r="G15110" s="8">
        <f t="shared" si="472"/>
        <v>9.9499999999999993</v>
      </c>
      <c r="H15110" s="8">
        <f>VLOOKUP(C15110,Products!$A$2:$F$20,6,TRUE)</f>
        <v>1.9499999999999993</v>
      </c>
      <c r="I15110" s="8">
        <f t="shared" si="473"/>
        <v>1.9499999999999993</v>
      </c>
      <c r="J15110" s="42">
        <f>VLOOKUP(B15110,Invoices!A:I,9,TRUE)</f>
        <v>2022</v>
      </c>
    </row>
    <row r="15111" spans="1:10" x14ac:dyDescent="0.15">
      <c r="A15111" t="s">
        <v>18471</v>
      </c>
      <c r="B15111" t="s">
        <v>3095</v>
      </c>
      <c r="C15111" t="s">
        <v>101</v>
      </c>
      <c r="D15111" t="s">
        <v>69</v>
      </c>
      <c r="E15111">
        <v>10</v>
      </c>
      <c r="F15111" s="8">
        <f>VLOOKUP(C15111,Products!$A$2:$E$20,5,TRUE)</f>
        <v>129.94999999999999</v>
      </c>
      <c r="G15111" s="8">
        <f t="shared" si="472"/>
        <v>1299.5</v>
      </c>
      <c r="H15111" s="8">
        <f>VLOOKUP(C15111,Products!$A$2:$F$20,6,TRUE)</f>
        <v>40.449999999999989</v>
      </c>
      <c r="I15111" s="8">
        <f t="shared" si="473"/>
        <v>404.49999999999989</v>
      </c>
      <c r="J15111" s="42">
        <f>VLOOKUP(B15111,Invoices!A:I,9,TRUE)</f>
        <v>2022</v>
      </c>
    </row>
    <row r="15112" spans="1:10" x14ac:dyDescent="0.15">
      <c r="A15112" t="s">
        <v>18472</v>
      </c>
      <c r="B15112" t="s">
        <v>3095</v>
      </c>
      <c r="C15112" t="s">
        <v>100</v>
      </c>
      <c r="D15112" t="s">
        <v>78</v>
      </c>
      <c r="E15112">
        <v>1</v>
      </c>
      <c r="F15112" s="8">
        <f>VLOOKUP(C15112,Products!$A$2:$E$20,5,TRUE)</f>
        <v>49.95</v>
      </c>
      <c r="G15112" s="8">
        <f t="shared" si="472"/>
        <v>49.95</v>
      </c>
      <c r="H15112" s="8">
        <f>VLOOKUP(C15112,Products!$A$2:$F$20,6,TRUE)</f>
        <v>19.950000000000003</v>
      </c>
      <c r="I15112" s="8">
        <f t="shared" si="473"/>
        <v>19.950000000000003</v>
      </c>
      <c r="J15112" s="42">
        <f>VLOOKUP(B15112,Invoices!A:I,9,TRUE)</f>
        <v>2022</v>
      </c>
    </row>
    <row r="15113" spans="1:10" x14ac:dyDescent="0.15">
      <c r="A15113" t="s">
        <v>18473</v>
      </c>
      <c r="B15113" t="s">
        <v>3095</v>
      </c>
      <c r="C15113" t="s">
        <v>90</v>
      </c>
      <c r="D15113" t="s">
        <v>72</v>
      </c>
      <c r="E15113">
        <v>4</v>
      </c>
      <c r="F15113" s="8">
        <f>VLOOKUP(C15113,Products!$A$2:$E$20,5,TRUE)</f>
        <v>8.9499999999999993</v>
      </c>
      <c r="G15113" s="8">
        <f t="shared" si="472"/>
        <v>35.799999999999997</v>
      </c>
      <c r="H15113" s="8">
        <f>VLOOKUP(C15113,Products!$A$2:$F$20,6,TRUE)</f>
        <v>5.6999999999999993</v>
      </c>
      <c r="I15113" s="8">
        <f t="shared" si="473"/>
        <v>22.799999999999997</v>
      </c>
      <c r="J15113" s="42">
        <f>VLOOKUP(B15113,Invoices!A:I,9,TRUE)</f>
        <v>2022</v>
      </c>
    </row>
    <row r="15114" spans="1:10" x14ac:dyDescent="0.15">
      <c r="A15114" t="s">
        <v>18474</v>
      </c>
      <c r="B15114" t="s">
        <v>3095</v>
      </c>
      <c r="C15114" t="s">
        <v>96</v>
      </c>
      <c r="D15114" t="s">
        <v>75</v>
      </c>
      <c r="E15114">
        <v>2</v>
      </c>
      <c r="F15114" s="8">
        <f>VLOOKUP(C15114,Products!$A$2:$E$20,5,TRUE)</f>
        <v>79.95</v>
      </c>
      <c r="G15114" s="8">
        <f t="shared" si="472"/>
        <v>159.9</v>
      </c>
      <c r="H15114" s="8">
        <f>VLOOKUP(C15114,Products!$A$2:$F$20,6,TRUE)</f>
        <v>27.950000000000003</v>
      </c>
      <c r="I15114" s="8">
        <f t="shared" si="473"/>
        <v>55.900000000000006</v>
      </c>
      <c r="J15114" s="42">
        <f>VLOOKUP(B15114,Invoices!A:I,9,TRUE)</f>
        <v>2022</v>
      </c>
    </row>
    <row r="15115" spans="1:10" x14ac:dyDescent="0.15">
      <c r="A15115" t="s">
        <v>18475</v>
      </c>
      <c r="B15115" t="s">
        <v>3095</v>
      </c>
      <c r="C15115" t="s">
        <v>98</v>
      </c>
      <c r="D15115" t="s">
        <v>79</v>
      </c>
      <c r="E15115">
        <v>50</v>
      </c>
      <c r="F15115" s="8">
        <f>VLOOKUP(C15115,Products!$A$2:$E$20,5,TRUE)</f>
        <v>14.95</v>
      </c>
      <c r="G15115" s="8">
        <f t="shared" si="472"/>
        <v>747.5</v>
      </c>
      <c r="H15115" s="8">
        <f>VLOOKUP(C15115,Products!$A$2:$F$20,6,TRUE)</f>
        <v>3.0499999999999989</v>
      </c>
      <c r="I15115" s="8">
        <f t="shared" si="473"/>
        <v>152.49999999999994</v>
      </c>
      <c r="J15115" s="42">
        <f>VLOOKUP(B15115,Invoices!A:I,9,TRUE)</f>
        <v>2022</v>
      </c>
    </row>
    <row r="15116" spans="1:10" x14ac:dyDescent="0.15">
      <c r="A15116" t="s">
        <v>18476</v>
      </c>
      <c r="B15116" t="s">
        <v>3095</v>
      </c>
      <c r="C15116" t="s">
        <v>91</v>
      </c>
      <c r="D15116" t="s">
        <v>70</v>
      </c>
      <c r="E15116">
        <v>12</v>
      </c>
      <c r="F15116" s="8">
        <f>VLOOKUP(C15116,Products!$A$2:$E$20,5,TRUE)</f>
        <v>49.95</v>
      </c>
      <c r="G15116" s="8">
        <f t="shared" si="472"/>
        <v>599.40000000000009</v>
      </c>
      <c r="H15116" s="8">
        <f>VLOOKUP(C15116,Products!$A$2:$F$20,6,TRUE)</f>
        <v>21.200000000000003</v>
      </c>
      <c r="I15116" s="8">
        <f t="shared" si="473"/>
        <v>254.40000000000003</v>
      </c>
      <c r="J15116" s="42">
        <f>VLOOKUP(B15116,Invoices!A:I,9,TRUE)</f>
        <v>2022</v>
      </c>
    </row>
    <row r="15117" spans="1:10" x14ac:dyDescent="0.15">
      <c r="A15117" t="s">
        <v>18477</v>
      </c>
      <c r="B15117" t="s">
        <v>3096</v>
      </c>
      <c r="C15117" t="s">
        <v>96</v>
      </c>
      <c r="D15117" t="s">
        <v>75</v>
      </c>
      <c r="E15117">
        <v>1</v>
      </c>
      <c r="F15117" s="8">
        <f>VLOOKUP(C15117,Products!$A$2:$E$20,5,TRUE)</f>
        <v>79.95</v>
      </c>
      <c r="G15117" s="8">
        <f t="shared" si="472"/>
        <v>79.95</v>
      </c>
      <c r="H15117" s="8">
        <f>VLOOKUP(C15117,Products!$A$2:$F$20,6,TRUE)</f>
        <v>27.950000000000003</v>
      </c>
      <c r="I15117" s="8">
        <f t="shared" si="473"/>
        <v>27.950000000000003</v>
      </c>
      <c r="J15117" s="42">
        <f>VLOOKUP(B15117,Invoices!A:I,9,TRUE)</f>
        <v>2022</v>
      </c>
    </row>
    <row r="15118" spans="1:10" x14ac:dyDescent="0.15">
      <c r="A15118" t="s">
        <v>18478</v>
      </c>
      <c r="B15118" t="s">
        <v>3096</v>
      </c>
      <c r="C15118" t="s">
        <v>97</v>
      </c>
      <c r="D15118" t="s">
        <v>74</v>
      </c>
      <c r="E15118">
        <v>1</v>
      </c>
      <c r="F15118" s="8">
        <f>VLOOKUP(C15118,Products!$A$2:$E$20,5,TRUE)</f>
        <v>1.5</v>
      </c>
      <c r="G15118" s="8">
        <f t="shared" si="472"/>
        <v>1.5</v>
      </c>
      <c r="H15118" s="8">
        <f>VLOOKUP(C15118,Products!$A$2:$F$20,6,TRUE)</f>
        <v>0.5</v>
      </c>
      <c r="I15118" s="8">
        <f t="shared" si="473"/>
        <v>0.5</v>
      </c>
      <c r="J15118" s="42">
        <f>VLOOKUP(B15118,Invoices!A:I,9,TRUE)</f>
        <v>2022</v>
      </c>
    </row>
    <row r="15119" spans="1:10" x14ac:dyDescent="0.15">
      <c r="A15119" t="s">
        <v>18479</v>
      </c>
      <c r="B15119" t="s">
        <v>3096</v>
      </c>
      <c r="C15119" t="s">
        <v>88</v>
      </c>
      <c r="D15119" t="s">
        <v>85</v>
      </c>
      <c r="E15119">
        <v>1</v>
      </c>
      <c r="F15119" s="8">
        <f>VLOOKUP(C15119,Products!$A$2:$E$20,5,TRUE)</f>
        <v>8.9499999999999993</v>
      </c>
      <c r="G15119" s="8">
        <f t="shared" si="472"/>
        <v>8.9499999999999993</v>
      </c>
      <c r="H15119" s="8">
        <f>VLOOKUP(C15119,Products!$A$2:$F$20,6,TRUE)</f>
        <v>5.6999999999999993</v>
      </c>
      <c r="I15119" s="8">
        <f t="shared" si="473"/>
        <v>5.6999999999999993</v>
      </c>
      <c r="J15119" s="42">
        <f>VLOOKUP(B15119,Invoices!A:I,9,TRUE)</f>
        <v>2022</v>
      </c>
    </row>
    <row r="15120" spans="1:10" x14ac:dyDescent="0.15">
      <c r="A15120" t="s">
        <v>18480</v>
      </c>
      <c r="B15120" t="s">
        <v>3096</v>
      </c>
      <c r="C15120" t="s">
        <v>95</v>
      </c>
      <c r="D15120" t="s">
        <v>73</v>
      </c>
      <c r="E15120">
        <v>5</v>
      </c>
      <c r="F15120" s="8">
        <f>VLOOKUP(C15120,Products!$A$2:$E$20,5,TRUE)</f>
        <v>12.95</v>
      </c>
      <c r="G15120" s="8">
        <f t="shared" si="472"/>
        <v>64.75</v>
      </c>
      <c r="H15120" s="8">
        <f>VLOOKUP(C15120,Products!$A$2:$F$20,6,TRUE)</f>
        <v>4.1999999999999993</v>
      </c>
      <c r="I15120" s="8">
        <f t="shared" si="473"/>
        <v>20.999999999999996</v>
      </c>
      <c r="J15120" s="42">
        <f>VLOOKUP(B15120,Invoices!A:I,9,TRUE)</f>
        <v>2022</v>
      </c>
    </row>
    <row r="15121" spans="1:10" x14ac:dyDescent="0.15">
      <c r="A15121" t="s">
        <v>18481</v>
      </c>
      <c r="B15121" t="s">
        <v>3096</v>
      </c>
      <c r="C15121" t="s">
        <v>93</v>
      </c>
      <c r="D15121" t="s">
        <v>76</v>
      </c>
      <c r="E15121">
        <v>1</v>
      </c>
      <c r="F15121" s="8">
        <f>VLOOKUP(C15121,Products!$A$2:$E$20,5,TRUE)</f>
        <v>9.9499999999999993</v>
      </c>
      <c r="G15121" s="8">
        <f t="shared" si="472"/>
        <v>9.9499999999999993</v>
      </c>
      <c r="H15121" s="8">
        <f>VLOOKUP(C15121,Products!$A$2:$F$20,6,TRUE)</f>
        <v>1.9499999999999993</v>
      </c>
      <c r="I15121" s="8">
        <f t="shared" si="473"/>
        <v>1.9499999999999993</v>
      </c>
      <c r="J15121" s="42">
        <f>VLOOKUP(B15121,Invoices!A:I,9,TRUE)</f>
        <v>2022</v>
      </c>
    </row>
    <row r="15122" spans="1:10" x14ac:dyDescent="0.15">
      <c r="A15122" t="s">
        <v>18482</v>
      </c>
      <c r="B15122" t="s">
        <v>3096</v>
      </c>
      <c r="C15122" t="s">
        <v>87</v>
      </c>
      <c r="D15122" t="s">
        <v>68</v>
      </c>
      <c r="E15122">
        <v>20</v>
      </c>
      <c r="F15122" s="8">
        <f>VLOOKUP(C15122,Products!$A$2:$E$20,5,TRUE)</f>
        <v>19.95</v>
      </c>
      <c r="G15122" s="8">
        <f t="shared" si="472"/>
        <v>399</v>
      </c>
      <c r="H15122" s="8">
        <f>VLOOKUP(C15122,Products!$A$2:$F$20,6,TRUE)</f>
        <v>7.4499999999999993</v>
      </c>
      <c r="I15122" s="8">
        <f t="shared" si="473"/>
        <v>149</v>
      </c>
      <c r="J15122" s="42">
        <f>VLOOKUP(B15122,Invoices!A:I,9,TRUE)</f>
        <v>2022</v>
      </c>
    </row>
    <row r="15123" spans="1:10" x14ac:dyDescent="0.15">
      <c r="A15123" t="s">
        <v>18483</v>
      </c>
      <c r="B15123" t="s">
        <v>3096</v>
      </c>
      <c r="C15123" t="s">
        <v>102</v>
      </c>
      <c r="D15123" t="s">
        <v>83</v>
      </c>
      <c r="E15123">
        <v>20</v>
      </c>
      <c r="F15123" s="8">
        <f>VLOOKUP(C15123,Products!$A$2:$E$20,5,TRUE)</f>
        <v>29.95</v>
      </c>
      <c r="G15123" s="8">
        <f t="shared" si="472"/>
        <v>599</v>
      </c>
      <c r="H15123" s="8">
        <f>VLOOKUP(C15123,Products!$A$2:$F$20,6,TRUE)</f>
        <v>15</v>
      </c>
      <c r="I15123" s="8">
        <f t="shared" si="473"/>
        <v>300</v>
      </c>
      <c r="J15123" s="42">
        <f>VLOOKUP(B15123,Invoices!A:I,9,TRUE)</f>
        <v>2022</v>
      </c>
    </row>
    <row r="15124" spans="1:10" x14ac:dyDescent="0.15">
      <c r="A15124" t="s">
        <v>18484</v>
      </c>
      <c r="B15124" t="s">
        <v>3096</v>
      </c>
      <c r="C15124" t="s">
        <v>90</v>
      </c>
      <c r="D15124" t="s">
        <v>72</v>
      </c>
      <c r="E15124">
        <v>12</v>
      </c>
      <c r="F15124" s="8">
        <f>VLOOKUP(C15124,Products!$A$2:$E$20,5,TRUE)</f>
        <v>8.9499999999999993</v>
      </c>
      <c r="G15124" s="8">
        <f t="shared" si="472"/>
        <v>107.39999999999999</v>
      </c>
      <c r="H15124" s="8">
        <f>VLOOKUP(C15124,Products!$A$2:$F$20,6,TRUE)</f>
        <v>5.6999999999999993</v>
      </c>
      <c r="I15124" s="8">
        <f t="shared" si="473"/>
        <v>68.399999999999991</v>
      </c>
      <c r="J15124" s="42">
        <f>VLOOKUP(B15124,Invoices!A:I,9,TRUE)</f>
        <v>2022</v>
      </c>
    </row>
    <row r="15125" spans="1:10" x14ac:dyDescent="0.15">
      <c r="A15125" t="s">
        <v>18485</v>
      </c>
      <c r="B15125" t="s">
        <v>3096</v>
      </c>
      <c r="C15125" t="s">
        <v>103</v>
      </c>
      <c r="D15125" t="s">
        <v>77</v>
      </c>
      <c r="E15125">
        <v>10</v>
      </c>
      <c r="F15125" s="8">
        <f>VLOOKUP(C15125,Products!$A$2:$E$20,5,TRUE)</f>
        <v>8.9499999999999993</v>
      </c>
      <c r="G15125" s="8">
        <f t="shared" si="472"/>
        <v>89.5</v>
      </c>
      <c r="H15125" s="8">
        <f>VLOOKUP(C15125,Products!$A$2:$F$20,6,TRUE)</f>
        <v>3.1999999999999993</v>
      </c>
      <c r="I15125" s="8">
        <f t="shared" si="473"/>
        <v>31.999999999999993</v>
      </c>
      <c r="J15125" s="42">
        <f>VLOOKUP(B15125,Invoices!A:I,9,TRUE)</f>
        <v>2022</v>
      </c>
    </row>
    <row r="15126" spans="1:10" x14ac:dyDescent="0.15">
      <c r="A15126" t="s">
        <v>18486</v>
      </c>
      <c r="B15126" t="s">
        <v>3096</v>
      </c>
      <c r="C15126" t="s">
        <v>89</v>
      </c>
      <c r="D15126" t="s">
        <v>80</v>
      </c>
      <c r="E15126">
        <v>2</v>
      </c>
      <c r="F15126" s="8">
        <f>VLOOKUP(C15126,Products!$A$2:$E$20,5,TRUE)</f>
        <v>15.95</v>
      </c>
      <c r="G15126" s="8">
        <f t="shared" si="472"/>
        <v>31.9</v>
      </c>
      <c r="H15126" s="8">
        <f>VLOOKUP(C15126,Products!$A$2:$F$20,6,TRUE)</f>
        <v>6</v>
      </c>
      <c r="I15126" s="8">
        <f t="shared" si="473"/>
        <v>12</v>
      </c>
      <c r="J15126" s="42">
        <f>VLOOKUP(B15126,Invoices!A:I,9,TRUE)</f>
        <v>2022</v>
      </c>
    </row>
    <row r="15127" spans="1:10" x14ac:dyDescent="0.15">
      <c r="A15127" t="s">
        <v>18487</v>
      </c>
      <c r="B15127" t="s">
        <v>3096</v>
      </c>
      <c r="C15127" t="s">
        <v>105</v>
      </c>
      <c r="D15127" t="s">
        <v>81</v>
      </c>
      <c r="E15127">
        <v>1</v>
      </c>
      <c r="F15127" s="8">
        <f>VLOOKUP(C15127,Products!$A$2:$E$20,5,TRUE)</f>
        <v>8.9499999999999993</v>
      </c>
      <c r="G15127" s="8">
        <f t="shared" si="472"/>
        <v>8.9499999999999993</v>
      </c>
      <c r="H15127" s="8">
        <f>VLOOKUP(C15127,Products!$A$2:$F$20,6,TRUE)</f>
        <v>3.1999999999999993</v>
      </c>
      <c r="I15127" s="8">
        <f t="shared" si="473"/>
        <v>3.1999999999999993</v>
      </c>
      <c r="J15127" s="42">
        <f>VLOOKUP(B15127,Invoices!A:I,9,TRUE)</f>
        <v>2022</v>
      </c>
    </row>
    <row r="15128" spans="1:10" x14ac:dyDescent="0.15">
      <c r="A15128" t="s">
        <v>18488</v>
      </c>
      <c r="B15128" t="s">
        <v>3097</v>
      </c>
      <c r="C15128" t="s">
        <v>100</v>
      </c>
      <c r="D15128" t="s">
        <v>78</v>
      </c>
      <c r="E15128">
        <v>1</v>
      </c>
      <c r="F15128" s="8">
        <f>VLOOKUP(C15128,Products!$A$2:$E$20,5,TRUE)</f>
        <v>49.95</v>
      </c>
      <c r="G15128" s="8">
        <f t="shared" si="472"/>
        <v>49.95</v>
      </c>
      <c r="H15128" s="8">
        <f>VLOOKUP(C15128,Products!$A$2:$F$20,6,TRUE)</f>
        <v>19.950000000000003</v>
      </c>
      <c r="I15128" s="8">
        <f t="shared" si="473"/>
        <v>19.950000000000003</v>
      </c>
      <c r="J15128" s="42">
        <f>VLOOKUP(B15128,Invoices!A:I,9,TRUE)</f>
        <v>2022</v>
      </c>
    </row>
    <row r="15129" spans="1:10" x14ac:dyDescent="0.15">
      <c r="A15129" t="s">
        <v>18489</v>
      </c>
      <c r="B15129" t="s">
        <v>3097</v>
      </c>
      <c r="C15129" t="s">
        <v>94</v>
      </c>
      <c r="D15129" t="s">
        <v>86</v>
      </c>
      <c r="E15129">
        <v>3</v>
      </c>
      <c r="F15129" s="8">
        <f>VLOOKUP(C15129,Products!$A$2:$E$20,5,TRUE)</f>
        <v>3.5</v>
      </c>
      <c r="G15129" s="8">
        <f t="shared" si="472"/>
        <v>10.5</v>
      </c>
      <c r="H15129" s="8">
        <f>VLOOKUP(C15129,Products!$A$2:$F$20,6,TRUE)</f>
        <v>0.54999999999999982</v>
      </c>
      <c r="I15129" s="8">
        <f t="shared" si="473"/>
        <v>1.6499999999999995</v>
      </c>
      <c r="J15129" s="42">
        <f>VLOOKUP(B15129,Invoices!A:I,9,TRUE)</f>
        <v>2022</v>
      </c>
    </row>
    <row r="15130" spans="1:10" x14ac:dyDescent="0.15">
      <c r="A15130" t="s">
        <v>18490</v>
      </c>
      <c r="B15130" t="s">
        <v>3097</v>
      </c>
      <c r="C15130" t="s">
        <v>92</v>
      </c>
      <c r="D15130" t="s">
        <v>82</v>
      </c>
      <c r="E15130">
        <v>5</v>
      </c>
      <c r="F15130" s="8">
        <f>VLOOKUP(C15130,Products!$A$2:$E$20,5,TRUE)</f>
        <v>19.95</v>
      </c>
      <c r="G15130" s="8">
        <f t="shared" si="472"/>
        <v>99.75</v>
      </c>
      <c r="H15130" s="8">
        <f>VLOOKUP(C15130,Products!$A$2:$F$20,6,TRUE)</f>
        <v>7.4499999999999993</v>
      </c>
      <c r="I15130" s="8">
        <f t="shared" si="473"/>
        <v>37.25</v>
      </c>
      <c r="J15130" s="42">
        <f>VLOOKUP(B15130,Invoices!A:I,9,TRUE)</f>
        <v>2022</v>
      </c>
    </row>
    <row r="15131" spans="1:10" x14ac:dyDescent="0.15">
      <c r="A15131" t="s">
        <v>18491</v>
      </c>
      <c r="B15131" t="s">
        <v>3097</v>
      </c>
      <c r="C15131" t="s">
        <v>105</v>
      </c>
      <c r="D15131" t="s">
        <v>81</v>
      </c>
      <c r="E15131">
        <v>1</v>
      </c>
      <c r="F15131" s="8">
        <f>VLOOKUP(C15131,Products!$A$2:$E$20,5,TRUE)</f>
        <v>8.9499999999999993</v>
      </c>
      <c r="G15131" s="8">
        <f t="shared" si="472"/>
        <v>8.9499999999999993</v>
      </c>
      <c r="H15131" s="8">
        <f>VLOOKUP(C15131,Products!$A$2:$F$20,6,TRUE)</f>
        <v>3.1999999999999993</v>
      </c>
      <c r="I15131" s="8">
        <f t="shared" si="473"/>
        <v>3.1999999999999993</v>
      </c>
      <c r="J15131" s="42">
        <f>VLOOKUP(B15131,Invoices!A:I,9,TRUE)</f>
        <v>2022</v>
      </c>
    </row>
    <row r="15132" spans="1:10" x14ac:dyDescent="0.15">
      <c r="A15132" t="s">
        <v>18492</v>
      </c>
      <c r="B15132" t="s">
        <v>3097</v>
      </c>
      <c r="C15132" t="s">
        <v>96</v>
      </c>
      <c r="D15132" t="s">
        <v>75</v>
      </c>
      <c r="E15132">
        <v>5</v>
      </c>
      <c r="F15132" s="8">
        <f>VLOOKUP(C15132,Products!$A$2:$E$20,5,TRUE)</f>
        <v>79.95</v>
      </c>
      <c r="G15132" s="8">
        <f t="shared" si="472"/>
        <v>399.75</v>
      </c>
      <c r="H15132" s="8">
        <f>VLOOKUP(C15132,Products!$A$2:$F$20,6,TRUE)</f>
        <v>27.950000000000003</v>
      </c>
      <c r="I15132" s="8">
        <f t="shared" si="473"/>
        <v>139.75</v>
      </c>
      <c r="J15132" s="42">
        <f>VLOOKUP(B15132,Invoices!A:I,9,TRUE)</f>
        <v>2022</v>
      </c>
    </row>
    <row r="15133" spans="1:10" x14ac:dyDescent="0.15">
      <c r="A15133" t="s">
        <v>18493</v>
      </c>
      <c r="B15133" t="s">
        <v>3098</v>
      </c>
      <c r="C15133" t="s">
        <v>104</v>
      </c>
      <c r="D15133" t="s">
        <v>71</v>
      </c>
      <c r="E15133">
        <v>1</v>
      </c>
      <c r="F15133" s="8">
        <f>VLOOKUP(C15133,Products!$A$2:$E$20,5,TRUE)</f>
        <v>2.95</v>
      </c>
      <c r="G15133" s="8">
        <f t="shared" si="472"/>
        <v>2.95</v>
      </c>
      <c r="H15133" s="8">
        <f>VLOOKUP(C15133,Products!$A$2:$F$20,6,TRUE)</f>
        <v>1.1500000000000001</v>
      </c>
      <c r="I15133" s="8">
        <f t="shared" si="473"/>
        <v>1.1500000000000001</v>
      </c>
      <c r="J15133" s="42">
        <f>VLOOKUP(B15133,Invoices!A:I,9,TRUE)</f>
        <v>2022</v>
      </c>
    </row>
    <row r="15134" spans="1:10" x14ac:dyDescent="0.15">
      <c r="A15134" t="s">
        <v>18494</v>
      </c>
      <c r="B15134" t="s">
        <v>3098</v>
      </c>
      <c r="C15134" t="s">
        <v>105</v>
      </c>
      <c r="D15134" t="s">
        <v>81</v>
      </c>
      <c r="E15134">
        <v>12</v>
      </c>
      <c r="F15134" s="8">
        <f>VLOOKUP(C15134,Products!$A$2:$E$20,5,TRUE)</f>
        <v>8.9499999999999993</v>
      </c>
      <c r="G15134" s="8">
        <f t="shared" si="472"/>
        <v>107.39999999999999</v>
      </c>
      <c r="H15134" s="8">
        <f>VLOOKUP(C15134,Products!$A$2:$F$20,6,TRUE)</f>
        <v>3.1999999999999993</v>
      </c>
      <c r="I15134" s="8">
        <f t="shared" si="473"/>
        <v>38.399999999999991</v>
      </c>
      <c r="J15134" s="42">
        <f>VLOOKUP(B15134,Invoices!A:I,9,TRUE)</f>
        <v>2022</v>
      </c>
    </row>
    <row r="15135" spans="1:10" x14ac:dyDescent="0.15">
      <c r="A15135" t="s">
        <v>18495</v>
      </c>
      <c r="B15135" t="s">
        <v>3098</v>
      </c>
      <c r="C15135" t="s">
        <v>101</v>
      </c>
      <c r="D15135" t="s">
        <v>69</v>
      </c>
      <c r="E15135">
        <v>30</v>
      </c>
      <c r="F15135" s="8">
        <f>VLOOKUP(C15135,Products!$A$2:$E$20,5,TRUE)</f>
        <v>129.94999999999999</v>
      </c>
      <c r="G15135" s="8">
        <f t="shared" si="472"/>
        <v>3898.4999999999995</v>
      </c>
      <c r="H15135" s="8">
        <f>VLOOKUP(C15135,Products!$A$2:$F$20,6,TRUE)</f>
        <v>40.449999999999989</v>
      </c>
      <c r="I15135" s="8">
        <f t="shared" si="473"/>
        <v>1213.4999999999995</v>
      </c>
      <c r="J15135" s="42">
        <f>VLOOKUP(B15135,Invoices!A:I,9,TRUE)</f>
        <v>2022</v>
      </c>
    </row>
    <row r="15136" spans="1:10" x14ac:dyDescent="0.15">
      <c r="A15136" t="s">
        <v>18496</v>
      </c>
      <c r="B15136" t="s">
        <v>3098</v>
      </c>
      <c r="C15136" t="s">
        <v>87</v>
      </c>
      <c r="D15136" t="s">
        <v>68</v>
      </c>
      <c r="E15136">
        <v>3</v>
      </c>
      <c r="F15136" s="8">
        <f>VLOOKUP(C15136,Products!$A$2:$E$20,5,TRUE)</f>
        <v>19.95</v>
      </c>
      <c r="G15136" s="8">
        <f t="shared" si="472"/>
        <v>59.849999999999994</v>
      </c>
      <c r="H15136" s="8">
        <f>VLOOKUP(C15136,Products!$A$2:$F$20,6,TRUE)</f>
        <v>7.4499999999999993</v>
      </c>
      <c r="I15136" s="8">
        <f t="shared" si="473"/>
        <v>22.349999999999998</v>
      </c>
      <c r="J15136" s="42">
        <f>VLOOKUP(B15136,Invoices!A:I,9,TRUE)</f>
        <v>2022</v>
      </c>
    </row>
    <row r="15137" spans="1:10" x14ac:dyDescent="0.15">
      <c r="A15137" t="s">
        <v>18497</v>
      </c>
      <c r="B15137" t="s">
        <v>3098</v>
      </c>
      <c r="C15137" t="s">
        <v>88</v>
      </c>
      <c r="D15137" t="s">
        <v>85</v>
      </c>
      <c r="E15137">
        <v>20</v>
      </c>
      <c r="F15137" s="8">
        <f>VLOOKUP(C15137,Products!$A$2:$E$20,5,TRUE)</f>
        <v>8.9499999999999993</v>
      </c>
      <c r="G15137" s="8">
        <f t="shared" si="472"/>
        <v>179</v>
      </c>
      <c r="H15137" s="8">
        <f>VLOOKUP(C15137,Products!$A$2:$F$20,6,TRUE)</f>
        <v>5.6999999999999993</v>
      </c>
      <c r="I15137" s="8">
        <f t="shared" si="473"/>
        <v>113.99999999999999</v>
      </c>
      <c r="J15137" s="42">
        <f>VLOOKUP(B15137,Invoices!A:I,9,TRUE)</f>
        <v>2022</v>
      </c>
    </row>
    <row r="15138" spans="1:10" x14ac:dyDescent="0.15">
      <c r="A15138" t="s">
        <v>18498</v>
      </c>
      <c r="B15138" t="s">
        <v>3099</v>
      </c>
      <c r="C15138" t="s">
        <v>102</v>
      </c>
      <c r="D15138" t="s">
        <v>83</v>
      </c>
      <c r="E15138">
        <v>50</v>
      </c>
      <c r="F15138" s="8">
        <f>VLOOKUP(C15138,Products!$A$2:$E$20,5,TRUE)</f>
        <v>29.95</v>
      </c>
      <c r="G15138" s="8">
        <f t="shared" si="472"/>
        <v>1497.5</v>
      </c>
      <c r="H15138" s="8">
        <f>VLOOKUP(C15138,Products!$A$2:$F$20,6,TRUE)</f>
        <v>15</v>
      </c>
      <c r="I15138" s="8">
        <f t="shared" si="473"/>
        <v>750</v>
      </c>
      <c r="J15138" s="42">
        <f>VLOOKUP(B15138,Invoices!A:I,9,TRUE)</f>
        <v>2022</v>
      </c>
    </row>
    <row r="15139" spans="1:10" x14ac:dyDescent="0.15">
      <c r="A15139" t="s">
        <v>18499</v>
      </c>
      <c r="B15139" t="s">
        <v>3100</v>
      </c>
      <c r="C15139" t="s">
        <v>96</v>
      </c>
      <c r="D15139" t="s">
        <v>75</v>
      </c>
      <c r="E15139">
        <v>9</v>
      </c>
      <c r="F15139" s="8">
        <f>VLOOKUP(C15139,Products!$A$2:$E$20,5,TRUE)</f>
        <v>79.95</v>
      </c>
      <c r="G15139" s="8">
        <f t="shared" si="472"/>
        <v>719.55000000000007</v>
      </c>
      <c r="H15139" s="8">
        <f>VLOOKUP(C15139,Products!$A$2:$F$20,6,TRUE)</f>
        <v>27.950000000000003</v>
      </c>
      <c r="I15139" s="8">
        <f t="shared" si="473"/>
        <v>251.55</v>
      </c>
      <c r="J15139" s="42">
        <f>VLOOKUP(B15139,Invoices!A:I,9,TRUE)</f>
        <v>2022</v>
      </c>
    </row>
    <row r="15140" spans="1:10" x14ac:dyDescent="0.15">
      <c r="A15140" t="s">
        <v>18500</v>
      </c>
      <c r="B15140" t="s">
        <v>3100</v>
      </c>
      <c r="C15140" t="s">
        <v>88</v>
      </c>
      <c r="D15140" t="s">
        <v>85</v>
      </c>
      <c r="E15140">
        <v>10</v>
      </c>
      <c r="F15140" s="8">
        <f>VLOOKUP(C15140,Products!$A$2:$E$20,5,TRUE)</f>
        <v>8.9499999999999993</v>
      </c>
      <c r="G15140" s="8">
        <f t="shared" si="472"/>
        <v>89.5</v>
      </c>
      <c r="H15140" s="8">
        <f>VLOOKUP(C15140,Products!$A$2:$F$20,6,TRUE)</f>
        <v>5.6999999999999993</v>
      </c>
      <c r="I15140" s="8">
        <f t="shared" si="473"/>
        <v>56.999999999999993</v>
      </c>
      <c r="J15140" s="42">
        <f>VLOOKUP(B15140,Invoices!A:I,9,TRUE)</f>
        <v>2022</v>
      </c>
    </row>
    <row r="15141" spans="1:10" x14ac:dyDescent="0.15">
      <c r="A15141" t="s">
        <v>18501</v>
      </c>
      <c r="B15141" t="s">
        <v>3100</v>
      </c>
      <c r="C15141" t="s">
        <v>101</v>
      </c>
      <c r="D15141" t="s">
        <v>69</v>
      </c>
      <c r="E15141">
        <v>2</v>
      </c>
      <c r="F15141" s="8">
        <f>VLOOKUP(C15141,Products!$A$2:$E$20,5,TRUE)</f>
        <v>129.94999999999999</v>
      </c>
      <c r="G15141" s="8">
        <f t="shared" si="472"/>
        <v>259.89999999999998</v>
      </c>
      <c r="H15141" s="8">
        <f>VLOOKUP(C15141,Products!$A$2:$F$20,6,TRUE)</f>
        <v>40.449999999999989</v>
      </c>
      <c r="I15141" s="8">
        <f t="shared" si="473"/>
        <v>80.899999999999977</v>
      </c>
      <c r="J15141" s="42">
        <f>VLOOKUP(B15141,Invoices!A:I,9,TRUE)</f>
        <v>2022</v>
      </c>
    </row>
    <row r="15142" spans="1:10" x14ac:dyDescent="0.15">
      <c r="A15142" t="s">
        <v>18502</v>
      </c>
      <c r="B15142" t="s">
        <v>3100</v>
      </c>
      <c r="C15142" t="s">
        <v>90</v>
      </c>
      <c r="D15142" t="s">
        <v>72</v>
      </c>
      <c r="E15142">
        <v>20</v>
      </c>
      <c r="F15142" s="8">
        <f>VLOOKUP(C15142,Products!$A$2:$E$20,5,TRUE)</f>
        <v>8.9499999999999993</v>
      </c>
      <c r="G15142" s="8">
        <f t="shared" si="472"/>
        <v>179</v>
      </c>
      <c r="H15142" s="8">
        <f>VLOOKUP(C15142,Products!$A$2:$F$20,6,TRUE)</f>
        <v>5.6999999999999993</v>
      </c>
      <c r="I15142" s="8">
        <f t="shared" si="473"/>
        <v>113.99999999999999</v>
      </c>
      <c r="J15142" s="42">
        <f>VLOOKUP(B15142,Invoices!A:I,9,TRUE)</f>
        <v>2022</v>
      </c>
    </row>
    <row r="15143" spans="1:10" x14ac:dyDescent="0.15">
      <c r="A15143" t="s">
        <v>18503</v>
      </c>
      <c r="B15143" t="s">
        <v>3100</v>
      </c>
      <c r="C15143" t="s">
        <v>102</v>
      </c>
      <c r="D15143" t="s">
        <v>83</v>
      </c>
      <c r="E15143">
        <v>6</v>
      </c>
      <c r="F15143" s="8">
        <f>VLOOKUP(C15143,Products!$A$2:$E$20,5,TRUE)</f>
        <v>29.95</v>
      </c>
      <c r="G15143" s="8">
        <f t="shared" si="472"/>
        <v>179.7</v>
      </c>
      <c r="H15143" s="8">
        <f>VLOOKUP(C15143,Products!$A$2:$F$20,6,TRUE)</f>
        <v>15</v>
      </c>
      <c r="I15143" s="8">
        <f t="shared" si="473"/>
        <v>90</v>
      </c>
      <c r="J15143" s="42">
        <f>VLOOKUP(B15143,Invoices!A:I,9,TRUE)</f>
        <v>2022</v>
      </c>
    </row>
    <row r="15144" spans="1:10" x14ac:dyDescent="0.15">
      <c r="A15144" t="s">
        <v>18504</v>
      </c>
      <c r="B15144" t="s">
        <v>3100</v>
      </c>
      <c r="C15144" t="s">
        <v>87</v>
      </c>
      <c r="D15144" t="s">
        <v>68</v>
      </c>
      <c r="E15144">
        <v>2</v>
      </c>
      <c r="F15144" s="8">
        <f>VLOOKUP(C15144,Products!$A$2:$E$20,5,TRUE)</f>
        <v>19.95</v>
      </c>
      <c r="G15144" s="8">
        <f t="shared" si="472"/>
        <v>39.9</v>
      </c>
      <c r="H15144" s="8">
        <f>VLOOKUP(C15144,Products!$A$2:$F$20,6,TRUE)</f>
        <v>7.4499999999999993</v>
      </c>
      <c r="I15144" s="8">
        <f t="shared" si="473"/>
        <v>14.899999999999999</v>
      </c>
      <c r="J15144" s="42">
        <f>VLOOKUP(B15144,Invoices!A:I,9,TRUE)</f>
        <v>2022</v>
      </c>
    </row>
    <row r="15145" spans="1:10" x14ac:dyDescent="0.15">
      <c r="A15145" t="s">
        <v>18505</v>
      </c>
      <c r="B15145" t="s">
        <v>3101</v>
      </c>
      <c r="C15145" t="s">
        <v>100</v>
      </c>
      <c r="D15145" t="s">
        <v>78</v>
      </c>
      <c r="E15145">
        <v>5</v>
      </c>
      <c r="F15145" s="8">
        <f>VLOOKUP(C15145,Products!$A$2:$E$20,5,TRUE)</f>
        <v>49.95</v>
      </c>
      <c r="G15145" s="8">
        <f t="shared" si="472"/>
        <v>249.75</v>
      </c>
      <c r="H15145" s="8">
        <f>VLOOKUP(C15145,Products!$A$2:$F$20,6,TRUE)</f>
        <v>19.950000000000003</v>
      </c>
      <c r="I15145" s="8">
        <f t="shared" si="473"/>
        <v>99.750000000000014</v>
      </c>
      <c r="J15145" s="42">
        <f>VLOOKUP(B15145,Invoices!A:I,9,TRUE)</f>
        <v>2022</v>
      </c>
    </row>
    <row r="15146" spans="1:10" x14ac:dyDescent="0.15">
      <c r="A15146" t="s">
        <v>18506</v>
      </c>
      <c r="B15146" t="s">
        <v>3101</v>
      </c>
      <c r="C15146" t="s">
        <v>95</v>
      </c>
      <c r="D15146" t="s">
        <v>73</v>
      </c>
      <c r="E15146">
        <v>1</v>
      </c>
      <c r="F15146" s="8">
        <f>VLOOKUP(C15146,Products!$A$2:$E$20,5,TRUE)</f>
        <v>12.95</v>
      </c>
      <c r="G15146" s="8">
        <f t="shared" si="472"/>
        <v>12.95</v>
      </c>
      <c r="H15146" s="8">
        <f>VLOOKUP(C15146,Products!$A$2:$F$20,6,TRUE)</f>
        <v>4.1999999999999993</v>
      </c>
      <c r="I15146" s="8">
        <f t="shared" si="473"/>
        <v>4.1999999999999993</v>
      </c>
      <c r="J15146" s="42">
        <f>VLOOKUP(B15146,Invoices!A:I,9,TRUE)</f>
        <v>2022</v>
      </c>
    </row>
    <row r="15147" spans="1:10" x14ac:dyDescent="0.15">
      <c r="A15147" t="s">
        <v>18507</v>
      </c>
      <c r="B15147" t="s">
        <v>3101</v>
      </c>
      <c r="C15147" t="s">
        <v>104</v>
      </c>
      <c r="D15147" t="s">
        <v>71</v>
      </c>
      <c r="E15147">
        <v>1</v>
      </c>
      <c r="F15147" s="8">
        <f>VLOOKUP(C15147,Products!$A$2:$E$20,5,TRUE)</f>
        <v>2.95</v>
      </c>
      <c r="G15147" s="8">
        <f t="shared" si="472"/>
        <v>2.95</v>
      </c>
      <c r="H15147" s="8">
        <f>VLOOKUP(C15147,Products!$A$2:$F$20,6,TRUE)</f>
        <v>1.1500000000000001</v>
      </c>
      <c r="I15147" s="8">
        <f t="shared" si="473"/>
        <v>1.1500000000000001</v>
      </c>
      <c r="J15147" s="42">
        <f>VLOOKUP(B15147,Invoices!A:I,9,TRUE)</f>
        <v>2022</v>
      </c>
    </row>
    <row r="15148" spans="1:10" x14ac:dyDescent="0.15">
      <c r="A15148" t="s">
        <v>18508</v>
      </c>
      <c r="B15148" t="s">
        <v>3101</v>
      </c>
      <c r="C15148" t="s">
        <v>88</v>
      </c>
      <c r="D15148" t="s">
        <v>85</v>
      </c>
      <c r="E15148">
        <v>3</v>
      </c>
      <c r="F15148" s="8">
        <f>VLOOKUP(C15148,Products!$A$2:$E$20,5,TRUE)</f>
        <v>8.9499999999999993</v>
      </c>
      <c r="G15148" s="8">
        <f t="shared" si="472"/>
        <v>26.849999999999998</v>
      </c>
      <c r="H15148" s="8">
        <f>VLOOKUP(C15148,Products!$A$2:$F$20,6,TRUE)</f>
        <v>5.6999999999999993</v>
      </c>
      <c r="I15148" s="8">
        <f t="shared" si="473"/>
        <v>17.099999999999998</v>
      </c>
      <c r="J15148" s="42">
        <f>VLOOKUP(B15148,Invoices!A:I,9,TRUE)</f>
        <v>2022</v>
      </c>
    </row>
    <row r="15149" spans="1:10" x14ac:dyDescent="0.15">
      <c r="A15149" t="s">
        <v>18509</v>
      </c>
      <c r="B15149" t="s">
        <v>3101</v>
      </c>
      <c r="C15149" t="s">
        <v>87</v>
      </c>
      <c r="D15149" t="s">
        <v>68</v>
      </c>
      <c r="E15149">
        <v>1</v>
      </c>
      <c r="F15149" s="8">
        <f>VLOOKUP(C15149,Products!$A$2:$E$20,5,TRUE)</f>
        <v>19.95</v>
      </c>
      <c r="G15149" s="8">
        <f t="shared" si="472"/>
        <v>19.95</v>
      </c>
      <c r="H15149" s="8">
        <f>VLOOKUP(C15149,Products!$A$2:$F$20,6,TRUE)</f>
        <v>7.4499999999999993</v>
      </c>
      <c r="I15149" s="8">
        <f t="shared" si="473"/>
        <v>7.4499999999999993</v>
      </c>
      <c r="J15149" s="42">
        <f>VLOOKUP(B15149,Invoices!A:I,9,TRUE)</f>
        <v>2022</v>
      </c>
    </row>
    <row r="15150" spans="1:10" x14ac:dyDescent="0.15">
      <c r="A15150" t="s">
        <v>18510</v>
      </c>
      <c r="B15150" t="s">
        <v>3101</v>
      </c>
      <c r="C15150" t="s">
        <v>101</v>
      </c>
      <c r="D15150" t="s">
        <v>69</v>
      </c>
      <c r="E15150">
        <v>10</v>
      </c>
      <c r="F15150" s="8">
        <f>VLOOKUP(C15150,Products!$A$2:$E$20,5,TRUE)</f>
        <v>129.94999999999999</v>
      </c>
      <c r="G15150" s="8">
        <f t="shared" si="472"/>
        <v>1299.5</v>
      </c>
      <c r="H15150" s="8">
        <f>VLOOKUP(C15150,Products!$A$2:$F$20,6,TRUE)</f>
        <v>40.449999999999989</v>
      </c>
      <c r="I15150" s="8">
        <f t="shared" si="473"/>
        <v>404.49999999999989</v>
      </c>
      <c r="J15150" s="42">
        <f>VLOOKUP(B15150,Invoices!A:I,9,TRUE)</f>
        <v>2022</v>
      </c>
    </row>
    <row r="15151" spans="1:10" x14ac:dyDescent="0.15">
      <c r="A15151" t="s">
        <v>18511</v>
      </c>
      <c r="B15151" t="s">
        <v>3101</v>
      </c>
      <c r="C15151" t="s">
        <v>98</v>
      </c>
      <c r="D15151" t="s">
        <v>79</v>
      </c>
      <c r="E15151">
        <v>2</v>
      </c>
      <c r="F15151" s="8">
        <f>VLOOKUP(C15151,Products!$A$2:$E$20,5,TRUE)</f>
        <v>14.95</v>
      </c>
      <c r="G15151" s="8">
        <f t="shared" si="472"/>
        <v>29.9</v>
      </c>
      <c r="H15151" s="8">
        <f>VLOOKUP(C15151,Products!$A$2:$F$20,6,TRUE)</f>
        <v>3.0499999999999989</v>
      </c>
      <c r="I15151" s="8">
        <f t="shared" si="473"/>
        <v>6.0999999999999979</v>
      </c>
      <c r="J15151" s="42">
        <f>VLOOKUP(B15151,Invoices!A:I,9,TRUE)</f>
        <v>2022</v>
      </c>
    </row>
    <row r="15152" spans="1:10" x14ac:dyDescent="0.15">
      <c r="A15152" t="s">
        <v>18512</v>
      </c>
      <c r="B15152" t="s">
        <v>3101</v>
      </c>
      <c r="C15152" t="s">
        <v>99</v>
      </c>
      <c r="D15152" t="s">
        <v>84</v>
      </c>
      <c r="E15152">
        <v>6</v>
      </c>
      <c r="F15152" s="8">
        <f>VLOOKUP(C15152,Products!$A$2:$E$20,5,TRUE)</f>
        <v>3.5</v>
      </c>
      <c r="G15152" s="8">
        <f t="shared" si="472"/>
        <v>21</v>
      </c>
      <c r="H15152" s="8">
        <f>VLOOKUP(C15152,Products!$A$2:$F$20,6,TRUE)</f>
        <v>0.54999999999999982</v>
      </c>
      <c r="I15152" s="8">
        <f t="shared" si="473"/>
        <v>3.2999999999999989</v>
      </c>
      <c r="J15152" s="42">
        <f>VLOOKUP(B15152,Invoices!A:I,9,TRUE)</f>
        <v>2022</v>
      </c>
    </row>
    <row r="15153" spans="1:10" x14ac:dyDescent="0.15">
      <c r="A15153" t="s">
        <v>18513</v>
      </c>
      <c r="B15153" t="s">
        <v>3102</v>
      </c>
      <c r="C15153" t="s">
        <v>100</v>
      </c>
      <c r="D15153" t="s">
        <v>78</v>
      </c>
      <c r="E15153">
        <v>4</v>
      </c>
      <c r="F15153" s="8">
        <f>VLOOKUP(C15153,Products!$A$2:$E$20,5,TRUE)</f>
        <v>49.95</v>
      </c>
      <c r="G15153" s="8">
        <f t="shared" si="472"/>
        <v>199.8</v>
      </c>
      <c r="H15153" s="8">
        <f>VLOOKUP(C15153,Products!$A$2:$F$20,6,TRUE)</f>
        <v>19.950000000000003</v>
      </c>
      <c r="I15153" s="8">
        <f t="shared" si="473"/>
        <v>79.800000000000011</v>
      </c>
      <c r="J15153" s="42">
        <f>VLOOKUP(B15153,Invoices!A:I,9,TRUE)</f>
        <v>2022</v>
      </c>
    </row>
    <row r="15154" spans="1:10" x14ac:dyDescent="0.15">
      <c r="A15154" t="s">
        <v>18514</v>
      </c>
      <c r="B15154" t="s">
        <v>3102</v>
      </c>
      <c r="C15154" t="s">
        <v>87</v>
      </c>
      <c r="D15154" t="s">
        <v>68</v>
      </c>
      <c r="E15154">
        <v>1</v>
      </c>
      <c r="F15154" s="8">
        <f>VLOOKUP(C15154,Products!$A$2:$E$20,5,TRUE)</f>
        <v>19.95</v>
      </c>
      <c r="G15154" s="8">
        <f t="shared" si="472"/>
        <v>19.95</v>
      </c>
      <c r="H15154" s="8">
        <f>VLOOKUP(C15154,Products!$A$2:$F$20,6,TRUE)</f>
        <v>7.4499999999999993</v>
      </c>
      <c r="I15154" s="8">
        <f t="shared" si="473"/>
        <v>7.4499999999999993</v>
      </c>
      <c r="J15154" s="42">
        <f>VLOOKUP(B15154,Invoices!A:I,9,TRUE)</f>
        <v>2022</v>
      </c>
    </row>
    <row r="15155" spans="1:10" x14ac:dyDescent="0.15">
      <c r="A15155" t="s">
        <v>18515</v>
      </c>
      <c r="B15155" t="s">
        <v>3102</v>
      </c>
      <c r="C15155" t="s">
        <v>92</v>
      </c>
      <c r="D15155" t="s">
        <v>82</v>
      </c>
      <c r="E15155">
        <v>2</v>
      </c>
      <c r="F15155" s="8">
        <f>VLOOKUP(C15155,Products!$A$2:$E$20,5,TRUE)</f>
        <v>19.95</v>
      </c>
      <c r="G15155" s="8">
        <f t="shared" si="472"/>
        <v>39.9</v>
      </c>
      <c r="H15155" s="8">
        <f>VLOOKUP(C15155,Products!$A$2:$F$20,6,TRUE)</f>
        <v>7.4499999999999993</v>
      </c>
      <c r="I15155" s="8">
        <f t="shared" si="473"/>
        <v>14.899999999999999</v>
      </c>
      <c r="J15155" s="42">
        <f>VLOOKUP(B15155,Invoices!A:I,9,TRUE)</f>
        <v>2022</v>
      </c>
    </row>
    <row r="15156" spans="1:10" x14ac:dyDescent="0.15">
      <c r="A15156" t="s">
        <v>18516</v>
      </c>
      <c r="B15156" t="s">
        <v>3102</v>
      </c>
      <c r="C15156" t="s">
        <v>99</v>
      </c>
      <c r="D15156" t="s">
        <v>84</v>
      </c>
      <c r="E15156">
        <v>6</v>
      </c>
      <c r="F15156" s="8">
        <f>VLOOKUP(C15156,Products!$A$2:$E$20,5,TRUE)</f>
        <v>3.5</v>
      </c>
      <c r="G15156" s="8">
        <f t="shared" si="472"/>
        <v>21</v>
      </c>
      <c r="H15156" s="8">
        <f>VLOOKUP(C15156,Products!$A$2:$F$20,6,TRUE)</f>
        <v>0.54999999999999982</v>
      </c>
      <c r="I15156" s="8">
        <f t="shared" si="473"/>
        <v>3.2999999999999989</v>
      </c>
      <c r="J15156" s="42">
        <f>VLOOKUP(B15156,Invoices!A:I,9,TRUE)</f>
        <v>2022</v>
      </c>
    </row>
    <row r="15157" spans="1:10" x14ac:dyDescent="0.15">
      <c r="A15157" t="s">
        <v>18517</v>
      </c>
      <c r="B15157" t="s">
        <v>3102</v>
      </c>
      <c r="C15157" t="s">
        <v>102</v>
      </c>
      <c r="D15157" t="s">
        <v>83</v>
      </c>
      <c r="E15157">
        <v>1</v>
      </c>
      <c r="F15157" s="8">
        <f>VLOOKUP(C15157,Products!$A$2:$E$20,5,TRUE)</f>
        <v>29.95</v>
      </c>
      <c r="G15157" s="8">
        <f t="shared" si="472"/>
        <v>29.95</v>
      </c>
      <c r="H15157" s="8">
        <f>VLOOKUP(C15157,Products!$A$2:$F$20,6,TRUE)</f>
        <v>15</v>
      </c>
      <c r="I15157" s="8">
        <f t="shared" si="473"/>
        <v>15</v>
      </c>
      <c r="J15157" s="42">
        <f>VLOOKUP(B15157,Invoices!A:I,9,TRUE)</f>
        <v>2022</v>
      </c>
    </row>
    <row r="15158" spans="1:10" x14ac:dyDescent="0.15">
      <c r="A15158" t="s">
        <v>18518</v>
      </c>
      <c r="B15158" t="s">
        <v>3102</v>
      </c>
      <c r="C15158" t="s">
        <v>90</v>
      </c>
      <c r="D15158" t="s">
        <v>72</v>
      </c>
      <c r="E15158">
        <v>24</v>
      </c>
      <c r="F15158" s="8">
        <f>VLOOKUP(C15158,Products!$A$2:$E$20,5,TRUE)</f>
        <v>8.9499999999999993</v>
      </c>
      <c r="G15158" s="8">
        <f t="shared" si="472"/>
        <v>214.79999999999998</v>
      </c>
      <c r="H15158" s="8">
        <f>VLOOKUP(C15158,Products!$A$2:$F$20,6,TRUE)</f>
        <v>5.6999999999999993</v>
      </c>
      <c r="I15158" s="8">
        <f t="shared" si="473"/>
        <v>136.79999999999998</v>
      </c>
      <c r="J15158" s="42">
        <f>VLOOKUP(B15158,Invoices!A:I,9,TRUE)</f>
        <v>2022</v>
      </c>
    </row>
    <row r="15159" spans="1:10" x14ac:dyDescent="0.15">
      <c r="A15159" t="s">
        <v>18519</v>
      </c>
      <c r="B15159" t="s">
        <v>3102</v>
      </c>
      <c r="C15159" t="s">
        <v>95</v>
      </c>
      <c r="D15159" t="s">
        <v>73</v>
      </c>
      <c r="E15159">
        <v>1</v>
      </c>
      <c r="F15159" s="8">
        <f>VLOOKUP(C15159,Products!$A$2:$E$20,5,TRUE)</f>
        <v>12.95</v>
      </c>
      <c r="G15159" s="8">
        <f t="shared" si="472"/>
        <v>12.95</v>
      </c>
      <c r="H15159" s="8">
        <f>VLOOKUP(C15159,Products!$A$2:$F$20,6,TRUE)</f>
        <v>4.1999999999999993</v>
      </c>
      <c r="I15159" s="8">
        <f t="shared" si="473"/>
        <v>4.1999999999999993</v>
      </c>
      <c r="J15159" s="42">
        <f>VLOOKUP(B15159,Invoices!A:I,9,TRUE)</f>
        <v>2022</v>
      </c>
    </row>
    <row r="15160" spans="1:10" x14ac:dyDescent="0.15">
      <c r="A15160" t="s">
        <v>18520</v>
      </c>
      <c r="B15160" t="s">
        <v>3102</v>
      </c>
      <c r="C15160" t="s">
        <v>101</v>
      </c>
      <c r="D15160" t="s">
        <v>69</v>
      </c>
      <c r="E15160">
        <v>1</v>
      </c>
      <c r="F15160" s="8">
        <f>VLOOKUP(C15160,Products!$A$2:$E$20,5,TRUE)</f>
        <v>129.94999999999999</v>
      </c>
      <c r="G15160" s="8">
        <f t="shared" si="472"/>
        <v>129.94999999999999</v>
      </c>
      <c r="H15160" s="8">
        <f>VLOOKUP(C15160,Products!$A$2:$F$20,6,TRUE)</f>
        <v>40.449999999999989</v>
      </c>
      <c r="I15160" s="8">
        <f t="shared" si="473"/>
        <v>40.449999999999989</v>
      </c>
      <c r="J15160" s="42">
        <f>VLOOKUP(B15160,Invoices!A:I,9,TRUE)</f>
        <v>2022</v>
      </c>
    </row>
    <row r="15161" spans="1:10" x14ac:dyDescent="0.15">
      <c r="A15161" t="s">
        <v>18521</v>
      </c>
      <c r="B15161" t="s">
        <v>3102</v>
      </c>
      <c r="C15161" t="s">
        <v>96</v>
      </c>
      <c r="D15161" t="s">
        <v>75</v>
      </c>
      <c r="E15161">
        <v>10</v>
      </c>
      <c r="F15161" s="8">
        <f>VLOOKUP(C15161,Products!$A$2:$E$20,5,TRUE)</f>
        <v>79.95</v>
      </c>
      <c r="G15161" s="8">
        <f t="shared" si="472"/>
        <v>799.5</v>
      </c>
      <c r="H15161" s="8">
        <f>VLOOKUP(C15161,Products!$A$2:$F$20,6,TRUE)</f>
        <v>27.950000000000003</v>
      </c>
      <c r="I15161" s="8">
        <f t="shared" si="473"/>
        <v>279.5</v>
      </c>
      <c r="J15161" s="42">
        <f>VLOOKUP(B15161,Invoices!A:I,9,TRUE)</f>
        <v>2022</v>
      </c>
    </row>
    <row r="15162" spans="1:10" x14ac:dyDescent="0.15">
      <c r="A15162" t="s">
        <v>18522</v>
      </c>
      <c r="B15162" t="s">
        <v>3103</v>
      </c>
      <c r="C15162" t="s">
        <v>94</v>
      </c>
      <c r="D15162" t="s">
        <v>86</v>
      </c>
      <c r="E15162">
        <v>50</v>
      </c>
      <c r="F15162" s="8">
        <f>VLOOKUP(C15162,Products!$A$2:$E$20,5,TRUE)</f>
        <v>3.5</v>
      </c>
      <c r="G15162" s="8">
        <f t="shared" si="472"/>
        <v>175</v>
      </c>
      <c r="H15162" s="8">
        <f>VLOOKUP(C15162,Products!$A$2:$F$20,6,TRUE)</f>
        <v>0.54999999999999982</v>
      </c>
      <c r="I15162" s="8">
        <f t="shared" si="473"/>
        <v>27.499999999999993</v>
      </c>
      <c r="J15162" s="42">
        <f>VLOOKUP(B15162,Invoices!A:I,9,TRUE)</f>
        <v>2022</v>
      </c>
    </row>
    <row r="15163" spans="1:10" x14ac:dyDescent="0.15">
      <c r="A15163" t="s">
        <v>18523</v>
      </c>
      <c r="B15163" t="s">
        <v>3103</v>
      </c>
      <c r="C15163" t="s">
        <v>104</v>
      </c>
      <c r="D15163" t="s">
        <v>71</v>
      </c>
      <c r="E15163">
        <v>12</v>
      </c>
      <c r="F15163" s="8">
        <f>VLOOKUP(C15163,Products!$A$2:$E$20,5,TRUE)</f>
        <v>2.95</v>
      </c>
      <c r="G15163" s="8">
        <f t="shared" si="472"/>
        <v>35.400000000000006</v>
      </c>
      <c r="H15163" s="8">
        <f>VLOOKUP(C15163,Products!$A$2:$F$20,6,TRUE)</f>
        <v>1.1500000000000001</v>
      </c>
      <c r="I15163" s="8">
        <f t="shared" si="473"/>
        <v>13.8</v>
      </c>
      <c r="J15163" s="42">
        <f>VLOOKUP(B15163,Invoices!A:I,9,TRUE)</f>
        <v>2022</v>
      </c>
    </row>
    <row r="15164" spans="1:10" x14ac:dyDescent="0.15">
      <c r="A15164" t="s">
        <v>18524</v>
      </c>
      <c r="B15164" t="s">
        <v>3103</v>
      </c>
      <c r="C15164" t="s">
        <v>101</v>
      </c>
      <c r="D15164" t="s">
        <v>69</v>
      </c>
      <c r="E15164">
        <v>3</v>
      </c>
      <c r="F15164" s="8">
        <f>VLOOKUP(C15164,Products!$A$2:$E$20,5,TRUE)</f>
        <v>129.94999999999999</v>
      </c>
      <c r="G15164" s="8">
        <f t="shared" si="472"/>
        <v>389.84999999999997</v>
      </c>
      <c r="H15164" s="8">
        <f>VLOOKUP(C15164,Products!$A$2:$F$20,6,TRUE)</f>
        <v>40.449999999999989</v>
      </c>
      <c r="I15164" s="8">
        <f t="shared" si="473"/>
        <v>121.34999999999997</v>
      </c>
      <c r="J15164" s="42">
        <f>VLOOKUP(B15164,Invoices!A:I,9,TRUE)</f>
        <v>2022</v>
      </c>
    </row>
    <row r="15165" spans="1:10" x14ac:dyDescent="0.15">
      <c r="A15165" t="s">
        <v>18525</v>
      </c>
      <c r="B15165" t="s">
        <v>3104</v>
      </c>
      <c r="C15165" t="s">
        <v>89</v>
      </c>
      <c r="D15165" t="s">
        <v>80</v>
      </c>
      <c r="E15165">
        <v>24</v>
      </c>
      <c r="F15165" s="8">
        <f>VLOOKUP(C15165,Products!$A$2:$E$20,5,TRUE)</f>
        <v>15.95</v>
      </c>
      <c r="G15165" s="8">
        <f t="shared" si="472"/>
        <v>382.79999999999995</v>
      </c>
      <c r="H15165" s="8">
        <f>VLOOKUP(C15165,Products!$A$2:$F$20,6,TRUE)</f>
        <v>6</v>
      </c>
      <c r="I15165" s="8">
        <f t="shared" si="473"/>
        <v>144</v>
      </c>
      <c r="J15165" s="42">
        <f>VLOOKUP(B15165,Invoices!A:I,9,TRUE)</f>
        <v>2022</v>
      </c>
    </row>
    <row r="15166" spans="1:10" x14ac:dyDescent="0.15">
      <c r="A15166" t="s">
        <v>18526</v>
      </c>
      <c r="B15166" t="s">
        <v>3104</v>
      </c>
      <c r="C15166" t="s">
        <v>100</v>
      </c>
      <c r="D15166" t="s">
        <v>78</v>
      </c>
      <c r="E15166">
        <v>5</v>
      </c>
      <c r="F15166" s="8">
        <f>VLOOKUP(C15166,Products!$A$2:$E$20,5,TRUE)</f>
        <v>49.95</v>
      </c>
      <c r="G15166" s="8">
        <f t="shared" si="472"/>
        <v>249.75</v>
      </c>
      <c r="H15166" s="8">
        <f>VLOOKUP(C15166,Products!$A$2:$F$20,6,TRUE)</f>
        <v>19.950000000000003</v>
      </c>
      <c r="I15166" s="8">
        <f t="shared" si="473"/>
        <v>99.750000000000014</v>
      </c>
      <c r="J15166" s="42">
        <f>VLOOKUP(B15166,Invoices!A:I,9,TRUE)</f>
        <v>2022</v>
      </c>
    </row>
    <row r="15167" spans="1:10" x14ac:dyDescent="0.15">
      <c r="A15167" t="s">
        <v>18527</v>
      </c>
      <c r="B15167" t="s">
        <v>3104</v>
      </c>
      <c r="C15167" t="s">
        <v>87</v>
      </c>
      <c r="D15167" t="s">
        <v>68</v>
      </c>
      <c r="E15167">
        <v>2</v>
      </c>
      <c r="F15167" s="8">
        <f>VLOOKUP(C15167,Products!$A$2:$E$20,5,TRUE)</f>
        <v>19.95</v>
      </c>
      <c r="G15167" s="8">
        <f t="shared" si="472"/>
        <v>39.9</v>
      </c>
      <c r="H15167" s="8">
        <f>VLOOKUP(C15167,Products!$A$2:$F$20,6,TRUE)</f>
        <v>7.4499999999999993</v>
      </c>
      <c r="I15167" s="8">
        <f t="shared" si="473"/>
        <v>14.899999999999999</v>
      </c>
      <c r="J15167" s="42">
        <f>VLOOKUP(B15167,Invoices!A:I,9,TRUE)</f>
        <v>2022</v>
      </c>
    </row>
    <row r="15168" spans="1:10" x14ac:dyDescent="0.15">
      <c r="A15168" t="s">
        <v>18528</v>
      </c>
      <c r="B15168" t="s">
        <v>3105</v>
      </c>
      <c r="C15168" t="s">
        <v>93</v>
      </c>
      <c r="D15168" t="s">
        <v>76</v>
      </c>
      <c r="E15168">
        <v>1</v>
      </c>
      <c r="F15168" s="8">
        <f>VLOOKUP(C15168,Products!$A$2:$E$20,5,TRUE)</f>
        <v>9.9499999999999993</v>
      </c>
      <c r="G15168" s="8">
        <f t="shared" si="472"/>
        <v>9.9499999999999993</v>
      </c>
      <c r="H15168" s="8">
        <f>VLOOKUP(C15168,Products!$A$2:$F$20,6,TRUE)</f>
        <v>1.9499999999999993</v>
      </c>
      <c r="I15168" s="8">
        <f t="shared" si="473"/>
        <v>1.9499999999999993</v>
      </c>
      <c r="J15168" s="42">
        <f>VLOOKUP(B15168,Invoices!A:I,9,TRUE)</f>
        <v>2022</v>
      </c>
    </row>
    <row r="15169" spans="1:10" x14ac:dyDescent="0.15">
      <c r="A15169" t="s">
        <v>18529</v>
      </c>
      <c r="B15169" t="s">
        <v>3106</v>
      </c>
      <c r="C15169" t="s">
        <v>94</v>
      </c>
      <c r="D15169" t="s">
        <v>86</v>
      </c>
      <c r="E15169">
        <v>1</v>
      </c>
      <c r="F15169" s="8">
        <f>VLOOKUP(C15169,Products!$A$2:$E$20,5,TRUE)</f>
        <v>3.5</v>
      </c>
      <c r="G15169" s="8">
        <f t="shared" si="472"/>
        <v>3.5</v>
      </c>
      <c r="H15169" s="8">
        <f>VLOOKUP(C15169,Products!$A$2:$F$20,6,TRUE)</f>
        <v>0.54999999999999982</v>
      </c>
      <c r="I15169" s="8">
        <f t="shared" si="473"/>
        <v>0.54999999999999982</v>
      </c>
      <c r="J15169" s="42">
        <f>VLOOKUP(B15169,Invoices!A:I,9,TRUE)</f>
        <v>2022</v>
      </c>
    </row>
    <row r="15170" spans="1:10" x14ac:dyDescent="0.15">
      <c r="A15170" t="s">
        <v>18530</v>
      </c>
      <c r="B15170" t="s">
        <v>3106</v>
      </c>
      <c r="C15170" t="s">
        <v>93</v>
      </c>
      <c r="D15170" t="s">
        <v>76</v>
      </c>
      <c r="E15170">
        <v>3</v>
      </c>
      <c r="F15170" s="8">
        <f>VLOOKUP(C15170,Products!$A$2:$E$20,5,TRUE)</f>
        <v>9.9499999999999993</v>
      </c>
      <c r="G15170" s="8">
        <f t="shared" si="472"/>
        <v>29.849999999999998</v>
      </c>
      <c r="H15170" s="8">
        <f>VLOOKUP(C15170,Products!$A$2:$F$20,6,TRUE)</f>
        <v>1.9499999999999993</v>
      </c>
      <c r="I15170" s="8">
        <f t="shared" si="473"/>
        <v>5.8499999999999979</v>
      </c>
      <c r="J15170" s="42">
        <f>VLOOKUP(B15170,Invoices!A:I,9,TRUE)</f>
        <v>2022</v>
      </c>
    </row>
    <row r="15171" spans="1:10" x14ac:dyDescent="0.15">
      <c r="A15171" t="s">
        <v>18531</v>
      </c>
      <c r="B15171" t="s">
        <v>3106</v>
      </c>
      <c r="C15171" t="s">
        <v>101</v>
      </c>
      <c r="D15171" t="s">
        <v>69</v>
      </c>
      <c r="E15171">
        <v>4</v>
      </c>
      <c r="F15171" s="8">
        <f>VLOOKUP(C15171,Products!$A$2:$E$20,5,TRUE)</f>
        <v>129.94999999999999</v>
      </c>
      <c r="G15171" s="8">
        <f t="shared" ref="G15171:G15234" si="474">F15171*E15171</f>
        <v>519.79999999999995</v>
      </c>
      <c r="H15171" s="8">
        <f>VLOOKUP(C15171,Products!$A$2:$F$20,6,TRUE)</f>
        <v>40.449999999999989</v>
      </c>
      <c r="I15171" s="8">
        <f t="shared" ref="I15171:I15234" si="475">H15171*E15171</f>
        <v>161.79999999999995</v>
      </c>
      <c r="J15171" s="42">
        <f>VLOOKUP(B15171,Invoices!A:I,9,TRUE)</f>
        <v>2022</v>
      </c>
    </row>
    <row r="15172" spans="1:10" x14ac:dyDescent="0.15">
      <c r="A15172" t="s">
        <v>18532</v>
      </c>
      <c r="B15172" t="s">
        <v>3107</v>
      </c>
      <c r="C15172" t="s">
        <v>105</v>
      </c>
      <c r="D15172" t="s">
        <v>81</v>
      </c>
      <c r="E15172">
        <v>8</v>
      </c>
      <c r="F15172" s="8">
        <f>VLOOKUP(C15172,Products!$A$2:$E$20,5,TRUE)</f>
        <v>8.9499999999999993</v>
      </c>
      <c r="G15172" s="8">
        <f t="shared" si="474"/>
        <v>71.599999999999994</v>
      </c>
      <c r="H15172" s="8">
        <f>VLOOKUP(C15172,Products!$A$2:$F$20,6,TRUE)</f>
        <v>3.1999999999999993</v>
      </c>
      <c r="I15172" s="8">
        <f t="shared" si="475"/>
        <v>25.599999999999994</v>
      </c>
      <c r="J15172" s="42">
        <f>VLOOKUP(B15172,Invoices!A:I,9,TRUE)</f>
        <v>2022</v>
      </c>
    </row>
    <row r="15173" spans="1:10" x14ac:dyDescent="0.15">
      <c r="A15173" t="s">
        <v>18533</v>
      </c>
      <c r="B15173" t="s">
        <v>3107</v>
      </c>
      <c r="C15173" t="s">
        <v>102</v>
      </c>
      <c r="D15173" t="s">
        <v>83</v>
      </c>
      <c r="E15173">
        <v>1</v>
      </c>
      <c r="F15173" s="8">
        <f>VLOOKUP(C15173,Products!$A$2:$E$20,5,TRUE)</f>
        <v>29.95</v>
      </c>
      <c r="G15173" s="8">
        <f t="shared" si="474"/>
        <v>29.95</v>
      </c>
      <c r="H15173" s="8">
        <f>VLOOKUP(C15173,Products!$A$2:$F$20,6,TRUE)</f>
        <v>15</v>
      </c>
      <c r="I15173" s="8">
        <f t="shared" si="475"/>
        <v>15</v>
      </c>
      <c r="J15173" s="42">
        <f>VLOOKUP(B15173,Invoices!A:I,9,TRUE)</f>
        <v>2022</v>
      </c>
    </row>
    <row r="15174" spans="1:10" x14ac:dyDescent="0.15">
      <c r="A15174" t="s">
        <v>18534</v>
      </c>
      <c r="B15174" t="s">
        <v>3107</v>
      </c>
      <c r="C15174" t="s">
        <v>94</v>
      </c>
      <c r="D15174" t="s">
        <v>86</v>
      </c>
      <c r="E15174">
        <v>5</v>
      </c>
      <c r="F15174" s="8">
        <f>VLOOKUP(C15174,Products!$A$2:$E$20,5,TRUE)</f>
        <v>3.5</v>
      </c>
      <c r="G15174" s="8">
        <f t="shared" si="474"/>
        <v>17.5</v>
      </c>
      <c r="H15174" s="8">
        <f>VLOOKUP(C15174,Products!$A$2:$F$20,6,TRUE)</f>
        <v>0.54999999999999982</v>
      </c>
      <c r="I15174" s="8">
        <f t="shared" si="475"/>
        <v>2.7499999999999991</v>
      </c>
      <c r="J15174" s="42">
        <f>VLOOKUP(B15174,Invoices!A:I,9,TRUE)</f>
        <v>2022</v>
      </c>
    </row>
    <row r="15175" spans="1:10" x14ac:dyDescent="0.15">
      <c r="A15175" t="s">
        <v>18535</v>
      </c>
      <c r="B15175" t="s">
        <v>3107</v>
      </c>
      <c r="C15175" t="s">
        <v>100</v>
      </c>
      <c r="D15175" t="s">
        <v>78</v>
      </c>
      <c r="E15175">
        <v>3</v>
      </c>
      <c r="F15175" s="8">
        <f>VLOOKUP(C15175,Products!$A$2:$E$20,5,TRUE)</f>
        <v>49.95</v>
      </c>
      <c r="G15175" s="8">
        <f t="shared" si="474"/>
        <v>149.85000000000002</v>
      </c>
      <c r="H15175" s="8">
        <f>VLOOKUP(C15175,Products!$A$2:$F$20,6,TRUE)</f>
        <v>19.950000000000003</v>
      </c>
      <c r="I15175" s="8">
        <f t="shared" si="475"/>
        <v>59.850000000000009</v>
      </c>
      <c r="J15175" s="42">
        <f>VLOOKUP(B15175,Invoices!A:I,9,TRUE)</f>
        <v>2022</v>
      </c>
    </row>
    <row r="15176" spans="1:10" x14ac:dyDescent="0.15">
      <c r="A15176" t="s">
        <v>18536</v>
      </c>
      <c r="B15176" t="s">
        <v>3107</v>
      </c>
      <c r="C15176" t="s">
        <v>104</v>
      </c>
      <c r="D15176" t="s">
        <v>71</v>
      </c>
      <c r="E15176">
        <v>30</v>
      </c>
      <c r="F15176" s="8">
        <f>VLOOKUP(C15176,Products!$A$2:$E$20,5,TRUE)</f>
        <v>2.95</v>
      </c>
      <c r="G15176" s="8">
        <f t="shared" si="474"/>
        <v>88.5</v>
      </c>
      <c r="H15176" s="8">
        <f>VLOOKUP(C15176,Products!$A$2:$F$20,6,TRUE)</f>
        <v>1.1500000000000001</v>
      </c>
      <c r="I15176" s="8">
        <f t="shared" si="475"/>
        <v>34.500000000000007</v>
      </c>
      <c r="J15176" s="42">
        <f>VLOOKUP(B15176,Invoices!A:I,9,TRUE)</f>
        <v>2022</v>
      </c>
    </row>
    <row r="15177" spans="1:10" x14ac:dyDescent="0.15">
      <c r="A15177" t="s">
        <v>18537</v>
      </c>
      <c r="B15177" t="s">
        <v>3107</v>
      </c>
      <c r="C15177" t="s">
        <v>90</v>
      </c>
      <c r="D15177" t="s">
        <v>72</v>
      </c>
      <c r="E15177">
        <v>4</v>
      </c>
      <c r="F15177" s="8">
        <f>VLOOKUP(C15177,Products!$A$2:$E$20,5,TRUE)</f>
        <v>8.9499999999999993</v>
      </c>
      <c r="G15177" s="8">
        <f t="shared" si="474"/>
        <v>35.799999999999997</v>
      </c>
      <c r="H15177" s="8">
        <f>VLOOKUP(C15177,Products!$A$2:$F$20,6,TRUE)</f>
        <v>5.6999999999999993</v>
      </c>
      <c r="I15177" s="8">
        <f t="shared" si="475"/>
        <v>22.799999999999997</v>
      </c>
      <c r="J15177" s="42">
        <f>VLOOKUP(B15177,Invoices!A:I,9,TRUE)</f>
        <v>2022</v>
      </c>
    </row>
    <row r="15178" spans="1:10" x14ac:dyDescent="0.15">
      <c r="A15178" t="s">
        <v>18538</v>
      </c>
      <c r="B15178" t="s">
        <v>3107</v>
      </c>
      <c r="C15178" t="s">
        <v>88</v>
      </c>
      <c r="D15178" t="s">
        <v>85</v>
      </c>
      <c r="E15178">
        <v>3</v>
      </c>
      <c r="F15178" s="8">
        <f>VLOOKUP(C15178,Products!$A$2:$E$20,5,TRUE)</f>
        <v>8.9499999999999993</v>
      </c>
      <c r="G15178" s="8">
        <f t="shared" si="474"/>
        <v>26.849999999999998</v>
      </c>
      <c r="H15178" s="8">
        <f>VLOOKUP(C15178,Products!$A$2:$F$20,6,TRUE)</f>
        <v>5.6999999999999993</v>
      </c>
      <c r="I15178" s="8">
        <f t="shared" si="475"/>
        <v>17.099999999999998</v>
      </c>
      <c r="J15178" s="42">
        <f>VLOOKUP(B15178,Invoices!A:I,9,TRUE)</f>
        <v>2022</v>
      </c>
    </row>
    <row r="15179" spans="1:10" x14ac:dyDescent="0.15">
      <c r="A15179" t="s">
        <v>18539</v>
      </c>
      <c r="B15179" t="s">
        <v>3107</v>
      </c>
      <c r="C15179" t="s">
        <v>92</v>
      </c>
      <c r="D15179" t="s">
        <v>82</v>
      </c>
      <c r="E15179">
        <v>1</v>
      </c>
      <c r="F15179" s="8">
        <f>VLOOKUP(C15179,Products!$A$2:$E$20,5,TRUE)</f>
        <v>19.95</v>
      </c>
      <c r="G15179" s="8">
        <f t="shared" si="474"/>
        <v>19.95</v>
      </c>
      <c r="H15179" s="8">
        <f>VLOOKUP(C15179,Products!$A$2:$F$20,6,TRUE)</f>
        <v>7.4499999999999993</v>
      </c>
      <c r="I15179" s="8">
        <f t="shared" si="475"/>
        <v>7.4499999999999993</v>
      </c>
      <c r="J15179" s="42">
        <f>VLOOKUP(B15179,Invoices!A:I,9,TRUE)</f>
        <v>2022</v>
      </c>
    </row>
    <row r="15180" spans="1:10" x14ac:dyDescent="0.15">
      <c r="A15180" t="s">
        <v>18540</v>
      </c>
      <c r="B15180" t="s">
        <v>3107</v>
      </c>
      <c r="C15180" t="s">
        <v>103</v>
      </c>
      <c r="D15180" t="s">
        <v>77</v>
      </c>
      <c r="E15180">
        <v>15</v>
      </c>
      <c r="F15180" s="8">
        <f>VLOOKUP(C15180,Products!$A$2:$E$20,5,TRUE)</f>
        <v>8.9499999999999993</v>
      </c>
      <c r="G15180" s="8">
        <f t="shared" si="474"/>
        <v>134.25</v>
      </c>
      <c r="H15180" s="8">
        <f>VLOOKUP(C15180,Products!$A$2:$F$20,6,TRUE)</f>
        <v>3.1999999999999993</v>
      </c>
      <c r="I15180" s="8">
        <f t="shared" si="475"/>
        <v>47.999999999999986</v>
      </c>
      <c r="J15180" s="42">
        <f>VLOOKUP(B15180,Invoices!A:I,9,TRUE)</f>
        <v>2022</v>
      </c>
    </row>
    <row r="15181" spans="1:10" x14ac:dyDescent="0.15">
      <c r="A15181" t="s">
        <v>18541</v>
      </c>
      <c r="B15181" t="s">
        <v>3107</v>
      </c>
      <c r="C15181" t="s">
        <v>89</v>
      </c>
      <c r="D15181" t="s">
        <v>80</v>
      </c>
      <c r="E15181">
        <v>3</v>
      </c>
      <c r="F15181" s="8">
        <f>VLOOKUP(C15181,Products!$A$2:$E$20,5,TRUE)</f>
        <v>15.95</v>
      </c>
      <c r="G15181" s="8">
        <f t="shared" si="474"/>
        <v>47.849999999999994</v>
      </c>
      <c r="H15181" s="8">
        <f>VLOOKUP(C15181,Products!$A$2:$F$20,6,TRUE)</f>
        <v>6</v>
      </c>
      <c r="I15181" s="8">
        <f t="shared" si="475"/>
        <v>18</v>
      </c>
      <c r="J15181" s="42">
        <f>VLOOKUP(B15181,Invoices!A:I,9,TRUE)</f>
        <v>2022</v>
      </c>
    </row>
    <row r="15182" spans="1:10" x14ac:dyDescent="0.15">
      <c r="A15182" t="s">
        <v>18542</v>
      </c>
      <c r="B15182" t="s">
        <v>3108</v>
      </c>
      <c r="C15182" t="s">
        <v>104</v>
      </c>
      <c r="D15182" t="s">
        <v>71</v>
      </c>
      <c r="E15182">
        <v>4</v>
      </c>
      <c r="F15182" s="8">
        <f>VLOOKUP(C15182,Products!$A$2:$E$20,5,TRUE)</f>
        <v>2.95</v>
      </c>
      <c r="G15182" s="8">
        <f t="shared" si="474"/>
        <v>11.8</v>
      </c>
      <c r="H15182" s="8">
        <f>VLOOKUP(C15182,Products!$A$2:$F$20,6,TRUE)</f>
        <v>1.1500000000000001</v>
      </c>
      <c r="I15182" s="8">
        <f t="shared" si="475"/>
        <v>4.6000000000000005</v>
      </c>
      <c r="J15182" s="42">
        <f>VLOOKUP(B15182,Invoices!A:I,9,TRUE)</f>
        <v>2022</v>
      </c>
    </row>
    <row r="15183" spans="1:10" x14ac:dyDescent="0.15">
      <c r="A15183" t="s">
        <v>18543</v>
      </c>
      <c r="B15183" t="s">
        <v>3108</v>
      </c>
      <c r="C15183" t="s">
        <v>89</v>
      </c>
      <c r="D15183" t="s">
        <v>80</v>
      </c>
      <c r="E15183">
        <v>2</v>
      </c>
      <c r="F15183" s="8">
        <f>VLOOKUP(C15183,Products!$A$2:$E$20,5,TRUE)</f>
        <v>15.95</v>
      </c>
      <c r="G15183" s="8">
        <f t="shared" si="474"/>
        <v>31.9</v>
      </c>
      <c r="H15183" s="8">
        <f>VLOOKUP(C15183,Products!$A$2:$F$20,6,TRUE)</f>
        <v>6</v>
      </c>
      <c r="I15183" s="8">
        <f t="shared" si="475"/>
        <v>12</v>
      </c>
      <c r="J15183" s="42">
        <f>VLOOKUP(B15183,Invoices!A:I,9,TRUE)</f>
        <v>2022</v>
      </c>
    </row>
    <row r="15184" spans="1:10" x14ac:dyDescent="0.15">
      <c r="A15184" t="s">
        <v>18544</v>
      </c>
      <c r="B15184" t="s">
        <v>3108</v>
      </c>
      <c r="C15184" t="s">
        <v>101</v>
      </c>
      <c r="D15184" t="s">
        <v>69</v>
      </c>
      <c r="E15184">
        <v>2</v>
      </c>
      <c r="F15184" s="8">
        <f>VLOOKUP(C15184,Products!$A$2:$E$20,5,TRUE)</f>
        <v>129.94999999999999</v>
      </c>
      <c r="G15184" s="8">
        <f t="shared" si="474"/>
        <v>259.89999999999998</v>
      </c>
      <c r="H15184" s="8">
        <f>VLOOKUP(C15184,Products!$A$2:$F$20,6,TRUE)</f>
        <v>40.449999999999989</v>
      </c>
      <c r="I15184" s="8">
        <f t="shared" si="475"/>
        <v>80.899999999999977</v>
      </c>
      <c r="J15184" s="42">
        <f>VLOOKUP(B15184,Invoices!A:I,9,TRUE)</f>
        <v>2022</v>
      </c>
    </row>
    <row r="15185" spans="1:10" x14ac:dyDescent="0.15">
      <c r="A15185" t="s">
        <v>18545</v>
      </c>
      <c r="B15185" t="s">
        <v>3108</v>
      </c>
      <c r="C15185" t="s">
        <v>105</v>
      </c>
      <c r="D15185" t="s">
        <v>81</v>
      </c>
      <c r="E15185">
        <v>1</v>
      </c>
      <c r="F15185" s="8">
        <f>VLOOKUP(C15185,Products!$A$2:$E$20,5,TRUE)</f>
        <v>8.9499999999999993</v>
      </c>
      <c r="G15185" s="8">
        <f t="shared" si="474"/>
        <v>8.9499999999999993</v>
      </c>
      <c r="H15185" s="8">
        <f>VLOOKUP(C15185,Products!$A$2:$F$20,6,TRUE)</f>
        <v>3.1999999999999993</v>
      </c>
      <c r="I15185" s="8">
        <f t="shared" si="475"/>
        <v>3.1999999999999993</v>
      </c>
      <c r="J15185" s="42">
        <f>VLOOKUP(B15185,Invoices!A:I,9,TRUE)</f>
        <v>2022</v>
      </c>
    </row>
    <row r="15186" spans="1:10" x14ac:dyDescent="0.15">
      <c r="A15186" t="s">
        <v>18546</v>
      </c>
      <c r="B15186" t="s">
        <v>3109</v>
      </c>
      <c r="C15186" t="s">
        <v>101</v>
      </c>
      <c r="D15186" t="s">
        <v>69</v>
      </c>
      <c r="E15186">
        <v>1</v>
      </c>
      <c r="F15186" s="8">
        <f>VLOOKUP(C15186,Products!$A$2:$E$20,5,TRUE)</f>
        <v>129.94999999999999</v>
      </c>
      <c r="G15186" s="8">
        <f t="shared" si="474"/>
        <v>129.94999999999999</v>
      </c>
      <c r="H15186" s="8">
        <f>VLOOKUP(C15186,Products!$A$2:$F$20,6,TRUE)</f>
        <v>40.449999999999989</v>
      </c>
      <c r="I15186" s="8">
        <f t="shared" si="475"/>
        <v>40.449999999999989</v>
      </c>
      <c r="J15186" s="42">
        <f>VLOOKUP(B15186,Invoices!A:I,9,TRUE)</f>
        <v>2022</v>
      </c>
    </row>
    <row r="15187" spans="1:10" x14ac:dyDescent="0.15">
      <c r="A15187" t="s">
        <v>18547</v>
      </c>
      <c r="B15187" t="s">
        <v>3109</v>
      </c>
      <c r="C15187" t="s">
        <v>100</v>
      </c>
      <c r="D15187" t="s">
        <v>78</v>
      </c>
      <c r="E15187">
        <v>15</v>
      </c>
      <c r="F15187" s="8">
        <f>VLOOKUP(C15187,Products!$A$2:$E$20,5,TRUE)</f>
        <v>49.95</v>
      </c>
      <c r="G15187" s="8">
        <f t="shared" si="474"/>
        <v>749.25</v>
      </c>
      <c r="H15187" s="8">
        <f>VLOOKUP(C15187,Products!$A$2:$F$20,6,TRUE)</f>
        <v>19.950000000000003</v>
      </c>
      <c r="I15187" s="8">
        <f t="shared" si="475"/>
        <v>299.25000000000006</v>
      </c>
      <c r="J15187" s="42">
        <f>VLOOKUP(B15187,Invoices!A:I,9,TRUE)</f>
        <v>2022</v>
      </c>
    </row>
    <row r="15188" spans="1:10" x14ac:dyDescent="0.15">
      <c r="A15188" t="s">
        <v>18548</v>
      </c>
      <c r="B15188" t="s">
        <v>3109</v>
      </c>
      <c r="C15188" t="s">
        <v>96</v>
      </c>
      <c r="D15188" t="s">
        <v>75</v>
      </c>
      <c r="E15188">
        <v>10</v>
      </c>
      <c r="F15188" s="8">
        <f>VLOOKUP(C15188,Products!$A$2:$E$20,5,TRUE)</f>
        <v>79.95</v>
      </c>
      <c r="G15188" s="8">
        <f t="shared" si="474"/>
        <v>799.5</v>
      </c>
      <c r="H15188" s="8">
        <f>VLOOKUP(C15188,Products!$A$2:$F$20,6,TRUE)</f>
        <v>27.950000000000003</v>
      </c>
      <c r="I15188" s="8">
        <f t="shared" si="475"/>
        <v>279.5</v>
      </c>
      <c r="J15188" s="42">
        <f>VLOOKUP(B15188,Invoices!A:I,9,TRUE)</f>
        <v>2022</v>
      </c>
    </row>
    <row r="15189" spans="1:10" x14ac:dyDescent="0.15">
      <c r="A15189" t="s">
        <v>18549</v>
      </c>
      <c r="B15189" t="s">
        <v>3109</v>
      </c>
      <c r="C15189" t="s">
        <v>90</v>
      </c>
      <c r="D15189" t="s">
        <v>72</v>
      </c>
      <c r="E15189">
        <v>1</v>
      </c>
      <c r="F15189" s="8">
        <f>VLOOKUP(C15189,Products!$A$2:$E$20,5,TRUE)</f>
        <v>8.9499999999999993</v>
      </c>
      <c r="G15189" s="8">
        <f t="shared" si="474"/>
        <v>8.9499999999999993</v>
      </c>
      <c r="H15189" s="8">
        <f>VLOOKUP(C15189,Products!$A$2:$F$20,6,TRUE)</f>
        <v>5.6999999999999993</v>
      </c>
      <c r="I15189" s="8">
        <f t="shared" si="475"/>
        <v>5.6999999999999993</v>
      </c>
      <c r="J15189" s="42">
        <f>VLOOKUP(B15189,Invoices!A:I,9,TRUE)</f>
        <v>2022</v>
      </c>
    </row>
    <row r="15190" spans="1:10" x14ac:dyDescent="0.15">
      <c r="A15190" t="s">
        <v>18550</v>
      </c>
      <c r="B15190" t="s">
        <v>3110</v>
      </c>
      <c r="C15190" t="s">
        <v>90</v>
      </c>
      <c r="D15190" t="s">
        <v>72</v>
      </c>
      <c r="E15190">
        <v>10</v>
      </c>
      <c r="F15190" s="8">
        <f>VLOOKUP(C15190,Products!$A$2:$E$20,5,TRUE)</f>
        <v>8.9499999999999993</v>
      </c>
      <c r="G15190" s="8">
        <f t="shared" si="474"/>
        <v>89.5</v>
      </c>
      <c r="H15190" s="8">
        <f>VLOOKUP(C15190,Products!$A$2:$F$20,6,TRUE)</f>
        <v>5.6999999999999993</v>
      </c>
      <c r="I15190" s="8">
        <f t="shared" si="475"/>
        <v>56.999999999999993</v>
      </c>
      <c r="J15190" s="42">
        <f>VLOOKUP(B15190,Invoices!A:I,9,TRUE)</f>
        <v>2022</v>
      </c>
    </row>
    <row r="15191" spans="1:10" x14ac:dyDescent="0.15">
      <c r="A15191" t="s">
        <v>18551</v>
      </c>
      <c r="B15191" t="s">
        <v>3110</v>
      </c>
      <c r="C15191" t="s">
        <v>103</v>
      </c>
      <c r="D15191" t="s">
        <v>77</v>
      </c>
      <c r="E15191">
        <v>2</v>
      </c>
      <c r="F15191" s="8">
        <f>VLOOKUP(C15191,Products!$A$2:$E$20,5,TRUE)</f>
        <v>8.9499999999999993</v>
      </c>
      <c r="G15191" s="8">
        <f t="shared" si="474"/>
        <v>17.899999999999999</v>
      </c>
      <c r="H15191" s="8">
        <f>VLOOKUP(C15191,Products!$A$2:$F$20,6,TRUE)</f>
        <v>3.1999999999999993</v>
      </c>
      <c r="I15191" s="8">
        <f t="shared" si="475"/>
        <v>6.3999999999999986</v>
      </c>
      <c r="J15191" s="42">
        <f>VLOOKUP(B15191,Invoices!A:I,9,TRUE)</f>
        <v>2022</v>
      </c>
    </row>
    <row r="15192" spans="1:10" x14ac:dyDescent="0.15">
      <c r="A15192" t="s">
        <v>18552</v>
      </c>
      <c r="B15192" t="s">
        <v>3110</v>
      </c>
      <c r="C15192" t="s">
        <v>105</v>
      </c>
      <c r="D15192" t="s">
        <v>81</v>
      </c>
      <c r="E15192">
        <v>4</v>
      </c>
      <c r="F15192" s="8">
        <f>VLOOKUP(C15192,Products!$A$2:$E$20,5,TRUE)</f>
        <v>8.9499999999999993</v>
      </c>
      <c r="G15192" s="8">
        <f t="shared" si="474"/>
        <v>35.799999999999997</v>
      </c>
      <c r="H15192" s="8">
        <f>VLOOKUP(C15192,Products!$A$2:$F$20,6,TRUE)</f>
        <v>3.1999999999999993</v>
      </c>
      <c r="I15192" s="8">
        <f t="shared" si="475"/>
        <v>12.799999999999997</v>
      </c>
      <c r="J15192" s="42">
        <f>VLOOKUP(B15192,Invoices!A:I,9,TRUE)</f>
        <v>2022</v>
      </c>
    </row>
    <row r="15193" spans="1:10" x14ac:dyDescent="0.15">
      <c r="A15193" t="s">
        <v>18553</v>
      </c>
      <c r="B15193" t="s">
        <v>3110</v>
      </c>
      <c r="C15193" t="s">
        <v>99</v>
      </c>
      <c r="D15193" t="s">
        <v>84</v>
      </c>
      <c r="E15193">
        <v>1</v>
      </c>
      <c r="F15193" s="8">
        <f>VLOOKUP(C15193,Products!$A$2:$E$20,5,TRUE)</f>
        <v>3.5</v>
      </c>
      <c r="G15193" s="8">
        <f t="shared" si="474"/>
        <v>3.5</v>
      </c>
      <c r="H15193" s="8">
        <f>VLOOKUP(C15193,Products!$A$2:$F$20,6,TRUE)</f>
        <v>0.54999999999999982</v>
      </c>
      <c r="I15193" s="8">
        <f t="shared" si="475"/>
        <v>0.54999999999999982</v>
      </c>
      <c r="J15193" s="42">
        <f>VLOOKUP(B15193,Invoices!A:I,9,TRUE)</f>
        <v>2022</v>
      </c>
    </row>
    <row r="15194" spans="1:10" x14ac:dyDescent="0.15">
      <c r="A15194" t="s">
        <v>18554</v>
      </c>
      <c r="B15194" t="s">
        <v>3110</v>
      </c>
      <c r="C15194" t="s">
        <v>101</v>
      </c>
      <c r="D15194" t="s">
        <v>69</v>
      </c>
      <c r="E15194">
        <v>20</v>
      </c>
      <c r="F15194" s="8">
        <f>VLOOKUP(C15194,Products!$A$2:$E$20,5,TRUE)</f>
        <v>129.94999999999999</v>
      </c>
      <c r="G15194" s="8">
        <f t="shared" si="474"/>
        <v>2599</v>
      </c>
      <c r="H15194" s="8">
        <f>VLOOKUP(C15194,Products!$A$2:$F$20,6,TRUE)</f>
        <v>40.449999999999989</v>
      </c>
      <c r="I15194" s="8">
        <f t="shared" si="475"/>
        <v>808.99999999999977</v>
      </c>
      <c r="J15194" s="42">
        <f>VLOOKUP(B15194,Invoices!A:I,9,TRUE)</f>
        <v>2022</v>
      </c>
    </row>
    <row r="15195" spans="1:10" x14ac:dyDescent="0.15">
      <c r="A15195" t="s">
        <v>18555</v>
      </c>
      <c r="B15195" t="s">
        <v>3110</v>
      </c>
      <c r="C15195" t="s">
        <v>94</v>
      </c>
      <c r="D15195" t="s">
        <v>86</v>
      </c>
      <c r="E15195">
        <v>1</v>
      </c>
      <c r="F15195" s="8">
        <f>VLOOKUP(C15195,Products!$A$2:$E$20,5,TRUE)</f>
        <v>3.5</v>
      </c>
      <c r="G15195" s="8">
        <f t="shared" si="474"/>
        <v>3.5</v>
      </c>
      <c r="H15195" s="8">
        <f>VLOOKUP(C15195,Products!$A$2:$F$20,6,TRUE)</f>
        <v>0.54999999999999982</v>
      </c>
      <c r="I15195" s="8">
        <f t="shared" si="475"/>
        <v>0.54999999999999982</v>
      </c>
      <c r="J15195" s="42">
        <f>VLOOKUP(B15195,Invoices!A:I,9,TRUE)</f>
        <v>2022</v>
      </c>
    </row>
    <row r="15196" spans="1:10" x14ac:dyDescent="0.15">
      <c r="A15196" t="s">
        <v>18556</v>
      </c>
      <c r="B15196" t="s">
        <v>3111</v>
      </c>
      <c r="C15196" t="s">
        <v>101</v>
      </c>
      <c r="D15196" t="s">
        <v>69</v>
      </c>
      <c r="E15196">
        <v>5</v>
      </c>
      <c r="F15196" s="8">
        <f>VLOOKUP(C15196,Products!$A$2:$E$20,5,TRUE)</f>
        <v>129.94999999999999</v>
      </c>
      <c r="G15196" s="8">
        <f t="shared" si="474"/>
        <v>649.75</v>
      </c>
      <c r="H15196" s="8">
        <f>VLOOKUP(C15196,Products!$A$2:$F$20,6,TRUE)</f>
        <v>40.449999999999989</v>
      </c>
      <c r="I15196" s="8">
        <f t="shared" si="475"/>
        <v>202.24999999999994</v>
      </c>
      <c r="J15196" s="42">
        <f>VLOOKUP(B15196,Invoices!A:I,9,TRUE)</f>
        <v>2022</v>
      </c>
    </row>
    <row r="15197" spans="1:10" x14ac:dyDescent="0.15">
      <c r="A15197" t="s">
        <v>18557</v>
      </c>
      <c r="B15197" t="s">
        <v>3111</v>
      </c>
      <c r="C15197" t="s">
        <v>88</v>
      </c>
      <c r="D15197" t="s">
        <v>85</v>
      </c>
      <c r="E15197">
        <v>4</v>
      </c>
      <c r="F15197" s="8">
        <f>VLOOKUP(C15197,Products!$A$2:$E$20,5,TRUE)</f>
        <v>8.9499999999999993</v>
      </c>
      <c r="G15197" s="8">
        <f t="shared" si="474"/>
        <v>35.799999999999997</v>
      </c>
      <c r="H15197" s="8">
        <f>VLOOKUP(C15197,Products!$A$2:$F$20,6,TRUE)</f>
        <v>5.6999999999999993</v>
      </c>
      <c r="I15197" s="8">
        <f t="shared" si="475"/>
        <v>22.799999999999997</v>
      </c>
      <c r="J15197" s="42">
        <f>VLOOKUP(B15197,Invoices!A:I,9,TRUE)</f>
        <v>2022</v>
      </c>
    </row>
    <row r="15198" spans="1:10" x14ac:dyDescent="0.15">
      <c r="A15198" t="s">
        <v>18558</v>
      </c>
      <c r="B15198" t="s">
        <v>3111</v>
      </c>
      <c r="C15198" t="s">
        <v>90</v>
      </c>
      <c r="D15198" t="s">
        <v>72</v>
      </c>
      <c r="E15198">
        <v>3</v>
      </c>
      <c r="F15198" s="8">
        <f>VLOOKUP(C15198,Products!$A$2:$E$20,5,TRUE)</f>
        <v>8.9499999999999993</v>
      </c>
      <c r="G15198" s="8">
        <f t="shared" si="474"/>
        <v>26.849999999999998</v>
      </c>
      <c r="H15198" s="8">
        <f>VLOOKUP(C15198,Products!$A$2:$F$20,6,TRUE)</f>
        <v>5.6999999999999993</v>
      </c>
      <c r="I15198" s="8">
        <f t="shared" si="475"/>
        <v>17.099999999999998</v>
      </c>
      <c r="J15198" s="42">
        <f>VLOOKUP(B15198,Invoices!A:I,9,TRUE)</f>
        <v>2022</v>
      </c>
    </row>
    <row r="15199" spans="1:10" x14ac:dyDescent="0.15">
      <c r="A15199" t="s">
        <v>18559</v>
      </c>
      <c r="B15199" t="s">
        <v>3111</v>
      </c>
      <c r="C15199" t="s">
        <v>99</v>
      </c>
      <c r="D15199" t="s">
        <v>84</v>
      </c>
      <c r="E15199">
        <v>1</v>
      </c>
      <c r="F15199" s="8">
        <f>VLOOKUP(C15199,Products!$A$2:$E$20,5,TRUE)</f>
        <v>3.5</v>
      </c>
      <c r="G15199" s="8">
        <f t="shared" si="474"/>
        <v>3.5</v>
      </c>
      <c r="H15199" s="8">
        <f>VLOOKUP(C15199,Products!$A$2:$F$20,6,TRUE)</f>
        <v>0.54999999999999982</v>
      </c>
      <c r="I15199" s="8">
        <f t="shared" si="475"/>
        <v>0.54999999999999982</v>
      </c>
      <c r="J15199" s="42">
        <f>VLOOKUP(B15199,Invoices!A:I,9,TRUE)</f>
        <v>2022</v>
      </c>
    </row>
    <row r="15200" spans="1:10" x14ac:dyDescent="0.15">
      <c r="A15200" t="s">
        <v>18560</v>
      </c>
      <c r="B15200" t="s">
        <v>3111</v>
      </c>
      <c r="C15200" t="s">
        <v>105</v>
      </c>
      <c r="D15200" t="s">
        <v>81</v>
      </c>
      <c r="E15200">
        <v>5</v>
      </c>
      <c r="F15200" s="8">
        <f>VLOOKUP(C15200,Products!$A$2:$E$20,5,TRUE)</f>
        <v>8.9499999999999993</v>
      </c>
      <c r="G15200" s="8">
        <f t="shared" si="474"/>
        <v>44.75</v>
      </c>
      <c r="H15200" s="8">
        <f>VLOOKUP(C15200,Products!$A$2:$F$20,6,TRUE)</f>
        <v>3.1999999999999993</v>
      </c>
      <c r="I15200" s="8">
        <f t="shared" si="475"/>
        <v>15.999999999999996</v>
      </c>
      <c r="J15200" s="42">
        <f>VLOOKUP(B15200,Invoices!A:I,9,TRUE)</f>
        <v>2022</v>
      </c>
    </row>
    <row r="15201" spans="1:10" x14ac:dyDescent="0.15">
      <c r="A15201" t="s">
        <v>18561</v>
      </c>
      <c r="B15201" t="s">
        <v>3112</v>
      </c>
      <c r="C15201" t="s">
        <v>87</v>
      </c>
      <c r="D15201" t="s">
        <v>68</v>
      </c>
      <c r="E15201">
        <v>100</v>
      </c>
      <c r="F15201" s="8">
        <f>VLOOKUP(C15201,Products!$A$2:$E$20,5,TRUE)</f>
        <v>19.95</v>
      </c>
      <c r="G15201" s="8">
        <f t="shared" si="474"/>
        <v>1995</v>
      </c>
      <c r="H15201" s="8">
        <f>VLOOKUP(C15201,Products!$A$2:$F$20,6,TRUE)</f>
        <v>7.4499999999999993</v>
      </c>
      <c r="I15201" s="8">
        <f t="shared" si="475"/>
        <v>744.99999999999989</v>
      </c>
      <c r="J15201" s="42">
        <f>VLOOKUP(B15201,Invoices!A:I,9,TRUE)</f>
        <v>2022</v>
      </c>
    </row>
    <row r="15202" spans="1:10" x14ac:dyDescent="0.15">
      <c r="A15202" t="s">
        <v>18562</v>
      </c>
      <c r="B15202" t="s">
        <v>3112</v>
      </c>
      <c r="C15202" t="s">
        <v>90</v>
      </c>
      <c r="D15202" t="s">
        <v>72</v>
      </c>
      <c r="E15202">
        <v>1</v>
      </c>
      <c r="F15202" s="8">
        <f>VLOOKUP(C15202,Products!$A$2:$E$20,5,TRUE)</f>
        <v>8.9499999999999993</v>
      </c>
      <c r="G15202" s="8">
        <f t="shared" si="474"/>
        <v>8.9499999999999993</v>
      </c>
      <c r="H15202" s="8">
        <f>VLOOKUP(C15202,Products!$A$2:$F$20,6,TRUE)</f>
        <v>5.6999999999999993</v>
      </c>
      <c r="I15202" s="8">
        <f t="shared" si="475"/>
        <v>5.6999999999999993</v>
      </c>
      <c r="J15202" s="42">
        <f>VLOOKUP(B15202,Invoices!A:I,9,TRUE)</f>
        <v>2022</v>
      </c>
    </row>
    <row r="15203" spans="1:10" x14ac:dyDescent="0.15">
      <c r="A15203" t="s">
        <v>18563</v>
      </c>
      <c r="B15203" t="s">
        <v>3112</v>
      </c>
      <c r="C15203" t="s">
        <v>93</v>
      </c>
      <c r="D15203" t="s">
        <v>76</v>
      </c>
      <c r="E15203">
        <v>3</v>
      </c>
      <c r="F15203" s="8">
        <f>VLOOKUP(C15203,Products!$A$2:$E$20,5,TRUE)</f>
        <v>9.9499999999999993</v>
      </c>
      <c r="G15203" s="8">
        <f t="shared" si="474"/>
        <v>29.849999999999998</v>
      </c>
      <c r="H15203" s="8">
        <f>VLOOKUP(C15203,Products!$A$2:$F$20,6,TRUE)</f>
        <v>1.9499999999999993</v>
      </c>
      <c r="I15203" s="8">
        <f t="shared" si="475"/>
        <v>5.8499999999999979</v>
      </c>
      <c r="J15203" s="42">
        <f>VLOOKUP(B15203,Invoices!A:I,9,TRUE)</f>
        <v>2022</v>
      </c>
    </row>
    <row r="15204" spans="1:10" x14ac:dyDescent="0.15">
      <c r="A15204" t="s">
        <v>18564</v>
      </c>
      <c r="B15204" t="s">
        <v>3112</v>
      </c>
      <c r="C15204" t="s">
        <v>105</v>
      </c>
      <c r="D15204" t="s">
        <v>81</v>
      </c>
      <c r="E15204">
        <v>20</v>
      </c>
      <c r="F15204" s="8">
        <f>VLOOKUP(C15204,Products!$A$2:$E$20,5,TRUE)</f>
        <v>8.9499999999999993</v>
      </c>
      <c r="G15204" s="8">
        <f t="shared" si="474"/>
        <v>179</v>
      </c>
      <c r="H15204" s="8">
        <f>VLOOKUP(C15204,Products!$A$2:$F$20,6,TRUE)</f>
        <v>3.1999999999999993</v>
      </c>
      <c r="I15204" s="8">
        <f t="shared" si="475"/>
        <v>63.999999999999986</v>
      </c>
      <c r="J15204" s="42">
        <f>VLOOKUP(B15204,Invoices!A:I,9,TRUE)</f>
        <v>2022</v>
      </c>
    </row>
    <row r="15205" spans="1:10" x14ac:dyDescent="0.15">
      <c r="A15205" t="s">
        <v>18565</v>
      </c>
      <c r="B15205" t="s">
        <v>3112</v>
      </c>
      <c r="C15205" t="s">
        <v>104</v>
      </c>
      <c r="D15205" t="s">
        <v>71</v>
      </c>
      <c r="E15205">
        <v>5</v>
      </c>
      <c r="F15205" s="8">
        <f>VLOOKUP(C15205,Products!$A$2:$E$20,5,TRUE)</f>
        <v>2.95</v>
      </c>
      <c r="G15205" s="8">
        <f t="shared" si="474"/>
        <v>14.75</v>
      </c>
      <c r="H15205" s="8">
        <f>VLOOKUP(C15205,Products!$A$2:$F$20,6,TRUE)</f>
        <v>1.1500000000000001</v>
      </c>
      <c r="I15205" s="8">
        <f t="shared" si="475"/>
        <v>5.7500000000000009</v>
      </c>
      <c r="J15205" s="42">
        <f>VLOOKUP(B15205,Invoices!A:I,9,TRUE)</f>
        <v>2022</v>
      </c>
    </row>
    <row r="15206" spans="1:10" x14ac:dyDescent="0.15">
      <c r="A15206" t="s">
        <v>18566</v>
      </c>
      <c r="B15206" t="s">
        <v>3112</v>
      </c>
      <c r="C15206" t="s">
        <v>99</v>
      </c>
      <c r="D15206" t="s">
        <v>84</v>
      </c>
      <c r="E15206">
        <v>1</v>
      </c>
      <c r="F15206" s="8">
        <f>VLOOKUP(C15206,Products!$A$2:$E$20,5,TRUE)</f>
        <v>3.5</v>
      </c>
      <c r="G15206" s="8">
        <f t="shared" si="474"/>
        <v>3.5</v>
      </c>
      <c r="H15206" s="8">
        <f>VLOOKUP(C15206,Products!$A$2:$F$20,6,TRUE)</f>
        <v>0.54999999999999982</v>
      </c>
      <c r="I15206" s="8">
        <f t="shared" si="475"/>
        <v>0.54999999999999982</v>
      </c>
      <c r="J15206" s="42">
        <f>VLOOKUP(B15206,Invoices!A:I,9,TRUE)</f>
        <v>2022</v>
      </c>
    </row>
    <row r="15207" spans="1:10" x14ac:dyDescent="0.15">
      <c r="A15207" t="s">
        <v>18567</v>
      </c>
      <c r="B15207" t="s">
        <v>3113</v>
      </c>
      <c r="C15207" t="s">
        <v>91</v>
      </c>
      <c r="D15207" t="s">
        <v>70</v>
      </c>
      <c r="E15207">
        <v>3</v>
      </c>
      <c r="F15207" s="8">
        <f>VLOOKUP(C15207,Products!$A$2:$E$20,5,TRUE)</f>
        <v>49.95</v>
      </c>
      <c r="G15207" s="8">
        <f t="shared" si="474"/>
        <v>149.85000000000002</v>
      </c>
      <c r="H15207" s="8">
        <f>VLOOKUP(C15207,Products!$A$2:$F$20,6,TRUE)</f>
        <v>21.200000000000003</v>
      </c>
      <c r="I15207" s="8">
        <f t="shared" si="475"/>
        <v>63.600000000000009</v>
      </c>
      <c r="J15207" s="42">
        <f>VLOOKUP(B15207,Invoices!A:I,9,TRUE)</f>
        <v>2022</v>
      </c>
    </row>
    <row r="15208" spans="1:10" x14ac:dyDescent="0.15">
      <c r="A15208" t="s">
        <v>18568</v>
      </c>
      <c r="B15208" t="s">
        <v>3113</v>
      </c>
      <c r="C15208" t="s">
        <v>100</v>
      </c>
      <c r="D15208" t="s">
        <v>78</v>
      </c>
      <c r="E15208">
        <v>1</v>
      </c>
      <c r="F15208" s="8">
        <f>VLOOKUP(C15208,Products!$A$2:$E$20,5,TRUE)</f>
        <v>49.95</v>
      </c>
      <c r="G15208" s="8">
        <f t="shared" si="474"/>
        <v>49.95</v>
      </c>
      <c r="H15208" s="8">
        <f>VLOOKUP(C15208,Products!$A$2:$F$20,6,TRUE)</f>
        <v>19.950000000000003</v>
      </c>
      <c r="I15208" s="8">
        <f t="shared" si="475"/>
        <v>19.950000000000003</v>
      </c>
      <c r="J15208" s="42">
        <f>VLOOKUP(B15208,Invoices!A:I,9,TRUE)</f>
        <v>2022</v>
      </c>
    </row>
    <row r="15209" spans="1:10" x14ac:dyDescent="0.15">
      <c r="A15209" t="s">
        <v>18569</v>
      </c>
      <c r="B15209" t="s">
        <v>3114</v>
      </c>
      <c r="C15209" t="s">
        <v>101</v>
      </c>
      <c r="D15209" t="s">
        <v>69</v>
      </c>
      <c r="E15209">
        <v>50</v>
      </c>
      <c r="F15209" s="8">
        <f>VLOOKUP(C15209,Products!$A$2:$E$20,5,TRUE)</f>
        <v>129.94999999999999</v>
      </c>
      <c r="G15209" s="8">
        <f t="shared" si="474"/>
        <v>6497.4999999999991</v>
      </c>
      <c r="H15209" s="8">
        <f>VLOOKUP(C15209,Products!$A$2:$F$20,6,TRUE)</f>
        <v>40.449999999999989</v>
      </c>
      <c r="I15209" s="8">
        <f t="shared" si="475"/>
        <v>2022.4999999999995</v>
      </c>
      <c r="J15209" s="42">
        <f>VLOOKUP(B15209,Invoices!A:I,9,TRUE)</f>
        <v>2022</v>
      </c>
    </row>
    <row r="15210" spans="1:10" x14ac:dyDescent="0.15">
      <c r="A15210" t="s">
        <v>18570</v>
      </c>
      <c r="B15210" t="s">
        <v>3114</v>
      </c>
      <c r="C15210" t="s">
        <v>89</v>
      </c>
      <c r="D15210" t="s">
        <v>80</v>
      </c>
      <c r="E15210">
        <v>2</v>
      </c>
      <c r="F15210" s="8">
        <f>VLOOKUP(C15210,Products!$A$2:$E$20,5,TRUE)</f>
        <v>15.95</v>
      </c>
      <c r="G15210" s="8">
        <f t="shared" si="474"/>
        <v>31.9</v>
      </c>
      <c r="H15210" s="8">
        <f>VLOOKUP(C15210,Products!$A$2:$F$20,6,TRUE)</f>
        <v>6</v>
      </c>
      <c r="I15210" s="8">
        <f t="shared" si="475"/>
        <v>12</v>
      </c>
      <c r="J15210" s="42">
        <f>VLOOKUP(B15210,Invoices!A:I,9,TRUE)</f>
        <v>2022</v>
      </c>
    </row>
    <row r="15211" spans="1:10" x14ac:dyDescent="0.15">
      <c r="A15211" t="s">
        <v>18571</v>
      </c>
      <c r="B15211" t="s">
        <v>3114</v>
      </c>
      <c r="C15211" t="s">
        <v>99</v>
      </c>
      <c r="D15211" t="s">
        <v>84</v>
      </c>
      <c r="E15211">
        <v>1</v>
      </c>
      <c r="F15211" s="8">
        <f>VLOOKUP(C15211,Products!$A$2:$E$20,5,TRUE)</f>
        <v>3.5</v>
      </c>
      <c r="G15211" s="8">
        <f t="shared" si="474"/>
        <v>3.5</v>
      </c>
      <c r="H15211" s="8">
        <f>VLOOKUP(C15211,Products!$A$2:$F$20,6,TRUE)</f>
        <v>0.54999999999999982</v>
      </c>
      <c r="I15211" s="8">
        <f t="shared" si="475"/>
        <v>0.54999999999999982</v>
      </c>
      <c r="J15211" s="42">
        <f>VLOOKUP(B15211,Invoices!A:I,9,TRUE)</f>
        <v>2022</v>
      </c>
    </row>
    <row r="15212" spans="1:10" x14ac:dyDescent="0.15">
      <c r="A15212" t="s">
        <v>18572</v>
      </c>
      <c r="B15212" t="s">
        <v>3115</v>
      </c>
      <c r="C15212" t="s">
        <v>89</v>
      </c>
      <c r="D15212" t="s">
        <v>80</v>
      </c>
      <c r="E15212">
        <v>3</v>
      </c>
      <c r="F15212" s="8">
        <f>VLOOKUP(C15212,Products!$A$2:$E$20,5,TRUE)</f>
        <v>15.95</v>
      </c>
      <c r="G15212" s="8">
        <f t="shared" si="474"/>
        <v>47.849999999999994</v>
      </c>
      <c r="H15212" s="8">
        <f>VLOOKUP(C15212,Products!$A$2:$F$20,6,TRUE)</f>
        <v>6</v>
      </c>
      <c r="I15212" s="8">
        <f t="shared" si="475"/>
        <v>18</v>
      </c>
      <c r="J15212" s="42">
        <f>VLOOKUP(B15212,Invoices!A:I,9,TRUE)</f>
        <v>2022</v>
      </c>
    </row>
    <row r="15213" spans="1:10" x14ac:dyDescent="0.15">
      <c r="A15213" t="s">
        <v>18573</v>
      </c>
      <c r="B15213" t="s">
        <v>3115</v>
      </c>
      <c r="C15213" t="s">
        <v>88</v>
      </c>
      <c r="D15213" t="s">
        <v>85</v>
      </c>
      <c r="E15213">
        <v>1</v>
      </c>
      <c r="F15213" s="8">
        <f>VLOOKUP(C15213,Products!$A$2:$E$20,5,TRUE)</f>
        <v>8.9499999999999993</v>
      </c>
      <c r="G15213" s="8">
        <f t="shared" si="474"/>
        <v>8.9499999999999993</v>
      </c>
      <c r="H15213" s="8">
        <f>VLOOKUP(C15213,Products!$A$2:$F$20,6,TRUE)</f>
        <v>5.6999999999999993</v>
      </c>
      <c r="I15213" s="8">
        <f t="shared" si="475"/>
        <v>5.6999999999999993</v>
      </c>
      <c r="J15213" s="42">
        <f>VLOOKUP(B15213,Invoices!A:I,9,TRUE)</f>
        <v>2022</v>
      </c>
    </row>
    <row r="15214" spans="1:10" x14ac:dyDescent="0.15">
      <c r="A15214" t="s">
        <v>18574</v>
      </c>
      <c r="B15214" t="s">
        <v>3116</v>
      </c>
      <c r="C15214" t="s">
        <v>90</v>
      </c>
      <c r="D15214" t="s">
        <v>72</v>
      </c>
      <c r="E15214">
        <v>10</v>
      </c>
      <c r="F15214" s="8">
        <f>VLOOKUP(C15214,Products!$A$2:$E$20,5,TRUE)</f>
        <v>8.9499999999999993</v>
      </c>
      <c r="G15214" s="8">
        <f t="shared" si="474"/>
        <v>89.5</v>
      </c>
      <c r="H15214" s="8">
        <f>VLOOKUP(C15214,Products!$A$2:$F$20,6,TRUE)</f>
        <v>5.6999999999999993</v>
      </c>
      <c r="I15214" s="8">
        <f t="shared" si="475"/>
        <v>56.999999999999993</v>
      </c>
      <c r="J15214" s="42">
        <f>VLOOKUP(B15214,Invoices!A:I,9,TRUE)</f>
        <v>2022</v>
      </c>
    </row>
    <row r="15215" spans="1:10" x14ac:dyDescent="0.15">
      <c r="A15215" t="s">
        <v>18575</v>
      </c>
      <c r="B15215" t="s">
        <v>3116</v>
      </c>
      <c r="C15215" t="s">
        <v>96</v>
      </c>
      <c r="D15215" t="s">
        <v>75</v>
      </c>
      <c r="E15215">
        <v>50</v>
      </c>
      <c r="F15215" s="8">
        <f>VLOOKUP(C15215,Products!$A$2:$E$20,5,TRUE)</f>
        <v>79.95</v>
      </c>
      <c r="G15215" s="8">
        <f t="shared" si="474"/>
        <v>3997.5</v>
      </c>
      <c r="H15215" s="8">
        <f>VLOOKUP(C15215,Products!$A$2:$F$20,6,TRUE)</f>
        <v>27.950000000000003</v>
      </c>
      <c r="I15215" s="8">
        <f t="shared" si="475"/>
        <v>1397.5000000000002</v>
      </c>
      <c r="J15215" s="42">
        <f>VLOOKUP(B15215,Invoices!A:I,9,TRUE)</f>
        <v>2022</v>
      </c>
    </row>
    <row r="15216" spans="1:10" x14ac:dyDescent="0.15">
      <c r="A15216" t="s">
        <v>18576</v>
      </c>
      <c r="B15216" t="s">
        <v>3116</v>
      </c>
      <c r="C15216" t="s">
        <v>103</v>
      </c>
      <c r="D15216" t="s">
        <v>77</v>
      </c>
      <c r="E15216">
        <v>4</v>
      </c>
      <c r="F15216" s="8">
        <f>VLOOKUP(C15216,Products!$A$2:$E$20,5,TRUE)</f>
        <v>8.9499999999999993</v>
      </c>
      <c r="G15216" s="8">
        <f t="shared" si="474"/>
        <v>35.799999999999997</v>
      </c>
      <c r="H15216" s="8">
        <f>VLOOKUP(C15216,Products!$A$2:$F$20,6,TRUE)</f>
        <v>3.1999999999999993</v>
      </c>
      <c r="I15216" s="8">
        <f t="shared" si="475"/>
        <v>12.799999999999997</v>
      </c>
      <c r="J15216" s="42">
        <f>VLOOKUP(B15216,Invoices!A:I,9,TRUE)</f>
        <v>2022</v>
      </c>
    </row>
    <row r="15217" spans="1:10" x14ac:dyDescent="0.15">
      <c r="A15217" t="s">
        <v>18577</v>
      </c>
      <c r="B15217" t="s">
        <v>3116</v>
      </c>
      <c r="C15217" t="s">
        <v>88</v>
      </c>
      <c r="D15217" t="s">
        <v>85</v>
      </c>
      <c r="E15217">
        <v>12</v>
      </c>
      <c r="F15217" s="8">
        <f>VLOOKUP(C15217,Products!$A$2:$E$20,5,TRUE)</f>
        <v>8.9499999999999993</v>
      </c>
      <c r="G15217" s="8">
        <f t="shared" si="474"/>
        <v>107.39999999999999</v>
      </c>
      <c r="H15217" s="8">
        <f>VLOOKUP(C15217,Products!$A$2:$F$20,6,TRUE)</f>
        <v>5.6999999999999993</v>
      </c>
      <c r="I15217" s="8">
        <f t="shared" si="475"/>
        <v>68.399999999999991</v>
      </c>
      <c r="J15217" s="42">
        <f>VLOOKUP(B15217,Invoices!A:I,9,TRUE)</f>
        <v>2022</v>
      </c>
    </row>
    <row r="15218" spans="1:10" x14ac:dyDescent="0.15">
      <c r="A15218" t="s">
        <v>18578</v>
      </c>
      <c r="B15218" t="s">
        <v>3116</v>
      </c>
      <c r="C15218" t="s">
        <v>93</v>
      </c>
      <c r="D15218" t="s">
        <v>76</v>
      </c>
      <c r="E15218">
        <v>10</v>
      </c>
      <c r="F15218" s="8">
        <f>VLOOKUP(C15218,Products!$A$2:$E$20,5,TRUE)</f>
        <v>9.9499999999999993</v>
      </c>
      <c r="G15218" s="8">
        <f t="shared" si="474"/>
        <v>99.5</v>
      </c>
      <c r="H15218" s="8">
        <f>VLOOKUP(C15218,Products!$A$2:$F$20,6,TRUE)</f>
        <v>1.9499999999999993</v>
      </c>
      <c r="I15218" s="8">
        <f t="shared" si="475"/>
        <v>19.499999999999993</v>
      </c>
      <c r="J15218" s="42">
        <f>VLOOKUP(B15218,Invoices!A:I,9,TRUE)</f>
        <v>2022</v>
      </c>
    </row>
    <row r="15219" spans="1:10" x14ac:dyDescent="0.15">
      <c r="A15219" t="s">
        <v>18579</v>
      </c>
      <c r="B15219" t="s">
        <v>3116</v>
      </c>
      <c r="C15219" t="s">
        <v>100</v>
      </c>
      <c r="D15219" t="s">
        <v>78</v>
      </c>
      <c r="E15219">
        <v>15</v>
      </c>
      <c r="F15219" s="8">
        <f>VLOOKUP(C15219,Products!$A$2:$E$20,5,TRUE)</f>
        <v>49.95</v>
      </c>
      <c r="G15219" s="8">
        <f t="shared" si="474"/>
        <v>749.25</v>
      </c>
      <c r="H15219" s="8">
        <f>VLOOKUP(C15219,Products!$A$2:$F$20,6,TRUE)</f>
        <v>19.950000000000003</v>
      </c>
      <c r="I15219" s="8">
        <f t="shared" si="475"/>
        <v>299.25000000000006</v>
      </c>
      <c r="J15219" s="42">
        <f>VLOOKUP(B15219,Invoices!A:I,9,TRUE)</f>
        <v>2022</v>
      </c>
    </row>
    <row r="15220" spans="1:10" x14ac:dyDescent="0.15">
      <c r="A15220" t="s">
        <v>18580</v>
      </c>
      <c r="B15220" t="s">
        <v>3117</v>
      </c>
      <c r="C15220" t="s">
        <v>104</v>
      </c>
      <c r="D15220" t="s">
        <v>71</v>
      </c>
      <c r="E15220">
        <v>3</v>
      </c>
      <c r="F15220" s="8">
        <f>VLOOKUP(C15220,Products!$A$2:$E$20,5,TRUE)</f>
        <v>2.95</v>
      </c>
      <c r="G15220" s="8">
        <f t="shared" si="474"/>
        <v>8.8500000000000014</v>
      </c>
      <c r="H15220" s="8">
        <f>VLOOKUP(C15220,Products!$A$2:$F$20,6,TRUE)</f>
        <v>1.1500000000000001</v>
      </c>
      <c r="I15220" s="8">
        <f t="shared" si="475"/>
        <v>3.45</v>
      </c>
      <c r="J15220" s="42">
        <f>VLOOKUP(B15220,Invoices!A:I,9,TRUE)</f>
        <v>2022</v>
      </c>
    </row>
    <row r="15221" spans="1:10" x14ac:dyDescent="0.15">
      <c r="A15221" t="s">
        <v>18581</v>
      </c>
      <c r="B15221" t="s">
        <v>3118</v>
      </c>
      <c r="C15221" t="s">
        <v>94</v>
      </c>
      <c r="D15221" t="s">
        <v>86</v>
      </c>
      <c r="E15221">
        <v>6</v>
      </c>
      <c r="F15221" s="8">
        <f>VLOOKUP(C15221,Products!$A$2:$E$20,5,TRUE)</f>
        <v>3.5</v>
      </c>
      <c r="G15221" s="8">
        <f t="shared" si="474"/>
        <v>21</v>
      </c>
      <c r="H15221" s="8">
        <f>VLOOKUP(C15221,Products!$A$2:$F$20,6,TRUE)</f>
        <v>0.54999999999999982</v>
      </c>
      <c r="I15221" s="8">
        <f t="shared" si="475"/>
        <v>3.2999999999999989</v>
      </c>
      <c r="J15221" s="42">
        <f>VLOOKUP(B15221,Invoices!A:I,9,TRUE)</f>
        <v>2022</v>
      </c>
    </row>
    <row r="15222" spans="1:10" x14ac:dyDescent="0.15">
      <c r="A15222" t="s">
        <v>18582</v>
      </c>
      <c r="B15222" t="s">
        <v>3118</v>
      </c>
      <c r="C15222" t="s">
        <v>105</v>
      </c>
      <c r="D15222" t="s">
        <v>81</v>
      </c>
      <c r="E15222">
        <v>1</v>
      </c>
      <c r="F15222" s="8">
        <f>VLOOKUP(C15222,Products!$A$2:$E$20,5,TRUE)</f>
        <v>8.9499999999999993</v>
      </c>
      <c r="G15222" s="8">
        <f t="shared" si="474"/>
        <v>8.9499999999999993</v>
      </c>
      <c r="H15222" s="8">
        <f>VLOOKUP(C15222,Products!$A$2:$F$20,6,TRUE)</f>
        <v>3.1999999999999993</v>
      </c>
      <c r="I15222" s="8">
        <f t="shared" si="475"/>
        <v>3.1999999999999993</v>
      </c>
      <c r="J15222" s="42">
        <f>VLOOKUP(B15222,Invoices!A:I,9,TRUE)</f>
        <v>2022</v>
      </c>
    </row>
    <row r="15223" spans="1:10" x14ac:dyDescent="0.15">
      <c r="A15223" t="s">
        <v>18583</v>
      </c>
      <c r="B15223" t="s">
        <v>3119</v>
      </c>
      <c r="C15223" t="s">
        <v>104</v>
      </c>
      <c r="D15223" t="s">
        <v>71</v>
      </c>
      <c r="E15223">
        <v>50</v>
      </c>
      <c r="F15223" s="8">
        <f>VLOOKUP(C15223,Products!$A$2:$E$20,5,TRUE)</f>
        <v>2.95</v>
      </c>
      <c r="G15223" s="8">
        <f t="shared" si="474"/>
        <v>147.5</v>
      </c>
      <c r="H15223" s="8">
        <f>VLOOKUP(C15223,Products!$A$2:$F$20,6,TRUE)</f>
        <v>1.1500000000000001</v>
      </c>
      <c r="I15223" s="8">
        <f t="shared" si="475"/>
        <v>57.500000000000007</v>
      </c>
      <c r="J15223" s="42">
        <f>VLOOKUP(B15223,Invoices!A:I,9,TRUE)</f>
        <v>2022</v>
      </c>
    </row>
    <row r="15224" spans="1:10" x14ac:dyDescent="0.15">
      <c r="A15224" t="s">
        <v>18584</v>
      </c>
      <c r="B15224" t="s">
        <v>3119</v>
      </c>
      <c r="C15224" t="s">
        <v>90</v>
      </c>
      <c r="D15224" t="s">
        <v>72</v>
      </c>
      <c r="E15224">
        <v>2</v>
      </c>
      <c r="F15224" s="8">
        <f>VLOOKUP(C15224,Products!$A$2:$E$20,5,TRUE)</f>
        <v>8.9499999999999993</v>
      </c>
      <c r="G15224" s="8">
        <f t="shared" si="474"/>
        <v>17.899999999999999</v>
      </c>
      <c r="H15224" s="8">
        <f>VLOOKUP(C15224,Products!$A$2:$F$20,6,TRUE)</f>
        <v>5.6999999999999993</v>
      </c>
      <c r="I15224" s="8">
        <f t="shared" si="475"/>
        <v>11.399999999999999</v>
      </c>
      <c r="J15224" s="42">
        <f>VLOOKUP(B15224,Invoices!A:I,9,TRUE)</f>
        <v>2022</v>
      </c>
    </row>
    <row r="15225" spans="1:10" x14ac:dyDescent="0.15">
      <c r="A15225" t="s">
        <v>18585</v>
      </c>
      <c r="B15225" t="s">
        <v>3119</v>
      </c>
      <c r="C15225" t="s">
        <v>94</v>
      </c>
      <c r="D15225" t="s">
        <v>86</v>
      </c>
      <c r="E15225">
        <v>4</v>
      </c>
      <c r="F15225" s="8">
        <f>VLOOKUP(C15225,Products!$A$2:$E$20,5,TRUE)</f>
        <v>3.5</v>
      </c>
      <c r="G15225" s="8">
        <f t="shared" si="474"/>
        <v>14</v>
      </c>
      <c r="H15225" s="8">
        <f>VLOOKUP(C15225,Products!$A$2:$F$20,6,TRUE)</f>
        <v>0.54999999999999982</v>
      </c>
      <c r="I15225" s="8">
        <f t="shared" si="475"/>
        <v>2.1999999999999993</v>
      </c>
      <c r="J15225" s="42">
        <f>VLOOKUP(B15225,Invoices!A:I,9,TRUE)</f>
        <v>2022</v>
      </c>
    </row>
    <row r="15226" spans="1:10" x14ac:dyDescent="0.15">
      <c r="A15226" t="s">
        <v>18586</v>
      </c>
      <c r="B15226" t="s">
        <v>3119</v>
      </c>
      <c r="C15226" t="s">
        <v>105</v>
      </c>
      <c r="D15226" t="s">
        <v>81</v>
      </c>
      <c r="E15226">
        <v>6</v>
      </c>
      <c r="F15226" s="8">
        <f>VLOOKUP(C15226,Products!$A$2:$E$20,5,TRUE)</f>
        <v>8.9499999999999993</v>
      </c>
      <c r="G15226" s="8">
        <f t="shared" si="474"/>
        <v>53.699999999999996</v>
      </c>
      <c r="H15226" s="8">
        <f>VLOOKUP(C15226,Products!$A$2:$F$20,6,TRUE)</f>
        <v>3.1999999999999993</v>
      </c>
      <c r="I15226" s="8">
        <f t="shared" si="475"/>
        <v>19.199999999999996</v>
      </c>
      <c r="J15226" s="42">
        <f>VLOOKUP(B15226,Invoices!A:I,9,TRUE)</f>
        <v>2022</v>
      </c>
    </row>
    <row r="15227" spans="1:10" x14ac:dyDescent="0.15">
      <c r="A15227" t="s">
        <v>18587</v>
      </c>
      <c r="B15227" t="s">
        <v>3120</v>
      </c>
      <c r="C15227" t="s">
        <v>92</v>
      </c>
      <c r="D15227" t="s">
        <v>82</v>
      </c>
      <c r="E15227">
        <v>7</v>
      </c>
      <c r="F15227" s="8">
        <f>VLOOKUP(C15227,Products!$A$2:$E$20,5,TRUE)</f>
        <v>19.95</v>
      </c>
      <c r="G15227" s="8">
        <f t="shared" si="474"/>
        <v>139.65</v>
      </c>
      <c r="H15227" s="8">
        <f>VLOOKUP(C15227,Products!$A$2:$F$20,6,TRUE)</f>
        <v>7.4499999999999993</v>
      </c>
      <c r="I15227" s="8">
        <f t="shared" si="475"/>
        <v>52.149999999999991</v>
      </c>
      <c r="J15227" s="42">
        <f>VLOOKUP(B15227,Invoices!A:I,9,TRUE)</f>
        <v>2022</v>
      </c>
    </row>
    <row r="15228" spans="1:10" x14ac:dyDescent="0.15">
      <c r="A15228" t="s">
        <v>18588</v>
      </c>
      <c r="B15228" t="s">
        <v>3120</v>
      </c>
      <c r="C15228" t="s">
        <v>90</v>
      </c>
      <c r="D15228" t="s">
        <v>72</v>
      </c>
      <c r="E15228">
        <v>50</v>
      </c>
      <c r="F15228" s="8">
        <f>VLOOKUP(C15228,Products!$A$2:$E$20,5,TRUE)</f>
        <v>8.9499999999999993</v>
      </c>
      <c r="G15228" s="8">
        <f t="shared" si="474"/>
        <v>447.49999999999994</v>
      </c>
      <c r="H15228" s="8">
        <f>VLOOKUP(C15228,Products!$A$2:$F$20,6,TRUE)</f>
        <v>5.6999999999999993</v>
      </c>
      <c r="I15228" s="8">
        <f t="shared" si="475"/>
        <v>284.99999999999994</v>
      </c>
      <c r="J15228" s="42">
        <f>VLOOKUP(B15228,Invoices!A:I,9,TRUE)</f>
        <v>2022</v>
      </c>
    </row>
    <row r="15229" spans="1:10" x14ac:dyDescent="0.15">
      <c r="A15229" t="s">
        <v>18589</v>
      </c>
      <c r="B15229" t="s">
        <v>3120</v>
      </c>
      <c r="C15229" t="s">
        <v>93</v>
      </c>
      <c r="D15229" t="s">
        <v>76</v>
      </c>
      <c r="E15229">
        <v>3</v>
      </c>
      <c r="F15229" s="8">
        <f>VLOOKUP(C15229,Products!$A$2:$E$20,5,TRUE)</f>
        <v>9.9499999999999993</v>
      </c>
      <c r="G15229" s="8">
        <f t="shared" si="474"/>
        <v>29.849999999999998</v>
      </c>
      <c r="H15229" s="8">
        <f>VLOOKUP(C15229,Products!$A$2:$F$20,6,TRUE)</f>
        <v>1.9499999999999993</v>
      </c>
      <c r="I15229" s="8">
        <f t="shared" si="475"/>
        <v>5.8499999999999979</v>
      </c>
      <c r="J15229" s="42">
        <f>VLOOKUP(B15229,Invoices!A:I,9,TRUE)</f>
        <v>2022</v>
      </c>
    </row>
    <row r="15230" spans="1:10" x14ac:dyDescent="0.15">
      <c r="A15230" t="s">
        <v>18590</v>
      </c>
      <c r="B15230" t="s">
        <v>3120</v>
      </c>
      <c r="C15230" t="s">
        <v>87</v>
      </c>
      <c r="D15230" t="s">
        <v>68</v>
      </c>
      <c r="E15230">
        <v>6</v>
      </c>
      <c r="F15230" s="8">
        <f>VLOOKUP(C15230,Products!$A$2:$E$20,5,TRUE)</f>
        <v>19.95</v>
      </c>
      <c r="G15230" s="8">
        <f t="shared" si="474"/>
        <v>119.69999999999999</v>
      </c>
      <c r="H15230" s="8">
        <f>VLOOKUP(C15230,Products!$A$2:$F$20,6,TRUE)</f>
        <v>7.4499999999999993</v>
      </c>
      <c r="I15230" s="8">
        <f t="shared" si="475"/>
        <v>44.699999999999996</v>
      </c>
      <c r="J15230" s="42">
        <f>VLOOKUP(B15230,Invoices!A:I,9,TRUE)</f>
        <v>2022</v>
      </c>
    </row>
    <row r="15231" spans="1:10" x14ac:dyDescent="0.15">
      <c r="A15231" t="s">
        <v>18591</v>
      </c>
      <c r="B15231" t="s">
        <v>3121</v>
      </c>
      <c r="C15231" t="s">
        <v>95</v>
      </c>
      <c r="D15231" t="s">
        <v>73</v>
      </c>
      <c r="E15231">
        <v>1</v>
      </c>
      <c r="F15231" s="8">
        <f>VLOOKUP(C15231,Products!$A$2:$E$20,5,TRUE)</f>
        <v>12.95</v>
      </c>
      <c r="G15231" s="8">
        <f t="shared" si="474"/>
        <v>12.95</v>
      </c>
      <c r="H15231" s="8">
        <f>VLOOKUP(C15231,Products!$A$2:$F$20,6,TRUE)</f>
        <v>4.1999999999999993</v>
      </c>
      <c r="I15231" s="8">
        <f t="shared" si="475"/>
        <v>4.1999999999999993</v>
      </c>
      <c r="J15231" s="42">
        <f>VLOOKUP(B15231,Invoices!A:I,9,TRUE)</f>
        <v>2022</v>
      </c>
    </row>
    <row r="15232" spans="1:10" x14ac:dyDescent="0.15">
      <c r="A15232" t="s">
        <v>18592</v>
      </c>
      <c r="B15232" t="s">
        <v>3121</v>
      </c>
      <c r="C15232" t="s">
        <v>96</v>
      </c>
      <c r="D15232" t="s">
        <v>75</v>
      </c>
      <c r="E15232">
        <v>1</v>
      </c>
      <c r="F15232" s="8">
        <f>VLOOKUP(C15232,Products!$A$2:$E$20,5,TRUE)</f>
        <v>79.95</v>
      </c>
      <c r="G15232" s="8">
        <f t="shared" si="474"/>
        <v>79.95</v>
      </c>
      <c r="H15232" s="8">
        <f>VLOOKUP(C15232,Products!$A$2:$F$20,6,TRUE)</f>
        <v>27.950000000000003</v>
      </c>
      <c r="I15232" s="8">
        <f t="shared" si="475"/>
        <v>27.950000000000003</v>
      </c>
      <c r="J15232" s="42">
        <f>VLOOKUP(B15232,Invoices!A:I,9,TRUE)</f>
        <v>2022</v>
      </c>
    </row>
    <row r="15233" spans="1:10" x14ac:dyDescent="0.15">
      <c r="A15233" t="s">
        <v>18593</v>
      </c>
      <c r="B15233" t="s">
        <v>3121</v>
      </c>
      <c r="C15233" t="s">
        <v>90</v>
      </c>
      <c r="D15233" t="s">
        <v>72</v>
      </c>
      <c r="E15233">
        <v>1</v>
      </c>
      <c r="F15233" s="8">
        <f>VLOOKUP(C15233,Products!$A$2:$E$20,5,TRUE)</f>
        <v>8.9499999999999993</v>
      </c>
      <c r="G15233" s="8">
        <f t="shared" si="474"/>
        <v>8.9499999999999993</v>
      </c>
      <c r="H15233" s="8">
        <f>VLOOKUP(C15233,Products!$A$2:$F$20,6,TRUE)</f>
        <v>5.6999999999999993</v>
      </c>
      <c r="I15233" s="8">
        <f t="shared" si="475"/>
        <v>5.6999999999999993</v>
      </c>
      <c r="J15233" s="42">
        <f>VLOOKUP(B15233,Invoices!A:I,9,TRUE)</f>
        <v>2022</v>
      </c>
    </row>
    <row r="15234" spans="1:10" x14ac:dyDescent="0.15">
      <c r="A15234" t="s">
        <v>18594</v>
      </c>
      <c r="B15234" t="s">
        <v>3122</v>
      </c>
      <c r="C15234" t="s">
        <v>89</v>
      </c>
      <c r="D15234" t="s">
        <v>80</v>
      </c>
      <c r="E15234">
        <v>3</v>
      </c>
      <c r="F15234" s="8">
        <f>VLOOKUP(C15234,Products!$A$2:$E$20,5,TRUE)</f>
        <v>15.95</v>
      </c>
      <c r="G15234" s="8">
        <f t="shared" si="474"/>
        <v>47.849999999999994</v>
      </c>
      <c r="H15234" s="8">
        <f>VLOOKUP(C15234,Products!$A$2:$F$20,6,TRUE)</f>
        <v>6</v>
      </c>
      <c r="I15234" s="8">
        <f t="shared" si="475"/>
        <v>18</v>
      </c>
      <c r="J15234" s="42">
        <f>VLOOKUP(B15234,Invoices!A:I,9,TRUE)</f>
        <v>2022</v>
      </c>
    </row>
    <row r="15235" spans="1:10" x14ac:dyDescent="0.15">
      <c r="A15235" t="s">
        <v>18595</v>
      </c>
      <c r="B15235" t="s">
        <v>3122</v>
      </c>
      <c r="C15235" t="s">
        <v>104</v>
      </c>
      <c r="D15235" t="s">
        <v>71</v>
      </c>
      <c r="E15235">
        <v>6</v>
      </c>
      <c r="F15235" s="8">
        <f>VLOOKUP(C15235,Products!$A$2:$E$20,5,TRUE)</f>
        <v>2.95</v>
      </c>
      <c r="G15235" s="8">
        <f t="shared" ref="G15235:G15298" si="476">F15235*E15235</f>
        <v>17.700000000000003</v>
      </c>
      <c r="H15235" s="8">
        <f>VLOOKUP(C15235,Products!$A$2:$F$20,6,TRUE)</f>
        <v>1.1500000000000001</v>
      </c>
      <c r="I15235" s="8">
        <f t="shared" ref="I15235:I15298" si="477">H15235*E15235</f>
        <v>6.9</v>
      </c>
      <c r="J15235" s="42">
        <f>VLOOKUP(B15235,Invoices!A:I,9,TRUE)</f>
        <v>2022</v>
      </c>
    </row>
    <row r="15236" spans="1:10" x14ac:dyDescent="0.15">
      <c r="A15236" t="s">
        <v>18596</v>
      </c>
      <c r="B15236" t="s">
        <v>3122</v>
      </c>
      <c r="C15236" t="s">
        <v>102</v>
      </c>
      <c r="D15236" t="s">
        <v>83</v>
      </c>
      <c r="E15236">
        <v>3</v>
      </c>
      <c r="F15236" s="8">
        <f>VLOOKUP(C15236,Products!$A$2:$E$20,5,TRUE)</f>
        <v>29.95</v>
      </c>
      <c r="G15236" s="8">
        <f t="shared" si="476"/>
        <v>89.85</v>
      </c>
      <c r="H15236" s="8">
        <f>VLOOKUP(C15236,Products!$A$2:$F$20,6,TRUE)</f>
        <v>15</v>
      </c>
      <c r="I15236" s="8">
        <f t="shared" si="477"/>
        <v>45</v>
      </c>
      <c r="J15236" s="42">
        <f>VLOOKUP(B15236,Invoices!A:I,9,TRUE)</f>
        <v>2022</v>
      </c>
    </row>
    <row r="15237" spans="1:10" x14ac:dyDescent="0.15">
      <c r="A15237" t="s">
        <v>18597</v>
      </c>
      <c r="B15237" t="s">
        <v>3122</v>
      </c>
      <c r="C15237" t="s">
        <v>105</v>
      </c>
      <c r="D15237" t="s">
        <v>81</v>
      </c>
      <c r="E15237">
        <v>20</v>
      </c>
      <c r="F15237" s="8">
        <f>VLOOKUP(C15237,Products!$A$2:$E$20,5,TRUE)</f>
        <v>8.9499999999999993</v>
      </c>
      <c r="G15237" s="8">
        <f t="shared" si="476"/>
        <v>179</v>
      </c>
      <c r="H15237" s="8">
        <f>VLOOKUP(C15237,Products!$A$2:$F$20,6,TRUE)</f>
        <v>3.1999999999999993</v>
      </c>
      <c r="I15237" s="8">
        <f t="shared" si="477"/>
        <v>63.999999999999986</v>
      </c>
      <c r="J15237" s="42">
        <f>VLOOKUP(B15237,Invoices!A:I,9,TRUE)</f>
        <v>2022</v>
      </c>
    </row>
    <row r="15238" spans="1:10" x14ac:dyDescent="0.15">
      <c r="A15238" t="s">
        <v>18598</v>
      </c>
      <c r="B15238" t="s">
        <v>3122</v>
      </c>
      <c r="C15238" t="s">
        <v>94</v>
      </c>
      <c r="D15238" t="s">
        <v>86</v>
      </c>
      <c r="E15238">
        <v>3</v>
      </c>
      <c r="F15238" s="8">
        <f>VLOOKUP(C15238,Products!$A$2:$E$20,5,TRUE)</f>
        <v>3.5</v>
      </c>
      <c r="G15238" s="8">
        <f t="shared" si="476"/>
        <v>10.5</v>
      </c>
      <c r="H15238" s="8">
        <f>VLOOKUP(C15238,Products!$A$2:$F$20,6,TRUE)</f>
        <v>0.54999999999999982</v>
      </c>
      <c r="I15238" s="8">
        <f t="shared" si="477"/>
        <v>1.6499999999999995</v>
      </c>
      <c r="J15238" s="42">
        <f>VLOOKUP(B15238,Invoices!A:I,9,TRUE)</f>
        <v>2022</v>
      </c>
    </row>
    <row r="15239" spans="1:10" x14ac:dyDescent="0.15">
      <c r="A15239" t="s">
        <v>18599</v>
      </c>
      <c r="B15239" t="s">
        <v>3122</v>
      </c>
      <c r="C15239" t="s">
        <v>88</v>
      </c>
      <c r="D15239" t="s">
        <v>85</v>
      </c>
      <c r="E15239">
        <v>1</v>
      </c>
      <c r="F15239" s="8">
        <f>VLOOKUP(C15239,Products!$A$2:$E$20,5,TRUE)</f>
        <v>8.9499999999999993</v>
      </c>
      <c r="G15239" s="8">
        <f t="shared" si="476"/>
        <v>8.9499999999999993</v>
      </c>
      <c r="H15239" s="8">
        <f>VLOOKUP(C15239,Products!$A$2:$F$20,6,TRUE)</f>
        <v>5.6999999999999993</v>
      </c>
      <c r="I15239" s="8">
        <f t="shared" si="477"/>
        <v>5.6999999999999993</v>
      </c>
      <c r="J15239" s="42">
        <f>VLOOKUP(B15239,Invoices!A:I,9,TRUE)</f>
        <v>2022</v>
      </c>
    </row>
    <row r="15240" spans="1:10" x14ac:dyDescent="0.15">
      <c r="A15240" t="s">
        <v>18600</v>
      </c>
      <c r="B15240" t="s">
        <v>3122</v>
      </c>
      <c r="C15240" t="s">
        <v>90</v>
      </c>
      <c r="D15240" t="s">
        <v>72</v>
      </c>
      <c r="E15240">
        <v>8</v>
      </c>
      <c r="F15240" s="8">
        <f>VLOOKUP(C15240,Products!$A$2:$E$20,5,TRUE)</f>
        <v>8.9499999999999993</v>
      </c>
      <c r="G15240" s="8">
        <f t="shared" si="476"/>
        <v>71.599999999999994</v>
      </c>
      <c r="H15240" s="8">
        <f>VLOOKUP(C15240,Products!$A$2:$F$20,6,TRUE)</f>
        <v>5.6999999999999993</v>
      </c>
      <c r="I15240" s="8">
        <f t="shared" si="477"/>
        <v>45.599999999999994</v>
      </c>
      <c r="J15240" s="42">
        <f>VLOOKUP(B15240,Invoices!A:I,9,TRUE)</f>
        <v>2022</v>
      </c>
    </row>
    <row r="15241" spans="1:10" x14ac:dyDescent="0.15">
      <c r="A15241" t="s">
        <v>18601</v>
      </c>
      <c r="B15241" t="s">
        <v>3123</v>
      </c>
      <c r="C15241" t="s">
        <v>103</v>
      </c>
      <c r="D15241" t="s">
        <v>77</v>
      </c>
      <c r="E15241">
        <v>1</v>
      </c>
      <c r="F15241" s="8">
        <f>VLOOKUP(C15241,Products!$A$2:$E$20,5,TRUE)</f>
        <v>8.9499999999999993</v>
      </c>
      <c r="G15241" s="8">
        <f t="shared" si="476"/>
        <v>8.9499999999999993</v>
      </c>
      <c r="H15241" s="8">
        <f>VLOOKUP(C15241,Products!$A$2:$F$20,6,TRUE)</f>
        <v>3.1999999999999993</v>
      </c>
      <c r="I15241" s="8">
        <f t="shared" si="477"/>
        <v>3.1999999999999993</v>
      </c>
      <c r="J15241" s="42">
        <f>VLOOKUP(B15241,Invoices!A:I,9,TRUE)</f>
        <v>2022</v>
      </c>
    </row>
    <row r="15242" spans="1:10" x14ac:dyDescent="0.15">
      <c r="A15242" t="s">
        <v>18602</v>
      </c>
      <c r="B15242" t="s">
        <v>3123</v>
      </c>
      <c r="C15242" t="s">
        <v>98</v>
      </c>
      <c r="D15242" t="s">
        <v>79</v>
      </c>
      <c r="E15242">
        <v>2</v>
      </c>
      <c r="F15242" s="8">
        <f>VLOOKUP(C15242,Products!$A$2:$E$20,5,TRUE)</f>
        <v>14.95</v>
      </c>
      <c r="G15242" s="8">
        <f t="shared" si="476"/>
        <v>29.9</v>
      </c>
      <c r="H15242" s="8">
        <f>VLOOKUP(C15242,Products!$A$2:$F$20,6,TRUE)</f>
        <v>3.0499999999999989</v>
      </c>
      <c r="I15242" s="8">
        <f t="shared" si="477"/>
        <v>6.0999999999999979</v>
      </c>
      <c r="J15242" s="42">
        <f>VLOOKUP(B15242,Invoices!A:I,9,TRUE)</f>
        <v>2022</v>
      </c>
    </row>
    <row r="15243" spans="1:10" x14ac:dyDescent="0.15">
      <c r="A15243" t="s">
        <v>18603</v>
      </c>
      <c r="B15243" t="s">
        <v>3123</v>
      </c>
      <c r="C15243" t="s">
        <v>90</v>
      </c>
      <c r="D15243" t="s">
        <v>72</v>
      </c>
      <c r="E15243">
        <v>1</v>
      </c>
      <c r="F15243" s="8">
        <f>VLOOKUP(C15243,Products!$A$2:$E$20,5,TRUE)</f>
        <v>8.9499999999999993</v>
      </c>
      <c r="G15243" s="8">
        <f t="shared" si="476"/>
        <v>8.9499999999999993</v>
      </c>
      <c r="H15243" s="8">
        <f>VLOOKUP(C15243,Products!$A$2:$F$20,6,TRUE)</f>
        <v>5.6999999999999993</v>
      </c>
      <c r="I15243" s="8">
        <f t="shared" si="477"/>
        <v>5.6999999999999993</v>
      </c>
      <c r="J15243" s="42">
        <f>VLOOKUP(B15243,Invoices!A:I,9,TRUE)</f>
        <v>2022</v>
      </c>
    </row>
    <row r="15244" spans="1:10" x14ac:dyDescent="0.15">
      <c r="A15244" t="s">
        <v>18604</v>
      </c>
      <c r="B15244" t="s">
        <v>3124</v>
      </c>
      <c r="C15244" t="s">
        <v>104</v>
      </c>
      <c r="D15244" t="s">
        <v>71</v>
      </c>
      <c r="E15244">
        <v>2</v>
      </c>
      <c r="F15244" s="8">
        <f>VLOOKUP(C15244,Products!$A$2:$E$20,5,TRUE)</f>
        <v>2.95</v>
      </c>
      <c r="G15244" s="8">
        <f t="shared" si="476"/>
        <v>5.9</v>
      </c>
      <c r="H15244" s="8">
        <f>VLOOKUP(C15244,Products!$A$2:$F$20,6,TRUE)</f>
        <v>1.1500000000000001</v>
      </c>
      <c r="I15244" s="8">
        <f t="shared" si="477"/>
        <v>2.3000000000000003</v>
      </c>
      <c r="J15244" s="42">
        <f>VLOOKUP(B15244,Invoices!A:I,9,TRUE)</f>
        <v>2022</v>
      </c>
    </row>
    <row r="15245" spans="1:10" x14ac:dyDescent="0.15">
      <c r="A15245" t="s">
        <v>18605</v>
      </c>
      <c r="B15245" t="s">
        <v>3125</v>
      </c>
      <c r="C15245" t="s">
        <v>94</v>
      </c>
      <c r="D15245" t="s">
        <v>86</v>
      </c>
      <c r="E15245">
        <v>10</v>
      </c>
      <c r="F15245" s="8">
        <f>VLOOKUP(C15245,Products!$A$2:$E$20,5,TRUE)</f>
        <v>3.5</v>
      </c>
      <c r="G15245" s="8">
        <f t="shared" si="476"/>
        <v>35</v>
      </c>
      <c r="H15245" s="8">
        <f>VLOOKUP(C15245,Products!$A$2:$F$20,6,TRUE)</f>
        <v>0.54999999999999982</v>
      </c>
      <c r="I15245" s="8">
        <f t="shared" si="477"/>
        <v>5.4999999999999982</v>
      </c>
      <c r="J15245" s="42">
        <f>VLOOKUP(B15245,Invoices!A:I,9,TRUE)</f>
        <v>2022</v>
      </c>
    </row>
    <row r="15246" spans="1:10" x14ac:dyDescent="0.15">
      <c r="A15246" t="s">
        <v>18606</v>
      </c>
      <c r="B15246" t="s">
        <v>3125</v>
      </c>
      <c r="C15246" t="s">
        <v>91</v>
      </c>
      <c r="D15246" t="s">
        <v>70</v>
      </c>
      <c r="E15246">
        <v>1</v>
      </c>
      <c r="F15246" s="8">
        <f>VLOOKUP(C15246,Products!$A$2:$E$20,5,TRUE)</f>
        <v>49.95</v>
      </c>
      <c r="G15246" s="8">
        <f t="shared" si="476"/>
        <v>49.95</v>
      </c>
      <c r="H15246" s="8">
        <f>VLOOKUP(C15246,Products!$A$2:$F$20,6,TRUE)</f>
        <v>21.200000000000003</v>
      </c>
      <c r="I15246" s="8">
        <f t="shared" si="477"/>
        <v>21.200000000000003</v>
      </c>
      <c r="J15246" s="42">
        <f>VLOOKUP(B15246,Invoices!A:I,9,TRUE)</f>
        <v>2022</v>
      </c>
    </row>
    <row r="15247" spans="1:10" x14ac:dyDescent="0.15">
      <c r="A15247" t="s">
        <v>18607</v>
      </c>
      <c r="B15247" t="s">
        <v>3125</v>
      </c>
      <c r="C15247" t="s">
        <v>92</v>
      </c>
      <c r="D15247" t="s">
        <v>82</v>
      </c>
      <c r="E15247">
        <v>25</v>
      </c>
      <c r="F15247" s="8">
        <f>VLOOKUP(C15247,Products!$A$2:$E$20,5,TRUE)</f>
        <v>19.95</v>
      </c>
      <c r="G15247" s="8">
        <f t="shared" si="476"/>
        <v>498.75</v>
      </c>
      <c r="H15247" s="8">
        <f>VLOOKUP(C15247,Products!$A$2:$F$20,6,TRUE)</f>
        <v>7.4499999999999993</v>
      </c>
      <c r="I15247" s="8">
        <f t="shared" si="477"/>
        <v>186.24999999999997</v>
      </c>
      <c r="J15247" s="42">
        <f>VLOOKUP(B15247,Invoices!A:I,9,TRUE)</f>
        <v>2022</v>
      </c>
    </row>
    <row r="15248" spans="1:10" x14ac:dyDescent="0.15">
      <c r="A15248" t="s">
        <v>18608</v>
      </c>
      <c r="B15248" t="s">
        <v>3125</v>
      </c>
      <c r="C15248" t="s">
        <v>95</v>
      </c>
      <c r="D15248" t="s">
        <v>73</v>
      </c>
      <c r="E15248">
        <v>2</v>
      </c>
      <c r="F15248" s="8">
        <f>VLOOKUP(C15248,Products!$A$2:$E$20,5,TRUE)</f>
        <v>12.95</v>
      </c>
      <c r="G15248" s="8">
        <f t="shared" si="476"/>
        <v>25.9</v>
      </c>
      <c r="H15248" s="8">
        <f>VLOOKUP(C15248,Products!$A$2:$F$20,6,TRUE)</f>
        <v>4.1999999999999993</v>
      </c>
      <c r="I15248" s="8">
        <f t="shared" si="477"/>
        <v>8.3999999999999986</v>
      </c>
      <c r="J15248" s="42">
        <f>VLOOKUP(B15248,Invoices!A:I,9,TRUE)</f>
        <v>2022</v>
      </c>
    </row>
    <row r="15249" spans="1:10" x14ac:dyDescent="0.15">
      <c r="A15249" t="s">
        <v>18609</v>
      </c>
      <c r="B15249" t="s">
        <v>3126</v>
      </c>
      <c r="C15249" t="s">
        <v>97</v>
      </c>
      <c r="D15249" t="s">
        <v>74</v>
      </c>
      <c r="E15249">
        <v>10</v>
      </c>
      <c r="F15249" s="8">
        <f>VLOOKUP(C15249,Products!$A$2:$E$20,5,TRUE)</f>
        <v>1.5</v>
      </c>
      <c r="G15249" s="8">
        <f t="shared" si="476"/>
        <v>15</v>
      </c>
      <c r="H15249" s="8">
        <f>VLOOKUP(C15249,Products!$A$2:$F$20,6,TRUE)</f>
        <v>0.5</v>
      </c>
      <c r="I15249" s="8">
        <f t="shared" si="477"/>
        <v>5</v>
      </c>
      <c r="J15249" s="42">
        <f>VLOOKUP(B15249,Invoices!A:I,9,TRUE)</f>
        <v>2022</v>
      </c>
    </row>
    <row r="15250" spans="1:10" x14ac:dyDescent="0.15">
      <c r="A15250" t="s">
        <v>18610</v>
      </c>
      <c r="B15250" t="s">
        <v>3126</v>
      </c>
      <c r="C15250" t="s">
        <v>93</v>
      </c>
      <c r="D15250" t="s">
        <v>76</v>
      </c>
      <c r="E15250">
        <v>3</v>
      </c>
      <c r="F15250" s="8">
        <f>VLOOKUP(C15250,Products!$A$2:$E$20,5,TRUE)</f>
        <v>9.9499999999999993</v>
      </c>
      <c r="G15250" s="8">
        <f t="shared" si="476"/>
        <v>29.849999999999998</v>
      </c>
      <c r="H15250" s="8">
        <f>VLOOKUP(C15250,Products!$A$2:$F$20,6,TRUE)</f>
        <v>1.9499999999999993</v>
      </c>
      <c r="I15250" s="8">
        <f t="shared" si="477"/>
        <v>5.8499999999999979</v>
      </c>
      <c r="J15250" s="42">
        <f>VLOOKUP(B15250,Invoices!A:I,9,TRUE)</f>
        <v>2022</v>
      </c>
    </row>
    <row r="15251" spans="1:10" x14ac:dyDescent="0.15">
      <c r="A15251" t="s">
        <v>18611</v>
      </c>
      <c r="B15251" t="s">
        <v>3127</v>
      </c>
      <c r="C15251" t="s">
        <v>90</v>
      </c>
      <c r="D15251" t="s">
        <v>72</v>
      </c>
      <c r="E15251">
        <v>1</v>
      </c>
      <c r="F15251" s="8">
        <f>VLOOKUP(C15251,Products!$A$2:$E$20,5,TRUE)</f>
        <v>8.9499999999999993</v>
      </c>
      <c r="G15251" s="8">
        <f t="shared" si="476"/>
        <v>8.9499999999999993</v>
      </c>
      <c r="H15251" s="8">
        <f>VLOOKUP(C15251,Products!$A$2:$F$20,6,TRUE)</f>
        <v>5.6999999999999993</v>
      </c>
      <c r="I15251" s="8">
        <f t="shared" si="477"/>
        <v>5.6999999999999993</v>
      </c>
      <c r="J15251" s="42">
        <f>VLOOKUP(B15251,Invoices!A:I,9,TRUE)</f>
        <v>2022</v>
      </c>
    </row>
    <row r="15252" spans="1:10" x14ac:dyDescent="0.15">
      <c r="A15252" t="s">
        <v>18612</v>
      </c>
      <c r="B15252" t="s">
        <v>3127</v>
      </c>
      <c r="C15252" t="s">
        <v>104</v>
      </c>
      <c r="D15252" t="s">
        <v>71</v>
      </c>
      <c r="E15252">
        <v>1</v>
      </c>
      <c r="F15252" s="8">
        <f>VLOOKUP(C15252,Products!$A$2:$E$20,5,TRUE)</f>
        <v>2.95</v>
      </c>
      <c r="G15252" s="8">
        <f t="shared" si="476"/>
        <v>2.95</v>
      </c>
      <c r="H15252" s="8">
        <f>VLOOKUP(C15252,Products!$A$2:$F$20,6,TRUE)</f>
        <v>1.1500000000000001</v>
      </c>
      <c r="I15252" s="8">
        <f t="shared" si="477"/>
        <v>1.1500000000000001</v>
      </c>
      <c r="J15252" s="42">
        <f>VLOOKUP(B15252,Invoices!A:I,9,TRUE)</f>
        <v>2022</v>
      </c>
    </row>
    <row r="15253" spans="1:10" x14ac:dyDescent="0.15">
      <c r="A15253" t="s">
        <v>18613</v>
      </c>
      <c r="B15253" t="s">
        <v>3127</v>
      </c>
      <c r="C15253" t="s">
        <v>92</v>
      </c>
      <c r="D15253" t="s">
        <v>82</v>
      </c>
      <c r="E15253">
        <v>1</v>
      </c>
      <c r="F15253" s="8">
        <f>VLOOKUP(C15253,Products!$A$2:$E$20,5,TRUE)</f>
        <v>19.95</v>
      </c>
      <c r="G15253" s="8">
        <f t="shared" si="476"/>
        <v>19.95</v>
      </c>
      <c r="H15253" s="8">
        <f>VLOOKUP(C15253,Products!$A$2:$F$20,6,TRUE)</f>
        <v>7.4499999999999993</v>
      </c>
      <c r="I15253" s="8">
        <f t="shared" si="477"/>
        <v>7.4499999999999993</v>
      </c>
      <c r="J15253" s="42">
        <f>VLOOKUP(B15253,Invoices!A:I,9,TRUE)</f>
        <v>2022</v>
      </c>
    </row>
    <row r="15254" spans="1:10" x14ac:dyDescent="0.15">
      <c r="A15254" t="s">
        <v>18614</v>
      </c>
      <c r="B15254" t="s">
        <v>3127</v>
      </c>
      <c r="C15254" t="s">
        <v>95</v>
      </c>
      <c r="D15254" t="s">
        <v>73</v>
      </c>
      <c r="E15254">
        <v>1</v>
      </c>
      <c r="F15254" s="8">
        <f>VLOOKUP(C15254,Products!$A$2:$E$20,5,TRUE)</f>
        <v>12.95</v>
      </c>
      <c r="G15254" s="8">
        <f t="shared" si="476"/>
        <v>12.95</v>
      </c>
      <c r="H15254" s="8">
        <f>VLOOKUP(C15254,Products!$A$2:$F$20,6,TRUE)</f>
        <v>4.1999999999999993</v>
      </c>
      <c r="I15254" s="8">
        <f t="shared" si="477"/>
        <v>4.1999999999999993</v>
      </c>
      <c r="J15254" s="42">
        <f>VLOOKUP(B15254,Invoices!A:I,9,TRUE)</f>
        <v>2022</v>
      </c>
    </row>
    <row r="15255" spans="1:10" x14ac:dyDescent="0.15">
      <c r="A15255" t="s">
        <v>18615</v>
      </c>
      <c r="B15255" t="s">
        <v>3127</v>
      </c>
      <c r="C15255" t="s">
        <v>96</v>
      </c>
      <c r="D15255" t="s">
        <v>75</v>
      </c>
      <c r="E15255">
        <v>1</v>
      </c>
      <c r="F15255" s="8">
        <f>VLOOKUP(C15255,Products!$A$2:$E$20,5,TRUE)</f>
        <v>79.95</v>
      </c>
      <c r="G15255" s="8">
        <f t="shared" si="476"/>
        <v>79.95</v>
      </c>
      <c r="H15255" s="8">
        <f>VLOOKUP(C15255,Products!$A$2:$F$20,6,TRUE)</f>
        <v>27.950000000000003</v>
      </c>
      <c r="I15255" s="8">
        <f t="shared" si="477"/>
        <v>27.950000000000003</v>
      </c>
      <c r="J15255" s="42">
        <f>VLOOKUP(B15255,Invoices!A:I,9,TRUE)</f>
        <v>2022</v>
      </c>
    </row>
    <row r="15256" spans="1:10" x14ac:dyDescent="0.15">
      <c r="A15256" t="s">
        <v>18616</v>
      </c>
      <c r="B15256" t="s">
        <v>3127</v>
      </c>
      <c r="C15256" t="s">
        <v>105</v>
      </c>
      <c r="D15256" t="s">
        <v>81</v>
      </c>
      <c r="E15256">
        <v>1</v>
      </c>
      <c r="F15256" s="8">
        <f>VLOOKUP(C15256,Products!$A$2:$E$20,5,TRUE)</f>
        <v>8.9499999999999993</v>
      </c>
      <c r="G15256" s="8">
        <f t="shared" si="476"/>
        <v>8.9499999999999993</v>
      </c>
      <c r="H15256" s="8">
        <f>VLOOKUP(C15256,Products!$A$2:$F$20,6,TRUE)</f>
        <v>3.1999999999999993</v>
      </c>
      <c r="I15256" s="8">
        <f t="shared" si="477"/>
        <v>3.1999999999999993</v>
      </c>
      <c r="J15256" s="42">
        <f>VLOOKUP(B15256,Invoices!A:I,9,TRUE)</f>
        <v>2022</v>
      </c>
    </row>
    <row r="15257" spans="1:10" x14ac:dyDescent="0.15">
      <c r="A15257" t="s">
        <v>18617</v>
      </c>
      <c r="B15257" t="s">
        <v>3128</v>
      </c>
      <c r="C15257" t="s">
        <v>94</v>
      </c>
      <c r="D15257" t="s">
        <v>86</v>
      </c>
      <c r="E15257">
        <v>1</v>
      </c>
      <c r="F15257" s="8">
        <f>VLOOKUP(C15257,Products!$A$2:$E$20,5,TRUE)</f>
        <v>3.5</v>
      </c>
      <c r="G15257" s="8">
        <f t="shared" si="476"/>
        <v>3.5</v>
      </c>
      <c r="H15257" s="8">
        <f>VLOOKUP(C15257,Products!$A$2:$F$20,6,TRUE)</f>
        <v>0.54999999999999982</v>
      </c>
      <c r="I15257" s="8">
        <f t="shared" si="477"/>
        <v>0.54999999999999982</v>
      </c>
      <c r="J15257" s="42">
        <f>VLOOKUP(B15257,Invoices!A:I,9,TRUE)</f>
        <v>2022</v>
      </c>
    </row>
    <row r="15258" spans="1:10" x14ac:dyDescent="0.15">
      <c r="A15258" t="s">
        <v>18618</v>
      </c>
      <c r="B15258" t="s">
        <v>3128</v>
      </c>
      <c r="C15258" t="s">
        <v>99</v>
      </c>
      <c r="D15258" t="s">
        <v>84</v>
      </c>
      <c r="E15258">
        <v>1</v>
      </c>
      <c r="F15258" s="8">
        <f>VLOOKUP(C15258,Products!$A$2:$E$20,5,TRUE)</f>
        <v>3.5</v>
      </c>
      <c r="G15258" s="8">
        <f t="shared" si="476"/>
        <v>3.5</v>
      </c>
      <c r="H15258" s="8">
        <f>VLOOKUP(C15258,Products!$A$2:$F$20,6,TRUE)</f>
        <v>0.54999999999999982</v>
      </c>
      <c r="I15258" s="8">
        <f t="shared" si="477"/>
        <v>0.54999999999999982</v>
      </c>
      <c r="J15258" s="42">
        <f>VLOOKUP(B15258,Invoices!A:I,9,TRUE)</f>
        <v>2022</v>
      </c>
    </row>
    <row r="15259" spans="1:10" x14ac:dyDescent="0.15">
      <c r="A15259" t="s">
        <v>18619</v>
      </c>
      <c r="B15259" t="s">
        <v>3128</v>
      </c>
      <c r="C15259" t="s">
        <v>88</v>
      </c>
      <c r="D15259" t="s">
        <v>85</v>
      </c>
      <c r="E15259">
        <v>3</v>
      </c>
      <c r="F15259" s="8">
        <f>VLOOKUP(C15259,Products!$A$2:$E$20,5,TRUE)</f>
        <v>8.9499999999999993</v>
      </c>
      <c r="G15259" s="8">
        <f t="shared" si="476"/>
        <v>26.849999999999998</v>
      </c>
      <c r="H15259" s="8">
        <f>VLOOKUP(C15259,Products!$A$2:$F$20,6,TRUE)</f>
        <v>5.6999999999999993</v>
      </c>
      <c r="I15259" s="8">
        <f t="shared" si="477"/>
        <v>17.099999999999998</v>
      </c>
      <c r="J15259" s="42">
        <f>VLOOKUP(B15259,Invoices!A:I,9,TRUE)</f>
        <v>2022</v>
      </c>
    </row>
    <row r="15260" spans="1:10" x14ac:dyDescent="0.15">
      <c r="A15260" t="s">
        <v>18620</v>
      </c>
      <c r="B15260" t="s">
        <v>3128</v>
      </c>
      <c r="C15260" t="s">
        <v>100</v>
      </c>
      <c r="D15260" t="s">
        <v>78</v>
      </c>
      <c r="E15260">
        <v>5</v>
      </c>
      <c r="F15260" s="8">
        <f>VLOOKUP(C15260,Products!$A$2:$E$20,5,TRUE)</f>
        <v>49.95</v>
      </c>
      <c r="G15260" s="8">
        <f t="shared" si="476"/>
        <v>249.75</v>
      </c>
      <c r="H15260" s="8">
        <f>VLOOKUP(C15260,Products!$A$2:$F$20,6,TRUE)</f>
        <v>19.950000000000003</v>
      </c>
      <c r="I15260" s="8">
        <f t="shared" si="477"/>
        <v>99.750000000000014</v>
      </c>
      <c r="J15260" s="42">
        <f>VLOOKUP(B15260,Invoices!A:I,9,TRUE)</f>
        <v>2022</v>
      </c>
    </row>
    <row r="15261" spans="1:10" x14ac:dyDescent="0.15">
      <c r="A15261" t="s">
        <v>18621</v>
      </c>
      <c r="B15261" t="s">
        <v>3128</v>
      </c>
      <c r="C15261" t="s">
        <v>87</v>
      </c>
      <c r="D15261" t="s">
        <v>68</v>
      </c>
      <c r="E15261">
        <v>1</v>
      </c>
      <c r="F15261" s="8">
        <f>VLOOKUP(C15261,Products!$A$2:$E$20,5,TRUE)</f>
        <v>19.95</v>
      </c>
      <c r="G15261" s="8">
        <f t="shared" si="476"/>
        <v>19.95</v>
      </c>
      <c r="H15261" s="8">
        <f>VLOOKUP(C15261,Products!$A$2:$F$20,6,TRUE)</f>
        <v>7.4499999999999993</v>
      </c>
      <c r="I15261" s="8">
        <f t="shared" si="477"/>
        <v>7.4499999999999993</v>
      </c>
      <c r="J15261" s="42">
        <f>VLOOKUP(B15261,Invoices!A:I,9,TRUE)</f>
        <v>2022</v>
      </c>
    </row>
    <row r="15262" spans="1:10" x14ac:dyDescent="0.15">
      <c r="A15262" t="s">
        <v>18622</v>
      </c>
      <c r="B15262" t="s">
        <v>3128</v>
      </c>
      <c r="C15262" t="s">
        <v>103</v>
      </c>
      <c r="D15262" t="s">
        <v>77</v>
      </c>
      <c r="E15262">
        <v>12</v>
      </c>
      <c r="F15262" s="8">
        <f>VLOOKUP(C15262,Products!$A$2:$E$20,5,TRUE)</f>
        <v>8.9499999999999993</v>
      </c>
      <c r="G15262" s="8">
        <f t="shared" si="476"/>
        <v>107.39999999999999</v>
      </c>
      <c r="H15262" s="8">
        <f>VLOOKUP(C15262,Products!$A$2:$F$20,6,TRUE)</f>
        <v>3.1999999999999993</v>
      </c>
      <c r="I15262" s="8">
        <f t="shared" si="477"/>
        <v>38.399999999999991</v>
      </c>
      <c r="J15262" s="42">
        <f>VLOOKUP(B15262,Invoices!A:I,9,TRUE)</f>
        <v>2022</v>
      </c>
    </row>
    <row r="15263" spans="1:10" x14ac:dyDescent="0.15">
      <c r="A15263" t="s">
        <v>18623</v>
      </c>
      <c r="B15263" t="s">
        <v>3128</v>
      </c>
      <c r="C15263" t="s">
        <v>102</v>
      </c>
      <c r="D15263" t="s">
        <v>83</v>
      </c>
      <c r="E15263">
        <v>50</v>
      </c>
      <c r="F15263" s="8">
        <f>VLOOKUP(C15263,Products!$A$2:$E$20,5,TRUE)</f>
        <v>29.95</v>
      </c>
      <c r="G15263" s="8">
        <f t="shared" si="476"/>
        <v>1497.5</v>
      </c>
      <c r="H15263" s="8">
        <f>VLOOKUP(C15263,Products!$A$2:$F$20,6,TRUE)</f>
        <v>15</v>
      </c>
      <c r="I15263" s="8">
        <f t="shared" si="477"/>
        <v>750</v>
      </c>
      <c r="J15263" s="42">
        <f>VLOOKUP(B15263,Invoices!A:I,9,TRUE)</f>
        <v>2022</v>
      </c>
    </row>
    <row r="15264" spans="1:10" x14ac:dyDescent="0.15">
      <c r="A15264" t="s">
        <v>18624</v>
      </c>
      <c r="B15264" t="s">
        <v>3128</v>
      </c>
      <c r="C15264" t="s">
        <v>90</v>
      </c>
      <c r="D15264" t="s">
        <v>72</v>
      </c>
      <c r="E15264">
        <v>2</v>
      </c>
      <c r="F15264" s="8">
        <f>VLOOKUP(C15264,Products!$A$2:$E$20,5,TRUE)</f>
        <v>8.9499999999999993</v>
      </c>
      <c r="G15264" s="8">
        <f t="shared" si="476"/>
        <v>17.899999999999999</v>
      </c>
      <c r="H15264" s="8">
        <f>VLOOKUP(C15264,Products!$A$2:$F$20,6,TRUE)</f>
        <v>5.6999999999999993</v>
      </c>
      <c r="I15264" s="8">
        <f t="shared" si="477"/>
        <v>11.399999999999999</v>
      </c>
      <c r="J15264" s="42">
        <f>VLOOKUP(B15264,Invoices!A:I,9,TRUE)</f>
        <v>2022</v>
      </c>
    </row>
    <row r="15265" spans="1:10" x14ac:dyDescent="0.15">
      <c r="A15265" t="s">
        <v>18625</v>
      </c>
      <c r="B15265" t="s">
        <v>3128</v>
      </c>
      <c r="C15265" t="s">
        <v>95</v>
      </c>
      <c r="D15265" t="s">
        <v>73</v>
      </c>
      <c r="E15265">
        <v>5</v>
      </c>
      <c r="F15265" s="8">
        <f>VLOOKUP(C15265,Products!$A$2:$E$20,5,TRUE)</f>
        <v>12.95</v>
      </c>
      <c r="G15265" s="8">
        <f t="shared" si="476"/>
        <v>64.75</v>
      </c>
      <c r="H15265" s="8">
        <f>VLOOKUP(C15265,Products!$A$2:$F$20,6,TRUE)</f>
        <v>4.1999999999999993</v>
      </c>
      <c r="I15265" s="8">
        <f t="shared" si="477"/>
        <v>20.999999999999996</v>
      </c>
      <c r="J15265" s="42">
        <f>VLOOKUP(B15265,Invoices!A:I,9,TRUE)</f>
        <v>2022</v>
      </c>
    </row>
    <row r="15266" spans="1:10" x14ac:dyDescent="0.15">
      <c r="A15266" t="s">
        <v>18626</v>
      </c>
      <c r="B15266" t="s">
        <v>3128</v>
      </c>
      <c r="C15266" t="s">
        <v>97</v>
      </c>
      <c r="D15266" t="s">
        <v>74</v>
      </c>
      <c r="E15266">
        <v>2</v>
      </c>
      <c r="F15266" s="8">
        <f>VLOOKUP(C15266,Products!$A$2:$E$20,5,TRUE)</f>
        <v>1.5</v>
      </c>
      <c r="G15266" s="8">
        <f t="shared" si="476"/>
        <v>3</v>
      </c>
      <c r="H15266" s="8">
        <f>VLOOKUP(C15266,Products!$A$2:$F$20,6,TRUE)</f>
        <v>0.5</v>
      </c>
      <c r="I15266" s="8">
        <f t="shared" si="477"/>
        <v>1</v>
      </c>
      <c r="J15266" s="42">
        <f>VLOOKUP(B15266,Invoices!A:I,9,TRUE)</f>
        <v>2022</v>
      </c>
    </row>
    <row r="15267" spans="1:10" x14ac:dyDescent="0.15">
      <c r="A15267" t="s">
        <v>18627</v>
      </c>
      <c r="B15267" t="s">
        <v>3129</v>
      </c>
      <c r="C15267" t="s">
        <v>87</v>
      </c>
      <c r="D15267" t="s">
        <v>68</v>
      </c>
      <c r="E15267">
        <v>6</v>
      </c>
      <c r="F15267" s="8">
        <f>VLOOKUP(C15267,Products!$A$2:$E$20,5,TRUE)</f>
        <v>19.95</v>
      </c>
      <c r="G15267" s="8">
        <f t="shared" si="476"/>
        <v>119.69999999999999</v>
      </c>
      <c r="H15267" s="8">
        <f>VLOOKUP(C15267,Products!$A$2:$F$20,6,TRUE)</f>
        <v>7.4499999999999993</v>
      </c>
      <c r="I15267" s="8">
        <f t="shared" si="477"/>
        <v>44.699999999999996</v>
      </c>
      <c r="J15267" s="42">
        <f>VLOOKUP(B15267,Invoices!A:I,9,TRUE)</f>
        <v>2022</v>
      </c>
    </row>
    <row r="15268" spans="1:10" x14ac:dyDescent="0.15">
      <c r="A15268" t="s">
        <v>18628</v>
      </c>
      <c r="B15268" t="s">
        <v>3129</v>
      </c>
      <c r="C15268" t="s">
        <v>95</v>
      </c>
      <c r="D15268" t="s">
        <v>73</v>
      </c>
      <c r="E15268">
        <v>2</v>
      </c>
      <c r="F15268" s="8">
        <f>VLOOKUP(C15268,Products!$A$2:$E$20,5,TRUE)</f>
        <v>12.95</v>
      </c>
      <c r="G15268" s="8">
        <f t="shared" si="476"/>
        <v>25.9</v>
      </c>
      <c r="H15268" s="8">
        <f>VLOOKUP(C15268,Products!$A$2:$F$20,6,TRUE)</f>
        <v>4.1999999999999993</v>
      </c>
      <c r="I15268" s="8">
        <f t="shared" si="477"/>
        <v>8.3999999999999986</v>
      </c>
      <c r="J15268" s="42">
        <f>VLOOKUP(B15268,Invoices!A:I,9,TRUE)</f>
        <v>2022</v>
      </c>
    </row>
    <row r="15269" spans="1:10" x14ac:dyDescent="0.15">
      <c r="A15269" t="s">
        <v>18629</v>
      </c>
      <c r="B15269" t="s">
        <v>3129</v>
      </c>
      <c r="C15269" t="s">
        <v>88</v>
      </c>
      <c r="D15269" t="s">
        <v>85</v>
      </c>
      <c r="E15269">
        <v>9</v>
      </c>
      <c r="F15269" s="8">
        <f>VLOOKUP(C15269,Products!$A$2:$E$20,5,TRUE)</f>
        <v>8.9499999999999993</v>
      </c>
      <c r="G15269" s="8">
        <f t="shared" si="476"/>
        <v>80.55</v>
      </c>
      <c r="H15269" s="8">
        <f>VLOOKUP(C15269,Products!$A$2:$F$20,6,TRUE)</f>
        <v>5.6999999999999993</v>
      </c>
      <c r="I15269" s="8">
        <f t="shared" si="477"/>
        <v>51.3</v>
      </c>
      <c r="J15269" s="42">
        <f>VLOOKUP(B15269,Invoices!A:I,9,TRUE)</f>
        <v>2022</v>
      </c>
    </row>
    <row r="15270" spans="1:10" x14ac:dyDescent="0.15">
      <c r="A15270" t="s">
        <v>18630</v>
      </c>
      <c r="B15270" t="s">
        <v>3129</v>
      </c>
      <c r="C15270" t="s">
        <v>96</v>
      </c>
      <c r="D15270" t="s">
        <v>75</v>
      </c>
      <c r="E15270">
        <v>1</v>
      </c>
      <c r="F15270" s="8">
        <f>VLOOKUP(C15270,Products!$A$2:$E$20,5,TRUE)</f>
        <v>79.95</v>
      </c>
      <c r="G15270" s="8">
        <f t="shared" si="476"/>
        <v>79.95</v>
      </c>
      <c r="H15270" s="8">
        <f>VLOOKUP(C15270,Products!$A$2:$F$20,6,TRUE)</f>
        <v>27.950000000000003</v>
      </c>
      <c r="I15270" s="8">
        <f t="shared" si="477"/>
        <v>27.950000000000003</v>
      </c>
      <c r="J15270" s="42">
        <f>VLOOKUP(B15270,Invoices!A:I,9,TRUE)</f>
        <v>2022</v>
      </c>
    </row>
    <row r="15271" spans="1:10" x14ac:dyDescent="0.15">
      <c r="A15271" t="s">
        <v>18631</v>
      </c>
      <c r="B15271" t="s">
        <v>3129</v>
      </c>
      <c r="C15271" t="s">
        <v>105</v>
      </c>
      <c r="D15271" t="s">
        <v>81</v>
      </c>
      <c r="E15271">
        <v>10</v>
      </c>
      <c r="F15271" s="8">
        <f>VLOOKUP(C15271,Products!$A$2:$E$20,5,TRUE)</f>
        <v>8.9499999999999993</v>
      </c>
      <c r="G15271" s="8">
        <f t="shared" si="476"/>
        <v>89.5</v>
      </c>
      <c r="H15271" s="8">
        <f>VLOOKUP(C15271,Products!$A$2:$F$20,6,TRUE)</f>
        <v>3.1999999999999993</v>
      </c>
      <c r="I15271" s="8">
        <f t="shared" si="477"/>
        <v>31.999999999999993</v>
      </c>
      <c r="J15271" s="42">
        <f>VLOOKUP(B15271,Invoices!A:I,9,TRUE)</f>
        <v>2022</v>
      </c>
    </row>
    <row r="15272" spans="1:10" x14ac:dyDescent="0.15">
      <c r="A15272" t="s">
        <v>18632</v>
      </c>
      <c r="B15272" t="s">
        <v>3129</v>
      </c>
      <c r="C15272" t="s">
        <v>94</v>
      </c>
      <c r="D15272" t="s">
        <v>86</v>
      </c>
      <c r="E15272">
        <v>9</v>
      </c>
      <c r="F15272" s="8">
        <f>VLOOKUP(C15272,Products!$A$2:$E$20,5,TRUE)</f>
        <v>3.5</v>
      </c>
      <c r="G15272" s="8">
        <f t="shared" si="476"/>
        <v>31.5</v>
      </c>
      <c r="H15272" s="8">
        <f>VLOOKUP(C15272,Products!$A$2:$F$20,6,TRUE)</f>
        <v>0.54999999999999982</v>
      </c>
      <c r="I15272" s="8">
        <f t="shared" si="477"/>
        <v>4.9499999999999984</v>
      </c>
      <c r="J15272" s="42">
        <f>VLOOKUP(B15272,Invoices!A:I,9,TRUE)</f>
        <v>2022</v>
      </c>
    </row>
    <row r="15273" spans="1:10" x14ac:dyDescent="0.15">
      <c r="A15273" t="s">
        <v>18633</v>
      </c>
      <c r="B15273" t="s">
        <v>3129</v>
      </c>
      <c r="C15273" t="s">
        <v>90</v>
      </c>
      <c r="D15273" t="s">
        <v>72</v>
      </c>
      <c r="E15273">
        <v>10</v>
      </c>
      <c r="F15273" s="8">
        <f>VLOOKUP(C15273,Products!$A$2:$E$20,5,TRUE)</f>
        <v>8.9499999999999993</v>
      </c>
      <c r="G15273" s="8">
        <f t="shared" si="476"/>
        <v>89.5</v>
      </c>
      <c r="H15273" s="8">
        <f>VLOOKUP(C15273,Products!$A$2:$F$20,6,TRUE)</f>
        <v>5.6999999999999993</v>
      </c>
      <c r="I15273" s="8">
        <f t="shared" si="477"/>
        <v>56.999999999999993</v>
      </c>
      <c r="J15273" s="42">
        <f>VLOOKUP(B15273,Invoices!A:I,9,TRUE)</f>
        <v>2022</v>
      </c>
    </row>
    <row r="15274" spans="1:10" x14ac:dyDescent="0.15">
      <c r="A15274" t="s">
        <v>18634</v>
      </c>
      <c r="B15274" t="s">
        <v>3129</v>
      </c>
      <c r="C15274" t="s">
        <v>103</v>
      </c>
      <c r="D15274" t="s">
        <v>77</v>
      </c>
      <c r="E15274">
        <v>1</v>
      </c>
      <c r="F15274" s="8">
        <f>VLOOKUP(C15274,Products!$A$2:$E$20,5,TRUE)</f>
        <v>8.9499999999999993</v>
      </c>
      <c r="G15274" s="8">
        <f t="shared" si="476"/>
        <v>8.9499999999999993</v>
      </c>
      <c r="H15274" s="8">
        <f>VLOOKUP(C15274,Products!$A$2:$F$20,6,TRUE)</f>
        <v>3.1999999999999993</v>
      </c>
      <c r="I15274" s="8">
        <f t="shared" si="477"/>
        <v>3.1999999999999993</v>
      </c>
      <c r="J15274" s="42">
        <f>VLOOKUP(B15274,Invoices!A:I,9,TRUE)</f>
        <v>2022</v>
      </c>
    </row>
    <row r="15275" spans="1:10" x14ac:dyDescent="0.15">
      <c r="A15275" t="s">
        <v>18635</v>
      </c>
      <c r="B15275" t="s">
        <v>3129</v>
      </c>
      <c r="C15275" t="s">
        <v>98</v>
      </c>
      <c r="D15275" t="s">
        <v>79</v>
      </c>
      <c r="E15275">
        <v>10</v>
      </c>
      <c r="F15275" s="8">
        <f>VLOOKUP(C15275,Products!$A$2:$E$20,5,TRUE)</f>
        <v>14.95</v>
      </c>
      <c r="G15275" s="8">
        <f t="shared" si="476"/>
        <v>149.5</v>
      </c>
      <c r="H15275" s="8">
        <f>VLOOKUP(C15275,Products!$A$2:$F$20,6,TRUE)</f>
        <v>3.0499999999999989</v>
      </c>
      <c r="I15275" s="8">
        <f t="shared" si="477"/>
        <v>30.499999999999989</v>
      </c>
      <c r="J15275" s="42">
        <f>VLOOKUP(B15275,Invoices!A:I,9,TRUE)</f>
        <v>2022</v>
      </c>
    </row>
    <row r="15276" spans="1:10" x14ac:dyDescent="0.15">
      <c r="A15276" t="s">
        <v>18636</v>
      </c>
      <c r="B15276" t="s">
        <v>3129</v>
      </c>
      <c r="C15276" t="s">
        <v>101</v>
      </c>
      <c r="D15276" t="s">
        <v>69</v>
      </c>
      <c r="E15276">
        <v>15</v>
      </c>
      <c r="F15276" s="8">
        <f>VLOOKUP(C15276,Products!$A$2:$E$20,5,TRUE)</f>
        <v>129.94999999999999</v>
      </c>
      <c r="G15276" s="8">
        <f t="shared" si="476"/>
        <v>1949.2499999999998</v>
      </c>
      <c r="H15276" s="8">
        <f>VLOOKUP(C15276,Products!$A$2:$F$20,6,TRUE)</f>
        <v>40.449999999999989</v>
      </c>
      <c r="I15276" s="8">
        <f t="shared" si="477"/>
        <v>606.74999999999977</v>
      </c>
      <c r="J15276" s="42">
        <f>VLOOKUP(B15276,Invoices!A:I,9,TRUE)</f>
        <v>2022</v>
      </c>
    </row>
    <row r="15277" spans="1:10" x14ac:dyDescent="0.15">
      <c r="A15277" t="s">
        <v>18637</v>
      </c>
      <c r="B15277" t="s">
        <v>3129</v>
      </c>
      <c r="C15277" t="s">
        <v>100</v>
      </c>
      <c r="D15277" t="s">
        <v>78</v>
      </c>
      <c r="E15277">
        <v>2</v>
      </c>
      <c r="F15277" s="8">
        <f>VLOOKUP(C15277,Products!$A$2:$E$20,5,TRUE)</f>
        <v>49.95</v>
      </c>
      <c r="G15277" s="8">
        <f t="shared" si="476"/>
        <v>99.9</v>
      </c>
      <c r="H15277" s="8">
        <f>VLOOKUP(C15277,Products!$A$2:$F$20,6,TRUE)</f>
        <v>19.950000000000003</v>
      </c>
      <c r="I15277" s="8">
        <f t="shared" si="477"/>
        <v>39.900000000000006</v>
      </c>
      <c r="J15277" s="42">
        <f>VLOOKUP(B15277,Invoices!A:I,9,TRUE)</f>
        <v>2022</v>
      </c>
    </row>
    <row r="15278" spans="1:10" x14ac:dyDescent="0.15">
      <c r="A15278" t="s">
        <v>18638</v>
      </c>
      <c r="B15278" t="s">
        <v>3130</v>
      </c>
      <c r="C15278" t="s">
        <v>89</v>
      </c>
      <c r="D15278" t="s">
        <v>80</v>
      </c>
      <c r="E15278">
        <v>50</v>
      </c>
      <c r="F15278" s="8">
        <f>VLOOKUP(C15278,Products!$A$2:$E$20,5,TRUE)</f>
        <v>15.95</v>
      </c>
      <c r="G15278" s="8">
        <f t="shared" si="476"/>
        <v>797.5</v>
      </c>
      <c r="H15278" s="8">
        <f>VLOOKUP(C15278,Products!$A$2:$F$20,6,TRUE)</f>
        <v>6</v>
      </c>
      <c r="I15278" s="8">
        <f t="shared" si="477"/>
        <v>300</v>
      </c>
      <c r="J15278" s="42">
        <f>VLOOKUP(B15278,Invoices!A:I,9,TRUE)</f>
        <v>2022</v>
      </c>
    </row>
    <row r="15279" spans="1:10" x14ac:dyDescent="0.15">
      <c r="A15279" t="s">
        <v>18639</v>
      </c>
      <c r="B15279" t="s">
        <v>3130</v>
      </c>
      <c r="C15279" t="s">
        <v>95</v>
      </c>
      <c r="D15279" t="s">
        <v>73</v>
      </c>
      <c r="E15279">
        <v>1</v>
      </c>
      <c r="F15279" s="8">
        <f>VLOOKUP(C15279,Products!$A$2:$E$20,5,TRUE)</f>
        <v>12.95</v>
      </c>
      <c r="G15279" s="8">
        <f t="shared" si="476"/>
        <v>12.95</v>
      </c>
      <c r="H15279" s="8">
        <f>VLOOKUP(C15279,Products!$A$2:$F$20,6,TRUE)</f>
        <v>4.1999999999999993</v>
      </c>
      <c r="I15279" s="8">
        <f t="shared" si="477"/>
        <v>4.1999999999999993</v>
      </c>
      <c r="J15279" s="42">
        <f>VLOOKUP(B15279,Invoices!A:I,9,TRUE)</f>
        <v>2022</v>
      </c>
    </row>
    <row r="15280" spans="1:10" x14ac:dyDescent="0.15">
      <c r="A15280" t="s">
        <v>18640</v>
      </c>
      <c r="B15280" t="s">
        <v>3130</v>
      </c>
      <c r="C15280" t="s">
        <v>98</v>
      </c>
      <c r="D15280" t="s">
        <v>79</v>
      </c>
      <c r="E15280">
        <v>1</v>
      </c>
      <c r="F15280" s="8">
        <f>VLOOKUP(C15280,Products!$A$2:$E$20,5,TRUE)</f>
        <v>14.95</v>
      </c>
      <c r="G15280" s="8">
        <f t="shared" si="476"/>
        <v>14.95</v>
      </c>
      <c r="H15280" s="8">
        <f>VLOOKUP(C15280,Products!$A$2:$F$20,6,TRUE)</f>
        <v>3.0499999999999989</v>
      </c>
      <c r="I15280" s="8">
        <f t="shared" si="477"/>
        <v>3.0499999999999989</v>
      </c>
      <c r="J15280" s="42">
        <f>VLOOKUP(B15280,Invoices!A:I,9,TRUE)</f>
        <v>2022</v>
      </c>
    </row>
    <row r="15281" spans="1:10" x14ac:dyDescent="0.15">
      <c r="A15281" t="s">
        <v>18641</v>
      </c>
      <c r="B15281" t="s">
        <v>3130</v>
      </c>
      <c r="C15281" t="s">
        <v>104</v>
      </c>
      <c r="D15281" t="s">
        <v>71</v>
      </c>
      <c r="E15281">
        <v>24</v>
      </c>
      <c r="F15281" s="8">
        <f>VLOOKUP(C15281,Products!$A$2:$E$20,5,TRUE)</f>
        <v>2.95</v>
      </c>
      <c r="G15281" s="8">
        <f t="shared" si="476"/>
        <v>70.800000000000011</v>
      </c>
      <c r="H15281" s="8">
        <f>VLOOKUP(C15281,Products!$A$2:$F$20,6,TRUE)</f>
        <v>1.1500000000000001</v>
      </c>
      <c r="I15281" s="8">
        <f t="shared" si="477"/>
        <v>27.6</v>
      </c>
      <c r="J15281" s="42">
        <f>VLOOKUP(B15281,Invoices!A:I,9,TRUE)</f>
        <v>2022</v>
      </c>
    </row>
    <row r="15282" spans="1:10" x14ac:dyDescent="0.15">
      <c r="A15282" t="s">
        <v>18642</v>
      </c>
      <c r="B15282" t="s">
        <v>3130</v>
      </c>
      <c r="C15282" t="s">
        <v>96</v>
      </c>
      <c r="D15282" t="s">
        <v>75</v>
      </c>
      <c r="E15282">
        <v>15</v>
      </c>
      <c r="F15282" s="8">
        <f>VLOOKUP(C15282,Products!$A$2:$E$20,5,TRUE)</f>
        <v>79.95</v>
      </c>
      <c r="G15282" s="8">
        <f t="shared" si="476"/>
        <v>1199.25</v>
      </c>
      <c r="H15282" s="8">
        <f>VLOOKUP(C15282,Products!$A$2:$F$20,6,TRUE)</f>
        <v>27.950000000000003</v>
      </c>
      <c r="I15282" s="8">
        <f t="shared" si="477"/>
        <v>419.25000000000006</v>
      </c>
      <c r="J15282" s="42">
        <f>VLOOKUP(B15282,Invoices!A:I,9,TRUE)</f>
        <v>2022</v>
      </c>
    </row>
    <row r="15283" spans="1:10" x14ac:dyDescent="0.15">
      <c r="A15283" t="s">
        <v>18643</v>
      </c>
      <c r="B15283" t="s">
        <v>3130</v>
      </c>
      <c r="C15283" t="s">
        <v>93</v>
      </c>
      <c r="D15283" t="s">
        <v>76</v>
      </c>
      <c r="E15283">
        <v>2</v>
      </c>
      <c r="F15283" s="8">
        <f>VLOOKUP(C15283,Products!$A$2:$E$20,5,TRUE)</f>
        <v>9.9499999999999993</v>
      </c>
      <c r="G15283" s="8">
        <f t="shared" si="476"/>
        <v>19.899999999999999</v>
      </c>
      <c r="H15283" s="8">
        <f>VLOOKUP(C15283,Products!$A$2:$F$20,6,TRUE)</f>
        <v>1.9499999999999993</v>
      </c>
      <c r="I15283" s="8">
        <f t="shared" si="477"/>
        <v>3.8999999999999986</v>
      </c>
      <c r="J15283" s="42">
        <f>VLOOKUP(B15283,Invoices!A:I,9,TRUE)</f>
        <v>2022</v>
      </c>
    </row>
    <row r="15284" spans="1:10" x14ac:dyDescent="0.15">
      <c r="A15284" t="s">
        <v>18644</v>
      </c>
      <c r="B15284" t="s">
        <v>3130</v>
      </c>
      <c r="C15284" t="s">
        <v>102</v>
      </c>
      <c r="D15284" t="s">
        <v>83</v>
      </c>
      <c r="E15284">
        <v>100</v>
      </c>
      <c r="F15284" s="8">
        <f>VLOOKUP(C15284,Products!$A$2:$E$20,5,TRUE)</f>
        <v>29.95</v>
      </c>
      <c r="G15284" s="8">
        <f t="shared" si="476"/>
        <v>2995</v>
      </c>
      <c r="H15284" s="8">
        <f>VLOOKUP(C15284,Products!$A$2:$F$20,6,TRUE)</f>
        <v>15</v>
      </c>
      <c r="I15284" s="8">
        <f t="shared" si="477"/>
        <v>1500</v>
      </c>
      <c r="J15284" s="42">
        <f>VLOOKUP(B15284,Invoices!A:I,9,TRUE)</f>
        <v>2022</v>
      </c>
    </row>
    <row r="15285" spans="1:10" x14ac:dyDescent="0.15">
      <c r="A15285" t="s">
        <v>18645</v>
      </c>
      <c r="B15285" t="s">
        <v>3130</v>
      </c>
      <c r="C15285" t="s">
        <v>87</v>
      </c>
      <c r="D15285" t="s">
        <v>68</v>
      </c>
      <c r="E15285">
        <v>20</v>
      </c>
      <c r="F15285" s="8">
        <f>VLOOKUP(C15285,Products!$A$2:$E$20,5,TRUE)</f>
        <v>19.95</v>
      </c>
      <c r="G15285" s="8">
        <f t="shared" si="476"/>
        <v>399</v>
      </c>
      <c r="H15285" s="8">
        <f>VLOOKUP(C15285,Products!$A$2:$F$20,6,TRUE)</f>
        <v>7.4499999999999993</v>
      </c>
      <c r="I15285" s="8">
        <f t="shared" si="477"/>
        <v>149</v>
      </c>
      <c r="J15285" s="42">
        <f>VLOOKUP(B15285,Invoices!A:I,9,TRUE)</f>
        <v>2022</v>
      </c>
    </row>
    <row r="15286" spans="1:10" x14ac:dyDescent="0.15">
      <c r="A15286" t="s">
        <v>18646</v>
      </c>
      <c r="B15286" t="s">
        <v>3131</v>
      </c>
      <c r="C15286" t="s">
        <v>92</v>
      </c>
      <c r="D15286" t="s">
        <v>82</v>
      </c>
      <c r="E15286">
        <v>10</v>
      </c>
      <c r="F15286" s="8">
        <f>VLOOKUP(C15286,Products!$A$2:$E$20,5,TRUE)</f>
        <v>19.95</v>
      </c>
      <c r="G15286" s="8">
        <f t="shared" si="476"/>
        <v>199.5</v>
      </c>
      <c r="H15286" s="8">
        <f>VLOOKUP(C15286,Products!$A$2:$F$20,6,TRUE)</f>
        <v>7.4499999999999993</v>
      </c>
      <c r="I15286" s="8">
        <f t="shared" si="477"/>
        <v>74.5</v>
      </c>
      <c r="J15286" s="42">
        <f>VLOOKUP(B15286,Invoices!A:I,9,TRUE)</f>
        <v>2022</v>
      </c>
    </row>
    <row r="15287" spans="1:10" x14ac:dyDescent="0.15">
      <c r="A15287" t="s">
        <v>18647</v>
      </c>
      <c r="B15287" t="s">
        <v>3131</v>
      </c>
      <c r="C15287" t="s">
        <v>87</v>
      </c>
      <c r="D15287" t="s">
        <v>68</v>
      </c>
      <c r="E15287">
        <v>4</v>
      </c>
      <c r="F15287" s="8">
        <f>VLOOKUP(C15287,Products!$A$2:$E$20,5,TRUE)</f>
        <v>19.95</v>
      </c>
      <c r="G15287" s="8">
        <f t="shared" si="476"/>
        <v>79.8</v>
      </c>
      <c r="H15287" s="8">
        <f>VLOOKUP(C15287,Products!$A$2:$F$20,6,TRUE)</f>
        <v>7.4499999999999993</v>
      </c>
      <c r="I15287" s="8">
        <f t="shared" si="477"/>
        <v>29.799999999999997</v>
      </c>
      <c r="J15287" s="42">
        <f>VLOOKUP(B15287,Invoices!A:I,9,TRUE)</f>
        <v>2022</v>
      </c>
    </row>
    <row r="15288" spans="1:10" x14ac:dyDescent="0.15">
      <c r="A15288" t="s">
        <v>18648</v>
      </c>
      <c r="B15288" t="s">
        <v>3131</v>
      </c>
      <c r="C15288" t="s">
        <v>93</v>
      </c>
      <c r="D15288" t="s">
        <v>76</v>
      </c>
      <c r="E15288">
        <v>1</v>
      </c>
      <c r="F15288" s="8">
        <f>VLOOKUP(C15288,Products!$A$2:$E$20,5,TRUE)</f>
        <v>9.9499999999999993</v>
      </c>
      <c r="G15288" s="8">
        <f t="shared" si="476"/>
        <v>9.9499999999999993</v>
      </c>
      <c r="H15288" s="8">
        <f>VLOOKUP(C15288,Products!$A$2:$F$20,6,TRUE)</f>
        <v>1.9499999999999993</v>
      </c>
      <c r="I15288" s="8">
        <f t="shared" si="477"/>
        <v>1.9499999999999993</v>
      </c>
      <c r="J15288" s="42">
        <f>VLOOKUP(B15288,Invoices!A:I,9,TRUE)</f>
        <v>2022</v>
      </c>
    </row>
    <row r="15289" spans="1:10" x14ac:dyDescent="0.15">
      <c r="A15289" t="s">
        <v>18649</v>
      </c>
      <c r="B15289" t="s">
        <v>3131</v>
      </c>
      <c r="C15289" t="s">
        <v>96</v>
      </c>
      <c r="D15289" t="s">
        <v>75</v>
      </c>
      <c r="E15289">
        <v>1</v>
      </c>
      <c r="F15289" s="8">
        <f>VLOOKUP(C15289,Products!$A$2:$E$20,5,TRUE)</f>
        <v>79.95</v>
      </c>
      <c r="G15289" s="8">
        <f t="shared" si="476"/>
        <v>79.95</v>
      </c>
      <c r="H15289" s="8">
        <f>VLOOKUP(C15289,Products!$A$2:$F$20,6,TRUE)</f>
        <v>27.950000000000003</v>
      </c>
      <c r="I15289" s="8">
        <f t="shared" si="477"/>
        <v>27.950000000000003</v>
      </c>
      <c r="J15289" s="42">
        <f>VLOOKUP(B15289,Invoices!A:I,9,TRUE)</f>
        <v>2022</v>
      </c>
    </row>
    <row r="15290" spans="1:10" x14ac:dyDescent="0.15">
      <c r="A15290" t="s">
        <v>18650</v>
      </c>
      <c r="B15290" t="s">
        <v>3132</v>
      </c>
      <c r="C15290" t="s">
        <v>90</v>
      </c>
      <c r="D15290" t="s">
        <v>72</v>
      </c>
      <c r="E15290">
        <v>10</v>
      </c>
      <c r="F15290" s="8">
        <f>VLOOKUP(C15290,Products!$A$2:$E$20,5,TRUE)</f>
        <v>8.9499999999999993</v>
      </c>
      <c r="G15290" s="8">
        <f t="shared" si="476"/>
        <v>89.5</v>
      </c>
      <c r="H15290" s="8">
        <f>VLOOKUP(C15290,Products!$A$2:$F$20,6,TRUE)</f>
        <v>5.6999999999999993</v>
      </c>
      <c r="I15290" s="8">
        <f t="shared" si="477"/>
        <v>56.999999999999993</v>
      </c>
      <c r="J15290" s="42">
        <f>VLOOKUP(B15290,Invoices!A:I,9,TRUE)</f>
        <v>2022</v>
      </c>
    </row>
    <row r="15291" spans="1:10" x14ac:dyDescent="0.15">
      <c r="A15291" t="s">
        <v>18651</v>
      </c>
      <c r="B15291" t="s">
        <v>3132</v>
      </c>
      <c r="C15291" t="s">
        <v>94</v>
      </c>
      <c r="D15291" t="s">
        <v>86</v>
      </c>
      <c r="E15291">
        <v>1</v>
      </c>
      <c r="F15291" s="8">
        <f>VLOOKUP(C15291,Products!$A$2:$E$20,5,TRUE)</f>
        <v>3.5</v>
      </c>
      <c r="G15291" s="8">
        <f t="shared" si="476"/>
        <v>3.5</v>
      </c>
      <c r="H15291" s="8">
        <f>VLOOKUP(C15291,Products!$A$2:$F$20,6,TRUE)</f>
        <v>0.54999999999999982</v>
      </c>
      <c r="I15291" s="8">
        <f t="shared" si="477"/>
        <v>0.54999999999999982</v>
      </c>
      <c r="J15291" s="42">
        <f>VLOOKUP(B15291,Invoices!A:I,9,TRUE)</f>
        <v>2022</v>
      </c>
    </row>
    <row r="15292" spans="1:10" x14ac:dyDescent="0.15">
      <c r="A15292" t="s">
        <v>18652</v>
      </c>
      <c r="B15292" t="s">
        <v>3133</v>
      </c>
      <c r="C15292" t="s">
        <v>104</v>
      </c>
      <c r="D15292" t="s">
        <v>71</v>
      </c>
      <c r="E15292">
        <v>3</v>
      </c>
      <c r="F15292" s="8">
        <f>VLOOKUP(C15292,Products!$A$2:$E$20,5,TRUE)</f>
        <v>2.95</v>
      </c>
      <c r="G15292" s="8">
        <f t="shared" si="476"/>
        <v>8.8500000000000014</v>
      </c>
      <c r="H15292" s="8">
        <f>VLOOKUP(C15292,Products!$A$2:$F$20,6,TRUE)</f>
        <v>1.1500000000000001</v>
      </c>
      <c r="I15292" s="8">
        <f t="shared" si="477"/>
        <v>3.45</v>
      </c>
      <c r="J15292" s="42">
        <f>VLOOKUP(B15292,Invoices!A:I,9,TRUE)</f>
        <v>2022</v>
      </c>
    </row>
    <row r="15293" spans="1:10" x14ac:dyDescent="0.15">
      <c r="A15293" t="s">
        <v>18653</v>
      </c>
      <c r="B15293" t="s">
        <v>3133</v>
      </c>
      <c r="C15293" t="s">
        <v>95</v>
      </c>
      <c r="D15293" t="s">
        <v>73</v>
      </c>
      <c r="E15293">
        <v>25</v>
      </c>
      <c r="F15293" s="8">
        <f>VLOOKUP(C15293,Products!$A$2:$E$20,5,TRUE)</f>
        <v>12.95</v>
      </c>
      <c r="G15293" s="8">
        <f t="shared" si="476"/>
        <v>323.75</v>
      </c>
      <c r="H15293" s="8">
        <f>VLOOKUP(C15293,Products!$A$2:$F$20,6,TRUE)</f>
        <v>4.1999999999999993</v>
      </c>
      <c r="I15293" s="8">
        <f t="shared" si="477"/>
        <v>104.99999999999999</v>
      </c>
      <c r="J15293" s="42">
        <f>VLOOKUP(B15293,Invoices!A:I,9,TRUE)</f>
        <v>2022</v>
      </c>
    </row>
    <row r="15294" spans="1:10" x14ac:dyDescent="0.15">
      <c r="A15294" t="s">
        <v>18654</v>
      </c>
      <c r="B15294" t="s">
        <v>3133</v>
      </c>
      <c r="C15294" t="s">
        <v>105</v>
      </c>
      <c r="D15294" t="s">
        <v>81</v>
      </c>
      <c r="E15294">
        <v>1</v>
      </c>
      <c r="F15294" s="8">
        <f>VLOOKUP(C15294,Products!$A$2:$E$20,5,TRUE)</f>
        <v>8.9499999999999993</v>
      </c>
      <c r="G15294" s="8">
        <f t="shared" si="476"/>
        <v>8.9499999999999993</v>
      </c>
      <c r="H15294" s="8">
        <f>VLOOKUP(C15294,Products!$A$2:$F$20,6,TRUE)</f>
        <v>3.1999999999999993</v>
      </c>
      <c r="I15294" s="8">
        <f t="shared" si="477"/>
        <v>3.1999999999999993</v>
      </c>
      <c r="J15294" s="42">
        <f>VLOOKUP(B15294,Invoices!A:I,9,TRUE)</f>
        <v>2022</v>
      </c>
    </row>
    <row r="15295" spans="1:10" x14ac:dyDescent="0.15">
      <c r="A15295" t="s">
        <v>18655</v>
      </c>
      <c r="B15295" t="s">
        <v>3133</v>
      </c>
      <c r="C15295" t="s">
        <v>101</v>
      </c>
      <c r="D15295" t="s">
        <v>69</v>
      </c>
      <c r="E15295">
        <v>10</v>
      </c>
      <c r="F15295" s="8">
        <f>VLOOKUP(C15295,Products!$A$2:$E$20,5,TRUE)</f>
        <v>129.94999999999999</v>
      </c>
      <c r="G15295" s="8">
        <f t="shared" si="476"/>
        <v>1299.5</v>
      </c>
      <c r="H15295" s="8">
        <f>VLOOKUP(C15295,Products!$A$2:$F$20,6,TRUE)</f>
        <v>40.449999999999989</v>
      </c>
      <c r="I15295" s="8">
        <f t="shared" si="477"/>
        <v>404.49999999999989</v>
      </c>
      <c r="J15295" s="42">
        <f>VLOOKUP(B15295,Invoices!A:I,9,TRUE)</f>
        <v>2022</v>
      </c>
    </row>
    <row r="15296" spans="1:10" x14ac:dyDescent="0.15">
      <c r="A15296" t="s">
        <v>18656</v>
      </c>
      <c r="B15296" t="s">
        <v>3133</v>
      </c>
      <c r="C15296" t="s">
        <v>91</v>
      </c>
      <c r="D15296" t="s">
        <v>70</v>
      </c>
      <c r="E15296">
        <v>10</v>
      </c>
      <c r="F15296" s="8">
        <f>VLOOKUP(C15296,Products!$A$2:$E$20,5,TRUE)</f>
        <v>49.95</v>
      </c>
      <c r="G15296" s="8">
        <f t="shared" si="476"/>
        <v>499.5</v>
      </c>
      <c r="H15296" s="8">
        <f>VLOOKUP(C15296,Products!$A$2:$F$20,6,TRUE)</f>
        <v>21.200000000000003</v>
      </c>
      <c r="I15296" s="8">
        <f t="shared" si="477"/>
        <v>212.00000000000003</v>
      </c>
      <c r="J15296" s="42">
        <f>VLOOKUP(B15296,Invoices!A:I,9,TRUE)</f>
        <v>2022</v>
      </c>
    </row>
    <row r="15297" spans="1:10" x14ac:dyDescent="0.15">
      <c r="A15297" t="s">
        <v>18657</v>
      </c>
      <c r="B15297" t="s">
        <v>3133</v>
      </c>
      <c r="C15297" t="s">
        <v>100</v>
      </c>
      <c r="D15297" t="s">
        <v>78</v>
      </c>
      <c r="E15297">
        <v>12</v>
      </c>
      <c r="F15297" s="8">
        <f>VLOOKUP(C15297,Products!$A$2:$E$20,5,TRUE)</f>
        <v>49.95</v>
      </c>
      <c r="G15297" s="8">
        <f t="shared" si="476"/>
        <v>599.40000000000009</v>
      </c>
      <c r="H15297" s="8">
        <f>VLOOKUP(C15297,Products!$A$2:$F$20,6,TRUE)</f>
        <v>19.950000000000003</v>
      </c>
      <c r="I15297" s="8">
        <f t="shared" si="477"/>
        <v>239.40000000000003</v>
      </c>
      <c r="J15297" s="42">
        <f>VLOOKUP(B15297,Invoices!A:I,9,TRUE)</f>
        <v>2022</v>
      </c>
    </row>
    <row r="15298" spans="1:10" x14ac:dyDescent="0.15">
      <c r="A15298" t="s">
        <v>18658</v>
      </c>
      <c r="B15298" t="s">
        <v>3133</v>
      </c>
      <c r="C15298" t="s">
        <v>90</v>
      </c>
      <c r="D15298" t="s">
        <v>72</v>
      </c>
      <c r="E15298">
        <v>1</v>
      </c>
      <c r="F15298" s="8">
        <f>VLOOKUP(C15298,Products!$A$2:$E$20,5,TRUE)</f>
        <v>8.9499999999999993</v>
      </c>
      <c r="G15298" s="8">
        <f t="shared" si="476"/>
        <v>8.9499999999999993</v>
      </c>
      <c r="H15298" s="8">
        <f>VLOOKUP(C15298,Products!$A$2:$F$20,6,TRUE)</f>
        <v>5.6999999999999993</v>
      </c>
      <c r="I15298" s="8">
        <f t="shared" si="477"/>
        <v>5.6999999999999993</v>
      </c>
      <c r="J15298" s="42">
        <f>VLOOKUP(B15298,Invoices!A:I,9,TRUE)</f>
        <v>2022</v>
      </c>
    </row>
    <row r="15299" spans="1:10" x14ac:dyDescent="0.15">
      <c r="A15299" t="s">
        <v>18659</v>
      </c>
      <c r="B15299" t="s">
        <v>3133</v>
      </c>
      <c r="C15299" t="s">
        <v>88</v>
      </c>
      <c r="D15299" t="s">
        <v>85</v>
      </c>
      <c r="E15299">
        <v>30</v>
      </c>
      <c r="F15299" s="8">
        <f>VLOOKUP(C15299,Products!$A$2:$E$20,5,TRUE)</f>
        <v>8.9499999999999993</v>
      </c>
      <c r="G15299" s="8">
        <f t="shared" ref="G15299:G15362" si="478">F15299*E15299</f>
        <v>268.5</v>
      </c>
      <c r="H15299" s="8">
        <f>VLOOKUP(C15299,Products!$A$2:$F$20,6,TRUE)</f>
        <v>5.6999999999999993</v>
      </c>
      <c r="I15299" s="8">
        <f t="shared" ref="I15299:I15362" si="479">H15299*E15299</f>
        <v>170.99999999999997</v>
      </c>
      <c r="J15299" s="42">
        <f>VLOOKUP(B15299,Invoices!A:I,9,TRUE)</f>
        <v>2022</v>
      </c>
    </row>
    <row r="15300" spans="1:10" x14ac:dyDescent="0.15">
      <c r="A15300" t="s">
        <v>18660</v>
      </c>
      <c r="B15300" t="s">
        <v>3133</v>
      </c>
      <c r="C15300" t="s">
        <v>87</v>
      </c>
      <c r="D15300" t="s">
        <v>68</v>
      </c>
      <c r="E15300">
        <v>5</v>
      </c>
      <c r="F15300" s="8">
        <f>VLOOKUP(C15300,Products!$A$2:$E$20,5,TRUE)</f>
        <v>19.95</v>
      </c>
      <c r="G15300" s="8">
        <f t="shared" si="478"/>
        <v>99.75</v>
      </c>
      <c r="H15300" s="8">
        <f>VLOOKUP(C15300,Products!$A$2:$F$20,6,TRUE)</f>
        <v>7.4499999999999993</v>
      </c>
      <c r="I15300" s="8">
        <f t="shared" si="479"/>
        <v>37.25</v>
      </c>
      <c r="J15300" s="42">
        <f>VLOOKUP(B15300,Invoices!A:I,9,TRUE)</f>
        <v>2022</v>
      </c>
    </row>
    <row r="15301" spans="1:10" x14ac:dyDescent="0.15">
      <c r="A15301" t="s">
        <v>18661</v>
      </c>
      <c r="B15301" t="s">
        <v>3133</v>
      </c>
      <c r="C15301" t="s">
        <v>89</v>
      </c>
      <c r="D15301" t="s">
        <v>80</v>
      </c>
      <c r="E15301">
        <v>5</v>
      </c>
      <c r="F15301" s="8">
        <f>VLOOKUP(C15301,Products!$A$2:$E$20,5,TRUE)</f>
        <v>15.95</v>
      </c>
      <c r="G15301" s="8">
        <f t="shared" si="478"/>
        <v>79.75</v>
      </c>
      <c r="H15301" s="8">
        <f>VLOOKUP(C15301,Products!$A$2:$F$20,6,TRUE)</f>
        <v>6</v>
      </c>
      <c r="I15301" s="8">
        <f t="shared" si="479"/>
        <v>30</v>
      </c>
      <c r="J15301" s="42">
        <f>VLOOKUP(B15301,Invoices!A:I,9,TRUE)</f>
        <v>2022</v>
      </c>
    </row>
    <row r="15302" spans="1:10" x14ac:dyDescent="0.15">
      <c r="A15302" t="s">
        <v>18662</v>
      </c>
      <c r="B15302" t="s">
        <v>3133</v>
      </c>
      <c r="C15302" t="s">
        <v>102</v>
      </c>
      <c r="D15302" t="s">
        <v>83</v>
      </c>
      <c r="E15302">
        <v>4</v>
      </c>
      <c r="F15302" s="8">
        <f>VLOOKUP(C15302,Products!$A$2:$E$20,5,TRUE)</f>
        <v>29.95</v>
      </c>
      <c r="G15302" s="8">
        <f t="shared" si="478"/>
        <v>119.8</v>
      </c>
      <c r="H15302" s="8">
        <f>VLOOKUP(C15302,Products!$A$2:$F$20,6,TRUE)</f>
        <v>15</v>
      </c>
      <c r="I15302" s="8">
        <f t="shared" si="479"/>
        <v>60</v>
      </c>
      <c r="J15302" s="42">
        <f>VLOOKUP(B15302,Invoices!A:I,9,TRUE)</f>
        <v>2022</v>
      </c>
    </row>
    <row r="15303" spans="1:10" x14ac:dyDescent="0.15">
      <c r="A15303" t="s">
        <v>18663</v>
      </c>
      <c r="B15303" t="s">
        <v>3133</v>
      </c>
      <c r="C15303" t="s">
        <v>92</v>
      </c>
      <c r="D15303" t="s">
        <v>82</v>
      </c>
      <c r="E15303">
        <v>4</v>
      </c>
      <c r="F15303" s="8">
        <f>VLOOKUP(C15303,Products!$A$2:$E$20,5,TRUE)</f>
        <v>19.95</v>
      </c>
      <c r="G15303" s="8">
        <f t="shared" si="478"/>
        <v>79.8</v>
      </c>
      <c r="H15303" s="8">
        <f>VLOOKUP(C15303,Products!$A$2:$F$20,6,TRUE)</f>
        <v>7.4499999999999993</v>
      </c>
      <c r="I15303" s="8">
        <f t="shared" si="479"/>
        <v>29.799999999999997</v>
      </c>
      <c r="J15303" s="42">
        <f>VLOOKUP(B15303,Invoices!A:I,9,TRUE)</f>
        <v>2022</v>
      </c>
    </row>
    <row r="15304" spans="1:10" x14ac:dyDescent="0.15">
      <c r="A15304" t="s">
        <v>18664</v>
      </c>
      <c r="B15304" t="s">
        <v>3133</v>
      </c>
      <c r="C15304" t="s">
        <v>93</v>
      </c>
      <c r="D15304" t="s">
        <v>76</v>
      </c>
      <c r="E15304">
        <v>5</v>
      </c>
      <c r="F15304" s="8">
        <f>VLOOKUP(C15304,Products!$A$2:$E$20,5,TRUE)</f>
        <v>9.9499999999999993</v>
      </c>
      <c r="G15304" s="8">
        <f t="shared" si="478"/>
        <v>49.75</v>
      </c>
      <c r="H15304" s="8">
        <f>VLOOKUP(C15304,Products!$A$2:$F$20,6,TRUE)</f>
        <v>1.9499999999999993</v>
      </c>
      <c r="I15304" s="8">
        <f t="shared" si="479"/>
        <v>9.7499999999999964</v>
      </c>
      <c r="J15304" s="42">
        <f>VLOOKUP(B15304,Invoices!A:I,9,TRUE)</f>
        <v>2022</v>
      </c>
    </row>
    <row r="15305" spans="1:10" x14ac:dyDescent="0.15">
      <c r="A15305" t="s">
        <v>18665</v>
      </c>
      <c r="B15305" t="s">
        <v>3134</v>
      </c>
      <c r="C15305" t="s">
        <v>96</v>
      </c>
      <c r="D15305" t="s">
        <v>75</v>
      </c>
      <c r="E15305">
        <v>1</v>
      </c>
      <c r="F15305" s="8">
        <f>VLOOKUP(C15305,Products!$A$2:$E$20,5,TRUE)</f>
        <v>79.95</v>
      </c>
      <c r="G15305" s="8">
        <f t="shared" si="478"/>
        <v>79.95</v>
      </c>
      <c r="H15305" s="8">
        <f>VLOOKUP(C15305,Products!$A$2:$F$20,6,TRUE)</f>
        <v>27.950000000000003</v>
      </c>
      <c r="I15305" s="8">
        <f t="shared" si="479"/>
        <v>27.950000000000003</v>
      </c>
      <c r="J15305" s="42">
        <f>VLOOKUP(B15305,Invoices!A:I,9,TRUE)</f>
        <v>2022</v>
      </c>
    </row>
    <row r="15306" spans="1:10" x14ac:dyDescent="0.15">
      <c r="A15306" t="s">
        <v>18666</v>
      </c>
      <c r="B15306" t="s">
        <v>3135</v>
      </c>
      <c r="C15306" t="s">
        <v>90</v>
      </c>
      <c r="D15306" t="s">
        <v>72</v>
      </c>
      <c r="E15306">
        <v>2</v>
      </c>
      <c r="F15306" s="8">
        <f>VLOOKUP(C15306,Products!$A$2:$E$20,5,TRUE)</f>
        <v>8.9499999999999993</v>
      </c>
      <c r="G15306" s="8">
        <f t="shared" si="478"/>
        <v>17.899999999999999</v>
      </c>
      <c r="H15306" s="8">
        <f>VLOOKUP(C15306,Products!$A$2:$F$20,6,TRUE)</f>
        <v>5.6999999999999993</v>
      </c>
      <c r="I15306" s="8">
        <f t="shared" si="479"/>
        <v>11.399999999999999</v>
      </c>
      <c r="J15306" s="42">
        <f>VLOOKUP(B15306,Invoices!A:I,9,TRUE)</f>
        <v>2022</v>
      </c>
    </row>
    <row r="15307" spans="1:10" x14ac:dyDescent="0.15">
      <c r="A15307" t="s">
        <v>18667</v>
      </c>
      <c r="B15307" t="s">
        <v>3135</v>
      </c>
      <c r="C15307" t="s">
        <v>98</v>
      </c>
      <c r="D15307" t="s">
        <v>79</v>
      </c>
      <c r="E15307">
        <v>1</v>
      </c>
      <c r="F15307" s="8">
        <f>VLOOKUP(C15307,Products!$A$2:$E$20,5,TRUE)</f>
        <v>14.95</v>
      </c>
      <c r="G15307" s="8">
        <f t="shared" si="478"/>
        <v>14.95</v>
      </c>
      <c r="H15307" s="8">
        <f>VLOOKUP(C15307,Products!$A$2:$F$20,6,TRUE)</f>
        <v>3.0499999999999989</v>
      </c>
      <c r="I15307" s="8">
        <f t="shared" si="479"/>
        <v>3.0499999999999989</v>
      </c>
      <c r="J15307" s="42">
        <f>VLOOKUP(B15307,Invoices!A:I,9,TRUE)</f>
        <v>2022</v>
      </c>
    </row>
    <row r="15308" spans="1:10" x14ac:dyDescent="0.15">
      <c r="A15308" t="s">
        <v>18668</v>
      </c>
      <c r="B15308" t="s">
        <v>3135</v>
      </c>
      <c r="C15308" t="s">
        <v>102</v>
      </c>
      <c r="D15308" t="s">
        <v>83</v>
      </c>
      <c r="E15308">
        <v>6</v>
      </c>
      <c r="F15308" s="8">
        <f>VLOOKUP(C15308,Products!$A$2:$E$20,5,TRUE)</f>
        <v>29.95</v>
      </c>
      <c r="G15308" s="8">
        <f t="shared" si="478"/>
        <v>179.7</v>
      </c>
      <c r="H15308" s="8">
        <f>VLOOKUP(C15308,Products!$A$2:$F$20,6,TRUE)</f>
        <v>15</v>
      </c>
      <c r="I15308" s="8">
        <f t="shared" si="479"/>
        <v>90</v>
      </c>
      <c r="J15308" s="42">
        <f>VLOOKUP(B15308,Invoices!A:I,9,TRUE)</f>
        <v>2022</v>
      </c>
    </row>
    <row r="15309" spans="1:10" x14ac:dyDescent="0.15">
      <c r="A15309" t="s">
        <v>18669</v>
      </c>
      <c r="B15309" t="s">
        <v>3135</v>
      </c>
      <c r="C15309" t="s">
        <v>104</v>
      </c>
      <c r="D15309" t="s">
        <v>71</v>
      </c>
      <c r="E15309">
        <v>1</v>
      </c>
      <c r="F15309" s="8">
        <f>VLOOKUP(C15309,Products!$A$2:$E$20,5,TRUE)</f>
        <v>2.95</v>
      </c>
      <c r="G15309" s="8">
        <f t="shared" si="478"/>
        <v>2.95</v>
      </c>
      <c r="H15309" s="8">
        <f>VLOOKUP(C15309,Products!$A$2:$F$20,6,TRUE)</f>
        <v>1.1500000000000001</v>
      </c>
      <c r="I15309" s="8">
        <f t="shared" si="479"/>
        <v>1.1500000000000001</v>
      </c>
      <c r="J15309" s="42">
        <f>VLOOKUP(B15309,Invoices!A:I,9,TRUE)</f>
        <v>2022</v>
      </c>
    </row>
    <row r="15310" spans="1:10" x14ac:dyDescent="0.15">
      <c r="A15310" t="s">
        <v>18670</v>
      </c>
      <c r="B15310" t="s">
        <v>3135</v>
      </c>
      <c r="C15310" t="s">
        <v>105</v>
      </c>
      <c r="D15310" t="s">
        <v>81</v>
      </c>
      <c r="E15310">
        <v>3</v>
      </c>
      <c r="F15310" s="8">
        <f>VLOOKUP(C15310,Products!$A$2:$E$20,5,TRUE)</f>
        <v>8.9499999999999993</v>
      </c>
      <c r="G15310" s="8">
        <f t="shared" si="478"/>
        <v>26.849999999999998</v>
      </c>
      <c r="H15310" s="8">
        <f>VLOOKUP(C15310,Products!$A$2:$F$20,6,TRUE)</f>
        <v>3.1999999999999993</v>
      </c>
      <c r="I15310" s="8">
        <f t="shared" si="479"/>
        <v>9.5999999999999979</v>
      </c>
      <c r="J15310" s="42">
        <f>VLOOKUP(B15310,Invoices!A:I,9,TRUE)</f>
        <v>2022</v>
      </c>
    </row>
    <row r="15311" spans="1:10" x14ac:dyDescent="0.15">
      <c r="A15311" t="s">
        <v>18671</v>
      </c>
      <c r="B15311" t="s">
        <v>3136</v>
      </c>
      <c r="C15311" t="s">
        <v>89</v>
      </c>
      <c r="D15311" t="s">
        <v>80</v>
      </c>
      <c r="E15311">
        <v>4</v>
      </c>
      <c r="F15311" s="8">
        <f>VLOOKUP(C15311,Products!$A$2:$E$20,5,TRUE)</f>
        <v>15.95</v>
      </c>
      <c r="G15311" s="8">
        <f t="shared" si="478"/>
        <v>63.8</v>
      </c>
      <c r="H15311" s="8">
        <f>VLOOKUP(C15311,Products!$A$2:$F$20,6,TRUE)</f>
        <v>6</v>
      </c>
      <c r="I15311" s="8">
        <f t="shared" si="479"/>
        <v>24</v>
      </c>
      <c r="J15311" s="42">
        <f>VLOOKUP(B15311,Invoices!A:I,9,TRUE)</f>
        <v>2022</v>
      </c>
    </row>
    <row r="15312" spans="1:10" x14ac:dyDescent="0.15">
      <c r="A15312" t="s">
        <v>18672</v>
      </c>
      <c r="B15312" t="s">
        <v>3136</v>
      </c>
      <c r="C15312" t="s">
        <v>92</v>
      </c>
      <c r="D15312" t="s">
        <v>82</v>
      </c>
      <c r="E15312">
        <v>1</v>
      </c>
      <c r="F15312" s="8">
        <f>VLOOKUP(C15312,Products!$A$2:$E$20,5,TRUE)</f>
        <v>19.95</v>
      </c>
      <c r="G15312" s="8">
        <f t="shared" si="478"/>
        <v>19.95</v>
      </c>
      <c r="H15312" s="8">
        <f>VLOOKUP(C15312,Products!$A$2:$F$20,6,TRUE)</f>
        <v>7.4499999999999993</v>
      </c>
      <c r="I15312" s="8">
        <f t="shared" si="479"/>
        <v>7.4499999999999993</v>
      </c>
      <c r="J15312" s="42">
        <f>VLOOKUP(B15312,Invoices!A:I,9,TRUE)</f>
        <v>2022</v>
      </c>
    </row>
    <row r="15313" spans="1:10" x14ac:dyDescent="0.15">
      <c r="A15313" t="s">
        <v>18673</v>
      </c>
      <c r="B15313" t="s">
        <v>3137</v>
      </c>
      <c r="C15313" t="s">
        <v>87</v>
      </c>
      <c r="D15313" t="s">
        <v>68</v>
      </c>
      <c r="E15313">
        <v>20</v>
      </c>
      <c r="F15313" s="8">
        <f>VLOOKUP(C15313,Products!$A$2:$E$20,5,TRUE)</f>
        <v>19.95</v>
      </c>
      <c r="G15313" s="8">
        <f t="shared" si="478"/>
        <v>399</v>
      </c>
      <c r="H15313" s="8">
        <f>VLOOKUP(C15313,Products!$A$2:$F$20,6,TRUE)</f>
        <v>7.4499999999999993</v>
      </c>
      <c r="I15313" s="8">
        <f t="shared" si="479"/>
        <v>149</v>
      </c>
      <c r="J15313" s="42">
        <f>VLOOKUP(B15313,Invoices!A:I,9,TRUE)</f>
        <v>2022</v>
      </c>
    </row>
    <row r="15314" spans="1:10" x14ac:dyDescent="0.15">
      <c r="A15314" t="s">
        <v>18674</v>
      </c>
      <c r="B15314" t="s">
        <v>3137</v>
      </c>
      <c r="C15314" t="s">
        <v>90</v>
      </c>
      <c r="D15314" t="s">
        <v>72</v>
      </c>
      <c r="E15314">
        <v>3</v>
      </c>
      <c r="F15314" s="8">
        <f>VLOOKUP(C15314,Products!$A$2:$E$20,5,TRUE)</f>
        <v>8.9499999999999993</v>
      </c>
      <c r="G15314" s="8">
        <f t="shared" si="478"/>
        <v>26.849999999999998</v>
      </c>
      <c r="H15314" s="8">
        <f>VLOOKUP(C15314,Products!$A$2:$F$20,6,TRUE)</f>
        <v>5.6999999999999993</v>
      </c>
      <c r="I15314" s="8">
        <f t="shared" si="479"/>
        <v>17.099999999999998</v>
      </c>
      <c r="J15314" s="42">
        <f>VLOOKUP(B15314,Invoices!A:I,9,TRUE)</f>
        <v>2022</v>
      </c>
    </row>
    <row r="15315" spans="1:10" x14ac:dyDescent="0.15">
      <c r="A15315" t="s">
        <v>18675</v>
      </c>
      <c r="B15315" t="s">
        <v>3138</v>
      </c>
      <c r="C15315" t="s">
        <v>95</v>
      </c>
      <c r="D15315" t="s">
        <v>73</v>
      </c>
      <c r="E15315">
        <v>4</v>
      </c>
      <c r="F15315" s="8">
        <f>VLOOKUP(C15315,Products!$A$2:$E$20,5,TRUE)</f>
        <v>12.95</v>
      </c>
      <c r="G15315" s="8">
        <f t="shared" si="478"/>
        <v>51.8</v>
      </c>
      <c r="H15315" s="8">
        <f>VLOOKUP(C15315,Products!$A$2:$F$20,6,TRUE)</f>
        <v>4.1999999999999993</v>
      </c>
      <c r="I15315" s="8">
        <f t="shared" si="479"/>
        <v>16.799999999999997</v>
      </c>
      <c r="J15315" s="42">
        <f>VLOOKUP(B15315,Invoices!A:I,9,TRUE)</f>
        <v>2022</v>
      </c>
    </row>
    <row r="15316" spans="1:10" x14ac:dyDescent="0.15">
      <c r="A15316" t="s">
        <v>18676</v>
      </c>
      <c r="B15316" t="s">
        <v>3138</v>
      </c>
      <c r="C15316" t="s">
        <v>89</v>
      </c>
      <c r="D15316" t="s">
        <v>80</v>
      </c>
      <c r="E15316">
        <v>3</v>
      </c>
      <c r="F15316" s="8">
        <f>VLOOKUP(C15316,Products!$A$2:$E$20,5,TRUE)</f>
        <v>15.95</v>
      </c>
      <c r="G15316" s="8">
        <f t="shared" si="478"/>
        <v>47.849999999999994</v>
      </c>
      <c r="H15316" s="8">
        <f>VLOOKUP(C15316,Products!$A$2:$F$20,6,TRUE)</f>
        <v>6</v>
      </c>
      <c r="I15316" s="8">
        <f t="shared" si="479"/>
        <v>18</v>
      </c>
      <c r="J15316" s="42">
        <f>VLOOKUP(B15316,Invoices!A:I,9,TRUE)</f>
        <v>2022</v>
      </c>
    </row>
    <row r="15317" spans="1:10" x14ac:dyDescent="0.15">
      <c r="A15317" t="s">
        <v>18677</v>
      </c>
      <c r="B15317" t="s">
        <v>3138</v>
      </c>
      <c r="C15317" t="s">
        <v>92</v>
      </c>
      <c r="D15317" t="s">
        <v>82</v>
      </c>
      <c r="E15317">
        <v>6</v>
      </c>
      <c r="F15317" s="8">
        <f>VLOOKUP(C15317,Products!$A$2:$E$20,5,TRUE)</f>
        <v>19.95</v>
      </c>
      <c r="G15317" s="8">
        <f t="shared" si="478"/>
        <v>119.69999999999999</v>
      </c>
      <c r="H15317" s="8">
        <f>VLOOKUP(C15317,Products!$A$2:$F$20,6,TRUE)</f>
        <v>7.4499999999999993</v>
      </c>
      <c r="I15317" s="8">
        <f t="shared" si="479"/>
        <v>44.699999999999996</v>
      </c>
      <c r="J15317" s="42">
        <f>VLOOKUP(B15317,Invoices!A:I,9,TRUE)</f>
        <v>2022</v>
      </c>
    </row>
    <row r="15318" spans="1:10" x14ac:dyDescent="0.15">
      <c r="A15318" t="s">
        <v>18678</v>
      </c>
      <c r="B15318" t="s">
        <v>3139</v>
      </c>
      <c r="C15318" t="s">
        <v>90</v>
      </c>
      <c r="D15318" t="s">
        <v>72</v>
      </c>
      <c r="E15318">
        <v>4</v>
      </c>
      <c r="F15318" s="8">
        <f>VLOOKUP(C15318,Products!$A$2:$E$20,5,TRUE)</f>
        <v>8.9499999999999993</v>
      </c>
      <c r="G15318" s="8">
        <f t="shared" si="478"/>
        <v>35.799999999999997</v>
      </c>
      <c r="H15318" s="8">
        <f>VLOOKUP(C15318,Products!$A$2:$F$20,6,TRUE)</f>
        <v>5.6999999999999993</v>
      </c>
      <c r="I15318" s="8">
        <f t="shared" si="479"/>
        <v>22.799999999999997</v>
      </c>
      <c r="J15318" s="42">
        <f>VLOOKUP(B15318,Invoices!A:I,9,TRUE)</f>
        <v>2022</v>
      </c>
    </row>
    <row r="15319" spans="1:10" x14ac:dyDescent="0.15">
      <c r="A15319" t="s">
        <v>18679</v>
      </c>
      <c r="B15319" t="s">
        <v>3139</v>
      </c>
      <c r="C15319" t="s">
        <v>100</v>
      </c>
      <c r="D15319" t="s">
        <v>78</v>
      </c>
      <c r="E15319">
        <v>2</v>
      </c>
      <c r="F15319" s="8">
        <f>VLOOKUP(C15319,Products!$A$2:$E$20,5,TRUE)</f>
        <v>49.95</v>
      </c>
      <c r="G15319" s="8">
        <f t="shared" si="478"/>
        <v>99.9</v>
      </c>
      <c r="H15319" s="8">
        <f>VLOOKUP(C15319,Products!$A$2:$F$20,6,TRUE)</f>
        <v>19.950000000000003</v>
      </c>
      <c r="I15319" s="8">
        <f t="shared" si="479"/>
        <v>39.900000000000006</v>
      </c>
      <c r="J15319" s="42">
        <f>VLOOKUP(B15319,Invoices!A:I,9,TRUE)</f>
        <v>2022</v>
      </c>
    </row>
    <row r="15320" spans="1:10" x14ac:dyDescent="0.15">
      <c r="A15320" t="s">
        <v>18680</v>
      </c>
      <c r="B15320" t="s">
        <v>3140</v>
      </c>
      <c r="C15320" t="s">
        <v>101</v>
      </c>
      <c r="D15320" t="s">
        <v>69</v>
      </c>
      <c r="E15320">
        <v>2</v>
      </c>
      <c r="F15320" s="8">
        <f>VLOOKUP(C15320,Products!$A$2:$E$20,5,TRUE)</f>
        <v>129.94999999999999</v>
      </c>
      <c r="G15320" s="8">
        <f t="shared" si="478"/>
        <v>259.89999999999998</v>
      </c>
      <c r="H15320" s="8">
        <f>VLOOKUP(C15320,Products!$A$2:$F$20,6,TRUE)</f>
        <v>40.449999999999989</v>
      </c>
      <c r="I15320" s="8">
        <f t="shared" si="479"/>
        <v>80.899999999999977</v>
      </c>
      <c r="J15320" s="42">
        <f>VLOOKUP(B15320,Invoices!A:I,9,TRUE)</f>
        <v>2022</v>
      </c>
    </row>
    <row r="15321" spans="1:10" x14ac:dyDescent="0.15">
      <c r="A15321" t="s">
        <v>18681</v>
      </c>
      <c r="B15321" t="s">
        <v>3140</v>
      </c>
      <c r="C15321" t="s">
        <v>99</v>
      </c>
      <c r="D15321" t="s">
        <v>84</v>
      </c>
      <c r="E15321">
        <v>1</v>
      </c>
      <c r="F15321" s="8">
        <f>VLOOKUP(C15321,Products!$A$2:$E$20,5,TRUE)</f>
        <v>3.5</v>
      </c>
      <c r="G15321" s="8">
        <f t="shared" si="478"/>
        <v>3.5</v>
      </c>
      <c r="H15321" s="8">
        <f>VLOOKUP(C15321,Products!$A$2:$F$20,6,TRUE)</f>
        <v>0.54999999999999982</v>
      </c>
      <c r="I15321" s="8">
        <f t="shared" si="479"/>
        <v>0.54999999999999982</v>
      </c>
      <c r="J15321" s="42">
        <f>VLOOKUP(B15321,Invoices!A:I,9,TRUE)</f>
        <v>2022</v>
      </c>
    </row>
    <row r="15322" spans="1:10" x14ac:dyDescent="0.15">
      <c r="A15322" t="s">
        <v>18682</v>
      </c>
      <c r="B15322" t="s">
        <v>3140</v>
      </c>
      <c r="C15322" t="s">
        <v>90</v>
      </c>
      <c r="D15322" t="s">
        <v>72</v>
      </c>
      <c r="E15322">
        <v>20</v>
      </c>
      <c r="F15322" s="8">
        <f>VLOOKUP(C15322,Products!$A$2:$E$20,5,TRUE)</f>
        <v>8.9499999999999993</v>
      </c>
      <c r="G15322" s="8">
        <f t="shared" si="478"/>
        <v>179</v>
      </c>
      <c r="H15322" s="8">
        <f>VLOOKUP(C15322,Products!$A$2:$F$20,6,TRUE)</f>
        <v>5.6999999999999993</v>
      </c>
      <c r="I15322" s="8">
        <f t="shared" si="479"/>
        <v>113.99999999999999</v>
      </c>
      <c r="J15322" s="42">
        <f>VLOOKUP(B15322,Invoices!A:I,9,TRUE)</f>
        <v>2022</v>
      </c>
    </row>
    <row r="15323" spans="1:10" x14ac:dyDescent="0.15">
      <c r="A15323" t="s">
        <v>18683</v>
      </c>
      <c r="B15323" t="s">
        <v>3140</v>
      </c>
      <c r="C15323" t="s">
        <v>100</v>
      </c>
      <c r="D15323" t="s">
        <v>78</v>
      </c>
      <c r="E15323">
        <v>20</v>
      </c>
      <c r="F15323" s="8">
        <f>VLOOKUP(C15323,Products!$A$2:$E$20,5,TRUE)</f>
        <v>49.95</v>
      </c>
      <c r="G15323" s="8">
        <f t="shared" si="478"/>
        <v>999</v>
      </c>
      <c r="H15323" s="8">
        <f>VLOOKUP(C15323,Products!$A$2:$F$20,6,TRUE)</f>
        <v>19.950000000000003</v>
      </c>
      <c r="I15323" s="8">
        <f t="shared" si="479"/>
        <v>399.00000000000006</v>
      </c>
      <c r="J15323" s="42">
        <f>VLOOKUP(B15323,Invoices!A:I,9,TRUE)</f>
        <v>2022</v>
      </c>
    </row>
    <row r="15324" spans="1:10" x14ac:dyDescent="0.15">
      <c r="A15324" t="s">
        <v>18684</v>
      </c>
      <c r="B15324" t="s">
        <v>3140</v>
      </c>
      <c r="C15324" t="s">
        <v>104</v>
      </c>
      <c r="D15324" t="s">
        <v>71</v>
      </c>
      <c r="E15324">
        <v>3</v>
      </c>
      <c r="F15324" s="8">
        <f>VLOOKUP(C15324,Products!$A$2:$E$20,5,TRUE)</f>
        <v>2.95</v>
      </c>
      <c r="G15324" s="8">
        <f t="shared" si="478"/>
        <v>8.8500000000000014</v>
      </c>
      <c r="H15324" s="8">
        <f>VLOOKUP(C15324,Products!$A$2:$F$20,6,TRUE)</f>
        <v>1.1500000000000001</v>
      </c>
      <c r="I15324" s="8">
        <f t="shared" si="479"/>
        <v>3.45</v>
      </c>
      <c r="J15324" s="42">
        <f>VLOOKUP(B15324,Invoices!A:I,9,TRUE)</f>
        <v>2022</v>
      </c>
    </row>
    <row r="15325" spans="1:10" x14ac:dyDescent="0.15">
      <c r="A15325" t="s">
        <v>18685</v>
      </c>
      <c r="B15325" t="s">
        <v>3140</v>
      </c>
      <c r="C15325" t="s">
        <v>96</v>
      </c>
      <c r="D15325" t="s">
        <v>75</v>
      </c>
      <c r="E15325">
        <v>3</v>
      </c>
      <c r="F15325" s="8">
        <f>VLOOKUP(C15325,Products!$A$2:$E$20,5,TRUE)</f>
        <v>79.95</v>
      </c>
      <c r="G15325" s="8">
        <f t="shared" si="478"/>
        <v>239.85000000000002</v>
      </c>
      <c r="H15325" s="8">
        <f>VLOOKUP(C15325,Products!$A$2:$F$20,6,TRUE)</f>
        <v>27.950000000000003</v>
      </c>
      <c r="I15325" s="8">
        <f t="shared" si="479"/>
        <v>83.850000000000009</v>
      </c>
      <c r="J15325" s="42">
        <f>VLOOKUP(B15325,Invoices!A:I,9,TRUE)</f>
        <v>2022</v>
      </c>
    </row>
    <row r="15326" spans="1:10" x14ac:dyDescent="0.15">
      <c r="A15326" t="s">
        <v>18686</v>
      </c>
      <c r="B15326" t="s">
        <v>3140</v>
      </c>
      <c r="C15326" t="s">
        <v>88</v>
      </c>
      <c r="D15326" t="s">
        <v>85</v>
      </c>
      <c r="E15326">
        <v>10</v>
      </c>
      <c r="F15326" s="8">
        <f>VLOOKUP(C15326,Products!$A$2:$E$20,5,TRUE)</f>
        <v>8.9499999999999993</v>
      </c>
      <c r="G15326" s="8">
        <f t="shared" si="478"/>
        <v>89.5</v>
      </c>
      <c r="H15326" s="8">
        <f>VLOOKUP(C15326,Products!$A$2:$F$20,6,TRUE)</f>
        <v>5.6999999999999993</v>
      </c>
      <c r="I15326" s="8">
        <f t="shared" si="479"/>
        <v>56.999999999999993</v>
      </c>
      <c r="J15326" s="42">
        <f>VLOOKUP(B15326,Invoices!A:I,9,TRUE)</f>
        <v>2022</v>
      </c>
    </row>
    <row r="15327" spans="1:10" x14ac:dyDescent="0.15">
      <c r="A15327" t="s">
        <v>18687</v>
      </c>
      <c r="B15327" t="s">
        <v>3140</v>
      </c>
      <c r="C15327" t="s">
        <v>93</v>
      </c>
      <c r="D15327" t="s">
        <v>76</v>
      </c>
      <c r="E15327">
        <v>30</v>
      </c>
      <c r="F15327" s="8">
        <f>VLOOKUP(C15327,Products!$A$2:$E$20,5,TRUE)</f>
        <v>9.9499999999999993</v>
      </c>
      <c r="G15327" s="8">
        <f t="shared" si="478"/>
        <v>298.5</v>
      </c>
      <c r="H15327" s="8">
        <f>VLOOKUP(C15327,Products!$A$2:$F$20,6,TRUE)</f>
        <v>1.9499999999999993</v>
      </c>
      <c r="I15327" s="8">
        <f t="shared" si="479"/>
        <v>58.499999999999979</v>
      </c>
      <c r="J15327" s="42">
        <f>VLOOKUP(B15327,Invoices!A:I,9,TRUE)</f>
        <v>2022</v>
      </c>
    </row>
    <row r="15328" spans="1:10" x14ac:dyDescent="0.15">
      <c r="A15328" t="s">
        <v>18688</v>
      </c>
      <c r="B15328" t="s">
        <v>3140</v>
      </c>
      <c r="C15328" t="s">
        <v>105</v>
      </c>
      <c r="D15328" t="s">
        <v>81</v>
      </c>
      <c r="E15328">
        <v>4</v>
      </c>
      <c r="F15328" s="8">
        <f>VLOOKUP(C15328,Products!$A$2:$E$20,5,TRUE)</f>
        <v>8.9499999999999993</v>
      </c>
      <c r="G15328" s="8">
        <f t="shared" si="478"/>
        <v>35.799999999999997</v>
      </c>
      <c r="H15328" s="8">
        <f>VLOOKUP(C15328,Products!$A$2:$F$20,6,TRUE)</f>
        <v>3.1999999999999993</v>
      </c>
      <c r="I15328" s="8">
        <f t="shared" si="479"/>
        <v>12.799999999999997</v>
      </c>
      <c r="J15328" s="42">
        <f>VLOOKUP(B15328,Invoices!A:I,9,TRUE)</f>
        <v>2022</v>
      </c>
    </row>
    <row r="15329" spans="1:10" x14ac:dyDescent="0.15">
      <c r="A15329" t="s">
        <v>18689</v>
      </c>
      <c r="B15329" t="s">
        <v>3141</v>
      </c>
      <c r="C15329" t="s">
        <v>94</v>
      </c>
      <c r="D15329" t="s">
        <v>86</v>
      </c>
      <c r="E15329">
        <v>2</v>
      </c>
      <c r="F15329" s="8">
        <f>VLOOKUP(C15329,Products!$A$2:$E$20,5,TRUE)</f>
        <v>3.5</v>
      </c>
      <c r="G15329" s="8">
        <f t="shared" si="478"/>
        <v>7</v>
      </c>
      <c r="H15329" s="8">
        <f>VLOOKUP(C15329,Products!$A$2:$F$20,6,TRUE)</f>
        <v>0.54999999999999982</v>
      </c>
      <c r="I15329" s="8">
        <f t="shared" si="479"/>
        <v>1.0999999999999996</v>
      </c>
      <c r="J15329" s="42">
        <f>VLOOKUP(B15329,Invoices!A:I,9,TRUE)</f>
        <v>2022</v>
      </c>
    </row>
    <row r="15330" spans="1:10" x14ac:dyDescent="0.15">
      <c r="A15330" t="s">
        <v>18690</v>
      </c>
      <c r="B15330" t="s">
        <v>3141</v>
      </c>
      <c r="C15330" t="s">
        <v>100</v>
      </c>
      <c r="D15330" t="s">
        <v>78</v>
      </c>
      <c r="E15330">
        <v>100</v>
      </c>
      <c r="F15330" s="8">
        <f>VLOOKUP(C15330,Products!$A$2:$E$20,5,TRUE)</f>
        <v>49.95</v>
      </c>
      <c r="G15330" s="8">
        <f t="shared" si="478"/>
        <v>4995</v>
      </c>
      <c r="H15330" s="8">
        <f>VLOOKUP(C15330,Products!$A$2:$F$20,6,TRUE)</f>
        <v>19.950000000000003</v>
      </c>
      <c r="I15330" s="8">
        <f t="shared" si="479"/>
        <v>1995.0000000000002</v>
      </c>
      <c r="J15330" s="42">
        <f>VLOOKUP(B15330,Invoices!A:I,9,TRUE)</f>
        <v>2022</v>
      </c>
    </row>
    <row r="15331" spans="1:10" x14ac:dyDescent="0.15">
      <c r="A15331" t="s">
        <v>18691</v>
      </c>
      <c r="B15331" t="s">
        <v>3141</v>
      </c>
      <c r="C15331" t="s">
        <v>89</v>
      </c>
      <c r="D15331" t="s">
        <v>80</v>
      </c>
      <c r="E15331">
        <v>3</v>
      </c>
      <c r="F15331" s="8">
        <f>VLOOKUP(C15331,Products!$A$2:$E$20,5,TRUE)</f>
        <v>15.95</v>
      </c>
      <c r="G15331" s="8">
        <f t="shared" si="478"/>
        <v>47.849999999999994</v>
      </c>
      <c r="H15331" s="8">
        <f>VLOOKUP(C15331,Products!$A$2:$F$20,6,TRUE)</f>
        <v>6</v>
      </c>
      <c r="I15331" s="8">
        <f t="shared" si="479"/>
        <v>18</v>
      </c>
      <c r="J15331" s="42">
        <f>VLOOKUP(B15331,Invoices!A:I,9,TRUE)</f>
        <v>2022</v>
      </c>
    </row>
    <row r="15332" spans="1:10" x14ac:dyDescent="0.15">
      <c r="A15332" t="s">
        <v>18692</v>
      </c>
      <c r="B15332" t="s">
        <v>3141</v>
      </c>
      <c r="C15332" t="s">
        <v>93</v>
      </c>
      <c r="D15332" t="s">
        <v>76</v>
      </c>
      <c r="E15332">
        <v>1</v>
      </c>
      <c r="F15332" s="8">
        <f>VLOOKUP(C15332,Products!$A$2:$E$20,5,TRUE)</f>
        <v>9.9499999999999993</v>
      </c>
      <c r="G15332" s="8">
        <f t="shared" si="478"/>
        <v>9.9499999999999993</v>
      </c>
      <c r="H15332" s="8">
        <f>VLOOKUP(C15332,Products!$A$2:$F$20,6,TRUE)</f>
        <v>1.9499999999999993</v>
      </c>
      <c r="I15332" s="8">
        <f t="shared" si="479"/>
        <v>1.9499999999999993</v>
      </c>
      <c r="J15332" s="42">
        <f>VLOOKUP(B15332,Invoices!A:I,9,TRUE)</f>
        <v>2022</v>
      </c>
    </row>
    <row r="15333" spans="1:10" x14ac:dyDescent="0.15">
      <c r="A15333" t="s">
        <v>18693</v>
      </c>
      <c r="B15333" t="s">
        <v>3141</v>
      </c>
      <c r="C15333" t="s">
        <v>87</v>
      </c>
      <c r="D15333" t="s">
        <v>68</v>
      </c>
      <c r="E15333">
        <v>20</v>
      </c>
      <c r="F15333" s="8">
        <f>VLOOKUP(C15333,Products!$A$2:$E$20,5,TRUE)</f>
        <v>19.95</v>
      </c>
      <c r="G15333" s="8">
        <f t="shared" si="478"/>
        <v>399</v>
      </c>
      <c r="H15333" s="8">
        <f>VLOOKUP(C15333,Products!$A$2:$F$20,6,TRUE)</f>
        <v>7.4499999999999993</v>
      </c>
      <c r="I15333" s="8">
        <f t="shared" si="479"/>
        <v>149</v>
      </c>
      <c r="J15333" s="42">
        <f>VLOOKUP(B15333,Invoices!A:I,9,TRUE)</f>
        <v>2022</v>
      </c>
    </row>
    <row r="15334" spans="1:10" x14ac:dyDescent="0.15">
      <c r="A15334" t="s">
        <v>18694</v>
      </c>
      <c r="B15334" t="s">
        <v>3141</v>
      </c>
      <c r="C15334" t="s">
        <v>92</v>
      </c>
      <c r="D15334" t="s">
        <v>82</v>
      </c>
      <c r="E15334">
        <v>6</v>
      </c>
      <c r="F15334" s="8">
        <f>VLOOKUP(C15334,Products!$A$2:$E$20,5,TRUE)</f>
        <v>19.95</v>
      </c>
      <c r="G15334" s="8">
        <f t="shared" si="478"/>
        <v>119.69999999999999</v>
      </c>
      <c r="H15334" s="8">
        <f>VLOOKUP(C15334,Products!$A$2:$F$20,6,TRUE)</f>
        <v>7.4499999999999993</v>
      </c>
      <c r="I15334" s="8">
        <f t="shared" si="479"/>
        <v>44.699999999999996</v>
      </c>
      <c r="J15334" s="42">
        <f>VLOOKUP(B15334,Invoices!A:I,9,TRUE)</f>
        <v>2022</v>
      </c>
    </row>
    <row r="15335" spans="1:10" x14ac:dyDescent="0.15">
      <c r="A15335" t="s">
        <v>18695</v>
      </c>
      <c r="B15335" t="s">
        <v>3141</v>
      </c>
      <c r="C15335" t="s">
        <v>91</v>
      </c>
      <c r="D15335" t="s">
        <v>70</v>
      </c>
      <c r="E15335">
        <v>20</v>
      </c>
      <c r="F15335" s="8">
        <f>VLOOKUP(C15335,Products!$A$2:$E$20,5,TRUE)</f>
        <v>49.95</v>
      </c>
      <c r="G15335" s="8">
        <f t="shared" si="478"/>
        <v>999</v>
      </c>
      <c r="H15335" s="8">
        <f>VLOOKUP(C15335,Products!$A$2:$F$20,6,TRUE)</f>
        <v>21.200000000000003</v>
      </c>
      <c r="I15335" s="8">
        <f t="shared" si="479"/>
        <v>424.00000000000006</v>
      </c>
      <c r="J15335" s="42">
        <f>VLOOKUP(B15335,Invoices!A:I,9,TRUE)</f>
        <v>2022</v>
      </c>
    </row>
    <row r="15336" spans="1:10" x14ac:dyDescent="0.15">
      <c r="A15336" t="s">
        <v>18696</v>
      </c>
      <c r="B15336" t="s">
        <v>3141</v>
      </c>
      <c r="C15336" t="s">
        <v>105</v>
      </c>
      <c r="D15336" t="s">
        <v>81</v>
      </c>
      <c r="E15336">
        <v>1</v>
      </c>
      <c r="F15336" s="8">
        <f>VLOOKUP(C15336,Products!$A$2:$E$20,5,TRUE)</f>
        <v>8.9499999999999993</v>
      </c>
      <c r="G15336" s="8">
        <f t="shared" si="478"/>
        <v>8.9499999999999993</v>
      </c>
      <c r="H15336" s="8">
        <f>VLOOKUP(C15336,Products!$A$2:$F$20,6,TRUE)</f>
        <v>3.1999999999999993</v>
      </c>
      <c r="I15336" s="8">
        <f t="shared" si="479"/>
        <v>3.1999999999999993</v>
      </c>
      <c r="J15336" s="42">
        <f>VLOOKUP(B15336,Invoices!A:I,9,TRUE)</f>
        <v>2022</v>
      </c>
    </row>
    <row r="15337" spans="1:10" x14ac:dyDescent="0.15">
      <c r="A15337" t="s">
        <v>18697</v>
      </c>
      <c r="B15337" t="s">
        <v>3141</v>
      </c>
      <c r="C15337" t="s">
        <v>104</v>
      </c>
      <c r="D15337" t="s">
        <v>71</v>
      </c>
      <c r="E15337">
        <v>15</v>
      </c>
      <c r="F15337" s="8">
        <f>VLOOKUP(C15337,Products!$A$2:$E$20,5,TRUE)</f>
        <v>2.95</v>
      </c>
      <c r="G15337" s="8">
        <f t="shared" si="478"/>
        <v>44.25</v>
      </c>
      <c r="H15337" s="8">
        <f>VLOOKUP(C15337,Products!$A$2:$F$20,6,TRUE)</f>
        <v>1.1500000000000001</v>
      </c>
      <c r="I15337" s="8">
        <f t="shared" si="479"/>
        <v>17.250000000000004</v>
      </c>
      <c r="J15337" s="42">
        <f>VLOOKUP(B15337,Invoices!A:I,9,TRUE)</f>
        <v>2022</v>
      </c>
    </row>
    <row r="15338" spans="1:10" x14ac:dyDescent="0.15">
      <c r="A15338" t="s">
        <v>18698</v>
      </c>
      <c r="B15338" t="s">
        <v>3141</v>
      </c>
      <c r="C15338" t="s">
        <v>95</v>
      </c>
      <c r="D15338" t="s">
        <v>73</v>
      </c>
      <c r="E15338">
        <v>20</v>
      </c>
      <c r="F15338" s="8">
        <f>VLOOKUP(C15338,Products!$A$2:$E$20,5,TRUE)</f>
        <v>12.95</v>
      </c>
      <c r="G15338" s="8">
        <f t="shared" si="478"/>
        <v>259</v>
      </c>
      <c r="H15338" s="8">
        <f>VLOOKUP(C15338,Products!$A$2:$F$20,6,TRUE)</f>
        <v>4.1999999999999993</v>
      </c>
      <c r="I15338" s="8">
        <f t="shared" si="479"/>
        <v>83.999999999999986</v>
      </c>
      <c r="J15338" s="42">
        <f>VLOOKUP(B15338,Invoices!A:I,9,TRUE)</f>
        <v>2022</v>
      </c>
    </row>
    <row r="15339" spans="1:10" x14ac:dyDescent="0.15">
      <c r="A15339" t="s">
        <v>18699</v>
      </c>
      <c r="B15339" t="s">
        <v>3141</v>
      </c>
      <c r="C15339" t="s">
        <v>102</v>
      </c>
      <c r="D15339" t="s">
        <v>83</v>
      </c>
      <c r="E15339">
        <v>12</v>
      </c>
      <c r="F15339" s="8">
        <f>VLOOKUP(C15339,Products!$A$2:$E$20,5,TRUE)</f>
        <v>29.95</v>
      </c>
      <c r="G15339" s="8">
        <f t="shared" si="478"/>
        <v>359.4</v>
      </c>
      <c r="H15339" s="8">
        <f>VLOOKUP(C15339,Products!$A$2:$F$20,6,TRUE)</f>
        <v>15</v>
      </c>
      <c r="I15339" s="8">
        <f t="shared" si="479"/>
        <v>180</v>
      </c>
      <c r="J15339" s="42">
        <f>VLOOKUP(B15339,Invoices!A:I,9,TRUE)</f>
        <v>2022</v>
      </c>
    </row>
    <row r="15340" spans="1:10" x14ac:dyDescent="0.15">
      <c r="A15340" t="s">
        <v>18700</v>
      </c>
      <c r="B15340" t="s">
        <v>3141</v>
      </c>
      <c r="C15340" t="s">
        <v>90</v>
      </c>
      <c r="D15340" t="s">
        <v>72</v>
      </c>
      <c r="E15340">
        <v>1</v>
      </c>
      <c r="F15340" s="8">
        <f>VLOOKUP(C15340,Products!$A$2:$E$20,5,TRUE)</f>
        <v>8.9499999999999993</v>
      </c>
      <c r="G15340" s="8">
        <f t="shared" si="478"/>
        <v>8.9499999999999993</v>
      </c>
      <c r="H15340" s="8">
        <f>VLOOKUP(C15340,Products!$A$2:$F$20,6,TRUE)</f>
        <v>5.6999999999999993</v>
      </c>
      <c r="I15340" s="8">
        <f t="shared" si="479"/>
        <v>5.6999999999999993</v>
      </c>
      <c r="J15340" s="42">
        <f>VLOOKUP(B15340,Invoices!A:I,9,TRUE)</f>
        <v>2022</v>
      </c>
    </row>
    <row r="15341" spans="1:10" x14ac:dyDescent="0.15">
      <c r="A15341" t="s">
        <v>18701</v>
      </c>
      <c r="B15341" t="s">
        <v>3141</v>
      </c>
      <c r="C15341" t="s">
        <v>99</v>
      </c>
      <c r="D15341" t="s">
        <v>84</v>
      </c>
      <c r="E15341">
        <v>2</v>
      </c>
      <c r="F15341" s="8">
        <f>VLOOKUP(C15341,Products!$A$2:$E$20,5,TRUE)</f>
        <v>3.5</v>
      </c>
      <c r="G15341" s="8">
        <f t="shared" si="478"/>
        <v>7</v>
      </c>
      <c r="H15341" s="8">
        <f>VLOOKUP(C15341,Products!$A$2:$F$20,6,TRUE)</f>
        <v>0.54999999999999982</v>
      </c>
      <c r="I15341" s="8">
        <f t="shared" si="479"/>
        <v>1.0999999999999996</v>
      </c>
      <c r="J15341" s="42">
        <f>VLOOKUP(B15341,Invoices!A:I,9,TRUE)</f>
        <v>2022</v>
      </c>
    </row>
    <row r="15342" spans="1:10" x14ac:dyDescent="0.15">
      <c r="A15342" t="s">
        <v>18702</v>
      </c>
      <c r="B15342" t="s">
        <v>3141</v>
      </c>
      <c r="C15342" t="s">
        <v>88</v>
      </c>
      <c r="D15342" t="s">
        <v>85</v>
      </c>
      <c r="E15342">
        <v>1</v>
      </c>
      <c r="F15342" s="8">
        <f>VLOOKUP(C15342,Products!$A$2:$E$20,5,TRUE)</f>
        <v>8.9499999999999993</v>
      </c>
      <c r="G15342" s="8">
        <f t="shared" si="478"/>
        <v>8.9499999999999993</v>
      </c>
      <c r="H15342" s="8">
        <f>VLOOKUP(C15342,Products!$A$2:$F$20,6,TRUE)</f>
        <v>5.6999999999999993</v>
      </c>
      <c r="I15342" s="8">
        <f t="shared" si="479"/>
        <v>5.6999999999999993</v>
      </c>
      <c r="J15342" s="42">
        <f>VLOOKUP(B15342,Invoices!A:I,9,TRUE)</f>
        <v>2022</v>
      </c>
    </row>
    <row r="15343" spans="1:10" x14ac:dyDescent="0.15">
      <c r="A15343" t="s">
        <v>18703</v>
      </c>
      <c r="B15343" t="s">
        <v>3141</v>
      </c>
      <c r="C15343" t="s">
        <v>96</v>
      </c>
      <c r="D15343" t="s">
        <v>75</v>
      </c>
      <c r="E15343">
        <v>1</v>
      </c>
      <c r="F15343" s="8">
        <f>VLOOKUP(C15343,Products!$A$2:$E$20,5,TRUE)</f>
        <v>79.95</v>
      </c>
      <c r="G15343" s="8">
        <f t="shared" si="478"/>
        <v>79.95</v>
      </c>
      <c r="H15343" s="8">
        <f>VLOOKUP(C15343,Products!$A$2:$F$20,6,TRUE)</f>
        <v>27.950000000000003</v>
      </c>
      <c r="I15343" s="8">
        <f t="shared" si="479"/>
        <v>27.950000000000003</v>
      </c>
      <c r="J15343" s="42">
        <f>VLOOKUP(B15343,Invoices!A:I,9,TRUE)</f>
        <v>2022</v>
      </c>
    </row>
    <row r="15344" spans="1:10" x14ac:dyDescent="0.15">
      <c r="A15344" t="s">
        <v>18704</v>
      </c>
      <c r="B15344" t="s">
        <v>3141</v>
      </c>
      <c r="C15344" t="s">
        <v>98</v>
      </c>
      <c r="D15344" t="s">
        <v>79</v>
      </c>
      <c r="E15344">
        <v>3</v>
      </c>
      <c r="F15344" s="8">
        <f>VLOOKUP(C15344,Products!$A$2:$E$20,5,TRUE)</f>
        <v>14.95</v>
      </c>
      <c r="G15344" s="8">
        <f t="shared" si="478"/>
        <v>44.849999999999994</v>
      </c>
      <c r="H15344" s="8">
        <f>VLOOKUP(C15344,Products!$A$2:$F$20,6,TRUE)</f>
        <v>3.0499999999999989</v>
      </c>
      <c r="I15344" s="8">
        <f t="shared" si="479"/>
        <v>9.1499999999999968</v>
      </c>
      <c r="J15344" s="42">
        <f>VLOOKUP(B15344,Invoices!A:I,9,TRUE)</f>
        <v>2022</v>
      </c>
    </row>
    <row r="15345" spans="1:10" x14ac:dyDescent="0.15">
      <c r="A15345" t="s">
        <v>18705</v>
      </c>
      <c r="B15345" t="s">
        <v>3142</v>
      </c>
      <c r="C15345" t="s">
        <v>87</v>
      </c>
      <c r="D15345" t="s">
        <v>68</v>
      </c>
      <c r="E15345">
        <v>1</v>
      </c>
      <c r="F15345" s="8">
        <f>VLOOKUP(C15345,Products!$A$2:$E$20,5,TRUE)</f>
        <v>19.95</v>
      </c>
      <c r="G15345" s="8">
        <f t="shared" si="478"/>
        <v>19.95</v>
      </c>
      <c r="H15345" s="8">
        <f>VLOOKUP(C15345,Products!$A$2:$F$20,6,TRUE)</f>
        <v>7.4499999999999993</v>
      </c>
      <c r="I15345" s="8">
        <f t="shared" si="479"/>
        <v>7.4499999999999993</v>
      </c>
      <c r="J15345" s="42">
        <f>VLOOKUP(B15345,Invoices!A:I,9,TRUE)</f>
        <v>2022</v>
      </c>
    </row>
    <row r="15346" spans="1:10" x14ac:dyDescent="0.15">
      <c r="A15346" t="s">
        <v>18706</v>
      </c>
      <c r="B15346" t="s">
        <v>3143</v>
      </c>
      <c r="C15346" t="s">
        <v>101</v>
      </c>
      <c r="D15346" t="s">
        <v>69</v>
      </c>
      <c r="E15346">
        <v>1</v>
      </c>
      <c r="F15346" s="8">
        <f>VLOOKUP(C15346,Products!$A$2:$E$20,5,TRUE)</f>
        <v>129.94999999999999</v>
      </c>
      <c r="G15346" s="8">
        <f t="shared" si="478"/>
        <v>129.94999999999999</v>
      </c>
      <c r="H15346" s="8">
        <f>VLOOKUP(C15346,Products!$A$2:$F$20,6,TRUE)</f>
        <v>40.449999999999989</v>
      </c>
      <c r="I15346" s="8">
        <f t="shared" si="479"/>
        <v>40.449999999999989</v>
      </c>
      <c r="J15346" s="42">
        <f>VLOOKUP(B15346,Invoices!A:I,9,TRUE)</f>
        <v>2022</v>
      </c>
    </row>
    <row r="15347" spans="1:10" x14ac:dyDescent="0.15">
      <c r="A15347" t="s">
        <v>18707</v>
      </c>
      <c r="B15347" t="s">
        <v>3143</v>
      </c>
      <c r="C15347" t="s">
        <v>105</v>
      </c>
      <c r="D15347" t="s">
        <v>81</v>
      </c>
      <c r="E15347">
        <v>50</v>
      </c>
      <c r="F15347" s="8">
        <f>VLOOKUP(C15347,Products!$A$2:$E$20,5,TRUE)</f>
        <v>8.9499999999999993</v>
      </c>
      <c r="G15347" s="8">
        <f t="shared" si="478"/>
        <v>447.49999999999994</v>
      </c>
      <c r="H15347" s="8">
        <f>VLOOKUP(C15347,Products!$A$2:$F$20,6,TRUE)</f>
        <v>3.1999999999999993</v>
      </c>
      <c r="I15347" s="8">
        <f t="shared" si="479"/>
        <v>159.99999999999997</v>
      </c>
      <c r="J15347" s="42">
        <f>VLOOKUP(B15347,Invoices!A:I,9,TRUE)</f>
        <v>2022</v>
      </c>
    </row>
    <row r="15348" spans="1:10" x14ac:dyDescent="0.15">
      <c r="A15348" t="s">
        <v>18708</v>
      </c>
      <c r="B15348" t="s">
        <v>3143</v>
      </c>
      <c r="C15348" t="s">
        <v>92</v>
      </c>
      <c r="D15348" t="s">
        <v>82</v>
      </c>
      <c r="E15348">
        <v>1</v>
      </c>
      <c r="F15348" s="8">
        <f>VLOOKUP(C15348,Products!$A$2:$E$20,5,TRUE)</f>
        <v>19.95</v>
      </c>
      <c r="G15348" s="8">
        <f t="shared" si="478"/>
        <v>19.95</v>
      </c>
      <c r="H15348" s="8">
        <f>VLOOKUP(C15348,Products!$A$2:$F$20,6,TRUE)</f>
        <v>7.4499999999999993</v>
      </c>
      <c r="I15348" s="8">
        <f t="shared" si="479"/>
        <v>7.4499999999999993</v>
      </c>
      <c r="J15348" s="42">
        <f>VLOOKUP(B15348,Invoices!A:I,9,TRUE)</f>
        <v>2022</v>
      </c>
    </row>
    <row r="15349" spans="1:10" x14ac:dyDescent="0.15">
      <c r="A15349" t="s">
        <v>18709</v>
      </c>
      <c r="B15349" t="s">
        <v>3143</v>
      </c>
      <c r="C15349" t="s">
        <v>90</v>
      </c>
      <c r="D15349" t="s">
        <v>72</v>
      </c>
      <c r="E15349">
        <v>1</v>
      </c>
      <c r="F15349" s="8">
        <f>VLOOKUP(C15349,Products!$A$2:$E$20,5,TRUE)</f>
        <v>8.9499999999999993</v>
      </c>
      <c r="G15349" s="8">
        <f t="shared" si="478"/>
        <v>8.9499999999999993</v>
      </c>
      <c r="H15349" s="8">
        <f>VLOOKUP(C15349,Products!$A$2:$F$20,6,TRUE)</f>
        <v>5.6999999999999993</v>
      </c>
      <c r="I15349" s="8">
        <f t="shared" si="479"/>
        <v>5.6999999999999993</v>
      </c>
      <c r="J15349" s="42">
        <f>VLOOKUP(B15349,Invoices!A:I,9,TRUE)</f>
        <v>2022</v>
      </c>
    </row>
    <row r="15350" spans="1:10" x14ac:dyDescent="0.15">
      <c r="A15350" t="s">
        <v>18710</v>
      </c>
      <c r="B15350" t="s">
        <v>3144</v>
      </c>
      <c r="C15350" t="s">
        <v>96</v>
      </c>
      <c r="D15350" t="s">
        <v>75</v>
      </c>
      <c r="E15350">
        <v>10</v>
      </c>
      <c r="F15350" s="8">
        <f>VLOOKUP(C15350,Products!$A$2:$E$20,5,TRUE)</f>
        <v>79.95</v>
      </c>
      <c r="G15350" s="8">
        <f t="shared" si="478"/>
        <v>799.5</v>
      </c>
      <c r="H15350" s="8">
        <f>VLOOKUP(C15350,Products!$A$2:$F$20,6,TRUE)</f>
        <v>27.950000000000003</v>
      </c>
      <c r="I15350" s="8">
        <f t="shared" si="479"/>
        <v>279.5</v>
      </c>
      <c r="J15350" s="42">
        <f>VLOOKUP(B15350,Invoices!A:I,9,TRUE)</f>
        <v>2022</v>
      </c>
    </row>
    <row r="15351" spans="1:10" x14ac:dyDescent="0.15">
      <c r="A15351" t="s">
        <v>18711</v>
      </c>
      <c r="B15351" t="s">
        <v>3144</v>
      </c>
      <c r="C15351" t="s">
        <v>102</v>
      </c>
      <c r="D15351" t="s">
        <v>83</v>
      </c>
      <c r="E15351">
        <v>20</v>
      </c>
      <c r="F15351" s="8">
        <f>VLOOKUP(C15351,Products!$A$2:$E$20,5,TRUE)</f>
        <v>29.95</v>
      </c>
      <c r="G15351" s="8">
        <f t="shared" si="478"/>
        <v>599</v>
      </c>
      <c r="H15351" s="8">
        <f>VLOOKUP(C15351,Products!$A$2:$F$20,6,TRUE)</f>
        <v>15</v>
      </c>
      <c r="I15351" s="8">
        <f t="shared" si="479"/>
        <v>300</v>
      </c>
      <c r="J15351" s="42">
        <f>VLOOKUP(B15351,Invoices!A:I,9,TRUE)</f>
        <v>2022</v>
      </c>
    </row>
    <row r="15352" spans="1:10" x14ac:dyDescent="0.15">
      <c r="A15352" t="s">
        <v>18712</v>
      </c>
      <c r="B15352" t="s">
        <v>3144</v>
      </c>
      <c r="C15352" t="s">
        <v>93</v>
      </c>
      <c r="D15352" t="s">
        <v>76</v>
      </c>
      <c r="E15352">
        <v>4</v>
      </c>
      <c r="F15352" s="8">
        <f>VLOOKUP(C15352,Products!$A$2:$E$20,5,TRUE)</f>
        <v>9.9499999999999993</v>
      </c>
      <c r="G15352" s="8">
        <f t="shared" si="478"/>
        <v>39.799999999999997</v>
      </c>
      <c r="H15352" s="8">
        <f>VLOOKUP(C15352,Products!$A$2:$F$20,6,TRUE)</f>
        <v>1.9499999999999993</v>
      </c>
      <c r="I15352" s="8">
        <f t="shared" si="479"/>
        <v>7.7999999999999972</v>
      </c>
      <c r="J15352" s="42">
        <f>VLOOKUP(B15352,Invoices!A:I,9,TRUE)</f>
        <v>2022</v>
      </c>
    </row>
    <row r="15353" spans="1:10" x14ac:dyDescent="0.15">
      <c r="A15353" t="s">
        <v>18713</v>
      </c>
      <c r="B15353" t="s">
        <v>3144</v>
      </c>
      <c r="C15353" t="s">
        <v>94</v>
      </c>
      <c r="D15353" t="s">
        <v>86</v>
      </c>
      <c r="E15353">
        <v>2</v>
      </c>
      <c r="F15353" s="8">
        <f>VLOOKUP(C15353,Products!$A$2:$E$20,5,TRUE)</f>
        <v>3.5</v>
      </c>
      <c r="G15353" s="8">
        <f t="shared" si="478"/>
        <v>7</v>
      </c>
      <c r="H15353" s="8">
        <f>VLOOKUP(C15353,Products!$A$2:$F$20,6,TRUE)</f>
        <v>0.54999999999999982</v>
      </c>
      <c r="I15353" s="8">
        <f t="shared" si="479"/>
        <v>1.0999999999999996</v>
      </c>
      <c r="J15353" s="42">
        <f>VLOOKUP(B15353,Invoices!A:I,9,TRUE)</f>
        <v>2022</v>
      </c>
    </row>
    <row r="15354" spans="1:10" x14ac:dyDescent="0.15">
      <c r="A15354" t="s">
        <v>18714</v>
      </c>
      <c r="B15354" t="s">
        <v>3144</v>
      </c>
      <c r="C15354" t="s">
        <v>87</v>
      </c>
      <c r="D15354" t="s">
        <v>68</v>
      </c>
      <c r="E15354">
        <v>3</v>
      </c>
      <c r="F15354" s="8">
        <f>VLOOKUP(C15354,Products!$A$2:$E$20,5,TRUE)</f>
        <v>19.95</v>
      </c>
      <c r="G15354" s="8">
        <f t="shared" si="478"/>
        <v>59.849999999999994</v>
      </c>
      <c r="H15354" s="8">
        <f>VLOOKUP(C15354,Products!$A$2:$F$20,6,TRUE)</f>
        <v>7.4499999999999993</v>
      </c>
      <c r="I15354" s="8">
        <f t="shared" si="479"/>
        <v>22.349999999999998</v>
      </c>
      <c r="J15354" s="42">
        <f>VLOOKUP(B15354,Invoices!A:I,9,TRUE)</f>
        <v>2022</v>
      </c>
    </row>
    <row r="15355" spans="1:10" x14ac:dyDescent="0.15">
      <c r="A15355" t="s">
        <v>18715</v>
      </c>
      <c r="B15355" t="s">
        <v>3144</v>
      </c>
      <c r="C15355" t="s">
        <v>90</v>
      </c>
      <c r="D15355" t="s">
        <v>72</v>
      </c>
      <c r="E15355">
        <v>1</v>
      </c>
      <c r="F15355" s="8">
        <f>VLOOKUP(C15355,Products!$A$2:$E$20,5,TRUE)</f>
        <v>8.9499999999999993</v>
      </c>
      <c r="G15355" s="8">
        <f t="shared" si="478"/>
        <v>8.9499999999999993</v>
      </c>
      <c r="H15355" s="8">
        <f>VLOOKUP(C15355,Products!$A$2:$F$20,6,TRUE)</f>
        <v>5.6999999999999993</v>
      </c>
      <c r="I15355" s="8">
        <f t="shared" si="479"/>
        <v>5.6999999999999993</v>
      </c>
      <c r="J15355" s="42">
        <f>VLOOKUP(B15355,Invoices!A:I,9,TRUE)</f>
        <v>2022</v>
      </c>
    </row>
    <row r="15356" spans="1:10" x14ac:dyDescent="0.15">
      <c r="A15356" t="s">
        <v>18716</v>
      </c>
      <c r="B15356" t="s">
        <v>3144</v>
      </c>
      <c r="C15356" t="s">
        <v>105</v>
      </c>
      <c r="D15356" t="s">
        <v>81</v>
      </c>
      <c r="E15356">
        <v>1</v>
      </c>
      <c r="F15356" s="8">
        <f>VLOOKUP(C15356,Products!$A$2:$E$20,5,TRUE)</f>
        <v>8.9499999999999993</v>
      </c>
      <c r="G15356" s="8">
        <f t="shared" si="478"/>
        <v>8.9499999999999993</v>
      </c>
      <c r="H15356" s="8">
        <f>VLOOKUP(C15356,Products!$A$2:$F$20,6,TRUE)</f>
        <v>3.1999999999999993</v>
      </c>
      <c r="I15356" s="8">
        <f t="shared" si="479"/>
        <v>3.1999999999999993</v>
      </c>
      <c r="J15356" s="42">
        <f>VLOOKUP(B15356,Invoices!A:I,9,TRUE)</f>
        <v>2022</v>
      </c>
    </row>
    <row r="15357" spans="1:10" x14ac:dyDescent="0.15">
      <c r="A15357" t="s">
        <v>18717</v>
      </c>
      <c r="B15357" t="s">
        <v>3145</v>
      </c>
      <c r="C15357" t="s">
        <v>104</v>
      </c>
      <c r="D15357" t="s">
        <v>71</v>
      </c>
      <c r="E15357">
        <v>1</v>
      </c>
      <c r="F15357" s="8">
        <f>VLOOKUP(C15357,Products!$A$2:$E$20,5,TRUE)</f>
        <v>2.95</v>
      </c>
      <c r="G15357" s="8">
        <f t="shared" si="478"/>
        <v>2.95</v>
      </c>
      <c r="H15357" s="8">
        <f>VLOOKUP(C15357,Products!$A$2:$F$20,6,TRUE)</f>
        <v>1.1500000000000001</v>
      </c>
      <c r="I15357" s="8">
        <f t="shared" si="479"/>
        <v>1.1500000000000001</v>
      </c>
      <c r="J15357" s="42">
        <f>VLOOKUP(B15357,Invoices!A:I,9,TRUE)</f>
        <v>2022</v>
      </c>
    </row>
    <row r="15358" spans="1:10" x14ac:dyDescent="0.15">
      <c r="A15358" t="s">
        <v>18718</v>
      </c>
      <c r="B15358" t="s">
        <v>3145</v>
      </c>
      <c r="C15358" t="s">
        <v>102</v>
      </c>
      <c r="D15358" t="s">
        <v>83</v>
      </c>
      <c r="E15358">
        <v>1</v>
      </c>
      <c r="F15358" s="8">
        <f>VLOOKUP(C15358,Products!$A$2:$E$20,5,TRUE)</f>
        <v>29.95</v>
      </c>
      <c r="G15358" s="8">
        <f t="shared" si="478"/>
        <v>29.95</v>
      </c>
      <c r="H15358" s="8">
        <f>VLOOKUP(C15358,Products!$A$2:$F$20,6,TRUE)</f>
        <v>15</v>
      </c>
      <c r="I15358" s="8">
        <f t="shared" si="479"/>
        <v>15</v>
      </c>
      <c r="J15358" s="42">
        <f>VLOOKUP(B15358,Invoices!A:I,9,TRUE)</f>
        <v>2022</v>
      </c>
    </row>
    <row r="15359" spans="1:10" x14ac:dyDescent="0.15">
      <c r="A15359" t="s">
        <v>18719</v>
      </c>
      <c r="B15359" t="s">
        <v>3146</v>
      </c>
      <c r="C15359" t="s">
        <v>95</v>
      </c>
      <c r="D15359" t="s">
        <v>73</v>
      </c>
      <c r="E15359">
        <v>4</v>
      </c>
      <c r="F15359" s="8">
        <f>VLOOKUP(C15359,Products!$A$2:$E$20,5,TRUE)</f>
        <v>12.95</v>
      </c>
      <c r="G15359" s="8">
        <f t="shared" si="478"/>
        <v>51.8</v>
      </c>
      <c r="H15359" s="8">
        <f>VLOOKUP(C15359,Products!$A$2:$F$20,6,TRUE)</f>
        <v>4.1999999999999993</v>
      </c>
      <c r="I15359" s="8">
        <f t="shared" si="479"/>
        <v>16.799999999999997</v>
      </c>
      <c r="J15359" s="42">
        <f>VLOOKUP(B15359,Invoices!A:I,9,TRUE)</f>
        <v>2022</v>
      </c>
    </row>
    <row r="15360" spans="1:10" x14ac:dyDescent="0.15">
      <c r="A15360" t="s">
        <v>18720</v>
      </c>
      <c r="B15360" t="s">
        <v>3147</v>
      </c>
      <c r="C15360" t="s">
        <v>100</v>
      </c>
      <c r="D15360" t="s">
        <v>78</v>
      </c>
      <c r="E15360">
        <v>5</v>
      </c>
      <c r="F15360" s="8">
        <f>VLOOKUP(C15360,Products!$A$2:$E$20,5,TRUE)</f>
        <v>49.95</v>
      </c>
      <c r="G15360" s="8">
        <f t="shared" si="478"/>
        <v>249.75</v>
      </c>
      <c r="H15360" s="8">
        <f>VLOOKUP(C15360,Products!$A$2:$F$20,6,TRUE)</f>
        <v>19.950000000000003</v>
      </c>
      <c r="I15360" s="8">
        <f t="shared" si="479"/>
        <v>99.750000000000014</v>
      </c>
      <c r="J15360" s="42">
        <f>VLOOKUP(B15360,Invoices!A:I,9,TRUE)</f>
        <v>2022</v>
      </c>
    </row>
    <row r="15361" spans="1:10" x14ac:dyDescent="0.15">
      <c r="A15361" t="s">
        <v>18721</v>
      </c>
      <c r="B15361" t="s">
        <v>3147</v>
      </c>
      <c r="C15361" t="s">
        <v>102</v>
      </c>
      <c r="D15361" t="s">
        <v>83</v>
      </c>
      <c r="E15361">
        <v>30</v>
      </c>
      <c r="F15361" s="8">
        <f>VLOOKUP(C15361,Products!$A$2:$E$20,5,TRUE)</f>
        <v>29.95</v>
      </c>
      <c r="G15361" s="8">
        <f t="shared" si="478"/>
        <v>898.5</v>
      </c>
      <c r="H15361" s="8">
        <f>VLOOKUP(C15361,Products!$A$2:$F$20,6,TRUE)</f>
        <v>15</v>
      </c>
      <c r="I15361" s="8">
        <f t="shared" si="479"/>
        <v>450</v>
      </c>
      <c r="J15361" s="42">
        <f>VLOOKUP(B15361,Invoices!A:I,9,TRUE)</f>
        <v>2022</v>
      </c>
    </row>
    <row r="15362" spans="1:10" x14ac:dyDescent="0.15">
      <c r="A15362" t="s">
        <v>18722</v>
      </c>
      <c r="B15362" t="s">
        <v>3147</v>
      </c>
      <c r="C15362" t="s">
        <v>93</v>
      </c>
      <c r="D15362" t="s">
        <v>76</v>
      </c>
      <c r="E15362">
        <v>50</v>
      </c>
      <c r="F15362" s="8">
        <f>VLOOKUP(C15362,Products!$A$2:$E$20,5,TRUE)</f>
        <v>9.9499999999999993</v>
      </c>
      <c r="G15362" s="8">
        <f t="shared" si="478"/>
        <v>497.49999999999994</v>
      </c>
      <c r="H15362" s="8">
        <f>VLOOKUP(C15362,Products!$A$2:$F$20,6,TRUE)</f>
        <v>1.9499999999999993</v>
      </c>
      <c r="I15362" s="8">
        <f t="shared" si="479"/>
        <v>97.499999999999972</v>
      </c>
      <c r="J15362" s="42">
        <f>VLOOKUP(B15362,Invoices!A:I,9,TRUE)</f>
        <v>2022</v>
      </c>
    </row>
    <row r="15363" spans="1:10" x14ac:dyDescent="0.15">
      <c r="A15363" t="s">
        <v>18723</v>
      </c>
      <c r="B15363" t="s">
        <v>3147</v>
      </c>
      <c r="C15363" t="s">
        <v>98</v>
      </c>
      <c r="D15363" t="s">
        <v>79</v>
      </c>
      <c r="E15363">
        <v>1</v>
      </c>
      <c r="F15363" s="8">
        <f>VLOOKUP(C15363,Products!$A$2:$E$20,5,TRUE)</f>
        <v>14.95</v>
      </c>
      <c r="G15363" s="8">
        <f t="shared" ref="G15363:G15426" si="480">F15363*E15363</f>
        <v>14.95</v>
      </c>
      <c r="H15363" s="8">
        <f>VLOOKUP(C15363,Products!$A$2:$F$20,6,TRUE)</f>
        <v>3.0499999999999989</v>
      </c>
      <c r="I15363" s="8">
        <f t="shared" ref="I15363:I15426" si="481">H15363*E15363</f>
        <v>3.0499999999999989</v>
      </c>
      <c r="J15363" s="42">
        <f>VLOOKUP(B15363,Invoices!A:I,9,TRUE)</f>
        <v>2022</v>
      </c>
    </row>
    <row r="15364" spans="1:10" x14ac:dyDescent="0.15">
      <c r="A15364" t="s">
        <v>18724</v>
      </c>
      <c r="B15364" t="s">
        <v>3147</v>
      </c>
      <c r="C15364" t="s">
        <v>96</v>
      </c>
      <c r="D15364" t="s">
        <v>75</v>
      </c>
      <c r="E15364">
        <v>25</v>
      </c>
      <c r="F15364" s="8">
        <f>VLOOKUP(C15364,Products!$A$2:$E$20,5,TRUE)</f>
        <v>79.95</v>
      </c>
      <c r="G15364" s="8">
        <f t="shared" si="480"/>
        <v>1998.75</v>
      </c>
      <c r="H15364" s="8">
        <f>VLOOKUP(C15364,Products!$A$2:$F$20,6,TRUE)</f>
        <v>27.950000000000003</v>
      </c>
      <c r="I15364" s="8">
        <f t="shared" si="481"/>
        <v>698.75000000000011</v>
      </c>
      <c r="J15364" s="42">
        <f>VLOOKUP(B15364,Invoices!A:I,9,TRUE)</f>
        <v>2022</v>
      </c>
    </row>
    <row r="15365" spans="1:10" x14ac:dyDescent="0.15">
      <c r="A15365" t="s">
        <v>18725</v>
      </c>
      <c r="B15365" t="s">
        <v>3147</v>
      </c>
      <c r="C15365" t="s">
        <v>88</v>
      </c>
      <c r="D15365" t="s">
        <v>85</v>
      </c>
      <c r="E15365">
        <v>1</v>
      </c>
      <c r="F15365" s="8">
        <f>VLOOKUP(C15365,Products!$A$2:$E$20,5,TRUE)</f>
        <v>8.9499999999999993</v>
      </c>
      <c r="G15365" s="8">
        <f t="shared" si="480"/>
        <v>8.9499999999999993</v>
      </c>
      <c r="H15365" s="8">
        <f>VLOOKUP(C15365,Products!$A$2:$F$20,6,TRUE)</f>
        <v>5.6999999999999993</v>
      </c>
      <c r="I15365" s="8">
        <f t="shared" si="481"/>
        <v>5.6999999999999993</v>
      </c>
      <c r="J15365" s="42">
        <f>VLOOKUP(B15365,Invoices!A:I,9,TRUE)</f>
        <v>2022</v>
      </c>
    </row>
    <row r="15366" spans="1:10" x14ac:dyDescent="0.15">
      <c r="A15366" t="s">
        <v>18726</v>
      </c>
      <c r="B15366" t="s">
        <v>3147</v>
      </c>
      <c r="C15366" t="s">
        <v>92</v>
      </c>
      <c r="D15366" t="s">
        <v>82</v>
      </c>
      <c r="E15366">
        <v>5</v>
      </c>
      <c r="F15366" s="8">
        <f>VLOOKUP(C15366,Products!$A$2:$E$20,5,TRUE)</f>
        <v>19.95</v>
      </c>
      <c r="G15366" s="8">
        <f t="shared" si="480"/>
        <v>99.75</v>
      </c>
      <c r="H15366" s="8">
        <f>VLOOKUP(C15366,Products!$A$2:$F$20,6,TRUE)</f>
        <v>7.4499999999999993</v>
      </c>
      <c r="I15366" s="8">
        <f t="shared" si="481"/>
        <v>37.25</v>
      </c>
      <c r="J15366" s="42">
        <f>VLOOKUP(B15366,Invoices!A:I,9,TRUE)</f>
        <v>2022</v>
      </c>
    </row>
    <row r="15367" spans="1:10" x14ac:dyDescent="0.15">
      <c r="A15367" t="s">
        <v>18727</v>
      </c>
      <c r="B15367" t="s">
        <v>3147</v>
      </c>
      <c r="C15367" t="s">
        <v>105</v>
      </c>
      <c r="D15367" t="s">
        <v>81</v>
      </c>
      <c r="E15367">
        <v>1</v>
      </c>
      <c r="F15367" s="8">
        <f>VLOOKUP(C15367,Products!$A$2:$E$20,5,TRUE)</f>
        <v>8.9499999999999993</v>
      </c>
      <c r="G15367" s="8">
        <f t="shared" si="480"/>
        <v>8.9499999999999993</v>
      </c>
      <c r="H15367" s="8">
        <f>VLOOKUP(C15367,Products!$A$2:$F$20,6,TRUE)</f>
        <v>3.1999999999999993</v>
      </c>
      <c r="I15367" s="8">
        <f t="shared" si="481"/>
        <v>3.1999999999999993</v>
      </c>
      <c r="J15367" s="42">
        <f>VLOOKUP(B15367,Invoices!A:I,9,TRUE)</f>
        <v>2022</v>
      </c>
    </row>
    <row r="15368" spans="1:10" x14ac:dyDescent="0.15">
      <c r="A15368" t="s">
        <v>18728</v>
      </c>
      <c r="B15368" t="s">
        <v>3147</v>
      </c>
      <c r="C15368" t="s">
        <v>90</v>
      </c>
      <c r="D15368" t="s">
        <v>72</v>
      </c>
      <c r="E15368">
        <v>1</v>
      </c>
      <c r="F15368" s="8">
        <f>VLOOKUP(C15368,Products!$A$2:$E$20,5,TRUE)</f>
        <v>8.9499999999999993</v>
      </c>
      <c r="G15368" s="8">
        <f t="shared" si="480"/>
        <v>8.9499999999999993</v>
      </c>
      <c r="H15368" s="8">
        <f>VLOOKUP(C15368,Products!$A$2:$F$20,6,TRUE)</f>
        <v>5.6999999999999993</v>
      </c>
      <c r="I15368" s="8">
        <f t="shared" si="481"/>
        <v>5.6999999999999993</v>
      </c>
      <c r="J15368" s="42">
        <f>VLOOKUP(B15368,Invoices!A:I,9,TRUE)</f>
        <v>2022</v>
      </c>
    </row>
    <row r="15369" spans="1:10" x14ac:dyDescent="0.15">
      <c r="A15369" t="s">
        <v>18729</v>
      </c>
      <c r="B15369" t="s">
        <v>3147</v>
      </c>
      <c r="C15369" t="s">
        <v>99</v>
      </c>
      <c r="D15369" t="s">
        <v>84</v>
      </c>
      <c r="E15369">
        <v>1</v>
      </c>
      <c r="F15369" s="8">
        <f>VLOOKUP(C15369,Products!$A$2:$E$20,5,TRUE)</f>
        <v>3.5</v>
      </c>
      <c r="G15369" s="8">
        <f t="shared" si="480"/>
        <v>3.5</v>
      </c>
      <c r="H15369" s="8">
        <f>VLOOKUP(C15369,Products!$A$2:$F$20,6,TRUE)</f>
        <v>0.54999999999999982</v>
      </c>
      <c r="I15369" s="8">
        <f t="shared" si="481"/>
        <v>0.54999999999999982</v>
      </c>
      <c r="J15369" s="42">
        <f>VLOOKUP(B15369,Invoices!A:I,9,TRUE)</f>
        <v>2022</v>
      </c>
    </row>
    <row r="15370" spans="1:10" x14ac:dyDescent="0.15">
      <c r="A15370" t="s">
        <v>18730</v>
      </c>
      <c r="B15370" t="s">
        <v>3147</v>
      </c>
      <c r="C15370" t="s">
        <v>87</v>
      </c>
      <c r="D15370" t="s">
        <v>68</v>
      </c>
      <c r="E15370">
        <v>2</v>
      </c>
      <c r="F15370" s="8">
        <f>VLOOKUP(C15370,Products!$A$2:$E$20,5,TRUE)</f>
        <v>19.95</v>
      </c>
      <c r="G15370" s="8">
        <f t="shared" si="480"/>
        <v>39.9</v>
      </c>
      <c r="H15370" s="8">
        <f>VLOOKUP(C15370,Products!$A$2:$F$20,6,TRUE)</f>
        <v>7.4499999999999993</v>
      </c>
      <c r="I15370" s="8">
        <f t="shared" si="481"/>
        <v>14.899999999999999</v>
      </c>
      <c r="J15370" s="42">
        <f>VLOOKUP(B15370,Invoices!A:I,9,TRUE)</f>
        <v>2022</v>
      </c>
    </row>
    <row r="15371" spans="1:10" x14ac:dyDescent="0.15">
      <c r="A15371" t="s">
        <v>18731</v>
      </c>
      <c r="B15371" t="s">
        <v>3148</v>
      </c>
      <c r="C15371" t="s">
        <v>93</v>
      </c>
      <c r="D15371" t="s">
        <v>76</v>
      </c>
      <c r="E15371">
        <v>1</v>
      </c>
      <c r="F15371" s="8">
        <f>VLOOKUP(C15371,Products!$A$2:$E$20,5,TRUE)</f>
        <v>9.9499999999999993</v>
      </c>
      <c r="G15371" s="8">
        <f t="shared" si="480"/>
        <v>9.9499999999999993</v>
      </c>
      <c r="H15371" s="8">
        <f>VLOOKUP(C15371,Products!$A$2:$F$20,6,TRUE)</f>
        <v>1.9499999999999993</v>
      </c>
      <c r="I15371" s="8">
        <f t="shared" si="481"/>
        <v>1.9499999999999993</v>
      </c>
      <c r="J15371" s="42">
        <f>VLOOKUP(B15371,Invoices!A:I,9,TRUE)</f>
        <v>2022</v>
      </c>
    </row>
    <row r="15372" spans="1:10" x14ac:dyDescent="0.15">
      <c r="A15372" t="s">
        <v>18732</v>
      </c>
      <c r="B15372" t="s">
        <v>3148</v>
      </c>
      <c r="C15372" t="s">
        <v>90</v>
      </c>
      <c r="D15372" t="s">
        <v>72</v>
      </c>
      <c r="E15372">
        <v>2</v>
      </c>
      <c r="F15372" s="8">
        <f>VLOOKUP(C15372,Products!$A$2:$E$20,5,TRUE)</f>
        <v>8.9499999999999993</v>
      </c>
      <c r="G15372" s="8">
        <f t="shared" si="480"/>
        <v>17.899999999999999</v>
      </c>
      <c r="H15372" s="8">
        <f>VLOOKUP(C15372,Products!$A$2:$F$20,6,TRUE)</f>
        <v>5.6999999999999993</v>
      </c>
      <c r="I15372" s="8">
        <f t="shared" si="481"/>
        <v>11.399999999999999</v>
      </c>
      <c r="J15372" s="42">
        <f>VLOOKUP(B15372,Invoices!A:I,9,TRUE)</f>
        <v>2022</v>
      </c>
    </row>
    <row r="15373" spans="1:10" x14ac:dyDescent="0.15">
      <c r="A15373" t="s">
        <v>18733</v>
      </c>
      <c r="B15373" t="s">
        <v>3148</v>
      </c>
      <c r="C15373" t="s">
        <v>88</v>
      </c>
      <c r="D15373" t="s">
        <v>85</v>
      </c>
      <c r="E15373">
        <v>1</v>
      </c>
      <c r="F15373" s="8">
        <f>VLOOKUP(C15373,Products!$A$2:$E$20,5,TRUE)</f>
        <v>8.9499999999999993</v>
      </c>
      <c r="G15373" s="8">
        <f t="shared" si="480"/>
        <v>8.9499999999999993</v>
      </c>
      <c r="H15373" s="8">
        <f>VLOOKUP(C15373,Products!$A$2:$F$20,6,TRUE)</f>
        <v>5.6999999999999993</v>
      </c>
      <c r="I15373" s="8">
        <f t="shared" si="481"/>
        <v>5.6999999999999993</v>
      </c>
      <c r="J15373" s="42">
        <f>VLOOKUP(B15373,Invoices!A:I,9,TRUE)</f>
        <v>2022</v>
      </c>
    </row>
    <row r="15374" spans="1:10" x14ac:dyDescent="0.15">
      <c r="A15374" t="s">
        <v>18734</v>
      </c>
      <c r="B15374" t="s">
        <v>3148</v>
      </c>
      <c r="C15374" t="s">
        <v>104</v>
      </c>
      <c r="D15374" t="s">
        <v>71</v>
      </c>
      <c r="E15374">
        <v>1</v>
      </c>
      <c r="F15374" s="8">
        <f>VLOOKUP(C15374,Products!$A$2:$E$20,5,TRUE)</f>
        <v>2.95</v>
      </c>
      <c r="G15374" s="8">
        <f t="shared" si="480"/>
        <v>2.95</v>
      </c>
      <c r="H15374" s="8">
        <f>VLOOKUP(C15374,Products!$A$2:$F$20,6,TRUE)</f>
        <v>1.1500000000000001</v>
      </c>
      <c r="I15374" s="8">
        <f t="shared" si="481"/>
        <v>1.1500000000000001</v>
      </c>
      <c r="J15374" s="42">
        <f>VLOOKUP(B15374,Invoices!A:I,9,TRUE)</f>
        <v>2022</v>
      </c>
    </row>
    <row r="15375" spans="1:10" x14ac:dyDescent="0.15">
      <c r="A15375" t="s">
        <v>18735</v>
      </c>
      <c r="B15375" t="s">
        <v>3148</v>
      </c>
      <c r="C15375" t="s">
        <v>89</v>
      </c>
      <c r="D15375" t="s">
        <v>80</v>
      </c>
      <c r="E15375">
        <v>1</v>
      </c>
      <c r="F15375" s="8">
        <f>VLOOKUP(C15375,Products!$A$2:$E$20,5,TRUE)</f>
        <v>15.95</v>
      </c>
      <c r="G15375" s="8">
        <f t="shared" si="480"/>
        <v>15.95</v>
      </c>
      <c r="H15375" s="8">
        <f>VLOOKUP(C15375,Products!$A$2:$F$20,6,TRUE)</f>
        <v>6</v>
      </c>
      <c r="I15375" s="8">
        <f t="shared" si="481"/>
        <v>6</v>
      </c>
      <c r="J15375" s="42">
        <f>VLOOKUP(B15375,Invoices!A:I,9,TRUE)</f>
        <v>2022</v>
      </c>
    </row>
    <row r="15376" spans="1:10" x14ac:dyDescent="0.15">
      <c r="A15376" t="s">
        <v>18736</v>
      </c>
      <c r="B15376" t="s">
        <v>3148</v>
      </c>
      <c r="C15376" t="s">
        <v>105</v>
      </c>
      <c r="D15376" t="s">
        <v>81</v>
      </c>
      <c r="E15376">
        <v>1</v>
      </c>
      <c r="F15376" s="8">
        <f>VLOOKUP(C15376,Products!$A$2:$E$20,5,TRUE)</f>
        <v>8.9499999999999993</v>
      </c>
      <c r="G15376" s="8">
        <f t="shared" si="480"/>
        <v>8.9499999999999993</v>
      </c>
      <c r="H15376" s="8">
        <f>VLOOKUP(C15376,Products!$A$2:$F$20,6,TRUE)</f>
        <v>3.1999999999999993</v>
      </c>
      <c r="I15376" s="8">
        <f t="shared" si="481"/>
        <v>3.1999999999999993</v>
      </c>
      <c r="J15376" s="42">
        <f>VLOOKUP(B15376,Invoices!A:I,9,TRUE)</f>
        <v>2022</v>
      </c>
    </row>
    <row r="15377" spans="1:10" x14ac:dyDescent="0.15">
      <c r="A15377" t="s">
        <v>18737</v>
      </c>
      <c r="B15377" t="s">
        <v>3148</v>
      </c>
      <c r="C15377" t="s">
        <v>101</v>
      </c>
      <c r="D15377" t="s">
        <v>69</v>
      </c>
      <c r="E15377">
        <v>1</v>
      </c>
      <c r="F15377" s="8">
        <f>VLOOKUP(C15377,Products!$A$2:$E$20,5,TRUE)</f>
        <v>129.94999999999999</v>
      </c>
      <c r="G15377" s="8">
        <f t="shared" si="480"/>
        <v>129.94999999999999</v>
      </c>
      <c r="H15377" s="8">
        <f>VLOOKUP(C15377,Products!$A$2:$F$20,6,TRUE)</f>
        <v>40.449999999999989</v>
      </c>
      <c r="I15377" s="8">
        <f t="shared" si="481"/>
        <v>40.449999999999989</v>
      </c>
      <c r="J15377" s="42">
        <f>VLOOKUP(B15377,Invoices!A:I,9,TRUE)</f>
        <v>2022</v>
      </c>
    </row>
    <row r="15378" spans="1:10" x14ac:dyDescent="0.15">
      <c r="A15378" t="s">
        <v>18738</v>
      </c>
      <c r="B15378" t="s">
        <v>3148</v>
      </c>
      <c r="C15378" t="s">
        <v>103</v>
      </c>
      <c r="D15378" t="s">
        <v>77</v>
      </c>
      <c r="E15378">
        <v>30</v>
      </c>
      <c r="F15378" s="8">
        <f>VLOOKUP(C15378,Products!$A$2:$E$20,5,TRUE)</f>
        <v>8.9499999999999993</v>
      </c>
      <c r="G15378" s="8">
        <f t="shared" si="480"/>
        <v>268.5</v>
      </c>
      <c r="H15378" s="8">
        <f>VLOOKUP(C15378,Products!$A$2:$F$20,6,TRUE)</f>
        <v>3.1999999999999993</v>
      </c>
      <c r="I15378" s="8">
        <f t="shared" si="481"/>
        <v>95.999999999999972</v>
      </c>
      <c r="J15378" s="42">
        <f>VLOOKUP(B15378,Invoices!A:I,9,TRUE)</f>
        <v>2022</v>
      </c>
    </row>
    <row r="15379" spans="1:10" x14ac:dyDescent="0.15">
      <c r="A15379" t="s">
        <v>18739</v>
      </c>
      <c r="B15379" t="s">
        <v>3149</v>
      </c>
      <c r="C15379" t="s">
        <v>92</v>
      </c>
      <c r="D15379" t="s">
        <v>82</v>
      </c>
      <c r="E15379">
        <v>1</v>
      </c>
      <c r="F15379" s="8">
        <f>VLOOKUP(C15379,Products!$A$2:$E$20,5,TRUE)</f>
        <v>19.95</v>
      </c>
      <c r="G15379" s="8">
        <f t="shared" si="480"/>
        <v>19.95</v>
      </c>
      <c r="H15379" s="8">
        <f>VLOOKUP(C15379,Products!$A$2:$F$20,6,TRUE)</f>
        <v>7.4499999999999993</v>
      </c>
      <c r="I15379" s="8">
        <f t="shared" si="481"/>
        <v>7.4499999999999993</v>
      </c>
      <c r="J15379" s="42">
        <f>VLOOKUP(B15379,Invoices!A:I,9,TRUE)</f>
        <v>2022</v>
      </c>
    </row>
    <row r="15380" spans="1:10" x14ac:dyDescent="0.15">
      <c r="A15380" t="s">
        <v>18740</v>
      </c>
      <c r="B15380" t="s">
        <v>3150</v>
      </c>
      <c r="C15380" t="s">
        <v>90</v>
      </c>
      <c r="D15380" t="s">
        <v>72</v>
      </c>
      <c r="E15380">
        <v>1</v>
      </c>
      <c r="F15380" s="8">
        <f>VLOOKUP(C15380,Products!$A$2:$E$20,5,TRUE)</f>
        <v>8.9499999999999993</v>
      </c>
      <c r="G15380" s="8">
        <f t="shared" si="480"/>
        <v>8.9499999999999993</v>
      </c>
      <c r="H15380" s="8">
        <f>VLOOKUP(C15380,Products!$A$2:$F$20,6,TRUE)</f>
        <v>5.6999999999999993</v>
      </c>
      <c r="I15380" s="8">
        <f t="shared" si="481"/>
        <v>5.6999999999999993</v>
      </c>
      <c r="J15380" s="42">
        <f>VLOOKUP(B15380,Invoices!A:I,9,TRUE)</f>
        <v>2022</v>
      </c>
    </row>
    <row r="15381" spans="1:10" x14ac:dyDescent="0.15">
      <c r="A15381" t="s">
        <v>18741</v>
      </c>
      <c r="B15381" t="s">
        <v>3150</v>
      </c>
      <c r="C15381" t="s">
        <v>93</v>
      </c>
      <c r="D15381" t="s">
        <v>76</v>
      </c>
      <c r="E15381">
        <v>20</v>
      </c>
      <c r="F15381" s="8">
        <f>VLOOKUP(C15381,Products!$A$2:$E$20,5,TRUE)</f>
        <v>9.9499999999999993</v>
      </c>
      <c r="G15381" s="8">
        <f t="shared" si="480"/>
        <v>199</v>
      </c>
      <c r="H15381" s="8">
        <f>VLOOKUP(C15381,Products!$A$2:$F$20,6,TRUE)</f>
        <v>1.9499999999999993</v>
      </c>
      <c r="I15381" s="8">
        <f t="shared" si="481"/>
        <v>38.999999999999986</v>
      </c>
      <c r="J15381" s="42">
        <f>VLOOKUP(B15381,Invoices!A:I,9,TRUE)</f>
        <v>2022</v>
      </c>
    </row>
    <row r="15382" spans="1:10" x14ac:dyDescent="0.15">
      <c r="A15382" t="s">
        <v>18742</v>
      </c>
      <c r="B15382" t="s">
        <v>3151</v>
      </c>
      <c r="C15382" t="s">
        <v>90</v>
      </c>
      <c r="D15382" t="s">
        <v>72</v>
      </c>
      <c r="E15382">
        <v>15</v>
      </c>
      <c r="F15382" s="8">
        <f>VLOOKUP(C15382,Products!$A$2:$E$20,5,TRUE)</f>
        <v>8.9499999999999993</v>
      </c>
      <c r="G15382" s="8">
        <f t="shared" si="480"/>
        <v>134.25</v>
      </c>
      <c r="H15382" s="8">
        <f>VLOOKUP(C15382,Products!$A$2:$F$20,6,TRUE)</f>
        <v>5.6999999999999993</v>
      </c>
      <c r="I15382" s="8">
        <f t="shared" si="481"/>
        <v>85.499999999999986</v>
      </c>
      <c r="J15382" s="42">
        <f>VLOOKUP(B15382,Invoices!A:I,9,TRUE)</f>
        <v>2022</v>
      </c>
    </row>
    <row r="15383" spans="1:10" x14ac:dyDescent="0.15">
      <c r="A15383" t="s">
        <v>18743</v>
      </c>
      <c r="B15383" t="s">
        <v>3151</v>
      </c>
      <c r="C15383" t="s">
        <v>104</v>
      </c>
      <c r="D15383" t="s">
        <v>71</v>
      </c>
      <c r="E15383">
        <v>30</v>
      </c>
      <c r="F15383" s="8">
        <f>VLOOKUP(C15383,Products!$A$2:$E$20,5,TRUE)</f>
        <v>2.95</v>
      </c>
      <c r="G15383" s="8">
        <f t="shared" si="480"/>
        <v>88.5</v>
      </c>
      <c r="H15383" s="8">
        <f>VLOOKUP(C15383,Products!$A$2:$F$20,6,TRUE)</f>
        <v>1.1500000000000001</v>
      </c>
      <c r="I15383" s="8">
        <f t="shared" si="481"/>
        <v>34.500000000000007</v>
      </c>
      <c r="J15383" s="42">
        <f>VLOOKUP(B15383,Invoices!A:I,9,TRUE)</f>
        <v>2022</v>
      </c>
    </row>
    <row r="15384" spans="1:10" x14ac:dyDescent="0.15">
      <c r="A15384" t="s">
        <v>18744</v>
      </c>
      <c r="B15384" t="s">
        <v>3151</v>
      </c>
      <c r="C15384" t="s">
        <v>87</v>
      </c>
      <c r="D15384" t="s">
        <v>68</v>
      </c>
      <c r="E15384">
        <v>3</v>
      </c>
      <c r="F15384" s="8">
        <f>VLOOKUP(C15384,Products!$A$2:$E$20,5,TRUE)</f>
        <v>19.95</v>
      </c>
      <c r="G15384" s="8">
        <f t="shared" si="480"/>
        <v>59.849999999999994</v>
      </c>
      <c r="H15384" s="8">
        <f>VLOOKUP(C15384,Products!$A$2:$F$20,6,TRUE)</f>
        <v>7.4499999999999993</v>
      </c>
      <c r="I15384" s="8">
        <f t="shared" si="481"/>
        <v>22.349999999999998</v>
      </c>
      <c r="J15384" s="42">
        <f>VLOOKUP(B15384,Invoices!A:I,9,TRUE)</f>
        <v>2022</v>
      </c>
    </row>
    <row r="15385" spans="1:10" x14ac:dyDescent="0.15">
      <c r="A15385" t="s">
        <v>18745</v>
      </c>
      <c r="B15385" t="s">
        <v>3151</v>
      </c>
      <c r="C15385" t="s">
        <v>97</v>
      </c>
      <c r="D15385" t="s">
        <v>74</v>
      </c>
      <c r="E15385">
        <v>1</v>
      </c>
      <c r="F15385" s="8">
        <f>VLOOKUP(C15385,Products!$A$2:$E$20,5,TRUE)</f>
        <v>1.5</v>
      </c>
      <c r="G15385" s="8">
        <f t="shared" si="480"/>
        <v>1.5</v>
      </c>
      <c r="H15385" s="8">
        <f>VLOOKUP(C15385,Products!$A$2:$F$20,6,TRUE)</f>
        <v>0.5</v>
      </c>
      <c r="I15385" s="8">
        <f t="shared" si="481"/>
        <v>0.5</v>
      </c>
      <c r="J15385" s="42">
        <f>VLOOKUP(B15385,Invoices!A:I,9,TRUE)</f>
        <v>2022</v>
      </c>
    </row>
    <row r="15386" spans="1:10" x14ac:dyDescent="0.15">
      <c r="A15386" t="s">
        <v>18746</v>
      </c>
      <c r="B15386" t="s">
        <v>3151</v>
      </c>
      <c r="C15386" t="s">
        <v>98</v>
      </c>
      <c r="D15386" t="s">
        <v>79</v>
      </c>
      <c r="E15386">
        <v>5</v>
      </c>
      <c r="F15386" s="8">
        <f>VLOOKUP(C15386,Products!$A$2:$E$20,5,TRUE)</f>
        <v>14.95</v>
      </c>
      <c r="G15386" s="8">
        <f t="shared" si="480"/>
        <v>74.75</v>
      </c>
      <c r="H15386" s="8">
        <f>VLOOKUP(C15386,Products!$A$2:$F$20,6,TRUE)</f>
        <v>3.0499999999999989</v>
      </c>
      <c r="I15386" s="8">
        <f t="shared" si="481"/>
        <v>15.249999999999995</v>
      </c>
      <c r="J15386" s="42">
        <f>VLOOKUP(B15386,Invoices!A:I,9,TRUE)</f>
        <v>2022</v>
      </c>
    </row>
    <row r="15387" spans="1:10" x14ac:dyDescent="0.15">
      <c r="A15387" t="s">
        <v>18747</v>
      </c>
      <c r="B15387" t="s">
        <v>3151</v>
      </c>
      <c r="C15387" t="s">
        <v>89</v>
      </c>
      <c r="D15387" t="s">
        <v>80</v>
      </c>
      <c r="E15387">
        <v>6</v>
      </c>
      <c r="F15387" s="8">
        <f>VLOOKUP(C15387,Products!$A$2:$E$20,5,TRUE)</f>
        <v>15.95</v>
      </c>
      <c r="G15387" s="8">
        <f t="shared" si="480"/>
        <v>95.699999999999989</v>
      </c>
      <c r="H15387" s="8">
        <f>VLOOKUP(C15387,Products!$A$2:$F$20,6,TRUE)</f>
        <v>6</v>
      </c>
      <c r="I15387" s="8">
        <f t="shared" si="481"/>
        <v>36</v>
      </c>
      <c r="J15387" s="42">
        <f>VLOOKUP(B15387,Invoices!A:I,9,TRUE)</f>
        <v>2022</v>
      </c>
    </row>
    <row r="15388" spans="1:10" x14ac:dyDescent="0.15">
      <c r="A15388" t="s">
        <v>18748</v>
      </c>
      <c r="B15388" t="s">
        <v>3151</v>
      </c>
      <c r="C15388" t="s">
        <v>101</v>
      </c>
      <c r="D15388" t="s">
        <v>69</v>
      </c>
      <c r="E15388">
        <v>1</v>
      </c>
      <c r="F15388" s="8">
        <f>VLOOKUP(C15388,Products!$A$2:$E$20,5,TRUE)</f>
        <v>129.94999999999999</v>
      </c>
      <c r="G15388" s="8">
        <f t="shared" si="480"/>
        <v>129.94999999999999</v>
      </c>
      <c r="H15388" s="8">
        <f>VLOOKUP(C15388,Products!$A$2:$F$20,6,TRUE)</f>
        <v>40.449999999999989</v>
      </c>
      <c r="I15388" s="8">
        <f t="shared" si="481"/>
        <v>40.449999999999989</v>
      </c>
      <c r="J15388" s="42">
        <f>VLOOKUP(B15388,Invoices!A:I,9,TRUE)</f>
        <v>2022</v>
      </c>
    </row>
    <row r="15389" spans="1:10" x14ac:dyDescent="0.15">
      <c r="A15389" t="s">
        <v>18749</v>
      </c>
      <c r="B15389" t="s">
        <v>3151</v>
      </c>
      <c r="C15389" t="s">
        <v>102</v>
      </c>
      <c r="D15389" t="s">
        <v>83</v>
      </c>
      <c r="E15389">
        <v>3</v>
      </c>
      <c r="F15389" s="8">
        <f>VLOOKUP(C15389,Products!$A$2:$E$20,5,TRUE)</f>
        <v>29.95</v>
      </c>
      <c r="G15389" s="8">
        <f t="shared" si="480"/>
        <v>89.85</v>
      </c>
      <c r="H15389" s="8">
        <f>VLOOKUP(C15389,Products!$A$2:$F$20,6,TRUE)</f>
        <v>15</v>
      </c>
      <c r="I15389" s="8">
        <f t="shared" si="481"/>
        <v>45</v>
      </c>
      <c r="J15389" s="42">
        <f>VLOOKUP(B15389,Invoices!A:I,9,TRUE)</f>
        <v>2022</v>
      </c>
    </row>
    <row r="15390" spans="1:10" x14ac:dyDescent="0.15">
      <c r="A15390" t="s">
        <v>18750</v>
      </c>
      <c r="B15390" t="s">
        <v>3151</v>
      </c>
      <c r="C15390" t="s">
        <v>96</v>
      </c>
      <c r="D15390" t="s">
        <v>75</v>
      </c>
      <c r="E15390">
        <v>1</v>
      </c>
      <c r="F15390" s="8">
        <f>VLOOKUP(C15390,Products!$A$2:$E$20,5,TRUE)</f>
        <v>79.95</v>
      </c>
      <c r="G15390" s="8">
        <f t="shared" si="480"/>
        <v>79.95</v>
      </c>
      <c r="H15390" s="8">
        <f>VLOOKUP(C15390,Products!$A$2:$F$20,6,TRUE)</f>
        <v>27.950000000000003</v>
      </c>
      <c r="I15390" s="8">
        <f t="shared" si="481"/>
        <v>27.950000000000003</v>
      </c>
      <c r="J15390" s="42">
        <f>VLOOKUP(B15390,Invoices!A:I,9,TRUE)</f>
        <v>2022</v>
      </c>
    </row>
    <row r="15391" spans="1:10" x14ac:dyDescent="0.15">
      <c r="A15391" t="s">
        <v>18751</v>
      </c>
      <c r="B15391" t="s">
        <v>3151</v>
      </c>
      <c r="C15391" t="s">
        <v>94</v>
      </c>
      <c r="D15391" t="s">
        <v>86</v>
      </c>
      <c r="E15391">
        <v>12</v>
      </c>
      <c r="F15391" s="8">
        <f>VLOOKUP(C15391,Products!$A$2:$E$20,5,TRUE)</f>
        <v>3.5</v>
      </c>
      <c r="G15391" s="8">
        <f t="shared" si="480"/>
        <v>42</v>
      </c>
      <c r="H15391" s="8">
        <f>VLOOKUP(C15391,Products!$A$2:$F$20,6,TRUE)</f>
        <v>0.54999999999999982</v>
      </c>
      <c r="I15391" s="8">
        <f t="shared" si="481"/>
        <v>6.5999999999999979</v>
      </c>
      <c r="J15391" s="42">
        <f>VLOOKUP(B15391,Invoices!A:I,9,TRUE)</f>
        <v>2022</v>
      </c>
    </row>
    <row r="15392" spans="1:10" x14ac:dyDescent="0.15">
      <c r="A15392" t="s">
        <v>18752</v>
      </c>
      <c r="B15392" t="s">
        <v>3152</v>
      </c>
      <c r="C15392" t="s">
        <v>88</v>
      </c>
      <c r="D15392" t="s">
        <v>85</v>
      </c>
      <c r="E15392">
        <v>4</v>
      </c>
      <c r="F15392" s="8">
        <f>VLOOKUP(C15392,Products!$A$2:$E$20,5,TRUE)</f>
        <v>8.9499999999999993</v>
      </c>
      <c r="G15392" s="8">
        <f t="shared" si="480"/>
        <v>35.799999999999997</v>
      </c>
      <c r="H15392" s="8">
        <f>VLOOKUP(C15392,Products!$A$2:$F$20,6,TRUE)</f>
        <v>5.6999999999999993</v>
      </c>
      <c r="I15392" s="8">
        <f t="shared" si="481"/>
        <v>22.799999999999997</v>
      </c>
      <c r="J15392" s="42">
        <f>VLOOKUP(B15392,Invoices!A:I,9,TRUE)</f>
        <v>2022</v>
      </c>
    </row>
    <row r="15393" spans="1:10" x14ac:dyDescent="0.15">
      <c r="A15393" t="s">
        <v>18753</v>
      </c>
      <c r="B15393" t="s">
        <v>3153</v>
      </c>
      <c r="C15393" t="s">
        <v>94</v>
      </c>
      <c r="D15393" t="s">
        <v>86</v>
      </c>
      <c r="E15393">
        <v>20</v>
      </c>
      <c r="F15393" s="8">
        <f>VLOOKUP(C15393,Products!$A$2:$E$20,5,TRUE)</f>
        <v>3.5</v>
      </c>
      <c r="G15393" s="8">
        <f t="shared" si="480"/>
        <v>70</v>
      </c>
      <c r="H15393" s="8">
        <f>VLOOKUP(C15393,Products!$A$2:$F$20,6,TRUE)</f>
        <v>0.54999999999999982</v>
      </c>
      <c r="I15393" s="8">
        <f t="shared" si="481"/>
        <v>10.999999999999996</v>
      </c>
      <c r="J15393" s="42">
        <f>VLOOKUP(B15393,Invoices!A:I,9,TRUE)</f>
        <v>2022</v>
      </c>
    </row>
    <row r="15394" spans="1:10" x14ac:dyDescent="0.15">
      <c r="A15394" t="s">
        <v>18754</v>
      </c>
      <c r="B15394" t="s">
        <v>3154</v>
      </c>
      <c r="C15394" t="s">
        <v>96</v>
      </c>
      <c r="D15394" t="s">
        <v>75</v>
      </c>
      <c r="E15394">
        <v>5</v>
      </c>
      <c r="F15394" s="8">
        <f>VLOOKUP(C15394,Products!$A$2:$E$20,5,TRUE)</f>
        <v>79.95</v>
      </c>
      <c r="G15394" s="8">
        <f t="shared" si="480"/>
        <v>399.75</v>
      </c>
      <c r="H15394" s="8">
        <f>VLOOKUP(C15394,Products!$A$2:$F$20,6,TRUE)</f>
        <v>27.950000000000003</v>
      </c>
      <c r="I15394" s="8">
        <f t="shared" si="481"/>
        <v>139.75</v>
      </c>
      <c r="J15394" s="42">
        <f>VLOOKUP(B15394,Invoices!A:I,9,TRUE)</f>
        <v>2022</v>
      </c>
    </row>
    <row r="15395" spans="1:10" x14ac:dyDescent="0.15">
      <c r="A15395" t="s">
        <v>18755</v>
      </c>
      <c r="B15395" t="s">
        <v>3154</v>
      </c>
      <c r="C15395" t="s">
        <v>99</v>
      </c>
      <c r="D15395" t="s">
        <v>84</v>
      </c>
      <c r="E15395">
        <v>6</v>
      </c>
      <c r="F15395" s="8">
        <f>VLOOKUP(C15395,Products!$A$2:$E$20,5,TRUE)</f>
        <v>3.5</v>
      </c>
      <c r="G15395" s="8">
        <f t="shared" si="480"/>
        <v>21</v>
      </c>
      <c r="H15395" s="8">
        <f>VLOOKUP(C15395,Products!$A$2:$F$20,6,TRUE)</f>
        <v>0.54999999999999982</v>
      </c>
      <c r="I15395" s="8">
        <f t="shared" si="481"/>
        <v>3.2999999999999989</v>
      </c>
      <c r="J15395" s="42">
        <f>VLOOKUP(B15395,Invoices!A:I,9,TRUE)</f>
        <v>2022</v>
      </c>
    </row>
    <row r="15396" spans="1:10" x14ac:dyDescent="0.15">
      <c r="A15396" t="s">
        <v>18756</v>
      </c>
      <c r="B15396" t="s">
        <v>3154</v>
      </c>
      <c r="C15396" t="s">
        <v>104</v>
      </c>
      <c r="D15396" t="s">
        <v>71</v>
      </c>
      <c r="E15396">
        <v>1</v>
      </c>
      <c r="F15396" s="8">
        <f>VLOOKUP(C15396,Products!$A$2:$E$20,5,TRUE)</f>
        <v>2.95</v>
      </c>
      <c r="G15396" s="8">
        <f t="shared" si="480"/>
        <v>2.95</v>
      </c>
      <c r="H15396" s="8">
        <f>VLOOKUP(C15396,Products!$A$2:$F$20,6,TRUE)</f>
        <v>1.1500000000000001</v>
      </c>
      <c r="I15396" s="8">
        <f t="shared" si="481"/>
        <v>1.1500000000000001</v>
      </c>
      <c r="J15396" s="42">
        <f>VLOOKUP(B15396,Invoices!A:I,9,TRUE)</f>
        <v>2022</v>
      </c>
    </row>
    <row r="15397" spans="1:10" x14ac:dyDescent="0.15">
      <c r="A15397" t="s">
        <v>18757</v>
      </c>
      <c r="B15397" t="s">
        <v>3154</v>
      </c>
      <c r="C15397" t="s">
        <v>90</v>
      </c>
      <c r="D15397" t="s">
        <v>72</v>
      </c>
      <c r="E15397">
        <v>2</v>
      </c>
      <c r="F15397" s="8">
        <f>VLOOKUP(C15397,Products!$A$2:$E$20,5,TRUE)</f>
        <v>8.9499999999999993</v>
      </c>
      <c r="G15397" s="8">
        <f t="shared" si="480"/>
        <v>17.899999999999999</v>
      </c>
      <c r="H15397" s="8">
        <f>VLOOKUP(C15397,Products!$A$2:$F$20,6,TRUE)</f>
        <v>5.6999999999999993</v>
      </c>
      <c r="I15397" s="8">
        <f t="shared" si="481"/>
        <v>11.399999999999999</v>
      </c>
      <c r="J15397" s="42">
        <f>VLOOKUP(B15397,Invoices!A:I,9,TRUE)</f>
        <v>2022</v>
      </c>
    </row>
    <row r="15398" spans="1:10" x14ac:dyDescent="0.15">
      <c r="A15398" t="s">
        <v>18758</v>
      </c>
      <c r="B15398" t="s">
        <v>3154</v>
      </c>
      <c r="C15398" t="s">
        <v>101</v>
      </c>
      <c r="D15398" t="s">
        <v>69</v>
      </c>
      <c r="E15398">
        <v>6</v>
      </c>
      <c r="F15398" s="8">
        <f>VLOOKUP(C15398,Products!$A$2:$E$20,5,TRUE)</f>
        <v>129.94999999999999</v>
      </c>
      <c r="G15398" s="8">
        <f t="shared" si="480"/>
        <v>779.69999999999993</v>
      </c>
      <c r="H15398" s="8">
        <f>VLOOKUP(C15398,Products!$A$2:$F$20,6,TRUE)</f>
        <v>40.449999999999989</v>
      </c>
      <c r="I15398" s="8">
        <f t="shared" si="481"/>
        <v>242.69999999999993</v>
      </c>
      <c r="J15398" s="42">
        <f>VLOOKUP(B15398,Invoices!A:I,9,TRUE)</f>
        <v>2022</v>
      </c>
    </row>
    <row r="15399" spans="1:10" x14ac:dyDescent="0.15">
      <c r="A15399" t="s">
        <v>18759</v>
      </c>
      <c r="B15399" t="s">
        <v>3155</v>
      </c>
      <c r="C15399" t="s">
        <v>105</v>
      </c>
      <c r="D15399" t="s">
        <v>81</v>
      </c>
      <c r="E15399">
        <v>1</v>
      </c>
      <c r="F15399" s="8">
        <f>VLOOKUP(C15399,Products!$A$2:$E$20,5,TRUE)</f>
        <v>8.9499999999999993</v>
      </c>
      <c r="G15399" s="8">
        <f t="shared" si="480"/>
        <v>8.9499999999999993</v>
      </c>
      <c r="H15399" s="8">
        <f>VLOOKUP(C15399,Products!$A$2:$F$20,6,TRUE)</f>
        <v>3.1999999999999993</v>
      </c>
      <c r="I15399" s="8">
        <f t="shared" si="481"/>
        <v>3.1999999999999993</v>
      </c>
      <c r="J15399" s="42">
        <f>VLOOKUP(B15399,Invoices!A:I,9,TRUE)</f>
        <v>2022</v>
      </c>
    </row>
    <row r="15400" spans="1:10" x14ac:dyDescent="0.15">
      <c r="A15400" t="s">
        <v>18760</v>
      </c>
      <c r="B15400" t="s">
        <v>3155</v>
      </c>
      <c r="C15400" t="s">
        <v>92</v>
      </c>
      <c r="D15400" t="s">
        <v>82</v>
      </c>
      <c r="E15400">
        <v>6</v>
      </c>
      <c r="F15400" s="8">
        <f>VLOOKUP(C15400,Products!$A$2:$E$20,5,TRUE)</f>
        <v>19.95</v>
      </c>
      <c r="G15400" s="8">
        <f t="shared" si="480"/>
        <v>119.69999999999999</v>
      </c>
      <c r="H15400" s="8">
        <f>VLOOKUP(C15400,Products!$A$2:$F$20,6,TRUE)</f>
        <v>7.4499999999999993</v>
      </c>
      <c r="I15400" s="8">
        <f t="shared" si="481"/>
        <v>44.699999999999996</v>
      </c>
      <c r="J15400" s="42">
        <f>VLOOKUP(B15400,Invoices!A:I,9,TRUE)</f>
        <v>2022</v>
      </c>
    </row>
    <row r="15401" spans="1:10" x14ac:dyDescent="0.15">
      <c r="A15401" t="s">
        <v>18761</v>
      </c>
      <c r="B15401" t="s">
        <v>3155</v>
      </c>
      <c r="C15401" t="s">
        <v>104</v>
      </c>
      <c r="D15401" t="s">
        <v>71</v>
      </c>
      <c r="E15401">
        <v>1</v>
      </c>
      <c r="F15401" s="8">
        <f>VLOOKUP(C15401,Products!$A$2:$E$20,5,TRUE)</f>
        <v>2.95</v>
      </c>
      <c r="G15401" s="8">
        <f t="shared" si="480"/>
        <v>2.95</v>
      </c>
      <c r="H15401" s="8">
        <f>VLOOKUP(C15401,Products!$A$2:$F$20,6,TRUE)</f>
        <v>1.1500000000000001</v>
      </c>
      <c r="I15401" s="8">
        <f t="shared" si="481"/>
        <v>1.1500000000000001</v>
      </c>
      <c r="J15401" s="42">
        <f>VLOOKUP(B15401,Invoices!A:I,9,TRUE)</f>
        <v>2022</v>
      </c>
    </row>
    <row r="15402" spans="1:10" x14ac:dyDescent="0.15">
      <c r="A15402" t="s">
        <v>18762</v>
      </c>
      <c r="B15402" t="s">
        <v>3155</v>
      </c>
      <c r="C15402" t="s">
        <v>102</v>
      </c>
      <c r="D15402" t="s">
        <v>83</v>
      </c>
      <c r="E15402">
        <v>1</v>
      </c>
      <c r="F15402" s="8">
        <f>VLOOKUP(C15402,Products!$A$2:$E$20,5,TRUE)</f>
        <v>29.95</v>
      </c>
      <c r="G15402" s="8">
        <f t="shared" si="480"/>
        <v>29.95</v>
      </c>
      <c r="H15402" s="8">
        <f>VLOOKUP(C15402,Products!$A$2:$F$20,6,TRUE)</f>
        <v>15</v>
      </c>
      <c r="I15402" s="8">
        <f t="shared" si="481"/>
        <v>15</v>
      </c>
      <c r="J15402" s="42">
        <f>VLOOKUP(B15402,Invoices!A:I,9,TRUE)</f>
        <v>2022</v>
      </c>
    </row>
    <row r="15403" spans="1:10" x14ac:dyDescent="0.15">
      <c r="A15403" t="s">
        <v>18763</v>
      </c>
      <c r="B15403" t="s">
        <v>3155</v>
      </c>
      <c r="C15403" t="s">
        <v>98</v>
      </c>
      <c r="D15403" t="s">
        <v>79</v>
      </c>
      <c r="E15403">
        <v>3</v>
      </c>
      <c r="F15403" s="8">
        <f>VLOOKUP(C15403,Products!$A$2:$E$20,5,TRUE)</f>
        <v>14.95</v>
      </c>
      <c r="G15403" s="8">
        <f t="shared" si="480"/>
        <v>44.849999999999994</v>
      </c>
      <c r="H15403" s="8">
        <f>VLOOKUP(C15403,Products!$A$2:$F$20,6,TRUE)</f>
        <v>3.0499999999999989</v>
      </c>
      <c r="I15403" s="8">
        <f t="shared" si="481"/>
        <v>9.1499999999999968</v>
      </c>
      <c r="J15403" s="42">
        <f>VLOOKUP(B15403,Invoices!A:I,9,TRUE)</f>
        <v>2022</v>
      </c>
    </row>
    <row r="15404" spans="1:10" x14ac:dyDescent="0.15">
      <c r="A15404" t="s">
        <v>18764</v>
      </c>
      <c r="B15404" t="s">
        <v>3155</v>
      </c>
      <c r="C15404" t="s">
        <v>90</v>
      </c>
      <c r="D15404" t="s">
        <v>72</v>
      </c>
      <c r="E15404">
        <v>2</v>
      </c>
      <c r="F15404" s="8">
        <f>VLOOKUP(C15404,Products!$A$2:$E$20,5,TRUE)</f>
        <v>8.9499999999999993</v>
      </c>
      <c r="G15404" s="8">
        <f t="shared" si="480"/>
        <v>17.899999999999999</v>
      </c>
      <c r="H15404" s="8">
        <f>VLOOKUP(C15404,Products!$A$2:$F$20,6,TRUE)</f>
        <v>5.6999999999999993</v>
      </c>
      <c r="I15404" s="8">
        <f t="shared" si="481"/>
        <v>11.399999999999999</v>
      </c>
      <c r="J15404" s="42">
        <f>VLOOKUP(B15404,Invoices!A:I,9,TRUE)</f>
        <v>2022</v>
      </c>
    </row>
    <row r="15405" spans="1:10" x14ac:dyDescent="0.15">
      <c r="A15405" t="s">
        <v>18765</v>
      </c>
      <c r="B15405" t="s">
        <v>3156</v>
      </c>
      <c r="C15405" t="s">
        <v>102</v>
      </c>
      <c r="D15405" t="s">
        <v>83</v>
      </c>
      <c r="E15405">
        <v>12</v>
      </c>
      <c r="F15405" s="8">
        <f>VLOOKUP(C15405,Products!$A$2:$E$20,5,TRUE)</f>
        <v>29.95</v>
      </c>
      <c r="G15405" s="8">
        <f t="shared" si="480"/>
        <v>359.4</v>
      </c>
      <c r="H15405" s="8">
        <f>VLOOKUP(C15405,Products!$A$2:$F$20,6,TRUE)</f>
        <v>15</v>
      </c>
      <c r="I15405" s="8">
        <f t="shared" si="481"/>
        <v>180</v>
      </c>
      <c r="J15405" s="42">
        <f>VLOOKUP(B15405,Invoices!A:I,9,TRUE)</f>
        <v>2022</v>
      </c>
    </row>
    <row r="15406" spans="1:10" x14ac:dyDescent="0.15">
      <c r="A15406" t="s">
        <v>18766</v>
      </c>
      <c r="B15406" t="s">
        <v>3156</v>
      </c>
      <c r="C15406" t="s">
        <v>97</v>
      </c>
      <c r="D15406" t="s">
        <v>74</v>
      </c>
      <c r="E15406">
        <v>1</v>
      </c>
      <c r="F15406" s="8">
        <f>VLOOKUP(C15406,Products!$A$2:$E$20,5,TRUE)</f>
        <v>1.5</v>
      </c>
      <c r="G15406" s="8">
        <f t="shared" si="480"/>
        <v>1.5</v>
      </c>
      <c r="H15406" s="8">
        <f>VLOOKUP(C15406,Products!$A$2:$F$20,6,TRUE)</f>
        <v>0.5</v>
      </c>
      <c r="I15406" s="8">
        <f t="shared" si="481"/>
        <v>0.5</v>
      </c>
      <c r="J15406" s="42">
        <f>VLOOKUP(B15406,Invoices!A:I,9,TRUE)</f>
        <v>2022</v>
      </c>
    </row>
    <row r="15407" spans="1:10" x14ac:dyDescent="0.15">
      <c r="A15407" t="s">
        <v>18767</v>
      </c>
      <c r="B15407" t="s">
        <v>3156</v>
      </c>
      <c r="C15407" t="s">
        <v>87</v>
      </c>
      <c r="D15407" t="s">
        <v>68</v>
      </c>
      <c r="E15407">
        <v>8</v>
      </c>
      <c r="F15407" s="8">
        <f>VLOOKUP(C15407,Products!$A$2:$E$20,5,TRUE)</f>
        <v>19.95</v>
      </c>
      <c r="G15407" s="8">
        <f t="shared" si="480"/>
        <v>159.6</v>
      </c>
      <c r="H15407" s="8">
        <f>VLOOKUP(C15407,Products!$A$2:$F$20,6,TRUE)</f>
        <v>7.4499999999999993</v>
      </c>
      <c r="I15407" s="8">
        <f t="shared" si="481"/>
        <v>59.599999999999994</v>
      </c>
      <c r="J15407" s="42">
        <f>VLOOKUP(B15407,Invoices!A:I,9,TRUE)</f>
        <v>2022</v>
      </c>
    </row>
    <row r="15408" spans="1:10" x14ac:dyDescent="0.15">
      <c r="A15408" t="s">
        <v>18768</v>
      </c>
      <c r="B15408" t="s">
        <v>3156</v>
      </c>
      <c r="C15408" t="s">
        <v>91</v>
      </c>
      <c r="D15408" t="s">
        <v>70</v>
      </c>
      <c r="E15408">
        <v>2</v>
      </c>
      <c r="F15408" s="8">
        <f>VLOOKUP(C15408,Products!$A$2:$E$20,5,TRUE)</f>
        <v>49.95</v>
      </c>
      <c r="G15408" s="8">
        <f t="shared" si="480"/>
        <v>99.9</v>
      </c>
      <c r="H15408" s="8">
        <f>VLOOKUP(C15408,Products!$A$2:$F$20,6,TRUE)</f>
        <v>21.200000000000003</v>
      </c>
      <c r="I15408" s="8">
        <f t="shared" si="481"/>
        <v>42.400000000000006</v>
      </c>
      <c r="J15408" s="42">
        <f>VLOOKUP(B15408,Invoices!A:I,9,TRUE)</f>
        <v>2022</v>
      </c>
    </row>
    <row r="15409" spans="1:10" x14ac:dyDescent="0.15">
      <c r="A15409" t="s">
        <v>18769</v>
      </c>
      <c r="B15409" t="s">
        <v>3156</v>
      </c>
      <c r="C15409" t="s">
        <v>90</v>
      </c>
      <c r="D15409" t="s">
        <v>72</v>
      </c>
      <c r="E15409">
        <v>1</v>
      </c>
      <c r="F15409" s="8">
        <f>VLOOKUP(C15409,Products!$A$2:$E$20,5,TRUE)</f>
        <v>8.9499999999999993</v>
      </c>
      <c r="G15409" s="8">
        <f t="shared" si="480"/>
        <v>8.9499999999999993</v>
      </c>
      <c r="H15409" s="8">
        <f>VLOOKUP(C15409,Products!$A$2:$F$20,6,TRUE)</f>
        <v>5.6999999999999993</v>
      </c>
      <c r="I15409" s="8">
        <f t="shared" si="481"/>
        <v>5.6999999999999993</v>
      </c>
      <c r="J15409" s="42">
        <f>VLOOKUP(B15409,Invoices!A:I,9,TRUE)</f>
        <v>2022</v>
      </c>
    </row>
    <row r="15410" spans="1:10" x14ac:dyDescent="0.15">
      <c r="A15410" t="s">
        <v>18770</v>
      </c>
      <c r="B15410" t="s">
        <v>3156</v>
      </c>
      <c r="C15410" t="s">
        <v>104</v>
      </c>
      <c r="D15410" t="s">
        <v>71</v>
      </c>
      <c r="E15410">
        <v>3</v>
      </c>
      <c r="F15410" s="8">
        <f>VLOOKUP(C15410,Products!$A$2:$E$20,5,TRUE)</f>
        <v>2.95</v>
      </c>
      <c r="G15410" s="8">
        <f t="shared" si="480"/>
        <v>8.8500000000000014</v>
      </c>
      <c r="H15410" s="8">
        <f>VLOOKUP(C15410,Products!$A$2:$F$20,6,TRUE)</f>
        <v>1.1500000000000001</v>
      </c>
      <c r="I15410" s="8">
        <f t="shared" si="481"/>
        <v>3.45</v>
      </c>
      <c r="J15410" s="42">
        <f>VLOOKUP(B15410,Invoices!A:I,9,TRUE)</f>
        <v>2022</v>
      </c>
    </row>
    <row r="15411" spans="1:10" x14ac:dyDescent="0.15">
      <c r="A15411" t="s">
        <v>18771</v>
      </c>
      <c r="B15411" t="s">
        <v>3157</v>
      </c>
      <c r="C15411" t="s">
        <v>96</v>
      </c>
      <c r="D15411" t="s">
        <v>75</v>
      </c>
      <c r="E15411">
        <v>10</v>
      </c>
      <c r="F15411" s="8">
        <f>VLOOKUP(C15411,Products!$A$2:$E$20,5,TRUE)</f>
        <v>79.95</v>
      </c>
      <c r="G15411" s="8">
        <f t="shared" si="480"/>
        <v>799.5</v>
      </c>
      <c r="H15411" s="8">
        <f>VLOOKUP(C15411,Products!$A$2:$F$20,6,TRUE)</f>
        <v>27.950000000000003</v>
      </c>
      <c r="I15411" s="8">
        <f t="shared" si="481"/>
        <v>279.5</v>
      </c>
      <c r="J15411" s="42">
        <f>VLOOKUP(B15411,Invoices!A:I,9,TRUE)</f>
        <v>2022</v>
      </c>
    </row>
    <row r="15412" spans="1:10" x14ac:dyDescent="0.15">
      <c r="A15412" t="s">
        <v>18772</v>
      </c>
      <c r="B15412" t="s">
        <v>3157</v>
      </c>
      <c r="C15412" t="s">
        <v>92</v>
      </c>
      <c r="D15412" t="s">
        <v>82</v>
      </c>
      <c r="E15412">
        <v>2</v>
      </c>
      <c r="F15412" s="8">
        <f>VLOOKUP(C15412,Products!$A$2:$E$20,5,TRUE)</f>
        <v>19.95</v>
      </c>
      <c r="G15412" s="8">
        <f t="shared" si="480"/>
        <v>39.9</v>
      </c>
      <c r="H15412" s="8">
        <f>VLOOKUP(C15412,Products!$A$2:$F$20,6,TRUE)</f>
        <v>7.4499999999999993</v>
      </c>
      <c r="I15412" s="8">
        <f t="shared" si="481"/>
        <v>14.899999999999999</v>
      </c>
      <c r="J15412" s="42">
        <f>VLOOKUP(B15412,Invoices!A:I,9,TRUE)</f>
        <v>2022</v>
      </c>
    </row>
    <row r="15413" spans="1:10" x14ac:dyDescent="0.15">
      <c r="A15413" t="s">
        <v>18773</v>
      </c>
      <c r="B15413" t="s">
        <v>3157</v>
      </c>
      <c r="C15413" t="s">
        <v>101</v>
      </c>
      <c r="D15413" t="s">
        <v>69</v>
      </c>
      <c r="E15413">
        <v>3</v>
      </c>
      <c r="F15413" s="8">
        <f>VLOOKUP(C15413,Products!$A$2:$E$20,5,TRUE)</f>
        <v>129.94999999999999</v>
      </c>
      <c r="G15413" s="8">
        <f t="shared" si="480"/>
        <v>389.84999999999997</v>
      </c>
      <c r="H15413" s="8">
        <f>VLOOKUP(C15413,Products!$A$2:$F$20,6,TRUE)</f>
        <v>40.449999999999989</v>
      </c>
      <c r="I15413" s="8">
        <f t="shared" si="481"/>
        <v>121.34999999999997</v>
      </c>
      <c r="J15413" s="42">
        <f>VLOOKUP(B15413,Invoices!A:I,9,TRUE)</f>
        <v>2022</v>
      </c>
    </row>
    <row r="15414" spans="1:10" x14ac:dyDescent="0.15">
      <c r="A15414" t="s">
        <v>18774</v>
      </c>
      <c r="B15414" t="s">
        <v>3157</v>
      </c>
      <c r="C15414" t="s">
        <v>100</v>
      </c>
      <c r="D15414" t="s">
        <v>78</v>
      </c>
      <c r="E15414">
        <v>25</v>
      </c>
      <c r="F15414" s="8">
        <f>VLOOKUP(C15414,Products!$A$2:$E$20,5,TRUE)</f>
        <v>49.95</v>
      </c>
      <c r="G15414" s="8">
        <f t="shared" si="480"/>
        <v>1248.75</v>
      </c>
      <c r="H15414" s="8">
        <f>VLOOKUP(C15414,Products!$A$2:$F$20,6,TRUE)</f>
        <v>19.950000000000003</v>
      </c>
      <c r="I15414" s="8">
        <f t="shared" si="481"/>
        <v>498.75000000000006</v>
      </c>
      <c r="J15414" s="42">
        <f>VLOOKUP(B15414,Invoices!A:I,9,TRUE)</f>
        <v>2022</v>
      </c>
    </row>
    <row r="15415" spans="1:10" x14ac:dyDescent="0.15">
      <c r="A15415" t="s">
        <v>18775</v>
      </c>
      <c r="B15415" t="s">
        <v>3157</v>
      </c>
      <c r="C15415" t="s">
        <v>104</v>
      </c>
      <c r="D15415" t="s">
        <v>71</v>
      </c>
      <c r="E15415">
        <v>10</v>
      </c>
      <c r="F15415" s="8">
        <f>VLOOKUP(C15415,Products!$A$2:$E$20,5,TRUE)</f>
        <v>2.95</v>
      </c>
      <c r="G15415" s="8">
        <f t="shared" si="480"/>
        <v>29.5</v>
      </c>
      <c r="H15415" s="8">
        <f>VLOOKUP(C15415,Products!$A$2:$F$20,6,TRUE)</f>
        <v>1.1500000000000001</v>
      </c>
      <c r="I15415" s="8">
        <f t="shared" si="481"/>
        <v>11.500000000000002</v>
      </c>
      <c r="J15415" s="42">
        <f>VLOOKUP(B15415,Invoices!A:I,9,TRUE)</f>
        <v>2022</v>
      </c>
    </row>
    <row r="15416" spans="1:10" x14ac:dyDescent="0.15">
      <c r="A15416" t="s">
        <v>18776</v>
      </c>
      <c r="B15416" t="s">
        <v>3157</v>
      </c>
      <c r="C15416" t="s">
        <v>87</v>
      </c>
      <c r="D15416" t="s">
        <v>68</v>
      </c>
      <c r="E15416">
        <v>10</v>
      </c>
      <c r="F15416" s="8">
        <f>VLOOKUP(C15416,Products!$A$2:$E$20,5,TRUE)</f>
        <v>19.95</v>
      </c>
      <c r="G15416" s="8">
        <f t="shared" si="480"/>
        <v>199.5</v>
      </c>
      <c r="H15416" s="8">
        <f>VLOOKUP(C15416,Products!$A$2:$F$20,6,TRUE)</f>
        <v>7.4499999999999993</v>
      </c>
      <c r="I15416" s="8">
        <f t="shared" si="481"/>
        <v>74.5</v>
      </c>
      <c r="J15416" s="42">
        <f>VLOOKUP(B15416,Invoices!A:I,9,TRUE)</f>
        <v>2022</v>
      </c>
    </row>
    <row r="15417" spans="1:10" x14ac:dyDescent="0.15">
      <c r="A15417" t="s">
        <v>18777</v>
      </c>
      <c r="B15417" t="s">
        <v>3158</v>
      </c>
      <c r="C15417" t="s">
        <v>97</v>
      </c>
      <c r="D15417" t="s">
        <v>74</v>
      </c>
      <c r="E15417">
        <v>1</v>
      </c>
      <c r="F15417" s="8">
        <f>VLOOKUP(C15417,Products!$A$2:$E$20,5,TRUE)</f>
        <v>1.5</v>
      </c>
      <c r="G15417" s="8">
        <f t="shared" si="480"/>
        <v>1.5</v>
      </c>
      <c r="H15417" s="8">
        <f>VLOOKUP(C15417,Products!$A$2:$F$20,6,TRUE)</f>
        <v>0.5</v>
      </c>
      <c r="I15417" s="8">
        <f t="shared" si="481"/>
        <v>0.5</v>
      </c>
      <c r="J15417" s="42">
        <f>VLOOKUP(B15417,Invoices!A:I,9,TRUE)</f>
        <v>2022</v>
      </c>
    </row>
    <row r="15418" spans="1:10" x14ac:dyDescent="0.15">
      <c r="A15418" t="s">
        <v>18778</v>
      </c>
      <c r="B15418" t="s">
        <v>3158</v>
      </c>
      <c r="C15418" t="s">
        <v>98</v>
      </c>
      <c r="D15418" t="s">
        <v>79</v>
      </c>
      <c r="E15418">
        <v>2</v>
      </c>
      <c r="F15418" s="8">
        <f>VLOOKUP(C15418,Products!$A$2:$E$20,5,TRUE)</f>
        <v>14.95</v>
      </c>
      <c r="G15418" s="8">
        <f t="shared" si="480"/>
        <v>29.9</v>
      </c>
      <c r="H15418" s="8">
        <f>VLOOKUP(C15418,Products!$A$2:$F$20,6,TRUE)</f>
        <v>3.0499999999999989</v>
      </c>
      <c r="I15418" s="8">
        <f t="shared" si="481"/>
        <v>6.0999999999999979</v>
      </c>
      <c r="J15418" s="42">
        <f>VLOOKUP(B15418,Invoices!A:I,9,TRUE)</f>
        <v>2022</v>
      </c>
    </row>
    <row r="15419" spans="1:10" x14ac:dyDescent="0.15">
      <c r="A15419" t="s">
        <v>18779</v>
      </c>
      <c r="B15419" t="s">
        <v>3159</v>
      </c>
      <c r="C15419" t="s">
        <v>89</v>
      </c>
      <c r="D15419" t="s">
        <v>80</v>
      </c>
      <c r="E15419">
        <v>12</v>
      </c>
      <c r="F15419" s="8">
        <f>VLOOKUP(C15419,Products!$A$2:$E$20,5,TRUE)</f>
        <v>15.95</v>
      </c>
      <c r="G15419" s="8">
        <f t="shared" si="480"/>
        <v>191.39999999999998</v>
      </c>
      <c r="H15419" s="8">
        <f>VLOOKUP(C15419,Products!$A$2:$F$20,6,TRUE)</f>
        <v>6</v>
      </c>
      <c r="I15419" s="8">
        <f t="shared" si="481"/>
        <v>72</v>
      </c>
      <c r="J15419" s="42">
        <f>VLOOKUP(B15419,Invoices!A:I,9,TRUE)</f>
        <v>2022</v>
      </c>
    </row>
    <row r="15420" spans="1:10" x14ac:dyDescent="0.15">
      <c r="A15420" t="s">
        <v>18780</v>
      </c>
      <c r="B15420" t="s">
        <v>3159</v>
      </c>
      <c r="C15420" t="s">
        <v>104</v>
      </c>
      <c r="D15420" t="s">
        <v>71</v>
      </c>
      <c r="E15420">
        <v>3</v>
      </c>
      <c r="F15420" s="8">
        <f>VLOOKUP(C15420,Products!$A$2:$E$20,5,TRUE)</f>
        <v>2.95</v>
      </c>
      <c r="G15420" s="8">
        <f t="shared" si="480"/>
        <v>8.8500000000000014</v>
      </c>
      <c r="H15420" s="8">
        <f>VLOOKUP(C15420,Products!$A$2:$F$20,6,TRUE)</f>
        <v>1.1500000000000001</v>
      </c>
      <c r="I15420" s="8">
        <f t="shared" si="481"/>
        <v>3.45</v>
      </c>
      <c r="J15420" s="42">
        <f>VLOOKUP(B15420,Invoices!A:I,9,TRUE)</f>
        <v>2022</v>
      </c>
    </row>
    <row r="15421" spans="1:10" x14ac:dyDescent="0.15">
      <c r="A15421" t="s">
        <v>18781</v>
      </c>
      <c r="B15421" t="s">
        <v>3159</v>
      </c>
      <c r="C15421" t="s">
        <v>90</v>
      </c>
      <c r="D15421" t="s">
        <v>72</v>
      </c>
      <c r="E15421">
        <v>1</v>
      </c>
      <c r="F15421" s="8">
        <f>VLOOKUP(C15421,Products!$A$2:$E$20,5,TRUE)</f>
        <v>8.9499999999999993</v>
      </c>
      <c r="G15421" s="8">
        <f t="shared" si="480"/>
        <v>8.9499999999999993</v>
      </c>
      <c r="H15421" s="8">
        <f>VLOOKUP(C15421,Products!$A$2:$F$20,6,TRUE)</f>
        <v>5.6999999999999993</v>
      </c>
      <c r="I15421" s="8">
        <f t="shared" si="481"/>
        <v>5.6999999999999993</v>
      </c>
      <c r="J15421" s="42">
        <f>VLOOKUP(B15421,Invoices!A:I,9,TRUE)</f>
        <v>2022</v>
      </c>
    </row>
    <row r="15422" spans="1:10" x14ac:dyDescent="0.15">
      <c r="A15422" t="s">
        <v>18782</v>
      </c>
      <c r="B15422" t="s">
        <v>3159</v>
      </c>
      <c r="C15422" t="s">
        <v>105</v>
      </c>
      <c r="D15422" t="s">
        <v>81</v>
      </c>
      <c r="E15422">
        <v>1</v>
      </c>
      <c r="F15422" s="8">
        <f>VLOOKUP(C15422,Products!$A$2:$E$20,5,TRUE)</f>
        <v>8.9499999999999993</v>
      </c>
      <c r="G15422" s="8">
        <f t="shared" si="480"/>
        <v>8.9499999999999993</v>
      </c>
      <c r="H15422" s="8">
        <f>VLOOKUP(C15422,Products!$A$2:$F$20,6,TRUE)</f>
        <v>3.1999999999999993</v>
      </c>
      <c r="I15422" s="8">
        <f t="shared" si="481"/>
        <v>3.1999999999999993</v>
      </c>
      <c r="J15422" s="42">
        <f>VLOOKUP(B15422,Invoices!A:I,9,TRUE)</f>
        <v>2022</v>
      </c>
    </row>
    <row r="15423" spans="1:10" x14ac:dyDescent="0.15">
      <c r="A15423" t="s">
        <v>18783</v>
      </c>
      <c r="B15423" t="s">
        <v>3159</v>
      </c>
      <c r="C15423" t="s">
        <v>96</v>
      </c>
      <c r="D15423" t="s">
        <v>75</v>
      </c>
      <c r="E15423">
        <v>100</v>
      </c>
      <c r="F15423" s="8">
        <f>VLOOKUP(C15423,Products!$A$2:$E$20,5,TRUE)</f>
        <v>79.95</v>
      </c>
      <c r="G15423" s="8">
        <f t="shared" si="480"/>
        <v>7995</v>
      </c>
      <c r="H15423" s="8">
        <f>VLOOKUP(C15423,Products!$A$2:$F$20,6,TRUE)</f>
        <v>27.950000000000003</v>
      </c>
      <c r="I15423" s="8">
        <f t="shared" si="481"/>
        <v>2795.0000000000005</v>
      </c>
      <c r="J15423" s="42">
        <f>VLOOKUP(B15423,Invoices!A:I,9,TRUE)</f>
        <v>2022</v>
      </c>
    </row>
    <row r="15424" spans="1:10" x14ac:dyDescent="0.15">
      <c r="A15424" t="s">
        <v>18784</v>
      </c>
      <c r="B15424" t="s">
        <v>3159</v>
      </c>
      <c r="C15424" t="s">
        <v>94</v>
      </c>
      <c r="D15424" t="s">
        <v>86</v>
      </c>
      <c r="E15424">
        <v>1</v>
      </c>
      <c r="F15424" s="8">
        <f>VLOOKUP(C15424,Products!$A$2:$E$20,5,TRUE)</f>
        <v>3.5</v>
      </c>
      <c r="G15424" s="8">
        <f t="shared" si="480"/>
        <v>3.5</v>
      </c>
      <c r="H15424" s="8">
        <f>VLOOKUP(C15424,Products!$A$2:$F$20,6,TRUE)</f>
        <v>0.54999999999999982</v>
      </c>
      <c r="I15424" s="8">
        <f t="shared" si="481"/>
        <v>0.54999999999999982</v>
      </c>
      <c r="J15424" s="42">
        <f>VLOOKUP(B15424,Invoices!A:I,9,TRUE)</f>
        <v>2022</v>
      </c>
    </row>
    <row r="15425" spans="1:10" x14ac:dyDescent="0.15">
      <c r="A15425" t="s">
        <v>18785</v>
      </c>
      <c r="B15425" t="s">
        <v>3159</v>
      </c>
      <c r="C15425" t="s">
        <v>88</v>
      </c>
      <c r="D15425" t="s">
        <v>85</v>
      </c>
      <c r="E15425">
        <v>2</v>
      </c>
      <c r="F15425" s="8">
        <f>VLOOKUP(C15425,Products!$A$2:$E$20,5,TRUE)</f>
        <v>8.9499999999999993</v>
      </c>
      <c r="G15425" s="8">
        <f t="shared" si="480"/>
        <v>17.899999999999999</v>
      </c>
      <c r="H15425" s="8">
        <f>VLOOKUP(C15425,Products!$A$2:$F$20,6,TRUE)</f>
        <v>5.6999999999999993</v>
      </c>
      <c r="I15425" s="8">
        <f t="shared" si="481"/>
        <v>11.399999999999999</v>
      </c>
      <c r="J15425" s="42">
        <f>VLOOKUP(B15425,Invoices!A:I,9,TRUE)</f>
        <v>2022</v>
      </c>
    </row>
    <row r="15426" spans="1:10" x14ac:dyDescent="0.15">
      <c r="A15426" t="s">
        <v>18786</v>
      </c>
      <c r="B15426" t="s">
        <v>3159</v>
      </c>
      <c r="C15426" t="s">
        <v>87</v>
      </c>
      <c r="D15426" t="s">
        <v>68</v>
      </c>
      <c r="E15426">
        <v>2</v>
      </c>
      <c r="F15426" s="8">
        <f>VLOOKUP(C15426,Products!$A$2:$E$20,5,TRUE)</f>
        <v>19.95</v>
      </c>
      <c r="G15426" s="8">
        <f t="shared" si="480"/>
        <v>39.9</v>
      </c>
      <c r="H15426" s="8">
        <f>VLOOKUP(C15426,Products!$A$2:$F$20,6,TRUE)</f>
        <v>7.4499999999999993</v>
      </c>
      <c r="I15426" s="8">
        <f t="shared" si="481"/>
        <v>14.899999999999999</v>
      </c>
      <c r="J15426" s="42">
        <f>VLOOKUP(B15426,Invoices!A:I,9,TRUE)</f>
        <v>2022</v>
      </c>
    </row>
    <row r="15427" spans="1:10" x14ac:dyDescent="0.15">
      <c r="A15427" t="s">
        <v>18787</v>
      </c>
      <c r="B15427" t="s">
        <v>3159</v>
      </c>
      <c r="C15427" t="s">
        <v>102</v>
      </c>
      <c r="D15427" t="s">
        <v>83</v>
      </c>
      <c r="E15427">
        <v>8</v>
      </c>
      <c r="F15427" s="8">
        <f>VLOOKUP(C15427,Products!$A$2:$E$20,5,TRUE)</f>
        <v>29.95</v>
      </c>
      <c r="G15427" s="8">
        <f t="shared" ref="G15427:G15490" si="482">F15427*E15427</f>
        <v>239.6</v>
      </c>
      <c r="H15427" s="8">
        <f>VLOOKUP(C15427,Products!$A$2:$F$20,6,TRUE)</f>
        <v>15</v>
      </c>
      <c r="I15427" s="8">
        <f t="shared" ref="I15427:I15490" si="483">H15427*E15427</f>
        <v>120</v>
      </c>
      <c r="J15427" s="42">
        <f>VLOOKUP(B15427,Invoices!A:I,9,TRUE)</f>
        <v>2022</v>
      </c>
    </row>
    <row r="15428" spans="1:10" x14ac:dyDescent="0.15">
      <c r="A15428" t="s">
        <v>18788</v>
      </c>
      <c r="B15428" t="s">
        <v>3160</v>
      </c>
      <c r="C15428" t="s">
        <v>96</v>
      </c>
      <c r="D15428" t="s">
        <v>75</v>
      </c>
      <c r="E15428">
        <v>2</v>
      </c>
      <c r="F15428" s="8">
        <f>VLOOKUP(C15428,Products!$A$2:$E$20,5,TRUE)</f>
        <v>79.95</v>
      </c>
      <c r="G15428" s="8">
        <f t="shared" si="482"/>
        <v>159.9</v>
      </c>
      <c r="H15428" s="8">
        <f>VLOOKUP(C15428,Products!$A$2:$F$20,6,TRUE)</f>
        <v>27.950000000000003</v>
      </c>
      <c r="I15428" s="8">
        <f t="shared" si="483"/>
        <v>55.900000000000006</v>
      </c>
      <c r="J15428" s="42">
        <f>VLOOKUP(B15428,Invoices!A:I,9,TRUE)</f>
        <v>2022</v>
      </c>
    </row>
    <row r="15429" spans="1:10" x14ac:dyDescent="0.15">
      <c r="A15429" t="s">
        <v>18789</v>
      </c>
      <c r="B15429" t="s">
        <v>3160</v>
      </c>
      <c r="C15429" t="s">
        <v>94</v>
      </c>
      <c r="D15429" t="s">
        <v>86</v>
      </c>
      <c r="E15429">
        <v>20</v>
      </c>
      <c r="F15429" s="8">
        <f>VLOOKUP(C15429,Products!$A$2:$E$20,5,TRUE)</f>
        <v>3.5</v>
      </c>
      <c r="G15429" s="8">
        <f t="shared" si="482"/>
        <v>70</v>
      </c>
      <c r="H15429" s="8">
        <f>VLOOKUP(C15429,Products!$A$2:$F$20,6,TRUE)</f>
        <v>0.54999999999999982</v>
      </c>
      <c r="I15429" s="8">
        <f t="shared" si="483"/>
        <v>10.999999999999996</v>
      </c>
      <c r="J15429" s="42">
        <f>VLOOKUP(B15429,Invoices!A:I,9,TRUE)</f>
        <v>2022</v>
      </c>
    </row>
    <row r="15430" spans="1:10" x14ac:dyDescent="0.15">
      <c r="A15430" t="s">
        <v>18790</v>
      </c>
      <c r="B15430" t="s">
        <v>3160</v>
      </c>
      <c r="C15430" t="s">
        <v>102</v>
      </c>
      <c r="D15430" t="s">
        <v>83</v>
      </c>
      <c r="E15430">
        <v>10</v>
      </c>
      <c r="F15430" s="8">
        <f>VLOOKUP(C15430,Products!$A$2:$E$20,5,TRUE)</f>
        <v>29.95</v>
      </c>
      <c r="G15430" s="8">
        <f t="shared" si="482"/>
        <v>299.5</v>
      </c>
      <c r="H15430" s="8">
        <f>VLOOKUP(C15430,Products!$A$2:$F$20,6,TRUE)</f>
        <v>15</v>
      </c>
      <c r="I15430" s="8">
        <f t="shared" si="483"/>
        <v>150</v>
      </c>
      <c r="J15430" s="42">
        <f>VLOOKUP(B15430,Invoices!A:I,9,TRUE)</f>
        <v>2022</v>
      </c>
    </row>
    <row r="15431" spans="1:10" x14ac:dyDescent="0.15">
      <c r="A15431" t="s">
        <v>18791</v>
      </c>
      <c r="B15431" t="s">
        <v>3160</v>
      </c>
      <c r="C15431" t="s">
        <v>90</v>
      </c>
      <c r="D15431" t="s">
        <v>72</v>
      </c>
      <c r="E15431">
        <v>1</v>
      </c>
      <c r="F15431" s="8">
        <f>VLOOKUP(C15431,Products!$A$2:$E$20,5,TRUE)</f>
        <v>8.9499999999999993</v>
      </c>
      <c r="G15431" s="8">
        <f t="shared" si="482"/>
        <v>8.9499999999999993</v>
      </c>
      <c r="H15431" s="8">
        <f>VLOOKUP(C15431,Products!$A$2:$F$20,6,TRUE)</f>
        <v>5.6999999999999993</v>
      </c>
      <c r="I15431" s="8">
        <f t="shared" si="483"/>
        <v>5.6999999999999993</v>
      </c>
      <c r="J15431" s="42">
        <f>VLOOKUP(B15431,Invoices!A:I,9,TRUE)</f>
        <v>2022</v>
      </c>
    </row>
    <row r="15432" spans="1:10" x14ac:dyDescent="0.15">
      <c r="A15432" t="s">
        <v>18792</v>
      </c>
      <c r="B15432" t="s">
        <v>3161</v>
      </c>
      <c r="C15432" t="s">
        <v>89</v>
      </c>
      <c r="D15432" t="s">
        <v>80</v>
      </c>
      <c r="E15432">
        <v>1</v>
      </c>
      <c r="F15432" s="8">
        <f>VLOOKUP(C15432,Products!$A$2:$E$20,5,TRUE)</f>
        <v>15.95</v>
      </c>
      <c r="G15432" s="8">
        <f t="shared" si="482"/>
        <v>15.95</v>
      </c>
      <c r="H15432" s="8">
        <f>VLOOKUP(C15432,Products!$A$2:$F$20,6,TRUE)</f>
        <v>6</v>
      </c>
      <c r="I15432" s="8">
        <f t="shared" si="483"/>
        <v>6</v>
      </c>
      <c r="J15432" s="42">
        <f>VLOOKUP(B15432,Invoices!A:I,9,TRUE)</f>
        <v>2022</v>
      </c>
    </row>
    <row r="15433" spans="1:10" x14ac:dyDescent="0.15">
      <c r="A15433" t="s">
        <v>18793</v>
      </c>
      <c r="B15433" t="s">
        <v>3161</v>
      </c>
      <c r="C15433" t="s">
        <v>101</v>
      </c>
      <c r="D15433" t="s">
        <v>69</v>
      </c>
      <c r="E15433">
        <v>3</v>
      </c>
      <c r="F15433" s="8">
        <f>VLOOKUP(C15433,Products!$A$2:$E$20,5,TRUE)</f>
        <v>129.94999999999999</v>
      </c>
      <c r="G15433" s="8">
        <f t="shared" si="482"/>
        <v>389.84999999999997</v>
      </c>
      <c r="H15433" s="8">
        <f>VLOOKUP(C15433,Products!$A$2:$F$20,6,TRUE)</f>
        <v>40.449999999999989</v>
      </c>
      <c r="I15433" s="8">
        <f t="shared" si="483"/>
        <v>121.34999999999997</v>
      </c>
      <c r="J15433" s="42">
        <f>VLOOKUP(B15433,Invoices!A:I,9,TRUE)</f>
        <v>2022</v>
      </c>
    </row>
    <row r="15434" spans="1:10" x14ac:dyDescent="0.15">
      <c r="A15434" t="s">
        <v>18794</v>
      </c>
      <c r="B15434" t="s">
        <v>3161</v>
      </c>
      <c r="C15434" t="s">
        <v>93</v>
      </c>
      <c r="D15434" t="s">
        <v>76</v>
      </c>
      <c r="E15434">
        <v>6</v>
      </c>
      <c r="F15434" s="8">
        <f>VLOOKUP(C15434,Products!$A$2:$E$20,5,TRUE)</f>
        <v>9.9499999999999993</v>
      </c>
      <c r="G15434" s="8">
        <f t="shared" si="482"/>
        <v>59.699999999999996</v>
      </c>
      <c r="H15434" s="8">
        <f>VLOOKUP(C15434,Products!$A$2:$F$20,6,TRUE)</f>
        <v>1.9499999999999993</v>
      </c>
      <c r="I15434" s="8">
        <f t="shared" si="483"/>
        <v>11.699999999999996</v>
      </c>
      <c r="J15434" s="42">
        <f>VLOOKUP(B15434,Invoices!A:I,9,TRUE)</f>
        <v>2022</v>
      </c>
    </row>
    <row r="15435" spans="1:10" x14ac:dyDescent="0.15">
      <c r="A15435" t="s">
        <v>18795</v>
      </c>
      <c r="B15435" t="s">
        <v>3162</v>
      </c>
      <c r="C15435" t="s">
        <v>102</v>
      </c>
      <c r="D15435" t="s">
        <v>83</v>
      </c>
      <c r="E15435">
        <v>10</v>
      </c>
      <c r="F15435" s="8">
        <f>VLOOKUP(C15435,Products!$A$2:$E$20,5,TRUE)</f>
        <v>29.95</v>
      </c>
      <c r="G15435" s="8">
        <f t="shared" si="482"/>
        <v>299.5</v>
      </c>
      <c r="H15435" s="8">
        <f>VLOOKUP(C15435,Products!$A$2:$F$20,6,TRUE)</f>
        <v>15</v>
      </c>
      <c r="I15435" s="8">
        <f t="shared" si="483"/>
        <v>150</v>
      </c>
      <c r="J15435" s="42">
        <f>VLOOKUP(B15435,Invoices!A:I,9,TRUE)</f>
        <v>2022</v>
      </c>
    </row>
    <row r="15436" spans="1:10" x14ac:dyDescent="0.15">
      <c r="A15436" t="s">
        <v>18796</v>
      </c>
      <c r="B15436" t="s">
        <v>3162</v>
      </c>
      <c r="C15436" t="s">
        <v>105</v>
      </c>
      <c r="D15436" t="s">
        <v>81</v>
      </c>
      <c r="E15436">
        <v>1</v>
      </c>
      <c r="F15436" s="8">
        <f>VLOOKUP(C15436,Products!$A$2:$E$20,5,TRUE)</f>
        <v>8.9499999999999993</v>
      </c>
      <c r="G15436" s="8">
        <f t="shared" si="482"/>
        <v>8.9499999999999993</v>
      </c>
      <c r="H15436" s="8">
        <f>VLOOKUP(C15436,Products!$A$2:$F$20,6,TRUE)</f>
        <v>3.1999999999999993</v>
      </c>
      <c r="I15436" s="8">
        <f t="shared" si="483"/>
        <v>3.1999999999999993</v>
      </c>
      <c r="J15436" s="42">
        <f>VLOOKUP(B15436,Invoices!A:I,9,TRUE)</f>
        <v>2022</v>
      </c>
    </row>
    <row r="15437" spans="1:10" x14ac:dyDescent="0.15">
      <c r="A15437" t="s">
        <v>18797</v>
      </c>
      <c r="B15437" t="s">
        <v>3162</v>
      </c>
      <c r="C15437" t="s">
        <v>89</v>
      </c>
      <c r="D15437" t="s">
        <v>80</v>
      </c>
      <c r="E15437">
        <v>1</v>
      </c>
      <c r="F15437" s="8">
        <f>VLOOKUP(C15437,Products!$A$2:$E$20,5,TRUE)</f>
        <v>15.95</v>
      </c>
      <c r="G15437" s="8">
        <f t="shared" si="482"/>
        <v>15.95</v>
      </c>
      <c r="H15437" s="8">
        <f>VLOOKUP(C15437,Products!$A$2:$F$20,6,TRUE)</f>
        <v>6</v>
      </c>
      <c r="I15437" s="8">
        <f t="shared" si="483"/>
        <v>6</v>
      </c>
      <c r="J15437" s="42">
        <f>VLOOKUP(B15437,Invoices!A:I,9,TRUE)</f>
        <v>2022</v>
      </c>
    </row>
    <row r="15438" spans="1:10" x14ac:dyDescent="0.15">
      <c r="A15438" t="s">
        <v>18798</v>
      </c>
      <c r="B15438" t="s">
        <v>3162</v>
      </c>
      <c r="C15438" t="s">
        <v>92</v>
      </c>
      <c r="D15438" t="s">
        <v>82</v>
      </c>
      <c r="E15438">
        <v>15</v>
      </c>
      <c r="F15438" s="8">
        <f>VLOOKUP(C15438,Products!$A$2:$E$20,5,TRUE)</f>
        <v>19.95</v>
      </c>
      <c r="G15438" s="8">
        <f t="shared" si="482"/>
        <v>299.25</v>
      </c>
      <c r="H15438" s="8">
        <f>VLOOKUP(C15438,Products!$A$2:$F$20,6,TRUE)</f>
        <v>7.4499999999999993</v>
      </c>
      <c r="I15438" s="8">
        <f t="shared" si="483"/>
        <v>111.74999999999999</v>
      </c>
      <c r="J15438" s="42">
        <f>VLOOKUP(B15438,Invoices!A:I,9,TRUE)</f>
        <v>2022</v>
      </c>
    </row>
    <row r="15439" spans="1:10" x14ac:dyDescent="0.15">
      <c r="A15439" t="s">
        <v>18799</v>
      </c>
      <c r="B15439" t="s">
        <v>3162</v>
      </c>
      <c r="C15439" t="s">
        <v>87</v>
      </c>
      <c r="D15439" t="s">
        <v>68</v>
      </c>
      <c r="E15439">
        <v>3</v>
      </c>
      <c r="F15439" s="8">
        <f>VLOOKUP(C15439,Products!$A$2:$E$20,5,TRUE)</f>
        <v>19.95</v>
      </c>
      <c r="G15439" s="8">
        <f t="shared" si="482"/>
        <v>59.849999999999994</v>
      </c>
      <c r="H15439" s="8">
        <f>VLOOKUP(C15439,Products!$A$2:$F$20,6,TRUE)</f>
        <v>7.4499999999999993</v>
      </c>
      <c r="I15439" s="8">
        <f t="shared" si="483"/>
        <v>22.349999999999998</v>
      </c>
      <c r="J15439" s="42">
        <f>VLOOKUP(B15439,Invoices!A:I,9,TRUE)</f>
        <v>2022</v>
      </c>
    </row>
    <row r="15440" spans="1:10" x14ac:dyDescent="0.15">
      <c r="A15440" t="s">
        <v>18800</v>
      </c>
      <c r="B15440" t="s">
        <v>3162</v>
      </c>
      <c r="C15440" t="s">
        <v>104</v>
      </c>
      <c r="D15440" t="s">
        <v>71</v>
      </c>
      <c r="E15440">
        <v>2</v>
      </c>
      <c r="F15440" s="8">
        <f>VLOOKUP(C15440,Products!$A$2:$E$20,5,TRUE)</f>
        <v>2.95</v>
      </c>
      <c r="G15440" s="8">
        <f t="shared" si="482"/>
        <v>5.9</v>
      </c>
      <c r="H15440" s="8">
        <f>VLOOKUP(C15440,Products!$A$2:$F$20,6,TRUE)</f>
        <v>1.1500000000000001</v>
      </c>
      <c r="I15440" s="8">
        <f t="shared" si="483"/>
        <v>2.3000000000000003</v>
      </c>
      <c r="J15440" s="42">
        <f>VLOOKUP(B15440,Invoices!A:I,9,TRUE)</f>
        <v>2022</v>
      </c>
    </row>
    <row r="15441" spans="1:10" x14ac:dyDescent="0.15">
      <c r="A15441" t="s">
        <v>18801</v>
      </c>
      <c r="B15441" t="s">
        <v>3162</v>
      </c>
      <c r="C15441" t="s">
        <v>95</v>
      </c>
      <c r="D15441" t="s">
        <v>73</v>
      </c>
      <c r="E15441">
        <v>10</v>
      </c>
      <c r="F15441" s="8">
        <f>VLOOKUP(C15441,Products!$A$2:$E$20,5,TRUE)</f>
        <v>12.95</v>
      </c>
      <c r="G15441" s="8">
        <f t="shared" si="482"/>
        <v>129.5</v>
      </c>
      <c r="H15441" s="8">
        <f>VLOOKUP(C15441,Products!$A$2:$F$20,6,TRUE)</f>
        <v>4.1999999999999993</v>
      </c>
      <c r="I15441" s="8">
        <f t="shared" si="483"/>
        <v>41.999999999999993</v>
      </c>
      <c r="J15441" s="42">
        <f>VLOOKUP(B15441,Invoices!A:I,9,TRUE)</f>
        <v>2022</v>
      </c>
    </row>
    <row r="15442" spans="1:10" x14ac:dyDescent="0.15">
      <c r="A15442" t="s">
        <v>18802</v>
      </c>
      <c r="B15442" t="s">
        <v>3162</v>
      </c>
      <c r="C15442" t="s">
        <v>93</v>
      </c>
      <c r="D15442" t="s">
        <v>76</v>
      </c>
      <c r="E15442">
        <v>1</v>
      </c>
      <c r="F15442" s="8">
        <f>VLOOKUP(C15442,Products!$A$2:$E$20,5,TRUE)</f>
        <v>9.9499999999999993</v>
      </c>
      <c r="G15442" s="8">
        <f t="shared" si="482"/>
        <v>9.9499999999999993</v>
      </c>
      <c r="H15442" s="8">
        <f>VLOOKUP(C15442,Products!$A$2:$F$20,6,TRUE)</f>
        <v>1.9499999999999993</v>
      </c>
      <c r="I15442" s="8">
        <f t="shared" si="483"/>
        <v>1.9499999999999993</v>
      </c>
      <c r="J15442" s="42">
        <f>VLOOKUP(B15442,Invoices!A:I,9,TRUE)</f>
        <v>2022</v>
      </c>
    </row>
    <row r="15443" spans="1:10" x14ac:dyDescent="0.15">
      <c r="A15443" t="s">
        <v>18803</v>
      </c>
      <c r="B15443" t="s">
        <v>3162</v>
      </c>
      <c r="C15443" t="s">
        <v>96</v>
      </c>
      <c r="D15443" t="s">
        <v>75</v>
      </c>
      <c r="E15443">
        <v>24</v>
      </c>
      <c r="F15443" s="8">
        <f>VLOOKUP(C15443,Products!$A$2:$E$20,5,TRUE)</f>
        <v>79.95</v>
      </c>
      <c r="G15443" s="8">
        <f t="shared" si="482"/>
        <v>1918.8000000000002</v>
      </c>
      <c r="H15443" s="8">
        <f>VLOOKUP(C15443,Products!$A$2:$F$20,6,TRUE)</f>
        <v>27.950000000000003</v>
      </c>
      <c r="I15443" s="8">
        <f t="shared" si="483"/>
        <v>670.80000000000007</v>
      </c>
      <c r="J15443" s="42">
        <f>VLOOKUP(B15443,Invoices!A:I,9,TRUE)</f>
        <v>2022</v>
      </c>
    </row>
    <row r="15444" spans="1:10" x14ac:dyDescent="0.15">
      <c r="A15444" t="s">
        <v>18804</v>
      </c>
      <c r="B15444" t="s">
        <v>3162</v>
      </c>
      <c r="C15444" t="s">
        <v>97</v>
      </c>
      <c r="D15444" t="s">
        <v>74</v>
      </c>
      <c r="E15444">
        <v>6</v>
      </c>
      <c r="F15444" s="8">
        <f>VLOOKUP(C15444,Products!$A$2:$E$20,5,TRUE)</f>
        <v>1.5</v>
      </c>
      <c r="G15444" s="8">
        <f t="shared" si="482"/>
        <v>9</v>
      </c>
      <c r="H15444" s="8">
        <f>VLOOKUP(C15444,Products!$A$2:$F$20,6,TRUE)</f>
        <v>0.5</v>
      </c>
      <c r="I15444" s="8">
        <f t="shared" si="483"/>
        <v>3</v>
      </c>
      <c r="J15444" s="42">
        <f>VLOOKUP(B15444,Invoices!A:I,9,TRUE)</f>
        <v>2022</v>
      </c>
    </row>
    <row r="15445" spans="1:10" x14ac:dyDescent="0.15">
      <c r="A15445" t="s">
        <v>18805</v>
      </c>
      <c r="B15445" t="s">
        <v>3162</v>
      </c>
      <c r="C15445" t="s">
        <v>101</v>
      </c>
      <c r="D15445" t="s">
        <v>69</v>
      </c>
      <c r="E15445">
        <v>10</v>
      </c>
      <c r="F15445" s="8">
        <f>VLOOKUP(C15445,Products!$A$2:$E$20,5,TRUE)</f>
        <v>129.94999999999999</v>
      </c>
      <c r="G15445" s="8">
        <f t="shared" si="482"/>
        <v>1299.5</v>
      </c>
      <c r="H15445" s="8">
        <f>VLOOKUP(C15445,Products!$A$2:$F$20,6,TRUE)</f>
        <v>40.449999999999989</v>
      </c>
      <c r="I15445" s="8">
        <f t="shared" si="483"/>
        <v>404.49999999999989</v>
      </c>
      <c r="J15445" s="42">
        <f>VLOOKUP(B15445,Invoices!A:I,9,TRUE)</f>
        <v>2022</v>
      </c>
    </row>
    <row r="15446" spans="1:10" x14ac:dyDescent="0.15">
      <c r="A15446" t="s">
        <v>18806</v>
      </c>
      <c r="B15446" t="s">
        <v>3163</v>
      </c>
      <c r="C15446" t="s">
        <v>102</v>
      </c>
      <c r="D15446" t="s">
        <v>83</v>
      </c>
      <c r="E15446">
        <v>10</v>
      </c>
      <c r="F15446" s="8">
        <f>VLOOKUP(C15446,Products!$A$2:$E$20,5,TRUE)</f>
        <v>29.95</v>
      </c>
      <c r="G15446" s="8">
        <f t="shared" si="482"/>
        <v>299.5</v>
      </c>
      <c r="H15446" s="8">
        <f>VLOOKUP(C15446,Products!$A$2:$F$20,6,TRUE)</f>
        <v>15</v>
      </c>
      <c r="I15446" s="8">
        <f t="shared" si="483"/>
        <v>150</v>
      </c>
      <c r="J15446" s="42">
        <f>VLOOKUP(B15446,Invoices!A:I,9,TRUE)</f>
        <v>2022</v>
      </c>
    </row>
    <row r="15447" spans="1:10" x14ac:dyDescent="0.15">
      <c r="A15447" t="s">
        <v>18807</v>
      </c>
      <c r="B15447" t="s">
        <v>3163</v>
      </c>
      <c r="C15447" t="s">
        <v>98</v>
      </c>
      <c r="D15447" t="s">
        <v>79</v>
      </c>
      <c r="E15447">
        <v>1</v>
      </c>
      <c r="F15447" s="8">
        <f>VLOOKUP(C15447,Products!$A$2:$E$20,5,TRUE)</f>
        <v>14.95</v>
      </c>
      <c r="G15447" s="8">
        <f t="shared" si="482"/>
        <v>14.95</v>
      </c>
      <c r="H15447" s="8">
        <f>VLOOKUP(C15447,Products!$A$2:$F$20,6,TRUE)</f>
        <v>3.0499999999999989</v>
      </c>
      <c r="I15447" s="8">
        <f t="shared" si="483"/>
        <v>3.0499999999999989</v>
      </c>
      <c r="J15447" s="42">
        <f>VLOOKUP(B15447,Invoices!A:I,9,TRUE)</f>
        <v>2022</v>
      </c>
    </row>
    <row r="15448" spans="1:10" x14ac:dyDescent="0.15">
      <c r="A15448" t="s">
        <v>18808</v>
      </c>
      <c r="B15448" t="s">
        <v>3163</v>
      </c>
      <c r="C15448" t="s">
        <v>96</v>
      </c>
      <c r="D15448" t="s">
        <v>75</v>
      </c>
      <c r="E15448">
        <v>25</v>
      </c>
      <c r="F15448" s="8">
        <f>VLOOKUP(C15448,Products!$A$2:$E$20,5,TRUE)</f>
        <v>79.95</v>
      </c>
      <c r="G15448" s="8">
        <f t="shared" si="482"/>
        <v>1998.75</v>
      </c>
      <c r="H15448" s="8">
        <f>VLOOKUP(C15448,Products!$A$2:$F$20,6,TRUE)</f>
        <v>27.950000000000003</v>
      </c>
      <c r="I15448" s="8">
        <f t="shared" si="483"/>
        <v>698.75000000000011</v>
      </c>
      <c r="J15448" s="42">
        <f>VLOOKUP(B15448,Invoices!A:I,9,TRUE)</f>
        <v>2022</v>
      </c>
    </row>
    <row r="15449" spans="1:10" x14ac:dyDescent="0.15">
      <c r="A15449" t="s">
        <v>18809</v>
      </c>
      <c r="B15449" t="s">
        <v>3163</v>
      </c>
      <c r="C15449" t="s">
        <v>105</v>
      </c>
      <c r="D15449" t="s">
        <v>81</v>
      </c>
      <c r="E15449">
        <v>5</v>
      </c>
      <c r="F15449" s="8">
        <f>VLOOKUP(C15449,Products!$A$2:$E$20,5,TRUE)</f>
        <v>8.9499999999999993</v>
      </c>
      <c r="G15449" s="8">
        <f t="shared" si="482"/>
        <v>44.75</v>
      </c>
      <c r="H15449" s="8">
        <f>VLOOKUP(C15449,Products!$A$2:$F$20,6,TRUE)</f>
        <v>3.1999999999999993</v>
      </c>
      <c r="I15449" s="8">
        <f t="shared" si="483"/>
        <v>15.999999999999996</v>
      </c>
      <c r="J15449" s="42">
        <f>VLOOKUP(B15449,Invoices!A:I,9,TRUE)</f>
        <v>2022</v>
      </c>
    </row>
    <row r="15450" spans="1:10" x14ac:dyDescent="0.15">
      <c r="A15450" t="s">
        <v>18810</v>
      </c>
      <c r="B15450" t="s">
        <v>3163</v>
      </c>
      <c r="C15450" t="s">
        <v>94</v>
      </c>
      <c r="D15450" t="s">
        <v>86</v>
      </c>
      <c r="E15450">
        <v>3</v>
      </c>
      <c r="F15450" s="8">
        <f>VLOOKUP(C15450,Products!$A$2:$E$20,5,TRUE)</f>
        <v>3.5</v>
      </c>
      <c r="G15450" s="8">
        <f t="shared" si="482"/>
        <v>10.5</v>
      </c>
      <c r="H15450" s="8">
        <f>VLOOKUP(C15450,Products!$A$2:$F$20,6,TRUE)</f>
        <v>0.54999999999999982</v>
      </c>
      <c r="I15450" s="8">
        <f t="shared" si="483"/>
        <v>1.6499999999999995</v>
      </c>
      <c r="J15450" s="42">
        <f>VLOOKUP(B15450,Invoices!A:I,9,TRUE)</f>
        <v>2022</v>
      </c>
    </row>
    <row r="15451" spans="1:10" x14ac:dyDescent="0.15">
      <c r="A15451" t="s">
        <v>18811</v>
      </c>
      <c r="B15451" t="s">
        <v>3163</v>
      </c>
      <c r="C15451" t="s">
        <v>99</v>
      </c>
      <c r="D15451" t="s">
        <v>84</v>
      </c>
      <c r="E15451">
        <v>2</v>
      </c>
      <c r="F15451" s="8">
        <f>VLOOKUP(C15451,Products!$A$2:$E$20,5,TRUE)</f>
        <v>3.5</v>
      </c>
      <c r="G15451" s="8">
        <f t="shared" si="482"/>
        <v>7</v>
      </c>
      <c r="H15451" s="8">
        <f>VLOOKUP(C15451,Products!$A$2:$F$20,6,TRUE)</f>
        <v>0.54999999999999982</v>
      </c>
      <c r="I15451" s="8">
        <f t="shared" si="483"/>
        <v>1.0999999999999996</v>
      </c>
      <c r="J15451" s="42">
        <f>VLOOKUP(B15451,Invoices!A:I,9,TRUE)</f>
        <v>2022</v>
      </c>
    </row>
    <row r="15452" spans="1:10" x14ac:dyDescent="0.15">
      <c r="A15452" t="s">
        <v>18812</v>
      </c>
      <c r="B15452" t="s">
        <v>3163</v>
      </c>
      <c r="C15452" t="s">
        <v>88</v>
      </c>
      <c r="D15452" t="s">
        <v>85</v>
      </c>
      <c r="E15452">
        <v>5</v>
      </c>
      <c r="F15452" s="8">
        <f>VLOOKUP(C15452,Products!$A$2:$E$20,5,TRUE)</f>
        <v>8.9499999999999993</v>
      </c>
      <c r="G15452" s="8">
        <f t="shared" si="482"/>
        <v>44.75</v>
      </c>
      <c r="H15452" s="8">
        <f>VLOOKUP(C15452,Products!$A$2:$F$20,6,TRUE)</f>
        <v>5.6999999999999993</v>
      </c>
      <c r="I15452" s="8">
        <f t="shared" si="483"/>
        <v>28.499999999999996</v>
      </c>
      <c r="J15452" s="42">
        <f>VLOOKUP(B15452,Invoices!A:I,9,TRUE)</f>
        <v>2022</v>
      </c>
    </row>
    <row r="15453" spans="1:10" x14ac:dyDescent="0.15">
      <c r="A15453" t="s">
        <v>18813</v>
      </c>
      <c r="B15453" t="s">
        <v>3163</v>
      </c>
      <c r="C15453" t="s">
        <v>87</v>
      </c>
      <c r="D15453" t="s">
        <v>68</v>
      </c>
      <c r="E15453">
        <v>4</v>
      </c>
      <c r="F15453" s="8">
        <f>VLOOKUP(C15453,Products!$A$2:$E$20,5,TRUE)</f>
        <v>19.95</v>
      </c>
      <c r="G15453" s="8">
        <f t="shared" si="482"/>
        <v>79.8</v>
      </c>
      <c r="H15453" s="8">
        <f>VLOOKUP(C15453,Products!$A$2:$F$20,6,TRUE)</f>
        <v>7.4499999999999993</v>
      </c>
      <c r="I15453" s="8">
        <f t="shared" si="483"/>
        <v>29.799999999999997</v>
      </c>
      <c r="J15453" s="42">
        <f>VLOOKUP(B15453,Invoices!A:I,9,TRUE)</f>
        <v>2022</v>
      </c>
    </row>
    <row r="15454" spans="1:10" x14ac:dyDescent="0.15">
      <c r="A15454" t="s">
        <v>18814</v>
      </c>
      <c r="B15454" t="s">
        <v>3163</v>
      </c>
      <c r="C15454" t="s">
        <v>101</v>
      </c>
      <c r="D15454" t="s">
        <v>69</v>
      </c>
      <c r="E15454">
        <v>50</v>
      </c>
      <c r="F15454" s="8">
        <f>VLOOKUP(C15454,Products!$A$2:$E$20,5,TRUE)</f>
        <v>129.94999999999999</v>
      </c>
      <c r="G15454" s="8">
        <f t="shared" si="482"/>
        <v>6497.4999999999991</v>
      </c>
      <c r="H15454" s="8">
        <f>VLOOKUP(C15454,Products!$A$2:$F$20,6,TRUE)</f>
        <v>40.449999999999989</v>
      </c>
      <c r="I15454" s="8">
        <f t="shared" si="483"/>
        <v>2022.4999999999995</v>
      </c>
      <c r="J15454" s="42">
        <f>VLOOKUP(B15454,Invoices!A:I,9,TRUE)</f>
        <v>2022</v>
      </c>
    </row>
    <row r="15455" spans="1:10" x14ac:dyDescent="0.15">
      <c r="A15455" t="s">
        <v>18815</v>
      </c>
      <c r="B15455" t="s">
        <v>3163</v>
      </c>
      <c r="C15455" t="s">
        <v>91</v>
      </c>
      <c r="D15455" t="s">
        <v>70</v>
      </c>
      <c r="E15455">
        <v>1</v>
      </c>
      <c r="F15455" s="8">
        <f>VLOOKUP(C15455,Products!$A$2:$E$20,5,TRUE)</f>
        <v>49.95</v>
      </c>
      <c r="G15455" s="8">
        <f t="shared" si="482"/>
        <v>49.95</v>
      </c>
      <c r="H15455" s="8">
        <f>VLOOKUP(C15455,Products!$A$2:$F$20,6,TRUE)</f>
        <v>21.200000000000003</v>
      </c>
      <c r="I15455" s="8">
        <f t="shared" si="483"/>
        <v>21.200000000000003</v>
      </c>
      <c r="J15455" s="42">
        <f>VLOOKUP(B15455,Invoices!A:I,9,TRUE)</f>
        <v>2022</v>
      </c>
    </row>
    <row r="15456" spans="1:10" x14ac:dyDescent="0.15">
      <c r="A15456" t="s">
        <v>18816</v>
      </c>
      <c r="B15456" t="s">
        <v>3163</v>
      </c>
      <c r="C15456" t="s">
        <v>104</v>
      </c>
      <c r="D15456" t="s">
        <v>71</v>
      </c>
      <c r="E15456">
        <v>2</v>
      </c>
      <c r="F15456" s="8">
        <f>VLOOKUP(C15456,Products!$A$2:$E$20,5,TRUE)</f>
        <v>2.95</v>
      </c>
      <c r="G15456" s="8">
        <f t="shared" si="482"/>
        <v>5.9</v>
      </c>
      <c r="H15456" s="8">
        <f>VLOOKUP(C15456,Products!$A$2:$F$20,6,TRUE)</f>
        <v>1.1500000000000001</v>
      </c>
      <c r="I15456" s="8">
        <f t="shared" si="483"/>
        <v>2.3000000000000003</v>
      </c>
      <c r="J15456" s="42">
        <f>VLOOKUP(B15456,Invoices!A:I,9,TRUE)</f>
        <v>2022</v>
      </c>
    </row>
    <row r="15457" spans="1:10" x14ac:dyDescent="0.15">
      <c r="A15457" t="s">
        <v>18817</v>
      </c>
      <c r="B15457" t="s">
        <v>3163</v>
      </c>
      <c r="C15457" t="s">
        <v>97</v>
      </c>
      <c r="D15457" t="s">
        <v>74</v>
      </c>
      <c r="E15457">
        <v>2</v>
      </c>
      <c r="F15457" s="8">
        <f>VLOOKUP(C15457,Products!$A$2:$E$20,5,TRUE)</f>
        <v>1.5</v>
      </c>
      <c r="G15457" s="8">
        <f t="shared" si="482"/>
        <v>3</v>
      </c>
      <c r="H15457" s="8">
        <f>VLOOKUP(C15457,Products!$A$2:$F$20,6,TRUE)</f>
        <v>0.5</v>
      </c>
      <c r="I15457" s="8">
        <f t="shared" si="483"/>
        <v>1</v>
      </c>
      <c r="J15457" s="42">
        <f>VLOOKUP(B15457,Invoices!A:I,9,TRUE)</f>
        <v>2022</v>
      </c>
    </row>
    <row r="15458" spans="1:10" x14ac:dyDescent="0.15">
      <c r="A15458" t="s">
        <v>18818</v>
      </c>
      <c r="B15458" t="s">
        <v>3163</v>
      </c>
      <c r="C15458" t="s">
        <v>90</v>
      </c>
      <c r="D15458" t="s">
        <v>72</v>
      </c>
      <c r="E15458">
        <v>2</v>
      </c>
      <c r="F15458" s="8">
        <f>VLOOKUP(C15458,Products!$A$2:$E$20,5,TRUE)</f>
        <v>8.9499999999999993</v>
      </c>
      <c r="G15458" s="8">
        <f t="shared" si="482"/>
        <v>17.899999999999999</v>
      </c>
      <c r="H15458" s="8">
        <f>VLOOKUP(C15458,Products!$A$2:$F$20,6,TRUE)</f>
        <v>5.6999999999999993</v>
      </c>
      <c r="I15458" s="8">
        <f t="shared" si="483"/>
        <v>11.399999999999999</v>
      </c>
      <c r="J15458" s="42">
        <f>VLOOKUP(B15458,Invoices!A:I,9,TRUE)</f>
        <v>2022</v>
      </c>
    </row>
    <row r="15459" spans="1:10" x14ac:dyDescent="0.15">
      <c r="A15459" t="s">
        <v>18819</v>
      </c>
      <c r="B15459" t="s">
        <v>3163</v>
      </c>
      <c r="C15459" t="s">
        <v>100</v>
      </c>
      <c r="D15459" t="s">
        <v>78</v>
      </c>
      <c r="E15459">
        <v>2</v>
      </c>
      <c r="F15459" s="8">
        <f>VLOOKUP(C15459,Products!$A$2:$E$20,5,TRUE)</f>
        <v>49.95</v>
      </c>
      <c r="G15459" s="8">
        <f t="shared" si="482"/>
        <v>99.9</v>
      </c>
      <c r="H15459" s="8">
        <f>VLOOKUP(C15459,Products!$A$2:$F$20,6,TRUE)</f>
        <v>19.950000000000003</v>
      </c>
      <c r="I15459" s="8">
        <f t="shared" si="483"/>
        <v>39.900000000000006</v>
      </c>
      <c r="J15459" s="42">
        <f>VLOOKUP(B15459,Invoices!A:I,9,TRUE)</f>
        <v>2022</v>
      </c>
    </row>
    <row r="15460" spans="1:10" x14ac:dyDescent="0.15">
      <c r="A15460" t="s">
        <v>18820</v>
      </c>
      <c r="B15460" t="s">
        <v>3163</v>
      </c>
      <c r="C15460" t="s">
        <v>93</v>
      </c>
      <c r="D15460" t="s">
        <v>76</v>
      </c>
      <c r="E15460">
        <v>6</v>
      </c>
      <c r="F15460" s="8">
        <f>VLOOKUP(C15460,Products!$A$2:$E$20,5,TRUE)</f>
        <v>9.9499999999999993</v>
      </c>
      <c r="G15460" s="8">
        <f t="shared" si="482"/>
        <v>59.699999999999996</v>
      </c>
      <c r="H15460" s="8">
        <f>VLOOKUP(C15460,Products!$A$2:$F$20,6,TRUE)</f>
        <v>1.9499999999999993</v>
      </c>
      <c r="I15460" s="8">
        <f t="shared" si="483"/>
        <v>11.699999999999996</v>
      </c>
      <c r="J15460" s="42">
        <f>VLOOKUP(B15460,Invoices!A:I,9,TRUE)</f>
        <v>2022</v>
      </c>
    </row>
    <row r="15461" spans="1:10" x14ac:dyDescent="0.15">
      <c r="A15461" t="s">
        <v>18821</v>
      </c>
      <c r="B15461" t="s">
        <v>3163</v>
      </c>
      <c r="C15461" t="s">
        <v>92</v>
      </c>
      <c r="D15461" t="s">
        <v>82</v>
      </c>
      <c r="E15461">
        <v>1</v>
      </c>
      <c r="F15461" s="8">
        <f>VLOOKUP(C15461,Products!$A$2:$E$20,5,TRUE)</f>
        <v>19.95</v>
      </c>
      <c r="G15461" s="8">
        <f t="shared" si="482"/>
        <v>19.95</v>
      </c>
      <c r="H15461" s="8">
        <f>VLOOKUP(C15461,Products!$A$2:$F$20,6,TRUE)</f>
        <v>7.4499999999999993</v>
      </c>
      <c r="I15461" s="8">
        <f t="shared" si="483"/>
        <v>7.4499999999999993</v>
      </c>
      <c r="J15461" s="42">
        <f>VLOOKUP(B15461,Invoices!A:I,9,TRUE)</f>
        <v>2022</v>
      </c>
    </row>
    <row r="15462" spans="1:10" x14ac:dyDescent="0.15">
      <c r="A15462" t="s">
        <v>18822</v>
      </c>
      <c r="B15462" t="s">
        <v>3164</v>
      </c>
      <c r="C15462" t="s">
        <v>89</v>
      </c>
      <c r="D15462" t="s">
        <v>80</v>
      </c>
      <c r="E15462">
        <v>1</v>
      </c>
      <c r="F15462" s="8">
        <f>VLOOKUP(C15462,Products!$A$2:$E$20,5,TRUE)</f>
        <v>15.95</v>
      </c>
      <c r="G15462" s="8">
        <f t="shared" si="482"/>
        <v>15.95</v>
      </c>
      <c r="H15462" s="8">
        <f>VLOOKUP(C15462,Products!$A$2:$F$20,6,TRUE)</f>
        <v>6</v>
      </c>
      <c r="I15462" s="8">
        <f t="shared" si="483"/>
        <v>6</v>
      </c>
      <c r="J15462" s="42">
        <f>VLOOKUP(B15462,Invoices!A:I,9,TRUE)</f>
        <v>2022</v>
      </c>
    </row>
    <row r="15463" spans="1:10" x14ac:dyDescent="0.15">
      <c r="A15463" t="s">
        <v>18823</v>
      </c>
      <c r="B15463" t="s">
        <v>3164</v>
      </c>
      <c r="C15463" t="s">
        <v>95</v>
      </c>
      <c r="D15463" t="s">
        <v>73</v>
      </c>
      <c r="E15463">
        <v>25</v>
      </c>
      <c r="F15463" s="8">
        <f>VLOOKUP(C15463,Products!$A$2:$E$20,5,TRUE)</f>
        <v>12.95</v>
      </c>
      <c r="G15463" s="8">
        <f t="shared" si="482"/>
        <v>323.75</v>
      </c>
      <c r="H15463" s="8">
        <f>VLOOKUP(C15463,Products!$A$2:$F$20,6,TRUE)</f>
        <v>4.1999999999999993</v>
      </c>
      <c r="I15463" s="8">
        <f t="shared" si="483"/>
        <v>104.99999999999999</v>
      </c>
      <c r="J15463" s="42">
        <f>VLOOKUP(B15463,Invoices!A:I,9,TRUE)</f>
        <v>2022</v>
      </c>
    </row>
    <row r="15464" spans="1:10" x14ac:dyDescent="0.15">
      <c r="A15464" t="s">
        <v>18824</v>
      </c>
      <c r="B15464" t="s">
        <v>3164</v>
      </c>
      <c r="C15464" t="s">
        <v>94</v>
      </c>
      <c r="D15464" t="s">
        <v>86</v>
      </c>
      <c r="E15464">
        <v>100</v>
      </c>
      <c r="F15464" s="8">
        <f>VLOOKUP(C15464,Products!$A$2:$E$20,5,TRUE)</f>
        <v>3.5</v>
      </c>
      <c r="G15464" s="8">
        <f t="shared" si="482"/>
        <v>350</v>
      </c>
      <c r="H15464" s="8">
        <f>VLOOKUP(C15464,Products!$A$2:$F$20,6,TRUE)</f>
        <v>0.54999999999999982</v>
      </c>
      <c r="I15464" s="8">
        <f t="shared" si="483"/>
        <v>54.999999999999986</v>
      </c>
      <c r="J15464" s="42">
        <f>VLOOKUP(B15464,Invoices!A:I,9,TRUE)</f>
        <v>2022</v>
      </c>
    </row>
    <row r="15465" spans="1:10" x14ac:dyDescent="0.15">
      <c r="A15465" t="s">
        <v>18825</v>
      </c>
      <c r="B15465" t="s">
        <v>3164</v>
      </c>
      <c r="C15465" t="s">
        <v>88</v>
      </c>
      <c r="D15465" t="s">
        <v>85</v>
      </c>
      <c r="E15465">
        <v>2</v>
      </c>
      <c r="F15465" s="8">
        <f>VLOOKUP(C15465,Products!$A$2:$E$20,5,TRUE)</f>
        <v>8.9499999999999993</v>
      </c>
      <c r="G15465" s="8">
        <f t="shared" si="482"/>
        <v>17.899999999999999</v>
      </c>
      <c r="H15465" s="8">
        <f>VLOOKUP(C15465,Products!$A$2:$F$20,6,TRUE)</f>
        <v>5.6999999999999993</v>
      </c>
      <c r="I15465" s="8">
        <f t="shared" si="483"/>
        <v>11.399999999999999</v>
      </c>
      <c r="J15465" s="42">
        <f>VLOOKUP(B15465,Invoices!A:I,9,TRUE)</f>
        <v>2022</v>
      </c>
    </row>
    <row r="15466" spans="1:10" x14ac:dyDescent="0.15">
      <c r="A15466" t="s">
        <v>18826</v>
      </c>
      <c r="B15466" t="s">
        <v>3164</v>
      </c>
      <c r="C15466" t="s">
        <v>87</v>
      </c>
      <c r="D15466" t="s">
        <v>68</v>
      </c>
      <c r="E15466">
        <v>24</v>
      </c>
      <c r="F15466" s="8">
        <f>VLOOKUP(C15466,Products!$A$2:$E$20,5,TRUE)</f>
        <v>19.95</v>
      </c>
      <c r="G15466" s="8">
        <f t="shared" si="482"/>
        <v>478.79999999999995</v>
      </c>
      <c r="H15466" s="8">
        <f>VLOOKUP(C15466,Products!$A$2:$F$20,6,TRUE)</f>
        <v>7.4499999999999993</v>
      </c>
      <c r="I15466" s="8">
        <f t="shared" si="483"/>
        <v>178.79999999999998</v>
      </c>
      <c r="J15466" s="42">
        <f>VLOOKUP(B15466,Invoices!A:I,9,TRUE)</f>
        <v>2022</v>
      </c>
    </row>
    <row r="15467" spans="1:10" x14ac:dyDescent="0.15">
      <c r="A15467" t="s">
        <v>18827</v>
      </c>
      <c r="B15467" t="s">
        <v>3164</v>
      </c>
      <c r="C15467" t="s">
        <v>96</v>
      </c>
      <c r="D15467" t="s">
        <v>75</v>
      </c>
      <c r="E15467">
        <v>5</v>
      </c>
      <c r="F15467" s="8">
        <f>VLOOKUP(C15467,Products!$A$2:$E$20,5,TRUE)</f>
        <v>79.95</v>
      </c>
      <c r="G15467" s="8">
        <f t="shared" si="482"/>
        <v>399.75</v>
      </c>
      <c r="H15467" s="8">
        <f>VLOOKUP(C15467,Products!$A$2:$F$20,6,TRUE)</f>
        <v>27.950000000000003</v>
      </c>
      <c r="I15467" s="8">
        <f t="shared" si="483"/>
        <v>139.75</v>
      </c>
      <c r="J15467" s="42">
        <f>VLOOKUP(B15467,Invoices!A:I,9,TRUE)</f>
        <v>2022</v>
      </c>
    </row>
    <row r="15468" spans="1:10" x14ac:dyDescent="0.15">
      <c r="A15468" t="s">
        <v>18828</v>
      </c>
      <c r="B15468" t="s">
        <v>3165</v>
      </c>
      <c r="C15468" t="s">
        <v>93</v>
      </c>
      <c r="D15468" t="s">
        <v>76</v>
      </c>
      <c r="E15468">
        <v>10</v>
      </c>
      <c r="F15468" s="8">
        <f>VLOOKUP(C15468,Products!$A$2:$E$20,5,TRUE)</f>
        <v>9.9499999999999993</v>
      </c>
      <c r="G15468" s="8">
        <f t="shared" si="482"/>
        <v>99.5</v>
      </c>
      <c r="H15468" s="8">
        <f>VLOOKUP(C15468,Products!$A$2:$F$20,6,TRUE)</f>
        <v>1.9499999999999993</v>
      </c>
      <c r="I15468" s="8">
        <f t="shared" si="483"/>
        <v>19.499999999999993</v>
      </c>
      <c r="J15468" s="42">
        <f>VLOOKUP(B15468,Invoices!A:I,9,TRUE)</f>
        <v>2022</v>
      </c>
    </row>
    <row r="15469" spans="1:10" x14ac:dyDescent="0.15">
      <c r="A15469" t="s">
        <v>18829</v>
      </c>
      <c r="B15469" t="s">
        <v>3165</v>
      </c>
      <c r="C15469" t="s">
        <v>89</v>
      </c>
      <c r="D15469" t="s">
        <v>80</v>
      </c>
      <c r="E15469">
        <v>2</v>
      </c>
      <c r="F15469" s="8">
        <f>VLOOKUP(C15469,Products!$A$2:$E$20,5,TRUE)</f>
        <v>15.95</v>
      </c>
      <c r="G15469" s="8">
        <f t="shared" si="482"/>
        <v>31.9</v>
      </c>
      <c r="H15469" s="8">
        <f>VLOOKUP(C15469,Products!$A$2:$F$20,6,TRUE)</f>
        <v>6</v>
      </c>
      <c r="I15469" s="8">
        <f t="shared" si="483"/>
        <v>12</v>
      </c>
      <c r="J15469" s="42">
        <f>VLOOKUP(B15469,Invoices!A:I,9,TRUE)</f>
        <v>2022</v>
      </c>
    </row>
    <row r="15470" spans="1:10" x14ac:dyDescent="0.15">
      <c r="A15470" t="s">
        <v>18830</v>
      </c>
      <c r="B15470" t="s">
        <v>3165</v>
      </c>
      <c r="C15470" t="s">
        <v>87</v>
      </c>
      <c r="D15470" t="s">
        <v>68</v>
      </c>
      <c r="E15470">
        <v>1</v>
      </c>
      <c r="F15470" s="8">
        <f>VLOOKUP(C15470,Products!$A$2:$E$20,5,TRUE)</f>
        <v>19.95</v>
      </c>
      <c r="G15470" s="8">
        <f t="shared" si="482"/>
        <v>19.95</v>
      </c>
      <c r="H15470" s="8">
        <f>VLOOKUP(C15470,Products!$A$2:$F$20,6,TRUE)</f>
        <v>7.4499999999999993</v>
      </c>
      <c r="I15470" s="8">
        <f t="shared" si="483"/>
        <v>7.4499999999999993</v>
      </c>
      <c r="J15470" s="42">
        <f>VLOOKUP(B15470,Invoices!A:I,9,TRUE)</f>
        <v>2022</v>
      </c>
    </row>
    <row r="15471" spans="1:10" x14ac:dyDescent="0.15">
      <c r="A15471" t="s">
        <v>18831</v>
      </c>
      <c r="B15471" t="s">
        <v>3166</v>
      </c>
      <c r="C15471" t="s">
        <v>92</v>
      </c>
      <c r="D15471" t="s">
        <v>82</v>
      </c>
      <c r="E15471">
        <v>1</v>
      </c>
      <c r="F15471" s="8">
        <f>VLOOKUP(C15471,Products!$A$2:$E$20,5,TRUE)</f>
        <v>19.95</v>
      </c>
      <c r="G15471" s="8">
        <f t="shared" si="482"/>
        <v>19.95</v>
      </c>
      <c r="H15471" s="8">
        <f>VLOOKUP(C15471,Products!$A$2:$F$20,6,TRUE)</f>
        <v>7.4499999999999993</v>
      </c>
      <c r="I15471" s="8">
        <f t="shared" si="483"/>
        <v>7.4499999999999993</v>
      </c>
      <c r="J15471" s="42">
        <f>VLOOKUP(B15471,Invoices!A:I,9,TRUE)</f>
        <v>2022</v>
      </c>
    </row>
    <row r="15472" spans="1:10" x14ac:dyDescent="0.15">
      <c r="A15472" t="s">
        <v>18832</v>
      </c>
      <c r="B15472" t="s">
        <v>3167</v>
      </c>
      <c r="C15472" t="s">
        <v>101</v>
      </c>
      <c r="D15472" t="s">
        <v>69</v>
      </c>
      <c r="E15472">
        <v>1</v>
      </c>
      <c r="F15472" s="8">
        <f>VLOOKUP(C15472,Products!$A$2:$E$20,5,TRUE)</f>
        <v>129.94999999999999</v>
      </c>
      <c r="G15472" s="8">
        <f t="shared" si="482"/>
        <v>129.94999999999999</v>
      </c>
      <c r="H15472" s="8">
        <f>VLOOKUP(C15472,Products!$A$2:$F$20,6,TRUE)</f>
        <v>40.449999999999989</v>
      </c>
      <c r="I15472" s="8">
        <f t="shared" si="483"/>
        <v>40.449999999999989</v>
      </c>
      <c r="J15472" s="42">
        <f>VLOOKUP(B15472,Invoices!A:I,9,TRUE)</f>
        <v>2022</v>
      </c>
    </row>
    <row r="15473" spans="1:10" x14ac:dyDescent="0.15">
      <c r="A15473" t="s">
        <v>18833</v>
      </c>
      <c r="B15473" t="s">
        <v>3167</v>
      </c>
      <c r="C15473" t="s">
        <v>93</v>
      </c>
      <c r="D15473" t="s">
        <v>76</v>
      </c>
      <c r="E15473">
        <v>4</v>
      </c>
      <c r="F15473" s="8">
        <f>VLOOKUP(C15473,Products!$A$2:$E$20,5,TRUE)</f>
        <v>9.9499999999999993</v>
      </c>
      <c r="G15473" s="8">
        <f t="shared" si="482"/>
        <v>39.799999999999997</v>
      </c>
      <c r="H15473" s="8">
        <f>VLOOKUP(C15473,Products!$A$2:$F$20,6,TRUE)</f>
        <v>1.9499999999999993</v>
      </c>
      <c r="I15473" s="8">
        <f t="shared" si="483"/>
        <v>7.7999999999999972</v>
      </c>
      <c r="J15473" s="42">
        <f>VLOOKUP(B15473,Invoices!A:I,9,TRUE)</f>
        <v>2022</v>
      </c>
    </row>
    <row r="15474" spans="1:10" x14ac:dyDescent="0.15">
      <c r="A15474" t="s">
        <v>18834</v>
      </c>
      <c r="B15474" t="s">
        <v>3167</v>
      </c>
      <c r="C15474" t="s">
        <v>104</v>
      </c>
      <c r="D15474" t="s">
        <v>71</v>
      </c>
      <c r="E15474">
        <v>5</v>
      </c>
      <c r="F15474" s="8">
        <f>VLOOKUP(C15474,Products!$A$2:$E$20,5,TRUE)</f>
        <v>2.95</v>
      </c>
      <c r="G15474" s="8">
        <f t="shared" si="482"/>
        <v>14.75</v>
      </c>
      <c r="H15474" s="8">
        <f>VLOOKUP(C15474,Products!$A$2:$F$20,6,TRUE)</f>
        <v>1.1500000000000001</v>
      </c>
      <c r="I15474" s="8">
        <f t="shared" si="483"/>
        <v>5.7500000000000009</v>
      </c>
      <c r="J15474" s="42">
        <f>VLOOKUP(B15474,Invoices!A:I,9,TRUE)</f>
        <v>2022</v>
      </c>
    </row>
    <row r="15475" spans="1:10" x14ac:dyDescent="0.15">
      <c r="A15475" t="s">
        <v>18835</v>
      </c>
      <c r="B15475" t="s">
        <v>3167</v>
      </c>
      <c r="C15475" t="s">
        <v>96</v>
      </c>
      <c r="D15475" t="s">
        <v>75</v>
      </c>
      <c r="E15475">
        <v>25</v>
      </c>
      <c r="F15475" s="8">
        <f>VLOOKUP(C15475,Products!$A$2:$E$20,5,TRUE)</f>
        <v>79.95</v>
      </c>
      <c r="G15475" s="8">
        <f t="shared" si="482"/>
        <v>1998.75</v>
      </c>
      <c r="H15475" s="8">
        <f>VLOOKUP(C15475,Products!$A$2:$F$20,6,TRUE)</f>
        <v>27.950000000000003</v>
      </c>
      <c r="I15475" s="8">
        <f t="shared" si="483"/>
        <v>698.75000000000011</v>
      </c>
      <c r="J15475" s="42">
        <f>VLOOKUP(B15475,Invoices!A:I,9,TRUE)</f>
        <v>2022</v>
      </c>
    </row>
    <row r="15476" spans="1:10" x14ac:dyDescent="0.15">
      <c r="A15476" t="s">
        <v>18836</v>
      </c>
      <c r="B15476" t="s">
        <v>3167</v>
      </c>
      <c r="C15476" t="s">
        <v>89</v>
      </c>
      <c r="D15476" t="s">
        <v>80</v>
      </c>
      <c r="E15476">
        <v>2</v>
      </c>
      <c r="F15476" s="8">
        <f>VLOOKUP(C15476,Products!$A$2:$E$20,5,TRUE)</f>
        <v>15.95</v>
      </c>
      <c r="G15476" s="8">
        <f t="shared" si="482"/>
        <v>31.9</v>
      </c>
      <c r="H15476" s="8">
        <f>VLOOKUP(C15476,Products!$A$2:$F$20,6,TRUE)</f>
        <v>6</v>
      </c>
      <c r="I15476" s="8">
        <f t="shared" si="483"/>
        <v>12</v>
      </c>
      <c r="J15476" s="42">
        <f>VLOOKUP(B15476,Invoices!A:I,9,TRUE)</f>
        <v>2022</v>
      </c>
    </row>
    <row r="15477" spans="1:10" x14ac:dyDescent="0.15">
      <c r="A15477" t="s">
        <v>18837</v>
      </c>
      <c r="B15477" t="s">
        <v>3167</v>
      </c>
      <c r="C15477" t="s">
        <v>90</v>
      </c>
      <c r="D15477" t="s">
        <v>72</v>
      </c>
      <c r="E15477">
        <v>12</v>
      </c>
      <c r="F15477" s="8">
        <f>VLOOKUP(C15477,Products!$A$2:$E$20,5,TRUE)</f>
        <v>8.9499999999999993</v>
      </c>
      <c r="G15477" s="8">
        <f t="shared" si="482"/>
        <v>107.39999999999999</v>
      </c>
      <c r="H15477" s="8">
        <f>VLOOKUP(C15477,Products!$A$2:$F$20,6,TRUE)</f>
        <v>5.6999999999999993</v>
      </c>
      <c r="I15477" s="8">
        <f t="shared" si="483"/>
        <v>68.399999999999991</v>
      </c>
      <c r="J15477" s="42">
        <f>VLOOKUP(B15477,Invoices!A:I,9,TRUE)</f>
        <v>2022</v>
      </c>
    </row>
    <row r="15478" spans="1:10" x14ac:dyDescent="0.15">
      <c r="A15478" t="s">
        <v>18838</v>
      </c>
      <c r="B15478" t="s">
        <v>3168</v>
      </c>
      <c r="C15478" t="s">
        <v>94</v>
      </c>
      <c r="D15478" t="s">
        <v>86</v>
      </c>
      <c r="E15478">
        <v>25</v>
      </c>
      <c r="F15478" s="8">
        <f>VLOOKUP(C15478,Products!$A$2:$E$20,5,TRUE)</f>
        <v>3.5</v>
      </c>
      <c r="G15478" s="8">
        <f t="shared" si="482"/>
        <v>87.5</v>
      </c>
      <c r="H15478" s="8">
        <f>VLOOKUP(C15478,Products!$A$2:$F$20,6,TRUE)</f>
        <v>0.54999999999999982</v>
      </c>
      <c r="I15478" s="8">
        <f t="shared" si="483"/>
        <v>13.749999999999996</v>
      </c>
      <c r="J15478" s="42">
        <f>VLOOKUP(B15478,Invoices!A:I,9,TRUE)</f>
        <v>2022</v>
      </c>
    </row>
    <row r="15479" spans="1:10" x14ac:dyDescent="0.15">
      <c r="A15479" t="s">
        <v>18839</v>
      </c>
      <c r="B15479" t="s">
        <v>3169</v>
      </c>
      <c r="C15479" t="s">
        <v>88</v>
      </c>
      <c r="D15479" t="s">
        <v>85</v>
      </c>
      <c r="E15479">
        <v>1</v>
      </c>
      <c r="F15479" s="8">
        <f>VLOOKUP(C15479,Products!$A$2:$E$20,5,TRUE)</f>
        <v>8.9499999999999993</v>
      </c>
      <c r="G15479" s="8">
        <f t="shared" si="482"/>
        <v>8.9499999999999993</v>
      </c>
      <c r="H15479" s="8">
        <f>VLOOKUP(C15479,Products!$A$2:$F$20,6,TRUE)</f>
        <v>5.6999999999999993</v>
      </c>
      <c r="I15479" s="8">
        <f t="shared" si="483"/>
        <v>5.6999999999999993</v>
      </c>
      <c r="J15479" s="42">
        <f>VLOOKUP(B15479,Invoices!A:I,9,TRUE)</f>
        <v>2022</v>
      </c>
    </row>
    <row r="15480" spans="1:10" x14ac:dyDescent="0.15">
      <c r="A15480" t="s">
        <v>18840</v>
      </c>
      <c r="B15480" t="s">
        <v>3169</v>
      </c>
      <c r="C15480" t="s">
        <v>92</v>
      </c>
      <c r="D15480" t="s">
        <v>82</v>
      </c>
      <c r="E15480">
        <v>4</v>
      </c>
      <c r="F15480" s="8">
        <f>VLOOKUP(C15480,Products!$A$2:$E$20,5,TRUE)</f>
        <v>19.95</v>
      </c>
      <c r="G15480" s="8">
        <f t="shared" si="482"/>
        <v>79.8</v>
      </c>
      <c r="H15480" s="8">
        <f>VLOOKUP(C15480,Products!$A$2:$F$20,6,TRUE)</f>
        <v>7.4499999999999993</v>
      </c>
      <c r="I15480" s="8">
        <f t="shared" si="483"/>
        <v>29.799999999999997</v>
      </c>
      <c r="J15480" s="42">
        <f>VLOOKUP(B15480,Invoices!A:I,9,TRUE)</f>
        <v>2022</v>
      </c>
    </row>
    <row r="15481" spans="1:10" x14ac:dyDescent="0.15">
      <c r="A15481" t="s">
        <v>18841</v>
      </c>
      <c r="B15481" t="s">
        <v>3170</v>
      </c>
      <c r="C15481" t="s">
        <v>89</v>
      </c>
      <c r="D15481" t="s">
        <v>80</v>
      </c>
      <c r="E15481">
        <v>10</v>
      </c>
      <c r="F15481" s="8">
        <f>VLOOKUP(C15481,Products!$A$2:$E$20,5,TRUE)</f>
        <v>15.95</v>
      </c>
      <c r="G15481" s="8">
        <f t="shared" si="482"/>
        <v>159.5</v>
      </c>
      <c r="H15481" s="8">
        <f>VLOOKUP(C15481,Products!$A$2:$F$20,6,TRUE)</f>
        <v>6</v>
      </c>
      <c r="I15481" s="8">
        <f t="shared" si="483"/>
        <v>60</v>
      </c>
      <c r="J15481" s="42">
        <f>VLOOKUP(B15481,Invoices!A:I,9,TRUE)</f>
        <v>2022</v>
      </c>
    </row>
    <row r="15482" spans="1:10" x14ac:dyDescent="0.15">
      <c r="A15482" t="s">
        <v>18842</v>
      </c>
      <c r="B15482" t="s">
        <v>3171</v>
      </c>
      <c r="C15482" t="s">
        <v>87</v>
      </c>
      <c r="D15482" t="s">
        <v>68</v>
      </c>
      <c r="E15482">
        <v>9</v>
      </c>
      <c r="F15482" s="8">
        <f>VLOOKUP(C15482,Products!$A$2:$E$20,5,TRUE)</f>
        <v>19.95</v>
      </c>
      <c r="G15482" s="8">
        <f t="shared" si="482"/>
        <v>179.54999999999998</v>
      </c>
      <c r="H15482" s="8">
        <f>VLOOKUP(C15482,Products!$A$2:$F$20,6,TRUE)</f>
        <v>7.4499999999999993</v>
      </c>
      <c r="I15482" s="8">
        <f t="shared" si="483"/>
        <v>67.05</v>
      </c>
      <c r="J15482" s="42">
        <f>VLOOKUP(B15482,Invoices!A:I,9,TRUE)</f>
        <v>2022</v>
      </c>
    </row>
    <row r="15483" spans="1:10" x14ac:dyDescent="0.15">
      <c r="A15483" t="s">
        <v>18843</v>
      </c>
      <c r="B15483" t="s">
        <v>3171</v>
      </c>
      <c r="C15483" t="s">
        <v>96</v>
      </c>
      <c r="D15483" t="s">
        <v>75</v>
      </c>
      <c r="E15483">
        <v>3</v>
      </c>
      <c r="F15483" s="8">
        <f>VLOOKUP(C15483,Products!$A$2:$E$20,5,TRUE)</f>
        <v>79.95</v>
      </c>
      <c r="G15483" s="8">
        <f t="shared" si="482"/>
        <v>239.85000000000002</v>
      </c>
      <c r="H15483" s="8">
        <f>VLOOKUP(C15483,Products!$A$2:$F$20,6,TRUE)</f>
        <v>27.950000000000003</v>
      </c>
      <c r="I15483" s="8">
        <f t="shared" si="483"/>
        <v>83.850000000000009</v>
      </c>
      <c r="J15483" s="42">
        <f>VLOOKUP(B15483,Invoices!A:I,9,TRUE)</f>
        <v>2022</v>
      </c>
    </row>
    <row r="15484" spans="1:10" x14ac:dyDescent="0.15">
      <c r="A15484" t="s">
        <v>18844</v>
      </c>
      <c r="B15484" t="s">
        <v>3171</v>
      </c>
      <c r="C15484" t="s">
        <v>102</v>
      </c>
      <c r="D15484" t="s">
        <v>83</v>
      </c>
      <c r="E15484">
        <v>50</v>
      </c>
      <c r="F15484" s="8">
        <f>VLOOKUP(C15484,Products!$A$2:$E$20,5,TRUE)</f>
        <v>29.95</v>
      </c>
      <c r="G15484" s="8">
        <f t="shared" si="482"/>
        <v>1497.5</v>
      </c>
      <c r="H15484" s="8">
        <f>VLOOKUP(C15484,Products!$A$2:$F$20,6,TRUE)</f>
        <v>15</v>
      </c>
      <c r="I15484" s="8">
        <f t="shared" si="483"/>
        <v>750</v>
      </c>
      <c r="J15484" s="42">
        <f>VLOOKUP(B15484,Invoices!A:I,9,TRUE)</f>
        <v>2022</v>
      </c>
    </row>
    <row r="15485" spans="1:10" x14ac:dyDescent="0.15">
      <c r="A15485" t="s">
        <v>18845</v>
      </c>
      <c r="B15485" t="s">
        <v>3172</v>
      </c>
      <c r="C15485" t="s">
        <v>104</v>
      </c>
      <c r="D15485" t="s">
        <v>71</v>
      </c>
      <c r="E15485">
        <v>1</v>
      </c>
      <c r="F15485" s="8">
        <f>VLOOKUP(C15485,Products!$A$2:$E$20,5,TRUE)</f>
        <v>2.95</v>
      </c>
      <c r="G15485" s="8">
        <f t="shared" si="482"/>
        <v>2.95</v>
      </c>
      <c r="H15485" s="8">
        <f>VLOOKUP(C15485,Products!$A$2:$F$20,6,TRUE)</f>
        <v>1.1500000000000001</v>
      </c>
      <c r="I15485" s="8">
        <f t="shared" si="483"/>
        <v>1.1500000000000001</v>
      </c>
      <c r="J15485" s="42">
        <f>VLOOKUP(B15485,Invoices!A:I,9,TRUE)</f>
        <v>2022</v>
      </c>
    </row>
    <row r="15486" spans="1:10" x14ac:dyDescent="0.15">
      <c r="A15486" t="s">
        <v>18846</v>
      </c>
      <c r="B15486" t="s">
        <v>3172</v>
      </c>
      <c r="C15486" t="s">
        <v>87</v>
      </c>
      <c r="D15486" t="s">
        <v>68</v>
      </c>
      <c r="E15486">
        <v>2</v>
      </c>
      <c r="F15486" s="8">
        <f>VLOOKUP(C15486,Products!$A$2:$E$20,5,TRUE)</f>
        <v>19.95</v>
      </c>
      <c r="G15486" s="8">
        <f t="shared" si="482"/>
        <v>39.9</v>
      </c>
      <c r="H15486" s="8">
        <f>VLOOKUP(C15486,Products!$A$2:$F$20,6,TRUE)</f>
        <v>7.4499999999999993</v>
      </c>
      <c r="I15486" s="8">
        <f t="shared" si="483"/>
        <v>14.899999999999999</v>
      </c>
      <c r="J15486" s="42">
        <f>VLOOKUP(B15486,Invoices!A:I,9,TRUE)</f>
        <v>2022</v>
      </c>
    </row>
    <row r="15487" spans="1:10" x14ac:dyDescent="0.15">
      <c r="A15487" t="s">
        <v>18847</v>
      </c>
      <c r="B15487" t="s">
        <v>3172</v>
      </c>
      <c r="C15487" t="s">
        <v>94</v>
      </c>
      <c r="D15487" t="s">
        <v>86</v>
      </c>
      <c r="E15487">
        <v>1</v>
      </c>
      <c r="F15487" s="8">
        <f>VLOOKUP(C15487,Products!$A$2:$E$20,5,TRUE)</f>
        <v>3.5</v>
      </c>
      <c r="G15487" s="8">
        <f t="shared" si="482"/>
        <v>3.5</v>
      </c>
      <c r="H15487" s="8">
        <f>VLOOKUP(C15487,Products!$A$2:$F$20,6,TRUE)</f>
        <v>0.54999999999999982</v>
      </c>
      <c r="I15487" s="8">
        <f t="shared" si="483"/>
        <v>0.54999999999999982</v>
      </c>
      <c r="J15487" s="42">
        <f>VLOOKUP(B15487,Invoices!A:I,9,TRUE)</f>
        <v>2022</v>
      </c>
    </row>
    <row r="15488" spans="1:10" x14ac:dyDescent="0.15">
      <c r="A15488" t="s">
        <v>18848</v>
      </c>
      <c r="B15488" t="s">
        <v>3172</v>
      </c>
      <c r="C15488" t="s">
        <v>105</v>
      </c>
      <c r="D15488" t="s">
        <v>81</v>
      </c>
      <c r="E15488">
        <v>2</v>
      </c>
      <c r="F15488" s="8">
        <f>VLOOKUP(C15488,Products!$A$2:$E$20,5,TRUE)</f>
        <v>8.9499999999999993</v>
      </c>
      <c r="G15488" s="8">
        <f t="shared" si="482"/>
        <v>17.899999999999999</v>
      </c>
      <c r="H15488" s="8">
        <f>VLOOKUP(C15488,Products!$A$2:$F$20,6,TRUE)</f>
        <v>3.1999999999999993</v>
      </c>
      <c r="I15488" s="8">
        <f t="shared" si="483"/>
        <v>6.3999999999999986</v>
      </c>
      <c r="J15488" s="42">
        <f>VLOOKUP(B15488,Invoices!A:I,9,TRUE)</f>
        <v>2022</v>
      </c>
    </row>
    <row r="15489" spans="1:10" x14ac:dyDescent="0.15">
      <c r="A15489" t="s">
        <v>18849</v>
      </c>
      <c r="B15489" t="s">
        <v>3173</v>
      </c>
      <c r="C15489" t="s">
        <v>96</v>
      </c>
      <c r="D15489" t="s">
        <v>75</v>
      </c>
      <c r="E15489">
        <v>50</v>
      </c>
      <c r="F15489" s="8">
        <f>VLOOKUP(C15489,Products!$A$2:$E$20,5,TRUE)</f>
        <v>79.95</v>
      </c>
      <c r="G15489" s="8">
        <f t="shared" si="482"/>
        <v>3997.5</v>
      </c>
      <c r="H15489" s="8">
        <f>VLOOKUP(C15489,Products!$A$2:$F$20,6,TRUE)</f>
        <v>27.950000000000003</v>
      </c>
      <c r="I15489" s="8">
        <f t="shared" si="483"/>
        <v>1397.5000000000002</v>
      </c>
      <c r="J15489" s="42">
        <f>VLOOKUP(B15489,Invoices!A:I,9,TRUE)</f>
        <v>2022</v>
      </c>
    </row>
    <row r="15490" spans="1:10" x14ac:dyDescent="0.15">
      <c r="A15490" t="s">
        <v>18850</v>
      </c>
      <c r="B15490" t="s">
        <v>3173</v>
      </c>
      <c r="C15490" t="s">
        <v>101</v>
      </c>
      <c r="D15490" t="s">
        <v>69</v>
      </c>
      <c r="E15490">
        <v>1</v>
      </c>
      <c r="F15490" s="8">
        <f>VLOOKUP(C15490,Products!$A$2:$E$20,5,TRUE)</f>
        <v>129.94999999999999</v>
      </c>
      <c r="G15490" s="8">
        <f t="shared" si="482"/>
        <v>129.94999999999999</v>
      </c>
      <c r="H15490" s="8">
        <f>VLOOKUP(C15490,Products!$A$2:$F$20,6,TRUE)</f>
        <v>40.449999999999989</v>
      </c>
      <c r="I15490" s="8">
        <f t="shared" si="483"/>
        <v>40.449999999999989</v>
      </c>
      <c r="J15490" s="42">
        <f>VLOOKUP(B15490,Invoices!A:I,9,TRUE)</f>
        <v>2022</v>
      </c>
    </row>
    <row r="15491" spans="1:10" x14ac:dyDescent="0.15">
      <c r="A15491" t="s">
        <v>18851</v>
      </c>
      <c r="B15491" t="s">
        <v>3173</v>
      </c>
      <c r="C15491" t="s">
        <v>89</v>
      </c>
      <c r="D15491" t="s">
        <v>80</v>
      </c>
      <c r="E15491">
        <v>5</v>
      </c>
      <c r="F15491" s="8">
        <f>VLOOKUP(C15491,Products!$A$2:$E$20,5,TRUE)</f>
        <v>15.95</v>
      </c>
      <c r="G15491" s="8">
        <f t="shared" ref="G15491:G15554" si="484">F15491*E15491</f>
        <v>79.75</v>
      </c>
      <c r="H15491" s="8">
        <f>VLOOKUP(C15491,Products!$A$2:$F$20,6,TRUE)</f>
        <v>6</v>
      </c>
      <c r="I15491" s="8">
        <f t="shared" ref="I15491:I15554" si="485">H15491*E15491</f>
        <v>30</v>
      </c>
      <c r="J15491" s="42">
        <f>VLOOKUP(B15491,Invoices!A:I,9,TRUE)</f>
        <v>2022</v>
      </c>
    </row>
    <row r="15492" spans="1:10" x14ac:dyDescent="0.15">
      <c r="A15492" t="s">
        <v>18852</v>
      </c>
      <c r="B15492" t="s">
        <v>3173</v>
      </c>
      <c r="C15492" t="s">
        <v>87</v>
      </c>
      <c r="D15492" t="s">
        <v>68</v>
      </c>
      <c r="E15492">
        <v>2</v>
      </c>
      <c r="F15492" s="8">
        <f>VLOOKUP(C15492,Products!$A$2:$E$20,5,TRUE)</f>
        <v>19.95</v>
      </c>
      <c r="G15492" s="8">
        <f t="shared" si="484"/>
        <v>39.9</v>
      </c>
      <c r="H15492" s="8">
        <f>VLOOKUP(C15492,Products!$A$2:$F$20,6,TRUE)</f>
        <v>7.4499999999999993</v>
      </c>
      <c r="I15492" s="8">
        <f t="shared" si="485"/>
        <v>14.899999999999999</v>
      </c>
      <c r="J15492" s="42">
        <f>VLOOKUP(B15492,Invoices!A:I,9,TRUE)</f>
        <v>2022</v>
      </c>
    </row>
    <row r="15493" spans="1:10" x14ac:dyDescent="0.15">
      <c r="A15493" t="s">
        <v>18853</v>
      </c>
      <c r="B15493" t="s">
        <v>3173</v>
      </c>
      <c r="C15493" t="s">
        <v>92</v>
      </c>
      <c r="D15493" t="s">
        <v>82</v>
      </c>
      <c r="E15493">
        <v>1</v>
      </c>
      <c r="F15493" s="8">
        <f>VLOOKUP(C15493,Products!$A$2:$E$20,5,TRUE)</f>
        <v>19.95</v>
      </c>
      <c r="G15493" s="8">
        <f t="shared" si="484"/>
        <v>19.95</v>
      </c>
      <c r="H15493" s="8">
        <f>VLOOKUP(C15493,Products!$A$2:$F$20,6,TRUE)</f>
        <v>7.4499999999999993</v>
      </c>
      <c r="I15493" s="8">
        <f t="shared" si="485"/>
        <v>7.4499999999999993</v>
      </c>
      <c r="J15493" s="42">
        <f>VLOOKUP(B15493,Invoices!A:I,9,TRUE)</f>
        <v>2022</v>
      </c>
    </row>
    <row r="15494" spans="1:10" x14ac:dyDescent="0.15">
      <c r="A15494" t="s">
        <v>18854</v>
      </c>
      <c r="B15494" t="s">
        <v>3173</v>
      </c>
      <c r="C15494" t="s">
        <v>99</v>
      </c>
      <c r="D15494" t="s">
        <v>84</v>
      </c>
      <c r="E15494">
        <v>3</v>
      </c>
      <c r="F15494" s="8">
        <f>VLOOKUP(C15494,Products!$A$2:$E$20,5,TRUE)</f>
        <v>3.5</v>
      </c>
      <c r="G15494" s="8">
        <f t="shared" si="484"/>
        <v>10.5</v>
      </c>
      <c r="H15494" s="8">
        <f>VLOOKUP(C15494,Products!$A$2:$F$20,6,TRUE)</f>
        <v>0.54999999999999982</v>
      </c>
      <c r="I15494" s="8">
        <f t="shared" si="485"/>
        <v>1.6499999999999995</v>
      </c>
      <c r="J15494" s="42">
        <f>VLOOKUP(B15494,Invoices!A:I,9,TRUE)</f>
        <v>2022</v>
      </c>
    </row>
    <row r="15495" spans="1:10" x14ac:dyDescent="0.15">
      <c r="A15495" t="s">
        <v>18855</v>
      </c>
      <c r="B15495" t="s">
        <v>3173</v>
      </c>
      <c r="C15495" t="s">
        <v>88</v>
      </c>
      <c r="D15495" t="s">
        <v>85</v>
      </c>
      <c r="E15495">
        <v>3</v>
      </c>
      <c r="F15495" s="8">
        <f>VLOOKUP(C15495,Products!$A$2:$E$20,5,TRUE)</f>
        <v>8.9499999999999993</v>
      </c>
      <c r="G15495" s="8">
        <f t="shared" si="484"/>
        <v>26.849999999999998</v>
      </c>
      <c r="H15495" s="8">
        <f>VLOOKUP(C15495,Products!$A$2:$F$20,6,TRUE)</f>
        <v>5.6999999999999993</v>
      </c>
      <c r="I15495" s="8">
        <f t="shared" si="485"/>
        <v>17.099999999999998</v>
      </c>
      <c r="J15495" s="42">
        <f>VLOOKUP(B15495,Invoices!A:I,9,TRUE)</f>
        <v>2022</v>
      </c>
    </row>
    <row r="15496" spans="1:10" x14ac:dyDescent="0.15">
      <c r="A15496" t="s">
        <v>18856</v>
      </c>
      <c r="B15496" t="s">
        <v>3174</v>
      </c>
      <c r="C15496" t="s">
        <v>96</v>
      </c>
      <c r="D15496" t="s">
        <v>75</v>
      </c>
      <c r="E15496">
        <v>1</v>
      </c>
      <c r="F15496" s="8">
        <f>VLOOKUP(C15496,Products!$A$2:$E$20,5,TRUE)</f>
        <v>79.95</v>
      </c>
      <c r="G15496" s="8">
        <f t="shared" si="484"/>
        <v>79.95</v>
      </c>
      <c r="H15496" s="8">
        <f>VLOOKUP(C15496,Products!$A$2:$F$20,6,TRUE)</f>
        <v>27.950000000000003</v>
      </c>
      <c r="I15496" s="8">
        <f t="shared" si="485"/>
        <v>27.950000000000003</v>
      </c>
      <c r="J15496" s="42">
        <f>VLOOKUP(B15496,Invoices!A:I,9,TRUE)</f>
        <v>2022</v>
      </c>
    </row>
    <row r="15497" spans="1:10" x14ac:dyDescent="0.15">
      <c r="A15497" t="s">
        <v>18857</v>
      </c>
      <c r="B15497" t="s">
        <v>3174</v>
      </c>
      <c r="C15497" t="s">
        <v>104</v>
      </c>
      <c r="D15497" t="s">
        <v>71</v>
      </c>
      <c r="E15497">
        <v>3</v>
      </c>
      <c r="F15497" s="8">
        <f>VLOOKUP(C15497,Products!$A$2:$E$20,5,TRUE)</f>
        <v>2.95</v>
      </c>
      <c r="G15497" s="8">
        <f t="shared" si="484"/>
        <v>8.8500000000000014</v>
      </c>
      <c r="H15497" s="8">
        <f>VLOOKUP(C15497,Products!$A$2:$F$20,6,TRUE)</f>
        <v>1.1500000000000001</v>
      </c>
      <c r="I15497" s="8">
        <f t="shared" si="485"/>
        <v>3.45</v>
      </c>
      <c r="J15497" s="42">
        <f>VLOOKUP(B15497,Invoices!A:I,9,TRUE)</f>
        <v>2022</v>
      </c>
    </row>
    <row r="15498" spans="1:10" x14ac:dyDescent="0.15">
      <c r="A15498" t="s">
        <v>18858</v>
      </c>
      <c r="B15498" t="s">
        <v>3175</v>
      </c>
      <c r="C15498" t="s">
        <v>99</v>
      </c>
      <c r="D15498" t="s">
        <v>84</v>
      </c>
      <c r="E15498">
        <v>3</v>
      </c>
      <c r="F15498" s="8">
        <f>VLOOKUP(C15498,Products!$A$2:$E$20,5,TRUE)</f>
        <v>3.5</v>
      </c>
      <c r="G15498" s="8">
        <f t="shared" si="484"/>
        <v>10.5</v>
      </c>
      <c r="H15498" s="8">
        <f>VLOOKUP(C15498,Products!$A$2:$F$20,6,TRUE)</f>
        <v>0.54999999999999982</v>
      </c>
      <c r="I15498" s="8">
        <f t="shared" si="485"/>
        <v>1.6499999999999995</v>
      </c>
      <c r="J15498" s="42">
        <f>VLOOKUP(B15498,Invoices!A:I,9,TRUE)</f>
        <v>2022</v>
      </c>
    </row>
    <row r="15499" spans="1:10" x14ac:dyDescent="0.15">
      <c r="A15499" t="s">
        <v>18859</v>
      </c>
      <c r="B15499" t="s">
        <v>3175</v>
      </c>
      <c r="C15499" t="s">
        <v>100</v>
      </c>
      <c r="D15499" t="s">
        <v>78</v>
      </c>
      <c r="E15499">
        <v>30</v>
      </c>
      <c r="F15499" s="8">
        <f>VLOOKUP(C15499,Products!$A$2:$E$20,5,TRUE)</f>
        <v>49.95</v>
      </c>
      <c r="G15499" s="8">
        <f t="shared" si="484"/>
        <v>1498.5</v>
      </c>
      <c r="H15499" s="8">
        <f>VLOOKUP(C15499,Products!$A$2:$F$20,6,TRUE)</f>
        <v>19.950000000000003</v>
      </c>
      <c r="I15499" s="8">
        <f t="shared" si="485"/>
        <v>598.50000000000011</v>
      </c>
      <c r="J15499" s="42">
        <f>VLOOKUP(B15499,Invoices!A:I,9,TRUE)</f>
        <v>2022</v>
      </c>
    </row>
    <row r="15500" spans="1:10" x14ac:dyDescent="0.15">
      <c r="A15500" t="s">
        <v>18860</v>
      </c>
      <c r="B15500" t="s">
        <v>3175</v>
      </c>
      <c r="C15500" t="s">
        <v>96</v>
      </c>
      <c r="D15500" t="s">
        <v>75</v>
      </c>
      <c r="E15500">
        <v>1</v>
      </c>
      <c r="F15500" s="8">
        <f>VLOOKUP(C15500,Products!$A$2:$E$20,5,TRUE)</f>
        <v>79.95</v>
      </c>
      <c r="G15500" s="8">
        <f t="shared" si="484"/>
        <v>79.95</v>
      </c>
      <c r="H15500" s="8">
        <f>VLOOKUP(C15500,Products!$A$2:$F$20,6,TRUE)</f>
        <v>27.950000000000003</v>
      </c>
      <c r="I15500" s="8">
        <f t="shared" si="485"/>
        <v>27.950000000000003</v>
      </c>
      <c r="J15500" s="42">
        <f>VLOOKUP(B15500,Invoices!A:I,9,TRUE)</f>
        <v>2022</v>
      </c>
    </row>
    <row r="15501" spans="1:10" x14ac:dyDescent="0.15">
      <c r="A15501" t="s">
        <v>18861</v>
      </c>
      <c r="B15501" t="s">
        <v>3175</v>
      </c>
      <c r="C15501" t="s">
        <v>89</v>
      </c>
      <c r="D15501" t="s">
        <v>80</v>
      </c>
      <c r="E15501">
        <v>2</v>
      </c>
      <c r="F15501" s="8">
        <f>VLOOKUP(C15501,Products!$A$2:$E$20,5,TRUE)</f>
        <v>15.95</v>
      </c>
      <c r="G15501" s="8">
        <f t="shared" si="484"/>
        <v>31.9</v>
      </c>
      <c r="H15501" s="8">
        <f>VLOOKUP(C15501,Products!$A$2:$F$20,6,TRUE)</f>
        <v>6</v>
      </c>
      <c r="I15501" s="8">
        <f t="shared" si="485"/>
        <v>12</v>
      </c>
      <c r="J15501" s="42">
        <f>VLOOKUP(B15501,Invoices!A:I,9,TRUE)</f>
        <v>2022</v>
      </c>
    </row>
    <row r="15502" spans="1:10" x14ac:dyDescent="0.15">
      <c r="A15502" t="s">
        <v>18862</v>
      </c>
      <c r="B15502" t="s">
        <v>3176</v>
      </c>
      <c r="C15502" t="s">
        <v>102</v>
      </c>
      <c r="D15502" t="s">
        <v>83</v>
      </c>
      <c r="E15502">
        <v>24</v>
      </c>
      <c r="F15502" s="8">
        <f>VLOOKUP(C15502,Products!$A$2:$E$20,5,TRUE)</f>
        <v>29.95</v>
      </c>
      <c r="G15502" s="8">
        <f t="shared" si="484"/>
        <v>718.8</v>
      </c>
      <c r="H15502" s="8">
        <f>VLOOKUP(C15502,Products!$A$2:$F$20,6,TRUE)</f>
        <v>15</v>
      </c>
      <c r="I15502" s="8">
        <f t="shared" si="485"/>
        <v>360</v>
      </c>
      <c r="J15502" s="42">
        <f>VLOOKUP(B15502,Invoices!A:I,9,TRUE)</f>
        <v>2022</v>
      </c>
    </row>
    <row r="15503" spans="1:10" x14ac:dyDescent="0.15">
      <c r="A15503" t="s">
        <v>18863</v>
      </c>
      <c r="B15503" t="s">
        <v>3176</v>
      </c>
      <c r="C15503" t="s">
        <v>94</v>
      </c>
      <c r="D15503" t="s">
        <v>86</v>
      </c>
      <c r="E15503">
        <v>3</v>
      </c>
      <c r="F15503" s="8">
        <f>VLOOKUP(C15503,Products!$A$2:$E$20,5,TRUE)</f>
        <v>3.5</v>
      </c>
      <c r="G15503" s="8">
        <f t="shared" si="484"/>
        <v>10.5</v>
      </c>
      <c r="H15503" s="8">
        <f>VLOOKUP(C15503,Products!$A$2:$F$20,6,TRUE)</f>
        <v>0.54999999999999982</v>
      </c>
      <c r="I15503" s="8">
        <f t="shared" si="485"/>
        <v>1.6499999999999995</v>
      </c>
      <c r="J15503" s="42">
        <f>VLOOKUP(B15503,Invoices!A:I,9,TRUE)</f>
        <v>2022</v>
      </c>
    </row>
    <row r="15504" spans="1:10" x14ac:dyDescent="0.15">
      <c r="A15504" t="s">
        <v>18864</v>
      </c>
      <c r="B15504" t="s">
        <v>3176</v>
      </c>
      <c r="C15504" t="s">
        <v>93</v>
      </c>
      <c r="D15504" t="s">
        <v>76</v>
      </c>
      <c r="E15504">
        <v>30</v>
      </c>
      <c r="F15504" s="8">
        <f>VLOOKUP(C15504,Products!$A$2:$E$20,5,TRUE)</f>
        <v>9.9499999999999993</v>
      </c>
      <c r="G15504" s="8">
        <f t="shared" si="484"/>
        <v>298.5</v>
      </c>
      <c r="H15504" s="8">
        <f>VLOOKUP(C15504,Products!$A$2:$F$20,6,TRUE)</f>
        <v>1.9499999999999993</v>
      </c>
      <c r="I15504" s="8">
        <f t="shared" si="485"/>
        <v>58.499999999999979</v>
      </c>
      <c r="J15504" s="42">
        <f>VLOOKUP(B15504,Invoices!A:I,9,TRUE)</f>
        <v>2022</v>
      </c>
    </row>
    <row r="15505" spans="1:10" x14ac:dyDescent="0.15">
      <c r="A15505" t="s">
        <v>18865</v>
      </c>
      <c r="B15505" t="s">
        <v>3177</v>
      </c>
      <c r="C15505" t="s">
        <v>104</v>
      </c>
      <c r="D15505" t="s">
        <v>71</v>
      </c>
      <c r="E15505">
        <v>3</v>
      </c>
      <c r="F15505" s="8">
        <f>VLOOKUP(C15505,Products!$A$2:$E$20,5,TRUE)</f>
        <v>2.95</v>
      </c>
      <c r="G15505" s="8">
        <f t="shared" si="484"/>
        <v>8.8500000000000014</v>
      </c>
      <c r="H15505" s="8">
        <f>VLOOKUP(C15505,Products!$A$2:$F$20,6,TRUE)</f>
        <v>1.1500000000000001</v>
      </c>
      <c r="I15505" s="8">
        <f t="shared" si="485"/>
        <v>3.45</v>
      </c>
      <c r="J15505" s="42">
        <f>VLOOKUP(B15505,Invoices!A:I,9,TRUE)</f>
        <v>2022</v>
      </c>
    </row>
    <row r="15506" spans="1:10" x14ac:dyDescent="0.15">
      <c r="A15506" t="s">
        <v>18866</v>
      </c>
      <c r="B15506" t="s">
        <v>3177</v>
      </c>
      <c r="C15506" t="s">
        <v>87</v>
      </c>
      <c r="D15506" t="s">
        <v>68</v>
      </c>
      <c r="E15506">
        <v>6</v>
      </c>
      <c r="F15506" s="8">
        <f>VLOOKUP(C15506,Products!$A$2:$E$20,5,TRUE)</f>
        <v>19.95</v>
      </c>
      <c r="G15506" s="8">
        <f t="shared" si="484"/>
        <v>119.69999999999999</v>
      </c>
      <c r="H15506" s="8">
        <f>VLOOKUP(C15506,Products!$A$2:$F$20,6,TRUE)</f>
        <v>7.4499999999999993</v>
      </c>
      <c r="I15506" s="8">
        <f t="shared" si="485"/>
        <v>44.699999999999996</v>
      </c>
      <c r="J15506" s="42">
        <f>VLOOKUP(B15506,Invoices!A:I,9,TRUE)</f>
        <v>2022</v>
      </c>
    </row>
    <row r="15507" spans="1:10" x14ac:dyDescent="0.15">
      <c r="A15507" t="s">
        <v>18867</v>
      </c>
      <c r="B15507" t="s">
        <v>3178</v>
      </c>
      <c r="C15507" t="s">
        <v>103</v>
      </c>
      <c r="D15507" t="s">
        <v>77</v>
      </c>
      <c r="E15507">
        <v>6</v>
      </c>
      <c r="F15507" s="8">
        <f>VLOOKUP(C15507,Products!$A$2:$E$20,5,TRUE)</f>
        <v>8.9499999999999993</v>
      </c>
      <c r="G15507" s="8">
        <f t="shared" si="484"/>
        <v>53.699999999999996</v>
      </c>
      <c r="H15507" s="8">
        <f>VLOOKUP(C15507,Products!$A$2:$F$20,6,TRUE)</f>
        <v>3.1999999999999993</v>
      </c>
      <c r="I15507" s="8">
        <f t="shared" si="485"/>
        <v>19.199999999999996</v>
      </c>
      <c r="J15507" s="42">
        <f>VLOOKUP(B15507,Invoices!A:I,9,TRUE)</f>
        <v>2022</v>
      </c>
    </row>
    <row r="15508" spans="1:10" x14ac:dyDescent="0.15">
      <c r="A15508" t="s">
        <v>18868</v>
      </c>
      <c r="B15508" t="s">
        <v>3178</v>
      </c>
      <c r="C15508" t="s">
        <v>90</v>
      </c>
      <c r="D15508" t="s">
        <v>72</v>
      </c>
      <c r="E15508">
        <v>2</v>
      </c>
      <c r="F15508" s="8">
        <f>VLOOKUP(C15508,Products!$A$2:$E$20,5,TRUE)</f>
        <v>8.9499999999999993</v>
      </c>
      <c r="G15508" s="8">
        <f t="shared" si="484"/>
        <v>17.899999999999999</v>
      </c>
      <c r="H15508" s="8">
        <f>VLOOKUP(C15508,Products!$A$2:$F$20,6,TRUE)</f>
        <v>5.6999999999999993</v>
      </c>
      <c r="I15508" s="8">
        <f t="shared" si="485"/>
        <v>11.399999999999999</v>
      </c>
      <c r="J15508" s="42">
        <f>VLOOKUP(B15508,Invoices!A:I,9,TRUE)</f>
        <v>2022</v>
      </c>
    </row>
    <row r="15509" spans="1:10" x14ac:dyDescent="0.15">
      <c r="A15509" t="s">
        <v>18869</v>
      </c>
      <c r="B15509" t="s">
        <v>3179</v>
      </c>
      <c r="C15509" t="s">
        <v>104</v>
      </c>
      <c r="D15509" t="s">
        <v>71</v>
      </c>
      <c r="E15509">
        <v>1</v>
      </c>
      <c r="F15509" s="8">
        <f>VLOOKUP(C15509,Products!$A$2:$E$20,5,TRUE)</f>
        <v>2.95</v>
      </c>
      <c r="G15509" s="8">
        <f t="shared" si="484"/>
        <v>2.95</v>
      </c>
      <c r="H15509" s="8">
        <f>VLOOKUP(C15509,Products!$A$2:$F$20,6,TRUE)</f>
        <v>1.1500000000000001</v>
      </c>
      <c r="I15509" s="8">
        <f t="shared" si="485"/>
        <v>1.1500000000000001</v>
      </c>
      <c r="J15509" s="42">
        <f>VLOOKUP(B15509,Invoices!A:I,9,TRUE)</f>
        <v>2022</v>
      </c>
    </row>
    <row r="15510" spans="1:10" x14ac:dyDescent="0.15">
      <c r="A15510" t="s">
        <v>18870</v>
      </c>
      <c r="B15510" t="s">
        <v>3179</v>
      </c>
      <c r="C15510" t="s">
        <v>88</v>
      </c>
      <c r="D15510" t="s">
        <v>85</v>
      </c>
      <c r="E15510">
        <v>9</v>
      </c>
      <c r="F15510" s="8">
        <f>VLOOKUP(C15510,Products!$A$2:$E$20,5,TRUE)</f>
        <v>8.9499999999999993</v>
      </c>
      <c r="G15510" s="8">
        <f t="shared" si="484"/>
        <v>80.55</v>
      </c>
      <c r="H15510" s="8">
        <f>VLOOKUP(C15510,Products!$A$2:$F$20,6,TRUE)</f>
        <v>5.6999999999999993</v>
      </c>
      <c r="I15510" s="8">
        <f t="shared" si="485"/>
        <v>51.3</v>
      </c>
      <c r="J15510" s="42">
        <f>VLOOKUP(B15510,Invoices!A:I,9,TRUE)</f>
        <v>2022</v>
      </c>
    </row>
    <row r="15511" spans="1:10" x14ac:dyDescent="0.15">
      <c r="A15511" t="s">
        <v>18871</v>
      </c>
      <c r="B15511" t="s">
        <v>3179</v>
      </c>
      <c r="C15511" t="s">
        <v>101</v>
      </c>
      <c r="D15511" t="s">
        <v>69</v>
      </c>
      <c r="E15511">
        <v>1</v>
      </c>
      <c r="F15511" s="8">
        <f>VLOOKUP(C15511,Products!$A$2:$E$20,5,TRUE)</f>
        <v>129.94999999999999</v>
      </c>
      <c r="G15511" s="8">
        <f t="shared" si="484"/>
        <v>129.94999999999999</v>
      </c>
      <c r="H15511" s="8">
        <f>VLOOKUP(C15511,Products!$A$2:$F$20,6,TRUE)</f>
        <v>40.449999999999989</v>
      </c>
      <c r="I15511" s="8">
        <f t="shared" si="485"/>
        <v>40.449999999999989</v>
      </c>
      <c r="J15511" s="42">
        <f>VLOOKUP(B15511,Invoices!A:I,9,TRUE)</f>
        <v>2022</v>
      </c>
    </row>
    <row r="15512" spans="1:10" x14ac:dyDescent="0.15">
      <c r="A15512" t="s">
        <v>18872</v>
      </c>
      <c r="B15512" t="s">
        <v>3180</v>
      </c>
      <c r="C15512" t="s">
        <v>87</v>
      </c>
      <c r="D15512" t="s">
        <v>68</v>
      </c>
      <c r="E15512">
        <v>1</v>
      </c>
      <c r="F15512" s="8">
        <f>VLOOKUP(C15512,Products!$A$2:$E$20,5,TRUE)</f>
        <v>19.95</v>
      </c>
      <c r="G15512" s="8">
        <f t="shared" si="484"/>
        <v>19.95</v>
      </c>
      <c r="H15512" s="8">
        <f>VLOOKUP(C15512,Products!$A$2:$F$20,6,TRUE)</f>
        <v>7.4499999999999993</v>
      </c>
      <c r="I15512" s="8">
        <f t="shared" si="485"/>
        <v>7.4499999999999993</v>
      </c>
      <c r="J15512" s="42">
        <f>VLOOKUP(B15512,Invoices!A:I,9,TRUE)</f>
        <v>2022</v>
      </c>
    </row>
    <row r="15513" spans="1:10" x14ac:dyDescent="0.15">
      <c r="A15513" t="s">
        <v>18873</v>
      </c>
      <c r="B15513" t="s">
        <v>3181</v>
      </c>
      <c r="C15513" t="s">
        <v>87</v>
      </c>
      <c r="D15513" t="s">
        <v>68</v>
      </c>
      <c r="E15513">
        <v>1</v>
      </c>
      <c r="F15513" s="8">
        <f>VLOOKUP(C15513,Products!$A$2:$E$20,5,TRUE)</f>
        <v>19.95</v>
      </c>
      <c r="G15513" s="8">
        <f t="shared" si="484"/>
        <v>19.95</v>
      </c>
      <c r="H15513" s="8">
        <f>VLOOKUP(C15513,Products!$A$2:$F$20,6,TRUE)</f>
        <v>7.4499999999999993</v>
      </c>
      <c r="I15513" s="8">
        <f t="shared" si="485"/>
        <v>7.4499999999999993</v>
      </c>
      <c r="J15513" s="42">
        <f>VLOOKUP(B15513,Invoices!A:I,9,TRUE)</f>
        <v>2022</v>
      </c>
    </row>
    <row r="15514" spans="1:10" x14ac:dyDescent="0.15">
      <c r="A15514" t="s">
        <v>18874</v>
      </c>
      <c r="B15514" t="s">
        <v>3181</v>
      </c>
      <c r="C15514" t="s">
        <v>89</v>
      </c>
      <c r="D15514" t="s">
        <v>80</v>
      </c>
      <c r="E15514">
        <v>10</v>
      </c>
      <c r="F15514" s="8">
        <f>VLOOKUP(C15514,Products!$A$2:$E$20,5,TRUE)</f>
        <v>15.95</v>
      </c>
      <c r="G15514" s="8">
        <f t="shared" si="484"/>
        <v>159.5</v>
      </c>
      <c r="H15514" s="8">
        <f>VLOOKUP(C15514,Products!$A$2:$F$20,6,TRUE)</f>
        <v>6</v>
      </c>
      <c r="I15514" s="8">
        <f t="shared" si="485"/>
        <v>60</v>
      </c>
      <c r="J15514" s="42">
        <f>VLOOKUP(B15514,Invoices!A:I,9,TRUE)</f>
        <v>2022</v>
      </c>
    </row>
    <row r="15515" spans="1:10" x14ac:dyDescent="0.15">
      <c r="A15515" t="s">
        <v>18875</v>
      </c>
      <c r="B15515" t="s">
        <v>3181</v>
      </c>
      <c r="C15515" t="s">
        <v>100</v>
      </c>
      <c r="D15515" t="s">
        <v>78</v>
      </c>
      <c r="E15515">
        <v>25</v>
      </c>
      <c r="F15515" s="8">
        <f>VLOOKUP(C15515,Products!$A$2:$E$20,5,TRUE)</f>
        <v>49.95</v>
      </c>
      <c r="G15515" s="8">
        <f t="shared" si="484"/>
        <v>1248.75</v>
      </c>
      <c r="H15515" s="8">
        <f>VLOOKUP(C15515,Products!$A$2:$F$20,6,TRUE)</f>
        <v>19.950000000000003</v>
      </c>
      <c r="I15515" s="8">
        <f t="shared" si="485"/>
        <v>498.75000000000006</v>
      </c>
      <c r="J15515" s="42">
        <f>VLOOKUP(B15515,Invoices!A:I,9,TRUE)</f>
        <v>2022</v>
      </c>
    </row>
    <row r="15516" spans="1:10" x14ac:dyDescent="0.15">
      <c r="A15516" t="s">
        <v>18876</v>
      </c>
      <c r="B15516" t="s">
        <v>3182</v>
      </c>
      <c r="C15516" t="s">
        <v>104</v>
      </c>
      <c r="D15516" t="s">
        <v>71</v>
      </c>
      <c r="E15516">
        <v>1</v>
      </c>
      <c r="F15516" s="8">
        <f>VLOOKUP(C15516,Products!$A$2:$E$20,5,TRUE)</f>
        <v>2.95</v>
      </c>
      <c r="G15516" s="8">
        <f t="shared" si="484"/>
        <v>2.95</v>
      </c>
      <c r="H15516" s="8">
        <f>VLOOKUP(C15516,Products!$A$2:$F$20,6,TRUE)</f>
        <v>1.1500000000000001</v>
      </c>
      <c r="I15516" s="8">
        <f t="shared" si="485"/>
        <v>1.1500000000000001</v>
      </c>
      <c r="J15516" s="42">
        <f>VLOOKUP(B15516,Invoices!A:I,9,TRUE)</f>
        <v>2022</v>
      </c>
    </row>
    <row r="15517" spans="1:10" x14ac:dyDescent="0.15">
      <c r="A15517" t="s">
        <v>18877</v>
      </c>
      <c r="B15517" t="s">
        <v>3183</v>
      </c>
      <c r="C15517" t="s">
        <v>102</v>
      </c>
      <c r="D15517" t="s">
        <v>83</v>
      </c>
      <c r="E15517">
        <v>3</v>
      </c>
      <c r="F15517" s="8">
        <f>VLOOKUP(C15517,Products!$A$2:$E$20,5,TRUE)</f>
        <v>29.95</v>
      </c>
      <c r="G15517" s="8">
        <f t="shared" si="484"/>
        <v>89.85</v>
      </c>
      <c r="H15517" s="8">
        <f>VLOOKUP(C15517,Products!$A$2:$F$20,6,TRUE)</f>
        <v>15</v>
      </c>
      <c r="I15517" s="8">
        <f t="shared" si="485"/>
        <v>45</v>
      </c>
      <c r="J15517" s="42">
        <f>VLOOKUP(B15517,Invoices!A:I,9,TRUE)</f>
        <v>2022</v>
      </c>
    </row>
    <row r="15518" spans="1:10" x14ac:dyDescent="0.15">
      <c r="A15518" t="s">
        <v>18878</v>
      </c>
      <c r="B15518" t="s">
        <v>3183</v>
      </c>
      <c r="C15518" t="s">
        <v>94</v>
      </c>
      <c r="D15518" t="s">
        <v>86</v>
      </c>
      <c r="E15518">
        <v>2</v>
      </c>
      <c r="F15518" s="8">
        <f>VLOOKUP(C15518,Products!$A$2:$E$20,5,TRUE)</f>
        <v>3.5</v>
      </c>
      <c r="G15518" s="8">
        <f t="shared" si="484"/>
        <v>7</v>
      </c>
      <c r="H15518" s="8">
        <f>VLOOKUP(C15518,Products!$A$2:$F$20,6,TRUE)</f>
        <v>0.54999999999999982</v>
      </c>
      <c r="I15518" s="8">
        <f t="shared" si="485"/>
        <v>1.0999999999999996</v>
      </c>
      <c r="J15518" s="42">
        <f>VLOOKUP(B15518,Invoices!A:I,9,TRUE)</f>
        <v>2022</v>
      </c>
    </row>
    <row r="15519" spans="1:10" x14ac:dyDescent="0.15">
      <c r="A15519" t="s">
        <v>18879</v>
      </c>
      <c r="B15519" t="s">
        <v>3183</v>
      </c>
      <c r="C15519" t="s">
        <v>104</v>
      </c>
      <c r="D15519" t="s">
        <v>71</v>
      </c>
      <c r="E15519">
        <v>1</v>
      </c>
      <c r="F15519" s="8">
        <f>VLOOKUP(C15519,Products!$A$2:$E$20,5,TRUE)</f>
        <v>2.95</v>
      </c>
      <c r="G15519" s="8">
        <f t="shared" si="484"/>
        <v>2.95</v>
      </c>
      <c r="H15519" s="8">
        <f>VLOOKUP(C15519,Products!$A$2:$F$20,6,TRUE)</f>
        <v>1.1500000000000001</v>
      </c>
      <c r="I15519" s="8">
        <f t="shared" si="485"/>
        <v>1.1500000000000001</v>
      </c>
      <c r="J15519" s="42">
        <f>VLOOKUP(B15519,Invoices!A:I,9,TRUE)</f>
        <v>2022</v>
      </c>
    </row>
    <row r="15520" spans="1:10" x14ac:dyDescent="0.15">
      <c r="A15520" t="s">
        <v>18880</v>
      </c>
      <c r="B15520" t="s">
        <v>3183</v>
      </c>
      <c r="C15520" t="s">
        <v>88</v>
      </c>
      <c r="D15520" t="s">
        <v>85</v>
      </c>
      <c r="E15520">
        <v>1</v>
      </c>
      <c r="F15520" s="8">
        <f>VLOOKUP(C15520,Products!$A$2:$E$20,5,TRUE)</f>
        <v>8.9499999999999993</v>
      </c>
      <c r="G15520" s="8">
        <f t="shared" si="484"/>
        <v>8.9499999999999993</v>
      </c>
      <c r="H15520" s="8">
        <f>VLOOKUP(C15520,Products!$A$2:$F$20,6,TRUE)</f>
        <v>5.6999999999999993</v>
      </c>
      <c r="I15520" s="8">
        <f t="shared" si="485"/>
        <v>5.6999999999999993</v>
      </c>
      <c r="J15520" s="42">
        <f>VLOOKUP(B15520,Invoices!A:I,9,TRUE)</f>
        <v>2022</v>
      </c>
    </row>
    <row r="15521" spans="1:10" x14ac:dyDescent="0.15">
      <c r="A15521" t="s">
        <v>18881</v>
      </c>
      <c r="B15521" t="s">
        <v>3183</v>
      </c>
      <c r="C15521" t="s">
        <v>105</v>
      </c>
      <c r="D15521" t="s">
        <v>81</v>
      </c>
      <c r="E15521">
        <v>1</v>
      </c>
      <c r="F15521" s="8">
        <f>VLOOKUP(C15521,Products!$A$2:$E$20,5,TRUE)</f>
        <v>8.9499999999999993</v>
      </c>
      <c r="G15521" s="8">
        <f t="shared" si="484"/>
        <v>8.9499999999999993</v>
      </c>
      <c r="H15521" s="8">
        <f>VLOOKUP(C15521,Products!$A$2:$F$20,6,TRUE)</f>
        <v>3.1999999999999993</v>
      </c>
      <c r="I15521" s="8">
        <f t="shared" si="485"/>
        <v>3.1999999999999993</v>
      </c>
      <c r="J15521" s="42">
        <f>VLOOKUP(B15521,Invoices!A:I,9,TRUE)</f>
        <v>2022</v>
      </c>
    </row>
    <row r="15522" spans="1:10" x14ac:dyDescent="0.15">
      <c r="A15522" t="s">
        <v>18882</v>
      </c>
      <c r="B15522" t="s">
        <v>3184</v>
      </c>
      <c r="C15522" t="s">
        <v>101</v>
      </c>
      <c r="D15522" t="s">
        <v>69</v>
      </c>
      <c r="E15522">
        <v>1</v>
      </c>
      <c r="F15522" s="8">
        <f>VLOOKUP(C15522,Products!$A$2:$E$20,5,TRUE)</f>
        <v>129.94999999999999</v>
      </c>
      <c r="G15522" s="8">
        <f t="shared" si="484"/>
        <v>129.94999999999999</v>
      </c>
      <c r="H15522" s="8">
        <f>VLOOKUP(C15522,Products!$A$2:$F$20,6,TRUE)</f>
        <v>40.449999999999989</v>
      </c>
      <c r="I15522" s="8">
        <f t="shared" si="485"/>
        <v>40.449999999999989</v>
      </c>
      <c r="J15522" s="42">
        <f>VLOOKUP(B15522,Invoices!A:I,9,TRUE)</f>
        <v>2022</v>
      </c>
    </row>
    <row r="15523" spans="1:10" x14ac:dyDescent="0.15">
      <c r="A15523" t="s">
        <v>18883</v>
      </c>
      <c r="B15523" t="s">
        <v>3184</v>
      </c>
      <c r="C15523" t="s">
        <v>102</v>
      </c>
      <c r="D15523" t="s">
        <v>83</v>
      </c>
      <c r="E15523">
        <v>1</v>
      </c>
      <c r="F15523" s="8">
        <f>VLOOKUP(C15523,Products!$A$2:$E$20,5,TRUE)</f>
        <v>29.95</v>
      </c>
      <c r="G15523" s="8">
        <f t="shared" si="484"/>
        <v>29.95</v>
      </c>
      <c r="H15523" s="8">
        <f>VLOOKUP(C15523,Products!$A$2:$F$20,6,TRUE)</f>
        <v>15</v>
      </c>
      <c r="I15523" s="8">
        <f t="shared" si="485"/>
        <v>15</v>
      </c>
      <c r="J15523" s="42">
        <f>VLOOKUP(B15523,Invoices!A:I,9,TRUE)</f>
        <v>2022</v>
      </c>
    </row>
    <row r="15524" spans="1:10" x14ac:dyDescent="0.15">
      <c r="A15524" t="s">
        <v>18884</v>
      </c>
      <c r="B15524" t="s">
        <v>3184</v>
      </c>
      <c r="C15524" t="s">
        <v>104</v>
      </c>
      <c r="D15524" t="s">
        <v>71</v>
      </c>
      <c r="E15524">
        <v>12</v>
      </c>
      <c r="F15524" s="8">
        <f>VLOOKUP(C15524,Products!$A$2:$E$20,5,TRUE)</f>
        <v>2.95</v>
      </c>
      <c r="G15524" s="8">
        <f t="shared" si="484"/>
        <v>35.400000000000006</v>
      </c>
      <c r="H15524" s="8">
        <f>VLOOKUP(C15524,Products!$A$2:$F$20,6,TRUE)</f>
        <v>1.1500000000000001</v>
      </c>
      <c r="I15524" s="8">
        <f t="shared" si="485"/>
        <v>13.8</v>
      </c>
      <c r="J15524" s="42">
        <f>VLOOKUP(B15524,Invoices!A:I,9,TRUE)</f>
        <v>2022</v>
      </c>
    </row>
    <row r="15525" spans="1:10" x14ac:dyDescent="0.15">
      <c r="A15525" t="s">
        <v>18885</v>
      </c>
      <c r="B15525" t="s">
        <v>3184</v>
      </c>
      <c r="C15525" t="s">
        <v>90</v>
      </c>
      <c r="D15525" t="s">
        <v>72</v>
      </c>
      <c r="E15525">
        <v>8</v>
      </c>
      <c r="F15525" s="8">
        <f>VLOOKUP(C15525,Products!$A$2:$E$20,5,TRUE)</f>
        <v>8.9499999999999993</v>
      </c>
      <c r="G15525" s="8">
        <f t="shared" si="484"/>
        <v>71.599999999999994</v>
      </c>
      <c r="H15525" s="8">
        <f>VLOOKUP(C15525,Products!$A$2:$F$20,6,TRUE)</f>
        <v>5.6999999999999993</v>
      </c>
      <c r="I15525" s="8">
        <f t="shared" si="485"/>
        <v>45.599999999999994</v>
      </c>
      <c r="J15525" s="42">
        <f>VLOOKUP(B15525,Invoices!A:I,9,TRUE)</f>
        <v>2022</v>
      </c>
    </row>
    <row r="15526" spans="1:10" x14ac:dyDescent="0.15">
      <c r="A15526" t="s">
        <v>18886</v>
      </c>
      <c r="B15526" t="s">
        <v>3185</v>
      </c>
      <c r="C15526" t="s">
        <v>104</v>
      </c>
      <c r="D15526" t="s">
        <v>71</v>
      </c>
      <c r="E15526">
        <v>20</v>
      </c>
      <c r="F15526" s="8">
        <f>VLOOKUP(C15526,Products!$A$2:$E$20,5,TRUE)</f>
        <v>2.95</v>
      </c>
      <c r="G15526" s="8">
        <f t="shared" si="484"/>
        <v>59</v>
      </c>
      <c r="H15526" s="8">
        <f>VLOOKUP(C15526,Products!$A$2:$F$20,6,TRUE)</f>
        <v>1.1500000000000001</v>
      </c>
      <c r="I15526" s="8">
        <f t="shared" si="485"/>
        <v>23.000000000000004</v>
      </c>
      <c r="J15526" s="42">
        <f>VLOOKUP(B15526,Invoices!A:I,9,TRUE)</f>
        <v>2022</v>
      </c>
    </row>
    <row r="15527" spans="1:10" x14ac:dyDescent="0.15">
      <c r="A15527" t="s">
        <v>18887</v>
      </c>
      <c r="B15527" t="s">
        <v>3185</v>
      </c>
      <c r="C15527" t="s">
        <v>96</v>
      </c>
      <c r="D15527" t="s">
        <v>75</v>
      </c>
      <c r="E15527">
        <v>2</v>
      </c>
      <c r="F15527" s="8">
        <f>VLOOKUP(C15527,Products!$A$2:$E$20,5,TRUE)</f>
        <v>79.95</v>
      </c>
      <c r="G15527" s="8">
        <f t="shared" si="484"/>
        <v>159.9</v>
      </c>
      <c r="H15527" s="8">
        <f>VLOOKUP(C15527,Products!$A$2:$F$20,6,TRUE)</f>
        <v>27.950000000000003</v>
      </c>
      <c r="I15527" s="8">
        <f t="shared" si="485"/>
        <v>55.900000000000006</v>
      </c>
      <c r="J15527" s="42">
        <f>VLOOKUP(B15527,Invoices!A:I,9,TRUE)</f>
        <v>2022</v>
      </c>
    </row>
    <row r="15528" spans="1:10" x14ac:dyDescent="0.15">
      <c r="A15528" t="s">
        <v>18888</v>
      </c>
      <c r="B15528" t="s">
        <v>3185</v>
      </c>
      <c r="C15528" t="s">
        <v>100</v>
      </c>
      <c r="D15528" t="s">
        <v>78</v>
      </c>
      <c r="E15528">
        <v>20</v>
      </c>
      <c r="F15528" s="8">
        <f>VLOOKUP(C15528,Products!$A$2:$E$20,5,TRUE)</f>
        <v>49.95</v>
      </c>
      <c r="G15528" s="8">
        <f t="shared" si="484"/>
        <v>999</v>
      </c>
      <c r="H15528" s="8">
        <f>VLOOKUP(C15528,Products!$A$2:$F$20,6,TRUE)</f>
        <v>19.950000000000003</v>
      </c>
      <c r="I15528" s="8">
        <f t="shared" si="485"/>
        <v>399.00000000000006</v>
      </c>
      <c r="J15528" s="42">
        <f>VLOOKUP(B15528,Invoices!A:I,9,TRUE)</f>
        <v>2022</v>
      </c>
    </row>
    <row r="15529" spans="1:10" x14ac:dyDescent="0.15">
      <c r="A15529" t="s">
        <v>18889</v>
      </c>
      <c r="B15529" t="s">
        <v>3185</v>
      </c>
      <c r="C15529" t="s">
        <v>103</v>
      </c>
      <c r="D15529" t="s">
        <v>77</v>
      </c>
      <c r="E15529">
        <v>1</v>
      </c>
      <c r="F15529" s="8">
        <f>VLOOKUP(C15529,Products!$A$2:$E$20,5,TRUE)</f>
        <v>8.9499999999999993</v>
      </c>
      <c r="G15529" s="8">
        <f t="shared" si="484"/>
        <v>8.9499999999999993</v>
      </c>
      <c r="H15529" s="8">
        <f>VLOOKUP(C15529,Products!$A$2:$F$20,6,TRUE)</f>
        <v>3.1999999999999993</v>
      </c>
      <c r="I15529" s="8">
        <f t="shared" si="485"/>
        <v>3.1999999999999993</v>
      </c>
      <c r="J15529" s="42">
        <f>VLOOKUP(B15529,Invoices!A:I,9,TRUE)</f>
        <v>2022</v>
      </c>
    </row>
    <row r="15530" spans="1:10" x14ac:dyDescent="0.15">
      <c r="A15530" t="s">
        <v>18890</v>
      </c>
      <c r="B15530" t="s">
        <v>3185</v>
      </c>
      <c r="C15530" t="s">
        <v>95</v>
      </c>
      <c r="D15530" t="s">
        <v>73</v>
      </c>
      <c r="E15530">
        <v>24</v>
      </c>
      <c r="F15530" s="8">
        <f>VLOOKUP(C15530,Products!$A$2:$E$20,5,TRUE)</f>
        <v>12.95</v>
      </c>
      <c r="G15530" s="8">
        <f t="shared" si="484"/>
        <v>310.79999999999995</v>
      </c>
      <c r="H15530" s="8">
        <f>VLOOKUP(C15530,Products!$A$2:$F$20,6,TRUE)</f>
        <v>4.1999999999999993</v>
      </c>
      <c r="I15530" s="8">
        <f t="shared" si="485"/>
        <v>100.79999999999998</v>
      </c>
      <c r="J15530" s="42">
        <f>VLOOKUP(B15530,Invoices!A:I,9,TRUE)</f>
        <v>2022</v>
      </c>
    </row>
    <row r="15531" spans="1:10" x14ac:dyDescent="0.15">
      <c r="A15531" t="s">
        <v>18891</v>
      </c>
      <c r="B15531" t="s">
        <v>3185</v>
      </c>
      <c r="C15531" t="s">
        <v>89</v>
      </c>
      <c r="D15531" t="s">
        <v>80</v>
      </c>
      <c r="E15531">
        <v>4</v>
      </c>
      <c r="F15531" s="8">
        <f>VLOOKUP(C15531,Products!$A$2:$E$20,5,TRUE)</f>
        <v>15.95</v>
      </c>
      <c r="G15531" s="8">
        <f t="shared" si="484"/>
        <v>63.8</v>
      </c>
      <c r="H15531" s="8">
        <f>VLOOKUP(C15531,Products!$A$2:$F$20,6,TRUE)</f>
        <v>6</v>
      </c>
      <c r="I15531" s="8">
        <f t="shared" si="485"/>
        <v>24</v>
      </c>
      <c r="J15531" s="42">
        <f>VLOOKUP(B15531,Invoices!A:I,9,TRUE)</f>
        <v>2022</v>
      </c>
    </row>
    <row r="15532" spans="1:10" x14ac:dyDescent="0.15">
      <c r="A15532" t="s">
        <v>18892</v>
      </c>
      <c r="B15532" t="s">
        <v>3185</v>
      </c>
      <c r="C15532" t="s">
        <v>88</v>
      </c>
      <c r="D15532" t="s">
        <v>85</v>
      </c>
      <c r="E15532">
        <v>1</v>
      </c>
      <c r="F15532" s="8">
        <f>VLOOKUP(C15532,Products!$A$2:$E$20,5,TRUE)</f>
        <v>8.9499999999999993</v>
      </c>
      <c r="G15532" s="8">
        <f t="shared" si="484"/>
        <v>8.9499999999999993</v>
      </c>
      <c r="H15532" s="8">
        <f>VLOOKUP(C15532,Products!$A$2:$F$20,6,TRUE)</f>
        <v>5.6999999999999993</v>
      </c>
      <c r="I15532" s="8">
        <f t="shared" si="485"/>
        <v>5.6999999999999993</v>
      </c>
      <c r="J15532" s="42">
        <f>VLOOKUP(B15532,Invoices!A:I,9,TRUE)</f>
        <v>2022</v>
      </c>
    </row>
    <row r="15533" spans="1:10" x14ac:dyDescent="0.15">
      <c r="A15533" t="s">
        <v>18893</v>
      </c>
      <c r="B15533" t="s">
        <v>3185</v>
      </c>
      <c r="C15533" t="s">
        <v>105</v>
      </c>
      <c r="D15533" t="s">
        <v>81</v>
      </c>
      <c r="E15533">
        <v>1</v>
      </c>
      <c r="F15533" s="8">
        <f>VLOOKUP(C15533,Products!$A$2:$E$20,5,TRUE)</f>
        <v>8.9499999999999993</v>
      </c>
      <c r="G15533" s="8">
        <f t="shared" si="484"/>
        <v>8.9499999999999993</v>
      </c>
      <c r="H15533" s="8">
        <f>VLOOKUP(C15533,Products!$A$2:$F$20,6,TRUE)</f>
        <v>3.1999999999999993</v>
      </c>
      <c r="I15533" s="8">
        <f t="shared" si="485"/>
        <v>3.1999999999999993</v>
      </c>
      <c r="J15533" s="42">
        <f>VLOOKUP(B15533,Invoices!A:I,9,TRUE)</f>
        <v>2022</v>
      </c>
    </row>
    <row r="15534" spans="1:10" x14ac:dyDescent="0.15">
      <c r="A15534" t="s">
        <v>18894</v>
      </c>
      <c r="B15534" t="s">
        <v>3185</v>
      </c>
      <c r="C15534" t="s">
        <v>92</v>
      </c>
      <c r="D15534" t="s">
        <v>82</v>
      </c>
      <c r="E15534">
        <v>10</v>
      </c>
      <c r="F15534" s="8">
        <f>VLOOKUP(C15534,Products!$A$2:$E$20,5,TRUE)</f>
        <v>19.95</v>
      </c>
      <c r="G15534" s="8">
        <f t="shared" si="484"/>
        <v>199.5</v>
      </c>
      <c r="H15534" s="8">
        <f>VLOOKUP(C15534,Products!$A$2:$F$20,6,TRUE)</f>
        <v>7.4499999999999993</v>
      </c>
      <c r="I15534" s="8">
        <f t="shared" si="485"/>
        <v>74.5</v>
      </c>
      <c r="J15534" s="42">
        <f>VLOOKUP(B15534,Invoices!A:I,9,TRUE)</f>
        <v>2022</v>
      </c>
    </row>
    <row r="15535" spans="1:10" x14ac:dyDescent="0.15">
      <c r="A15535" t="s">
        <v>18895</v>
      </c>
      <c r="B15535" t="s">
        <v>3185</v>
      </c>
      <c r="C15535" t="s">
        <v>90</v>
      </c>
      <c r="D15535" t="s">
        <v>72</v>
      </c>
      <c r="E15535">
        <v>1</v>
      </c>
      <c r="F15535" s="8">
        <f>VLOOKUP(C15535,Products!$A$2:$E$20,5,TRUE)</f>
        <v>8.9499999999999993</v>
      </c>
      <c r="G15535" s="8">
        <f t="shared" si="484"/>
        <v>8.9499999999999993</v>
      </c>
      <c r="H15535" s="8">
        <f>VLOOKUP(C15535,Products!$A$2:$F$20,6,TRUE)</f>
        <v>5.6999999999999993</v>
      </c>
      <c r="I15535" s="8">
        <f t="shared" si="485"/>
        <v>5.6999999999999993</v>
      </c>
      <c r="J15535" s="42">
        <f>VLOOKUP(B15535,Invoices!A:I,9,TRUE)</f>
        <v>2022</v>
      </c>
    </row>
    <row r="15536" spans="1:10" x14ac:dyDescent="0.15">
      <c r="A15536" t="s">
        <v>18896</v>
      </c>
      <c r="B15536" t="s">
        <v>3185</v>
      </c>
      <c r="C15536" t="s">
        <v>102</v>
      </c>
      <c r="D15536" t="s">
        <v>83</v>
      </c>
      <c r="E15536">
        <v>2</v>
      </c>
      <c r="F15536" s="8">
        <f>VLOOKUP(C15536,Products!$A$2:$E$20,5,TRUE)</f>
        <v>29.95</v>
      </c>
      <c r="G15536" s="8">
        <f t="shared" si="484"/>
        <v>59.9</v>
      </c>
      <c r="H15536" s="8">
        <f>VLOOKUP(C15536,Products!$A$2:$F$20,6,TRUE)</f>
        <v>15</v>
      </c>
      <c r="I15536" s="8">
        <f t="shared" si="485"/>
        <v>30</v>
      </c>
      <c r="J15536" s="42">
        <f>VLOOKUP(B15536,Invoices!A:I,9,TRUE)</f>
        <v>2022</v>
      </c>
    </row>
    <row r="15537" spans="1:10" x14ac:dyDescent="0.15">
      <c r="A15537" t="s">
        <v>18897</v>
      </c>
      <c r="B15537" t="s">
        <v>3186</v>
      </c>
      <c r="C15537" t="s">
        <v>87</v>
      </c>
      <c r="D15537" t="s">
        <v>68</v>
      </c>
      <c r="E15537">
        <v>3</v>
      </c>
      <c r="F15537" s="8">
        <f>VLOOKUP(C15537,Products!$A$2:$E$20,5,TRUE)</f>
        <v>19.95</v>
      </c>
      <c r="G15537" s="8">
        <f t="shared" si="484"/>
        <v>59.849999999999994</v>
      </c>
      <c r="H15537" s="8">
        <f>VLOOKUP(C15537,Products!$A$2:$F$20,6,TRUE)</f>
        <v>7.4499999999999993</v>
      </c>
      <c r="I15537" s="8">
        <f t="shared" si="485"/>
        <v>22.349999999999998</v>
      </c>
      <c r="J15537" s="42">
        <f>VLOOKUP(B15537,Invoices!A:I,9,TRUE)</f>
        <v>2022</v>
      </c>
    </row>
    <row r="15538" spans="1:10" x14ac:dyDescent="0.15">
      <c r="A15538" t="s">
        <v>18898</v>
      </c>
      <c r="B15538" t="s">
        <v>3186</v>
      </c>
      <c r="C15538" t="s">
        <v>88</v>
      </c>
      <c r="D15538" t="s">
        <v>85</v>
      </c>
      <c r="E15538">
        <v>1</v>
      </c>
      <c r="F15538" s="8">
        <f>VLOOKUP(C15538,Products!$A$2:$E$20,5,TRUE)</f>
        <v>8.9499999999999993</v>
      </c>
      <c r="G15538" s="8">
        <f t="shared" si="484"/>
        <v>8.9499999999999993</v>
      </c>
      <c r="H15538" s="8">
        <f>VLOOKUP(C15538,Products!$A$2:$F$20,6,TRUE)</f>
        <v>5.6999999999999993</v>
      </c>
      <c r="I15538" s="8">
        <f t="shared" si="485"/>
        <v>5.6999999999999993</v>
      </c>
      <c r="J15538" s="42">
        <f>VLOOKUP(B15538,Invoices!A:I,9,TRUE)</f>
        <v>2022</v>
      </c>
    </row>
    <row r="15539" spans="1:10" x14ac:dyDescent="0.15">
      <c r="A15539" t="s">
        <v>18899</v>
      </c>
      <c r="B15539" t="s">
        <v>3186</v>
      </c>
      <c r="C15539" t="s">
        <v>93</v>
      </c>
      <c r="D15539" t="s">
        <v>76</v>
      </c>
      <c r="E15539">
        <v>50</v>
      </c>
      <c r="F15539" s="8">
        <f>VLOOKUP(C15539,Products!$A$2:$E$20,5,TRUE)</f>
        <v>9.9499999999999993</v>
      </c>
      <c r="G15539" s="8">
        <f t="shared" si="484"/>
        <v>497.49999999999994</v>
      </c>
      <c r="H15539" s="8">
        <f>VLOOKUP(C15539,Products!$A$2:$F$20,6,TRUE)</f>
        <v>1.9499999999999993</v>
      </c>
      <c r="I15539" s="8">
        <f t="shared" si="485"/>
        <v>97.499999999999972</v>
      </c>
      <c r="J15539" s="42">
        <f>VLOOKUP(B15539,Invoices!A:I,9,TRUE)</f>
        <v>2022</v>
      </c>
    </row>
    <row r="15540" spans="1:10" x14ac:dyDescent="0.15">
      <c r="A15540" t="s">
        <v>18900</v>
      </c>
      <c r="B15540" t="s">
        <v>3186</v>
      </c>
      <c r="C15540" t="s">
        <v>95</v>
      </c>
      <c r="D15540" t="s">
        <v>73</v>
      </c>
      <c r="E15540">
        <v>3</v>
      </c>
      <c r="F15540" s="8">
        <f>VLOOKUP(C15540,Products!$A$2:$E$20,5,TRUE)</f>
        <v>12.95</v>
      </c>
      <c r="G15540" s="8">
        <f t="shared" si="484"/>
        <v>38.849999999999994</v>
      </c>
      <c r="H15540" s="8">
        <f>VLOOKUP(C15540,Products!$A$2:$F$20,6,TRUE)</f>
        <v>4.1999999999999993</v>
      </c>
      <c r="I15540" s="8">
        <f t="shared" si="485"/>
        <v>12.599999999999998</v>
      </c>
      <c r="J15540" s="42">
        <f>VLOOKUP(B15540,Invoices!A:I,9,TRUE)</f>
        <v>2022</v>
      </c>
    </row>
    <row r="15541" spans="1:10" x14ac:dyDescent="0.15">
      <c r="A15541" t="s">
        <v>18901</v>
      </c>
      <c r="B15541" t="s">
        <v>3186</v>
      </c>
      <c r="C15541" t="s">
        <v>90</v>
      </c>
      <c r="D15541" t="s">
        <v>72</v>
      </c>
      <c r="E15541">
        <v>7</v>
      </c>
      <c r="F15541" s="8">
        <f>VLOOKUP(C15541,Products!$A$2:$E$20,5,TRUE)</f>
        <v>8.9499999999999993</v>
      </c>
      <c r="G15541" s="8">
        <f t="shared" si="484"/>
        <v>62.649999999999991</v>
      </c>
      <c r="H15541" s="8">
        <f>VLOOKUP(C15541,Products!$A$2:$F$20,6,TRUE)</f>
        <v>5.6999999999999993</v>
      </c>
      <c r="I15541" s="8">
        <f t="shared" si="485"/>
        <v>39.899999999999991</v>
      </c>
      <c r="J15541" s="42">
        <f>VLOOKUP(B15541,Invoices!A:I,9,TRUE)</f>
        <v>2022</v>
      </c>
    </row>
    <row r="15542" spans="1:10" x14ac:dyDescent="0.15">
      <c r="A15542" t="s">
        <v>18902</v>
      </c>
      <c r="B15542" t="s">
        <v>3187</v>
      </c>
      <c r="C15542" t="s">
        <v>88</v>
      </c>
      <c r="D15542" t="s">
        <v>85</v>
      </c>
      <c r="E15542">
        <v>2</v>
      </c>
      <c r="F15542" s="8">
        <f>VLOOKUP(C15542,Products!$A$2:$E$20,5,TRUE)</f>
        <v>8.9499999999999993</v>
      </c>
      <c r="G15542" s="8">
        <f t="shared" si="484"/>
        <v>17.899999999999999</v>
      </c>
      <c r="H15542" s="8">
        <f>VLOOKUP(C15542,Products!$A$2:$F$20,6,TRUE)</f>
        <v>5.6999999999999993</v>
      </c>
      <c r="I15542" s="8">
        <f t="shared" si="485"/>
        <v>11.399999999999999</v>
      </c>
      <c r="J15542" s="42">
        <f>VLOOKUP(B15542,Invoices!A:I,9,TRUE)</f>
        <v>2022</v>
      </c>
    </row>
    <row r="15543" spans="1:10" x14ac:dyDescent="0.15">
      <c r="A15543" t="s">
        <v>18903</v>
      </c>
      <c r="B15543" t="s">
        <v>3187</v>
      </c>
      <c r="C15543" t="s">
        <v>90</v>
      </c>
      <c r="D15543" t="s">
        <v>72</v>
      </c>
      <c r="E15543">
        <v>1</v>
      </c>
      <c r="F15543" s="8">
        <f>VLOOKUP(C15543,Products!$A$2:$E$20,5,TRUE)</f>
        <v>8.9499999999999993</v>
      </c>
      <c r="G15543" s="8">
        <f t="shared" si="484"/>
        <v>8.9499999999999993</v>
      </c>
      <c r="H15543" s="8">
        <f>VLOOKUP(C15543,Products!$A$2:$F$20,6,TRUE)</f>
        <v>5.6999999999999993</v>
      </c>
      <c r="I15543" s="8">
        <f t="shared" si="485"/>
        <v>5.6999999999999993</v>
      </c>
      <c r="J15543" s="42">
        <f>VLOOKUP(B15543,Invoices!A:I,9,TRUE)</f>
        <v>2022</v>
      </c>
    </row>
    <row r="15544" spans="1:10" x14ac:dyDescent="0.15">
      <c r="A15544" t="s">
        <v>18904</v>
      </c>
      <c r="B15544" t="s">
        <v>3188</v>
      </c>
      <c r="C15544" t="s">
        <v>90</v>
      </c>
      <c r="D15544" t="s">
        <v>72</v>
      </c>
      <c r="E15544">
        <v>12</v>
      </c>
      <c r="F15544" s="8">
        <f>VLOOKUP(C15544,Products!$A$2:$E$20,5,TRUE)</f>
        <v>8.9499999999999993</v>
      </c>
      <c r="G15544" s="8">
        <f t="shared" si="484"/>
        <v>107.39999999999999</v>
      </c>
      <c r="H15544" s="8">
        <f>VLOOKUP(C15544,Products!$A$2:$F$20,6,TRUE)</f>
        <v>5.6999999999999993</v>
      </c>
      <c r="I15544" s="8">
        <f t="shared" si="485"/>
        <v>68.399999999999991</v>
      </c>
      <c r="J15544" s="42">
        <f>VLOOKUP(B15544,Invoices!A:I,9,TRUE)</f>
        <v>2022</v>
      </c>
    </row>
    <row r="15545" spans="1:10" x14ac:dyDescent="0.15">
      <c r="A15545" t="s">
        <v>18905</v>
      </c>
      <c r="B15545" t="s">
        <v>3188</v>
      </c>
      <c r="C15545" t="s">
        <v>100</v>
      </c>
      <c r="D15545" t="s">
        <v>78</v>
      </c>
      <c r="E15545">
        <v>6</v>
      </c>
      <c r="F15545" s="8">
        <f>VLOOKUP(C15545,Products!$A$2:$E$20,5,TRUE)</f>
        <v>49.95</v>
      </c>
      <c r="G15545" s="8">
        <f t="shared" si="484"/>
        <v>299.70000000000005</v>
      </c>
      <c r="H15545" s="8">
        <f>VLOOKUP(C15545,Products!$A$2:$F$20,6,TRUE)</f>
        <v>19.950000000000003</v>
      </c>
      <c r="I15545" s="8">
        <f t="shared" si="485"/>
        <v>119.70000000000002</v>
      </c>
      <c r="J15545" s="42">
        <f>VLOOKUP(B15545,Invoices!A:I,9,TRUE)</f>
        <v>2022</v>
      </c>
    </row>
    <row r="15546" spans="1:10" x14ac:dyDescent="0.15">
      <c r="A15546" t="s">
        <v>18906</v>
      </c>
      <c r="B15546" t="s">
        <v>3188</v>
      </c>
      <c r="C15546" t="s">
        <v>92</v>
      </c>
      <c r="D15546" t="s">
        <v>82</v>
      </c>
      <c r="E15546">
        <v>1</v>
      </c>
      <c r="F15546" s="8">
        <f>VLOOKUP(C15546,Products!$A$2:$E$20,5,TRUE)</f>
        <v>19.95</v>
      </c>
      <c r="G15546" s="8">
        <f t="shared" si="484"/>
        <v>19.95</v>
      </c>
      <c r="H15546" s="8">
        <f>VLOOKUP(C15546,Products!$A$2:$F$20,6,TRUE)</f>
        <v>7.4499999999999993</v>
      </c>
      <c r="I15546" s="8">
        <f t="shared" si="485"/>
        <v>7.4499999999999993</v>
      </c>
      <c r="J15546" s="42">
        <f>VLOOKUP(B15546,Invoices!A:I,9,TRUE)</f>
        <v>2022</v>
      </c>
    </row>
    <row r="15547" spans="1:10" x14ac:dyDescent="0.15">
      <c r="A15547" t="s">
        <v>18907</v>
      </c>
      <c r="B15547" t="s">
        <v>3188</v>
      </c>
      <c r="C15547" t="s">
        <v>89</v>
      </c>
      <c r="D15547" t="s">
        <v>80</v>
      </c>
      <c r="E15547">
        <v>2</v>
      </c>
      <c r="F15547" s="8">
        <f>VLOOKUP(C15547,Products!$A$2:$E$20,5,TRUE)</f>
        <v>15.95</v>
      </c>
      <c r="G15547" s="8">
        <f t="shared" si="484"/>
        <v>31.9</v>
      </c>
      <c r="H15547" s="8">
        <f>VLOOKUP(C15547,Products!$A$2:$F$20,6,TRUE)</f>
        <v>6</v>
      </c>
      <c r="I15547" s="8">
        <f t="shared" si="485"/>
        <v>12</v>
      </c>
      <c r="J15547" s="42">
        <f>VLOOKUP(B15547,Invoices!A:I,9,TRUE)</f>
        <v>2022</v>
      </c>
    </row>
    <row r="15548" spans="1:10" x14ac:dyDescent="0.15">
      <c r="A15548" t="s">
        <v>18908</v>
      </c>
      <c r="B15548" t="s">
        <v>3189</v>
      </c>
      <c r="C15548" t="s">
        <v>88</v>
      </c>
      <c r="D15548" t="s">
        <v>85</v>
      </c>
      <c r="E15548">
        <v>1</v>
      </c>
      <c r="F15548" s="8">
        <f>VLOOKUP(C15548,Products!$A$2:$E$20,5,TRUE)</f>
        <v>8.9499999999999993</v>
      </c>
      <c r="G15548" s="8">
        <f t="shared" si="484"/>
        <v>8.9499999999999993</v>
      </c>
      <c r="H15548" s="8">
        <f>VLOOKUP(C15548,Products!$A$2:$F$20,6,TRUE)</f>
        <v>5.6999999999999993</v>
      </c>
      <c r="I15548" s="8">
        <f t="shared" si="485"/>
        <v>5.6999999999999993</v>
      </c>
      <c r="J15548" s="42">
        <f>VLOOKUP(B15548,Invoices!A:I,9,TRUE)</f>
        <v>2022</v>
      </c>
    </row>
    <row r="15549" spans="1:10" x14ac:dyDescent="0.15">
      <c r="A15549" t="s">
        <v>18909</v>
      </c>
      <c r="B15549" t="s">
        <v>3189</v>
      </c>
      <c r="C15549" t="s">
        <v>102</v>
      </c>
      <c r="D15549" t="s">
        <v>83</v>
      </c>
      <c r="E15549">
        <v>30</v>
      </c>
      <c r="F15549" s="8">
        <f>VLOOKUP(C15549,Products!$A$2:$E$20,5,TRUE)</f>
        <v>29.95</v>
      </c>
      <c r="G15549" s="8">
        <f t="shared" si="484"/>
        <v>898.5</v>
      </c>
      <c r="H15549" s="8">
        <f>VLOOKUP(C15549,Products!$A$2:$F$20,6,TRUE)</f>
        <v>15</v>
      </c>
      <c r="I15549" s="8">
        <f t="shared" si="485"/>
        <v>450</v>
      </c>
      <c r="J15549" s="42">
        <f>VLOOKUP(B15549,Invoices!A:I,9,TRUE)</f>
        <v>2022</v>
      </c>
    </row>
    <row r="15550" spans="1:10" x14ac:dyDescent="0.15">
      <c r="A15550" t="s">
        <v>18910</v>
      </c>
      <c r="B15550" t="s">
        <v>3189</v>
      </c>
      <c r="C15550" t="s">
        <v>99</v>
      </c>
      <c r="D15550" t="s">
        <v>84</v>
      </c>
      <c r="E15550">
        <v>1</v>
      </c>
      <c r="F15550" s="8">
        <f>VLOOKUP(C15550,Products!$A$2:$E$20,5,TRUE)</f>
        <v>3.5</v>
      </c>
      <c r="G15550" s="8">
        <f t="shared" si="484"/>
        <v>3.5</v>
      </c>
      <c r="H15550" s="8">
        <f>VLOOKUP(C15550,Products!$A$2:$F$20,6,TRUE)</f>
        <v>0.54999999999999982</v>
      </c>
      <c r="I15550" s="8">
        <f t="shared" si="485"/>
        <v>0.54999999999999982</v>
      </c>
      <c r="J15550" s="42">
        <f>VLOOKUP(B15550,Invoices!A:I,9,TRUE)</f>
        <v>2022</v>
      </c>
    </row>
    <row r="15551" spans="1:10" x14ac:dyDescent="0.15">
      <c r="A15551" t="s">
        <v>18911</v>
      </c>
      <c r="B15551" t="s">
        <v>3189</v>
      </c>
      <c r="C15551" t="s">
        <v>90</v>
      </c>
      <c r="D15551" t="s">
        <v>72</v>
      </c>
      <c r="E15551">
        <v>5</v>
      </c>
      <c r="F15551" s="8">
        <f>VLOOKUP(C15551,Products!$A$2:$E$20,5,TRUE)</f>
        <v>8.9499999999999993</v>
      </c>
      <c r="G15551" s="8">
        <f t="shared" si="484"/>
        <v>44.75</v>
      </c>
      <c r="H15551" s="8">
        <f>VLOOKUP(C15551,Products!$A$2:$F$20,6,TRUE)</f>
        <v>5.6999999999999993</v>
      </c>
      <c r="I15551" s="8">
        <f t="shared" si="485"/>
        <v>28.499999999999996</v>
      </c>
      <c r="J15551" s="42">
        <f>VLOOKUP(B15551,Invoices!A:I,9,TRUE)</f>
        <v>2022</v>
      </c>
    </row>
    <row r="15552" spans="1:10" x14ac:dyDescent="0.15">
      <c r="A15552" t="s">
        <v>18912</v>
      </c>
      <c r="B15552" t="s">
        <v>3190</v>
      </c>
      <c r="C15552" t="s">
        <v>90</v>
      </c>
      <c r="D15552" t="s">
        <v>72</v>
      </c>
      <c r="E15552">
        <v>5</v>
      </c>
      <c r="F15552" s="8">
        <f>VLOOKUP(C15552,Products!$A$2:$E$20,5,TRUE)</f>
        <v>8.9499999999999993</v>
      </c>
      <c r="G15552" s="8">
        <f t="shared" si="484"/>
        <v>44.75</v>
      </c>
      <c r="H15552" s="8">
        <f>VLOOKUP(C15552,Products!$A$2:$F$20,6,TRUE)</f>
        <v>5.6999999999999993</v>
      </c>
      <c r="I15552" s="8">
        <f t="shared" si="485"/>
        <v>28.499999999999996</v>
      </c>
      <c r="J15552" s="42">
        <f>VLOOKUP(B15552,Invoices!A:I,9,TRUE)</f>
        <v>2022</v>
      </c>
    </row>
    <row r="15553" spans="1:10" x14ac:dyDescent="0.15">
      <c r="A15553" t="s">
        <v>18913</v>
      </c>
      <c r="B15553" t="s">
        <v>3190</v>
      </c>
      <c r="C15553" t="s">
        <v>104</v>
      </c>
      <c r="D15553" t="s">
        <v>71</v>
      </c>
      <c r="E15553">
        <v>1</v>
      </c>
      <c r="F15553" s="8">
        <f>VLOOKUP(C15553,Products!$A$2:$E$20,5,TRUE)</f>
        <v>2.95</v>
      </c>
      <c r="G15553" s="8">
        <f t="shared" si="484"/>
        <v>2.95</v>
      </c>
      <c r="H15553" s="8">
        <f>VLOOKUP(C15553,Products!$A$2:$F$20,6,TRUE)</f>
        <v>1.1500000000000001</v>
      </c>
      <c r="I15553" s="8">
        <f t="shared" si="485"/>
        <v>1.1500000000000001</v>
      </c>
      <c r="J15553" s="42">
        <f>VLOOKUP(B15553,Invoices!A:I,9,TRUE)</f>
        <v>2022</v>
      </c>
    </row>
    <row r="15554" spans="1:10" x14ac:dyDescent="0.15">
      <c r="A15554" t="s">
        <v>18914</v>
      </c>
      <c r="B15554" t="s">
        <v>3191</v>
      </c>
      <c r="C15554" t="s">
        <v>90</v>
      </c>
      <c r="D15554" t="s">
        <v>72</v>
      </c>
      <c r="E15554">
        <v>1</v>
      </c>
      <c r="F15554" s="8">
        <f>VLOOKUP(C15554,Products!$A$2:$E$20,5,TRUE)</f>
        <v>8.9499999999999993</v>
      </c>
      <c r="G15554" s="8">
        <f t="shared" si="484"/>
        <v>8.9499999999999993</v>
      </c>
      <c r="H15554" s="8">
        <f>VLOOKUP(C15554,Products!$A$2:$F$20,6,TRUE)</f>
        <v>5.6999999999999993</v>
      </c>
      <c r="I15554" s="8">
        <f t="shared" si="485"/>
        <v>5.6999999999999993</v>
      </c>
      <c r="J15554" s="42">
        <f>VLOOKUP(B15554,Invoices!A:I,9,TRUE)</f>
        <v>2022</v>
      </c>
    </row>
    <row r="15555" spans="1:10" x14ac:dyDescent="0.15">
      <c r="A15555" t="s">
        <v>18915</v>
      </c>
      <c r="B15555" t="s">
        <v>3191</v>
      </c>
      <c r="C15555" t="s">
        <v>88</v>
      </c>
      <c r="D15555" t="s">
        <v>85</v>
      </c>
      <c r="E15555">
        <v>1</v>
      </c>
      <c r="F15555" s="8">
        <f>VLOOKUP(C15555,Products!$A$2:$E$20,5,TRUE)</f>
        <v>8.9499999999999993</v>
      </c>
      <c r="G15555" s="8">
        <f t="shared" ref="G15555:G15618" si="486">F15555*E15555</f>
        <v>8.9499999999999993</v>
      </c>
      <c r="H15555" s="8">
        <f>VLOOKUP(C15555,Products!$A$2:$F$20,6,TRUE)</f>
        <v>5.6999999999999993</v>
      </c>
      <c r="I15555" s="8">
        <f t="shared" ref="I15555:I15618" si="487">H15555*E15555</f>
        <v>5.6999999999999993</v>
      </c>
      <c r="J15555" s="42">
        <f>VLOOKUP(B15555,Invoices!A:I,9,TRUE)</f>
        <v>2022</v>
      </c>
    </row>
    <row r="15556" spans="1:10" x14ac:dyDescent="0.15">
      <c r="A15556" t="s">
        <v>18916</v>
      </c>
      <c r="B15556" t="s">
        <v>3191</v>
      </c>
      <c r="C15556" t="s">
        <v>102</v>
      </c>
      <c r="D15556" t="s">
        <v>83</v>
      </c>
      <c r="E15556">
        <v>1</v>
      </c>
      <c r="F15556" s="8">
        <f>VLOOKUP(C15556,Products!$A$2:$E$20,5,TRUE)</f>
        <v>29.95</v>
      </c>
      <c r="G15556" s="8">
        <f t="shared" si="486"/>
        <v>29.95</v>
      </c>
      <c r="H15556" s="8">
        <f>VLOOKUP(C15556,Products!$A$2:$F$20,6,TRUE)</f>
        <v>15</v>
      </c>
      <c r="I15556" s="8">
        <f t="shared" si="487"/>
        <v>15</v>
      </c>
      <c r="J15556" s="42">
        <f>VLOOKUP(B15556,Invoices!A:I,9,TRUE)</f>
        <v>2022</v>
      </c>
    </row>
    <row r="15557" spans="1:10" x14ac:dyDescent="0.15">
      <c r="A15557" t="s">
        <v>18917</v>
      </c>
      <c r="B15557" t="s">
        <v>3191</v>
      </c>
      <c r="C15557" t="s">
        <v>101</v>
      </c>
      <c r="D15557" t="s">
        <v>69</v>
      </c>
      <c r="E15557">
        <v>50</v>
      </c>
      <c r="F15557" s="8">
        <f>VLOOKUP(C15557,Products!$A$2:$E$20,5,TRUE)</f>
        <v>129.94999999999999</v>
      </c>
      <c r="G15557" s="8">
        <f t="shared" si="486"/>
        <v>6497.4999999999991</v>
      </c>
      <c r="H15557" s="8">
        <f>VLOOKUP(C15557,Products!$A$2:$F$20,6,TRUE)</f>
        <v>40.449999999999989</v>
      </c>
      <c r="I15557" s="8">
        <f t="shared" si="487"/>
        <v>2022.4999999999995</v>
      </c>
      <c r="J15557" s="42">
        <f>VLOOKUP(B15557,Invoices!A:I,9,TRUE)</f>
        <v>2022</v>
      </c>
    </row>
    <row r="15558" spans="1:10" x14ac:dyDescent="0.15">
      <c r="A15558" t="s">
        <v>18918</v>
      </c>
      <c r="B15558" t="s">
        <v>3191</v>
      </c>
      <c r="C15558" t="s">
        <v>105</v>
      </c>
      <c r="D15558" t="s">
        <v>81</v>
      </c>
      <c r="E15558">
        <v>9</v>
      </c>
      <c r="F15558" s="8">
        <f>VLOOKUP(C15558,Products!$A$2:$E$20,5,TRUE)</f>
        <v>8.9499999999999993</v>
      </c>
      <c r="G15558" s="8">
        <f t="shared" si="486"/>
        <v>80.55</v>
      </c>
      <c r="H15558" s="8">
        <f>VLOOKUP(C15558,Products!$A$2:$F$20,6,TRUE)</f>
        <v>3.1999999999999993</v>
      </c>
      <c r="I15558" s="8">
        <f t="shared" si="487"/>
        <v>28.799999999999994</v>
      </c>
      <c r="J15558" s="42">
        <f>VLOOKUP(B15558,Invoices!A:I,9,TRUE)</f>
        <v>2022</v>
      </c>
    </row>
    <row r="15559" spans="1:10" x14ac:dyDescent="0.15">
      <c r="A15559" t="s">
        <v>18919</v>
      </c>
      <c r="B15559" t="s">
        <v>3191</v>
      </c>
      <c r="C15559" t="s">
        <v>99</v>
      </c>
      <c r="D15559" t="s">
        <v>84</v>
      </c>
      <c r="E15559">
        <v>10</v>
      </c>
      <c r="F15559" s="8">
        <f>VLOOKUP(C15559,Products!$A$2:$E$20,5,TRUE)</f>
        <v>3.5</v>
      </c>
      <c r="G15559" s="8">
        <f t="shared" si="486"/>
        <v>35</v>
      </c>
      <c r="H15559" s="8">
        <f>VLOOKUP(C15559,Products!$A$2:$F$20,6,TRUE)</f>
        <v>0.54999999999999982</v>
      </c>
      <c r="I15559" s="8">
        <f t="shared" si="487"/>
        <v>5.4999999999999982</v>
      </c>
      <c r="J15559" s="42">
        <f>VLOOKUP(B15559,Invoices!A:I,9,TRUE)</f>
        <v>2022</v>
      </c>
    </row>
    <row r="15560" spans="1:10" x14ac:dyDescent="0.15">
      <c r="A15560" t="s">
        <v>18920</v>
      </c>
      <c r="B15560" t="s">
        <v>3191</v>
      </c>
      <c r="C15560" t="s">
        <v>92</v>
      </c>
      <c r="D15560" t="s">
        <v>82</v>
      </c>
      <c r="E15560">
        <v>1</v>
      </c>
      <c r="F15560" s="8">
        <f>VLOOKUP(C15560,Products!$A$2:$E$20,5,TRUE)</f>
        <v>19.95</v>
      </c>
      <c r="G15560" s="8">
        <f t="shared" si="486"/>
        <v>19.95</v>
      </c>
      <c r="H15560" s="8">
        <f>VLOOKUP(C15560,Products!$A$2:$F$20,6,TRUE)</f>
        <v>7.4499999999999993</v>
      </c>
      <c r="I15560" s="8">
        <f t="shared" si="487"/>
        <v>7.4499999999999993</v>
      </c>
      <c r="J15560" s="42">
        <f>VLOOKUP(B15560,Invoices!A:I,9,TRUE)</f>
        <v>2022</v>
      </c>
    </row>
    <row r="15561" spans="1:10" x14ac:dyDescent="0.15">
      <c r="A15561" t="s">
        <v>18921</v>
      </c>
      <c r="B15561" t="s">
        <v>3191</v>
      </c>
      <c r="C15561" t="s">
        <v>94</v>
      </c>
      <c r="D15561" t="s">
        <v>86</v>
      </c>
      <c r="E15561">
        <v>15</v>
      </c>
      <c r="F15561" s="8">
        <f>VLOOKUP(C15561,Products!$A$2:$E$20,5,TRUE)</f>
        <v>3.5</v>
      </c>
      <c r="G15561" s="8">
        <f t="shared" si="486"/>
        <v>52.5</v>
      </c>
      <c r="H15561" s="8">
        <f>VLOOKUP(C15561,Products!$A$2:$F$20,6,TRUE)</f>
        <v>0.54999999999999982</v>
      </c>
      <c r="I15561" s="8">
        <f t="shared" si="487"/>
        <v>8.2499999999999964</v>
      </c>
      <c r="J15561" s="42">
        <f>VLOOKUP(B15561,Invoices!A:I,9,TRUE)</f>
        <v>2022</v>
      </c>
    </row>
    <row r="15562" spans="1:10" x14ac:dyDescent="0.15">
      <c r="A15562" t="s">
        <v>18922</v>
      </c>
      <c r="B15562" t="s">
        <v>3191</v>
      </c>
      <c r="C15562" t="s">
        <v>104</v>
      </c>
      <c r="D15562" t="s">
        <v>71</v>
      </c>
      <c r="E15562">
        <v>3</v>
      </c>
      <c r="F15562" s="8">
        <f>VLOOKUP(C15562,Products!$A$2:$E$20,5,TRUE)</f>
        <v>2.95</v>
      </c>
      <c r="G15562" s="8">
        <f t="shared" si="486"/>
        <v>8.8500000000000014</v>
      </c>
      <c r="H15562" s="8">
        <f>VLOOKUP(C15562,Products!$A$2:$F$20,6,TRUE)</f>
        <v>1.1500000000000001</v>
      </c>
      <c r="I15562" s="8">
        <f t="shared" si="487"/>
        <v>3.45</v>
      </c>
      <c r="J15562" s="42">
        <f>VLOOKUP(B15562,Invoices!A:I,9,TRUE)</f>
        <v>2022</v>
      </c>
    </row>
    <row r="15563" spans="1:10" x14ac:dyDescent="0.15">
      <c r="A15563" t="s">
        <v>18923</v>
      </c>
      <c r="B15563" t="s">
        <v>3192</v>
      </c>
      <c r="C15563" t="s">
        <v>102</v>
      </c>
      <c r="D15563" t="s">
        <v>83</v>
      </c>
      <c r="E15563">
        <v>12</v>
      </c>
      <c r="F15563" s="8">
        <f>VLOOKUP(C15563,Products!$A$2:$E$20,5,TRUE)</f>
        <v>29.95</v>
      </c>
      <c r="G15563" s="8">
        <f t="shared" si="486"/>
        <v>359.4</v>
      </c>
      <c r="H15563" s="8">
        <f>VLOOKUP(C15563,Products!$A$2:$F$20,6,TRUE)</f>
        <v>15</v>
      </c>
      <c r="I15563" s="8">
        <f t="shared" si="487"/>
        <v>180</v>
      </c>
      <c r="J15563" s="42">
        <f>VLOOKUP(B15563,Invoices!A:I,9,TRUE)</f>
        <v>2022</v>
      </c>
    </row>
    <row r="15564" spans="1:10" x14ac:dyDescent="0.15">
      <c r="A15564" t="s">
        <v>18924</v>
      </c>
      <c r="B15564" t="s">
        <v>3192</v>
      </c>
      <c r="C15564" t="s">
        <v>105</v>
      </c>
      <c r="D15564" t="s">
        <v>81</v>
      </c>
      <c r="E15564">
        <v>8</v>
      </c>
      <c r="F15564" s="8">
        <f>VLOOKUP(C15564,Products!$A$2:$E$20,5,TRUE)</f>
        <v>8.9499999999999993</v>
      </c>
      <c r="G15564" s="8">
        <f t="shared" si="486"/>
        <v>71.599999999999994</v>
      </c>
      <c r="H15564" s="8">
        <f>VLOOKUP(C15564,Products!$A$2:$F$20,6,TRUE)</f>
        <v>3.1999999999999993</v>
      </c>
      <c r="I15564" s="8">
        <f t="shared" si="487"/>
        <v>25.599999999999994</v>
      </c>
      <c r="J15564" s="42">
        <f>VLOOKUP(B15564,Invoices!A:I,9,TRUE)</f>
        <v>2022</v>
      </c>
    </row>
    <row r="15565" spans="1:10" x14ac:dyDescent="0.15">
      <c r="A15565" t="s">
        <v>18925</v>
      </c>
      <c r="B15565" t="s">
        <v>3192</v>
      </c>
      <c r="C15565" t="s">
        <v>98</v>
      </c>
      <c r="D15565" t="s">
        <v>79</v>
      </c>
      <c r="E15565">
        <v>1</v>
      </c>
      <c r="F15565" s="8">
        <f>VLOOKUP(C15565,Products!$A$2:$E$20,5,TRUE)</f>
        <v>14.95</v>
      </c>
      <c r="G15565" s="8">
        <f t="shared" si="486"/>
        <v>14.95</v>
      </c>
      <c r="H15565" s="8">
        <f>VLOOKUP(C15565,Products!$A$2:$F$20,6,TRUE)</f>
        <v>3.0499999999999989</v>
      </c>
      <c r="I15565" s="8">
        <f t="shared" si="487"/>
        <v>3.0499999999999989</v>
      </c>
      <c r="J15565" s="42">
        <f>VLOOKUP(B15565,Invoices!A:I,9,TRUE)</f>
        <v>2022</v>
      </c>
    </row>
    <row r="15566" spans="1:10" x14ac:dyDescent="0.15">
      <c r="A15566" t="s">
        <v>18926</v>
      </c>
      <c r="B15566" t="s">
        <v>3192</v>
      </c>
      <c r="C15566" t="s">
        <v>101</v>
      </c>
      <c r="D15566" t="s">
        <v>69</v>
      </c>
      <c r="E15566">
        <v>9</v>
      </c>
      <c r="F15566" s="8">
        <f>VLOOKUP(C15566,Products!$A$2:$E$20,5,TRUE)</f>
        <v>129.94999999999999</v>
      </c>
      <c r="G15566" s="8">
        <f t="shared" si="486"/>
        <v>1169.55</v>
      </c>
      <c r="H15566" s="8">
        <f>VLOOKUP(C15566,Products!$A$2:$F$20,6,TRUE)</f>
        <v>40.449999999999989</v>
      </c>
      <c r="I15566" s="8">
        <f t="shared" si="487"/>
        <v>364.0499999999999</v>
      </c>
      <c r="J15566" s="42">
        <f>VLOOKUP(B15566,Invoices!A:I,9,TRUE)</f>
        <v>2022</v>
      </c>
    </row>
    <row r="15567" spans="1:10" x14ac:dyDescent="0.15">
      <c r="A15567" t="s">
        <v>18927</v>
      </c>
      <c r="B15567" t="s">
        <v>3192</v>
      </c>
      <c r="C15567" t="s">
        <v>104</v>
      </c>
      <c r="D15567" t="s">
        <v>71</v>
      </c>
      <c r="E15567">
        <v>1</v>
      </c>
      <c r="F15567" s="8">
        <f>VLOOKUP(C15567,Products!$A$2:$E$20,5,TRUE)</f>
        <v>2.95</v>
      </c>
      <c r="G15567" s="8">
        <f t="shared" si="486"/>
        <v>2.95</v>
      </c>
      <c r="H15567" s="8">
        <f>VLOOKUP(C15567,Products!$A$2:$F$20,6,TRUE)</f>
        <v>1.1500000000000001</v>
      </c>
      <c r="I15567" s="8">
        <f t="shared" si="487"/>
        <v>1.1500000000000001</v>
      </c>
      <c r="J15567" s="42">
        <f>VLOOKUP(B15567,Invoices!A:I,9,TRUE)</f>
        <v>2022</v>
      </c>
    </row>
    <row r="15568" spans="1:10" x14ac:dyDescent="0.15">
      <c r="A15568" t="s">
        <v>18928</v>
      </c>
      <c r="B15568" t="s">
        <v>3192</v>
      </c>
      <c r="C15568" t="s">
        <v>94</v>
      </c>
      <c r="D15568" t="s">
        <v>86</v>
      </c>
      <c r="E15568">
        <v>10</v>
      </c>
      <c r="F15568" s="8">
        <f>VLOOKUP(C15568,Products!$A$2:$E$20,5,TRUE)</f>
        <v>3.5</v>
      </c>
      <c r="G15568" s="8">
        <f t="shared" si="486"/>
        <v>35</v>
      </c>
      <c r="H15568" s="8">
        <f>VLOOKUP(C15568,Products!$A$2:$F$20,6,TRUE)</f>
        <v>0.54999999999999982</v>
      </c>
      <c r="I15568" s="8">
        <f t="shared" si="487"/>
        <v>5.4999999999999982</v>
      </c>
      <c r="J15568" s="42">
        <f>VLOOKUP(B15568,Invoices!A:I,9,TRUE)</f>
        <v>2022</v>
      </c>
    </row>
    <row r="15569" spans="1:10" x14ac:dyDescent="0.15">
      <c r="A15569" t="s">
        <v>18929</v>
      </c>
      <c r="B15569" t="s">
        <v>3193</v>
      </c>
      <c r="C15569" t="s">
        <v>96</v>
      </c>
      <c r="D15569" t="s">
        <v>75</v>
      </c>
      <c r="E15569">
        <v>5</v>
      </c>
      <c r="F15569" s="8">
        <f>VLOOKUP(C15569,Products!$A$2:$E$20,5,TRUE)</f>
        <v>79.95</v>
      </c>
      <c r="G15569" s="8">
        <f t="shared" si="486"/>
        <v>399.75</v>
      </c>
      <c r="H15569" s="8">
        <f>VLOOKUP(C15569,Products!$A$2:$F$20,6,TRUE)</f>
        <v>27.950000000000003</v>
      </c>
      <c r="I15569" s="8">
        <f t="shared" si="487"/>
        <v>139.75</v>
      </c>
      <c r="J15569" s="42">
        <f>VLOOKUP(B15569,Invoices!A:I,9,TRUE)</f>
        <v>2022</v>
      </c>
    </row>
    <row r="15570" spans="1:10" x14ac:dyDescent="0.15">
      <c r="A15570" t="s">
        <v>18930</v>
      </c>
      <c r="B15570" t="s">
        <v>3193</v>
      </c>
      <c r="C15570" t="s">
        <v>88</v>
      </c>
      <c r="D15570" t="s">
        <v>85</v>
      </c>
      <c r="E15570">
        <v>25</v>
      </c>
      <c r="F15570" s="8">
        <f>VLOOKUP(C15570,Products!$A$2:$E$20,5,TRUE)</f>
        <v>8.9499999999999993</v>
      </c>
      <c r="G15570" s="8">
        <f t="shared" si="486"/>
        <v>223.74999999999997</v>
      </c>
      <c r="H15570" s="8">
        <f>VLOOKUP(C15570,Products!$A$2:$F$20,6,TRUE)</f>
        <v>5.6999999999999993</v>
      </c>
      <c r="I15570" s="8">
        <f t="shared" si="487"/>
        <v>142.49999999999997</v>
      </c>
      <c r="J15570" s="42">
        <f>VLOOKUP(B15570,Invoices!A:I,9,TRUE)</f>
        <v>2022</v>
      </c>
    </row>
    <row r="15571" spans="1:10" x14ac:dyDescent="0.15">
      <c r="A15571" t="s">
        <v>18931</v>
      </c>
      <c r="B15571" t="s">
        <v>3193</v>
      </c>
      <c r="C15571" t="s">
        <v>90</v>
      </c>
      <c r="D15571" t="s">
        <v>72</v>
      </c>
      <c r="E15571">
        <v>1</v>
      </c>
      <c r="F15571" s="8">
        <f>VLOOKUP(C15571,Products!$A$2:$E$20,5,TRUE)</f>
        <v>8.9499999999999993</v>
      </c>
      <c r="G15571" s="8">
        <f t="shared" si="486"/>
        <v>8.9499999999999993</v>
      </c>
      <c r="H15571" s="8">
        <f>VLOOKUP(C15571,Products!$A$2:$F$20,6,TRUE)</f>
        <v>5.6999999999999993</v>
      </c>
      <c r="I15571" s="8">
        <f t="shared" si="487"/>
        <v>5.6999999999999993</v>
      </c>
      <c r="J15571" s="42">
        <f>VLOOKUP(B15571,Invoices!A:I,9,TRUE)</f>
        <v>2022</v>
      </c>
    </row>
    <row r="15572" spans="1:10" x14ac:dyDescent="0.15">
      <c r="A15572" t="s">
        <v>18932</v>
      </c>
      <c r="B15572" t="s">
        <v>3193</v>
      </c>
      <c r="C15572" t="s">
        <v>93</v>
      </c>
      <c r="D15572" t="s">
        <v>76</v>
      </c>
      <c r="E15572">
        <v>5</v>
      </c>
      <c r="F15572" s="8">
        <f>VLOOKUP(C15572,Products!$A$2:$E$20,5,TRUE)</f>
        <v>9.9499999999999993</v>
      </c>
      <c r="G15572" s="8">
        <f t="shared" si="486"/>
        <v>49.75</v>
      </c>
      <c r="H15572" s="8">
        <f>VLOOKUP(C15572,Products!$A$2:$F$20,6,TRUE)</f>
        <v>1.9499999999999993</v>
      </c>
      <c r="I15572" s="8">
        <f t="shared" si="487"/>
        <v>9.7499999999999964</v>
      </c>
      <c r="J15572" s="42">
        <f>VLOOKUP(B15572,Invoices!A:I,9,TRUE)</f>
        <v>2022</v>
      </c>
    </row>
    <row r="15573" spans="1:10" x14ac:dyDescent="0.15">
      <c r="A15573" t="s">
        <v>18933</v>
      </c>
      <c r="B15573" t="s">
        <v>3194</v>
      </c>
      <c r="C15573" t="s">
        <v>89</v>
      </c>
      <c r="D15573" t="s">
        <v>80</v>
      </c>
      <c r="E15573">
        <v>4</v>
      </c>
      <c r="F15573" s="8">
        <f>VLOOKUP(C15573,Products!$A$2:$E$20,5,TRUE)</f>
        <v>15.95</v>
      </c>
      <c r="G15573" s="8">
        <f t="shared" si="486"/>
        <v>63.8</v>
      </c>
      <c r="H15573" s="8">
        <f>VLOOKUP(C15573,Products!$A$2:$F$20,6,TRUE)</f>
        <v>6</v>
      </c>
      <c r="I15573" s="8">
        <f t="shared" si="487"/>
        <v>24</v>
      </c>
      <c r="J15573" s="42">
        <f>VLOOKUP(B15573,Invoices!A:I,9,TRUE)</f>
        <v>2022</v>
      </c>
    </row>
    <row r="15574" spans="1:10" x14ac:dyDescent="0.15">
      <c r="A15574" t="s">
        <v>18934</v>
      </c>
      <c r="B15574" t="s">
        <v>3194</v>
      </c>
      <c r="C15574" t="s">
        <v>104</v>
      </c>
      <c r="D15574" t="s">
        <v>71</v>
      </c>
      <c r="E15574">
        <v>3</v>
      </c>
      <c r="F15574" s="8">
        <f>VLOOKUP(C15574,Products!$A$2:$E$20,5,TRUE)</f>
        <v>2.95</v>
      </c>
      <c r="G15574" s="8">
        <f t="shared" si="486"/>
        <v>8.8500000000000014</v>
      </c>
      <c r="H15574" s="8">
        <f>VLOOKUP(C15574,Products!$A$2:$F$20,6,TRUE)</f>
        <v>1.1500000000000001</v>
      </c>
      <c r="I15574" s="8">
        <f t="shared" si="487"/>
        <v>3.45</v>
      </c>
      <c r="J15574" s="42">
        <f>VLOOKUP(B15574,Invoices!A:I,9,TRUE)</f>
        <v>2022</v>
      </c>
    </row>
    <row r="15575" spans="1:10" x14ac:dyDescent="0.15">
      <c r="A15575" t="s">
        <v>18935</v>
      </c>
      <c r="B15575" t="s">
        <v>3194</v>
      </c>
      <c r="C15575" t="s">
        <v>102</v>
      </c>
      <c r="D15575" t="s">
        <v>83</v>
      </c>
      <c r="E15575">
        <v>30</v>
      </c>
      <c r="F15575" s="8">
        <f>VLOOKUP(C15575,Products!$A$2:$E$20,5,TRUE)</f>
        <v>29.95</v>
      </c>
      <c r="G15575" s="8">
        <f t="shared" si="486"/>
        <v>898.5</v>
      </c>
      <c r="H15575" s="8">
        <f>VLOOKUP(C15575,Products!$A$2:$F$20,6,TRUE)</f>
        <v>15</v>
      </c>
      <c r="I15575" s="8">
        <f t="shared" si="487"/>
        <v>450</v>
      </c>
      <c r="J15575" s="42">
        <f>VLOOKUP(B15575,Invoices!A:I,9,TRUE)</f>
        <v>2022</v>
      </c>
    </row>
    <row r="15576" spans="1:10" x14ac:dyDescent="0.15">
      <c r="A15576" t="s">
        <v>18936</v>
      </c>
      <c r="B15576" t="s">
        <v>3194</v>
      </c>
      <c r="C15576" t="s">
        <v>97</v>
      </c>
      <c r="D15576" t="s">
        <v>74</v>
      </c>
      <c r="E15576">
        <v>1</v>
      </c>
      <c r="F15576" s="8">
        <f>VLOOKUP(C15576,Products!$A$2:$E$20,5,TRUE)</f>
        <v>1.5</v>
      </c>
      <c r="G15576" s="8">
        <f t="shared" si="486"/>
        <v>1.5</v>
      </c>
      <c r="H15576" s="8">
        <f>VLOOKUP(C15576,Products!$A$2:$F$20,6,TRUE)</f>
        <v>0.5</v>
      </c>
      <c r="I15576" s="8">
        <f t="shared" si="487"/>
        <v>0.5</v>
      </c>
      <c r="J15576" s="42">
        <f>VLOOKUP(B15576,Invoices!A:I,9,TRUE)</f>
        <v>2022</v>
      </c>
    </row>
    <row r="15577" spans="1:10" x14ac:dyDescent="0.15">
      <c r="A15577" t="s">
        <v>18937</v>
      </c>
      <c r="B15577" t="s">
        <v>3194</v>
      </c>
      <c r="C15577" t="s">
        <v>96</v>
      </c>
      <c r="D15577" t="s">
        <v>75</v>
      </c>
      <c r="E15577">
        <v>30</v>
      </c>
      <c r="F15577" s="8">
        <f>VLOOKUP(C15577,Products!$A$2:$E$20,5,TRUE)</f>
        <v>79.95</v>
      </c>
      <c r="G15577" s="8">
        <f t="shared" si="486"/>
        <v>2398.5</v>
      </c>
      <c r="H15577" s="8">
        <f>VLOOKUP(C15577,Products!$A$2:$F$20,6,TRUE)</f>
        <v>27.950000000000003</v>
      </c>
      <c r="I15577" s="8">
        <f t="shared" si="487"/>
        <v>838.50000000000011</v>
      </c>
      <c r="J15577" s="42">
        <f>VLOOKUP(B15577,Invoices!A:I,9,TRUE)</f>
        <v>2022</v>
      </c>
    </row>
    <row r="15578" spans="1:10" x14ac:dyDescent="0.15">
      <c r="A15578" t="s">
        <v>18938</v>
      </c>
      <c r="B15578" t="s">
        <v>3195</v>
      </c>
      <c r="C15578" t="s">
        <v>96</v>
      </c>
      <c r="D15578" t="s">
        <v>75</v>
      </c>
      <c r="E15578">
        <v>6</v>
      </c>
      <c r="F15578" s="8">
        <f>VLOOKUP(C15578,Products!$A$2:$E$20,5,TRUE)</f>
        <v>79.95</v>
      </c>
      <c r="G15578" s="8">
        <f t="shared" si="486"/>
        <v>479.70000000000005</v>
      </c>
      <c r="H15578" s="8">
        <f>VLOOKUP(C15578,Products!$A$2:$F$20,6,TRUE)</f>
        <v>27.950000000000003</v>
      </c>
      <c r="I15578" s="8">
        <f t="shared" si="487"/>
        <v>167.70000000000002</v>
      </c>
      <c r="J15578" s="42">
        <f>VLOOKUP(B15578,Invoices!A:I,9,TRUE)</f>
        <v>2022</v>
      </c>
    </row>
    <row r="15579" spans="1:10" x14ac:dyDescent="0.15">
      <c r="A15579" t="s">
        <v>18939</v>
      </c>
      <c r="B15579" t="s">
        <v>3195</v>
      </c>
      <c r="C15579" t="s">
        <v>100</v>
      </c>
      <c r="D15579" t="s">
        <v>78</v>
      </c>
      <c r="E15579">
        <v>25</v>
      </c>
      <c r="F15579" s="8">
        <f>VLOOKUP(C15579,Products!$A$2:$E$20,5,TRUE)</f>
        <v>49.95</v>
      </c>
      <c r="G15579" s="8">
        <f t="shared" si="486"/>
        <v>1248.75</v>
      </c>
      <c r="H15579" s="8">
        <f>VLOOKUP(C15579,Products!$A$2:$F$20,6,TRUE)</f>
        <v>19.950000000000003</v>
      </c>
      <c r="I15579" s="8">
        <f t="shared" si="487"/>
        <v>498.75000000000006</v>
      </c>
      <c r="J15579" s="42">
        <f>VLOOKUP(B15579,Invoices!A:I,9,TRUE)</f>
        <v>2022</v>
      </c>
    </row>
    <row r="15580" spans="1:10" x14ac:dyDescent="0.15">
      <c r="A15580" t="s">
        <v>18940</v>
      </c>
      <c r="B15580" t="s">
        <v>3195</v>
      </c>
      <c r="C15580" t="s">
        <v>87</v>
      </c>
      <c r="D15580" t="s">
        <v>68</v>
      </c>
      <c r="E15580">
        <v>1</v>
      </c>
      <c r="F15580" s="8">
        <f>VLOOKUP(C15580,Products!$A$2:$E$20,5,TRUE)</f>
        <v>19.95</v>
      </c>
      <c r="G15580" s="8">
        <f t="shared" si="486"/>
        <v>19.95</v>
      </c>
      <c r="H15580" s="8">
        <f>VLOOKUP(C15580,Products!$A$2:$F$20,6,TRUE)</f>
        <v>7.4499999999999993</v>
      </c>
      <c r="I15580" s="8">
        <f t="shared" si="487"/>
        <v>7.4499999999999993</v>
      </c>
      <c r="J15580" s="42">
        <f>VLOOKUP(B15580,Invoices!A:I,9,TRUE)</f>
        <v>2022</v>
      </c>
    </row>
    <row r="15581" spans="1:10" x14ac:dyDescent="0.15">
      <c r="A15581" t="s">
        <v>18941</v>
      </c>
      <c r="B15581" t="s">
        <v>3195</v>
      </c>
      <c r="C15581" t="s">
        <v>89</v>
      </c>
      <c r="D15581" t="s">
        <v>80</v>
      </c>
      <c r="E15581">
        <v>1</v>
      </c>
      <c r="F15581" s="8">
        <f>VLOOKUP(C15581,Products!$A$2:$E$20,5,TRUE)</f>
        <v>15.95</v>
      </c>
      <c r="G15581" s="8">
        <f t="shared" si="486"/>
        <v>15.95</v>
      </c>
      <c r="H15581" s="8">
        <f>VLOOKUP(C15581,Products!$A$2:$F$20,6,TRUE)</f>
        <v>6</v>
      </c>
      <c r="I15581" s="8">
        <f t="shared" si="487"/>
        <v>6</v>
      </c>
      <c r="J15581" s="42">
        <f>VLOOKUP(B15581,Invoices!A:I,9,TRUE)</f>
        <v>2022</v>
      </c>
    </row>
    <row r="15582" spans="1:10" x14ac:dyDescent="0.15">
      <c r="A15582" t="s">
        <v>18942</v>
      </c>
      <c r="B15582" t="s">
        <v>3196</v>
      </c>
      <c r="C15582" t="s">
        <v>101</v>
      </c>
      <c r="D15582" t="s">
        <v>69</v>
      </c>
      <c r="E15582">
        <v>8</v>
      </c>
      <c r="F15582" s="8">
        <f>VLOOKUP(C15582,Products!$A$2:$E$20,5,TRUE)</f>
        <v>129.94999999999999</v>
      </c>
      <c r="G15582" s="8">
        <f t="shared" si="486"/>
        <v>1039.5999999999999</v>
      </c>
      <c r="H15582" s="8">
        <f>VLOOKUP(C15582,Products!$A$2:$F$20,6,TRUE)</f>
        <v>40.449999999999989</v>
      </c>
      <c r="I15582" s="8">
        <f t="shared" si="487"/>
        <v>323.59999999999991</v>
      </c>
      <c r="J15582" s="42">
        <f>VLOOKUP(B15582,Invoices!A:I,9,TRUE)</f>
        <v>2022</v>
      </c>
    </row>
    <row r="15583" spans="1:10" x14ac:dyDescent="0.15">
      <c r="A15583" t="s">
        <v>18943</v>
      </c>
      <c r="B15583" t="s">
        <v>3196</v>
      </c>
      <c r="C15583" t="s">
        <v>97</v>
      </c>
      <c r="D15583" t="s">
        <v>74</v>
      </c>
      <c r="E15583">
        <v>20</v>
      </c>
      <c r="F15583" s="8">
        <f>VLOOKUP(C15583,Products!$A$2:$E$20,5,TRUE)</f>
        <v>1.5</v>
      </c>
      <c r="G15583" s="8">
        <f t="shared" si="486"/>
        <v>30</v>
      </c>
      <c r="H15583" s="8">
        <f>VLOOKUP(C15583,Products!$A$2:$F$20,6,TRUE)</f>
        <v>0.5</v>
      </c>
      <c r="I15583" s="8">
        <f t="shared" si="487"/>
        <v>10</v>
      </c>
      <c r="J15583" s="42">
        <f>VLOOKUP(B15583,Invoices!A:I,9,TRUE)</f>
        <v>2022</v>
      </c>
    </row>
    <row r="15584" spans="1:10" x14ac:dyDescent="0.15">
      <c r="A15584" t="s">
        <v>18944</v>
      </c>
      <c r="B15584" t="s">
        <v>3196</v>
      </c>
      <c r="C15584" t="s">
        <v>105</v>
      </c>
      <c r="D15584" t="s">
        <v>81</v>
      </c>
      <c r="E15584">
        <v>9</v>
      </c>
      <c r="F15584" s="8">
        <f>VLOOKUP(C15584,Products!$A$2:$E$20,5,TRUE)</f>
        <v>8.9499999999999993</v>
      </c>
      <c r="G15584" s="8">
        <f t="shared" si="486"/>
        <v>80.55</v>
      </c>
      <c r="H15584" s="8">
        <f>VLOOKUP(C15584,Products!$A$2:$F$20,6,TRUE)</f>
        <v>3.1999999999999993</v>
      </c>
      <c r="I15584" s="8">
        <f t="shared" si="487"/>
        <v>28.799999999999994</v>
      </c>
      <c r="J15584" s="42">
        <f>VLOOKUP(B15584,Invoices!A:I,9,TRUE)</f>
        <v>2022</v>
      </c>
    </row>
    <row r="15585" spans="1:10" x14ac:dyDescent="0.15">
      <c r="A15585" t="s">
        <v>18945</v>
      </c>
      <c r="B15585" t="s">
        <v>3196</v>
      </c>
      <c r="C15585" t="s">
        <v>93</v>
      </c>
      <c r="D15585" t="s">
        <v>76</v>
      </c>
      <c r="E15585">
        <v>5</v>
      </c>
      <c r="F15585" s="8">
        <f>VLOOKUP(C15585,Products!$A$2:$E$20,5,TRUE)</f>
        <v>9.9499999999999993</v>
      </c>
      <c r="G15585" s="8">
        <f t="shared" si="486"/>
        <v>49.75</v>
      </c>
      <c r="H15585" s="8">
        <f>VLOOKUP(C15585,Products!$A$2:$F$20,6,TRUE)</f>
        <v>1.9499999999999993</v>
      </c>
      <c r="I15585" s="8">
        <f t="shared" si="487"/>
        <v>9.7499999999999964</v>
      </c>
      <c r="J15585" s="42">
        <f>VLOOKUP(B15585,Invoices!A:I,9,TRUE)</f>
        <v>2022</v>
      </c>
    </row>
    <row r="15586" spans="1:10" x14ac:dyDescent="0.15">
      <c r="A15586" t="s">
        <v>18946</v>
      </c>
      <c r="B15586" t="s">
        <v>3196</v>
      </c>
      <c r="C15586" t="s">
        <v>89</v>
      </c>
      <c r="D15586" t="s">
        <v>80</v>
      </c>
      <c r="E15586">
        <v>5</v>
      </c>
      <c r="F15586" s="8">
        <f>VLOOKUP(C15586,Products!$A$2:$E$20,5,TRUE)</f>
        <v>15.95</v>
      </c>
      <c r="G15586" s="8">
        <f t="shared" si="486"/>
        <v>79.75</v>
      </c>
      <c r="H15586" s="8">
        <f>VLOOKUP(C15586,Products!$A$2:$F$20,6,TRUE)</f>
        <v>6</v>
      </c>
      <c r="I15586" s="8">
        <f t="shared" si="487"/>
        <v>30</v>
      </c>
      <c r="J15586" s="42">
        <f>VLOOKUP(B15586,Invoices!A:I,9,TRUE)</f>
        <v>2022</v>
      </c>
    </row>
    <row r="15587" spans="1:10" x14ac:dyDescent="0.15">
      <c r="A15587" t="s">
        <v>18947</v>
      </c>
      <c r="B15587" t="s">
        <v>3196</v>
      </c>
      <c r="C15587" t="s">
        <v>90</v>
      </c>
      <c r="D15587" t="s">
        <v>72</v>
      </c>
      <c r="E15587">
        <v>50</v>
      </c>
      <c r="F15587" s="8">
        <f>VLOOKUP(C15587,Products!$A$2:$E$20,5,TRUE)</f>
        <v>8.9499999999999993</v>
      </c>
      <c r="G15587" s="8">
        <f t="shared" si="486"/>
        <v>447.49999999999994</v>
      </c>
      <c r="H15587" s="8">
        <f>VLOOKUP(C15587,Products!$A$2:$F$20,6,TRUE)</f>
        <v>5.6999999999999993</v>
      </c>
      <c r="I15587" s="8">
        <f t="shared" si="487"/>
        <v>284.99999999999994</v>
      </c>
      <c r="J15587" s="42">
        <f>VLOOKUP(B15587,Invoices!A:I,9,TRUE)</f>
        <v>2022</v>
      </c>
    </row>
    <row r="15588" spans="1:10" x14ac:dyDescent="0.15">
      <c r="A15588" t="s">
        <v>18948</v>
      </c>
      <c r="B15588" t="s">
        <v>3196</v>
      </c>
      <c r="C15588" t="s">
        <v>90</v>
      </c>
      <c r="D15588" t="s">
        <v>72</v>
      </c>
      <c r="E15588">
        <v>1</v>
      </c>
      <c r="F15588" s="8">
        <f>VLOOKUP(C15588,Products!$A$2:$E$20,5,TRUE)</f>
        <v>8.9499999999999993</v>
      </c>
      <c r="G15588" s="8">
        <f t="shared" si="486"/>
        <v>8.9499999999999993</v>
      </c>
      <c r="H15588" s="8">
        <f>VLOOKUP(C15588,Products!$A$2:$F$20,6,TRUE)</f>
        <v>5.6999999999999993</v>
      </c>
      <c r="I15588" s="8">
        <f t="shared" si="487"/>
        <v>5.6999999999999993</v>
      </c>
      <c r="J15588" s="42">
        <f>VLOOKUP(B15588,Invoices!A:I,9,TRUE)</f>
        <v>2022</v>
      </c>
    </row>
    <row r="15589" spans="1:10" x14ac:dyDescent="0.15">
      <c r="A15589" t="s">
        <v>18949</v>
      </c>
      <c r="B15589" t="s">
        <v>3196</v>
      </c>
      <c r="C15589" t="s">
        <v>99</v>
      </c>
      <c r="D15589" t="s">
        <v>84</v>
      </c>
      <c r="E15589">
        <v>1</v>
      </c>
      <c r="F15589" s="8">
        <f>VLOOKUP(C15589,Products!$A$2:$E$20,5,TRUE)</f>
        <v>3.5</v>
      </c>
      <c r="G15589" s="8">
        <f t="shared" si="486"/>
        <v>3.5</v>
      </c>
      <c r="H15589" s="8">
        <f>VLOOKUP(C15589,Products!$A$2:$F$20,6,TRUE)</f>
        <v>0.54999999999999982</v>
      </c>
      <c r="I15589" s="8">
        <f t="shared" si="487"/>
        <v>0.54999999999999982</v>
      </c>
      <c r="J15589" s="42">
        <f>VLOOKUP(B15589,Invoices!A:I,9,TRUE)</f>
        <v>2022</v>
      </c>
    </row>
    <row r="15590" spans="1:10" x14ac:dyDescent="0.15">
      <c r="A15590" t="s">
        <v>18950</v>
      </c>
      <c r="B15590" t="s">
        <v>3196</v>
      </c>
      <c r="C15590" t="s">
        <v>99</v>
      </c>
      <c r="D15590" t="s">
        <v>84</v>
      </c>
      <c r="E15590">
        <v>24</v>
      </c>
      <c r="F15590" s="8">
        <f>VLOOKUP(C15590,Products!$A$2:$E$20,5,TRUE)</f>
        <v>3.5</v>
      </c>
      <c r="G15590" s="8">
        <f t="shared" si="486"/>
        <v>84</v>
      </c>
      <c r="H15590" s="8">
        <f>VLOOKUP(C15590,Products!$A$2:$F$20,6,TRUE)</f>
        <v>0.54999999999999982</v>
      </c>
      <c r="I15590" s="8">
        <f t="shared" si="487"/>
        <v>13.199999999999996</v>
      </c>
      <c r="J15590" s="42">
        <f>VLOOKUP(B15590,Invoices!A:I,9,TRUE)</f>
        <v>2022</v>
      </c>
    </row>
    <row r="15591" spans="1:10" x14ac:dyDescent="0.15">
      <c r="A15591" t="s">
        <v>18951</v>
      </c>
      <c r="B15591" t="s">
        <v>3196</v>
      </c>
      <c r="C15591" t="s">
        <v>91</v>
      </c>
      <c r="D15591" t="s">
        <v>70</v>
      </c>
      <c r="E15591">
        <v>1</v>
      </c>
      <c r="F15591" s="8">
        <f>VLOOKUP(C15591,Products!$A$2:$E$20,5,TRUE)</f>
        <v>49.95</v>
      </c>
      <c r="G15591" s="8">
        <f t="shared" si="486"/>
        <v>49.95</v>
      </c>
      <c r="H15591" s="8">
        <f>VLOOKUP(C15591,Products!$A$2:$F$20,6,TRUE)</f>
        <v>21.200000000000003</v>
      </c>
      <c r="I15591" s="8">
        <f t="shared" si="487"/>
        <v>21.200000000000003</v>
      </c>
      <c r="J15591" s="42">
        <f>VLOOKUP(B15591,Invoices!A:I,9,TRUE)</f>
        <v>2022</v>
      </c>
    </row>
    <row r="15592" spans="1:10" x14ac:dyDescent="0.15">
      <c r="A15592" t="s">
        <v>18952</v>
      </c>
      <c r="B15592" t="s">
        <v>3196</v>
      </c>
      <c r="C15592" t="s">
        <v>95</v>
      </c>
      <c r="D15592" t="s">
        <v>73</v>
      </c>
      <c r="E15592">
        <v>8</v>
      </c>
      <c r="F15592" s="8">
        <f>VLOOKUP(C15592,Products!$A$2:$E$20,5,TRUE)</f>
        <v>12.95</v>
      </c>
      <c r="G15592" s="8">
        <f t="shared" si="486"/>
        <v>103.6</v>
      </c>
      <c r="H15592" s="8">
        <f>VLOOKUP(C15592,Products!$A$2:$F$20,6,TRUE)</f>
        <v>4.1999999999999993</v>
      </c>
      <c r="I15592" s="8">
        <f t="shared" si="487"/>
        <v>33.599999999999994</v>
      </c>
      <c r="J15592" s="42">
        <f>VLOOKUP(B15592,Invoices!A:I,9,TRUE)</f>
        <v>2022</v>
      </c>
    </row>
    <row r="15593" spans="1:10" x14ac:dyDescent="0.15">
      <c r="A15593" t="s">
        <v>18953</v>
      </c>
      <c r="B15593" t="s">
        <v>3196</v>
      </c>
      <c r="C15593" t="s">
        <v>90</v>
      </c>
      <c r="D15593" t="s">
        <v>72</v>
      </c>
      <c r="E15593">
        <v>25</v>
      </c>
      <c r="F15593" s="8">
        <f>VLOOKUP(C15593,Products!$A$2:$E$20,5,TRUE)</f>
        <v>8.9499999999999993</v>
      </c>
      <c r="G15593" s="8">
        <f t="shared" si="486"/>
        <v>223.74999999999997</v>
      </c>
      <c r="H15593" s="8">
        <f>VLOOKUP(C15593,Products!$A$2:$F$20,6,TRUE)</f>
        <v>5.6999999999999993</v>
      </c>
      <c r="I15593" s="8">
        <f t="shared" si="487"/>
        <v>142.49999999999997</v>
      </c>
      <c r="J15593" s="42">
        <f>VLOOKUP(B15593,Invoices!A:I,9,TRUE)</f>
        <v>2022</v>
      </c>
    </row>
    <row r="15594" spans="1:10" x14ac:dyDescent="0.15">
      <c r="A15594" t="s">
        <v>18954</v>
      </c>
      <c r="B15594" t="s">
        <v>3196</v>
      </c>
      <c r="C15594" t="s">
        <v>98</v>
      </c>
      <c r="D15594" t="s">
        <v>79</v>
      </c>
      <c r="E15594">
        <v>1</v>
      </c>
      <c r="F15594" s="8">
        <f>VLOOKUP(C15594,Products!$A$2:$E$20,5,TRUE)</f>
        <v>14.95</v>
      </c>
      <c r="G15594" s="8">
        <f t="shared" si="486"/>
        <v>14.95</v>
      </c>
      <c r="H15594" s="8">
        <f>VLOOKUP(C15594,Products!$A$2:$F$20,6,TRUE)</f>
        <v>3.0499999999999989</v>
      </c>
      <c r="I15594" s="8">
        <f t="shared" si="487"/>
        <v>3.0499999999999989</v>
      </c>
      <c r="J15594" s="42">
        <f>VLOOKUP(B15594,Invoices!A:I,9,TRUE)</f>
        <v>2022</v>
      </c>
    </row>
    <row r="15595" spans="1:10" x14ac:dyDescent="0.15">
      <c r="A15595" t="s">
        <v>18955</v>
      </c>
      <c r="B15595" t="s">
        <v>3196</v>
      </c>
      <c r="C15595" t="s">
        <v>94</v>
      </c>
      <c r="D15595" t="s">
        <v>86</v>
      </c>
      <c r="E15595">
        <v>3</v>
      </c>
      <c r="F15595" s="8">
        <f>VLOOKUP(C15595,Products!$A$2:$E$20,5,TRUE)</f>
        <v>3.5</v>
      </c>
      <c r="G15595" s="8">
        <f t="shared" si="486"/>
        <v>10.5</v>
      </c>
      <c r="H15595" s="8">
        <f>VLOOKUP(C15595,Products!$A$2:$F$20,6,TRUE)</f>
        <v>0.54999999999999982</v>
      </c>
      <c r="I15595" s="8">
        <f t="shared" si="487"/>
        <v>1.6499999999999995</v>
      </c>
      <c r="J15595" s="42">
        <f>VLOOKUP(B15595,Invoices!A:I,9,TRUE)</f>
        <v>2022</v>
      </c>
    </row>
    <row r="15596" spans="1:10" x14ac:dyDescent="0.15">
      <c r="A15596" t="s">
        <v>18956</v>
      </c>
      <c r="B15596" t="s">
        <v>3196</v>
      </c>
      <c r="C15596" t="s">
        <v>87</v>
      </c>
      <c r="D15596" t="s">
        <v>68</v>
      </c>
      <c r="E15596">
        <v>1</v>
      </c>
      <c r="F15596" s="8">
        <f>VLOOKUP(C15596,Products!$A$2:$E$20,5,TRUE)</f>
        <v>19.95</v>
      </c>
      <c r="G15596" s="8">
        <f t="shared" si="486"/>
        <v>19.95</v>
      </c>
      <c r="H15596" s="8">
        <f>VLOOKUP(C15596,Products!$A$2:$F$20,6,TRUE)</f>
        <v>7.4499999999999993</v>
      </c>
      <c r="I15596" s="8">
        <f t="shared" si="487"/>
        <v>7.4499999999999993</v>
      </c>
      <c r="J15596" s="42">
        <f>VLOOKUP(B15596,Invoices!A:I,9,TRUE)</f>
        <v>2022</v>
      </c>
    </row>
    <row r="15597" spans="1:10" x14ac:dyDescent="0.15">
      <c r="A15597" t="s">
        <v>18957</v>
      </c>
      <c r="B15597" t="s">
        <v>3196</v>
      </c>
      <c r="C15597" t="s">
        <v>98</v>
      </c>
      <c r="D15597" t="s">
        <v>79</v>
      </c>
      <c r="E15597">
        <v>1</v>
      </c>
      <c r="F15597" s="8">
        <f>VLOOKUP(C15597,Products!$A$2:$E$20,5,TRUE)</f>
        <v>14.95</v>
      </c>
      <c r="G15597" s="8">
        <f t="shared" si="486"/>
        <v>14.95</v>
      </c>
      <c r="H15597" s="8">
        <f>VLOOKUP(C15597,Products!$A$2:$F$20,6,TRUE)</f>
        <v>3.0499999999999989</v>
      </c>
      <c r="I15597" s="8">
        <f t="shared" si="487"/>
        <v>3.0499999999999989</v>
      </c>
      <c r="J15597" s="42">
        <f>VLOOKUP(B15597,Invoices!A:I,9,TRUE)</f>
        <v>2022</v>
      </c>
    </row>
    <row r="15598" spans="1:10" x14ac:dyDescent="0.15">
      <c r="A15598" t="s">
        <v>18958</v>
      </c>
      <c r="B15598" t="s">
        <v>3196</v>
      </c>
      <c r="C15598" t="s">
        <v>96</v>
      </c>
      <c r="D15598" t="s">
        <v>75</v>
      </c>
      <c r="E15598">
        <v>6</v>
      </c>
      <c r="F15598" s="8">
        <f>VLOOKUP(C15598,Products!$A$2:$E$20,5,TRUE)</f>
        <v>79.95</v>
      </c>
      <c r="G15598" s="8">
        <f t="shared" si="486"/>
        <v>479.70000000000005</v>
      </c>
      <c r="H15598" s="8">
        <f>VLOOKUP(C15598,Products!$A$2:$F$20,6,TRUE)</f>
        <v>27.950000000000003</v>
      </c>
      <c r="I15598" s="8">
        <f t="shared" si="487"/>
        <v>167.70000000000002</v>
      </c>
      <c r="J15598" s="42">
        <f>VLOOKUP(B15598,Invoices!A:I,9,TRUE)</f>
        <v>2022</v>
      </c>
    </row>
    <row r="15599" spans="1:10" x14ac:dyDescent="0.15">
      <c r="A15599" t="s">
        <v>18959</v>
      </c>
      <c r="B15599" t="s">
        <v>3196</v>
      </c>
      <c r="C15599" t="s">
        <v>92</v>
      </c>
      <c r="D15599" t="s">
        <v>82</v>
      </c>
      <c r="E15599">
        <v>50</v>
      </c>
      <c r="F15599" s="8">
        <f>VLOOKUP(C15599,Products!$A$2:$E$20,5,TRUE)</f>
        <v>19.95</v>
      </c>
      <c r="G15599" s="8">
        <f t="shared" si="486"/>
        <v>997.5</v>
      </c>
      <c r="H15599" s="8">
        <f>VLOOKUP(C15599,Products!$A$2:$F$20,6,TRUE)</f>
        <v>7.4499999999999993</v>
      </c>
      <c r="I15599" s="8">
        <f t="shared" si="487"/>
        <v>372.49999999999994</v>
      </c>
      <c r="J15599" s="42">
        <f>VLOOKUP(B15599,Invoices!A:I,9,TRUE)</f>
        <v>2022</v>
      </c>
    </row>
    <row r="15600" spans="1:10" x14ac:dyDescent="0.15">
      <c r="A15600" t="s">
        <v>18960</v>
      </c>
      <c r="B15600" t="s">
        <v>3196</v>
      </c>
      <c r="C15600" t="s">
        <v>100</v>
      </c>
      <c r="D15600" t="s">
        <v>78</v>
      </c>
      <c r="E15600">
        <v>2</v>
      </c>
      <c r="F15600" s="8">
        <f>VLOOKUP(C15600,Products!$A$2:$E$20,5,TRUE)</f>
        <v>49.95</v>
      </c>
      <c r="G15600" s="8">
        <f t="shared" si="486"/>
        <v>99.9</v>
      </c>
      <c r="H15600" s="8">
        <f>VLOOKUP(C15600,Products!$A$2:$F$20,6,TRUE)</f>
        <v>19.950000000000003</v>
      </c>
      <c r="I15600" s="8">
        <f t="shared" si="487"/>
        <v>39.900000000000006</v>
      </c>
      <c r="J15600" s="42">
        <f>VLOOKUP(B15600,Invoices!A:I,9,TRUE)</f>
        <v>2022</v>
      </c>
    </row>
    <row r="15601" spans="1:10" x14ac:dyDescent="0.15">
      <c r="A15601" t="s">
        <v>18961</v>
      </c>
      <c r="B15601" t="s">
        <v>3196</v>
      </c>
      <c r="C15601" t="s">
        <v>88</v>
      </c>
      <c r="D15601" t="s">
        <v>85</v>
      </c>
      <c r="E15601">
        <v>100</v>
      </c>
      <c r="F15601" s="8">
        <f>VLOOKUP(C15601,Products!$A$2:$E$20,5,TRUE)</f>
        <v>8.9499999999999993</v>
      </c>
      <c r="G15601" s="8">
        <f t="shared" si="486"/>
        <v>894.99999999999989</v>
      </c>
      <c r="H15601" s="8">
        <f>VLOOKUP(C15601,Products!$A$2:$F$20,6,TRUE)</f>
        <v>5.6999999999999993</v>
      </c>
      <c r="I15601" s="8">
        <f t="shared" si="487"/>
        <v>569.99999999999989</v>
      </c>
      <c r="J15601" s="42">
        <f>VLOOKUP(B15601,Invoices!A:I,9,TRUE)</f>
        <v>2022</v>
      </c>
    </row>
    <row r="15602" spans="1:10" x14ac:dyDescent="0.15">
      <c r="A15602" t="s">
        <v>18962</v>
      </c>
      <c r="B15602" t="s">
        <v>3196</v>
      </c>
      <c r="C15602" t="s">
        <v>104</v>
      </c>
      <c r="D15602" t="s">
        <v>71</v>
      </c>
      <c r="E15602">
        <v>5</v>
      </c>
      <c r="F15602" s="8">
        <f>VLOOKUP(C15602,Products!$A$2:$E$20,5,TRUE)</f>
        <v>2.95</v>
      </c>
      <c r="G15602" s="8">
        <f t="shared" si="486"/>
        <v>14.75</v>
      </c>
      <c r="H15602" s="8">
        <f>VLOOKUP(C15602,Products!$A$2:$F$20,6,TRUE)</f>
        <v>1.1500000000000001</v>
      </c>
      <c r="I15602" s="8">
        <f t="shared" si="487"/>
        <v>5.7500000000000009</v>
      </c>
      <c r="J15602" s="42">
        <f>VLOOKUP(B15602,Invoices!A:I,9,TRUE)</f>
        <v>2022</v>
      </c>
    </row>
    <row r="15603" spans="1:10" x14ac:dyDescent="0.15">
      <c r="A15603" t="s">
        <v>18963</v>
      </c>
      <c r="B15603" t="s">
        <v>3196</v>
      </c>
      <c r="C15603" t="s">
        <v>87</v>
      </c>
      <c r="D15603" t="s">
        <v>68</v>
      </c>
      <c r="E15603">
        <v>6</v>
      </c>
      <c r="F15603" s="8">
        <f>VLOOKUP(C15603,Products!$A$2:$E$20,5,TRUE)</f>
        <v>19.95</v>
      </c>
      <c r="G15603" s="8">
        <f t="shared" si="486"/>
        <v>119.69999999999999</v>
      </c>
      <c r="H15603" s="8">
        <f>VLOOKUP(C15603,Products!$A$2:$F$20,6,TRUE)</f>
        <v>7.4499999999999993</v>
      </c>
      <c r="I15603" s="8">
        <f t="shared" si="487"/>
        <v>44.699999999999996</v>
      </c>
      <c r="J15603" s="42">
        <f>VLOOKUP(B15603,Invoices!A:I,9,TRUE)</f>
        <v>2022</v>
      </c>
    </row>
    <row r="15604" spans="1:10" x14ac:dyDescent="0.15">
      <c r="A15604" t="s">
        <v>18964</v>
      </c>
      <c r="B15604" t="s">
        <v>3196</v>
      </c>
      <c r="C15604" t="s">
        <v>102</v>
      </c>
      <c r="D15604" t="s">
        <v>83</v>
      </c>
      <c r="E15604">
        <v>1</v>
      </c>
      <c r="F15604" s="8">
        <f>VLOOKUP(C15604,Products!$A$2:$E$20,5,TRUE)</f>
        <v>29.95</v>
      </c>
      <c r="G15604" s="8">
        <f t="shared" si="486"/>
        <v>29.95</v>
      </c>
      <c r="H15604" s="8">
        <f>VLOOKUP(C15604,Products!$A$2:$F$20,6,TRUE)</f>
        <v>15</v>
      </c>
      <c r="I15604" s="8">
        <f t="shared" si="487"/>
        <v>15</v>
      </c>
      <c r="J15604" s="42">
        <f>VLOOKUP(B15604,Invoices!A:I,9,TRUE)</f>
        <v>2022</v>
      </c>
    </row>
    <row r="15605" spans="1:10" x14ac:dyDescent="0.15">
      <c r="A15605" t="s">
        <v>18965</v>
      </c>
      <c r="B15605" t="s">
        <v>3197</v>
      </c>
      <c r="C15605" t="s">
        <v>96</v>
      </c>
      <c r="D15605" t="s">
        <v>75</v>
      </c>
      <c r="E15605">
        <v>1</v>
      </c>
      <c r="F15605" s="8">
        <f>VLOOKUP(C15605,Products!$A$2:$E$20,5,TRUE)</f>
        <v>79.95</v>
      </c>
      <c r="G15605" s="8">
        <f t="shared" si="486"/>
        <v>79.95</v>
      </c>
      <c r="H15605" s="8">
        <f>VLOOKUP(C15605,Products!$A$2:$F$20,6,TRUE)</f>
        <v>27.950000000000003</v>
      </c>
      <c r="I15605" s="8">
        <f t="shared" si="487"/>
        <v>27.950000000000003</v>
      </c>
      <c r="J15605" s="42">
        <f>VLOOKUP(B15605,Invoices!A:I,9,TRUE)</f>
        <v>2022</v>
      </c>
    </row>
    <row r="15606" spans="1:10" x14ac:dyDescent="0.15">
      <c r="A15606" t="s">
        <v>18966</v>
      </c>
      <c r="B15606" t="s">
        <v>3197</v>
      </c>
      <c r="C15606" t="s">
        <v>105</v>
      </c>
      <c r="D15606" t="s">
        <v>81</v>
      </c>
      <c r="E15606">
        <v>1</v>
      </c>
      <c r="F15606" s="8">
        <f>VLOOKUP(C15606,Products!$A$2:$E$20,5,TRUE)</f>
        <v>8.9499999999999993</v>
      </c>
      <c r="G15606" s="8">
        <f t="shared" si="486"/>
        <v>8.9499999999999993</v>
      </c>
      <c r="H15606" s="8">
        <f>VLOOKUP(C15606,Products!$A$2:$F$20,6,TRUE)</f>
        <v>3.1999999999999993</v>
      </c>
      <c r="I15606" s="8">
        <f t="shared" si="487"/>
        <v>3.1999999999999993</v>
      </c>
      <c r="J15606" s="42">
        <f>VLOOKUP(B15606,Invoices!A:I,9,TRUE)</f>
        <v>2022</v>
      </c>
    </row>
    <row r="15607" spans="1:10" x14ac:dyDescent="0.15">
      <c r="A15607" t="s">
        <v>18967</v>
      </c>
      <c r="B15607" t="s">
        <v>3198</v>
      </c>
      <c r="C15607" t="s">
        <v>93</v>
      </c>
      <c r="D15607" t="s">
        <v>76</v>
      </c>
      <c r="E15607">
        <v>1</v>
      </c>
      <c r="F15607" s="8">
        <f>VLOOKUP(C15607,Products!$A$2:$E$20,5,TRUE)</f>
        <v>9.9499999999999993</v>
      </c>
      <c r="G15607" s="8">
        <f t="shared" si="486"/>
        <v>9.9499999999999993</v>
      </c>
      <c r="H15607" s="8">
        <f>VLOOKUP(C15607,Products!$A$2:$F$20,6,TRUE)</f>
        <v>1.9499999999999993</v>
      </c>
      <c r="I15607" s="8">
        <f t="shared" si="487"/>
        <v>1.9499999999999993</v>
      </c>
      <c r="J15607" s="42">
        <f>VLOOKUP(B15607,Invoices!A:I,9,TRUE)</f>
        <v>2022</v>
      </c>
    </row>
    <row r="15608" spans="1:10" x14ac:dyDescent="0.15">
      <c r="A15608" t="s">
        <v>18968</v>
      </c>
      <c r="B15608" t="s">
        <v>3198</v>
      </c>
      <c r="C15608" t="s">
        <v>104</v>
      </c>
      <c r="D15608" t="s">
        <v>71</v>
      </c>
      <c r="E15608">
        <v>3</v>
      </c>
      <c r="F15608" s="8">
        <f>VLOOKUP(C15608,Products!$A$2:$E$20,5,TRUE)</f>
        <v>2.95</v>
      </c>
      <c r="G15608" s="8">
        <f t="shared" si="486"/>
        <v>8.8500000000000014</v>
      </c>
      <c r="H15608" s="8">
        <f>VLOOKUP(C15608,Products!$A$2:$F$20,6,TRUE)</f>
        <v>1.1500000000000001</v>
      </c>
      <c r="I15608" s="8">
        <f t="shared" si="487"/>
        <v>3.45</v>
      </c>
      <c r="J15608" s="42">
        <f>VLOOKUP(B15608,Invoices!A:I,9,TRUE)</f>
        <v>2022</v>
      </c>
    </row>
    <row r="15609" spans="1:10" x14ac:dyDescent="0.15">
      <c r="A15609" t="s">
        <v>18969</v>
      </c>
      <c r="B15609" t="s">
        <v>3198</v>
      </c>
      <c r="C15609" t="s">
        <v>94</v>
      </c>
      <c r="D15609" t="s">
        <v>86</v>
      </c>
      <c r="E15609">
        <v>1</v>
      </c>
      <c r="F15609" s="8">
        <f>VLOOKUP(C15609,Products!$A$2:$E$20,5,TRUE)</f>
        <v>3.5</v>
      </c>
      <c r="G15609" s="8">
        <f t="shared" si="486"/>
        <v>3.5</v>
      </c>
      <c r="H15609" s="8">
        <f>VLOOKUP(C15609,Products!$A$2:$F$20,6,TRUE)</f>
        <v>0.54999999999999982</v>
      </c>
      <c r="I15609" s="8">
        <f t="shared" si="487"/>
        <v>0.54999999999999982</v>
      </c>
      <c r="J15609" s="42">
        <f>VLOOKUP(B15609,Invoices!A:I,9,TRUE)</f>
        <v>2022</v>
      </c>
    </row>
    <row r="15610" spans="1:10" x14ac:dyDescent="0.15">
      <c r="A15610" t="s">
        <v>18970</v>
      </c>
      <c r="B15610" t="s">
        <v>3198</v>
      </c>
      <c r="C15610" t="s">
        <v>101</v>
      </c>
      <c r="D15610" t="s">
        <v>69</v>
      </c>
      <c r="E15610">
        <v>4</v>
      </c>
      <c r="F15610" s="8">
        <f>VLOOKUP(C15610,Products!$A$2:$E$20,5,TRUE)</f>
        <v>129.94999999999999</v>
      </c>
      <c r="G15610" s="8">
        <f t="shared" si="486"/>
        <v>519.79999999999995</v>
      </c>
      <c r="H15610" s="8">
        <f>VLOOKUP(C15610,Products!$A$2:$F$20,6,TRUE)</f>
        <v>40.449999999999989</v>
      </c>
      <c r="I15610" s="8">
        <f t="shared" si="487"/>
        <v>161.79999999999995</v>
      </c>
      <c r="J15610" s="42">
        <f>VLOOKUP(B15610,Invoices!A:I,9,TRUE)</f>
        <v>2022</v>
      </c>
    </row>
    <row r="15611" spans="1:10" x14ac:dyDescent="0.15">
      <c r="A15611" t="s">
        <v>18971</v>
      </c>
      <c r="B15611" t="s">
        <v>3198</v>
      </c>
      <c r="C15611" t="s">
        <v>90</v>
      </c>
      <c r="D15611" t="s">
        <v>72</v>
      </c>
      <c r="E15611">
        <v>3</v>
      </c>
      <c r="F15611" s="8">
        <f>VLOOKUP(C15611,Products!$A$2:$E$20,5,TRUE)</f>
        <v>8.9499999999999993</v>
      </c>
      <c r="G15611" s="8">
        <f t="shared" si="486"/>
        <v>26.849999999999998</v>
      </c>
      <c r="H15611" s="8">
        <f>VLOOKUP(C15611,Products!$A$2:$F$20,6,TRUE)</f>
        <v>5.6999999999999993</v>
      </c>
      <c r="I15611" s="8">
        <f t="shared" si="487"/>
        <v>17.099999999999998</v>
      </c>
      <c r="J15611" s="42">
        <f>VLOOKUP(B15611,Invoices!A:I,9,TRUE)</f>
        <v>2022</v>
      </c>
    </row>
    <row r="15612" spans="1:10" x14ac:dyDescent="0.15">
      <c r="A15612" t="s">
        <v>18972</v>
      </c>
      <c r="B15612" t="s">
        <v>3198</v>
      </c>
      <c r="C15612" t="s">
        <v>92</v>
      </c>
      <c r="D15612" t="s">
        <v>82</v>
      </c>
      <c r="E15612">
        <v>24</v>
      </c>
      <c r="F15612" s="8">
        <f>VLOOKUP(C15612,Products!$A$2:$E$20,5,TRUE)</f>
        <v>19.95</v>
      </c>
      <c r="G15612" s="8">
        <f t="shared" si="486"/>
        <v>478.79999999999995</v>
      </c>
      <c r="H15612" s="8">
        <f>VLOOKUP(C15612,Products!$A$2:$F$20,6,TRUE)</f>
        <v>7.4499999999999993</v>
      </c>
      <c r="I15612" s="8">
        <f t="shared" si="487"/>
        <v>178.79999999999998</v>
      </c>
      <c r="J15612" s="42">
        <f>VLOOKUP(B15612,Invoices!A:I,9,TRUE)</f>
        <v>2022</v>
      </c>
    </row>
    <row r="15613" spans="1:10" x14ac:dyDescent="0.15">
      <c r="A15613" t="s">
        <v>18973</v>
      </c>
      <c r="B15613" t="s">
        <v>3198</v>
      </c>
      <c r="C15613" t="s">
        <v>100</v>
      </c>
      <c r="D15613" t="s">
        <v>78</v>
      </c>
      <c r="E15613">
        <v>2</v>
      </c>
      <c r="F15613" s="8">
        <f>VLOOKUP(C15613,Products!$A$2:$E$20,5,TRUE)</f>
        <v>49.95</v>
      </c>
      <c r="G15613" s="8">
        <f t="shared" si="486"/>
        <v>99.9</v>
      </c>
      <c r="H15613" s="8">
        <f>VLOOKUP(C15613,Products!$A$2:$F$20,6,TRUE)</f>
        <v>19.950000000000003</v>
      </c>
      <c r="I15613" s="8">
        <f t="shared" si="487"/>
        <v>39.900000000000006</v>
      </c>
      <c r="J15613" s="42">
        <f>VLOOKUP(B15613,Invoices!A:I,9,TRUE)</f>
        <v>2022</v>
      </c>
    </row>
    <row r="15614" spans="1:10" x14ac:dyDescent="0.15">
      <c r="A15614" t="s">
        <v>18974</v>
      </c>
      <c r="B15614" t="s">
        <v>3198</v>
      </c>
      <c r="C15614" t="s">
        <v>98</v>
      </c>
      <c r="D15614" t="s">
        <v>79</v>
      </c>
      <c r="E15614">
        <v>5</v>
      </c>
      <c r="F15614" s="8">
        <f>VLOOKUP(C15614,Products!$A$2:$E$20,5,TRUE)</f>
        <v>14.95</v>
      </c>
      <c r="G15614" s="8">
        <f t="shared" si="486"/>
        <v>74.75</v>
      </c>
      <c r="H15614" s="8">
        <f>VLOOKUP(C15614,Products!$A$2:$F$20,6,TRUE)</f>
        <v>3.0499999999999989</v>
      </c>
      <c r="I15614" s="8">
        <f t="shared" si="487"/>
        <v>15.249999999999995</v>
      </c>
      <c r="J15614" s="42">
        <f>VLOOKUP(B15614,Invoices!A:I,9,TRUE)</f>
        <v>2022</v>
      </c>
    </row>
    <row r="15615" spans="1:10" x14ac:dyDescent="0.15">
      <c r="A15615" t="s">
        <v>18975</v>
      </c>
      <c r="B15615" t="s">
        <v>3198</v>
      </c>
      <c r="C15615" t="s">
        <v>95</v>
      </c>
      <c r="D15615" t="s">
        <v>73</v>
      </c>
      <c r="E15615">
        <v>9</v>
      </c>
      <c r="F15615" s="8">
        <f>VLOOKUP(C15615,Products!$A$2:$E$20,5,TRUE)</f>
        <v>12.95</v>
      </c>
      <c r="G15615" s="8">
        <f t="shared" si="486"/>
        <v>116.55</v>
      </c>
      <c r="H15615" s="8">
        <f>VLOOKUP(C15615,Products!$A$2:$F$20,6,TRUE)</f>
        <v>4.1999999999999993</v>
      </c>
      <c r="I15615" s="8">
        <f t="shared" si="487"/>
        <v>37.799999999999997</v>
      </c>
      <c r="J15615" s="42">
        <f>VLOOKUP(B15615,Invoices!A:I,9,TRUE)</f>
        <v>2022</v>
      </c>
    </row>
    <row r="15616" spans="1:10" x14ac:dyDescent="0.15">
      <c r="A15616" t="s">
        <v>18976</v>
      </c>
      <c r="B15616" t="s">
        <v>3198</v>
      </c>
      <c r="C15616" t="s">
        <v>105</v>
      </c>
      <c r="D15616" t="s">
        <v>81</v>
      </c>
      <c r="E15616">
        <v>1</v>
      </c>
      <c r="F15616" s="8">
        <f>VLOOKUP(C15616,Products!$A$2:$E$20,5,TRUE)</f>
        <v>8.9499999999999993</v>
      </c>
      <c r="G15616" s="8">
        <f t="shared" si="486"/>
        <v>8.9499999999999993</v>
      </c>
      <c r="H15616" s="8">
        <f>VLOOKUP(C15616,Products!$A$2:$F$20,6,TRUE)</f>
        <v>3.1999999999999993</v>
      </c>
      <c r="I15616" s="8">
        <f t="shared" si="487"/>
        <v>3.1999999999999993</v>
      </c>
      <c r="J15616" s="42">
        <f>VLOOKUP(B15616,Invoices!A:I,9,TRUE)</f>
        <v>2022</v>
      </c>
    </row>
    <row r="15617" spans="1:10" x14ac:dyDescent="0.15">
      <c r="A15617" t="s">
        <v>18977</v>
      </c>
      <c r="B15617" t="s">
        <v>3198</v>
      </c>
      <c r="C15617" t="s">
        <v>97</v>
      </c>
      <c r="D15617" t="s">
        <v>74</v>
      </c>
      <c r="E15617">
        <v>30</v>
      </c>
      <c r="F15617" s="8">
        <f>VLOOKUP(C15617,Products!$A$2:$E$20,5,TRUE)</f>
        <v>1.5</v>
      </c>
      <c r="G15617" s="8">
        <f t="shared" si="486"/>
        <v>45</v>
      </c>
      <c r="H15617" s="8">
        <f>VLOOKUP(C15617,Products!$A$2:$F$20,6,TRUE)</f>
        <v>0.5</v>
      </c>
      <c r="I15617" s="8">
        <f t="shared" si="487"/>
        <v>15</v>
      </c>
      <c r="J15617" s="42">
        <f>VLOOKUP(B15617,Invoices!A:I,9,TRUE)</f>
        <v>2022</v>
      </c>
    </row>
    <row r="15618" spans="1:10" x14ac:dyDescent="0.15">
      <c r="A15618" t="s">
        <v>18978</v>
      </c>
      <c r="B15618" t="s">
        <v>3198</v>
      </c>
      <c r="C15618" t="s">
        <v>88</v>
      </c>
      <c r="D15618" t="s">
        <v>85</v>
      </c>
      <c r="E15618">
        <v>1</v>
      </c>
      <c r="F15618" s="8">
        <f>VLOOKUP(C15618,Products!$A$2:$E$20,5,TRUE)</f>
        <v>8.9499999999999993</v>
      </c>
      <c r="G15618" s="8">
        <f t="shared" si="486"/>
        <v>8.9499999999999993</v>
      </c>
      <c r="H15618" s="8">
        <f>VLOOKUP(C15618,Products!$A$2:$F$20,6,TRUE)</f>
        <v>5.6999999999999993</v>
      </c>
      <c r="I15618" s="8">
        <f t="shared" si="487"/>
        <v>5.6999999999999993</v>
      </c>
      <c r="J15618" s="42">
        <f>VLOOKUP(B15618,Invoices!A:I,9,TRUE)</f>
        <v>2022</v>
      </c>
    </row>
    <row r="15619" spans="1:10" x14ac:dyDescent="0.15">
      <c r="A15619" t="s">
        <v>18979</v>
      </c>
      <c r="B15619" t="s">
        <v>3198</v>
      </c>
      <c r="C15619" t="s">
        <v>96</v>
      </c>
      <c r="D15619" t="s">
        <v>75</v>
      </c>
      <c r="E15619">
        <v>2</v>
      </c>
      <c r="F15619" s="8">
        <f>VLOOKUP(C15619,Products!$A$2:$E$20,5,TRUE)</f>
        <v>79.95</v>
      </c>
      <c r="G15619" s="8">
        <f t="shared" ref="G15619:G15682" si="488">F15619*E15619</f>
        <v>159.9</v>
      </c>
      <c r="H15619" s="8">
        <f>VLOOKUP(C15619,Products!$A$2:$F$20,6,TRUE)</f>
        <v>27.950000000000003</v>
      </c>
      <c r="I15619" s="8">
        <f t="shared" ref="I15619:I15682" si="489">H15619*E15619</f>
        <v>55.900000000000006</v>
      </c>
      <c r="J15619" s="42">
        <f>VLOOKUP(B15619,Invoices!A:I,9,TRUE)</f>
        <v>2022</v>
      </c>
    </row>
    <row r="15620" spans="1:10" x14ac:dyDescent="0.15">
      <c r="A15620" t="s">
        <v>18980</v>
      </c>
      <c r="B15620" t="s">
        <v>3198</v>
      </c>
      <c r="C15620" t="s">
        <v>103</v>
      </c>
      <c r="D15620" t="s">
        <v>77</v>
      </c>
      <c r="E15620">
        <v>8</v>
      </c>
      <c r="F15620" s="8">
        <f>VLOOKUP(C15620,Products!$A$2:$E$20,5,TRUE)</f>
        <v>8.9499999999999993</v>
      </c>
      <c r="G15620" s="8">
        <f t="shared" si="488"/>
        <v>71.599999999999994</v>
      </c>
      <c r="H15620" s="8">
        <f>VLOOKUP(C15620,Products!$A$2:$F$20,6,TRUE)</f>
        <v>3.1999999999999993</v>
      </c>
      <c r="I15620" s="8">
        <f t="shared" si="489"/>
        <v>25.599999999999994</v>
      </c>
      <c r="J15620" s="42">
        <f>VLOOKUP(B15620,Invoices!A:I,9,TRUE)</f>
        <v>2022</v>
      </c>
    </row>
    <row r="15621" spans="1:10" x14ac:dyDescent="0.15">
      <c r="A15621" t="s">
        <v>18981</v>
      </c>
      <c r="B15621" t="s">
        <v>3198</v>
      </c>
      <c r="C15621" t="s">
        <v>87</v>
      </c>
      <c r="D15621" t="s">
        <v>68</v>
      </c>
      <c r="E15621">
        <v>12</v>
      </c>
      <c r="F15621" s="8">
        <f>VLOOKUP(C15621,Products!$A$2:$E$20,5,TRUE)</f>
        <v>19.95</v>
      </c>
      <c r="G15621" s="8">
        <f t="shared" si="488"/>
        <v>239.39999999999998</v>
      </c>
      <c r="H15621" s="8">
        <f>VLOOKUP(C15621,Products!$A$2:$F$20,6,TRUE)</f>
        <v>7.4499999999999993</v>
      </c>
      <c r="I15621" s="8">
        <f t="shared" si="489"/>
        <v>89.399999999999991</v>
      </c>
      <c r="J15621" s="42">
        <f>VLOOKUP(B15621,Invoices!A:I,9,TRUE)</f>
        <v>2022</v>
      </c>
    </row>
    <row r="15622" spans="1:10" x14ac:dyDescent="0.15">
      <c r="A15622" t="s">
        <v>18982</v>
      </c>
      <c r="B15622" t="s">
        <v>3199</v>
      </c>
      <c r="C15622" t="s">
        <v>94</v>
      </c>
      <c r="D15622" t="s">
        <v>86</v>
      </c>
      <c r="E15622">
        <v>5</v>
      </c>
      <c r="F15622" s="8">
        <f>VLOOKUP(C15622,Products!$A$2:$E$20,5,TRUE)</f>
        <v>3.5</v>
      </c>
      <c r="G15622" s="8">
        <f t="shared" si="488"/>
        <v>17.5</v>
      </c>
      <c r="H15622" s="8">
        <f>VLOOKUP(C15622,Products!$A$2:$F$20,6,TRUE)</f>
        <v>0.54999999999999982</v>
      </c>
      <c r="I15622" s="8">
        <f t="shared" si="489"/>
        <v>2.7499999999999991</v>
      </c>
      <c r="J15622" s="42">
        <f>VLOOKUP(B15622,Invoices!A:I,9,TRUE)</f>
        <v>2022</v>
      </c>
    </row>
    <row r="15623" spans="1:10" x14ac:dyDescent="0.15">
      <c r="A15623" t="s">
        <v>18983</v>
      </c>
      <c r="B15623" t="s">
        <v>3199</v>
      </c>
      <c r="C15623" t="s">
        <v>87</v>
      </c>
      <c r="D15623" t="s">
        <v>68</v>
      </c>
      <c r="E15623">
        <v>5</v>
      </c>
      <c r="F15623" s="8">
        <f>VLOOKUP(C15623,Products!$A$2:$E$20,5,TRUE)</f>
        <v>19.95</v>
      </c>
      <c r="G15623" s="8">
        <f t="shared" si="488"/>
        <v>99.75</v>
      </c>
      <c r="H15623" s="8">
        <f>VLOOKUP(C15623,Products!$A$2:$F$20,6,TRUE)</f>
        <v>7.4499999999999993</v>
      </c>
      <c r="I15623" s="8">
        <f t="shared" si="489"/>
        <v>37.25</v>
      </c>
      <c r="J15623" s="42">
        <f>VLOOKUP(B15623,Invoices!A:I,9,TRUE)</f>
        <v>2022</v>
      </c>
    </row>
    <row r="15624" spans="1:10" x14ac:dyDescent="0.15">
      <c r="A15624" t="s">
        <v>18984</v>
      </c>
      <c r="B15624" t="s">
        <v>3199</v>
      </c>
      <c r="C15624" t="s">
        <v>90</v>
      </c>
      <c r="D15624" t="s">
        <v>72</v>
      </c>
      <c r="E15624">
        <v>24</v>
      </c>
      <c r="F15624" s="8">
        <f>VLOOKUP(C15624,Products!$A$2:$E$20,5,TRUE)</f>
        <v>8.9499999999999993</v>
      </c>
      <c r="G15624" s="8">
        <f t="shared" si="488"/>
        <v>214.79999999999998</v>
      </c>
      <c r="H15624" s="8">
        <f>VLOOKUP(C15624,Products!$A$2:$F$20,6,TRUE)</f>
        <v>5.6999999999999993</v>
      </c>
      <c r="I15624" s="8">
        <f t="shared" si="489"/>
        <v>136.79999999999998</v>
      </c>
      <c r="J15624" s="42">
        <f>VLOOKUP(B15624,Invoices!A:I,9,TRUE)</f>
        <v>2022</v>
      </c>
    </row>
    <row r="15625" spans="1:10" x14ac:dyDescent="0.15">
      <c r="A15625" t="s">
        <v>18985</v>
      </c>
      <c r="B15625" t="s">
        <v>3200</v>
      </c>
      <c r="C15625" t="s">
        <v>93</v>
      </c>
      <c r="D15625" t="s">
        <v>76</v>
      </c>
      <c r="E15625">
        <v>10</v>
      </c>
      <c r="F15625" s="8">
        <f>VLOOKUP(C15625,Products!$A$2:$E$20,5,TRUE)</f>
        <v>9.9499999999999993</v>
      </c>
      <c r="G15625" s="8">
        <f t="shared" si="488"/>
        <v>99.5</v>
      </c>
      <c r="H15625" s="8">
        <f>VLOOKUP(C15625,Products!$A$2:$F$20,6,TRUE)</f>
        <v>1.9499999999999993</v>
      </c>
      <c r="I15625" s="8">
        <f t="shared" si="489"/>
        <v>19.499999999999993</v>
      </c>
      <c r="J15625" s="42">
        <f>VLOOKUP(B15625,Invoices!A:I,9,TRUE)</f>
        <v>2022</v>
      </c>
    </row>
    <row r="15626" spans="1:10" x14ac:dyDescent="0.15">
      <c r="A15626" t="s">
        <v>18986</v>
      </c>
      <c r="B15626" t="s">
        <v>3200</v>
      </c>
      <c r="C15626" t="s">
        <v>88</v>
      </c>
      <c r="D15626" t="s">
        <v>85</v>
      </c>
      <c r="E15626">
        <v>12</v>
      </c>
      <c r="F15626" s="8">
        <f>VLOOKUP(C15626,Products!$A$2:$E$20,5,TRUE)</f>
        <v>8.9499999999999993</v>
      </c>
      <c r="G15626" s="8">
        <f t="shared" si="488"/>
        <v>107.39999999999999</v>
      </c>
      <c r="H15626" s="8">
        <f>VLOOKUP(C15626,Products!$A$2:$F$20,6,TRUE)</f>
        <v>5.6999999999999993</v>
      </c>
      <c r="I15626" s="8">
        <f t="shared" si="489"/>
        <v>68.399999999999991</v>
      </c>
      <c r="J15626" s="42">
        <f>VLOOKUP(B15626,Invoices!A:I,9,TRUE)</f>
        <v>2022</v>
      </c>
    </row>
    <row r="15627" spans="1:10" x14ac:dyDescent="0.15">
      <c r="A15627" t="s">
        <v>18987</v>
      </c>
      <c r="B15627" t="s">
        <v>3200</v>
      </c>
      <c r="C15627" t="s">
        <v>105</v>
      </c>
      <c r="D15627" t="s">
        <v>81</v>
      </c>
      <c r="E15627">
        <v>5</v>
      </c>
      <c r="F15627" s="8">
        <f>VLOOKUP(C15627,Products!$A$2:$E$20,5,TRUE)</f>
        <v>8.9499999999999993</v>
      </c>
      <c r="G15627" s="8">
        <f t="shared" si="488"/>
        <v>44.75</v>
      </c>
      <c r="H15627" s="8">
        <f>VLOOKUP(C15627,Products!$A$2:$F$20,6,TRUE)</f>
        <v>3.1999999999999993</v>
      </c>
      <c r="I15627" s="8">
        <f t="shared" si="489"/>
        <v>15.999999999999996</v>
      </c>
      <c r="J15627" s="42">
        <f>VLOOKUP(B15627,Invoices!A:I,9,TRUE)</f>
        <v>2022</v>
      </c>
    </row>
    <row r="15628" spans="1:10" x14ac:dyDescent="0.15">
      <c r="A15628" t="s">
        <v>18988</v>
      </c>
      <c r="B15628" t="s">
        <v>3201</v>
      </c>
      <c r="C15628" t="s">
        <v>87</v>
      </c>
      <c r="D15628" t="s">
        <v>68</v>
      </c>
      <c r="E15628">
        <v>1</v>
      </c>
      <c r="F15628" s="8">
        <f>VLOOKUP(C15628,Products!$A$2:$E$20,5,TRUE)</f>
        <v>19.95</v>
      </c>
      <c r="G15628" s="8">
        <f t="shared" si="488"/>
        <v>19.95</v>
      </c>
      <c r="H15628" s="8">
        <f>VLOOKUP(C15628,Products!$A$2:$F$20,6,TRUE)</f>
        <v>7.4499999999999993</v>
      </c>
      <c r="I15628" s="8">
        <f t="shared" si="489"/>
        <v>7.4499999999999993</v>
      </c>
      <c r="J15628" s="42">
        <f>VLOOKUP(B15628,Invoices!A:I,9,TRUE)</f>
        <v>2022</v>
      </c>
    </row>
    <row r="15629" spans="1:10" x14ac:dyDescent="0.15">
      <c r="A15629" t="s">
        <v>18989</v>
      </c>
      <c r="B15629" t="s">
        <v>3202</v>
      </c>
      <c r="C15629" t="s">
        <v>94</v>
      </c>
      <c r="D15629" t="s">
        <v>86</v>
      </c>
      <c r="E15629">
        <v>1</v>
      </c>
      <c r="F15629" s="8">
        <f>VLOOKUP(C15629,Products!$A$2:$E$20,5,TRUE)</f>
        <v>3.5</v>
      </c>
      <c r="G15629" s="8">
        <f t="shared" si="488"/>
        <v>3.5</v>
      </c>
      <c r="H15629" s="8">
        <f>VLOOKUP(C15629,Products!$A$2:$F$20,6,TRUE)</f>
        <v>0.54999999999999982</v>
      </c>
      <c r="I15629" s="8">
        <f t="shared" si="489"/>
        <v>0.54999999999999982</v>
      </c>
      <c r="J15629" s="42">
        <f>VLOOKUP(B15629,Invoices!A:I,9,TRUE)</f>
        <v>2022</v>
      </c>
    </row>
    <row r="15630" spans="1:10" x14ac:dyDescent="0.15">
      <c r="A15630" t="s">
        <v>18990</v>
      </c>
      <c r="B15630" t="s">
        <v>3202</v>
      </c>
      <c r="C15630" t="s">
        <v>101</v>
      </c>
      <c r="D15630" t="s">
        <v>69</v>
      </c>
      <c r="E15630">
        <v>6</v>
      </c>
      <c r="F15630" s="8">
        <f>VLOOKUP(C15630,Products!$A$2:$E$20,5,TRUE)</f>
        <v>129.94999999999999</v>
      </c>
      <c r="G15630" s="8">
        <f t="shared" si="488"/>
        <v>779.69999999999993</v>
      </c>
      <c r="H15630" s="8">
        <f>VLOOKUP(C15630,Products!$A$2:$F$20,6,TRUE)</f>
        <v>40.449999999999989</v>
      </c>
      <c r="I15630" s="8">
        <f t="shared" si="489"/>
        <v>242.69999999999993</v>
      </c>
      <c r="J15630" s="42">
        <f>VLOOKUP(B15630,Invoices!A:I,9,TRUE)</f>
        <v>2022</v>
      </c>
    </row>
    <row r="15631" spans="1:10" x14ac:dyDescent="0.15">
      <c r="A15631" t="s">
        <v>18991</v>
      </c>
      <c r="B15631" t="s">
        <v>3202</v>
      </c>
      <c r="C15631" t="s">
        <v>100</v>
      </c>
      <c r="D15631" t="s">
        <v>78</v>
      </c>
      <c r="E15631">
        <v>4</v>
      </c>
      <c r="F15631" s="8">
        <f>VLOOKUP(C15631,Products!$A$2:$E$20,5,TRUE)</f>
        <v>49.95</v>
      </c>
      <c r="G15631" s="8">
        <f t="shared" si="488"/>
        <v>199.8</v>
      </c>
      <c r="H15631" s="8">
        <f>VLOOKUP(C15631,Products!$A$2:$F$20,6,TRUE)</f>
        <v>19.950000000000003</v>
      </c>
      <c r="I15631" s="8">
        <f t="shared" si="489"/>
        <v>79.800000000000011</v>
      </c>
      <c r="J15631" s="42">
        <f>VLOOKUP(B15631,Invoices!A:I,9,TRUE)</f>
        <v>2022</v>
      </c>
    </row>
    <row r="15632" spans="1:10" x14ac:dyDescent="0.15">
      <c r="A15632" t="s">
        <v>18992</v>
      </c>
      <c r="B15632" t="s">
        <v>3202</v>
      </c>
      <c r="C15632" t="s">
        <v>104</v>
      </c>
      <c r="D15632" t="s">
        <v>71</v>
      </c>
      <c r="E15632">
        <v>3</v>
      </c>
      <c r="F15632" s="8">
        <f>VLOOKUP(C15632,Products!$A$2:$E$20,5,TRUE)</f>
        <v>2.95</v>
      </c>
      <c r="G15632" s="8">
        <f t="shared" si="488"/>
        <v>8.8500000000000014</v>
      </c>
      <c r="H15632" s="8">
        <f>VLOOKUP(C15632,Products!$A$2:$F$20,6,TRUE)</f>
        <v>1.1500000000000001</v>
      </c>
      <c r="I15632" s="8">
        <f t="shared" si="489"/>
        <v>3.45</v>
      </c>
      <c r="J15632" s="42">
        <f>VLOOKUP(B15632,Invoices!A:I,9,TRUE)</f>
        <v>2022</v>
      </c>
    </row>
    <row r="15633" spans="1:10" x14ac:dyDescent="0.15">
      <c r="A15633" t="s">
        <v>18993</v>
      </c>
      <c r="B15633" t="s">
        <v>3202</v>
      </c>
      <c r="C15633" t="s">
        <v>90</v>
      </c>
      <c r="D15633" t="s">
        <v>72</v>
      </c>
      <c r="E15633">
        <v>3</v>
      </c>
      <c r="F15633" s="8">
        <f>VLOOKUP(C15633,Products!$A$2:$E$20,5,TRUE)</f>
        <v>8.9499999999999993</v>
      </c>
      <c r="G15633" s="8">
        <f t="shared" si="488"/>
        <v>26.849999999999998</v>
      </c>
      <c r="H15633" s="8">
        <f>VLOOKUP(C15633,Products!$A$2:$F$20,6,TRUE)</f>
        <v>5.6999999999999993</v>
      </c>
      <c r="I15633" s="8">
        <f t="shared" si="489"/>
        <v>17.099999999999998</v>
      </c>
      <c r="J15633" s="42">
        <f>VLOOKUP(B15633,Invoices!A:I,9,TRUE)</f>
        <v>2022</v>
      </c>
    </row>
    <row r="15634" spans="1:10" x14ac:dyDescent="0.15">
      <c r="A15634" t="s">
        <v>18994</v>
      </c>
      <c r="B15634" t="s">
        <v>3202</v>
      </c>
      <c r="C15634" t="s">
        <v>89</v>
      </c>
      <c r="D15634" t="s">
        <v>80</v>
      </c>
      <c r="E15634">
        <v>1</v>
      </c>
      <c r="F15634" s="8">
        <f>VLOOKUP(C15634,Products!$A$2:$E$20,5,TRUE)</f>
        <v>15.95</v>
      </c>
      <c r="G15634" s="8">
        <f t="shared" si="488"/>
        <v>15.95</v>
      </c>
      <c r="H15634" s="8">
        <f>VLOOKUP(C15634,Products!$A$2:$F$20,6,TRUE)</f>
        <v>6</v>
      </c>
      <c r="I15634" s="8">
        <f t="shared" si="489"/>
        <v>6</v>
      </c>
      <c r="J15634" s="42">
        <f>VLOOKUP(B15634,Invoices!A:I,9,TRUE)</f>
        <v>2022</v>
      </c>
    </row>
    <row r="15635" spans="1:10" x14ac:dyDescent="0.15">
      <c r="A15635" t="s">
        <v>18995</v>
      </c>
      <c r="B15635" t="s">
        <v>3202</v>
      </c>
      <c r="C15635" t="s">
        <v>87</v>
      </c>
      <c r="D15635" t="s">
        <v>68</v>
      </c>
      <c r="E15635">
        <v>1</v>
      </c>
      <c r="F15635" s="8">
        <f>VLOOKUP(C15635,Products!$A$2:$E$20,5,TRUE)</f>
        <v>19.95</v>
      </c>
      <c r="G15635" s="8">
        <f t="shared" si="488"/>
        <v>19.95</v>
      </c>
      <c r="H15635" s="8">
        <f>VLOOKUP(C15635,Products!$A$2:$F$20,6,TRUE)</f>
        <v>7.4499999999999993</v>
      </c>
      <c r="I15635" s="8">
        <f t="shared" si="489"/>
        <v>7.4499999999999993</v>
      </c>
      <c r="J15635" s="42">
        <f>VLOOKUP(B15635,Invoices!A:I,9,TRUE)</f>
        <v>2022</v>
      </c>
    </row>
    <row r="15636" spans="1:10" x14ac:dyDescent="0.15">
      <c r="A15636" t="s">
        <v>18996</v>
      </c>
      <c r="B15636" t="s">
        <v>3202</v>
      </c>
      <c r="C15636" t="s">
        <v>97</v>
      </c>
      <c r="D15636" t="s">
        <v>74</v>
      </c>
      <c r="E15636">
        <v>6</v>
      </c>
      <c r="F15636" s="8">
        <f>VLOOKUP(C15636,Products!$A$2:$E$20,5,TRUE)</f>
        <v>1.5</v>
      </c>
      <c r="G15636" s="8">
        <f t="shared" si="488"/>
        <v>9</v>
      </c>
      <c r="H15636" s="8">
        <f>VLOOKUP(C15636,Products!$A$2:$F$20,6,TRUE)</f>
        <v>0.5</v>
      </c>
      <c r="I15636" s="8">
        <f t="shared" si="489"/>
        <v>3</v>
      </c>
      <c r="J15636" s="42">
        <f>VLOOKUP(B15636,Invoices!A:I,9,TRUE)</f>
        <v>2022</v>
      </c>
    </row>
    <row r="15637" spans="1:10" x14ac:dyDescent="0.15">
      <c r="A15637" t="s">
        <v>18997</v>
      </c>
      <c r="B15637" t="s">
        <v>3203</v>
      </c>
      <c r="C15637" t="s">
        <v>93</v>
      </c>
      <c r="D15637" t="s">
        <v>76</v>
      </c>
      <c r="E15637">
        <v>100</v>
      </c>
      <c r="F15637" s="8">
        <f>VLOOKUP(C15637,Products!$A$2:$E$20,5,TRUE)</f>
        <v>9.9499999999999993</v>
      </c>
      <c r="G15637" s="8">
        <f t="shared" si="488"/>
        <v>994.99999999999989</v>
      </c>
      <c r="H15637" s="8">
        <f>VLOOKUP(C15637,Products!$A$2:$F$20,6,TRUE)</f>
        <v>1.9499999999999993</v>
      </c>
      <c r="I15637" s="8">
        <f t="shared" si="489"/>
        <v>194.99999999999994</v>
      </c>
      <c r="J15637" s="42">
        <f>VLOOKUP(B15637,Invoices!A:I,9,TRUE)</f>
        <v>2022</v>
      </c>
    </row>
    <row r="15638" spans="1:10" x14ac:dyDescent="0.15">
      <c r="A15638" t="s">
        <v>18998</v>
      </c>
      <c r="B15638" t="s">
        <v>3203</v>
      </c>
      <c r="C15638" t="s">
        <v>87</v>
      </c>
      <c r="D15638" t="s">
        <v>68</v>
      </c>
      <c r="E15638">
        <v>5</v>
      </c>
      <c r="F15638" s="8">
        <f>VLOOKUP(C15638,Products!$A$2:$E$20,5,TRUE)</f>
        <v>19.95</v>
      </c>
      <c r="G15638" s="8">
        <f t="shared" si="488"/>
        <v>99.75</v>
      </c>
      <c r="H15638" s="8">
        <f>VLOOKUP(C15638,Products!$A$2:$F$20,6,TRUE)</f>
        <v>7.4499999999999993</v>
      </c>
      <c r="I15638" s="8">
        <f t="shared" si="489"/>
        <v>37.25</v>
      </c>
      <c r="J15638" s="42">
        <f>VLOOKUP(B15638,Invoices!A:I,9,TRUE)</f>
        <v>2022</v>
      </c>
    </row>
    <row r="15639" spans="1:10" x14ac:dyDescent="0.15">
      <c r="A15639" t="s">
        <v>18999</v>
      </c>
      <c r="B15639" t="s">
        <v>3203</v>
      </c>
      <c r="C15639" t="s">
        <v>90</v>
      </c>
      <c r="D15639" t="s">
        <v>72</v>
      </c>
      <c r="E15639">
        <v>1</v>
      </c>
      <c r="F15639" s="8">
        <f>VLOOKUP(C15639,Products!$A$2:$E$20,5,TRUE)</f>
        <v>8.9499999999999993</v>
      </c>
      <c r="G15639" s="8">
        <f t="shared" si="488"/>
        <v>8.9499999999999993</v>
      </c>
      <c r="H15639" s="8">
        <f>VLOOKUP(C15639,Products!$A$2:$F$20,6,TRUE)</f>
        <v>5.6999999999999993</v>
      </c>
      <c r="I15639" s="8">
        <f t="shared" si="489"/>
        <v>5.6999999999999993</v>
      </c>
      <c r="J15639" s="42">
        <f>VLOOKUP(B15639,Invoices!A:I,9,TRUE)</f>
        <v>2022</v>
      </c>
    </row>
    <row r="15640" spans="1:10" x14ac:dyDescent="0.15">
      <c r="A15640" t="s">
        <v>19000</v>
      </c>
      <c r="B15640" t="s">
        <v>3204</v>
      </c>
      <c r="C15640" t="s">
        <v>105</v>
      </c>
      <c r="D15640" t="s">
        <v>81</v>
      </c>
      <c r="E15640">
        <v>5</v>
      </c>
      <c r="F15640" s="8">
        <f>VLOOKUP(C15640,Products!$A$2:$E$20,5,TRUE)</f>
        <v>8.9499999999999993</v>
      </c>
      <c r="G15640" s="8">
        <f t="shared" si="488"/>
        <v>44.75</v>
      </c>
      <c r="H15640" s="8">
        <f>VLOOKUP(C15640,Products!$A$2:$F$20,6,TRUE)</f>
        <v>3.1999999999999993</v>
      </c>
      <c r="I15640" s="8">
        <f t="shared" si="489"/>
        <v>15.999999999999996</v>
      </c>
      <c r="J15640" s="42">
        <f>VLOOKUP(B15640,Invoices!A:I,9,TRUE)</f>
        <v>2022</v>
      </c>
    </row>
    <row r="15641" spans="1:10" x14ac:dyDescent="0.15">
      <c r="A15641" t="s">
        <v>19001</v>
      </c>
      <c r="B15641" t="s">
        <v>3204</v>
      </c>
      <c r="C15641" t="s">
        <v>104</v>
      </c>
      <c r="D15641" t="s">
        <v>71</v>
      </c>
      <c r="E15641">
        <v>6</v>
      </c>
      <c r="F15641" s="8">
        <f>VLOOKUP(C15641,Products!$A$2:$E$20,5,TRUE)</f>
        <v>2.95</v>
      </c>
      <c r="G15641" s="8">
        <f t="shared" si="488"/>
        <v>17.700000000000003</v>
      </c>
      <c r="H15641" s="8">
        <f>VLOOKUP(C15641,Products!$A$2:$F$20,6,TRUE)</f>
        <v>1.1500000000000001</v>
      </c>
      <c r="I15641" s="8">
        <f t="shared" si="489"/>
        <v>6.9</v>
      </c>
      <c r="J15641" s="42">
        <f>VLOOKUP(B15641,Invoices!A:I,9,TRUE)</f>
        <v>2022</v>
      </c>
    </row>
    <row r="15642" spans="1:10" x14ac:dyDescent="0.15">
      <c r="A15642" t="s">
        <v>19002</v>
      </c>
      <c r="B15642" t="s">
        <v>3204</v>
      </c>
      <c r="C15642" t="s">
        <v>88</v>
      </c>
      <c r="D15642" t="s">
        <v>85</v>
      </c>
      <c r="E15642">
        <v>12</v>
      </c>
      <c r="F15642" s="8">
        <f>VLOOKUP(C15642,Products!$A$2:$E$20,5,TRUE)</f>
        <v>8.9499999999999993</v>
      </c>
      <c r="G15642" s="8">
        <f t="shared" si="488"/>
        <v>107.39999999999999</v>
      </c>
      <c r="H15642" s="8">
        <f>VLOOKUP(C15642,Products!$A$2:$F$20,6,TRUE)</f>
        <v>5.6999999999999993</v>
      </c>
      <c r="I15642" s="8">
        <f t="shared" si="489"/>
        <v>68.399999999999991</v>
      </c>
      <c r="J15642" s="42">
        <f>VLOOKUP(B15642,Invoices!A:I,9,TRUE)</f>
        <v>2022</v>
      </c>
    </row>
    <row r="15643" spans="1:10" x14ac:dyDescent="0.15">
      <c r="A15643" t="s">
        <v>19003</v>
      </c>
      <c r="B15643" t="s">
        <v>3204</v>
      </c>
      <c r="C15643" t="s">
        <v>92</v>
      </c>
      <c r="D15643" t="s">
        <v>82</v>
      </c>
      <c r="E15643">
        <v>1</v>
      </c>
      <c r="F15643" s="8">
        <f>VLOOKUP(C15643,Products!$A$2:$E$20,5,TRUE)</f>
        <v>19.95</v>
      </c>
      <c r="G15643" s="8">
        <f t="shared" si="488"/>
        <v>19.95</v>
      </c>
      <c r="H15643" s="8">
        <f>VLOOKUP(C15643,Products!$A$2:$F$20,6,TRUE)</f>
        <v>7.4499999999999993</v>
      </c>
      <c r="I15643" s="8">
        <f t="shared" si="489"/>
        <v>7.4499999999999993</v>
      </c>
      <c r="J15643" s="42">
        <f>VLOOKUP(B15643,Invoices!A:I,9,TRUE)</f>
        <v>2022</v>
      </c>
    </row>
    <row r="15644" spans="1:10" x14ac:dyDescent="0.15">
      <c r="A15644" t="s">
        <v>19004</v>
      </c>
      <c r="B15644" t="s">
        <v>3204</v>
      </c>
      <c r="C15644" t="s">
        <v>96</v>
      </c>
      <c r="D15644" t="s">
        <v>75</v>
      </c>
      <c r="E15644">
        <v>100</v>
      </c>
      <c r="F15644" s="8">
        <f>VLOOKUP(C15644,Products!$A$2:$E$20,5,TRUE)</f>
        <v>79.95</v>
      </c>
      <c r="G15644" s="8">
        <f t="shared" si="488"/>
        <v>7995</v>
      </c>
      <c r="H15644" s="8">
        <f>VLOOKUP(C15644,Products!$A$2:$F$20,6,TRUE)</f>
        <v>27.950000000000003</v>
      </c>
      <c r="I15644" s="8">
        <f t="shared" si="489"/>
        <v>2795.0000000000005</v>
      </c>
      <c r="J15644" s="42">
        <f>VLOOKUP(B15644,Invoices!A:I,9,TRUE)</f>
        <v>2022</v>
      </c>
    </row>
    <row r="15645" spans="1:10" x14ac:dyDescent="0.15">
      <c r="A15645" t="s">
        <v>19005</v>
      </c>
      <c r="B15645" t="s">
        <v>3205</v>
      </c>
      <c r="C15645" t="s">
        <v>89</v>
      </c>
      <c r="D15645" t="s">
        <v>80</v>
      </c>
      <c r="E15645">
        <v>25</v>
      </c>
      <c r="F15645" s="8">
        <f>VLOOKUP(C15645,Products!$A$2:$E$20,5,TRUE)</f>
        <v>15.95</v>
      </c>
      <c r="G15645" s="8">
        <f t="shared" si="488"/>
        <v>398.75</v>
      </c>
      <c r="H15645" s="8">
        <f>VLOOKUP(C15645,Products!$A$2:$F$20,6,TRUE)</f>
        <v>6</v>
      </c>
      <c r="I15645" s="8">
        <f t="shared" si="489"/>
        <v>150</v>
      </c>
      <c r="J15645" s="42">
        <f>VLOOKUP(B15645,Invoices!A:I,9,TRUE)</f>
        <v>2022</v>
      </c>
    </row>
    <row r="15646" spans="1:10" x14ac:dyDescent="0.15">
      <c r="A15646" t="s">
        <v>19006</v>
      </c>
      <c r="B15646" t="s">
        <v>3205</v>
      </c>
      <c r="C15646" t="s">
        <v>95</v>
      </c>
      <c r="D15646" t="s">
        <v>73</v>
      </c>
      <c r="E15646">
        <v>10</v>
      </c>
      <c r="F15646" s="8">
        <f>VLOOKUP(C15646,Products!$A$2:$E$20,5,TRUE)</f>
        <v>12.95</v>
      </c>
      <c r="G15646" s="8">
        <f t="shared" si="488"/>
        <v>129.5</v>
      </c>
      <c r="H15646" s="8">
        <f>VLOOKUP(C15646,Products!$A$2:$F$20,6,TRUE)</f>
        <v>4.1999999999999993</v>
      </c>
      <c r="I15646" s="8">
        <f t="shared" si="489"/>
        <v>41.999999999999993</v>
      </c>
      <c r="J15646" s="42">
        <f>VLOOKUP(B15646,Invoices!A:I,9,TRUE)</f>
        <v>2022</v>
      </c>
    </row>
    <row r="15647" spans="1:10" x14ac:dyDescent="0.15">
      <c r="A15647" t="s">
        <v>19007</v>
      </c>
      <c r="B15647" t="s">
        <v>3205</v>
      </c>
      <c r="C15647" t="s">
        <v>103</v>
      </c>
      <c r="D15647" t="s">
        <v>77</v>
      </c>
      <c r="E15647">
        <v>1</v>
      </c>
      <c r="F15647" s="8">
        <f>VLOOKUP(C15647,Products!$A$2:$E$20,5,TRUE)</f>
        <v>8.9499999999999993</v>
      </c>
      <c r="G15647" s="8">
        <f t="shared" si="488"/>
        <v>8.9499999999999993</v>
      </c>
      <c r="H15647" s="8">
        <f>VLOOKUP(C15647,Products!$A$2:$F$20,6,TRUE)</f>
        <v>3.1999999999999993</v>
      </c>
      <c r="I15647" s="8">
        <f t="shared" si="489"/>
        <v>3.1999999999999993</v>
      </c>
      <c r="J15647" s="42">
        <f>VLOOKUP(B15647,Invoices!A:I,9,TRUE)</f>
        <v>2022</v>
      </c>
    </row>
    <row r="15648" spans="1:10" x14ac:dyDescent="0.15">
      <c r="A15648" t="s">
        <v>19008</v>
      </c>
      <c r="B15648" t="s">
        <v>3205</v>
      </c>
      <c r="C15648" t="s">
        <v>96</v>
      </c>
      <c r="D15648" t="s">
        <v>75</v>
      </c>
      <c r="E15648">
        <v>5</v>
      </c>
      <c r="F15648" s="8">
        <f>VLOOKUP(C15648,Products!$A$2:$E$20,5,TRUE)</f>
        <v>79.95</v>
      </c>
      <c r="G15648" s="8">
        <f t="shared" si="488"/>
        <v>399.75</v>
      </c>
      <c r="H15648" s="8">
        <f>VLOOKUP(C15648,Products!$A$2:$F$20,6,TRUE)</f>
        <v>27.950000000000003</v>
      </c>
      <c r="I15648" s="8">
        <f t="shared" si="489"/>
        <v>139.75</v>
      </c>
      <c r="J15648" s="42">
        <f>VLOOKUP(B15648,Invoices!A:I,9,TRUE)</f>
        <v>2022</v>
      </c>
    </row>
    <row r="15649" spans="1:10" x14ac:dyDescent="0.15">
      <c r="A15649" t="s">
        <v>19009</v>
      </c>
      <c r="B15649" t="s">
        <v>3205</v>
      </c>
      <c r="C15649" t="s">
        <v>99</v>
      </c>
      <c r="D15649" t="s">
        <v>84</v>
      </c>
      <c r="E15649">
        <v>6</v>
      </c>
      <c r="F15649" s="8">
        <f>VLOOKUP(C15649,Products!$A$2:$E$20,5,TRUE)</f>
        <v>3.5</v>
      </c>
      <c r="G15649" s="8">
        <f t="shared" si="488"/>
        <v>21</v>
      </c>
      <c r="H15649" s="8">
        <f>VLOOKUP(C15649,Products!$A$2:$F$20,6,TRUE)</f>
        <v>0.54999999999999982</v>
      </c>
      <c r="I15649" s="8">
        <f t="shared" si="489"/>
        <v>3.2999999999999989</v>
      </c>
      <c r="J15649" s="42">
        <f>VLOOKUP(B15649,Invoices!A:I,9,TRUE)</f>
        <v>2022</v>
      </c>
    </row>
    <row r="15650" spans="1:10" x14ac:dyDescent="0.15">
      <c r="A15650" t="s">
        <v>19010</v>
      </c>
      <c r="B15650" t="s">
        <v>3205</v>
      </c>
      <c r="C15650" t="s">
        <v>90</v>
      </c>
      <c r="D15650" t="s">
        <v>72</v>
      </c>
      <c r="E15650">
        <v>1</v>
      </c>
      <c r="F15650" s="8">
        <f>VLOOKUP(C15650,Products!$A$2:$E$20,5,TRUE)</f>
        <v>8.9499999999999993</v>
      </c>
      <c r="G15650" s="8">
        <f t="shared" si="488"/>
        <v>8.9499999999999993</v>
      </c>
      <c r="H15650" s="8">
        <f>VLOOKUP(C15650,Products!$A$2:$F$20,6,TRUE)</f>
        <v>5.6999999999999993</v>
      </c>
      <c r="I15650" s="8">
        <f t="shared" si="489"/>
        <v>5.6999999999999993</v>
      </c>
      <c r="J15650" s="42">
        <f>VLOOKUP(B15650,Invoices!A:I,9,TRUE)</f>
        <v>2022</v>
      </c>
    </row>
    <row r="15651" spans="1:10" x14ac:dyDescent="0.15">
      <c r="A15651" t="s">
        <v>19011</v>
      </c>
      <c r="B15651" t="s">
        <v>3205</v>
      </c>
      <c r="C15651" t="s">
        <v>101</v>
      </c>
      <c r="D15651" t="s">
        <v>69</v>
      </c>
      <c r="E15651">
        <v>1</v>
      </c>
      <c r="F15651" s="8">
        <f>VLOOKUP(C15651,Products!$A$2:$E$20,5,TRUE)</f>
        <v>129.94999999999999</v>
      </c>
      <c r="G15651" s="8">
        <f t="shared" si="488"/>
        <v>129.94999999999999</v>
      </c>
      <c r="H15651" s="8">
        <f>VLOOKUP(C15651,Products!$A$2:$F$20,6,TRUE)</f>
        <v>40.449999999999989</v>
      </c>
      <c r="I15651" s="8">
        <f t="shared" si="489"/>
        <v>40.449999999999989</v>
      </c>
      <c r="J15651" s="42">
        <f>VLOOKUP(B15651,Invoices!A:I,9,TRUE)</f>
        <v>2022</v>
      </c>
    </row>
    <row r="15652" spans="1:10" x14ac:dyDescent="0.15">
      <c r="A15652" t="s">
        <v>19012</v>
      </c>
      <c r="B15652" t="s">
        <v>3205</v>
      </c>
      <c r="C15652" t="s">
        <v>94</v>
      </c>
      <c r="D15652" t="s">
        <v>86</v>
      </c>
      <c r="E15652">
        <v>4</v>
      </c>
      <c r="F15652" s="8">
        <f>VLOOKUP(C15652,Products!$A$2:$E$20,5,TRUE)</f>
        <v>3.5</v>
      </c>
      <c r="G15652" s="8">
        <f t="shared" si="488"/>
        <v>14</v>
      </c>
      <c r="H15652" s="8">
        <f>VLOOKUP(C15652,Products!$A$2:$F$20,6,TRUE)</f>
        <v>0.54999999999999982</v>
      </c>
      <c r="I15652" s="8">
        <f t="shared" si="489"/>
        <v>2.1999999999999993</v>
      </c>
      <c r="J15652" s="42">
        <f>VLOOKUP(B15652,Invoices!A:I,9,TRUE)</f>
        <v>2022</v>
      </c>
    </row>
    <row r="15653" spans="1:10" x14ac:dyDescent="0.15">
      <c r="A15653" t="s">
        <v>19013</v>
      </c>
      <c r="B15653" t="s">
        <v>3205</v>
      </c>
      <c r="C15653" t="s">
        <v>88</v>
      </c>
      <c r="D15653" t="s">
        <v>85</v>
      </c>
      <c r="E15653">
        <v>50</v>
      </c>
      <c r="F15653" s="8">
        <f>VLOOKUP(C15653,Products!$A$2:$E$20,5,TRUE)</f>
        <v>8.9499999999999993</v>
      </c>
      <c r="G15653" s="8">
        <f t="shared" si="488"/>
        <v>447.49999999999994</v>
      </c>
      <c r="H15653" s="8">
        <f>VLOOKUP(C15653,Products!$A$2:$F$20,6,TRUE)</f>
        <v>5.6999999999999993</v>
      </c>
      <c r="I15653" s="8">
        <f t="shared" si="489"/>
        <v>284.99999999999994</v>
      </c>
      <c r="J15653" s="42">
        <f>VLOOKUP(B15653,Invoices!A:I,9,TRUE)</f>
        <v>2022</v>
      </c>
    </row>
    <row r="15654" spans="1:10" x14ac:dyDescent="0.15">
      <c r="A15654" t="s">
        <v>19014</v>
      </c>
      <c r="B15654" t="s">
        <v>3206</v>
      </c>
      <c r="C15654" t="s">
        <v>88</v>
      </c>
      <c r="D15654" t="s">
        <v>85</v>
      </c>
      <c r="E15654">
        <v>1</v>
      </c>
      <c r="F15654" s="8">
        <f>VLOOKUP(C15654,Products!$A$2:$E$20,5,TRUE)</f>
        <v>8.9499999999999993</v>
      </c>
      <c r="G15654" s="8">
        <f t="shared" si="488"/>
        <v>8.9499999999999993</v>
      </c>
      <c r="H15654" s="8">
        <f>VLOOKUP(C15654,Products!$A$2:$F$20,6,TRUE)</f>
        <v>5.6999999999999993</v>
      </c>
      <c r="I15654" s="8">
        <f t="shared" si="489"/>
        <v>5.6999999999999993</v>
      </c>
      <c r="J15654" s="42">
        <f>VLOOKUP(B15654,Invoices!A:I,9,TRUE)</f>
        <v>2022</v>
      </c>
    </row>
    <row r="15655" spans="1:10" x14ac:dyDescent="0.15">
      <c r="A15655" t="s">
        <v>19015</v>
      </c>
      <c r="B15655" t="s">
        <v>3206</v>
      </c>
      <c r="C15655" t="s">
        <v>102</v>
      </c>
      <c r="D15655" t="s">
        <v>83</v>
      </c>
      <c r="E15655">
        <v>12</v>
      </c>
      <c r="F15655" s="8">
        <f>VLOOKUP(C15655,Products!$A$2:$E$20,5,TRUE)</f>
        <v>29.95</v>
      </c>
      <c r="G15655" s="8">
        <f t="shared" si="488"/>
        <v>359.4</v>
      </c>
      <c r="H15655" s="8">
        <f>VLOOKUP(C15655,Products!$A$2:$F$20,6,TRUE)</f>
        <v>15</v>
      </c>
      <c r="I15655" s="8">
        <f t="shared" si="489"/>
        <v>180</v>
      </c>
      <c r="J15655" s="42">
        <f>VLOOKUP(B15655,Invoices!A:I,9,TRUE)</f>
        <v>2022</v>
      </c>
    </row>
    <row r="15656" spans="1:10" x14ac:dyDescent="0.15">
      <c r="A15656" t="s">
        <v>19016</v>
      </c>
      <c r="B15656" t="s">
        <v>3206</v>
      </c>
      <c r="C15656" t="s">
        <v>96</v>
      </c>
      <c r="D15656" t="s">
        <v>75</v>
      </c>
      <c r="E15656">
        <v>5</v>
      </c>
      <c r="F15656" s="8">
        <f>VLOOKUP(C15656,Products!$A$2:$E$20,5,TRUE)</f>
        <v>79.95</v>
      </c>
      <c r="G15656" s="8">
        <f t="shared" si="488"/>
        <v>399.75</v>
      </c>
      <c r="H15656" s="8">
        <f>VLOOKUP(C15656,Products!$A$2:$F$20,6,TRUE)</f>
        <v>27.950000000000003</v>
      </c>
      <c r="I15656" s="8">
        <f t="shared" si="489"/>
        <v>139.75</v>
      </c>
      <c r="J15656" s="42">
        <f>VLOOKUP(B15656,Invoices!A:I,9,TRUE)</f>
        <v>2022</v>
      </c>
    </row>
    <row r="15657" spans="1:10" x14ac:dyDescent="0.15">
      <c r="A15657" t="s">
        <v>19017</v>
      </c>
      <c r="B15657" t="s">
        <v>3206</v>
      </c>
      <c r="C15657" t="s">
        <v>87</v>
      </c>
      <c r="D15657" t="s">
        <v>68</v>
      </c>
      <c r="E15657">
        <v>10</v>
      </c>
      <c r="F15657" s="8">
        <f>VLOOKUP(C15657,Products!$A$2:$E$20,5,TRUE)</f>
        <v>19.95</v>
      </c>
      <c r="G15657" s="8">
        <f t="shared" si="488"/>
        <v>199.5</v>
      </c>
      <c r="H15657" s="8">
        <f>VLOOKUP(C15657,Products!$A$2:$F$20,6,TRUE)</f>
        <v>7.4499999999999993</v>
      </c>
      <c r="I15657" s="8">
        <f t="shared" si="489"/>
        <v>74.5</v>
      </c>
      <c r="J15657" s="42">
        <f>VLOOKUP(B15657,Invoices!A:I,9,TRUE)</f>
        <v>2022</v>
      </c>
    </row>
    <row r="15658" spans="1:10" x14ac:dyDescent="0.15">
      <c r="A15658" t="s">
        <v>19018</v>
      </c>
      <c r="B15658" t="s">
        <v>3207</v>
      </c>
      <c r="C15658" t="s">
        <v>97</v>
      </c>
      <c r="D15658" t="s">
        <v>74</v>
      </c>
      <c r="E15658">
        <v>25</v>
      </c>
      <c r="F15658" s="8">
        <f>VLOOKUP(C15658,Products!$A$2:$E$20,5,TRUE)</f>
        <v>1.5</v>
      </c>
      <c r="G15658" s="8">
        <f t="shared" si="488"/>
        <v>37.5</v>
      </c>
      <c r="H15658" s="8">
        <f>VLOOKUP(C15658,Products!$A$2:$F$20,6,TRUE)</f>
        <v>0.5</v>
      </c>
      <c r="I15658" s="8">
        <f t="shared" si="489"/>
        <v>12.5</v>
      </c>
      <c r="J15658" s="42">
        <f>VLOOKUP(B15658,Invoices!A:I,9,TRUE)</f>
        <v>2022</v>
      </c>
    </row>
    <row r="15659" spans="1:10" x14ac:dyDescent="0.15">
      <c r="A15659" t="s">
        <v>19019</v>
      </c>
      <c r="B15659" t="s">
        <v>3207</v>
      </c>
      <c r="C15659" t="s">
        <v>104</v>
      </c>
      <c r="D15659" t="s">
        <v>71</v>
      </c>
      <c r="E15659">
        <v>4</v>
      </c>
      <c r="F15659" s="8">
        <f>VLOOKUP(C15659,Products!$A$2:$E$20,5,TRUE)</f>
        <v>2.95</v>
      </c>
      <c r="G15659" s="8">
        <f t="shared" si="488"/>
        <v>11.8</v>
      </c>
      <c r="H15659" s="8">
        <f>VLOOKUP(C15659,Products!$A$2:$F$20,6,TRUE)</f>
        <v>1.1500000000000001</v>
      </c>
      <c r="I15659" s="8">
        <f t="shared" si="489"/>
        <v>4.6000000000000005</v>
      </c>
      <c r="J15659" s="42">
        <f>VLOOKUP(B15659,Invoices!A:I,9,TRUE)</f>
        <v>2022</v>
      </c>
    </row>
    <row r="15660" spans="1:10" x14ac:dyDescent="0.15">
      <c r="A15660" t="s">
        <v>19020</v>
      </c>
      <c r="B15660" t="s">
        <v>3207</v>
      </c>
      <c r="C15660" t="s">
        <v>100</v>
      </c>
      <c r="D15660" t="s">
        <v>78</v>
      </c>
      <c r="E15660">
        <v>3</v>
      </c>
      <c r="F15660" s="8">
        <f>VLOOKUP(C15660,Products!$A$2:$E$20,5,TRUE)</f>
        <v>49.95</v>
      </c>
      <c r="G15660" s="8">
        <f t="shared" si="488"/>
        <v>149.85000000000002</v>
      </c>
      <c r="H15660" s="8">
        <f>VLOOKUP(C15660,Products!$A$2:$F$20,6,TRUE)</f>
        <v>19.950000000000003</v>
      </c>
      <c r="I15660" s="8">
        <f t="shared" si="489"/>
        <v>59.850000000000009</v>
      </c>
      <c r="J15660" s="42">
        <f>VLOOKUP(B15660,Invoices!A:I,9,TRUE)</f>
        <v>2022</v>
      </c>
    </row>
    <row r="15661" spans="1:10" x14ac:dyDescent="0.15">
      <c r="A15661" t="s">
        <v>19021</v>
      </c>
      <c r="B15661" t="s">
        <v>3207</v>
      </c>
      <c r="C15661" t="s">
        <v>102</v>
      </c>
      <c r="D15661" t="s">
        <v>83</v>
      </c>
      <c r="E15661">
        <v>1</v>
      </c>
      <c r="F15661" s="8">
        <f>VLOOKUP(C15661,Products!$A$2:$E$20,5,TRUE)</f>
        <v>29.95</v>
      </c>
      <c r="G15661" s="8">
        <f t="shared" si="488"/>
        <v>29.95</v>
      </c>
      <c r="H15661" s="8">
        <f>VLOOKUP(C15661,Products!$A$2:$F$20,6,TRUE)</f>
        <v>15</v>
      </c>
      <c r="I15661" s="8">
        <f t="shared" si="489"/>
        <v>15</v>
      </c>
      <c r="J15661" s="42">
        <f>VLOOKUP(B15661,Invoices!A:I,9,TRUE)</f>
        <v>2022</v>
      </c>
    </row>
    <row r="15662" spans="1:10" x14ac:dyDescent="0.15">
      <c r="A15662" t="s">
        <v>19022</v>
      </c>
      <c r="B15662" t="s">
        <v>3207</v>
      </c>
      <c r="C15662" t="s">
        <v>89</v>
      </c>
      <c r="D15662" t="s">
        <v>80</v>
      </c>
      <c r="E15662">
        <v>1</v>
      </c>
      <c r="F15662" s="8">
        <f>VLOOKUP(C15662,Products!$A$2:$E$20,5,TRUE)</f>
        <v>15.95</v>
      </c>
      <c r="G15662" s="8">
        <f t="shared" si="488"/>
        <v>15.95</v>
      </c>
      <c r="H15662" s="8">
        <f>VLOOKUP(C15662,Products!$A$2:$F$20,6,TRUE)</f>
        <v>6</v>
      </c>
      <c r="I15662" s="8">
        <f t="shared" si="489"/>
        <v>6</v>
      </c>
      <c r="J15662" s="42">
        <f>VLOOKUP(B15662,Invoices!A:I,9,TRUE)</f>
        <v>2022</v>
      </c>
    </row>
    <row r="15663" spans="1:10" x14ac:dyDescent="0.15">
      <c r="A15663" t="s">
        <v>19023</v>
      </c>
      <c r="B15663" t="s">
        <v>3207</v>
      </c>
      <c r="C15663" t="s">
        <v>105</v>
      </c>
      <c r="D15663" t="s">
        <v>81</v>
      </c>
      <c r="E15663">
        <v>10</v>
      </c>
      <c r="F15663" s="8">
        <f>VLOOKUP(C15663,Products!$A$2:$E$20,5,TRUE)</f>
        <v>8.9499999999999993</v>
      </c>
      <c r="G15663" s="8">
        <f t="shared" si="488"/>
        <v>89.5</v>
      </c>
      <c r="H15663" s="8">
        <f>VLOOKUP(C15663,Products!$A$2:$F$20,6,TRUE)</f>
        <v>3.1999999999999993</v>
      </c>
      <c r="I15663" s="8">
        <f t="shared" si="489"/>
        <v>31.999999999999993</v>
      </c>
      <c r="J15663" s="42">
        <f>VLOOKUP(B15663,Invoices!A:I,9,TRUE)</f>
        <v>2022</v>
      </c>
    </row>
    <row r="15664" spans="1:10" x14ac:dyDescent="0.15">
      <c r="A15664" t="s">
        <v>19024</v>
      </c>
      <c r="B15664" t="s">
        <v>3207</v>
      </c>
      <c r="C15664" t="s">
        <v>90</v>
      </c>
      <c r="D15664" t="s">
        <v>72</v>
      </c>
      <c r="E15664">
        <v>8</v>
      </c>
      <c r="F15664" s="8">
        <f>VLOOKUP(C15664,Products!$A$2:$E$20,5,TRUE)</f>
        <v>8.9499999999999993</v>
      </c>
      <c r="G15664" s="8">
        <f t="shared" si="488"/>
        <v>71.599999999999994</v>
      </c>
      <c r="H15664" s="8">
        <f>VLOOKUP(C15664,Products!$A$2:$F$20,6,TRUE)</f>
        <v>5.6999999999999993</v>
      </c>
      <c r="I15664" s="8">
        <f t="shared" si="489"/>
        <v>45.599999999999994</v>
      </c>
      <c r="J15664" s="42">
        <f>VLOOKUP(B15664,Invoices!A:I,9,TRUE)</f>
        <v>2022</v>
      </c>
    </row>
    <row r="15665" spans="1:10" x14ac:dyDescent="0.15">
      <c r="A15665" t="s">
        <v>19025</v>
      </c>
      <c r="B15665" t="s">
        <v>3207</v>
      </c>
      <c r="C15665" t="s">
        <v>87</v>
      </c>
      <c r="D15665" t="s">
        <v>68</v>
      </c>
      <c r="E15665">
        <v>3</v>
      </c>
      <c r="F15665" s="8">
        <f>VLOOKUP(C15665,Products!$A$2:$E$20,5,TRUE)</f>
        <v>19.95</v>
      </c>
      <c r="G15665" s="8">
        <f t="shared" si="488"/>
        <v>59.849999999999994</v>
      </c>
      <c r="H15665" s="8">
        <f>VLOOKUP(C15665,Products!$A$2:$F$20,6,TRUE)</f>
        <v>7.4499999999999993</v>
      </c>
      <c r="I15665" s="8">
        <f t="shared" si="489"/>
        <v>22.349999999999998</v>
      </c>
      <c r="J15665" s="42">
        <f>VLOOKUP(B15665,Invoices!A:I,9,TRUE)</f>
        <v>2022</v>
      </c>
    </row>
    <row r="15666" spans="1:10" x14ac:dyDescent="0.15">
      <c r="A15666" t="s">
        <v>19026</v>
      </c>
      <c r="B15666" t="s">
        <v>3207</v>
      </c>
      <c r="C15666" t="s">
        <v>92</v>
      </c>
      <c r="D15666" t="s">
        <v>82</v>
      </c>
      <c r="E15666">
        <v>1</v>
      </c>
      <c r="F15666" s="8">
        <f>VLOOKUP(C15666,Products!$A$2:$E$20,5,TRUE)</f>
        <v>19.95</v>
      </c>
      <c r="G15666" s="8">
        <f t="shared" si="488"/>
        <v>19.95</v>
      </c>
      <c r="H15666" s="8">
        <f>VLOOKUP(C15666,Products!$A$2:$F$20,6,TRUE)</f>
        <v>7.4499999999999993</v>
      </c>
      <c r="I15666" s="8">
        <f t="shared" si="489"/>
        <v>7.4499999999999993</v>
      </c>
      <c r="J15666" s="42">
        <f>VLOOKUP(B15666,Invoices!A:I,9,TRUE)</f>
        <v>2022</v>
      </c>
    </row>
    <row r="15667" spans="1:10" x14ac:dyDescent="0.15">
      <c r="A15667" t="s">
        <v>19027</v>
      </c>
      <c r="B15667" t="s">
        <v>3207</v>
      </c>
      <c r="C15667" t="s">
        <v>96</v>
      </c>
      <c r="D15667" t="s">
        <v>75</v>
      </c>
      <c r="E15667">
        <v>1</v>
      </c>
      <c r="F15667" s="8">
        <f>VLOOKUP(C15667,Products!$A$2:$E$20,5,TRUE)</f>
        <v>79.95</v>
      </c>
      <c r="G15667" s="8">
        <f t="shared" si="488"/>
        <v>79.95</v>
      </c>
      <c r="H15667" s="8">
        <f>VLOOKUP(C15667,Products!$A$2:$F$20,6,TRUE)</f>
        <v>27.950000000000003</v>
      </c>
      <c r="I15667" s="8">
        <f t="shared" si="489"/>
        <v>27.950000000000003</v>
      </c>
      <c r="J15667" s="42">
        <f>VLOOKUP(B15667,Invoices!A:I,9,TRUE)</f>
        <v>2022</v>
      </c>
    </row>
    <row r="15668" spans="1:10" x14ac:dyDescent="0.15">
      <c r="A15668" t="s">
        <v>19028</v>
      </c>
      <c r="B15668" t="s">
        <v>3207</v>
      </c>
      <c r="C15668" t="s">
        <v>93</v>
      </c>
      <c r="D15668" t="s">
        <v>76</v>
      </c>
      <c r="E15668">
        <v>3</v>
      </c>
      <c r="F15668" s="8">
        <f>VLOOKUP(C15668,Products!$A$2:$E$20,5,TRUE)</f>
        <v>9.9499999999999993</v>
      </c>
      <c r="G15668" s="8">
        <f t="shared" si="488"/>
        <v>29.849999999999998</v>
      </c>
      <c r="H15668" s="8">
        <f>VLOOKUP(C15668,Products!$A$2:$F$20,6,TRUE)</f>
        <v>1.9499999999999993</v>
      </c>
      <c r="I15668" s="8">
        <f t="shared" si="489"/>
        <v>5.8499999999999979</v>
      </c>
      <c r="J15668" s="42">
        <f>VLOOKUP(B15668,Invoices!A:I,9,TRUE)</f>
        <v>2022</v>
      </c>
    </row>
    <row r="15669" spans="1:10" x14ac:dyDescent="0.15">
      <c r="A15669" t="s">
        <v>19029</v>
      </c>
      <c r="B15669" t="s">
        <v>3207</v>
      </c>
      <c r="C15669" t="s">
        <v>95</v>
      </c>
      <c r="D15669" t="s">
        <v>73</v>
      </c>
      <c r="E15669">
        <v>2</v>
      </c>
      <c r="F15669" s="8">
        <f>VLOOKUP(C15669,Products!$A$2:$E$20,5,TRUE)</f>
        <v>12.95</v>
      </c>
      <c r="G15669" s="8">
        <f t="shared" si="488"/>
        <v>25.9</v>
      </c>
      <c r="H15669" s="8">
        <f>VLOOKUP(C15669,Products!$A$2:$F$20,6,TRUE)</f>
        <v>4.1999999999999993</v>
      </c>
      <c r="I15669" s="8">
        <f t="shared" si="489"/>
        <v>8.3999999999999986</v>
      </c>
      <c r="J15669" s="42">
        <f>VLOOKUP(B15669,Invoices!A:I,9,TRUE)</f>
        <v>2022</v>
      </c>
    </row>
    <row r="15670" spans="1:10" x14ac:dyDescent="0.15">
      <c r="A15670" t="s">
        <v>19030</v>
      </c>
      <c r="B15670" t="s">
        <v>3208</v>
      </c>
      <c r="C15670" t="s">
        <v>100</v>
      </c>
      <c r="D15670" t="s">
        <v>78</v>
      </c>
      <c r="E15670">
        <v>1</v>
      </c>
      <c r="F15670" s="8">
        <f>VLOOKUP(C15670,Products!$A$2:$E$20,5,TRUE)</f>
        <v>49.95</v>
      </c>
      <c r="G15670" s="8">
        <f t="shared" si="488"/>
        <v>49.95</v>
      </c>
      <c r="H15670" s="8">
        <f>VLOOKUP(C15670,Products!$A$2:$F$20,6,TRUE)</f>
        <v>19.950000000000003</v>
      </c>
      <c r="I15670" s="8">
        <f t="shared" si="489"/>
        <v>19.950000000000003</v>
      </c>
      <c r="J15670" s="42">
        <f>VLOOKUP(B15670,Invoices!A:I,9,TRUE)</f>
        <v>2022</v>
      </c>
    </row>
    <row r="15671" spans="1:10" x14ac:dyDescent="0.15">
      <c r="A15671" t="s">
        <v>19031</v>
      </c>
      <c r="B15671" t="s">
        <v>3208</v>
      </c>
      <c r="C15671" t="s">
        <v>102</v>
      </c>
      <c r="D15671" t="s">
        <v>83</v>
      </c>
      <c r="E15671">
        <v>2</v>
      </c>
      <c r="F15671" s="8">
        <f>VLOOKUP(C15671,Products!$A$2:$E$20,5,TRUE)</f>
        <v>29.95</v>
      </c>
      <c r="G15671" s="8">
        <f t="shared" si="488"/>
        <v>59.9</v>
      </c>
      <c r="H15671" s="8">
        <f>VLOOKUP(C15671,Products!$A$2:$F$20,6,TRUE)</f>
        <v>15</v>
      </c>
      <c r="I15671" s="8">
        <f t="shared" si="489"/>
        <v>30</v>
      </c>
      <c r="J15671" s="42">
        <f>VLOOKUP(B15671,Invoices!A:I,9,TRUE)</f>
        <v>2022</v>
      </c>
    </row>
    <row r="15672" spans="1:10" x14ac:dyDescent="0.15">
      <c r="A15672" t="s">
        <v>19032</v>
      </c>
      <c r="B15672" t="s">
        <v>3208</v>
      </c>
      <c r="C15672" t="s">
        <v>101</v>
      </c>
      <c r="D15672" t="s">
        <v>69</v>
      </c>
      <c r="E15672">
        <v>10</v>
      </c>
      <c r="F15672" s="8">
        <f>VLOOKUP(C15672,Products!$A$2:$E$20,5,TRUE)</f>
        <v>129.94999999999999</v>
      </c>
      <c r="G15672" s="8">
        <f t="shared" si="488"/>
        <v>1299.5</v>
      </c>
      <c r="H15672" s="8">
        <f>VLOOKUP(C15672,Products!$A$2:$F$20,6,TRUE)</f>
        <v>40.449999999999989</v>
      </c>
      <c r="I15672" s="8">
        <f t="shared" si="489"/>
        <v>404.49999999999989</v>
      </c>
      <c r="J15672" s="42">
        <f>VLOOKUP(B15672,Invoices!A:I,9,TRUE)</f>
        <v>2022</v>
      </c>
    </row>
    <row r="15673" spans="1:10" x14ac:dyDescent="0.15">
      <c r="A15673" t="s">
        <v>19033</v>
      </c>
      <c r="B15673" t="s">
        <v>3208</v>
      </c>
      <c r="C15673" t="s">
        <v>89</v>
      </c>
      <c r="D15673" t="s">
        <v>80</v>
      </c>
      <c r="E15673">
        <v>1</v>
      </c>
      <c r="F15673" s="8">
        <f>VLOOKUP(C15673,Products!$A$2:$E$20,5,TRUE)</f>
        <v>15.95</v>
      </c>
      <c r="G15673" s="8">
        <f t="shared" si="488"/>
        <v>15.95</v>
      </c>
      <c r="H15673" s="8">
        <f>VLOOKUP(C15673,Products!$A$2:$F$20,6,TRUE)</f>
        <v>6</v>
      </c>
      <c r="I15673" s="8">
        <f t="shared" si="489"/>
        <v>6</v>
      </c>
      <c r="J15673" s="42">
        <f>VLOOKUP(B15673,Invoices!A:I,9,TRUE)</f>
        <v>2022</v>
      </c>
    </row>
    <row r="15674" spans="1:10" x14ac:dyDescent="0.15">
      <c r="A15674" t="s">
        <v>19034</v>
      </c>
      <c r="B15674" t="s">
        <v>3208</v>
      </c>
      <c r="C15674" t="s">
        <v>104</v>
      </c>
      <c r="D15674" t="s">
        <v>71</v>
      </c>
      <c r="E15674">
        <v>1</v>
      </c>
      <c r="F15674" s="8">
        <f>VLOOKUP(C15674,Products!$A$2:$E$20,5,TRUE)</f>
        <v>2.95</v>
      </c>
      <c r="G15674" s="8">
        <f t="shared" si="488"/>
        <v>2.95</v>
      </c>
      <c r="H15674" s="8">
        <f>VLOOKUP(C15674,Products!$A$2:$F$20,6,TRUE)</f>
        <v>1.1500000000000001</v>
      </c>
      <c r="I15674" s="8">
        <f t="shared" si="489"/>
        <v>1.1500000000000001</v>
      </c>
      <c r="J15674" s="42">
        <f>VLOOKUP(B15674,Invoices!A:I,9,TRUE)</f>
        <v>2022</v>
      </c>
    </row>
    <row r="15675" spans="1:10" x14ac:dyDescent="0.15">
      <c r="A15675" t="s">
        <v>19035</v>
      </c>
      <c r="B15675" t="s">
        <v>3208</v>
      </c>
      <c r="C15675" t="s">
        <v>90</v>
      </c>
      <c r="D15675" t="s">
        <v>72</v>
      </c>
      <c r="E15675">
        <v>4</v>
      </c>
      <c r="F15675" s="8">
        <f>VLOOKUP(C15675,Products!$A$2:$E$20,5,TRUE)</f>
        <v>8.9499999999999993</v>
      </c>
      <c r="G15675" s="8">
        <f t="shared" si="488"/>
        <v>35.799999999999997</v>
      </c>
      <c r="H15675" s="8">
        <f>VLOOKUP(C15675,Products!$A$2:$F$20,6,TRUE)</f>
        <v>5.6999999999999993</v>
      </c>
      <c r="I15675" s="8">
        <f t="shared" si="489"/>
        <v>22.799999999999997</v>
      </c>
      <c r="J15675" s="42">
        <f>VLOOKUP(B15675,Invoices!A:I,9,TRUE)</f>
        <v>2022</v>
      </c>
    </row>
    <row r="15676" spans="1:10" x14ac:dyDescent="0.15">
      <c r="A15676" t="s">
        <v>19036</v>
      </c>
      <c r="B15676" t="s">
        <v>3209</v>
      </c>
      <c r="C15676" t="s">
        <v>87</v>
      </c>
      <c r="D15676" t="s">
        <v>68</v>
      </c>
      <c r="E15676">
        <v>5</v>
      </c>
      <c r="F15676" s="8">
        <f>VLOOKUP(C15676,Products!$A$2:$E$20,5,TRUE)</f>
        <v>19.95</v>
      </c>
      <c r="G15676" s="8">
        <f t="shared" si="488"/>
        <v>99.75</v>
      </c>
      <c r="H15676" s="8">
        <f>VLOOKUP(C15676,Products!$A$2:$F$20,6,TRUE)</f>
        <v>7.4499999999999993</v>
      </c>
      <c r="I15676" s="8">
        <f t="shared" si="489"/>
        <v>37.25</v>
      </c>
      <c r="J15676" s="42">
        <f>VLOOKUP(B15676,Invoices!A:I,9,TRUE)</f>
        <v>2022</v>
      </c>
    </row>
    <row r="15677" spans="1:10" x14ac:dyDescent="0.15">
      <c r="A15677" t="s">
        <v>19037</v>
      </c>
      <c r="B15677" t="s">
        <v>3209</v>
      </c>
      <c r="C15677" t="s">
        <v>89</v>
      </c>
      <c r="D15677" t="s">
        <v>80</v>
      </c>
      <c r="E15677">
        <v>1</v>
      </c>
      <c r="F15677" s="8">
        <f>VLOOKUP(C15677,Products!$A$2:$E$20,5,TRUE)</f>
        <v>15.95</v>
      </c>
      <c r="G15677" s="8">
        <f t="shared" si="488"/>
        <v>15.95</v>
      </c>
      <c r="H15677" s="8">
        <f>VLOOKUP(C15677,Products!$A$2:$F$20,6,TRUE)</f>
        <v>6</v>
      </c>
      <c r="I15677" s="8">
        <f t="shared" si="489"/>
        <v>6</v>
      </c>
      <c r="J15677" s="42">
        <f>VLOOKUP(B15677,Invoices!A:I,9,TRUE)</f>
        <v>2022</v>
      </c>
    </row>
    <row r="15678" spans="1:10" x14ac:dyDescent="0.15">
      <c r="A15678" t="s">
        <v>19038</v>
      </c>
      <c r="B15678" t="s">
        <v>3209</v>
      </c>
      <c r="C15678" t="s">
        <v>96</v>
      </c>
      <c r="D15678" t="s">
        <v>75</v>
      </c>
      <c r="E15678">
        <v>1</v>
      </c>
      <c r="F15678" s="8">
        <f>VLOOKUP(C15678,Products!$A$2:$E$20,5,TRUE)</f>
        <v>79.95</v>
      </c>
      <c r="G15678" s="8">
        <f t="shared" si="488"/>
        <v>79.95</v>
      </c>
      <c r="H15678" s="8">
        <f>VLOOKUP(C15678,Products!$A$2:$F$20,6,TRUE)</f>
        <v>27.950000000000003</v>
      </c>
      <c r="I15678" s="8">
        <f t="shared" si="489"/>
        <v>27.950000000000003</v>
      </c>
      <c r="J15678" s="42">
        <f>VLOOKUP(B15678,Invoices!A:I,9,TRUE)</f>
        <v>2022</v>
      </c>
    </row>
    <row r="15679" spans="1:10" x14ac:dyDescent="0.15">
      <c r="A15679" t="s">
        <v>19039</v>
      </c>
      <c r="B15679" t="s">
        <v>3209</v>
      </c>
      <c r="C15679" t="s">
        <v>99</v>
      </c>
      <c r="D15679" t="s">
        <v>84</v>
      </c>
      <c r="E15679">
        <v>4</v>
      </c>
      <c r="F15679" s="8">
        <f>VLOOKUP(C15679,Products!$A$2:$E$20,5,TRUE)</f>
        <v>3.5</v>
      </c>
      <c r="G15679" s="8">
        <f t="shared" si="488"/>
        <v>14</v>
      </c>
      <c r="H15679" s="8">
        <f>VLOOKUP(C15679,Products!$A$2:$F$20,6,TRUE)</f>
        <v>0.54999999999999982</v>
      </c>
      <c r="I15679" s="8">
        <f t="shared" si="489"/>
        <v>2.1999999999999993</v>
      </c>
      <c r="J15679" s="42">
        <f>VLOOKUP(B15679,Invoices!A:I,9,TRUE)</f>
        <v>2022</v>
      </c>
    </row>
    <row r="15680" spans="1:10" x14ac:dyDescent="0.15">
      <c r="A15680" t="s">
        <v>19040</v>
      </c>
      <c r="B15680" t="s">
        <v>3209</v>
      </c>
      <c r="C15680" t="s">
        <v>104</v>
      </c>
      <c r="D15680" t="s">
        <v>71</v>
      </c>
      <c r="E15680">
        <v>1</v>
      </c>
      <c r="F15680" s="8">
        <f>VLOOKUP(C15680,Products!$A$2:$E$20,5,TRUE)</f>
        <v>2.95</v>
      </c>
      <c r="G15680" s="8">
        <f t="shared" si="488"/>
        <v>2.95</v>
      </c>
      <c r="H15680" s="8">
        <f>VLOOKUP(C15680,Products!$A$2:$F$20,6,TRUE)</f>
        <v>1.1500000000000001</v>
      </c>
      <c r="I15680" s="8">
        <f t="shared" si="489"/>
        <v>1.1500000000000001</v>
      </c>
      <c r="J15680" s="42">
        <f>VLOOKUP(B15680,Invoices!A:I,9,TRUE)</f>
        <v>2022</v>
      </c>
    </row>
    <row r="15681" spans="1:10" x14ac:dyDescent="0.15">
      <c r="A15681" t="s">
        <v>19041</v>
      </c>
      <c r="B15681" t="s">
        <v>3210</v>
      </c>
      <c r="C15681" t="s">
        <v>96</v>
      </c>
      <c r="D15681" t="s">
        <v>75</v>
      </c>
      <c r="E15681">
        <v>10</v>
      </c>
      <c r="F15681" s="8">
        <f>VLOOKUP(C15681,Products!$A$2:$E$20,5,TRUE)</f>
        <v>79.95</v>
      </c>
      <c r="G15681" s="8">
        <f t="shared" si="488"/>
        <v>799.5</v>
      </c>
      <c r="H15681" s="8">
        <f>VLOOKUP(C15681,Products!$A$2:$F$20,6,TRUE)</f>
        <v>27.950000000000003</v>
      </c>
      <c r="I15681" s="8">
        <f t="shared" si="489"/>
        <v>279.5</v>
      </c>
      <c r="J15681" s="42">
        <f>VLOOKUP(B15681,Invoices!A:I,9,TRUE)</f>
        <v>2022</v>
      </c>
    </row>
    <row r="15682" spans="1:10" x14ac:dyDescent="0.15">
      <c r="A15682" t="s">
        <v>19042</v>
      </c>
      <c r="B15682" t="s">
        <v>3210</v>
      </c>
      <c r="C15682" t="s">
        <v>90</v>
      </c>
      <c r="D15682" t="s">
        <v>72</v>
      </c>
      <c r="E15682">
        <v>4</v>
      </c>
      <c r="F15682" s="8">
        <f>VLOOKUP(C15682,Products!$A$2:$E$20,5,TRUE)</f>
        <v>8.9499999999999993</v>
      </c>
      <c r="G15682" s="8">
        <f t="shared" si="488"/>
        <v>35.799999999999997</v>
      </c>
      <c r="H15682" s="8">
        <f>VLOOKUP(C15682,Products!$A$2:$F$20,6,TRUE)</f>
        <v>5.6999999999999993</v>
      </c>
      <c r="I15682" s="8">
        <f t="shared" si="489"/>
        <v>22.799999999999997</v>
      </c>
      <c r="J15682" s="42">
        <f>VLOOKUP(B15682,Invoices!A:I,9,TRUE)</f>
        <v>2022</v>
      </c>
    </row>
    <row r="15683" spans="1:10" x14ac:dyDescent="0.15">
      <c r="A15683" t="s">
        <v>19043</v>
      </c>
      <c r="B15683" t="s">
        <v>3210</v>
      </c>
      <c r="C15683" t="s">
        <v>93</v>
      </c>
      <c r="D15683" t="s">
        <v>76</v>
      </c>
      <c r="E15683">
        <v>6</v>
      </c>
      <c r="F15683" s="8">
        <f>VLOOKUP(C15683,Products!$A$2:$E$20,5,TRUE)</f>
        <v>9.9499999999999993</v>
      </c>
      <c r="G15683" s="8">
        <f t="shared" ref="G15683:G15746" si="490">F15683*E15683</f>
        <v>59.699999999999996</v>
      </c>
      <c r="H15683" s="8">
        <f>VLOOKUP(C15683,Products!$A$2:$F$20,6,TRUE)</f>
        <v>1.9499999999999993</v>
      </c>
      <c r="I15683" s="8">
        <f t="shared" ref="I15683:I15746" si="491">H15683*E15683</f>
        <v>11.699999999999996</v>
      </c>
      <c r="J15683" s="42">
        <f>VLOOKUP(B15683,Invoices!A:I,9,TRUE)</f>
        <v>2022</v>
      </c>
    </row>
    <row r="15684" spans="1:10" x14ac:dyDescent="0.15">
      <c r="A15684" t="s">
        <v>19044</v>
      </c>
      <c r="B15684" t="s">
        <v>3210</v>
      </c>
      <c r="C15684" t="s">
        <v>100</v>
      </c>
      <c r="D15684" t="s">
        <v>78</v>
      </c>
      <c r="E15684">
        <v>50</v>
      </c>
      <c r="F15684" s="8">
        <f>VLOOKUP(C15684,Products!$A$2:$E$20,5,TRUE)</f>
        <v>49.95</v>
      </c>
      <c r="G15684" s="8">
        <f t="shared" si="490"/>
        <v>2497.5</v>
      </c>
      <c r="H15684" s="8">
        <f>VLOOKUP(C15684,Products!$A$2:$F$20,6,TRUE)</f>
        <v>19.950000000000003</v>
      </c>
      <c r="I15684" s="8">
        <f t="shared" si="491"/>
        <v>997.50000000000011</v>
      </c>
      <c r="J15684" s="42">
        <f>VLOOKUP(B15684,Invoices!A:I,9,TRUE)</f>
        <v>2022</v>
      </c>
    </row>
    <row r="15685" spans="1:10" x14ac:dyDescent="0.15">
      <c r="A15685" t="s">
        <v>19045</v>
      </c>
      <c r="B15685" t="s">
        <v>3210</v>
      </c>
      <c r="C15685" t="s">
        <v>94</v>
      </c>
      <c r="D15685" t="s">
        <v>86</v>
      </c>
      <c r="E15685">
        <v>1</v>
      </c>
      <c r="F15685" s="8">
        <f>VLOOKUP(C15685,Products!$A$2:$E$20,5,TRUE)</f>
        <v>3.5</v>
      </c>
      <c r="G15685" s="8">
        <f t="shared" si="490"/>
        <v>3.5</v>
      </c>
      <c r="H15685" s="8">
        <f>VLOOKUP(C15685,Products!$A$2:$F$20,6,TRUE)</f>
        <v>0.54999999999999982</v>
      </c>
      <c r="I15685" s="8">
        <f t="shared" si="491"/>
        <v>0.54999999999999982</v>
      </c>
      <c r="J15685" s="42">
        <f>VLOOKUP(B15685,Invoices!A:I,9,TRUE)</f>
        <v>2022</v>
      </c>
    </row>
    <row r="15686" spans="1:10" x14ac:dyDescent="0.15">
      <c r="A15686" t="s">
        <v>19046</v>
      </c>
      <c r="B15686" t="s">
        <v>3210</v>
      </c>
      <c r="C15686" t="s">
        <v>91</v>
      </c>
      <c r="D15686" t="s">
        <v>70</v>
      </c>
      <c r="E15686">
        <v>10</v>
      </c>
      <c r="F15686" s="8">
        <f>VLOOKUP(C15686,Products!$A$2:$E$20,5,TRUE)</f>
        <v>49.95</v>
      </c>
      <c r="G15686" s="8">
        <f t="shared" si="490"/>
        <v>499.5</v>
      </c>
      <c r="H15686" s="8">
        <f>VLOOKUP(C15686,Products!$A$2:$F$20,6,TRUE)</f>
        <v>21.200000000000003</v>
      </c>
      <c r="I15686" s="8">
        <f t="shared" si="491"/>
        <v>212.00000000000003</v>
      </c>
      <c r="J15686" s="42">
        <f>VLOOKUP(B15686,Invoices!A:I,9,TRUE)</f>
        <v>2022</v>
      </c>
    </row>
    <row r="15687" spans="1:10" x14ac:dyDescent="0.15">
      <c r="A15687" t="s">
        <v>19047</v>
      </c>
      <c r="B15687" t="s">
        <v>3211</v>
      </c>
      <c r="C15687" t="s">
        <v>101</v>
      </c>
      <c r="D15687" t="s">
        <v>69</v>
      </c>
      <c r="E15687">
        <v>1</v>
      </c>
      <c r="F15687" s="8">
        <f>VLOOKUP(C15687,Products!$A$2:$E$20,5,TRUE)</f>
        <v>129.94999999999999</v>
      </c>
      <c r="G15687" s="8">
        <f t="shared" si="490"/>
        <v>129.94999999999999</v>
      </c>
      <c r="H15687" s="8">
        <f>VLOOKUP(C15687,Products!$A$2:$F$20,6,TRUE)</f>
        <v>40.449999999999989</v>
      </c>
      <c r="I15687" s="8">
        <f t="shared" si="491"/>
        <v>40.449999999999989</v>
      </c>
      <c r="J15687" s="42">
        <f>VLOOKUP(B15687,Invoices!A:I,9,TRUE)</f>
        <v>2022</v>
      </c>
    </row>
    <row r="15688" spans="1:10" x14ac:dyDescent="0.15">
      <c r="A15688" t="s">
        <v>19048</v>
      </c>
      <c r="B15688" t="s">
        <v>3211</v>
      </c>
      <c r="C15688" t="s">
        <v>102</v>
      </c>
      <c r="D15688" t="s">
        <v>83</v>
      </c>
      <c r="E15688">
        <v>12</v>
      </c>
      <c r="F15688" s="8">
        <f>VLOOKUP(C15688,Products!$A$2:$E$20,5,TRUE)</f>
        <v>29.95</v>
      </c>
      <c r="G15688" s="8">
        <f t="shared" si="490"/>
        <v>359.4</v>
      </c>
      <c r="H15688" s="8">
        <f>VLOOKUP(C15688,Products!$A$2:$F$20,6,TRUE)</f>
        <v>15</v>
      </c>
      <c r="I15688" s="8">
        <f t="shared" si="491"/>
        <v>180</v>
      </c>
      <c r="J15688" s="42">
        <f>VLOOKUP(B15688,Invoices!A:I,9,TRUE)</f>
        <v>2022</v>
      </c>
    </row>
    <row r="15689" spans="1:10" x14ac:dyDescent="0.15">
      <c r="A15689" t="s">
        <v>19049</v>
      </c>
      <c r="B15689" t="s">
        <v>3211</v>
      </c>
      <c r="C15689" t="s">
        <v>90</v>
      </c>
      <c r="D15689" t="s">
        <v>72</v>
      </c>
      <c r="E15689">
        <v>1</v>
      </c>
      <c r="F15689" s="8">
        <f>VLOOKUP(C15689,Products!$A$2:$E$20,5,TRUE)</f>
        <v>8.9499999999999993</v>
      </c>
      <c r="G15689" s="8">
        <f t="shared" si="490"/>
        <v>8.9499999999999993</v>
      </c>
      <c r="H15689" s="8">
        <f>VLOOKUP(C15689,Products!$A$2:$F$20,6,TRUE)</f>
        <v>5.6999999999999993</v>
      </c>
      <c r="I15689" s="8">
        <f t="shared" si="491"/>
        <v>5.6999999999999993</v>
      </c>
      <c r="J15689" s="42">
        <f>VLOOKUP(B15689,Invoices!A:I,9,TRUE)</f>
        <v>2022</v>
      </c>
    </row>
    <row r="15690" spans="1:10" x14ac:dyDescent="0.15">
      <c r="A15690" t="s">
        <v>19050</v>
      </c>
      <c r="B15690" t="s">
        <v>3211</v>
      </c>
      <c r="C15690" t="s">
        <v>94</v>
      </c>
      <c r="D15690" t="s">
        <v>86</v>
      </c>
      <c r="E15690">
        <v>3</v>
      </c>
      <c r="F15690" s="8">
        <f>VLOOKUP(C15690,Products!$A$2:$E$20,5,TRUE)</f>
        <v>3.5</v>
      </c>
      <c r="G15690" s="8">
        <f t="shared" si="490"/>
        <v>10.5</v>
      </c>
      <c r="H15690" s="8">
        <f>VLOOKUP(C15690,Products!$A$2:$F$20,6,TRUE)</f>
        <v>0.54999999999999982</v>
      </c>
      <c r="I15690" s="8">
        <f t="shared" si="491"/>
        <v>1.6499999999999995</v>
      </c>
      <c r="J15690" s="42">
        <f>VLOOKUP(B15690,Invoices!A:I,9,TRUE)</f>
        <v>2022</v>
      </c>
    </row>
    <row r="15691" spans="1:10" x14ac:dyDescent="0.15">
      <c r="A15691" t="s">
        <v>19051</v>
      </c>
      <c r="B15691" t="s">
        <v>3212</v>
      </c>
      <c r="C15691" t="s">
        <v>94</v>
      </c>
      <c r="D15691" t="s">
        <v>86</v>
      </c>
      <c r="E15691">
        <v>3</v>
      </c>
      <c r="F15691" s="8">
        <f>VLOOKUP(C15691,Products!$A$2:$E$20,5,TRUE)</f>
        <v>3.5</v>
      </c>
      <c r="G15691" s="8">
        <f t="shared" si="490"/>
        <v>10.5</v>
      </c>
      <c r="H15691" s="8">
        <f>VLOOKUP(C15691,Products!$A$2:$F$20,6,TRUE)</f>
        <v>0.54999999999999982</v>
      </c>
      <c r="I15691" s="8">
        <f t="shared" si="491"/>
        <v>1.6499999999999995</v>
      </c>
      <c r="J15691" s="42">
        <f>VLOOKUP(B15691,Invoices!A:I,9,TRUE)</f>
        <v>2022</v>
      </c>
    </row>
    <row r="15692" spans="1:10" x14ac:dyDescent="0.15">
      <c r="A15692" t="s">
        <v>19052</v>
      </c>
      <c r="B15692" t="s">
        <v>3212</v>
      </c>
      <c r="C15692" t="s">
        <v>89</v>
      </c>
      <c r="D15692" t="s">
        <v>80</v>
      </c>
      <c r="E15692">
        <v>1</v>
      </c>
      <c r="F15692" s="8">
        <f>VLOOKUP(C15692,Products!$A$2:$E$20,5,TRUE)</f>
        <v>15.95</v>
      </c>
      <c r="G15692" s="8">
        <f t="shared" si="490"/>
        <v>15.95</v>
      </c>
      <c r="H15692" s="8">
        <f>VLOOKUP(C15692,Products!$A$2:$F$20,6,TRUE)</f>
        <v>6</v>
      </c>
      <c r="I15692" s="8">
        <f t="shared" si="491"/>
        <v>6</v>
      </c>
      <c r="J15692" s="42">
        <f>VLOOKUP(B15692,Invoices!A:I,9,TRUE)</f>
        <v>2022</v>
      </c>
    </row>
    <row r="15693" spans="1:10" x14ac:dyDescent="0.15">
      <c r="A15693" t="s">
        <v>19053</v>
      </c>
      <c r="B15693" t="s">
        <v>3212</v>
      </c>
      <c r="C15693" t="s">
        <v>90</v>
      </c>
      <c r="D15693" t="s">
        <v>72</v>
      </c>
      <c r="E15693">
        <v>50</v>
      </c>
      <c r="F15693" s="8">
        <f>VLOOKUP(C15693,Products!$A$2:$E$20,5,TRUE)</f>
        <v>8.9499999999999993</v>
      </c>
      <c r="G15693" s="8">
        <f t="shared" si="490"/>
        <v>447.49999999999994</v>
      </c>
      <c r="H15693" s="8">
        <f>VLOOKUP(C15693,Products!$A$2:$F$20,6,TRUE)</f>
        <v>5.6999999999999993</v>
      </c>
      <c r="I15693" s="8">
        <f t="shared" si="491"/>
        <v>284.99999999999994</v>
      </c>
      <c r="J15693" s="42">
        <f>VLOOKUP(B15693,Invoices!A:I,9,TRUE)</f>
        <v>2022</v>
      </c>
    </row>
    <row r="15694" spans="1:10" x14ac:dyDescent="0.15">
      <c r="A15694" t="s">
        <v>19054</v>
      </c>
      <c r="B15694" t="s">
        <v>3213</v>
      </c>
      <c r="C15694" t="s">
        <v>90</v>
      </c>
      <c r="D15694" t="s">
        <v>72</v>
      </c>
      <c r="E15694">
        <v>4</v>
      </c>
      <c r="F15694" s="8">
        <f>VLOOKUP(C15694,Products!$A$2:$E$20,5,TRUE)</f>
        <v>8.9499999999999993</v>
      </c>
      <c r="G15694" s="8">
        <f t="shared" si="490"/>
        <v>35.799999999999997</v>
      </c>
      <c r="H15694" s="8">
        <f>VLOOKUP(C15694,Products!$A$2:$F$20,6,TRUE)</f>
        <v>5.6999999999999993</v>
      </c>
      <c r="I15694" s="8">
        <f t="shared" si="491"/>
        <v>22.799999999999997</v>
      </c>
      <c r="J15694" s="42">
        <f>VLOOKUP(B15694,Invoices!A:I,9,TRUE)</f>
        <v>2022</v>
      </c>
    </row>
    <row r="15695" spans="1:10" x14ac:dyDescent="0.15">
      <c r="A15695" t="s">
        <v>19055</v>
      </c>
      <c r="B15695" t="s">
        <v>3213</v>
      </c>
      <c r="C15695" t="s">
        <v>104</v>
      </c>
      <c r="D15695" t="s">
        <v>71</v>
      </c>
      <c r="E15695">
        <v>20</v>
      </c>
      <c r="F15695" s="8">
        <f>VLOOKUP(C15695,Products!$A$2:$E$20,5,TRUE)</f>
        <v>2.95</v>
      </c>
      <c r="G15695" s="8">
        <f t="shared" si="490"/>
        <v>59</v>
      </c>
      <c r="H15695" s="8">
        <f>VLOOKUP(C15695,Products!$A$2:$F$20,6,TRUE)</f>
        <v>1.1500000000000001</v>
      </c>
      <c r="I15695" s="8">
        <f t="shared" si="491"/>
        <v>23.000000000000004</v>
      </c>
      <c r="J15695" s="42">
        <f>VLOOKUP(B15695,Invoices!A:I,9,TRUE)</f>
        <v>2022</v>
      </c>
    </row>
    <row r="15696" spans="1:10" x14ac:dyDescent="0.15">
      <c r="A15696" t="s">
        <v>19056</v>
      </c>
      <c r="B15696" t="s">
        <v>3213</v>
      </c>
      <c r="C15696" t="s">
        <v>88</v>
      </c>
      <c r="D15696" t="s">
        <v>85</v>
      </c>
      <c r="E15696">
        <v>12</v>
      </c>
      <c r="F15696" s="8">
        <f>VLOOKUP(C15696,Products!$A$2:$E$20,5,TRUE)</f>
        <v>8.9499999999999993</v>
      </c>
      <c r="G15696" s="8">
        <f t="shared" si="490"/>
        <v>107.39999999999999</v>
      </c>
      <c r="H15696" s="8">
        <f>VLOOKUP(C15696,Products!$A$2:$F$20,6,TRUE)</f>
        <v>5.6999999999999993</v>
      </c>
      <c r="I15696" s="8">
        <f t="shared" si="491"/>
        <v>68.399999999999991</v>
      </c>
      <c r="J15696" s="42">
        <f>VLOOKUP(B15696,Invoices!A:I,9,TRUE)</f>
        <v>2022</v>
      </c>
    </row>
    <row r="15697" spans="1:10" x14ac:dyDescent="0.15">
      <c r="A15697" t="s">
        <v>19057</v>
      </c>
      <c r="B15697" t="s">
        <v>3213</v>
      </c>
      <c r="C15697" t="s">
        <v>94</v>
      </c>
      <c r="D15697" t="s">
        <v>86</v>
      </c>
      <c r="E15697">
        <v>1</v>
      </c>
      <c r="F15697" s="8">
        <f>VLOOKUP(C15697,Products!$A$2:$E$20,5,TRUE)</f>
        <v>3.5</v>
      </c>
      <c r="G15697" s="8">
        <f t="shared" si="490"/>
        <v>3.5</v>
      </c>
      <c r="H15697" s="8">
        <f>VLOOKUP(C15697,Products!$A$2:$F$20,6,TRUE)</f>
        <v>0.54999999999999982</v>
      </c>
      <c r="I15697" s="8">
        <f t="shared" si="491"/>
        <v>0.54999999999999982</v>
      </c>
      <c r="J15697" s="42">
        <f>VLOOKUP(B15697,Invoices!A:I,9,TRUE)</f>
        <v>2022</v>
      </c>
    </row>
    <row r="15698" spans="1:10" x14ac:dyDescent="0.15">
      <c r="A15698" t="s">
        <v>19058</v>
      </c>
      <c r="B15698" t="s">
        <v>3213</v>
      </c>
      <c r="C15698" t="s">
        <v>92</v>
      </c>
      <c r="D15698" t="s">
        <v>82</v>
      </c>
      <c r="E15698">
        <v>1</v>
      </c>
      <c r="F15698" s="8">
        <f>VLOOKUP(C15698,Products!$A$2:$E$20,5,TRUE)</f>
        <v>19.95</v>
      </c>
      <c r="G15698" s="8">
        <f t="shared" si="490"/>
        <v>19.95</v>
      </c>
      <c r="H15698" s="8">
        <f>VLOOKUP(C15698,Products!$A$2:$F$20,6,TRUE)</f>
        <v>7.4499999999999993</v>
      </c>
      <c r="I15698" s="8">
        <f t="shared" si="491"/>
        <v>7.4499999999999993</v>
      </c>
      <c r="J15698" s="42">
        <f>VLOOKUP(B15698,Invoices!A:I,9,TRUE)</f>
        <v>2022</v>
      </c>
    </row>
    <row r="15699" spans="1:10" x14ac:dyDescent="0.15">
      <c r="A15699" t="s">
        <v>19059</v>
      </c>
      <c r="B15699" t="s">
        <v>3214</v>
      </c>
      <c r="C15699" t="s">
        <v>100</v>
      </c>
      <c r="D15699" t="s">
        <v>78</v>
      </c>
      <c r="E15699">
        <v>8</v>
      </c>
      <c r="F15699" s="8">
        <f>VLOOKUP(C15699,Products!$A$2:$E$20,5,TRUE)</f>
        <v>49.95</v>
      </c>
      <c r="G15699" s="8">
        <f t="shared" si="490"/>
        <v>399.6</v>
      </c>
      <c r="H15699" s="8">
        <f>VLOOKUP(C15699,Products!$A$2:$F$20,6,TRUE)</f>
        <v>19.950000000000003</v>
      </c>
      <c r="I15699" s="8">
        <f t="shared" si="491"/>
        <v>159.60000000000002</v>
      </c>
      <c r="J15699" s="42">
        <f>VLOOKUP(B15699,Invoices!A:I,9,TRUE)</f>
        <v>2022</v>
      </c>
    </row>
    <row r="15700" spans="1:10" x14ac:dyDescent="0.15">
      <c r="A15700" t="s">
        <v>19060</v>
      </c>
      <c r="B15700" t="s">
        <v>3214</v>
      </c>
      <c r="C15700" t="s">
        <v>94</v>
      </c>
      <c r="D15700" t="s">
        <v>86</v>
      </c>
      <c r="E15700">
        <v>2</v>
      </c>
      <c r="F15700" s="8">
        <f>VLOOKUP(C15700,Products!$A$2:$E$20,5,TRUE)</f>
        <v>3.5</v>
      </c>
      <c r="G15700" s="8">
        <f t="shared" si="490"/>
        <v>7</v>
      </c>
      <c r="H15700" s="8">
        <f>VLOOKUP(C15700,Products!$A$2:$F$20,6,TRUE)</f>
        <v>0.54999999999999982</v>
      </c>
      <c r="I15700" s="8">
        <f t="shared" si="491"/>
        <v>1.0999999999999996</v>
      </c>
      <c r="J15700" s="42">
        <f>VLOOKUP(B15700,Invoices!A:I,9,TRUE)</f>
        <v>2022</v>
      </c>
    </row>
    <row r="15701" spans="1:10" x14ac:dyDescent="0.15">
      <c r="A15701" t="s">
        <v>19061</v>
      </c>
      <c r="B15701" t="s">
        <v>3214</v>
      </c>
      <c r="C15701" t="s">
        <v>87</v>
      </c>
      <c r="D15701" t="s">
        <v>68</v>
      </c>
      <c r="E15701">
        <v>50</v>
      </c>
      <c r="F15701" s="8">
        <f>VLOOKUP(C15701,Products!$A$2:$E$20,5,TRUE)</f>
        <v>19.95</v>
      </c>
      <c r="G15701" s="8">
        <f t="shared" si="490"/>
        <v>997.5</v>
      </c>
      <c r="H15701" s="8">
        <f>VLOOKUP(C15701,Products!$A$2:$F$20,6,TRUE)</f>
        <v>7.4499999999999993</v>
      </c>
      <c r="I15701" s="8">
        <f t="shared" si="491"/>
        <v>372.49999999999994</v>
      </c>
      <c r="J15701" s="42">
        <f>VLOOKUP(B15701,Invoices!A:I,9,TRUE)</f>
        <v>2022</v>
      </c>
    </row>
    <row r="15702" spans="1:10" x14ac:dyDescent="0.15">
      <c r="A15702" t="s">
        <v>19062</v>
      </c>
      <c r="B15702" t="s">
        <v>3215</v>
      </c>
      <c r="C15702" t="s">
        <v>95</v>
      </c>
      <c r="D15702" t="s">
        <v>73</v>
      </c>
      <c r="E15702">
        <v>4</v>
      </c>
      <c r="F15702" s="8">
        <f>VLOOKUP(C15702,Products!$A$2:$E$20,5,TRUE)</f>
        <v>12.95</v>
      </c>
      <c r="G15702" s="8">
        <f t="shared" si="490"/>
        <v>51.8</v>
      </c>
      <c r="H15702" s="8">
        <f>VLOOKUP(C15702,Products!$A$2:$F$20,6,TRUE)</f>
        <v>4.1999999999999993</v>
      </c>
      <c r="I15702" s="8">
        <f t="shared" si="491"/>
        <v>16.799999999999997</v>
      </c>
      <c r="J15702" s="42">
        <f>VLOOKUP(B15702,Invoices!A:I,9,TRUE)</f>
        <v>2022</v>
      </c>
    </row>
    <row r="15703" spans="1:10" x14ac:dyDescent="0.15">
      <c r="A15703" t="s">
        <v>19063</v>
      </c>
      <c r="B15703" t="s">
        <v>3215</v>
      </c>
      <c r="C15703" t="s">
        <v>102</v>
      </c>
      <c r="D15703" t="s">
        <v>83</v>
      </c>
      <c r="E15703">
        <v>1</v>
      </c>
      <c r="F15703" s="8">
        <f>VLOOKUP(C15703,Products!$A$2:$E$20,5,TRUE)</f>
        <v>29.95</v>
      </c>
      <c r="G15703" s="8">
        <f t="shared" si="490"/>
        <v>29.95</v>
      </c>
      <c r="H15703" s="8">
        <f>VLOOKUP(C15703,Products!$A$2:$F$20,6,TRUE)</f>
        <v>15</v>
      </c>
      <c r="I15703" s="8">
        <f t="shared" si="491"/>
        <v>15</v>
      </c>
      <c r="J15703" s="42">
        <f>VLOOKUP(B15703,Invoices!A:I,9,TRUE)</f>
        <v>2022</v>
      </c>
    </row>
    <row r="15704" spans="1:10" x14ac:dyDescent="0.15">
      <c r="A15704" t="s">
        <v>19064</v>
      </c>
      <c r="B15704" t="s">
        <v>3215</v>
      </c>
      <c r="C15704" t="s">
        <v>96</v>
      </c>
      <c r="D15704" t="s">
        <v>75</v>
      </c>
      <c r="E15704">
        <v>3</v>
      </c>
      <c r="F15704" s="8">
        <f>VLOOKUP(C15704,Products!$A$2:$E$20,5,TRUE)</f>
        <v>79.95</v>
      </c>
      <c r="G15704" s="8">
        <f t="shared" si="490"/>
        <v>239.85000000000002</v>
      </c>
      <c r="H15704" s="8">
        <f>VLOOKUP(C15704,Products!$A$2:$F$20,6,TRUE)</f>
        <v>27.950000000000003</v>
      </c>
      <c r="I15704" s="8">
        <f t="shared" si="491"/>
        <v>83.850000000000009</v>
      </c>
      <c r="J15704" s="42">
        <f>VLOOKUP(B15704,Invoices!A:I,9,TRUE)</f>
        <v>2022</v>
      </c>
    </row>
    <row r="15705" spans="1:10" x14ac:dyDescent="0.15">
      <c r="A15705" t="s">
        <v>19065</v>
      </c>
      <c r="B15705" t="s">
        <v>3215</v>
      </c>
      <c r="C15705" t="s">
        <v>92</v>
      </c>
      <c r="D15705" t="s">
        <v>82</v>
      </c>
      <c r="E15705">
        <v>1</v>
      </c>
      <c r="F15705" s="8">
        <f>VLOOKUP(C15705,Products!$A$2:$E$20,5,TRUE)</f>
        <v>19.95</v>
      </c>
      <c r="G15705" s="8">
        <f t="shared" si="490"/>
        <v>19.95</v>
      </c>
      <c r="H15705" s="8">
        <f>VLOOKUP(C15705,Products!$A$2:$F$20,6,TRUE)</f>
        <v>7.4499999999999993</v>
      </c>
      <c r="I15705" s="8">
        <f t="shared" si="491"/>
        <v>7.4499999999999993</v>
      </c>
      <c r="J15705" s="42">
        <f>VLOOKUP(B15705,Invoices!A:I,9,TRUE)</f>
        <v>2022</v>
      </c>
    </row>
    <row r="15706" spans="1:10" x14ac:dyDescent="0.15">
      <c r="A15706" t="s">
        <v>19066</v>
      </c>
      <c r="B15706" t="s">
        <v>3216</v>
      </c>
      <c r="C15706" t="s">
        <v>101</v>
      </c>
      <c r="D15706" t="s">
        <v>69</v>
      </c>
      <c r="E15706">
        <v>10</v>
      </c>
      <c r="F15706" s="8">
        <f>VLOOKUP(C15706,Products!$A$2:$E$20,5,TRUE)</f>
        <v>129.94999999999999</v>
      </c>
      <c r="G15706" s="8">
        <f t="shared" si="490"/>
        <v>1299.5</v>
      </c>
      <c r="H15706" s="8">
        <f>VLOOKUP(C15706,Products!$A$2:$F$20,6,TRUE)</f>
        <v>40.449999999999989</v>
      </c>
      <c r="I15706" s="8">
        <f t="shared" si="491"/>
        <v>404.49999999999989</v>
      </c>
      <c r="J15706" s="42">
        <f>VLOOKUP(B15706,Invoices!A:I,9,TRUE)</f>
        <v>2022</v>
      </c>
    </row>
    <row r="15707" spans="1:10" x14ac:dyDescent="0.15">
      <c r="A15707" t="s">
        <v>19067</v>
      </c>
      <c r="B15707" t="s">
        <v>3217</v>
      </c>
      <c r="C15707" t="s">
        <v>90</v>
      </c>
      <c r="D15707" t="s">
        <v>72</v>
      </c>
      <c r="E15707">
        <v>6</v>
      </c>
      <c r="F15707" s="8">
        <f>VLOOKUP(C15707,Products!$A$2:$E$20,5,TRUE)</f>
        <v>8.9499999999999993</v>
      </c>
      <c r="G15707" s="8">
        <f t="shared" si="490"/>
        <v>53.699999999999996</v>
      </c>
      <c r="H15707" s="8">
        <f>VLOOKUP(C15707,Products!$A$2:$F$20,6,TRUE)</f>
        <v>5.6999999999999993</v>
      </c>
      <c r="I15707" s="8">
        <f t="shared" si="491"/>
        <v>34.199999999999996</v>
      </c>
      <c r="J15707" s="42">
        <f>VLOOKUP(B15707,Invoices!A:I,9,TRUE)</f>
        <v>2022</v>
      </c>
    </row>
    <row r="15708" spans="1:10" x14ac:dyDescent="0.15">
      <c r="A15708" t="s">
        <v>19068</v>
      </c>
      <c r="B15708" t="s">
        <v>3217</v>
      </c>
      <c r="C15708" t="s">
        <v>102</v>
      </c>
      <c r="D15708" t="s">
        <v>83</v>
      </c>
      <c r="E15708">
        <v>8</v>
      </c>
      <c r="F15708" s="8">
        <f>VLOOKUP(C15708,Products!$A$2:$E$20,5,TRUE)</f>
        <v>29.95</v>
      </c>
      <c r="G15708" s="8">
        <f t="shared" si="490"/>
        <v>239.6</v>
      </c>
      <c r="H15708" s="8">
        <f>VLOOKUP(C15708,Products!$A$2:$F$20,6,TRUE)</f>
        <v>15</v>
      </c>
      <c r="I15708" s="8">
        <f t="shared" si="491"/>
        <v>120</v>
      </c>
      <c r="J15708" s="42">
        <f>VLOOKUP(B15708,Invoices!A:I,9,TRUE)</f>
        <v>2022</v>
      </c>
    </row>
    <row r="15709" spans="1:10" x14ac:dyDescent="0.15">
      <c r="A15709" t="s">
        <v>19069</v>
      </c>
      <c r="B15709" t="s">
        <v>3218</v>
      </c>
      <c r="C15709" t="s">
        <v>90</v>
      </c>
      <c r="D15709" t="s">
        <v>72</v>
      </c>
      <c r="E15709">
        <v>10</v>
      </c>
      <c r="F15709" s="8">
        <f>VLOOKUP(C15709,Products!$A$2:$E$20,5,TRUE)</f>
        <v>8.9499999999999993</v>
      </c>
      <c r="G15709" s="8">
        <f t="shared" si="490"/>
        <v>89.5</v>
      </c>
      <c r="H15709" s="8">
        <f>VLOOKUP(C15709,Products!$A$2:$F$20,6,TRUE)</f>
        <v>5.6999999999999993</v>
      </c>
      <c r="I15709" s="8">
        <f t="shared" si="491"/>
        <v>56.999999999999993</v>
      </c>
      <c r="J15709" s="42">
        <f>VLOOKUP(B15709,Invoices!A:I,9,TRUE)</f>
        <v>2022</v>
      </c>
    </row>
    <row r="15710" spans="1:10" x14ac:dyDescent="0.15">
      <c r="A15710" t="s">
        <v>19070</v>
      </c>
      <c r="B15710" t="s">
        <v>3219</v>
      </c>
      <c r="C15710" t="s">
        <v>100</v>
      </c>
      <c r="D15710" t="s">
        <v>78</v>
      </c>
      <c r="E15710">
        <v>1</v>
      </c>
      <c r="F15710" s="8">
        <f>VLOOKUP(C15710,Products!$A$2:$E$20,5,TRUE)</f>
        <v>49.95</v>
      </c>
      <c r="G15710" s="8">
        <f t="shared" si="490"/>
        <v>49.95</v>
      </c>
      <c r="H15710" s="8">
        <f>VLOOKUP(C15710,Products!$A$2:$F$20,6,TRUE)</f>
        <v>19.950000000000003</v>
      </c>
      <c r="I15710" s="8">
        <f t="shared" si="491"/>
        <v>19.950000000000003</v>
      </c>
      <c r="J15710" s="42">
        <f>VLOOKUP(B15710,Invoices!A:I,9,TRUE)</f>
        <v>2022</v>
      </c>
    </row>
    <row r="15711" spans="1:10" x14ac:dyDescent="0.15">
      <c r="A15711" t="s">
        <v>19071</v>
      </c>
      <c r="B15711" t="s">
        <v>3219</v>
      </c>
      <c r="C15711" t="s">
        <v>94</v>
      </c>
      <c r="D15711" t="s">
        <v>86</v>
      </c>
      <c r="E15711">
        <v>4</v>
      </c>
      <c r="F15711" s="8">
        <f>VLOOKUP(C15711,Products!$A$2:$E$20,5,TRUE)</f>
        <v>3.5</v>
      </c>
      <c r="G15711" s="8">
        <f t="shared" si="490"/>
        <v>14</v>
      </c>
      <c r="H15711" s="8">
        <f>VLOOKUP(C15711,Products!$A$2:$F$20,6,TRUE)</f>
        <v>0.54999999999999982</v>
      </c>
      <c r="I15711" s="8">
        <f t="shared" si="491"/>
        <v>2.1999999999999993</v>
      </c>
      <c r="J15711" s="42">
        <f>VLOOKUP(B15711,Invoices!A:I,9,TRUE)</f>
        <v>2022</v>
      </c>
    </row>
    <row r="15712" spans="1:10" x14ac:dyDescent="0.15">
      <c r="A15712" t="s">
        <v>19072</v>
      </c>
      <c r="B15712" t="s">
        <v>3219</v>
      </c>
      <c r="C15712" t="s">
        <v>88</v>
      </c>
      <c r="D15712" t="s">
        <v>85</v>
      </c>
      <c r="E15712">
        <v>6</v>
      </c>
      <c r="F15712" s="8">
        <f>VLOOKUP(C15712,Products!$A$2:$E$20,5,TRUE)</f>
        <v>8.9499999999999993</v>
      </c>
      <c r="G15712" s="8">
        <f t="shared" si="490"/>
        <v>53.699999999999996</v>
      </c>
      <c r="H15712" s="8">
        <f>VLOOKUP(C15712,Products!$A$2:$F$20,6,TRUE)</f>
        <v>5.6999999999999993</v>
      </c>
      <c r="I15712" s="8">
        <f t="shared" si="491"/>
        <v>34.199999999999996</v>
      </c>
      <c r="J15712" s="42">
        <f>VLOOKUP(B15712,Invoices!A:I,9,TRUE)</f>
        <v>2022</v>
      </c>
    </row>
    <row r="15713" spans="1:10" x14ac:dyDescent="0.15">
      <c r="A15713" t="s">
        <v>19073</v>
      </c>
      <c r="B15713" t="s">
        <v>3219</v>
      </c>
      <c r="C15713" t="s">
        <v>90</v>
      </c>
      <c r="D15713" t="s">
        <v>72</v>
      </c>
      <c r="E15713">
        <v>5</v>
      </c>
      <c r="F15713" s="8">
        <f>VLOOKUP(C15713,Products!$A$2:$E$20,5,TRUE)</f>
        <v>8.9499999999999993</v>
      </c>
      <c r="G15713" s="8">
        <f t="shared" si="490"/>
        <v>44.75</v>
      </c>
      <c r="H15713" s="8">
        <f>VLOOKUP(C15713,Products!$A$2:$F$20,6,TRUE)</f>
        <v>5.6999999999999993</v>
      </c>
      <c r="I15713" s="8">
        <f t="shared" si="491"/>
        <v>28.499999999999996</v>
      </c>
      <c r="J15713" s="42">
        <f>VLOOKUP(B15713,Invoices!A:I,9,TRUE)</f>
        <v>2022</v>
      </c>
    </row>
    <row r="15714" spans="1:10" x14ac:dyDescent="0.15">
      <c r="A15714" t="s">
        <v>19074</v>
      </c>
      <c r="B15714" t="s">
        <v>3220</v>
      </c>
      <c r="C15714" t="s">
        <v>90</v>
      </c>
      <c r="D15714" t="s">
        <v>72</v>
      </c>
      <c r="E15714">
        <v>1</v>
      </c>
      <c r="F15714" s="8">
        <f>VLOOKUP(C15714,Products!$A$2:$E$20,5,TRUE)</f>
        <v>8.9499999999999993</v>
      </c>
      <c r="G15714" s="8">
        <f t="shared" si="490"/>
        <v>8.9499999999999993</v>
      </c>
      <c r="H15714" s="8">
        <f>VLOOKUP(C15714,Products!$A$2:$F$20,6,TRUE)</f>
        <v>5.6999999999999993</v>
      </c>
      <c r="I15714" s="8">
        <f t="shared" si="491"/>
        <v>5.6999999999999993</v>
      </c>
      <c r="J15714" s="42">
        <f>VLOOKUP(B15714,Invoices!A:I,9,TRUE)</f>
        <v>2022</v>
      </c>
    </row>
    <row r="15715" spans="1:10" x14ac:dyDescent="0.15">
      <c r="A15715" t="s">
        <v>19075</v>
      </c>
      <c r="B15715" t="s">
        <v>3221</v>
      </c>
      <c r="C15715" t="s">
        <v>96</v>
      </c>
      <c r="D15715" t="s">
        <v>75</v>
      </c>
      <c r="E15715">
        <v>10</v>
      </c>
      <c r="F15715" s="8">
        <f>VLOOKUP(C15715,Products!$A$2:$E$20,5,TRUE)</f>
        <v>79.95</v>
      </c>
      <c r="G15715" s="8">
        <f t="shared" si="490"/>
        <v>799.5</v>
      </c>
      <c r="H15715" s="8">
        <f>VLOOKUP(C15715,Products!$A$2:$F$20,6,TRUE)</f>
        <v>27.950000000000003</v>
      </c>
      <c r="I15715" s="8">
        <f t="shared" si="491"/>
        <v>279.5</v>
      </c>
      <c r="J15715" s="42">
        <f>VLOOKUP(B15715,Invoices!A:I,9,TRUE)</f>
        <v>2022</v>
      </c>
    </row>
    <row r="15716" spans="1:10" x14ac:dyDescent="0.15">
      <c r="A15716" t="s">
        <v>19076</v>
      </c>
      <c r="B15716" t="s">
        <v>3221</v>
      </c>
      <c r="C15716" t="s">
        <v>105</v>
      </c>
      <c r="D15716" t="s">
        <v>81</v>
      </c>
      <c r="E15716">
        <v>1</v>
      </c>
      <c r="F15716" s="8">
        <f>VLOOKUP(C15716,Products!$A$2:$E$20,5,TRUE)</f>
        <v>8.9499999999999993</v>
      </c>
      <c r="G15716" s="8">
        <f t="shared" si="490"/>
        <v>8.9499999999999993</v>
      </c>
      <c r="H15716" s="8">
        <f>VLOOKUP(C15716,Products!$A$2:$F$20,6,TRUE)</f>
        <v>3.1999999999999993</v>
      </c>
      <c r="I15716" s="8">
        <f t="shared" si="491"/>
        <v>3.1999999999999993</v>
      </c>
      <c r="J15716" s="42">
        <f>VLOOKUP(B15716,Invoices!A:I,9,TRUE)</f>
        <v>2022</v>
      </c>
    </row>
    <row r="15717" spans="1:10" x14ac:dyDescent="0.15">
      <c r="A15717" t="s">
        <v>19077</v>
      </c>
      <c r="B15717" t="s">
        <v>3221</v>
      </c>
      <c r="C15717" t="s">
        <v>102</v>
      </c>
      <c r="D15717" t="s">
        <v>83</v>
      </c>
      <c r="E15717">
        <v>5</v>
      </c>
      <c r="F15717" s="8">
        <f>VLOOKUP(C15717,Products!$A$2:$E$20,5,TRUE)</f>
        <v>29.95</v>
      </c>
      <c r="G15717" s="8">
        <f t="shared" si="490"/>
        <v>149.75</v>
      </c>
      <c r="H15717" s="8">
        <f>VLOOKUP(C15717,Products!$A$2:$F$20,6,TRUE)</f>
        <v>15</v>
      </c>
      <c r="I15717" s="8">
        <f t="shared" si="491"/>
        <v>75</v>
      </c>
      <c r="J15717" s="42">
        <f>VLOOKUP(B15717,Invoices!A:I,9,TRUE)</f>
        <v>2022</v>
      </c>
    </row>
    <row r="15718" spans="1:10" x14ac:dyDescent="0.15">
      <c r="A15718" t="s">
        <v>19078</v>
      </c>
      <c r="B15718" t="s">
        <v>3221</v>
      </c>
      <c r="C15718" t="s">
        <v>104</v>
      </c>
      <c r="D15718" t="s">
        <v>71</v>
      </c>
      <c r="E15718">
        <v>2</v>
      </c>
      <c r="F15718" s="8">
        <f>VLOOKUP(C15718,Products!$A$2:$E$20,5,TRUE)</f>
        <v>2.95</v>
      </c>
      <c r="G15718" s="8">
        <f t="shared" si="490"/>
        <v>5.9</v>
      </c>
      <c r="H15718" s="8">
        <f>VLOOKUP(C15718,Products!$A$2:$F$20,6,TRUE)</f>
        <v>1.1500000000000001</v>
      </c>
      <c r="I15718" s="8">
        <f t="shared" si="491"/>
        <v>2.3000000000000003</v>
      </c>
      <c r="J15718" s="42">
        <f>VLOOKUP(B15718,Invoices!A:I,9,TRUE)</f>
        <v>2022</v>
      </c>
    </row>
    <row r="15719" spans="1:10" x14ac:dyDescent="0.15">
      <c r="A15719" t="s">
        <v>19079</v>
      </c>
      <c r="B15719" t="s">
        <v>3221</v>
      </c>
      <c r="C15719" t="s">
        <v>93</v>
      </c>
      <c r="D15719" t="s">
        <v>76</v>
      </c>
      <c r="E15719">
        <v>3</v>
      </c>
      <c r="F15719" s="8">
        <f>VLOOKUP(C15719,Products!$A$2:$E$20,5,TRUE)</f>
        <v>9.9499999999999993</v>
      </c>
      <c r="G15719" s="8">
        <f t="shared" si="490"/>
        <v>29.849999999999998</v>
      </c>
      <c r="H15719" s="8">
        <f>VLOOKUP(C15719,Products!$A$2:$F$20,6,TRUE)</f>
        <v>1.9499999999999993</v>
      </c>
      <c r="I15719" s="8">
        <f t="shared" si="491"/>
        <v>5.8499999999999979</v>
      </c>
      <c r="J15719" s="42">
        <f>VLOOKUP(B15719,Invoices!A:I,9,TRUE)</f>
        <v>2022</v>
      </c>
    </row>
    <row r="15720" spans="1:10" x14ac:dyDescent="0.15">
      <c r="A15720" t="s">
        <v>19080</v>
      </c>
      <c r="B15720" t="s">
        <v>3221</v>
      </c>
      <c r="C15720" t="s">
        <v>87</v>
      </c>
      <c r="D15720" t="s">
        <v>68</v>
      </c>
      <c r="E15720">
        <v>4</v>
      </c>
      <c r="F15720" s="8">
        <f>VLOOKUP(C15720,Products!$A$2:$E$20,5,TRUE)</f>
        <v>19.95</v>
      </c>
      <c r="G15720" s="8">
        <f t="shared" si="490"/>
        <v>79.8</v>
      </c>
      <c r="H15720" s="8">
        <f>VLOOKUP(C15720,Products!$A$2:$F$20,6,TRUE)</f>
        <v>7.4499999999999993</v>
      </c>
      <c r="I15720" s="8">
        <f t="shared" si="491"/>
        <v>29.799999999999997</v>
      </c>
      <c r="J15720" s="42">
        <f>VLOOKUP(B15720,Invoices!A:I,9,TRUE)</f>
        <v>2022</v>
      </c>
    </row>
    <row r="15721" spans="1:10" x14ac:dyDescent="0.15">
      <c r="A15721" t="s">
        <v>19081</v>
      </c>
      <c r="B15721" t="s">
        <v>3222</v>
      </c>
      <c r="C15721" t="s">
        <v>88</v>
      </c>
      <c r="D15721" t="s">
        <v>85</v>
      </c>
      <c r="E15721">
        <v>30</v>
      </c>
      <c r="F15721" s="8">
        <f>VLOOKUP(C15721,Products!$A$2:$E$20,5,TRUE)</f>
        <v>8.9499999999999993</v>
      </c>
      <c r="G15721" s="8">
        <f t="shared" si="490"/>
        <v>268.5</v>
      </c>
      <c r="H15721" s="8">
        <f>VLOOKUP(C15721,Products!$A$2:$F$20,6,TRUE)</f>
        <v>5.6999999999999993</v>
      </c>
      <c r="I15721" s="8">
        <f t="shared" si="491"/>
        <v>170.99999999999997</v>
      </c>
      <c r="J15721" s="42">
        <f>VLOOKUP(B15721,Invoices!A:I,9,TRUE)</f>
        <v>2022</v>
      </c>
    </row>
    <row r="15722" spans="1:10" x14ac:dyDescent="0.15">
      <c r="A15722" t="s">
        <v>19082</v>
      </c>
      <c r="B15722" t="s">
        <v>3222</v>
      </c>
      <c r="C15722" t="s">
        <v>105</v>
      </c>
      <c r="D15722" t="s">
        <v>81</v>
      </c>
      <c r="E15722">
        <v>1</v>
      </c>
      <c r="F15722" s="8">
        <f>VLOOKUP(C15722,Products!$A$2:$E$20,5,TRUE)</f>
        <v>8.9499999999999993</v>
      </c>
      <c r="G15722" s="8">
        <f t="shared" si="490"/>
        <v>8.9499999999999993</v>
      </c>
      <c r="H15722" s="8">
        <f>VLOOKUP(C15722,Products!$A$2:$F$20,6,TRUE)</f>
        <v>3.1999999999999993</v>
      </c>
      <c r="I15722" s="8">
        <f t="shared" si="491"/>
        <v>3.1999999999999993</v>
      </c>
      <c r="J15722" s="42">
        <f>VLOOKUP(B15722,Invoices!A:I,9,TRUE)</f>
        <v>2022</v>
      </c>
    </row>
    <row r="15723" spans="1:10" x14ac:dyDescent="0.15">
      <c r="A15723" t="s">
        <v>19083</v>
      </c>
      <c r="B15723" t="s">
        <v>3223</v>
      </c>
      <c r="C15723" t="s">
        <v>91</v>
      </c>
      <c r="D15723" t="s">
        <v>70</v>
      </c>
      <c r="E15723">
        <v>2</v>
      </c>
      <c r="F15723" s="8">
        <f>VLOOKUP(C15723,Products!$A$2:$E$20,5,TRUE)</f>
        <v>49.95</v>
      </c>
      <c r="G15723" s="8">
        <f t="shared" si="490"/>
        <v>99.9</v>
      </c>
      <c r="H15723" s="8">
        <f>VLOOKUP(C15723,Products!$A$2:$F$20,6,TRUE)</f>
        <v>21.200000000000003</v>
      </c>
      <c r="I15723" s="8">
        <f t="shared" si="491"/>
        <v>42.400000000000006</v>
      </c>
      <c r="J15723" s="42">
        <f>VLOOKUP(B15723,Invoices!A:I,9,TRUE)</f>
        <v>2022</v>
      </c>
    </row>
    <row r="15724" spans="1:10" x14ac:dyDescent="0.15">
      <c r="A15724" t="s">
        <v>19084</v>
      </c>
      <c r="B15724" t="s">
        <v>3223</v>
      </c>
      <c r="C15724" t="s">
        <v>102</v>
      </c>
      <c r="D15724" t="s">
        <v>83</v>
      </c>
      <c r="E15724">
        <v>24</v>
      </c>
      <c r="F15724" s="8">
        <f>VLOOKUP(C15724,Products!$A$2:$E$20,5,TRUE)</f>
        <v>29.95</v>
      </c>
      <c r="G15724" s="8">
        <f t="shared" si="490"/>
        <v>718.8</v>
      </c>
      <c r="H15724" s="8">
        <f>VLOOKUP(C15724,Products!$A$2:$F$20,6,TRUE)</f>
        <v>15</v>
      </c>
      <c r="I15724" s="8">
        <f t="shared" si="491"/>
        <v>360</v>
      </c>
      <c r="J15724" s="42">
        <f>VLOOKUP(B15724,Invoices!A:I,9,TRUE)</f>
        <v>2022</v>
      </c>
    </row>
    <row r="15725" spans="1:10" x14ac:dyDescent="0.15">
      <c r="A15725" t="s">
        <v>19085</v>
      </c>
      <c r="B15725" t="s">
        <v>3223</v>
      </c>
      <c r="C15725" t="s">
        <v>95</v>
      </c>
      <c r="D15725" t="s">
        <v>73</v>
      </c>
      <c r="E15725">
        <v>10</v>
      </c>
      <c r="F15725" s="8">
        <f>VLOOKUP(C15725,Products!$A$2:$E$20,5,TRUE)</f>
        <v>12.95</v>
      </c>
      <c r="G15725" s="8">
        <f t="shared" si="490"/>
        <v>129.5</v>
      </c>
      <c r="H15725" s="8">
        <f>VLOOKUP(C15725,Products!$A$2:$F$20,6,TRUE)</f>
        <v>4.1999999999999993</v>
      </c>
      <c r="I15725" s="8">
        <f t="shared" si="491"/>
        <v>41.999999999999993</v>
      </c>
      <c r="J15725" s="42">
        <f>VLOOKUP(B15725,Invoices!A:I,9,TRUE)</f>
        <v>2022</v>
      </c>
    </row>
    <row r="15726" spans="1:10" x14ac:dyDescent="0.15">
      <c r="A15726" t="s">
        <v>19086</v>
      </c>
      <c r="B15726" t="s">
        <v>3223</v>
      </c>
      <c r="C15726" t="s">
        <v>94</v>
      </c>
      <c r="D15726" t="s">
        <v>86</v>
      </c>
      <c r="E15726">
        <v>1</v>
      </c>
      <c r="F15726" s="8">
        <f>VLOOKUP(C15726,Products!$A$2:$E$20,5,TRUE)</f>
        <v>3.5</v>
      </c>
      <c r="G15726" s="8">
        <f t="shared" si="490"/>
        <v>3.5</v>
      </c>
      <c r="H15726" s="8">
        <f>VLOOKUP(C15726,Products!$A$2:$F$20,6,TRUE)</f>
        <v>0.54999999999999982</v>
      </c>
      <c r="I15726" s="8">
        <f t="shared" si="491"/>
        <v>0.54999999999999982</v>
      </c>
      <c r="J15726" s="42">
        <f>VLOOKUP(B15726,Invoices!A:I,9,TRUE)</f>
        <v>2022</v>
      </c>
    </row>
    <row r="15727" spans="1:10" x14ac:dyDescent="0.15">
      <c r="A15727" t="s">
        <v>19087</v>
      </c>
      <c r="B15727" t="s">
        <v>3223</v>
      </c>
      <c r="C15727" t="s">
        <v>89</v>
      </c>
      <c r="D15727" t="s">
        <v>80</v>
      </c>
      <c r="E15727">
        <v>5</v>
      </c>
      <c r="F15727" s="8">
        <f>VLOOKUP(C15727,Products!$A$2:$E$20,5,TRUE)</f>
        <v>15.95</v>
      </c>
      <c r="G15727" s="8">
        <f t="shared" si="490"/>
        <v>79.75</v>
      </c>
      <c r="H15727" s="8">
        <f>VLOOKUP(C15727,Products!$A$2:$F$20,6,TRUE)</f>
        <v>6</v>
      </c>
      <c r="I15727" s="8">
        <f t="shared" si="491"/>
        <v>30</v>
      </c>
      <c r="J15727" s="42">
        <f>VLOOKUP(B15727,Invoices!A:I,9,TRUE)</f>
        <v>2022</v>
      </c>
    </row>
    <row r="15728" spans="1:10" x14ac:dyDescent="0.15">
      <c r="A15728" t="s">
        <v>19088</v>
      </c>
      <c r="B15728" t="s">
        <v>3223</v>
      </c>
      <c r="C15728" t="s">
        <v>105</v>
      </c>
      <c r="D15728" t="s">
        <v>81</v>
      </c>
      <c r="E15728">
        <v>12</v>
      </c>
      <c r="F15728" s="8">
        <f>VLOOKUP(C15728,Products!$A$2:$E$20,5,TRUE)</f>
        <v>8.9499999999999993</v>
      </c>
      <c r="G15728" s="8">
        <f t="shared" si="490"/>
        <v>107.39999999999999</v>
      </c>
      <c r="H15728" s="8">
        <f>VLOOKUP(C15728,Products!$A$2:$F$20,6,TRUE)</f>
        <v>3.1999999999999993</v>
      </c>
      <c r="I15728" s="8">
        <f t="shared" si="491"/>
        <v>38.399999999999991</v>
      </c>
      <c r="J15728" s="42">
        <f>VLOOKUP(B15728,Invoices!A:I,9,TRUE)</f>
        <v>2022</v>
      </c>
    </row>
    <row r="15729" spans="1:10" x14ac:dyDescent="0.15">
      <c r="A15729" t="s">
        <v>19089</v>
      </c>
      <c r="B15729" t="s">
        <v>3223</v>
      </c>
      <c r="C15729" t="s">
        <v>92</v>
      </c>
      <c r="D15729" t="s">
        <v>82</v>
      </c>
      <c r="E15729">
        <v>2</v>
      </c>
      <c r="F15729" s="8">
        <f>VLOOKUP(C15729,Products!$A$2:$E$20,5,TRUE)</f>
        <v>19.95</v>
      </c>
      <c r="G15729" s="8">
        <f t="shared" si="490"/>
        <v>39.9</v>
      </c>
      <c r="H15729" s="8">
        <f>VLOOKUP(C15729,Products!$A$2:$F$20,6,TRUE)</f>
        <v>7.4499999999999993</v>
      </c>
      <c r="I15729" s="8">
        <f t="shared" si="491"/>
        <v>14.899999999999999</v>
      </c>
      <c r="J15729" s="42">
        <f>VLOOKUP(B15729,Invoices!A:I,9,TRUE)</f>
        <v>2022</v>
      </c>
    </row>
    <row r="15730" spans="1:10" x14ac:dyDescent="0.15">
      <c r="A15730" t="s">
        <v>19090</v>
      </c>
      <c r="B15730" t="s">
        <v>3223</v>
      </c>
      <c r="C15730" t="s">
        <v>101</v>
      </c>
      <c r="D15730" t="s">
        <v>69</v>
      </c>
      <c r="E15730">
        <v>6</v>
      </c>
      <c r="F15730" s="8">
        <f>VLOOKUP(C15730,Products!$A$2:$E$20,5,TRUE)</f>
        <v>129.94999999999999</v>
      </c>
      <c r="G15730" s="8">
        <f t="shared" si="490"/>
        <v>779.69999999999993</v>
      </c>
      <c r="H15730" s="8">
        <f>VLOOKUP(C15730,Products!$A$2:$F$20,6,TRUE)</f>
        <v>40.449999999999989</v>
      </c>
      <c r="I15730" s="8">
        <f t="shared" si="491"/>
        <v>242.69999999999993</v>
      </c>
      <c r="J15730" s="42">
        <f>VLOOKUP(B15730,Invoices!A:I,9,TRUE)</f>
        <v>2022</v>
      </c>
    </row>
    <row r="15731" spans="1:10" x14ac:dyDescent="0.15">
      <c r="A15731" t="s">
        <v>19091</v>
      </c>
      <c r="B15731" t="s">
        <v>3223</v>
      </c>
      <c r="C15731" t="s">
        <v>93</v>
      </c>
      <c r="D15731" t="s">
        <v>76</v>
      </c>
      <c r="E15731">
        <v>10</v>
      </c>
      <c r="F15731" s="8">
        <f>VLOOKUP(C15731,Products!$A$2:$E$20,5,TRUE)</f>
        <v>9.9499999999999993</v>
      </c>
      <c r="G15731" s="8">
        <f t="shared" si="490"/>
        <v>99.5</v>
      </c>
      <c r="H15731" s="8">
        <f>VLOOKUP(C15731,Products!$A$2:$F$20,6,TRUE)</f>
        <v>1.9499999999999993</v>
      </c>
      <c r="I15731" s="8">
        <f t="shared" si="491"/>
        <v>19.499999999999993</v>
      </c>
      <c r="J15731" s="42">
        <f>VLOOKUP(B15731,Invoices!A:I,9,TRUE)</f>
        <v>2022</v>
      </c>
    </row>
    <row r="15732" spans="1:10" x14ac:dyDescent="0.15">
      <c r="A15732" t="s">
        <v>19092</v>
      </c>
      <c r="B15732" t="s">
        <v>3223</v>
      </c>
      <c r="C15732" t="s">
        <v>90</v>
      </c>
      <c r="D15732" t="s">
        <v>72</v>
      </c>
      <c r="E15732">
        <v>2</v>
      </c>
      <c r="F15732" s="8">
        <f>VLOOKUP(C15732,Products!$A$2:$E$20,5,TRUE)</f>
        <v>8.9499999999999993</v>
      </c>
      <c r="G15732" s="8">
        <f t="shared" si="490"/>
        <v>17.899999999999999</v>
      </c>
      <c r="H15732" s="8">
        <f>VLOOKUP(C15732,Products!$A$2:$F$20,6,TRUE)</f>
        <v>5.6999999999999993</v>
      </c>
      <c r="I15732" s="8">
        <f t="shared" si="491"/>
        <v>11.399999999999999</v>
      </c>
      <c r="J15732" s="42">
        <f>VLOOKUP(B15732,Invoices!A:I,9,TRUE)</f>
        <v>2022</v>
      </c>
    </row>
    <row r="15733" spans="1:10" x14ac:dyDescent="0.15">
      <c r="A15733" t="s">
        <v>19093</v>
      </c>
      <c r="B15733" t="s">
        <v>3223</v>
      </c>
      <c r="C15733" t="s">
        <v>104</v>
      </c>
      <c r="D15733" t="s">
        <v>71</v>
      </c>
      <c r="E15733">
        <v>9</v>
      </c>
      <c r="F15733" s="8">
        <f>VLOOKUP(C15733,Products!$A$2:$E$20,5,TRUE)</f>
        <v>2.95</v>
      </c>
      <c r="G15733" s="8">
        <f t="shared" si="490"/>
        <v>26.55</v>
      </c>
      <c r="H15733" s="8">
        <f>VLOOKUP(C15733,Products!$A$2:$F$20,6,TRUE)</f>
        <v>1.1500000000000001</v>
      </c>
      <c r="I15733" s="8">
        <f t="shared" si="491"/>
        <v>10.350000000000001</v>
      </c>
      <c r="J15733" s="42">
        <f>VLOOKUP(B15733,Invoices!A:I,9,TRUE)</f>
        <v>2022</v>
      </c>
    </row>
    <row r="15734" spans="1:10" x14ac:dyDescent="0.15">
      <c r="A15734" t="s">
        <v>19094</v>
      </c>
      <c r="B15734" t="s">
        <v>3223</v>
      </c>
      <c r="C15734" t="s">
        <v>88</v>
      </c>
      <c r="D15734" t="s">
        <v>85</v>
      </c>
      <c r="E15734">
        <v>2</v>
      </c>
      <c r="F15734" s="8">
        <f>VLOOKUP(C15734,Products!$A$2:$E$20,5,TRUE)</f>
        <v>8.9499999999999993</v>
      </c>
      <c r="G15734" s="8">
        <f t="shared" si="490"/>
        <v>17.899999999999999</v>
      </c>
      <c r="H15734" s="8">
        <f>VLOOKUP(C15734,Products!$A$2:$F$20,6,TRUE)</f>
        <v>5.6999999999999993</v>
      </c>
      <c r="I15734" s="8">
        <f t="shared" si="491"/>
        <v>11.399999999999999</v>
      </c>
      <c r="J15734" s="42">
        <f>VLOOKUP(B15734,Invoices!A:I,9,TRUE)</f>
        <v>2022</v>
      </c>
    </row>
    <row r="15735" spans="1:10" x14ac:dyDescent="0.15">
      <c r="A15735" t="s">
        <v>19095</v>
      </c>
      <c r="B15735" t="s">
        <v>3224</v>
      </c>
      <c r="C15735" t="s">
        <v>93</v>
      </c>
      <c r="D15735" t="s">
        <v>76</v>
      </c>
      <c r="E15735">
        <v>1</v>
      </c>
      <c r="F15735" s="8">
        <f>VLOOKUP(C15735,Products!$A$2:$E$20,5,TRUE)</f>
        <v>9.9499999999999993</v>
      </c>
      <c r="G15735" s="8">
        <f t="shared" si="490"/>
        <v>9.9499999999999993</v>
      </c>
      <c r="H15735" s="8">
        <f>VLOOKUP(C15735,Products!$A$2:$F$20,6,TRUE)</f>
        <v>1.9499999999999993</v>
      </c>
      <c r="I15735" s="8">
        <f t="shared" si="491"/>
        <v>1.9499999999999993</v>
      </c>
      <c r="J15735" s="42">
        <f>VLOOKUP(B15735,Invoices!A:I,9,TRUE)</f>
        <v>2022</v>
      </c>
    </row>
    <row r="15736" spans="1:10" x14ac:dyDescent="0.15">
      <c r="A15736" t="s">
        <v>19096</v>
      </c>
      <c r="B15736" t="s">
        <v>3224</v>
      </c>
      <c r="C15736" t="s">
        <v>104</v>
      </c>
      <c r="D15736" t="s">
        <v>71</v>
      </c>
      <c r="E15736">
        <v>4</v>
      </c>
      <c r="F15736" s="8">
        <f>VLOOKUP(C15736,Products!$A$2:$E$20,5,TRUE)</f>
        <v>2.95</v>
      </c>
      <c r="G15736" s="8">
        <f t="shared" si="490"/>
        <v>11.8</v>
      </c>
      <c r="H15736" s="8">
        <f>VLOOKUP(C15736,Products!$A$2:$F$20,6,TRUE)</f>
        <v>1.1500000000000001</v>
      </c>
      <c r="I15736" s="8">
        <f t="shared" si="491"/>
        <v>4.6000000000000005</v>
      </c>
      <c r="J15736" s="42">
        <f>VLOOKUP(B15736,Invoices!A:I,9,TRUE)</f>
        <v>2022</v>
      </c>
    </row>
    <row r="15737" spans="1:10" x14ac:dyDescent="0.15">
      <c r="A15737" t="s">
        <v>19097</v>
      </c>
      <c r="B15737" t="s">
        <v>3224</v>
      </c>
      <c r="C15737" t="s">
        <v>96</v>
      </c>
      <c r="D15737" t="s">
        <v>75</v>
      </c>
      <c r="E15737">
        <v>10</v>
      </c>
      <c r="F15737" s="8">
        <f>VLOOKUP(C15737,Products!$A$2:$E$20,5,TRUE)</f>
        <v>79.95</v>
      </c>
      <c r="G15737" s="8">
        <f t="shared" si="490"/>
        <v>799.5</v>
      </c>
      <c r="H15737" s="8">
        <f>VLOOKUP(C15737,Products!$A$2:$F$20,6,TRUE)</f>
        <v>27.950000000000003</v>
      </c>
      <c r="I15737" s="8">
        <f t="shared" si="491"/>
        <v>279.5</v>
      </c>
      <c r="J15737" s="42">
        <f>VLOOKUP(B15737,Invoices!A:I,9,TRUE)</f>
        <v>2022</v>
      </c>
    </row>
    <row r="15738" spans="1:10" x14ac:dyDescent="0.15">
      <c r="A15738" t="s">
        <v>19098</v>
      </c>
      <c r="B15738" t="s">
        <v>3224</v>
      </c>
      <c r="C15738" t="s">
        <v>89</v>
      </c>
      <c r="D15738" t="s">
        <v>80</v>
      </c>
      <c r="E15738">
        <v>5</v>
      </c>
      <c r="F15738" s="8">
        <f>VLOOKUP(C15738,Products!$A$2:$E$20,5,TRUE)</f>
        <v>15.95</v>
      </c>
      <c r="G15738" s="8">
        <f t="shared" si="490"/>
        <v>79.75</v>
      </c>
      <c r="H15738" s="8">
        <f>VLOOKUP(C15738,Products!$A$2:$F$20,6,TRUE)</f>
        <v>6</v>
      </c>
      <c r="I15738" s="8">
        <f t="shared" si="491"/>
        <v>30</v>
      </c>
      <c r="J15738" s="42">
        <f>VLOOKUP(B15738,Invoices!A:I,9,TRUE)</f>
        <v>2022</v>
      </c>
    </row>
    <row r="15739" spans="1:10" x14ac:dyDescent="0.15">
      <c r="A15739" t="s">
        <v>19099</v>
      </c>
      <c r="B15739" t="s">
        <v>3224</v>
      </c>
      <c r="C15739" t="s">
        <v>102</v>
      </c>
      <c r="D15739" t="s">
        <v>83</v>
      </c>
      <c r="E15739">
        <v>20</v>
      </c>
      <c r="F15739" s="8">
        <f>VLOOKUP(C15739,Products!$A$2:$E$20,5,TRUE)</f>
        <v>29.95</v>
      </c>
      <c r="G15739" s="8">
        <f t="shared" si="490"/>
        <v>599</v>
      </c>
      <c r="H15739" s="8">
        <f>VLOOKUP(C15739,Products!$A$2:$F$20,6,TRUE)</f>
        <v>15</v>
      </c>
      <c r="I15739" s="8">
        <f t="shared" si="491"/>
        <v>300</v>
      </c>
      <c r="J15739" s="42">
        <f>VLOOKUP(B15739,Invoices!A:I,9,TRUE)</f>
        <v>2022</v>
      </c>
    </row>
    <row r="15740" spans="1:10" x14ac:dyDescent="0.15">
      <c r="A15740" t="s">
        <v>19100</v>
      </c>
      <c r="B15740" t="s">
        <v>3224</v>
      </c>
      <c r="C15740" t="s">
        <v>105</v>
      </c>
      <c r="D15740" t="s">
        <v>81</v>
      </c>
      <c r="E15740">
        <v>6</v>
      </c>
      <c r="F15740" s="8">
        <f>VLOOKUP(C15740,Products!$A$2:$E$20,5,TRUE)</f>
        <v>8.9499999999999993</v>
      </c>
      <c r="G15740" s="8">
        <f t="shared" si="490"/>
        <v>53.699999999999996</v>
      </c>
      <c r="H15740" s="8">
        <f>VLOOKUP(C15740,Products!$A$2:$F$20,6,TRUE)</f>
        <v>3.1999999999999993</v>
      </c>
      <c r="I15740" s="8">
        <f t="shared" si="491"/>
        <v>19.199999999999996</v>
      </c>
      <c r="J15740" s="42">
        <f>VLOOKUP(B15740,Invoices!A:I,9,TRUE)</f>
        <v>2022</v>
      </c>
    </row>
    <row r="15741" spans="1:10" x14ac:dyDescent="0.15">
      <c r="A15741" t="s">
        <v>19101</v>
      </c>
      <c r="B15741" t="s">
        <v>3224</v>
      </c>
      <c r="C15741" t="s">
        <v>90</v>
      </c>
      <c r="D15741" t="s">
        <v>72</v>
      </c>
      <c r="E15741">
        <v>1</v>
      </c>
      <c r="F15741" s="8">
        <f>VLOOKUP(C15741,Products!$A$2:$E$20,5,TRUE)</f>
        <v>8.9499999999999993</v>
      </c>
      <c r="G15741" s="8">
        <f t="shared" si="490"/>
        <v>8.9499999999999993</v>
      </c>
      <c r="H15741" s="8">
        <f>VLOOKUP(C15741,Products!$A$2:$F$20,6,TRUE)</f>
        <v>5.6999999999999993</v>
      </c>
      <c r="I15741" s="8">
        <f t="shared" si="491"/>
        <v>5.6999999999999993</v>
      </c>
      <c r="J15741" s="42">
        <f>VLOOKUP(B15741,Invoices!A:I,9,TRUE)</f>
        <v>2022</v>
      </c>
    </row>
    <row r="15742" spans="1:10" x14ac:dyDescent="0.15">
      <c r="A15742" t="s">
        <v>19102</v>
      </c>
      <c r="B15742" t="s">
        <v>3224</v>
      </c>
      <c r="C15742" t="s">
        <v>103</v>
      </c>
      <c r="D15742" t="s">
        <v>77</v>
      </c>
      <c r="E15742">
        <v>2</v>
      </c>
      <c r="F15742" s="8">
        <f>VLOOKUP(C15742,Products!$A$2:$E$20,5,TRUE)</f>
        <v>8.9499999999999993</v>
      </c>
      <c r="G15742" s="8">
        <f t="shared" si="490"/>
        <v>17.899999999999999</v>
      </c>
      <c r="H15742" s="8">
        <f>VLOOKUP(C15742,Products!$A$2:$F$20,6,TRUE)</f>
        <v>3.1999999999999993</v>
      </c>
      <c r="I15742" s="8">
        <f t="shared" si="491"/>
        <v>6.3999999999999986</v>
      </c>
      <c r="J15742" s="42">
        <f>VLOOKUP(B15742,Invoices!A:I,9,TRUE)</f>
        <v>2022</v>
      </c>
    </row>
    <row r="15743" spans="1:10" x14ac:dyDescent="0.15">
      <c r="A15743" t="s">
        <v>19103</v>
      </c>
      <c r="B15743" t="s">
        <v>3225</v>
      </c>
      <c r="C15743" t="s">
        <v>97</v>
      </c>
      <c r="D15743" t="s">
        <v>74</v>
      </c>
      <c r="E15743">
        <v>1</v>
      </c>
      <c r="F15743" s="8">
        <f>VLOOKUP(C15743,Products!$A$2:$E$20,5,TRUE)</f>
        <v>1.5</v>
      </c>
      <c r="G15743" s="8">
        <f t="shared" si="490"/>
        <v>1.5</v>
      </c>
      <c r="H15743" s="8">
        <f>VLOOKUP(C15743,Products!$A$2:$F$20,6,TRUE)</f>
        <v>0.5</v>
      </c>
      <c r="I15743" s="8">
        <f t="shared" si="491"/>
        <v>0.5</v>
      </c>
      <c r="J15743" s="42">
        <f>VLOOKUP(B15743,Invoices!A:I,9,TRUE)</f>
        <v>2022</v>
      </c>
    </row>
    <row r="15744" spans="1:10" x14ac:dyDescent="0.15">
      <c r="A15744" t="s">
        <v>19104</v>
      </c>
      <c r="B15744" t="s">
        <v>3225</v>
      </c>
      <c r="C15744" t="s">
        <v>90</v>
      </c>
      <c r="D15744" t="s">
        <v>72</v>
      </c>
      <c r="E15744">
        <v>1</v>
      </c>
      <c r="F15744" s="8">
        <f>VLOOKUP(C15744,Products!$A$2:$E$20,5,TRUE)</f>
        <v>8.9499999999999993</v>
      </c>
      <c r="G15744" s="8">
        <f t="shared" si="490"/>
        <v>8.9499999999999993</v>
      </c>
      <c r="H15744" s="8">
        <f>VLOOKUP(C15744,Products!$A$2:$F$20,6,TRUE)</f>
        <v>5.6999999999999993</v>
      </c>
      <c r="I15744" s="8">
        <f t="shared" si="491"/>
        <v>5.6999999999999993</v>
      </c>
      <c r="J15744" s="42">
        <f>VLOOKUP(B15744,Invoices!A:I,9,TRUE)</f>
        <v>2022</v>
      </c>
    </row>
    <row r="15745" spans="1:10" x14ac:dyDescent="0.15">
      <c r="A15745" t="s">
        <v>19105</v>
      </c>
      <c r="B15745" t="s">
        <v>3225</v>
      </c>
      <c r="C15745" t="s">
        <v>88</v>
      </c>
      <c r="D15745" t="s">
        <v>85</v>
      </c>
      <c r="E15745">
        <v>6</v>
      </c>
      <c r="F15745" s="8">
        <f>VLOOKUP(C15745,Products!$A$2:$E$20,5,TRUE)</f>
        <v>8.9499999999999993</v>
      </c>
      <c r="G15745" s="8">
        <f t="shared" si="490"/>
        <v>53.699999999999996</v>
      </c>
      <c r="H15745" s="8">
        <f>VLOOKUP(C15745,Products!$A$2:$F$20,6,TRUE)</f>
        <v>5.6999999999999993</v>
      </c>
      <c r="I15745" s="8">
        <f t="shared" si="491"/>
        <v>34.199999999999996</v>
      </c>
      <c r="J15745" s="42">
        <f>VLOOKUP(B15745,Invoices!A:I,9,TRUE)</f>
        <v>2022</v>
      </c>
    </row>
    <row r="15746" spans="1:10" x14ac:dyDescent="0.15">
      <c r="A15746" t="s">
        <v>19106</v>
      </c>
      <c r="B15746" t="s">
        <v>3225</v>
      </c>
      <c r="C15746" t="s">
        <v>102</v>
      </c>
      <c r="D15746" t="s">
        <v>83</v>
      </c>
      <c r="E15746">
        <v>12</v>
      </c>
      <c r="F15746" s="8">
        <f>VLOOKUP(C15746,Products!$A$2:$E$20,5,TRUE)</f>
        <v>29.95</v>
      </c>
      <c r="G15746" s="8">
        <f t="shared" si="490"/>
        <v>359.4</v>
      </c>
      <c r="H15746" s="8">
        <f>VLOOKUP(C15746,Products!$A$2:$F$20,6,TRUE)</f>
        <v>15</v>
      </c>
      <c r="I15746" s="8">
        <f t="shared" si="491"/>
        <v>180</v>
      </c>
      <c r="J15746" s="42">
        <f>VLOOKUP(B15746,Invoices!A:I,9,TRUE)</f>
        <v>2022</v>
      </c>
    </row>
    <row r="15747" spans="1:10" x14ac:dyDescent="0.15">
      <c r="A15747" t="s">
        <v>19107</v>
      </c>
      <c r="B15747" t="s">
        <v>3225</v>
      </c>
      <c r="C15747" t="s">
        <v>99</v>
      </c>
      <c r="D15747" t="s">
        <v>84</v>
      </c>
      <c r="E15747">
        <v>2</v>
      </c>
      <c r="F15747" s="8">
        <f>VLOOKUP(C15747,Products!$A$2:$E$20,5,TRUE)</f>
        <v>3.5</v>
      </c>
      <c r="G15747" s="8">
        <f t="shared" ref="G15747:G15810" si="492">F15747*E15747</f>
        <v>7</v>
      </c>
      <c r="H15747" s="8">
        <f>VLOOKUP(C15747,Products!$A$2:$F$20,6,TRUE)</f>
        <v>0.54999999999999982</v>
      </c>
      <c r="I15747" s="8">
        <f t="shared" ref="I15747:I15810" si="493">H15747*E15747</f>
        <v>1.0999999999999996</v>
      </c>
      <c r="J15747" s="42">
        <f>VLOOKUP(B15747,Invoices!A:I,9,TRUE)</f>
        <v>2022</v>
      </c>
    </row>
    <row r="15748" spans="1:10" x14ac:dyDescent="0.15">
      <c r="A15748" t="s">
        <v>19108</v>
      </c>
      <c r="B15748" t="s">
        <v>3225</v>
      </c>
      <c r="C15748" t="s">
        <v>103</v>
      </c>
      <c r="D15748" t="s">
        <v>77</v>
      </c>
      <c r="E15748">
        <v>50</v>
      </c>
      <c r="F15748" s="8">
        <f>VLOOKUP(C15748,Products!$A$2:$E$20,5,TRUE)</f>
        <v>8.9499999999999993</v>
      </c>
      <c r="G15748" s="8">
        <f t="shared" si="492"/>
        <v>447.49999999999994</v>
      </c>
      <c r="H15748" s="8">
        <f>VLOOKUP(C15748,Products!$A$2:$F$20,6,TRUE)</f>
        <v>3.1999999999999993</v>
      </c>
      <c r="I15748" s="8">
        <f t="shared" si="493"/>
        <v>159.99999999999997</v>
      </c>
      <c r="J15748" s="42">
        <f>VLOOKUP(B15748,Invoices!A:I,9,TRUE)</f>
        <v>2022</v>
      </c>
    </row>
    <row r="15749" spans="1:10" x14ac:dyDescent="0.15">
      <c r="A15749" t="s">
        <v>19109</v>
      </c>
      <c r="B15749" t="s">
        <v>3225</v>
      </c>
      <c r="C15749" t="s">
        <v>87</v>
      </c>
      <c r="D15749" t="s">
        <v>68</v>
      </c>
      <c r="E15749">
        <v>2</v>
      </c>
      <c r="F15749" s="8">
        <f>VLOOKUP(C15749,Products!$A$2:$E$20,5,TRUE)</f>
        <v>19.95</v>
      </c>
      <c r="G15749" s="8">
        <f t="shared" si="492"/>
        <v>39.9</v>
      </c>
      <c r="H15749" s="8">
        <f>VLOOKUP(C15749,Products!$A$2:$F$20,6,TRUE)</f>
        <v>7.4499999999999993</v>
      </c>
      <c r="I15749" s="8">
        <f t="shared" si="493"/>
        <v>14.899999999999999</v>
      </c>
      <c r="J15749" s="42">
        <f>VLOOKUP(B15749,Invoices!A:I,9,TRUE)</f>
        <v>2022</v>
      </c>
    </row>
    <row r="15750" spans="1:10" x14ac:dyDescent="0.15">
      <c r="A15750" t="s">
        <v>19110</v>
      </c>
      <c r="B15750" t="s">
        <v>3225</v>
      </c>
      <c r="C15750" t="s">
        <v>104</v>
      </c>
      <c r="D15750" t="s">
        <v>71</v>
      </c>
      <c r="E15750">
        <v>2</v>
      </c>
      <c r="F15750" s="8">
        <f>VLOOKUP(C15750,Products!$A$2:$E$20,5,TRUE)</f>
        <v>2.95</v>
      </c>
      <c r="G15750" s="8">
        <f t="shared" si="492"/>
        <v>5.9</v>
      </c>
      <c r="H15750" s="8">
        <f>VLOOKUP(C15750,Products!$A$2:$F$20,6,TRUE)</f>
        <v>1.1500000000000001</v>
      </c>
      <c r="I15750" s="8">
        <f t="shared" si="493"/>
        <v>2.3000000000000003</v>
      </c>
      <c r="J15750" s="42">
        <f>VLOOKUP(B15750,Invoices!A:I,9,TRUE)</f>
        <v>2022</v>
      </c>
    </row>
    <row r="15751" spans="1:10" x14ac:dyDescent="0.15">
      <c r="A15751" t="s">
        <v>19111</v>
      </c>
      <c r="B15751" t="s">
        <v>3225</v>
      </c>
      <c r="C15751" t="s">
        <v>96</v>
      </c>
      <c r="D15751" t="s">
        <v>75</v>
      </c>
      <c r="E15751">
        <v>30</v>
      </c>
      <c r="F15751" s="8">
        <f>VLOOKUP(C15751,Products!$A$2:$E$20,5,TRUE)</f>
        <v>79.95</v>
      </c>
      <c r="G15751" s="8">
        <f t="shared" si="492"/>
        <v>2398.5</v>
      </c>
      <c r="H15751" s="8">
        <f>VLOOKUP(C15751,Products!$A$2:$F$20,6,TRUE)</f>
        <v>27.950000000000003</v>
      </c>
      <c r="I15751" s="8">
        <f t="shared" si="493"/>
        <v>838.50000000000011</v>
      </c>
      <c r="J15751" s="42">
        <f>VLOOKUP(B15751,Invoices!A:I,9,TRUE)</f>
        <v>2022</v>
      </c>
    </row>
    <row r="15752" spans="1:10" x14ac:dyDescent="0.15">
      <c r="A15752" t="s">
        <v>19112</v>
      </c>
      <c r="B15752" t="s">
        <v>3226</v>
      </c>
      <c r="C15752" t="s">
        <v>89</v>
      </c>
      <c r="D15752" t="s">
        <v>80</v>
      </c>
      <c r="E15752">
        <v>1</v>
      </c>
      <c r="F15752" s="8">
        <f>VLOOKUP(C15752,Products!$A$2:$E$20,5,TRUE)</f>
        <v>15.95</v>
      </c>
      <c r="G15752" s="8">
        <f t="shared" si="492"/>
        <v>15.95</v>
      </c>
      <c r="H15752" s="8">
        <f>VLOOKUP(C15752,Products!$A$2:$F$20,6,TRUE)</f>
        <v>6</v>
      </c>
      <c r="I15752" s="8">
        <f t="shared" si="493"/>
        <v>6</v>
      </c>
      <c r="J15752" s="42">
        <f>VLOOKUP(B15752,Invoices!A:I,9,TRUE)</f>
        <v>2022</v>
      </c>
    </row>
    <row r="15753" spans="1:10" x14ac:dyDescent="0.15">
      <c r="A15753" t="s">
        <v>19113</v>
      </c>
      <c r="B15753" t="s">
        <v>3226</v>
      </c>
      <c r="C15753" t="s">
        <v>90</v>
      </c>
      <c r="D15753" t="s">
        <v>72</v>
      </c>
      <c r="E15753">
        <v>4</v>
      </c>
      <c r="F15753" s="8">
        <f>VLOOKUP(C15753,Products!$A$2:$E$20,5,TRUE)</f>
        <v>8.9499999999999993</v>
      </c>
      <c r="G15753" s="8">
        <f t="shared" si="492"/>
        <v>35.799999999999997</v>
      </c>
      <c r="H15753" s="8">
        <f>VLOOKUP(C15753,Products!$A$2:$F$20,6,TRUE)</f>
        <v>5.6999999999999993</v>
      </c>
      <c r="I15753" s="8">
        <f t="shared" si="493"/>
        <v>22.799999999999997</v>
      </c>
      <c r="J15753" s="42">
        <f>VLOOKUP(B15753,Invoices!A:I,9,TRUE)</f>
        <v>2022</v>
      </c>
    </row>
    <row r="15754" spans="1:10" x14ac:dyDescent="0.15">
      <c r="A15754" t="s">
        <v>19114</v>
      </c>
      <c r="B15754" t="s">
        <v>3226</v>
      </c>
      <c r="C15754" t="s">
        <v>96</v>
      </c>
      <c r="D15754" t="s">
        <v>75</v>
      </c>
      <c r="E15754">
        <v>50</v>
      </c>
      <c r="F15754" s="8">
        <f>VLOOKUP(C15754,Products!$A$2:$E$20,5,TRUE)</f>
        <v>79.95</v>
      </c>
      <c r="G15754" s="8">
        <f t="shared" si="492"/>
        <v>3997.5</v>
      </c>
      <c r="H15754" s="8">
        <f>VLOOKUP(C15754,Products!$A$2:$F$20,6,TRUE)</f>
        <v>27.950000000000003</v>
      </c>
      <c r="I15754" s="8">
        <f t="shared" si="493"/>
        <v>1397.5000000000002</v>
      </c>
      <c r="J15754" s="42">
        <f>VLOOKUP(B15754,Invoices!A:I,9,TRUE)</f>
        <v>2022</v>
      </c>
    </row>
    <row r="15755" spans="1:10" x14ac:dyDescent="0.15">
      <c r="A15755" t="s">
        <v>19115</v>
      </c>
      <c r="B15755" t="s">
        <v>3226</v>
      </c>
      <c r="C15755" t="s">
        <v>88</v>
      </c>
      <c r="D15755" t="s">
        <v>85</v>
      </c>
      <c r="E15755">
        <v>10</v>
      </c>
      <c r="F15755" s="8">
        <f>VLOOKUP(C15755,Products!$A$2:$E$20,5,TRUE)</f>
        <v>8.9499999999999993</v>
      </c>
      <c r="G15755" s="8">
        <f t="shared" si="492"/>
        <v>89.5</v>
      </c>
      <c r="H15755" s="8">
        <f>VLOOKUP(C15755,Products!$A$2:$F$20,6,TRUE)</f>
        <v>5.6999999999999993</v>
      </c>
      <c r="I15755" s="8">
        <f t="shared" si="493"/>
        <v>56.999999999999993</v>
      </c>
      <c r="J15755" s="42">
        <f>VLOOKUP(B15755,Invoices!A:I,9,TRUE)</f>
        <v>2022</v>
      </c>
    </row>
    <row r="15756" spans="1:10" x14ac:dyDescent="0.15">
      <c r="A15756" t="s">
        <v>19116</v>
      </c>
      <c r="B15756" t="s">
        <v>3227</v>
      </c>
      <c r="C15756" t="s">
        <v>101</v>
      </c>
      <c r="D15756" t="s">
        <v>69</v>
      </c>
      <c r="E15756">
        <v>1</v>
      </c>
      <c r="F15756" s="8">
        <f>VLOOKUP(C15756,Products!$A$2:$E$20,5,TRUE)</f>
        <v>129.94999999999999</v>
      </c>
      <c r="G15756" s="8">
        <f t="shared" si="492"/>
        <v>129.94999999999999</v>
      </c>
      <c r="H15756" s="8">
        <f>VLOOKUP(C15756,Products!$A$2:$F$20,6,TRUE)</f>
        <v>40.449999999999989</v>
      </c>
      <c r="I15756" s="8">
        <f t="shared" si="493"/>
        <v>40.449999999999989</v>
      </c>
      <c r="J15756" s="42">
        <f>VLOOKUP(B15756,Invoices!A:I,9,TRUE)</f>
        <v>2022</v>
      </c>
    </row>
    <row r="15757" spans="1:10" x14ac:dyDescent="0.15">
      <c r="A15757" t="s">
        <v>19117</v>
      </c>
      <c r="B15757" t="s">
        <v>3227</v>
      </c>
      <c r="C15757" t="s">
        <v>89</v>
      </c>
      <c r="D15757" t="s">
        <v>80</v>
      </c>
      <c r="E15757">
        <v>3</v>
      </c>
      <c r="F15757" s="8">
        <f>VLOOKUP(C15757,Products!$A$2:$E$20,5,TRUE)</f>
        <v>15.95</v>
      </c>
      <c r="G15757" s="8">
        <f t="shared" si="492"/>
        <v>47.849999999999994</v>
      </c>
      <c r="H15757" s="8">
        <f>VLOOKUP(C15757,Products!$A$2:$F$20,6,TRUE)</f>
        <v>6</v>
      </c>
      <c r="I15757" s="8">
        <f t="shared" si="493"/>
        <v>18</v>
      </c>
      <c r="J15757" s="42">
        <f>VLOOKUP(B15757,Invoices!A:I,9,TRUE)</f>
        <v>2022</v>
      </c>
    </row>
    <row r="15758" spans="1:10" x14ac:dyDescent="0.15">
      <c r="A15758" t="s">
        <v>19118</v>
      </c>
      <c r="B15758" t="s">
        <v>3228</v>
      </c>
      <c r="C15758" t="s">
        <v>88</v>
      </c>
      <c r="D15758" t="s">
        <v>85</v>
      </c>
      <c r="E15758">
        <v>10</v>
      </c>
      <c r="F15758" s="8">
        <f>VLOOKUP(C15758,Products!$A$2:$E$20,5,TRUE)</f>
        <v>8.9499999999999993</v>
      </c>
      <c r="G15758" s="8">
        <f t="shared" si="492"/>
        <v>89.5</v>
      </c>
      <c r="H15758" s="8">
        <f>VLOOKUP(C15758,Products!$A$2:$F$20,6,TRUE)</f>
        <v>5.6999999999999993</v>
      </c>
      <c r="I15758" s="8">
        <f t="shared" si="493"/>
        <v>56.999999999999993</v>
      </c>
      <c r="J15758" s="42">
        <f>VLOOKUP(B15758,Invoices!A:I,9,TRUE)</f>
        <v>2022</v>
      </c>
    </row>
    <row r="15759" spans="1:10" x14ac:dyDescent="0.15">
      <c r="A15759" t="s">
        <v>19119</v>
      </c>
      <c r="B15759" t="s">
        <v>3228</v>
      </c>
      <c r="C15759" t="s">
        <v>90</v>
      </c>
      <c r="D15759" t="s">
        <v>72</v>
      </c>
      <c r="E15759">
        <v>10</v>
      </c>
      <c r="F15759" s="8">
        <f>VLOOKUP(C15759,Products!$A$2:$E$20,5,TRUE)</f>
        <v>8.9499999999999993</v>
      </c>
      <c r="G15759" s="8">
        <f t="shared" si="492"/>
        <v>89.5</v>
      </c>
      <c r="H15759" s="8">
        <f>VLOOKUP(C15759,Products!$A$2:$F$20,6,TRUE)</f>
        <v>5.6999999999999993</v>
      </c>
      <c r="I15759" s="8">
        <f t="shared" si="493"/>
        <v>56.999999999999993</v>
      </c>
      <c r="J15759" s="42">
        <f>VLOOKUP(B15759,Invoices!A:I,9,TRUE)</f>
        <v>2022</v>
      </c>
    </row>
    <row r="15760" spans="1:10" x14ac:dyDescent="0.15">
      <c r="A15760" t="s">
        <v>19120</v>
      </c>
      <c r="B15760" t="s">
        <v>3229</v>
      </c>
      <c r="C15760" t="s">
        <v>92</v>
      </c>
      <c r="D15760" t="s">
        <v>82</v>
      </c>
      <c r="E15760">
        <v>4</v>
      </c>
      <c r="F15760" s="8">
        <f>VLOOKUP(C15760,Products!$A$2:$E$20,5,TRUE)</f>
        <v>19.95</v>
      </c>
      <c r="G15760" s="8">
        <f t="shared" si="492"/>
        <v>79.8</v>
      </c>
      <c r="H15760" s="8">
        <f>VLOOKUP(C15760,Products!$A$2:$F$20,6,TRUE)</f>
        <v>7.4499999999999993</v>
      </c>
      <c r="I15760" s="8">
        <f t="shared" si="493"/>
        <v>29.799999999999997</v>
      </c>
      <c r="J15760" s="42">
        <f>VLOOKUP(B15760,Invoices!A:I,9,TRUE)</f>
        <v>2022</v>
      </c>
    </row>
    <row r="15761" spans="1:10" x14ac:dyDescent="0.15">
      <c r="A15761" t="s">
        <v>19121</v>
      </c>
      <c r="B15761" t="s">
        <v>3230</v>
      </c>
      <c r="C15761" t="s">
        <v>96</v>
      </c>
      <c r="D15761" t="s">
        <v>75</v>
      </c>
      <c r="E15761">
        <v>8</v>
      </c>
      <c r="F15761" s="8">
        <f>VLOOKUP(C15761,Products!$A$2:$E$20,5,TRUE)</f>
        <v>79.95</v>
      </c>
      <c r="G15761" s="8">
        <f t="shared" si="492"/>
        <v>639.6</v>
      </c>
      <c r="H15761" s="8">
        <f>VLOOKUP(C15761,Products!$A$2:$F$20,6,TRUE)</f>
        <v>27.950000000000003</v>
      </c>
      <c r="I15761" s="8">
        <f t="shared" si="493"/>
        <v>223.60000000000002</v>
      </c>
      <c r="J15761" s="42">
        <f>VLOOKUP(B15761,Invoices!A:I,9,TRUE)</f>
        <v>2022</v>
      </c>
    </row>
    <row r="15762" spans="1:10" x14ac:dyDescent="0.15">
      <c r="A15762" t="s">
        <v>19122</v>
      </c>
      <c r="B15762" t="s">
        <v>3230</v>
      </c>
      <c r="C15762" t="s">
        <v>94</v>
      </c>
      <c r="D15762" t="s">
        <v>86</v>
      </c>
      <c r="E15762">
        <v>1</v>
      </c>
      <c r="F15762" s="8">
        <f>VLOOKUP(C15762,Products!$A$2:$E$20,5,TRUE)</f>
        <v>3.5</v>
      </c>
      <c r="G15762" s="8">
        <f t="shared" si="492"/>
        <v>3.5</v>
      </c>
      <c r="H15762" s="8">
        <f>VLOOKUP(C15762,Products!$A$2:$F$20,6,TRUE)</f>
        <v>0.54999999999999982</v>
      </c>
      <c r="I15762" s="8">
        <f t="shared" si="493"/>
        <v>0.54999999999999982</v>
      </c>
      <c r="J15762" s="42">
        <f>VLOOKUP(B15762,Invoices!A:I,9,TRUE)</f>
        <v>2022</v>
      </c>
    </row>
    <row r="15763" spans="1:10" x14ac:dyDescent="0.15">
      <c r="A15763" t="s">
        <v>19123</v>
      </c>
      <c r="B15763" t="s">
        <v>3230</v>
      </c>
      <c r="C15763" t="s">
        <v>90</v>
      </c>
      <c r="D15763" t="s">
        <v>72</v>
      </c>
      <c r="E15763">
        <v>4</v>
      </c>
      <c r="F15763" s="8">
        <f>VLOOKUP(C15763,Products!$A$2:$E$20,5,TRUE)</f>
        <v>8.9499999999999993</v>
      </c>
      <c r="G15763" s="8">
        <f t="shared" si="492"/>
        <v>35.799999999999997</v>
      </c>
      <c r="H15763" s="8">
        <f>VLOOKUP(C15763,Products!$A$2:$F$20,6,TRUE)</f>
        <v>5.6999999999999993</v>
      </c>
      <c r="I15763" s="8">
        <f t="shared" si="493"/>
        <v>22.799999999999997</v>
      </c>
      <c r="J15763" s="42">
        <f>VLOOKUP(B15763,Invoices!A:I,9,TRUE)</f>
        <v>2022</v>
      </c>
    </row>
    <row r="15764" spans="1:10" x14ac:dyDescent="0.15">
      <c r="A15764" t="s">
        <v>19124</v>
      </c>
      <c r="B15764" t="s">
        <v>3230</v>
      </c>
      <c r="C15764" t="s">
        <v>95</v>
      </c>
      <c r="D15764" t="s">
        <v>73</v>
      </c>
      <c r="E15764">
        <v>10</v>
      </c>
      <c r="F15764" s="8">
        <f>VLOOKUP(C15764,Products!$A$2:$E$20,5,TRUE)</f>
        <v>12.95</v>
      </c>
      <c r="G15764" s="8">
        <f t="shared" si="492"/>
        <v>129.5</v>
      </c>
      <c r="H15764" s="8">
        <f>VLOOKUP(C15764,Products!$A$2:$F$20,6,TRUE)</f>
        <v>4.1999999999999993</v>
      </c>
      <c r="I15764" s="8">
        <f t="shared" si="493"/>
        <v>41.999999999999993</v>
      </c>
      <c r="J15764" s="42">
        <f>VLOOKUP(B15764,Invoices!A:I,9,TRUE)</f>
        <v>2022</v>
      </c>
    </row>
    <row r="15765" spans="1:10" x14ac:dyDescent="0.15">
      <c r="A15765" t="s">
        <v>19125</v>
      </c>
      <c r="B15765" t="s">
        <v>3230</v>
      </c>
      <c r="C15765" t="s">
        <v>89</v>
      </c>
      <c r="D15765" t="s">
        <v>80</v>
      </c>
      <c r="E15765">
        <v>2</v>
      </c>
      <c r="F15765" s="8">
        <f>VLOOKUP(C15765,Products!$A$2:$E$20,5,TRUE)</f>
        <v>15.95</v>
      </c>
      <c r="G15765" s="8">
        <f t="shared" si="492"/>
        <v>31.9</v>
      </c>
      <c r="H15765" s="8">
        <f>VLOOKUP(C15765,Products!$A$2:$F$20,6,TRUE)</f>
        <v>6</v>
      </c>
      <c r="I15765" s="8">
        <f t="shared" si="493"/>
        <v>12</v>
      </c>
      <c r="J15765" s="42">
        <f>VLOOKUP(B15765,Invoices!A:I,9,TRUE)</f>
        <v>2022</v>
      </c>
    </row>
    <row r="15766" spans="1:10" x14ac:dyDescent="0.15">
      <c r="A15766" t="s">
        <v>19126</v>
      </c>
      <c r="B15766" t="s">
        <v>3230</v>
      </c>
      <c r="C15766" t="s">
        <v>102</v>
      </c>
      <c r="D15766" t="s">
        <v>83</v>
      </c>
      <c r="E15766">
        <v>6</v>
      </c>
      <c r="F15766" s="8">
        <f>VLOOKUP(C15766,Products!$A$2:$E$20,5,TRUE)</f>
        <v>29.95</v>
      </c>
      <c r="G15766" s="8">
        <f t="shared" si="492"/>
        <v>179.7</v>
      </c>
      <c r="H15766" s="8">
        <f>VLOOKUP(C15766,Products!$A$2:$F$20,6,TRUE)</f>
        <v>15</v>
      </c>
      <c r="I15766" s="8">
        <f t="shared" si="493"/>
        <v>90</v>
      </c>
      <c r="J15766" s="42">
        <f>VLOOKUP(B15766,Invoices!A:I,9,TRUE)</f>
        <v>2022</v>
      </c>
    </row>
    <row r="15767" spans="1:10" x14ac:dyDescent="0.15">
      <c r="A15767" t="s">
        <v>19127</v>
      </c>
      <c r="B15767" t="s">
        <v>3230</v>
      </c>
      <c r="C15767" t="s">
        <v>88</v>
      </c>
      <c r="D15767" t="s">
        <v>85</v>
      </c>
      <c r="E15767">
        <v>1</v>
      </c>
      <c r="F15767" s="8">
        <f>VLOOKUP(C15767,Products!$A$2:$E$20,5,TRUE)</f>
        <v>8.9499999999999993</v>
      </c>
      <c r="G15767" s="8">
        <f t="shared" si="492"/>
        <v>8.9499999999999993</v>
      </c>
      <c r="H15767" s="8">
        <f>VLOOKUP(C15767,Products!$A$2:$F$20,6,TRUE)</f>
        <v>5.6999999999999993</v>
      </c>
      <c r="I15767" s="8">
        <f t="shared" si="493"/>
        <v>5.6999999999999993</v>
      </c>
      <c r="J15767" s="42">
        <f>VLOOKUP(B15767,Invoices!A:I,9,TRUE)</f>
        <v>2022</v>
      </c>
    </row>
    <row r="15768" spans="1:10" x14ac:dyDescent="0.15">
      <c r="A15768" t="s">
        <v>19128</v>
      </c>
      <c r="B15768" t="s">
        <v>3230</v>
      </c>
      <c r="C15768" t="s">
        <v>93</v>
      </c>
      <c r="D15768" t="s">
        <v>76</v>
      </c>
      <c r="E15768">
        <v>6</v>
      </c>
      <c r="F15768" s="8">
        <f>VLOOKUP(C15768,Products!$A$2:$E$20,5,TRUE)</f>
        <v>9.9499999999999993</v>
      </c>
      <c r="G15768" s="8">
        <f t="shared" si="492"/>
        <v>59.699999999999996</v>
      </c>
      <c r="H15768" s="8">
        <f>VLOOKUP(C15768,Products!$A$2:$F$20,6,TRUE)</f>
        <v>1.9499999999999993</v>
      </c>
      <c r="I15768" s="8">
        <f t="shared" si="493"/>
        <v>11.699999999999996</v>
      </c>
      <c r="J15768" s="42">
        <f>VLOOKUP(B15768,Invoices!A:I,9,TRUE)</f>
        <v>2022</v>
      </c>
    </row>
    <row r="15769" spans="1:10" x14ac:dyDescent="0.15">
      <c r="A15769" t="s">
        <v>19129</v>
      </c>
      <c r="B15769" t="s">
        <v>3230</v>
      </c>
      <c r="C15769" t="s">
        <v>91</v>
      </c>
      <c r="D15769" t="s">
        <v>70</v>
      </c>
      <c r="E15769">
        <v>1</v>
      </c>
      <c r="F15769" s="8">
        <f>VLOOKUP(C15769,Products!$A$2:$E$20,5,TRUE)</f>
        <v>49.95</v>
      </c>
      <c r="G15769" s="8">
        <f t="shared" si="492"/>
        <v>49.95</v>
      </c>
      <c r="H15769" s="8">
        <f>VLOOKUP(C15769,Products!$A$2:$F$20,6,TRUE)</f>
        <v>21.200000000000003</v>
      </c>
      <c r="I15769" s="8">
        <f t="shared" si="493"/>
        <v>21.200000000000003</v>
      </c>
      <c r="J15769" s="42">
        <f>VLOOKUP(B15769,Invoices!A:I,9,TRUE)</f>
        <v>2022</v>
      </c>
    </row>
    <row r="15770" spans="1:10" x14ac:dyDescent="0.15">
      <c r="A15770" t="s">
        <v>19130</v>
      </c>
      <c r="B15770" t="s">
        <v>3230</v>
      </c>
      <c r="C15770" t="s">
        <v>104</v>
      </c>
      <c r="D15770" t="s">
        <v>71</v>
      </c>
      <c r="E15770">
        <v>25</v>
      </c>
      <c r="F15770" s="8">
        <f>VLOOKUP(C15770,Products!$A$2:$E$20,5,TRUE)</f>
        <v>2.95</v>
      </c>
      <c r="G15770" s="8">
        <f t="shared" si="492"/>
        <v>73.75</v>
      </c>
      <c r="H15770" s="8">
        <f>VLOOKUP(C15770,Products!$A$2:$F$20,6,TRUE)</f>
        <v>1.1500000000000001</v>
      </c>
      <c r="I15770" s="8">
        <f t="shared" si="493"/>
        <v>28.750000000000004</v>
      </c>
      <c r="J15770" s="42">
        <f>VLOOKUP(B15770,Invoices!A:I,9,TRUE)</f>
        <v>2022</v>
      </c>
    </row>
    <row r="15771" spans="1:10" x14ac:dyDescent="0.15">
      <c r="A15771" t="s">
        <v>19131</v>
      </c>
      <c r="B15771" t="s">
        <v>3230</v>
      </c>
      <c r="C15771" t="s">
        <v>97</v>
      </c>
      <c r="D15771" t="s">
        <v>74</v>
      </c>
      <c r="E15771">
        <v>1</v>
      </c>
      <c r="F15771" s="8">
        <f>VLOOKUP(C15771,Products!$A$2:$E$20,5,TRUE)</f>
        <v>1.5</v>
      </c>
      <c r="G15771" s="8">
        <f t="shared" si="492"/>
        <v>1.5</v>
      </c>
      <c r="H15771" s="8">
        <f>VLOOKUP(C15771,Products!$A$2:$F$20,6,TRUE)</f>
        <v>0.5</v>
      </c>
      <c r="I15771" s="8">
        <f t="shared" si="493"/>
        <v>0.5</v>
      </c>
      <c r="J15771" s="42">
        <f>VLOOKUP(B15771,Invoices!A:I,9,TRUE)</f>
        <v>2022</v>
      </c>
    </row>
    <row r="15772" spans="1:10" x14ac:dyDescent="0.15">
      <c r="A15772" t="s">
        <v>19132</v>
      </c>
      <c r="B15772" t="s">
        <v>3230</v>
      </c>
      <c r="C15772" t="s">
        <v>92</v>
      </c>
      <c r="D15772" t="s">
        <v>82</v>
      </c>
      <c r="E15772">
        <v>1</v>
      </c>
      <c r="F15772" s="8">
        <f>VLOOKUP(C15772,Products!$A$2:$E$20,5,TRUE)</f>
        <v>19.95</v>
      </c>
      <c r="G15772" s="8">
        <f t="shared" si="492"/>
        <v>19.95</v>
      </c>
      <c r="H15772" s="8">
        <f>VLOOKUP(C15772,Products!$A$2:$F$20,6,TRUE)</f>
        <v>7.4499999999999993</v>
      </c>
      <c r="I15772" s="8">
        <f t="shared" si="493"/>
        <v>7.4499999999999993</v>
      </c>
      <c r="J15772" s="42">
        <f>VLOOKUP(B15772,Invoices!A:I,9,TRUE)</f>
        <v>2022</v>
      </c>
    </row>
    <row r="15773" spans="1:10" x14ac:dyDescent="0.15">
      <c r="A15773" t="s">
        <v>19133</v>
      </c>
      <c r="B15773" t="s">
        <v>3231</v>
      </c>
      <c r="C15773" t="s">
        <v>94</v>
      </c>
      <c r="D15773" t="s">
        <v>86</v>
      </c>
      <c r="E15773">
        <v>1</v>
      </c>
      <c r="F15773" s="8">
        <f>VLOOKUP(C15773,Products!$A$2:$E$20,5,TRUE)</f>
        <v>3.5</v>
      </c>
      <c r="G15773" s="8">
        <f t="shared" si="492"/>
        <v>3.5</v>
      </c>
      <c r="H15773" s="8">
        <f>VLOOKUP(C15773,Products!$A$2:$F$20,6,TRUE)</f>
        <v>0.54999999999999982</v>
      </c>
      <c r="I15773" s="8">
        <f t="shared" si="493"/>
        <v>0.54999999999999982</v>
      </c>
      <c r="J15773" s="42">
        <f>VLOOKUP(B15773,Invoices!A:I,9,TRUE)</f>
        <v>2022</v>
      </c>
    </row>
    <row r="15774" spans="1:10" x14ac:dyDescent="0.15">
      <c r="A15774" t="s">
        <v>19134</v>
      </c>
      <c r="B15774" t="s">
        <v>3231</v>
      </c>
      <c r="C15774" t="s">
        <v>87</v>
      </c>
      <c r="D15774" t="s">
        <v>68</v>
      </c>
      <c r="E15774">
        <v>20</v>
      </c>
      <c r="F15774" s="8">
        <f>VLOOKUP(C15774,Products!$A$2:$E$20,5,TRUE)</f>
        <v>19.95</v>
      </c>
      <c r="G15774" s="8">
        <f t="shared" si="492"/>
        <v>399</v>
      </c>
      <c r="H15774" s="8">
        <f>VLOOKUP(C15774,Products!$A$2:$F$20,6,TRUE)</f>
        <v>7.4499999999999993</v>
      </c>
      <c r="I15774" s="8">
        <f t="shared" si="493"/>
        <v>149</v>
      </c>
      <c r="J15774" s="42">
        <f>VLOOKUP(B15774,Invoices!A:I,9,TRUE)</f>
        <v>2022</v>
      </c>
    </row>
    <row r="15775" spans="1:10" x14ac:dyDescent="0.15">
      <c r="A15775" t="s">
        <v>19135</v>
      </c>
      <c r="B15775" t="s">
        <v>3232</v>
      </c>
      <c r="C15775" t="s">
        <v>91</v>
      </c>
      <c r="D15775" t="s">
        <v>70</v>
      </c>
      <c r="E15775">
        <v>3</v>
      </c>
      <c r="F15775" s="8">
        <f>VLOOKUP(C15775,Products!$A$2:$E$20,5,TRUE)</f>
        <v>49.95</v>
      </c>
      <c r="G15775" s="8">
        <f t="shared" si="492"/>
        <v>149.85000000000002</v>
      </c>
      <c r="H15775" s="8">
        <f>VLOOKUP(C15775,Products!$A$2:$F$20,6,TRUE)</f>
        <v>21.200000000000003</v>
      </c>
      <c r="I15775" s="8">
        <f t="shared" si="493"/>
        <v>63.600000000000009</v>
      </c>
      <c r="J15775" s="42">
        <f>VLOOKUP(B15775,Invoices!A:I,9,TRUE)</f>
        <v>2022</v>
      </c>
    </row>
    <row r="15776" spans="1:10" x14ac:dyDescent="0.15">
      <c r="A15776" t="s">
        <v>19136</v>
      </c>
      <c r="B15776" t="s">
        <v>3232</v>
      </c>
      <c r="C15776" t="s">
        <v>89</v>
      </c>
      <c r="D15776" t="s">
        <v>80</v>
      </c>
      <c r="E15776">
        <v>10</v>
      </c>
      <c r="F15776" s="8">
        <f>VLOOKUP(C15776,Products!$A$2:$E$20,5,TRUE)</f>
        <v>15.95</v>
      </c>
      <c r="G15776" s="8">
        <f t="shared" si="492"/>
        <v>159.5</v>
      </c>
      <c r="H15776" s="8">
        <f>VLOOKUP(C15776,Products!$A$2:$F$20,6,TRUE)</f>
        <v>6</v>
      </c>
      <c r="I15776" s="8">
        <f t="shared" si="493"/>
        <v>60</v>
      </c>
      <c r="J15776" s="42">
        <f>VLOOKUP(B15776,Invoices!A:I,9,TRUE)</f>
        <v>2022</v>
      </c>
    </row>
    <row r="15777" spans="1:10" x14ac:dyDescent="0.15">
      <c r="A15777" t="s">
        <v>19137</v>
      </c>
      <c r="B15777" t="s">
        <v>3233</v>
      </c>
      <c r="C15777" t="s">
        <v>99</v>
      </c>
      <c r="D15777" t="s">
        <v>84</v>
      </c>
      <c r="E15777">
        <v>3</v>
      </c>
      <c r="F15777" s="8">
        <f>VLOOKUP(C15777,Products!$A$2:$E$20,5,TRUE)</f>
        <v>3.5</v>
      </c>
      <c r="G15777" s="8">
        <f t="shared" si="492"/>
        <v>10.5</v>
      </c>
      <c r="H15777" s="8">
        <f>VLOOKUP(C15777,Products!$A$2:$F$20,6,TRUE)</f>
        <v>0.54999999999999982</v>
      </c>
      <c r="I15777" s="8">
        <f t="shared" si="493"/>
        <v>1.6499999999999995</v>
      </c>
      <c r="J15777" s="42">
        <f>VLOOKUP(B15777,Invoices!A:I,9,TRUE)</f>
        <v>2022</v>
      </c>
    </row>
    <row r="15778" spans="1:10" x14ac:dyDescent="0.15">
      <c r="A15778" t="s">
        <v>19138</v>
      </c>
      <c r="B15778" t="s">
        <v>3233</v>
      </c>
      <c r="C15778" t="s">
        <v>94</v>
      </c>
      <c r="D15778" t="s">
        <v>86</v>
      </c>
      <c r="E15778">
        <v>1</v>
      </c>
      <c r="F15778" s="8">
        <f>VLOOKUP(C15778,Products!$A$2:$E$20,5,TRUE)</f>
        <v>3.5</v>
      </c>
      <c r="G15778" s="8">
        <f t="shared" si="492"/>
        <v>3.5</v>
      </c>
      <c r="H15778" s="8">
        <f>VLOOKUP(C15778,Products!$A$2:$F$20,6,TRUE)</f>
        <v>0.54999999999999982</v>
      </c>
      <c r="I15778" s="8">
        <f t="shared" si="493"/>
        <v>0.54999999999999982</v>
      </c>
      <c r="J15778" s="42">
        <f>VLOOKUP(B15778,Invoices!A:I,9,TRUE)</f>
        <v>2022</v>
      </c>
    </row>
    <row r="15779" spans="1:10" x14ac:dyDescent="0.15">
      <c r="A15779" t="s">
        <v>19139</v>
      </c>
      <c r="B15779" t="s">
        <v>3233</v>
      </c>
      <c r="C15779" t="s">
        <v>96</v>
      </c>
      <c r="D15779" t="s">
        <v>75</v>
      </c>
      <c r="E15779">
        <v>10</v>
      </c>
      <c r="F15779" s="8">
        <f>VLOOKUP(C15779,Products!$A$2:$E$20,5,TRUE)</f>
        <v>79.95</v>
      </c>
      <c r="G15779" s="8">
        <f t="shared" si="492"/>
        <v>799.5</v>
      </c>
      <c r="H15779" s="8">
        <f>VLOOKUP(C15779,Products!$A$2:$F$20,6,TRUE)</f>
        <v>27.950000000000003</v>
      </c>
      <c r="I15779" s="8">
        <f t="shared" si="493"/>
        <v>279.5</v>
      </c>
      <c r="J15779" s="42">
        <f>VLOOKUP(B15779,Invoices!A:I,9,TRUE)</f>
        <v>2022</v>
      </c>
    </row>
    <row r="15780" spans="1:10" x14ac:dyDescent="0.15">
      <c r="A15780" t="s">
        <v>19140</v>
      </c>
      <c r="B15780" t="s">
        <v>3234</v>
      </c>
      <c r="C15780" t="s">
        <v>98</v>
      </c>
      <c r="D15780" t="s">
        <v>79</v>
      </c>
      <c r="E15780">
        <v>1</v>
      </c>
      <c r="F15780" s="8">
        <f>VLOOKUP(C15780,Products!$A$2:$E$20,5,TRUE)</f>
        <v>14.95</v>
      </c>
      <c r="G15780" s="8">
        <f t="shared" si="492"/>
        <v>14.95</v>
      </c>
      <c r="H15780" s="8">
        <f>VLOOKUP(C15780,Products!$A$2:$F$20,6,TRUE)</f>
        <v>3.0499999999999989</v>
      </c>
      <c r="I15780" s="8">
        <f t="shared" si="493"/>
        <v>3.0499999999999989</v>
      </c>
      <c r="J15780" s="42">
        <f>VLOOKUP(B15780,Invoices!A:I,9,TRUE)</f>
        <v>2022</v>
      </c>
    </row>
    <row r="15781" spans="1:10" x14ac:dyDescent="0.15">
      <c r="A15781" t="s">
        <v>19141</v>
      </c>
      <c r="B15781" t="s">
        <v>3234</v>
      </c>
      <c r="C15781" t="s">
        <v>96</v>
      </c>
      <c r="D15781" t="s">
        <v>75</v>
      </c>
      <c r="E15781">
        <v>4</v>
      </c>
      <c r="F15781" s="8">
        <f>VLOOKUP(C15781,Products!$A$2:$E$20,5,TRUE)</f>
        <v>79.95</v>
      </c>
      <c r="G15781" s="8">
        <f t="shared" si="492"/>
        <v>319.8</v>
      </c>
      <c r="H15781" s="8">
        <f>VLOOKUP(C15781,Products!$A$2:$F$20,6,TRUE)</f>
        <v>27.950000000000003</v>
      </c>
      <c r="I15781" s="8">
        <f t="shared" si="493"/>
        <v>111.80000000000001</v>
      </c>
      <c r="J15781" s="42">
        <f>VLOOKUP(B15781,Invoices!A:I,9,TRUE)</f>
        <v>2022</v>
      </c>
    </row>
    <row r="15782" spans="1:10" x14ac:dyDescent="0.15">
      <c r="A15782" t="s">
        <v>19142</v>
      </c>
      <c r="B15782" t="s">
        <v>3234</v>
      </c>
      <c r="C15782" t="s">
        <v>94</v>
      </c>
      <c r="D15782" t="s">
        <v>86</v>
      </c>
      <c r="E15782">
        <v>2</v>
      </c>
      <c r="F15782" s="8">
        <f>VLOOKUP(C15782,Products!$A$2:$E$20,5,TRUE)</f>
        <v>3.5</v>
      </c>
      <c r="G15782" s="8">
        <f t="shared" si="492"/>
        <v>7</v>
      </c>
      <c r="H15782" s="8">
        <f>VLOOKUP(C15782,Products!$A$2:$F$20,6,TRUE)</f>
        <v>0.54999999999999982</v>
      </c>
      <c r="I15782" s="8">
        <f t="shared" si="493"/>
        <v>1.0999999999999996</v>
      </c>
      <c r="J15782" s="42">
        <f>VLOOKUP(B15782,Invoices!A:I,9,TRUE)</f>
        <v>2022</v>
      </c>
    </row>
    <row r="15783" spans="1:10" x14ac:dyDescent="0.15">
      <c r="A15783" t="s">
        <v>19143</v>
      </c>
      <c r="B15783" t="s">
        <v>3234</v>
      </c>
      <c r="C15783" t="s">
        <v>91</v>
      </c>
      <c r="D15783" t="s">
        <v>70</v>
      </c>
      <c r="E15783">
        <v>1</v>
      </c>
      <c r="F15783" s="8">
        <f>VLOOKUP(C15783,Products!$A$2:$E$20,5,TRUE)</f>
        <v>49.95</v>
      </c>
      <c r="G15783" s="8">
        <f t="shared" si="492"/>
        <v>49.95</v>
      </c>
      <c r="H15783" s="8">
        <f>VLOOKUP(C15783,Products!$A$2:$F$20,6,TRUE)</f>
        <v>21.200000000000003</v>
      </c>
      <c r="I15783" s="8">
        <f t="shared" si="493"/>
        <v>21.200000000000003</v>
      </c>
      <c r="J15783" s="42">
        <f>VLOOKUP(B15783,Invoices!A:I,9,TRUE)</f>
        <v>2022</v>
      </c>
    </row>
    <row r="15784" spans="1:10" x14ac:dyDescent="0.15">
      <c r="A15784" t="s">
        <v>19144</v>
      </c>
      <c r="B15784" t="s">
        <v>3235</v>
      </c>
      <c r="C15784" t="s">
        <v>101</v>
      </c>
      <c r="D15784" t="s">
        <v>69</v>
      </c>
      <c r="E15784">
        <v>5</v>
      </c>
      <c r="F15784" s="8">
        <f>VLOOKUP(C15784,Products!$A$2:$E$20,5,TRUE)</f>
        <v>129.94999999999999</v>
      </c>
      <c r="G15784" s="8">
        <f t="shared" si="492"/>
        <v>649.75</v>
      </c>
      <c r="H15784" s="8">
        <f>VLOOKUP(C15784,Products!$A$2:$F$20,6,TRUE)</f>
        <v>40.449999999999989</v>
      </c>
      <c r="I15784" s="8">
        <f t="shared" si="493"/>
        <v>202.24999999999994</v>
      </c>
      <c r="J15784" s="42">
        <f>VLOOKUP(B15784,Invoices!A:I,9,TRUE)</f>
        <v>2022</v>
      </c>
    </row>
    <row r="15785" spans="1:10" x14ac:dyDescent="0.15">
      <c r="A15785" t="s">
        <v>19145</v>
      </c>
      <c r="B15785" t="s">
        <v>3235</v>
      </c>
      <c r="C15785" t="s">
        <v>98</v>
      </c>
      <c r="D15785" t="s">
        <v>79</v>
      </c>
      <c r="E15785">
        <v>9</v>
      </c>
      <c r="F15785" s="8">
        <f>VLOOKUP(C15785,Products!$A$2:$E$20,5,TRUE)</f>
        <v>14.95</v>
      </c>
      <c r="G15785" s="8">
        <f t="shared" si="492"/>
        <v>134.54999999999998</v>
      </c>
      <c r="H15785" s="8">
        <f>VLOOKUP(C15785,Products!$A$2:$F$20,6,TRUE)</f>
        <v>3.0499999999999989</v>
      </c>
      <c r="I15785" s="8">
        <f t="shared" si="493"/>
        <v>27.449999999999989</v>
      </c>
      <c r="J15785" s="42">
        <f>VLOOKUP(B15785,Invoices!A:I,9,TRUE)</f>
        <v>2022</v>
      </c>
    </row>
    <row r="15786" spans="1:10" x14ac:dyDescent="0.15">
      <c r="A15786" t="s">
        <v>19146</v>
      </c>
      <c r="B15786" t="s">
        <v>3235</v>
      </c>
      <c r="C15786" t="s">
        <v>105</v>
      </c>
      <c r="D15786" t="s">
        <v>81</v>
      </c>
      <c r="E15786">
        <v>1</v>
      </c>
      <c r="F15786" s="8">
        <f>VLOOKUP(C15786,Products!$A$2:$E$20,5,TRUE)</f>
        <v>8.9499999999999993</v>
      </c>
      <c r="G15786" s="8">
        <f t="shared" si="492"/>
        <v>8.9499999999999993</v>
      </c>
      <c r="H15786" s="8">
        <f>VLOOKUP(C15786,Products!$A$2:$F$20,6,TRUE)</f>
        <v>3.1999999999999993</v>
      </c>
      <c r="I15786" s="8">
        <f t="shared" si="493"/>
        <v>3.1999999999999993</v>
      </c>
      <c r="J15786" s="42">
        <f>VLOOKUP(B15786,Invoices!A:I,9,TRUE)</f>
        <v>2022</v>
      </c>
    </row>
    <row r="15787" spans="1:10" x14ac:dyDescent="0.15">
      <c r="A15787" t="s">
        <v>19147</v>
      </c>
      <c r="B15787" t="s">
        <v>3235</v>
      </c>
      <c r="C15787" t="s">
        <v>88</v>
      </c>
      <c r="D15787" t="s">
        <v>85</v>
      </c>
      <c r="E15787">
        <v>20</v>
      </c>
      <c r="F15787" s="8">
        <f>VLOOKUP(C15787,Products!$A$2:$E$20,5,TRUE)</f>
        <v>8.9499999999999993</v>
      </c>
      <c r="G15787" s="8">
        <f t="shared" si="492"/>
        <v>179</v>
      </c>
      <c r="H15787" s="8">
        <f>VLOOKUP(C15787,Products!$A$2:$F$20,6,TRUE)</f>
        <v>5.6999999999999993</v>
      </c>
      <c r="I15787" s="8">
        <f t="shared" si="493"/>
        <v>113.99999999999999</v>
      </c>
      <c r="J15787" s="42">
        <f>VLOOKUP(B15787,Invoices!A:I,9,TRUE)</f>
        <v>2022</v>
      </c>
    </row>
    <row r="15788" spans="1:10" x14ac:dyDescent="0.15">
      <c r="A15788" t="s">
        <v>19148</v>
      </c>
      <c r="B15788" t="s">
        <v>3236</v>
      </c>
      <c r="C15788" t="s">
        <v>102</v>
      </c>
      <c r="D15788" t="s">
        <v>83</v>
      </c>
      <c r="E15788">
        <v>1</v>
      </c>
      <c r="F15788" s="8">
        <f>VLOOKUP(C15788,Products!$A$2:$E$20,5,TRUE)</f>
        <v>29.95</v>
      </c>
      <c r="G15788" s="8">
        <f t="shared" si="492"/>
        <v>29.95</v>
      </c>
      <c r="H15788" s="8">
        <f>VLOOKUP(C15788,Products!$A$2:$F$20,6,TRUE)</f>
        <v>15</v>
      </c>
      <c r="I15788" s="8">
        <f t="shared" si="493"/>
        <v>15</v>
      </c>
      <c r="J15788" s="42">
        <f>VLOOKUP(B15788,Invoices!A:I,9,TRUE)</f>
        <v>2022</v>
      </c>
    </row>
    <row r="15789" spans="1:10" x14ac:dyDescent="0.15">
      <c r="A15789" t="s">
        <v>19149</v>
      </c>
      <c r="B15789" t="s">
        <v>3236</v>
      </c>
      <c r="C15789" t="s">
        <v>98</v>
      </c>
      <c r="D15789" t="s">
        <v>79</v>
      </c>
      <c r="E15789">
        <v>1</v>
      </c>
      <c r="F15789" s="8">
        <f>VLOOKUP(C15789,Products!$A$2:$E$20,5,TRUE)</f>
        <v>14.95</v>
      </c>
      <c r="G15789" s="8">
        <f t="shared" si="492"/>
        <v>14.95</v>
      </c>
      <c r="H15789" s="8">
        <f>VLOOKUP(C15789,Products!$A$2:$F$20,6,TRUE)</f>
        <v>3.0499999999999989</v>
      </c>
      <c r="I15789" s="8">
        <f t="shared" si="493"/>
        <v>3.0499999999999989</v>
      </c>
      <c r="J15789" s="42">
        <f>VLOOKUP(B15789,Invoices!A:I,9,TRUE)</f>
        <v>2022</v>
      </c>
    </row>
    <row r="15790" spans="1:10" x14ac:dyDescent="0.15">
      <c r="A15790" t="s">
        <v>19150</v>
      </c>
      <c r="B15790" t="s">
        <v>3237</v>
      </c>
      <c r="C15790" t="s">
        <v>101</v>
      </c>
      <c r="D15790" t="s">
        <v>69</v>
      </c>
      <c r="E15790">
        <v>1</v>
      </c>
      <c r="F15790" s="8">
        <f>VLOOKUP(C15790,Products!$A$2:$E$20,5,TRUE)</f>
        <v>129.94999999999999</v>
      </c>
      <c r="G15790" s="8">
        <f t="shared" si="492"/>
        <v>129.94999999999999</v>
      </c>
      <c r="H15790" s="8">
        <f>VLOOKUP(C15790,Products!$A$2:$F$20,6,TRUE)</f>
        <v>40.449999999999989</v>
      </c>
      <c r="I15790" s="8">
        <f t="shared" si="493"/>
        <v>40.449999999999989</v>
      </c>
      <c r="J15790" s="42">
        <f>VLOOKUP(B15790,Invoices!A:I,9,TRUE)</f>
        <v>2022</v>
      </c>
    </row>
    <row r="15791" spans="1:10" x14ac:dyDescent="0.15">
      <c r="A15791" t="s">
        <v>19151</v>
      </c>
      <c r="B15791" t="s">
        <v>3237</v>
      </c>
      <c r="C15791" t="s">
        <v>96</v>
      </c>
      <c r="D15791" t="s">
        <v>75</v>
      </c>
      <c r="E15791">
        <v>1</v>
      </c>
      <c r="F15791" s="8">
        <f>VLOOKUP(C15791,Products!$A$2:$E$20,5,TRUE)</f>
        <v>79.95</v>
      </c>
      <c r="G15791" s="8">
        <f t="shared" si="492"/>
        <v>79.95</v>
      </c>
      <c r="H15791" s="8">
        <f>VLOOKUP(C15791,Products!$A$2:$F$20,6,TRUE)</f>
        <v>27.950000000000003</v>
      </c>
      <c r="I15791" s="8">
        <f t="shared" si="493"/>
        <v>27.950000000000003</v>
      </c>
      <c r="J15791" s="42">
        <f>VLOOKUP(B15791,Invoices!A:I,9,TRUE)</f>
        <v>2022</v>
      </c>
    </row>
    <row r="15792" spans="1:10" x14ac:dyDescent="0.15">
      <c r="A15792" t="s">
        <v>19152</v>
      </c>
      <c r="B15792" t="s">
        <v>3237</v>
      </c>
      <c r="C15792" t="s">
        <v>94</v>
      </c>
      <c r="D15792" t="s">
        <v>86</v>
      </c>
      <c r="E15792">
        <v>1</v>
      </c>
      <c r="F15792" s="8">
        <f>VLOOKUP(C15792,Products!$A$2:$E$20,5,TRUE)</f>
        <v>3.5</v>
      </c>
      <c r="G15792" s="8">
        <f t="shared" si="492"/>
        <v>3.5</v>
      </c>
      <c r="H15792" s="8">
        <f>VLOOKUP(C15792,Products!$A$2:$F$20,6,TRUE)</f>
        <v>0.54999999999999982</v>
      </c>
      <c r="I15792" s="8">
        <f t="shared" si="493"/>
        <v>0.54999999999999982</v>
      </c>
      <c r="J15792" s="42">
        <f>VLOOKUP(B15792,Invoices!A:I,9,TRUE)</f>
        <v>2022</v>
      </c>
    </row>
    <row r="15793" spans="1:10" x14ac:dyDescent="0.15">
      <c r="A15793" t="s">
        <v>19153</v>
      </c>
      <c r="B15793" t="s">
        <v>3237</v>
      </c>
      <c r="C15793" t="s">
        <v>99</v>
      </c>
      <c r="D15793" t="s">
        <v>84</v>
      </c>
      <c r="E15793">
        <v>1</v>
      </c>
      <c r="F15793" s="8">
        <f>VLOOKUP(C15793,Products!$A$2:$E$20,5,TRUE)</f>
        <v>3.5</v>
      </c>
      <c r="G15793" s="8">
        <f t="shared" si="492"/>
        <v>3.5</v>
      </c>
      <c r="H15793" s="8">
        <f>VLOOKUP(C15793,Products!$A$2:$F$20,6,TRUE)</f>
        <v>0.54999999999999982</v>
      </c>
      <c r="I15793" s="8">
        <f t="shared" si="493"/>
        <v>0.54999999999999982</v>
      </c>
      <c r="J15793" s="42">
        <f>VLOOKUP(B15793,Invoices!A:I,9,TRUE)</f>
        <v>2022</v>
      </c>
    </row>
    <row r="15794" spans="1:10" x14ac:dyDescent="0.15">
      <c r="A15794" t="s">
        <v>19154</v>
      </c>
      <c r="B15794" t="s">
        <v>3237</v>
      </c>
      <c r="C15794" t="s">
        <v>89</v>
      </c>
      <c r="D15794" t="s">
        <v>80</v>
      </c>
      <c r="E15794">
        <v>1</v>
      </c>
      <c r="F15794" s="8">
        <f>VLOOKUP(C15794,Products!$A$2:$E$20,5,TRUE)</f>
        <v>15.95</v>
      </c>
      <c r="G15794" s="8">
        <f t="shared" si="492"/>
        <v>15.95</v>
      </c>
      <c r="H15794" s="8">
        <f>VLOOKUP(C15794,Products!$A$2:$F$20,6,TRUE)</f>
        <v>6</v>
      </c>
      <c r="I15794" s="8">
        <f t="shared" si="493"/>
        <v>6</v>
      </c>
      <c r="J15794" s="42">
        <f>VLOOKUP(B15794,Invoices!A:I,9,TRUE)</f>
        <v>2022</v>
      </c>
    </row>
    <row r="15795" spans="1:10" x14ac:dyDescent="0.15">
      <c r="A15795" t="s">
        <v>19155</v>
      </c>
      <c r="B15795" t="s">
        <v>3238</v>
      </c>
      <c r="C15795" t="s">
        <v>94</v>
      </c>
      <c r="D15795" t="s">
        <v>86</v>
      </c>
      <c r="E15795">
        <v>1</v>
      </c>
      <c r="F15795" s="8">
        <f>VLOOKUP(C15795,Products!$A$2:$E$20,5,TRUE)</f>
        <v>3.5</v>
      </c>
      <c r="G15795" s="8">
        <f t="shared" si="492"/>
        <v>3.5</v>
      </c>
      <c r="H15795" s="8">
        <f>VLOOKUP(C15795,Products!$A$2:$F$20,6,TRUE)</f>
        <v>0.54999999999999982</v>
      </c>
      <c r="I15795" s="8">
        <f t="shared" si="493"/>
        <v>0.54999999999999982</v>
      </c>
      <c r="J15795" s="42">
        <f>VLOOKUP(B15795,Invoices!A:I,9,TRUE)</f>
        <v>2022</v>
      </c>
    </row>
    <row r="15796" spans="1:10" x14ac:dyDescent="0.15">
      <c r="A15796" t="s">
        <v>19156</v>
      </c>
      <c r="B15796" t="s">
        <v>3238</v>
      </c>
      <c r="C15796" t="s">
        <v>87</v>
      </c>
      <c r="D15796" t="s">
        <v>68</v>
      </c>
      <c r="E15796">
        <v>1</v>
      </c>
      <c r="F15796" s="8">
        <f>VLOOKUP(C15796,Products!$A$2:$E$20,5,TRUE)</f>
        <v>19.95</v>
      </c>
      <c r="G15796" s="8">
        <f t="shared" si="492"/>
        <v>19.95</v>
      </c>
      <c r="H15796" s="8">
        <f>VLOOKUP(C15796,Products!$A$2:$F$20,6,TRUE)</f>
        <v>7.4499999999999993</v>
      </c>
      <c r="I15796" s="8">
        <f t="shared" si="493"/>
        <v>7.4499999999999993</v>
      </c>
      <c r="J15796" s="42">
        <f>VLOOKUP(B15796,Invoices!A:I,9,TRUE)</f>
        <v>2022</v>
      </c>
    </row>
    <row r="15797" spans="1:10" x14ac:dyDescent="0.15">
      <c r="A15797" t="s">
        <v>19157</v>
      </c>
      <c r="B15797" t="s">
        <v>3238</v>
      </c>
      <c r="C15797" t="s">
        <v>90</v>
      </c>
      <c r="D15797" t="s">
        <v>72</v>
      </c>
      <c r="E15797">
        <v>10</v>
      </c>
      <c r="F15797" s="8">
        <f>VLOOKUP(C15797,Products!$A$2:$E$20,5,TRUE)</f>
        <v>8.9499999999999993</v>
      </c>
      <c r="G15797" s="8">
        <f t="shared" si="492"/>
        <v>89.5</v>
      </c>
      <c r="H15797" s="8">
        <f>VLOOKUP(C15797,Products!$A$2:$F$20,6,TRUE)</f>
        <v>5.6999999999999993</v>
      </c>
      <c r="I15797" s="8">
        <f t="shared" si="493"/>
        <v>56.999999999999993</v>
      </c>
      <c r="J15797" s="42">
        <f>VLOOKUP(B15797,Invoices!A:I,9,TRUE)</f>
        <v>2022</v>
      </c>
    </row>
    <row r="15798" spans="1:10" x14ac:dyDescent="0.15">
      <c r="A15798" t="s">
        <v>19158</v>
      </c>
      <c r="B15798" t="s">
        <v>3238</v>
      </c>
      <c r="C15798" t="s">
        <v>93</v>
      </c>
      <c r="D15798" t="s">
        <v>76</v>
      </c>
      <c r="E15798">
        <v>1</v>
      </c>
      <c r="F15798" s="8">
        <f>VLOOKUP(C15798,Products!$A$2:$E$20,5,TRUE)</f>
        <v>9.9499999999999993</v>
      </c>
      <c r="G15798" s="8">
        <f t="shared" si="492"/>
        <v>9.9499999999999993</v>
      </c>
      <c r="H15798" s="8">
        <f>VLOOKUP(C15798,Products!$A$2:$F$20,6,TRUE)</f>
        <v>1.9499999999999993</v>
      </c>
      <c r="I15798" s="8">
        <f t="shared" si="493"/>
        <v>1.9499999999999993</v>
      </c>
      <c r="J15798" s="42">
        <f>VLOOKUP(B15798,Invoices!A:I,9,TRUE)</f>
        <v>2022</v>
      </c>
    </row>
    <row r="15799" spans="1:10" x14ac:dyDescent="0.15">
      <c r="A15799" t="s">
        <v>19159</v>
      </c>
      <c r="B15799" t="s">
        <v>3239</v>
      </c>
      <c r="C15799" t="s">
        <v>104</v>
      </c>
      <c r="D15799" t="s">
        <v>71</v>
      </c>
      <c r="E15799">
        <v>100</v>
      </c>
      <c r="F15799" s="8">
        <f>VLOOKUP(C15799,Products!$A$2:$E$20,5,TRUE)</f>
        <v>2.95</v>
      </c>
      <c r="G15799" s="8">
        <f t="shared" si="492"/>
        <v>295</v>
      </c>
      <c r="H15799" s="8">
        <f>VLOOKUP(C15799,Products!$A$2:$F$20,6,TRUE)</f>
        <v>1.1500000000000001</v>
      </c>
      <c r="I15799" s="8">
        <f t="shared" si="493"/>
        <v>115.00000000000001</v>
      </c>
      <c r="J15799" s="42">
        <f>VLOOKUP(B15799,Invoices!A:I,9,TRUE)</f>
        <v>2022</v>
      </c>
    </row>
    <row r="15800" spans="1:10" x14ac:dyDescent="0.15">
      <c r="A15800" t="s">
        <v>19160</v>
      </c>
      <c r="B15800" t="s">
        <v>3239</v>
      </c>
      <c r="C15800" t="s">
        <v>99</v>
      </c>
      <c r="D15800" t="s">
        <v>84</v>
      </c>
      <c r="E15800">
        <v>1</v>
      </c>
      <c r="F15800" s="8">
        <f>VLOOKUP(C15800,Products!$A$2:$E$20,5,TRUE)</f>
        <v>3.5</v>
      </c>
      <c r="G15800" s="8">
        <f t="shared" si="492"/>
        <v>3.5</v>
      </c>
      <c r="H15800" s="8">
        <f>VLOOKUP(C15800,Products!$A$2:$F$20,6,TRUE)</f>
        <v>0.54999999999999982</v>
      </c>
      <c r="I15800" s="8">
        <f t="shared" si="493"/>
        <v>0.54999999999999982</v>
      </c>
      <c r="J15800" s="42">
        <f>VLOOKUP(B15800,Invoices!A:I,9,TRUE)</f>
        <v>2022</v>
      </c>
    </row>
    <row r="15801" spans="1:10" x14ac:dyDescent="0.15">
      <c r="A15801" t="s">
        <v>19161</v>
      </c>
      <c r="B15801" t="s">
        <v>3239</v>
      </c>
      <c r="C15801" t="s">
        <v>95</v>
      </c>
      <c r="D15801" t="s">
        <v>73</v>
      </c>
      <c r="E15801">
        <v>1</v>
      </c>
      <c r="F15801" s="8">
        <f>VLOOKUP(C15801,Products!$A$2:$E$20,5,TRUE)</f>
        <v>12.95</v>
      </c>
      <c r="G15801" s="8">
        <f t="shared" si="492"/>
        <v>12.95</v>
      </c>
      <c r="H15801" s="8">
        <f>VLOOKUP(C15801,Products!$A$2:$F$20,6,TRUE)</f>
        <v>4.1999999999999993</v>
      </c>
      <c r="I15801" s="8">
        <f t="shared" si="493"/>
        <v>4.1999999999999993</v>
      </c>
      <c r="J15801" s="42">
        <f>VLOOKUP(B15801,Invoices!A:I,9,TRUE)</f>
        <v>2022</v>
      </c>
    </row>
    <row r="15802" spans="1:10" x14ac:dyDescent="0.15">
      <c r="A15802" t="s">
        <v>19162</v>
      </c>
      <c r="B15802" t="s">
        <v>3239</v>
      </c>
      <c r="C15802" t="s">
        <v>100</v>
      </c>
      <c r="D15802" t="s">
        <v>78</v>
      </c>
      <c r="E15802">
        <v>1</v>
      </c>
      <c r="F15802" s="8">
        <f>VLOOKUP(C15802,Products!$A$2:$E$20,5,TRUE)</f>
        <v>49.95</v>
      </c>
      <c r="G15802" s="8">
        <f t="shared" si="492"/>
        <v>49.95</v>
      </c>
      <c r="H15802" s="8">
        <f>VLOOKUP(C15802,Products!$A$2:$F$20,6,TRUE)</f>
        <v>19.950000000000003</v>
      </c>
      <c r="I15802" s="8">
        <f t="shared" si="493"/>
        <v>19.950000000000003</v>
      </c>
      <c r="J15802" s="42">
        <f>VLOOKUP(B15802,Invoices!A:I,9,TRUE)</f>
        <v>2022</v>
      </c>
    </row>
    <row r="15803" spans="1:10" x14ac:dyDescent="0.15">
      <c r="A15803" t="s">
        <v>19163</v>
      </c>
      <c r="B15803" t="s">
        <v>3239</v>
      </c>
      <c r="C15803" t="s">
        <v>90</v>
      </c>
      <c r="D15803" t="s">
        <v>72</v>
      </c>
      <c r="E15803">
        <v>1</v>
      </c>
      <c r="F15803" s="8">
        <f>VLOOKUP(C15803,Products!$A$2:$E$20,5,TRUE)</f>
        <v>8.9499999999999993</v>
      </c>
      <c r="G15803" s="8">
        <f t="shared" si="492"/>
        <v>8.9499999999999993</v>
      </c>
      <c r="H15803" s="8">
        <f>VLOOKUP(C15803,Products!$A$2:$F$20,6,TRUE)</f>
        <v>5.6999999999999993</v>
      </c>
      <c r="I15803" s="8">
        <f t="shared" si="493"/>
        <v>5.6999999999999993</v>
      </c>
      <c r="J15803" s="42">
        <f>VLOOKUP(B15803,Invoices!A:I,9,TRUE)</f>
        <v>2022</v>
      </c>
    </row>
    <row r="15804" spans="1:10" x14ac:dyDescent="0.15">
      <c r="A15804" t="s">
        <v>19164</v>
      </c>
      <c r="B15804" t="s">
        <v>3239</v>
      </c>
      <c r="C15804" t="s">
        <v>89</v>
      </c>
      <c r="D15804" t="s">
        <v>80</v>
      </c>
      <c r="E15804">
        <v>2</v>
      </c>
      <c r="F15804" s="8">
        <f>VLOOKUP(C15804,Products!$A$2:$E$20,5,TRUE)</f>
        <v>15.95</v>
      </c>
      <c r="G15804" s="8">
        <f t="shared" si="492"/>
        <v>31.9</v>
      </c>
      <c r="H15804" s="8">
        <f>VLOOKUP(C15804,Products!$A$2:$F$20,6,TRUE)</f>
        <v>6</v>
      </c>
      <c r="I15804" s="8">
        <f t="shared" si="493"/>
        <v>12</v>
      </c>
      <c r="J15804" s="42">
        <f>VLOOKUP(B15804,Invoices!A:I,9,TRUE)</f>
        <v>2022</v>
      </c>
    </row>
    <row r="15805" spans="1:10" x14ac:dyDescent="0.15">
      <c r="A15805" t="s">
        <v>19165</v>
      </c>
      <c r="B15805" t="s">
        <v>3239</v>
      </c>
      <c r="C15805" t="s">
        <v>94</v>
      </c>
      <c r="D15805" t="s">
        <v>86</v>
      </c>
      <c r="E15805">
        <v>3</v>
      </c>
      <c r="F15805" s="8">
        <f>VLOOKUP(C15805,Products!$A$2:$E$20,5,TRUE)</f>
        <v>3.5</v>
      </c>
      <c r="G15805" s="8">
        <f t="shared" si="492"/>
        <v>10.5</v>
      </c>
      <c r="H15805" s="8">
        <f>VLOOKUP(C15805,Products!$A$2:$F$20,6,TRUE)</f>
        <v>0.54999999999999982</v>
      </c>
      <c r="I15805" s="8">
        <f t="shared" si="493"/>
        <v>1.6499999999999995</v>
      </c>
      <c r="J15805" s="42">
        <f>VLOOKUP(B15805,Invoices!A:I,9,TRUE)</f>
        <v>2022</v>
      </c>
    </row>
    <row r="15806" spans="1:10" x14ac:dyDescent="0.15">
      <c r="A15806" t="s">
        <v>19166</v>
      </c>
      <c r="B15806" t="s">
        <v>3240</v>
      </c>
      <c r="C15806" t="s">
        <v>105</v>
      </c>
      <c r="D15806" t="s">
        <v>81</v>
      </c>
      <c r="E15806">
        <v>1</v>
      </c>
      <c r="F15806" s="8">
        <f>VLOOKUP(C15806,Products!$A$2:$E$20,5,TRUE)</f>
        <v>8.9499999999999993</v>
      </c>
      <c r="G15806" s="8">
        <f t="shared" si="492"/>
        <v>8.9499999999999993</v>
      </c>
      <c r="H15806" s="8">
        <f>VLOOKUP(C15806,Products!$A$2:$F$20,6,TRUE)</f>
        <v>3.1999999999999993</v>
      </c>
      <c r="I15806" s="8">
        <f t="shared" si="493"/>
        <v>3.1999999999999993</v>
      </c>
      <c r="J15806" s="42">
        <f>VLOOKUP(B15806,Invoices!A:I,9,TRUE)</f>
        <v>2022</v>
      </c>
    </row>
    <row r="15807" spans="1:10" x14ac:dyDescent="0.15">
      <c r="A15807" t="s">
        <v>19167</v>
      </c>
      <c r="B15807" t="s">
        <v>3240</v>
      </c>
      <c r="C15807" t="s">
        <v>102</v>
      </c>
      <c r="D15807" t="s">
        <v>83</v>
      </c>
      <c r="E15807">
        <v>4</v>
      </c>
      <c r="F15807" s="8">
        <f>VLOOKUP(C15807,Products!$A$2:$E$20,5,TRUE)</f>
        <v>29.95</v>
      </c>
      <c r="G15807" s="8">
        <f t="shared" si="492"/>
        <v>119.8</v>
      </c>
      <c r="H15807" s="8">
        <f>VLOOKUP(C15807,Products!$A$2:$F$20,6,TRUE)</f>
        <v>15</v>
      </c>
      <c r="I15807" s="8">
        <f t="shared" si="493"/>
        <v>60</v>
      </c>
      <c r="J15807" s="42">
        <f>VLOOKUP(B15807,Invoices!A:I,9,TRUE)</f>
        <v>2022</v>
      </c>
    </row>
    <row r="15808" spans="1:10" x14ac:dyDescent="0.15">
      <c r="A15808" t="s">
        <v>19168</v>
      </c>
      <c r="B15808" t="s">
        <v>3240</v>
      </c>
      <c r="C15808" t="s">
        <v>90</v>
      </c>
      <c r="D15808" t="s">
        <v>72</v>
      </c>
      <c r="E15808">
        <v>10</v>
      </c>
      <c r="F15808" s="8">
        <f>VLOOKUP(C15808,Products!$A$2:$E$20,5,TRUE)</f>
        <v>8.9499999999999993</v>
      </c>
      <c r="G15808" s="8">
        <f t="shared" si="492"/>
        <v>89.5</v>
      </c>
      <c r="H15808" s="8">
        <f>VLOOKUP(C15808,Products!$A$2:$F$20,6,TRUE)</f>
        <v>5.6999999999999993</v>
      </c>
      <c r="I15808" s="8">
        <f t="shared" si="493"/>
        <v>56.999999999999993</v>
      </c>
      <c r="J15808" s="42">
        <f>VLOOKUP(B15808,Invoices!A:I,9,TRUE)</f>
        <v>2022</v>
      </c>
    </row>
    <row r="15809" spans="1:10" x14ac:dyDescent="0.15">
      <c r="A15809" t="s">
        <v>19169</v>
      </c>
      <c r="B15809" t="s">
        <v>3240</v>
      </c>
      <c r="C15809" t="s">
        <v>95</v>
      </c>
      <c r="D15809" t="s">
        <v>73</v>
      </c>
      <c r="E15809">
        <v>9</v>
      </c>
      <c r="F15809" s="8">
        <f>VLOOKUP(C15809,Products!$A$2:$E$20,5,TRUE)</f>
        <v>12.95</v>
      </c>
      <c r="G15809" s="8">
        <f t="shared" si="492"/>
        <v>116.55</v>
      </c>
      <c r="H15809" s="8">
        <f>VLOOKUP(C15809,Products!$A$2:$F$20,6,TRUE)</f>
        <v>4.1999999999999993</v>
      </c>
      <c r="I15809" s="8">
        <f t="shared" si="493"/>
        <v>37.799999999999997</v>
      </c>
      <c r="J15809" s="42">
        <f>VLOOKUP(B15809,Invoices!A:I,9,TRUE)</f>
        <v>2022</v>
      </c>
    </row>
    <row r="15810" spans="1:10" x14ac:dyDescent="0.15">
      <c r="A15810" t="s">
        <v>19170</v>
      </c>
      <c r="B15810" t="s">
        <v>3241</v>
      </c>
      <c r="C15810" t="s">
        <v>95</v>
      </c>
      <c r="D15810" t="s">
        <v>73</v>
      </c>
      <c r="E15810">
        <v>10</v>
      </c>
      <c r="F15810" s="8">
        <f>VLOOKUP(C15810,Products!$A$2:$E$20,5,TRUE)</f>
        <v>12.95</v>
      </c>
      <c r="G15810" s="8">
        <f t="shared" si="492"/>
        <v>129.5</v>
      </c>
      <c r="H15810" s="8">
        <f>VLOOKUP(C15810,Products!$A$2:$F$20,6,TRUE)</f>
        <v>4.1999999999999993</v>
      </c>
      <c r="I15810" s="8">
        <f t="shared" si="493"/>
        <v>41.999999999999993</v>
      </c>
      <c r="J15810" s="42">
        <f>VLOOKUP(B15810,Invoices!A:I,9,TRUE)</f>
        <v>2022</v>
      </c>
    </row>
    <row r="15811" spans="1:10" x14ac:dyDescent="0.15">
      <c r="A15811" t="s">
        <v>19171</v>
      </c>
      <c r="B15811" t="s">
        <v>3241</v>
      </c>
      <c r="C15811" t="s">
        <v>90</v>
      </c>
      <c r="D15811" t="s">
        <v>72</v>
      </c>
      <c r="E15811">
        <v>1</v>
      </c>
      <c r="F15811" s="8">
        <f>VLOOKUP(C15811,Products!$A$2:$E$20,5,TRUE)</f>
        <v>8.9499999999999993</v>
      </c>
      <c r="G15811" s="8">
        <f t="shared" ref="G15811:G15874" si="494">F15811*E15811</f>
        <v>8.9499999999999993</v>
      </c>
      <c r="H15811" s="8">
        <f>VLOOKUP(C15811,Products!$A$2:$F$20,6,TRUE)</f>
        <v>5.6999999999999993</v>
      </c>
      <c r="I15811" s="8">
        <f t="shared" ref="I15811:I15874" si="495">H15811*E15811</f>
        <v>5.6999999999999993</v>
      </c>
      <c r="J15811" s="42">
        <f>VLOOKUP(B15811,Invoices!A:I,9,TRUE)</f>
        <v>2022</v>
      </c>
    </row>
    <row r="15812" spans="1:10" x14ac:dyDescent="0.15">
      <c r="A15812" t="s">
        <v>19172</v>
      </c>
      <c r="B15812" t="s">
        <v>3241</v>
      </c>
      <c r="C15812" t="s">
        <v>94</v>
      </c>
      <c r="D15812" t="s">
        <v>86</v>
      </c>
      <c r="E15812">
        <v>1</v>
      </c>
      <c r="F15812" s="8">
        <f>VLOOKUP(C15812,Products!$A$2:$E$20,5,TRUE)</f>
        <v>3.5</v>
      </c>
      <c r="G15812" s="8">
        <f t="shared" si="494"/>
        <v>3.5</v>
      </c>
      <c r="H15812" s="8">
        <f>VLOOKUP(C15812,Products!$A$2:$F$20,6,TRUE)</f>
        <v>0.54999999999999982</v>
      </c>
      <c r="I15812" s="8">
        <f t="shared" si="495"/>
        <v>0.54999999999999982</v>
      </c>
      <c r="J15812" s="42">
        <f>VLOOKUP(B15812,Invoices!A:I,9,TRUE)</f>
        <v>2022</v>
      </c>
    </row>
    <row r="15813" spans="1:10" x14ac:dyDescent="0.15">
      <c r="A15813" t="s">
        <v>19173</v>
      </c>
      <c r="B15813" t="s">
        <v>3241</v>
      </c>
      <c r="C15813" t="s">
        <v>87</v>
      </c>
      <c r="D15813" t="s">
        <v>68</v>
      </c>
      <c r="E15813">
        <v>1</v>
      </c>
      <c r="F15813" s="8">
        <f>VLOOKUP(C15813,Products!$A$2:$E$20,5,TRUE)</f>
        <v>19.95</v>
      </c>
      <c r="G15813" s="8">
        <f t="shared" si="494"/>
        <v>19.95</v>
      </c>
      <c r="H15813" s="8">
        <f>VLOOKUP(C15813,Products!$A$2:$F$20,6,TRUE)</f>
        <v>7.4499999999999993</v>
      </c>
      <c r="I15813" s="8">
        <f t="shared" si="495"/>
        <v>7.4499999999999993</v>
      </c>
      <c r="J15813" s="42">
        <f>VLOOKUP(B15813,Invoices!A:I,9,TRUE)</f>
        <v>2022</v>
      </c>
    </row>
    <row r="15814" spans="1:10" x14ac:dyDescent="0.15">
      <c r="A15814" t="s">
        <v>19174</v>
      </c>
      <c r="B15814" t="s">
        <v>3241</v>
      </c>
      <c r="C15814" t="s">
        <v>89</v>
      </c>
      <c r="D15814" t="s">
        <v>80</v>
      </c>
      <c r="E15814">
        <v>4</v>
      </c>
      <c r="F15814" s="8">
        <f>VLOOKUP(C15814,Products!$A$2:$E$20,5,TRUE)</f>
        <v>15.95</v>
      </c>
      <c r="G15814" s="8">
        <f t="shared" si="494"/>
        <v>63.8</v>
      </c>
      <c r="H15814" s="8">
        <f>VLOOKUP(C15814,Products!$A$2:$F$20,6,TRUE)</f>
        <v>6</v>
      </c>
      <c r="I15814" s="8">
        <f t="shared" si="495"/>
        <v>24</v>
      </c>
      <c r="J15814" s="42">
        <f>VLOOKUP(B15814,Invoices!A:I,9,TRUE)</f>
        <v>2022</v>
      </c>
    </row>
    <row r="15815" spans="1:10" x14ac:dyDescent="0.15">
      <c r="A15815" t="s">
        <v>19175</v>
      </c>
      <c r="B15815" t="s">
        <v>3241</v>
      </c>
      <c r="C15815" t="s">
        <v>101</v>
      </c>
      <c r="D15815" t="s">
        <v>69</v>
      </c>
      <c r="E15815">
        <v>1</v>
      </c>
      <c r="F15815" s="8">
        <f>VLOOKUP(C15815,Products!$A$2:$E$20,5,TRUE)</f>
        <v>129.94999999999999</v>
      </c>
      <c r="G15815" s="8">
        <f t="shared" si="494"/>
        <v>129.94999999999999</v>
      </c>
      <c r="H15815" s="8">
        <f>VLOOKUP(C15815,Products!$A$2:$F$20,6,TRUE)</f>
        <v>40.449999999999989</v>
      </c>
      <c r="I15815" s="8">
        <f t="shared" si="495"/>
        <v>40.449999999999989</v>
      </c>
      <c r="J15815" s="42">
        <f>VLOOKUP(B15815,Invoices!A:I,9,TRUE)</f>
        <v>2022</v>
      </c>
    </row>
    <row r="15816" spans="1:10" x14ac:dyDescent="0.15">
      <c r="A15816" t="s">
        <v>19176</v>
      </c>
      <c r="B15816" t="s">
        <v>3241</v>
      </c>
      <c r="C15816" t="s">
        <v>96</v>
      </c>
      <c r="D15816" t="s">
        <v>75</v>
      </c>
      <c r="E15816">
        <v>3</v>
      </c>
      <c r="F15816" s="8">
        <f>VLOOKUP(C15816,Products!$A$2:$E$20,5,TRUE)</f>
        <v>79.95</v>
      </c>
      <c r="G15816" s="8">
        <f t="shared" si="494"/>
        <v>239.85000000000002</v>
      </c>
      <c r="H15816" s="8">
        <f>VLOOKUP(C15816,Products!$A$2:$F$20,6,TRUE)</f>
        <v>27.950000000000003</v>
      </c>
      <c r="I15816" s="8">
        <f t="shared" si="495"/>
        <v>83.850000000000009</v>
      </c>
      <c r="J15816" s="42">
        <f>VLOOKUP(B15816,Invoices!A:I,9,TRUE)</f>
        <v>2022</v>
      </c>
    </row>
    <row r="15817" spans="1:10" x14ac:dyDescent="0.15">
      <c r="A15817" t="s">
        <v>19177</v>
      </c>
      <c r="B15817" t="s">
        <v>3241</v>
      </c>
      <c r="C15817" t="s">
        <v>92</v>
      </c>
      <c r="D15817" t="s">
        <v>82</v>
      </c>
      <c r="E15817">
        <v>8</v>
      </c>
      <c r="F15817" s="8">
        <f>VLOOKUP(C15817,Products!$A$2:$E$20,5,TRUE)</f>
        <v>19.95</v>
      </c>
      <c r="G15817" s="8">
        <f t="shared" si="494"/>
        <v>159.6</v>
      </c>
      <c r="H15817" s="8">
        <f>VLOOKUP(C15817,Products!$A$2:$F$20,6,TRUE)</f>
        <v>7.4499999999999993</v>
      </c>
      <c r="I15817" s="8">
        <f t="shared" si="495"/>
        <v>59.599999999999994</v>
      </c>
      <c r="J15817" s="42">
        <f>VLOOKUP(B15817,Invoices!A:I,9,TRUE)</f>
        <v>2022</v>
      </c>
    </row>
    <row r="15818" spans="1:10" x14ac:dyDescent="0.15">
      <c r="A15818" t="s">
        <v>19178</v>
      </c>
      <c r="B15818" t="s">
        <v>3241</v>
      </c>
      <c r="C15818" t="s">
        <v>104</v>
      </c>
      <c r="D15818" t="s">
        <v>71</v>
      </c>
      <c r="E15818">
        <v>1</v>
      </c>
      <c r="F15818" s="8">
        <f>VLOOKUP(C15818,Products!$A$2:$E$20,5,TRUE)</f>
        <v>2.95</v>
      </c>
      <c r="G15818" s="8">
        <f t="shared" si="494"/>
        <v>2.95</v>
      </c>
      <c r="H15818" s="8">
        <f>VLOOKUP(C15818,Products!$A$2:$F$20,6,TRUE)</f>
        <v>1.1500000000000001</v>
      </c>
      <c r="I15818" s="8">
        <f t="shared" si="495"/>
        <v>1.1500000000000001</v>
      </c>
      <c r="J15818" s="42">
        <f>VLOOKUP(B15818,Invoices!A:I,9,TRUE)</f>
        <v>2022</v>
      </c>
    </row>
    <row r="15819" spans="1:10" x14ac:dyDescent="0.15">
      <c r="A15819" t="s">
        <v>19179</v>
      </c>
      <c r="B15819" t="s">
        <v>3241</v>
      </c>
      <c r="C15819" t="s">
        <v>91</v>
      </c>
      <c r="D15819" t="s">
        <v>70</v>
      </c>
      <c r="E15819">
        <v>2</v>
      </c>
      <c r="F15819" s="8">
        <f>VLOOKUP(C15819,Products!$A$2:$E$20,5,TRUE)</f>
        <v>49.95</v>
      </c>
      <c r="G15819" s="8">
        <f t="shared" si="494"/>
        <v>99.9</v>
      </c>
      <c r="H15819" s="8">
        <f>VLOOKUP(C15819,Products!$A$2:$F$20,6,TRUE)</f>
        <v>21.200000000000003</v>
      </c>
      <c r="I15819" s="8">
        <f t="shared" si="495"/>
        <v>42.400000000000006</v>
      </c>
      <c r="J15819" s="42">
        <f>VLOOKUP(B15819,Invoices!A:I,9,TRUE)</f>
        <v>2022</v>
      </c>
    </row>
    <row r="15820" spans="1:10" x14ac:dyDescent="0.15">
      <c r="A15820" t="s">
        <v>19180</v>
      </c>
      <c r="B15820" t="s">
        <v>3241</v>
      </c>
      <c r="C15820" t="s">
        <v>88</v>
      </c>
      <c r="D15820" t="s">
        <v>85</v>
      </c>
      <c r="E15820">
        <v>1</v>
      </c>
      <c r="F15820" s="8">
        <f>VLOOKUP(C15820,Products!$A$2:$E$20,5,TRUE)</f>
        <v>8.9499999999999993</v>
      </c>
      <c r="G15820" s="8">
        <f t="shared" si="494"/>
        <v>8.9499999999999993</v>
      </c>
      <c r="H15820" s="8">
        <f>VLOOKUP(C15820,Products!$A$2:$F$20,6,TRUE)</f>
        <v>5.6999999999999993</v>
      </c>
      <c r="I15820" s="8">
        <f t="shared" si="495"/>
        <v>5.6999999999999993</v>
      </c>
      <c r="J15820" s="42">
        <f>VLOOKUP(B15820,Invoices!A:I,9,TRUE)</f>
        <v>2022</v>
      </c>
    </row>
    <row r="15821" spans="1:10" x14ac:dyDescent="0.15">
      <c r="A15821" t="s">
        <v>19181</v>
      </c>
      <c r="B15821" t="s">
        <v>3242</v>
      </c>
      <c r="C15821" t="s">
        <v>105</v>
      </c>
      <c r="D15821" t="s">
        <v>81</v>
      </c>
      <c r="E15821">
        <v>2</v>
      </c>
      <c r="F15821" s="8">
        <f>VLOOKUP(C15821,Products!$A$2:$E$20,5,TRUE)</f>
        <v>8.9499999999999993</v>
      </c>
      <c r="G15821" s="8">
        <f t="shared" si="494"/>
        <v>17.899999999999999</v>
      </c>
      <c r="H15821" s="8">
        <f>VLOOKUP(C15821,Products!$A$2:$F$20,6,TRUE)</f>
        <v>3.1999999999999993</v>
      </c>
      <c r="I15821" s="8">
        <f t="shared" si="495"/>
        <v>6.3999999999999986</v>
      </c>
      <c r="J15821" s="42">
        <f>VLOOKUP(B15821,Invoices!A:I,9,TRUE)</f>
        <v>2022</v>
      </c>
    </row>
    <row r="15822" spans="1:10" x14ac:dyDescent="0.15">
      <c r="A15822" t="s">
        <v>19182</v>
      </c>
      <c r="B15822" t="s">
        <v>3243</v>
      </c>
      <c r="C15822" t="s">
        <v>91</v>
      </c>
      <c r="D15822" t="s">
        <v>70</v>
      </c>
      <c r="E15822">
        <v>5</v>
      </c>
      <c r="F15822" s="8">
        <f>VLOOKUP(C15822,Products!$A$2:$E$20,5,TRUE)</f>
        <v>49.95</v>
      </c>
      <c r="G15822" s="8">
        <f t="shared" si="494"/>
        <v>249.75</v>
      </c>
      <c r="H15822" s="8">
        <f>VLOOKUP(C15822,Products!$A$2:$F$20,6,TRUE)</f>
        <v>21.200000000000003</v>
      </c>
      <c r="I15822" s="8">
        <f t="shared" si="495"/>
        <v>106.00000000000001</v>
      </c>
      <c r="J15822" s="42">
        <f>VLOOKUP(B15822,Invoices!A:I,9,TRUE)</f>
        <v>2022</v>
      </c>
    </row>
    <row r="15823" spans="1:10" x14ac:dyDescent="0.15">
      <c r="A15823" t="s">
        <v>19183</v>
      </c>
      <c r="B15823" t="s">
        <v>3243</v>
      </c>
      <c r="C15823" t="s">
        <v>92</v>
      </c>
      <c r="D15823" t="s">
        <v>82</v>
      </c>
      <c r="E15823">
        <v>1</v>
      </c>
      <c r="F15823" s="8">
        <f>VLOOKUP(C15823,Products!$A$2:$E$20,5,TRUE)</f>
        <v>19.95</v>
      </c>
      <c r="G15823" s="8">
        <f t="shared" si="494"/>
        <v>19.95</v>
      </c>
      <c r="H15823" s="8">
        <f>VLOOKUP(C15823,Products!$A$2:$F$20,6,TRUE)</f>
        <v>7.4499999999999993</v>
      </c>
      <c r="I15823" s="8">
        <f t="shared" si="495"/>
        <v>7.4499999999999993</v>
      </c>
      <c r="J15823" s="42">
        <f>VLOOKUP(B15823,Invoices!A:I,9,TRUE)</f>
        <v>2022</v>
      </c>
    </row>
    <row r="15824" spans="1:10" x14ac:dyDescent="0.15">
      <c r="A15824" t="s">
        <v>19184</v>
      </c>
      <c r="B15824" t="s">
        <v>3243</v>
      </c>
      <c r="C15824" t="s">
        <v>102</v>
      </c>
      <c r="D15824" t="s">
        <v>83</v>
      </c>
      <c r="E15824">
        <v>4</v>
      </c>
      <c r="F15824" s="8">
        <f>VLOOKUP(C15824,Products!$A$2:$E$20,5,TRUE)</f>
        <v>29.95</v>
      </c>
      <c r="G15824" s="8">
        <f t="shared" si="494"/>
        <v>119.8</v>
      </c>
      <c r="H15824" s="8">
        <f>VLOOKUP(C15824,Products!$A$2:$F$20,6,TRUE)</f>
        <v>15</v>
      </c>
      <c r="I15824" s="8">
        <f t="shared" si="495"/>
        <v>60</v>
      </c>
      <c r="J15824" s="42">
        <f>VLOOKUP(B15824,Invoices!A:I,9,TRUE)</f>
        <v>2022</v>
      </c>
    </row>
    <row r="15825" spans="1:10" x14ac:dyDescent="0.15">
      <c r="A15825" t="s">
        <v>19185</v>
      </c>
      <c r="B15825" t="s">
        <v>3243</v>
      </c>
      <c r="C15825" t="s">
        <v>90</v>
      </c>
      <c r="D15825" t="s">
        <v>72</v>
      </c>
      <c r="E15825">
        <v>6</v>
      </c>
      <c r="F15825" s="8">
        <f>VLOOKUP(C15825,Products!$A$2:$E$20,5,TRUE)</f>
        <v>8.9499999999999993</v>
      </c>
      <c r="G15825" s="8">
        <f t="shared" si="494"/>
        <v>53.699999999999996</v>
      </c>
      <c r="H15825" s="8">
        <f>VLOOKUP(C15825,Products!$A$2:$F$20,6,TRUE)</f>
        <v>5.6999999999999993</v>
      </c>
      <c r="I15825" s="8">
        <f t="shared" si="495"/>
        <v>34.199999999999996</v>
      </c>
      <c r="J15825" s="42">
        <f>VLOOKUP(B15825,Invoices!A:I,9,TRUE)</f>
        <v>2022</v>
      </c>
    </row>
    <row r="15826" spans="1:10" x14ac:dyDescent="0.15">
      <c r="A15826" t="s">
        <v>19186</v>
      </c>
      <c r="B15826" t="s">
        <v>3243</v>
      </c>
      <c r="C15826" t="s">
        <v>105</v>
      </c>
      <c r="D15826" t="s">
        <v>81</v>
      </c>
      <c r="E15826">
        <v>2</v>
      </c>
      <c r="F15826" s="8">
        <f>VLOOKUP(C15826,Products!$A$2:$E$20,5,TRUE)</f>
        <v>8.9499999999999993</v>
      </c>
      <c r="G15826" s="8">
        <f t="shared" si="494"/>
        <v>17.899999999999999</v>
      </c>
      <c r="H15826" s="8">
        <f>VLOOKUP(C15826,Products!$A$2:$F$20,6,TRUE)</f>
        <v>3.1999999999999993</v>
      </c>
      <c r="I15826" s="8">
        <f t="shared" si="495"/>
        <v>6.3999999999999986</v>
      </c>
      <c r="J15826" s="42">
        <f>VLOOKUP(B15826,Invoices!A:I,9,TRUE)</f>
        <v>2022</v>
      </c>
    </row>
    <row r="15827" spans="1:10" x14ac:dyDescent="0.15">
      <c r="A15827" t="s">
        <v>19187</v>
      </c>
      <c r="B15827" t="s">
        <v>3244</v>
      </c>
      <c r="C15827" t="s">
        <v>93</v>
      </c>
      <c r="D15827" t="s">
        <v>76</v>
      </c>
      <c r="E15827">
        <v>1</v>
      </c>
      <c r="F15827" s="8">
        <f>VLOOKUP(C15827,Products!$A$2:$E$20,5,TRUE)</f>
        <v>9.9499999999999993</v>
      </c>
      <c r="G15827" s="8">
        <f t="shared" si="494"/>
        <v>9.9499999999999993</v>
      </c>
      <c r="H15827" s="8">
        <f>VLOOKUP(C15827,Products!$A$2:$F$20,6,TRUE)</f>
        <v>1.9499999999999993</v>
      </c>
      <c r="I15827" s="8">
        <f t="shared" si="495"/>
        <v>1.9499999999999993</v>
      </c>
      <c r="J15827" s="42">
        <f>VLOOKUP(B15827,Invoices!A:I,9,TRUE)</f>
        <v>2022</v>
      </c>
    </row>
    <row r="15828" spans="1:10" x14ac:dyDescent="0.15">
      <c r="A15828" t="s">
        <v>19188</v>
      </c>
      <c r="B15828" t="s">
        <v>3245</v>
      </c>
      <c r="C15828" t="s">
        <v>96</v>
      </c>
      <c r="D15828" t="s">
        <v>75</v>
      </c>
      <c r="E15828">
        <v>1</v>
      </c>
      <c r="F15828" s="8">
        <f>VLOOKUP(C15828,Products!$A$2:$E$20,5,TRUE)</f>
        <v>79.95</v>
      </c>
      <c r="G15828" s="8">
        <f t="shared" si="494"/>
        <v>79.95</v>
      </c>
      <c r="H15828" s="8">
        <f>VLOOKUP(C15828,Products!$A$2:$F$20,6,TRUE)</f>
        <v>27.950000000000003</v>
      </c>
      <c r="I15828" s="8">
        <f t="shared" si="495"/>
        <v>27.950000000000003</v>
      </c>
      <c r="J15828" s="42">
        <f>VLOOKUP(B15828,Invoices!A:I,9,TRUE)</f>
        <v>2022</v>
      </c>
    </row>
    <row r="15829" spans="1:10" x14ac:dyDescent="0.15">
      <c r="A15829" t="s">
        <v>19189</v>
      </c>
      <c r="B15829" t="s">
        <v>3245</v>
      </c>
      <c r="C15829" t="s">
        <v>87</v>
      </c>
      <c r="D15829" t="s">
        <v>68</v>
      </c>
      <c r="E15829">
        <v>2</v>
      </c>
      <c r="F15829" s="8">
        <f>VLOOKUP(C15829,Products!$A$2:$E$20,5,TRUE)</f>
        <v>19.95</v>
      </c>
      <c r="G15829" s="8">
        <f t="shared" si="494"/>
        <v>39.9</v>
      </c>
      <c r="H15829" s="8">
        <f>VLOOKUP(C15829,Products!$A$2:$F$20,6,TRUE)</f>
        <v>7.4499999999999993</v>
      </c>
      <c r="I15829" s="8">
        <f t="shared" si="495"/>
        <v>14.899999999999999</v>
      </c>
      <c r="J15829" s="42">
        <f>VLOOKUP(B15829,Invoices!A:I,9,TRUE)</f>
        <v>2022</v>
      </c>
    </row>
    <row r="15830" spans="1:10" x14ac:dyDescent="0.15">
      <c r="A15830" t="s">
        <v>19190</v>
      </c>
      <c r="B15830" t="s">
        <v>3245</v>
      </c>
      <c r="C15830" t="s">
        <v>95</v>
      </c>
      <c r="D15830" t="s">
        <v>73</v>
      </c>
      <c r="E15830">
        <v>2</v>
      </c>
      <c r="F15830" s="8">
        <f>VLOOKUP(C15830,Products!$A$2:$E$20,5,TRUE)</f>
        <v>12.95</v>
      </c>
      <c r="G15830" s="8">
        <f t="shared" si="494"/>
        <v>25.9</v>
      </c>
      <c r="H15830" s="8">
        <f>VLOOKUP(C15830,Products!$A$2:$F$20,6,TRUE)</f>
        <v>4.1999999999999993</v>
      </c>
      <c r="I15830" s="8">
        <f t="shared" si="495"/>
        <v>8.3999999999999986</v>
      </c>
      <c r="J15830" s="42">
        <f>VLOOKUP(B15830,Invoices!A:I,9,TRUE)</f>
        <v>2022</v>
      </c>
    </row>
    <row r="15831" spans="1:10" x14ac:dyDescent="0.15">
      <c r="A15831" t="s">
        <v>19191</v>
      </c>
      <c r="B15831" t="s">
        <v>3245</v>
      </c>
      <c r="C15831" t="s">
        <v>101</v>
      </c>
      <c r="D15831" t="s">
        <v>69</v>
      </c>
      <c r="E15831">
        <v>1</v>
      </c>
      <c r="F15831" s="8">
        <f>VLOOKUP(C15831,Products!$A$2:$E$20,5,TRUE)</f>
        <v>129.94999999999999</v>
      </c>
      <c r="G15831" s="8">
        <f t="shared" si="494"/>
        <v>129.94999999999999</v>
      </c>
      <c r="H15831" s="8">
        <f>VLOOKUP(C15831,Products!$A$2:$F$20,6,TRUE)</f>
        <v>40.449999999999989</v>
      </c>
      <c r="I15831" s="8">
        <f t="shared" si="495"/>
        <v>40.449999999999989</v>
      </c>
      <c r="J15831" s="42">
        <f>VLOOKUP(B15831,Invoices!A:I,9,TRUE)</f>
        <v>2022</v>
      </c>
    </row>
    <row r="15832" spans="1:10" x14ac:dyDescent="0.15">
      <c r="A15832" t="s">
        <v>19192</v>
      </c>
      <c r="B15832" t="s">
        <v>3245</v>
      </c>
      <c r="C15832" t="s">
        <v>105</v>
      </c>
      <c r="D15832" t="s">
        <v>81</v>
      </c>
      <c r="E15832">
        <v>10</v>
      </c>
      <c r="F15832" s="8">
        <f>VLOOKUP(C15832,Products!$A$2:$E$20,5,TRUE)</f>
        <v>8.9499999999999993</v>
      </c>
      <c r="G15832" s="8">
        <f t="shared" si="494"/>
        <v>89.5</v>
      </c>
      <c r="H15832" s="8">
        <f>VLOOKUP(C15832,Products!$A$2:$F$20,6,TRUE)</f>
        <v>3.1999999999999993</v>
      </c>
      <c r="I15832" s="8">
        <f t="shared" si="495"/>
        <v>31.999999999999993</v>
      </c>
      <c r="J15832" s="42">
        <f>VLOOKUP(B15832,Invoices!A:I,9,TRUE)</f>
        <v>2022</v>
      </c>
    </row>
    <row r="15833" spans="1:10" x14ac:dyDescent="0.15">
      <c r="A15833" t="s">
        <v>19193</v>
      </c>
      <c r="B15833" t="s">
        <v>3245</v>
      </c>
      <c r="C15833" t="s">
        <v>88</v>
      </c>
      <c r="D15833" t="s">
        <v>85</v>
      </c>
      <c r="E15833">
        <v>1</v>
      </c>
      <c r="F15833" s="8">
        <f>VLOOKUP(C15833,Products!$A$2:$E$20,5,TRUE)</f>
        <v>8.9499999999999993</v>
      </c>
      <c r="G15833" s="8">
        <f t="shared" si="494"/>
        <v>8.9499999999999993</v>
      </c>
      <c r="H15833" s="8">
        <f>VLOOKUP(C15833,Products!$A$2:$F$20,6,TRUE)</f>
        <v>5.6999999999999993</v>
      </c>
      <c r="I15833" s="8">
        <f t="shared" si="495"/>
        <v>5.6999999999999993</v>
      </c>
      <c r="J15833" s="42">
        <f>VLOOKUP(B15833,Invoices!A:I,9,TRUE)</f>
        <v>2022</v>
      </c>
    </row>
    <row r="15834" spans="1:10" x14ac:dyDescent="0.15">
      <c r="A15834" t="s">
        <v>19194</v>
      </c>
      <c r="B15834" t="s">
        <v>3245</v>
      </c>
      <c r="C15834" t="s">
        <v>104</v>
      </c>
      <c r="D15834" t="s">
        <v>71</v>
      </c>
      <c r="E15834">
        <v>7</v>
      </c>
      <c r="F15834" s="8">
        <f>VLOOKUP(C15834,Products!$A$2:$E$20,5,TRUE)</f>
        <v>2.95</v>
      </c>
      <c r="G15834" s="8">
        <f t="shared" si="494"/>
        <v>20.650000000000002</v>
      </c>
      <c r="H15834" s="8">
        <f>VLOOKUP(C15834,Products!$A$2:$F$20,6,TRUE)</f>
        <v>1.1500000000000001</v>
      </c>
      <c r="I15834" s="8">
        <f t="shared" si="495"/>
        <v>8.0500000000000007</v>
      </c>
      <c r="J15834" s="42">
        <f>VLOOKUP(B15834,Invoices!A:I,9,TRUE)</f>
        <v>2022</v>
      </c>
    </row>
    <row r="15835" spans="1:10" x14ac:dyDescent="0.15">
      <c r="A15835" t="s">
        <v>19195</v>
      </c>
      <c r="B15835" t="s">
        <v>3245</v>
      </c>
      <c r="C15835" t="s">
        <v>94</v>
      </c>
      <c r="D15835" t="s">
        <v>86</v>
      </c>
      <c r="E15835">
        <v>2</v>
      </c>
      <c r="F15835" s="8">
        <f>VLOOKUP(C15835,Products!$A$2:$E$20,5,TRUE)</f>
        <v>3.5</v>
      </c>
      <c r="G15835" s="8">
        <f t="shared" si="494"/>
        <v>7</v>
      </c>
      <c r="H15835" s="8">
        <f>VLOOKUP(C15835,Products!$A$2:$F$20,6,TRUE)</f>
        <v>0.54999999999999982</v>
      </c>
      <c r="I15835" s="8">
        <f t="shared" si="495"/>
        <v>1.0999999999999996</v>
      </c>
      <c r="J15835" s="42">
        <f>VLOOKUP(B15835,Invoices!A:I,9,TRUE)</f>
        <v>2022</v>
      </c>
    </row>
    <row r="15836" spans="1:10" x14ac:dyDescent="0.15">
      <c r="A15836" t="s">
        <v>19196</v>
      </c>
      <c r="B15836" t="s">
        <v>3246</v>
      </c>
      <c r="C15836" t="s">
        <v>90</v>
      </c>
      <c r="D15836" t="s">
        <v>72</v>
      </c>
      <c r="E15836">
        <v>5</v>
      </c>
      <c r="F15836" s="8">
        <f>VLOOKUP(C15836,Products!$A$2:$E$20,5,TRUE)</f>
        <v>8.9499999999999993</v>
      </c>
      <c r="G15836" s="8">
        <f t="shared" si="494"/>
        <v>44.75</v>
      </c>
      <c r="H15836" s="8">
        <f>VLOOKUP(C15836,Products!$A$2:$F$20,6,TRUE)</f>
        <v>5.6999999999999993</v>
      </c>
      <c r="I15836" s="8">
        <f t="shared" si="495"/>
        <v>28.499999999999996</v>
      </c>
      <c r="J15836" s="42">
        <f>VLOOKUP(B15836,Invoices!A:I,9,TRUE)</f>
        <v>2022</v>
      </c>
    </row>
    <row r="15837" spans="1:10" x14ac:dyDescent="0.15">
      <c r="A15837" t="s">
        <v>19197</v>
      </c>
      <c r="B15837" t="s">
        <v>3247</v>
      </c>
      <c r="C15837" t="s">
        <v>90</v>
      </c>
      <c r="D15837" t="s">
        <v>72</v>
      </c>
      <c r="E15837">
        <v>1</v>
      </c>
      <c r="F15837" s="8">
        <f>VLOOKUP(C15837,Products!$A$2:$E$20,5,TRUE)</f>
        <v>8.9499999999999993</v>
      </c>
      <c r="G15837" s="8">
        <f t="shared" si="494"/>
        <v>8.9499999999999993</v>
      </c>
      <c r="H15837" s="8">
        <f>VLOOKUP(C15837,Products!$A$2:$F$20,6,TRUE)</f>
        <v>5.6999999999999993</v>
      </c>
      <c r="I15837" s="8">
        <f t="shared" si="495"/>
        <v>5.6999999999999993</v>
      </c>
      <c r="J15837" s="42">
        <f>VLOOKUP(B15837,Invoices!A:I,9,TRUE)</f>
        <v>2022</v>
      </c>
    </row>
    <row r="15838" spans="1:10" x14ac:dyDescent="0.15">
      <c r="A15838" t="s">
        <v>19198</v>
      </c>
      <c r="B15838" t="s">
        <v>3247</v>
      </c>
      <c r="C15838" t="s">
        <v>88</v>
      </c>
      <c r="D15838" t="s">
        <v>85</v>
      </c>
      <c r="E15838">
        <v>3</v>
      </c>
      <c r="F15838" s="8">
        <f>VLOOKUP(C15838,Products!$A$2:$E$20,5,TRUE)</f>
        <v>8.9499999999999993</v>
      </c>
      <c r="G15838" s="8">
        <f t="shared" si="494"/>
        <v>26.849999999999998</v>
      </c>
      <c r="H15838" s="8">
        <f>VLOOKUP(C15838,Products!$A$2:$F$20,6,TRUE)</f>
        <v>5.6999999999999993</v>
      </c>
      <c r="I15838" s="8">
        <f t="shared" si="495"/>
        <v>17.099999999999998</v>
      </c>
      <c r="J15838" s="42">
        <f>VLOOKUP(B15838,Invoices!A:I,9,TRUE)</f>
        <v>2022</v>
      </c>
    </row>
    <row r="15839" spans="1:10" x14ac:dyDescent="0.15">
      <c r="A15839" t="s">
        <v>19199</v>
      </c>
      <c r="B15839" t="s">
        <v>3248</v>
      </c>
      <c r="C15839" t="s">
        <v>87</v>
      </c>
      <c r="D15839" t="s">
        <v>68</v>
      </c>
      <c r="E15839">
        <v>5</v>
      </c>
      <c r="F15839" s="8">
        <f>VLOOKUP(C15839,Products!$A$2:$E$20,5,TRUE)</f>
        <v>19.95</v>
      </c>
      <c r="G15839" s="8">
        <f t="shared" si="494"/>
        <v>99.75</v>
      </c>
      <c r="H15839" s="8">
        <f>VLOOKUP(C15839,Products!$A$2:$F$20,6,TRUE)</f>
        <v>7.4499999999999993</v>
      </c>
      <c r="I15839" s="8">
        <f t="shared" si="495"/>
        <v>37.25</v>
      </c>
      <c r="J15839" s="42">
        <f>VLOOKUP(B15839,Invoices!A:I,9,TRUE)</f>
        <v>2022</v>
      </c>
    </row>
    <row r="15840" spans="1:10" x14ac:dyDescent="0.15">
      <c r="A15840" t="s">
        <v>19200</v>
      </c>
      <c r="B15840" t="s">
        <v>3248</v>
      </c>
      <c r="C15840" t="s">
        <v>91</v>
      </c>
      <c r="D15840" t="s">
        <v>70</v>
      </c>
      <c r="E15840">
        <v>3</v>
      </c>
      <c r="F15840" s="8">
        <f>VLOOKUP(C15840,Products!$A$2:$E$20,5,TRUE)</f>
        <v>49.95</v>
      </c>
      <c r="G15840" s="8">
        <f t="shared" si="494"/>
        <v>149.85000000000002</v>
      </c>
      <c r="H15840" s="8">
        <f>VLOOKUP(C15840,Products!$A$2:$F$20,6,TRUE)</f>
        <v>21.200000000000003</v>
      </c>
      <c r="I15840" s="8">
        <f t="shared" si="495"/>
        <v>63.600000000000009</v>
      </c>
      <c r="J15840" s="42">
        <f>VLOOKUP(B15840,Invoices!A:I,9,TRUE)</f>
        <v>2022</v>
      </c>
    </row>
    <row r="15841" spans="1:10" x14ac:dyDescent="0.15">
      <c r="A15841" t="s">
        <v>19201</v>
      </c>
      <c r="B15841" t="s">
        <v>3248</v>
      </c>
      <c r="C15841" t="s">
        <v>92</v>
      </c>
      <c r="D15841" t="s">
        <v>82</v>
      </c>
      <c r="E15841">
        <v>1</v>
      </c>
      <c r="F15841" s="8">
        <f>VLOOKUP(C15841,Products!$A$2:$E$20,5,TRUE)</f>
        <v>19.95</v>
      </c>
      <c r="G15841" s="8">
        <f t="shared" si="494"/>
        <v>19.95</v>
      </c>
      <c r="H15841" s="8">
        <f>VLOOKUP(C15841,Products!$A$2:$F$20,6,TRUE)</f>
        <v>7.4499999999999993</v>
      </c>
      <c r="I15841" s="8">
        <f t="shared" si="495"/>
        <v>7.4499999999999993</v>
      </c>
      <c r="J15841" s="42">
        <f>VLOOKUP(B15841,Invoices!A:I,9,TRUE)</f>
        <v>2022</v>
      </c>
    </row>
    <row r="15842" spans="1:10" x14ac:dyDescent="0.15">
      <c r="A15842" t="s">
        <v>19202</v>
      </c>
      <c r="B15842" t="s">
        <v>3248</v>
      </c>
      <c r="C15842" t="s">
        <v>105</v>
      </c>
      <c r="D15842" t="s">
        <v>81</v>
      </c>
      <c r="E15842">
        <v>30</v>
      </c>
      <c r="F15842" s="8">
        <f>VLOOKUP(C15842,Products!$A$2:$E$20,5,TRUE)</f>
        <v>8.9499999999999993</v>
      </c>
      <c r="G15842" s="8">
        <f t="shared" si="494"/>
        <v>268.5</v>
      </c>
      <c r="H15842" s="8">
        <f>VLOOKUP(C15842,Products!$A$2:$F$20,6,TRUE)</f>
        <v>3.1999999999999993</v>
      </c>
      <c r="I15842" s="8">
        <f t="shared" si="495"/>
        <v>95.999999999999972</v>
      </c>
      <c r="J15842" s="42">
        <f>VLOOKUP(B15842,Invoices!A:I,9,TRUE)</f>
        <v>2022</v>
      </c>
    </row>
    <row r="15843" spans="1:10" x14ac:dyDescent="0.15">
      <c r="A15843" t="s">
        <v>19203</v>
      </c>
      <c r="B15843" t="s">
        <v>3248</v>
      </c>
      <c r="C15843" t="s">
        <v>93</v>
      </c>
      <c r="D15843" t="s">
        <v>76</v>
      </c>
      <c r="E15843">
        <v>1</v>
      </c>
      <c r="F15843" s="8">
        <f>VLOOKUP(C15843,Products!$A$2:$E$20,5,TRUE)</f>
        <v>9.9499999999999993</v>
      </c>
      <c r="G15843" s="8">
        <f t="shared" si="494"/>
        <v>9.9499999999999993</v>
      </c>
      <c r="H15843" s="8">
        <f>VLOOKUP(C15843,Products!$A$2:$F$20,6,TRUE)</f>
        <v>1.9499999999999993</v>
      </c>
      <c r="I15843" s="8">
        <f t="shared" si="495"/>
        <v>1.9499999999999993</v>
      </c>
      <c r="J15843" s="42">
        <f>VLOOKUP(B15843,Invoices!A:I,9,TRUE)</f>
        <v>2022</v>
      </c>
    </row>
    <row r="15844" spans="1:10" x14ac:dyDescent="0.15">
      <c r="A15844" t="s">
        <v>19204</v>
      </c>
      <c r="B15844" t="s">
        <v>3248</v>
      </c>
      <c r="C15844" t="s">
        <v>94</v>
      </c>
      <c r="D15844" t="s">
        <v>86</v>
      </c>
      <c r="E15844">
        <v>4</v>
      </c>
      <c r="F15844" s="8">
        <f>VLOOKUP(C15844,Products!$A$2:$E$20,5,TRUE)</f>
        <v>3.5</v>
      </c>
      <c r="G15844" s="8">
        <f t="shared" si="494"/>
        <v>14</v>
      </c>
      <c r="H15844" s="8">
        <f>VLOOKUP(C15844,Products!$A$2:$F$20,6,TRUE)</f>
        <v>0.54999999999999982</v>
      </c>
      <c r="I15844" s="8">
        <f t="shared" si="495"/>
        <v>2.1999999999999993</v>
      </c>
      <c r="J15844" s="42">
        <f>VLOOKUP(B15844,Invoices!A:I,9,TRUE)</f>
        <v>2022</v>
      </c>
    </row>
    <row r="15845" spans="1:10" x14ac:dyDescent="0.15">
      <c r="A15845" t="s">
        <v>19205</v>
      </c>
      <c r="B15845" t="s">
        <v>3248</v>
      </c>
      <c r="C15845" t="s">
        <v>101</v>
      </c>
      <c r="D15845" t="s">
        <v>69</v>
      </c>
      <c r="E15845">
        <v>2</v>
      </c>
      <c r="F15845" s="8">
        <f>VLOOKUP(C15845,Products!$A$2:$E$20,5,TRUE)</f>
        <v>129.94999999999999</v>
      </c>
      <c r="G15845" s="8">
        <f t="shared" si="494"/>
        <v>259.89999999999998</v>
      </c>
      <c r="H15845" s="8">
        <f>VLOOKUP(C15845,Products!$A$2:$F$20,6,TRUE)</f>
        <v>40.449999999999989</v>
      </c>
      <c r="I15845" s="8">
        <f t="shared" si="495"/>
        <v>80.899999999999977</v>
      </c>
      <c r="J15845" s="42">
        <f>VLOOKUP(B15845,Invoices!A:I,9,TRUE)</f>
        <v>2022</v>
      </c>
    </row>
    <row r="15846" spans="1:10" x14ac:dyDescent="0.15">
      <c r="A15846" t="s">
        <v>19206</v>
      </c>
      <c r="B15846" t="s">
        <v>3248</v>
      </c>
      <c r="C15846" t="s">
        <v>88</v>
      </c>
      <c r="D15846" t="s">
        <v>85</v>
      </c>
      <c r="E15846">
        <v>3</v>
      </c>
      <c r="F15846" s="8">
        <f>VLOOKUP(C15846,Products!$A$2:$E$20,5,TRUE)</f>
        <v>8.9499999999999993</v>
      </c>
      <c r="G15846" s="8">
        <f t="shared" si="494"/>
        <v>26.849999999999998</v>
      </c>
      <c r="H15846" s="8">
        <f>VLOOKUP(C15846,Products!$A$2:$F$20,6,TRUE)</f>
        <v>5.6999999999999993</v>
      </c>
      <c r="I15846" s="8">
        <f t="shared" si="495"/>
        <v>17.099999999999998</v>
      </c>
      <c r="J15846" s="42">
        <f>VLOOKUP(B15846,Invoices!A:I,9,TRUE)</f>
        <v>2022</v>
      </c>
    </row>
    <row r="15847" spans="1:10" x14ac:dyDescent="0.15">
      <c r="A15847" t="s">
        <v>19207</v>
      </c>
      <c r="B15847" t="s">
        <v>3248</v>
      </c>
      <c r="C15847" t="s">
        <v>104</v>
      </c>
      <c r="D15847" t="s">
        <v>71</v>
      </c>
      <c r="E15847">
        <v>2</v>
      </c>
      <c r="F15847" s="8">
        <f>VLOOKUP(C15847,Products!$A$2:$E$20,5,TRUE)</f>
        <v>2.95</v>
      </c>
      <c r="G15847" s="8">
        <f t="shared" si="494"/>
        <v>5.9</v>
      </c>
      <c r="H15847" s="8">
        <f>VLOOKUP(C15847,Products!$A$2:$F$20,6,TRUE)</f>
        <v>1.1500000000000001</v>
      </c>
      <c r="I15847" s="8">
        <f t="shared" si="495"/>
        <v>2.3000000000000003</v>
      </c>
      <c r="J15847" s="42">
        <f>VLOOKUP(B15847,Invoices!A:I,9,TRUE)</f>
        <v>2022</v>
      </c>
    </row>
    <row r="15848" spans="1:10" x14ac:dyDescent="0.15">
      <c r="A15848" t="s">
        <v>19208</v>
      </c>
      <c r="B15848" t="s">
        <v>3248</v>
      </c>
      <c r="C15848" t="s">
        <v>89</v>
      </c>
      <c r="D15848" t="s">
        <v>80</v>
      </c>
      <c r="E15848">
        <v>3</v>
      </c>
      <c r="F15848" s="8">
        <f>VLOOKUP(C15848,Products!$A$2:$E$20,5,TRUE)</f>
        <v>15.95</v>
      </c>
      <c r="G15848" s="8">
        <f t="shared" si="494"/>
        <v>47.849999999999994</v>
      </c>
      <c r="H15848" s="8">
        <f>VLOOKUP(C15848,Products!$A$2:$F$20,6,TRUE)</f>
        <v>6</v>
      </c>
      <c r="I15848" s="8">
        <f t="shared" si="495"/>
        <v>18</v>
      </c>
      <c r="J15848" s="42">
        <f>VLOOKUP(B15848,Invoices!A:I,9,TRUE)</f>
        <v>2022</v>
      </c>
    </row>
    <row r="15849" spans="1:10" x14ac:dyDescent="0.15">
      <c r="A15849" t="s">
        <v>19209</v>
      </c>
      <c r="B15849" t="s">
        <v>3248</v>
      </c>
      <c r="C15849" t="s">
        <v>96</v>
      </c>
      <c r="D15849" t="s">
        <v>75</v>
      </c>
      <c r="E15849">
        <v>1</v>
      </c>
      <c r="F15849" s="8">
        <f>VLOOKUP(C15849,Products!$A$2:$E$20,5,TRUE)</f>
        <v>79.95</v>
      </c>
      <c r="G15849" s="8">
        <f t="shared" si="494"/>
        <v>79.95</v>
      </c>
      <c r="H15849" s="8">
        <f>VLOOKUP(C15849,Products!$A$2:$F$20,6,TRUE)</f>
        <v>27.950000000000003</v>
      </c>
      <c r="I15849" s="8">
        <f t="shared" si="495"/>
        <v>27.950000000000003</v>
      </c>
      <c r="J15849" s="42">
        <f>VLOOKUP(B15849,Invoices!A:I,9,TRUE)</f>
        <v>2022</v>
      </c>
    </row>
    <row r="15850" spans="1:10" x14ac:dyDescent="0.15">
      <c r="A15850" t="s">
        <v>19210</v>
      </c>
      <c r="B15850" t="s">
        <v>3248</v>
      </c>
      <c r="C15850" t="s">
        <v>102</v>
      </c>
      <c r="D15850" t="s">
        <v>83</v>
      </c>
      <c r="E15850">
        <v>1</v>
      </c>
      <c r="F15850" s="8">
        <f>VLOOKUP(C15850,Products!$A$2:$E$20,5,TRUE)</f>
        <v>29.95</v>
      </c>
      <c r="G15850" s="8">
        <f t="shared" si="494"/>
        <v>29.95</v>
      </c>
      <c r="H15850" s="8">
        <f>VLOOKUP(C15850,Products!$A$2:$F$20,6,TRUE)</f>
        <v>15</v>
      </c>
      <c r="I15850" s="8">
        <f t="shared" si="495"/>
        <v>15</v>
      </c>
      <c r="J15850" s="42">
        <f>VLOOKUP(B15850,Invoices!A:I,9,TRUE)</f>
        <v>2022</v>
      </c>
    </row>
    <row r="15851" spans="1:10" x14ac:dyDescent="0.15">
      <c r="A15851" t="s">
        <v>19211</v>
      </c>
      <c r="B15851" t="s">
        <v>3249</v>
      </c>
      <c r="C15851" t="s">
        <v>90</v>
      </c>
      <c r="D15851" t="s">
        <v>72</v>
      </c>
      <c r="E15851">
        <v>9</v>
      </c>
      <c r="F15851" s="8">
        <f>VLOOKUP(C15851,Products!$A$2:$E$20,5,TRUE)</f>
        <v>8.9499999999999993</v>
      </c>
      <c r="G15851" s="8">
        <f t="shared" si="494"/>
        <v>80.55</v>
      </c>
      <c r="H15851" s="8">
        <f>VLOOKUP(C15851,Products!$A$2:$F$20,6,TRUE)</f>
        <v>5.6999999999999993</v>
      </c>
      <c r="I15851" s="8">
        <f t="shared" si="495"/>
        <v>51.3</v>
      </c>
      <c r="J15851" s="42">
        <f>VLOOKUP(B15851,Invoices!A:I,9,TRUE)</f>
        <v>2022</v>
      </c>
    </row>
    <row r="15852" spans="1:10" x14ac:dyDescent="0.15">
      <c r="A15852" t="s">
        <v>19212</v>
      </c>
      <c r="B15852" t="s">
        <v>3249</v>
      </c>
      <c r="C15852" t="s">
        <v>99</v>
      </c>
      <c r="D15852" t="s">
        <v>84</v>
      </c>
      <c r="E15852">
        <v>12</v>
      </c>
      <c r="F15852" s="8">
        <f>VLOOKUP(C15852,Products!$A$2:$E$20,5,TRUE)</f>
        <v>3.5</v>
      </c>
      <c r="G15852" s="8">
        <f t="shared" si="494"/>
        <v>42</v>
      </c>
      <c r="H15852" s="8">
        <f>VLOOKUP(C15852,Products!$A$2:$F$20,6,TRUE)</f>
        <v>0.54999999999999982</v>
      </c>
      <c r="I15852" s="8">
        <f t="shared" si="495"/>
        <v>6.5999999999999979</v>
      </c>
      <c r="J15852" s="42">
        <f>VLOOKUP(B15852,Invoices!A:I,9,TRUE)</f>
        <v>2022</v>
      </c>
    </row>
    <row r="15853" spans="1:10" x14ac:dyDescent="0.15">
      <c r="A15853" t="s">
        <v>19213</v>
      </c>
      <c r="B15853" t="s">
        <v>3249</v>
      </c>
      <c r="C15853" t="s">
        <v>88</v>
      </c>
      <c r="D15853" t="s">
        <v>85</v>
      </c>
      <c r="E15853">
        <v>1</v>
      </c>
      <c r="F15853" s="8">
        <f>VLOOKUP(C15853,Products!$A$2:$E$20,5,TRUE)</f>
        <v>8.9499999999999993</v>
      </c>
      <c r="G15853" s="8">
        <f t="shared" si="494"/>
        <v>8.9499999999999993</v>
      </c>
      <c r="H15853" s="8">
        <f>VLOOKUP(C15853,Products!$A$2:$F$20,6,TRUE)</f>
        <v>5.6999999999999993</v>
      </c>
      <c r="I15853" s="8">
        <f t="shared" si="495"/>
        <v>5.6999999999999993</v>
      </c>
      <c r="J15853" s="42">
        <f>VLOOKUP(B15853,Invoices!A:I,9,TRUE)</f>
        <v>2022</v>
      </c>
    </row>
    <row r="15854" spans="1:10" x14ac:dyDescent="0.15">
      <c r="A15854" t="s">
        <v>19214</v>
      </c>
      <c r="B15854" t="s">
        <v>3250</v>
      </c>
      <c r="C15854" t="s">
        <v>99</v>
      </c>
      <c r="D15854" t="s">
        <v>84</v>
      </c>
      <c r="E15854">
        <v>1</v>
      </c>
      <c r="F15854" s="8">
        <f>VLOOKUP(C15854,Products!$A$2:$E$20,5,TRUE)</f>
        <v>3.5</v>
      </c>
      <c r="G15854" s="8">
        <f t="shared" si="494"/>
        <v>3.5</v>
      </c>
      <c r="H15854" s="8">
        <f>VLOOKUP(C15854,Products!$A$2:$F$20,6,TRUE)</f>
        <v>0.54999999999999982</v>
      </c>
      <c r="I15854" s="8">
        <f t="shared" si="495"/>
        <v>0.54999999999999982</v>
      </c>
      <c r="J15854" s="42">
        <f>VLOOKUP(B15854,Invoices!A:I,9,TRUE)</f>
        <v>2022</v>
      </c>
    </row>
    <row r="15855" spans="1:10" x14ac:dyDescent="0.15">
      <c r="A15855" t="s">
        <v>19215</v>
      </c>
      <c r="B15855" t="s">
        <v>3250</v>
      </c>
      <c r="C15855" t="s">
        <v>90</v>
      </c>
      <c r="D15855" t="s">
        <v>72</v>
      </c>
      <c r="E15855">
        <v>3</v>
      </c>
      <c r="F15855" s="8">
        <f>VLOOKUP(C15855,Products!$A$2:$E$20,5,TRUE)</f>
        <v>8.9499999999999993</v>
      </c>
      <c r="G15855" s="8">
        <f t="shared" si="494"/>
        <v>26.849999999999998</v>
      </c>
      <c r="H15855" s="8">
        <f>VLOOKUP(C15855,Products!$A$2:$F$20,6,TRUE)</f>
        <v>5.6999999999999993</v>
      </c>
      <c r="I15855" s="8">
        <f t="shared" si="495"/>
        <v>17.099999999999998</v>
      </c>
      <c r="J15855" s="42">
        <f>VLOOKUP(B15855,Invoices!A:I,9,TRUE)</f>
        <v>2022</v>
      </c>
    </row>
    <row r="15856" spans="1:10" x14ac:dyDescent="0.15">
      <c r="A15856" t="s">
        <v>19216</v>
      </c>
      <c r="B15856" t="s">
        <v>3250</v>
      </c>
      <c r="C15856" t="s">
        <v>87</v>
      </c>
      <c r="D15856" t="s">
        <v>68</v>
      </c>
      <c r="E15856">
        <v>5</v>
      </c>
      <c r="F15856" s="8">
        <f>VLOOKUP(C15856,Products!$A$2:$E$20,5,TRUE)</f>
        <v>19.95</v>
      </c>
      <c r="G15856" s="8">
        <f t="shared" si="494"/>
        <v>99.75</v>
      </c>
      <c r="H15856" s="8">
        <f>VLOOKUP(C15856,Products!$A$2:$F$20,6,TRUE)</f>
        <v>7.4499999999999993</v>
      </c>
      <c r="I15856" s="8">
        <f t="shared" si="495"/>
        <v>37.25</v>
      </c>
      <c r="J15856" s="42">
        <f>VLOOKUP(B15856,Invoices!A:I,9,TRUE)</f>
        <v>2022</v>
      </c>
    </row>
    <row r="15857" spans="1:10" x14ac:dyDescent="0.15">
      <c r="A15857" t="s">
        <v>19217</v>
      </c>
      <c r="B15857" t="s">
        <v>3250</v>
      </c>
      <c r="C15857" t="s">
        <v>104</v>
      </c>
      <c r="D15857" t="s">
        <v>71</v>
      </c>
      <c r="E15857">
        <v>8</v>
      </c>
      <c r="F15857" s="8">
        <f>VLOOKUP(C15857,Products!$A$2:$E$20,5,TRUE)</f>
        <v>2.95</v>
      </c>
      <c r="G15857" s="8">
        <f t="shared" si="494"/>
        <v>23.6</v>
      </c>
      <c r="H15857" s="8">
        <f>VLOOKUP(C15857,Products!$A$2:$F$20,6,TRUE)</f>
        <v>1.1500000000000001</v>
      </c>
      <c r="I15857" s="8">
        <f t="shared" si="495"/>
        <v>9.2000000000000011</v>
      </c>
      <c r="J15857" s="42">
        <f>VLOOKUP(B15857,Invoices!A:I,9,TRUE)</f>
        <v>2022</v>
      </c>
    </row>
    <row r="15858" spans="1:10" x14ac:dyDescent="0.15">
      <c r="A15858" t="s">
        <v>19218</v>
      </c>
      <c r="B15858" t="s">
        <v>3250</v>
      </c>
      <c r="C15858" t="s">
        <v>97</v>
      </c>
      <c r="D15858" t="s">
        <v>74</v>
      </c>
      <c r="E15858">
        <v>10</v>
      </c>
      <c r="F15858" s="8">
        <f>VLOOKUP(C15858,Products!$A$2:$E$20,5,TRUE)</f>
        <v>1.5</v>
      </c>
      <c r="G15858" s="8">
        <f t="shared" si="494"/>
        <v>15</v>
      </c>
      <c r="H15858" s="8">
        <f>VLOOKUP(C15858,Products!$A$2:$F$20,6,TRUE)</f>
        <v>0.5</v>
      </c>
      <c r="I15858" s="8">
        <f t="shared" si="495"/>
        <v>5</v>
      </c>
      <c r="J15858" s="42">
        <f>VLOOKUP(B15858,Invoices!A:I,9,TRUE)</f>
        <v>2022</v>
      </c>
    </row>
    <row r="15859" spans="1:10" x14ac:dyDescent="0.15">
      <c r="A15859" t="s">
        <v>19219</v>
      </c>
      <c r="B15859" t="s">
        <v>3250</v>
      </c>
      <c r="C15859" t="s">
        <v>95</v>
      </c>
      <c r="D15859" t="s">
        <v>73</v>
      </c>
      <c r="E15859">
        <v>1</v>
      </c>
      <c r="F15859" s="8">
        <f>VLOOKUP(C15859,Products!$A$2:$E$20,5,TRUE)</f>
        <v>12.95</v>
      </c>
      <c r="G15859" s="8">
        <f t="shared" si="494"/>
        <v>12.95</v>
      </c>
      <c r="H15859" s="8">
        <f>VLOOKUP(C15859,Products!$A$2:$F$20,6,TRUE)</f>
        <v>4.1999999999999993</v>
      </c>
      <c r="I15859" s="8">
        <f t="shared" si="495"/>
        <v>4.1999999999999993</v>
      </c>
      <c r="J15859" s="42">
        <f>VLOOKUP(B15859,Invoices!A:I,9,TRUE)</f>
        <v>2022</v>
      </c>
    </row>
    <row r="15860" spans="1:10" x14ac:dyDescent="0.15">
      <c r="A15860" t="s">
        <v>19220</v>
      </c>
      <c r="B15860" t="s">
        <v>3250</v>
      </c>
      <c r="C15860" t="s">
        <v>101</v>
      </c>
      <c r="D15860" t="s">
        <v>69</v>
      </c>
      <c r="E15860">
        <v>1</v>
      </c>
      <c r="F15860" s="8">
        <f>VLOOKUP(C15860,Products!$A$2:$E$20,5,TRUE)</f>
        <v>129.94999999999999</v>
      </c>
      <c r="G15860" s="8">
        <f t="shared" si="494"/>
        <v>129.94999999999999</v>
      </c>
      <c r="H15860" s="8">
        <f>VLOOKUP(C15860,Products!$A$2:$F$20,6,TRUE)</f>
        <v>40.449999999999989</v>
      </c>
      <c r="I15860" s="8">
        <f t="shared" si="495"/>
        <v>40.449999999999989</v>
      </c>
      <c r="J15860" s="42">
        <f>VLOOKUP(B15860,Invoices!A:I,9,TRUE)</f>
        <v>2022</v>
      </c>
    </row>
    <row r="15861" spans="1:10" x14ac:dyDescent="0.15">
      <c r="A15861" t="s">
        <v>19221</v>
      </c>
      <c r="B15861" t="s">
        <v>3250</v>
      </c>
      <c r="C15861" t="s">
        <v>88</v>
      </c>
      <c r="D15861" t="s">
        <v>85</v>
      </c>
      <c r="E15861">
        <v>1</v>
      </c>
      <c r="F15861" s="8">
        <f>VLOOKUP(C15861,Products!$A$2:$E$20,5,TRUE)</f>
        <v>8.9499999999999993</v>
      </c>
      <c r="G15861" s="8">
        <f t="shared" si="494"/>
        <v>8.9499999999999993</v>
      </c>
      <c r="H15861" s="8">
        <f>VLOOKUP(C15861,Products!$A$2:$F$20,6,TRUE)</f>
        <v>5.6999999999999993</v>
      </c>
      <c r="I15861" s="8">
        <f t="shared" si="495"/>
        <v>5.6999999999999993</v>
      </c>
      <c r="J15861" s="42">
        <f>VLOOKUP(B15861,Invoices!A:I,9,TRUE)</f>
        <v>2022</v>
      </c>
    </row>
    <row r="15862" spans="1:10" x14ac:dyDescent="0.15">
      <c r="A15862" t="s">
        <v>19222</v>
      </c>
      <c r="B15862" t="s">
        <v>3250</v>
      </c>
      <c r="C15862" t="s">
        <v>89</v>
      </c>
      <c r="D15862" t="s">
        <v>80</v>
      </c>
      <c r="E15862">
        <v>1</v>
      </c>
      <c r="F15862" s="8">
        <f>VLOOKUP(C15862,Products!$A$2:$E$20,5,TRUE)</f>
        <v>15.95</v>
      </c>
      <c r="G15862" s="8">
        <f t="shared" si="494"/>
        <v>15.95</v>
      </c>
      <c r="H15862" s="8">
        <f>VLOOKUP(C15862,Products!$A$2:$F$20,6,TRUE)</f>
        <v>6</v>
      </c>
      <c r="I15862" s="8">
        <f t="shared" si="495"/>
        <v>6</v>
      </c>
      <c r="J15862" s="42">
        <f>VLOOKUP(B15862,Invoices!A:I,9,TRUE)</f>
        <v>2022</v>
      </c>
    </row>
    <row r="15863" spans="1:10" x14ac:dyDescent="0.15">
      <c r="A15863" t="s">
        <v>19223</v>
      </c>
      <c r="B15863" t="s">
        <v>3250</v>
      </c>
      <c r="C15863" t="s">
        <v>92</v>
      </c>
      <c r="D15863" t="s">
        <v>82</v>
      </c>
      <c r="E15863">
        <v>4</v>
      </c>
      <c r="F15863" s="8">
        <f>VLOOKUP(C15863,Products!$A$2:$E$20,5,TRUE)</f>
        <v>19.95</v>
      </c>
      <c r="G15863" s="8">
        <f t="shared" si="494"/>
        <v>79.8</v>
      </c>
      <c r="H15863" s="8">
        <f>VLOOKUP(C15863,Products!$A$2:$F$20,6,TRUE)</f>
        <v>7.4499999999999993</v>
      </c>
      <c r="I15863" s="8">
        <f t="shared" si="495"/>
        <v>29.799999999999997</v>
      </c>
      <c r="J15863" s="42">
        <f>VLOOKUP(B15863,Invoices!A:I,9,TRUE)</f>
        <v>2022</v>
      </c>
    </row>
    <row r="15864" spans="1:10" x14ac:dyDescent="0.15">
      <c r="A15864" t="s">
        <v>19224</v>
      </c>
      <c r="B15864" t="s">
        <v>3250</v>
      </c>
      <c r="C15864" t="s">
        <v>98</v>
      </c>
      <c r="D15864" t="s">
        <v>79</v>
      </c>
      <c r="E15864">
        <v>1</v>
      </c>
      <c r="F15864" s="8">
        <f>VLOOKUP(C15864,Products!$A$2:$E$20,5,TRUE)</f>
        <v>14.95</v>
      </c>
      <c r="G15864" s="8">
        <f t="shared" si="494"/>
        <v>14.95</v>
      </c>
      <c r="H15864" s="8">
        <f>VLOOKUP(C15864,Products!$A$2:$F$20,6,TRUE)</f>
        <v>3.0499999999999989</v>
      </c>
      <c r="I15864" s="8">
        <f t="shared" si="495"/>
        <v>3.0499999999999989</v>
      </c>
      <c r="J15864" s="42">
        <f>VLOOKUP(B15864,Invoices!A:I,9,TRUE)</f>
        <v>2022</v>
      </c>
    </row>
    <row r="15865" spans="1:10" x14ac:dyDescent="0.15">
      <c r="A15865" t="s">
        <v>19225</v>
      </c>
      <c r="B15865" t="s">
        <v>3250</v>
      </c>
      <c r="C15865" t="s">
        <v>105</v>
      </c>
      <c r="D15865" t="s">
        <v>81</v>
      </c>
      <c r="E15865">
        <v>1</v>
      </c>
      <c r="F15865" s="8">
        <f>VLOOKUP(C15865,Products!$A$2:$E$20,5,TRUE)</f>
        <v>8.9499999999999993</v>
      </c>
      <c r="G15865" s="8">
        <f t="shared" si="494"/>
        <v>8.9499999999999993</v>
      </c>
      <c r="H15865" s="8">
        <f>VLOOKUP(C15865,Products!$A$2:$F$20,6,TRUE)</f>
        <v>3.1999999999999993</v>
      </c>
      <c r="I15865" s="8">
        <f t="shared" si="495"/>
        <v>3.1999999999999993</v>
      </c>
      <c r="J15865" s="42">
        <f>VLOOKUP(B15865,Invoices!A:I,9,TRUE)</f>
        <v>2022</v>
      </c>
    </row>
    <row r="15866" spans="1:10" x14ac:dyDescent="0.15">
      <c r="A15866" t="s">
        <v>19226</v>
      </c>
      <c r="B15866" t="s">
        <v>3250</v>
      </c>
      <c r="C15866" t="s">
        <v>94</v>
      </c>
      <c r="D15866" t="s">
        <v>86</v>
      </c>
      <c r="E15866">
        <v>50</v>
      </c>
      <c r="F15866" s="8">
        <f>VLOOKUP(C15866,Products!$A$2:$E$20,5,TRUE)</f>
        <v>3.5</v>
      </c>
      <c r="G15866" s="8">
        <f t="shared" si="494"/>
        <v>175</v>
      </c>
      <c r="H15866" s="8">
        <f>VLOOKUP(C15866,Products!$A$2:$F$20,6,TRUE)</f>
        <v>0.54999999999999982</v>
      </c>
      <c r="I15866" s="8">
        <f t="shared" si="495"/>
        <v>27.499999999999993</v>
      </c>
      <c r="J15866" s="42">
        <f>VLOOKUP(B15866,Invoices!A:I,9,TRUE)</f>
        <v>2022</v>
      </c>
    </row>
    <row r="15867" spans="1:10" x14ac:dyDescent="0.15">
      <c r="A15867" t="s">
        <v>19227</v>
      </c>
      <c r="B15867" t="s">
        <v>3250</v>
      </c>
      <c r="C15867" t="s">
        <v>93</v>
      </c>
      <c r="D15867" t="s">
        <v>76</v>
      </c>
      <c r="E15867">
        <v>50</v>
      </c>
      <c r="F15867" s="8">
        <f>VLOOKUP(C15867,Products!$A$2:$E$20,5,TRUE)</f>
        <v>9.9499999999999993</v>
      </c>
      <c r="G15867" s="8">
        <f t="shared" si="494"/>
        <v>497.49999999999994</v>
      </c>
      <c r="H15867" s="8">
        <f>VLOOKUP(C15867,Products!$A$2:$F$20,6,TRUE)</f>
        <v>1.9499999999999993</v>
      </c>
      <c r="I15867" s="8">
        <f t="shared" si="495"/>
        <v>97.499999999999972</v>
      </c>
      <c r="J15867" s="42">
        <f>VLOOKUP(B15867,Invoices!A:I,9,TRUE)</f>
        <v>2022</v>
      </c>
    </row>
    <row r="15868" spans="1:10" x14ac:dyDescent="0.15">
      <c r="A15868" t="s">
        <v>19228</v>
      </c>
      <c r="B15868" t="s">
        <v>3250</v>
      </c>
      <c r="C15868" t="s">
        <v>103</v>
      </c>
      <c r="D15868" t="s">
        <v>77</v>
      </c>
      <c r="E15868">
        <v>15</v>
      </c>
      <c r="F15868" s="8">
        <f>VLOOKUP(C15868,Products!$A$2:$E$20,5,TRUE)</f>
        <v>8.9499999999999993</v>
      </c>
      <c r="G15868" s="8">
        <f t="shared" si="494"/>
        <v>134.25</v>
      </c>
      <c r="H15868" s="8">
        <f>VLOOKUP(C15868,Products!$A$2:$F$20,6,TRUE)</f>
        <v>3.1999999999999993</v>
      </c>
      <c r="I15868" s="8">
        <f t="shared" si="495"/>
        <v>47.999999999999986</v>
      </c>
      <c r="J15868" s="42">
        <f>VLOOKUP(B15868,Invoices!A:I,9,TRUE)</f>
        <v>2022</v>
      </c>
    </row>
    <row r="15869" spans="1:10" x14ac:dyDescent="0.15">
      <c r="A15869" t="s">
        <v>19229</v>
      </c>
      <c r="B15869" t="s">
        <v>3250</v>
      </c>
      <c r="C15869" t="s">
        <v>102</v>
      </c>
      <c r="D15869" t="s">
        <v>83</v>
      </c>
      <c r="E15869">
        <v>50</v>
      </c>
      <c r="F15869" s="8">
        <f>VLOOKUP(C15869,Products!$A$2:$E$20,5,TRUE)</f>
        <v>29.95</v>
      </c>
      <c r="G15869" s="8">
        <f t="shared" si="494"/>
        <v>1497.5</v>
      </c>
      <c r="H15869" s="8">
        <f>VLOOKUP(C15869,Products!$A$2:$F$20,6,TRUE)</f>
        <v>15</v>
      </c>
      <c r="I15869" s="8">
        <f t="shared" si="495"/>
        <v>750</v>
      </c>
      <c r="J15869" s="42">
        <f>VLOOKUP(B15869,Invoices!A:I,9,TRUE)</f>
        <v>2022</v>
      </c>
    </row>
    <row r="15870" spans="1:10" x14ac:dyDescent="0.15">
      <c r="A15870" t="s">
        <v>19230</v>
      </c>
      <c r="B15870" t="s">
        <v>3250</v>
      </c>
      <c r="C15870" t="s">
        <v>96</v>
      </c>
      <c r="D15870" t="s">
        <v>75</v>
      </c>
      <c r="E15870">
        <v>9</v>
      </c>
      <c r="F15870" s="8">
        <f>VLOOKUP(C15870,Products!$A$2:$E$20,5,TRUE)</f>
        <v>79.95</v>
      </c>
      <c r="G15870" s="8">
        <f t="shared" si="494"/>
        <v>719.55000000000007</v>
      </c>
      <c r="H15870" s="8">
        <f>VLOOKUP(C15870,Products!$A$2:$F$20,6,TRUE)</f>
        <v>27.950000000000003</v>
      </c>
      <c r="I15870" s="8">
        <f t="shared" si="495"/>
        <v>251.55</v>
      </c>
      <c r="J15870" s="42">
        <f>VLOOKUP(B15870,Invoices!A:I,9,TRUE)</f>
        <v>2022</v>
      </c>
    </row>
    <row r="15871" spans="1:10" x14ac:dyDescent="0.15">
      <c r="A15871" t="s">
        <v>19231</v>
      </c>
      <c r="B15871" t="s">
        <v>3250</v>
      </c>
      <c r="C15871" t="s">
        <v>100</v>
      </c>
      <c r="D15871" t="s">
        <v>78</v>
      </c>
      <c r="E15871">
        <v>6</v>
      </c>
      <c r="F15871" s="8">
        <f>VLOOKUP(C15871,Products!$A$2:$E$20,5,TRUE)</f>
        <v>49.95</v>
      </c>
      <c r="G15871" s="8">
        <f t="shared" si="494"/>
        <v>299.70000000000005</v>
      </c>
      <c r="H15871" s="8">
        <f>VLOOKUP(C15871,Products!$A$2:$F$20,6,TRUE)</f>
        <v>19.950000000000003</v>
      </c>
      <c r="I15871" s="8">
        <f t="shared" si="495"/>
        <v>119.70000000000002</v>
      </c>
      <c r="J15871" s="42">
        <f>VLOOKUP(B15871,Invoices!A:I,9,TRUE)</f>
        <v>2022</v>
      </c>
    </row>
    <row r="15872" spans="1:10" x14ac:dyDescent="0.15">
      <c r="A15872" t="s">
        <v>19232</v>
      </c>
      <c r="B15872" t="s">
        <v>3251</v>
      </c>
      <c r="C15872" t="s">
        <v>94</v>
      </c>
      <c r="D15872" t="s">
        <v>86</v>
      </c>
      <c r="E15872">
        <v>50</v>
      </c>
      <c r="F15872" s="8">
        <f>VLOOKUP(C15872,Products!$A$2:$E$20,5,TRUE)</f>
        <v>3.5</v>
      </c>
      <c r="G15872" s="8">
        <f t="shared" si="494"/>
        <v>175</v>
      </c>
      <c r="H15872" s="8">
        <f>VLOOKUP(C15872,Products!$A$2:$F$20,6,TRUE)</f>
        <v>0.54999999999999982</v>
      </c>
      <c r="I15872" s="8">
        <f t="shared" si="495"/>
        <v>27.499999999999993</v>
      </c>
      <c r="J15872" s="42">
        <f>VLOOKUP(B15872,Invoices!A:I,9,TRUE)</f>
        <v>2022</v>
      </c>
    </row>
    <row r="15873" spans="1:10" x14ac:dyDescent="0.15">
      <c r="A15873" t="s">
        <v>19233</v>
      </c>
      <c r="B15873" t="s">
        <v>3252</v>
      </c>
      <c r="C15873" t="s">
        <v>93</v>
      </c>
      <c r="D15873" t="s">
        <v>76</v>
      </c>
      <c r="E15873">
        <v>2</v>
      </c>
      <c r="F15873" s="8">
        <f>VLOOKUP(C15873,Products!$A$2:$E$20,5,TRUE)</f>
        <v>9.9499999999999993</v>
      </c>
      <c r="G15873" s="8">
        <f t="shared" si="494"/>
        <v>19.899999999999999</v>
      </c>
      <c r="H15873" s="8">
        <f>VLOOKUP(C15873,Products!$A$2:$F$20,6,TRUE)</f>
        <v>1.9499999999999993</v>
      </c>
      <c r="I15873" s="8">
        <f t="shared" si="495"/>
        <v>3.8999999999999986</v>
      </c>
      <c r="J15873" s="42">
        <f>VLOOKUP(B15873,Invoices!A:I,9,TRUE)</f>
        <v>2022</v>
      </c>
    </row>
    <row r="15874" spans="1:10" x14ac:dyDescent="0.15">
      <c r="A15874" t="s">
        <v>19234</v>
      </c>
      <c r="B15874" t="s">
        <v>3252</v>
      </c>
      <c r="C15874" t="s">
        <v>92</v>
      </c>
      <c r="D15874" t="s">
        <v>82</v>
      </c>
      <c r="E15874">
        <v>1</v>
      </c>
      <c r="F15874" s="8">
        <f>VLOOKUP(C15874,Products!$A$2:$E$20,5,TRUE)</f>
        <v>19.95</v>
      </c>
      <c r="G15874" s="8">
        <f t="shared" si="494"/>
        <v>19.95</v>
      </c>
      <c r="H15874" s="8">
        <f>VLOOKUP(C15874,Products!$A$2:$F$20,6,TRUE)</f>
        <v>7.4499999999999993</v>
      </c>
      <c r="I15874" s="8">
        <f t="shared" si="495"/>
        <v>7.4499999999999993</v>
      </c>
      <c r="J15874" s="42">
        <f>VLOOKUP(B15874,Invoices!A:I,9,TRUE)</f>
        <v>2022</v>
      </c>
    </row>
    <row r="15875" spans="1:10" x14ac:dyDescent="0.15">
      <c r="A15875" t="s">
        <v>19235</v>
      </c>
      <c r="B15875" t="s">
        <v>3252</v>
      </c>
      <c r="C15875" t="s">
        <v>97</v>
      </c>
      <c r="D15875" t="s">
        <v>74</v>
      </c>
      <c r="E15875">
        <v>24</v>
      </c>
      <c r="F15875" s="8">
        <f>VLOOKUP(C15875,Products!$A$2:$E$20,5,TRUE)</f>
        <v>1.5</v>
      </c>
      <c r="G15875" s="8">
        <f t="shared" ref="G15875:G15938" si="496">F15875*E15875</f>
        <v>36</v>
      </c>
      <c r="H15875" s="8">
        <f>VLOOKUP(C15875,Products!$A$2:$F$20,6,TRUE)</f>
        <v>0.5</v>
      </c>
      <c r="I15875" s="8">
        <f t="shared" ref="I15875:I15938" si="497">H15875*E15875</f>
        <v>12</v>
      </c>
      <c r="J15875" s="42">
        <f>VLOOKUP(B15875,Invoices!A:I,9,TRUE)</f>
        <v>2022</v>
      </c>
    </row>
    <row r="15876" spans="1:10" x14ac:dyDescent="0.15">
      <c r="A15876" t="s">
        <v>19236</v>
      </c>
      <c r="B15876" t="s">
        <v>3252</v>
      </c>
      <c r="C15876" t="s">
        <v>87</v>
      </c>
      <c r="D15876" t="s">
        <v>68</v>
      </c>
      <c r="E15876">
        <v>3</v>
      </c>
      <c r="F15876" s="8">
        <f>VLOOKUP(C15876,Products!$A$2:$E$20,5,TRUE)</f>
        <v>19.95</v>
      </c>
      <c r="G15876" s="8">
        <f t="shared" si="496"/>
        <v>59.849999999999994</v>
      </c>
      <c r="H15876" s="8">
        <f>VLOOKUP(C15876,Products!$A$2:$F$20,6,TRUE)</f>
        <v>7.4499999999999993</v>
      </c>
      <c r="I15876" s="8">
        <f t="shared" si="497"/>
        <v>22.349999999999998</v>
      </c>
      <c r="J15876" s="42">
        <f>VLOOKUP(B15876,Invoices!A:I,9,TRUE)</f>
        <v>2022</v>
      </c>
    </row>
    <row r="15877" spans="1:10" x14ac:dyDescent="0.15">
      <c r="A15877" t="s">
        <v>19237</v>
      </c>
      <c r="B15877" t="s">
        <v>3253</v>
      </c>
      <c r="C15877" t="s">
        <v>91</v>
      </c>
      <c r="D15877" t="s">
        <v>70</v>
      </c>
      <c r="E15877">
        <v>2</v>
      </c>
      <c r="F15877" s="8">
        <f>VLOOKUP(C15877,Products!$A$2:$E$20,5,TRUE)</f>
        <v>49.95</v>
      </c>
      <c r="G15877" s="8">
        <f t="shared" si="496"/>
        <v>99.9</v>
      </c>
      <c r="H15877" s="8">
        <f>VLOOKUP(C15877,Products!$A$2:$F$20,6,TRUE)</f>
        <v>21.200000000000003</v>
      </c>
      <c r="I15877" s="8">
        <f t="shared" si="497"/>
        <v>42.400000000000006</v>
      </c>
      <c r="J15877" s="42">
        <f>VLOOKUP(B15877,Invoices!A:I,9,TRUE)</f>
        <v>2022</v>
      </c>
    </row>
    <row r="15878" spans="1:10" x14ac:dyDescent="0.15">
      <c r="A15878" t="s">
        <v>19238</v>
      </c>
      <c r="B15878" t="s">
        <v>3253</v>
      </c>
      <c r="C15878" t="s">
        <v>90</v>
      </c>
      <c r="D15878" t="s">
        <v>72</v>
      </c>
      <c r="E15878">
        <v>5</v>
      </c>
      <c r="F15878" s="8">
        <f>VLOOKUP(C15878,Products!$A$2:$E$20,5,TRUE)</f>
        <v>8.9499999999999993</v>
      </c>
      <c r="G15878" s="8">
        <f t="shared" si="496"/>
        <v>44.75</v>
      </c>
      <c r="H15878" s="8">
        <f>VLOOKUP(C15878,Products!$A$2:$F$20,6,TRUE)</f>
        <v>5.6999999999999993</v>
      </c>
      <c r="I15878" s="8">
        <f t="shared" si="497"/>
        <v>28.499999999999996</v>
      </c>
      <c r="J15878" s="42">
        <f>VLOOKUP(B15878,Invoices!A:I,9,TRUE)</f>
        <v>2022</v>
      </c>
    </row>
    <row r="15879" spans="1:10" x14ac:dyDescent="0.15">
      <c r="A15879" t="s">
        <v>19239</v>
      </c>
      <c r="B15879" t="s">
        <v>3253</v>
      </c>
      <c r="C15879" t="s">
        <v>99</v>
      </c>
      <c r="D15879" t="s">
        <v>84</v>
      </c>
      <c r="E15879">
        <v>15</v>
      </c>
      <c r="F15879" s="8">
        <f>VLOOKUP(C15879,Products!$A$2:$E$20,5,TRUE)</f>
        <v>3.5</v>
      </c>
      <c r="G15879" s="8">
        <f t="shared" si="496"/>
        <v>52.5</v>
      </c>
      <c r="H15879" s="8">
        <f>VLOOKUP(C15879,Products!$A$2:$F$20,6,TRUE)</f>
        <v>0.54999999999999982</v>
      </c>
      <c r="I15879" s="8">
        <f t="shared" si="497"/>
        <v>8.2499999999999964</v>
      </c>
      <c r="J15879" s="42">
        <f>VLOOKUP(B15879,Invoices!A:I,9,TRUE)</f>
        <v>2022</v>
      </c>
    </row>
    <row r="15880" spans="1:10" x14ac:dyDescent="0.15">
      <c r="A15880" t="s">
        <v>19240</v>
      </c>
      <c r="B15880" t="s">
        <v>3253</v>
      </c>
      <c r="C15880" t="s">
        <v>88</v>
      </c>
      <c r="D15880" t="s">
        <v>85</v>
      </c>
      <c r="E15880">
        <v>25</v>
      </c>
      <c r="F15880" s="8">
        <f>VLOOKUP(C15880,Products!$A$2:$E$20,5,TRUE)</f>
        <v>8.9499999999999993</v>
      </c>
      <c r="G15880" s="8">
        <f t="shared" si="496"/>
        <v>223.74999999999997</v>
      </c>
      <c r="H15880" s="8">
        <f>VLOOKUP(C15880,Products!$A$2:$F$20,6,TRUE)</f>
        <v>5.6999999999999993</v>
      </c>
      <c r="I15880" s="8">
        <f t="shared" si="497"/>
        <v>142.49999999999997</v>
      </c>
      <c r="J15880" s="42">
        <f>VLOOKUP(B15880,Invoices!A:I,9,TRUE)</f>
        <v>2022</v>
      </c>
    </row>
    <row r="15881" spans="1:10" x14ac:dyDescent="0.15">
      <c r="A15881" t="s">
        <v>19241</v>
      </c>
      <c r="B15881" t="s">
        <v>3253</v>
      </c>
      <c r="C15881" t="s">
        <v>105</v>
      </c>
      <c r="D15881" t="s">
        <v>81</v>
      </c>
      <c r="E15881">
        <v>6</v>
      </c>
      <c r="F15881" s="8">
        <f>VLOOKUP(C15881,Products!$A$2:$E$20,5,TRUE)</f>
        <v>8.9499999999999993</v>
      </c>
      <c r="G15881" s="8">
        <f t="shared" si="496"/>
        <v>53.699999999999996</v>
      </c>
      <c r="H15881" s="8">
        <f>VLOOKUP(C15881,Products!$A$2:$F$20,6,TRUE)</f>
        <v>3.1999999999999993</v>
      </c>
      <c r="I15881" s="8">
        <f t="shared" si="497"/>
        <v>19.199999999999996</v>
      </c>
      <c r="J15881" s="42">
        <f>VLOOKUP(B15881,Invoices!A:I,9,TRUE)</f>
        <v>2022</v>
      </c>
    </row>
    <row r="15882" spans="1:10" x14ac:dyDescent="0.15">
      <c r="A15882" t="s">
        <v>19242</v>
      </c>
      <c r="B15882" t="s">
        <v>3254</v>
      </c>
      <c r="C15882" t="s">
        <v>92</v>
      </c>
      <c r="D15882" t="s">
        <v>82</v>
      </c>
      <c r="E15882">
        <v>20</v>
      </c>
      <c r="F15882" s="8">
        <f>VLOOKUP(C15882,Products!$A$2:$E$20,5,TRUE)</f>
        <v>19.95</v>
      </c>
      <c r="G15882" s="8">
        <f t="shared" si="496"/>
        <v>399</v>
      </c>
      <c r="H15882" s="8">
        <f>VLOOKUP(C15882,Products!$A$2:$F$20,6,TRUE)</f>
        <v>7.4499999999999993</v>
      </c>
      <c r="I15882" s="8">
        <f t="shared" si="497"/>
        <v>149</v>
      </c>
      <c r="J15882" s="42">
        <f>VLOOKUP(B15882,Invoices!A:I,9,TRUE)</f>
        <v>2022</v>
      </c>
    </row>
    <row r="15883" spans="1:10" x14ac:dyDescent="0.15">
      <c r="A15883" t="s">
        <v>19243</v>
      </c>
      <c r="B15883" t="s">
        <v>3255</v>
      </c>
      <c r="C15883" t="s">
        <v>105</v>
      </c>
      <c r="D15883" t="s">
        <v>81</v>
      </c>
      <c r="E15883">
        <v>2</v>
      </c>
      <c r="F15883" s="8">
        <f>VLOOKUP(C15883,Products!$A$2:$E$20,5,TRUE)</f>
        <v>8.9499999999999993</v>
      </c>
      <c r="G15883" s="8">
        <f t="shared" si="496"/>
        <v>17.899999999999999</v>
      </c>
      <c r="H15883" s="8">
        <f>VLOOKUP(C15883,Products!$A$2:$F$20,6,TRUE)</f>
        <v>3.1999999999999993</v>
      </c>
      <c r="I15883" s="8">
        <f t="shared" si="497"/>
        <v>6.3999999999999986</v>
      </c>
      <c r="J15883" s="42">
        <f>VLOOKUP(B15883,Invoices!A:I,9,TRUE)</f>
        <v>2022</v>
      </c>
    </row>
    <row r="15884" spans="1:10" x14ac:dyDescent="0.15">
      <c r="A15884" t="s">
        <v>19244</v>
      </c>
      <c r="B15884" t="s">
        <v>3255</v>
      </c>
      <c r="C15884" t="s">
        <v>90</v>
      </c>
      <c r="D15884" t="s">
        <v>72</v>
      </c>
      <c r="E15884">
        <v>5</v>
      </c>
      <c r="F15884" s="8">
        <f>VLOOKUP(C15884,Products!$A$2:$E$20,5,TRUE)</f>
        <v>8.9499999999999993</v>
      </c>
      <c r="G15884" s="8">
        <f t="shared" si="496"/>
        <v>44.75</v>
      </c>
      <c r="H15884" s="8">
        <f>VLOOKUP(C15884,Products!$A$2:$F$20,6,TRUE)</f>
        <v>5.6999999999999993</v>
      </c>
      <c r="I15884" s="8">
        <f t="shared" si="497"/>
        <v>28.499999999999996</v>
      </c>
      <c r="J15884" s="42">
        <f>VLOOKUP(B15884,Invoices!A:I,9,TRUE)</f>
        <v>2022</v>
      </c>
    </row>
    <row r="15885" spans="1:10" x14ac:dyDescent="0.15">
      <c r="A15885" t="s">
        <v>19245</v>
      </c>
      <c r="B15885" t="s">
        <v>3256</v>
      </c>
      <c r="C15885" t="s">
        <v>96</v>
      </c>
      <c r="D15885" t="s">
        <v>75</v>
      </c>
      <c r="E15885">
        <v>10</v>
      </c>
      <c r="F15885" s="8">
        <f>VLOOKUP(C15885,Products!$A$2:$E$20,5,TRUE)</f>
        <v>79.95</v>
      </c>
      <c r="G15885" s="8">
        <f t="shared" si="496"/>
        <v>799.5</v>
      </c>
      <c r="H15885" s="8">
        <f>VLOOKUP(C15885,Products!$A$2:$F$20,6,TRUE)</f>
        <v>27.950000000000003</v>
      </c>
      <c r="I15885" s="8">
        <f t="shared" si="497"/>
        <v>279.5</v>
      </c>
      <c r="J15885" s="42">
        <f>VLOOKUP(B15885,Invoices!A:I,9,TRUE)</f>
        <v>2022</v>
      </c>
    </row>
    <row r="15886" spans="1:10" x14ac:dyDescent="0.15">
      <c r="A15886" t="s">
        <v>19246</v>
      </c>
      <c r="B15886" t="s">
        <v>3256</v>
      </c>
      <c r="C15886" t="s">
        <v>97</v>
      </c>
      <c r="D15886" t="s">
        <v>74</v>
      </c>
      <c r="E15886">
        <v>2</v>
      </c>
      <c r="F15886" s="8">
        <f>VLOOKUP(C15886,Products!$A$2:$E$20,5,TRUE)</f>
        <v>1.5</v>
      </c>
      <c r="G15886" s="8">
        <f t="shared" si="496"/>
        <v>3</v>
      </c>
      <c r="H15886" s="8">
        <f>VLOOKUP(C15886,Products!$A$2:$F$20,6,TRUE)</f>
        <v>0.5</v>
      </c>
      <c r="I15886" s="8">
        <f t="shared" si="497"/>
        <v>1</v>
      </c>
      <c r="J15886" s="42">
        <f>VLOOKUP(B15886,Invoices!A:I,9,TRUE)</f>
        <v>2022</v>
      </c>
    </row>
    <row r="15887" spans="1:10" x14ac:dyDescent="0.15">
      <c r="A15887" t="s">
        <v>19247</v>
      </c>
      <c r="B15887" t="s">
        <v>3256</v>
      </c>
      <c r="C15887" t="s">
        <v>88</v>
      </c>
      <c r="D15887" t="s">
        <v>85</v>
      </c>
      <c r="E15887">
        <v>1</v>
      </c>
      <c r="F15887" s="8">
        <f>VLOOKUP(C15887,Products!$A$2:$E$20,5,TRUE)</f>
        <v>8.9499999999999993</v>
      </c>
      <c r="G15887" s="8">
        <f t="shared" si="496"/>
        <v>8.9499999999999993</v>
      </c>
      <c r="H15887" s="8">
        <f>VLOOKUP(C15887,Products!$A$2:$F$20,6,TRUE)</f>
        <v>5.6999999999999993</v>
      </c>
      <c r="I15887" s="8">
        <f t="shared" si="497"/>
        <v>5.6999999999999993</v>
      </c>
      <c r="J15887" s="42">
        <f>VLOOKUP(B15887,Invoices!A:I,9,TRUE)</f>
        <v>2022</v>
      </c>
    </row>
    <row r="15888" spans="1:10" x14ac:dyDescent="0.15">
      <c r="A15888" t="s">
        <v>19248</v>
      </c>
      <c r="B15888" t="s">
        <v>3256</v>
      </c>
      <c r="C15888" t="s">
        <v>100</v>
      </c>
      <c r="D15888" t="s">
        <v>78</v>
      </c>
      <c r="E15888">
        <v>1</v>
      </c>
      <c r="F15888" s="8">
        <f>VLOOKUP(C15888,Products!$A$2:$E$20,5,TRUE)</f>
        <v>49.95</v>
      </c>
      <c r="G15888" s="8">
        <f t="shared" si="496"/>
        <v>49.95</v>
      </c>
      <c r="H15888" s="8">
        <f>VLOOKUP(C15888,Products!$A$2:$F$20,6,TRUE)</f>
        <v>19.950000000000003</v>
      </c>
      <c r="I15888" s="8">
        <f t="shared" si="497"/>
        <v>19.950000000000003</v>
      </c>
      <c r="J15888" s="42">
        <f>VLOOKUP(B15888,Invoices!A:I,9,TRUE)</f>
        <v>2022</v>
      </c>
    </row>
    <row r="15889" spans="1:10" x14ac:dyDescent="0.15">
      <c r="A15889" t="s">
        <v>19249</v>
      </c>
      <c r="B15889" t="s">
        <v>3256</v>
      </c>
      <c r="C15889" t="s">
        <v>104</v>
      </c>
      <c r="D15889" t="s">
        <v>71</v>
      </c>
      <c r="E15889">
        <v>12</v>
      </c>
      <c r="F15889" s="8">
        <f>VLOOKUP(C15889,Products!$A$2:$E$20,5,TRUE)</f>
        <v>2.95</v>
      </c>
      <c r="G15889" s="8">
        <f t="shared" si="496"/>
        <v>35.400000000000006</v>
      </c>
      <c r="H15889" s="8">
        <f>VLOOKUP(C15889,Products!$A$2:$F$20,6,TRUE)</f>
        <v>1.1500000000000001</v>
      </c>
      <c r="I15889" s="8">
        <f t="shared" si="497"/>
        <v>13.8</v>
      </c>
      <c r="J15889" s="42">
        <f>VLOOKUP(B15889,Invoices!A:I,9,TRUE)</f>
        <v>2022</v>
      </c>
    </row>
    <row r="15890" spans="1:10" x14ac:dyDescent="0.15">
      <c r="A15890" t="s">
        <v>19250</v>
      </c>
      <c r="B15890" t="s">
        <v>3257</v>
      </c>
      <c r="C15890" t="s">
        <v>96</v>
      </c>
      <c r="D15890" t="s">
        <v>75</v>
      </c>
      <c r="E15890">
        <v>1</v>
      </c>
      <c r="F15890" s="8">
        <f>VLOOKUP(C15890,Products!$A$2:$E$20,5,TRUE)</f>
        <v>79.95</v>
      </c>
      <c r="G15890" s="8">
        <f t="shared" si="496"/>
        <v>79.95</v>
      </c>
      <c r="H15890" s="8">
        <f>VLOOKUP(C15890,Products!$A$2:$F$20,6,TRUE)</f>
        <v>27.950000000000003</v>
      </c>
      <c r="I15890" s="8">
        <f t="shared" si="497"/>
        <v>27.950000000000003</v>
      </c>
      <c r="J15890" s="42">
        <f>VLOOKUP(B15890,Invoices!A:I,9,TRUE)</f>
        <v>2022</v>
      </c>
    </row>
    <row r="15891" spans="1:10" x14ac:dyDescent="0.15">
      <c r="A15891" t="s">
        <v>19251</v>
      </c>
      <c r="B15891" t="s">
        <v>3257</v>
      </c>
      <c r="C15891" t="s">
        <v>90</v>
      </c>
      <c r="D15891" t="s">
        <v>72</v>
      </c>
      <c r="E15891">
        <v>1</v>
      </c>
      <c r="F15891" s="8">
        <f>VLOOKUP(C15891,Products!$A$2:$E$20,5,TRUE)</f>
        <v>8.9499999999999993</v>
      </c>
      <c r="G15891" s="8">
        <f t="shared" si="496"/>
        <v>8.9499999999999993</v>
      </c>
      <c r="H15891" s="8">
        <f>VLOOKUP(C15891,Products!$A$2:$F$20,6,TRUE)</f>
        <v>5.6999999999999993</v>
      </c>
      <c r="I15891" s="8">
        <f t="shared" si="497"/>
        <v>5.6999999999999993</v>
      </c>
      <c r="J15891" s="42">
        <f>VLOOKUP(B15891,Invoices!A:I,9,TRUE)</f>
        <v>2022</v>
      </c>
    </row>
    <row r="15892" spans="1:10" x14ac:dyDescent="0.15">
      <c r="A15892" t="s">
        <v>19252</v>
      </c>
      <c r="B15892" t="s">
        <v>3258</v>
      </c>
      <c r="C15892" t="s">
        <v>87</v>
      </c>
      <c r="D15892" t="s">
        <v>68</v>
      </c>
      <c r="E15892">
        <v>2</v>
      </c>
      <c r="F15892" s="8">
        <f>VLOOKUP(C15892,Products!$A$2:$E$20,5,TRUE)</f>
        <v>19.95</v>
      </c>
      <c r="G15892" s="8">
        <f t="shared" si="496"/>
        <v>39.9</v>
      </c>
      <c r="H15892" s="8">
        <f>VLOOKUP(C15892,Products!$A$2:$F$20,6,TRUE)</f>
        <v>7.4499999999999993</v>
      </c>
      <c r="I15892" s="8">
        <f t="shared" si="497"/>
        <v>14.899999999999999</v>
      </c>
      <c r="J15892" s="42">
        <f>VLOOKUP(B15892,Invoices!A:I,9,TRUE)</f>
        <v>2022</v>
      </c>
    </row>
    <row r="15893" spans="1:10" x14ac:dyDescent="0.15">
      <c r="A15893" t="s">
        <v>19253</v>
      </c>
      <c r="B15893" t="s">
        <v>3258</v>
      </c>
      <c r="C15893" t="s">
        <v>90</v>
      </c>
      <c r="D15893" t="s">
        <v>72</v>
      </c>
      <c r="E15893">
        <v>2</v>
      </c>
      <c r="F15893" s="8">
        <f>VLOOKUP(C15893,Products!$A$2:$E$20,5,TRUE)</f>
        <v>8.9499999999999993</v>
      </c>
      <c r="G15893" s="8">
        <f t="shared" si="496"/>
        <v>17.899999999999999</v>
      </c>
      <c r="H15893" s="8">
        <f>VLOOKUP(C15893,Products!$A$2:$F$20,6,TRUE)</f>
        <v>5.6999999999999993</v>
      </c>
      <c r="I15893" s="8">
        <f t="shared" si="497"/>
        <v>11.399999999999999</v>
      </c>
      <c r="J15893" s="42">
        <f>VLOOKUP(B15893,Invoices!A:I,9,TRUE)</f>
        <v>2022</v>
      </c>
    </row>
    <row r="15894" spans="1:10" x14ac:dyDescent="0.15">
      <c r="A15894" t="s">
        <v>19254</v>
      </c>
      <c r="B15894" t="s">
        <v>3258</v>
      </c>
      <c r="C15894" t="s">
        <v>101</v>
      </c>
      <c r="D15894" t="s">
        <v>69</v>
      </c>
      <c r="E15894">
        <v>3</v>
      </c>
      <c r="F15894" s="8">
        <f>VLOOKUP(C15894,Products!$A$2:$E$20,5,TRUE)</f>
        <v>129.94999999999999</v>
      </c>
      <c r="G15894" s="8">
        <f t="shared" si="496"/>
        <v>389.84999999999997</v>
      </c>
      <c r="H15894" s="8">
        <f>VLOOKUP(C15894,Products!$A$2:$F$20,6,TRUE)</f>
        <v>40.449999999999989</v>
      </c>
      <c r="I15894" s="8">
        <f t="shared" si="497"/>
        <v>121.34999999999997</v>
      </c>
      <c r="J15894" s="42">
        <f>VLOOKUP(B15894,Invoices!A:I,9,TRUE)</f>
        <v>2022</v>
      </c>
    </row>
    <row r="15895" spans="1:10" x14ac:dyDescent="0.15">
      <c r="A15895" t="s">
        <v>19255</v>
      </c>
      <c r="B15895" t="s">
        <v>3258</v>
      </c>
      <c r="C15895" t="s">
        <v>96</v>
      </c>
      <c r="D15895" t="s">
        <v>75</v>
      </c>
      <c r="E15895">
        <v>1</v>
      </c>
      <c r="F15895" s="8">
        <f>VLOOKUP(C15895,Products!$A$2:$E$20,5,TRUE)</f>
        <v>79.95</v>
      </c>
      <c r="G15895" s="8">
        <f t="shared" si="496"/>
        <v>79.95</v>
      </c>
      <c r="H15895" s="8">
        <f>VLOOKUP(C15895,Products!$A$2:$F$20,6,TRUE)</f>
        <v>27.950000000000003</v>
      </c>
      <c r="I15895" s="8">
        <f t="shared" si="497"/>
        <v>27.950000000000003</v>
      </c>
      <c r="J15895" s="42">
        <f>VLOOKUP(B15895,Invoices!A:I,9,TRUE)</f>
        <v>2022</v>
      </c>
    </row>
    <row r="15896" spans="1:10" x14ac:dyDescent="0.15">
      <c r="A15896" t="s">
        <v>19256</v>
      </c>
      <c r="B15896" t="s">
        <v>3259</v>
      </c>
      <c r="C15896" t="s">
        <v>101</v>
      </c>
      <c r="D15896" t="s">
        <v>69</v>
      </c>
      <c r="E15896">
        <v>2</v>
      </c>
      <c r="F15896" s="8">
        <f>VLOOKUP(C15896,Products!$A$2:$E$20,5,TRUE)</f>
        <v>129.94999999999999</v>
      </c>
      <c r="G15896" s="8">
        <f t="shared" si="496"/>
        <v>259.89999999999998</v>
      </c>
      <c r="H15896" s="8">
        <f>VLOOKUP(C15896,Products!$A$2:$F$20,6,TRUE)</f>
        <v>40.449999999999989</v>
      </c>
      <c r="I15896" s="8">
        <f t="shared" si="497"/>
        <v>80.899999999999977</v>
      </c>
      <c r="J15896" s="42">
        <f>VLOOKUP(B15896,Invoices!A:I,9,TRUE)</f>
        <v>2022</v>
      </c>
    </row>
    <row r="15897" spans="1:10" x14ac:dyDescent="0.15">
      <c r="A15897" t="s">
        <v>19257</v>
      </c>
      <c r="B15897" t="s">
        <v>3259</v>
      </c>
      <c r="C15897" t="s">
        <v>104</v>
      </c>
      <c r="D15897" t="s">
        <v>71</v>
      </c>
      <c r="E15897">
        <v>20</v>
      </c>
      <c r="F15897" s="8">
        <f>VLOOKUP(C15897,Products!$A$2:$E$20,5,TRUE)</f>
        <v>2.95</v>
      </c>
      <c r="G15897" s="8">
        <f t="shared" si="496"/>
        <v>59</v>
      </c>
      <c r="H15897" s="8">
        <f>VLOOKUP(C15897,Products!$A$2:$F$20,6,TRUE)</f>
        <v>1.1500000000000001</v>
      </c>
      <c r="I15897" s="8">
        <f t="shared" si="497"/>
        <v>23.000000000000004</v>
      </c>
      <c r="J15897" s="42">
        <f>VLOOKUP(B15897,Invoices!A:I,9,TRUE)</f>
        <v>2022</v>
      </c>
    </row>
    <row r="15898" spans="1:10" x14ac:dyDescent="0.15">
      <c r="A15898" t="s">
        <v>19258</v>
      </c>
      <c r="B15898" t="s">
        <v>3260</v>
      </c>
      <c r="C15898" t="s">
        <v>87</v>
      </c>
      <c r="D15898" t="s">
        <v>68</v>
      </c>
      <c r="E15898">
        <v>4</v>
      </c>
      <c r="F15898" s="8">
        <f>VLOOKUP(C15898,Products!$A$2:$E$20,5,TRUE)</f>
        <v>19.95</v>
      </c>
      <c r="G15898" s="8">
        <f t="shared" si="496"/>
        <v>79.8</v>
      </c>
      <c r="H15898" s="8">
        <f>VLOOKUP(C15898,Products!$A$2:$F$20,6,TRUE)</f>
        <v>7.4499999999999993</v>
      </c>
      <c r="I15898" s="8">
        <f t="shared" si="497"/>
        <v>29.799999999999997</v>
      </c>
      <c r="J15898" s="42">
        <f>VLOOKUP(B15898,Invoices!A:I,9,TRUE)</f>
        <v>2022</v>
      </c>
    </row>
    <row r="15899" spans="1:10" x14ac:dyDescent="0.15">
      <c r="A15899" t="s">
        <v>19259</v>
      </c>
      <c r="B15899" t="s">
        <v>3260</v>
      </c>
      <c r="C15899" t="s">
        <v>93</v>
      </c>
      <c r="D15899" t="s">
        <v>76</v>
      </c>
      <c r="E15899">
        <v>5</v>
      </c>
      <c r="F15899" s="8">
        <f>VLOOKUP(C15899,Products!$A$2:$E$20,5,TRUE)</f>
        <v>9.9499999999999993</v>
      </c>
      <c r="G15899" s="8">
        <f t="shared" si="496"/>
        <v>49.75</v>
      </c>
      <c r="H15899" s="8">
        <f>VLOOKUP(C15899,Products!$A$2:$F$20,6,TRUE)</f>
        <v>1.9499999999999993</v>
      </c>
      <c r="I15899" s="8">
        <f t="shared" si="497"/>
        <v>9.7499999999999964</v>
      </c>
      <c r="J15899" s="42">
        <f>VLOOKUP(B15899,Invoices!A:I,9,TRUE)</f>
        <v>2022</v>
      </c>
    </row>
    <row r="15900" spans="1:10" x14ac:dyDescent="0.15">
      <c r="A15900" t="s">
        <v>19260</v>
      </c>
      <c r="B15900" t="s">
        <v>3260</v>
      </c>
      <c r="C15900" t="s">
        <v>95</v>
      </c>
      <c r="D15900" t="s">
        <v>73</v>
      </c>
      <c r="E15900">
        <v>1</v>
      </c>
      <c r="F15900" s="8">
        <f>VLOOKUP(C15900,Products!$A$2:$E$20,5,TRUE)</f>
        <v>12.95</v>
      </c>
      <c r="G15900" s="8">
        <f t="shared" si="496"/>
        <v>12.95</v>
      </c>
      <c r="H15900" s="8">
        <f>VLOOKUP(C15900,Products!$A$2:$F$20,6,TRUE)</f>
        <v>4.1999999999999993</v>
      </c>
      <c r="I15900" s="8">
        <f t="shared" si="497"/>
        <v>4.1999999999999993</v>
      </c>
      <c r="J15900" s="42">
        <f>VLOOKUP(B15900,Invoices!A:I,9,TRUE)</f>
        <v>2022</v>
      </c>
    </row>
    <row r="15901" spans="1:10" x14ac:dyDescent="0.15">
      <c r="A15901" t="s">
        <v>19261</v>
      </c>
      <c r="B15901" t="s">
        <v>3260</v>
      </c>
      <c r="C15901" t="s">
        <v>89</v>
      </c>
      <c r="D15901" t="s">
        <v>80</v>
      </c>
      <c r="E15901">
        <v>6</v>
      </c>
      <c r="F15901" s="8">
        <f>VLOOKUP(C15901,Products!$A$2:$E$20,5,TRUE)</f>
        <v>15.95</v>
      </c>
      <c r="G15901" s="8">
        <f t="shared" si="496"/>
        <v>95.699999999999989</v>
      </c>
      <c r="H15901" s="8">
        <f>VLOOKUP(C15901,Products!$A$2:$F$20,6,TRUE)</f>
        <v>6</v>
      </c>
      <c r="I15901" s="8">
        <f t="shared" si="497"/>
        <v>36</v>
      </c>
      <c r="J15901" s="42">
        <f>VLOOKUP(B15901,Invoices!A:I,9,TRUE)</f>
        <v>2022</v>
      </c>
    </row>
    <row r="15902" spans="1:10" x14ac:dyDescent="0.15">
      <c r="A15902" t="s">
        <v>19262</v>
      </c>
      <c r="B15902" t="s">
        <v>3260</v>
      </c>
      <c r="C15902" t="s">
        <v>99</v>
      </c>
      <c r="D15902" t="s">
        <v>84</v>
      </c>
      <c r="E15902">
        <v>1</v>
      </c>
      <c r="F15902" s="8">
        <f>VLOOKUP(C15902,Products!$A$2:$E$20,5,TRUE)</f>
        <v>3.5</v>
      </c>
      <c r="G15902" s="8">
        <f t="shared" si="496"/>
        <v>3.5</v>
      </c>
      <c r="H15902" s="8">
        <f>VLOOKUP(C15902,Products!$A$2:$F$20,6,TRUE)</f>
        <v>0.54999999999999982</v>
      </c>
      <c r="I15902" s="8">
        <f t="shared" si="497"/>
        <v>0.54999999999999982</v>
      </c>
      <c r="J15902" s="42">
        <f>VLOOKUP(B15902,Invoices!A:I,9,TRUE)</f>
        <v>2022</v>
      </c>
    </row>
    <row r="15903" spans="1:10" x14ac:dyDescent="0.15">
      <c r="A15903" t="s">
        <v>19263</v>
      </c>
      <c r="B15903" t="s">
        <v>3260</v>
      </c>
      <c r="C15903" t="s">
        <v>90</v>
      </c>
      <c r="D15903" t="s">
        <v>72</v>
      </c>
      <c r="E15903">
        <v>1</v>
      </c>
      <c r="F15903" s="8">
        <f>VLOOKUP(C15903,Products!$A$2:$E$20,5,TRUE)</f>
        <v>8.9499999999999993</v>
      </c>
      <c r="G15903" s="8">
        <f t="shared" si="496"/>
        <v>8.9499999999999993</v>
      </c>
      <c r="H15903" s="8">
        <f>VLOOKUP(C15903,Products!$A$2:$F$20,6,TRUE)</f>
        <v>5.6999999999999993</v>
      </c>
      <c r="I15903" s="8">
        <f t="shared" si="497"/>
        <v>5.6999999999999993</v>
      </c>
      <c r="J15903" s="42">
        <f>VLOOKUP(B15903,Invoices!A:I,9,TRUE)</f>
        <v>2022</v>
      </c>
    </row>
    <row r="15904" spans="1:10" x14ac:dyDescent="0.15">
      <c r="A15904" t="s">
        <v>19264</v>
      </c>
      <c r="B15904" t="s">
        <v>3260</v>
      </c>
      <c r="C15904" t="s">
        <v>96</v>
      </c>
      <c r="D15904" t="s">
        <v>75</v>
      </c>
      <c r="E15904">
        <v>20</v>
      </c>
      <c r="F15904" s="8">
        <f>VLOOKUP(C15904,Products!$A$2:$E$20,5,TRUE)</f>
        <v>79.95</v>
      </c>
      <c r="G15904" s="8">
        <f t="shared" si="496"/>
        <v>1599</v>
      </c>
      <c r="H15904" s="8">
        <f>VLOOKUP(C15904,Products!$A$2:$F$20,6,TRUE)</f>
        <v>27.950000000000003</v>
      </c>
      <c r="I15904" s="8">
        <f t="shared" si="497"/>
        <v>559</v>
      </c>
      <c r="J15904" s="42">
        <f>VLOOKUP(B15904,Invoices!A:I,9,TRUE)</f>
        <v>2022</v>
      </c>
    </row>
    <row r="15905" spans="1:10" x14ac:dyDescent="0.15">
      <c r="A15905" t="s">
        <v>19265</v>
      </c>
      <c r="B15905" t="s">
        <v>3260</v>
      </c>
      <c r="C15905" t="s">
        <v>100</v>
      </c>
      <c r="D15905" t="s">
        <v>78</v>
      </c>
      <c r="E15905">
        <v>1</v>
      </c>
      <c r="F15905" s="8">
        <f>VLOOKUP(C15905,Products!$A$2:$E$20,5,TRUE)</f>
        <v>49.95</v>
      </c>
      <c r="G15905" s="8">
        <f t="shared" si="496"/>
        <v>49.95</v>
      </c>
      <c r="H15905" s="8">
        <f>VLOOKUP(C15905,Products!$A$2:$F$20,6,TRUE)</f>
        <v>19.950000000000003</v>
      </c>
      <c r="I15905" s="8">
        <f t="shared" si="497"/>
        <v>19.950000000000003</v>
      </c>
      <c r="J15905" s="42">
        <f>VLOOKUP(B15905,Invoices!A:I,9,TRUE)</f>
        <v>2022</v>
      </c>
    </row>
    <row r="15906" spans="1:10" x14ac:dyDescent="0.15">
      <c r="A15906" t="s">
        <v>19266</v>
      </c>
      <c r="B15906" t="s">
        <v>3260</v>
      </c>
      <c r="C15906" t="s">
        <v>102</v>
      </c>
      <c r="D15906" t="s">
        <v>83</v>
      </c>
      <c r="E15906">
        <v>1</v>
      </c>
      <c r="F15906" s="8">
        <f>VLOOKUP(C15906,Products!$A$2:$E$20,5,TRUE)</f>
        <v>29.95</v>
      </c>
      <c r="G15906" s="8">
        <f t="shared" si="496"/>
        <v>29.95</v>
      </c>
      <c r="H15906" s="8">
        <f>VLOOKUP(C15906,Products!$A$2:$F$20,6,TRUE)</f>
        <v>15</v>
      </c>
      <c r="I15906" s="8">
        <f t="shared" si="497"/>
        <v>15</v>
      </c>
      <c r="J15906" s="42">
        <f>VLOOKUP(B15906,Invoices!A:I,9,TRUE)</f>
        <v>2022</v>
      </c>
    </row>
    <row r="15907" spans="1:10" x14ac:dyDescent="0.15">
      <c r="A15907" t="s">
        <v>19267</v>
      </c>
      <c r="B15907" t="s">
        <v>3260</v>
      </c>
      <c r="C15907" t="s">
        <v>104</v>
      </c>
      <c r="D15907" t="s">
        <v>71</v>
      </c>
      <c r="E15907">
        <v>1</v>
      </c>
      <c r="F15907" s="8">
        <f>VLOOKUP(C15907,Products!$A$2:$E$20,5,TRUE)</f>
        <v>2.95</v>
      </c>
      <c r="G15907" s="8">
        <f t="shared" si="496"/>
        <v>2.95</v>
      </c>
      <c r="H15907" s="8">
        <f>VLOOKUP(C15907,Products!$A$2:$F$20,6,TRUE)</f>
        <v>1.1500000000000001</v>
      </c>
      <c r="I15907" s="8">
        <f t="shared" si="497"/>
        <v>1.1500000000000001</v>
      </c>
      <c r="J15907" s="42">
        <f>VLOOKUP(B15907,Invoices!A:I,9,TRUE)</f>
        <v>2022</v>
      </c>
    </row>
    <row r="15908" spans="1:10" x14ac:dyDescent="0.15">
      <c r="A15908" t="s">
        <v>19268</v>
      </c>
      <c r="B15908" t="s">
        <v>3260</v>
      </c>
      <c r="C15908" t="s">
        <v>88</v>
      </c>
      <c r="D15908" t="s">
        <v>85</v>
      </c>
      <c r="E15908">
        <v>4</v>
      </c>
      <c r="F15908" s="8">
        <f>VLOOKUP(C15908,Products!$A$2:$E$20,5,TRUE)</f>
        <v>8.9499999999999993</v>
      </c>
      <c r="G15908" s="8">
        <f t="shared" si="496"/>
        <v>35.799999999999997</v>
      </c>
      <c r="H15908" s="8">
        <f>VLOOKUP(C15908,Products!$A$2:$F$20,6,TRUE)</f>
        <v>5.6999999999999993</v>
      </c>
      <c r="I15908" s="8">
        <f t="shared" si="497"/>
        <v>22.799999999999997</v>
      </c>
      <c r="J15908" s="42">
        <f>VLOOKUP(B15908,Invoices!A:I,9,TRUE)</f>
        <v>2022</v>
      </c>
    </row>
    <row r="15909" spans="1:10" x14ac:dyDescent="0.15">
      <c r="A15909" t="s">
        <v>19269</v>
      </c>
      <c r="B15909" t="s">
        <v>3260</v>
      </c>
      <c r="C15909" t="s">
        <v>97</v>
      </c>
      <c r="D15909" t="s">
        <v>74</v>
      </c>
      <c r="E15909">
        <v>4</v>
      </c>
      <c r="F15909" s="8">
        <f>VLOOKUP(C15909,Products!$A$2:$E$20,5,TRUE)</f>
        <v>1.5</v>
      </c>
      <c r="G15909" s="8">
        <f t="shared" si="496"/>
        <v>6</v>
      </c>
      <c r="H15909" s="8">
        <f>VLOOKUP(C15909,Products!$A$2:$F$20,6,TRUE)</f>
        <v>0.5</v>
      </c>
      <c r="I15909" s="8">
        <f t="shared" si="497"/>
        <v>2</v>
      </c>
      <c r="J15909" s="42">
        <f>VLOOKUP(B15909,Invoices!A:I,9,TRUE)</f>
        <v>2022</v>
      </c>
    </row>
    <row r="15910" spans="1:10" x14ac:dyDescent="0.15">
      <c r="A15910" t="s">
        <v>19270</v>
      </c>
      <c r="B15910" t="s">
        <v>3260</v>
      </c>
      <c r="C15910" t="s">
        <v>105</v>
      </c>
      <c r="D15910" t="s">
        <v>81</v>
      </c>
      <c r="E15910">
        <v>1</v>
      </c>
      <c r="F15910" s="8">
        <f>VLOOKUP(C15910,Products!$A$2:$E$20,5,TRUE)</f>
        <v>8.9499999999999993</v>
      </c>
      <c r="G15910" s="8">
        <f t="shared" si="496"/>
        <v>8.9499999999999993</v>
      </c>
      <c r="H15910" s="8">
        <f>VLOOKUP(C15910,Products!$A$2:$F$20,6,TRUE)</f>
        <v>3.1999999999999993</v>
      </c>
      <c r="I15910" s="8">
        <f t="shared" si="497"/>
        <v>3.1999999999999993</v>
      </c>
      <c r="J15910" s="42">
        <f>VLOOKUP(B15910,Invoices!A:I,9,TRUE)</f>
        <v>2022</v>
      </c>
    </row>
    <row r="15911" spans="1:10" x14ac:dyDescent="0.15">
      <c r="A15911" t="s">
        <v>19271</v>
      </c>
      <c r="B15911" t="s">
        <v>3260</v>
      </c>
      <c r="C15911" t="s">
        <v>92</v>
      </c>
      <c r="D15911" t="s">
        <v>82</v>
      </c>
      <c r="E15911">
        <v>2</v>
      </c>
      <c r="F15911" s="8">
        <f>VLOOKUP(C15911,Products!$A$2:$E$20,5,TRUE)</f>
        <v>19.95</v>
      </c>
      <c r="G15911" s="8">
        <f t="shared" si="496"/>
        <v>39.9</v>
      </c>
      <c r="H15911" s="8">
        <f>VLOOKUP(C15911,Products!$A$2:$F$20,6,TRUE)</f>
        <v>7.4499999999999993</v>
      </c>
      <c r="I15911" s="8">
        <f t="shared" si="497"/>
        <v>14.899999999999999</v>
      </c>
      <c r="J15911" s="42">
        <f>VLOOKUP(B15911,Invoices!A:I,9,TRUE)</f>
        <v>2022</v>
      </c>
    </row>
    <row r="15912" spans="1:10" x14ac:dyDescent="0.15">
      <c r="A15912" t="s">
        <v>19272</v>
      </c>
      <c r="B15912" t="s">
        <v>3260</v>
      </c>
      <c r="C15912" t="s">
        <v>103</v>
      </c>
      <c r="D15912" t="s">
        <v>77</v>
      </c>
      <c r="E15912">
        <v>3</v>
      </c>
      <c r="F15912" s="8">
        <f>VLOOKUP(C15912,Products!$A$2:$E$20,5,TRUE)</f>
        <v>8.9499999999999993</v>
      </c>
      <c r="G15912" s="8">
        <f t="shared" si="496"/>
        <v>26.849999999999998</v>
      </c>
      <c r="H15912" s="8">
        <f>VLOOKUP(C15912,Products!$A$2:$F$20,6,TRUE)</f>
        <v>3.1999999999999993</v>
      </c>
      <c r="I15912" s="8">
        <f t="shared" si="497"/>
        <v>9.5999999999999979</v>
      </c>
      <c r="J15912" s="42">
        <f>VLOOKUP(B15912,Invoices!A:I,9,TRUE)</f>
        <v>2022</v>
      </c>
    </row>
    <row r="15913" spans="1:10" x14ac:dyDescent="0.15">
      <c r="A15913" t="s">
        <v>19273</v>
      </c>
      <c r="B15913" t="s">
        <v>3260</v>
      </c>
      <c r="C15913" t="s">
        <v>94</v>
      </c>
      <c r="D15913" t="s">
        <v>86</v>
      </c>
      <c r="E15913">
        <v>2</v>
      </c>
      <c r="F15913" s="8">
        <f>VLOOKUP(C15913,Products!$A$2:$E$20,5,TRUE)</f>
        <v>3.5</v>
      </c>
      <c r="G15913" s="8">
        <f t="shared" si="496"/>
        <v>7</v>
      </c>
      <c r="H15913" s="8">
        <f>VLOOKUP(C15913,Products!$A$2:$F$20,6,TRUE)</f>
        <v>0.54999999999999982</v>
      </c>
      <c r="I15913" s="8">
        <f t="shared" si="497"/>
        <v>1.0999999999999996</v>
      </c>
      <c r="J15913" s="42">
        <f>VLOOKUP(B15913,Invoices!A:I,9,TRUE)</f>
        <v>2022</v>
      </c>
    </row>
    <row r="15914" spans="1:10" x14ac:dyDescent="0.15">
      <c r="A15914" t="s">
        <v>19274</v>
      </c>
      <c r="B15914" t="s">
        <v>3260</v>
      </c>
      <c r="C15914" t="s">
        <v>91</v>
      </c>
      <c r="D15914" t="s">
        <v>70</v>
      </c>
      <c r="E15914">
        <v>2</v>
      </c>
      <c r="F15914" s="8">
        <f>VLOOKUP(C15914,Products!$A$2:$E$20,5,TRUE)</f>
        <v>49.95</v>
      </c>
      <c r="G15914" s="8">
        <f t="shared" si="496"/>
        <v>99.9</v>
      </c>
      <c r="H15914" s="8">
        <f>VLOOKUP(C15914,Products!$A$2:$F$20,6,TRUE)</f>
        <v>21.200000000000003</v>
      </c>
      <c r="I15914" s="8">
        <f t="shared" si="497"/>
        <v>42.400000000000006</v>
      </c>
      <c r="J15914" s="42">
        <f>VLOOKUP(B15914,Invoices!A:I,9,TRUE)</f>
        <v>2022</v>
      </c>
    </row>
    <row r="15915" spans="1:10" x14ac:dyDescent="0.15">
      <c r="A15915" t="s">
        <v>19275</v>
      </c>
      <c r="B15915" t="s">
        <v>3261</v>
      </c>
      <c r="C15915" t="s">
        <v>93</v>
      </c>
      <c r="D15915" t="s">
        <v>76</v>
      </c>
      <c r="E15915">
        <v>5</v>
      </c>
      <c r="F15915" s="8">
        <f>VLOOKUP(C15915,Products!$A$2:$E$20,5,TRUE)</f>
        <v>9.9499999999999993</v>
      </c>
      <c r="G15915" s="8">
        <f t="shared" si="496"/>
        <v>49.75</v>
      </c>
      <c r="H15915" s="8">
        <f>VLOOKUP(C15915,Products!$A$2:$F$20,6,TRUE)</f>
        <v>1.9499999999999993</v>
      </c>
      <c r="I15915" s="8">
        <f t="shared" si="497"/>
        <v>9.7499999999999964</v>
      </c>
      <c r="J15915" s="42">
        <f>VLOOKUP(B15915,Invoices!A:I,9,TRUE)</f>
        <v>2022</v>
      </c>
    </row>
    <row r="15916" spans="1:10" x14ac:dyDescent="0.15">
      <c r="A15916" t="s">
        <v>19276</v>
      </c>
      <c r="B15916" t="s">
        <v>3261</v>
      </c>
      <c r="C15916" t="s">
        <v>104</v>
      </c>
      <c r="D15916" t="s">
        <v>71</v>
      </c>
      <c r="E15916">
        <v>1</v>
      </c>
      <c r="F15916" s="8">
        <f>VLOOKUP(C15916,Products!$A$2:$E$20,5,TRUE)</f>
        <v>2.95</v>
      </c>
      <c r="G15916" s="8">
        <f t="shared" si="496"/>
        <v>2.95</v>
      </c>
      <c r="H15916" s="8">
        <f>VLOOKUP(C15916,Products!$A$2:$F$20,6,TRUE)</f>
        <v>1.1500000000000001</v>
      </c>
      <c r="I15916" s="8">
        <f t="shared" si="497"/>
        <v>1.1500000000000001</v>
      </c>
      <c r="J15916" s="42">
        <f>VLOOKUP(B15916,Invoices!A:I,9,TRUE)</f>
        <v>2022</v>
      </c>
    </row>
    <row r="15917" spans="1:10" x14ac:dyDescent="0.15">
      <c r="A15917" t="s">
        <v>19277</v>
      </c>
      <c r="B15917" t="s">
        <v>3261</v>
      </c>
      <c r="C15917" t="s">
        <v>100</v>
      </c>
      <c r="D15917" t="s">
        <v>78</v>
      </c>
      <c r="E15917">
        <v>1</v>
      </c>
      <c r="F15917" s="8">
        <f>VLOOKUP(C15917,Products!$A$2:$E$20,5,TRUE)</f>
        <v>49.95</v>
      </c>
      <c r="G15917" s="8">
        <f t="shared" si="496"/>
        <v>49.95</v>
      </c>
      <c r="H15917" s="8">
        <f>VLOOKUP(C15917,Products!$A$2:$F$20,6,TRUE)</f>
        <v>19.950000000000003</v>
      </c>
      <c r="I15917" s="8">
        <f t="shared" si="497"/>
        <v>19.950000000000003</v>
      </c>
      <c r="J15917" s="42">
        <f>VLOOKUP(B15917,Invoices!A:I,9,TRUE)</f>
        <v>2022</v>
      </c>
    </row>
    <row r="15918" spans="1:10" x14ac:dyDescent="0.15">
      <c r="A15918" t="s">
        <v>19278</v>
      </c>
      <c r="B15918" t="s">
        <v>3261</v>
      </c>
      <c r="C15918" t="s">
        <v>88</v>
      </c>
      <c r="D15918" t="s">
        <v>85</v>
      </c>
      <c r="E15918">
        <v>10</v>
      </c>
      <c r="F15918" s="8">
        <f>VLOOKUP(C15918,Products!$A$2:$E$20,5,TRUE)</f>
        <v>8.9499999999999993</v>
      </c>
      <c r="G15918" s="8">
        <f t="shared" si="496"/>
        <v>89.5</v>
      </c>
      <c r="H15918" s="8">
        <f>VLOOKUP(C15918,Products!$A$2:$F$20,6,TRUE)</f>
        <v>5.6999999999999993</v>
      </c>
      <c r="I15918" s="8">
        <f t="shared" si="497"/>
        <v>56.999999999999993</v>
      </c>
      <c r="J15918" s="42">
        <f>VLOOKUP(B15918,Invoices!A:I,9,TRUE)</f>
        <v>2022</v>
      </c>
    </row>
    <row r="15919" spans="1:10" x14ac:dyDescent="0.15">
      <c r="A15919" t="s">
        <v>19279</v>
      </c>
      <c r="B15919" t="s">
        <v>3261</v>
      </c>
      <c r="C15919" t="s">
        <v>101</v>
      </c>
      <c r="D15919" t="s">
        <v>69</v>
      </c>
      <c r="E15919">
        <v>1</v>
      </c>
      <c r="F15919" s="8">
        <f>VLOOKUP(C15919,Products!$A$2:$E$20,5,TRUE)</f>
        <v>129.94999999999999</v>
      </c>
      <c r="G15919" s="8">
        <f t="shared" si="496"/>
        <v>129.94999999999999</v>
      </c>
      <c r="H15919" s="8">
        <f>VLOOKUP(C15919,Products!$A$2:$F$20,6,TRUE)</f>
        <v>40.449999999999989</v>
      </c>
      <c r="I15919" s="8">
        <f t="shared" si="497"/>
        <v>40.449999999999989</v>
      </c>
      <c r="J15919" s="42">
        <f>VLOOKUP(B15919,Invoices!A:I,9,TRUE)</f>
        <v>2022</v>
      </c>
    </row>
    <row r="15920" spans="1:10" x14ac:dyDescent="0.15">
      <c r="A15920" t="s">
        <v>19280</v>
      </c>
      <c r="B15920" t="s">
        <v>3262</v>
      </c>
      <c r="C15920" t="s">
        <v>90</v>
      </c>
      <c r="D15920" t="s">
        <v>72</v>
      </c>
      <c r="E15920">
        <v>1</v>
      </c>
      <c r="F15920" s="8">
        <f>VLOOKUP(C15920,Products!$A$2:$E$20,5,TRUE)</f>
        <v>8.9499999999999993</v>
      </c>
      <c r="G15920" s="8">
        <f t="shared" si="496"/>
        <v>8.9499999999999993</v>
      </c>
      <c r="H15920" s="8">
        <f>VLOOKUP(C15920,Products!$A$2:$F$20,6,TRUE)</f>
        <v>5.6999999999999993</v>
      </c>
      <c r="I15920" s="8">
        <f t="shared" si="497"/>
        <v>5.6999999999999993</v>
      </c>
      <c r="J15920" s="42">
        <f>VLOOKUP(B15920,Invoices!A:I,9,TRUE)</f>
        <v>2022</v>
      </c>
    </row>
    <row r="15921" spans="1:10" x14ac:dyDescent="0.15">
      <c r="A15921" t="s">
        <v>19281</v>
      </c>
      <c r="B15921" t="s">
        <v>3262</v>
      </c>
      <c r="C15921" t="s">
        <v>89</v>
      </c>
      <c r="D15921" t="s">
        <v>80</v>
      </c>
      <c r="E15921">
        <v>1</v>
      </c>
      <c r="F15921" s="8">
        <f>VLOOKUP(C15921,Products!$A$2:$E$20,5,TRUE)</f>
        <v>15.95</v>
      </c>
      <c r="G15921" s="8">
        <f t="shared" si="496"/>
        <v>15.95</v>
      </c>
      <c r="H15921" s="8">
        <f>VLOOKUP(C15921,Products!$A$2:$F$20,6,TRUE)</f>
        <v>6</v>
      </c>
      <c r="I15921" s="8">
        <f t="shared" si="497"/>
        <v>6</v>
      </c>
      <c r="J15921" s="42">
        <f>VLOOKUP(B15921,Invoices!A:I,9,TRUE)</f>
        <v>2022</v>
      </c>
    </row>
    <row r="15922" spans="1:10" x14ac:dyDescent="0.15">
      <c r="A15922" t="s">
        <v>19282</v>
      </c>
      <c r="B15922" t="s">
        <v>3262</v>
      </c>
      <c r="C15922" t="s">
        <v>94</v>
      </c>
      <c r="D15922" t="s">
        <v>86</v>
      </c>
      <c r="E15922">
        <v>1</v>
      </c>
      <c r="F15922" s="8">
        <f>VLOOKUP(C15922,Products!$A$2:$E$20,5,TRUE)</f>
        <v>3.5</v>
      </c>
      <c r="G15922" s="8">
        <f t="shared" si="496"/>
        <v>3.5</v>
      </c>
      <c r="H15922" s="8">
        <f>VLOOKUP(C15922,Products!$A$2:$F$20,6,TRUE)</f>
        <v>0.54999999999999982</v>
      </c>
      <c r="I15922" s="8">
        <f t="shared" si="497"/>
        <v>0.54999999999999982</v>
      </c>
      <c r="J15922" s="42">
        <f>VLOOKUP(B15922,Invoices!A:I,9,TRUE)</f>
        <v>2022</v>
      </c>
    </row>
    <row r="15923" spans="1:10" x14ac:dyDescent="0.15">
      <c r="A15923" t="s">
        <v>19283</v>
      </c>
      <c r="B15923" t="s">
        <v>3262</v>
      </c>
      <c r="C15923" t="s">
        <v>102</v>
      </c>
      <c r="D15923" t="s">
        <v>83</v>
      </c>
      <c r="E15923">
        <v>20</v>
      </c>
      <c r="F15923" s="8">
        <f>VLOOKUP(C15923,Products!$A$2:$E$20,5,TRUE)</f>
        <v>29.95</v>
      </c>
      <c r="G15923" s="8">
        <f t="shared" si="496"/>
        <v>599</v>
      </c>
      <c r="H15923" s="8">
        <f>VLOOKUP(C15923,Products!$A$2:$F$20,6,TRUE)</f>
        <v>15</v>
      </c>
      <c r="I15923" s="8">
        <f t="shared" si="497"/>
        <v>300</v>
      </c>
      <c r="J15923" s="42">
        <f>VLOOKUP(B15923,Invoices!A:I,9,TRUE)</f>
        <v>2022</v>
      </c>
    </row>
    <row r="15924" spans="1:10" x14ac:dyDescent="0.15">
      <c r="A15924" t="s">
        <v>19284</v>
      </c>
      <c r="B15924" t="s">
        <v>3262</v>
      </c>
      <c r="C15924" t="s">
        <v>92</v>
      </c>
      <c r="D15924" t="s">
        <v>82</v>
      </c>
      <c r="E15924">
        <v>15</v>
      </c>
      <c r="F15924" s="8">
        <f>VLOOKUP(C15924,Products!$A$2:$E$20,5,TRUE)</f>
        <v>19.95</v>
      </c>
      <c r="G15924" s="8">
        <f t="shared" si="496"/>
        <v>299.25</v>
      </c>
      <c r="H15924" s="8">
        <f>VLOOKUP(C15924,Products!$A$2:$F$20,6,TRUE)</f>
        <v>7.4499999999999993</v>
      </c>
      <c r="I15924" s="8">
        <f t="shared" si="497"/>
        <v>111.74999999999999</v>
      </c>
      <c r="J15924" s="42">
        <f>VLOOKUP(B15924,Invoices!A:I,9,TRUE)</f>
        <v>2022</v>
      </c>
    </row>
    <row r="15925" spans="1:10" x14ac:dyDescent="0.15">
      <c r="A15925" t="s">
        <v>19285</v>
      </c>
      <c r="B15925" t="s">
        <v>3262</v>
      </c>
      <c r="C15925" t="s">
        <v>97</v>
      </c>
      <c r="D15925" t="s">
        <v>74</v>
      </c>
      <c r="E15925">
        <v>12</v>
      </c>
      <c r="F15925" s="8">
        <f>VLOOKUP(C15925,Products!$A$2:$E$20,5,TRUE)</f>
        <v>1.5</v>
      </c>
      <c r="G15925" s="8">
        <f t="shared" si="496"/>
        <v>18</v>
      </c>
      <c r="H15925" s="8">
        <f>VLOOKUP(C15925,Products!$A$2:$F$20,6,TRUE)</f>
        <v>0.5</v>
      </c>
      <c r="I15925" s="8">
        <f t="shared" si="497"/>
        <v>6</v>
      </c>
      <c r="J15925" s="42">
        <f>VLOOKUP(B15925,Invoices!A:I,9,TRUE)</f>
        <v>2022</v>
      </c>
    </row>
    <row r="15926" spans="1:10" x14ac:dyDescent="0.15">
      <c r="A15926" t="s">
        <v>19286</v>
      </c>
      <c r="B15926" t="s">
        <v>3263</v>
      </c>
      <c r="C15926" t="s">
        <v>95</v>
      </c>
      <c r="D15926" t="s">
        <v>73</v>
      </c>
      <c r="E15926">
        <v>2</v>
      </c>
      <c r="F15926" s="8">
        <f>VLOOKUP(C15926,Products!$A$2:$E$20,5,TRUE)</f>
        <v>12.95</v>
      </c>
      <c r="G15926" s="8">
        <f t="shared" si="496"/>
        <v>25.9</v>
      </c>
      <c r="H15926" s="8">
        <f>VLOOKUP(C15926,Products!$A$2:$F$20,6,TRUE)</f>
        <v>4.1999999999999993</v>
      </c>
      <c r="I15926" s="8">
        <f t="shared" si="497"/>
        <v>8.3999999999999986</v>
      </c>
      <c r="J15926" s="42">
        <f>VLOOKUP(B15926,Invoices!A:I,9,TRUE)</f>
        <v>2022</v>
      </c>
    </row>
    <row r="15927" spans="1:10" x14ac:dyDescent="0.15">
      <c r="A15927" t="s">
        <v>19287</v>
      </c>
      <c r="B15927" t="s">
        <v>3263</v>
      </c>
      <c r="C15927" t="s">
        <v>87</v>
      </c>
      <c r="D15927" t="s">
        <v>68</v>
      </c>
      <c r="E15927">
        <v>4</v>
      </c>
      <c r="F15927" s="8">
        <f>VLOOKUP(C15927,Products!$A$2:$E$20,5,TRUE)</f>
        <v>19.95</v>
      </c>
      <c r="G15927" s="8">
        <f t="shared" si="496"/>
        <v>79.8</v>
      </c>
      <c r="H15927" s="8">
        <f>VLOOKUP(C15927,Products!$A$2:$F$20,6,TRUE)</f>
        <v>7.4499999999999993</v>
      </c>
      <c r="I15927" s="8">
        <f t="shared" si="497"/>
        <v>29.799999999999997</v>
      </c>
      <c r="J15927" s="42">
        <f>VLOOKUP(B15927,Invoices!A:I,9,TRUE)</f>
        <v>2022</v>
      </c>
    </row>
    <row r="15928" spans="1:10" x14ac:dyDescent="0.15">
      <c r="A15928" t="s">
        <v>19288</v>
      </c>
      <c r="B15928" t="s">
        <v>3263</v>
      </c>
      <c r="C15928" t="s">
        <v>99</v>
      </c>
      <c r="D15928" t="s">
        <v>84</v>
      </c>
      <c r="E15928">
        <v>1</v>
      </c>
      <c r="F15928" s="8">
        <f>VLOOKUP(C15928,Products!$A$2:$E$20,5,TRUE)</f>
        <v>3.5</v>
      </c>
      <c r="G15928" s="8">
        <f t="shared" si="496"/>
        <v>3.5</v>
      </c>
      <c r="H15928" s="8">
        <f>VLOOKUP(C15928,Products!$A$2:$F$20,6,TRUE)</f>
        <v>0.54999999999999982</v>
      </c>
      <c r="I15928" s="8">
        <f t="shared" si="497"/>
        <v>0.54999999999999982</v>
      </c>
      <c r="J15928" s="42">
        <f>VLOOKUP(B15928,Invoices!A:I,9,TRUE)</f>
        <v>2022</v>
      </c>
    </row>
    <row r="15929" spans="1:10" x14ac:dyDescent="0.15">
      <c r="A15929" t="s">
        <v>19289</v>
      </c>
      <c r="B15929" t="s">
        <v>3263</v>
      </c>
      <c r="C15929" t="s">
        <v>89</v>
      </c>
      <c r="D15929" t="s">
        <v>80</v>
      </c>
      <c r="E15929">
        <v>1</v>
      </c>
      <c r="F15929" s="8">
        <f>VLOOKUP(C15929,Products!$A$2:$E$20,5,TRUE)</f>
        <v>15.95</v>
      </c>
      <c r="G15929" s="8">
        <f t="shared" si="496"/>
        <v>15.95</v>
      </c>
      <c r="H15929" s="8">
        <f>VLOOKUP(C15929,Products!$A$2:$F$20,6,TRUE)</f>
        <v>6</v>
      </c>
      <c r="I15929" s="8">
        <f t="shared" si="497"/>
        <v>6</v>
      </c>
      <c r="J15929" s="42">
        <f>VLOOKUP(B15929,Invoices!A:I,9,TRUE)</f>
        <v>2022</v>
      </c>
    </row>
    <row r="15930" spans="1:10" x14ac:dyDescent="0.15">
      <c r="A15930" t="s">
        <v>19290</v>
      </c>
      <c r="B15930" t="s">
        <v>3263</v>
      </c>
      <c r="C15930" t="s">
        <v>100</v>
      </c>
      <c r="D15930" t="s">
        <v>78</v>
      </c>
      <c r="E15930">
        <v>12</v>
      </c>
      <c r="F15930" s="8">
        <f>VLOOKUP(C15930,Products!$A$2:$E$20,5,TRUE)</f>
        <v>49.95</v>
      </c>
      <c r="G15930" s="8">
        <f t="shared" si="496"/>
        <v>599.40000000000009</v>
      </c>
      <c r="H15930" s="8">
        <f>VLOOKUP(C15930,Products!$A$2:$F$20,6,TRUE)</f>
        <v>19.950000000000003</v>
      </c>
      <c r="I15930" s="8">
        <f t="shared" si="497"/>
        <v>239.40000000000003</v>
      </c>
      <c r="J15930" s="42">
        <f>VLOOKUP(B15930,Invoices!A:I,9,TRUE)</f>
        <v>2022</v>
      </c>
    </row>
    <row r="15931" spans="1:10" x14ac:dyDescent="0.15">
      <c r="A15931" t="s">
        <v>19291</v>
      </c>
      <c r="B15931" t="s">
        <v>3263</v>
      </c>
      <c r="C15931" t="s">
        <v>88</v>
      </c>
      <c r="D15931" t="s">
        <v>85</v>
      </c>
      <c r="E15931">
        <v>1</v>
      </c>
      <c r="F15931" s="8">
        <f>VLOOKUP(C15931,Products!$A$2:$E$20,5,TRUE)</f>
        <v>8.9499999999999993</v>
      </c>
      <c r="G15931" s="8">
        <f t="shared" si="496"/>
        <v>8.9499999999999993</v>
      </c>
      <c r="H15931" s="8">
        <f>VLOOKUP(C15931,Products!$A$2:$F$20,6,TRUE)</f>
        <v>5.6999999999999993</v>
      </c>
      <c r="I15931" s="8">
        <f t="shared" si="497"/>
        <v>5.6999999999999993</v>
      </c>
      <c r="J15931" s="42">
        <f>VLOOKUP(B15931,Invoices!A:I,9,TRUE)</f>
        <v>2022</v>
      </c>
    </row>
    <row r="15932" spans="1:10" x14ac:dyDescent="0.15">
      <c r="A15932" t="s">
        <v>19292</v>
      </c>
      <c r="B15932" t="s">
        <v>3263</v>
      </c>
      <c r="C15932" t="s">
        <v>104</v>
      </c>
      <c r="D15932" t="s">
        <v>71</v>
      </c>
      <c r="E15932">
        <v>5</v>
      </c>
      <c r="F15932" s="8">
        <f>VLOOKUP(C15932,Products!$A$2:$E$20,5,TRUE)</f>
        <v>2.95</v>
      </c>
      <c r="G15932" s="8">
        <f t="shared" si="496"/>
        <v>14.75</v>
      </c>
      <c r="H15932" s="8">
        <f>VLOOKUP(C15932,Products!$A$2:$F$20,6,TRUE)</f>
        <v>1.1500000000000001</v>
      </c>
      <c r="I15932" s="8">
        <f t="shared" si="497"/>
        <v>5.7500000000000009</v>
      </c>
      <c r="J15932" s="42">
        <f>VLOOKUP(B15932,Invoices!A:I,9,TRUE)</f>
        <v>2022</v>
      </c>
    </row>
    <row r="15933" spans="1:10" x14ac:dyDescent="0.15">
      <c r="A15933" t="s">
        <v>19293</v>
      </c>
      <c r="B15933" t="s">
        <v>3263</v>
      </c>
      <c r="C15933" t="s">
        <v>93</v>
      </c>
      <c r="D15933" t="s">
        <v>76</v>
      </c>
      <c r="E15933">
        <v>2</v>
      </c>
      <c r="F15933" s="8">
        <f>VLOOKUP(C15933,Products!$A$2:$E$20,5,TRUE)</f>
        <v>9.9499999999999993</v>
      </c>
      <c r="G15933" s="8">
        <f t="shared" si="496"/>
        <v>19.899999999999999</v>
      </c>
      <c r="H15933" s="8">
        <f>VLOOKUP(C15933,Products!$A$2:$F$20,6,TRUE)</f>
        <v>1.9499999999999993</v>
      </c>
      <c r="I15933" s="8">
        <f t="shared" si="497"/>
        <v>3.8999999999999986</v>
      </c>
      <c r="J15933" s="42">
        <f>VLOOKUP(B15933,Invoices!A:I,9,TRUE)</f>
        <v>2022</v>
      </c>
    </row>
    <row r="15934" spans="1:10" x14ac:dyDescent="0.15">
      <c r="A15934" t="s">
        <v>19294</v>
      </c>
      <c r="B15934" t="s">
        <v>3263</v>
      </c>
      <c r="C15934" t="s">
        <v>101</v>
      </c>
      <c r="D15934" t="s">
        <v>69</v>
      </c>
      <c r="E15934">
        <v>1</v>
      </c>
      <c r="F15934" s="8">
        <f>VLOOKUP(C15934,Products!$A$2:$E$20,5,TRUE)</f>
        <v>129.94999999999999</v>
      </c>
      <c r="G15934" s="8">
        <f t="shared" si="496"/>
        <v>129.94999999999999</v>
      </c>
      <c r="H15934" s="8">
        <f>VLOOKUP(C15934,Products!$A$2:$F$20,6,TRUE)</f>
        <v>40.449999999999989</v>
      </c>
      <c r="I15934" s="8">
        <f t="shared" si="497"/>
        <v>40.449999999999989</v>
      </c>
      <c r="J15934" s="42">
        <f>VLOOKUP(B15934,Invoices!A:I,9,TRUE)</f>
        <v>2022</v>
      </c>
    </row>
    <row r="15935" spans="1:10" x14ac:dyDescent="0.15">
      <c r="A15935" t="s">
        <v>19295</v>
      </c>
      <c r="B15935" t="s">
        <v>3263</v>
      </c>
      <c r="C15935" t="s">
        <v>96</v>
      </c>
      <c r="D15935" t="s">
        <v>75</v>
      </c>
      <c r="E15935">
        <v>5</v>
      </c>
      <c r="F15935" s="8">
        <f>VLOOKUP(C15935,Products!$A$2:$E$20,5,TRUE)</f>
        <v>79.95</v>
      </c>
      <c r="G15935" s="8">
        <f t="shared" si="496"/>
        <v>399.75</v>
      </c>
      <c r="H15935" s="8">
        <f>VLOOKUP(C15935,Products!$A$2:$F$20,6,TRUE)</f>
        <v>27.950000000000003</v>
      </c>
      <c r="I15935" s="8">
        <f t="shared" si="497"/>
        <v>139.75</v>
      </c>
      <c r="J15935" s="42">
        <f>VLOOKUP(B15935,Invoices!A:I,9,TRUE)</f>
        <v>2022</v>
      </c>
    </row>
    <row r="15936" spans="1:10" x14ac:dyDescent="0.15">
      <c r="A15936" t="s">
        <v>19296</v>
      </c>
      <c r="B15936" t="s">
        <v>3263</v>
      </c>
      <c r="C15936" t="s">
        <v>90</v>
      </c>
      <c r="D15936" t="s">
        <v>72</v>
      </c>
      <c r="E15936">
        <v>10</v>
      </c>
      <c r="F15936" s="8">
        <f>VLOOKUP(C15936,Products!$A$2:$E$20,5,TRUE)</f>
        <v>8.9499999999999993</v>
      </c>
      <c r="G15936" s="8">
        <f t="shared" si="496"/>
        <v>89.5</v>
      </c>
      <c r="H15936" s="8">
        <f>VLOOKUP(C15936,Products!$A$2:$F$20,6,TRUE)</f>
        <v>5.6999999999999993</v>
      </c>
      <c r="I15936" s="8">
        <f t="shared" si="497"/>
        <v>56.999999999999993</v>
      </c>
      <c r="J15936" s="42">
        <f>VLOOKUP(B15936,Invoices!A:I,9,TRUE)</f>
        <v>2022</v>
      </c>
    </row>
    <row r="15937" spans="1:10" x14ac:dyDescent="0.15">
      <c r="A15937" t="s">
        <v>19297</v>
      </c>
      <c r="B15937" t="s">
        <v>3263</v>
      </c>
      <c r="C15937" t="s">
        <v>105</v>
      </c>
      <c r="D15937" t="s">
        <v>81</v>
      </c>
      <c r="E15937">
        <v>100</v>
      </c>
      <c r="F15937" s="8">
        <f>VLOOKUP(C15937,Products!$A$2:$E$20,5,TRUE)</f>
        <v>8.9499999999999993</v>
      </c>
      <c r="G15937" s="8">
        <f t="shared" si="496"/>
        <v>894.99999999999989</v>
      </c>
      <c r="H15937" s="8">
        <f>VLOOKUP(C15937,Products!$A$2:$F$20,6,TRUE)</f>
        <v>3.1999999999999993</v>
      </c>
      <c r="I15937" s="8">
        <f t="shared" si="497"/>
        <v>319.99999999999994</v>
      </c>
      <c r="J15937" s="42">
        <f>VLOOKUP(B15937,Invoices!A:I,9,TRUE)</f>
        <v>2022</v>
      </c>
    </row>
    <row r="15938" spans="1:10" x14ac:dyDescent="0.15">
      <c r="A15938" t="s">
        <v>19298</v>
      </c>
      <c r="B15938" t="s">
        <v>3263</v>
      </c>
      <c r="C15938" t="s">
        <v>92</v>
      </c>
      <c r="D15938" t="s">
        <v>82</v>
      </c>
      <c r="E15938">
        <v>9</v>
      </c>
      <c r="F15938" s="8">
        <f>VLOOKUP(C15938,Products!$A$2:$E$20,5,TRUE)</f>
        <v>19.95</v>
      </c>
      <c r="G15938" s="8">
        <f t="shared" si="496"/>
        <v>179.54999999999998</v>
      </c>
      <c r="H15938" s="8">
        <f>VLOOKUP(C15938,Products!$A$2:$F$20,6,TRUE)</f>
        <v>7.4499999999999993</v>
      </c>
      <c r="I15938" s="8">
        <f t="shared" si="497"/>
        <v>67.05</v>
      </c>
      <c r="J15938" s="42">
        <f>VLOOKUP(B15938,Invoices!A:I,9,TRUE)</f>
        <v>2022</v>
      </c>
    </row>
    <row r="15939" spans="1:10" x14ac:dyDescent="0.15">
      <c r="A15939" t="s">
        <v>19299</v>
      </c>
      <c r="B15939" t="s">
        <v>3263</v>
      </c>
      <c r="C15939" t="s">
        <v>91</v>
      </c>
      <c r="D15939" t="s">
        <v>70</v>
      </c>
      <c r="E15939">
        <v>2</v>
      </c>
      <c r="F15939" s="8">
        <f>VLOOKUP(C15939,Products!$A$2:$E$20,5,TRUE)</f>
        <v>49.95</v>
      </c>
      <c r="G15939" s="8">
        <f t="shared" ref="G15939:G16002" si="498">F15939*E15939</f>
        <v>99.9</v>
      </c>
      <c r="H15939" s="8">
        <f>VLOOKUP(C15939,Products!$A$2:$F$20,6,TRUE)</f>
        <v>21.200000000000003</v>
      </c>
      <c r="I15939" s="8">
        <f t="shared" ref="I15939:I16002" si="499">H15939*E15939</f>
        <v>42.400000000000006</v>
      </c>
      <c r="J15939" s="42">
        <f>VLOOKUP(B15939,Invoices!A:I,9,TRUE)</f>
        <v>2022</v>
      </c>
    </row>
    <row r="15940" spans="1:10" x14ac:dyDescent="0.15">
      <c r="A15940" t="s">
        <v>19300</v>
      </c>
      <c r="B15940" t="s">
        <v>3263</v>
      </c>
      <c r="C15940" t="s">
        <v>98</v>
      </c>
      <c r="D15940" t="s">
        <v>79</v>
      </c>
      <c r="E15940">
        <v>50</v>
      </c>
      <c r="F15940" s="8">
        <f>VLOOKUP(C15940,Products!$A$2:$E$20,5,TRUE)</f>
        <v>14.95</v>
      </c>
      <c r="G15940" s="8">
        <f t="shared" si="498"/>
        <v>747.5</v>
      </c>
      <c r="H15940" s="8">
        <f>VLOOKUP(C15940,Products!$A$2:$F$20,6,TRUE)</f>
        <v>3.0499999999999989</v>
      </c>
      <c r="I15940" s="8">
        <f t="shared" si="499"/>
        <v>152.49999999999994</v>
      </c>
      <c r="J15940" s="42">
        <f>VLOOKUP(B15940,Invoices!A:I,9,TRUE)</f>
        <v>2022</v>
      </c>
    </row>
    <row r="15941" spans="1:10" x14ac:dyDescent="0.15">
      <c r="A15941" t="s">
        <v>19301</v>
      </c>
      <c r="B15941" t="s">
        <v>3264</v>
      </c>
      <c r="C15941" t="s">
        <v>104</v>
      </c>
      <c r="D15941" t="s">
        <v>71</v>
      </c>
      <c r="E15941">
        <v>1</v>
      </c>
      <c r="F15941" s="8">
        <f>VLOOKUP(C15941,Products!$A$2:$E$20,5,TRUE)</f>
        <v>2.95</v>
      </c>
      <c r="G15941" s="8">
        <f t="shared" si="498"/>
        <v>2.95</v>
      </c>
      <c r="H15941" s="8">
        <f>VLOOKUP(C15941,Products!$A$2:$F$20,6,TRUE)</f>
        <v>1.1500000000000001</v>
      </c>
      <c r="I15941" s="8">
        <f t="shared" si="499"/>
        <v>1.1500000000000001</v>
      </c>
      <c r="J15941" s="42">
        <f>VLOOKUP(B15941,Invoices!A:I,9,TRUE)</f>
        <v>2022</v>
      </c>
    </row>
    <row r="15942" spans="1:10" x14ac:dyDescent="0.15">
      <c r="A15942" t="s">
        <v>19302</v>
      </c>
      <c r="B15942" t="s">
        <v>3264</v>
      </c>
      <c r="C15942" t="s">
        <v>92</v>
      </c>
      <c r="D15942" t="s">
        <v>82</v>
      </c>
      <c r="E15942">
        <v>1</v>
      </c>
      <c r="F15942" s="8">
        <f>VLOOKUP(C15942,Products!$A$2:$E$20,5,TRUE)</f>
        <v>19.95</v>
      </c>
      <c r="G15942" s="8">
        <f t="shared" si="498"/>
        <v>19.95</v>
      </c>
      <c r="H15942" s="8">
        <f>VLOOKUP(C15942,Products!$A$2:$F$20,6,TRUE)</f>
        <v>7.4499999999999993</v>
      </c>
      <c r="I15942" s="8">
        <f t="shared" si="499"/>
        <v>7.4499999999999993</v>
      </c>
      <c r="J15942" s="42">
        <f>VLOOKUP(B15942,Invoices!A:I,9,TRUE)</f>
        <v>2022</v>
      </c>
    </row>
    <row r="15943" spans="1:10" x14ac:dyDescent="0.15">
      <c r="A15943" t="s">
        <v>19303</v>
      </c>
      <c r="B15943" t="s">
        <v>3265</v>
      </c>
      <c r="C15943" t="s">
        <v>100</v>
      </c>
      <c r="D15943" t="s">
        <v>78</v>
      </c>
      <c r="E15943">
        <v>9</v>
      </c>
      <c r="F15943" s="8">
        <f>VLOOKUP(C15943,Products!$A$2:$E$20,5,TRUE)</f>
        <v>49.95</v>
      </c>
      <c r="G15943" s="8">
        <f t="shared" si="498"/>
        <v>449.55</v>
      </c>
      <c r="H15943" s="8">
        <f>VLOOKUP(C15943,Products!$A$2:$F$20,6,TRUE)</f>
        <v>19.950000000000003</v>
      </c>
      <c r="I15943" s="8">
        <f t="shared" si="499"/>
        <v>179.55</v>
      </c>
      <c r="J15943" s="42">
        <f>VLOOKUP(B15943,Invoices!A:I,9,TRUE)</f>
        <v>2022</v>
      </c>
    </row>
    <row r="15944" spans="1:10" x14ac:dyDescent="0.15">
      <c r="A15944" t="s">
        <v>19304</v>
      </c>
      <c r="B15944" t="s">
        <v>3265</v>
      </c>
      <c r="C15944" t="s">
        <v>97</v>
      </c>
      <c r="D15944" t="s">
        <v>74</v>
      </c>
      <c r="E15944">
        <v>3</v>
      </c>
      <c r="F15944" s="8">
        <f>VLOOKUP(C15944,Products!$A$2:$E$20,5,TRUE)</f>
        <v>1.5</v>
      </c>
      <c r="G15944" s="8">
        <f t="shared" si="498"/>
        <v>4.5</v>
      </c>
      <c r="H15944" s="8">
        <f>VLOOKUP(C15944,Products!$A$2:$F$20,6,TRUE)</f>
        <v>0.5</v>
      </c>
      <c r="I15944" s="8">
        <f t="shared" si="499"/>
        <v>1.5</v>
      </c>
      <c r="J15944" s="42">
        <f>VLOOKUP(B15944,Invoices!A:I,9,TRUE)</f>
        <v>2022</v>
      </c>
    </row>
    <row r="15945" spans="1:10" x14ac:dyDescent="0.15">
      <c r="A15945" t="s">
        <v>19305</v>
      </c>
      <c r="B15945" t="s">
        <v>3265</v>
      </c>
      <c r="C15945" t="s">
        <v>104</v>
      </c>
      <c r="D15945" t="s">
        <v>71</v>
      </c>
      <c r="E15945">
        <v>1</v>
      </c>
      <c r="F15945" s="8">
        <f>VLOOKUP(C15945,Products!$A$2:$E$20,5,TRUE)</f>
        <v>2.95</v>
      </c>
      <c r="G15945" s="8">
        <f t="shared" si="498"/>
        <v>2.95</v>
      </c>
      <c r="H15945" s="8">
        <f>VLOOKUP(C15945,Products!$A$2:$F$20,6,TRUE)</f>
        <v>1.1500000000000001</v>
      </c>
      <c r="I15945" s="8">
        <f t="shared" si="499"/>
        <v>1.1500000000000001</v>
      </c>
      <c r="J15945" s="42">
        <f>VLOOKUP(B15945,Invoices!A:I,9,TRUE)</f>
        <v>2022</v>
      </c>
    </row>
    <row r="15946" spans="1:10" x14ac:dyDescent="0.15">
      <c r="A15946" t="s">
        <v>19306</v>
      </c>
      <c r="B15946" t="s">
        <v>3266</v>
      </c>
      <c r="C15946" t="s">
        <v>90</v>
      </c>
      <c r="D15946" t="s">
        <v>72</v>
      </c>
      <c r="E15946">
        <v>20</v>
      </c>
      <c r="F15946" s="8">
        <f>VLOOKUP(C15946,Products!$A$2:$E$20,5,TRUE)</f>
        <v>8.9499999999999993</v>
      </c>
      <c r="G15946" s="8">
        <f t="shared" si="498"/>
        <v>179</v>
      </c>
      <c r="H15946" s="8">
        <f>VLOOKUP(C15946,Products!$A$2:$F$20,6,TRUE)</f>
        <v>5.6999999999999993</v>
      </c>
      <c r="I15946" s="8">
        <f t="shared" si="499"/>
        <v>113.99999999999999</v>
      </c>
      <c r="J15946" s="42">
        <f>VLOOKUP(B15946,Invoices!A:I,9,TRUE)</f>
        <v>2022</v>
      </c>
    </row>
    <row r="15947" spans="1:10" x14ac:dyDescent="0.15">
      <c r="A15947" t="s">
        <v>19307</v>
      </c>
      <c r="B15947" t="s">
        <v>3266</v>
      </c>
      <c r="C15947" t="s">
        <v>95</v>
      </c>
      <c r="D15947" t="s">
        <v>73</v>
      </c>
      <c r="E15947">
        <v>2</v>
      </c>
      <c r="F15947" s="8">
        <f>VLOOKUP(C15947,Products!$A$2:$E$20,5,TRUE)</f>
        <v>12.95</v>
      </c>
      <c r="G15947" s="8">
        <f t="shared" si="498"/>
        <v>25.9</v>
      </c>
      <c r="H15947" s="8">
        <f>VLOOKUP(C15947,Products!$A$2:$F$20,6,TRUE)</f>
        <v>4.1999999999999993</v>
      </c>
      <c r="I15947" s="8">
        <f t="shared" si="499"/>
        <v>8.3999999999999986</v>
      </c>
      <c r="J15947" s="42">
        <f>VLOOKUP(B15947,Invoices!A:I,9,TRUE)</f>
        <v>2022</v>
      </c>
    </row>
    <row r="15948" spans="1:10" x14ac:dyDescent="0.15">
      <c r="A15948" t="s">
        <v>19308</v>
      </c>
      <c r="B15948" t="s">
        <v>3266</v>
      </c>
      <c r="C15948" t="s">
        <v>105</v>
      </c>
      <c r="D15948" t="s">
        <v>81</v>
      </c>
      <c r="E15948">
        <v>1</v>
      </c>
      <c r="F15948" s="8">
        <f>VLOOKUP(C15948,Products!$A$2:$E$20,5,TRUE)</f>
        <v>8.9499999999999993</v>
      </c>
      <c r="G15948" s="8">
        <f t="shared" si="498"/>
        <v>8.9499999999999993</v>
      </c>
      <c r="H15948" s="8">
        <f>VLOOKUP(C15948,Products!$A$2:$F$20,6,TRUE)</f>
        <v>3.1999999999999993</v>
      </c>
      <c r="I15948" s="8">
        <f t="shared" si="499"/>
        <v>3.1999999999999993</v>
      </c>
      <c r="J15948" s="42">
        <f>VLOOKUP(B15948,Invoices!A:I,9,TRUE)</f>
        <v>2022</v>
      </c>
    </row>
    <row r="15949" spans="1:10" x14ac:dyDescent="0.15">
      <c r="A15949" t="s">
        <v>19309</v>
      </c>
      <c r="B15949" t="s">
        <v>3267</v>
      </c>
      <c r="C15949" t="s">
        <v>92</v>
      </c>
      <c r="D15949" t="s">
        <v>82</v>
      </c>
      <c r="E15949">
        <v>3</v>
      </c>
      <c r="F15949" s="8">
        <f>VLOOKUP(C15949,Products!$A$2:$E$20,5,TRUE)</f>
        <v>19.95</v>
      </c>
      <c r="G15949" s="8">
        <f t="shared" si="498"/>
        <v>59.849999999999994</v>
      </c>
      <c r="H15949" s="8">
        <f>VLOOKUP(C15949,Products!$A$2:$F$20,6,TRUE)</f>
        <v>7.4499999999999993</v>
      </c>
      <c r="I15949" s="8">
        <f t="shared" si="499"/>
        <v>22.349999999999998</v>
      </c>
      <c r="J15949" s="42">
        <f>VLOOKUP(B15949,Invoices!A:I,9,TRUE)</f>
        <v>2022</v>
      </c>
    </row>
    <row r="15950" spans="1:10" x14ac:dyDescent="0.15">
      <c r="A15950" t="s">
        <v>19310</v>
      </c>
      <c r="B15950" t="s">
        <v>3267</v>
      </c>
      <c r="C15950" t="s">
        <v>104</v>
      </c>
      <c r="D15950" t="s">
        <v>71</v>
      </c>
      <c r="E15950">
        <v>1</v>
      </c>
      <c r="F15950" s="8">
        <f>VLOOKUP(C15950,Products!$A$2:$E$20,5,TRUE)</f>
        <v>2.95</v>
      </c>
      <c r="G15950" s="8">
        <f t="shared" si="498"/>
        <v>2.95</v>
      </c>
      <c r="H15950" s="8">
        <f>VLOOKUP(C15950,Products!$A$2:$F$20,6,TRUE)</f>
        <v>1.1500000000000001</v>
      </c>
      <c r="I15950" s="8">
        <f t="shared" si="499"/>
        <v>1.1500000000000001</v>
      </c>
      <c r="J15950" s="42">
        <f>VLOOKUP(B15950,Invoices!A:I,9,TRUE)</f>
        <v>2022</v>
      </c>
    </row>
    <row r="15951" spans="1:10" x14ac:dyDescent="0.15">
      <c r="A15951" t="s">
        <v>19311</v>
      </c>
      <c r="B15951" t="s">
        <v>3267</v>
      </c>
      <c r="C15951" t="s">
        <v>88</v>
      </c>
      <c r="D15951" t="s">
        <v>85</v>
      </c>
      <c r="E15951">
        <v>1</v>
      </c>
      <c r="F15951" s="8">
        <f>VLOOKUP(C15951,Products!$A$2:$E$20,5,TRUE)</f>
        <v>8.9499999999999993</v>
      </c>
      <c r="G15951" s="8">
        <f t="shared" si="498"/>
        <v>8.9499999999999993</v>
      </c>
      <c r="H15951" s="8">
        <f>VLOOKUP(C15951,Products!$A$2:$F$20,6,TRUE)</f>
        <v>5.6999999999999993</v>
      </c>
      <c r="I15951" s="8">
        <f t="shared" si="499"/>
        <v>5.6999999999999993</v>
      </c>
      <c r="J15951" s="42">
        <f>VLOOKUP(B15951,Invoices!A:I,9,TRUE)</f>
        <v>2022</v>
      </c>
    </row>
    <row r="15952" spans="1:10" x14ac:dyDescent="0.15">
      <c r="A15952" t="s">
        <v>19312</v>
      </c>
      <c r="B15952" t="s">
        <v>3267</v>
      </c>
      <c r="C15952" t="s">
        <v>87</v>
      </c>
      <c r="D15952" t="s">
        <v>68</v>
      </c>
      <c r="E15952">
        <v>10</v>
      </c>
      <c r="F15952" s="8">
        <f>VLOOKUP(C15952,Products!$A$2:$E$20,5,TRUE)</f>
        <v>19.95</v>
      </c>
      <c r="G15952" s="8">
        <f t="shared" si="498"/>
        <v>199.5</v>
      </c>
      <c r="H15952" s="8">
        <f>VLOOKUP(C15952,Products!$A$2:$F$20,6,TRUE)</f>
        <v>7.4499999999999993</v>
      </c>
      <c r="I15952" s="8">
        <f t="shared" si="499"/>
        <v>74.5</v>
      </c>
      <c r="J15952" s="42">
        <f>VLOOKUP(B15952,Invoices!A:I,9,TRUE)</f>
        <v>2022</v>
      </c>
    </row>
    <row r="15953" spans="1:10" x14ac:dyDescent="0.15">
      <c r="A15953" t="s">
        <v>19313</v>
      </c>
      <c r="B15953" t="s">
        <v>3267</v>
      </c>
      <c r="C15953" t="s">
        <v>94</v>
      </c>
      <c r="D15953" t="s">
        <v>86</v>
      </c>
      <c r="E15953">
        <v>10</v>
      </c>
      <c r="F15953" s="8">
        <f>VLOOKUP(C15953,Products!$A$2:$E$20,5,TRUE)</f>
        <v>3.5</v>
      </c>
      <c r="G15953" s="8">
        <f t="shared" si="498"/>
        <v>35</v>
      </c>
      <c r="H15953" s="8">
        <f>VLOOKUP(C15953,Products!$A$2:$F$20,6,TRUE)</f>
        <v>0.54999999999999982</v>
      </c>
      <c r="I15953" s="8">
        <f t="shared" si="499"/>
        <v>5.4999999999999982</v>
      </c>
      <c r="J15953" s="42">
        <f>VLOOKUP(B15953,Invoices!A:I,9,TRUE)</f>
        <v>2022</v>
      </c>
    </row>
    <row r="15954" spans="1:10" x14ac:dyDescent="0.15">
      <c r="A15954" t="s">
        <v>19314</v>
      </c>
      <c r="B15954" t="s">
        <v>3267</v>
      </c>
      <c r="C15954" t="s">
        <v>89</v>
      </c>
      <c r="D15954" t="s">
        <v>80</v>
      </c>
      <c r="E15954">
        <v>15</v>
      </c>
      <c r="F15954" s="8">
        <f>VLOOKUP(C15954,Products!$A$2:$E$20,5,TRUE)</f>
        <v>15.95</v>
      </c>
      <c r="G15954" s="8">
        <f t="shared" si="498"/>
        <v>239.25</v>
      </c>
      <c r="H15954" s="8">
        <f>VLOOKUP(C15954,Products!$A$2:$F$20,6,TRUE)</f>
        <v>6</v>
      </c>
      <c r="I15954" s="8">
        <f t="shared" si="499"/>
        <v>90</v>
      </c>
      <c r="J15954" s="42">
        <f>VLOOKUP(B15954,Invoices!A:I,9,TRUE)</f>
        <v>2022</v>
      </c>
    </row>
    <row r="15955" spans="1:10" x14ac:dyDescent="0.15">
      <c r="A15955" t="s">
        <v>19315</v>
      </c>
      <c r="B15955" t="s">
        <v>3267</v>
      </c>
      <c r="C15955" t="s">
        <v>90</v>
      </c>
      <c r="D15955" t="s">
        <v>72</v>
      </c>
      <c r="E15955">
        <v>12</v>
      </c>
      <c r="F15955" s="8">
        <f>VLOOKUP(C15955,Products!$A$2:$E$20,5,TRUE)</f>
        <v>8.9499999999999993</v>
      </c>
      <c r="G15955" s="8">
        <f t="shared" si="498"/>
        <v>107.39999999999999</v>
      </c>
      <c r="H15955" s="8">
        <f>VLOOKUP(C15955,Products!$A$2:$F$20,6,TRUE)</f>
        <v>5.6999999999999993</v>
      </c>
      <c r="I15955" s="8">
        <f t="shared" si="499"/>
        <v>68.399999999999991</v>
      </c>
      <c r="J15955" s="42">
        <f>VLOOKUP(B15955,Invoices!A:I,9,TRUE)</f>
        <v>2022</v>
      </c>
    </row>
    <row r="15956" spans="1:10" x14ac:dyDescent="0.15">
      <c r="A15956" t="s">
        <v>19316</v>
      </c>
      <c r="B15956" t="s">
        <v>3267</v>
      </c>
      <c r="C15956" t="s">
        <v>96</v>
      </c>
      <c r="D15956" t="s">
        <v>75</v>
      </c>
      <c r="E15956">
        <v>10</v>
      </c>
      <c r="F15956" s="8">
        <f>VLOOKUP(C15956,Products!$A$2:$E$20,5,TRUE)</f>
        <v>79.95</v>
      </c>
      <c r="G15956" s="8">
        <f t="shared" si="498"/>
        <v>799.5</v>
      </c>
      <c r="H15956" s="8">
        <f>VLOOKUP(C15956,Products!$A$2:$F$20,6,TRUE)</f>
        <v>27.950000000000003</v>
      </c>
      <c r="I15956" s="8">
        <f t="shared" si="499"/>
        <v>279.5</v>
      </c>
      <c r="J15956" s="42">
        <f>VLOOKUP(B15956,Invoices!A:I,9,TRUE)</f>
        <v>2022</v>
      </c>
    </row>
    <row r="15957" spans="1:10" x14ac:dyDescent="0.15">
      <c r="A15957" t="s">
        <v>19317</v>
      </c>
      <c r="B15957" t="s">
        <v>3268</v>
      </c>
      <c r="C15957" t="s">
        <v>97</v>
      </c>
      <c r="D15957" t="s">
        <v>74</v>
      </c>
      <c r="E15957">
        <v>2</v>
      </c>
      <c r="F15957" s="8">
        <f>VLOOKUP(C15957,Products!$A$2:$E$20,5,TRUE)</f>
        <v>1.5</v>
      </c>
      <c r="G15957" s="8">
        <f t="shared" si="498"/>
        <v>3</v>
      </c>
      <c r="H15957" s="8">
        <f>VLOOKUP(C15957,Products!$A$2:$F$20,6,TRUE)</f>
        <v>0.5</v>
      </c>
      <c r="I15957" s="8">
        <f t="shared" si="499"/>
        <v>1</v>
      </c>
      <c r="J15957" s="42">
        <f>VLOOKUP(B15957,Invoices!A:I,9,TRUE)</f>
        <v>2022</v>
      </c>
    </row>
    <row r="15958" spans="1:10" x14ac:dyDescent="0.15">
      <c r="A15958" t="s">
        <v>19318</v>
      </c>
      <c r="B15958" t="s">
        <v>3268</v>
      </c>
      <c r="C15958" t="s">
        <v>102</v>
      </c>
      <c r="D15958" t="s">
        <v>83</v>
      </c>
      <c r="E15958">
        <v>5</v>
      </c>
      <c r="F15958" s="8">
        <f>VLOOKUP(C15958,Products!$A$2:$E$20,5,TRUE)</f>
        <v>29.95</v>
      </c>
      <c r="G15958" s="8">
        <f t="shared" si="498"/>
        <v>149.75</v>
      </c>
      <c r="H15958" s="8">
        <f>VLOOKUP(C15958,Products!$A$2:$F$20,6,TRUE)</f>
        <v>15</v>
      </c>
      <c r="I15958" s="8">
        <f t="shared" si="499"/>
        <v>75</v>
      </c>
      <c r="J15958" s="42">
        <f>VLOOKUP(B15958,Invoices!A:I,9,TRUE)</f>
        <v>2022</v>
      </c>
    </row>
    <row r="15959" spans="1:10" x14ac:dyDescent="0.15">
      <c r="A15959" t="s">
        <v>19319</v>
      </c>
      <c r="B15959" t="s">
        <v>3268</v>
      </c>
      <c r="C15959" t="s">
        <v>94</v>
      </c>
      <c r="D15959" t="s">
        <v>86</v>
      </c>
      <c r="E15959">
        <v>1</v>
      </c>
      <c r="F15959" s="8">
        <f>VLOOKUP(C15959,Products!$A$2:$E$20,5,TRUE)</f>
        <v>3.5</v>
      </c>
      <c r="G15959" s="8">
        <f t="shared" si="498"/>
        <v>3.5</v>
      </c>
      <c r="H15959" s="8">
        <f>VLOOKUP(C15959,Products!$A$2:$F$20,6,TRUE)</f>
        <v>0.54999999999999982</v>
      </c>
      <c r="I15959" s="8">
        <f t="shared" si="499"/>
        <v>0.54999999999999982</v>
      </c>
      <c r="J15959" s="42">
        <f>VLOOKUP(B15959,Invoices!A:I,9,TRUE)</f>
        <v>2022</v>
      </c>
    </row>
    <row r="15960" spans="1:10" x14ac:dyDescent="0.15">
      <c r="A15960" t="s">
        <v>19320</v>
      </c>
      <c r="B15960" t="s">
        <v>3268</v>
      </c>
      <c r="C15960" t="s">
        <v>93</v>
      </c>
      <c r="D15960" t="s">
        <v>76</v>
      </c>
      <c r="E15960">
        <v>1</v>
      </c>
      <c r="F15960" s="8">
        <f>VLOOKUP(C15960,Products!$A$2:$E$20,5,TRUE)</f>
        <v>9.9499999999999993</v>
      </c>
      <c r="G15960" s="8">
        <f t="shared" si="498"/>
        <v>9.9499999999999993</v>
      </c>
      <c r="H15960" s="8">
        <f>VLOOKUP(C15960,Products!$A$2:$F$20,6,TRUE)</f>
        <v>1.9499999999999993</v>
      </c>
      <c r="I15960" s="8">
        <f t="shared" si="499"/>
        <v>1.9499999999999993</v>
      </c>
      <c r="J15960" s="42">
        <f>VLOOKUP(B15960,Invoices!A:I,9,TRUE)</f>
        <v>2022</v>
      </c>
    </row>
    <row r="15961" spans="1:10" x14ac:dyDescent="0.15">
      <c r="A15961" t="s">
        <v>19321</v>
      </c>
      <c r="B15961" t="s">
        <v>3268</v>
      </c>
      <c r="C15961" t="s">
        <v>89</v>
      </c>
      <c r="D15961" t="s">
        <v>80</v>
      </c>
      <c r="E15961">
        <v>15</v>
      </c>
      <c r="F15961" s="8">
        <f>VLOOKUP(C15961,Products!$A$2:$E$20,5,TRUE)</f>
        <v>15.95</v>
      </c>
      <c r="G15961" s="8">
        <f t="shared" si="498"/>
        <v>239.25</v>
      </c>
      <c r="H15961" s="8">
        <f>VLOOKUP(C15961,Products!$A$2:$F$20,6,TRUE)</f>
        <v>6</v>
      </c>
      <c r="I15961" s="8">
        <f t="shared" si="499"/>
        <v>90</v>
      </c>
      <c r="J15961" s="42">
        <f>VLOOKUP(B15961,Invoices!A:I,9,TRUE)</f>
        <v>2022</v>
      </c>
    </row>
    <row r="15962" spans="1:10" x14ac:dyDescent="0.15">
      <c r="A15962" t="s">
        <v>19322</v>
      </c>
      <c r="B15962" t="s">
        <v>3268</v>
      </c>
      <c r="C15962" t="s">
        <v>90</v>
      </c>
      <c r="D15962" t="s">
        <v>72</v>
      </c>
      <c r="E15962">
        <v>1</v>
      </c>
      <c r="F15962" s="8">
        <f>VLOOKUP(C15962,Products!$A$2:$E$20,5,TRUE)</f>
        <v>8.9499999999999993</v>
      </c>
      <c r="G15962" s="8">
        <f t="shared" si="498"/>
        <v>8.9499999999999993</v>
      </c>
      <c r="H15962" s="8">
        <f>VLOOKUP(C15962,Products!$A$2:$F$20,6,TRUE)</f>
        <v>5.6999999999999993</v>
      </c>
      <c r="I15962" s="8">
        <f t="shared" si="499"/>
        <v>5.6999999999999993</v>
      </c>
      <c r="J15962" s="42">
        <f>VLOOKUP(B15962,Invoices!A:I,9,TRUE)</f>
        <v>2022</v>
      </c>
    </row>
    <row r="15963" spans="1:10" x14ac:dyDescent="0.15">
      <c r="A15963" t="s">
        <v>19323</v>
      </c>
      <c r="B15963" t="s">
        <v>3268</v>
      </c>
      <c r="C15963" t="s">
        <v>88</v>
      </c>
      <c r="D15963" t="s">
        <v>85</v>
      </c>
      <c r="E15963">
        <v>20</v>
      </c>
      <c r="F15963" s="8">
        <f>VLOOKUP(C15963,Products!$A$2:$E$20,5,TRUE)</f>
        <v>8.9499999999999993</v>
      </c>
      <c r="G15963" s="8">
        <f t="shared" si="498"/>
        <v>179</v>
      </c>
      <c r="H15963" s="8">
        <f>VLOOKUP(C15963,Products!$A$2:$F$20,6,TRUE)</f>
        <v>5.6999999999999993</v>
      </c>
      <c r="I15963" s="8">
        <f t="shared" si="499"/>
        <v>113.99999999999999</v>
      </c>
      <c r="J15963" s="42">
        <f>VLOOKUP(B15963,Invoices!A:I,9,TRUE)</f>
        <v>2022</v>
      </c>
    </row>
    <row r="15964" spans="1:10" x14ac:dyDescent="0.15">
      <c r="A15964" t="s">
        <v>19324</v>
      </c>
      <c r="B15964" t="s">
        <v>3268</v>
      </c>
      <c r="C15964" t="s">
        <v>96</v>
      </c>
      <c r="D15964" t="s">
        <v>75</v>
      </c>
      <c r="E15964">
        <v>9</v>
      </c>
      <c r="F15964" s="8">
        <f>VLOOKUP(C15964,Products!$A$2:$E$20,5,TRUE)</f>
        <v>79.95</v>
      </c>
      <c r="G15964" s="8">
        <f t="shared" si="498"/>
        <v>719.55000000000007</v>
      </c>
      <c r="H15964" s="8">
        <f>VLOOKUP(C15964,Products!$A$2:$F$20,6,TRUE)</f>
        <v>27.950000000000003</v>
      </c>
      <c r="I15964" s="8">
        <f t="shared" si="499"/>
        <v>251.55</v>
      </c>
      <c r="J15964" s="42">
        <f>VLOOKUP(B15964,Invoices!A:I,9,TRUE)</f>
        <v>2022</v>
      </c>
    </row>
    <row r="15965" spans="1:10" x14ac:dyDescent="0.15">
      <c r="A15965" t="s">
        <v>19325</v>
      </c>
      <c r="B15965" t="s">
        <v>3268</v>
      </c>
      <c r="C15965" t="s">
        <v>103</v>
      </c>
      <c r="D15965" t="s">
        <v>77</v>
      </c>
      <c r="E15965">
        <v>2</v>
      </c>
      <c r="F15965" s="8">
        <f>VLOOKUP(C15965,Products!$A$2:$E$20,5,TRUE)</f>
        <v>8.9499999999999993</v>
      </c>
      <c r="G15965" s="8">
        <f t="shared" si="498"/>
        <v>17.899999999999999</v>
      </c>
      <c r="H15965" s="8">
        <f>VLOOKUP(C15965,Products!$A$2:$F$20,6,TRUE)</f>
        <v>3.1999999999999993</v>
      </c>
      <c r="I15965" s="8">
        <f t="shared" si="499"/>
        <v>6.3999999999999986</v>
      </c>
      <c r="J15965" s="42">
        <f>VLOOKUP(B15965,Invoices!A:I,9,TRUE)</f>
        <v>2022</v>
      </c>
    </row>
    <row r="15966" spans="1:10" x14ac:dyDescent="0.15">
      <c r="A15966" t="s">
        <v>19326</v>
      </c>
      <c r="B15966" t="s">
        <v>3268</v>
      </c>
      <c r="C15966" t="s">
        <v>103</v>
      </c>
      <c r="D15966" t="s">
        <v>77</v>
      </c>
      <c r="E15966">
        <v>2</v>
      </c>
      <c r="F15966" s="8">
        <f>VLOOKUP(C15966,Products!$A$2:$E$20,5,TRUE)</f>
        <v>8.9499999999999993</v>
      </c>
      <c r="G15966" s="8">
        <f t="shared" si="498"/>
        <v>17.899999999999999</v>
      </c>
      <c r="H15966" s="8">
        <f>VLOOKUP(C15966,Products!$A$2:$F$20,6,TRUE)</f>
        <v>3.1999999999999993</v>
      </c>
      <c r="I15966" s="8">
        <f t="shared" si="499"/>
        <v>6.3999999999999986</v>
      </c>
      <c r="J15966" s="42">
        <f>VLOOKUP(B15966,Invoices!A:I,9,TRUE)</f>
        <v>2022</v>
      </c>
    </row>
    <row r="15967" spans="1:10" x14ac:dyDescent="0.15">
      <c r="A15967" t="s">
        <v>19327</v>
      </c>
      <c r="B15967" t="s">
        <v>3268</v>
      </c>
      <c r="C15967" t="s">
        <v>93</v>
      </c>
      <c r="D15967" t="s">
        <v>76</v>
      </c>
      <c r="E15967">
        <v>2</v>
      </c>
      <c r="F15967" s="8">
        <f>VLOOKUP(C15967,Products!$A$2:$E$20,5,TRUE)</f>
        <v>9.9499999999999993</v>
      </c>
      <c r="G15967" s="8">
        <f t="shared" si="498"/>
        <v>19.899999999999999</v>
      </c>
      <c r="H15967" s="8">
        <f>VLOOKUP(C15967,Products!$A$2:$F$20,6,TRUE)</f>
        <v>1.9499999999999993</v>
      </c>
      <c r="I15967" s="8">
        <f t="shared" si="499"/>
        <v>3.8999999999999986</v>
      </c>
      <c r="J15967" s="42">
        <f>VLOOKUP(B15967,Invoices!A:I,9,TRUE)</f>
        <v>2022</v>
      </c>
    </row>
    <row r="15968" spans="1:10" x14ac:dyDescent="0.15">
      <c r="A15968" t="s">
        <v>19328</v>
      </c>
      <c r="B15968" t="s">
        <v>3268</v>
      </c>
      <c r="C15968" t="s">
        <v>102</v>
      </c>
      <c r="D15968" t="s">
        <v>83</v>
      </c>
      <c r="E15968">
        <v>30</v>
      </c>
      <c r="F15968" s="8">
        <f>VLOOKUP(C15968,Products!$A$2:$E$20,5,TRUE)</f>
        <v>29.95</v>
      </c>
      <c r="G15968" s="8">
        <f t="shared" si="498"/>
        <v>898.5</v>
      </c>
      <c r="H15968" s="8">
        <f>VLOOKUP(C15968,Products!$A$2:$F$20,6,TRUE)</f>
        <v>15</v>
      </c>
      <c r="I15968" s="8">
        <f t="shared" si="499"/>
        <v>450</v>
      </c>
      <c r="J15968" s="42">
        <f>VLOOKUP(B15968,Invoices!A:I,9,TRUE)</f>
        <v>2022</v>
      </c>
    </row>
    <row r="15969" spans="1:10" x14ac:dyDescent="0.15">
      <c r="A15969" t="s">
        <v>19329</v>
      </c>
      <c r="B15969" t="s">
        <v>3268</v>
      </c>
      <c r="C15969" t="s">
        <v>90</v>
      </c>
      <c r="D15969" t="s">
        <v>72</v>
      </c>
      <c r="E15969">
        <v>1</v>
      </c>
      <c r="F15969" s="8">
        <f>VLOOKUP(C15969,Products!$A$2:$E$20,5,TRUE)</f>
        <v>8.9499999999999993</v>
      </c>
      <c r="G15969" s="8">
        <f t="shared" si="498"/>
        <v>8.9499999999999993</v>
      </c>
      <c r="H15969" s="8">
        <f>VLOOKUP(C15969,Products!$A$2:$F$20,6,TRUE)</f>
        <v>5.6999999999999993</v>
      </c>
      <c r="I15969" s="8">
        <f t="shared" si="499"/>
        <v>5.6999999999999993</v>
      </c>
      <c r="J15969" s="42">
        <f>VLOOKUP(B15969,Invoices!A:I,9,TRUE)</f>
        <v>2022</v>
      </c>
    </row>
    <row r="15970" spans="1:10" x14ac:dyDescent="0.15">
      <c r="A15970" t="s">
        <v>19330</v>
      </c>
      <c r="B15970" t="s">
        <v>3268</v>
      </c>
      <c r="C15970" t="s">
        <v>105</v>
      </c>
      <c r="D15970" t="s">
        <v>81</v>
      </c>
      <c r="E15970">
        <v>3</v>
      </c>
      <c r="F15970" s="8">
        <f>VLOOKUP(C15970,Products!$A$2:$E$20,5,TRUE)</f>
        <v>8.9499999999999993</v>
      </c>
      <c r="G15970" s="8">
        <f t="shared" si="498"/>
        <v>26.849999999999998</v>
      </c>
      <c r="H15970" s="8">
        <f>VLOOKUP(C15970,Products!$A$2:$F$20,6,TRUE)</f>
        <v>3.1999999999999993</v>
      </c>
      <c r="I15970" s="8">
        <f t="shared" si="499"/>
        <v>9.5999999999999979</v>
      </c>
      <c r="J15970" s="42">
        <f>VLOOKUP(B15970,Invoices!A:I,9,TRUE)</f>
        <v>2022</v>
      </c>
    </row>
    <row r="15971" spans="1:10" x14ac:dyDescent="0.15">
      <c r="A15971" t="s">
        <v>19331</v>
      </c>
      <c r="B15971" t="s">
        <v>3268</v>
      </c>
      <c r="C15971" t="s">
        <v>96</v>
      </c>
      <c r="D15971" t="s">
        <v>75</v>
      </c>
      <c r="E15971">
        <v>3</v>
      </c>
      <c r="F15971" s="8">
        <f>VLOOKUP(C15971,Products!$A$2:$E$20,5,TRUE)</f>
        <v>79.95</v>
      </c>
      <c r="G15971" s="8">
        <f t="shared" si="498"/>
        <v>239.85000000000002</v>
      </c>
      <c r="H15971" s="8">
        <f>VLOOKUP(C15971,Products!$A$2:$F$20,6,TRUE)</f>
        <v>27.950000000000003</v>
      </c>
      <c r="I15971" s="8">
        <f t="shared" si="499"/>
        <v>83.850000000000009</v>
      </c>
      <c r="J15971" s="42">
        <f>VLOOKUP(B15971,Invoices!A:I,9,TRUE)</f>
        <v>2022</v>
      </c>
    </row>
    <row r="15972" spans="1:10" x14ac:dyDescent="0.15">
      <c r="A15972" t="s">
        <v>19332</v>
      </c>
      <c r="B15972" t="s">
        <v>3268</v>
      </c>
      <c r="C15972" t="s">
        <v>104</v>
      </c>
      <c r="D15972" t="s">
        <v>71</v>
      </c>
      <c r="E15972">
        <v>1</v>
      </c>
      <c r="F15972" s="8">
        <f>VLOOKUP(C15972,Products!$A$2:$E$20,5,TRUE)</f>
        <v>2.95</v>
      </c>
      <c r="G15972" s="8">
        <f t="shared" si="498"/>
        <v>2.95</v>
      </c>
      <c r="H15972" s="8">
        <f>VLOOKUP(C15972,Products!$A$2:$F$20,6,TRUE)</f>
        <v>1.1500000000000001</v>
      </c>
      <c r="I15972" s="8">
        <f t="shared" si="499"/>
        <v>1.1500000000000001</v>
      </c>
      <c r="J15972" s="42">
        <f>VLOOKUP(B15972,Invoices!A:I,9,TRUE)</f>
        <v>2022</v>
      </c>
    </row>
    <row r="15973" spans="1:10" x14ac:dyDescent="0.15">
      <c r="A15973" t="s">
        <v>19333</v>
      </c>
      <c r="B15973" t="s">
        <v>3268</v>
      </c>
      <c r="C15973" t="s">
        <v>87</v>
      </c>
      <c r="D15973" t="s">
        <v>68</v>
      </c>
      <c r="E15973">
        <v>30</v>
      </c>
      <c r="F15973" s="8">
        <f>VLOOKUP(C15973,Products!$A$2:$E$20,5,TRUE)</f>
        <v>19.95</v>
      </c>
      <c r="G15973" s="8">
        <f t="shared" si="498"/>
        <v>598.5</v>
      </c>
      <c r="H15973" s="8">
        <f>VLOOKUP(C15973,Products!$A$2:$F$20,6,TRUE)</f>
        <v>7.4499999999999993</v>
      </c>
      <c r="I15973" s="8">
        <f t="shared" si="499"/>
        <v>223.49999999999997</v>
      </c>
      <c r="J15973" s="42">
        <f>VLOOKUP(B15973,Invoices!A:I,9,TRUE)</f>
        <v>2022</v>
      </c>
    </row>
    <row r="15974" spans="1:10" x14ac:dyDescent="0.15">
      <c r="A15974" t="s">
        <v>19334</v>
      </c>
      <c r="B15974" t="s">
        <v>3268</v>
      </c>
      <c r="C15974" t="s">
        <v>88</v>
      </c>
      <c r="D15974" t="s">
        <v>85</v>
      </c>
      <c r="E15974">
        <v>1</v>
      </c>
      <c r="F15974" s="8">
        <f>VLOOKUP(C15974,Products!$A$2:$E$20,5,TRUE)</f>
        <v>8.9499999999999993</v>
      </c>
      <c r="G15974" s="8">
        <f t="shared" si="498"/>
        <v>8.9499999999999993</v>
      </c>
      <c r="H15974" s="8">
        <f>VLOOKUP(C15974,Products!$A$2:$F$20,6,TRUE)</f>
        <v>5.6999999999999993</v>
      </c>
      <c r="I15974" s="8">
        <f t="shared" si="499"/>
        <v>5.6999999999999993</v>
      </c>
      <c r="J15974" s="42">
        <f>VLOOKUP(B15974,Invoices!A:I,9,TRUE)</f>
        <v>2022</v>
      </c>
    </row>
    <row r="15975" spans="1:10" x14ac:dyDescent="0.15">
      <c r="A15975" t="s">
        <v>19335</v>
      </c>
      <c r="B15975" t="s">
        <v>3268</v>
      </c>
      <c r="C15975" t="s">
        <v>95</v>
      </c>
      <c r="D15975" t="s">
        <v>73</v>
      </c>
      <c r="E15975">
        <v>2</v>
      </c>
      <c r="F15975" s="8">
        <f>VLOOKUP(C15975,Products!$A$2:$E$20,5,TRUE)</f>
        <v>12.95</v>
      </c>
      <c r="G15975" s="8">
        <f t="shared" si="498"/>
        <v>25.9</v>
      </c>
      <c r="H15975" s="8">
        <f>VLOOKUP(C15975,Products!$A$2:$F$20,6,TRUE)</f>
        <v>4.1999999999999993</v>
      </c>
      <c r="I15975" s="8">
        <f t="shared" si="499"/>
        <v>8.3999999999999986</v>
      </c>
      <c r="J15975" s="42">
        <f>VLOOKUP(B15975,Invoices!A:I,9,TRUE)</f>
        <v>2022</v>
      </c>
    </row>
    <row r="15976" spans="1:10" x14ac:dyDescent="0.15">
      <c r="A15976" t="s">
        <v>19336</v>
      </c>
      <c r="B15976" t="s">
        <v>3268</v>
      </c>
      <c r="C15976" t="s">
        <v>93</v>
      </c>
      <c r="D15976" t="s">
        <v>76</v>
      </c>
      <c r="E15976">
        <v>1</v>
      </c>
      <c r="F15976" s="8">
        <f>VLOOKUP(C15976,Products!$A$2:$E$20,5,TRUE)</f>
        <v>9.9499999999999993</v>
      </c>
      <c r="G15976" s="8">
        <f t="shared" si="498"/>
        <v>9.9499999999999993</v>
      </c>
      <c r="H15976" s="8">
        <f>VLOOKUP(C15976,Products!$A$2:$F$20,6,TRUE)</f>
        <v>1.9499999999999993</v>
      </c>
      <c r="I15976" s="8">
        <f t="shared" si="499"/>
        <v>1.9499999999999993</v>
      </c>
      <c r="J15976" s="42">
        <f>VLOOKUP(B15976,Invoices!A:I,9,TRUE)</f>
        <v>2022</v>
      </c>
    </row>
    <row r="15977" spans="1:10" x14ac:dyDescent="0.15">
      <c r="A15977" t="s">
        <v>19337</v>
      </c>
      <c r="B15977" t="s">
        <v>3268</v>
      </c>
      <c r="C15977" t="s">
        <v>104</v>
      </c>
      <c r="D15977" t="s">
        <v>71</v>
      </c>
      <c r="E15977">
        <v>2</v>
      </c>
      <c r="F15977" s="8">
        <f>VLOOKUP(C15977,Products!$A$2:$E$20,5,TRUE)</f>
        <v>2.95</v>
      </c>
      <c r="G15977" s="8">
        <f t="shared" si="498"/>
        <v>5.9</v>
      </c>
      <c r="H15977" s="8">
        <f>VLOOKUP(C15977,Products!$A$2:$F$20,6,TRUE)</f>
        <v>1.1500000000000001</v>
      </c>
      <c r="I15977" s="8">
        <f t="shared" si="499"/>
        <v>2.3000000000000003</v>
      </c>
      <c r="J15977" s="42">
        <f>VLOOKUP(B15977,Invoices!A:I,9,TRUE)</f>
        <v>2022</v>
      </c>
    </row>
    <row r="15978" spans="1:10" x14ac:dyDescent="0.15">
      <c r="A15978" t="s">
        <v>19338</v>
      </c>
      <c r="B15978" t="s">
        <v>3268</v>
      </c>
      <c r="C15978" t="s">
        <v>99</v>
      </c>
      <c r="D15978" t="s">
        <v>84</v>
      </c>
      <c r="E15978">
        <v>12</v>
      </c>
      <c r="F15978" s="8">
        <f>VLOOKUP(C15978,Products!$A$2:$E$20,5,TRUE)</f>
        <v>3.5</v>
      </c>
      <c r="G15978" s="8">
        <f t="shared" si="498"/>
        <v>42</v>
      </c>
      <c r="H15978" s="8">
        <f>VLOOKUP(C15978,Products!$A$2:$F$20,6,TRUE)</f>
        <v>0.54999999999999982</v>
      </c>
      <c r="I15978" s="8">
        <f t="shared" si="499"/>
        <v>6.5999999999999979</v>
      </c>
      <c r="J15978" s="42">
        <f>VLOOKUP(B15978,Invoices!A:I,9,TRUE)</f>
        <v>2022</v>
      </c>
    </row>
    <row r="15979" spans="1:10" x14ac:dyDescent="0.15">
      <c r="A15979" t="s">
        <v>19339</v>
      </c>
      <c r="B15979" t="s">
        <v>3268</v>
      </c>
      <c r="C15979" t="s">
        <v>91</v>
      </c>
      <c r="D15979" t="s">
        <v>70</v>
      </c>
      <c r="E15979">
        <v>12</v>
      </c>
      <c r="F15979" s="8">
        <f>VLOOKUP(C15979,Products!$A$2:$E$20,5,TRUE)</f>
        <v>49.95</v>
      </c>
      <c r="G15979" s="8">
        <f t="shared" si="498"/>
        <v>599.40000000000009</v>
      </c>
      <c r="H15979" s="8">
        <f>VLOOKUP(C15979,Products!$A$2:$F$20,6,TRUE)</f>
        <v>21.200000000000003</v>
      </c>
      <c r="I15979" s="8">
        <f t="shared" si="499"/>
        <v>254.40000000000003</v>
      </c>
      <c r="J15979" s="42">
        <f>VLOOKUP(B15979,Invoices!A:I,9,TRUE)</f>
        <v>2022</v>
      </c>
    </row>
    <row r="15980" spans="1:10" x14ac:dyDescent="0.15">
      <c r="A15980" t="s">
        <v>19340</v>
      </c>
      <c r="B15980" t="s">
        <v>3268</v>
      </c>
      <c r="C15980" t="s">
        <v>90</v>
      </c>
      <c r="D15980" t="s">
        <v>72</v>
      </c>
      <c r="E15980">
        <v>2</v>
      </c>
      <c r="F15980" s="8">
        <f>VLOOKUP(C15980,Products!$A$2:$E$20,5,TRUE)</f>
        <v>8.9499999999999993</v>
      </c>
      <c r="G15980" s="8">
        <f t="shared" si="498"/>
        <v>17.899999999999999</v>
      </c>
      <c r="H15980" s="8">
        <f>VLOOKUP(C15980,Products!$A$2:$F$20,6,TRUE)</f>
        <v>5.6999999999999993</v>
      </c>
      <c r="I15980" s="8">
        <f t="shared" si="499"/>
        <v>11.399999999999999</v>
      </c>
      <c r="J15980" s="42">
        <f>VLOOKUP(B15980,Invoices!A:I,9,TRUE)</f>
        <v>2022</v>
      </c>
    </row>
    <row r="15981" spans="1:10" x14ac:dyDescent="0.15">
      <c r="A15981" t="s">
        <v>19341</v>
      </c>
      <c r="B15981" t="s">
        <v>3268</v>
      </c>
      <c r="C15981" t="s">
        <v>92</v>
      </c>
      <c r="D15981" t="s">
        <v>82</v>
      </c>
      <c r="E15981">
        <v>8</v>
      </c>
      <c r="F15981" s="8">
        <f>VLOOKUP(C15981,Products!$A$2:$E$20,5,TRUE)</f>
        <v>19.95</v>
      </c>
      <c r="G15981" s="8">
        <f t="shared" si="498"/>
        <v>159.6</v>
      </c>
      <c r="H15981" s="8">
        <f>VLOOKUP(C15981,Products!$A$2:$F$20,6,TRUE)</f>
        <v>7.4499999999999993</v>
      </c>
      <c r="I15981" s="8">
        <f t="shared" si="499"/>
        <v>59.599999999999994</v>
      </c>
      <c r="J15981" s="42">
        <f>VLOOKUP(B15981,Invoices!A:I,9,TRUE)</f>
        <v>2022</v>
      </c>
    </row>
    <row r="15982" spans="1:10" x14ac:dyDescent="0.15">
      <c r="A15982" t="s">
        <v>19342</v>
      </c>
      <c r="B15982" t="s">
        <v>3268</v>
      </c>
      <c r="C15982" t="s">
        <v>101</v>
      </c>
      <c r="D15982" t="s">
        <v>69</v>
      </c>
      <c r="E15982">
        <v>4</v>
      </c>
      <c r="F15982" s="8">
        <f>VLOOKUP(C15982,Products!$A$2:$E$20,5,TRUE)</f>
        <v>129.94999999999999</v>
      </c>
      <c r="G15982" s="8">
        <f t="shared" si="498"/>
        <v>519.79999999999995</v>
      </c>
      <c r="H15982" s="8">
        <f>VLOOKUP(C15982,Products!$A$2:$F$20,6,TRUE)</f>
        <v>40.449999999999989</v>
      </c>
      <c r="I15982" s="8">
        <f t="shared" si="499"/>
        <v>161.79999999999995</v>
      </c>
      <c r="J15982" s="42">
        <f>VLOOKUP(B15982,Invoices!A:I,9,TRUE)</f>
        <v>2022</v>
      </c>
    </row>
    <row r="15983" spans="1:10" x14ac:dyDescent="0.15">
      <c r="A15983" t="s">
        <v>19343</v>
      </c>
      <c r="B15983" t="s">
        <v>3268</v>
      </c>
      <c r="C15983" t="s">
        <v>101</v>
      </c>
      <c r="D15983" t="s">
        <v>69</v>
      </c>
      <c r="E15983">
        <v>1</v>
      </c>
      <c r="F15983" s="8">
        <f>VLOOKUP(C15983,Products!$A$2:$E$20,5,TRUE)</f>
        <v>129.94999999999999</v>
      </c>
      <c r="G15983" s="8">
        <f t="shared" si="498"/>
        <v>129.94999999999999</v>
      </c>
      <c r="H15983" s="8">
        <f>VLOOKUP(C15983,Products!$A$2:$F$20,6,TRUE)</f>
        <v>40.449999999999989</v>
      </c>
      <c r="I15983" s="8">
        <f t="shared" si="499"/>
        <v>40.449999999999989</v>
      </c>
      <c r="J15983" s="42">
        <f>VLOOKUP(B15983,Invoices!A:I,9,TRUE)</f>
        <v>2022</v>
      </c>
    </row>
    <row r="15984" spans="1:10" x14ac:dyDescent="0.15">
      <c r="A15984" t="s">
        <v>19344</v>
      </c>
      <c r="B15984" t="s">
        <v>3268</v>
      </c>
      <c r="C15984" t="s">
        <v>100</v>
      </c>
      <c r="D15984" t="s">
        <v>78</v>
      </c>
      <c r="E15984">
        <v>1</v>
      </c>
      <c r="F15984" s="8">
        <f>VLOOKUP(C15984,Products!$A$2:$E$20,5,TRUE)</f>
        <v>49.95</v>
      </c>
      <c r="G15984" s="8">
        <f t="shared" si="498"/>
        <v>49.95</v>
      </c>
      <c r="H15984" s="8">
        <f>VLOOKUP(C15984,Products!$A$2:$F$20,6,TRUE)</f>
        <v>19.950000000000003</v>
      </c>
      <c r="I15984" s="8">
        <f t="shared" si="499"/>
        <v>19.950000000000003</v>
      </c>
      <c r="J15984" s="42">
        <f>VLOOKUP(B15984,Invoices!A:I,9,TRUE)</f>
        <v>2022</v>
      </c>
    </row>
    <row r="15985" spans="1:10" x14ac:dyDescent="0.15">
      <c r="A15985" t="s">
        <v>19345</v>
      </c>
      <c r="B15985" t="s">
        <v>3268</v>
      </c>
      <c r="C15985" t="s">
        <v>98</v>
      </c>
      <c r="D15985" t="s">
        <v>79</v>
      </c>
      <c r="E15985">
        <v>3</v>
      </c>
      <c r="F15985" s="8">
        <f>VLOOKUP(C15985,Products!$A$2:$E$20,5,TRUE)</f>
        <v>14.95</v>
      </c>
      <c r="G15985" s="8">
        <f t="shared" si="498"/>
        <v>44.849999999999994</v>
      </c>
      <c r="H15985" s="8">
        <f>VLOOKUP(C15985,Products!$A$2:$F$20,6,TRUE)</f>
        <v>3.0499999999999989</v>
      </c>
      <c r="I15985" s="8">
        <f t="shared" si="499"/>
        <v>9.1499999999999968</v>
      </c>
      <c r="J15985" s="42">
        <f>VLOOKUP(B15985,Invoices!A:I,9,TRUE)</f>
        <v>2022</v>
      </c>
    </row>
    <row r="15986" spans="1:10" x14ac:dyDescent="0.15">
      <c r="A15986" t="s">
        <v>19346</v>
      </c>
      <c r="B15986" t="s">
        <v>3268</v>
      </c>
      <c r="C15986" t="s">
        <v>94</v>
      </c>
      <c r="D15986" t="s">
        <v>86</v>
      </c>
      <c r="E15986">
        <v>1</v>
      </c>
      <c r="F15986" s="8">
        <f>VLOOKUP(C15986,Products!$A$2:$E$20,5,TRUE)</f>
        <v>3.5</v>
      </c>
      <c r="G15986" s="8">
        <f t="shared" si="498"/>
        <v>3.5</v>
      </c>
      <c r="H15986" s="8">
        <f>VLOOKUP(C15986,Products!$A$2:$F$20,6,TRUE)</f>
        <v>0.54999999999999982</v>
      </c>
      <c r="I15986" s="8">
        <f t="shared" si="499"/>
        <v>0.54999999999999982</v>
      </c>
      <c r="J15986" s="42">
        <f>VLOOKUP(B15986,Invoices!A:I,9,TRUE)</f>
        <v>2022</v>
      </c>
    </row>
    <row r="15987" spans="1:10" x14ac:dyDescent="0.15">
      <c r="A15987" t="s">
        <v>19347</v>
      </c>
      <c r="B15987" t="s">
        <v>3268</v>
      </c>
      <c r="C15987" t="s">
        <v>90</v>
      </c>
      <c r="D15987" t="s">
        <v>72</v>
      </c>
      <c r="E15987">
        <v>1</v>
      </c>
      <c r="F15987" s="8">
        <f>VLOOKUP(C15987,Products!$A$2:$E$20,5,TRUE)</f>
        <v>8.9499999999999993</v>
      </c>
      <c r="G15987" s="8">
        <f t="shared" si="498"/>
        <v>8.9499999999999993</v>
      </c>
      <c r="H15987" s="8">
        <f>VLOOKUP(C15987,Products!$A$2:$F$20,6,TRUE)</f>
        <v>5.6999999999999993</v>
      </c>
      <c r="I15987" s="8">
        <f t="shared" si="499"/>
        <v>5.6999999999999993</v>
      </c>
      <c r="J15987" s="42">
        <f>VLOOKUP(B15987,Invoices!A:I,9,TRUE)</f>
        <v>2022</v>
      </c>
    </row>
    <row r="15988" spans="1:10" x14ac:dyDescent="0.15">
      <c r="A15988" t="s">
        <v>19348</v>
      </c>
      <c r="B15988" t="s">
        <v>3268</v>
      </c>
      <c r="C15988" t="s">
        <v>104</v>
      </c>
      <c r="D15988" t="s">
        <v>71</v>
      </c>
      <c r="E15988">
        <v>1</v>
      </c>
      <c r="F15988" s="8">
        <f>VLOOKUP(C15988,Products!$A$2:$E$20,5,TRUE)</f>
        <v>2.95</v>
      </c>
      <c r="G15988" s="8">
        <f t="shared" si="498"/>
        <v>2.95</v>
      </c>
      <c r="H15988" s="8">
        <f>VLOOKUP(C15988,Products!$A$2:$F$20,6,TRUE)</f>
        <v>1.1500000000000001</v>
      </c>
      <c r="I15988" s="8">
        <f t="shared" si="499"/>
        <v>1.1500000000000001</v>
      </c>
      <c r="J15988" s="42">
        <f>VLOOKUP(B15988,Invoices!A:I,9,TRUE)</f>
        <v>2022</v>
      </c>
    </row>
    <row r="15989" spans="1:10" x14ac:dyDescent="0.15">
      <c r="A15989" t="s">
        <v>19349</v>
      </c>
      <c r="B15989" t="s">
        <v>3268</v>
      </c>
      <c r="C15989" t="s">
        <v>104</v>
      </c>
      <c r="D15989" t="s">
        <v>71</v>
      </c>
      <c r="E15989">
        <v>2</v>
      </c>
      <c r="F15989" s="8">
        <f>VLOOKUP(C15989,Products!$A$2:$E$20,5,TRUE)</f>
        <v>2.95</v>
      </c>
      <c r="G15989" s="8">
        <f t="shared" si="498"/>
        <v>5.9</v>
      </c>
      <c r="H15989" s="8">
        <f>VLOOKUP(C15989,Products!$A$2:$F$20,6,TRUE)</f>
        <v>1.1500000000000001</v>
      </c>
      <c r="I15989" s="8">
        <f t="shared" si="499"/>
        <v>2.3000000000000003</v>
      </c>
      <c r="J15989" s="42">
        <f>VLOOKUP(B15989,Invoices!A:I,9,TRUE)</f>
        <v>2022</v>
      </c>
    </row>
    <row r="15990" spans="1:10" x14ac:dyDescent="0.15">
      <c r="A15990" t="s">
        <v>19350</v>
      </c>
      <c r="B15990" t="s">
        <v>3268</v>
      </c>
      <c r="C15990" t="s">
        <v>90</v>
      </c>
      <c r="D15990" t="s">
        <v>72</v>
      </c>
      <c r="E15990">
        <v>50</v>
      </c>
      <c r="F15990" s="8">
        <f>VLOOKUP(C15990,Products!$A$2:$E$20,5,TRUE)</f>
        <v>8.9499999999999993</v>
      </c>
      <c r="G15990" s="8">
        <f t="shared" si="498"/>
        <v>447.49999999999994</v>
      </c>
      <c r="H15990" s="8">
        <f>VLOOKUP(C15990,Products!$A$2:$F$20,6,TRUE)</f>
        <v>5.6999999999999993</v>
      </c>
      <c r="I15990" s="8">
        <f t="shared" si="499"/>
        <v>284.99999999999994</v>
      </c>
      <c r="J15990" s="42">
        <f>VLOOKUP(B15990,Invoices!A:I,9,TRUE)</f>
        <v>2022</v>
      </c>
    </row>
    <row r="15991" spans="1:10" x14ac:dyDescent="0.15">
      <c r="A15991" t="s">
        <v>19351</v>
      </c>
      <c r="B15991" t="s">
        <v>3269</v>
      </c>
      <c r="C15991" t="s">
        <v>104</v>
      </c>
      <c r="D15991" t="s">
        <v>71</v>
      </c>
      <c r="E15991">
        <v>1</v>
      </c>
      <c r="F15991" s="8">
        <f>VLOOKUP(C15991,Products!$A$2:$E$20,5,TRUE)</f>
        <v>2.95</v>
      </c>
      <c r="G15991" s="8">
        <f t="shared" si="498"/>
        <v>2.95</v>
      </c>
      <c r="H15991" s="8">
        <f>VLOOKUP(C15991,Products!$A$2:$F$20,6,TRUE)</f>
        <v>1.1500000000000001</v>
      </c>
      <c r="I15991" s="8">
        <f t="shared" si="499"/>
        <v>1.1500000000000001</v>
      </c>
      <c r="J15991" s="42">
        <f>VLOOKUP(B15991,Invoices!A:I,9,TRUE)</f>
        <v>2022</v>
      </c>
    </row>
    <row r="15992" spans="1:10" x14ac:dyDescent="0.15">
      <c r="A15992" t="s">
        <v>19352</v>
      </c>
      <c r="B15992" t="s">
        <v>3269</v>
      </c>
      <c r="C15992" t="s">
        <v>88</v>
      </c>
      <c r="D15992" t="s">
        <v>85</v>
      </c>
      <c r="E15992">
        <v>2</v>
      </c>
      <c r="F15992" s="8">
        <f>VLOOKUP(C15992,Products!$A$2:$E$20,5,TRUE)</f>
        <v>8.9499999999999993</v>
      </c>
      <c r="G15992" s="8">
        <f t="shared" si="498"/>
        <v>17.899999999999999</v>
      </c>
      <c r="H15992" s="8">
        <f>VLOOKUP(C15992,Products!$A$2:$F$20,6,TRUE)</f>
        <v>5.6999999999999993</v>
      </c>
      <c r="I15992" s="8">
        <f t="shared" si="499"/>
        <v>11.399999999999999</v>
      </c>
      <c r="J15992" s="42">
        <f>VLOOKUP(B15992,Invoices!A:I,9,TRUE)</f>
        <v>2022</v>
      </c>
    </row>
    <row r="15993" spans="1:10" x14ac:dyDescent="0.15">
      <c r="A15993" t="s">
        <v>19353</v>
      </c>
      <c r="B15993" t="s">
        <v>3269</v>
      </c>
      <c r="C15993" t="s">
        <v>97</v>
      </c>
      <c r="D15993" t="s">
        <v>74</v>
      </c>
      <c r="E15993">
        <v>10</v>
      </c>
      <c r="F15993" s="8">
        <f>VLOOKUP(C15993,Products!$A$2:$E$20,5,TRUE)</f>
        <v>1.5</v>
      </c>
      <c r="G15993" s="8">
        <f t="shared" si="498"/>
        <v>15</v>
      </c>
      <c r="H15993" s="8">
        <f>VLOOKUP(C15993,Products!$A$2:$F$20,6,TRUE)</f>
        <v>0.5</v>
      </c>
      <c r="I15993" s="8">
        <f t="shared" si="499"/>
        <v>5</v>
      </c>
      <c r="J15993" s="42">
        <f>VLOOKUP(B15993,Invoices!A:I,9,TRUE)</f>
        <v>2022</v>
      </c>
    </row>
    <row r="15994" spans="1:10" x14ac:dyDescent="0.15">
      <c r="A15994" t="s">
        <v>19354</v>
      </c>
      <c r="B15994" t="s">
        <v>3269</v>
      </c>
      <c r="C15994" t="s">
        <v>87</v>
      </c>
      <c r="D15994" t="s">
        <v>68</v>
      </c>
      <c r="E15994">
        <v>25</v>
      </c>
      <c r="F15994" s="8">
        <f>VLOOKUP(C15994,Products!$A$2:$E$20,5,TRUE)</f>
        <v>19.95</v>
      </c>
      <c r="G15994" s="8">
        <f t="shared" si="498"/>
        <v>498.75</v>
      </c>
      <c r="H15994" s="8">
        <f>VLOOKUP(C15994,Products!$A$2:$F$20,6,TRUE)</f>
        <v>7.4499999999999993</v>
      </c>
      <c r="I15994" s="8">
        <f t="shared" si="499"/>
        <v>186.24999999999997</v>
      </c>
      <c r="J15994" s="42">
        <f>VLOOKUP(B15994,Invoices!A:I,9,TRUE)</f>
        <v>2022</v>
      </c>
    </row>
    <row r="15995" spans="1:10" x14ac:dyDescent="0.15">
      <c r="A15995" t="s">
        <v>19355</v>
      </c>
      <c r="B15995" t="s">
        <v>3269</v>
      </c>
      <c r="C15995" t="s">
        <v>102</v>
      </c>
      <c r="D15995" t="s">
        <v>83</v>
      </c>
      <c r="E15995">
        <v>2</v>
      </c>
      <c r="F15995" s="8">
        <f>VLOOKUP(C15995,Products!$A$2:$E$20,5,TRUE)</f>
        <v>29.95</v>
      </c>
      <c r="G15995" s="8">
        <f t="shared" si="498"/>
        <v>59.9</v>
      </c>
      <c r="H15995" s="8">
        <f>VLOOKUP(C15995,Products!$A$2:$F$20,6,TRUE)</f>
        <v>15</v>
      </c>
      <c r="I15995" s="8">
        <f t="shared" si="499"/>
        <v>30</v>
      </c>
      <c r="J15995" s="42">
        <f>VLOOKUP(B15995,Invoices!A:I,9,TRUE)</f>
        <v>2022</v>
      </c>
    </row>
    <row r="15996" spans="1:10" x14ac:dyDescent="0.15">
      <c r="A15996" t="s">
        <v>19356</v>
      </c>
      <c r="B15996" t="s">
        <v>3269</v>
      </c>
      <c r="C15996" t="s">
        <v>93</v>
      </c>
      <c r="D15996" t="s">
        <v>76</v>
      </c>
      <c r="E15996">
        <v>50</v>
      </c>
      <c r="F15996" s="8">
        <f>VLOOKUP(C15996,Products!$A$2:$E$20,5,TRUE)</f>
        <v>9.9499999999999993</v>
      </c>
      <c r="G15996" s="8">
        <f t="shared" si="498"/>
        <v>497.49999999999994</v>
      </c>
      <c r="H15996" s="8">
        <f>VLOOKUP(C15996,Products!$A$2:$F$20,6,TRUE)</f>
        <v>1.9499999999999993</v>
      </c>
      <c r="I15996" s="8">
        <f t="shared" si="499"/>
        <v>97.499999999999972</v>
      </c>
      <c r="J15996" s="42">
        <f>VLOOKUP(B15996,Invoices!A:I,9,TRUE)</f>
        <v>2022</v>
      </c>
    </row>
    <row r="15997" spans="1:10" x14ac:dyDescent="0.15">
      <c r="A15997" t="s">
        <v>19357</v>
      </c>
      <c r="B15997" t="s">
        <v>3269</v>
      </c>
      <c r="C15997" t="s">
        <v>96</v>
      </c>
      <c r="D15997" t="s">
        <v>75</v>
      </c>
      <c r="E15997">
        <v>3</v>
      </c>
      <c r="F15997" s="8">
        <f>VLOOKUP(C15997,Products!$A$2:$E$20,5,TRUE)</f>
        <v>79.95</v>
      </c>
      <c r="G15997" s="8">
        <f t="shared" si="498"/>
        <v>239.85000000000002</v>
      </c>
      <c r="H15997" s="8">
        <f>VLOOKUP(C15997,Products!$A$2:$F$20,6,TRUE)</f>
        <v>27.950000000000003</v>
      </c>
      <c r="I15997" s="8">
        <f t="shared" si="499"/>
        <v>83.850000000000009</v>
      </c>
      <c r="J15997" s="42">
        <f>VLOOKUP(B15997,Invoices!A:I,9,TRUE)</f>
        <v>2022</v>
      </c>
    </row>
    <row r="15998" spans="1:10" x14ac:dyDescent="0.15">
      <c r="A15998" t="s">
        <v>19358</v>
      </c>
      <c r="B15998" t="s">
        <v>3269</v>
      </c>
      <c r="C15998" t="s">
        <v>90</v>
      </c>
      <c r="D15998" t="s">
        <v>72</v>
      </c>
      <c r="E15998">
        <v>1</v>
      </c>
      <c r="F15998" s="8">
        <f>VLOOKUP(C15998,Products!$A$2:$E$20,5,TRUE)</f>
        <v>8.9499999999999993</v>
      </c>
      <c r="G15998" s="8">
        <f t="shared" si="498"/>
        <v>8.9499999999999993</v>
      </c>
      <c r="H15998" s="8">
        <f>VLOOKUP(C15998,Products!$A$2:$F$20,6,TRUE)</f>
        <v>5.6999999999999993</v>
      </c>
      <c r="I15998" s="8">
        <f t="shared" si="499"/>
        <v>5.6999999999999993</v>
      </c>
      <c r="J15998" s="42">
        <f>VLOOKUP(B15998,Invoices!A:I,9,TRUE)</f>
        <v>2022</v>
      </c>
    </row>
    <row r="15999" spans="1:10" x14ac:dyDescent="0.15">
      <c r="A15999" t="s">
        <v>19359</v>
      </c>
      <c r="B15999" t="s">
        <v>3270</v>
      </c>
      <c r="C15999" t="s">
        <v>87</v>
      </c>
      <c r="D15999" t="s">
        <v>68</v>
      </c>
      <c r="E15999">
        <v>1</v>
      </c>
      <c r="F15999" s="8">
        <f>VLOOKUP(C15999,Products!$A$2:$E$20,5,TRUE)</f>
        <v>19.95</v>
      </c>
      <c r="G15999" s="8">
        <f t="shared" si="498"/>
        <v>19.95</v>
      </c>
      <c r="H15999" s="8">
        <f>VLOOKUP(C15999,Products!$A$2:$F$20,6,TRUE)</f>
        <v>7.4499999999999993</v>
      </c>
      <c r="I15999" s="8">
        <f t="shared" si="499"/>
        <v>7.4499999999999993</v>
      </c>
      <c r="J15999" s="42">
        <f>VLOOKUP(B15999,Invoices!A:I,9,TRUE)</f>
        <v>2022</v>
      </c>
    </row>
    <row r="16000" spans="1:10" x14ac:dyDescent="0.15">
      <c r="A16000" t="s">
        <v>19360</v>
      </c>
      <c r="B16000" t="s">
        <v>3270</v>
      </c>
      <c r="C16000" t="s">
        <v>90</v>
      </c>
      <c r="D16000" t="s">
        <v>72</v>
      </c>
      <c r="E16000">
        <v>6</v>
      </c>
      <c r="F16000" s="8">
        <f>VLOOKUP(C16000,Products!$A$2:$E$20,5,TRUE)</f>
        <v>8.9499999999999993</v>
      </c>
      <c r="G16000" s="8">
        <f t="shared" si="498"/>
        <v>53.699999999999996</v>
      </c>
      <c r="H16000" s="8">
        <f>VLOOKUP(C16000,Products!$A$2:$F$20,6,TRUE)</f>
        <v>5.6999999999999993</v>
      </c>
      <c r="I16000" s="8">
        <f t="shared" si="499"/>
        <v>34.199999999999996</v>
      </c>
      <c r="J16000" s="42">
        <f>VLOOKUP(B16000,Invoices!A:I,9,TRUE)</f>
        <v>2022</v>
      </c>
    </row>
    <row r="16001" spans="1:10" x14ac:dyDescent="0.15">
      <c r="A16001" t="s">
        <v>19361</v>
      </c>
      <c r="B16001" t="s">
        <v>3270</v>
      </c>
      <c r="C16001" t="s">
        <v>104</v>
      </c>
      <c r="D16001" t="s">
        <v>71</v>
      </c>
      <c r="E16001">
        <v>12</v>
      </c>
      <c r="F16001" s="8">
        <f>VLOOKUP(C16001,Products!$A$2:$E$20,5,TRUE)</f>
        <v>2.95</v>
      </c>
      <c r="G16001" s="8">
        <f t="shared" si="498"/>
        <v>35.400000000000006</v>
      </c>
      <c r="H16001" s="8">
        <f>VLOOKUP(C16001,Products!$A$2:$F$20,6,TRUE)</f>
        <v>1.1500000000000001</v>
      </c>
      <c r="I16001" s="8">
        <f t="shared" si="499"/>
        <v>13.8</v>
      </c>
      <c r="J16001" s="42">
        <f>VLOOKUP(B16001,Invoices!A:I,9,TRUE)</f>
        <v>2022</v>
      </c>
    </row>
    <row r="16002" spans="1:10" x14ac:dyDescent="0.15">
      <c r="A16002" t="s">
        <v>19362</v>
      </c>
      <c r="B16002" t="s">
        <v>3270</v>
      </c>
      <c r="C16002" t="s">
        <v>89</v>
      </c>
      <c r="D16002" t="s">
        <v>80</v>
      </c>
      <c r="E16002">
        <v>20</v>
      </c>
      <c r="F16002" s="8">
        <f>VLOOKUP(C16002,Products!$A$2:$E$20,5,TRUE)</f>
        <v>15.95</v>
      </c>
      <c r="G16002" s="8">
        <f t="shared" si="498"/>
        <v>319</v>
      </c>
      <c r="H16002" s="8">
        <f>VLOOKUP(C16002,Products!$A$2:$F$20,6,TRUE)</f>
        <v>6</v>
      </c>
      <c r="I16002" s="8">
        <f t="shared" si="499"/>
        <v>120</v>
      </c>
      <c r="J16002" s="42">
        <f>VLOOKUP(B16002,Invoices!A:I,9,TRUE)</f>
        <v>2022</v>
      </c>
    </row>
    <row r="16003" spans="1:10" x14ac:dyDescent="0.15">
      <c r="A16003" t="s">
        <v>19363</v>
      </c>
      <c r="B16003" t="s">
        <v>3271</v>
      </c>
      <c r="C16003" t="s">
        <v>99</v>
      </c>
      <c r="D16003" t="s">
        <v>84</v>
      </c>
      <c r="E16003">
        <v>2</v>
      </c>
      <c r="F16003" s="8">
        <f>VLOOKUP(C16003,Products!$A$2:$E$20,5,TRUE)</f>
        <v>3.5</v>
      </c>
      <c r="G16003" s="8">
        <f t="shared" ref="G16003:G16066" si="500">F16003*E16003</f>
        <v>7</v>
      </c>
      <c r="H16003" s="8">
        <f>VLOOKUP(C16003,Products!$A$2:$F$20,6,TRUE)</f>
        <v>0.54999999999999982</v>
      </c>
      <c r="I16003" s="8">
        <f t="shared" ref="I16003:I16066" si="501">H16003*E16003</f>
        <v>1.0999999999999996</v>
      </c>
      <c r="J16003" s="42">
        <f>VLOOKUP(B16003,Invoices!A:I,9,TRUE)</f>
        <v>2022</v>
      </c>
    </row>
    <row r="16004" spans="1:10" x14ac:dyDescent="0.15">
      <c r="A16004" t="s">
        <v>19364</v>
      </c>
      <c r="B16004" t="s">
        <v>3271</v>
      </c>
      <c r="C16004" t="s">
        <v>94</v>
      </c>
      <c r="D16004" t="s">
        <v>86</v>
      </c>
      <c r="E16004">
        <v>10</v>
      </c>
      <c r="F16004" s="8">
        <f>VLOOKUP(C16004,Products!$A$2:$E$20,5,TRUE)</f>
        <v>3.5</v>
      </c>
      <c r="G16004" s="8">
        <f t="shared" si="500"/>
        <v>35</v>
      </c>
      <c r="H16004" s="8">
        <f>VLOOKUP(C16004,Products!$A$2:$F$20,6,TRUE)</f>
        <v>0.54999999999999982</v>
      </c>
      <c r="I16004" s="8">
        <f t="shared" si="501"/>
        <v>5.4999999999999982</v>
      </c>
      <c r="J16004" s="42">
        <f>VLOOKUP(B16004,Invoices!A:I,9,TRUE)</f>
        <v>2022</v>
      </c>
    </row>
    <row r="16005" spans="1:10" x14ac:dyDescent="0.15">
      <c r="A16005" t="s">
        <v>19365</v>
      </c>
      <c r="B16005" t="s">
        <v>3271</v>
      </c>
      <c r="C16005" t="s">
        <v>90</v>
      </c>
      <c r="D16005" t="s">
        <v>72</v>
      </c>
      <c r="E16005">
        <v>4</v>
      </c>
      <c r="F16005" s="8">
        <f>VLOOKUP(C16005,Products!$A$2:$E$20,5,TRUE)</f>
        <v>8.9499999999999993</v>
      </c>
      <c r="G16005" s="8">
        <f t="shared" si="500"/>
        <v>35.799999999999997</v>
      </c>
      <c r="H16005" s="8">
        <f>VLOOKUP(C16005,Products!$A$2:$F$20,6,TRUE)</f>
        <v>5.6999999999999993</v>
      </c>
      <c r="I16005" s="8">
        <f t="shared" si="501"/>
        <v>22.799999999999997</v>
      </c>
      <c r="J16005" s="42">
        <f>VLOOKUP(B16005,Invoices!A:I,9,TRUE)</f>
        <v>2022</v>
      </c>
    </row>
    <row r="16006" spans="1:10" x14ac:dyDescent="0.15">
      <c r="A16006" t="s">
        <v>19366</v>
      </c>
      <c r="B16006" t="s">
        <v>3271</v>
      </c>
      <c r="C16006" t="s">
        <v>90</v>
      </c>
      <c r="D16006" t="s">
        <v>72</v>
      </c>
      <c r="E16006">
        <v>2</v>
      </c>
      <c r="F16006" s="8">
        <f>VLOOKUP(C16006,Products!$A$2:$E$20,5,TRUE)</f>
        <v>8.9499999999999993</v>
      </c>
      <c r="G16006" s="8">
        <f t="shared" si="500"/>
        <v>17.899999999999999</v>
      </c>
      <c r="H16006" s="8">
        <f>VLOOKUP(C16006,Products!$A$2:$F$20,6,TRUE)</f>
        <v>5.6999999999999993</v>
      </c>
      <c r="I16006" s="8">
        <f t="shared" si="501"/>
        <v>11.399999999999999</v>
      </c>
      <c r="J16006" s="42">
        <f>VLOOKUP(B16006,Invoices!A:I,9,TRUE)</f>
        <v>2022</v>
      </c>
    </row>
    <row r="16007" spans="1:10" x14ac:dyDescent="0.15">
      <c r="A16007" t="s">
        <v>19367</v>
      </c>
      <c r="B16007" t="s">
        <v>3271</v>
      </c>
      <c r="C16007" t="s">
        <v>102</v>
      </c>
      <c r="D16007" t="s">
        <v>83</v>
      </c>
      <c r="E16007">
        <v>24</v>
      </c>
      <c r="F16007" s="8">
        <f>VLOOKUP(C16007,Products!$A$2:$E$20,5,TRUE)</f>
        <v>29.95</v>
      </c>
      <c r="G16007" s="8">
        <f t="shared" si="500"/>
        <v>718.8</v>
      </c>
      <c r="H16007" s="8">
        <f>VLOOKUP(C16007,Products!$A$2:$F$20,6,TRUE)</f>
        <v>15</v>
      </c>
      <c r="I16007" s="8">
        <f t="shared" si="501"/>
        <v>360</v>
      </c>
      <c r="J16007" s="42">
        <f>VLOOKUP(B16007,Invoices!A:I,9,TRUE)</f>
        <v>2022</v>
      </c>
    </row>
    <row r="16008" spans="1:10" x14ac:dyDescent="0.15">
      <c r="A16008" t="s">
        <v>19368</v>
      </c>
      <c r="B16008" t="s">
        <v>3271</v>
      </c>
      <c r="C16008" t="s">
        <v>105</v>
      </c>
      <c r="D16008" t="s">
        <v>81</v>
      </c>
      <c r="E16008">
        <v>6</v>
      </c>
      <c r="F16008" s="8">
        <f>VLOOKUP(C16008,Products!$A$2:$E$20,5,TRUE)</f>
        <v>8.9499999999999993</v>
      </c>
      <c r="G16008" s="8">
        <f t="shared" si="500"/>
        <v>53.699999999999996</v>
      </c>
      <c r="H16008" s="8">
        <f>VLOOKUP(C16008,Products!$A$2:$F$20,6,TRUE)</f>
        <v>3.1999999999999993</v>
      </c>
      <c r="I16008" s="8">
        <f t="shared" si="501"/>
        <v>19.199999999999996</v>
      </c>
      <c r="J16008" s="42">
        <f>VLOOKUP(B16008,Invoices!A:I,9,TRUE)</f>
        <v>2022</v>
      </c>
    </row>
    <row r="16009" spans="1:10" x14ac:dyDescent="0.15">
      <c r="A16009" t="s">
        <v>19369</v>
      </c>
      <c r="B16009" t="s">
        <v>3271</v>
      </c>
      <c r="C16009" t="s">
        <v>89</v>
      </c>
      <c r="D16009" t="s">
        <v>80</v>
      </c>
      <c r="E16009">
        <v>2</v>
      </c>
      <c r="F16009" s="8">
        <f>VLOOKUP(C16009,Products!$A$2:$E$20,5,TRUE)</f>
        <v>15.95</v>
      </c>
      <c r="G16009" s="8">
        <f t="shared" si="500"/>
        <v>31.9</v>
      </c>
      <c r="H16009" s="8">
        <f>VLOOKUP(C16009,Products!$A$2:$F$20,6,TRUE)</f>
        <v>6</v>
      </c>
      <c r="I16009" s="8">
        <f t="shared" si="501"/>
        <v>12</v>
      </c>
      <c r="J16009" s="42">
        <f>VLOOKUP(B16009,Invoices!A:I,9,TRUE)</f>
        <v>2022</v>
      </c>
    </row>
    <row r="16010" spans="1:10" x14ac:dyDescent="0.15">
      <c r="A16010" t="s">
        <v>19370</v>
      </c>
      <c r="B16010" t="s">
        <v>3271</v>
      </c>
      <c r="C16010" t="s">
        <v>93</v>
      </c>
      <c r="D16010" t="s">
        <v>76</v>
      </c>
      <c r="E16010">
        <v>3</v>
      </c>
      <c r="F16010" s="8">
        <f>VLOOKUP(C16010,Products!$A$2:$E$20,5,TRUE)</f>
        <v>9.9499999999999993</v>
      </c>
      <c r="G16010" s="8">
        <f t="shared" si="500"/>
        <v>29.849999999999998</v>
      </c>
      <c r="H16010" s="8">
        <f>VLOOKUP(C16010,Products!$A$2:$F$20,6,TRUE)</f>
        <v>1.9499999999999993</v>
      </c>
      <c r="I16010" s="8">
        <f t="shared" si="501"/>
        <v>5.8499999999999979</v>
      </c>
      <c r="J16010" s="42">
        <f>VLOOKUP(B16010,Invoices!A:I,9,TRUE)</f>
        <v>2022</v>
      </c>
    </row>
    <row r="16011" spans="1:10" x14ac:dyDescent="0.15">
      <c r="A16011" t="s">
        <v>19371</v>
      </c>
      <c r="B16011" t="s">
        <v>3271</v>
      </c>
      <c r="C16011" t="s">
        <v>87</v>
      </c>
      <c r="D16011" t="s">
        <v>68</v>
      </c>
      <c r="E16011">
        <v>1</v>
      </c>
      <c r="F16011" s="8">
        <f>VLOOKUP(C16011,Products!$A$2:$E$20,5,TRUE)</f>
        <v>19.95</v>
      </c>
      <c r="G16011" s="8">
        <f t="shared" si="500"/>
        <v>19.95</v>
      </c>
      <c r="H16011" s="8">
        <f>VLOOKUP(C16011,Products!$A$2:$F$20,6,TRUE)</f>
        <v>7.4499999999999993</v>
      </c>
      <c r="I16011" s="8">
        <f t="shared" si="501"/>
        <v>7.4499999999999993</v>
      </c>
      <c r="J16011" s="42">
        <f>VLOOKUP(B16011,Invoices!A:I,9,TRUE)</f>
        <v>2022</v>
      </c>
    </row>
    <row r="16012" spans="1:10" x14ac:dyDescent="0.15">
      <c r="A16012" t="s">
        <v>19372</v>
      </c>
      <c r="B16012" t="s">
        <v>3271</v>
      </c>
      <c r="C16012" t="s">
        <v>91</v>
      </c>
      <c r="D16012" t="s">
        <v>70</v>
      </c>
      <c r="E16012">
        <v>1</v>
      </c>
      <c r="F16012" s="8">
        <f>VLOOKUP(C16012,Products!$A$2:$E$20,5,TRUE)</f>
        <v>49.95</v>
      </c>
      <c r="G16012" s="8">
        <f t="shared" si="500"/>
        <v>49.95</v>
      </c>
      <c r="H16012" s="8">
        <f>VLOOKUP(C16012,Products!$A$2:$F$20,6,TRUE)</f>
        <v>21.200000000000003</v>
      </c>
      <c r="I16012" s="8">
        <f t="shared" si="501"/>
        <v>21.200000000000003</v>
      </c>
      <c r="J16012" s="42">
        <f>VLOOKUP(B16012,Invoices!A:I,9,TRUE)</f>
        <v>2022</v>
      </c>
    </row>
    <row r="16013" spans="1:10" x14ac:dyDescent="0.15">
      <c r="A16013" t="s">
        <v>19373</v>
      </c>
      <c r="B16013" t="s">
        <v>3271</v>
      </c>
      <c r="C16013" t="s">
        <v>95</v>
      </c>
      <c r="D16013" t="s">
        <v>73</v>
      </c>
      <c r="E16013">
        <v>1</v>
      </c>
      <c r="F16013" s="8">
        <f>VLOOKUP(C16013,Products!$A$2:$E$20,5,TRUE)</f>
        <v>12.95</v>
      </c>
      <c r="G16013" s="8">
        <f t="shared" si="500"/>
        <v>12.95</v>
      </c>
      <c r="H16013" s="8">
        <f>VLOOKUP(C16013,Products!$A$2:$F$20,6,TRUE)</f>
        <v>4.1999999999999993</v>
      </c>
      <c r="I16013" s="8">
        <f t="shared" si="501"/>
        <v>4.1999999999999993</v>
      </c>
      <c r="J16013" s="42">
        <f>VLOOKUP(B16013,Invoices!A:I,9,TRUE)</f>
        <v>2022</v>
      </c>
    </row>
    <row r="16014" spans="1:10" x14ac:dyDescent="0.15">
      <c r="A16014" t="s">
        <v>19374</v>
      </c>
      <c r="B16014" t="s">
        <v>3271</v>
      </c>
      <c r="C16014" t="s">
        <v>92</v>
      </c>
      <c r="D16014" t="s">
        <v>82</v>
      </c>
      <c r="E16014">
        <v>1</v>
      </c>
      <c r="F16014" s="8">
        <f>VLOOKUP(C16014,Products!$A$2:$E$20,5,TRUE)</f>
        <v>19.95</v>
      </c>
      <c r="G16014" s="8">
        <f t="shared" si="500"/>
        <v>19.95</v>
      </c>
      <c r="H16014" s="8">
        <f>VLOOKUP(C16014,Products!$A$2:$F$20,6,TRUE)</f>
        <v>7.4499999999999993</v>
      </c>
      <c r="I16014" s="8">
        <f t="shared" si="501"/>
        <v>7.4499999999999993</v>
      </c>
      <c r="J16014" s="42">
        <f>VLOOKUP(B16014,Invoices!A:I,9,TRUE)</f>
        <v>2022</v>
      </c>
    </row>
    <row r="16015" spans="1:10" x14ac:dyDescent="0.15">
      <c r="A16015" t="s">
        <v>19375</v>
      </c>
      <c r="B16015" t="s">
        <v>3271</v>
      </c>
      <c r="C16015" t="s">
        <v>104</v>
      </c>
      <c r="D16015" t="s">
        <v>71</v>
      </c>
      <c r="E16015">
        <v>5</v>
      </c>
      <c r="F16015" s="8">
        <f>VLOOKUP(C16015,Products!$A$2:$E$20,5,TRUE)</f>
        <v>2.95</v>
      </c>
      <c r="G16015" s="8">
        <f t="shared" si="500"/>
        <v>14.75</v>
      </c>
      <c r="H16015" s="8">
        <f>VLOOKUP(C16015,Products!$A$2:$F$20,6,TRUE)</f>
        <v>1.1500000000000001</v>
      </c>
      <c r="I16015" s="8">
        <f t="shared" si="501"/>
        <v>5.7500000000000009</v>
      </c>
      <c r="J16015" s="42">
        <f>VLOOKUP(B16015,Invoices!A:I,9,TRUE)</f>
        <v>2022</v>
      </c>
    </row>
    <row r="16016" spans="1:10" x14ac:dyDescent="0.15">
      <c r="A16016" t="s">
        <v>19376</v>
      </c>
      <c r="B16016" t="s">
        <v>3271</v>
      </c>
      <c r="C16016" t="s">
        <v>105</v>
      </c>
      <c r="D16016" t="s">
        <v>81</v>
      </c>
      <c r="E16016">
        <v>24</v>
      </c>
      <c r="F16016" s="8">
        <f>VLOOKUP(C16016,Products!$A$2:$E$20,5,TRUE)</f>
        <v>8.9499999999999993</v>
      </c>
      <c r="G16016" s="8">
        <f t="shared" si="500"/>
        <v>214.79999999999998</v>
      </c>
      <c r="H16016" s="8">
        <f>VLOOKUP(C16016,Products!$A$2:$F$20,6,TRUE)</f>
        <v>3.1999999999999993</v>
      </c>
      <c r="I16016" s="8">
        <f t="shared" si="501"/>
        <v>76.799999999999983</v>
      </c>
      <c r="J16016" s="42">
        <f>VLOOKUP(B16016,Invoices!A:I,9,TRUE)</f>
        <v>2022</v>
      </c>
    </row>
    <row r="16017" spans="1:10" x14ac:dyDescent="0.15">
      <c r="A16017" t="s">
        <v>19377</v>
      </c>
      <c r="B16017" t="s">
        <v>3271</v>
      </c>
      <c r="C16017" t="s">
        <v>101</v>
      </c>
      <c r="D16017" t="s">
        <v>69</v>
      </c>
      <c r="E16017">
        <v>1</v>
      </c>
      <c r="F16017" s="8">
        <f>VLOOKUP(C16017,Products!$A$2:$E$20,5,TRUE)</f>
        <v>129.94999999999999</v>
      </c>
      <c r="G16017" s="8">
        <f t="shared" si="500"/>
        <v>129.94999999999999</v>
      </c>
      <c r="H16017" s="8">
        <f>VLOOKUP(C16017,Products!$A$2:$F$20,6,TRUE)</f>
        <v>40.449999999999989</v>
      </c>
      <c r="I16017" s="8">
        <f t="shared" si="501"/>
        <v>40.449999999999989</v>
      </c>
      <c r="J16017" s="42">
        <f>VLOOKUP(B16017,Invoices!A:I,9,TRUE)</f>
        <v>2022</v>
      </c>
    </row>
    <row r="16018" spans="1:10" x14ac:dyDescent="0.15">
      <c r="A16018" t="s">
        <v>19378</v>
      </c>
      <c r="B16018" t="s">
        <v>3271</v>
      </c>
      <c r="C16018" t="s">
        <v>100</v>
      </c>
      <c r="D16018" t="s">
        <v>78</v>
      </c>
      <c r="E16018">
        <v>6</v>
      </c>
      <c r="F16018" s="8">
        <f>VLOOKUP(C16018,Products!$A$2:$E$20,5,TRUE)</f>
        <v>49.95</v>
      </c>
      <c r="G16018" s="8">
        <f t="shared" si="500"/>
        <v>299.70000000000005</v>
      </c>
      <c r="H16018" s="8">
        <f>VLOOKUP(C16018,Products!$A$2:$F$20,6,TRUE)</f>
        <v>19.950000000000003</v>
      </c>
      <c r="I16018" s="8">
        <f t="shared" si="501"/>
        <v>119.70000000000002</v>
      </c>
      <c r="J16018" s="42">
        <f>VLOOKUP(B16018,Invoices!A:I,9,TRUE)</f>
        <v>2022</v>
      </c>
    </row>
    <row r="16019" spans="1:10" x14ac:dyDescent="0.15">
      <c r="A16019" t="s">
        <v>19379</v>
      </c>
      <c r="B16019" t="s">
        <v>3271</v>
      </c>
      <c r="C16019" t="s">
        <v>98</v>
      </c>
      <c r="D16019" t="s">
        <v>79</v>
      </c>
      <c r="E16019">
        <v>5</v>
      </c>
      <c r="F16019" s="8">
        <f>VLOOKUP(C16019,Products!$A$2:$E$20,5,TRUE)</f>
        <v>14.95</v>
      </c>
      <c r="G16019" s="8">
        <f t="shared" si="500"/>
        <v>74.75</v>
      </c>
      <c r="H16019" s="8">
        <f>VLOOKUP(C16019,Products!$A$2:$F$20,6,TRUE)</f>
        <v>3.0499999999999989</v>
      </c>
      <c r="I16019" s="8">
        <f t="shared" si="501"/>
        <v>15.249999999999995</v>
      </c>
      <c r="J16019" s="42">
        <f>VLOOKUP(B16019,Invoices!A:I,9,TRUE)</f>
        <v>2022</v>
      </c>
    </row>
    <row r="16020" spans="1:10" x14ac:dyDescent="0.15">
      <c r="A16020" t="s">
        <v>19380</v>
      </c>
      <c r="B16020" t="s">
        <v>3271</v>
      </c>
      <c r="C16020" t="s">
        <v>96</v>
      </c>
      <c r="D16020" t="s">
        <v>75</v>
      </c>
      <c r="E16020">
        <v>6</v>
      </c>
      <c r="F16020" s="8">
        <f>VLOOKUP(C16020,Products!$A$2:$E$20,5,TRUE)</f>
        <v>79.95</v>
      </c>
      <c r="G16020" s="8">
        <f t="shared" si="500"/>
        <v>479.70000000000005</v>
      </c>
      <c r="H16020" s="8">
        <f>VLOOKUP(C16020,Products!$A$2:$F$20,6,TRUE)</f>
        <v>27.950000000000003</v>
      </c>
      <c r="I16020" s="8">
        <f t="shared" si="501"/>
        <v>167.70000000000002</v>
      </c>
      <c r="J16020" s="42">
        <f>VLOOKUP(B16020,Invoices!A:I,9,TRUE)</f>
        <v>2022</v>
      </c>
    </row>
    <row r="16021" spans="1:10" x14ac:dyDescent="0.15">
      <c r="A16021" t="s">
        <v>19381</v>
      </c>
      <c r="B16021" t="s">
        <v>3271</v>
      </c>
      <c r="C16021" t="s">
        <v>98</v>
      </c>
      <c r="D16021" t="s">
        <v>79</v>
      </c>
      <c r="E16021">
        <v>3</v>
      </c>
      <c r="F16021" s="8">
        <f>VLOOKUP(C16021,Products!$A$2:$E$20,5,TRUE)</f>
        <v>14.95</v>
      </c>
      <c r="G16021" s="8">
        <f t="shared" si="500"/>
        <v>44.849999999999994</v>
      </c>
      <c r="H16021" s="8">
        <f>VLOOKUP(C16021,Products!$A$2:$F$20,6,TRUE)</f>
        <v>3.0499999999999989</v>
      </c>
      <c r="I16021" s="8">
        <f t="shared" si="501"/>
        <v>9.1499999999999968</v>
      </c>
      <c r="J16021" s="42">
        <f>VLOOKUP(B16021,Invoices!A:I,9,TRUE)</f>
        <v>2022</v>
      </c>
    </row>
    <row r="16022" spans="1:10" x14ac:dyDescent="0.15">
      <c r="A16022" t="s">
        <v>19382</v>
      </c>
      <c r="B16022" t="s">
        <v>3271</v>
      </c>
      <c r="C16022" t="s">
        <v>96</v>
      </c>
      <c r="D16022" t="s">
        <v>75</v>
      </c>
      <c r="E16022">
        <v>15</v>
      </c>
      <c r="F16022" s="8">
        <f>VLOOKUP(C16022,Products!$A$2:$E$20,5,TRUE)</f>
        <v>79.95</v>
      </c>
      <c r="G16022" s="8">
        <f t="shared" si="500"/>
        <v>1199.25</v>
      </c>
      <c r="H16022" s="8">
        <f>VLOOKUP(C16022,Products!$A$2:$F$20,6,TRUE)</f>
        <v>27.950000000000003</v>
      </c>
      <c r="I16022" s="8">
        <f t="shared" si="501"/>
        <v>419.25000000000006</v>
      </c>
      <c r="J16022" s="42">
        <f>VLOOKUP(B16022,Invoices!A:I,9,TRUE)</f>
        <v>2022</v>
      </c>
    </row>
    <row r="16023" spans="1:10" x14ac:dyDescent="0.15">
      <c r="A16023" t="s">
        <v>19383</v>
      </c>
      <c r="B16023" t="s">
        <v>3271</v>
      </c>
      <c r="C16023" t="s">
        <v>88</v>
      </c>
      <c r="D16023" t="s">
        <v>85</v>
      </c>
      <c r="E16023">
        <v>1</v>
      </c>
      <c r="F16023" s="8">
        <f>VLOOKUP(C16023,Products!$A$2:$E$20,5,TRUE)</f>
        <v>8.9499999999999993</v>
      </c>
      <c r="G16023" s="8">
        <f t="shared" si="500"/>
        <v>8.9499999999999993</v>
      </c>
      <c r="H16023" s="8">
        <f>VLOOKUP(C16023,Products!$A$2:$F$20,6,TRUE)</f>
        <v>5.6999999999999993</v>
      </c>
      <c r="I16023" s="8">
        <f t="shared" si="501"/>
        <v>5.6999999999999993</v>
      </c>
      <c r="J16023" s="42">
        <f>VLOOKUP(B16023,Invoices!A:I,9,TRUE)</f>
        <v>2022</v>
      </c>
    </row>
    <row r="16024" spans="1:10" x14ac:dyDescent="0.15">
      <c r="A16024" t="s">
        <v>19384</v>
      </c>
      <c r="B16024" t="s">
        <v>3271</v>
      </c>
      <c r="C16024" t="s">
        <v>97</v>
      </c>
      <c r="D16024" t="s">
        <v>74</v>
      </c>
      <c r="E16024">
        <v>1</v>
      </c>
      <c r="F16024" s="8">
        <f>VLOOKUP(C16024,Products!$A$2:$E$20,5,TRUE)</f>
        <v>1.5</v>
      </c>
      <c r="G16024" s="8">
        <f t="shared" si="500"/>
        <v>1.5</v>
      </c>
      <c r="H16024" s="8">
        <f>VLOOKUP(C16024,Products!$A$2:$F$20,6,TRUE)</f>
        <v>0.5</v>
      </c>
      <c r="I16024" s="8">
        <f t="shared" si="501"/>
        <v>0.5</v>
      </c>
      <c r="J16024" s="42">
        <f>VLOOKUP(B16024,Invoices!A:I,9,TRUE)</f>
        <v>2022</v>
      </c>
    </row>
    <row r="16025" spans="1:10" x14ac:dyDescent="0.15">
      <c r="A16025" t="s">
        <v>19385</v>
      </c>
      <c r="B16025" t="s">
        <v>3272</v>
      </c>
      <c r="C16025" t="s">
        <v>88</v>
      </c>
      <c r="D16025" t="s">
        <v>85</v>
      </c>
      <c r="E16025">
        <v>1</v>
      </c>
      <c r="F16025" s="8">
        <f>VLOOKUP(C16025,Products!$A$2:$E$20,5,TRUE)</f>
        <v>8.9499999999999993</v>
      </c>
      <c r="G16025" s="8">
        <f t="shared" si="500"/>
        <v>8.9499999999999993</v>
      </c>
      <c r="H16025" s="8">
        <f>VLOOKUP(C16025,Products!$A$2:$F$20,6,TRUE)</f>
        <v>5.6999999999999993</v>
      </c>
      <c r="I16025" s="8">
        <f t="shared" si="501"/>
        <v>5.6999999999999993</v>
      </c>
      <c r="J16025" s="42">
        <f>VLOOKUP(B16025,Invoices!A:I,9,TRUE)</f>
        <v>2022</v>
      </c>
    </row>
    <row r="16026" spans="1:10" x14ac:dyDescent="0.15">
      <c r="A16026" t="s">
        <v>19386</v>
      </c>
      <c r="B16026" t="s">
        <v>3272</v>
      </c>
      <c r="C16026" t="s">
        <v>104</v>
      </c>
      <c r="D16026" t="s">
        <v>71</v>
      </c>
      <c r="E16026">
        <v>9</v>
      </c>
      <c r="F16026" s="8">
        <f>VLOOKUP(C16026,Products!$A$2:$E$20,5,TRUE)</f>
        <v>2.95</v>
      </c>
      <c r="G16026" s="8">
        <f t="shared" si="500"/>
        <v>26.55</v>
      </c>
      <c r="H16026" s="8">
        <f>VLOOKUP(C16026,Products!$A$2:$F$20,6,TRUE)</f>
        <v>1.1500000000000001</v>
      </c>
      <c r="I16026" s="8">
        <f t="shared" si="501"/>
        <v>10.350000000000001</v>
      </c>
      <c r="J16026" s="42">
        <f>VLOOKUP(B16026,Invoices!A:I,9,TRUE)</f>
        <v>2022</v>
      </c>
    </row>
    <row r="16027" spans="1:10" x14ac:dyDescent="0.15">
      <c r="A16027" t="s">
        <v>19387</v>
      </c>
      <c r="B16027" t="s">
        <v>3272</v>
      </c>
      <c r="C16027" t="s">
        <v>90</v>
      </c>
      <c r="D16027" t="s">
        <v>72</v>
      </c>
      <c r="E16027">
        <v>2</v>
      </c>
      <c r="F16027" s="8">
        <f>VLOOKUP(C16027,Products!$A$2:$E$20,5,TRUE)</f>
        <v>8.9499999999999993</v>
      </c>
      <c r="G16027" s="8">
        <f t="shared" si="500"/>
        <v>17.899999999999999</v>
      </c>
      <c r="H16027" s="8">
        <f>VLOOKUP(C16027,Products!$A$2:$F$20,6,TRUE)</f>
        <v>5.6999999999999993</v>
      </c>
      <c r="I16027" s="8">
        <f t="shared" si="501"/>
        <v>11.399999999999999</v>
      </c>
      <c r="J16027" s="42">
        <f>VLOOKUP(B16027,Invoices!A:I,9,TRUE)</f>
        <v>2022</v>
      </c>
    </row>
    <row r="16028" spans="1:10" x14ac:dyDescent="0.15">
      <c r="A16028" t="s">
        <v>19388</v>
      </c>
      <c r="B16028" t="s">
        <v>3272</v>
      </c>
      <c r="C16028" t="s">
        <v>94</v>
      </c>
      <c r="D16028" t="s">
        <v>86</v>
      </c>
      <c r="E16028">
        <v>2</v>
      </c>
      <c r="F16028" s="8">
        <f>VLOOKUP(C16028,Products!$A$2:$E$20,5,TRUE)</f>
        <v>3.5</v>
      </c>
      <c r="G16028" s="8">
        <f t="shared" si="500"/>
        <v>7</v>
      </c>
      <c r="H16028" s="8">
        <f>VLOOKUP(C16028,Products!$A$2:$F$20,6,TRUE)</f>
        <v>0.54999999999999982</v>
      </c>
      <c r="I16028" s="8">
        <f t="shared" si="501"/>
        <v>1.0999999999999996</v>
      </c>
      <c r="J16028" s="42">
        <f>VLOOKUP(B16028,Invoices!A:I,9,TRUE)</f>
        <v>2022</v>
      </c>
    </row>
    <row r="16029" spans="1:10" x14ac:dyDescent="0.15">
      <c r="A16029" t="s">
        <v>19389</v>
      </c>
      <c r="B16029" t="s">
        <v>3272</v>
      </c>
      <c r="C16029" t="s">
        <v>103</v>
      </c>
      <c r="D16029" t="s">
        <v>77</v>
      </c>
      <c r="E16029">
        <v>1</v>
      </c>
      <c r="F16029" s="8">
        <f>VLOOKUP(C16029,Products!$A$2:$E$20,5,TRUE)</f>
        <v>8.9499999999999993</v>
      </c>
      <c r="G16029" s="8">
        <f t="shared" si="500"/>
        <v>8.9499999999999993</v>
      </c>
      <c r="H16029" s="8">
        <f>VLOOKUP(C16029,Products!$A$2:$F$20,6,TRUE)</f>
        <v>3.1999999999999993</v>
      </c>
      <c r="I16029" s="8">
        <f t="shared" si="501"/>
        <v>3.1999999999999993</v>
      </c>
      <c r="J16029" s="42">
        <f>VLOOKUP(B16029,Invoices!A:I,9,TRUE)</f>
        <v>2022</v>
      </c>
    </row>
    <row r="16030" spans="1:10" x14ac:dyDescent="0.15">
      <c r="A16030" t="s">
        <v>19390</v>
      </c>
      <c r="B16030" t="s">
        <v>3272</v>
      </c>
      <c r="C16030" t="s">
        <v>99</v>
      </c>
      <c r="D16030" t="s">
        <v>84</v>
      </c>
      <c r="E16030">
        <v>100</v>
      </c>
      <c r="F16030" s="8">
        <f>VLOOKUP(C16030,Products!$A$2:$E$20,5,TRUE)</f>
        <v>3.5</v>
      </c>
      <c r="G16030" s="8">
        <f t="shared" si="500"/>
        <v>350</v>
      </c>
      <c r="H16030" s="8">
        <f>VLOOKUP(C16030,Products!$A$2:$F$20,6,TRUE)</f>
        <v>0.54999999999999982</v>
      </c>
      <c r="I16030" s="8">
        <f t="shared" si="501"/>
        <v>54.999999999999986</v>
      </c>
      <c r="J16030" s="42">
        <f>VLOOKUP(B16030,Invoices!A:I,9,TRUE)</f>
        <v>2022</v>
      </c>
    </row>
    <row r="16031" spans="1:10" x14ac:dyDescent="0.15">
      <c r="A16031" t="s">
        <v>19391</v>
      </c>
      <c r="B16031" t="s">
        <v>3272</v>
      </c>
      <c r="C16031" t="s">
        <v>95</v>
      </c>
      <c r="D16031" t="s">
        <v>73</v>
      </c>
      <c r="E16031">
        <v>1</v>
      </c>
      <c r="F16031" s="8">
        <f>VLOOKUP(C16031,Products!$A$2:$E$20,5,TRUE)</f>
        <v>12.95</v>
      </c>
      <c r="G16031" s="8">
        <f t="shared" si="500"/>
        <v>12.95</v>
      </c>
      <c r="H16031" s="8">
        <f>VLOOKUP(C16031,Products!$A$2:$F$20,6,TRUE)</f>
        <v>4.1999999999999993</v>
      </c>
      <c r="I16031" s="8">
        <f t="shared" si="501"/>
        <v>4.1999999999999993</v>
      </c>
      <c r="J16031" s="42">
        <f>VLOOKUP(B16031,Invoices!A:I,9,TRUE)</f>
        <v>2022</v>
      </c>
    </row>
    <row r="16032" spans="1:10" x14ac:dyDescent="0.15">
      <c r="A16032" t="s">
        <v>19392</v>
      </c>
      <c r="B16032" t="s">
        <v>3272</v>
      </c>
      <c r="C16032" t="s">
        <v>89</v>
      </c>
      <c r="D16032" t="s">
        <v>80</v>
      </c>
      <c r="E16032">
        <v>12</v>
      </c>
      <c r="F16032" s="8">
        <f>VLOOKUP(C16032,Products!$A$2:$E$20,5,TRUE)</f>
        <v>15.95</v>
      </c>
      <c r="G16032" s="8">
        <f t="shared" si="500"/>
        <v>191.39999999999998</v>
      </c>
      <c r="H16032" s="8">
        <f>VLOOKUP(C16032,Products!$A$2:$F$20,6,TRUE)</f>
        <v>6</v>
      </c>
      <c r="I16032" s="8">
        <f t="shared" si="501"/>
        <v>72</v>
      </c>
      <c r="J16032" s="42">
        <f>VLOOKUP(B16032,Invoices!A:I,9,TRUE)</f>
        <v>2022</v>
      </c>
    </row>
    <row r="16033" spans="1:10" x14ac:dyDescent="0.15">
      <c r="A16033" t="s">
        <v>19393</v>
      </c>
      <c r="B16033" t="s">
        <v>3272</v>
      </c>
      <c r="C16033" t="s">
        <v>93</v>
      </c>
      <c r="D16033" t="s">
        <v>76</v>
      </c>
      <c r="E16033">
        <v>1</v>
      </c>
      <c r="F16033" s="8">
        <f>VLOOKUP(C16033,Products!$A$2:$E$20,5,TRUE)</f>
        <v>9.9499999999999993</v>
      </c>
      <c r="G16033" s="8">
        <f t="shared" si="500"/>
        <v>9.9499999999999993</v>
      </c>
      <c r="H16033" s="8">
        <f>VLOOKUP(C16033,Products!$A$2:$F$20,6,TRUE)</f>
        <v>1.9499999999999993</v>
      </c>
      <c r="I16033" s="8">
        <f t="shared" si="501"/>
        <v>1.9499999999999993</v>
      </c>
      <c r="J16033" s="42">
        <f>VLOOKUP(B16033,Invoices!A:I,9,TRUE)</f>
        <v>2022</v>
      </c>
    </row>
    <row r="16034" spans="1:10" x14ac:dyDescent="0.15">
      <c r="A16034" t="s">
        <v>19394</v>
      </c>
      <c r="B16034" t="s">
        <v>3272</v>
      </c>
      <c r="C16034" t="s">
        <v>96</v>
      </c>
      <c r="D16034" t="s">
        <v>75</v>
      </c>
      <c r="E16034">
        <v>1</v>
      </c>
      <c r="F16034" s="8">
        <f>VLOOKUP(C16034,Products!$A$2:$E$20,5,TRUE)</f>
        <v>79.95</v>
      </c>
      <c r="G16034" s="8">
        <f t="shared" si="500"/>
        <v>79.95</v>
      </c>
      <c r="H16034" s="8">
        <f>VLOOKUP(C16034,Products!$A$2:$F$20,6,TRUE)</f>
        <v>27.950000000000003</v>
      </c>
      <c r="I16034" s="8">
        <f t="shared" si="501"/>
        <v>27.950000000000003</v>
      </c>
      <c r="J16034" s="42">
        <f>VLOOKUP(B16034,Invoices!A:I,9,TRUE)</f>
        <v>2022</v>
      </c>
    </row>
    <row r="16035" spans="1:10" x14ac:dyDescent="0.15">
      <c r="A16035" t="s">
        <v>19395</v>
      </c>
      <c r="B16035" t="s">
        <v>3272</v>
      </c>
      <c r="C16035" t="s">
        <v>101</v>
      </c>
      <c r="D16035" t="s">
        <v>69</v>
      </c>
      <c r="E16035">
        <v>50</v>
      </c>
      <c r="F16035" s="8">
        <f>VLOOKUP(C16035,Products!$A$2:$E$20,5,TRUE)</f>
        <v>129.94999999999999</v>
      </c>
      <c r="G16035" s="8">
        <f t="shared" si="500"/>
        <v>6497.4999999999991</v>
      </c>
      <c r="H16035" s="8">
        <f>VLOOKUP(C16035,Products!$A$2:$F$20,6,TRUE)</f>
        <v>40.449999999999989</v>
      </c>
      <c r="I16035" s="8">
        <f t="shared" si="501"/>
        <v>2022.4999999999995</v>
      </c>
      <c r="J16035" s="42">
        <f>VLOOKUP(B16035,Invoices!A:I,9,TRUE)</f>
        <v>2022</v>
      </c>
    </row>
    <row r="16036" spans="1:10" x14ac:dyDescent="0.15">
      <c r="A16036" t="s">
        <v>19396</v>
      </c>
      <c r="B16036" t="s">
        <v>3272</v>
      </c>
      <c r="C16036" t="s">
        <v>102</v>
      </c>
      <c r="D16036" t="s">
        <v>83</v>
      </c>
      <c r="E16036">
        <v>1</v>
      </c>
      <c r="F16036" s="8">
        <f>VLOOKUP(C16036,Products!$A$2:$E$20,5,TRUE)</f>
        <v>29.95</v>
      </c>
      <c r="G16036" s="8">
        <f t="shared" si="500"/>
        <v>29.95</v>
      </c>
      <c r="H16036" s="8">
        <f>VLOOKUP(C16036,Products!$A$2:$F$20,6,TRUE)</f>
        <v>15</v>
      </c>
      <c r="I16036" s="8">
        <f t="shared" si="501"/>
        <v>15</v>
      </c>
      <c r="J16036" s="42">
        <f>VLOOKUP(B16036,Invoices!A:I,9,TRUE)</f>
        <v>2022</v>
      </c>
    </row>
    <row r="16037" spans="1:10" x14ac:dyDescent="0.15">
      <c r="A16037" t="s">
        <v>19397</v>
      </c>
      <c r="B16037" t="s">
        <v>3272</v>
      </c>
      <c r="C16037" t="s">
        <v>87</v>
      </c>
      <c r="D16037" t="s">
        <v>68</v>
      </c>
      <c r="E16037">
        <v>1</v>
      </c>
      <c r="F16037" s="8">
        <f>VLOOKUP(C16037,Products!$A$2:$E$20,5,TRUE)</f>
        <v>19.95</v>
      </c>
      <c r="G16037" s="8">
        <f t="shared" si="500"/>
        <v>19.95</v>
      </c>
      <c r="H16037" s="8">
        <f>VLOOKUP(C16037,Products!$A$2:$F$20,6,TRUE)</f>
        <v>7.4499999999999993</v>
      </c>
      <c r="I16037" s="8">
        <f t="shared" si="501"/>
        <v>7.4499999999999993</v>
      </c>
      <c r="J16037" s="42">
        <f>VLOOKUP(B16037,Invoices!A:I,9,TRUE)</f>
        <v>2022</v>
      </c>
    </row>
    <row r="16038" spans="1:10" x14ac:dyDescent="0.15">
      <c r="A16038" t="s">
        <v>19398</v>
      </c>
      <c r="B16038" t="s">
        <v>3272</v>
      </c>
      <c r="C16038" t="s">
        <v>90</v>
      </c>
      <c r="D16038" t="s">
        <v>72</v>
      </c>
      <c r="E16038">
        <v>1</v>
      </c>
      <c r="F16038" s="8">
        <f>VLOOKUP(C16038,Products!$A$2:$E$20,5,TRUE)</f>
        <v>8.9499999999999993</v>
      </c>
      <c r="G16038" s="8">
        <f t="shared" si="500"/>
        <v>8.9499999999999993</v>
      </c>
      <c r="H16038" s="8">
        <f>VLOOKUP(C16038,Products!$A$2:$F$20,6,TRUE)</f>
        <v>5.6999999999999993</v>
      </c>
      <c r="I16038" s="8">
        <f t="shared" si="501"/>
        <v>5.6999999999999993</v>
      </c>
      <c r="J16038" s="42">
        <f>VLOOKUP(B16038,Invoices!A:I,9,TRUE)</f>
        <v>2022</v>
      </c>
    </row>
    <row r="16039" spans="1:10" x14ac:dyDescent="0.15">
      <c r="A16039" t="s">
        <v>19399</v>
      </c>
      <c r="B16039" t="s">
        <v>3272</v>
      </c>
      <c r="C16039" t="s">
        <v>100</v>
      </c>
      <c r="D16039" t="s">
        <v>78</v>
      </c>
      <c r="E16039">
        <v>5</v>
      </c>
      <c r="F16039" s="8">
        <f>VLOOKUP(C16039,Products!$A$2:$E$20,5,TRUE)</f>
        <v>49.95</v>
      </c>
      <c r="G16039" s="8">
        <f t="shared" si="500"/>
        <v>249.75</v>
      </c>
      <c r="H16039" s="8">
        <f>VLOOKUP(C16039,Products!$A$2:$F$20,6,TRUE)</f>
        <v>19.950000000000003</v>
      </c>
      <c r="I16039" s="8">
        <f t="shared" si="501"/>
        <v>99.750000000000014</v>
      </c>
      <c r="J16039" s="42">
        <f>VLOOKUP(B16039,Invoices!A:I,9,TRUE)</f>
        <v>2022</v>
      </c>
    </row>
    <row r="16040" spans="1:10" x14ac:dyDescent="0.15">
      <c r="A16040" t="s">
        <v>19400</v>
      </c>
      <c r="B16040" t="s">
        <v>3272</v>
      </c>
      <c r="C16040" t="s">
        <v>97</v>
      </c>
      <c r="D16040" t="s">
        <v>74</v>
      </c>
      <c r="E16040">
        <v>3</v>
      </c>
      <c r="F16040" s="8">
        <f>VLOOKUP(C16040,Products!$A$2:$E$20,5,TRUE)</f>
        <v>1.5</v>
      </c>
      <c r="G16040" s="8">
        <f t="shared" si="500"/>
        <v>4.5</v>
      </c>
      <c r="H16040" s="8">
        <f>VLOOKUP(C16040,Products!$A$2:$F$20,6,TRUE)</f>
        <v>0.5</v>
      </c>
      <c r="I16040" s="8">
        <f t="shared" si="501"/>
        <v>1.5</v>
      </c>
      <c r="J16040" s="42">
        <f>VLOOKUP(B16040,Invoices!A:I,9,TRUE)</f>
        <v>2022</v>
      </c>
    </row>
    <row r="16041" spans="1:10" x14ac:dyDescent="0.15">
      <c r="A16041" t="s">
        <v>19401</v>
      </c>
      <c r="B16041" t="s">
        <v>3272</v>
      </c>
      <c r="C16041" t="s">
        <v>92</v>
      </c>
      <c r="D16041" t="s">
        <v>82</v>
      </c>
      <c r="E16041">
        <v>2</v>
      </c>
      <c r="F16041" s="8">
        <f>VLOOKUP(C16041,Products!$A$2:$E$20,5,TRUE)</f>
        <v>19.95</v>
      </c>
      <c r="G16041" s="8">
        <f t="shared" si="500"/>
        <v>39.9</v>
      </c>
      <c r="H16041" s="8">
        <f>VLOOKUP(C16041,Products!$A$2:$F$20,6,TRUE)</f>
        <v>7.4499999999999993</v>
      </c>
      <c r="I16041" s="8">
        <f t="shared" si="501"/>
        <v>14.899999999999999</v>
      </c>
      <c r="J16041" s="42">
        <f>VLOOKUP(B16041,Invoices!A:I,9,TRUE)</f>
        <v>2022</v>
      </c>
    </row>
    <row r="16042" spans="1:10" x14ac:dyDescent="0.15">
      <c r="A16042" t="s">
        <v>19402</v>
      </c>
      <c r="B16042" t="s">
        <v>3272</v>
      </c>
      <c r="C16042" t="s">
        <v>105</v>
      </c>
      <c r="D16042" t="s">
        <v>81</v>
      </c>
      <c r="E16042">
        <v>25</v>
      </c>
      <c r="F16042" s="8">
        <f>VLOOKUP(C16042,Products!$A$2:$E$20,5,TRUE)</f>
        <v>8.9499999999999993</v>
      </c>
      <c r="G16042" s="8">
        <f t="shared" si="500"/>
        <v>223.74999999999997</v>
      </c>
      <c r="H16042" s="8">
        <f>VLOOKUP(C16042,Products!$A$2:$F$20,6,TRUE)</f>
        <v>3.1999999999999993</v>
      </c>
      <c r="I16042" s="8">
        <f t="shared" si="501"/>
        <v>79.999999999999986</v>
      </c>
      <c r="J16042" s="42">
        <f>VLOOKUP(B16042,Invoices!A:I,9,TRUE)</f>
        <v>2022</v>
      </c>
    </row>
    <row r="16043" spans="1:10" x14ac:dyDescent="0.15">
      <c r="A16043" t="s">
        <v>19403</v>
      </c>
      <c r="B16043" t="s">
        <v>3273</v>
      </c>
      <c r="C16043" t="s">
        <v>89</v>
      </c>
      <c r="D16043" t="s">
        <v>80</v>
      </c>
      <c r="E16043">
        <v>1</v>
      </c>
      <c r="F16043" s="8">
        <f>VLOOKUP(C16043,Products!$A$2:$E$20,5,TRUE)</f>
        <v>15.95</v>
      </c>
      <c r="G16043" s="8">
        <f t="shared" si="500"/>
        <v>15.95</v>
      </c>
      <c r="H16043" s="8">
        <f>VLOOKUP(C16043,Products!$A$2:$F$20,6,TRUE)</f>
        <v>6</v>
      </c>
      <c r="I16043" s="8">
        <f t="shared" si="501"/>
        <v>6</v>
      </c>
      <c r="J16043" s="42">
        <f>VLOOKUP(B16043,Invoices!A:I,9,TRUE)</f>
        <v>2022</v>
      </c>
    </row>
    <row r="16044" spans="1:10" x14ac:dyDescent="0.15">
      <c r="A16044" t="s">
        <v>19404</v>
      </c>
      <c r="B16044" t="s">
        <v>3273</v>
      </c>
      <c r="C16044" t="s">
        <v>104</v>
      </c>
      <c r="D16044" t="s">
        <v>71</v>
      </c>
      <c r="E16044">
        <v>12</v>
      </c>
      <c r="F16044" s="8">
        <f>VLOOKUP(C16044,Products!$A$2:$E$20,5,TRUE)</f>
        <v>2.95</v>
      </c>
      <c r="G16044" s="8">
        <f t="shared" si="500"/>
        <v>35.400000000000006</v>
      </c>
      <c r="H16044" s="8">
        <f>VLOOKUP(C16044,Products!$A$2:$F$20,6,TRUE)</f>
        <v>1.1500000000000001</v>
      </c>
      <c r="I16044" s="8">
        <f t="shared" si="501"/>
        <v>13.8</v>
      </c>
      <c r="J16044" s="42">
        <f>VLOOKUP(B16044,Invoices!A:I,9,TRUE)</f>
        <v>2022</v>
      </c>
    </row>
    <row r="16045" spans="1:10" x14ac:dyDescent="0.15">
      <c r="A16045" t="s">
        <v>19405</v>
      </c>
      <c r="B16045" t="s">
        <v>3273</v>
      </c>
      <c r="C16045" t="s">
        <v>98</v>
      </c>
      <c r="D16045" t="s">
        <v>79</v>
      </c>
      <c r="E16045">
        <v>9</v>
      </c>
      <c r="F16045" s="8">
        <f>VLOOKUP(C16045,Products!$A$2:$E$20,5,TRUE)</f>
        <v>14.95</v>
      </c>
      <c r="G16045" s="8">
        <f t="shared" si="500"/>
        <v>134.54999999999998</v>
      </c>
      <c r="H16045" s="8">
        <f>VLOOKUP(C16045,Products!$A$2:$F$20,6,TRUE)</f>
        <v>3.0499999999999989</v>
      </c>
      <c r="I16045" s="8">
        <f t="shared" si="501"/>
        <v>27.449999999999989</v>
      </c>
      <c r="J16045" s="42">
        <f>VLOOKUP(B16045,Invoices!A:I,9,TRUE)</f>
        <v>2022</v>
      </c>
    </row>
    <row r="16046" spans="1:10" x14ac:dyDescent="0.15">
      <c r="A16046" t="s">
        <v>19406</v>
      </c>
      <c r="B16046" t="s">
        <v>3273</v>
      </c>
      <c r="C16046" t="s">
        <v>90</v>
      </c>
      <c r="D16046" t="s">
        <v>72</v>
      </c>
      <c r="E16046">
        <v>2</v>
      </c>
      <c r="F16046" s="8">
        <f>VLOOKUP(C16046,Products!$A$2:$E$20,5,TRUE)</f>
        <v>8.9499999999999993</v>
      </c>
      <c r="G16046" s="8">
        <f t="shared" si="500"/>
        <v>17.899999999999999</v>
      </c>
      <c r="H16046" s="8">
        <f>VLOOKUP(C16046,Products!$A$2:$F$20,6,TRUE)</f>
        <v>5.6999999999999993</v>
      </c>
      <c r="I16046" s="8">
        <f t="shared" si="501"/>
        <v>11.399999999999999</v>
      </c>
      <c r="J16046" s="42">
        <f>VLOOKUP(B16046,Invoices!A:I,9,TRUE)</f>
        <v>2022</v>
      </c>
    </row>
    <row r="16047" spans="1:10" x14ac:dyDescent="0.15">
      <c r="A16047" t="s">
        <v>19407</v>
      </c>
      <c r="B16047" t="s">
        <v>3273</v>
      </c>
      <c r="C16047" t="s">
        <v>96</v>
      </c>
      <c r="D16047" t="s">
        <v>75</v>
      </c>
      <c r="E16047">
        <v>4</v>
      </c>
      <c r="F16047" s="8">
        <f>VLOOKUP(C16047,Products!$A$2:$E$20,5,TRUE)</f>
        <v>79.95</v>
      </c>
      <c r="G16047" s="8">
        <f t="shared" si="500"/>
        <v>319.8</v>
      </c>
      <c r="H16047" s="8">
        <f>VLOOKUP(C16047,Products!$A$2:$F$20,6,TRUE)</f>
        <v>27.950000000000003</v>
      </c>
      <c r="I16047" s="8">
        <f t="shared" si="501"/>
        <v>111.80000000000001</v>
      </c>
      <c r="J16047" s="42">
        <f>VLOOKUP(B16047,Invoices!A:I,9,TRUE)</f>
        <v>2022</v>
      </c>
    </row>
    <row r="16048" spans="1:10" x14ac:dyDescent="0.15">
      <c r="A16048" t="s">
        <v>19408</v>
      </c>
      <c r="B16048" t="s">
        <v>3273</v>
      </c>
      <c r="C16048" t="s">
        <v>94</v>
      </c>
      <c r="D16048" t="s">
        <v>86</v>
      </c>
      <c r="E16048">
        <v>25</v>
      </c>
      <c r="F16048" s="8">
        <f>VLOOKUP(C16048,Products!$A$2:$E$20,5,TRUE)</f>
        <v>3.5</v>
      </c>
      <c r="G16048" s="8">
        <f t="shared" si="500"/>
        <v>87.5</v>
      </c>
      <c r="H16048" s="8">
        <f>VLOOKUP(C16048,Products!$A$2:$F$20,6,TRUE)</f>
        <v>0.54999999999999982</v>
      </c>
      <c r="I16048" s="8">
        <f t="shared" si="501"/>
        <v>13.749999999999996</v>
      </c>
      <c r="J16048" s="42">
        <f>VLOOKUP(B16048,Invoices!A:I,9,TRUE)</f>
        <v>2022</v>
      </c>
    </row>
    <row r="16049" spans="1:10" x14ac:dyDescent="0.15">
      <c r="A16049" t="s">
        <v>19409</v>
      </c>
      <c r="B16049" t="s">
        <v>3274</v>
      </c>
      <c r="C16049" t="s">
        <v>104</v>
      </c>
      <c r="D16049" t="s">
        <v>71</v>
      </c>
      <c r="E16049">
        <v>1</v>
      </c>
      <c r="F16049" s="8">
        <f>VLOOKUP(C16049,Products!$A$2:$E$20,5,TRUE)</f>
        <v>2.95</v>
      </c>
      <c r="G16049" s="8">
        <f t="shared" si="500"/>
        <v>2.95</v>
      </c>
      <c r="H16049" s="8">
        <f>VLOOKUP(C16049,Products!$A$2:$F$20,6,TRUE)</f>
        <v>1.1500000000000001</v>
      </c>
      <c r="I16049" s="8">
        <f t="shared" si="501"/>
        <v>1.1500000000000001</v>
      </c>
      <c r="J16049" s="42">
        <f>VLOOKUP(B16049,Invoices!A:I,9,TRUE)</f>
        <v>2022</v>
      </c>
    </row>
    <row r="16050" spans="1:10" x14ac:dyDescent="0.15">
      <c r="A16050" t="s">
        <v>19410</v>
      </c>
      <c r="B16050" t="s">
        <v>3274</v>
      </c>
      <c r="C16050" t="s">
        <v>90</v>
      </c>
      <c r="D16050" t="s">
        <v>72</v>
      </c>
      <c r="E16050">
        <v>10</v>
      </c>
      <c r="F16050" s="8">
        <f>VLOOKUP(C16050,Products!$A$2:$E$20,5,TRUE)</f>
        <v>8.9499999999999993</v>
      </c>
      <c r="G16050" s="8">
        <f t="shared" si="500"/>
        <v>89.5</v>
      </c>
      <c r="H16050" s="8">
        <f>VLOOKUP(C16050,Products!$A$2:$F$20,6,TRUE)</f>
        <v>5.6999999999999993</v>
      </c>
      <c r="I16050" s="8">
        <f t="shared" si="501"/>
        <v>56.999999999999993</v>
      </c>
      <c r="J16050" s="42">
        <f>VLOOKUP(B16050,Invoices!A:I,9,TRUE)</f>
        <v>2022</v>
      </c>
    </row>
    <row r="16051" spans="1:10" x14ac:dyDescent="0.15">
      <c r="A16051" t="s">
        <v>19411</v>
      </c>
      <c r="B16051" t="s">
        <v>3274</v>
      </c>
      <c r="C16051" t="s">
        <v>102</v>
      </c>
      <c r="D16051" t="s">
        <v>83</v>
      </c>
      <c r="E16051">
        <v>1</v>
      </c>
      <c r="F16051" s="8">
        <f>VLOOKUP(C16051,Products!$A$2:$E$20,5,TRUE)</f>
        <v>29.95</v>
      </c>
      <c r="G16051" s="8">
        <f t="shared" si="500"/>
        <v>29.95</v>
      </c>
      <c r="H16051" s="8">
        <f>VLOOKUP(C16051,Products!$A$2:$F$20,6,TRUE)</f>
        <v>15</v>
      </c>
      <c r="I16051" s="8">
        <f t="shared" si="501"/>
        <v>15</v>
      </c>
      <c r="J16051" s="42">
        <f>VLOOKUP(B16051,Invoices!A:I,9,TRUE)</f>
        <v>2022</v>
      </c>
    </row>
    <row r="16052" spans="1:10" x14ac:dyDescent="0.15">
      <c r="A16052" t="s">
        <v>19412</v>
      </c>
      <c r="B16052" t="s">
        <v>3275</v>
      </c>
      <c r="C16052" t="s">
        <v>104</v>
      </c>
      <c r="D16052" t="s">
        <v>71</v>
      </c>
      <c r="E16052">
        <v>30</v>
      </c>
      <c r="F16052" s="8">
        <f>VLOOKUP(C16052,Products!$A$2:$E$20,5,TRUE)</f>
        <v>2.95</v>
      </c>
      <c r="G16052" s="8">
        <f t="shared" si="500"/>
        <v>88.5</v>
      </c>
      <c r="H16052" s="8">
        <f>VLOOKUP(C16052,Products!$A$2:$F$20,6,TRUE)</f>
        <v>1.1500000000000001</v>
      </c>
      <c r="I16052" s="8">
        <f t="shared" si="501"/>
        <v>34.500000000000007</v>
      </c>
      <c r="J16052" s="42">
        <f>VLOOKUP(B16052,Invoices!A:I,9,TRUE)</f>
        <v>2022</v>
      </c>
    </row>
    <row r="16053" spans="1:10" x14ac:dyDescent="0.15">
      <c r="A16053" t="s">
        <v>19413</v>
      </c>
      <c r="B16053" t="s">
        <v>3276</v>
      </c>
      <c r="C16053" t="s">
        <v>104</v>
      </c>
      <c r="D16053" t="s">
        <v>71</v>
      </c>
      <c r="E16053">
        <v>5</v>
      </c>
      <c r="F16053" s="8">
        <f>VLOOKUP(C16053,Products!$A$2:$E$20,5,TRUE)</f>
        <v>2.95</v>
      </c>
      <c r="G16053" s="8">
        <f t="shared" si="500"/>
        <v>14.75</v>
      </c>
      <c r="H16053" s="8">
        <f>VLOOKUP(C16053,Products!$A$2:$F$20,6,TRUE)</f>
        <v>1.1500000000000001</v>
      </c>
      <c r="I16053" s="8">
        <f t="shared" si="501"/>
        <v>5.7500000000000009</v>
      </c>
      <c r="J16053" s="42">
        <f>VLOOKUP(B16053,Invoices!A:I,9,TRUE)</f>
        <v>2022</v>
      </c>
    </row>
    <row r="16054" spans="1:10" x14ac:dyDescent="0.15">
      <c r="A16054" t="s">
        <v>19414</v>
      </c>
      <c r="B16054" t="s">
        <v>3276</v>
      </c>
      <c r="C16054" t="s">
        <v>105</v>
      </c>
      <c r="D16054" t="s">
        <v>81</v>
      </c>
      <c r="E16054">
        <v>20</v>
      </c>
      <c r="F16054" s="8">
        <f>VLOOKUP(C16054,Products!$A$2:$E$20,5,TRUE)</f>
        <v>8.9499999999999993</v>
      </c>
      <c r="G16054" s="8">
        <f t="shared" si="500"/>
        <v>179</v>
      </c>
      <c r="H16054" s="8">
        <f>VLOOKUP(C16054,Products!$A$2:$F$20,6,TRUE)</f>
        <v>3.1999999999999993</v>
      </c>
      <c r="I16054" s="8">
        <f t="shared" si="501"/>
        <v>63.999999999999986</v>
      </c>
      <c r="J16054" s="42">
        <f>VLOOKUP(B16054,Invoices!A:I,9,TRUE)</f>
        <v>2022</v>
      </c>
    </row>
    <row r="16055" spans="1:10" x14ac:dyDescent="0.15">
      <c r="A16055" t="s">
        <v>19415</v>
      </c>
      <c r="B16055" t="s">
        <v>3276</v>
      </c>
      <c r="C16055" t="s">
        <v>91</v>
      </c>
      <c r="D16055" t="s">
        <v>70</v>
      </c>
      <c r="E16055">
        <v>1</v>
      </c>
      <c r="F16055" s="8">
        <f>VLOOKUP(C16055,Products!$A$2:$E$20,5,TRUE)</f>
        <v>49.95</v>
      </c>
      <c r="G16055" s="8">
        <f t="shared" si="500"/>
        <v>49.95</v>
      </c>
      <c r="H16055" s="8">
        <f>VLOOKUP(C16055,Products!$A$2:$F$20,6,TRUE)</f>
        <v>21.200000000000003</v>
      </c>
      <c r="I16055" s="8">
        <f t="shared" si="501"/>
        <v>21.200000000000003</v>
      </c>
      <c r="J16055" s="42">
        <f>VLOOKUP(B16055,Invoices!A:I,9,TRUE)</f>
        <v>2022</v>
      </c>
    </row>
    <row r="16056" spans="1:10" x14ac:dyDescent="0.15">
      <c r="A16056" t="s">
        <v>19416</v>
      </c>
      <c r="B16056" t="s">
        <v>3276</v>
      </c>
      <c r="C16056" t="s">
        <v>101</v>
      </c>
      <c r="D16056" t="s">
        <v>69</v>
      </c>
      <c r="E16056">
        <v>1</v>
      </c>
      <c r="F16056" s="8">
        <f>VLOOKUP(C16056,Products!$A$2:$E$20,5,TRUE)</f>
        <v>129.94999999999999</v>
      </c>
      <c r="G16056" s="8">
        <f t="shared" si="500"/>
        <v>129.94999999999999</v>
      </c>
      <c r="H16056" s="8">
        <f>VLOOKUP(C16056,Products!$A$2:$F$20,6,TRUE)</f>
        <v>40.449999999999989</v>
      </c>
      <c r="I16056" s="8">
        <f t="shared" si="501"/>
        <v>40.449999999999989</v>
      </c>
      <c r="J16056" s="42">
        <f>VLOOKUP(B16056,Invoices!A:I,9,TRUE)</f>
        <v>2022</v>
      </c>
    </row>
    <row r="16057" spans="1:10" x14ac:dyDescent="0.15">
      <c r="A16057" t="s">
        <v>19417</v>
      </c>
      <c r="B16057" t="s">
        <v>3276</v>
      </c>
      <c r="C16057" t="s">
        <v>87</v>
      </c>
      <c r="D16057" t="s">
        <v>68</v>
      </c>
      <c r="E16057">
        <v>25</v>
      </c>
      <c r="F16057" s="8">
        <f>VLOOKUP(C16057,Products!$A$2:$E$20,5,TRUE)</f>
        <v>19.95</v>
      </c>
      <c r="G16057" s="8">
        <f t="shared" si="500"/>
        <v>498.75</v>
      </c>
      <c r="H16057" s="8">
        <f>VLOOKUP(C16057,Products!$A$2:$F$20,6,TRUE)</f>
        <v>7.4499999999999993</v>
      </c>
      <c r="I16057" s="8">
        <f t="shared" si="501"/>
        <v>186.24999999999997</v>
      </c>
      <c r="J16057" s="42">
        <f>VLOOKUP(B16057,Invoices!A:I,9,TRUE)</f>
        <v>2022</v>
      </c>
    </row>
    <row r="16058" spans="1:10" x14ac:dyDescent="0.15">
      <c r="A16058" t="s">
        <v>19418</v>
      </c>
      <c r="B16058" t="s">
        <v>3276</v>
      </c>
      <c r="C16058" t="s">
        <v>90</v>
      </c>
      <c r="D16058" t="s">
        <v>72</v>
      </c>
      <c r="E16058">
        <v>5</v>
      </c>
      <c r="F16058" s="8">
        <f>VLOOKUP(C16058,Products!$A$2:$E$20,5,TRUE)</f>
        <v>8.9499999999999993</v>
      </c>
      <c r="G16058" s="8">
        <f t="shared" si="500"/>
        <v>44.75</v>
      </c>
      <c r="H16058" s="8">
        <f>VLOOKUP(C16058,Products!$A$2:$F$20,6,TRUE)</f>
        <v>5.6999999999999993</v>
      </c>
      <c r="I16058" s="8">
        <f t="shared" si="501"/>
        <v>28.499999999999996</v>
      </c>
      <c r="J16058" s="42">
        <f>VLOOKUP(B16058,Invoices!A:I,9,TRUE)</f>
        <v>2022</v>
      </c>
    </row>
    <row r="16059" spans="1:10" x14ac:dyDescent="0.15">
      <c r="A16059" t="s">
        <v>19419</v>
      </c>
      <c r="B16059" t="s">
        <v>3276</v>
      </c>
      <c r="C16059" t="s">
        <v>88</v>
      </c>
      <c r="D16059" t="s">
        <v>85</v>
      </c>
      <c r="E16059">
        <v>10</v>
      </c>
      <c r="F16059" s="8">
        <f>VLOOKUP(C16059,Products!$A$2:$E$20,5,TRUE)</f>
        <v>8.9499999999999993</v>
      </c>
      <c r="G16059" s="8">
        <f t="shared" si="500"/>
        <v>89.5</v>
      </c>
      <c r="H16059" s="8">
        <f>VLOOKUP(C16059,Products!$A$2:$F$20,6,TRUE)</f>
        <v>5.6999999999999993</v>
      </c>
      <c r="I16059" s="8">
        <f t="shared" si="501"/>
        <v>56.999999999999993</v>
      </c>
      <c r="J16059" s="42">
        <f>VLOOKUP(B16059,Invoices!A:I,9,TRUE)</f>
        <v>2022</v>
      </c>
    </row>
    <row r="16060" spans="1:10" x14ac:dyDescent="0.15">
      <c r="A16060" t="s">
        <v>19420</v>
      </c>
      <c r="B16060" t="s">
        <v>3277</v>
      </c>
      <c r="C16060" t="s">
        <v>104</v>
      </c>
      <c r="D16060" t="s">
        <v>71</v>
      </c>
      <c r="E16060">
        <v>2</v>
      </c>
      <c r="F16060" s="8">
        <f>VLOOKUP(C16060,Products!$A$2:$E$20,5,TRUE)</f>
        <v>2.95</v>
      </c>
      <c r="G16060" s="8">
        <f t="shared" si="500"/>
        <v>5.9</v>
      </c>
      <c r="H16060" s="8">
        <f>VLOOKUP(C16060,Products!$A$2:$F$20,6,TRUE)</f>
        <v>1.1500000000000001</v>
      </c>
      <c r="I16060" s="8">
        <f t="shared" si="501"/>
        <v>2.3000000000000003</v>
      </c>
      <c r="J16060" s="42">
        <f>VLOOKUP(B16060,Invoices!A:I,9,TRUE)</f>
        <v>2022</v>
      </c>
    </row>
    <row r="16061" spans="1:10" x14ac:dyDescent="0.15">
      <c r="A16061" t="s">
        <v>19421</v>
      </c>
      <c r="B16061" t="s">
        <v>3277</v>
      </c>
      <c r="C16061" t="s">
        <v>101</v>
      </c>
      <c r="D16061" t="s">
        <v>69</v>
      </c>
      <c r="E16061">
        <v>5</v>
      </c>
      <c r="F16061" s="8">
        <f>VLOOKUP(C16061,Products!$A$2:$E$20,5,TRUE)</f>
        <v>129.94999999999999</v>
      </c>
      <c r="G16061" s="8">
        <f t="shared" si="500"/>
        <v>649.75</v>
      </c>
      <c r="H16061" s="8">
        <f>VLOOKUP(C16061,Products!$A$2:$F$20,6,TRUE)</f>
        <v>40.449999999999989</v>
      </c>
      <c r="I16061" s="8">
        <f t="shared" si="501"/>
        <v>202.24999999999994</v>
      </c>
      <c r="J16061" s="42">
        <f>VLOOKUP(B16061,Invoices!A:I,9,TRUE)</f>
        <v>2022</v>
      </c>
    </row>
    <row r="16062" spans="1:10" x14ac:dyDescent="0.15">
      <c r="A16062" t="s">
        <v>19422</v>
      </c>
      <c r="B16062" t="s">
        <v>3277</v>
      </c>
      <c r="C16062" t="s">
        <v>91</v>
      </c>
      <c r="D16062" t="s">
        <v>70</v>
      </c>
      <c r="E16062">
        <v>24</v>
      </c>
      <c r="F16062" s="8">
        <f>VLOOKUP(C16062,Products!$A$2:$E$20,5,TRUE)</f>
        <v>49.95</v>
      </c>
      <c r="G16062" s="8">
        <f t="shared" si="500"/>
        <v>1198.8000000000002</v>
      </c>
      <c r="H16062" s="8">
        <f>VLOOKUP(C16062,Products!$A$2:$F$20,6,TRUE)</f>
        <v>21.200000000000003</v>
      </c>
      <c r="I16062" s="8">
        <f t="shared" si="501"/>
        <v>508.80000000000007</v>
      </c>
      <c r="J16062" s="42">
        <f>VLOOKUP(B16062,Invoices!A:I,9,TRUE)</f>
        <v>2022</v>
      </c>
    </row>
    <row r="16063" spans="1:10" x14ac:dyDescent="0.15">
      <c r="A16063" t="s">
        <v>19423</v>
      </c>
      <c r="B16063" t="s">
        <v>3277</v>
      </c>
      <c r="C16063" t="s">
        <v>87</v>
      </c>
      <c r="D16063" t="s">
        <v>68</v>
      </c>
      <c r="E16063">
        <v>12</v>
      </c>
      <c r="F16063" s="8">
        <f>VLOOKUP(C16063,Products!$A$2:$E$20,5,TRUE)</f>
        <v>19.95</v>
      </c>
      <c r="G16063" s="8">
        <f t="shared" si="500"/>
        <v>239.39999999999998</v>
      </c>
      <c r="H16063" s="8">
        <f>VLOOKUP(C16063,Products!$A$2:$F$20,6,TRUE)</f>
        <v>7.4499999999999993</v>
      </c>
      <c r="I16063" s="8">
        <f t="shared" si="501"/>
        <v>89.399999999999991</v>
      </c>
      <c r="J16063" s="42">
        <f>VLOOKUP(B16063,Invoices!A:I,9,TRUE)</f>
        <v>2022</v>
      </c>
    </row>
    <row r="16064" spans="1:10" x14ac:dyDescent="0.15">
      <c r="A16064" t="s">
        <v>19424</v>
      </c>
      <c r="B16064" t="s">
        <v>3277</v>
      </c>
      <c r="C16064" t="s">
        <v>105</v>
      </c>
      <c r="D16064" t="s">
        <v>81</v>
      </c>
      <c r="E16064">
        <v>2</v>
      </c>
      <c r="F16064" s="8">
        <f>VLOOKUP(C16064,Products!$A$2:$E$20,5,TRUE)</f>
        <v>8.9499999999999993</v>
      </c>
      <c r="G16064" s="8">
        <f t="shared" si="500"/>
        <v>17.899999999999999</v>
      </c>
      <c r="H16064" s="8">
        <f>VLOOKUP(C16064,Products!$A$2:$F$20,6,TRUE)</f>
        <v>3.1999999999999993</v>
      </c>
      <c r="I16064" s="8">
        <f t="shared" si="501"/>
        <v>6.3999999999999986</v>
      </c>
      <c r="J16064" s="42">
        <f>VLOOKUP(B16064,Invoices!A:I,9,TRUE)</f>
        <v>2022</v>
      </c>
    </row>
    <row r="16065" spans="1:10" x14ac:dyDescent="0.15">
      <c r="A16065" t="s">
        <v>19425</v>
      </c>
      <c r="B16065" t="s">
        <v>3277</v>
      </c>
      <c r="C16065" t="s">
        <v>89</v>
      </c>
      <c r="D16065" t="s">
        <v>80</v>
      </c>
      <c r="E16065">
        <v>3</v>
      </c>
      <c r="F16065" s="8">
        <f>VLOOKUP(C16065,Products!$A$2:$E$20,5,TRUE)</f>
        <v>15.95</v>
      </c>
      <c r="G16065" s="8">
        <f t="shared" si="500"/>
        <v>47.849999999999994</v>
      </c>
      <c r="H16065" s="8">
        <f>VLOOKUP(C16065,Products!$A$2:$F$20,6,TRUE)</f>
        <v>6</v>
      </c>
      <c r="I16065" s="8">
        <f t="shared" si="501"/>
        <v>18</v>
      </c>
      <c r="J16065" s="42">
        <f>VLOOKUP(B16065,Invoices!A:I,9,TRUE)</f>
        <v>2022</v>
      </c>
    </row>
    <row r="16066" spans="1:10" x14ac:dyDescent="0.15">
      <c r="A16066" t="s">
        <v>19426</v>
      </c>
      <c r="B16066" t="s">
        <v>3277</v>
      </c>
      <c r="C16066" t="s">
        <v>103</v>
      </c>
      <c r="D16066" t="s">
        <v>77</v>
      </c>
      <c r="E16066">
        <v>2</v>
      </c>
      <c r="F16066" s="8">
        <f>VLOOKUP(C16066,Products!$A$2:$E$20,5,TRUE)</f>
        <v>8.9499999999999993</v>
      </c>
      <c r="G16066" s="8">
        <f t="shared" si="500"/>
        <v>17.899999999999999</v>
      </c>
      <c r="H16066" s="8">
        <f>VLOOKUP(C16066,Products!$A$2:$F$20,6,TRUE)</f>
        <v>3.1999999999999993</v>
      </c>
      <c r="I16066" s="8">
        <f t="shared" si="501"/>
        <v>6.3999999999999986</v>
      </c>
      <c r="J16066" s="42">
        <f>VLOOKUP(B16066,Invoices!A:I,9,TRUE)</f>
        <v>2022</v>
      </c>
    </row>
    <row r="16067" spans="1:10" x14ac:dyDescent="0.15">
      <c r="A16067" t="s">
        <v>19427</v>
      </c>
      <c r="B16067" t="s">
        <v>3277</v>
      </c>
      <c r="C16067" t="s">
        <v>99</v>
      </c>
      <c r="D16067" t="s">
        <v>84</v>
      </c>
      <c r="E16067">
        <v>15</v>
      </c>
      <c r="F16067" s="8">
        <f>VLOOKUP(C16067,Products!$A$2:$E$20,5,TRUE)</f>
        <v>3.5</v>
      </c>
      <c r="G16067" s="8">
        <f t="shared" ref="G16067:G16130" si="502">F16067*E16067</f>
        <v>52.5</v>
      </c>
      <c r="H16067" s="8">
        <f>VLOOKUP(C16067,Products!$A$2:$F$20,6,TRUE)</f>
        <v>0.54999999999999982</v>
      </c>
      <c r="I16067" s="8">
        <f t="shared" ref="I16067:I16130" si="503">H16067*E16067</f>
        <v>8.2499999999999964</v>
      </c>
      <c r="J16067" s="42">
        <f>VLOOKUP(B16067,Invoices!A:I,9,TRUE)</f>
        <v>2022</v>
      </c>
    </row>
    <row r="16068" spans="1:10" x14ac:dyDescent="0.15">
      <c r="A16068" t="s">
        <v>19428</v>
      </c>
      <c r="B16068" t="s">
        <v>3277</v>
      </c>
      <c r="C16068" t="s">
        <v>90</v>
      </c>
      <c r="D16068" t="s">
        <v>72</v>
      </c>
      <c r="E16068">
        <v>20</v>
      </c>
      <c r="F16068" s="8">
        <f>VLOOKUP(C16068,Products!$A$2:$E$20,5,TRUE)</f>
        <v>8.9499999999999993</v>
      </c>
      <c r="G16068" s="8">
        <f t="shared" si="502"/>
        <v>179</v>
      </c>
      <c r="H16068" s="8">
        <f>VLOOKUP(C16068,Products!$A$2:$F$20,6,TRUE)</f>
        <v>5.6999999999999993</v>
      </c>
      <c r="I16068" s="8">
        <f t="shared" si="503"/>
        <v>113.99999999999999</v>
      </c>
      <c r="J16068" s="42">
        <f>VLOOKUP(B16068,Invoices!A:I,9,TRUE)</f>
        <v>2022</v>
      </c>
    </row>
    <row r="16069" spans="1:10" x14ac:dyDescent="0.15">
      <c r="A16069" t="s">
        <v>19429</v>
      </c>
      <c r="B16069" t="s">
        <v>3278</v>
      </c>
      <c r="C16069" t="s">
        <v>103</v>
      </c>
      <c r="D16069" t="s">
        <v>77</v>
      </c>
      <c r="E16069">
        <v>1</v>
      </c>
      <c r="F16069" s="8">
        <f>VLOOKUP(C16069,Products!$A$2:$E$20,5,TRUE)</f>
        <v>8.9499999999999993</v>
      </c>
      <c r="G16069" s="8">
        <f t="shared" si="502"/>
        <v>8.9499999999999993</v>
      </c>
      <c r="H16069" s="8">
        <f>VLOOKUP(C16069,Products!$A$2:$F$20,6,TRUE)</f>
        <v>3.1999999999999993</v>
      </c>
      <c r="I16069" s="8">
        <f t="shared" si="503"/>
        <v>3.1999999999999993</v>
      </c>
      <c r="J16069" s="42">
        <f>VLOOKUP(B16069,Invoices!A:I,9,TRUE)</f>
        <v>2022</v>
      </c>
    </row>
    <row r="16070" spans="1:10" x14ac:dyDescent="0.15">
      <c r="A16070" t="s">
        <v>19430</v>
      </c>
      <c r="B16070" t="s">
        <v>3278</v>
      </c>
      <c r="C16070" t="s">
        <v>90</v>
      </c>
      <c r="D16070" t="s">
        <v>72</v>
      </c>
      <c r="E16070">
        <v>25</v>
      </c>
      <c r="F16070" s="8">
        <f>VLOOKUP(C16070,Products!$A$2:$E$20,5,TRUE)</f>
        <v>8.9499999999999993</v>
      </c>
      <c r="G16070" s="8">
        <f t="shared" si="502"/>
        <v>223.74999999999997</v>
      </c>
      <c r="H16070" s="8">
        <f>VLOOKUP(C16070,Products!$A$2:$F$20,6,TRUE)</f>
        <v>5.6999999999999993</v>
      </c>
      <c r="I16070" s="8">
        <f t="shared" si="503"/>
        <v>142.49999999999997</v>
      </c>
      <c r="J16070" s="42">
        <f>VLOOKUP(B16070,Invoices!A:I,9,TRUE)</f>
        <v>2022</v>
      </c>
    </row>
    <row r="16071" spans="1:10" x14ac:dyDescent="0.15">
      <c r="A16071" t="s">
        <v>19431</v>
      </c>
      <c r="B16071" t="s">
        <v>3278</v>
      </c>
      <c r="C16071" t="s">
        <v>97</v>
      </c>
      <c r="D16071" t="s">
        <v>74</v>
      </c>
      <c r="E16071">
        <v>1</v>
      </c>
      <c r="F16071" s="8">
        <f>VLOOKUP(C16071,Products!$A$2:$E$20,5,TRUE)</f>
        <v>1.5</v>
      </c>
      <c r="G16071" s="8">
        <f t="shared" si="502"/>
        <v>1.5</v>
      </c>
      <c r="H16071" s="8">
        <f>VLOOKUP(C16071,Products!$A$2:$F$20,6,TRUE)</f>
        <v>0.5</v>
      </c>
      <c r="I16071" s="8">
        <f t="shared" si="503"/>
        <v>0.5</v>
      </c>
      <c r="J16071" s="42">
        <f>VLOOKUP(B16071,Invoices!A:I,9,TRUE)</f>
        <v>2022</v>
      </c>
    </row>
    <row r="16072" spans="1:10" x14ac:dyDescent="0.15">
      <c r="A16072" t="s">
        <v>19432</v>
      </c>
      <c r="B16072" t="s">
        <v>3278</v>
      </c>
      <c r="C16072" t="s">
        <v>99</v>
      </c>
      <c r="D16072" t="s">
        <v>84</v>
      </c>
      <c r="E16072">
        <v>6</v>
      </c>
      <c r="F16072" s="8">
        <f>VLOOKUP(C16072,Products!$A$2:$E$20,5,TRUE)</f>
        <v>3.5</v>
      </c>
      <c r="G16072" s="8">
        <f t="shared" si="502"/>
        <v>21</v>
      </c>
      <c r="H16072" s="8">
        <f>VLOOKUP(C16072,Products!$A$2:$F$20,6,TRUE)</f>
        <v>0.54999999999999982</v>
      </c>
      <c r="I16072" s="8">
        <f t="shared" si="503"/>
        <v>3.2999999999999989</v>
      </c>
      <c r="J16072" s="42">
        <f>VLOOKUP(B16072,Invoices!A:I,9,TRUE)</f>
        <v>2022</v>
      </c>
    </row>
    <row r="16073" spans="1:10" x14ac:dyDescent="0.15">
      <c r="A16073" t="s">
        <v>19433</v>
      </c>
      <c r="B16073" t="s">
        <v>3278</v>
      </c>
      <c r="C16073" t="s">
        <v>95</v>
      </c>
      <c r="D16073" t="s">
        <v>73</v>
      </c>
      <c r="E16073">
        <v>10</v>
      </c>
      <c r="F16073" s="8">
        <f>VLOOKUP(C16073,Products!$A$2:$E$20,5,TRUE)</f>
        <v>12.95</v>
      </c>
      <c r="G16073" s="8">
        <f t="shared" si="502"/>
        <v>129.5</v>
      </c>
      <c r="H16073" s="8">
        <f>VLOOKUP(C16073,Products!$A$2:$F$20,6,TRUE)</f>
        <v>4.1999999999999993</v>
      </c>
      <c r="I16073" s="8">
        <f t="shared" si="503"/>
        <v>41.999999999999993</v>
      </c>
      <c r="J16073" s="42">
        <f>VLOOKUP(B16073,Invoices!A:I,9,TRUE)</f>
        <v>2022</v>
      </c>
    </row>
    <row r="16074" spans="1:10" x14ac:dyDescent="0.15">
      <c r="A16074" t="s">
        <v>19434</v>
      </c>
      <c r="B16074" t="s">
        <v>3278</v>
      </c>
      <c r="C16074" t="s">
        <v>93</v>
      </c>
      <c r="D16074" t="s">
        <v>76</v>
      </c>
      <c r="E16074">
        <v>1</v>
      </c>
      <c r="F16074" s="8">
        <f>VLOOKUP(C16074,Products!$A$2:$E$20,5,TRUE)</f>
        <v>9.9499999999999993</v>
      </c>
      <c r="G16074" s="8">
        <f t="shared" si="502"/>
        <v>9.9499999999999993</v>
      </c>
      <c r="H16074" s="8">
        <f>VLOOKUP(C16074,Products!$A$2:$F$20,6,TRUE)</f>
        <v>1.9499999999999993</v>
      </c>
      <c r="I16074" s="8">
        <f t="shared" si="503"/>
        <v>1.9499999999999993</v>
      </c>
      <c r="J16074" s="42">
        <f>VLOOKUP(B16074,Invoices!A:I,9,TRUE)</f>
        <v>2022</v>
      </c>
    </row>
    <row r="16075" spans="1:10" x14ac:dyDescent="0.15">
      <c r="A16075" t="s">
        <v>19435</v>
      </c>
      <c r="B16075" t="s">
        <v>3278</v>
      </c>
      <c r="C16075" t="s">
        <v>88</v>
      </c>
      <c r="D16075" t="s">
        <v>85</v>
      </c>
      <c r="E16075">
        <v>4</v>
      </c>
      <c r="F16075" s="8">
        <f>VLOOKUP(C16075,Products!$A$2:$E$20,5,TRUE)</f>
        <v>8.9499999999999993</v>
      </c>
      <c r="G16075" s="8">
        <f t="shared" si="502"/>
        <v>35.799999999999997</v>
      </c>
      <c r="H16075" s="8">
        <f>VLOOKUP(C16075,Products!$A$2:$F$20,6,TRUE)</f>
        <v>5.6999999999999993</v>
      </c>
      <c r="I16075" s="8">
        <f t="shared" si="503"/>
        <v>22.799999999999997</v>
      </c>
      <c r="J16075" s="42">
        <f>VLOOKUP(B16075,Invoices!A:I,9,TRUE)</f>
        <v>2022</v>
      </c>
    </row>
    <row r="16076" spans="1:10" x14ac:dyDescent="0.15">
      <c r="A16076" t="s">
        <v>19436</v>
      </c>
      <c r="B16076" t="s">
        <v>3278</v>
      </c>
      <c r="C16076" t="s">
        <v>102</v>
      </c>
      <c r="D16076" t="s">
        <v>83</v>
      </c>
      <c r="E16076">
        <v>2</v>
      </c>
      <c r="F16076" s="8">
        <f>VLOOKUP(C16076,Products!$A$2:$E$20,5,TRUE)</f>
        <v>29.95</v>
      </c>
      <c r="G16076" s="8">
        <f t="shared" si="502"/>
        <v>59.9</v>
      </c>
      <c r="H16076" s="8">
        <f>VLOOKUP(C16076,Products!$A$2:$F$20,6,TRUE)</f>
        <v>15</v>
      </c>
      <c r="I16076" s="8">
        <f t="shared" si="503"/>
        <v>30</v>
      </c>
      <c r="J16076" s="42">
        <f>VLOOKUP(B16076,Invoices!A:I,9,TRUE)</f>
        <v>2022</v>
      </c>
    </row>
    <row r="16077" spans="1:10" x14ac:dyDescent="0.15">
      <c r="A16077" t="s">
        <v>19437</v>
      </c>
      <c r="B16077" t="s">
        <v>3278</v>
      </c>
      <c r="C16077" t="s">
        <v>94</v>
      </c>
      <c r="D16077" t="s">
        <v>86</v>
      </c>
      <c r="E16077">
        <v>1</v>
      </c>
      <c r="F16077" s="8">
        <f>VLOOKUP(C16077,Products!$A$2:$E$20,5,TRUE)</f>
        <v>3.5</v>
      </c>
      <c r="G16077" s="8">
        <f t="shared" si="502"/>
        <v>3.5</v>
      </c>
      <c r="H16077" s="8">
        <f>VLOOKUP(C16077,Products!$A$2:$F$20,6,TRUE)</f>
        <v>0.54999999999999982</v>
      </c>
      <c r="I16077" s="8">
        <f t="shared" si="503"/>
        <v>0.54999999999999982</v>
      </c>
      <c r="J16077" s="42">
        <f>VLOOKUP(B16077,Invoices!A:I,9,TRUE)</f>
        <v>2022</v>
      </c>
    </row>
    <row r="16078" spans="1:10" x14ac:dyDescent="0.15">
      <c r="A16078" t="s">
        <v>19438</v>
      </c>
      <c r="B16078" t="s">
        <v>3278</v>
      </c>
      <c r="C16078" t="s">
        <v>98</v>
      </c>
      <c r="D16078" t="s">
        <v>79</v>
      </c>
      <c r="E16078">
        <v>1</v>
      </c>
      <c r="F16078" s="8">
        <f>VLOOKUP(C16078,Products!$A$2:$E$20,5,TRUE)</f>
        <v>14.95</v>
      </c>
      <c r="G16078" s="8">
        <f t="shared" si="502"/>
        <v>14.95</v>
      </c>
      <c r="H16078" s="8">
        <f>VLOOKUP(C16078,Products!$A$2:$F$20,6,TRUE)</f>
        <v>3.0499999999999989</v>
      </c>
      <c r="I16078" s="8">
        <f t="shared" si="503"/>
        <v>3.0499999999999989</v>
      </c>
      <c r="J16078" s="42">
        <f>VLOOKUP(B16078,Invoices!A:I,9,TRUE)</f>
        <v>2022</v>
      </c>
    </row>
    <row r="16079" spans="1:10" x14ac:dyDescent="0.15">
      <c r="A16079" t="s">
        <v>19439</v>
      </c>
      <c r="B16079" t="s">
        <v>3278</v>
      </c>
      <c r="C16079" t="s">
        <v>93</v>
      </c>
      <c r="D16079" t="s">
        <v>76</v>
      </c>
      <c r="E16079">
        <v>1</v>
      </c>
      <c r="F16079" s="8">
        <f>VLOOKUP(C16079,Products!$A$2:$E$20,5,TRUE)</f>
        <v>9.9499999999999993</v>
      </c>
      <c r="G16079" s="8">
        <f t="shared" si="502"/>
        <v>9.9499999999999993</v>
      </c>
      <c r="H16079" s="8">
        <f>VLOOKUP(C16079,Products!$A$2:$F$20,6,TRUE)</f>
        <v>1.9499999999999993</v>
      </c>
      <c r="I16079" s="8">
        <f t="shared" si="503"/>
        <v>1.9499999999999993</v>
      </c>
      <c r="J16079" s="42">
        <f>VLOOKUP(B16079,Invoices!A:I,9,TRUE)</f>
        <v>2022</v>
      </c>
    </row>
    <row r="16080" spans="1:10" x14ac:dyDescent="0.15">
      <c r="A16080" t="s">
        <v>19440</v>
      </c>
      <c r="B16080" t="s">
        <v>3278</v>
      </c>
      <c r="C16080" t="s">
        <v>101</v>
      </c>
      <c r="D16080" t="s">
        <v>69</v>
      </c>
      <c r="E16080">
        <v>50</v>
      </c>
      <c r="F16080" s="8">
        <f>VLOOKUP(C16080,Products!$A$2:$E$20,5,TRUE)</f>
        <v>129.94999999999999</v>
      </c>
      <c r="G16080" s="8">
        <f t="shared" si="502"/>
        <v>6497.4999999999991</v>
      </c>
      <c r="H16080" s="8">
        <f>VLOOKUP(C16080,Products!$A$2:$F$20,6,TRUE)</f>
        <v>40.449999999999989</v>
      </c>
      <c r="I16080" s="8">
        <f t="shared" si="503"/>
        <v>2022.4999999999995</v>
      </c>
      <c r="J16080" s="42">
        <f>VLOOKUP(B16080,Invoices!A:I,9,TRUE)</f>
        <v>2022</v>
      </c>
    </row>
    <row r="16081" spans="1:10" x14ac:dyDescent="0.15">
      <c r="A16081" t="s">
        <v>19441</v>
      </c>
      <c r="B16081" t="s">
        <v>3278</v>
      </c>
      <c r="C16081" t="s">
        <v>100</v>
      </c>
      <c r="D16081" t="s">
        <v>78</v>
      </c>
      <c r="E16081">
        <v>2</v>
      </c>
      <c r="F16081" s="8">
        <f>VLOOKUP(C16081,Products!$A$2:$E$20,5,TRUE)</f>
        <v>49.95</v>
      </c>
      <c r="G16081" s="8">
        <f t="shared" si="502"/>
        <v>99.9</v>
      </c>
      <c r="H16081" s="8">
        <f>VLOOKUP(C16081,Products!$A$2:$F$20,6,TRUE)</f>
        <v>19.950000000000003</v>
      </c>
      <c r="I16081" s="8">
        <f t="shared" si="503"/>
        <v>39.900000000000006</v>
      </c>
      <c r="J16081" s="42">
        <f>VLOOKUP(B16081,Invoices!A:I,9,TRUE)</f>
        <v>2022</v>
      </c>
    </row>
    <row r="16082" spans="1:10" x14ac:dyDescent="0.15">
      <c r="A16082" t="s">
        <v>19442</v>
      </c>
      <c r="B16082" t="s">
        <v>3278</v>
      </c>
      <c r="C16082" t="s">
        <v>89</v>
      </c>
      <c r="D16082" t="s">
        <v>80</v>
      </c>
      <c r="E16082">
        <v>1</v>
      </c>
      <c r="F16082" s="8">
        <f>VLOOKUP(C16082,Products!$A$2:$E$20,5,TRUE)</f>
        <v>15.95</v>
      </c>
      <c r="G16082" s="8">
        <f t="shared" si="502"/>
        <v>15.95</v>
      </c>
      <c r="H16082" s="8">
        <f>VLOOKUP(C16082,Products!$A$2:$F$20,6,TRUE)</f>
        <v>6</v>
      </c>
      <c r="I16082" s="8">
        <f t="shared" si="503"/>
        <v>6</v>
      </c>
      <c r="J16082" s="42">
        <f>VLOOKUP(B16082,Invoices!A:I,9,TRUE)</f>
        <v>2022</v>
      </c>
    </row>
    <row r="16083" spans="1:10" x14ac:dyDescent="0.15">
      <c r="A16083" t="s">
        <v>19443</v>
      </c>
      <c r="B16083" t="s">
        <v>3278</v>
      </c>
      <c r="C16083" t="s">
        <v>104</v>
      </c>
      <c r="D16083" t="s">
        <v>71</v>
      </c>
      <c r="E16083">
        <v>5</v>
      </c>
      <c r="F16083" s="8">
        <f>VLOOKUP(C16083,Products!$A$2:$E$20,5,TRUE)</f>
        <v>2.95</v>
      </c>
      <c r="G16083" s="8">
        <f t="shared" si="502"/>
        <v>14.75</v>
      </c>
      <c r="H16083" s="8">
        <f>VLOOKUP(C16083,Products!$A$2:$F$20,6,TRUE)</f>
        <v>1.1500000000000001</v>
      </c>
      <c r="I16083" s="8">
        <f t="shared" si="503"/>
        <v>5.7500000000000009</v>
      </c>
      <c r="J16083" s="42">
        <f>VLOOKUP(B16083,Invoices!A:I,9,TRUE)</f>
        <v>2022</v>
      </c>
    </row>
    <row r="16084" spans="1:10" x14ac:dyDescent="0.15">
      <c r="A16084" t="s">
        <v>19444</v>
      </c>
      <c r="B16084" t="s">
        <v>3278</v>
      </c>
      <c r="C16084" t="s">
        <v>87</v>
      </c>
      <c r="D16084" t="s">
        <v>68</v>
      </c>
      <c r="E16084">
        <v>50</v>
      </c>
      <c r="F16084" s="8">
        <f>VLOOKUP(C16084,Products!$A$2:$E$20,5,TRUE)</f>
        <v>19.95</v>
      </c>
      <c r="G16084" s="8">
        <f t="shared" si="502"/>
        <v>997.5</v>
      </c>
      <c r="H16084" s="8">
        <f>VLOOKUP(C16084,Products!$A$2:$F$20,6,TRUE)</f>
        <v>7.4499999999999993</v>
      </c>
      <c r="I16084" s="8">
        <f t="shared" si="503"/>
        <v>372.49999999999994</v>
      </c>
      <c r="J16084" s="42">
        <f>VLOOKUP(B16084,Invoices!A:I,9,TRUE)</f>
        <v>2022</v>
      </c>
    </row>
    <row r="16085" spans="1:10" x14ac:dyDescent="0.15">
      <c r="A16085" t="s">
        <v>19445</v>
      </c>
      <c r="B16085" t="s">
        <v>3278</v>
      </c>
      <c r="C16085" t="s">
        <v>96</v>
      </c>
      <c r="D16085" t="s">
        <v>75</v>
      </c>
      <c r="E16085">
        <v>100</v>
      </c>
      <c r="F16085" s="8">
        <f>VLOOKUP(C16085,Products!$A$2:$E$20,5,TRUE)</f>
        <v>79.95</v>
      </c>
      <c r="G16085" s="8">
        <f t="shared" si="502"/>
        <v>7995</v>
      </c>
      <c r="H16085" s="8">
        <f>VLOOKUP(C16085,Products!$A$2:$F$20,6,TRUE)</f>
        <v>27.950000000000003</v>
      </c>
      <c r="I16085" s="8">
        <f t="shared" si="503"/>
        <v>2795.0000000000005</v>
      </c>
      <c r="J16085" s="42">
        <f>VLOOKUP(B16085,Invoices!A:I,9,TRUE)</f>
        <v>2022</v>
      </c>
    </row>
    <row r="16086" spans="1:10" x14ac:dyDescent="0.15">
      <c r="A16086" t="s">
        <v>19446</v>
      </c>
      <c r="B16086" t="s">
        <v>3278</v>
      </c>
      <c r="C16086" t="s">
        <v>105</v>
      </c>
      <c r="D16086" t="s">
        <v>81</v>
      </c>
      <c r="E16086">
        <v>4</v>
      </c>
      <c r="F16086" s="8">
        <f>VLOOKUP(C16086,Products!$A$2:$E$20,5,TRUE)</f>
        <v>8.9499999999999993</v>
      </c>
      <c r="G16086" s="8">
        <f t="shared" si="502"/>
        <v>35.799999999999997</v>
      </c>
      <c r="H16086" s="8">
        <f>VLOOKUP(C16086,Products!$A$2:$F$20,6,TRUE)</f>
        <v>3.1999999999999993</v>
      </c>
      <c r="I16086" s="8">
        <f t="shared" si="503"/>
        <v>12.799999999999997</v>
      </c>
      <c r="J16086" s="42">
        <f>VLOOKUP(B16086,Invoices!A:I,9,TRUE)</f>
        <v>2022</v>
      </c>
    </row>
    <row r="16087" spans="1:10" x14ac:dyDescent="0.15">
      <c r="A16087" t="s">
        <v>19447</v>
      </c>
      <c r="B16087" t="s">
        <v>3278</v>
      </c>
      <c r="C16087" t="s">
        <v>92</v>
      </c>
      <c r="D16087" t="s">
        <v>82</v>
      </c>
      <c r="E16087">
        <v>3</v>
      </c>
      <c r="F16087" s="8">
        <f>VLOOKUP(C16087,Products!$A$2:$E$20,5,TRUE)</f>
        <v>19.95</v>
      </c>
      <c r="G16087" s="8">
        <f t="shared" si="502"/>
        <v>59.849999999999994</v>
      </c>
      <c r="H16087" s="8">
        <f>VLOOKUP(C16087,Products!$A$2:$F$20,6,TRUE)</f>
        <v>7.4499999999999993</v>
      </c>
      <c r="I16087" s="8">
        <f t="shared" si="503"/>
        <v>22.349999999999998</v>
      </c>
      <c r="J16087" s="42">
        <f>VLOOKUP(B16087,Invoices!A:I,9,TRUE)</f>
        <v>2022</v>
      </c>
    </row>
    <row r="16088" spans="1:10" x14ac:dyDescent="0.15">
      <c r="A16088" t="s">
        <v>19448</v>
      </c>
      <c r="B16088" t="s">
        <v>3279</v>
      </c>
      <c r="C16088" t="s">
        <v>105</v>
      </c>
      <c r="D16088" t="s">
        <v>81</v>
      </c>
      <c r="E16088">
        <v>6</v>
      </c>
      <c r="F16088" s="8">
        <f>VLOOKUP(C16088,Products!$A$2:$E$20,5,TRUE)</f>
        <v>8.9499999999999993</v>
      </c>
      <c r="G16088" s="8">
        <f t="shared" si="502"/>
        <v>53.699999999999996</v>
      </c>
      <c r="H16088" s="8">
        <f>VLOOKUP(C16088,Products!$A$2:$F$20,6,TRUE)</f>
        <v>3.1999999999999993</v>
      </c>
      <c r="I16088" s="8">
        <f t="shared" si="503"/>
        <v>19.199999999999996</v>
      </c>
      <c r="J16088" s="42">
        <f>VLOOKUP(B16088,Invoices!A:I,9,TRUE)</f>
        <v>2022</v>
      </c>
    </row>
    <row r="16089" spans="1:10" x14ac:dyDescent="0.15">
      <c r="A16089" t="s">
        <v>19449</v>
      </c>
      <c r="B16089" t="s">
        <v>3279</v>
      </c>
      <c r="C16089" t="s">
        <v>87</v>
      </c>
      <c r="D16089" t="s">
        <v>68</v>
      </c>
      <c r="E16089">
        <v>3</v>
      </c>
      <c r="F16089" s="8">
        <f>VLOOKUP(C16089,Products!$A$2:$E$20,5,TRUE)</f>
        <v>19.95</v>
      </c>
      <c r="G16089" s="8">
        <f t="shared" si="502"/>
        <v>59.849999999999994</v>
      </c>
      <c r="H16089" s="8">
        <f>VLOOKUP(C16089,Products!$A$2:$F$20,6,TRUE)</f>
        <v>7.4499999999999993</v>
      </c>
      <c r="I16089" s="8">
        <f t="shared" si="503"/>
        <v>22.349999999999998</v>
      </c>
      <c r="J16089" s="42">
        <f>VLOOKUP(B16089,Invoices!A:I,9,TRUE)</f>
        <v>2022</v>
      </c>
    </row>
    <row r="16090" spans="1:10" x14ac:dyDescent="0.15">
      <c r="A16090" t="s">
        <v>19450</v>
      </c>
      <c r="B16090" t="s">
        <v>3279</v>
      </c>
      <c r="C16090" t="s">
        <v>99</v>
      </c>
      <c r="D16090" t="s">
        <v>84</v>
      </c>
      <c r="E16090">
        <v>25</v>
      </c>
      <c r="F16090" s="8">
        <f>VLOOKUP(C16090,Products!$A$2:$E$20,5,TRUE)</f>
        <v>3.5</v>
      </c>
      <c r="G16090" s="8">
        <f t="shared" si="502"/>
        <v>87.5</v>
      </c>
      <c r="H16090" s="8">
        <f>VLOOKUP(C16090,Products!$A$2:$F$20,6,TRUE)</f>
        <v>0.54999999999999982</v>
      </c>
      <c r="I16090" s="8">
        <f t="shared" si="503"/>
        <v>13.749999999999996</v>
      </c>
      <c r="J16090" s="42">
        <f>VLOOKUP(B16090,Invoices!A:I,9,TRUE)</f>
        <v>2022</v>
      </c>
    </row>
    <row r="16091" spans="1:10" x14ac:dyDescent="0.15">
      <c r="A16091" t="s">
        <v>19451</v>
      </c>
      <c r="B16091" t="s">
        <v>3280</v>
      </c>
      <c r="C16091" t="s">
        <v>88</v>
      </c>
      <c r="D16091" t="s">
        <v>85</v>
      </c>
      <c r="E16091">
        <v>24</v>
      </c>
      <c r="F16091" s="8">
        <f>VLOOKUP(C16091,Products!$A$2:$E$20,5,TRUE)</f>
        <v>8.9499999999999993</v>
      </c>
      <c r="G16091" s="8">
        <f t="shared" si="502"/>
        <v>214.79999999999998</v>
      </c>
      <c r="H16091" s="8">
        <f>VLOOKUP(C16091,Products!$A$2:$F$20,6,TRUE)</f>
        <v>5.6999999999999993</v>
      </c>
      <c r="I16091" s="8">
        <f t="shared" si="503"/>
        <v>136.79999999999998</v>
      </c>
      <c r="J16091" s="42">
        <f>VLOOKUP(B16091,Invoices!A:I,9,TRUE)</f>
        <v>2022</v>
      </c>
    </row>
    <row r="16092" spans="1:10" x14ac:dyDescent="0.15">
      <c r="A16092" t="s">
        <v>19452</v>
      </c>
      <c r="B16092" t="s">
        <v>3280</v>
      </c>
      <c r="C16092" t="s">
        <v>104</v>
      </c>
      <c r="D16092" t="s">
        <v>71</v>
      </c>
      <c r="E16092">
        <v>50</v>
      </c>
      <c r="F16092" s="8">
        <f>VLOOKUP(C16092,Products!$A$2:$E$20,5,TRUE)</f>
        <v>2.95</v>
      </c>
      <c r="G16092" s="8">
        <f t="shared" si="502"/>
        <v>147.5</v>
      </c>
      <c r="H16092" s="8">
        <f>VLOOKUP(C16092,Products!$A$2:$F$20,6,TRUE)</f>
        <v>1.1500000000000001</v>
      </c>
      <c r="I16092" s="8">
        <f t="shared" si="503"/>
        <v>57.500000000000007</v>
      </c>
      <c r="J16092" s="42">
        <f>VLOOKUP(B16092,Invoices!A:I,9,TRUE)</f>
        <v>2022</v>
      </c>
    </row>
    <row r="16093" spans="1:10" x14ac:dyDescent="0.15">
      <c r="A16093" t="s">
        <v>19453</v>
      </c>
      <c r="B16093" t="s">
        <v>3281</v>
      </c>
      <c r="C16093" t="s">
        <v>96</v>
      </c>
      <c r="D16093" t="s">
        <v>75</v>
      </c>
      <c r="E16093">
        <v>1</v>
      </c>
      <c r="F16093" s="8">
        <f>VLOOKUP(C16093,Products!$A$2:$E$20,5,TRUE)</f>
        <v>79.95</v>
      </c>
      <c r="G16093" s="8">
        <f t="shared" si="502"/>
        <v>79.95</v>
      </c>
      <c r="H16093" s="8">
        <f>VLOOKUP(C16093,Products!$A$2:$F$20,6,TRUE)</f>
        <v>27.950000000000003</v>
      </c>
      <c r="I16093" s="8">
        <f t="shared" si="503"/>
        <v>27.950000000000003</v>
      </c>
      <c r="J16093" s="42">
        <f>VLOOKUP(B16093,Invoices!A:I,9,TRUE)</f>
        <v>2022</v>
      </c>
    </row>
    <row r="16094" spans="1:10" x14ac:dyDescent="0.15">
      <c r="A16094" t="s">
        <v>19454</v>
      </c>
      <c r="B16094" t="s">
        <v>3282</v>
      </c>
      <c r="C16094" t="s">
        <v>96</v>
      </c>
      <c r="D16094" t="s">
        <v>75</v>
      </c>
      <c r="E16094">
        <v>9</v>
      </c>
      <c r="F16094" s="8">
        <f>VLOOKUP(C16094,Products!$A$2:$E$20,5,TRUE)</f>
        <v>79.95</v>
      </c>
      <c r="G16094" s="8">
        <f t="shared" si="502"/>
        <v>719.55000000000007</v>
      </c>
      <c r="H16094" s="8">
        <f>VLOOKUP(C16094,Products!$A$2:$F$20,6,TRUE)</f>
        <v>27.950000000000003</v>
      </c>
      <c r="I16094" s="8">
        <f t="shared" si="503"/>
        <v>251.55</v>
      </c>
      <c r="J16094" s="42">
        <f>VLOOKUP(B16094,Invoices!A:I,9,TRUE)</f>
        <v>2022</v>
      </c>
    </row>
    <row r="16095" spans="1:10" x14ac:dyDescent="0.15">
      <c r="A16095" t="s">
        <v>19455</v>
      </c>
      <c r="B16095" t="s">
        <v>3282</v>
      </c>
      <c r="C16095" t="s">
        <v>92</v>
      </c>
      <c r="D16095" t="s">
        <v>82</v>
      </c>
      <c r="E16095">
        <v>1</v>
      </c>
      <c r="F16095" s="8">
        <f>VLOOKUP(C16095,Products!$A$2:$E$20,5,TRUE)</f>
        <v>19.95</v>
      </c>
      <c r="G16095" s="8">
        <f t="shared" si="502"/>
        <v>19.95</v>
      </c>
      <c r="H16095" s="8">
        <f>VLOOKUP(C16095,Products!$A$2:$F$20,6,TRUE)</f>
        <v>7.4499999999999993</v>
      </c>
      <c r="I16095" s="8">
        <f t="shared" si="503"/>
        <v>7.4499999999999993</v>
      </c>
      <c r="J16095" s="42">
        <f>VLOOKUP(B16095,Invoices!A:I,9,TRUE)</f>
        <v>2022</v>
      </c>
    </row>
    <row r="16096" spans="1:10" x14ac:dyDescent="0.15">
      <c r="A16096" t="s">
        <v>19456</v>
      </c>
      <c r="B16096" t="s">
        <v>3282</v>
      </c>
      <c r="C16096" t="s">
        <v>89</v>
      </c>
      <c r="D16096" t="s">
        <v>80</v>
      </c>
      <c r="E16096">
        <v>1</v>
      </c>
      <c r="F16096" s="8">
        <f>VLOOKUP(C16096,Products!$A$2:$E$20,5,TRUE)</f>
        <v>15.95</v>
      </c>
      <c r="G16096" s="8">
        <f t="shared" si="502"/>
        <v>15.95</v>
      </c>
      <c r="H16096" s="8">
        <f>VLOOKUP(C16096,Products!$A$2:$F$20,6,TRUE)</f>
        <v>6</v>
      </c>
      <c r="I16096" s="8">
        <f t="shared" si="503"/>
        <v>6</v>
      </c>
      <c r="J16096" s="42">
        <f>VLOOKUP(B16096,Invoices!A:I,9,TRUE)</f>
        <v>2022</v>
      </c>
    </row>
    <row r="16097" spans="1:10" x14ac:dyDescent="0.15">
      <c r="A16097" t="s">
        <v>19457</v>
      </c>
      <c r="B16097" t="s">
        <v>3283</v>
      </c>
      <c r="C16097" t="s">
        <v>90</v>
      </c>
      <c r="D16097" t="s">
        <v>72</v>
      </c>
      <c r="E16097">
        <v>9</v>
      </c>
      <c r="F16097" s="8">
        <f>VLOOKUP(C16097,Products!$A$2:$E$20,5,TRUE)</f>
        <v>8.9499999999999993</v>
      </c>
      <c r="G16097" s="8">
        <f t="shared" si="502"/>
        <v>80.55</v>
      </c>
      <c r="H16097" s="8">
        <f>VLOOKUP(C16097,Products!$A$2:$F$20,6,TRUE)</f>
        <v>5.6999999999999993</v>
      </c>
      <c r="I16097" s="8">
        <f t="shared" si="503"/>
        <v>51.3</v>
      </c>
      <c r="J16097" s="42">
        <f>VLOOKUP(B16097,Invoices!A:I,9,TRUE)</f>
        <v>2022</v>
      </c>
    </row>
    <row r="16098" spans="1:10" x14ac:dyDescent="0.15">
      <c r="A16098" t="s">
        <v>19458</v>
      </c>
      <c r="B16098" t="s">
        <v>3283</v>
      </c>
      <c r="C16098" t="s">
        <v>99</v>
      </c>
      <c r="D16098" t="s">
        <v>84</v>
      </c>
      <c r="E16098">
        <v>1</v>
      </c>
      <c r="F16098" s="8">
        <f>VLOOKUP(C16098,Products!$A$2:$E$20,5,TRUE)</f>
        <v>3.5</v>
      </c>
      <c r="G16098" s="8">
        <f t="shared" si="502"/>
        <v>3.5</v>
      </c>
      <c r="H16098" s="8">
        <f>VLOOKUP(C16098,Products!$A$2:$F$20,6,TRUE)</f>
        <v>0.54999999999999982</v>
      </c>
      <c r="I16098" s="8">
        <f t="shared" si="503"/>
        <v>0.54999999999999982</v>
      </c>
      <c r="J16098" s="42">
        <f>VLOOKUP(B16098,Invoices!A:I,9,TRUE)</f>
        <v>2022</v>
      </c>
    </row>
    <row r="16099" spans="1:10" x14ac:dyDescent="0.15">
      <c r="A16099" t="s">
        <v>19459</v>
      </c>
      <c r="B16099" t="s">
        <v>3283</v>
      </c>
      <c r="C16099" t="s">
        <v>96</v>
      </c>
      <c r="D16099" t="s">
        <v>75</v>
      </c>
      <c r="E16099">
        <v>1</v>
      </c>
      <c r="F16099" s="8">
        <f>VLOOKUP(C16099,Products!$A$2:$E$20,5,TRUE)</f>
        <v>79.95</v>
      </c>
      <c r="G16099" s="8">
        <f t="shared" si="502"/>
        <v>79.95</v>
      </c>
      <c r="H16099" s="8">
        <f>VLOOKUP(C16099,Products!$A$2:$F$20,6,TRUE)</f>
        <v>27.950000000000003</v>
      </c>
      <c r="I16099" s="8">
        <f t="shared" si="503"/>
        <v>27.950000000000003</v>
      </c>
      <c r="J16099" s="42">
        <f>VLOOKUP(B16099,Invoices!A:I,9,TRUE)</f>
        <v>2022</v>
      </c>
    </row>
    <row r="16100" spans="1:10" x14ac:dyDescent="0.15">
      <c r="A16100" t="s">
        <v>19460</v>
      </c>
      <c r="B16100" t="s">
        <v>3283</v>
      </c>
      <c r="C16100" t="s">
        <v>105</v>
      </c>
      <c r="D16100" t="s">
        <v>81</v>
      </c>
      <c r="E16100">
        <v>4</v>
      </c>
      <c r="F16100" s="8">
        <f>VLOOKUP(C16100,Products!$A$2:$E$20,5,TRUE)</f>
        <v>8.9499999999999993</v>
      </c>
      <c r="G16100" s="8">
        <f t="shared" si="502"/>
        <v>35.799999999999997</v>
      </c>
      <c r="H16100" s="8">
        <f>VLOOKUP(C16100,Products!$A$2:$F$20,6,TRUE)</f>
        <v>3.1999999999999993</v>
      </c>
      <c r="I16100" s="8">
        <f t="shared" si="503"/>
        <v>12.799999999999997</v>
      </c>
      <c r="J16100" s="42">
        <f>VLOOKUP(B16100,Invoices!A:I,9,TRUE)</f>
        <v>2022</v>
      </c>
    </row>
    <row r="16101" spans="1:10" x14ac:dyDescent="0.15">
      <c r="A16101" t="s">
        <v>19461</v>
      </c>
      <c r="B16101" t="s">
        <v>3283</v>
      </c>
      <c r="C16101" t="s">
        <v>93</v>
      </c>
      <c r="D16101" t="s">
        <v>76</v>
      </c>
      <c r="E16101">
        <v>100</v>
      </c>
      <c r="F16101" s="8">
        <f>VLOOKUP(C16101,Products!$A$2:$E$20,5,TRUE)</f>
        <v>9.9499999999999993</v>
      </c>
      <c r="G16101" s="8">
        <f t="shared" si="502"/>
        <v>994.99999999999989</v>
      </c>
      <c r="H16101" s="8">
        <f>VLOOKUP(C16101,Products!$A$2:$F$20,6,TRUE)</f>
        <v>1.9499999999999993</v>
      </c>
      <c r="I16101" s="8">
        <f t="shared" si="503"/>
        <v>194.99999999999994</v>
      </c>
      <c r="J16101" s="42">
        <f>VLOOKUP(B16101,Invoices!A:I,9,TRUE)</f>
        <v>2022</v>
      </c>
    </row>
    <row r="16102" spans="1:10" x14ac:dyDescent="0.15">
      <c r="A16102" t="s">
        <v>19462</v>
      </c>
      <c r="B16102" t="s">
        <v>3283</v>
      </c>
      <c r="C16102" t="s">
        <v>87</v>
      </c>
      <c r="D16102" t="s">
        <v>68</v>
      </c>
      <c r="E16102">
        <v>2</v>
      </c>
      <c r="F16102" s="8">
        <f>VLOOKUP(C16102,Products!$A$2:$E$20,5,TRUE)</f>
        <v>19.95</v>
      </c>
      <c r="G16102" s="8">
        <f t="shared" si="502"/>
        <v>39.9</v>
      </c>
      <c r="H16102" s="8">
        <f>VLOOKUP(C16102,Products!$A$2:$F$20,6,TRUE)</f>
        <v>7.4499999999999993</v>
      </c>
      <c r="I16102" s="8">
        <f t="shared" si="503"/>
        <v>14.899999999999999</v>
      </c>
      <c r="J16102" s="42">
        <f>VLOOKUP(B16102,Invoices!A:I,9,TRUE)</f>
        <v>2022</v>
      </c>
    </row>
    <row r="16103" spans="1:10" x14ac:dyDescent="0.15">
      <c r="A16103" t="s">
        <v>19463</v>
      </c>
      <c r="B16103" t="s">
        <v>3284</v>
      </c>
      <c r="C16103" t="s">
        <v>91</v>
      </c>
      <c r="D16103" t="s">
        <v>70</v>
      </c>
      <c r="E16103">
        <v>24</v>
      </c>
      <c r="F16103" s="8">
        <f>VLOOKUP(C16103,Products!$A$2:$E$20,5,TRUE)</f>
        <v>49.95</v>
      </c>
      <c r="G16103" s="8">
        <f t="shared" si="502"/>
        <v>1198.8000000000002</v>
      </c>
      <c r="H16103" s="8">
        <f>VLOOKUP(C16103,Products!$A$2:$F$20,6,TRUE)</f>
        <v>21.200000000000003</v>
      </c>
      <c r="I16103" s="8">
        <f t="shared" si="503"/>
        <v>508.80000000000007</v>
      </c>
      <c r="J16103" s="42">
        <f>VLOOKUP(B16103,Invoices!A:I,9,TRUE)</f>
        <v>2022</v>
      </c>
    </row>
    <row r="16104" spans="1:10" x14ac:dyDescent="0.15">
      <c r="A16104" t="s">
        <v>19464</v>
      </c>
      <c r="B16104" t="s">
        <v>3284</v>
      </c>
      <c r="C16104" t="s">
        <v>91</v>
      </c>
      <c r="D16104" t="s">
        <v>70</v>
      </c>
      <c r="E16104">
        <v>1</v>
      </c>
      <c r="F16104" s="8">
        <f>VLOOKUP(C16104,Products!$A$2:$E$20,5,TRUE)</f>
        <v>49.95</v>
      </c>
      <c r="G16104" s="8">
        <f t="shared" si="502"/>
        <v>49.95</v>
      </c>
      <c r="H16104" s="8">
        <f>VLOOKUP(C16104,Products!$A$2:$F$20,6,TRUE)</f>
        <v>21.200000000000003</v>
      </c>
      <c r="I16104" s="8">
        <f t="shared" si="503"/>
        <v>21.200000000000003</v>
      </c>
      <c r="J16104" s="42">
        <f>VLOOKUP(B16104,Invoices!A:I,9,TRUE)</f>
        <v>2022</v>
      </c>
    </row>
    <row r="16105" spans="1:10" x14ac:dyDescent="0.15">
      <c r="A16105" t="s">
        <v>19465</v>
      </c>
      <c r="B16105" t="s">
        <v>3284</v>
      </c>
      <c r="C16105" t="s">
        <v>94</v>
      </c>
      <c r="D16105" t="s">
        <v>86</v>
      </c>
      <c r="E16105">
        <v>1</v>
      </c>
      <c r="F16105" s="8">
        <f>VLOOKUP(C16105,Products!$A$2:$E$20,5,TRUE)</f>
        <v>3.5</v>
      </c>
      <c r="G16105" s="8">
        <f t="shared" si="502"/>
        <v>3.5</v>
      </c>
      <c r="H16105" s="8">
        <f>VLOOKUP(C16105,Products!$A$2:$F$20,6,TRUE)</f>
        <v>0.54999999999999982</v>
      </c>
      <c r="I16105" s="8">
        <f t="shared" si="503"/>
        <v>0.54999999999999982</v>
      </c>
      <c r="J16105" s="42">
        <f>VLOOKUP(B16105,Invoices!A:I,9,TRUE)</f>
        <v>2022</v>
      </c>
    </row>
    <row r="16106" spans="1:10" x14ac:dyDescent="0.15">
      <c r="A16106" t="s">
        <v>19466</v>
      </c>
      <c r="B16106" t="s">
        <v>3284</v>
      </c>
      <c r="C16106" t="s">
        <v>101</v>
      </c>
      <c r="D16106" t="s">
        <v>69</v>
      </c>
      <c r="E16106">
        <v>24</v>
      </c>
      <c r="F16106" s="8">
        <f>VLOOKUP(C16106,Products!$A$2:$E$20,5,TRUE)</f>
        <v>129.94999999999999</v>
      </c>
      <c r="G16106" s="8">
        <f t="shared" si="502"/>
        <v>3118.7999999999997</v>
      </c>
      <c r="H16106" s="8">
        <f>VLOOKUP(C16106,Products!$A$2:$F$20,6,TRUE)</f>
        <v>40.449999999999989</v>
      </c>
      <c r="I16106" s="8">
        <f t="shared" si="503"/>
        <v>970.79999999999973</v>
      </c>
      <c r="J16106" s="42">
        <f>VLOOKUP(B16106,Invoices!A:I,9,TRUE)</f>
        <v>2022</v>
      </c>
    </row>
    <row r="16107" spans="1:10" x14ac:dyDescent="0.15">
      <c r="A16107" t="s">
        <v>19467</v>
      </c>
      <c r="B16107" t="s">
        <v>3284</v>
      </c>
      <c r="C16107" t="s">
        <v>99</v>
      </c>
      <c r="D16107" t="s">
        <v>84</v>
      </c>
      <c r="E16107">
        <v>1</v>
      </c>
      <c r="F16107" s="8">
        <f>VLOOKUP(C16107,Products!$A$2:$E$20,5,TRUE)</f>
        <v>3.5</v>
      </c>
      <c r="G16107" s="8">
        <f t="shared" si="502"/>
        <v>3.5</v>
      </c>
      <c r="H16107" s="8">
        <f>VLOOKUP(C16107,Products!$A$2:$F$20,6,TRUE)</f>
        <v>0.54999999999999982</v>
      </c>
      <c r="I16107" s="8">
        <f t="shared" si="503"/>
        <v>0.54999999999999982</v>
      </c>
      <c r="J16107" s="42">
        <f>VLOOKUP(B16107,Invoices!A:I,9,TRUE)</f>
        <v>2022</v>
      </c>
    </row>
    <row r="16108" spans="1:10" x14ac:dyDescent="0.15">
      <c r="A16108" t="s">
        <v>19468</v>
      </c>
      <c r="B16108" t="s">
        <v>3284</v>
      </c>
      <c r="C16108" t="s">
        <v>88</v>
      </c>
      <c r="D16108" t="s">
        <v>85</v>
      </c>
      <c r="E16108">
        <v>1</v>
      </c>
      <c r="F16108" s="8">
        <f>VLOOKUP(C16108,Products!$A$2:$E$20,5,TRUE)</f>
        <v>8.9499999999999993</v>
      </c>
      <c r="G16108" s="8">
        <f t="shared" si="502"/>
        <v>8.9499999999999993</v>
      </c>
      <c r="H16108" s="8">
        <f>VLOOKUP(C16108,Products!$A$2:$F$20,6,TRUE)</f>
        <v>5.6999999999999993</v>
      </c>
      <c r="I16108" s="8">
        <f t="shared" si="503"/>
        <v>5.6999999999999993</v>
      </c>
      <c r="J16108" s="42">
        <f>VLOOKUP(B16108,Invoices!A:I,9,TRUE)</f>
        <v>2022</v>
      </c>
    </row>
    <row r="16109" spans="1:10" x14ac:dyDescent="0.15">
      <c r="A16109" t="s">
        <v>19469</v>
      </c>
      <c r="B16109" t="s">
        <v>3284</v>
      </c>
      <c r="C16109" t="s">
        <v>89</v>
      </c>
      <c r="D16109" t="s">
        <v>80</v>
      </c>
      <c r="E16109">
        <v>4</v>
      </c>
      <c r="F16109" s="8">
        <f>VLOOKUP(C16109,Products!$A$2:$E$20,5,TRUE)</f>
        <v>15.95</v>
      </c>
      <c r="G16109" s="8">
        <f t="shared" si="502"/>
        <v>63.8</v>
      </c>
      <c r="H16109" s="8">
        <f>VLOOKUP(C16109,Products!$A$2:$F$20,6,TRUE)</f>
        <v>6</v>
      </c>
      <c r="I16109" s="8">
        <f t="shared" si="503"/>
        <v>24</v>
      </c>
      <c r="J16109" s="42">
        <f>VLOOKUP(B16109,Invoices!A:I,9,TRUE)</f>
        <v>2022</v>
      </c>
    </row>
    <row r="16110" spans="1:10" x14ac:dyDescent="0.15">
      <c r="A16110" t="s">
        <v>19470</v>
      </c>
      <c r="B16110" t="s">
        <v>3284</v>
      </c>
      <c r="C16110" t="s">
        <v>96</v>
      </c>
      <c r="D16110" t="s">
        <v>75</v>
      </c>
      <c r="E16110">
        <v>1</v>
      </c>
      <c r="F16110" s="8">
        <f>VLOOKUP(C16110,Products!$A$2:$E$20,5,TRUE)</f>
        <v>79.95</v>
      </c>
      <c r="G16110" s="8">
        <f t="shared" si="502"/>
        <v>79.95</v>
      </c>
      <c r="H16110" s="8">
        <f>VLOOKUP(C16110,Products!$A$2:$F$20,6,TRUE)</f>
        <v>27.950000000000003</v>
      </c>
      <c r="I16110" s="8">
        <f t="shared" si="503"/>
        <v>27.950000000000003</v>
      </c>
      <c r="J16110" s="42">
        <f>VLOOKUP(B16110,Invoices!A:I,9,TRUE)</f>
        <v>2022</v>
      </c>
    </row>
    <row r="16111" spans="1:10" x14ac:dyDescent="0.15">
      <c r="A16111" t="s">
        <v>19471</v>
      </c>
      <c r="B16111" t="s">
        <v>3284</v>
      </c>
      <c r="C16111" t="s">
        <v>88</v>
      </c>
      <c r="D16111" t="s">
        <v>85</v>
      </c>
      <c r="E16111">
        <v>1</v>
      </c>
      <c r="F16111" s="8">
        <f>VLOOKUP(C16111,Products!$A$2:$E$20,5,TRUE)</f>
        <v>8.9499999999999993</v>
      </c>
      <c r="G16111" s="8">
        <f t="shared" si="502"/>
        <v>8.9499999999999993</v>
      </c>
      <c r="H16111" s="8">
        <f>VLOOKUP(C16111,Products!$A$2:$F$20,6,TRUE)</f>
        <v>5.6999999999999993</v>
      </c>
      <c r="I16111" s="8">
        <f t="shared" si="503"/>
        <v>5.6999999999999993</v>
      </c>
      <c r="J16111" s="42">
        <f>VLOOKUP(B16111,Invoices!A:I,9,TRUE)</f>
        <v>2022</v>
      </c>
    </row>
    <row r="16112" spans="1:10" x14ac:dyDescent="0.15">
      <c r="A16112" t="s">
        <v>19472</v>
      </c>
      <c r="B16112" t="s">
        <v>3284</v>
      </c>
      <c r="C16112" t="s">
        <v>90</v>
      </c>
      <c r="D16112" t="s">
        <v>72</v>
      </c>
      <c r="E16112">
        <v>1</v>
      </c>
      <c r="F16112" s="8">
        <f>VLOOKUP(C16112,Products!$A$2:$E$20,5,TRUE)</f>
        <v>8.9499999999999993</v>
      </c>
      <c r="G16112" s="8">
        <f t="shared" si="502"/>
        <v>8.9499999999999993</v>
      </c>
      <c r="H16112" s="8">
        <f>VLOOKUP(C16112,Products!$A$2:$F$20,6,TRUE)</f>
        <v>5.6999999999999993</v>
      </c>
      <c r="I16112" s="8">
        <f t="shared" si="503"/>
        <v>5.6999999999999993</v>
      </c>
      <c r="J16112" s="42">
        <f>VLOOKUP(B16112,Invoices!A:I,9,TRUE)</f>
        <v>2022</v>
      </c>
    </row>
    <row r="16113" spans="1:10" x14ac:dyDescent="0.15">
      <c r="A16113" t="s">
        <v>19473</v>
      </c>
      <c r="B16113" t="s">
        <v>3284</v>
      </c>
      <c r="C16113" t="s">
        <v>98</v>
      </c>
      <c r="D16113" t="s">
        <v>79</v>
      </c>
      <c r="E16113">
        <v>1</v>
      </c>
      <c r="F16113" s="8">
        <f>VLOOKUP(C16113,Products!$A$2:$E$20,5,TRUE)</f>
        <v>14.95</v>
      </c>
      <c r="G16113" s="8">
        <f t="shared" si="502"/>
        <v>14.95</v>
      </c>
      <c r="H16113" s="8">
        <f>VLOOKUP(C16113,Products!$A$2:$F$20,6,TRUE)</f>
        <v>3.0499999999999989</v>
      </c>
      <c r="I16113" s="8">
        <f t="shared" si="503"/>
        <v>3.0499999999999989</v>
      </c>
      <c r="J16113" s="42">
        <f>VLOOKUP(B16113,Invoices!A:I,9,TRUE)</f>
        <v>2022</v>
      </c>
    </row>
    <row r="16114" spans="1:10" x14ac:dyDescent="0.15">
      <c r="A16114" t="s">
        <v>19474</v>
      </c>
      <c r="B16114" t="s">
        <v>3284</v>
      </c>
      <c r="C16114" t="s">
        <v>105</v>
      </c>
      <c r="D16114" t="s">
        <v>81</v>
      </c>
      <c r="E16114">
        <v>7</v>
      </c>
      <c r="F16114" s="8">
        <f>VLOOKUP(C16114,Products!$A$2:$E$20,5,TRUE)</f>
        <v>8.9499999999999993</v>
      </c>
      <c r="G16114" s="8">
        <f t="shared" si="502"/>
        <v>62.649999999999991</v>
      </c>
      <c r="H16114" s="8">
        <f>VLOOKUP(C16114,Products!$A$2:$F$20,6,TRUE)</f>
        <v>3.1999999999999993</v>
      </c>
      <c r="I16114" s="8">
        <f t="shared" si="503"/>
        <v>22.399999999999995</v>
      </c>
      <c r="J16114" s="42">
        <f>VLOOKUP(B16114,Invoices!A:I,9,TRUE)</f>
        <v>2022</v>
      </c>
    </row>
    <row r="16115" spans="1:10" x14ac:dyDescent="0.15">
      <c r="A16115" t="s">
        <v>19475</v>
      </c>
      <c r="B16115" t="s">
        <v>3284</v>
      </c>
      <c r="C16115" t="s">
        <v>105</v>
      </c>
      <c r="D16115" t="s">
        <v>81</v>
      </c>
      <c r="E16115">
        <v>2</v>
      </c>
      <c r="F16115" s="8">
        <f>VLOOKUP(C16115,Products!$A$2:$E$20,5,TRUE)</f>
        <v>8.9499999999999993</v>
      </c>
      <c r="G16115" s="8">
        <f t="shared" si="502"/>
        <v>17.899999999999999</v>
      </c>
      <c r="H16115" s="8">
        <f>VLOOKUP(C16115,Products!$A$2:$F$20,6,TRUE)</f>
        <v>3.1999999999999993</v>
      </c>
      <c r="I16115" s="8">
        <f t="shared" si="503"/>
        <v>6.3999999999999986</v>
      </c>
      <c r="J16115" s="42">
        <f>VLOOKUP(B16115,Invoices!A:I,9,TRUE)</f>
        <v>2022</v>
      </c>
    </row>
    <row r="16116" spans="1:10" x14ac:dyDescent="0.15">
      <c r="A16116" t="s">
        <v>19476</v>
      </c>
      <c r="B16116" t="s">
        <v>3284</v>
      </c>
      <c r="C16116" t="s">
        <v>96</v>
      </c>
      <c r="D16116" t="s">
        <v>75</v>
      </c>
      <c r="E16116">
        <v>5</v>
      </c>
      <c r="F16116" s="8">
        <f>VLOOKUP(C16116,Products!$A$2:$E$20,5,TRUE)</f>
        <v>79.95</v>
      </c>
      <c r="G16116" s="8">
        <f t="shared" si="502"/>
        <v>399.75</v>
      </c>
      <c r="H16116" s="8">
        <f>VLOOKUP(C16116,Products!$A$2:$F$20,6,TRUE)</f>
        <v>27.950000000000003</v>
      </c>
      <c r="I16116" s="8">
        <f t="shared" si="503"/>
        <v>139.75</v>
      </c>
      <c r="J16116" s="42">
        <f>VLOOKUP(B16116,Invoices!A:I,9,TRUE)</f>
        <v>2022</v>
      </c>
    </row>
    <row r="16117" spans="1:10" x14ac:dyDescent="0.15">
      <c r="A16117" t="s">
        <v>19477</v>
      </c>
      <c r="B16117" t="s">
        <v>3284</v>
      </c>
      <c r="C16117" t="s">
        <v>89</v>
      </c>
      <c r="D16117" t="s">
        <v>80</v>
      </c>
      <c r="E16117">
        <v>6</v>
      </c>
      <c r="F16117" s="8">
        <f>VLOOKUP(C16117,Products!$A$2:$E$20,5,TRUE)</f>
        <v>15.95</v>
      </c>
      <c r="G16117" s="8">
        <f t="shared" si="502"/>
        <v>95.699999999999989</v>
      </c>
      <c r="H16117" s="8">
        <f>VLOOKUP(C16117,Products!$A$2:$F$20,6,TRUE)</f>
        <v>6</v>
      </c>
      <c r="I16117" s="8">
        <f t="shared" si="503"/>
        <v>36</v>
      </c>
      <c r="J16117" s="42">
        <f>VLOOKUP(B16117,Invoices!A:I,9,TRUE)</f>
        <v>2022</v>
      </c>
    </row>
    <row r="16118" spans="1:10" x14ac:dyDescent="0.15">
      <c r="A16118" t="s">
        <v>19478</v>
      </c>
      <c r="B16118" t="s">
        <v>3284</v>
      </c>
      <c r="C16118" t="s">
        <v>92</v>
      </c>
      <c r="D16118" t="s">
        <v>82</v>
      </c>
      <c r="E16118">
        <v>50</v>
      </c>
      <c r="F16118" s="8">
        <f>VLOOKUP(C16118,Products!$A$2:$E$20,5,TRUE)</f>
        <v>19.95</v>
      </c>
      <c r="G16118" s="8">
        <f t="shared" si="502"/>
        <v>997.5</v>
      </c>
      <c r="H16118" s="8">
        <f>VLOOKUP(C16118,Products!$A$2:$F$20,6,TRUE)</f>
        <v>7.4499999999999993</v>
      </c>
      <c r="I16118" s="8">
        <f t="shared" si="503"/>
        <v>372.49999999999994</v>
      </c>
      <c r="J16118" s="42">
        <f>VLOOKUP(B16118,Invoices!A:I,9,TRUE)</f>
        <v>2022</v>
      </c>
    </row>
    <row r="16119" spans="1:10" x14ac:dyDescent="0.15">
      <c r="A16119" t="s">
        <v>19479</v>
      </c>
      <c r="B16119" t="s">
        <v>3284</v>
      </c>
      <c r="C16119" t="s">
        <v>95</v>
      </c>
      <c r="D16119" t="s">
        <v>73</v>
      </c>
      <c r="E16119">
        <v>25</v>
      </c>
      <c r="F16119" s="8">
        <f>VLOOKUP(C16119,Products!$A$2:$E$20,5,TRUE)</f>
        <v>12.95</v>
      </c>
      <c r="G16119" s="8">
        <f t="shared" si="502"/>
        <v>323.75</v>
      </c>
      <c r="H16119" s="8">
        <f>VLOOKUP(C16119,Products!$A$2:$F$20,6,TRUE)</f>
        <v>4.1999999999999993</v>
      </c>
      <c r="I16119" s="8">
        <f t="shared" si="503"/>
        <v>104.99999999999999</v>
      </c>
      <c r="J16119" s="42">
        <f>VLOOKUP(B16119,Invoices!A:I,9,TRUE)</f>
        <v>2022</v>
      </c>
    </row>
    <row r="16120" spans="1:10" x14ac:dyDescent="0.15">
      <c r="A16120" t="s">
        <v>19480</v>
      </c>
      <c r="B16120" t="s">
        <v>3284</v>
      </c>
      <c r="C16120" t="s">
        <v>104</v>
      </c>
      <c r="D16120" t="s">
        <v>71</v>
      </c>
      <c r="E16120">
        <v>24</v>
      </c>
      <c r="F16120" s="8">
        <f>VLOOKUP(C16120,Products!$A$2:$E$20,5,TRUE)</f>
        <v>2.95</v>
      </c>
      <c r="G16120" s="8">
        <f t="shared" si="502"/>
        <v>70.800000000000011</v>
      </c>
      <c r="H16120" s="8">
        <f>VLOOKUP(C16120,Products!$A$2:$F$20,6,TRUE)</f>
        <v>1.1500000000000001</v>
      </c>
      <c r="I16120" s="8">
        <f t="shared" si="503"/>
        <v>27.6</v>
      </c>
      <c r="J16120" s="42">
        <f>VLOOKUP(B16120,Invoices!A:I,9,TRUE)</f>
        <v>2022</v>
      </c>
    </row>
    <row r="16121" spans="1:10" x14ac:dyDescent="0.15">
      <c r="A16121" t="s">
        <v>19481</v>
      </c>
      <c r="B16121" t="s">
        <v>3284</v>
      </c>
      <c r="C16121" t="s">
        <v>100</v>
      </c>
      <c r="D16121" t="s">
        <v>78</v>
      </c>
      <c r="E16121">
        <v>3</v>
      </c>
      <c r="F16121" s="8">
        <f>VLOOKUP(C16121,Products!$A$2:$E$20,5,TRUE)</f>
        <v>49.95</v>
      </c>
      <c r="G16121" s="8">
        <f t="shared" si="502"/>
        <v>149.85000000000002</v>
      </c>
      <c r="H16121" s="8">
        <f>VLOOKUP(C16121,Products!$A$2:$F$20,6,TRUE)</f>
        <v>19.950000000000003</v>
      </c>
      <c r="I16121" s="8">
        <f t="shared" si="503"/>
        <v>59.850000000000009</v>
      </c>
      <c r="J16121" s="42">
        <f>VLOOKUP(B16121,Invoices!A:I,9,TRUE)</f>
        <v>2022</v>
      </c>
    </row>
    <row r="16122" spans="1:10" x14ac:dyDescent="0.15">
      <c r="A16122" t="s">
        <v>19482</v>
      </c>
      <c r="B16122" t="s">
        <v>3284</v>
      </c>
      <c r="C16122" t="s">
        <v>105</v>
      </c>
      <c r="D16122" t="s">
        <v>81</v>
      </c>
      <c r="E16122">
        <v>10</v>
      </c>
      <c r="F16122" s="8">
        <f>VLOOKUP(C16122,Products!$A$2:$E$20,5,TRUE)</f>
        <v>8.9499999999999993</v>
      </c>
      <c r="G16122" s="8">
        <f t="shared" si="502"/>
        <v>89.5</v>
      </c>
      <c r="H16122" s="8">
        <f>VLOOKUP(C16122,Products!$A$2:$F$20,6,TRUE)</f>
        <v>3.1999999999999993</v>
      </c>
      <c r="I16122" s="8">
        <f t="shared" si="503"/>
        <v>31.999999999999993</v>
      </c>
      <c r="J16122" s="42">
        <f>VLOOKUP(B16122,Invoices!A:I,9,TRUE)</f>
        <v>2022</v>
      </c>
    </row>
    <row r="16123" spans="1:10" x14ac:dyDescent="0.15">
      <c r="A16123" t="s">
        <v>19483</v>
      </c>
      <c r="B16123" t="s">
        <v>3284</v>
      </c>
      <c r="C16123" t="s">
        <v>88</v>
      </c>
      <c r="D16123" t="s">
        <v>85</v>
      </c>
      <c r="E16123">
        <v>5</v>
      </c>
      <c r="F16123" s="8">
        <f>VLOOKUP(C16123,Products!$A$2:$E$20,5,TRUE)</f>
        <v>8.9499999999999993</v>
      </c>
      <c r="G16123" s="8">
        <f t="shared" si="502"/>
        <v>44.75</v>
      </c>
      <c r="H16123" s="8">
        <f>VLOOKUP(C16123,Products!$A$2:$F$20,6,TRUE)</f>
        <v>5.6999999999999993</v>
      </c>
      <c r="I16123" s="8">
        <f t="shared" si="503"/>
        <v>28.499999999999996</v>
      </c>
      <c r="J16123" s="42">
        <f>VLOOKUP(B16123,Invoices!A:I,9,TRUE)</f>
        <v>2022</v>
      </c>
    </row>
    <row r="16124" spans="1:10" x14ac:dyDescent="0.15">
      <c r="A16124" t="s">
        <v>19484</v>
      </c>
      <c r="B16124" t="s">
        <v>3284</v>
      </c>
      <c r="C16124" t="s">
        <v>93</v>
      </c>
      <c r="D16124" t="s">
        <v>76</v>
      </c>
      <c r="E16124">
        <v>3</v>
      </c>
      <c r="F16124" s="8">
        <f>VLOOKUP(C16124,Products!$A$2:$E$20,5,TRUE)</f>
        <v>9.9499999999999993</v>
      </c>
      <c r="G16124" s="8">
        <f t="shared" si="502"/>
        <v>29.849999999999998</v>
      </c>
      <c r="H16124" s="8">
        <f>VLOOKUP(C16124,Products!$A$2:$F$20,6,TRUE)</f>
        <v>1.9499999999999993</v>
      </c>
      <c r="I16124" s="8">
        <f t="shared" si="503"/>
        <v>5.8499999999999979</v>
      </c>
      <c r="J16124" s="42">
        <f>VLOOKUP(B16124,Invoices!A:I,9,TRUE)</f>
        <v>2022</v>
      </c>
    </row>
    <row r="16125" spans="1:10" x14ac:dyDescent="0.15">
      <c r="A16125" t="s">
        <v>19485</v>
      </c>
      <c r="B16125" t="s">
        <v>3284</v>
      </c>
      <c r="C16125" t="s">
        <v>102</v>
      </c>
      <c r="D16125" t="s">
        <v>83</v>
      </c>
      <c r="E16125">
        <v>3</v>
      </c>
      <c r="F16125" s="8">
        <f>VLOOKUP(C16125,Products!$A$2:$E$20,5,TRUE)</f>
        <v>29.95</v>
      </c>
      <c r="G16125" s="8">
        <f t="shared" si="502"/>
        <v>89.85</v>
      </c>
      <c r="H16125" s="8">
        <f>VLOOKUP(C16125,Products!$A$2:$F$20,6,TRUE)</f>
        <v>15</v>
      </c>
      <c r="I16125" s="8">
        <f t="shared" si="503"/>
        <v>45</v>
      </c>
      <c r="J16125" s="42">
        <f>VLOOKUP(B16125,Invoices!A:I,9,TRUE)</f>
        <v>2022</v>
      </c>
    </row>
    <row r="16126" spans="1:10" x14ac:dyDescent="0.15">
      <c r="A16126" t="s">
        <v>19486</v>
      </c>
      <c r="B16126" t="s">
        <v>3284</v>
      </c>
      <c r="C16126" t="s">
        <v>100</v>
      </c>
      <c r="D16126" t="s">
        <v>78</v>
      </c>
      <c r="E16126">
        <v>25</v>
      </c>
      <c r="F16126" s="8">
        <f>VLOOKUP(C16126,Products!$A$2:$E$20,5,TRUE)</f>
        <v>49.95</v>
      </c>
      <c r="G16126" s="8">
        <f t="shared" si="502"/>
        <v>1248.75</v>
      </c>
      <c r="H16126" s="8">
        <f>VLOOKUP(C16126,Products!$A$2:$F$20,6,TRUE)</f>
        <v>19.950000000000003</v>
      </c>
      <c r="I16126" s="8">
        <f t="shared" si="503"/>
        <v>498.75000000000006</v>
      </c>
      <c r="J16126" s="42">
        <f>VLOOKUP(B16126,Invoices!A:I,9,TRUE)</f>
        <v>2022</v>
      </c>
    </row>
    <row r="16127" spans="1:10" x14ac:dyDescent="0.15">
      <c r="A16127" t="s">
        <v>19487</v>
      </c>
      <c r="B16127" t="s">
        <v>3284</v>
      </c>
      <c r="C16127" t="s">
        <v>104</v>
      </c>
      <c r="D16127" t="s">
        <v>71</v>
      </c>
      <c r="E16127">
        <v>2</v>
      </c>
      <c r="F16127" s="8">
        <f>VLOOKUP(C16127,Products!$A$2:$E$20,5,TRUE)</f>
        <v>2.95</v>
      </c>
      <c r="G16127" s="8">
        <f t="shared" si="502"/>
        <v>5.9</v>
      </c>
      <c r="H16127" s="8">
        <f>VLOOKUP(C16127,Products!$A$2:$F$20,6,TRUE)</f>
        <v>1.1500000000000001</v>
      </c>
      <c r="I16127" s="8">
        <f t="shared" si="503"/>
        <v>2.3000000000000003</v>
      </c>
      <c r="J16127" s="42">
        <f>VLOOKUP(B16127,Invoices!A:I,9,TRUE)</f>
        <v>2022</v>
      </c>
    </row>
    <row r="16128" spans="1:10" x14ac:dyDescent="0.15">
      <c r="A16128" t="s">
        <v>19488</v>
      </c>
      <c r="B16128" t="s">
        <v>3284</v>
      </c>
      <c r="C16128" t="s">
        <v>87</v>
      </c>
      <c r="D16128" t="s">
        <v>68</v>
      </c>
      <c r="E16128">
        <v>30</v>
      </c>
      <c r="F16128" s="8">
        <f>VLOOKUP(C16128,Products!$A$2:$E$20,5,TRUE)</f>
        <v>19.95</v>
      </c>
      <c r="G16128" s="8">
        <f t="shared" si="502"/>
        <v>598.5</v>
      </c>
      <c r="H16128" s="8">
        <f>VLOOKUP(C16128,Products!$A$2:$F$20,6,TRUE)</f>
        <v>7.4499999999999993</v>
      </c>
      <c r="I16128" s="8">
        <f t="shared" si="503"/>
        <v>223.49999999999997</v>
      </c>
      <c r="J16128" s="42">
        <f>VLOOKUP(B16128,Invoices!A:I,9,TRUE)</f>
        <v>2022</v>
      </c>
    </row>
    <row r="16129" spans="1:10" x14ac:dyDescent="0.15">
      <c r="A16129" t="s">
        <v>19489</v>
      </c>
      <c r="B16129" t="s">
        <v>3284</v>
      </c>
      <c r="C16129" t="s">
        <v>103</v>
      </c>
      <c r="D16129" t="s">
        <v>77</v>
      </c>
      <c r="E16129">
        <v>4</v>
      </c>
      <c r="F16129" s="8">
        <f>VLOOKUP(C16129,Products!$A$2:$E$20,5,TRUE)</f>
        <v>8.9499999999999993</v>
      </c>
      <c r="G16129" s="8">
        <f t="shared" si="502"/>
        <v>35.799999999999997</v>
      </c>
      <c r="H16129" s="8">
        <f>VLOOKUP(C16129,Products!$A$2:$F$20,6,TRUE)</f>
        <v>3.1999999999999993</v>
      </c>
      <c r="I16129" s="8">
        <f t="shared" si="503"/>
        <v>12.799999999999997</v>
      </c>
      <c r="J16129" s="42">
        <f>VLOOKUP(B16129,Invoices!A:I,9,TRUE)</f>
        <v>2022</v>
      </c>
    </row>
    <row r="16130" spans="1:10" x14ac:dyDescent="0.15">
      <c r="A16130" t="s">
        <v>19490</v>
      </c>
      <c r="B16130" t="s">
        <v>3284</v>
      </c>
      <c r="C16130" t="s">
        <v>90</v>
      </c>
      <c r="D16130" t="s">
        <v>72</v>
      </c>
      <c r="E16130">
        <v>100</v>
      </c>
      <c r="F16130" s="8">
        <f>VLOOKUP(C16130,Products!$A$2:$E$20,5,TRUE)</f>
        <v>8.9499999999999993</v>
      </c>
      <c r="G16130" s="8">
        <f t="shared" si="502"/>
        <v>894.99999999999989</v>
      </c>
      <c r="H16130" s="8">
        <f>VLOOKUP(C16130,Products!$A$2:$F$20,6,TRUE)</f>
        <v>5.6999999999999993</v>
      </c>
      <c r="I16130" s="8">
        <f t="shared" si="503"/>
        <v>569.99999999999989</v>
      </c>
      <c r="J16130" s="42">
        <f>VLOOKUP(B16130,Invoices!A:I,9,TRUE)</f>
        <v>2022</v>
      </c>
    </row>
    <row r="16131" spans="1:10" x14ac:dyDescent="0.15">
      <c r="A16131" t="s">
        <v>19491</v>
      </c>
      <c r="B16131" t="s">
        <v>3284</v>
      </c>
      <c r="C16131" t="s">
        <v>95</v>
      </c>
      <c r="D16131" t="s">
        <v>73</v>
      </c>
      <c r="E16131">
        <v>10</v>
      </c>
      <c r="F16131" s="8">
        <f>VLOOKUP(C16131,Products!$A$2:$E$20,5,TRUE)</f>
        <v>12.95</v>
      </c>
      <c r="G16131" s="8">
        <f t="shared" ref="G16131:G16194" si="504">F16131*E16131</f>
        <v>129.5</v>
      </c>
      <c r="H16131" s="8">
        <f>VLOOKUP(C16131,Products!$A$2:$F$20,6,TRUE)</f>
        <v>4.1999999999999993</v>
      </c>
      <c r="I16131" s="8">
        <f t="shared" ref="I16131:I16194" si="505">H16131*E16131</f>
        <v>41.999999999999993</v>
      </c>
      <c r="J16131" s="42">
        <f>VLOOKUP(B16131,Invoices!A:I,9,TRUE)</f>
        <v>2022</v>
      </c>
    </row>
    <row r="16132" spans="1:10" x14ac:dyDescent="0.15">
      <c r="A16132" t="s">
        <v>19492</v>
      </c>
      <c r="B16132" t="s">
        <v>3284</v>
      </c>
      <c r="C16132" t="s">
        <v>88</v>
      </c>
      <c r="D16132" t="s">
        <v>85</v>
      </c>
      <c r="E16132">
        <v>1</v>
      </c>
      <c r="F16132" s="8">
        <f>VLOOKUP(C16132,Products!$A$2:$E$20,5,TRUE)</f>
        <v>8.9499999999999993</v>
      </c>
      <c r="G16132" s="8">
        <f t="shared" si="504"/>
        <v>8.9499999999999993</v>
      </c>
      <c r="H16132" s="8">
        <f>VLOOKUP(C16132,Products!$A$2:$F$20,6,TRUE)</f>
        <v>5.6999999999999993</v>
      </c>
      <c r="I16132" s="8">
        <f t="shared" si="505"/>
        <v>5.6999999999999993</v>
      </c>
      <c r="J16132" s="42">
        <f>VLOOKUP(B16132,Invoices!A:I,9,TRUE)</f>
        <v>2022</v>
      </c>
    </row>
    <row r="16133" spans="1:10" x14ac:dyDescent="0.15">
      <c r="A16133" t="s">
        <v>19493</v>
      </c>
      <c r="B16133" t="s">
        <v>3284</v>
      </c>
      <c r="C16133" t="s">
        <v>104</v>
      </c>
      <c r="D16133" t="s">
        <v>71</v>
      </c>
      <c r="E16133">
        <v>3</v>
      </c>
      <c r="F16133" s="8">
        <f>VLOOKUP(C16133,Products!$A$2:$E$20,5,TRUE)</f>
        <v>2.95</v>
      </c>
      <c r="G16133" s="8">
        <f t="shared" si="504"/>
        <v>8.8500000000000014</v>
      </c>
      <c r="H16133" s="8">
        <f>VLOOKUP(C16133,Products!$A$2:$F$20,6,TRUE)</f>
        <v>1.1500000000000001</v>
      </c>
      <c r="I16133" s="8">
        <f t="shared" si="505"/>
        <v>3.45</v>
      </c>
      <c r="J16133" s="42">
        <f>VLOOKUP(B16133,Invoices!A:I,9,TRUE)</f>
        <v>2022</v>
      </c>
    </row>
    <row r="16134" spans="1:10" x14ac:dyDescent="0.15">
      <c r="A16134" t="s">
        <v>19494</v>
      </c>
      <c r="B16134" t="s">
        <v>3284</v>
      </c>
      <c r="C16134" t="s">
        <v>96</v>
      </c>
      <c r="D16134" t="s">
        <v>75</v>
      </c>
      <c r="E16134">
        <v>2</v>
      </c>
      <c r="F16134" s="8">
        <f>VLOOKUP(C16134,Products!$A$2:$E$20,5,TRUE)</f>
        <v>79.95</v>
      </c>
      <c r="G16134" s="8">
        <f t="shared" si="504"/>
        <v>159.9</v>
      </c>
      <c r="H16134" s="8">
        <f>VLOOKUP(C16134,Products!$A$2:$F$20,6,TRUE)</f>
        <v>27.950000000000003</v>
      </c>
      <c r="I16134" s="8">
        <f t="shared" si="505"/>
        <v>55.900000000000006</v>
      </c>
      <c r="J16134" s="42">
        <f>VLOOKUP(B16134,Invoices!A:I,9,TRUE)</f>
        <v>2022</v>
      </c>
    </row>
    <row r="16135" spans="1:10" x14ac:dyDescent="0.15">
      <c r="A16135" t="s">
        <v>19495</v>
      </c>
      <c r="B16135" t="s">
        <v>3284</v>
      </c>
      <c r="C16135" t="s">
        <v>87</v>
      </c>
      <c r="D16135" t="s">
        <v>68</v>
      </c>
      <c r="E16135">
        <v>6</v>
      </c>
      <c r="F16135" s="8">
        <f>VLOOKUP(C16135,Products!$A$2:$E$20,5,TRUE)</f>
        <v>19.95</v>
      </c>
      <c r="G16135" s="8">
        <f t="shared" si="504"/>
        <v>119.69999999999999</v>
      </c>
      <c r="H16135" s="8">
        <f>VLOOKUP(C16135,Products!$A$2:$F$20,6,TRUE)</f>
        <v>7.4499999999999993</v>
      </c>
      <c r="I16135" s="8">
        <f t="shared" si="505"/>
        <v>44.699999999999996</v>
      </c>
      <c r="J16135" s="42">
        <f>VLOOKUP(B16135,Invoices!A:I,9,TRUE)</f>
        <v>2022</v>
      </c>
    </row>
    <row r="16136" spans="1:10" x14ac:dyDescent="0.15">
      <c r="A16136" t="s">
        <v>19496</v>
      </c>
      <c r="B16136" t="s">
        <v>3284</v>
      </c>
      <c r="C16136" t="s">
        <v>97</v>
      </c>
      <c r="D16136" t="s">
        <v>74</v>
      </c>
      <c r="E16136">
        <v>4</v>
      </c>
      <c r="F16136" s="8">
        <f>VLOOKUP(C16136,Products!$A$2:$E$20,5,TRUE)</f>
        <v>1.5</v>
      </c>
      <c r="G16136" s="8">
        <f t="shared" si="504"/>
        <v>6</v>
      </c>
      <c r="H16136" s="8">
        <f>VLOOKUP(C16136,Products!$A$2:$F$20,6,TRUE)</f>
        <v>0.5</v>
      </c>
      <c r="I16136" s="8">
        <f t="shared" si="505"/>
        <v>2</v>
      </c>
      <c r="J16136" s="42">
        <f>VLOOKUP(B16136,Invoices!A:I,9,TRUE)</f>
        <v>2022</v>
      </c>
    </row>
    <row r="16137" spans="1:10" x14ac:dyDescent="0.15">
      <c r="A16137" t="s">
        <v>19497</v>
      </c>
      <c r="B16137" t="s">
        <v>3284</v>
      </c>
      <c r="C16137" t="s">
        <v>100</v>
      </c>
      <c r="D16137" t="s">
        <v>78</v>
      </c>
      <c r="E16137">
        <v>2</v>
      </c>
      <c r="F16137" s="8">
        <f>VLOOKUP(C16137,Products!$A$2:$E$20,5,TRUE)</f>
        <v>49.95</v>
      </c>
      <c r="G16137" s="8">
        <f t="shared" si="504"/>
        <v>99.9</v>
      </c>
      <c r="H16137" s="8">
        <f>VLOOKUP(C16137,Products!$A$2:$F$20,6,TRUE)</f>
        <v>19.950000000000003</v>
      </c>
      <c r="I16137" s="8">
        <f t="shared" si="505"/>
        <v>39.900000000000006</v>
      </c>
      <c r="J16137" s="42">
        <f>VLOOKUP(B16137,Invoices!A:I,9,TRUE)</f>
        <v>2022</v>
      </c>
    </row>
    <row r="16138" spans="1:10" x14ac:dyDescent="0.15">
      <c r="A16138" t="s">
        <v>19498</v>
      </c>
      <c r="B16138" t="s">
        <v>3284</v>
      </c>
      <c r="C16138" t="s">
        <v>104</v>
      </c>
      <c r="D16138" t="s">
        <v>71</v>
      </c>
      <c r="E16138">
        <v>1</v>
      </c>
      <c r="F16138" s="8">
        <f>VLOOKUP(C16138,Products!$A$2:$E$20,5,TRUE)</f>
        <v>2.95</v>
      </c>
      <c r="G16138" s="8">
        <f t="shared" si="504"/>
        <v>2.95</v>
      </c>
      <c r="H16138" s="8">
        <f>VLOOKUP(C16138,Products!$A$2:$F$20,6,TRUE)</f>
        <v>1.1500000000000001</v>
      </c>
      <c r="I16138" s="8">
        <f t="shared" si="505"/>
        <v>1.1500000000000001</v>
      </c>
      <c r="J16138" s="42">
        <f>VLOOKUP(B16138,Invoices!A:I,9,TRUE)</f>
        <v>2022</v>
      </c>
    </row>
    <row r="16139" spans="1:10" x14ac:dyDescent="0.15">
      <c r="A16139" t="s">
        <v>19499</v>
      </c>
      <c r="B16139" t="s">
        <v>3284</v>
      </c>
      <c r="C16139" t="s">
        <v>87</v>
      </c>
      <c r="D16139" t="s">
        <v>68</v>
      </c>
      <c r="E16139">
        <v>6</v>
      </c>
      <c r="F16139" s="8">
        <f>VLOOKUP(C16139,Products!$A$2:$E$20,5,TRUE)</f>
        <v>19.95</v>
      </c>
      <c r="G16139" s="8">
        <f t="shared" si="504"/>
        <v>119.69999999999999</v>
      </c>
      <c r="H16139" s="8">
        <f>VLOOKUP(C16139,Products!$A$2:$F$20,6,TRUE)</f>
        <v>7.4499999999999993</v>
      </c>
      <c r="I16139" s="8">
        <f t="shared" si="505"/>
        <v>44.699999999999996</v>
      </c>
      <c r="J16139" s="42">
        <f>VLOOKUP(B16139,Invoices!A:I,9,TRUE)</f>
        <v>2022</v>
      </c>
    </row>
    <row r="16140" spans="1:10" x14ac:dyDescent="0.15">
      <c r="A16140" t="s">
        <v>19500</v>
      </c>
      <c r="B16140" t="s">
        <v>3284</v>
      </c>
      <c r="C16140" t="s">
        <v>88</v>
      </c>
      <c r="D16140" t="s">
        <v>85</v>
      </c>
      <c r="E16140">
        <v>50</v>
      </c>
      <c r="F16140" s="8">
        <f>VLOOKUP(C16140,Products!$A$2:$E$20,5,TRUE)</f>
        <v>8.9499999999999993</v>
      </c>
      <c r="G16140" s="8">
        <f t="shared" si="504"/>
        <v>447.49999999999994</v>
      </c>
      <c r="H16140" s="8">
        <f>VLOOKUP(C16140,Products!$A$2:$F$20,6,TRUE)</f>
        <v>5.6999999999999993</v>
      </c>
      <c r="I16140" s="8">
        <f t="shared" si="505"/>
        <v>284.99999999999994</v>
      </c>
      <c r="J16140" s="42">
        <f>VLOOKUP(B16140,Invoices!A:I,9,TRUE)</f>
        <v>2022</v>
      </c>
    </row>
    <row r="16141" spans="1:10" x14ac:dyDescent="0.15">
      <c r="A16141" t="s">
        <v>19501</v>
      </c>
      <c r="B16141" t="s">
        <v>3284</v>
      </c>
      <c r="C16141" t="s">
        <v>91</v>
      </c>
      <c r="D16141" t="s">
        <v>70</v>
      </c>
      <c r="E16141">
        <v>15</v>
      </c>
      <c r="F16141" s="8">
        <f>VLOOKUP(C16141,Products!$A$2:$E$20,5,TRUE)</f>
        <v>49.95</v>
      </c>
      <c r="G16141" s="8">
        <f t="shared" si="504"/>
        <v>749.25</v>
      </c>
      <c r="H16141" s="8">
        <f>VLOOKUP(C16141,Products!$A$2:$F$20,6,TRUE)</f>
        <v>21.200000000000003</v>
      </c>
      <c r="I16141" s="8">
        <f t="shared" si="505"/>
        <v>318.00000000000006</v>
      </c>
      <c r="J16141" s="42">
        <f>VLOOKUP(B16141,Invoices!A:I,9,TRUE)</f>
        <v>2022</v>
      </c>
    </row>
    <row r="16142" spans="1:10" x14ac:dyDescent="0.15">
      <c r="A16142" t="s">
        <v>19502</v>
      </c>
      <c r="B16142" t="s">
        <v>3285</v>
      </c>
      <c r="C16142" t="s">
        <v>96</v>
      </c>
      <c r="D16142" t="s">
        <v>75</v>
      </c>
      <c r="E16142">
        <v>1</v>
      </c>
      <c r="F16142" s="8">
        <f>VLOOKUP(C16142,Products!$A$2:$E$20,5,TRUE)</f>
        <v>79.95</v>
      </c>
      <c r="G16142" s="8">
        <f t="shared" si="504"/>
        <v>79.95</v>
      </c>
      <c r="H16142" s="8">
        <f>VLOOKUP(C16142,Products!$A$2:$F$20,6,TRUE)</f>
        <v>27.950000000000003</v>
      </c>
      <c r="I16142" s="8">
        <f t="shared" si="505"/>
        <v>27.950000000000003</v>
      </c>
      <c r="J16142" s="42">
        <f>VLOOKUP(B16142,Invoices!A:I,9,TRUE)</f>
        <v>2022</v>
      </c>
    </row>
    <row r="16143" spans="1:10" x14ac:dyDescent="0.15">
      <c r="A16143" t="s">
        <v>19503</v>
      </c>
      <c r="B16143" t="s">
        <v>3285</v>
      </c>
      <c r="C16143" t="s">
        <v>92</v>
      </c>
      <c r="D16143" t="s">
        <v>82</v>
      </c>
      <c r="E16143">
        <v>15</v>
      </c>
      <c r="F16143" s="8">
        <f>VLOOKUP(C16143,Products!$A$2:$E$20,5,TRUE)</f>
        <v>19.95</v>
      </c>
      <c r="G16143" s="8">
        <f t="shared" si="504"/>
        <v>299.25</v>
      </c>
      <c r="H16143" s="8">
        <f>VLOOKUP(C16143,Products!$A$2:$F$20,6,TRUE)</f>
        <v>7.4499999999999993</v>
      </c>
      <c r="I16143" s="8">
        <f t="shared" si="505"/>
        <v>111.74999999999999</v>
      </c>
      <c r="J16143" s="42">
        <f>VLOOKUP(B16143,Invoices!A:I,9,TRUE)</f>
        <v>2022</v>
      </c>
    </row>
    <row r="16144" spans="1:10" x14ac:dyDescent="0.15">
      <c r="A16144" t="s">
        <v>19504</v>
      </c>
      <c r="B16144" t="s">
        <v>3285</v>
      </c>
      <c r="C16144" t="s">
        <v>93</v>
      </c>
      <c r="D16144" t="s">
        <v>76</v>
      </c>
      <c r="E16144">
        <v>1</v>
      </c>
      <c r="F16144" s="8">
        <f>VLOOKUP(C16144,Products!$A$2:$E$20,5,TRUE)</f>
        <v>9.9499999999999993</v>
      </c>
      <c r="G16144" s="8">
        <f t="shared" si="504"/>
        <v>9.9499999999999993</v>
      </c>
      <c r="H16144" s="8">
        <f>VLOOKUP(C16144,Products!$A$2:$F$20,6,TRUE)</f>
        <v>1.9499999999999993</v>
      </c>
      <c r="I16144" s="8">
        <f t="shared" si="505"/>
        <v>1.9499999999999993</v>
      </c>
      <c r="J16144" s="42">
        <f>VLOOKUP(B16144,Invoices!A:I,9,TRUE)</f>
        <v>2022</v>
      </c>
    </row>
    <row r="16145" spans="1:10" x14ac:dyDescent="0.15">
      <c r="A16145" t="s">
        <v>19505</v>
      </c>
      <c r="B16145" t="s">
        <v>3285</v>
      </c>
      <c r="C16145" t="s">
        <v>87</v>
      </c>
      <c r="D16145" t="s">
        <v>68</v>
      </c>
      <c r="E16145">
        <v>12</v>
      </c>
      <c r="F16145" s="8">
        <f>VLOOKUP(C16145,Products!$A$2:$E$20,5,TRUE)</f>
        <v>19.95</v>
      </c>
      <c r="G16145" s="8">
        <f t="shared" si="504"/>
        <v>239.39999999999998</v>
      </c>
      <c r="H16145" s="8">
        <f>VLOOKUP(C16145,Products!$A$2:$F$20,6,TRUE)</f>
        <v>7.4499999999999993</v>
      </c>
      <c r="I16145" s="8">
        <f t="shared" si="505"/>
        <v>89.399999999999991</v>
      </c>
      <c r="J16145" s="42">
        <f>VLOOKUP(B16145,Invoices!A:I,9,TRUE)</f>
        <v>2022</v>
      </c>
    </row>
    <row r="16146" spans="1:10" x14ac:dyDescent="0.15">
      <c r="A16146" t="s">
        <v>19506</v>
      </c>
      <c r="B16146" t="s">
        <v>3285</v>
      </c>
      <c r="C16146" t="s">
        <v>101</v>
      </c>
      <c r="D16146" t="s">
        <v>69</v>
      </c>
      <c r="E16146">
        <v>50</v>
      </c>
      <c r="F16146" s="8">
        <f>VLOOKUP(C16146,Products!$A$2:$E$20,5,TRUE)</f>
        <v>129.94999999999999</v>
      </c>
      <c r="G16146" s="8">
        <f t="shared" si="504"/>
        <v>6497.4999999999991</v>
      </c>
      <c r="H16146" s="8">
        <f>VLOOKUP(C16146,Products!$A$2:$F$20,6,TRUE)</f>
        <v>40.449999999999989</v>
      </c>
      <c r="I16146" s="8">
        <f t="shared" si="505"/>
        <v>2022.4999999999995</v>
      </c>
      <c r="J16146" s="42">
        <f>VLOOKUP(B16146,Invoices!A:I,9,TRUE)</f>
        <v>2022</v>
      </c>
    </row>
    <row r="16147" spans="1:10" x14ac:dyDescent="0.15">
      <c r="A16147" t="s">
        <v>19507</v>
      </c>
      <c r="B16147" t="s">
        <v>3285</v>
      </c>
      <c r="C16147" t="s">
        <v>105</v>
      </c>
      <c r="D16147" t="s">
        <v>81</v>
      </c>
      <c r="E16147">
        <v>15</v>
      </c>
      <c r="F16147" s="8">
        <f>VLOOKUP(C16147,Products!$A$2:$E$20,5,TRUE)</f>
        <v>8.9499999999999993</v>
      </c>
      <c r="G16147" s="8">
        <f t="shared" si="504"/>
        <v>134.25</v>
      </c>
      <c r="H16147" s="8">
        <f>VLOOKUP(C16147,Products!$A$2:$F$20,6,TRUE)</f>
        <v>3.1999999999999993</v>
      </c>
      <c r="I16147" s="8">
        <f t="shared" si="505"/>
        <v>47.999999999999986</v>
      </c>
      <c r="J16147" s="42">
        <f>VLOOKUP(B16147,Invoices!A:I,9,TRUE)</f>
        <v>2022</v>
      </c>
    </row>
    <row r="16148" spans="1:10" x14ac:dyDescent="0.15">
      <c r="A16148" t="s">
        <v>19508</v>
      </c>
      <c r="B16148" t="s">
        <v>3286</v>
      </c>
      <c r="C16148" t="s">
        <v>102</v>
      </c>
      <c r="D16148" t="s">
        <v>83</v>
      </c>
      <c r="E16148">
        <v>5</v>
      </c>
      <c r="F16148" s="8">
        <f>VLOOKUP(C16148,Products!$A$2:$E$20,5,TRUE)</f>
        <v>29.95</v>
      </c>
      <c r="G16148" s="8">
        <f t="shared" si="504"/>
        <v>149.75</v>
      </c>
      <c r="H16148" s="8">
        <f>VLOOKUP(C16148,Products!$A$2:$F$20,6,TRUE)</f>
        <v>15</v>
      </c>
      <c r="I16148" s="8">
        <f t="shared" si="505"/>
        <v>75</v>
      </c>
      <c r="J16148" s="42">
        <f>VLOOKUP(B16148,Invoices!A:I,9,TRUE)</f>
        <v>2022</v>
      </c>
    </row>
    <row r="16149" spans="1:10" x14ac:dyDescent="0.15">
      <c r="A16149" t="s">
        <v>19509</v>
      </c>
      <c r="B16149" t="s">
        <v>3286</v>
      </c>
      <c r="C16149" t="s">
        <v>93</v>
      </c>
      <c r="D16149" t="s">
        <v>76</v>
      </c>
      <c r="E16149">
        <v>1</v>
      </c>
      <c r="F16149" s="8">
        <f>VLOOKUP(C16149,Products!$A$2:$E$20,5,TRUE)</f>
        <v>9.9499999999999993</v>
      </c>
      <c r="G16149" s="8">
        <f t="shared" si="504"/>
        <v>9.9499999999999993</v>
      </c>
      <c r="H16149" s="8">
        <f>VLOOKUP(C16149,Products!$A$2:$F$20,6,TRUE)</f>
        <v>1.9499999999999993</v>
      </c>
      <c r="I16149" s="8">
        <f t="shared" si="505"/>
        <v>1.9499999999999993</v>
      </c>
      <c r="J16149" s="42">
        <f>VLOOKUP(B16149,Invoices!A:I,9,TRUE)</f>
        <v>2022</v>
      </c>
    </row>
    <row r="16150" spans="1:10" x14ac:dyDescent="0.15">
      <c r="A16150" t="s">
        <v>19510</v>
      </c>
      <c r="B16150" t="s">
        <v>3286</v>
      </c>
      <c r="C16150" t="s">
        <v>87</v>
      </c>
      <c r="D16150" t="s">
        <v>68</v>
      </c>
      <c r="E16150">
        <v>6</v>
      </c>
      <c r="F16150" s="8">
        <f>VLOOKUP(C16150,Products!$A$2:$E$20,5,TRUE)</f>
        <v>19.95</v>
      </c>
      <c r="G16150" s="8">
        <f t="shared" si="504"/>
        <v>119.69999999999999</v>
      </c>
      <c r="H16150" s="8">
        <f>VLOOKUP(C16150,Products!$A$2:$F$20,6,TRUE)</f>
        <v>7.4499999999999993</v>
      </c>
      <c r="I16150" s="8">
        <f t="shared" si="505"/>
        <v>44.699999999999996</v>
      </c>
      <c r="J16150" s="42">
        <f>VLOOKUP(B16150,Invoices!A:I,9,TRUE)</f>
        <v>2022</v>
      </c>
    </row>
    <row r="16151" spans="1:10" x14ac:dyDescent="0.15">
      <c r="A16151" t="s">
        <v>19511</v>
      </c>
      <c r="B16151" t="s">
        <v>3286</v>
      </c>
      <c r="C16151" t="s">
        <v>96</v>
      </c>
      <c r="D16151" t="s">
        <v>75</v>
      </c>
      <c r="E16151">
        <v>10</v>
      </c>
      <c r="F16151" s="8">
        <f>VLOOKUP(C16151,Products!$A$2:$E$20,5,TRUE)</f>
        <v>79.95</v>
      </c>
      <c r="G16151" s="8">
        <f t="shared" si="504"/>
        <v>799.5</v>
      </c>
      <c r="H16151" s="8">
        <f>VLOOKUP(C16151,Products!$A$2:$F$20,6,TRUE)</f>
        <v>27.950000000000003</v>
      </c>
      <c r="I16151" s="8">
        <f t="shared" si="505"/>
        <v>279.5</v>
      </c>
      <c r="J16151" s="42">
        <f>VLOOKUP(B16151,Invoices!A:I,9,TRUE)</f>
        <v>2022</v>
      </c>
    </row>
    <row r="16152" spans="1:10" x14ac:dyDescent="0.15">
      <c r="A16152" t="s">
        <v>19512</v>
      </c>
      <c r="B16152" t="s">
        <v>3286</v>
      </c>
      <c r="C16152" t="s">
        <v>89</v>
      </c>
      <c r="D16152" t="s">
        <v>80</v>
      </c>
      <c r="E16152">
        <v>1</v>
      </c>
      <c r="F16152" s="8">
        <f>VLOOKUP(C16152,Products!$A$2:$E$20,5,TRUE)</f>
        <v>15.95</v>
      </c>
      <c r="G16152" s="8">
        <f t="shared" si="504"/>
        <v>15.95</v>
      </c>
      <c r="H16152" s="8">
        <f>VLOOKUP(C16152,Products!$A$2:$F$20,6,TRUE)</f>
        <v>6</v>
      </c>
      <c r="I16152" s="8">
        <f t="shared" si="505"/>
        <v>6</v>
      </c>
      <c r="J16152" s="42">
        <f>VLOOKUP(B16152,Invoices!A:I,9,TRUE)</f>
        <v>2022</v>
      </c>
    </row>
    <row r="16153" spans="1:10" x14ac:dyDescent="0.15">
      <c r="A16153" t="s">
        <v>19513</v>
      </c>
      <c r="B16153" t="s">
        <v>3287</v>
      </c>
      <c r="C16153" t="s">
        <v>99</v>
      </c>
      <c r="D16153" t="s">
        <v>84</v>
      </c>
      <c r="E16153">
        <v>1</v>
      </c>
      <c r="F16153" s="8">
        <f>VLOOKUP(C16153,Products!$A$2:$E$20,5,TRUE)</f>
        <v>3.5</v>
      </c>
      <c r="G16153" s="8">
        <f t="shared" si="504"/>
        <v>3.5</v>
      </c>
      <c r="H16153" s="8">
        <f>VLOOKUP(C16153,Products!$A$2:$F$20,6,TRUE)</f>
        <v>0.54999999999999982</v>
      </c>
      <c r="I16153" s="8">
        <f t="shared" si="505"/>
        <v>0.54999999999999982</v>
      </c>
      <c r="J16153" s="42">
        <f>VLOOKUP(B16153,Invoices!A:I,9,TRUE)</f>
        <v>2022</v>
      </c>
    </row>
    <row r="16154" spans="1:10" x14ac:dyDescent="0.15">
      <c r="A16154" t="s">
        <v>19514</v>
      </c>
      <c r="B16154" t="s">
        <v>3287</v>
      </c>
      <c r="C16154" t="s">
        <v>94</v>
      </c>
      <c r="D16154" t="s">
        <v>86</v>
      </c>
      <c r="E16154">
        <v>4</v>
      </c>
      <c r="F16154" s="8">
        <f>VLOOKUP(C16154,Products!$A$2:$E$20,5,TRUE)</f>
        <v>3.5</v>
      </c>
      <c r="G16154" s="8">
        <f t="shared" si="504"/>
        <v>14</v>
      </c>
      <c r="H16154" s="8">
        <f>VLOOKUP(C16154,Products!$A$2:$F$20,6,TRUE)</f>
        <v>0.54999999999999982</v>
      </c>
      <c r="I16154" s="8">
        <f t="shared" si="505"/>
        <v>2.1999999999999993</v>
      </c>
      <c r="J16154" s="42">
        <f>VLOOKUP(B16154,Invoices!A:I,9,TRUE)</f>
        <v>2022</v>
      </c>
    </row>
    <row r="16155" spans="1:10" x14ac:dyDescent="0.15">
      <c r="A16155" t="s">
        <v>19515</v>
      </c>
      <c r="B16155" t="s">
        <v>3287</v>
      </c>
      <c r="C16155" t="s">
        <v>93</v>
      </c>
      <c r="D16155" t="s">
        <v>76</v>
      </c>
      <c r="E16155">
        <v>25</v>
      </c>
      <c r="F16155" s="8">
        <f>VLOOKUP(C16155,Products!$A$2:$E$20,5,TRUE)</f>
        <v>9.9499999999999993</v>
      </c>
      <c r="G16155" s="8">
        <f t="shared" si="504"/>
        <v>248.74999999999997</v>
      </c>
      <c r="H16155" s="8">
        <f>VLOOKUP(C16155,Products!$A$2:$F$20,6,TRUE)</f>
        <v>1.9499999999999993</v>
      </c>
      <c r="I16155" s="8">
        <f t="shared" si="505"/>
        <v>48.749999999999986</v>
      </c>
      <c r="J16155" s="42">
        <f>VLOOKUP(B16155,Invoices!A:I,9,TRUE)</f>
        <v>2022</v>
      </c>
    </row>
    <row r="16156" spans="1:10" x14ac:dyDescent="0.15">
      <c r="A16156" t="s">
        <v>19516</v>
      </c>
      <c r="B16156" t="s">
        <v>3287</v>
      </c>
      <c r="C16156" t="s">
        <v>104</v>
      </c>
      <c r="D16156" t="s">
        <v>71</v>
      </c>
      <c r="E16156">
        <v>2</v>
      </c>
      <c r="F16156" s="8">
        <f>VLOOKUP(C16156,Products!$A$2:$E$20,5,TRUE)</f>
        <v>2.95</v>
      </c>
      <c r="G16156" s="8">
        <f t="shared" si="504"/>
        <v>5.9</v>
      </c>
      <c r="H16156" s="8">
        <f>VLOOKUP(C16156,Products!$A$2:$F$20,6,TRUE)</f>
        <v>1.1500000000000001</v>
      </c>
      <c r="I16156" s="8">
        <f t="shared" si="505"/>
        <v>2.3000000000000003</v>
      </c>
      <c r="J16156" s="42">
        <f>VLOOKUP(B16156,Invoices!A:I,9,TRUE)</f>
        <v>2022</v>
      </c>
    </row>
    <row r="16157" spans="1:10" x14ac:dyDescent="0.15">
      <c r="A16157" t="s">
        <v>19517</v>
      </c>
      <c r="B16157" t="s">
        <v>3287</v>
      </c>
      <c r="C16157" t="s">
        <v>96</v>
      </c>
      <c r="D16157" t="s">
        <v>75</v>
      </c>
      <c r="E16157">
        <v>1</v>
      </c>
      <c r="F16157" s="8">
        <f>VLOOKUP(C16157,Products!$A$2:$E$20,5,TRUE)</f>
        <v>79.95</v>
      </c>
      <c r="G16157" s="8">
        <f t="shared" si="504"/>
        <v>79.95</v>
      </c>
      <c r="H16157" s="8">
        <f>VLOOKUP(C16157,Products!$A$2:$F$20,6,TRUE)</f>
        <v>27.950000000000003</v>
      </c>
      <c r="I16157" s="8">
        <f t="shared" si="505"/>
        <v>27.950000000000003</v>
      </c>
      <c r="J16157" s="42">
        <f>VLOOKUP(B16157,Invoices!A:I,9,TRUE)</f>
        <v>2022</v>
      </c>
    </row>
    <row r="16158" spans="1:10" x14ac:dyDescent="0.15">
      <c r="A16158" t="s">
        <v>19518</v>
      </c>
      <c r="B16158" t="s">
        <v>3287</v>
      </c>
      <c r="C16158" t="s">
        <v>92</v>
      </c>
      <c r="D16158" t="s">
        <v>82</v>
      </c>
      <c r="E16158">
        <v>2</v>
      </c>
      <c r="F16158" s="8">
        <f>VLOOKUP(C16158,Products!$A$2:$E$20,5,TRUE)</f>
        <v>19.95</v>
      </c>
      <c r="G16158" s="8">
        <f t="shared" si="504"/>
        <v>39.9</v>
      </c>
      <c r="H16158" s="8">
        <f>VLOOKUP(C16158,Products!$A$2:$F$20,6,TRUE)</f>
        <v>7.4499999999999993</v>
      </c>
      <c r="I16158" s="8">
        <f t="shared" si="505"/>
        <v>14.899999999999999</v>
      </c>
      <c r="J16158" s="42">
        <f>VLOOKUP(B16158,Invoices!A:I,9,TRUE)</f>
        <v>2022</v>
      </c>
    </row>
    <row r="16159" spans="1:10" x14ac:dyDescent="0.15">
      <c r="A16159" t="s">
        <v>19519</v>
      </c>
      <c r="B16159" t="s">
        <v>3288</v>
      </c>
      <c r="C16159" t="s">
        <v>105</v>
      </c>
      <c r="D16159" t="s">
        <v>81</v>
      </c>
      <c r="E16159">
        <v>50</v>
      </c>
      <c r="F16159" s="8">
        <f>VLOOKUP(C16159,Products!$A$2:$E$20,5,TRUE)</f>
        <v>8.9499999999999993</v>
      </c>
      <c r="G16159" s="8">
        <f t="shared" si="504"/>
        <v>447.49999999999994</v>
      </c>
      <c r="H16159" s="8">
        <f>VLOOKUP(C16159,Products!$A$2:$F$20,6,TRUE)</f>
        <v>3.1999999999999993</v>
      </c>
      <c r="I16159" s="8">
        <f t="shared" si="505"/>
        <v>159.99999999999997</v>
      </c>
      <c r="J16159" s="42">
        <f>VLOOKUP(B16159,Invoices!A:I,9,TRUE)</f>
        <v>2022</v>
      </c>
    </row>
    <row r="16160" spans="1:10" x14ac:dyDescent="0.15">
      <c r="A16160" t="s">
        <v>19520</v>
      </c>
      <c r="B16160" t="s">
        <v>3288</v>
      </c>
      <c r="C16160" t="s">
        <v>91</v>
      </c>
      <c r="D16160" t="s">
        <v>70</v>
      </c>
      <c r="E16160">
        <v>10</v>
      </c>
      <c r="F16160" s="8">
        <f>VLOOKUP(C16160,Products!$A$2:$E$20,5,TRUE)</f>
        <v>49.95</v>
      </c>
      <c r="G16160" s="8">
        <f t="shared" si="504"/>
        <v>499.5</v>
      </c>
      <c r="H16160" s="8">
        <f>VLOOKUP(C16160,Products!$A$2:$F$20,6,TRUE)</f>
        <v>21.200000000000003</v>
      </c>
      <c r="I16160" s="8">
        <f t="shared" si="505"/>
        <v>212.00000000000003</v>
      </c>
      <c r="J16160" s="42">
        <f>VLOOKUP(B16160,Invoices!A:I,9,TRUE)</f>
        <v>2022</v>
      </c>
    </row>
    <row r="16161" spans="1:10" x14ac:dyDescent="0.15">
      <c r="A16161" t="s">
        <v>19521</v>
      </c>
      <c r="B16161" t="s">
        <v>3288</v>
      </c>
      <c r="C16161" t="s">
        <v>87</v>
      </c>
      <c r="D16161" t="s">
        <v>68</v>
      </c>
      <c r="E16161">
        <v>1</v>
      </c>
      <c r="F16161" s="8">
        <f>VLOOKUP(C16161,Products!$A$2:$E$20,5,TRUE)</f>
        <v>19.95</v>
      </c>
      <c r="G16161" s="8">
        <f t="shared" si="504"/>
        <v>19.95</v>
      </c>
      <c r="H16161" s="8">
        <f>VLOOKUP(C16161,Products!$A$2:$F$20,6,TRUE)</f>
        <v>7.4499999999999993</v>
      </c>
      <c r="I16161" s="8">
        <f t="shared" si="505"/>
        <v>7.4499999999999993</v>
      </c>
      <c r="J16161" s="42">
        <f>VLOOKUP(B16161,Invoices!A:I,9,TRUE)</f>
        <v>2022</v>
      </c>
    </row>
    <row r="16162" spans="1:10" x14ac:dyDescent="0.15">
      <c r="A16162" t="s">
        <v>19522</v>
      </c>
      <c r="B16162" t="s">
        <v>3288</v>
      </c>
      <c r="C16162" t="s">
        <v>94</v>
      </c>
      <c r="D16162" t="s">
        <v>86</v>
      </c>
      <c r="E16162">
        <v>1</v>
      </c>
      <c r="F16162" s="8">
        <f>VLOOKUP(C16162,Products!$A$2:$E$20,5,TRUE)</f>
        <v>3.5</v>
      </c>
      <c r="G16162" s="8">
        <f t="shared" si="504"/>
        <v>3.5</v>
      </c>
      <c r="H16162" s="8">
        <f>VLOOKUP(C16162,Products!$A$2:$F$20,6,TRUE)</f>
        <v>0.54999999999999982</v>
      </c>
      <c r="I16162" s="8">
        <f t="shared" si="505"/>
        <v>0.54999999999999982</v>
      </c>
      <c r="J16162" s="42">
        <f>VLOOKUP(B16162,Invoices!A:I,9,TRUE)</f>
        <v>2022</v>
      </c>
    </row>
    <row r="16163" spans="1:10" x14ac:dyDescent="0.15">
      <c r="A16163" t="s">
        <v>19523</v>
      </c>
      <c r="B16163" t="s">
        <v>3288</v>
      </c>
      <c r="C16163" t="s">
        <v>100</v>
      </c>
      <c r="D16163" t="s">
        <v>78</v>
      </c>
      <c r="E16163">
        <v>3</v>
      </c>
      <c r="F16163" s="8">
        <f>VLOOKUP(C16163,Products!$A$2:$E$20,5,TRUE)</f>
        <v>49.95</v>
      </c>
      <c r="G16163" s="8">
        <f t="shared" si="504"/>
        <v>149.85000000000002</v>
      </c>
      <c r="H16163" s="8">
        <f>VLOOKUP(C16163,Products!$A$2:$F$20,6,TRUE)</f>
        <v>19.950000000000003</v>
      </c>
      <c r="I16163" s="8">
        <f t="shared" si="505"/>
        <v>59.850000000000009</v>
      </c>
      <c r="J16163" s="42">
        <f>VLOOKUP(B16163,Invoices!A:I,9,TRUE)</f>
        <v>2022</v>
      </c>
    </row>
    <row r="16164" spans="1:10" x14ac:dyDescent="0.15">
      <c r="A16164" t="s">
        <v>19524</v>
      </c>
      <c r="B16164" t="s">
        <v>3288</v>
      </c>
      <c r="C16164" t="s">
        <v>98</v>
      </c>
      <c r="D16164" t="s">
        <v>79</v>
      </c>
      <c r="E16164">
        <v>2</v>
      </c>
      <c r="F16164" s="8">
        <f>VLOOKUP(C16164,Products!$A$2:$E$20,5,TRUE)</f>
        <v>14.95</v>
      </c>
      <c r="G16164" s="8">
        <f t="shared" si="504"/>
        <v>29.9</v>
      </c>
      <c r="H16164" s="8">
        <f>VLOOKUP(C16164,Products!$A$2:$F$20,6,TRUE)</f>
        <v>3.0499999999999989</v>
      </c>
      <c r="I16164" s="8">
        <f t="shared" si="505"/>
        <v>6.0999999999999979</v>
      </c>
      <c r="J16164" s="42">
        <f>VLOOKUP(B16164,Invoices!A:I,9,TRUE)</f>
        <v>2022</v>
      </c>
    </row>
    <row r="16165" spans="1:10" x14ac:dyDescent="0.15">
      <c r="A16165" t="s">
        <v>19525</v>
      </c>
      <c r="B16165" t="s">
        <v>3289</v>
      </c>
      <c r="C16165" t="s">
        <v>105</v>
      </c>
      <c r="D16165" t="s">
        <v>81</v>
      </c>
      <c r="E16165">
        <v>6</v>
      </c>
      <c r="F16165" s="8">
        <f>VLOOKUP(C16165,Products!$A$2:$E$20,5,TRUE)</f>
        <v>8.9499999999999993</v>
      </c>
      <c r="G16165" s="8">
        <f t="shared" si="504"/>
        <v>53.699999999999996</v>
      </c>
      <c r="H16165" s="8">
        <f>VLOOKUP(C16165,Products!$A$2:$F$20,6,TRUE)</f>
        <v>3.1999999999999993</v>
      </c>
      <c r="I16165" s="8">
        <f t="shared" si="505"/>
        <v>19.199999999999996</v>
      </c>
      <c r="J16165" s="42">
        <f>VLOOKUP(B16165,Invoices!A:I,9,TRUE)</f>
        <v>2022</v>
      </c>
    </row>
    <row r="16166" spans="1:10" x14ac:dyDescent="0.15">
      <c r="A16166" t="s">
        <v>19526</v>
      </c>
      <c r="B16166" t="s">
        <v>3289</v>
      </c>
      <c r="C16166" t="s">
        <v>103</v>
      </c>
      <c r="D16166" t="s">
        <v>77</v>
      </c>
      <c r="E16166">
        <v>1</v>
      </c>
      <c r="F16166" s="8">
        <f>VLOOKUP(C16166,Products!$A$2:$E$20,5,TRUE)</f>
        <v>8.9499999999999993</v>
      </c>
      <c r="G16166" s="8">
        <f t="shared" si="504"/>
        <v>8.9499999999999993</v>
      </c>
      <c r="H16166" s="8">
        <f>VLOOKUP(C16166,Products!$A$2:$F$20,6,TRUE)</f>
        <v>3.1999999999999993</v>
      </c>
      <c r="I16166" s="8">
        <f t="shared" si="505"/>
        <v>3.1999999999999993</v>
      </c>
      <c r="J16166" s="42">
        <f>VLOOKUP(B16166,Invoices!A:I,9,TRUE)</f>
        <v>2022</v>
      </c>
    </row>
    <row r="16167" spans="1:10" x14ac:dyDescent="0.15">
      <c r="A16167" t="s">
        <v>19527</v>
      </c>
      <c r="B16167" t="s">
        <v>3289</v>
      </c>
      <c r="C16167" t="s">
        <v>104</v>
      </c>
      <c r="D16167" t="s">
        <v>71</v>
      </c>
      <c r="E16167">
        <v>3</v>
      </c>
      <c r="F16167" s="8">
        <f>VLOOKUP(C16167,Products!$A$2:$E$20,5,TRUE)</f>
        <v>2.95</v>
      </c>
      <c r="G16167" s="8">
        <f t="shared" si="504"/>
        <v>8.8500000000000014</v>
      </c>
      <c r="H16167" s="8">
        <f>VLOOKUP(C16167,Products!$A$2:$F$20,6,TRUE)</f>
        <v>1.1500000000000001</v>
      </c>
      <c r="I16167" s="8">
        <f t="shared" si="505"/>
        <v>3.45</v>
      </c>
      <c r="J16167" s="42">
        <f>VLOOKUP(B16167,Invoices!A:I,9,TRUE)</f>
        <v>2022</v>
      </c>
    </row>
    <row r="16168" spans="1:10" x14ac:dyDescent="0.15">
      <c r="A16168" t="s">
        <v>19528</v>
      </c>
      <c r="B16168" t="s">
        <v>3289</v>
      </c>
      <c r="C16168" t="s">
        <v>89</v>
      </c>
      <c r="D16168" t="s">
        <v>80</v>
      </c>
      <c r="E16168">
        <v>1</v>
      </c>
      <c r="F16168" s="8">
        <f>VLOOKUP(C16168,Products!$A$2:$E$20,5,TRUE)</f>
        <v>15.95</v>
      </c>
      <c r="G16168" s="8">
        <f t="shared" si="504"/>
        <v>15.95</v>
      </c>
      <c r="H16168" s="8">
        <f>VLOOKUP(C16168,Products!$A$2:$F$20,6,TRUE)</f>
        <v>6</v>
      </c>
      <c r="I16168" s="8">
        <f t="shared" si="505"/>
        <v>6</v>
      </c>
      <c r="J16168" s="42">
        <f>VLOOKUP(B16168,Invoices!A:I,9,TRUE)</f>
        <v>2022</v>
      </c>
    </row>
    <row r="16169" spans="1:10" x14ac:dyDescent="0.15">
      <c r="A16169" t="s">
        <v>19529</v>
      </c>
      <c r="B16169" t="s">
        <v>3289</v>
      </c>
      <c r="C16169" t="s">
        <v>100</v>
      </c>
      <c r="D16169" t="s">
        <v>78</v>
      </c>
      <c r="E16169">
        <v>1</v>
      </c>
      <c r="F16169" s="8">
        <f>VLOOKUP(C16169,Products!$A$2:$E$20,5,TRUE)</f>
        <v>49.95</v>
      </c>
      <c r="G16169" s="8">
        <f t="shared" si="504"/>
        <v>49.95</v>
      </c>
      <c r="H16169" s="8">
        <f>VLOOKUP(C16169,Products!$A$2:$F$20,6,TRUE)</f>
        <v>19.950000000000003</v>
      </c>
      <c r="I16169" s="8">
        <f t="shared" si="505"/>
        <v>19.950000000000003</v>
      </c>
      <c r="J16169" s="42">
        <f>VLOOKUP(B16169,Invoices!A:I,9,TRUE)</f>
        <v>2022</v>
      </c>
    </row>
    <row r="16170" spans="1:10" x14ac:dyDescent="0.15">
      <c r="A16170" t="s">
        <v>19530</v>
      </c>
      <c r="B16170" t="s">
        <v>3289</v>
      </c>
      <c r="C16170" t="s">
        <v>96</v>
      </c>
      <c r="D16170" t="s">
        <v>75</v>
      </c>
      <c r="E16170">
        <v>1</v>
      </c>
      <c r="F16170" s="8">
        <f>VLOOKUP(C16170,Products!$A$2:$E$20,5,TRUE)</f>
        <v>79.95</v>
      </c>
      <c r="G16170" s="8">
        <f t="shared" si="504"/>
        <v>79.95</v>
      </c>
      <c r="H16170" s="8">
        <f>VLOOKUP(C16170,Products!$A$2:$F$20,6,TRUE)</f>
        <v>27.950000000000003</v>
      </c>
      <c r="I16170" s="8">
        <f t="shared" si="505"/>
        <v>27.950000000000003</v>
      </c>
      <c r="J16170" s="42">
        <f>VLOOKUP(B16170,Invoices!A:I,9,TRUE)</f>
        <v>2022</v>
      </c>
    </row>
    <row r="16171" spans="1:10" x14ac:dyDescent="0.15">
      <c r="A16171" t="s">
        <v>19531</v>
      </c>
      <c r="B16171" t="s">
        <v>3289</v>
      </c>
      <c r="C16171" t="s">
        <v>99</v>
      </c>
      <c r="D16171" t="s">
        <v>84</v>
      </c>
      <c r="E16171">
        <v>4</v>
      </c>
      <c r="F16171" s="8">
        <f>VLOOKUP(C16171,Products!$A$2:$E$20,5,TRUE)</f>
        <v>3.5</v>
      </c>
      <c r="G16171" s="8">
        <f t="shared" si="504"/>
        <v>14</v>
      </c>
      <c r="H16171" s="8">
        <f>VLOOKUP(C16171,Products!$A$2:$F$20,6,TRUE)</f>
        <v>0.54999999999999982</v>
      </c>
      <c r="I16171" s="8">
        <f t="shared" si="505"/>
        <v>2.1999999999999993</v>
      </c>
      <c r="J16171" s="42">
        <f>VLOOKUP(B16171,Invoices!A:I,9,TRUE)</f>
        <v>2022</v>
      </c>
    </row>
    <row r="16172" spans="1:10" x14ac:dyDescent="0.15">
      <c r="A16172" t="s">
        <v>19532</v>
      </c>
      <c r="B16172" t="s">
        <v>3289</v>
      </c>
      <c r="C16172" t="s">
        <v>97</v>
      </c>
      <c r="D16172" t="s">
        <v>74</v>
      </c>
      <c r="E16172">
        <v>4</v>
      </c>
      <c r="F16172" s="8">
        <f>VLOOKUP(C16172,Products!$A$2:$E$20,5,TRUE)</f>
        <v>1.5</v>
      </c>
      <c r="G16172" s="8">
        <f t="shared" si="504"/>
        <v>6</v>
      </c>
      <c r="H16172" s="8">
        <f>VLOOKUP(C16172,Products!$A$2:$F$20,6,TRUE)</f>
        <v>0.5</v>
      </c>
      <c r="I16172" s="8">
        <f t="shared" si="505"/>
        <v>2</v>
      </c>
      <c r="J16172" s="42">
        <f>VLOOKUP(B16172,Invoices!A:I,9,TRUE)</f>
        <v>2022</v>
      </c>
    </row>
    <row r="16173" spans="1:10" x14ac:dyDescent="0.15">
      <c r="A16173" t="s">
        <v>19533</v>
      </c>
      <c r="B16173" t="s">
        <v>3289</v>
      </c>
      <c r="C16173" t="s">
        <v>93</v>
      </c>
      <c r="D16173" t="s">
        <v>76</v>
      </c>
      <c r="E16173">
        <v>10</v>
      </c>
      <c r="F16173" s="8">
        <f>VLOOKUP(C16173,Products!$A$2:$E$20,5,TRUE)</f>
        <v>9.9499999999999993</v>
      </c>
      <c r="G16173" s="8">
        <f t="shared" si="504"/>
        <v>99.5</v>
      </c>
      <c r="H16173" s="8">
        <f>VLOOKUP(C16173,Products!$A$2:$F$20,6,TRUE)</f>
        <v>1.9499999999999993</v>
      </c>
      <c r="I16173" s="8">
        <f t="shared" si="505"/>
        <v>19.499999999999993</v>
      </c>
      <c r="J16173" s="42">
        <f>VLOOKUP(B16173,Invoices!A:I,9,TRUE)</f>
        <v>2022</v>
      </c>
    </row>
    <row r="16174" spans="1:10" x14ac:dyDescent="0.15">
      <c r="A16174" t="s">
        <v>19534</v>
      </c>
      <c r="B16174" t="s">
        <v>3289</v>
      </c>
      <c r="C16174" t="s">
        <v>91</v>
      </c>
      <c r="D16174" t="s">
        <v>70</v>
      </c>
      <c r="E16174">
        <v>4</v>
      </c>
      <c r="F16174" s="8">
        <f>VLOOKUP(C16174,Products!$A$2:$E$20,5,TRUE)</f>
        <v>49.95</v>
      </c>
      <c r="G16174" s="8">
        <f t="shared" si="504"/>
        <v>199.8</v>
      </c>
      <c r="H16174" s="8">
        <f>VLOOKUP(C16174,Products!$A$2:$F$20,6,TRUE)</f>
        <v>21.200000000000003</v>
      </c>
      <c r="I16174" s="8">
        <f t="shared" si="505"/>
        <v>84.800000000000011</v>
      </c>
      <c r="J16174" s="42">
        <f>VLOOKUP(B16174,Invoices!A:I,9,TRUE)</f>
        <v>2022</v>
      </c>
    </row>
    <row r="16175" spans="1:10" x14ac:dyDescent="0.15">
      <c r="A16175" t="s">
        <v>19535</v>
      </c>
      <c r="B16175" t="s">
        <v>3289</v>
      </c>
      <c r="C16175" t="s">
        <v>90</v>
      </c>
      <c r="D16175" t="s">
        <v>72</v>
      </c>
      <c r="E16175">
        <v>100</v>
      </c>
      <c r="F16175" s="8">
        <f>VLOOKUP(C16175,Products!$A$2:$E$20,5,TRUE)</f>
        <v>8.9499999999999993</v>
      </c>
      <c r="G16175" s="8">
        <f t="shared" si="504"/>
        <v>894.99999999999989</v>
      </c>
      <c r="H16175" s="8">
        <f>VLOOKUP(C16175,Products!$A$2:$F$20,6,TRUE)</f>
        <v>5.6999999999999993</v>
      </c>
      <c r="I16175" s="8">
        <f t="shared" si="505"/>
        <v>569.99999999999989</v>
      </c>
      <c r="J16175" s="42">
        <f>VLOOKUP(B16175,Invoices!A:I,9,TRUE)</f>
        <v>2022</v>
      </c>
    </row>
    <row r="16176" spans="1:10" x14ac:dyDescent="0.15">
      <c r="A16176" t="s">
        <v>19536</v>
      </c>
      <c r="B16176" t="s">
        <v>3290</v>
      </c>
      <c r="C16176" t="s">
        <v>99</v>
      </c>
      <c r="D16176" t="s">
        <v>84</v>
      </c>
      <c r="E16176">
        <v>6</v>
      </c>
      <c r="F16176" s="8">
        <f>VLOOKUP(C16176,Products!$A$2:$E$20,5,TRUE)</f>
        <v>3.5</v>
      </c>
      <c r="G16176" s="8">
        <f t="shared" si="504"/>
        <v>21</v>
      </c>
      <c r="H16176" s="8">
        <f>VLOOKUP(C16176,Products!$A$2:$F$20,6,TRUE)</f>
        <v>0.54999999999999982</v>
      </c>
      <c r="I16176" s="8">
        <f t="shared" si="505"/>
        <v>3.2999999999999989</v>
      </c>
      <c r="J16176" s="42">
        <f>VLOOKUP(B16176,Invoices!A:I,9,TRUE)</f>
        <v>2022</v>
      </c>
    </row>
    <row r="16177" spans="1:10" x14ac:dyDescent="0.15">
      <c r="A16177" t="s">
        <v>19537</v>
      </c>
      <c r="B16177" t="s">
        <v>3290</v>
      </c>
      <c r="C16177" t="s">
        <v>98</v>
      </c>
      <c r="D16177" t="s">
        <v>79</v>
      </c>
      <c r="E16177">
        <v>20</v>
      </c>
      <c r="F16177" s="8">
        <f>VLOOKUP(C16177,Products!$A$2:$E$20,5,TRUE)</f>
        <v>14.95</v>
      </c>
      <c r="G16177" s="8">
        <f t="shared" si="504"/>
        <v>299</v>
      </c>
      <c r="H16177" s="8">
        <f>VLOOKUP(C16177,Products!$A$2:$F$20,6,TRUE)</f>
        <v>3.0499999999999989</v>
      </c>
      <c r="I16177" s="8">
        <f t="shared" si="505"/>
        <v>60.999999999999979</v>
      </c>
      <c r="J16177" s="42">
        <f>VLOOKUP(B16177,Invoices!A:I,9,TRUE)</f>
        <v>2022</v>
      </c>
    </row>
    <row r="16178" spans="1:10" x14ac:dyDescent="0.15">
      <c r="A16178" t="s">
        <v>19538</v>
      </c>
      <c r="B16178" t="s">
        <v>3290</v>
      </c>
      <c r="C16178" t="s">
        <v>105</v>
      </c>
      <c r="D16178" t="s">
        <v>81</v>
      </c>
      <c r="E16178">
        <v>10</v>
      </c>
      <c r="F16178" s="8">
        <f>VLOOKUP(C16178,Products!$A$2:$E$20,5,TRUE)</f>
        <v>8.9499999999999993</v>
      </c>
      <c r="G16178" s="8">
        <f t="shared" si="504"/>
        <v>89.5</v>
      </c>
      <c r="H16178" s="8">
        <f>VLOOKUP(C16178,Products!$A$2:$F$20,6,TRUE)</f>
        <v>3.1999999999999993</v>
      </c>
      <c r="I16178" s="8">
        <f t="shared" si="505"/>
        <v>31.999999999999993</v>
      </c>
      <c r="J16178" s="42">
        <f>VLOOKUP(B16178,Invoices!A:I,9,TRUE)</f>
        <v>2022</v>
      </c>
    </row>
    <row r="16179" spans="1:10" x14ac:dyDescent="0.15">
      <c r="A16179" t="s">
        <v>19539</v>
      </c>
      <c r="B16179" t="s">
        <v>3291</v>
      </c>
      <c r="C16179" t="s">
        <v>99</v>
      </c>
      <c r="D16179" t="s">
        <v>84</v>
      </c>
      <c r="E16179">
        <v>1</v>
      </c>
      <c r="F16179" s="8">
        <f>VLOOKUP(C16179,Products!$A$2:$E$20,5,TRUE)</f>
        <v>3.5</v>
      </c>
      <c r="G16179" s="8">
        <f t="shared" si="504"/>
        <v>3.5</v>
      </c>
      <c r="H16179" s="8">
        <f>VLOOKUP(C16179,Products!$A$2:$F$20,6,TRUE)</f>
        <v>0.54999999999999982</v>
      </c>
      <c r="I16179" s="8">
        <f t="shared" si="505"/>
        <v>0.54999999999999982</v>
      </c>
      <c r="J16179" s="42">
        <f>VLOOKUP(B16179,Invoices!A:I,9,TRUE)</f>
        <v>2022</v>
      </c>
    </row>
    <row r="16180" spans="1:10" x14ac:dyDescent="0.15">
      <c r="A16180" t="s">
        <v>19540</v>
      </c>
      <c r="B16180" t="s">
        <v>3291</v>
      </c>
      <c r="C16180" t="s">
        <v>92</v>
      </c>
      <c r="D16180" t="s">
        <v>82</v>
      </c>
      <c r="E16180">
        <v>50</v>
      </c>
      <c r="F16180" s="8">
        <f>VLOOKUP(C16180,Products!$A$2:$E$20,5,TRUE)</f>
        <v>19.95</v>
      </c>
      <c r="G16180" s="8">
        <f t="shared" si="504"/>
        <v>997.5</v>
      </c>
      <c r="H16180" s="8">
        <f>VLOOKUP(C16180,Products!$A$2:$F$20,6,TRUE)</f>
        <v>7.4499999999999993</v>
      </c>
      <c r="I16180" s="8">
        <f t="shared" si="505"/>
        <v>372.49999999999994</v>
      </c>
      <c r="J16180" s="42">
        <f>VLOOKUP(B16180,Invoices!A:I,9,TRUE)</f>
        <v>2022</v>
      </c>
    </row>
    <row r="16181" spans="1:10" x14ac:dyDescent="0.15">
      <c r="A16181" t="s">
        <v>19541</v>
      </c>
      <c r="B16181" t="s">
        <v>3291</v>
      </c>
      <c r="C16181" t="s">
        <v>102</v>
      </c>
      <c r="D16181" t="s">
        <v>83</v>
      </c>
      <c r="E16181">
        <v>3</v>
      </c>
      <c r="F16181" s="8">
        <f>VLOOKUP(C16181,Products!$A$2:$E$20,5,TRUE)</f>
        <v>29.95</v>
      </c>
      <c r="G16181" s="8">
        <f t="shared" si="504"/>
        <v>89.85</v>
      </c>
      <c r="H16181" s="8">
        <f>VLOOKUP(C16181,Products!$A$2:$F$20,6,TRUE)</f>
        <v>15</v>
      </c>
      <c r="I16181" s="8">
        <f t="shared" si="505"/>
        <v>45</v>
      </c>
      <c r="J16181" s="42">
        <f>VLOOKUP(B16181,Invoices!A:I,9,TRUE)</f>
        <v>2022</v>
      </c>
    </row>
    <row r="16182" spans="1:10" x14ac:dyDescent="0.15">
      <c r="A16182" t="s">
        <v>19542</v>
      </c>
      <c r="B16182" t="s">
        <v>3291</v>
      </c>
      <c r="C16182" t="s">
        <v>91</v>
      </c>
      <c r="D16182" t="s">
        <v>70</v>
      </c>
      <c r="E16182">
        <v>6</v>
      </c>
      <c r="F16182" s="8">
        <f>VLOOKUP(C16182,Products!$A$2:$E$20,5,TRUE)</f>
        <v>49.95</v>
      </c>
      <c r="G16182" s="8">
        <f t="shared" si="504"/>
        <v>299.70000000000005</v>
      </c>
      <c r="H16182" s="8">
        <f>VLOOKUP(C16182,Products!$A$2:$F$20,6,TRUE)</f>
        <v>21.200000000000003</v>
      </c>
      <c r="I16182" s="8">
        <f t="shared" si="505"/>
        <v>127.20000000000002</v>
      </c>
      <c r="J16182" s="42">
        <f>VLOOKUP(B16182,Invoices!A:I,9,TRUE)</f>
        <v>2022</v>
      </c>
    </row>
    <row r="16183" spans="1:10" x14ac:dyDescent="0.15">
      <c r="A16183" t="s">
        <v>19543</v>
      </c>
      <c r="B16183" t="s">
        <v>3291</v>
      </c>
      <c r="C16183" t="s">
        <v>97</v>
      </c>
      <c r="D16183" t="s">
        <v>74</v>
      </c>
      <c r="E16183">
        <v>30</v>
      </c>
      <c r="F16183" s="8">
        <f>VLOOKUP(C16183,Products!$A$2:$E$20,5,TRUE)</f>
        <v>1.5</v>
      </c>
      <c r="G16183" s="8">
        <f t="shared" si="504"/>
        <v>45</v>
      </c>
      <c r="H16183" s="8">
        <f>VLOOKUP(C16183,Products!$A$2:$F$20,6,TRUE)</f>
        <v>0.5</v>
      </c>
      <c r="I16183" s="8">
        <f t="shared" si="505"/>
        <v>15</v>
      </c>
      <c r="J16183" s="42">
        <f>VLOOKUP(B16183,Invoices!A:I,9,TRUE)</f>
        <v>2022</v>
      </c>
    </row>
    <row r="16184" spans="1:10" x14ac:dyDescent="0.15">
      <c r="A16184" t="s">
        <v>19544</v>
      </c>
      <c r="B16184" t="s">
        <v>3291</v>
      </c>
      <c r="C16184" t="s">
        <v>87</v>
      </c>
      <c r="D16184" t="s">
        <v>68</v>
      </c>
      <c r="E16184">
        <v>3</v>
      </c>
      <c r="F16184" s="8">
        <f>VLOOKUP(C16184,Products!$A$2:$E$20,5,TRUE)</f>
        <v>19.95</v>
      </c>
      <c r="G16184" s="8">
        <f t="shared" si="504"/>
        <v>59.849999999999994</v>
      </c>
      <c r="H16184" s="8">
        <f>VLOOKUP(C16184,Products!$A$2:$F$20,6,TRUE)</f>
        <v>7.4499999999999993</v>
      </c>
      <c r="I16184" s="8">
        <f t="shared" si="505"/>
        <v>22.349999999999998</v>
      </c>
      <c r="J16184" s="42">
        <f>VLOOKUP(B16184,Invoices!A:I,9,TRUE)</f>
        <v>2022</v>
      </c>
    </row>
    <row r="16185" spans="1:10" x14ac:dyDescent="0.15">
      <c r="A16185" t="s">
        <v>19545</v>
      </c>
      <c r="B16185" t="s">
        <v>3291</v>
      </c>
      <c r="C16185" t="s">
        <v>93</v>
      </c>
      <c r="D16185" t="s">
        <v>76</v>
      </c>
      <c r="E16185">
        <v>6</v>
      </c>
      <c r="F16185" s="8">
        <f>VLOOKUP(C16185,Products!$A$2:$E$20,5,TRUE)</f>
        <v>9.9499999999999993</v>
      </c>
      <c r="G16185" s="8">
        <f t="shared" si="504"/>
        <v>59.699999999999996</v>
      </c>
      <c r="H16185" s="8">
        <f>VLOOKUP(C16185,Products!$A$2:$F$20,6,TRUE)</f>
        <v>1.9499999999999993</v>
      </c>
      <c r="I16185" s="8">
        <f t="shared" si="505"/>
        <v>11.699999999999996</v>
      </c>
      <c r="J16185" s="42">
        <f>VLOOKUP(B16185,Invoices!A:I,9,TRUE)</f>
        <v>2022</v>
      </c>
    </row>
    <row r="16186" spans="1:10" x14ac:dyDescent="0.15">
      <c r="A16186" t="s">
        <v>19546</v>
      </c>
      <c r="B16186" t="s">
        <v>3291</v>
      </c>
      <c r="C16186" t="s">
        <v>105</v>
      </c>
      <c r="D16186" t="s">
        <v>81</v>
      </c>
      <c r="E16186">
        <v>1</v>
      </c>
      <c r="F16186" s="8">
        <f>VLOOKUP(C16186,Products!$A$2:$E$20,5,TRUE)</f>
        <v>8.9499999999999993</v>
      </c>
      <c r="G16186" s="8">
        <f t="shared" si="504"/>
        <v>8.9499999999999993</v>
      </c>
      <c r="H16186" s="8">
        <f>VLOOKUP(C16186,Products!$A$2:$F$20,6,TRUE)</f>
        <v>3.1999999999999993</v>
      </c>
      <c r="I16186" s="8">
        <f t="shared" si="505"/>
        <v>3.1999999999999993</v>
      </c>
      <c r="J16186" s="42">
        <f>VLOOKUP(B16186,Invoices!A:I,9,TRUE)</f>
        <v>2022</v>
      </c>
    </row>
    <row r="16187" spans="1:10" x14ac:dyDescent="0.15">
      <c r="A16187" t="s">
        <v>19547</v>
      </c>
      <c r="B16187" t="s">
        <v>3291</v>
      </c>
      <c r="C16187" t="s">
        <v>101</v>
      </c>
      <c r="D16187" t="s">
        <v>69</v>
      </c>
      <c r="E16187">
        <v>10</v>
      </c>
      <c r="F16187" s="8">
        <f>VLOOKUP(C16187,Products!$A$2:$E$20,5,TRUE)</f>
        <v>129.94999999999999</v>
      </c>
      <c r="G16187" s="8">
        <f t="shared" si="504"/>
        <v>1299.5</v>
      </c>
      <c r="H16187" s="8">
        <f>VLOOKUP(C16187,Products!$A$2:$F$20,6,TRUE)</f>
        <v>40.449999999999989</v>
      </c>
      <c r="I16187" s="8">
        <f t="shared" si="505"/>
        <v>404.49999999999989</v>
      </c>
      <c r="J16187" s="42">
        <f>VLOOKUP(B16187,Invoices!A:I,9,TRUE)</f>
        <v>2022</v>
      </c>
    </row>
    <row r="16188" spans="1:10" x14ac:dyDescent="0.15">
      <c r="A16188" t="s">
        <v>19548</v>
      </c>
      <c r="B16188" t="s">
        <v>3291</v>
      </c>
      <c r="C16188" t="s">
        <v>90</v>
      </c>
      <c r="D16188" t="s">
        <v>72</v>
      </c>
      <c r="E16188">
        <v>2</v>
      </c>
      <c r="F16188" s="8">
        <f>VLOOKUP(C16188,Products!$A$2:$E$20,5,TRUE)</f>
        <v>8.9499999999999993</v>
      </c>
      <c r="G16188" s="8">
        <f t="shared" si="504"/>
        <v>17.899999999999999</v>
      </c>
      <c r="H16188" s="8">
        <f>VLOOKUP(C16188,Products!$A$2:$F$20,6,TRUE)</f>
        <v>5.6999999999999993</v>
      </c>
      <c r="I16188" s="8">
        <f t="shared" si="505"/>
        <v>11.399999999999999</v>
      </c>
      <c r="J16188" s="42">
        <f>VLOOKUP(B16188,Invoices!A:I,9,TRUE)</f>
        <v>2022</v>
      </c>
    </row>
    <row r="16189" spans="1:10" x14ac:dyDescent="0.15">
      <c r="A16189" t="s">
        <v>19549</v>
      </c>
      <c r="B16189" t="s">
        <v>3292</v>
      </c>
      <c r="C16189" t="s">
        <v>89</v>
      </c>
      <c r="D16189" t="s">
        <v>80</v>
      </c>
      <c r="E16189">
        <v>2</v>
      </c>
      <c r="F16189" s="8">
        <f>VLOOKUP(C16189,Products!$A$2:$E$20,5,TRUE)</f>
        <v>15.95</v>
      </c>
      <c r="G16189" s="8">
        <f t="shared" si="504"/>
        <v>31.9</v>
      </c>
      <c r="H16189" s="8">
        <f>VLOOKUP(C16189,Products!$A$2:$F$20,6,TRUE)</f>
        <v>6</v>
      </c>
      <c r="I16189" s="8">
        <f t="shared" si="505"/>
        <v>12</v>
      </c>
      <c r="J16189" s="42">
        <f>VLOOKUP(B16189,Invoices!A:I,9,TRUE)</f>
        <v>2022</v>
      </c>
    </row>
    <row r="16190" spans="1:10" x14ac:dyDescent="0.15">
      <c r="A16190" t="s">
        <v>19550</v>
      </c>
      <c r="B16190" t="s">
        <v>3292</v>
      </c>
      <c r="C16190" t="s">
        <v>95</v>
      </c>
      <c r="D16190" t="s">
        <v>73</v>
      </c>
      <c r="E16190">
        <v>1</v>
      </c>
      <c r="F16190" s="8">
        <f>VLOOKUP(C16190,Products!$A$2:$E$20,5,TRUE)</f>
        <v>12.95</v>
      </c>
      <c r="G16190" s="8">
        <f t="shared" si="504"/>
        <v>12.95</v>
      </c>
      <c r="H16190" s="8">
        <f>VLOOKUP(C16190,Products!$A$2:$F$20,6,TRUE)</f>
        <v>4.1999999999999993</v>
      </c>
      <c r="I16190" s="8">
        <f t="shared" si="505"/>
        <v>4.1999999999999993</v>
      </c>
      <c r="J16190" s="42">
        <f>VLOOKUP(B16190,Invoices!A:I,9,TRUE)</f>
        <v>2022</v>
      </c>
    </row>
    <row r="16191" spans="1:10" x14ac:dyDescent="0.15">
      <c r="A16191" t="s">
        <v>19551</v>
      </c>
      <c r="B16191" t="s">
        <v>3293</v>
      </c>
      <c r="C16191" t="s">
        <v>95</v>
      </c>
      <c r="D16191" t="s">
        <v>73</v>
      </c>
      <c r="E16191">
        <v>2</v>
      </c>
      <c r="F16191" s="8">
        <f>VLOOKUP(C16191,Products!$A$2:$E$20,5,TRUE)</f>
        <v>12.95</v>
      </c>
      <c r="G16191" s="8">
        <f t="shared" si="504"/>
        <v>25.9</v>
      </c>
      <c r="H16191" s="8">
        <f>VLOOKUP(C16191,Products!$A$2:$F$20,6,TRUE)</f>
        <v>4.1999999999999993</v>
      </c>
      <c r="I16191" s="8">
        <f t="shared" si="505"/>
        <v>8.3999999999999986</v>
      </c>
      <c r="J16191" s="42">
        <f>VLOOKUP(B16191,Invoices!A:I,9,TRUE)</f>
        <v>2022</v>
      </c>
    </row>
    <row r="16192" spans="1:10" x14ac:dyDescent="0.15">
      <c r="A16192" t="s">
        <v>19552</v>
      </c>
      <c r="B16192" t="s">
        <v>3293</v>
      </c>
      <c r="C16192" t="s">
        <v>99</v>
      </c>
      <c r="D16192" t="s">
        <v>84</v>
      </c>
      <c r="E16192">
        <v>2</v>
      </c>
      <c r="F16192" s="8">
        <f>VLOOKUP(C16192,Products!$A$2:$E$20,5,TRUE)</f>
        <v>3.5</v>
      </c>
      <c r="G16192" s="8">
        <f t="shared" si="504"/>
        <v>7</v>
      </c>
      <c r="H16192" s="8">
        <f>VLOOKUP(C16192,Products!$A$2:$F$20,6,TRUE)</f>
        <v>0.54999999999999982</v>
      </c>
      <c r="I16192" s="8">
        <f t="shared" si="505"/>
        <v>1.0999999999999996</v>
      </c>
      <c r="J16192" s="42">
        <f>VLOOKUP(B16192,Invoices!A:I,9,TRUE)</f>
        <v>2022</v>
      </c>
    </row>
    <row r="16193" spans="1:10" x14ac:dyDescent="0.15">
      <c r="A16193" t="s">
        <v>19553</v>
      </c>
      <c r="B16193" t="s">
        <v>3294</v>
      </c>
      <c r="C16193" t="s">
        <v>104</v>
      </c>
      <c r="D16193" t="s">
        <v>71</v>
      </c>
      <c r="E16193">
        <v>1</v>
      </c>
      <c r="F16193" s="8">
        <f>VLOOKUP(C16193,Products!$A$2:$E$20,5,TRUE)</f>
        <v>2.95</v>
      </c>
      <c r="G16193" s="8">
        <f t="shared" si="504"/>
        <v>2.95</v>
      </c>
      <c r="H16193" s="8">
        <f>VLOOKUP(C16193,Products!$A$2:$F$20,6,TRUE)</f>
        <v>1.1500000000000001</v>
      </c>
      <c r="I16193" s="8">
        <f t="shared" si="505"/>
        <v>1.1500000000000001</v>
      </c>
      <c r="J16193" s="42">
        <f>VLOOKUP(B16193,Invoices!A:I,9,TRUE)</f>
        <v>2022</v>
      </c>
    </row>
    <row r="16194" spans="1:10" x14ac:dyDescent="0.15">
      <c r="A16194" t="s">
        <v>19554</v>
      </c>
      <c r="B16194" t="s">
        <v>3294</v>
      </c>
      <c r="C16194" t="s">
        <v>95</v>
      </c>
      <c r="D16194" t="s">
        <v>73</v>
      </c>
      <c r="E16194">
        <v>1</v>
      </c>
      <c r="F16194" s="8">
        <f>VLOOKUP(C16194,Products!$A$2:$E$20,5,TRUE)</f>
        <v>12.95</v>
      </c>
      <c r="G16194" s="8">
        <f t="shared" si="504"/>
        <v>12.95</v>
      </c>
      <c r="H16194" s="8">
        <f>VLOOKUP(C16194,Products!$A$2:$F$20,6,TRUE)</f>
        <v>4.1999999999999993</v>
      </c>
      <c r="I16194" s="8">
        <f t="shared" si="505"/>
        <v>4.1999999999999993</v>
      </c>
      <c r="J16194" s="42">
        <f>VLOOKUP(B16194,Invoices!A:I,9,TRUE)</f>
        <v>2022</v>
      </c>
    </row>
    <row r="16195" spans="1:10" x14ac:dyDescent="0.15">
      <c r="A16195" t="s">
        <v>19555</v>
      </c>
      <c r="B16195" t="s">
        <v>3294</v>
      </c>
      <c r="C16195" t="s">
        <v>90</v>
      </c>
      <c r="D16195" t="s">
        <v>72</v>
      </c>
      <c r="E16195">
        <v>2</v>
      </c>
      <c r="F16195" s="8">
        <f>VLOOKUP(C16195,Products!$A$2:$E$20,5,TRUE)</f>
        <v>8.9499999999999993</v>
      </c>
      <c r="G16195" s="8">
        <f t="shared" ref="G16195:G16258" si="506">F16195*E16195</f>
        <v>17.899999999999999</v>
      </c>
      <c r="H16195" s="8">
        <f>VLOOKUP(C16195,Products!$A$2:$F$20,6,TRUE)</f>
        <v>5.6999999999999993</v>
      </c>
      <c r="I16195" s="8">
        <f t="shared" ref="I16195:I16258" si="507">H16195*E16195</f>
        <v>11.399999999999999</v>
      </c>
      <c r="J16195" s="42">
        <f>VLOOKUP(B16195,Invoices!A:I,9,TRUE)</f>
        <v>2022</v>
      </c>
    </row>
    <row r="16196" spans="1:10" x14ac:dyDescent="0.15">
      <c r="A16196" t="s">
        <v>19556</v>
      </c>
      <c r="B16196" t="s">
        <v>3294</v>
      </c>
      <c r="C16196" t="s">
        <v>96</v>
      </c>
      <c r="D16196" t="s">
        <v>75</v>
      </c>
      <c r="E16196">
        <v>6</v>
      </c>
      <c r="F16196" s="8">
        <f>VLOOKUP(C16196,Products!$A$2:$E$20,5,TRUE)</f>
        <v>79.95</v>
      </c>
      <c r="G16196" s="8">
        <f t="shared" si="506"/>
        <v>479.70000000000005</v>
      </c>
      <c r="H16196" s="8">
        <f>VLOOKUP(C16196,Products!$A$2:$F$20,6,TRUE)</f>
        <v>27.950000000000003</v>
      </c>
      <c r="I16196" s="8">
        <f t="shared" si="507"/>
        <v>167.70000000000002</v>
      </c>
      <c r="J16196" s="42">
        <f>VLOOKUP(B16196,Invoices!A:I,9,TRUE)</f>
        <v>2022</v>
      </c>
    </row>
    <row r="16197" spans="1:10" x14ac:dyDescent="0.15">
      <c r="A16197" t="s">
        <v>19557</v>
      </c>
      <c r="B16197" t="s">
        <v>3294</v>
      </c>
      <c r="C16197" t="s">
        <v>88</v>
      </c>
      <c r="D16197" t="s">
        <v>85</v>
      </c>
      <c r="E16197">
        <v>4</v>
      </c>
      <c r="F16197" s="8">
        <f>VLOOKUP(C16197,Products!$A$2:$E$20,5,TRUE)</f>
        <v>8.9499999999999993</v>
      </c>
      <c r="G16197" s="8">
        <f t="shared" si="506"/>
        <v>35.799999999999997</v>
      </c>
      <c r="H16197" s="8">
        <f>VLOOKUP(C16197,Products!$A$2:$F$20,6,TRUE)</f>
        <v>5.6999999999999993</v>
      </c>
      <c r="I16197" s="8">
        <f t="shared" si="507"/>
        <v>22.799999999999997</v>
      </c>
      <c r="J16197" s="42">
        <f>VLOOKUP(B16197,Invoices!A:I,9,TRUE)</f>
        <v>2022</v>
      </c>
    </row>
    <row r="16198" spans="1:10" x14ac:dyDescent="0.15">
      <c r="A16198" t="s">
        <v>19558</v>
      </c>
      <c r="B16198" t="s">
        <v>3294</v>
      </c>
      <c r="C16198" t="s">
        <v>97</v>
      </c>
      <c r="D16198" t="s">
        <v>74</v>
      </c>
      <c r="E16198">
        <v>1</v>
      </c>
      <c r="F16198" s="8">
        <f>VLOOKUP(C16198,Products!$A$2:$E$20,5,TRUE)</f>
        <v>1.5</v>
      </c>
      <c r="G16198" s="8">
        <f t="shared" si="506"/>
        <v>1.5</v>
      </c>
      <c r="H16198" s="8">
        <f>VLOOKUP(C16198,Products!$A$2:$F$20,6,TRUE)</f>
        <v>0.5</v>
      </c>
      <c r="I16198" s="8">
        <f t="shared" si="507"/>
        <v>0.5</v>
      </c>
      <c r="J16198" s="42">
        <f>VLOOKUP(B16198,Invoices!A:I,9,TRUE)</f>
        <v>2022</v>
      </c>
    </row>
    <row r="16199" spans="1:10" x14ac:dyDescent="0.15">
      <c r="A16199" t="s">
        <v>19559</v>
      </c>
      <c r="B16199" t="s">
        <v>3295</v>
      </c>
      <c r="C16199" t="s">
        <v>88</v>
      </c>
      <c r="D16199" t="s">
        <v>85</v>
      </c>
      <c r="E16199">
        <v>4</v>
      </c>
      <c r="F16199" s="8">
        <f>VLOOKUP(C16199,Products!$A$2:$E$20,5,TRUE)</f>
        <v>8.9499999999999993</v>
      </c>
      <c r="G16199" s="8">
        <f t="shared" si="506"/>
        <v>35.799999999999997</v>
      </c>
      <c r="H16199" s="8">
        <f>VLOOKUP(C16199,Products!$A$2:$F$20,6,TRUE)</f>
        <v>5.6999999999999993</v>
      </c>
      <c r="I16199" s="8">
        <f t="shared" si="507"/>
        <v>22.799999999999997</v>
      </c>
      <c r="J16199" s="42">
        <f>VLOOKUP(B16199,Invoices!A:I,9,TRUE)</f>
        <v>2022</v>
      </c>
    </row>
    <row r="16200" spans="1:10" x14ac:dyDescent="0.15">
      <c r="A16200" t="s">
        <v>19560</v>
      </c>
      <c r="B16200" t="s">
        <v>3295</v>
      </c>
      <c r="C16200" t="s">
        <v>90</v>
      </c>
      <c r="D16200" t="s">
        <v>72</v>
      </c>
      <c r="E16200">
        <v>9</v>
      </c>
      <c r="F16200" s="8">
        <f>VLOOKUP(C16200,Products!$A$2:$E$20,5,TRUE)</f>
        <v>8.9499999999999993</v>
      </c>
      <c r="G16200" s="8">
        <f t="shared" si="506"/>
        <v>80.55</v>
      </c>
      <c r="H16200" s="8">
        <f>VLOOKUP(C16200,Products!$A$2:$F$20,6,TRUE)</f>
        <v>5.6999999999999993</v>
      </c>
      <c r="I16200" s="8">
        <f t="shared" si="507"/>
        <v>51.3</v>
      </c>
      <c r="J16200" s="42">
        <f>VLOOKUP(B16200,Invoices!A:I,9,TRUE)</f>
        <v>2022</v>
      </c>
    </row>
    <row r="16201" spans="1:10" x14ac:dyDescent="0.15">
      <c r="A16201" t="s">
        <v>19561</v>
      </c>
      <c r="B16201" t="s">
        <v>3295</v>
      </c>
      <c r="C16201" t="s">
        <v>104</v>
      </c>
      <c r="D16201" t="s">
        <v>71</v>
      </c>
      <c r="E16201">
        <v>4</v>
      </c>
      <c r="F16201" s="8">
        <f>VLOOKUP(C16201,Products!$A$2:$E$20,5,TRUE)</f>
        <v>2.95</v>
      </c>
      <c r="G16201" s="8">
        <f t="shared" si="506"/>
        <v>11.8</v>
      </c>
      <c r="H16201" s="8">
        <f>VLOOKUP(C16201,Products!$A$2:$F$20,6,TRUE)</f>
        <v>1.1500000000000001</v>
      </c>
      <c r="I16201" s="8">
        <f t="shared" si="507"/>
        <v>4.6000000000000005</v>
      </c>
      <c r="J16201" s="42">
        <f>VLOOKUP(B16201,Invoices!A:I,9,TRUE)</f>
        <v>2022</v>
      </c>
    </row>
    <row r="16202" spans="1:10" x14ac:dyDescent="0.15">
      <c r="A16202" t="s">
        <v>19562</v>
      </c>
      <c r="B16202" t="s">
        <v>3296</v>
      </c>
      <c r="C16202" t="s">
        <v>92</v>
      </c>
      <c r="D16202" t="s">
        <v>82</v>
      </c>
      <c r="E16202">
        <v>50</v>
      </c>
      <c r="F16202" s="8">
        <f>VLOOKUP(C16202,Products!$A$2:$E$20,5,TRUE)</f>
        <v>19.95</v>
      </c>
      <c r="G16202" s="8">
        <f t="shared" si="506"/>
        <v>997.5</v>
      </c>
      <c r="H16202" s="8">
        <f>VLOOKUP(C16202,Products!$A$2:$F$20,6,TRUE)</f>
        <v>7.4499999999999993</v>
      </c>
      <c r="I16202" s="8">
        <f t="shared" si="507"/>
        <v>372.49999999999994</v>
      </c>
      <c r="J16202" s="42">
        <f>VLOOKUP(B16202,Invoices!A:I,9,TRUE)</f>
        <v>2022</v>
      </c>
    </row>
    <row r="16203" spans="1:10" x14ac:dyDescent="0.15">
      <c r="A16203" t="s">
        <v>19563</v>
      </c>
      <c r="B16203" t="s">
        <v>3297</v>
      </c>
      <c r="C16203" t="s">
        <v>105</v>
      </c>
      <c r="D16203" t="s">
        <v>81</v>
      </c>
      <c r="E16203">
        <v>1</v>
      </c>
      <c r="F16203" s="8">
        <f>VLOOKUP(C16203,Products!$A$2:$E$20,5,TRUE)</f>
        <v>8.9499999999999993</v>
      </c>
      <c r="G16203" s="8">
        <f t="shared" si="506"/>
        <v>8.9499999999999993</v>
      </c>
      <c r="H16203" s="8">
        <f>VLOOKUP(C16203,Products!$A$2:$F$20,6,TRUE)</f>
        <v>3.1999999999999993</v>
      </c>
      <c r="I16203" s="8">
        <f t="shared" si="507"/>
        <v>3.1999999999999993</v>
      </c>
      <c r="J16203" s="42">
        <f>VLOOKUP(B16203,Invoices!A:I,9,TRUE)</f>
        <v>2022</v>
      </c>
    </row>
    <row r="16204" spans="1:10" x14ac:dyDescent="0.15">
      <c r="A16204" t="s">
        <v>19564</v>
      </c>
      <c r="B16204" t="s">
        <v>3297</v>
      </c>
      <c r="C16204" t="s">
        <v>99</v>
      </c>
      <c r="D16204" t="s">
        <v>84</v>
      </c>
      <c r="E16204">
        <v>5</v>
      </c>
      <c r="F16204" s="8">
        <f>VLOOKUP(C16204,Products!$A$2:$E$20,5,TRUE)</f>
        <v>3.5</v>
      </c>
      <c r="G16204" s="8">
        <f t="shared" si="506"/>
        <v>17.5</v>
      </c>
      <c r="H16204" s="8">
        <f>VLOOKUP(C16204,Products!$A$2:$F$20,6,TRUE)</f>
        <v>0.54999999999999982</v>
      </c>
      <c r="I16204" s="8">
        <f t="shared" si="507"/>
        <v>2.7499999999999991</v>
      </c>
      <c r="J16204" s="42">
        <f>VLOOKUP(B16204,Invoices!A:I,9,TRUE)</f>
        <v>2022</v>
      </c>
    </row>
    <row r="16205" spans="1:10" x14ac:dyDescent="0.15">
      <c r="A16205" t="s">
        <v>19565</v>
      </c>
      <c r="B16205" t="s">
        <v>3297</v>
      </c>
      <c r="C16205" t="s">
        <v>90</v>
      </c>
      <c r="D16205" t="s">
        <v>72</v>
      </c>
      <c r="E16205">
        <v>2</v>
      </c>
      <c r="F16205" s="8">
        <f>VLOOKUP(C16205,Products!$A$2:$E$20,5,TRUE)</f>
        <v>8.9499999999999993</v>
      </c>
      <c r="G16205" s="8">
        <f t="shared" si="506"/>
        <v>17.899999999999999</v>
      </c>
      <c r="H16205" s="8">
        <f>VLOOKUP(C16205,Products!$A$2:$F$20,6,TRUE)</f>
        <v>5.6999999999999993</v>
      </c>
      <c r="I16205" s="8">
        <f t="shared" si="507"/>
        <v>11.399999999999999</v>
      </c>
      <c r="J16205" s="42">
        <f>VLOOKUP(B16205,Invoices!A:I,9,TRUE)</f>
        <v>2022</v>
      </c>
    </row>
    <row r="16206" spans="1:10" x14ac:dyDescent="0.15">
      <c r="A16206" t="s">
        <v>19566</v>
      </c>
      <c r="B16206" t="s">
        <v>3297</v>
      </c>
      <c r="C16206" t="s">
        <v>87</v>
      </c>
      <c r="D16206" t="s">
        <v>68</v>
      </c>
      <c r="E16206">
        <v>1</v>
      </c>
      <c r="F16206" s="8">
        <f>VLOOKUP(C16206,Products!$A$2:$E$20,5,TRUE)</f>
        <v>19.95</v>
      </c>
      <c r="G16206" s="8">
        <f t="shared" si="506"/>
        <v>19.95</v>
      </c>
      <c r="H16206" s="8">
        <f>VLOOKUP(C16206,Products!$A$2:$F$20,6,TRUE)</f>
        <v>7.4499999999999993</v>
      </c>
      <c r="I16206" s="8">
        <f t="shared" si="507"/>
        <v>7.4499999999999993</v>
      </c>
      <c r="J16206" s="42">
        <f>VLOOKUP(B16206,Invoices!A:I,9,TRUE)</f>
        <v>2022</v>
      </c>
    </row>
    <row r="16207" spans="1:10" x14ac:dyDescent="0.15">
      <c r="A16207" t="s">
        <v>19567</v>
      </c>
      <c r="B16207" t="s">
        <v>3298</v>
      </c>
      <c r="C16207" t="s">
        <v>90</v>
      </c>
      <c r="D16207" t="s">
        <v>72</v>
      </c>
      <c r="E16207">
        <v>1</v>
      </c>
      <c r="F16207" s="8">
        <f>VLOOKUP(C16207,Products!$A$2:$E$20,5,TRUE)</f>
        <v>8.9499999999999993</v>
      </c>
      <c r="G16207" s="8">
        <f t="shared" si="506"/>
        <v>8.9499999999999993</v>
      </c>
      <c r="H16207" s="8">
        <f>VLOOKUP(C16207,Products!$A$2:$F$20,6,TRUE)</f>
        <v>5.6999999999999993</v>
      </c>
      <c r="I16207" s="8">
        <f t="shared" si="507"/>
        <v>5.6999999999999993</v>
      </c>
      <c r="J16207" s="42">
        <f>VLOOKUP(B16207,Invoices!A:I,9,TRUE)</f>
        <v>2022</v>
      </c>
    </row>
    <row r="16208" spans="1:10" x14ac:dyDescent="0.15">
      <c r="A16208" t="s">
        <v>19568</v>
      </c>
      <c r="B16208" t="s">
        <v>3299</v>
      </c>
      <c r="C16208" t="s">
        <v>105</v>
      </c>
      <c r="D16208" t="s">
        <v>81</v>
      </c>
      <c r="E16208">
        <v>9</v>
      </c>
      <c r="F16208" s="8">
        <f>VLOOKUP(C16208,Products!$A$2:$E$20,5,TRUE)</f>
        <v>8.9499999999999993</v>
      </c>
      <c r="G16208" s="8">
        <f t="shared" si="506"/>
        <v>80.55</v>
      </c>
      <c r="H16208" s="8">
        <f>VLOOKUP(C16208,Products!$A$2:$F$20,6,TRUE)</f>
        <v>3.1999999999999993</v>
      </c>
      <c r="I16208" s="8">
        <f t="shared" si="507"/>
        <v>28.799999999999994</v>
      </c>
      <c r="J16208" s="42">
        <f>VLOOKUP(B16208,Invoices!A:I,9,TRUE)</f>
        <v>2022</v>
      </c>
    </row>
    <row r="16209" spans="1:10" x14ac:dyDescent="0.15">
      <c r="A16209" t="s">
        <v>19569</v>
      </c>
      <c r="B16209" t="s">
        <v>3299</v>
      </c>
      <c r="C16209" t="s">
        <v>101</v>
      </c>
      <c r="D16209" t="s">
        <v>69</v>
      </c>
      <c r="E16209">
        <v>4</v>
      </c>
      <c r="F16209" s="8">
        <f>VLOOKUP(C16209,Products!$A$2:$E$20,5,TRUE)</f>
        <v>129.94999999999999</v>
      </c>
      <c r="G16209" s="8">
        <f t="shared" si="506"/>
        <v>519.79999999999995</v>
      </c>
      <c r="H16209" s="8">
        <f>VLOOKUP(C16209,Products!$A$2:$F$20,6,TRUE)</f>
        <v>40.449999999999989</v>
      </c>
      <c r="I16209" s="8">
        <f t="shared" si="507"/>
        <v>161.79999999999995</v>
      </c>
      <c r="J16209" s="42">
        <f>VLOOKUP(B16209,Invoices!A:I,9,TRUE)</f>
        <v>2022</v>
      </c>
    </row>
    <row r="16210" spans="1:10" x14ac:dyDescent="0.15">
      <c r="A16210" t="s">
        <v>19570</v>
      </c>
      <c r="B16210" t="s">
        <v>3299</v>
      </c>
      <c r="C16210" t="s">
        <v>96</v>
      </c>
      <c r="D16210" t="s">
        <v>75</v>
      </c>
      <c r="E16210">
        <v>1</v>
      </c>
      <c r="F16210" s="8">
        <f>VLOOKUP(C16210,Products!$A$2:$E$20,5,TRUE)</f>
        <v>79.95</v>
      </c>
      <c r="G16210" s="8">
        <f t="shared" si="506"/>
        <v>79.95</v>
      </c>
      <c r="H16210" s="8">
        <f>VLOOKUP(C16210,Products!$A$2:$F$20,6,TRUE)</f>
        <v>27.950000000000003</v>
      </c>
      <c r="I16210" s="8">
        <f t="shared" si="507"/>
        <v>27.950000000000003</v>
      </c>
      <c r="J16210" s="42">
        <f>VLOOKUP(B16210,Invoices!A:I,9,TRUE)</f>
        <v>2022</v>
      </c>
    </row>
    <row r="16211" spans="1:10" x14ac:dyDescent="0.15">
      <c r="A16211" t="s">
        <v>19571</v>
      </c>
      <c r="B16211" t="s">
        <v>3300</v>
      </c>
      <c r="C16211" t="s">
        <v>99</v>
      </c>
      <c r="D16211" t="s">
        <v>84</v>
      </c>
      <c r="E16211">
        <v>1</v>
      </c>
      <c r="F16211" s="8">
        <f>VLOOKUP(C16211,Products!$A$2:$E$20,5,TRUE)</f>
        <v>3.5</v>
      </c>
      <c r="G16211" s="8">
        <f t="shared" si="506"/>
        <v>3.5</v>
      </c>
      <c r="H16211" s="8">
        <f>VLOOKUP(C16211,Products!$A$2:$F$20,6,TRUE)</f>
        <v>0.54999999999999982</v>
      </c>
      <c r="I16211" s="8">
        <f t="shared" si="507"/>
        <v>0.54999999999999982</v>
      </c>
      <c r="J16211" s="42">
        <f>VLOOKUP(B16211,Invoices!A:I,9,TRUE)</f>
        <v>2022</v>
      </c>
    </row>
    <row r="16212" spans="1:10" x14ac:dyDescent="0.15">
      <c r="A16212" t="s">
        <v>19572</v>
      </c>
      <c r="B16212" t="s">
        <v>3300</v>
      </c>
      <c r="C16212" t="s">
        <v>93</v>
      </c>
      <c r="D16212" t="s">
        <v>76</v>
      </c>
      <c r="E16212">
        <v>5</v>
      </c>
      <c r="F16212" s="8">
        <f>VLOOKUP(C16212,Products!$A$2:$E$20,5,TRUE)</f>
        <v>9.9499999999999993</v>
      </c>
      <c r="G16212" s="8">
        <f t="shared" si="506"/>
        <v>49.75</v>
      </c>
      <c r="H16212" s="8">
        <f>VLOOKUP(C16212,Products!$A$2:$F$20,6,TRUE)</f>
        <v>1.9499999999999993</v>
      </c>
      <c r="I16212" s="8">
        <f t="shared" si="507"/>
        <v>9.7499999999999964</v>
      </c>
      <c r="J16212" s="42">
        <f>VLOOKUP(B16212,Invoices!A:I,9,TRUE)</f>
        <v>2022</v>
      </c>
    </row>
    <row r="16213" spans="1:10" x14ac:dyDescent="0.15">
      <c r="A16213" t="s">
        <v>19573</v>
      </c>
      <c r="B16213" t="s">
        <v>3300</v>
      </c>
      <c r="C16213" t="s">
        <v>90</v>
      </c>
      <c r="D16213" t="s">
        <v>72</v>
      </c>
      <c r="E16213">
        <v>1</v>
      </c>
      <c r="F16213" s="8">
        <f>VLOOKUP(C16213,Products!$A$2:$E$20,5,TRUE)</f>
        <v>8.9499999999999993</v>
      </c>
      <c r="G16213" s="8">
        <f t="shared" si="506"/>
        <v>8.9499999999999993</v>
      </c>
      <c r="H16213" s="8">
        <f>VLOOKUP(C16213,Products!$A$2:$F$20,6,TRUE)</f>
        <v>5.6999999999999993</v>
      </c>
      <c r="I16213" s="8">
        <f t="shared" si="507"/>
        <v>5.6999999999999993</v>
      </c>
      <c r="J16213" s="42">
        <f>VLOOKUP(B16213,Invoices!A:I,9,TRUE)</f>
        <v>2022</v>
      </c>
    </row>
    <row r="16214" spans="1:10" x14ac:dyDescent="0.15">
      <c r="A16214" t="s">
        <v>19574</v>
      </c>
      <c r="B16214" t="s">
        <v>3300</v>
      </c>
      <c r="C16214" t="s">
        <v>96</v>
      </c>
      <c r="D16214" t="s">
        <v>75</v>
      </c>
      <c r="E16214">
        <v>3</v>
      </c>
      <c r="F16214" s="8">
        <f>VLOOKUP(C16214,Products!$A$2:$E$20,5,TRUE)</f>
        <v>79.95</v>
      </c>
      <c r="G16214" s="8">
        <f t="shared" si="506"/>
        <v>239.85000000000002</v>
      </c>
      <c r="H16214" s="8">
        <f>VLOOKUP(C16214,Products!$A$2:$F$20,6,TRUE)</f>
        <v>27.950000000000003</v>
      </c>
      <c r="I16214" s="8">
        <f t="shared" si="507"/>
        <v>83.850000000000009</v>
      </c>
      <c r="J16214" s="42">
        <f>VLOOKUP(B16214,Invoices!A:I,9,TRUE)</f>
        <v>2022</v>
      </c>
    </row>
    <row r="16215" spans="1:10" x14ac:dyDescent="0.15">
      <c r="A16215" t="s">
        <v>19575</v>
      </c>
      <c r="B16215" t="s">
        <v>3301</v>
      </c>
      <c r="C16215" t="s">
        <v>90</v>
      </c>
      <c r="D16215" t="s">
        <v>72</v>
      </c>
      <c r="E16215">
        <v>3</v>
      </c>
      <c r="F16215" s="8">
        <f>VLOOKUP(C16215,Products!$A$2:$E$20,5,TRUE)</f>
        <v>8.9499999999999993</v>
      </c>
      <c r="G16215" s="8">
        <f t="shared" si="506"/>
        <v>26.849999999999998</v>
      </c>
      <c r="H16215" s="8">
        <f>VLOOKUP(C16215,Products!$A$2:$F$20,6,TRUE)</f>
        <v>5.6999999999999993</v>
      </c>
      <c r="I16215" s="8">
        <f t="shared" si="507"/>
        <v>17.099999999999998</v>
      </c>
      <c r="J16215" s="42">
        <f>VLOOKUP(B16215,Invoices!A:I,9,TRUE)</f>
        <v>2022</v>
      </c>
    </row>
    <row r="16216" spans="1:10" x14ac:dyDescent="0.15">
      <c r="A16216" t="s">
        <v>19576</v>
      </c>
      <c r="B16216" t="s">
        <v>3301</v>
      </c>
      <c r="C16216" t="s">
        <v>105</v>
      </c>
      <c r="D16216" t="s">
        <v>81</v>
      </c>
      <c r="E16216">
        <v>12</v>
      </c>
      <c r="F16216" s="8">
        <f>VLOOKUP(C16216,Products!$A$2:$E$20,5,TRUE)</f>
        <v>8.9499999999999993</v>
      </c>
      <c r="G16216" s="8">
        <f t="shared" si="506"/>
        <v>107.39999999999999</v>
      </c>
      <c r="H16216" s="8">
        <f>VLOOKUP(C16216,Products!$A$2:$F$20,6,TRUE)</f>
        <v>3.1999999999999993</v>
      </c>
      <c r="I16216" s="8">
        <f t="shared" si="507"/>
        <v>38.399999999999991</v>
      </c>
      <c r="J16216" s="42">
        <f>VLOOKUP(B16216,Invoices!A:I,9,TRUE)</f>
        <v>2022</v>
      </c>
    </row>
    <row r="16217" spans="1:10" x14ac:dyDescent="0.15">
      <c r="A16217" t="s">
        <v>19577</v>
      </c>
      <c r="B16217" t="s">
        <v>3301</v>
      </c>
      <c r="C16217" t="s">
        <v>92</v>
      </c>
      <c r="D16217" t="s">
        <v>82</v>
      </c>
      <c r="E16217">
        <v>1</v>
      </c>
      <c r="F16217" s="8">
        <f>VLOOKUP(C16217,Products!$A$2:$E$20,5,TRUE)</f>
        <v>19.95</v>
      </c>
      <c r="G16217" s="8">
        <f t="shared" si="506"/>
        <v>19.95</v>
      </c>
      <c r="H16217" s="8">
        <f>VLOOKUP(C16217,Products!$A$2:$F$20,6,TRUE)</f>
        <v>7.4499999999999993</v>
      </c>
      <c r="I16217" s="8">
        <f t="shared" si="507"/>
        <v>7.4499999999999993</v>
      </c>
      <c r="J16217" s="42">
        <f>VLOOKUP(B16217,Invoices!A:I,9,TRUE)</f>
        <v>2022</v>
      </c>
    </row>
    <row r="16218" spans="1:10" x14ac:dyDescent="0.15">
      <c r="A16218" t="s">
        <v>19578</v>
      </c>
      <c r="B16218" t="s">
        <v>3301</v>
      </c>
      <c r="C16218" t="s">
        <v>94</v>
      </c>
      <c r="D16218" t="s">
        <v>86</v>
      </c>
      <c r="E16218">
        <v>9</v>
      </c>
      <c r="F16218" s="8">
        <f>VLOOKUP(C16218,Products!$A$2:$E$20,5,TRUE)</f>
        <v>3.5</v>
      </c>
      <c r="G16218" s="8">
        <f t="shared" si="506"/>
        <v>31.5</v>
      </c>
      <c r="H16218" s="8">
        <f>VLOOKUP(C16218,Products!$A$2:$F$20,6,TRUE)</f>
        <v>0.54999999999999982</v>
      </c>
      <c r="I16218" s="8">
        <f t="shared" si="507"/>
        <v>4.9499999999999984</v>
      </c>
      <c r="J16218" s="42">
        <f>VLOOKUP(B16218,Invoices!A:I,9,TRUE)</f>
        <v>2022</v>
      </c>
    </row>
    <row r="16219" spans="1:10" x14ac:dyDescent="0.15">
      <c r="A16219" t="s">
        <v>19579</v>
      </c>
      <c r="B16219" t="s">
        <v>3302</v>
      </c>
      <c r="C16219" t="s">
        <v>88</v>
      </c>
      <c r="D16219" t="s">
        <v>85</v>
      </c>
      <c r="E16219">
        <v>1</v>
      </c>
      <c r="F16219" s="8">
        <f>VLOOKUP(C16219,Products!$A$2:$E$20,5,TRUE)</f>
        <v>8.9499999999999993</v>
      </c>
      <c r="G16219" s="8">
        <f t="shared" si="506"/>
        <v>8.9499999999999993</v>
      </c>
      <c r="H16219" s="8">
        <f>VLOOKUP(C16219,Products!$A$2:$F$20,6,TRUE)</f>
        <v>5.6999999999999993</v>
      </c>
      <c r="I16219" s="8">
        <f t="shared" si="507"/>
        <v>5.6999999999999993</v>
      </c>
      <c r="J16219" s="42">
        <f>VLOOKUP(B16219,Invoices!A:I,9,TRUE)</f>
        <v>2022</v>
      </c>
    </row>
    <row r="16220" spans="1:10" x14ac:dyDescent="0.15">
      <c r="A16220" t="s">
        <v>19580</v>
      </c>
      <c r="B16220" t="s">
        <v>3302</v>
      </c>
      <c r="C16220" t="s">
        <v>90</v>
      </c>
      <c r="D16220" t="s">
        <v>72</v>
      </c>
      <c r="E16220">
        <v>6</v>
      </c>
      <c r="F16220" s="8">
        <f>VLOOKUP(C16220,Products!$A$2:$E$20,5,TRUE)</f>
        <v>8.9499999999999993</v>
      </c>
      <c r="G16220" s="8">
        <f t="shared" si="506"/>
        <v>53.699999999999996</v>
      </c>
      <c r="H16220" s="8">
        <f>VLOOKUP(C16220,Products!$A$2:$F$20,6,TRUE)</f>
        <v>5.6999999999999993</v>
      </c>
      <c r="I16220" s="8">
        <f t="shared" si="507"/>
        <v>34.199999999999996</v>
      </c>
      <c r="J16220" s="42">
        <f>VLOOKUP(B16220,Invoices!A:I,9,TRUE)</f>
        <v>2022</v>
      </c>
    </row>
    <row r="16221" spans="1:10" x14ac:dyDescent="0.15">
      <c r="A16221" t="s">
        <v>19581</v>
      </c>
      <c r="B16221" t="s">
        <v>3303</v>
      </c>
      <c r="C16221" t="s">
        <v>88</v>
      </c>
      <c r="D16221" t="s">
        <v>85</v>
      </c>
      <c r="E16221">
        <v>5</v>
      </c>
      <c r="F16221" s="8">
        <f>VLOOKUP(C16221,Products!$A$2:$E$20,5,TRUE)</f>
        <v>8.9499999999999993</v>
      </c>
      <c r="G16221" s="8">
        <f t="shared" si="506"/>
        <v>44.75</v>
      </c>
      <c r="H16221" s="8">
        <f>VLOOKUP(C16221,Products!$A$2:$F$20,6,TRUE)</f>
        <v>5.6999999999999993</v>
      </c>
      <c r="I16221" s="8">
        <f t="shared" si="507"/>
        <v>28.499999999999996</v>
      </c>
      <c r="J16221" s="42">
        <f>VLOOKUP(B16221,Invoices!A:I,9,TRUE)</f>
        <v>2022</v>
      </c>
    </row>
    <row r="16222" spans="1:10" x14ac:dyDescent="0.15">
      <c r="A16222" t="s">
        <v>19582</v>
      </c>
      <c r="B16222" t="s">
        <v>3303</v>
      </c>
      <c r="C16222" t="s">
        <v>104</v>
      </c>
      <c r="D16222" t="s">
        <v>71</v>
      </c>
      <c r="E16222">
        <v>4</v>
      </c>
      <c r="F16222" s="8">
        <f>VLOOKUP(C16222,Products!$A$2:$E$20,5,TRUE)</f>
        <v>2.95</v>
      </c>
      <c r="G16222" s="8">
        <f t="shared" si="506"/>
        <v>11.8</v>
      </c>
      <c r="H16222" s="8">
        <f>VLOOKUP(C16222,Products!$A$2:$F$20,6,TRUE)</f>
        <v>1.1500000000000001</v>
      </c>
      <c r="I16222" s="8">
        <f t="shared" si="507"/>
        <v>4.6000000000000005</v>
      </c>
      <c r="J16222" s="42">
        <f>VLOOKUP(B16222,Invoices!A:I,9,TRUE)</f>
        <v>2022</v>
      </c>
    </row>
    <row r="16223" spans="1:10" x14ac:dyDescent="0.15">
      <c r="A16223" t="s">
        <v>19583</v>
      </c>
      <c r="B16223" t="s">
        <v>3303</v>
      </c>
      <c r="C16223" t="s">
        <v>90</v>
      </c>
      <c r="D16223" t="s">
        <v>72</v>
      </c>
      <c r="E16223">
        <v>1</v>
      </c>
      <c r="F16223" s="8">
        <f>VLOOKUP(C16223,Products!$A$2:$E$20,5,TRUE)</f>
        <v>8.9499999999999993</v>
      </c>
      <c r="G16223" s="8">
        <f t="shared" si="506"/>
        <v>8.9499999999999993</v>
      </c>
      <c r="H16223" s="8">
        <f>VLOOKUP(C16223,Products!$A$2:$F$20,6,TRUE)</f>
        <v>5.6999999999999993</v>
      </c>
      <c r="I16223" s="8">
        <f t="shared" si="507"/>
        <v>5.6999999999999993</v>
      </c>
      <c r="J16223" s="42">
        <f>VLOOKUP(B16223,Invoices!A:I,9,TRUE)</f>
        <v>2022</v>
      </c>
    </row>
    <row r="16224" spans="1:10" x14ac:dyDescent="0.15">
      <c r="A16224" t="s">
        <v>19584</v>
      </c>
      <c r="B16224" t="s">
        <v>3304</v>
      </c>
      <c r="C16224" t="s">
        <v>105</v>
      </c>
      <c r="D16224" t="s">
        <v>81</v>
      </c>
      <c r="E16224">
        <v>4</v>
      </c>
      <c r="F16224" s="8">
        <f>VLOOKUP(C16224,Products!$A$2:$E$20,5,TRUE)</f>
        <v>8.9499999999999993</v>
      </c>
      <c r="G16224" s="8">
        <f t="shared" si="506"/>
        <v>35.799999999999997</v>
      </c>
      <c r="H16224" s="8">
        <f>VLOOKUP(C16224,Products!$A$2:$F$20,6,TRUE)</f>
        <v>3.1999999999999993</v>
      </c>
      <c r="I16224" s="8">
        <f t="shared" si="507"/>
        <v>12.799999999999997</v>
      </c>
      <c r="J16224" s="42">
        <f>VLOOKUP(B16224,Invoices!A:I,9,TRUE)</f>
        <v>2022</v>
      </c>
    </row>
    <row r="16225" spans="1:10" x14ac:dyDescent="0.15">
      <c r="A16225" t="s">
        <v>19585</v>
      </c>
      <c r="B16225" t="s">
        <v>3304</v>
      </c>
      <c r="C16225" t="s">
        <v>89</v>
      </c>
      <c r="D16225" t="s">
        <v>80</v>
      </c>
      <c r="E16225">
        <v>25</v>
      </c>
      <c r="F16225" s="8">
        <f>VLOOKUP(C16225,Products!$A$2:$E$20,5,TRUE)</f>
        <v>15.95</v>
      </c>
      <c r="G16225" s="8">
        <f t="shared" si="506"/>
        <v>398.75</v>
      </c>
      <c r="H16225" s="8">
        <f>VLOOKUP(C16225,Products!$A$2:$F$20,6,TRUE)</f>
        <v>6</v>
      </c>
      <c r="I16225" s="8">
        <f t="shared" si="507"/>
        <v>150</v>
      </c>
      <c r="J16225" s="42">
        <f>VLOOKUP(B16225,Invoices!A:I,9,TRUE)</f>
        <v>2022</v>
      </c>
    </row>
    <row r="16226" spans="1:10" x14ac:dyDescent="0.15">
      <c r="A16226" t="s">
        <v>19586</v>
      </c>
      <c r="B16226" t="s">
        <v>3304</v>
      </c>
      <c r="C16226" t="s">
        <v>93</v>
      </c>
      <c r="D16226" t="s">
        <v>76</v>
      </c>
      <c r="E16226">
        <v>2</v>
      </c>
      <c r="F16226" s="8">
        <f>VLOOKUP(C16226,Products!$A$2:$E$20,5,TRUE)</f>
        <v>9.9499999999999993</v>
      </c>
      <c r="G16226" s="8">
        <f t="shared" si="506"/>
        <v>19.899999999999999</v>
      </c>
      <c r="H16226" s="8">
        <f>VLOOKUP(C16226,Products!$A$2:$F$20,6,TRUE)</f>
        <v>1.9499999999999993</v>
      </c>
      <c r="I16226" s="8">
        <f t="shared" si="507"/>
        <v>3.8999999999999986</v>
      </c>
      <c r="J16226" s="42">
        <f>VLOOKUP(B16226,Invoices!A:I,9,TRUE)</f>
        <v>2022</v>
      </c>
    </row>
    <row r="16227" spans="1:10" x14ac:dyDescent="0.15">
      <c r="A16227" t="s">
        <v>19587</v>
      </c>
      <c r="B16227" t="s">
        <v>3304</v>
      </c>
      <c r="C16227" t="s">
        <v>96</v>
      </c>
      <c r="D16227" t="s">
        <v>75</v>
      </c>
      <c r="E16227">
        <v>25</v>
      </c>
      <c r="F16227" s="8">
        <f>VLOOKUP(C16227,Products!$A$2:$E$20,5,TRUE)</f>
        <v>79.95</v>
      </c>
      <c r="G16227" s="8">
        <f t="shared" si="506"/>
        <v>1998.75</v>
      </c>
      <c r="H16227" s="8">
        <f>VLOOKUP(C16227,Products!$A$2:$F$20,6,TRUE)</f>
        <v>27.950000000000003</v>
      </c>
      <c r="I16227" s="8">
        <f t="shared" si="507"/>
        <v>698.75000000000011</v>
      </c>
      <c r="J16227" s="42">
        <f>VLOOKUP(B16227,Invoices!A:I,9,TRUE)</f>
        <v>2022</v>
      </c>
    </row>
    <row r="16228" spans="1:10" x14ac:dyDescent="0.15">
      <c r="A16228" t="s">
        <v>19588</v>
      </c>
      <c r="B16228" t="s">
        <v>3305</v>
      </c>
      <c r="C16228" t="s">
        <v>90</v>
      </c>
      <c r="D16228" t="s">
        <v>72</v>
      </c>
      <c r="E16228">
        <v>1</v>
      </c>
      <c r="F16228" s="8">
        <f>VLOOKUP(C16228,Products!$A$2:$E$20,5,TRUE)</f>
        <v>8.9499999999999993</v>
      </c>
      <c r="G16228" s="8">
        <f t="shared" si="506"/>
        <v>8.9499999999999993</v>
      </c>
      <c r="H16228" s="8">
        <f>VLOOKUP(C16228,Products!$A$2:$F$20,6,TRUE)</f>
        <v>5.6999999999999993</v>
      </c>
      <c r="I16228" s="8">
        <f t="shared" si="507"/>
        <v>5.6999999999999993</v>
      </c>
      <c r="J16228" s="42">
        <f>VLOOKUP(B16228,Invoices!A:I,9,TRUE)</f>
        <v>2022</v>
      </c>
    </row>
    <row r="16229" spans="1:10" x14ac:dyDescent="0.15">
      <c r="A16229" t="s">
        <v>19589</v>
      </c>
      <c r="B16229" t="s">
        <v>3306</v>
      </c>
      <c r="C16229" t="s">
        <v>90</v>
      </c>
      <c r="D16229" t="s">
        <v>72</v>
      </c>
      <c r="E16229">
        <v>1</v>
      </c>
      <c r="F16229" s="8">
        <f>VLOOKUP(C16229,Products!$A$2:$E$20,5,TRUE)</f>
        <v>8.9499999999999993</v>
      </c>
      <c r="G16229" s="8">
        <f t="shared" si="506"/>
        <v>8.9499999999999993</v>
      </c>
      <c r="H16229" s="8">
        <f>VLOOKUP(C16229,Products!$A$2:$F$20,6,TRUE)</f>
        <v>5.6999999999999993</v>
      </c>
      <c r="I16229" s="8">
        <f t="shared" si="507"/>
        <v>5.6999999999999993</v>
      </c>
      <c r="J16229" s="42">
        <f>VLOOKUP(B16229,Invoices!A:I,9,TRUE)</f>
        <v>2022</v>
      </c>
    </row>
    <row r="16230" spans="1:10" x14ac:dyDescent="0.15">
      <c r="A16230" t="s">
        <v>19590</v>
      </c>
      <c r="B16230" t="s">
        <v>3306</v>
      </c>
      <c r="C16230" t="s">
        <v>99</v>
      </c>
      <c r="D16230" t="s">
        <v>84</v>
      </c>
      <c r="E16230">
        <v>50</v>
      </c>
      <c r="F16230" s="8">
        <f>VLOOKUP(C16230,Products!$A$2:$E$20,5,TRUE)</f>
        <v>3.5</v>
      </c>
      <c r="G16230" s="8">
        <f t="shared" si="506"/>
        <v>175</v>
      </c>
      <c r="H16230" s="8">
        <f>VLOOKUP(C16230,Products!$A$2:$F$20,6,TRUE)</f>
        <v>0.54999999999999982</v>
      </c>
      <c r="I16230" s="8">
        <f t="shared" si="507"/>
        <v>27.499999999999993</v>
      </c>
      <c r="J16230" s="42">
        <f>VLOOKUP(B16230,Invoices!A:I,9,TRUE)</f>
        <v>2022</v>
      </c>
    </row>
    <row r="16231" spans="1:10" x14ac:dyDescent="0.15">
      <c r="A16231" t="s">
        <v>19591</v>
      </c>
      <c r="B16231" t="s">
        <v>3306</v>
      </c>
      <c r="C16231" t="s">
        <v>89</v>
      </c>
      <c r="D16231" t="s">
        <v>80</v>
      </c>
      <c r="E16231">
        <v>1</v>
      </c>
      <c r="F16231" s="8">
        <f>VLOOKUP(C16231,Products!$A$2:$E$20,5,TRUE)</f>
        <v>15.95</v>
      </c>
      <c r="G16231" s="8">
        <f t="shared" si="506"/>
        <v>15.95</v>
      </c>
      <c r="H16231" s="8">
        <f>VLOOKUP(C16231,Products!$A$2:$F$20,6,TRUE)</f>
        <v>6</v>
      </c>
      <c r="I16231" s="8">
        <f t="shared" si="507"/>
        <v>6</v>
      </c>
      <c r="J16231" s="42">
        <f>VLOOKUP(B16231,Invoices!A:I,9,TRUE)</f>
        <v>2022</v>
      </c>
    </row>
    <row r="16232" spans="1:10" x14ac:dyDescent="0.15">
      <c r="A16232" t="s">
        <v>19592</v>
      </c>
      <c r="B16232" t="s">
        <v>3306</v>
      </c>
      <c r="C16232" t="s">
        <v>95</v>
      </c>
      <c r="D16232" t="s">
        <v>73</v>
      </c>
      <c r="E16232">
        <v>6</v>
      </c>
      <c r="F16232" s="8">
        <f>VLOOKUP(C16232,Products!$A$2:$E$20,5,TRUE)</f>
        <v>12.95</v>
      </c>
      <c r="G16232" s="8">
        <f t="shared" si="506"/>
        <v>77.699999999999989</v>
      </c>
      <c r="H16232" s="8">
        <f>VLOOKUP(C16232,Products!$A$2:$F$20,6,TRUE)</f>
        <v>4.1999999999999993</v>
      </c>
      <c r="I16232" s="8">
        <f t="shared" si="507"/>
        <v>25.199999999999996</v>
      </c>
      <c r="J16232" s="42">
        <f>VLOOKUP(B16232,Invoices!A:I,9,TRUE)</f>
        <v>2022</v>
      </c>
    </row>
    <row r="16233" spans="1:10" x14ac:dyDescent="0.15">
      <c r="A16233" t="s">
        <v>19593</v>
      </c>
      <c r="B16233" t="s">
        <v>3306</v>
      </c>
      <c r="C16233" t="s">
        <v>104</v>
      </c>
      <c r="D16233" t="s">
        <v>71</v>
      </c>
      <c r="E16233">
        <v>2</v>
      </c>
      <c r="F16233" s="8">
        <f>VLOOKUP(C16233,Products!$A$2:$E$20,5,TRUE)</f>
        <v>2.95</v>
      </c>
      <c r="G16233" s="8">
        <f t="shared" si="506"/>
        <v>5.9</v>
      </c>
      <c r="H16233" s="8">
        <f>VLOOKUP(C16233,Products!$A$2:$F$20,6,TRUE)</f>
        <v>1.1500000000000001</v>
      </c>
      <c r="I16233" s="8">
        <f t="shared" si="507"/>
        <v>2.3000000000000003</v>
      </c>
      <c r="J16233" s="42">
        <f>VLOOKUP(B16233,Invoices!A:I,9,TRUE)</f>
        <v>2022</v>
      </c>
    </row>
    <row r="16234" spans="1:10" x14ac:dyDescent="0.15">
      <c r="A16234" t="s">
        <v>19594</v>
      </c>
      <c r="B16234" t="s">
        <v>3306</v>
      </c>
      <c r="C16234" t="s">
        <v>87</v>
      </c>
      <c r="D16234" t="s">
        <v>68</v>
      </c>
      <c r="E16234">
        <v>1</v>
      </c>
      <c r="F16234" s="8">
        <f>VLOOKUP(C16234,Products!$A$2:$E$20,5,TRUE)</f>
        <v>19.95</v>
      </c>
      <c r="G16234" s="8">
        <f t="shared" si="506"/>
        <v>19.95</v>
      </c>
      <c r="H16234" s="8">
        <f>VLOOKUP(C16234,Products!$A$2:$F$20,6,TRUE)</f>
        <v>7.4499999999999993</v>
      </c>
      <c r="I16234" s="8">
        <f t="shared" si="507"/>
        <v>7.4499999999999993</v>
      </c>
      <c r="J16234" s="42">
        <f>VLOOKUP(B16234,Invoices!A:I,9,TRUE)</f>
        <v>2022</v>
      </c>
    </row>
    <row r="16235" spans="1:10" x14ac:dyDescent="0.15">
      <c r="A16235" t="s">
        <v>19595</v>
      </c>
      <c r="B16235" t="s">
        <v>3306</v>
      </c>
      <c r="C16235" t="s">
        <v>93</v>
      </c>
      <c r="D16235" t="s">
        <v>76</v>
      </c>
      <c r="E16235">
        <v>3</v>
      </c>
      <c r="F16235" s="8">
        <f>VLOOKUP(C16235,Products!$A$2:$E$20,5,TRUE)</f>
        <v>9.9499999999999993</v>
      </c>
      <c r="G16235" s="8">
        <f t="shared" si="506"/>
        <v>29.849999999999998</v>
      </c>
      <c r="H16235" s="8">
        <f>VLOOKUP(C16235,Products!$A$2:$F$20,6,TRUE)</f>
        <v>1.9499999999999993</v>
      </c>
      <c r="I16235" s="8">
        <f t="shared" si="507"/>
        <v>5.8499999999999979</v>
      </c>
      <c r="J16235" s="42">
        <f>VLOOKUP(B16235,Invoices!A:I,9,TRUE)</f>
        <v>2022</v>
      </c>
    </row>
    <row r="16236" spans="1:10" x14ac:dyDescent="0.15">
      <c r="A16236" t="s">
        <v>19596</v>
      </c>
      <c r="B16236" t="s">
        <v>3306</v>
      </c>
      <c r="C16236" t="s">
        <v>103</v>
      </c>
      <c r="D16236" t="s">
        <v>77</v>
      </c>
      <c r="E16236">
        <v>1</v>
      </c>
      <c r="F16236" s="8">
        <f>VLOOKUP(C16236,Products!$A$2:$E$20,5,TRUE)</f>
        <v>8.9499999999999993</v>
      </c>
      <c r="G16236" s="8">
        <f t="shared" si="506"/>
        <v>8.9499999999999993</v>
      </c>
      <c r="H16236" s="8">
        <f>VLOOKUP(C16236,Products!$A$2:$F$20,6,TRUE)</f>
        <v>3.1999999999999993</v>
      </c>
      <c r="I16236" s="8">
        <f t="shared" si="507"/>
        <v>3.1999999999999993</v>
      </c>
      <c r="J16236" s="42">
        <f>VLOOKUP(B16236,Invoices!A:I,9,TRUE)</f>
        <v>2022</v>
      </c>
    </row>
    <row r="16237" spans="1:10" x14ac:dyDescent="0.15">
      <c r="A16237" t="s">
        <v>19597</v>
      </c>
      <c r="B16237" t="s">
        <v>3306</v>
      </c>
      <c r="C16237" t="s">
        <v>96</v>
      </c>
      <c r="D16237" t="s">
        <v>75</v>
      </c>
      <c r="E16237">
        <v>4</v>
      </c>
      <c r="F16237" s="8">
        <f>VLOOKUP(C16237,Products!$A$2:$E$20,5,TRUE)</f>
        <v>79.95</v>
      </c>
      <c r="G16237" s="8">
        <f t="shared" si="506"/>
        <v>319.8</v>
      </c>
      <c r="H16237" s="8">
        <f>VLOOKUP(C16237,Products!$A$2:$F$20,6,TRUE)</f>
        <v>27.950000000000003</v>
      </c>
      <c r="I16237" s="8">
        <f t="shared" si="507"/>
        <v>111.80000000000001</v>
      </c>
      <c r="J16237" s="42">
        <f>VLOOKUP(B16237,Invoices!A:I,9,TRUE)</f>
        <v>2022</v>
      </c>
    </row>
    <row r="16238" spans="1:10" x14ac:dyDescent="0.15">
      <c r="A16238" t="s">
        <v>19598</v>
      </c>
      <c r="B16238" t="s">
        <v>3306</v>
      </c>
      <c r="C16238" t="s">
        <v>100</v>
      </c>
      <c r="D16238" t="s">
        <v>78</v>
      </c>
      <c r="E16238">
        <v>2</v>
      </c>
      <c r="F16238" s="8">
        <f>VLOOKUP(C16238,Products!$A$2:$E$20,5,TRUE)</f>
        <v>49.95</v>
      </c>
      <c r="G16238" s="8">
        <f t="shared" si="506"/>
        <v>99.9</v>
      </c>
      <c r="H16238" s="8">
        <f>VLOOKUP(C16238,Products!$A$2:$F$20,6,TRUE)</f>
        <v>19.950000000000003</v>
      </c>
      <c r="I16238" s="8">
        <f t="shared" si="507"/>
        <v>39.900000000000006</v>
      </c>
      <c r="J16238" s="42">
        <f>VLOOKUP(B16238,Invoices!A:I,9,TRUE)</f>
        <v>2022</v>
      </c>
    </row>
    <row r="16239" spans="1:10" x14ac:dyDescent="0.15">
      <c r="A16239" t="s">
        <v>19599</v>
      </c>
      <c r="B16239" t="s">
        <v>3306</v>
      </c>
      <c r="C16239" t="s">
        <v>88</v>
      </c>
      <c r="D16239" t="s">
        <v>85</v>
      </c>
      <c r="E16239">
        <v>10</v>
      </c>
      <c r="F16239" s="8">
        <f>VLOOKUP(C16239,Products!$A$2:$E$20,5,TRUE)</f>
        <v>8.9499999999999993</v>
      </c>
      <c r="G16239" s="8">
        <f t="shared" si="506"/>
        <v>89.5</v>
      </c>
      <c r="H16239" s="8">
        <f>VLOOKUP(C16239,Products!$A$2:$F$20,6,TRUE)</f>
        <v>5.6999999999999993</v>
      </c>
      <c r="I16239" s="8">
        <f t="shared" si="507"/>
        <v>56.999999999999993</v>
      </c>
      <c r="J16239" s="42">
        <f>VLOOKUP(B16239,Invoices!A:I,9,TRUE)</f>
        <v>2022</v>
      </c>
    </row>
    <row r="16240" spans="1:10" x14ac:dyDescent="0.15">
      <c r="A16240" t="s">
        <v>19600</v>
      </c>
      <c r="B16240" t="s">
        <v>3307</v>
      </c>
      <c r="C16240" t="s">
        <v>96</v>
      </c>
      <c r="D16240" t="s">
        <v>75</v>
      </c>
      <c r="E16240">
        <v>2</v>
      </c>
      <c r="F16240" s="8">
        <f>VLOOKUP(C16240,Products!$A$2:$E$20,5,TRUE)</f>
        <v>79.95</v>
      </c>
      <c r="G16240" s="8">
        <f t="shared" si="506"/>
        <v>159.9</v>
      </c>
      <c r="H16240" s="8">
        <f>VLOOKUP(C16240,Products!$A$2:$F$20,6,TRUE)</f>
        <v>27.950000000000003</v>
      </c>
      <c r="I16240" s="8">
        <f t="shared" si="507"/>
        <v>55.900000000000006</v>
      </c>
      <c r="J16240" s="42">
        <f>VLOOKUP(B16240,Invoices!A:I,9,TRUE)</f>
        <v>2022</v>
      </c>
    </row>
    <row r="16241" spans="1:10" x14ac:dyDescent="0.15">
      <c r="A16241" t="s">
        <v>19601</v>
      </c>
      <c r="B16241" t="s">
        <v>3307</v>
      </c>
      <c r="C16241" t="s">
        <v>100</v>
      </c>
      <c r="D16241" t="s">
        <v>78</v>
      </c>
      <c r="E16241">
        <v>3</v>
      </c>
      <c r="F16241" s="8">
        <f>VLOOKUP(C16241,Products!$A$2:$E$20,5,TRUE)</f>
        <v>49.95</v>
      </c>
      <c r="G16241" s="8">
        <f t="shared" si="506"/>
        <v>149.85000000000002</v>
      </c>
      <c r="H16241" s="8">
        <f>VLOOKUP(C16241,Products!$A$2:$F$20,6,TRUE)</f>
        <v>19.950000000000003</v>
      </c>
      <c r="I16241" s="8">
        <f t="shared" si="507"/>
        <v>59.850000000000009</v>
      </c>
      <c r="J16241" s="42">
        <f>VLOOKUP(B16241,Invoices!A:I,9,TRUE)</f>
        <v>2022</v>
      </c>
    </row>
    <row r="16242" spans="1:10" x14ac:dyDescent="0.15">
      <c r="A16242" t="s">
        <v>19602</v>
      </c>
      <c r="B16242" t="s">
        <v>3308</v>
      </c>
      <c r="C16242" t="s">
        <v>104</v>
      </c>
      <c r="D16242" t="s">
        <v>71</v>
      </c>
      <c r="E16242">
        <v>2</v>
      </c>
      <c r="F16242" s="8">
        <f>VLOOKUP(C16242,Products!$A$2:$E$20,5,TRUE)</f>
        <v>2.95</v>
      </c>
      <c r="G16242" s="8">
        <f t="shared" si="506"/>
        <v>5.9</v>
      </c>
      <c r="H16242" s="8">
        <f>VLOOKUP(C16242,Products!$A$2:$F$20,6,TRUE)</f>
        <v>1.1500000000000001</v>
      </c>
      <c r="I16242" s="8">
        <f t="shared" si="507"/>
        <v>2.3000000000000003</v>
      </c>
      <c r="J16242" s="42">
        <f>VLOOKUP(B16242,Invoices!A:I,9,TRUE)</f>
        <v>2022</v>
      </c>
    </row>
    <row r="16243" spans="1:10" x14ac:dyDescent="0.15">
      <c r="A16243" t="s">
        <v>19603</v>
      </c>
      <c r="B16243" t="s">
        <v>3308</v>
      </c>
      <c r="C16243" t="s">
        <v>93</v>
      </c>
      <c r="D16243" t="s">
        <v>76</v>
      </c>
      <c r="E16243">
        <v>5</v>
      </c>
      <c r="F16243" s="8">
        <f>VLOOKUP(C16243,Products!$A$2:$E$20,5,TRUE)</f>
        <v>9.9499999999999993</v>
      </c>
      <c r="G16243" s="8">
        <f t="shared" si="506"/>
        <v>49.75</v>
      </c>
      <c r="H16243" s="8">
        <f>VLOOKUP(C16243,Products!$A$2:$F$20,6,TRUE)</f>
        <v>1.9499999999999993</v>
      </c>
      <c r="I16243" s="8">
        <f t="shared" si="507"/>
        <v>9.7499999999999964</v>
      </c>
      <c r="J16243" s="42">
        <f>VLOOKUP(B16243,Invoices!A:I,9,TRUE)</f>
        <v>2022</v>
      </c>
    </row>
    <row r="16244" spans="1:10" x14ac:dyDescent="0.15">
      <c r="A16244" t="s">
        <v>19604</v>
      </c>
      <c r="B16244" t="s">
        <v>3308</v>
      </c>
      <c r="C16244" t="s">
        <v>88</v>
      </c>
      <c r="D16244" t="s">
        <v>85</v>
      </c>
      <c r="E16244">
        <v>5</v>
      </c>
      <c r="F16244" s="8">
        <f>VLOOKUP(C16244,Products!$A$2:$E$20,5,TRUE)</f>
        <v>8.9499999999999993</v>
      </c>
      <c r="G16244" s="8">
        <f t="shared" si="506"/>
        <v>44.75</v>
      </c>
      <c r="H16244" s="8">
        <f>VLOOKUP(C16244,Products!$A$2:$F$20,6,TRUE)</f>
        <v>5.6999999999999993</v>
      </c>
      <c r="I16244" s="8">
        <f t="shared" si="507"/>
        <v>28.499999999999996</v>
      </c>
      <c r="J16244" s="42">
        <f>VLOOKUP(B16244,Invoices!A:I,9,TRUE)</f>
        <v>2022</v>
      </c>
    </row>
    <row r="16245" spans="1:10" x14ac:dyDescent="0.15">
      <c r="A16245" t="s">
        <v>19605</v>
      </c>
      <c r="B16245" t="s">
        <v>3308</v>
      </c>
      <c r="C16245" t="s">
        <v>105</v>
      </c>
      <c r="D16245" t="s">
        <v>81</v>
      </c>
      <c r="E16245">
        <v>6</v>
      </c>
      <c r="F16245" s="8">
        <f>VLOOKUP(C16245,Products!$A$2:$E$20,5,TRUE)</f>
        <v>8.9499999999999993</v>
      </c>
      <c r="G16245" s="8">
        <f t="shared" si="506"/>
        <v>53.699999999999996</v>
      </c>
      <c r="H16245" s="8">
        <f>VLOOKUP(C16245,Products!$A$2:$F$20,6,TRUE)</f>
        <v>3.1999999999999993</v>
      </c>
      <c r="I16245" s="8">
        <f t="shared" si="507"/>
        <v>19.199999999999996</v>
      </c>
      <c r="J16245" s="42">
        <f>VLOOKUP(B16245,Invoices!A:I,9,TRUE)</f>
        <v>2022</v>
      </c>
    </row>
    <row r="16246" spans="1:10" x14ac:dyDescent="0.15">
      <c r="A16246" t="s">
        <v>19606</v>
      </c>
      <c r="B16246" t="s">
        <v>3309</v>
      </c>
      <c r="C16246" t="s">
        <v>96</v>
      </c>
      <c r="D16246" t="s">
        <v>75</v>
      </c>
      <c r="E16246">
        <v>9</v>
      </c>
      <c r="F16246" s="8">
        <f>VLOOKUP(C16246,Products!$A$2:$E$20,5,TRUE)</f>
        <v>79.95</v>
      </c>
      <c r="G16246" s="8">
        <f t="shared" si="506"/>
        <v>719.55000000000007</v>
      </c>
      <c r="H16246" s="8">
        <f>VLOOKUP(C16246,Products!$A$2:$F$20,6,TRUE)</f>
        <v>27.950000000000003</v>
      </c>
      <c r="I16246" s="8">
        <f t="shared" si="507"/>
        <v>251.55</v>
      </c>
      <c r="J16246" s="42">
        <f>VLOOKUP(B16246,Invoices!A:I,9,TRUE)</f>
        <v>2022</v>
      </c>
    </row>
    <row r="16247" spans="1:10" x14ac:dyDescent="0.15">
      <c r="A16247" t="s">
        <v>19607</v>
      </c>
      <c r="B16247" t="s">
        <v>3309</v>
      </c>
      <c r="C16247" t="s">
        <v>89</v>
      </c>
      <c r="D16247" t="s">
        <v>80</v>
      </c>
      <c r="E16247">
        <v>5</v>
      </c>
      <c r="F16247" s="8">
        <f>VLOOKUP(C16247,Products!$A$2:$E$20,5,TRUE)</f>
        <v>15.95</v>
      </c>
      <c r="G16247" s="8">
        <f t="shared" si="506"/>
        <v>79.75</v>
      </c>
      <c r="H16247" s="8">
        <f>VLOOKUP(C16247,Products!$A$2:$F$20,6,TRUE)</f>
        <v>6</v>
      </c>
      <c r="I16247" s="8">
        <f t="shared" si="507"/>
        <v>30</v>
      </c>
      <c r="J16247" s="42">
        <f>VLOOKUP(B16247,Invoices!A:I,9,TRUE)</f>
        <v>2022</v>
      </c>
    </row>
    <row r="16248" spans="1:10" x14ac:dyDescent="0.15">
      <c r="A16248" t="s">
        <v>19608</v>
      </c>
      <c r="B16248" t="s">
        <v>3309</v>
      </c>
      <c r="C16248" t="s">
        <v>90</v>
      </c>
      <c r="D16248" t="s">
        <v>72</v>
      </c>
      <c r="E16248">
        <v>1</v>
      </c>
      <c r="F16248" s="8">
        <f>VLOOKUP(C16248,Products!$A$2:$E$20,5,TRUE)</f>
        <v>8.9499999999999993</v>
      </c>
      <c r="G16248" s="8">
        <f t="shared" si="506"/>
        <v>8.9499999999999993</v>
      </c>
      <c r="H16248" s="8">
        <f>VLOOKUP(C16248,Products!$A$2:$F$20,6,TRUE)</f>
        <v>5.6999999999999993</v>
      </c>
      <c r="I16248" s="8">
        <f t="shared" si="507"/>
        <v>5.6999999999999993</v>
      </c>
      <c r="J16248" s="42">
        <f>VLOOKUP(B16248,Invoices!A:I,9,TRUE)</f>
        <v>2022</v>
      </c>
    </row>
    <row r="16249" spans="1:10" x14ac:dyDescent="0.15">
      <c r="A16249" t="s">
        <v>19609</v>
      </c>
      <c r="B16249" t="s">
        <v>3309</v>
      </c>
      <c r="C16249" t="s">
        <v>105</v>
      </c>
      <c r="D16249" t="s">
        <v>81</v>
      </c>
      <c r="E16249">
        <v>50</v>
      </c>
      <c r="F16249" s="8">
        <f>VLOOKUP(C16249,Products!$A$2:$E$20,5,TRUE)</f>
        <v>8.9499999999999993</v>
      </c>
      <c r="G16249" s="8">
        <f t="shared" si="506"/>
        <v>447.49999999999994</v>
      </c>
      <c r="H16249" s="8">
        <f>VLOOKUP(C16249,Products!$A$2:$F$20,6,TRUE)</f>
        <v>3.1999999999999993</v>
      </c>
      <c r="I16249" s="8">
        <f t="shared" si="507"/>
        <v>159.99999999999997</v>
      </c>
      <c r="J16249" s="42">
        <f>VLOOKUP(B16249,Invoices!A:I,9,TRUE)</f>
        <v>2022</v>
      </c>
    </row>
    <row r="16250" spans="1:10" x14ac:dyDescent="0.15">
      <c r="A16250" t="s">
        <v>19610</v>
      </c>
      <c r="B16250" t="s">
        <v>3309</v>
      </c>
      <c r="C16250" t="s">
        <v>98</v>
      </c>
      <c r="D16250" t="s">
        <v>79</v>
      </c>
      <c r="E16250">
        <v>1</v>
      </c>
      <c r="F16250" s="8">
        <f>VLOOKUP(C16250,Products!$A$2:$E$20,5,TRUE)</f>
        <v>14.95</v>
      </c>
      <c r="G16250" s="8">
        <f t="shared" si="506"/>
        <v>14.95</v>
      </c>
      <c r="H16250" s="8">
        <f>VLOOKUP(C16250,Products!$A$2:$F$20,6,TRUE)</f>
        <v>3.0499999999999989</v>
      </c>
      <c r="I16250" s="8">
        <f t="shared" si="507"/>
        <v>3.0499999999999989</v>
      </c>
      <c r="J16250" s="42">
        <f>VLOOKUP(B16250,Invoices!A:I,9,TRUE)</f>
        <v>2022</v>
      </c>
    </row>
    <row r="16251" spans="1:10" x14ac:dyDescent="0.15">
      <c r="A16251" t="s">
        <v>19611</v>
      </c>
      <c r="B16251" t="s">
        <v>3309</v>
      </c>
      <c r="C16251" t="s">
        <v>87</v>
      </c>
      <c r="D16251" t="s">
        <v>68</v>
      </c>
      <c r="E16251">
        <v>3</v>
      </c>
      <c r="F16251" s="8">
        <f>VLOOKUP(C16251,Products!$A$2:$E$20,5,TRUE)</f>
        <v>19.95</v>
      </c>
      <c r="G16251" s="8">
        <f t="shared" si="506"/>
        <v>59.849999999999994</v>
      </c>
      <c r="H16251" s="8">
        <f>VLOOKUP(C16251,Products!$A$2:$F$20,6,TRUE)</f>
        <v>7.4499999999999993</v>
      </c>
      <c r="I16251" s="8">
        <f t="shared" si="507"/>
        <v>22.349999999999998</v>
      </c>
      <c r="J16251" s="42">
        <f>VLOOKUP(B16251,Invoices!A:I,9,TRUE)</f>
        <v>2022</v>
      </c>
    </row>
    <row r="16252" spans="1:10" x14ac:dyDescent="0.15">
      <c r="A16252" t="s">
        <v>19612</v>
      </c>
      <c r="B16252" t="s">
        <v>3309</v>
      </c>
      <c r="C16252" t="s">
        <v>94</v>
      </c>
      <c r="D16252" t="s">
        <v>86</v>
      </c>
      <c r="E16252">
        <v>1</v>
      </c>
      <c r="F16252" s="8">
        <f>VLOOKUP(C16252,Products!$A$2:$E$20,5,TRUE)</f>
        <v>3.5</v>
      </c>
      <c r="G16252" s="8">
        <f t="shared" si="506"/>
        <v>3.5</v>
      </c>
      <c r="H16252" s="8">
        <f>VLOOKUP(C16252,Products!$A$2:$F$20,6,TRUE)</f>
        <v>0.54999999999999982</v>
      </c>
      <c r="I16252" s="8">
        <f t="shared" si="507"/>
        <v>0.54999999999999982</v>
      </c>
      <c r="J16252" s="42">
        <f>VLOOKUP(B16252,Invoices!A:I,9,TRUE)</f>
        <v>2022</v>
      </c>
    </row>
    <row r="16253" spans="1:10" x14ac:dyDescent="0.15">
      <c r="A16253" t="s">
        <v>19613</v>
      </c>
      <c r="B16253" t="s">
        <v>3309</v>
      </c>
      <c r="C16253" t="s">
        <v>104</v>
      </c>
      <c r="D16253" t="s">
        <v>71</v>
      </c>
      <c r="E16253">
        <v>1</v>
      </c>
      <c r="F16253" s="8">
        <f>VLOOKUP(C16253,Products!$A$2:$E$20,5,TRUE)</f>
        <v>2.95</v>
      </c>
      <c r="G16253" s="8">
        <f t="shared" si="506"/>
        <v>2.95</v>
      </c>
      <c r="H16253" s="8">
        <f>VLOOKUP(C16253,Products!$A$2:$F$20,6,TRUE)</f>
        <v>1.1500000000000001</v>
      </c>
      <c r="I16253" s="8">
        <f t="shared" si="507"/>
        <v>1.1500000000000001</v>
      </c>
      <c r="J16253" s="42">
        <f>VLOOKUP(B16253,Invoices!A:I,9,TRUE)</f>
        <v>2022</v>
      </c>
    </row>
    <row r="16254" spans="1:10" x14ac:dyDescent="0.15">
      <c r="A16254" t="s">
        <v>19614</v>
      </c>
      <c r="B16254" t="s">
        <v>3309</v>
      </c>
      <c r="C16254" t="s">
        <v>100</v>
      </c>
      <c r="D16254" t="s">
        <v>78</v>
      </c>
      <c r="E16254">
        <v>2</v>
      </c>
      <c r="F16254" s="8">
        <f>VLOOKUP(C16254,Products!$A$2:$E$20,5,TRUE)</f>
        <v>49.95</v>
      </c>
      <c r="G16254" s="8">
        <f t="shared" si="506"/>
        <v>99.9</v>
      </c>
      <c r="H16254" s="8">
        <f>VLOOKUP(C16254,Products!$A$2:$F$20,6,TRUE)</f>
        <v>19.950000000000003</v>
      </c>
      <c r="I16254" s="8">
        <f t="shared" si="507"/>
        <v>39.900000000000006</v>
      </c>
      <c r="J16254" s="42">
        <f>VLOOKUP(B16254,Invoices!A:I,9,TRUE)</f>
        <v>2022</v>
      </c>
    </row>
    <row r="16255" spans="1:10" x14ac:dyDescent="0.15">
      <c r="A16255" t="s">
        <v>19615</v>
      </c>
      <c r="B16255" t="s">
        <v>3309</v>
      </c>
      <c r="C16255" t="s">
        <v>103</v>
      </c>
      <c r="D16255" t="s">
        <v>77</v>
      </c>
      <c r="E16255">
        <v>1</v>
      </c>
      <c r="F16255" s="8">
        <f>VLOOKUP(C16255,Products!$A$2:$E$20,5,TRUE)</f>
        <v>8.9499999999999993</v>
      </c>
      <c r="G16255" s="8">
        <f t="shared" si="506"/>
        <v>8.9499999999999993</v>
      </c>
      <c r="H16255" s="8">
        <f>VLOOKUP(C16255,Products!$A$2:$F$20,6,TRUE)</f>
        <v>3.1999999999999993</v>
      </c>
      <c r="I16255" s="8">
        <f t="shared" si="507"/>
        <v>3.1999999999999993</v>
      </c>
      <c r="J16255" s="42">
        <f>VLOOKUP(B16255,Invoices!A:I,9,TRUE)</f>
        <v>2022</v>
      </c>
    </row>
    <row r="16256" spans="1:10" x14ac:dyDescent="0.15">
      <c r="A16256" t="s">
        <v>19616</v>
      </c>
      <c r="B16256" t="s">
        <v>3309</v>
      </c>
      <c r="C16256" t="s">
        <v>88</v>
      </c>
      <c r="D16256" t="s">
        <v>85</v>
      </c>
      <c r="E16256">
        <v>2</v>
      </c>
      <c r="F16256" s="8">
        <f>VLOOKUP(C16256,Products!$A$2:$E$20,5,TRUE)</f>
        <v>8.9499999999999993</v>
      </c>
      <c r="G16256" s="8">
        <f t="shared" si="506"/>
        <v>17.899999999999999</v>
      </c>
      <c r="H16256" s="8">
        <f>VLOOKUP(C16256,Products!$A$2:$F$20,6,TRUE)</f>
        <v>5.6999999999999993</v>
      </c>
      <c r="I16256" s="8">
        <f t="shared" si="507"/>
        <v>11.399999999999999</v>
      </c>
      <c r="J16256" s="42">
        <f>VLOOKUP(B16256,Invoices!A:I,9,TRUE)</f>
        <v>2022</v>
      </c>
    </row>
    <row r="16257" spans="1:10" x14ac:dyDescent="0.15">
      <c r="A16257" t="s">
        <v>19617</v>
      </c>
      <c r="B16257" t="s">
        <v>3309</v>
      </c>
      <c r="C16257" t="s">
        <v>101</v>
      </c>
      <c r="D16257" t="s">
        <v>69</v>
      </c>
      <c r="E16257">
        <v>1</v>
      </c>
      <c r="F16257" s="8">
        <f>VLOOKUP(C16257,Products!$A$2:$E$20,5,TRUE)</f>
        <v>129.94999999999999</v>
      </c>
      <c r="G16257" s="8">
        <f t="shared" si="506"/>
        <v>129.94999999999999</v>
      </c>
      <c r="H16257" s="8">
        <f>VLOOKUP(C16257,Products!$A$2:$F$20,6,TRUE)</f>
        <v>40.449999999999989</v>
      </c>
      <c r="I16257" s="8">
        <f t="shared" si="507"/>
        <v>40.449999999999989</v>
      </c>
      <c r="J16257" s="42">
        <f>VLOOKUP(B16257,Invoices!A:I,9,TRUE)</f>
        <v>2022</v>
      </c>
    </row>
    <row r="16258" spans="1:10" x14ac:dyDescent="0.15">
      <c r="A16258" t="s">
        <v>19618</v>
      </c>
      <c r="B16258" t="s">
        <v>3310</v>
      </c>
      <c r="C16258" t="s">
        <v>104</v>
      </c>
      <c r="D16258" t="s">
        <v>71</v>
      </c>
      <c r="E16258">
        <v>5</v>
      </c>
      <c r="F16258" s="8">
        <f>VLOOKUP(C16258,Products!$A$2:$E$20,5,TRUE)</f>
        <v>2.95</v>
      </c>
      <c r="G16258" s="8">
        <f t="shared" si="506"/>
        <v>14.75</v>
      </c>
      <c r="H16258" s="8">
        <f>VLOOKUP(C16258,Products!$A$2:$F$20,6,TRUE)</f>
        <v>1.1500000000000001</v>
      </c>
      <c r="I16258" s="8">
        <f t="shared" si="507"/>
        <v>5.7500000000000009</v>
      </c>
      <c r="J16258" s="42">
        <f>VLOOKUP(B16258,Invoices!A:I,9,TRUE)</f>
        <v>2022</v>
      </c>
    </row>
    <row r="16259" spans="1:10" x14ac:dyDescent="0.15">
      <c r="A16259" t="s">
        <v>19619</v>
      </c>
      <c r="B16259" t="s">
        <v>3311</v>
      </c>
      <c r="C16259" t="s">
        <v>89</v>
      </c>
      <c r="D16259" t="s">
        <v>80</v>
      </c>
      <c r="E16259">
        <v>5</v>
      </c>
      <c r="F16259" s="8">
        <f>VLOOKUP(C16259,Products!$A$2:$E$20,5,TRUE)</f>
        <v>15.95</v>
      </c>
      <c r="G16259" s="8">
        <f t="shared" ref="G16259:G16322" si="508">F16259*E16259</f>
        <v>79.75</v>
      </c>
      <c r="H16259" s="8">
        <f>VLOOKUP(C16259,Products!$A$2:$F$20,6,TRUE)</f>
        <v>6</v>
      </c>
      <c r="I16259" s="8">
        <f t="shared" ref="I16259:I16322" si="509">H16259*E16259</f>
        <v>30</v>
      </c>
      <c r="J16259" s="42">
        <f>VLOOKUP(B16259,Invoices!A:I,9,TRUE)</f>
        <v>2022</v>
      </c>
    </row>
    <row r="16260" spans="1:10" x14ac:dyDescent="0.15">
      <c r="A16260" t="s">
        <v>19620</v>
      </c>
      <c r="B16260" t="s">
        <v>3311</v>
      </c>
      <c r="C16260" t="s">
        <v>105</v>
      </c>
      <c r="D16260" t="s">
        <v>81</v>
      </c>
      <c r="E16260">
        <v>2</v>
      </c>
      <c r="F16260" s="8">
        <f>VLOOKUP(C16260,Products!$A$2:$E$20,5,TRUE)</f>
        <v>8.9499999999999993</v>
      </c>
      <c r="G16260" s="8">
        <f t="shared" si="508"/>
        <v>17.899999999999999</v>
      </c>
      <c r="H16260" s="8">
        <f>VLOOKUP(C16260,Products!$A$2:$F$20,6,TRUE)</f>
        <v>3.1999999999999993</v>
      </c>
      <c r="I16260" s="8">
        <f t="shared" si="509"/>
        <v>6.3999999999999986</v>
      </c>
      <c r="J16260" s="42">
        <f>VLOOKUP(B16260,Invoices!A:I,9,TRUE)</f>
        <v>2022</v>
      </c>
    </row>
    <row r="16261" spans="1:10" x14ac:dyDescent="0.15">
      <c r="A16261" t="s">
        <v>19621</v>
      </c>
      <c r="B16261" t="s">
        <v>3311</v>
      </c>
      <c r="C16261" t="s">
        <v>93</v>
      </c>
      <c r="D16261" t="s">
        <v>76</v>
      </c>
      <c r="E16261">
        <v>1</v>
      </c>
      <c r="F16261" s="8">
        <f>VLOOKUP(C16261,Products!$A$2:$E$20,5,TRUE)</f>
        <v>9.9499999999999993</v>
      </c>
      <c r="G16261" s="8">
        <f t="shared" si="508"/>
        <v>9.9499999999999993</v>
      </c>
      <c r="H16261" s="8">
        <f>VLOOKUP(C16261,Products!$A$2:$F$20,6,TRUE)</f>
        <v>1.9499999999999993</v>
      </c>
      <c r="I16261" s="8">
        <f t="shared" si="509"/>
        <v>1.9499999999999993</v>
      </c>
      <c r="J16261" s="42">
        <f>VLOOKUP(B16261,Invoices!A:I,9,TRUE)</f>
        <v>2022</v>
      </c>
    </row>
    <row r="16262" spans="1:10" x14ac:dyDescent="0.15">
      <c r="A16262" t="s">
        <v>19622</v>
      </c>
      <c r="B16262" t="s">
        <v>3312</v>
      </c>
      <c r="C16262" t="s">
        <v>105</v>
      </c>
      <c r="D16262" t="s">
        <v>81</v>
      </c>
      <c r="E16262">
        <v>1</v>
      </c>
      <c r="F16262" s="8">
        <f>VLOOKUP(C16262,Products!$A$2:$E$20,5,TRUE)</f>
        <v>8.9499999999999993</v>
      </c>
      <c r="G16262" s="8">
        <f t="shared" si="508"/>
        <v>8.9499999999999993</v>
      </c>
      <c r="H16262" s="8">
        <f>VLOOKUP(C16262,Products!$A$2:$F$20,6,TRUE)</f>
        <v>3.1999999999999993</v>
      </c>
      <c r="I16262" s="8">
        <f t="shared" si="509"/>
        <v>3.1999999999999993</v>
      </c>
      <c r="J16262" s="42">
        <f>VLOOKUP(B16262,Invoices!A:I,9,TRUE)</f>
        <v>2022</v>
      </c>
    </row>
    <row r="16263" spans="1:10" x14ac:dyDescent="0.15">
      <c r="A16263" t="s">
        <v>19623</v>
      </c>
      <c r="B16263" t="s">
        <v>3312</v>
      </c>
      <c r="C16263" t="s">
        <v>90</v>
      </c>
      <c r="D16263" t="s">
        <v>72</v>
      </c>
      <c r="E16263">
        <v>1</v>
      </c>
      <c r="F16263" s="8">
        <f>VLOOKUP(C16263,Products!$A$2:$E$20,5,TRUE)</f>
        <v>8.9499999999999993</v>
      </c>
      <c r="G16263" s="8">
        <f t="shared" si="508"/>
        <v>8.9499999999999993</v>
      </c>
      <c r="H16263" s="8">
        <f>VLOOKUP(C16263,Products!$A$2:$F$20,6,TRUE)</f>
        <v>5.6999999999999993</v>
      </c>
      <c r="I16263" s="8">
        <f t="shared" si="509"/>
        <v>5.6999999999999993</v>
      </c>
      <c r="J16263" s="42">
        <f>VLOOKUP(B16263,Invoices!A:I,9,TRUE)</f>
        <v>2022</v>
      </c>
    </row>
    <row r="16264" spans="1:10" x14ac:dyDescent="0.15">
      <c r="A16264" t="s">
        <v>19624</v>
      </c>
      <c r="B16264" t="s">
        <v>3312</v>
      </c>
      <c r="C16264" t="s">
        <v>99</v>
      </c>
      <c r="D16264" t="s">
        <v>84</v>
      </c>
      <c r="E16264">
        <v>1</v>
      </c>
      <c r="F16264" s="8">
        <f>VLOOKUP(C16264,Products!$A$2:$E$20,5,TRUE)</f>
        <v>3.5</v>
      </c>
      <c r="G16264" s="8">
        <f t="shared" si="508"/>
        <v>3.5</v>
      </c>
      <c r="H16264" s="8">
        <f>VLOOKUP(C16264,Products!$A$2:$F$20,6,TRUE)</f>
        <v>0.54999999999999982</v>
      </c>
      <c r="I16264" s="8">
        <f t="shared" si="509"/>
        <v>0.54999999999999982</v>
      </c>
      <c r="J16264" s="42">
        <f>VLOOKUP(B16264,Invoices!A:I,9,TRUE)</f>
        <v>2022</v>
      </c>
    </row>
    <row r="16265" spans="1:10" x14ac:dyDescent="0.15">
      <c r="A16265" t="s">
        <v>19625</v>
      </c>
      <c r="B16265" t="s">
        <v>3312</v>
      </c>
      <c r="C16265" t="s">
        <v>94</v>
      </c>
      <c r="D16265" t="s">
        <v>86</v>
      </c>
      <c r="E16265">
        <v>1</v>
      </c>
      <c r="F16265" s="8">
        <f>VLOOKUP(C16265,Products!$A$2:$E$20,5,TRUE)</f>
        <v>3.5</v>
      </c>
      <c r="G16265" s="8">
        <f t="shared" si="508"/>
        <v>3.5</v>
      </c>
      <c r="H16265" s="8">
        <f>VLOOKUP(C16265,Products!$A$2:$F$20,6,TRUE)</f>
        <v>0.54999999999999982</v>
      </c>
      <c r="I16265" s="8">
        <f t="shared" si="509"/>
        <v>0.54999999999999982</v>
      </c>
      <c r="J16265" s="42">
        <f>VLOOKUP(B16265,Invoices!A:I,9,TRUE)</f>
        <v>2022</v>
      </c>
    </row>
    <row r="16266" spans="1:10" x14ac:dyDescent="0.15">
      <c r="A16266" t="s">
        <v>19626</v>
      </c>
      <c r="B16266" t="s">
        <v>3313</v>
      </c>
      <c r="C16266" t="s">
        <v>92</v>
      </c>
      <c r="D16266" t="s">
        <v>82</v>
      </c>
      <c r="E16266">
        <v>5</v>
      </c>
      <c r="F16266" s="8">
        <f>VLOOKUP(C16266,Products!$A$2:$E$20,5,TRUE)</f>
        <v>19.95</v>
      </c>
      <c r="G16266" s="8">
        <f t="shared" si="508"/>
        <v>99.75</v>
      </c>
      <c r="H16266" s="8">
        <f>VLOOKUP(C16266,Products!$A$2:$F$20,6,TRUE)</f>
        <v>7.4499999999999993</v>
      </c>
      <c r="I16266" s="8">
        <f t="shared" si="509"/>
        <v>37.25</v>
      </c>
      <c r="J16266" s="42">
        <f>VLOOKUP(B16266,Invoices!A:I,9,TRUE)</f>
        <v>2022</v>
      </c>
    </row>
    <row r="16267" spans="1:10" x14ac:dyDescent="0.15">
      <c r="A16267" t="s">
        <v>19627</v>
      </c>
      <c r="B16267" t="s">
        <v>3313</v>
      </c>
      <c r="C16267" t="s">
        <v>104</v>
      </c>
      <c r="D16267" t="s">
        <v>71</v>
      </c>
      <c r="E16267">
        <v>100</v>
      </c>
      <c r="F16267" s="8">
        <f>VLOOKUP(C16267,Products!$A$2:$E$20,5,TRUE)</f>
        <v>2.95</v>
      </c>
      <c r="G16267" s="8">
        <f t="shared" si="508"/>
        <v>295</v>
      </c>
      <c r="H16267" s="8">
        <f>VLOOKUP(C16267,Products!$A$2:$F$20,6,TRUE)</f>
        <v>1.1500000000000001</v>
      </c>
      <c r="I16267" s="8">
        <f t="shared" si="509"/>
        <v>115.00000000000001</v>
      </c>
      <c r="J16267" s="42">
        <f>VLOOKUP(B16267,Invoices!A:I,9,TRUE)</f>
        <v>2022</v>
      </c>
    </row>
    <row r="16268" spans="1:10" x14ac:dyDescent="0.15">
      <c r="A16268" t="s">
        <v>19628</v>
      </c>
      <c r="B16268" t="s">
        <v>3313</v>
      </c>
      <c r="C16268" t="s">
        <v>88</v>
      </c>
      <c r="D16268" t="s">
        <v>85</v>
      </c>
      <c r="E16268">
        <v>5</v>
      </c>
      <c r="F16268" s="8">
        <f>VLOOKUP(C16268,Products!$A$2:$E$20,5,TRUE)</f>
        <v>8.9499999999999993</v>
      </c>
      <c r="G16268" s="8">
        <f t="shared" si="508"/>
        <v>44.75</v>
      </c>
      <c r="H16268" s="8">
        <f>VLOOKUP(C16268,Products!$A$2:$F$20,6,TRUE)</f>
        <v>5.6999999999999993</v>
      </c>
      <c r="I16268" s="8">
        <f t="shared" si="509"/>
        <v>28.499999999999996</v>
      </c>
      <c r="J16268" s="42">
        <f>VLOOKUP(B16268,Invoices!A:I,9,TRUE)</f>
        <v>2022</v>
      </c>
    </row>
    <row r="16269" spans="1:10" x14ac:dyDescent="0.15">
      <c r="A16269" t="s">
        <v>19629</v>
      </c>
      <c r="B16269" t="s">
        <v>3313</v>
      </c>
      <c r="C16269" t="s">
        <v>100</v>
      </c>
      <c r="D16269" t="s">
        <v>78</v>
      </c>
      <c r="E16269">
        <v>10</v>
      </c>
      <c r="F16269" s="8">
        <f>VLOOKUP(C16269,Products!$A$2:$E$20,5,TRUE)</f>
        <v>49.95</v>
      </c>
      <c r="G16269" s="8">
        <f t="shared" si="508"/>
        <v>499.5</v>
      </c>
      <c r="H16269" s="8">
        <f>VLOOKUP(C16269,Products!$A$2:$F$20,6,TRUE)</f>
        <v>19.950000000000003</v>
      </c>
      <c r="I16269" s="8">
        <f t="shared" si="509"/>
        <v>199.50000000000003</v>
      </c>
      <c r="J16269" s="42">
        <f>VLOOKUP(B16269,Invoices!A:I,9,TRUE)</f>
        <v>2022</v>
      </c>
    </row>
    <row r="16270" spans="1:10" x14ac:dyDescent="0.15">
      <c r="A16270" t="s">
        <v>19630</v>
      </c>
      <c r="B16270" t="s">
        <v>3313</v>
      </c>
      <c r="C16270" t="s">
        <v>90</v>
      </c>
      <c r="D16270" t="s">
        <v>72</v>
      </c>
      <c r="E16270">
        <v>9</v>
      </c>
      <c r="F16270" s="8">
        <f>VLOOKUP(C16270,Products!$A$2:$E$20,5,TRUE)</f>
        <v>8.9499999999999993</v>
      </c>
      <c r="G16270" s="8">
        <f t="shared" si="508"/>
        <v>80.55</v>
      </c>
      <c r="H16270" s="8">
        <f>VLOOKUP(C16270,Products!$A$2:$F$20,6,TRUE)</f>
        <v>5.6999999999999993</v>
      </c>
      <c r="I16270" s="8">
        <f t="shared" si="509"/>
        <v>51.3</v>
      </c>
      <c r="J16270" s="42">
        <f>VLOOKUP(B16270,Invoices!A:I,9,TRUE)</f>
        <v>2022</v>
      </c>
    </row>
    <row r="16271" spans="1:10" x14ac:dyDescent="0.15">
      <c r="A16271" t="s">
        <v>19631</v>
      </c>
      <c r="B16271" t="s">
        <v>3313</v>
      </c>
      <c r="C16271" t="s">
        <v>89</v>
      </c>
      <c r="D16271" t="s">
        <v>80</v>
      </c>
      <c r="E16271">
        <v>24</v>
      </c>
      <c r="F16271" s="8">
        <f>VLOOKUP(C16271,Products!$A$2:$E$20,5,TRUE)</f>
        <v>15.95</v>
      </c>
      <c r="G16271" s="8">
        <f t="shared" si="508"/>
        <v>382.79999999999995</v>
      </c>
      <c r="H16271" s="8">
        <f>VLOOKUP(C16271,Products!$A$2:$F$20,6,TRUE)</f>
        <v>6</v>
      </c>
      <c r="I16271" s="8">
        <f t="shared" si="509"/>
        <v>144</v>
      </c>
      <c r="J16271" s="42">
        <f>VLOOKUP(B16271,Invoices!A:I,9,TRUE)</f>
        <v>2022</v>
      </c>
    </row>
    <row r="16272" spans="1:10" x14ac:dyDescent="0.15">
      <c r="A16272" t="s">
        <v>19632</v>
      </c>
      <c r="B16272" t="s">
        <v>3313</v>
      </c>
      <c r="C16272" t="s">
        <v>105</v>
      </c>
      <c r="D16272" t="s">
        <v>81</v>
      </c>
      <c r="E16272">
        <v>1</v>
      </c>
      <c r="F16272" s="8">
        <f>VLOOKUP(C16272,Products!$A$2:$E$20,5,TRUE)</f>
        <v>8.9499999999999993</v>
      </c>
      <c r="G16272" s="8">
        <f t="shared" si="508"/>
        <v>8.9499999999999993</v>
      </c>
      <c r="H16272" s="8">
        <f>VLOOKUP(C16272,Products!$A$2:$F$20,6,TRUE)</f>
        <v>3.1999999999999993</v>
      </c>
      <c r="I16272" s="8">
        <f t="shared" si="509"/>
        <v>3.1999999999999993</v>
      </c>
      <c r="J16272" s="42">
        <f>VLOOKUP(B16272,Invoices!A:I,9,TRUE)</f>
        <v>2022</v>
      </c>
    </row>
    <row r="16273" spans="1:10" x14ac:dyDescent="0.15">
      <c r="A16273" t="s">
        <v>19633</v>
      </c>
      <c r="B16273" t="s">
        <v>3313</v>
      </c>
      <c r="C16273" t="s">
        <v>91</v>
      </c>
      <c r="D16273" t="s">
        <v>70</v>
      </c>
      <c r="E16273">
        <v>5</v>
      </c>
      <c r="F16273" s="8">
        <f>VLOOKUP(C16273,Products!$A$2:$E$20,5,TRUE)</f>
        <v>49.95</v>
      </c>
      <c r="G16273" s="8">
        <f t="shared" si="508"/>
        <v>249.75</v>
      </c>
      <c r="H16273" s="8">
        <f>VLOOKUP(C16273,Products!$A$2:$F$20,6,TRUE)</f>
        <v>21.200000000000003</v>
      </c>
      <c r="I16273" s="8">
        <f t="shared" si="509"/>
        <v>106.00000000000001</v>
      </c>
      <c r="J16273" s="42">
        <f>VLOOKUP(B16273,Invoices!A:I,9,TRUE)</f>
        <v>2022</v>
      </c>
    </row>
    <row r="16274" spans="1:10" x14ac:dyDescent="0.15">
      <c r="A16274" t="s">
        <v>19634</v>
      </c>
      <c r="B16274" t="s">
        <v>3314</v>
      </c>
      <c r="C16274" t="s">
        <v>101</v>
      </c>
      <c r="D16274" t="s">
        <v>69</v>
      </c>
      <c r="E16274">
        <v>3</v>
      </c>
      <c r="F16274" s="8">
        <f>VLOOKUP(C16274,Products!$A$2:$E$20,5,TRUE)</f>
        <v>129.94999999999999</v>
      </c>
      <c r="G16274" s="8">
        <f t="shared" si="508"/>
        <v>389.84999999999997</v>
      </c>
      <c r="H16274" s="8">
        <f>VLOOKUP(C16274,Products!$A$2:$F$20,6,TRUE)</f>
        <v>40.449999999999989</v>
      </c>
      <c r="I16274" s="8">
        <f t="shared" si="509"/>
        <v>121.34999999999997</v>
      </c>
      <c r="J16274" s="42">
        <f>VLOOKUP(B16274,Invoices!A:I,9,TRUE)</f>
        <v>2022</v>
      </c>
    </row>
    <row r="16275" spans="1:10" x14ac:dyDescent="0.15">
      <c r="A16275" t="s">
        <v>19635</v>
      </c>
      <c r="B16275" t="s">
        <v>3314</v>
      </c>
      <c r="C16275" t="s">
        <v>90</v>
      </c>
      <c r="D16275" t="s">
        <v>72</v>
      </c>
      <c r="E16275">
        <v>9</v>
      </c>
      <c r="F16275" s="8">
        <f>VLOOKUP(C16275,Products!$A$2:$E$20,5,TRUE)</f>
        <v>8.9499999999999993</v>
      </c>
      <c r="G16275" s="8">
        <f t="shared" si="508"/>
        <v>80.55</v>
      </c>
      <c r="H16275" s="8">
        <f>VLOOKUP(C16275,Products!$A$2:$F$20,6,TRUE)</f>
        <v>5.6999999999999993</v>
      </c>
      <c r="I16275" s="8">
        <f t="shared" si="509"/>
        <v>51.3</v>
      </c>
      <c r="J16275" s="42">
        <f>VLOOKUP(B16275,Invoices!A:I,9,TRUE)</f>
        <v>2022</v>
      </c>
    </row>
    <row r="16276" spans="1:10" x14ac:dyDescent="0.15">
      <c r="A16276" t="s">
        <v>19636</v>
      </c>
      <c r="B16276" t="s">
        <v>3314</v>
      </c>
      <c r="C16276" t="s">
        <v>95</v>
      </c>
      <c r="D16276" t="s">
        <v>73</v>
      </c>
      <c r="E16276">
        <v>6</v>
      </c>
      <c r="F16276" s="8">
        <f>VLOOKUP(C16276,Products!$A$2:$E$20,5,TRUE)</f>
        <v>12.95</v>
      </c>
      <c r="G16276" s="8">
        <f t="shared" si="508"/>
        <v>77.699999999999989</v>
      </c>
      <c r="H16276" s="8">
        <f>VLOOKUP(C16276,Products!$A$2:$F$20,6,TRUE)</f>
        <v>4.1999999999999993</v>
      </c>
      <c r="I16276" s="8">
        <f t="shared" si="509"/>
        <v>25.199999999999996</v>
      </c>
      <c r="J16276" s="42">
        <f>VLOOKUP(B16276,Invoices!A:I,9,TRUE)</f>
        <v>2022</v>
      </c>
    </row>
    <row r="16277" spans="1:10" x14ac:dyDescent="0.15">
      <c r="A16277" t="s">
        <v>19637</v>
      </c>
      <c r="B16277" t="s">
        <v>3314</v>
      </c>
      <c r="C16277" t="s">
        <v>93</v>
      </c>
      <c r="D16277" t="s">
        <v>76</v>
      </c>
      <c r="E16277">
        <v>50</v>
      </c>
      <c r="F16277" s="8">
        <f>VLOOKUP(C16277,Products!$A$2:$E$20,5,TRUE)</f>
        <v>9.9499999999999993</v>
      </c>
      <c r="G16277" s="8">
        <f t="shared" si="508"/>
        <v>497.49999999999994</v>
      </c>
      <c r="H16277" s="8">
        <f>VLOOKUP(C16277,Products!$A$2:$F$20,6,TRUE)</f>
        <v>1.9499999999999993</v>
      </c>
      <c r="I16277" s="8">
        <f t="shared" si="509"/>
        <v>97.499999999999972</v>
      </c>
      <c r="J16277" s="42">
        <f>VLOOKUP(B16277,Invoices!A:I,9,TRUE)</f>
        <v>2022</v>
      </c>
    </row>
    <row r="16278" spans="1:10" x14ac:dyDescent="0.15">
      <c r="A16278" t="s">
        <v>19638</v>
      </c>
      <c r="B16278" t="s">
        <v>3314</v>
      </c>
      <c r="C16278" t="s">
        <v>103</v>
      </c>
      <c r="D16278" t="s">
        <v>77</v>
      </c>
      <c r="E16278">
        <v>4</v>
      </c>
      <c r="F16278" s="8">
        <f>VLOOKUP(C16278,Products!$A$2:$E$20,5,TRUE)</f>
        <v>8.9499999999999993</v>
      </c>
      <c r="G16278" s="8">
        <f t="shared" si="508"/>
        <v>35.799999999999997</v>
      </c>
      <c r="H16278" s="8">
        <f>VLOOKUP(C16278,Products!$A$2:$F$20,6,TRUE)</f>
        <v>3.1999999999999993</v>
      </c>
      <c r="I16278" s="8">
        <f t="shared" si="509"/>
        <v>12.799999999999997</v>
      </c>
      <c r="J16278" s="42">
        <f>VLOOKUP(B16278,Invoices!A:I,9,TRUE)</f>
        <v>2022</v>
      </c>
    </row>
    <row r="16279" spans="1:10" x14ac:dyDescent="0.15">
      <c r="A16279" t="s">
        <v>19639</v>
      </c>
      <c r="B16279" t="s">
        <v>3314</v>
      </c>
      <c r="C16279" t="s">
        <v>87</v>
      </c>
      <c r="D16279" t="s">
        <v>68</v>
      </c>
      <c r="E16279">
        <v>10</v>
      </c>
      <c r="F16279" s="8">
        <f>VLOOKUP(C16279,Products!$A$2:$E$20,5,TRUE)</f>
        <v>19.95</v>
      </c>
      <c r="G16279" s="8">
        <f t="shared" si="508"/>
        <v>199.5</v>
      </c>
      <c r="H16279" s="8">
        <f>VLOOKUP(C16279,Products!$A$2:$F$20,6,TRUE)</f>
        <v>7.4499999999999993</v>
      </c>
      <c r="I16279" s="8">
        <f t="shared" si="509"/>
        <v>74.5</v>
      </c>
      <c r="J16279" s="42">
        <f>VLOOKUP(B16279,Invoices!A:I,9,TRUE)</f>
        <v>2022</v>
      </c>
    </row>
    <row r="16280" spans="1:10" x14ac:dyDescent="0.15">
      <c r="A16280" t="s">
        <v>19640</v>
      </c>
      <c r="B16280" t="s">
        <v>3314</v>
      </c>
      <c r="C16280" t="s">
        <v>105</v>
      </c>
      <c r="D16280" t="s">
        <v>81</v>
      </c>
      <c r="E16280">
        <v>3</v>
      </c>
      <c r="F16280" s="8">
        <f>VLOOKUP(C16280,Products!$A$2:$E$20,5,TRUE)</f>
        <v>8.9499999999999993</v>
      </c>
      <c r="G16280" s="8">
        <f t="shared" si="508"/>
        <v>26.849999999999998</v>
      </c>
      <c r="H16280" s="8">
        <f>VLOOKUP(C16280,Products!$A$2:$F$20,6,TRUE)</f>
        <v>3.1999999999999993</v>
      </c>
      <c r="I16280" s="8">
        <f t="shared" si="509"/>
        <v>9.5999999999999979</v>
      </c>
      <c r="J16280" s="42">
        <f>VLOOKUP(B16280,Invoices!A:I,9,TRUE)</f>
        <v>2022</v>
      </c>
    </row>
    <row r="16281" spans="1:10" x14ac:dyDescent="0.15">
      <c r="A16281" t="s">
        <v>19641</v>
      </c>
      <c r="B16281" t="s">
        <v>3314</v>
      </c>
      <c r="C16281" t="s">
        <v>96</v>
      </c>
      <c r="D16281" t="s">
        <v>75</v>
      </c>
      <c r="E16281">
        <v>3</v>
      </c>
      <c r="F16281" s="8">
        <f>VLOOKUP(C16281,Products!$A$2:$E$20,5,TRUE)</f>
        <v>79.95</v>
      </c>
      <c r="G16281" s="8">
        <f t="shared" si="508"/>
        <v>239.85000000000002</v>
      </c>
      <c r="H16281" s="8">
        <f>VLOOKUP(C16281,Products!$A$2:$F$20,6,TRUE)</f>
        <v>27.950000000000003</v>
      </c>
      <c r="I16281" s="8">
        <f t="shared" si="509"/>
        <v>83.850000000000009</v>
      </c>
      <c r="J16281" s="42">
        <f>VLOOKUP(B16281,Invoices!A:I,9,TRUE)</f>
        <v>2022</v>
      </c>
    </row>
    <row r="16282" spans="1:10" x14ac:dyDescent="0.15">
      <c r="A16282" t="s">
        <v>19642</v>
      </c>
      <c r="B16282" t="s">
        <v>3314</v>
      </c>
      <c r="C16282" t="s">
        <v>96</v>
      </c>
      <c r="D16282" t="s">
        <v>75</v>
      </c>
      <c r="E16282">
        <v>50</v>
      </c>
      <c r="F16282" s="8">
        <f>VLOOKUP(C16282,Products!$A$2:$E$20,5,TRUE)</f>
        <v>79.95</v>
      </c>
      <c r="G16282" s="8">
        <f t="shared" si="508"/>
        <v>3997.5</v>
      </c>
      <c r="H16282" s="8">
        <f>VLOOKUP(C16282,Products!$A$2:$F$20,6,TRUE)</f>
        <v>27.950000000000003</v>
      </c>
      <c r="I16282" s="8">
        <f t="shared" si="509"/>
        <v>1397.5000000000002</v>
      </c>
      <c r="J16282" s="42">
        <f>VLOOKUP(B16282,Invoices!A:I,9,TRUE)</f>
        <v>2022</v>
      </c>
    </row>
    <row r="16283" spans="1:10" x14ac:dyDescent="0.15">
      <c r="A16283" t="s">
        <v>19643</v>
      </c>
      <c r="B16283" t="s">
        <v>3314</v>
      </c>
      <c r="C16283" t="s">
        <v>97</v>
      </c>
      <c r="D16283" t="s">
        <v>74</v>
      </c>
      <c r="E16283">
        <v>5</v>
      </c>
      <c r="F16283" s="8">
        <f>VLOOKUP(C16283,Products!$A$2:$E$20,5,TRUE)</f>
        <v>1.5</v>
      </c>
      <c r="G16283" s="8">
        <f t="shared" si="508"/>
        <v>7.5</v>
      </c>
      <c r="H16283" s="8">
        <f>VLOOKUP(C16283,Products!$A$2:$F$20,6,TRUE)</f>
        <v>0.5</v>
      </c>
      <c r="I16283" s="8">
        <f t="shared" si="509"/>
        <v>2.5</v>
      </c>
      <c r="J16283" s="42">
        <f>VLOOKUP(B16283,Invoices!A:I,9,TRUE)</f>
        <v>2022</v>
      </c>
    </row>
    <row r="16284" spans="1:10" x14ac:dyDescent="0.15">
      <c r="A16284" t="s">
        <v>19644</v>
      </c>
      <c r="B16284" t="s">
        <v>3314</v>
      </c>
      <c r="C16284" t="s">
        <v>104</v>
      </c>
      <c r="D16284" t="s">
        <v>71</v>
      </c>
      <c r="E16284">
        <v>1</v>
      </c>
      <c r="F16284" s="8">
        <f>VLOOKUP(C16284,Products!$A$2:$E$20,5,TRUE)</f>
        <v>2.95</v>
      </c>
      <c r="G16284" s="8">
        <f t="shared" si="508"/>
        <v>2.95</v>
      </c>
      <c r="H16284" s="8">
        <f>VLOOKUP(C16284,Products!$A$2:$F$20,6,TRUE)</f>
        <v>1.1500000000000001</v>
      </c>
      <c r="I16284" s="8">
        <f t="shared" si="509"/>
        <v>1.1500000000000001</v>
      </c>
      <c r="J16284" s="42">
        <f>VLOOKUP(B16284,Invoices!A:I,9,TRUE)</f>
        <v>2022</v>
      </c>
    </row>
    <row r="16285" spans="1:10" x14ac:dyDescent="0.15">
      <c r="A16285" t="s">
        <v>19645</v>
      </c>
      <c r="B16285" t="s">
        <v>3314</v>
      </c>
      <c r="C16285" t="s">
        <v>89</v>
      </c>
      <c r="D16285" t="s">
        <v>80</v>
      </c>
      <c r="E16285">
        <v>100</v>
      </c>
      <c r="F16285" s="8">
        <f>VLOOKUP(C16285,Products!$A$2:$E$20,5,TRUE)</f>
        <v>15.95</v>
      </c>
      <c r="G16285" s="8">
        <f t="shared" si="508"/>
        <v>1595</v>
      </c>
      <c r="H16285" s="8">
        <f>VLOOKUP(C16285,Products!$A$2:$F$20,6,TRUE)</f>
        <v>6</v>
      </c>
      <c r="I16285" s="8">
        <f t="shared" si="509"/>
        <v>600</v>
      </c>
      <c r="J16285" s="42">
        <f>VLOOKUP(B16285,Invoices!A:I,9,TRUE)</f>
        <v>2022</v>
      </c>
    </row>
    <row r="16286" spans="1:10" x14ac:dyDescent="0.15">
      <c r="A16286" t="s">
        <v>19646</v>
      </c>
      <c r="B16286" t="s">
        <v>3314</v>
      </c>
      <c r="C16286" t="s">
        <v>97</v>
      </c>
      <c r="D16286" t="s">
        <v>74</v>
      </c>
      <c r="E16286">
        <v>4</v>
      </c>
      <c r="F16286" s="8">
        <f>VLOOKUP(C16286,Products!$A$2:$E$20,5,TRUE)</f>
        <v>1.5</v>
      </c>
      <c r="G16286" s="8">
        <f t="shared" si="508"/>
        <v>6</v>
      </c>
      <c r="H16286" s="8">
        <f>VLOOKUP(C16286,Products!$A$2:$F$20,6,TRUE)</f>
        <v>0.5</v>
      </c>
      <c r="I16286" s="8">
        <f t="shared" si="509"/>
        <v>2</v>
      </c>
      <c r="J16286" s="42">
        <f>VLOOKUP(B16286,Invoices!A:I,9,TRUE)</f>
        <v>2022</v>
      </c>
    </row>
    <row r="16287" spans="1:10" x14ac:dyDescent="0.15">
      <c r="A16287" t="s">
        <v>19647</v>
      </c>
      <c r="B16287" t="s">
        <v>3314</v>
      </c>
      <c r="C16287" t="s">
        <v>90</v>
      </c>
      <c r="D16287" t="s">
        <v>72</v>
      </c>
      <c r="E16287">
        <v>4</v>
      </c>
      <c r="F16287" s="8">
        <f>VLOOKUP(C16287,Products!$A$2:$E$20,5,TRUE)</f>
        <v>8.9499999999999993</v>
      </c>
      <c r="G16287" s="8">
        <f t="shared" si="508"/>
        <v>35.799999999999997</v>
      </c>
      <c r="H16287" s="8">
        <f>VLOOKUP(C16287,Products!$A$2:$F$20,6,TRUE)</f>
        <v>5.6999999999999993</v>
      </c>
      <c r="I16287" s="8">
        <f t="shared" si="509"/>
        <v>22.799999999999997</v>
      </c>
      <c r="J16287" s="42">
        <f>VLOOKUP(B16287,Invoices!A:I,9,TRUE)</f>
        <v>2022</v>
      </c>
    </row>
    <row r="16288" spans="1:10" x14ac:dyDescent="0.15">
      <c r="A16288" t="s">
        <v>19648</v>
      </c>
      <c r="B16288" t="s">
        <v>3314</v>
      </c>
      <c r="C16288" t="s">
        <v>104</v>
      </c>
      <c r="D16288" t="s">
        <v>71</v>
      </c>
      <c r="E16288">
        <v>3</v>
      </c>
      <c r="F16288" s="8">
        <f>VLOOKUP(C16288,Products!$A$2:$E$20,5,TRUE)</f>
        <v>2.95</v>
      </c>
      <c r="G16288" s="8">
        <f t="shared" si="508"/>
        <v>8.8500000000000014</v>
      </c>
      <c r="H16288" s="8">
        <f>VLOOKUP(C16288,Products!$A$2:$F$20,6,TRUE)</f>
        <v>1.1500000000000001</v>
      </c>
      <c r="I16288" s="8">
        <f t="shared" si="509"/>
        <v>3.45</v>
      </c>
      <c r="J16288" s="42">
        <f>VLOOKUP(B16288,Invoices!A:I,9,TRUE)</f>
        <v>2022</v>
      </c>
    </row>
    <row r="16289" spans="1:10" x14ac:dyDescent="0.15">
      <c r="A16289" t="s">
        <v>19649</v>
      </c>
      <c r="B16289" t="s">
        <v>3314</v>
      </c>
      <c r="C16289" t="s">
        <v>88</v>
      </c>
      <c r="D16289" t="s">
        <v>85</v>
      </c>
      <c r="E16289">
        <v>20</v>
      </c>
      <c r="F16289" s="8">
        <f>VLOOKUP(C16289,Products!$A$2:$E$20,5,TRUE)</f>
        <v>8.9499999999999993</v>
      </c>
      <c r="G16289" s="8">
        <f t="shared" si="508"/>
        <v>179</v>
      </c>
      <c r="H16289" s="8">
        <f>VLOOKUP(C16289,Products!$A$2:$F$20,6,TRUE)</f>
        <v>5.6999999999999993</v>
      </c>
      <c r="I16289" s="8">
        <f t="shared" si="509"/>
        <v>113.99999999999999</v>
      </c>
      <c r="J16289" s="42">
        <f>VLOOKUP(B16289,Invoices!A:I,9,TRUE)</f>
        <v>2022</v>
      </c>
    </row>
    <row r="16290" spans="1:10" x14ac:dyDescent="0.15">
      <c r="A16290" t="s">
        <v>19650</v>
      </c>
      <c r="B16290" t="s">
        <v>3314</v>
      </c>
      <c r="C16290" t="s">
        <v>102</v>
      </c>
      <c r="D16290" t="s">
        <v>83</v>
      </c>
      <c r="E16290">
        <v>4</v>
      </c>
      <c r="F16290" s="8">
        <f>VLOOKUP(C16290,Products!$A$2:$E$20,5,TRUE)</f>
        <v>29.95</v>
      </c>
      <c r="G16290" s="8">
        <f t="shared" si="508"/>
        <v>119.8</v>
      </c>
      <c r="H16290" s="8">
        <f>VLOOKUP(C16290,Products!$A$2:$F$20,6,TRUE)</f>
        <v>15</v>
      </c>
      <c r="I16290" s="8">
        <f t="shared" si="509"/>
        <v>60</v>
      </c>
      <c r="J16290" s="42">
        <f>VLOOKUP(B16290,Invoices!A:I,9,TRUE)</f>
        <v>2022</v>
      </c>
    </row>
    <row r="16291" spans="1:10" x14ac:dyDescent="0.15">
      <c r="A16291" t="s">
        <v>19651</v>
      </c>
      <c r="B16291" t="s">
        <v>3314</v>
      </c>
      <c r="C16291" t="s">
        <v>95</v>
      </c>
      <c r="D16291" t="s">
        <v>73</v>
      </c>
      <c r="E16291">
        <v>1</v>
      </c>
      <c r="F16291" s="8">
        <f>VLOOKUP(C16291,Products!$A$2:$E$20,5,TRUE)</f>
        <v>12.95</v>
      </c>
      <c r="G16291" s="8">
        <f t="shared" si="508"/>
        <v>12.95</v>
      </c>
      <c r="H16291" s="8">
        <f>VLOOKUP(C16291,Products!$A$2:$F$20,6,TRUE)</f>
        <v>4.1999999999999993</v>
      </c>
      <c r="I16291" s="8">
        <f t="shared" si="509"/>
        <v>4.1999999999999993</v>
      </c>
      <c r="J16291" s="42">
        <f>VLOOKUP(B16291,Invoices!A:I,9,TRUE)</f>
        <v>2022</v>
      </c>
    </row>
    <row r="16292" spans="1:10" x14ac:dyDescent="0.15">
      <c r="A16292" t="s">
        <v>19652</v>
      </c>
      <c r="B16292" t="s">
        <v>3314</v>
      </c>
      <c r="C16292" t="s">
        <v>91</v>
      </c>
      <c r="D16292" t="s">
        <v>70</v>
      </c>
      <c r="E16292">
        <v>1</v>
      </c>
      <c r="F16292" s="8">
        <f>VLOOKUP(C16292,Products!$A$2:$E$20,5,TRUE)</f>
        <v>49.95</v>
      </c>
      <c r="G16292" s="8">
        <f t="shared" si="508"/>
        <v>49.95</v>
      </c>
      <c r="H16292" s="8">
        <f>VLOOKUP(C16292,Products!$A$2:$F$20,6,TRUE)</f>
        <v>21.200000000000003</v>
      </c>
      <c r="I16292" s="8">
        <f t="shared" si="509"/>
        <v>21.200000000000003</v>
      </c>
      <c r="J16292" s="42">
        <f>VLOOKUP(B16292,Invoices!A:I,9,TRUE)</f>
        <v>2022</v>
      </c>
    </row>
    <row r="16293" spans="1:10" x14ac:dyDescent="0.15">
      <c r="A16293" t="s">
        <v>19653</v>
      </c>
      <c r="B16293" t="s">
        <v>3314</v>
      </c>
      <c r="C16293" t="s">
        <v>96</v>
      </c>
      <c r="D16293" t="s">
        <v>75</v>
      </c>
      <c r="E16293">
        <v>6</v>
      </c>
      <c r="F16293" s="8">
        <f>VLOOKUP(C16293,Products!$A$2:$E$20,5,TRUE)</f>
        <v>79.95</v>
      </c>
      <c r="G16293" s="8">
        <f t="shared" si="508"/>
        <v>479.70000000000005</v>
      </c>
      <c r="H16293" s="8">
        <f>VLOOKUP(C16293,Products!$A$2:$F$20,6,TRUE)</f>
        <v>27.950000000000003</v>
      </c>
      <c r="I16293" s="8">
        <f t="shared" si="509"/>
        <v>167.70000000000002</v>
      </c>
      <c r="J16293" s="42">
        <f>VLOOKUP(B16293,Invoices!A:I,9,TRUE)</f>
        <v>2022</v>
      </c>
    </row>
    <row r="16294" spans="1:10" x14ac:dyDescent="0.15">
      <c r="A16294" t="s">
        <v>19654</v>
      </c>
      <c r="B16294" t="s">
        <v>3314</v>
      </c>
      <c r="C16294" t="s">
        <v>99</v>
      </c>
      <c r="D16294" t="s">
        <v>84</v>
      </c>
      <c r="E16294">
        <v>30</v>
      </c>
      <c r="F16294" s="8">
        <f>VLOOKUP(C16294,Products!$A$2:$E$20,5,TRUE)</f>
        <v>3.5</v>
      </c>
      <c r="G16294" s="8">
        <f t="shared" si="508"/>
        <v>105</v>
      </c>
      <c r="H16294" s="8">
        <f>VLOOKUP(C16294,Products!$A$2:$F$20,6,TRUE)</f>
        <v>0.54999999999999982</v>
      </c>
      <c r="I16294" s="8">
        <f t="shared" si="509"/>
        <v>16.499999999999993</v>
      </c>
      <c r="J16294" s="42">
        <f>VLOOKUP(B16294,Invoices!A:I,9,TRUE)</f>
        <v>2022</v>
      </c>
    </row>
    <row r="16295" spans="1:10" x14ac:dyDescent="0.15">
      <c r="A16295" t="s">
        <v>19655</v>
      </c>
      <c r="B16295" t="s">
        <v>3314</v>
      </c>
      <c r="C16295" t="s">
        <v>100</v>
      </c>
      <c r="D16295" t="s">
        <v>78</v>
      </c>
      <c r="E16295">
        <v>2</v>
      </c>
      <c r="F16295" s="8">
        <f>VLOOKUP(C16295,Products!$A$2:$E$20,5,TRUE)</f>
        <v>49.95</v>
      </c>
      <c r="G16295" s="8">
        <f t="shared" si="508"/>
        <v>99.9</v>
      </c>
      <c r="H16295" s="8">
        <f>VLOOKUP(C16295,Products!$A$2:$F$20,6,TRUE)</f>
        <v>19.950000000000003</v>
      </c>
      <c r="I16295" s="8">
        <f t="shared" si="509"/>
        <v>39.900000000000006</v>
      </c>
      <c r="J16295" s="42">
        <f>VLOOKUP(B16295,Invoices!A:I,9,TRUE)</f>
        <v>2022</v>
      </c>
    </row>
    <row r="16296" spans="1:10" x14ac:dyDescent="0.15">
      <c r="A16296" t="s">
        <v>19656</v>
      </c>
      <c r="B16296" t="s">
        <v>3314</v>
      </c>
      <c r="C16296" t="s">
        <v>88</v>
      </c>
      <c r="D16296" t="s">
        <v>85</v>
      </c>
      <c r="E16296">
        <v>50</v>
      </c>
      <c r="F16296" s="8">
        <f>VLOOKUP(C16296,Products!$A$2:$E$20,5,TRUE)</f>
        <v>8.9499999999999993</v>
      </c>
      <c r="G16296" s="8">
        <f t="shared" si="508"/>
        <v>447.49999999999994</v>
      </c>
      <c r="H16296" s="8">
        <f>VLOOKUP(C16296,Products!$A$2:$F$20,6,TRUE)</f>
        <v>5.6999999999999993</v>
      </c>
      <c r="I16296" s="8">
        <f t="shared" si="509"/>
        <v>284.99999999999994</v>
      </c>
      <c r="J16296" s="42">
        <f>VLOOKUP(B16296,Invoices!A:I,9,TRUE)</f>
        <v>2022</v>
      </c>
    </row>
    <row r="16297" spans="1:10" x14ac:dyDescent="0.15">
      <c r="A16297" t="s">
        <v>19657</v>
      </c>
      <c r="B16297" t="s">
        <v>3314</v>
      </c>
      <c r="C16297" t="s">
        <v>98</v>
      </c>
      <c r="D16297" t="s">
        <v>79</v>
      </c>
      <c r="E16297">
        <v>6</v>
      </c>
      <c r="F16297" s="8">
        <f>VLOOKUP(C16297,Products!$A$2:$E$20,5,TRUE)</f>
        <v>14.95</v>
      </c>
      <c r="G16297" s="8">
        <f t="shared" si="508"/>
        <v>89.699999999999989</v>
      </c>
      <c r="H16297" s="8">
        <f>VLOOKUP(C16297,Products!$A$2:$F$20,6,TRUE)</f>
        <v>3.0499999999999989</v>
      </c>
      <c r="I16297" s="8">
        <f t="shared" si="509"/>
        <v>18.299999999999994</v>
      </c>
      <c r="J16297" s="42">
        <f>VLOOKUP(B16297,Invoices!A:I,9,TRUE)</f>
        <v>2022</v>
      </c>
    </row>
    <row r="16298" spans="1:10" x14ac:dyDescent="0.15">
      <c r="A16298" t="s">
        <v>19658</v>
      </c>
      <c r="B16298" t="s">
        <v>3314</v>
      </c>
      <c r="C16298" t="s">
        <v>92</v>
      </c>
      <c r="D16298" t="s">
        <v>82</v>
      </c>
      <c r="E16298">
        <v>9</v>
      </c>
      <c r="F16298" s="8">
        <f>VLOOKUP(C16298,Products!$A$2:$E$20,5,TRUE)</f>
        <v>19.95</v>
      </c>
      <c r="G16298" s="8">
        <f t="shared" si="508"/>
        <v>179.54999999999998</v>
      </c>
      <c r="H16298" s="8">
        <f>VLOOKUP(C16298,Products!$A$2:$F$20,6,TRUE)</f>
        <v>7.4499999999999993</v>
      </c>
      <c r="I16298" s="8">
        <f t="shared" si="509"/>
        <v>67.05</v>
      </c>
      <c r="J16298" s="42">
        <f>VLOOKUP(B16298,Invoices!A:I,9,TRUE)</f>
        <v>2022</v>
      </c>
    </row>
    <row r="16299" spans="1:10" x14ac:dyDescent="0.15">
      <c r="A16299" t="s">
        <v>19659</v>
      </c>
      <c r="B16299" t="s">
        <v>3314</v>
      </c>
      <c r="C16299" t="s">
        <v>94</v>
      </c>
      <c r="D16299" t="s">
        <v>86</v>
      </c>
      <c r="E16299">
        <v>24</v>
      </c>
      <c r="F16299" s="8">
        <f>VLOOKUP(C16299,Products!$A$2:$E$20,5,TRUE)</f>
        <v>3.5</v>
      </c>
      <c r="G16299" s="8">
        <f t="shared" si="508"/>
        <v>84</v>
      </c>
      <c r="H16299" s="8">
        <f>VLOOKUP(C16299,Products!$A$2:$F$20,6,TRUE)</f>
        <v>0.54999999999999982</v>
      </c>
      <c r="I16299" s="8">
        <f t="shared" si="509"/>
        <v>13.199999999999996</v>
      </c>
      <c r="J16299" s="42">
        <f>VLOOKUP(B16299,Invoices!A:I,9,TRUE)</f>
        <v>2022</v>
      </c>
    </row>
    <row r="16300" spans="1:10" x14ac:dyDescent="0.15">
      <c r="A16300" t="s">
        <v>19660</v>
      </c>
      <c r="B16300" t="s">
        <v>3314</v>
      </c>
      <c r="C16300" t="s">
        <v>105</v>
      </c>
      <c r="D16300" t="s">
        <v>81</v>
      </c>
      <c r="E16300">
        <v>10</v>
      </c>
      <c r="F16300" s="8">
        <f>VLOOKUP(C16300,Products!$A$2:$E$20,5,TRUE)</f>
        <v>8.9499999999999993</v>
      </c>
      <c r="G16300" s="8">
        <f t="shared" si="508"/>
        <v>89.5</v>
      </c>
      <c r="H16300" s="8">
        <f>VLOOKUP(C16300,Products!$A$2:$F$20,6,TRUE)</f>
        <v>3.1999999999999993</v>
      </c>
      <c r="I16300" s="8">
        <f t="shared" si="509"/>
        <v>31.999999999999993</v>
      </c>
      <c r="J16300" s="42">
        <f>VLOOKUP(B16300,Invoices!A:I,9,TRUE)</f>
        <v>2022</v>
      </c>
    </row>
    <row r="16301" spans="1:10" x14ac:dyDescent="0.15">
      <c r="A16301" t="s">
        <v>19661</v>
      </c>
      <c r="B16301" t="s">
        <v>3315</v>
      </c>
      <c r="C16301" t="s">
        <v>88</v>
      </c>
      <c r="D16301" t="s">
        <v>85</v>
      </c>
      <c r="E16301">
        <v>2</v>
      </c>
      <c r="F16301" s="8">
        <f>VLOOKUP(C16301,Products!$A$2:$E$20,5,TRUE)</f>
        <v>8.9499999999999993</v>
      </c>
      <c r="G16301" s="8">
        <f t="shared" si="508"/>
        <v>17.899999999999999</v>
      </c>
      <c r="H16301" s="8">
        <f>VLOOKUP(C16301,Products!$A$2:$F$20,6,TRUE)</f>
        <v>5.6999999999999993</v>
      </c>
      <c r="I16301" s="8">
        <f t="shared" si="509"/>
        <v>11.399999999999999</v>
      </c>
      <c r="J16301" s="42">
        <f>VLOOKUP(B16301,Invoices!A:I,9,TRUE)</f>
        <v>2022</v>
      </c>
    </row>
    <row r="16302" spans="1:10" x14ac:dyDescent="0.15">
      <c r="A16302" t="s">
        <v>19662</v>
      </c>
      <c r="B16302" t="s">
        <v>3315</v>
      </c>
      <c r="C16302" t="s">
        <v>93</v>
      </c>
      <c r="D16302" t="s">
        <v>76</v>
      </c>
      <c r="E16302">
        <v>12</v>
      </c>
      <c r="F16302" s="8">
        <f>VLOOKUP(C16302,Products!$A$2:$E$20,5,TRUE)</f>
        <v>9.9499999999999993</v>
      </c>
      <c r="G16302" s="8">
        <f t="shared" si="508"/>
        <v>119.39999999999999</v>
      </c>
      <c r="H16302" s="8">
        <f>VLOOKUP(C16302,Products!$A$2:$F$20,6,TRUE)</f>
        <v>1.9499999999999993</v>
      </c>
      <c r="I16302" s="8">
        <f t="shared" si="509"/>
        <v>23.399999999999991</v>
      </c>
      <c r="J16302" s="42">
        <f>VLOOKUP(B16302,Invoices!A:I,9,TRUE)</f>
        <v>2022</v>
      </c>
    </row>
    <row r="16303" spans="1:10" x14ac:dyDescent="0.15">
      <c r="A16303" t="s">
        <v>19663</v>
      </c>
      <c r="B16303" t="s">
        <v>3315</v>
      </c>
      <c r="C16303" t="s">
        <v>88</v>
      </c>
      <c r="D16303" t="s">
        <v>85</v>
      </c>
      <c r="E16303">
        <v>2</v>
      </c>
      <c r="F16303" s="8">
        <f>VLOOKUP(C16303,Products!$A$2:$E$20,5,TRUE)</f>
        <v>8.9499999999999993</v>
      </c>
      <c r="G16303" s="8">
        <f t="shared" si="508"/>
        <v>17.899999999999999</v>
      </c>
      <c r="H16303" s="8">
        <f>VLOOKUP(C16303,Products!$A$2:$F$20,6,TRUE)</f>
        <v>5.6999999999999993</v>
      </c>
      <c r="I16303" s="8">
        <f t="shared" si="509"/>
        <v>11.399999999999999</v>
      </c>
      <c r="J16303" s="42">
        <f>VLOOKUP(B16303,Invoices!A:I,9,TRUE)</f>
        <v>2022</v>
      </c>
    </row>
    <row r="16304" spans="1:10" x14ac:dyDescent="0.15">
      <c r="A16304" t="s">
        <v>19664</v>
      </c>
      <c r="B16304" t="s">
        <v>3315</v>
      </c>
      <c r="C16304" t="s">
        <v>90</v>
      </c>
      <c r="D16304" t="s">
        <v>72</v>
      </c>
      <c r="E16304">
        <v>50</v>
      </c>
      <c r="F16304" s="8">
        <f>VLOOKUP(C16304,Products!$A$2:$E$20,5,TRUE)</f>
        <v>8.9499999999999993</v>
      </c>
      <c r="G16304" s="8">
        <f t="shared" si="508"/>
        <v>447.49999999999994</v>
      </c>
      <c r="H16304" s="8">
        <f>VLOOKUP(C16304,Products!$A$2:$F$20,6,TRUE)</f>
        <v>5.6999999999999993</v>
      </c>
      <c r="I16304" s="8">
        <f t="shared" si="509"/>
        <v>284.99999999999994</v>
      </c>
      <c r="J16304" s="42">
        <f>VLOOKUP(B16304,Invoices!A:I,9,TRUE)</f>
        <v>2022</v>
      </c>
    </row>
    <row r="16305" spans="1:10" x14ac:dyDescent="0.15">
      <c r="A16305" t="s">
        <v>19665</v>
      </c>
      <c r="B16305" t="s">
        <v>3315</v>
      </c>
      <c r="C16305" t="s">
        <v>102</v>
      </c>
      <c r="D16305" t="s">
        <v>83</v>
      </c>
      <c r="E16305">
        <v>20</v>
      </c>
      <c r="F16305" s="8">
        <f>VLOOKUP(C16305,Products!$A$2:$E$20,5,TRUE)</f>
        <v>29.95</v>
      </c>
      <c r="G16305" s="8">
        <f t="shared" si="508"/>
        <v>599</v>
      </c>
      <c r="H16305" s="8">
        <f>VLOOKUP(C16305,Products!$A$2:$F$20,6,TRUE)</f>
        <v>15</v>
      </c>
      <c r="I16305" s="8">
        <f t="shared" si="509"/>
        <v>300</v>
      </c>
      <c r="J16305" s="42">
        <f>VLOOKUP(B16305,Invoices!A:I,9,TRUE)</f>
        <v>2022</v>
      </c>
    </row>
    <row r="16306" spans="1:10" x14ac:dyDescent="0.15">
      <c r="A16306" t="s">
        <v>19666</v>
      </c>
      <c r="B16306" t="s">
        <v>3315</v>
      </c>
      <c r="C16306" t="s">
        <v>96</v>
      </c>
      <c r="D16306" t="s">
        <v>75</v>
      </c>
      <c r="E16306">
        <v>1</v>
      </c>
      <c r="F16306" s="8">
        <f>VLOOKUP(C16306,Products!$A$2:$E$20,5,TRUE)</f>
        <v>79.95</v>
      </c>
      <c r="G16306" s="8">
        <f t="shared" si="508"/>
        <v>79.95</v>
      </c>
      <c r="H16306" s="8">
        <f>VLOOKUP(C16306,Products!$A$2:$F$20,6,TRUE)</f>
        <v>27.950000000000003</v>
      </c>
      <c r="I16306" s="8">
        <f t="shared" si="509"/>
        <v>27.950000000000003</v>
      </c>
      <c r="J16306" s="42">
        <f>VLOOKUP(B16306,Invoices!A:I,9,TRUE)</f>
        <v>2022</v>
      </c>
    </row>
    <row r="16307" spans="1:10" x14ac:dyDescent="0.15">
      <c r="A16307" t="s">
        <v>19667</v>
      </c>
      <c r="B16307" t="s">
        <v>3315</v>
      </c>
      <c r="C16307" t="s">
        <v>91</v>
      </c>
      <c r="D16307" t="s">
        <v>70</v>
      </c>
      <c r="E16307">
        <v>3</v>
      </c>
      <c r="F16307" s="8">
        <f>VLOOKUP(C16307,Products!$A$2:$E$20,5,TRUE)</f>
        <v>49.95</v>
      </c>
      <c r="G16307" s="8">
        <f t="shared" si="508"/>
        <v>149.85000000000002</v>
      </c>
      <c r="H16307" s="8">
        <f>VLOOKUP(C16307,Products!$A$2:$F$20,6,TRUE)</f>
        <v>21.200000000000003</v>
      </c>
      <c r="I16307" s="8">
        <f t="shared" si="509"/>
        <v>63.600000000000009</v>
      </c>
      <c r="J16307" s="42">
        <f>VLOOKUP(B16307,Invoices!A:I,9,TRUE)</f>
        <v>2022</v>
      </c>
    </row>
    <row r="16308" spans="1:10" x14ac:dyDescent="0.15">
      <c r="A16308" t="s">
        <v>19668</v>
      </c>
      <c r="B16308" t="s">
        <v>3315</v>
      </c>
      <c r="C16308" t="s">
        <v>94</v>
      </c>
      <c r="D16308" t="s">
        <v>86</v>
      </c>
      <c r="E16308">
        <v>1</v>
      </c>
      <c r="F16308" s="8">
        <f>VLOOKUP(C16308,Products!$A$2:$E$20,5,TRUE)</f>
        <v>3.5</v>
      </c>
      <c r="G16308" s="8">
        <f t="shared" si="508"/>
        <v>3.5</v>
      </c>
      <c r="H16308" s="8">
        <f>VLOOKUP(C16308,Products!$A$2:$F$20,6,TRUE)</f>
        <v>0.54999999999999982</v>
      </c>
      <c r="I16308" s="8">
        <f t="shared" si="509"/>
        <v>0.54999999999999982</v>
      </c>
      <c r="J16308" s="42">
        <f>VLOOKUP(B16308,Invoices!A:I,9,TRUE)</f>
        <v>2022</v>
      </c>
    </row>
    <row r="16309" spans="1:10" x14ac:dyDescent="0.15">
      <c r="A16309" t="s">
        <v>19669</v>
      </c>
      <c r="B16309" t="s">
        <v>3315</v>
      </c>
      <c r="C16309" t="s">
        <v>98</v>
      </c>
      <c r="D16309" t="s">
        <v>79</v>
      </c>
      <c r="E16309">
        <v>1</v>
      </c>
      <c r="F16309" s="8">
        <f>VLOOKUP(C16309,Products!$A$2:$E$20,5,TRUE)</f>
        <v>14.95</v>
      </c>
      <c r="G16309" s="8">
        <f t="shared" si="508"/>
        <v>14.95</v>
      </c>
      <c r="H16309" s="8">
        <f>VLOOKUP(C16309,Products!$A$2:$F$20,6,TRUE)</f>
        <v>3.0499999999999989</v>
      </c>
      <c r="I16309" s="8">
        <f t="shared" si="509"/>
        <v>3.0499999999999989</v>
      </c>
      <c r="J16309" s="42">
        <f>VLOOKUP(B16309,Invoices!A:I,9,TRUE)</f>
        <v>2022</v>
      </c>
    </row>
    <row r="16310" spans="1:10" x14ac:dyDescent="0.15">
      <c r="A16310" t="s">
        <v>19670</v>
      </c>
      <c r="B16310" t="s">
        <v>3315</v>
      </c>
      <c r="C16310" t="s">
        <v>95</v>
      </c>
      <c r="D16310" t="s">
        <v>73</v>
      </c>
      <c r="E16310">
        <v>1</v>
      </c>
      <c r="F16310" s="8">
        <f>VLOOKUP(C16310,Products!$A$2:$E$20,5,TRUE)</f>
        <v>12.95</v>
      </c>
      <c r="G16310" s="8">
        <f t="shared" si="508"/>
        <v>12.95</v>
      </c>
      <c r="H16310" s="8">
        <f>VLOOKUP(C16310,Products!$A$2:$F$20,6,TRUE)</f>
        <v>4.1999999999999993</v>
      </c>
      <c r="I16310" s="8">
        <f t="shared" si="509"/>
        <v>4.1999999999999993</v>
      </c>
      <c r="J16310" s="42">
        <f>VLOOKUP(B16310,Invoices!A:I,9,TRUE)</f>
        <v>2022</v>
      </c>
    </row>
    <row r="16311" spans="1:10" x14ac:dyDescent="0.15">
      <c r="A16311" t="s">
        <v>19671</v>
      </c>
      <c r="B16311" t="s">
        <v>3315</v>
      </c>
      <c r="C16311" t="s">
        <v>100</v>
      </c>
      <c r="D16311" t="s">
        <v>78</v>
      </c>
      <c r="E16311">
        <v>6</v>
      </c>
      <c r="F16311" s="8">
        <f>VLOOKUP(C16311,Products!$A$2:$E$20,5,TRUE)</f>
        <v>49.95</v>
      </c>
      <c r="G16311" s="8">
        <f t="shared" si="508"/>
        <v>299.70000000000005</v>
      </c>
      <c r="H16311" s="8">
        <f>VLOOKUP(C16311,Products!$A$2:$F$20,6,TRUE)</f>
        <v>19.950000000000003</v>
      </c>
      <c r="I16311" s="8">
        <f t="shared" si="509"/>
        <v>119.70000000000002</v>
      </c>
      <c r="J16311" s="42">
        <f>VLOOKUP(B16311,Invoices!A:I,9,TRUE)</f>
        <v>2022</v>
      </c>
    </row>
    <row r="16312" spans="1:10" x14ac:dyDescent="0.15">
      <c r="A16312" t="s">
        <v>19672</v>
      </c>
      <c r="B16312" t="s">
        <v>3315</v>
      </c>
      <c r="C16312" t="s">
        <v>92</v>
      </c>
      <c r="D16312" t="s">
        <v>82</v>
      </c>
      <c r="E16312">
        <v>1</v>
      </c>
      <c r="F16312" s="8">
        <f>VLOOKUP(C16312,Products!$A$2:$E$20,5,TRUE)</f>
        <v>19.95</v>
      </c>
      <c r="G16312" s="8">
        <f t="shared" si="508"/>
        <v>19.95</v>
      </c>
      <c r="H16312" s="8">
        <f>VLOOKUP(C16312,Products!$A$2:$F$20,6,TRUE)</f>
        <v>7.4499999999999993</v>
      </c>
      <c r="I16312" s="8">
        <f t="shared" si="509"/>
        <v>7.4499999999999993</v>
      </c>
      <c r="J16312" s="42">
        <f>VLOOKUP(B16312,Invoices!A:I,9,TRUE)</f>
        <v>2022</v>
      </c>
    </row>
    <row r="16313" spans="1:10" x14ac:dyDescent="0.15">
      <c r="A16313" t="s">
        <v>19673</v>
      </c>
      <c r="B16313" t="s">
        <v>3315</v>
      </c>
      <c r="C16313" t="s">
        <v>101</v>
      </c>
      <c r="D16313" t="s">
        <v>69</v>
      </c>
      <c r="E16313">
        <v>10</v>
      </c>
      <c r="F16313" s="8">
        <f>VLOOKUP(C16313,Products!$A$2:$E$20,5,TRUE)</f>
        <v>129.94999999999999</v>
      </c>
      <c r="G16313" s="8">
        <f t="shared" si="508"/>
        <v>1299.5</v>
      </c>
      <c r="H16313" s="8">
        <f>VLOOKUP(C16313,Products!$A$2:$F$20,6,TRUE)</f>
        <v>40.449999999999989</v>
      </c>
      <c r="I16313" s="8">
        <f t="shared" si="509"/>
        <v>404.49999999999989</v>
      </c>
      <c r="J16313" s="42">
        <f>VLOOKUP(B16313,Invoices!A:I,9,TRUE)</f>
        <v>2022</v>
      </c>
    </row>
    <row r="16314" spans="1:10" x14ac:dyDescent="0.15">
      <c r="A16314" t="s">
        <v>19674</v>
      </c>
      <c r="B16314" t="s">
        <v>3315</v>
      </c>
      <c r="C16314" t="s">
        <v>105</v>
      </c>
      <c r="D16314" t="s">
        <v>81</v>
      </c>
      <c r="E16314">
        <v>15</v>
      </c>
      <c r="F16314" s="8">
        <f>VLOOKUP(C16314,Products!$A$2:$E$20,5,TRUE)</f>
        <v>8.9499999999999993</v>
      </c>
      <c r="G16314" s="8">
        <f t="shared" si="508"/>
        <v>134.25</v>
      </c>
      <c r="H16314" s="8">
        <f>VLOOKUP(C16314,Products!$A$2:$F$20,6,TRUE)</f>
        <v>3.1999999999999993</v>
      </c>
      <c r="I16314" s="8">
        <f t="shared" si="509"/>
        <v>47.999999999999986</v>
      </c>
      <c r="J16314" s="42">
        <f>VLOOKUP(B16314,Invoices!A:I,9,TRUE)</f>
        <v>2022</v>
      </c>
    </row>
    <row r="16315" spans="1:10" x14ac:dyDescent="0.15">
      <c r="A16315" t="s">
        <v>19675</v>
      </c>
      <c r="B16315" t="s">
        <v>3315</v>
      </c>
      <c r="C16315" t="s">
        <v>99</v>
      </c>
      <c r="D16315" t="s">
        <v>84</v>
      </c>
      <c r="E16315">
        <v>20</v>
      </c>
      <c r="F16315" s="8">
        <f>VLOOKUP(C16315,Products!$A$2:$E$20,5,TRUE)</f>
        <v>3.5</v>
      </c>
      <c r="G16315" s="8">
        <f t="shared" si="508"/>
        <v>70</v>
      </c>
      <c r="H16315" s="8">
        <f>VLOOKUP(C16315,Products!$A$2:$F$20,6,TRUE)</f>
        <v>0.54999999999999982</v>
      </c>
      <c r="I16315" s="8">
        <f t="shared" si="509"/>
        <v>10.999999999999996</v>
      </c>
      <c r="J16315" s="42">
        <f>VLOOKUP(B16315,Invoices!A:I,9,TRUE)</f>
        <v>2022</v>
      </c>
    </row>
    <row r="16316" spans="1:10" x14ac:dyDescent="0.15">
      <c r="A16316" t="s">
        <v>19676</v>
      </c>
      <c r="B16316" t="s">
        <v>3315</v>
      </c>
      <c r="C16316" t="s">
        <v>104</v>
      </c>
      <c r="D16316" t="s">
        <v>71</v>
      </c>
      <c r="E16316">
        <v>1</v>
      </c>
      <c r="F16316" s="8">
        <f>VLOOKUP(C16316,Products!$A$2:$E$20,5,TRUE)</f>
        <v>2.95</v>
      </c>
      <c r="G16316" s="8">
        <f t="shared" si="508"/>
        <v>2.95</v>
      </c>
      <c r="H16316" s="8">
        <f>VLOOKUP(C16316,Products!$A$2:$F$20,6,TRUE)</f>
        <v>1.1500000000000001</v>
      </c>
      <c r="I16316" s="8">
        <f t="shared" si="509"/>
        <v>1.1500000000000001</v>
      </c>
      <c r="J16316" s="42">
        <f>VLOOKUP(B16316,Invoices!A:I,9,TRUE)</f>
        <v>2022</v>
      </c>
    </row>
    <row r="16317" spans="1:10" x14ac:dyDescent="0.15">
      <c r="A16317" t="s">
        <v>19677</v>
      </c>
      <c r="B16317" t="s">
        <v>3315</v>
      </c>
      <c r="C16317" t="s">
        <v>97</v>
      </c>
      <c r="D16317" t="s">
        <v>74</v>
      </c>
      <c r="E16317">
        <v>1</v>
      </c>
      <c r="F16317" s="8">
        <f>VLOOKUP(C16317,Products!$A$2:$E$20,5,TRUE)</f>
        <v>1.5</v>
      </c>
      <c r="G16317" s="8">
        <f t="shared" si="508"/>
        <v>1.5</v>
      </c>
      <c r="H16317" s="8">
        <f>VLOOKUP(C16317,Products!$A$2:$F$20,6,TRUE)</f>
        <v>0.5</v>
      </c>
      <c r="I16317" s="8">
        <f t="shared" si="509"/>
        <v>0.5</v>
      </c>
      <c r="J16317" s="42">
        <f>VLOOKUP(B16317,Invoices!A:I,9,TRUE)</f>
        <v>2022</v>
      </c>
    </row>
    <row r="16318" spans="1:10" x14ac:dyDescent="0.15">
      <c r="A16318" t="s">
        <v>19678</v>
      </c>
      <c r="B16318" t="s">
        <v>3315</v>
      </c>
      <c r="C16318" t="s">
        <v>87</v>
      </c>
      <c r="D16318" t="s">
        <v>68</v>
      </c>
      <c r="E16318">
        <v>9</v>
      </c>
      <c r="F16318" s="8">
        <f>VLOOKUP(C16318,Products!$A$2:$E$20,5,TRUE)</f>
        <v>19.95</v>
      </c>
      <c r="G16318" s="8">
        <f t="shared" si="508"/>
        <v>179.54999999999998</v>
      </c>
      <c r="H16318" s="8">
        <f>VLOOKUP(C16318,Products!$A$2:$F$20,6,TRUE)</f>
        <v>7.4499999999999993</v>
      </c>
      <c r="I16318" s="8">
        <f t="shared" si="509"/>
        <v>67.05</v>
      </c>
      <c r="J16318" s="42">
        <f>VLOOKUP(B16318,Invoices!A:I,9,TRUE)</f>
        <v>2022</v>
      </c>
    </row>
    <row r="16319" spans="1:10" x14ac:dyDescent="0.15">
      <c r="A16319" t="s">
        <v>19679</v>
      </c>
      <c r="B16319" t="s">
        <v>3315</v>
      </c>
      <c r="C16319" t="s">
        <v>89</v>
      </c>
      <c r="D16319" t="s">
        <v>80</v>
      </c>
      <c r="E16319">
        <v>3</v>
      </c>
      <c r="F16319" s="8">
        <f>VLOOKUP(C16319,Products!$A$2:$E$20,5,TRUE)</f>
        <v>15.95</v>
      </c>
      <c r="G16319" s="8">
        <f t="shared" si="508"/>
        <v>47.849999999999994</v>
      </c>
      <c r="H16319" s="8">
        <f>VLOOKUP(C16319,Products!$A$2:$F$20,6,TRUE)</f>
        <v>6</v>
      </c>
      <c r="I16319" s="8">
        <f t="shared" si="509"/>
        <v>18</v>
      </c>
      <c r="J16319" s="42">
        <f>VLOOKUP(B16319,Invoices!A:I,9,TRUE)</f>
        <v>2022</v>
      </c>
    </row>
    <row r="16320" spans="1:10" x14ac:dyDescent="0.15">
      <c r="A16320" t="s">
        <v>19680</v>
      </c>
      <c r="B16320" t="s">
        <v>3316</v>
      </c>
      <c r="C16320" t="s">
        <v>87</v>
      </c>
      <c r="D16320" t="s">
        <v>68</v>
      </c>
      <c r="E16320">
        <v>1</v>
      </c>
      <c r="F16320" s="8">
        <f>VLOOKUP(C16320,Products!$A$2:$E$20,5,TRUE)</f>
        <v>19.95</v>
      </c>
      <c r="G16320" s="8">
        <f t="shared" si="508"/>
        <v>19.95</v>
      </c>
      <c r="H16320" s="8">
        <f>VLOOKUP(C16320,Products!$A$2:$F$20,6,TRUE)</f>
        <v>7.4499999999999993</v>
      </c>
      <c r="I16320" s="8">
        <f t="shared" si="509"/>
        <v>7.4499999999999993</v>
      </c>
      <c r="J16320" s="42">
        <f>VLOOKUP(B16320,Invoices!A:I,9,TRUE)</f>
        <v>2022</v>
      </c>
    </row>
    <row r="16321" spans="1:10" x14ac:dyDescent="0.15">
      <c r="A16321" t="s">
        <v>19681</v>
      </c>
      <c r="B16321" t="s">
        <v>3316</v>
      </c>
      <c r="C16321" t="s">
        <v>90</v>
      </c>
      <c r="D16321" t="s">
        <v>72</v>
      </c>
      <c r="E16321">
        <v>10</v>
      </c>
      <c r="F16321" s="8">
        <f>VLOOKUP(C16321,Products!$A$2:$E$20,5,TRUE)</f>
        <v>8.9499999999999993</v>
      </c>
      <c r="G16321" s="8">
        <f t="shared" si="508"/>
        <v>89.5</v>
      </c>
      <c r="H16321" s="8">
        <f>VLOOKUP(C16321,Products!$A$2:$F$20,6,TRUE)</f>
        <v>5.6999999999999993</v>
      </c>
      <c r="I16321" s="8">
        <f t="shared" si="509"/>
        <v>56.999999999999993</v>
      </c>
      <c r="J16321" s="42">
        <f>VLOOKUP(B16321,Invoices!A:I,9,TRUE)</f>
        <v>2022</v>
      </c>
    </row>
    <row r="16322" spans="1:10" x14ac:dyDescent="0.15">
      <c r="A16322" t="s">
        <v>19682</v>
      </c>
      <c r="B16322" t="s">
        <v>3316</v>
      </c>
      <c r="C16322" t="s">
        <v>104</v>
      </c>
      <c r="D16322" t="s">
        <v>71</v>
      </c>
      <c r="E16322">
        <v>15</v>
      </c>
      <c r="F16322" s="8">
        <f>VLOOKUP(C16322,Products!$A$2:$E$20,5,TRUE)</f>
        <v>2.95</v>
      </c>
      <c r="G16322" s="8">
        <f t="shared" si="508"/>
        <v>44.25</v>
      </c>
      <c r="H16322" s="8">
        <f>VLOOKUP(C16322,Products!$A$2:$F$20,6,TRUE)</f>
        <v>1.1500000000000001</v>
      </c>
      <c r="I16322" s="8">
        <f t="shared" si="509"/>
        <v>17.250000000000004</v>
      </c>
      <c r="J16322" s="42">
        <f>VLOOKUP(B16322,Invoices!A:I,9,TRUE)</f>
        <v>2022</v>
      </c>
    </row>
    <row r="16323" spans="1:10" x14ac:dyDescent="0.15">
      <c r="A16323" t="s">
        <v>19683</v>
      </c>
      <c r="B16323" t="s">
        <v>3316</v>
      </c>
      <c r="C16323" t="s">
        <v>95</v>
      </c>
      <c r="D16323" t="s">
        <v>73</v>
      </c>
      <c r="E16323">
        <v>5</v>
      </c>
      <c r="F16323" s="8">
        <f>VLOOKUP(C16323,Products!$A$2:$E$20,5,TRUE)</f>
        <v>12.95</v>
      </c>
      <c r="G16323" s="8">
        <f t="shared" ref="G16323:G16386" si="510">F16323*E16323</f>
        <v>64.75</v>
      </c>
      <c r="H16323" s="8">
        <f>VLOOKUP(C16323,Products!$A$2:$F$20,6,TRUE)</f>
        <v>4.1999999999999993</v>
      </c>
      <c r="I16323" s="8">
        <f t="shared" ref="I16323:I16386" si="511">H16323*E16323</f>
        <v>20.999999999999996</v>
      </c>
      <c r="J16323" s="42">
        <f>VLOOKUP(B16323,Invoices!A:I,9,TRUE)</f>
        <v>2022</v>
      </c>
    </row>
    <row r="16324" spans="1:10" x14ac:dyDescent="0.15">
      <c r="A16324" t="s">
        <v>19684</v>
      </c>
      <c r="B16324" t="s">
        <v>3316</v>
      </c>
      <c r="C16324" t="s">
        <v>94</v>
      </c>
      <c r="D16324" t="s">
        <v>86</v>
      </c>
      <c r="E16324">
        <v>1</v>
      </c>
      <c r="F16324" s="8">
        <f>VLOOKUP(C16324,Products!$A$2:$E$20,5,TRUE)</f>
        <v>3.5</v>
      </c>
      <c r="G16324" s="8">
        <f t="shared" si="510"/>
        <v>3.5</v>
      </c>
      <c r="H16324" s="8">
        <f>VLOOKUP(C16324,Products!$A$2:$F$20,6,TRUE)</f>
        <v>0.54999999999999982</v>
      </c>
      <c r="I16324" s="8">
        <f t="shared" si="511"/>
        <v>0.54999999999999982</v>
      </c>
      <c r="J16324" s="42">
        <f>VLOOKUP(B16324,Invoices!A:I,9,TRUE)</f>
        <v>2022</v>
      </c>
    </row>
    <row r="16325" spans="1:10" x14ac:dyDescent="0.15">
      <c r="A16325" t="s">
        <v>19685</v>
      </c>
      <c r="B16325" t="s">
        <v>3316</v>
      </c>
      <c r="C16325" t="s">
        <v>96</v>
      </c>
      <c r="D16325" t="s">
        <v>75</v>
      </c>
      <c r="E16325">
        <v>1</v>
      </c>
      <c r="F16325" s="8">
        <f>VLOOKUP(C16325,Products!$A$2:$E$20,5,TRUE)</f>
        <v>79.95</v>
      </c>
      <c r="G16325" s="8">
        <f t="shared" si="510"/>
        <v>79.95</v>
      </c>
      <c r="H16325" s="8">
        <f>VLOOKUP(C16325,Products!$A$2:$F$20,6,TRUE)</f>
        <v>27.950000000000003</v>
      </c>
      <c r="I16325" s="8">
        <f t="shared" si="511"/>
        <v>27.950000000000003</v>
      </c>
      <c r="J16325" s="42">
        <f>VLOOKUP(B16325,Invoices!A:I,9,TRUE)</f>
        <v>2022</v>
      </c>
    </row>
    <row r="16326" spans="1:10" x14ac:dyDescent="0.15">
      <c r="A16326" t="s">
        <v>19686</v>
      </c>
      <c r="B16326" t="s">
        <v>3317</v>
      </c>
      <c r="C16326" t="s">
        <v>102</v>
      </c>
      <c r="D16326" t="s">
        <v>83</v>
      </c>
      <c r="E16326">
        <v>5</v>
      </c>
      <c r="F16326" s="8">
        <f>VLOOKUP(C16326,Products!$A$2:$E$20,5,TRUE)</f>
        <v>29.95</v>
      </c>
      <c r="G16326" s="8">
        <f t="shared" si="510"/>
        <v>149.75</v>
      </c>
      <c r="H16326" s="8">
        <f>VLOOKUP(C16326,Products!$A$2:$F$20,6,TRUE)</f>
        <v>15</v>
      </c>
      <c r="I16326" s="8">
        <f t="shared" si="511"/>
        <v>75</v>
      </c>
      <c r="J16326" s="42">
        <f>VLOOKUP(B16326,Invoices!A:I,9,TRUE)</f>
        <v>2022</v>
      </c>
    </row>
    <row r="16327" spans="1:10" x14ac:dyDescent="0.15">
      <c r="A16327" t="s">
        <v>19687</v>
      </c>
      <c r="B16327" t="s">
        <v>3318</v>
      </c>
      <c r="C16327" t="s">
        <v>90</v>
      </c>
      <c r="D16327" t="s">
        <v>72</v>
      </c>
      <c r="E16327">
        <v>10</v>
      </c>
      <c r="F16327" s="8">
        <f>VLOOKUP(C16327,Products!$A$2:$E$20,5,TRUE)</f>
        <v>8.9499999999999993</v>
      </c>
      <c r="G16327" s="8">
        <f t="shared" si="510"/>
        <v>89.5</v>
      </c>
      <c r="H16327" s="8">
        <f>VLOOKUP(C16327,Products!$A$2:$F$20,6,TRUE)</f>
        <v>5.6999999999999993</v>
      </c>
      <c r="I16327" s="8">
        <f t="shared" si="511"/>
        <v>56.999999999999993</v>
      </c>
      <c r="J16327" s="42">
        <f>VLOOKUP(B16327,Invoices!A:I,9,TRUE)</f>
        <v>2022</v>
      </c>
    </row>
    <row r="16328" spans="1:10" x14ac:dyDescent="0.15">
      <c r="A16328" t="s">
        <v>19688</v>
      </c>
      <c r="B16328" t="s">
        <v>3319</v>
      </c>
      <c r="C16328" t="s">
        <v>102</v>
      </c>
      <c r="D16328" t="s">
        <v>83</v>
      </c>
      <c r="E16328">
        <v>4</v>
      </c>
      <c r="F16328" s="8">
        <f>VLOOKUP(C16328,Products!$A$2:$E$20,5,TRUE)</f>
        <v>29.95</v>
      </c>
      <c r="G16328" s="8">
        <f t="shared" si="510"/>
        <v>119.8</v>
      </c>
      <c r="H16328" s="8">
        <f>VLOOKUP(C16328,Products!$A$2:$F$20,6,TRUE)</f>
        <v>15</v>
      </c>
      <c r="I16328" s="8">
        <f t="shared" si="511"/>
        <v>60</v>
      </c>
      <c r="J16328" s="42">
        <f>VLOOKUP(B16328,Invoices!A:I,9,TRUE)</f>
        <v>2022</v>
      </c>
    </row>
    <row r="16329" spans="1:10" x14ac:dyDescent="0.15">
      <c r="A16329" t="s">
        <v>19689</v>
      </c>
      <c r="B16329" t="s">
        <v>3319</v>
      </c>
      <c r="C16329" t="s">
        <v>91</v>
      </c>
      <c r="D16329" t="s">
        <v>70</v>
      </c>
      <c r="E16329">
        <v>9</v>
      </c>
      <c r="F16329" s="8">
        <f>VLOOKUP(C16329,Products!$A$2:$E$20,5,TRUE)</f>
        <v>49.95</v>
      </c>
      <c r="G16329" s="8">
        <f t="shared" si="510"/>
        <v>449.55</v>
      </c>
      <c r="H16329" s="8">
        <f>VLOOKUP(C16329,Products!$A$2:$F$20,6,TRUE)</f>
        <v>21.200000000000003</v>
      </c>
      <c r="I16329" s="8">
        <f t="shared" si="511"/>
        <v>190.8</v>
      </c>
      <c r="J16329" s="42">
        <f>VLOOKUP(B16329,Invoices!A:I,9,TRUE)</f>
        <v>2022</v>
      </c>
    </row>
    <row r="16330" spans="1:10" x14ac:dyDescent="0.15">
      <c r="A16330" t="s">
        <v>19690</v>
      </c>
      <c r="B16330" t="s">
        <v>3319</v>
      </c>
      <c r="C16330" t="s">
        <v>89</v>
      </c>
      <c r="D16330" t="s">
        <v>80</v>
      </c>
      <c r="E16330">
        <v>2</v>
      </c>
      <c r="F16330" s="8">
        <f>VLOOKUP(C16330,Products!$A$2:$E$20,5,TRUE)</f>
        <v>15.95</v>
      </c>
      <c r="G16330" s="8">
        <f t="shared" si="510"/>
        <v>31.9</v>
      </c>
      <c r="H16330" s="8">
        <f>VLOOKUP(C16330,Products!$A$2:$F$20,6,TRUE)</f>
        <v>6</v>
      </c>
      <c r="I16330" s="8">
        <f t="shared" si="511"/>
        <v>12</v>
      </c>
      <c r="J16330" s="42">
        <f>VLOOKUP(B16330,Invoices!A:I,9,TRUE)</f>
        <v>2022</v>
      </c>
    </row>
    <row r="16331" spans="1:10" x14ac:dyDescent="0.15">
      <c r="A16331" t="s">
        <v>19691</v>
      </c>
      <c r="B16331" t="s">
        <v>3319</v>
      </c>
      <c r="C16331" t="s">
        <v>90</v>
      </c>
      <c r="D16331" t="s">
        <v>72</v>
      </c>
      <c r="E16331">
        <v>5</v>
      </c>
      <c r="F16331" s="8">
        <f>VLOOKUP(C16331,Products!$A$2:$E$20,5,TRUE)</f>
        <v>8.9499999999999993</v>
      </c>
      <c r="G16331" s="8">
        <f t="shared" si="510"/>
        <v>44.75</v>
      </c>
      <c r="H16331" s="8">
        <f>VLOOKUP(C16331,Products!$A$2:$F$20,6,TRUE)</f>
        <v>5.6999999999999993</v>
      </c>
      <c r="I16331" s="8">
        <f t="shared" si="511"/>
        <v>28.499999999999996</v>
      </c>
      <c r="J16331" s="42">
        <f>VLOOKUP(B16331,Invoices!A:I,9,TRUE)</f>
        <v>2022</v>
      </c>
    </row>
    <row r="16332" spans="1:10" x14ac:dyDescent="0.15">
      <c r="A16332" t="s">
        <v>19692</v>
      </c>
      <c r="B16332" t="s">
        <v>3319</v>
      </c>
      <c r="C16332" t="s">
        <v>105</v>
      </c>
      <c r="D16332" t="s">
        <v>81</v>
      </c>
      <c r="E16332">
        <v>2</v>
      </c>
      <c r="F16332" s="8">
        <f>VLOOKUP(C16332,Products!$A$2:$E$20,5,TRUE)</f>
        <v>8.9499999999999993</v>
      </c>
      <c r="G16332" s="8">
        <f t="shared" si="510"/>
        <v>17.899999999999999</v>
      </c>
      <c r="H16332" s="8">
        <f>VLOOKUP(C16332,Products!$A$2:$F$20,6,TRUE)</f>
        <v>3.1999999999999993</v>
      </c>
      <c r="I16332" s="8">
        <f t="shared" si="511"/>
        <v>6.3999999999999986</v>
      </c>
      <c r="J16332" s="42">
        <f>VLOOKUP(B16332,Invoices!A:I,9,TRUE)</f>
        <v>2022</v>
      </c>
    </row>
    <row r="16333" spans="1:10" x14ac:dyDescent="0.15">
      <c r="A16333" t="s">
        <v>19693</v>
      </c>
      <c r="B16333" t="s">
        <v>3319</v>
      </c>
      <c r="C16333" t="s">
        <v>94</v>
      </c>
      <c r="D16333" t="s">
        <v>86</v>
      </c>
      <c r="E16333">
        <v>2</v>
      </c>
      <c r="F16333" s="8">
        <f>VLOOKUP(C16333,Products!$A$2:$E$20,5,TRUE)</f>
        <v>3.5</v>
      </c>
      <c r="G16333" s="8">
        <f t="shared" si="510"/>
        <v>7</v>
      </c>
      <c r="H16333" s="8">
        <f>VLOOKUP(C16333,Products!$A$2:$F$20,6,TRUE)</f>
        <v>0.54999999999999982</v>
      </c>
      <c r="I16333" s="8">
        <f t="shared" si="511"/>
        <v>1.0999999999999996</v>
      </c>
      <c r="J16333" s="42">
        <f>VLOOKUP(B16333,Invoices!A:I,9,TRUE)</f>
        <v>2022</v>
      </c>
    </row>
    <row r="16334" spans="1:10" x14ac:dyDescent="0.15">
      <c r="A16334" t="s">
        <v>19694</v>
      </c>
      <c r="B16334" t="s">
        <v>3319</v>
      </c>
      <c r="C16334" t="s">
        <v>104</v>
      </c>
      <c r="D16334" t="s">
        <v>71</v>
      </c>
      <c r="E16334">
        <v>1</v>
      </c>
      <c r="F16334" s="8">
        <f>VLOOKUP(C16334,Products!$A$2:$E$20,5,TRUE)</f>
        <v>2.95</v>
      </c>
      <c r="G16334" s="8">
        <f t="shared" si="510"/>
        <v>2.95</v>
      </c>
      <c r="H16334" s="8">
        <f>VLOOKUP(C16334,Products!$A$2:$F$20,6,TRUE)</f>
        <v>1.1500000000000001</v>
      </c>
      <c r="I16334" s="8">
        <f t="shared" si="511"/>
        <v>1.1500000000000001</v>
      </c>
      <c r="J16334" s="42">
        <f>VLOOKUP(B16334,Invoices!A:I,9,TRUE)</f>
        <v>2022</v>
      </c>
    </row>
    <row r="16335" spans="1:10" x14ac:dyDescent="0.15">
      <c r="A16335" t="s">
        <v>19695</v>
      </c>
      <c r="B16335" t="s">
        <v>3319</v>
      </c>
      <c r="C16335" t="s">
        <v>96</v>
      </c>
      <c r="D16335" t="s">
        <v>75</v>
      </c>
      <c r="E16335">
        <v>1</v>
      </c>
      <c r="F16335" s="8">
        <f>VLOOKUP(C16335,Products!$A$2:$E$20,5,TRUE)</f>
        <v>79.95</v>
      </c>
      <c r="G16335" s="8">
        <f t="shared" si="510"/>
        <v>79.95</v>
      </c>
      <c r="H16335" s="8">
        <f>VLOOKUP(C16335,Products!$A$2:$F$20,6,TRUE)</f>
        <v>27.950000000000003</v>
      </c>
      <c r="I16335" s="8">
        <f t="shared" si="511"/>
        <v>27.950000000000003</v>
      </c>
      <c r="J16335" s="42">
        <f>VLOOKUP(B16335,Invoices!A:I,9,TRUE)</f>
        <v>2022</v>
      </c>
    </row>
    <row r="16336" spans="1:10" x14ac:dyDescent="0.15">
      <c r="A16336" t="s">
        <v>19696</v>
      </c>
      <c r="B16336" t="s">
        <v>3320</v>
      </c>
      <c r="C16336" t="s">
        <v>96</v>
      </c>
      <c r="D16336" t="s">
        <v>75</v>
      </c>
      <c r="E16336">
        <v>1</v>
      </c>
      <c r="F16336" s="8">
        <f>VLOOKUP(C16336,Products!$A$2:$E$20,5,TRUE)</f>
        <v>79.95</v>
      </c>
      <c r="G16336" s="8">
        <f t="shared" si="510"/>
        <v>79.95</v>
      </c>
      <c r="H16336" s="8">
        <f>VLOOKUP(C16336,Products!$A$2:$F$20,6,TRUE)</f>
        <v>27.950000000000003</v>
      </c>
      <c r="I16336" s="8">
        <f t="shared" si="511"/>
        <v>27.950000000000003</v>
      </c>
      <c r="J16336" s="42">
        <f>VLOOKUP(B16336,Invoices!A:I,9,TRUE)</f>
        <v>2022</v>
      </c>
    </row>
    <row r="16337" spans="1:10" x14ac:dyDescent="0.15">
      <c r="A16337" t="s">
        <v>19697</v>
      </c>
      <c r="B16337" t="s">
        <v>3320</v>
      </c>
      <c r="C16337" t="s">
        <v>100</v>
      </c>
      <c r="D16337" t="s">
        <v>78</v>
      </c>
      <c r="E16337">
        <v>1</v>
      </c>
      <c r="F16337" s="8">
        <f>VLOOKUP(C16337,Products!$A$2:$E$20,5,TRUE)</f>
        <v>49.95</v>
      </c>
      <c r="G16337" s="8">
        <f t="shared" si="510"/>
        <v>49.95</v>
      </c>
      <c r="H16337" s="8">
        <f>VLOOKUP(C16337,Products!$A$2:$F$20,6,TRUE)</f>
        <v>19.950000000000003</v>
      </c>
      <c r="I16337" s="8">
        <f t="shared" si="511"/>
        <v>19.950000000000003</v>
      </c>
      <c r="J16337" s="42">
        <f>VLOOKUP(B16337,Invoices!A:I,9,TRUE)</f>
        <v>2022</v>
      </c>
    </row>
    <row r="16338" spans="1:10" x14ac:dyDescent="0.15">
      <c r="A16338" t="s">
        <v>19698</v>
      </c>
      <c r="B16338" t="s">
        <v>3320</v>
      </c>
      <c r="C16338" t="s">
        <v>102</v>
      </c>
      <c r="D16338" t="s">
        <v>83</v>
      </c>
      <c r="E16338">
        <v>1</v>
      </c>
      <c r="F16338" s="8">
        <f>VLOOKUP(C16338,Products!$A$2:$E$20,5,TRUE)</f>
        <v>29.95</v>
      </c>
      <c r="G16338" s="8">
        <f t="shared" si="510"/>
        <v>29.95</v>
      </c>
      <c r="H16338" s="8">
        <f>VLOOKUP(C16338,Products!$A$2:$F$20,6,TRUE)</f>
        <v>15</v>
      </c>
      <c r="I16338" s="8">
        <f t="shared" si="511"/>
        <v>15</v>
      </c>
      <c r="J16338" s="42">
        <f>VLOOKUP(B16338,Invoices!A:I,9,TRUE)</f>
        <v>2022</v>
      </c>
    </row>
    <row r="16339" spans="1:10" x14ac:dyDescent="0.15">
      <c r="A16339" t="s">
        <v>19699</v>
      </c>
      <c r="B16339" t="s">
        <v>3321</v>
      </c>
      <c r="C16339" t="s">
        <v>105</v>
      </c>
      <c r="D16339" t="s">
        <v>81</v>
      </c>
      <c r="E16339">
        <v>1</v>
      </c>
      <c r="F16339" s="8">
        <f>VLOOKUP(C16339,Products!$A$2:$E$20,5,TRUE)</f>
        <v>8.9499999999999993</v>
      </c>
      <c r="G16339" s="8">
        <f t="shared" si="510"/>
        <v>8.9499999999999993</v>
      </c>
      <c r="H16339" s="8">
        <f>VLOOKUP(C16339,Products!$A$2:$F$20,6,TRUE)</f>
        <v>3.1999999999999993</v>
      </c>
      <c r="I16339" s="8">
        <f t="shared" si="511"/>
        <v>3.1999999999999993</v>
      </c>
      <c r="J16339" s="42">
        <f>VLOOKUP(B16339,Invoices!A:I,9,TRUE)</f>
        <v>2022</v>
      </c>
    </row>
    <row r="16340" spans="1:10" x14ac:dyDescent="0.15">
      <c r="A16340" t="s">
        <v>19700</v>
      </c>
      <c r="B16340" t="s">
        <v>3321</v>
      </c>
      <c r="C16340" t="s">
        <v>89</v>
      </c>
      <c r="D16340" t="s">
        <v>80</v>
      </c>
      <c r="E16340">
        <v>1</v>
      </c>
      <c r="F16340" s="8">
        <f>VLOOKUP(C16340,Products!$A$2:$E$20,5,TRUE)</f>
        <v>15.95</v>
      </c>
      <c r="G16340" s="8">
        <f t="shared" si="510"/>
        <v>15.95</v>
      </c>
      <c r="H16340" s="8">
        <f>VLOOKUP(C16340,Products!$A$2:$F$20,6,TRUE)</f>
        <v>6</v>
      </c>
      <c r="I16340" s="8">
        <f t="shared" si="511"/>
        <v>6</v>
      </c>
      <c r="J16340" s="42">
        <f>VLOOKUP(B16340,Invoices!A:I,9,TRUE)</f>
        <v>2022</v>
      </c>
    </row>
    <row r="16341" spans="1:10" x14ac:dyDescent="0.15">
      <c r="A16341" t="s">
        <v>19701</v>
      </c>
      <c r="B16341" t="s">
        <v>3321</v>
      </c>
      <c r="C16341" t="s">
        <v>99</v>
      </c>
      <c r="D16341" t="s">
        <v>84</v>
      </c>
      <c r="E16341">
        <v>1</v>
      </c>
      <c r="F16341" s="8">
        <f>VLOOKUP(C16341,Products!$A$2:$E$20,5,TRUE)</f>
        <v>3.5</v>
      </c>
      <c r="G16341" s="8">
        <f t="shared" si="510"/>
        <v>3.5</v>
      </c>
      <c r="H16341" s="8">
        <f>VLOOKUP(C16341,Products!$A$2:$F$20,6,TRUE)</f>
        <v>0.54999999999999982</v>
      </c>
      <c r="I16341" s="8">
        <f t="shared" si="511"/>
        <v>0.54999999999999982</v>
      </c>
      <c r="J16341" s="42">
        <f>VLOOKUP(B16341,Invoices!A:I,9,TRUE)</f>
        <v>2022</v>
      </c>
    </row>
    <row r="16342" spans="1:10" x14ac:dyDescent="0.15">
      <c r="A16342" t="s">
        <v>19702</v>
      </c>
      <c r="B16342" t="s">
        <v>3321</v>
      </c>
      <c r="C16342" t="s">
        <v>92</v>
      </c>
      <c r="D16342" t="s">
        <v>82</v>
      </c>
      <c r="E16342">
        <v>1</v>
      </c>
      <c r="F16342" s="8">
        <f>VLOOKUP(C16342,Products!$A$2:$E$20,5,TRUE)</f>
        <v>19.95</v>
      </c>
      <c r="G16342" s="8">
        <f t="shared" si="510"/>
        <v>19.95</v>
      </c>
      <c r="H16342" s="8">
        <f>VLOOKUP(C16342,Products!$A$2:$F$20,6,TRUE)</f>
        <v>7.4499999999999993</v>
      </c>
      <c r="I16342" s="8">
        <f t="shared" si="511"/>
        <v>7.4499999999999993</v>
      </c>
      <c r="J16342" s="42">
        <f>VLOOKUP(B16342,Invoices!A:I,9,TRUE)</f>
        <v>2022</v>
      </c>
    </row>
    <row r="16343" spans="1:10" x14ac:dyDescent="0.15">
      <c r="A16343" t="s">
        <v>19703</v>
      </c>
      <c r="B16343" t="s">
        <v>3321</v>
      </c>
      <c r="C16343" t="s">
        <v>102</v>
      </c>
      <c r="D16343" t="s">
        <v>83</v>
      </c>
      <c r="E16343">
        <v>1</v>
      </c>
      <c r="F16343" s="8">
        <f>VLOOKUP(C16343,Products!$A$2:$E$20,5,TRUE)</f>
        <v>29.95</v>
      </c>
      <c r="G16343" s="8">
        <f t="shared" si="510"/>
        <v>29.95</v>
      </c>
      <c r="H16343" s="8">
        <f>VLOOKUP(C16343,Products!$A$2:$F$20,6,TRUE)</f>
        <v>15</v>
      </c>
      <c r="I16343" s="8">
        <f t="shared" si="511"/>
        <v>15</v>
      </c>
      <c r="J16343" s="42">
        <f>VLOOKUP(B16343,Invoices!A:I,9,TRUE)</f>
        <v>2022</v>
      </c>
    </row>
    <row r="16344" spans="1:10" x14ac:dyDescent="0.15">
      <c r="A16344" t="s">
        <v>19704</v>
      </c>
      <c r="B16344" t="s">
        <v>3321</v>
      </c>
      <c r="C16344" t="s">
        <v>88</v>
      </c>
      <c r="D16344" t="s">
        <v>85</v>
      </c>
      <c r="E16344">
        <v>4</v>
      </c>
      <c r="F16344" s="8">
        <f>VLOOKUP(C16344,Products!$A$2:$E$20,5,TRUE)</f>
        <v>8.9499999999999993</v>
      </c>
      <c r="G16344" s="8">
        <f t="shared" si="510"/>
        <v>35.799999999999997</v>
      </c>
      <c r="H16344" s="8">
        <f>VLOOKUP(C16344,Products!$A$2:$F$20,6,TRUE)</f>
        <v>5.6999999999999993</v>
      </c>
      <c r="I16344" s="8">
        <f t="shared" si="511"/>
        <v>22.799999999999997</v>
      </c>
      <c r="J16344" s="42">
        <f>VLOOKUP(B16344,Invoices!A:I,9,TRUE)</f>
        <v>2022</v>
      </c>
    </row>
    <row r="16345" spans="1:10" x14ac:dyDescent="0.15">
      <c r="A16345" t="s">
        <v>19705</v>
      </c>
      <c r="B16345" t="s">
        <v>3321</v>
      </c>
      <c r="C16345" t="s">
        <v>93</v>
      </c>
      <c r="D16345" t="s">
        <v>76</v>
      </c>
      <c r="E16345">
        <v>1</v>
      </c>
      <c r="F16345" s="8">
        <f>VLOOKUP(C16345,Products!$A$2:$E$20,5,TRUE)</f>
        <v>9.9499999999999993</v>
      </c>
      <c r="G16345" s="8">
        <f t="shared" si="510"/>
        <v>9.9499999999999993</v>
      </c>
      <c r="H16345" s="8">
        <f>VLOOKUP(C16345,Products!$A$2:$F$20,6,TRUE)</f>
        <v>1.9499999999999993</v>
      </c>
      <c r="I16345" s="8">
        <f t="shared" si="511"/>
        <v>1.9499999999999993</v>
      </c>
      <c r="J16345" s="42">
        <f>VLOOKUP(B16345,Invoices!A:I,9,TRUE)</f>
        <v>2022</v>
      </c>
    </row>
    <row r="16346" spans="1:10" x14ac:dyDescent="0.15">
      <c r="A16346" t="s">
        <v>19706</v>
      </c>
      <c r="B16346" t="s">
        <v>3322</v>
      </c>
      <c r="C16346" t="s">
        <v>96</v>
      </c>
      <c r="D16346" t="s">
        <v>75</v>
      </c>
      <c r="E16346">
        <v>3</v>
      </c>
      <c r="F16346" s="8">
        <f>VLOOKUP(C16346,Products!$A$2:$E$20,5,TRUE)</f>
        <v>79.95</v>
      </c>
      <c r="G16346" s="8">
        <f t="shared" si="510"/>
        <v>239.85000000000002</v>
      </c>
      <c r="H16346" s="8">
        <f>VLOOKUP(C16346,Products!$A$2:$F$20,6,TRUE)</f>
        <v>27.950000000000003</v>
      </c>
      <c r="I16346" s="8">
        <f t="shared" si="511"/>
        <v>83.850000000000009</v>
      </c>
      <c r="J16346" s="42">
        <f>VLOOKUP(B16346,Invoices!A:I,9,TRUE)</f>
        <v>2022</v>
      </c>
    </row>
    <row r="16347" spans="1:10" x14ac:dyDescent="0.15">
      <c r="A16347" t="s">
        <v>19707</v>
      </c>
      <c r="B16347" t="s">
        <v>3322</v>
      </c>
      <c r="C16347" t="s">
        <v>104</v>
      </c>
      <c r="D16347" t="s">
        <v>71</v>
      </c>
      <c r="E16347">
        <v>3</v>
      </c>
      <c r="F16347" s="8">
        <f>VLOOKUP(C16347,Products!$A$2:$E$20,5,TRUE)</f>
        <v>2.95</v>
      </c>
      <c r="G16347" s="8">
        <f t="shared" si="510"/>
        <v>8.8500000000000014</v>
      </c>
      <c r="H16347" s="8">
        <f>VLOOKUP(C16347,Products!$A$2:$F$20,6,TRUE)</f>
        <v>1.1500000000000001</v>
      </c>
      <c r="I16347" s="8">
        <f t="shared" si="511"/>
        <v>3.45</v>
      </c>
      <c r="J16347" s="42">
        <f>VLOOKUP(B16347,Invoices!A:I,9,TRUE)</f>
        <v>2022</v>
      </c>
    </row>
    <row r="16348" spans="1:10" x14ac:dyDescent="0.15">
      <c r="A16348" t="s">
        <v>19708</v>
      </c>
      <c r="B16348" t="s">
        <v>3322</v>
      </c>
      <c r="C16348" t="s">
        <v>87</v>
      </c>
      <c r="D16348" t="s">
        <v>68</v>
      </c>
      <c r="E16348">
        <v>6</v>
      </c>
      <c r="F16348" s="8">
        <f>VLOOKUP(C16348,Products!$A$2:$E$20,5,TRUE)</f>
        <v>19.95</v>
      </c>
      <c r="G16348" s="8">
        <f t="shared" si="510"/>
        <v>119.69999999999999</v>
      </c>
      <c r="H16348" s="8">
        <f>VLOOKUP(C16348,Products!$A$2:$F$20,6,TRUE)</f>
        <v>7.4499999999999993</v>
      </c>
      <c r="I16348" s="8">
        <f t="shared" si="511"/>
        <v>44.699999999999996</v>
      </c>
      <c r="J16348" s="42">
        <f>VLOOKUP(B16348,Invoices!A:I,9,TRUE)</f>
        <v>2022</v>
      </c>
    </row>
    <row r="16349" spans="1:10" x14ac:dyDescent="0.15">
      <c r="A16349" t="s">
        <v>19709</v>
      </c>
      <c r="B16349" t="s">
        <v>3322</v>
      </c>
      <c r="C16349" t="s">
        <v>99</v>
      </c>
      <c r="D16349" t="s">
        <v>84</v>
      </c>
      <c r="E16349">
        <v>1</v>
      </c>
      <c r="F16349" s="8">
        <f>VLOOKUP(C16349,Products!$A$2:$E$20,5,TRUE)</f>
        <v>3.5</v>
      </c>
      <c r="G16349" s="8">
        <f t="shared" si="510"/>
        <v>3.5</v>
      </c>
      <c r="H16349" s="8">
        <f>VLOOKUP(C16349,Products!$A$2:$F$20,6,TRUE)</f>
        <v>0.54999999999999982</v>
      </c>
      <c r="I16349" s="8">
        <f t="shared" si="511"/>
        <v>0.54999999999999982</v>
      </c>
      <c r="J16349" s="42">
        <f>VLOOKUP(B16349,Invoices!A:I,9,TRUE)</f>
        <v>2022</v>
      </c>
    </row>
    <row r="16350" spans="1:10" x14ac:dyDescent="0.15">
      <c r="A16350" t="s">
        <v>19710</v>
      </c>
      <c r="B16350" t="s">
        <v>3322</v>
      </c>
      <c r="C16350" t="s">
        <v>101</v>
      </c>
      <c r="D16350" t="s">
        <v>69</v>
      </c>
      <c r="E16350">
        <v>2</v>
      </c>
      <c r="F16350" s="8">
        <f>VLOOKUP(C16350,Products!$A$2:$E$20,5,TRUE)</f>
        <v>129.94999999999999</v>
      </c>
      <c r="G16350" s="8">
        <f t="shared" si="510"/>
        <v>259.89999999999998</v>
      </c>
      <c r="H16350" s="8">
        <f>VLOOKUP(C16350,Products!$A$2:$F$20,6,TRUE)</f>
        <v>40.449999999999989</v>
      </c>
      <c r="I16350" s="8">
        <f t="shared" si="511"/>
        <v>80.899999999999977</v>
      </c>
      <c r="J16350" s="42">
        <f>VLOOKUP(B16350,Invoices!A:I,9,TRUE)</f>
        <v>2022</v>
      </c>
    </row>
    <row r="16351" spans="1:10" x14ac:dyDescent="0.15">
      <c r="A16351" t="s">
        <v>19711</v>
      </c>
      <c r="B16351" t="s">
        <v>3323</v>
      </c>
      <c r="C16351" t="s">
        <v>95</v>
      </c>
      <c r="D16351" t="s">
        <v>73</v>
      </c>
      <c r="E16351">
        <v>1</v>
      </c>
      <c r="F16351" s="8">
        <f>VLOOKUP(C16351,Products!$A$2:$E$20,5,TRUE)</f>
        <v>12.95</v>
      </c>
      <c r="G16351" s="8">
        <f t="shared" si="510"/>
        <v>12.95</v>
      </c>
      <c r="H16351" s="8">
        <f>VLOOKUP(C16351,Products!$A$2:$F$20,6,TRUE)</f>
        <v>4.1999999999999993</v>
      </c>
      <c r="I16351" s="8">
        <f t="shared" si="511"/>
        <v>4.1999999999999993</v>
      </c>
      <c r="J16351" s="42">
        <f>VLOOKUP(B16351,Invoices!A:I,9,TRUE)</f>
        <v>2022</v>
      </c>
    </row>
    <row r="16352" spans="1:10" x14ac:dyDescent="0.15">
      <c r="A16352" t="s">
        <v>19712</v>
      </c>
      <c r="B16352" t="s">
        <v>3324</v>
      </c>
      <c r="C16352" t="s">
        <v>88</v>
      </c>
      <c r="D16352" t="s">
        <v>85</v>
      </c>
      <c r="E16352">
        <v>1</v>
      </c>
      <c r="F16352" s="8">
        <f>VLOOKUP(C16352,Products!$A$2:$E$20,5,TRUE)</f>
        <v>8.9499999999999993</v>
      </c>
      <c r="G16352" s="8">
        <f t="shared" si="510"/>
        <v>8.9499999999999993</v>
      </c>
      <c r="H16352" s="8">
        <f>VLOOKUP(C16352,Products!$A$2:$F$20,6,TRUE)</f>
        <v>5.6999999999999993</v>
      </c>
      <c r="I16352" s="8">
        <f t="shared" si="511"/>
        <v>5.6999999999999993</v>
      </c>
      <c r="J16352" s="42">
        <f>VLOOKUP(B16352,Invoices!A:I,9,TRUE)</f>
        <v>2022</v>
      </c>
    </row>
    <row r="16353" spans="1:10" x14ac:dyDescent="0.15">
      <c r="A16353" t="s">
        <v>19713</v>
      </c>
      <c r="B16353" t="s">
        <v>3324</v>
      </c>
      <c r="C16353" t="s">
        <v>100</v>
      </c>
      <c r="D16353" t="s">
        <v>78</v>
      </c>
      <c r="E16353">
        <v>7</v>
      </c>
      <c r="F16353" s="8">
        <f>VLOOKUP(C16353,Products!$A$2:$E$20,5,TRUE)</f>
        <v>49.95</v>
      </c>
      <c r="G16353" s="8">
        <f t="shared" si="510"/>
        <v>349.65000000000003</v>
      </c>
      <c r="H16353" s="8">
        <f>VLOOKUP(C16353,Products!$A$2:$F$20,6,TRUE)</f>
        <v>19.950000000000003</v>
      </c>
      <c r="I16353" s="8">
        <f t="shared" si="511"/>
        <v>139.65000000000003</v>
      </c>
      <c r="J16353" s="42">
        <f>VLOOKUP(B16353,Invoices!A:I,9,TRUE)</f>
        <v>2022</v>
      </c>
    </row>
    <row r="16354" spans="1:10" x14ac:dyDescent="0.15">
      <c r="A16354" t="s">
        <v>19714</v>
      </c>
      <c r="B16354" t="s">
        <v>3325</v>
      </c>
      <c r="C16354" t="s">
        <v>88</v>
      </c>
      <c r="D16354" t="s">
        <v>85</v>
      </c>
      <c r="E16354">
        <v>25</v>
      </c>
      <c r="F16354" s="8">
        <f>VLOOKUP(C16354,Products!$A$2:$E$20,5,TRUE)</f>
        <v>8.9499999999999993</v>
      </c>
      <c r="G16354" s="8">
        <f t="shared" si="510"/>
        <v>223.74999999999997</v>
      </c>
      <c r="H16354" s="8">
        <f>VLOOKUP(C16354,Products!$A$2:$F$20,6,TRUE)</f>
        <v>5.6999999999999993</v>
      </c>
      <c r="I16354" s="8">
        <f t="shared" si="511"/>
        <v>142.49999999999997</v>
      </c>
      <c r="J16354" s="42">
        <f>VLOOKUP(B16354,Invoices!A:I,9,TRUE)</f>
        <v>2022</v>
      </c>
    </row>
    <row r="16355" spans="1:10" x14ac:dyDescent="0.15">
      <c r="A16355" t="s">
        <v>19715</v>
      </c>
      <c r="B16355" t="s">
        <v>3325</v>
      </c>
      <c r="C16355" t="s">
        <v>100</v>
      </c>
      <c r="D16355" t="s">
        <v>78</v>
      </c>
      <c r="E16355">
        <v>1</v>
      </c>
      <c r="F16355" s="8">
        <f>VLOOKUP(C16355,Products!$A$2:$E$20,5,TRUE)</f>
        <v>49.95</v>
      </c>
      <c r="G16355" s="8">
        <f t="shared" si="510"/>
        <v>49.95</v>
      </c>
      <c r="H16355" s="8">
        <f>VLOOKUP(C16355,Products!$A$2:$F$20,6,TRUE)</f>
        <v>19.950000000000003</v>
      </c>
      <c r="I16355" s="8">
        <f t="shared" si="511"/>
        <v>19.950000000000003</v>
      </c>
      <c r="J16355" s="42">
        <f>VLOOKUP(B16355,Invoices!A:I,9,TRUE)</f>
        <v>2022</v>
      </c>
    </row>
    <row r="16356" spans="1:10" x14ac:dyDescent="0.15">
      <c r="A16356" t="s">
        <v>19716</v>
      </c>
      <c r="B16356" t="s">
        <v>3326</v>
      </c>
      <c r="C16356" t="s">
        <v>104</v>
      </c>
      <c r="D16356" t="s">
        <v>71</v>
      </c>
      <c r="E16356">
        <v>1</v>
      </c>
      <c r="F16356" s="8">
        <f>VLOOKUP(C16356,Products!$A$2:$E$20,5,TRUE)</f>
        <v>2.95</v>
      </c>
      <c r="G16356" s="8">
        <f t="shared" si="510"/>
        <v>2.95</v>
      </c>
      <c r="H16356" s="8">
        <f>VLOOKUP(C16356,Products!$A$2:$F$20,6,TRUE)</f>
        <v>1.1500000000000001</v>
      </c>
      <c r="I16356" s="8">
        <f t="shared" si="511"/>
        <v>1.1500000000000001</v>
      </c>
      <c r="J16356" s="42">
        <f>VLOOKUP(B16356,Invoices!A:I,9,TRUE)</f>
        <v>2022</v>
      </c>
    </row>
    <row r="16357" spans="1:10" x14ac:dyDescent="0.15">
      <c r="A16357" t="s">
        <v>19717</v>
      </c>
      <c r="B16357" t="s">
        <v>3326</v>
      </c>
      <c r="C16357" t="s">
        <v>101</v>
      </c>
      <c r="D16357" t="s">
        <v>69</v>
      </c>
      <c r="E16357">
        <v>15</v>
      </c>
      <c r="F16357" s="8">
        <f>VLOOKUP(C16357,Products!$A$2:$E$20,5,TRUE)</f>
        <v>129.94999999999999</v>
      </c>
      <c r="G16357" s="8">
        <f t="shared" si="510"/>
        <v>1949.2499999999998</v>
      </c>
      <c r="H16357" s="8">
        <f>VLOOKUP(C16357,Products!$A$2:$F$20,6,TRUE)</f>
        <v>40.449999999999989</v>
      </c>
      <c r="I16357" s="8">
        <f t="shared" si="511"/>
        <v>606.74999999999977</v>
      </c>
      <c r="J16357" s="42">
        <f>VLOOKUP(B16357,Invoices!A:I,9,TRUE)</f>
        <v>2022</v>
      </c>
    </row>
    <row r="16358" spans="1:10" x14ac:dyDescent="0.15">
      <c r="A16358" t="s">
        <v>19718</v>
      </c>
      <c r="B16358" t="s">
        <v>3326</v>
      </c>
      <c r="C16358" t="s">
        <v>91</v>
      </c>
      <c r="D16358" t="s">
        <v>70</v>
      </c>
      <c r="E16358">
        <v>1</v>
      </c>
      <c r="F16358" s="8">
        <f>VLOOKUP(C16358,Products!$A$2:$E$20,5,TRUE)</f>
        <v>49.95</v>
      </c>
      <c r="G16358" s="8">
        <f t="shared" si="510"/>
        <v>49.95</v>
      </c>
      <c r="H16358" s="8">
        <f>VLOOKUP(C16358,Products!$A$2:$F$20,6,TRUE)</f>
        <v>21.200000000000003</v>
      </c>
      <c r="I16358" s="8">
        <f t="shared" si="511"/>
        <v>21.200000000000003</v>
      </c>
      <c r="J16358" s="42">
        <f>VLOOKUP(B16358,Invoices!A:I,9,TRUE)</f>
        <v>2022</v>
      </c>
    </row>
    <row r="16359" spans="1:10" x14ac:dyDescent="0.15">
      <c r="A16359" t="s">
        <v>19719</v>
      </c>
      <c r="B16359" t="s">
        <v>3326</v>
      </c>
      <c r="C16359" t="s">
        <v>89</v>
      </c>
      <c r="D16359" t="s">
        <v>80</v>
      </c>
      <c r="E16359">
        <v>50</v>
      </c>
      <c r="F16359" s="8">
        <f>VLOOKUP(C16359,Products!$A$2:$E$20,5,TRUE)</f>
        <v>15.95</v>
      </c>
      <c r="G16359" s="8">
        <f t="shared" si="510"/>
        <v>797.5</v>
      </c>
      <c r="H16359" s="8">
        <f>VLOOKUP(C16359,Products!$A$2:$F$20,6,TRUE)</f>
        <v>6</v>
      </c>
      <c r="I16359" s="8">
        <f t="shared" si="511"/>
        <v>300</v>
      </c>
      <c r="J16359" s="42">
        <f>VLOOKUP(B16359,Invoices!A:I,9,TRUE)</f>
        <v>2022</v>
      </c>
    </row>
    <row r="16360" spans="1:10" x14ac:dyDescent="0.15">
      <c r="A16360" t="s">
        <v>19720</v>
      </c>
      <c r="B16360" t="s">
        <v>3326</v>
      </c>
      <c r="C16360" t="s">
        <v>99</v>
      </c>
      <c r="D16360" t="s">
        <v>84</v>
      </c>
      <c r="E16360">
        <v>1</v>
      </c>
      <c r="F16360" s="8">
        <f>VLOOKUP(C16360,Products!$A$2:$E$20,5,TRUE)</f>
        <v>3.5</v>
      </c>
      <c r="G16360" s="8">
        <f t="shared" si="510"/>
        <v>3.5</v>
      </c>
      <c r="H16360" s="8">
        <f>VLOOKUP(C16360,Products!$A$2:$F$20,6,TRUE)</f>
        <v>0.54999999999999982</v>
      </c>
      <c r="I16360" s="8">
        <f t="shared" si="511"/>
        <v>0.54999999999999982</v>
      </c>
      <c r="J16360" s="42">
        <f>VLOOKUP(B16360,Invoices!A:I,9,TRUE)</f>
        <v>2022</v>
      </c>
    </row>
    <row r="16361" spans="1:10" x14ac:dyDescent="0.15">
      <c r="A16361" t="s">
        <v>19721</v>
      </c>
      <c r="B16361" t="s">
        <v>3326</v>
      </c>
      <c r="C16361" t="s">
        <v>90</v>
      </c>
      <c r="D16361" t="s">
        <v>72</v>
      </c>
      <c r="E16361">
        <v>15</v>
      </c>
      <c r="F16361" s="8">
        <f>VLOOKUP(C16361,Products!$A$2:$E$20,5,TRUE)</f>
        <v>8.9499999999999993</v>
      </c>
      <c r="G16361" s="8">
        <f t="shared" si="510"/>
        <v>134.25</v>
      </c>
      <c r="H16361" s="8">
        <f>VLOOKUP(C16361,Products!$A$2:$F$20,6,TRUE)</f>
        <v>5.6999999999999993</v>
      </c>
      <c r="I16361" s="8">
        <f t="shared" si="511"/>
        <v>85.499999999999986</v>
      </c>
      <c r="J16361" s="42">
        <f>VLOOKUP(B16361,Invoices!A:I,9,TRUE)</f>
        <v>2022</v>
      </c>
    </row>
    <row r="16362" spans="1:10" x14ac:dyDescent="0.15">
      <c r="A16362" t="s">
        <v>19722</v>
      </c>
      <c r="B16362" t="s">
        <v>3326</v>
      </c>
      <c r="C16362" t="s">
        <v>98</v>
      </c>
      <c r="D16362" t="s">
        <v>79</v>
      </c>
      <c r="E16362">
        <v>5</v>
      </c>
      <c r="F16362" s="8">
        <f>VLOOKUP(C16362,Products!$A$2:$E$20,5,TRUE)</f>
        <v>14.95</v>
      </c>
      <c r="G16362" s="8">
        <f t="shared" si="510"/>
        <v>74.75</v>
      </c>
      <c r="H16362" s="8">
        <f>VLOOKUP(C16362,Products!$A$2:$F$20,6,TRUE)</f>
        <v>3.0499999999999989</v>
      </c>
      <c r="I16362" s="8">
        <f t="shared" si="511"/>
        <v>15.249999999999995</v>
      </c>
      <c r="J16362" s="42">
        <f>VLOOKUP(B16362,Invoices!A:I,9,TRUE)</f>
        <v>2022</v>
      </c>
    </row>
    <row r="16363" spans="1:10" x14ac:dyDescent="0.15">
      <c r="A16363" t="s">
        <v>19723</v>
      </c>
      <c r="B16363" t="s">
        <v>3326</v>
      </c>
      <c r="C16363" t="s">
        <v>105</v>
      </c>
      <c r="D16363" t="s">
        <v>81</v>
      </c>
      <c r="E16363">
        <v>4</v>
      </c>
      <c r="F16363" s="8">
        <f>VLOOKUP(C16363,Products!$A$2:$E$20,5,TRUE)</f>
        <v>8.9499999999999993</v>
      </c>
      <c r="G16363" s="8">
        <f t="shared" si="510"/>
        <v>35.799999999999997</v>
      </c>
      <c r="H16363" s="8">
        <f>VLOOKUP(C16363,Products!$A$2:$F$20,6,TRUE)</f>
        <v>3.1999999999999993</v>
      </c>
      <c r="I16363" s="8">
        <f t="shared" si="511"/>
        <v>12.799999999999997</v>
      </c>
      <c r="J16363" s="42">
        <f>VLOOKUP(B16363,Invoices!A:I,9,TRUE)</f>
        <v>2022</v>
      </c>
    </row>
    <row r="16364" spans="1:10" x14ac:dyDescent="0.15">
      <c r="A16364" t="s">
        <v>19724</v>
      </c>
      <c r="B16364" t="s">
        <v>3326</v>
      </c>
      <c r="C16364" t="s">
        <v>95</v>
      </c>
      <c r="D16364" t="s">
        <v>73</v>
      </c>
      <c r="E16364">
        <v>12</v>
      </c>
      <c r="F16364" s="8">
        <f>VLOOKUP(C16364,Products!$A$2:$E$20,5,TRUE)</f>
        <v>12.95</v>
      </c>
      <c r="G16364" s="8">
        <f t="shared" si="510"/>
        <v>155.39999999999998</v>
      </c>
      <c r="H16364" s="8">
        <f>VLOOKUP(C16364,Products!$A$2:$F$20,6,TRUE)</f>
        <v>4.1999999999999993</v>
      </c>
      <c r="I16364" s="8">
        <f t="shared" si="511"/>
        <v>50.399999999999991</v>
      </c>
      <c r="J16364" s="42">
        <f>VLOOKUP(B16364,Invoices!A:I,9,TRUE)</f>
        <v>2022</v>
      </c>
    </row>
    <row r="16365" spans="1:10" x14ac:dyDescent="0.15">
      <c r="A16365" t="s">
        <v>19725</v>
      </c>
      <c r="B16365" t="s">
        <v>3326</v>
      </c>
      <c r="C16365" t="s">
        <v>87</v>
      </c>
      <c r="D16365" t="s">
        <v>68</v>
      </c>
      <c r="E16365">
        <v>10</v>
      </c>
      <c r="F16365" s="8">
        <f>VLOOKUP(C16365,Products!$A$2:$E$20,5,TRUE)</f>
        <v>19.95</v>
      </c>
      <c r="G16365" s="8">
        <f t="shared" si="510"/>
        <v>199.5</v>
      </c>
      <c r="H16365" s="8">
        <f>VLOOKUP(C16365,Products!$A$2:$F$20,6,TRUE)</f>
        <v>7.4499999999999993</v>
      </c>
      <c r="I16365" s="8">
        <f t="shared" si="511"/>
        <v>74.5</v>
      </c>
      <c r="J16365" s="42">
        <f>VLOOKUP(B16365,Invoices!A:I,9,TRUE)</f>
        <v>2022</v>
      </c>
    </row>
    <row r="16366" spans="1:10" x14ac:dyDescent="0.15">
      <c r="A16366" t="s">
        <v>19726</v>
      </c>
      <c r="B16366" t="s">
        <v>3326</v>
      </c>
      <c r="C16366" t="s">
        <v>88</v>
      </c>
      <c r="D16366" t="s">
        <v>85</v>
      </c>
      <c r="E16366">
        <v>1</v>
      </c>
      <c r="F16366" s="8">
        <f>VLOOKUP(C16366,Products!$A$2:$E$20,5,TRUE)</f>
        <v>8.9499999999999993</v>
      </c>
      <c r="G16366" s="8">
        <f t="shared" si="510"/>
        <v>8.9499999999999993</v>
      </c>
      <c r="H16366" s="8">
        <f>VLOOKUP(C16366,Products!$A$2:$F$20,6,TRUE)</f>
        <v>5.6999999999999993</v>
      </c>
      <c r="I16366" s="8">
        <f t="shared" si="511"/>
        <v>5.6999999999999993</v>
      </c>
      <c r="J16366" s="42">
        <f>VLOOKUP(B16366,Invoices!A:I,9,TRUE)</f>
        <v>2022</v>
      </c>
    </row>
    <row r="16367" spans="1:10" x14ac:dyDescent="0.15">
      <c r="A16367" t="s">
        <v>19727</v>
      </c>
      <c r="B16367" t="s">
        <v>3327</v>
      </c>
      <c r="C16367" t="s">
        <v>104</v>
      </c>
      <c r="D16367" t="s">
        <v>71</v>
      </c>
      <c r="E16367">
        <v>1</v>
      </c>
      <c r="F16367" s="8">
        <f>VLOOKUP(C16367,Products!$A$2:$E$20,5,TRUE)</f>
        <v>2.95</v>
      </c>
      <c r="G16367" s="8">
        <f t="shared" si="510"/>
        <v>2.95</v>
      </c>
      <c r="H16367" s="8">
        <f>VLOOKUP(C16367,Products!$A$2:$F$20,6,TRUE)</f>
        <v>1.1500000000000001</v>
      </c>
      <c r="I16367" s="8">
        <f t="shared" si="511"/>
        <v>1.1500000000000001</v>
      </c>
      <c r="J16367" s="42">
        <f>VLOOKUP(B16367,Invoices!A:I,9,TRUE)</f>
        <v>2022</v>
      </c>
    </row>
    <row r="16368" spans="1:10" x14ac:dyDescent="0.15">
      <c r="A16368" t="s">
        <v>19728</v>
      </c>
      <c r="B16368" t="s">
        <v>3327</v>
      </c>
      <c r="C16368" t="s">
        <v>105</v>
      </c>
      <c r="D16368" t="s">
        <v>81</v>
      </c>
      <c r="E16368">
        <v>2</v>
      </c>
      <c r="F16368" s="8">
        <f>VLOOKUP(C16368,Products!$A$2:$E$20,5,TRUE)</f>
        <v>8.9499999999999993</v>
      </c>
      <c r="G16368" s="8">
        <f t="shared" si="510"/>
        <v>17.899999999999999</v>
      </c>
      <c r="H16368" s="8">
        <f>VLOOKUP(C16368,Products!$A$2:$F$20,6,TRUE)</f>
        <v>3.1999999999999993</v>
      </c>
      <c r="I16368" s="8">
        <f t="shared" si="511"/>
        <v>6.3999999999999986</v>
      </c>
      <c r="J16368" s="42">
        <f>VLOOKUP(B16368,Invoices!A:I,9,TRUE)</f>
        <v>2022</v>
      </c>
    </row>
    <row r="16369" spans="1:10" x14ac:dyDescent="0.15">
      <c r="A16369" t="s">
        <v>19729</v>
      </c>
      <c r="B16369" t="s">
        <v>3328</v>
      </c>
      <c r="C16369" t="s">
        <v>92</v>
      </c>
      <c r="D16369" t="s">
        <v>82</v>
      </c>
      <c r="E16369">
        <v>2</v>
      </c>
      <c r="F16369" s="8">
        <f>VLOOKUP(C16369,Products!$A$2:$E$20,5,TRUE)</f>
        <v>19.95</v>
      </c>
      <c r="G16369" s="8">
        <f t="shared" si="510"/>
        <v>39.9</v>
      </c>
      <c r="H16369" s="8">
        <f>VLOOKUP(C16369,Products!$A$2:$F$20,6,TRUE)</f>
        <v>7.4499999999999993</v>
      </c>
      <c r="I16369" s="8">
        <f t="shared" si="511"/>
        <v>14.899999999999999</v>
      </c>
      <c r="J16369" s="42">
        <f>VLOOKUP(B16369,Invoices!A:I,9,TRUE)</f>
        <v>2022</v>
      </c>
    </row>
    <row r="16370" spans="1:10" x14ac:dyDescent="0.15">
      <c r="A16370" t="s">
        <v>19730</v>
      </c>
      <c r="B16370" t="s">
        <v>3328</v>
      </c>
      <c r="C16370" t="s">
        <v>90</v>
      </c>
      <c r="D16370" t="s">
        <v>72</v>
      </c>
      <c r="E16370">
        <v>2</v>
      </c>
      <c r="F16370" s="8">
        <f>VLOOKUP(C16370,Products!$A$2:$E$20,5,TRUE)</f>
        <v>8.9499999999999993</v>
      </c>
      <c r="G16370" s="8">
        <f t="shared" si="510"/>
        <v>17.899999999999999</v>
      </c>
      <c r="H16370" s="8">
        <f>VLOOKUP(C16370,Products!$A$2:$F$20,6,TRUE)</f>
        <v>5.6999999999999993</v>
      </c>
      <c r="I16370" s="8">
        <f t="shared" si="511"/>
        <v>11.399999999999999</v>
      </c>
      <c r="J16370" s="42">
        <f>VLOOKUP(B16370,Invoices!A:I,9,TRUE)</f>
        <v>2022</v>
      </c>
    </row>
    <row r="16371" spans="1:10" x14ac:dyDescent="0.15">
      <c r="A16371" t="s">
        <v>19731</v>
      </c>
      <c r="B16371" t="s">
        <v>3328</v>
      </c>
      <c r="C16371" t="s">
        <v>101</v>
      </c>
      <c r="D16371" t="s">
        <v>69</v>
      </c>
      <c r="E16371">
        <v>10</v>
      </c>
      <c r="F16371" s="8">
        <f>VLOOKUP(C16371,Products!$A$2:$E$20,5,TRUE)</f>
        <v>129.94999999999999</v>
      </c>
      <c r="G16371" s="8">
        <f t="shared" si="510"/>
        <v>1299.5</v>
      </c>
      <c r="H16371" s="8">
        <f>VLOOKUP(C16371,Products!$A$2:$F$20,6,TRUE)</f>
        <v>40.449999999999989</v>
      </c>
      <c r="I16371" s="8">
        <f t="shared" si="511"/>
        <v>404.49999999999989</v>
      </c>
      <c r="J16371" s="42">
        <f>VLOOKUP(B16371,Invoices!A:I,9,TRUE)</f>
        <v>2022</v>
      </c>
    </row>
    <row r="16372" spans="1:10" x14ac:dyDescent="0.15">
      <c r="A16372" t="s">
        <v>19732</v>
      </c>
      <c r="B16372" t="s">
        <v>3329</v>
      </c>
      <c r="C16372" t="s">
        <v>89</v>
      </c>
      <c r="D16372" t="s">
        <v>80</v>
      </c>
      <c r="E16372">
        <v>1</v>
      </c>
      <c r="F16372" s="8">
        <f>VLOOKUP(C16372,Products!$A$2:$E$20,5,TRUE)</f>
        <v>15.95</v>
      </c>
      <c r="G16372" s="8">
        <f t="shared" si="510"/>
        <v>15.95</v>
      </c>
      <c r="H16372" s="8">
        <f>VLOOKUP(C16372,Products!$A$2:$F$20,6,TRUE)</f>
        <v>6</v>
      </c>
      <c r="I16372" s="8">
        <f t="shared" si="511"/>
        <v>6</v>
      </c>
      <c r="J16372" s="42">
        <f>VLOOKUP(B16372,Invoices!A:I,9,TRUE)</f>
        <v>2022</v>
      </c>
    </row>
    <row r="16373" spans="1:10" x14ac:dyDescent="0.15">
      <c r="A16373" t="s">
        <v>19733</v>
      </c>
      <c r="B16373" t="s">
        <v>3329</v>
      </c>
      <c r="C16373" t="s">
        <v>94</v>
      </c>
      <c r="D16373" t="s">
        <v>86</v>
      </c>
      <c r="E16373">
        <v>3</v>
      </c>
      <c r="F16373" s="8">
        <f>VLOOKUP(C16373,Products!$A$2:$E$20,5,TRUE)</f>
        <v>3.5</v>
      </c>
      <c r="G16373" s="8">
        <f t="shared" si="510"/>
        <v>10.5</v>
      </c>
      <c r="H16373" s="8">
        <f>VLOOKUP(C16373,Products!$A$2:$F$20,6,TRUE)</f>
        <v>0.54999999999999982</v>
      </c>
      <c r="I16373" s="8">
        <f t="shared" si="511"/>
        <v>1.6499999999999995</v>
      </c>
      <c r="J16373" s="42">
        <f>VLOOKUP(B16373,Invoices!A:I,9,TRUE)</f>
        <v>2022</v>
      </c>
    </row>
    <row r="16374" spans="1:10" x14ac:dyDescent="0.15">
      <c r="A16374" t="s">
        <v>19734</v>
      </c>
      <c r="B16374" t="s">
        <v>3329</v>
      </c>
      <c r="C16374" t="s">
        <v>96</v>
      </c>
      <c r="D16374" t="s">
        <v>75</v>
      </c>
      <c r="E16374">
        <v>2</v>
      </c>
      <c r="F16374" s="8">
        <f>VLOOKUP(C16374,Products!$A$2:$E$20,5,TRUE)</f>
        <v>79.95</v>
      </c>
      <c r="G16374" s="8">
        <f t="shared" si="510"/>
        <v>159.9</v>
      </c>
      <c r="H16374" s="8">
        <f>VLOOKUP(C16374,Products!$A$2:$F$20,6,TRUE)</f>
        <v>27.950000000000003</v>
      </c>
      <c r="I16374" s="8">
        <f t="shared" si="511"/>
        <v>55.900000000000006</v>
      </c>
      <c r="J16374" s="42">
        <f>VLOOKUP(B16374,Invoices!A:I,9,TRUE)</f>
        <v>2022</v>
      </c>
    </row>
    <row r="16375" spans="1:10" x14ac:dyDescent="0.15">
      <c r="A16375" t="s">
        <v>19735</v>
      </c>
      <c r="B16375" t="s">
        <v>3329</v>
      </c>
      <c r="C16375" t="s">
        <v>90</v>
      </c>
      <c r="D16375" t="s">
        <v>72</v>
      </c>
      <c r="E16375">
        <v>4</v>
      </c>
      <c r="F16375" s="8">
        <f>VLOOKUP(C16375,Products!$A$2:$E$20,5,TRUE)</f>
        <v>8.9499999999999993</v>
      </c>
      <c r="G16375" s="8">
        <f t="shared" si="510"/>
        <v>35.799999999999997</v>
      </c>
      <c r="H16375" s="8">
        <f>VLOOKUP(C16375,Products!$A$2:$F$20,6,TRUE)</f>
        <v>5.6999999999999993</v>
      </c>
      <c r="I16375" s="8">
        <f t="shared" si="511"/>
        <v>22.799999999999997</v>
      </c>
      <c r="J16375" s="42">
        <f>VLOOKUP(B16375,Invoices!A:I,9,TRUE)</f>
        <v>2022</v>
      </c>
    </row>
    <row r="16376" spans="1:10" x14ac:dyDescent="0.15">
      <c r="A16376" t="s">
        <v>19736</v>
      </c>
      <c r="B16376" t="s">
        <v>3330</v>
      </c>
      <c r="C16376" t="s">
        <v>104</v>
      </c>
      <c r="D16376" t="s">
        <v>71</v>
      </c>
      <c r="E16376">
        <v>5</v>
      </c>
      <c r="F16376" s="8">
        <f>VLOOKUP(C16376,Products!$A$2:$E$20,5,TRUE)</f>
        <v>2.95</v>
      </c>
      <c r="G16376" s="8">
        <f t="shared" si="510"/>
        <v>14.75</v>
      </c>
      <c r="H16376" s="8">
        <f>VLOOKUP(C16376,Products!$A$2:$F$20,6,TRUE)</f>
        <v>1.1500000000000001</v>
      </c>
      <c r="I16376" s="8">
        <f t="shared" si="511"/>
        <v>5.7500000000000009</v>
      </c>
      <c r="J16376" s="42">
        <f>VLOOKUP(B16376,Invoices!A:I,9,TRUE)</f>
        <v>2022</v>
      </c>
    </row>
    <row r="16377" spans="1:10" x14ac:dyDescent="0.15">
      <c r="A16377" t="s">
        <v>19737</v>
      </c>
      <c r="B16377" t="s">
        <v>3331</v>
      </c>
      <c r="C16377" t="s">
        <v>101</v>
      </c>
      <c r="D16377" t="s">
        <v>69</v>
      </c>
      <c r="E16377">
        <v>4</v>
      </c>
      <c r="F16377" s="8">
        <f>VLOOKUP(C16377,Products!$A$2:$E$20,5,TRUE)</f>
        <v>129.94999999999999</v>
      </c>
      <c r="G16377" s="8">
        <f t="shared" si="510"/>
        <v>519.79999999999995</v>
      </c>
      <c r="H16377" s="8">
        <f>VLOOKUP(C16377,Products!$A$2:$F$20,6,TRUE)</f>
        <v>40.449999999999989</v>
      </c>
      <c r="I16377" s="8">
        <f t="shared" si="511"/>
        <v>161.79999999999995</v>
      </c>
      <c r="J16377" s="42">
        <f>VLOOKUP(B16377,Invoices!A:I,9,TRUE)</f>
        <v>2022</v>
      </c>
    </row>
    <row r="16378" spans="1:10" x14ac:dyDescent="0.15">
      <c r="A16378" t="s">
        <v>19738</v>
      </c>
      <c r="B16378" t="s">
        <v>3331</v>
      </c>
      <c r="C16378" t="s">
        <v>87</v>
      </c>
      <c r="D16378" t="s">
        <v>68</v>
      </c>
      <c r="E16378">
        <v>12</v>
      </c>
      <c r="F16378" s="8">
        <f>VLOOKUP(C16378,Products!$A$2:$E$20,5,TRUE)</f>
        <v>19.95</v>
      </c>
      <c r="G16378" s="8">
        <f t="shared" si="510"/>
        <v>239.39999999999998</v>
      </c>
      <c r="H16378" s="8">
        <f>VLOOKUP(C16378,Products!$A$2:$F$20,6,TRUE)</f>
        <v>7.4499999999999993</v>
      </c>
      <c r="I16378" s="8">
        <f t="shared" si="511"/>
        <v>89.399999999999991</v>
      </c>
      <c r="J16378" s="42">
        <f>VLOOKUP(B16378,Invoices!A:I,9,TRUE)</f>
        <v>2022</v>
      </c>
    </row>
    <row r="16379" spans="1:10" x14ac:dyDescent="0.15">
      <c r="A16379" t="s">
        <v>19739</v>
      </c>
      <c r="B16379" t="s">
        <v>3331</v>
      </c>
      <c r="C16379" t="s">
        <v>104</v>
      </c>
      <c r="D16379" t="s">
        <v>71</v>
      </c>
      <c r="E16379">
        <v>3</v>
      </c>
      <c r="F16379" s="8">
        <f>VLOOKUP(C16379,Products!$A$2:$E$20,5,TRUE)</f>
        <v>2.95</v>
      </c>
      <c r="G16379" s="8">
        <f t="shared" si="510"/>
        <v>8.8500000000000014</v>
      </c>
      <c r="H16379" s="8">
        <f>VLOOKUP(C16379,Products!$A$2:$F$20,6,TRUE)</f>
        <v>1.1500000000000001</v>
      </c>
      <c r="I16379" s="8">
        <f t="shared" si="511"/>
        <v>3.45</v>
      </c>
      <c r="J16379" s="42">
        <f>VLOOKUP(B16379,Invoices!A:I,9,TRUE)</f>
        <v>2022</v>
      </c>
    </row>
    <row r="16380" spans="1:10" x14ac:dyDescent="0.15">
      <c r="A16380" t="s">
        <v>19740</v>
      </c>
      <c r="B16380" t="s">
        <v>3331</v>
      </c>
      <c r="C16380" t="s">
        <v>105</v>
      </c>
      <c r="D16380" t="s">
        <v>81</v>
      </c>
      <c r="E16380">
        <v>5</v>
      </c>
      <c r="F16380" s="8">
        <f>VLOOKUP(C16380,Products!$A$2:$E$20,5,TRUE)</f>
        <v>8.9499999999999993</v>
      </c>
      <c r="G16380" s="8">
        <f t="shared" si="510"/>
        <v>44.75</v>
      </c>
      <c r="H16380" s="8">
        <f>VLOOKUP(C16380,Products!$A$2:$F$20,6,TRUE)</f>
        <v>3.1999999999999993</v>
      </c>
      <c r="I16380" s="8">
        <f t="shared" si="511"/>
        <v>15.999999999999996</v>
      </c>
      <c r="J16380" s="42">
        <f>VLOOKUP(B16380,Invoices!A:I,9,TRUE)</f>
        <v>2022</v>
      </c>
    </row>
    <row r="16381" spans="1:10" x14ac:dyDescent="0.15">
      <c r="A16381" t="s">
        <v>19741</v>
      </c>
      <c r="B16381" t="s">
        <v>3331</v>
      </c>
      <c r="C16381" t="s">
        <v>90</v>
      </c>
      <c r="D16381" t="s">
        <v>72</v>
      </c>
      <c r="E16381">
        <v>50</v>
      </c>
      <c r="F16381" s="8">
        <f>VLOOKUP(C16381,Products!$A$2:$E$20,5,TRUE)</f>
        <v>8.9499999999999993</v>
      </c>
      <c r="G16381" s="8">
        <f t="shared" si="510"/>
        <v>447.49999999999994</v>
      </c>
      <c r="H16381" s="8">
        <f>VLOOKUP(C16381,Products!$A$2:$F$20,6,TRUE)</f>
        <v>5.6999999999999993</v>
      </c>
      <c r="I16381" s="8">
        <f t="shared" si="511"/>
        <v>284.99999999999994</v>
      </c>
      <c r="J16381" s="42">
        <f>VLOOKUP(B16381,Invoices!A:I,9,TRUE)</f>
        <v>2022</v>
      </c>
    </row>
    <row r="16382" spans="1:10" x14ac:dyDescent="0.15">
      <c r="A16382" t="s">
        <v>19742</v>
      </c>
      <c r="B16382" t="s">
        <v>3332</v>
      </c>
      <c r="C16382" t="s">
        <v>90</v>
      </c>
      <c r="D16382" t="s">
        <v>72</v>
      </c>
      <c r="E16382">
        <v>1</v>
      </c>
      <c r="F16382" s="8">
        <f>VLOOKUP(C16382,Products!$A$2:$E$20,5,TRUE)</f>
        <v>8.9499999999999993</v>
      </c>
      <c r="G16382" s="8">
        <f t="shared" si="510"/>
        <v>8.9499999999999993</v>
      </c>
      <c r="H16382" s="8">
        <f>VLOOKUP(C16382,Products!$A$2:$F$20,6,TRUE)</f>
        <v>5.6999999999999993</v>
      </c>
      <c r="I16382" s="8">
        <f t="shared" si="511"/>
        <v>5.6999999999999993</v>
      </c>
      <c r="J16382" s="42">
        <f>VLOOKUP(B16382,Invoices!A:I,9,TRUE)</f>
        <v>2022</v>
      </c>
    </row>
    <row r="16383" spans="1:10" x14ac:dyDescent="0.15">
      <c r="A16383" t="s">
        <v>19743</v>
      </c>
      <c r="B16383" t="s">
        <v>3332</v>
      </c>
      <c r="C16383" t="s">
        <v>100</v>
      </c>
      <c r="D16383" t="s">
        <v>78</v>
      </c>
      <c r="E16383">
        <v>4</v>
      </c>
      <c r="F16383" s="8">
        <f>VLOOKUP(C16383,Products!$A$2:$E$20,5,TRUE)</f>
        <v>49.95</v>
      </c>
      <c r="G16383" s="8">
        <f t="shared" si="510"/>
        <v>199.8</v>
      </c>
      <c r="H16383" s="8">
        <f>VLOOKUP(C16383,Products!$A$2:$F$20,6,TRUE)</f>
        <v>19.950000000000003</v>
      </c>
      <c r="I16383" s="8">
        <f t="shared" si="511"/>
        <v>79.800000000000011</v>
      </c>
      <c r="J16383" s="42">
        <f>VLOOKUP(B16383,Invoices!A:I,9,TRUE)</f>
        <v>2022</v>
      </c>
    </row>
    <row r="16384" spans="1:10" x14ac:dyDescent="0.15">
      <c r="A16384" t="s">
        <v>19744</v>
      </c>
      <c r="B16384" t="s">
        <v>3332</v>
      </c>
      <c r="C16384" t="s">
        <v>96</v>
      </c>
      <c r="D16384" t="s">
        <v>75</v>
      </c>
      <c r="E16384">
        <v>1</v>
      </c>
      <c r="F16384" s="8">
        <f>VLOOKUP(C16384,Products!$A$2:$E$20,5,TRUE)</f>
        <v>79.95</v>
      </c>
      <c r="G16384" s="8">
        <f t="shared" si="510"/>
        <v>79.95</v>
      </c>
      <c r="H16384" s="8">
        <f>VLOOKUP(C16384,Products!$A$2:$F$20,6,TRUE)</f>
        <v>27.950000000000003</v>
      </c>
      <c r="I16384" s="8">
        <f t="shared" si="511"/>
        <v>27.950000000000003</v>
      </c>
      <c r="J16384" s="42">
        <f>VLOOKUP(B16384,Invoices!A:I,9,TRUE)</f>
        <v>2022</v>
      </c>
    </row>
    <row r="16385" spans="1:10" x14ac:dyDescent="0.15">
      <c r="A16385" t="s">
        <v>19745</v>
      </c>
      <c r="B16385" t="s">
        <v>3332</v>
      </c>
      <c r="C16385" t="s">
        <v>92</v>
      </c>
      <c r="D16385" t="s">
        <v>82</v>
      </c>
      <c r="E16385">
        <v>3</v>
      </c>
      <c r="F16385" s="8">
        <f>VLOOKUP(C16385,Products!$A$2:$E$20,5,TRUE)</f>
        <v>19.95</v>
      </c>
      <c r="G16385" s="8">
        <f t="shared" si="510"/>
        <v>59.849999999999994</v>
      </c>
      <c r="H16385" s="8">
        <f>VLOOKUP(C16385,Products!$A$2:$F$20,6,TRUE)</f>
        <v>7.4499999999999993</v>
      </c>
      <c r="I16385" s="8">
        <f t="shared" si="511"/>
        <v>22.349999999999998</v>
      </c>
      <c r="J16385" s="42">
        <f>VLOOKUP(B16385,Invoices!A:I,9,TRUE)</f>
        <v>2022</v>
      </c>
    </row>
    <row r="16386" spans="1:10" x14ac:dyDescent="0.15">
      <c r="A16386" t="s">
        <v>19746</v>
      </c>
      <c r="B16386" t="s">
        <v>3332</v>
      </c>
      <c r="C16386" t="s">
        <v>88</v>
      </c>
      <c r="D16386" t="s">
        <v>85</v>
      </c>
      <c r="E16386">
        <v>3</v>
      </c>
      <c r="F16386" s="8">
        <f>VLOOKUP(C16386,Products!$A$2:$E$20,5,TRUE)</f>
        <v>8.9499999999999993</v>
      </c>
      <c r="G16386" s="8">
        <f t="shared" si="510"/>
        <v>26.849999999999998</v>
      </c>
      <c r="H16386" s="8">
        <f>VLOOKUP(C16386,Products!$A$2:$F$20,6,TRUE)</f>
        <v>5.6999999999999993</v>
      </c>
      <c r="I16386" s="8">
        <f t="shared" si="511"/>
        <v>17.099999999999998</v>
      </c>
      <c r="J16386" s="42">
        <f>VLOOKUP(B16386,Invoices!A:I,9,TRUE)</f>
        <v>2022</v>
      </c>
    </row>
    <row r="16387" spans="1:10" x14ac:dyDescent="0.15">
      <c r="A16387" t="s">
        <v>19747</v>
      </c>
      <c r="B16387" t="s">
        <v>3332</v>
      </c>
      <c r="C16387" t="s">
        <v>99</v>
      </c>
      <c r="D16387" t="s">
        <v>84</v>
      </c>
      <c r="E16387">
        <v>2</v>
      </c>
      <c r="F16387" s="8">
        <f>VLOOKUP(C16387,Products!$A$2:$E$20,5,TRUE)</f>
        <v>3.5</v>
      </c>
      <c r="G16387" s="8">
        <f t="shared" ref="G16387:G16450" si="512">F16387*E16387</f>
        <v>7</v>
      </c>
      <c r="H16387" s="8">
        <f>VLOOKUP(C16387,Products!$A$2:$F$20,6,TRUE)</f>
        <v>0.54999999999999982</v>
      </c>
      <c r="I16387" s="8">
        <f t="shared" ref="I16387:I16450" si="513">H16387*E16387</f>
        <v>1.0999999999999996</v>
      </c>
      <c r="J16387" s="42">
        <f>VLOOKUP(B16387,Invoices!A:I,9,TRUE)</f>
        <v>2022</v>
      </c>
    </row>
    <row r="16388" spans="1:10" x14ac:dyDescent="0.15">
      <c r="A16388" t="s">
        <v>19748</v>
      </c>
      <c r="B16388" t="s">
        <v>3332</v>
      </c>
      <c r="C16388" t="s">
        <v>89</v>
      </c>
      <c r="D16388" t="s">
        <v>80</v>
      </c>
      <c r="E16388">
        <v>24</v>
      </c>
      <c r="F16388" s="8">
        <f>VLOOKUP(C16388,Products!$A$2:$E$20,5,TRUE)</f>
        <v>15.95</v>
      </c>
      <c r="G16388" s="8">
        <f t="shared" si="512"/>
        <v>382.79999999999995</v>
      </c>
      <c r="H16388" s="8">
        <f>VLOOKUP(C16388,Products!$A$2:$F$20,6,TRUE)</f>
        <v>6</v>
      </c>
      <c r="I16388" s="8">
        <f t="shared" si="513"/>
        <v>144</v>
      </c>
      <c r="J16388" s="42">
        <f>VLOOKUP(B16388,Invoices!A:I,9,TRUE)</f>
        <v>2022</v>
      </c>
    </row>
    <row r="16389" spans="1:10" x14ac:dyDescent="0.15">
      <c r="A16389" t="s">
        <v>19749</v>
      </c>
      <c r="B16389" t="s">
        <v>3332</v>
      </c>
      <c r="C16389" t="s">
        <v>105</v>
      </c>
      <c r="D16389" t="s">
        <v>81</v>
      </c>
      <c r="E16389">
        <v>50</v>
      </c>
      <c r="F16389" s="8">
        <f>VLOOKUP(C16389,Products!$A$2:$E$20,5,TRUE)</f>
        <v>8.9499999999999993</v>
      </c>
      <c r="G16389" s="8">
        <f t="shared" si="512"/>
        <v>447.49999999999994</v>
      </c>
      <c r="H16389" s="8">
        <f>VLOOKUP(C16389,Products!$A$2:$F$20,6,TRUE)</f>
        <v>3.1999999999999993</v>
      </c>
      <c r="I16389" s="8">
        <f t="shared" si="513"/>
        <v>159.99999999999997</v>
      </c>
      <c r="J16389" s="42">
        <f>VLOOKUP(B16389,Invoices!A:I,9,TRUE)</f>
        <v>2022</v>
      </c>
    </row>
    <row r="16390" spans="1:10" x14ac:dyDescent="0.15">
      <c r="A16390" t="s">
        <v>19750</v>
      </c>
      <c r="B16390" t="s">
        <v>3332</v>
      </c>
      <c r="C16390" t="s">
        <v>104</v>
      </c>
      <c r="D16390" t="s">
        <v>71</v>
      </c>
      <c r="E16390">
        <v>3</v>
      </c>
      <c r="F16390" s="8">
        <f>VLOOKUP(C16390,Products!$A$2:$E$20,5,TRUE)</f>
        <v>2.95</v>
      </c>
      <c r="G16390" s="8">
        <f t="shared" si="512"/>
        <v>8.8500000000000014</v>
      </c>
      <c r="H16390" s="8">
        <f>VLOOKUP(C16390,Products!$A$2:$F$20,6,TRUE)</f>
        <v>1.1500000000000001</v>
      </c>
      <c r="I16390" s="8">
        <f t="shared" si="513"/>
        <v>3.45</v>
      </c>
      <c r="J16390" s="42">
        <f>VLOOKUP(B16390,Invoices!A:I,9,TRUE)</f>
        <v>2022</v>
      </c>
    </row>
    <row r="16391" spans="1:10" x14ac:dyDescent="0.15">
      <c r="A16391" t="s">
        <v>19751</v>
      </c>
      <c r="B16391" t="s">
        <v>3333</v>
      </c>
      <c r="C16391" t="s">
        <v>88</v>
      </c>
      <c r="D16391" t="s">
        <v>85</v>
      </c>
      <c r="E16391">
        <v>3</v>
      </c>
      <c r="F16391" s="8">
        <f>VLOOKUP(C16391,Products!$A$2:$E$20,5,TRUE)</f>
        <v>8.9499999999999993</v>
      </c>
      <c r="G16391" s="8">
        <f t="shared" si="512"/>
        <v>26.849999999999998</v>
      </c>
      <c r="H16391" s="8">
        <f>VLOOKUP(C16391,Products!$A$2:$F$20,6,TRUE)</f>
        <v>5.6999999999999993</v>
      </c>
      <c r="I16391" s="8">
        <f t="shared" si="513"/>
        <v>17.099999999999998</v>
      </c>
      <c r="J16391" s="42">
        <f>VLOOKUP(B16391,Invoices!A:I,9,TRUE)</f>
        <v>2022</v>
      </c>
    </row>
    <row r="16392" spans="1:10" x14ac:dyDescent="0.15">
      <c r="A16392" t="s">
        <v>19752</v>
      </c>
      <c r="B16392" t="s">
        <v>3333</v>
      </c>
      <c r="C16392" t="s">
        <v>100</v>
      </c>
      <c r="D16392" t="s">
        <v>78</v>
      </c>
      <c r="E16392">
        <v>100</v>
      </c>
      <c r="F16392" s="8">
        <f>VLOOKUP(C16392,Products!$A$2:$E$20,5,TRUE)</f>
        <v>49.95</v>
      </c>
      <c r="G16392" s="8">
        <f t="shared" si="512"/>
        <v>4995</v>
      </c>
      <c r="H16392" s="8">
        <f>VLOOKUP(C16392,Products!$A$2:$F$20,6,TRUE)</f>
        <v>19.950000000000003</v>
      </c>
      <c r="I16392" s="8">
        <f t="shared" si="513"/>
        <v>1995.0000000000002</v>
      </c>
      <c r="J16392" s="42">
        <f>VLOOKUP(B16392,Invoices!A:I,9,TRUE)</f>
        <v>2022</v>
      </c>
    </row>
    <row r="16393" spans="1:10" x14ac:dyDescent="0.15">
      <c r="A16393" t="s">
        <v>19753</v>
      </c>
      <c r="B16393" t="s">
        <v>3333</v>
      </c>
      <c r="C16393" t="s">
        <v>90</v>
      </c>
      <c r="D16393" t="s">
        <v>72</v>
      </c>
      <c r="E16393">
        <v>12</v>
      </c>
      <c r="F16393" s="8">
        <f>VLOOKUP(C16393,Products!$A$2:$E$20,5,TRUE)</f>
        <v>8.9499999999999993</v>
      </c>
      <c r="G16393" s="8">
        <f t="shared" si="512"/>
        <v>107.39999999999999</v>
      </c>
      <c r="H16393" s="8">
        <f>VLOOKUP(C16393,Products!$A$2:$F$20,6,TRUE)</f>
        <v>5.6999999999999993</v>
      </c>
      <c r="I16393" s="8">
        <f t="shared" si="513"/>
        <v>68.399999999999991</v>
      </c>
      <c r="J16393" s="42">
        <f>VLOOKUP(B16393,Invoices!A:I,9,TRUE)</f>
        <v>2022</v>
      </c>
    </row>
    <row r="16394" spans="1:10" x14ac:dyDescent="0.15">
      <c r="A16394" t="s">
        <v>19754</v>
      </c>
      <c r="B16394" t="s">
        <v>3333</v>
      </c>
      <c r="C16394" t="s">
        <v>105</v>
      </c>
      <c r="D16394" t="s">
        <v>81</v>
      </c>
      <c r="E16394">
        <v>1</v>
      </c>
      <c r="F16394" s="8">
        <f>VLOOKUP(C16394,Products!$A$2:$E$20,5,TRUE)</f>
        <v>8.9499999999999993</v>
      </c>
      <c r="G16394" s="8">
        <f t="shared" si="512"/>
        <v>8.9499999999999993</v>
      </c>
      <c r="H16394" s="8">
        <f>VLOOKUP(C16394,Products!$A$2:$F$20,6,TRUE)</f>
        <v>3.1999999999999993</v>
      </c>
      <c r="I16394" s="8">
        <f t="shared" si="513"/>
        <v>3.1999999999999993</v>
      </c>
      <c r="J16394" s="42">
        <f>VLOOKUP(B16394,Invoices!A:I,9,TRUE)</f>
        <v>2022</v>
      </c>
    </row>
    <row r="16395" spans="1:10" x14ac:dyDescent="0.15">
      <c r="A16395" t="s">
        <v>19755</v>
      </c>
      <c r="B16395" t="s">
        <v>3333</v>
      </c>
      <c r="C16395" t="s">
        <v>102</v>
      </c>
      <c r="D16395" t="s">
        <v>83</v>
      </c>
      <c r="E16395">
        <v>2</v>
      </c>
      <c r="F16395" s="8">
        <f>VLOOKUP(C16395,Products!$A$2:$E$20,5,TRUE)</f>
        <v>29.95</v>
      </c>
      <c r="G16395" s="8">
        <f t="shared" si="512"/>
        <v>59.9</v>
      </c>
      <c r="H16395" s="8">
        <f>VLOOKUP(C16395,Products!$A$2:$F$20,6,TRUE)</f>
        <v>15</v>
      </c>
      <c r="I16395" s="8">
        <f t="shared" si="513"/>
        <v>30</v>
      </c>
      <c r="J16395" s="42">
        <f>VLOOKUP(B16395,Invoices!A:I,9,TRUE)</f>
        <v>2022</v>
      </c>
    </row>
    <row r="16396" spans="1:10" x14ac:dyDescent="0.15">
      <c r="A16396" t="s">
        <v>19756</v>
      </c>
      <c r="B16396" t="s">
        <v>3333</v>
      </c>
      <c r="C16396" t="s">
        <v>99</v>
      </c>
      <c r="D16396" t="s">
        <v>84</v>
      </c>
      <c r="E16396">
        <v>1</v>
      </c>
      <c r="F16396" s="8">
        <f>VLOOKUP(C16396,Products!$A$2:$E$20,5,TRUE)</f>
        <v>3.5</v>
      </c>
      <c r="G16396" s="8">
        <f t="shared" si="512"/>
        <v>3.5</v>
      </c>
      <c r="H16396" s="8">
        <f>VLOOKUP(C16396,Products!$A$2:$F$20,6,TRUE)</f>
        <v>0.54999999999999982</v>
      </c>
      <c r="I16396" s="8">
        <f t="shared" si="513"/>
        <v>0.54999999999999982</v>
      </c>
      <c r="J16396" s="42">
        <f>VLOOKUP(B16396,Invoices!A:I,9,TRUE)</f>
        <v>2022</v>
      </c>
    </row>
    <row r="16397" spans="1:10" x14ac:dyDescent="0.15">
      <c r="A16397" t="s">
        <v>19757</v>
      </c>
      <c r="B16397" t="s">
        <v>3333</v>
      </c>
      <c r="C16397" t="s">
        <v>96</v>
      </c>
      <c r="D16397" t="s">
        <v>75</v>
      </c>
      <c r="E16397">
        <v>30</v>
      </c>
      <c r="F16397" s="8">
        <f>VLOOKUP(C16397,Products!$A$2:$E$20,5,TRUE)</f>
        <v>79.95</v>
      </c>
      <c r="G16397" s="8">
        <f t="shared" si="512"/>
        <v>2398.5</v>
      </c>
      <c r="H16397" s="8">
        <f>VLOOKUP(C16397,Products!$A$2:$F$20,6,TRUE)</f>
        <v>27.950000000000003</v>
      </c>
      <c r="I16397" s="8">
        <f t="shared" si="513"/>
        <v>838.50000000000011</v>
      </c>
      <c r="J16397" s="42">
        <f>VLOOKUP(B16397,Invoices!A:I,9,TRUE)</f>
        <v>2022</v>
      </c>
    </row>
    <row r="16398" spans="1:10" x14ac:dyDescent="0.15">
      <c r="A16398" t="s">
        <v>19758</v>
      </c>
      <c r="B16398" t="s">
        <v>3334</v>
      </c>
      <c r="C16398" t="s">
        <v>96</v>
      </c>
      <c r="D16398" t="s">
        <v>75</v>
      </c>
      <c r="E16398">
        <v>12</v>
      </c>
      <c r="F16398" s="8">
        <f>VLOOKUP(C16398,Products!$A$2:$E$20,5,TRUE)</f>
        <v>79.95</v>
      </c>
      <c r="G16398" s="8">
        <f t="shared" si="512"/>
        <v>959.40000000000009</v>
      </c>
      <c r="H16398" s="8">
        <f>VLOOKUP(C16398,Products!$A$2:$F$20,6,TRUE)</f>
        <v>27.950000000000003</v>
      </c>
      <c r="I16398" s="8">
        <f t="shared" si="513"/>
        <v>335.40000000000003</v>
      </c>
      <c r="J16398" s="42">
        <f>VLOOKUP(B16398,Invoices!A:I,9,TRUE)</f>
        <v>2022</v>
      </c>
    </row>
    <row r="16399" spans="1:10" x14ac:dyDescent="0.15">
      <c r="A16399" t="s">
        <v>19759</v>
      </c>
      <c r="B16399" t="s">
        <v>3334</v>
      </c>
      <c r="C16399" t="s">
        <v>89</v>
      </c>
      <c r="D16399" t="s">
        <v>80</v>
      </c>
      <c r="E16399">
        <v>2</v>
      </c>
      <c r="F16399" s="8">
        <f>VLOOKUP(C16399,Products!$A$2:$E$20,5,TRUE)</f>
        <v>15.95</v>
      </c>
      <c r="G16399" s="8">
        <f t="shared" si="512"/>
        <v>31.9</v>
      </c>
      <c r="H16399" s="8">
        <f>VLOOKUP(C16399,Products!$A$2:$F$20,6,TRUE)</f>
        <v>6</v>
      </c>
      <c r="I16399" s="8">
        <f t="shared" si="513"/>
        <v>12</v>
      </c>
      <c r="J16399" s="42">
        <f>VLOOKUP(B16399,Invoices!A:I,9,TRUE)</f>
        <v>2022</v>
      </c>
    </row>
    <row r="16400" spans="1:10" x14ac:dyDescent="0.15">
      <c r="A16400" t="s">
        <v>19760</v>
      </c>
      <c r="B16400" t="s">
        <v>3334</v>
      </c>
      <c r="C16400" t="s">
        <v>100</v>
      </c>
      <c r="D16400" t="s">
        <v>78</v>
      </c>
      <c r="E16400">
        <v>8</v>
      </c>
      <c r="F16400" s="8">
        <f>VLOOKUP(C16400,Products!$A$2:$E$20,5,TRUE)</f>
        <v>49.95</v>
      </c>
      <c r="G16400" s="8">
        <f t="shared" si="512"/>
        <v>399.6</v>
      </c>
      <c r="H16400" s="8">
        <f>VLOOKUP(C16400,Products!$A$2:$F$20,6,TRUE)</f>
        <v>19.950000000000003</v>
      </c>
      <c r="I16400" s="8">
        <f t="shared" si="513"/>
        <v>159.60000000000002</v>
      </c>
      <c r="J16400" s="42">
        <f>VLOOKUP(B16400,Invoices!A:I,9,TRUE)</f>
        <v>2022</v>
      </c>
    </row>
    <row r="16401" spans="1:10" x14ac:dyDescent="0.15">
      <c r="A16401" t="s">
        <v>19761</v>
      </c>
      <c r="B16401" t="s">
        <v>3334</v>
      </c>
      <c r="C16401" t="s">
        <v>90</v>
      </c>
      <c r="D16401" t="s">
        <v>72</v>
      </c>
      <c r="E16401">
        <v>1</v>
      </c>
      <c r="F16401" s="8">
        <f>VLOOKUP(C16401,Products!$A$2:$E$20,5,TRUE)</f>
        <v>8.9499999999999993</v>
      </c>
      <c r="G16401" s="8">
        <f t="shared" si="512"/>
        <v>8.9499999999999993</v>
      </c>
      <c r="H16401" s="8">
        <f>VLOOKUP(C16401,Products!$A$2:$F$20,6,TRUE)</f>
        <v>5.6999999999999993</v>
      </c>
      <c r="I16401" s="8">
        <f t="shared" si="513"/>
        <v>5.6999999999999993</v>
      </c>
      <c r="J16401" s="42">
        <f>VLOOKUP(B16401,Invoices!A:I,9,TRUE)</f>
        <v>2022</v>
      </c>
    </row>
    <row r="16402" spans="1:10" x14ac:dyDescent="0.15">
      <c r="A16402" t="s">
        <v>19762</v>
      </c>
      <c r="B16402" t="s">
        <v>3334</v>
      </c>
      <c r="C16402" t="s">
        <v>101</v>
      </c>
      <c r="D16402" t="s">
        <v>69</v>
      </c>
      <c r="E16402">
        <v>1</v>
      </c>
      <c r="F16402" s="8">
        <f>VLOOKUP(C16402,Products!$A$2:$E$20,5,TRUE)</f>
        <v>129.94999999999999</v>
      </c>
      <c r="G16402" s="8">
        <f t="shared" si="512"/>
        <v>129.94999999999999</v>
      </c>
      <c r="H16402" s="8">
        <f>VLOOKUP(C16402,Products!$A$2:$F$20,6,TRUE)</f>
        <v>40.449999999999989</v>
      </c>
      <c r="I16402" s="8">
        <f t="shared" si="513"/>
        <v>40.449999999999989</v>
      </c>
      <c r="J16402" s="42">
        <f>VLOOKUP(B16402,Invoices!A:I,9,TRUE)</f>
        <v>2022</v>
      </c>
    </row>
    <row r="16403" spans="1:10" x14ac:dyDescent="0.15">
      <c r="A16403" t="s">
        <v>19763</v>
      </c>
      <c r="B16403" t="s">
        <v>3334</v>
      </c>
      <c r="C16403" t="s">
        <v>98</v>
      </c>
      <c r="D16403" t="s">
        <v>79</v>
      </c>
      <c r="E16403">
        <v>10</v>
      </c>
      <c r="F16403" s="8">
        <f>VLOOKUP(C16403,Products!$A$2:$E$20,5,TRUE)</f>
        <v>14.95</v>
      </c>
      <c r="G16403" s="8">
        <f t="shared" si="512"/>
        <v>149.5</v>
      </c>
      <c r="H16403" s="8">
        <f>VLOOKUP(C16403,Products!$A$2:$F$20,6,TRUE)</f>
        <v>3.0499999999999989</v>
      </c>
      <c r="I16403" s="8">
        <f t="shared" si="513"/>
        <v>30.499999999999989</v>
      </c>
      <c r="J16403" s="42">
        <f>VLOOKUP(B16403,Invoices!A:I,9,TRUE)</f>
        <v>2022</v>
      </c>
    </row>
    <row r="16404" spans="1:10" x14ac:dyDescent="0.15">
      <c r="A16404" t="s">
        <v>19764</v>
      </c>
      <c r="B16404" t="s">
        <v>3334</v>
      </c>
      <c r="C16404" t="s">
        <v>104</v>
      </c>
      <c r="D16404" t="s">
        <v>71</v>
      </c>
      <c r="E16404">
        <v>7</v>
      </c>
      <c r="F16404" s="8">
        <f>VLOOKUP(C16404,Products!$A$2:$E$20,5,TRUE)</f>
        <v>2.95</v>
      </c>
      <c r="G16404" s="8">
        <f t="shared" si="512"/>
        <v>20.650000000000002</v>
      </c>
      <c r="H16404" s="8">
        <f>VLOOKUP(C16404,Products!$A$2:$F$20,6,TRUE)</f>
        <v>1.1500000000000001</v>
      </c>
      <c r="I16404" s="8">
        <f t="shared" si="513"/>
        <v>8.0500000000000007</v>
      </c>
      <c r="J16404" s="42">
        <f>VLOOKUP(B16404,Invoices!A:I,9,TRUE)</f>
        <v>2022</v>
      </c>
    </row>
    <row r="16405" spans="1:10" x14ac:dyDescent="0.15">
      <c r="A16405" t="s">
        <v>19765</v>
      </c>
      <c r="B16405" t="s">
        <v>3334</v>
      </c>
      <c r="C16405" t="s">
        <v>99</v>
      </c>
      <c r="D16405" t="s">
        <v>84</v>
      </c>
      <c r="E16405">
        <v>2</v>
      </c>
      <c r="F16405" s="8">
        <f>VLOOKUP(C16405,Products!$A$2:$E$20,5,TRUE)</f>
        <v>3.5</v>
      </c>
      <c r="G16405" s="8">
        <f t="shared" si="512"/>
        <v>7</v>
      </c>
      <c r="H16405" s="8">
        <f>VLOOKUP(C16405,Products!$A$2:$F$20,6,TRUE)</f>
        <v>0.54999999999999982</v>
      </c>
      <c r="I16405" s="8">
        <f t="shared" si="513"/>
        <v>1.0999999999999996</v>
      </c>
      <c r="J16405" s="42">
        <f>VLOOKUP(B16405,Invoices!A:I,9,TRUE)</f>
        <v>2022</v>
      </c>
    </row>
    <row r="16406" spans="1:10" x14ac:dyDescent="0.15">
      <c r="A16406" t="s">
        <v>19766</v>
      </c>
      <c r="B16406" t="s">
        <v>3334</v>
      </c>
      <c r="C16406" t="s">
        <v>88</v>
      </c>
      <c r="D16406" t="s">
        <v>85</v>
      </c>
      <c r="E16406">
        <v>8</v>
      </c>
      <c r="F16406" s="8">
        <f>VLOOKUP(C16406,Products!$A$2:$E$20,5,TRUE)</f>
        <v>8.9499999999999993</v>
      </c>
      <c r="G16406" s="8">
        <f t="shared" si="512"/>
        <v>71.599999999999994</v>
      </c>
      <c r="H16406" s="8">
        <f>VLOOKUP(C16406,Products!$A$2:$F$20,6,TRUE)</f>
        <v>5.6999999999999993</v>
      </c>
      <c r="I16406" s="8">
        <f t="shared" si="513"/>
        <v>45.599999999999994</v>
      </c>
      <c r="J16406" s="42">
        <f>VLOOKUP(B16406,Invoices!A:I,9,TRUE)</f>
        <v>2022</v>
      </c>
    </row>
    <row r="16407" spans="1:10" x14ac:dyDescent="0.15">
      <c r="A16407" t="s">
        <v>19767</v>
      </c>
      <c r="B16407" t="s">
        <v>3334</v>
      </c>
      <c r="C16407" t="s">
        <v>94</v>
      </c>
      <c r="D16407" t="s">
        <v>86</v>
      </c>
      <c r="E16407">
        <v>1</v>
      </c>
      <c r="F16407" s="8">
        <f>VLOOKUP(C16407,Products!$A$2:$E$20,5,TRUE)</f>
        <v>3.5</v>
      </c>
      <c r="G16407" s="8">
        <f t="shared" si="512"/>
        <v>3.5</v>
      </c>
      <c r="H16407" s="8">
        <f>VLOOKUP(C16407,Products!$A$2:$F$20,6,TRUE)</f>
        <v>0.54999999999999982</v>
      </c>
      <c r="I16407" s="8">
        <f t="shared" si="513"/>
        <v>0.54999999999999982</v>
      </c>
      <c r="J16407" s="42">
        <f>VLOOKUP(B16407,Invoices!A:I,9,TRUE)</f>
        <v>2022</v>
      </c>
    </row>
    <row r="16408" spans="1:10" x14ac:dyDescent="0.15">
      <c r="A16408" t="s">
        <v>19768</v>
      </c>
      <c r="B16408" t="s">
        <v>3335</v>
      </c>
      <c r="C16408" t="s">
        <v>90</v>
      </c>
      <c r="D16408" t="s">
        <v>72</v>
      </c>
      <c r="E16408">
        <v>5</v>
      </c>
      <c r="F16408" s="8">
        <f>VLOOKUP(C16408,Products!$A$2:$E$20,5,TRUE)</f>
        <v>8.9499999999999993</v>
      </c>
      <c r="G16408" s="8">
        <f t="shared" si="512"/>
        <v>44.75</v>
      </c>
      <c r="H16408" s="8">
        <f>VLOOKUP(C16408,Products!$A$2:$F$20,6,TRUE)</f>
        <v>5.6999999999999993</v>
      </c>
      <c r="I16408" s="8">
        <f t="shared" si="513"/>
        <v>28.499999999999996</v>
      </c>
      <c r="J16408" s="42">
        <f>VLOOKUP(B16408,Invoices!A:I,9,TRUE)</f>
        <v>2022</v>
      </c>
    </row>
    <row r="16409" spans="1:10" x14ac:dyDescent="0.15">
      <c r="A16409" t="s">
        <v>19769</v>
      </c>
      <c r="B16409" t="s">
        <v>3335</v>
      </c>
      <c r="C16409" t="s">
        <v>92</v>
      </c>
      <c r="D16409" t="s">
        <v>82</v>
      </c>
      <c r="E16409">
        <v>4</v>
      </c>
      <c r="F16409" s="8">
        <f>VLOOKUP(C16409,Products!$A$2:$E$20,5,TRUE)</f>
        <v>19.95</v>
      </c>
      <c r="G16409" s="8">
        <f t="shared" si="512"/>
        <v>79.8</v>
      </c>
      <c r="H16409" s="8">
        <f>VLOOKUP(C16409,Products!$A$2:$F$20,6,TRUE)</f>
        <v>7.4499999999999993</v>
      </c>
      <c r="I16409" s="8">
        <f t="shared" si="513"/>
        <v>29.799999999999997</v>
      </c>
      <c r="J16409" s="42">
        <f>VLOOKUP(B16409,Invoices!A:I,9,TRUE)</f>
        <v>2022</v>
      </c>
    </row>
    <row r="16410" spans="1:10" x14ac:dyDescent="0.15">
      <c r="A16410" t="s">
        <v>19770</v>
      </c>
      <c r="B16410" t="s">
        <v>3335</v>
      </c>
      <c r="C16410" t="s">
        <v>101</v>
      </c>
      <c r="D16410" t="s">
        <v>69</v>
      </c>
      <c r="E16410">
        <v>50</v>
      </c>
      <c r="F16410" s="8">
        <f>VLOOKUP(C16410,Products!$A$2:$E$20,5,TRUE)</f>
        <v>129.94999999999999</v>
      </c>
      <c r="G16410" s="8">
        <f t="shared" si="512"/>
        <v>6497.4999999999991</v>
      </c>
      <c r="H16410" s="8">
        <f>VLOOKUP(C16410,Products!$A$2:$F$20,6,TRUE)</f>
        <v>40.449999999999989</v>
      </c>
      <c r="I16410" s="8">
        <f t="shared" si="513"/>
        <v>2022.4999999999995</v>
      </c>
      <c r="J16410" s="42">
        <f>VLOOKUP(B16410,Invoices!A:I,9,TRUE)</f>
        <v>2022</v>
      </c>
    </row>
    <row r="16411" spans="1:10" x14ac:dyDescent="0.15">
      <c r="A16411" t="s">
        <v>19771</v>
      </c>
      <c r="B16411" t="s">
        <v>3335</v>
      </c>
      <c r="C16411" t="s">
        <v>89</v>
      </c>
      <c r="D16411" t="s">
        <v>80</v>
      </c>
      <c r="E16411">
        <v>10</v>
      </c>
      <c r="F16411" s="8">
        <f>VLOOKUP(C16411,Products!$A$2:$E$20,5,TRUE)</f>
        <v>15.95</v>
      </c>
      <c r="G16411" s="8">
        <f t="shared" si="512"/>
        <v>159.5</v>
      </c>
      <c r="H16411" s="8">
        <f>VLOOKUP(C16411,Products!$A$2:$F$20,6,TRUE)</f>
        <v>6</v>
      </c>
      <c r="I16411" s="8">
        <f t="shared" si="513"/>
        <v>60</v>
      </c>
      <c r="J16411" s="42">
        <f>VLOOKUP(B16411,Invoices!A:I,9,TRUE)</f>
        <v>2022</v>
      </c>
    </row>
    <row r="16412" spans="1:10" x14ac:dyDescent="0.15">
      <c r="A16412" t="s">
        <v>19772</v>
      </c>
      <c r="B16412" t="s">
        <v>3336</v>
      </c>
      <c r="C16412" t="s">
        <v>91</v>
      </c>
      <c r="D16412" t="s">
        <v>70</v>
      </c>
      <c r="E16412">
        <v>2</v>
      </c>
      <c r="F16412" s="8">
        <f>VLOOKUP(C16412,Products!$A$2:$E$20,5,TRUE)</f>
        <v>49.95</v>
      </c>
      <c r="G16412" s="8">
        <f t="shared" si="512"/>
        <v>99.9</v>
      </c>
      <c r="H16412" s="8">
        <f>VLOOKUP(C16412,Products!$A$2:$F$20,6,TRUE)</f>
        <v>21.200000000000003</v>
      </c>
      <c r="I16412" s="8">
        <f t="shared" si="513"/>
        <v>42.400000000000006</v>
      </c>
      <c r="J16412" s="42">
        <f>VLOOKUP(B16412,Invoices!A:I,9,TRUE)</f>
        <v>2022</v>
      </c>
    </row>
    <row r="16413" spans="1:10" x14ac:dyDescent="0.15">
      <c r="A16413" t="s">
        <v>19773</v>
      </c>
      <c r="B16413" t="s">
        <v>3336</v>
      </c>
      <c r="C16413" t="s">
        <v>100</v>
      </c>
      <c r="D16413" t="s">
        <v>78</v>
      </c>
      <c r="E16413">
        <v>2</v>
      </c>
      <c r="F16413" s="8">
        <f>VLOOKUP(C16413,Products!$A$2:$E$20,5,TRUE)</f>
        <v>49.95</v>
      </c>
      <c r="G16413" s="8">
        <f t="shared" si="512"/>
        <v>99.9</v>
      </c>
      <c r="H16413" s="8">
        <f>VLOOKUP(C16413,Products!$A$2:$F$20,6,TRUE)</f>
        <v>19.950000000000003</v>
      </c>
      <c r="I16413" s="8">
        <f t="shared" si="513"/>
        <v>39.900000000000006</v>
      </c>
      <c r="J16413" s="42">
        <f>VLOOKUP(B16413,Invoices!A:I,9,TRUE)</f>
        <v>2022</v>
      </c>
    </row>
    <row r="16414" spans="1:10" x14ac:dyDescent="0.15">
      <c r="A16414" t="s">
        <v>19774</v>
      </c>
      <c r="B16414" t="s">
        <v>3336</v>
      </c>
      <c r="C16414" t="s">
        <v>93</v>
      </c>
      <c r="D16414" t="s">
        <v>76</v>
      </c>
      <c r="E16414">
        <v>1</v>
      </c>
      <c r="F16414" s="8">
        <f>VLOOKUP(C16414,Products!$A$2:$E$20,5,TRUE)</f>
        <v>9.9499999999999993</v>
      </c>
      <c r="G16414" s="8">
        <f t="shared" si="512"/>
        <v>9.9499999999999993</v>
      </c>
      <c r="H16414" s="8">
        <f>VLOOKUP(C16414,Products!$A$2:$F$20,6,TRUE)</f>
        <v>1.9499999999999993</v>
      </c>
      <c r="I16414" s="8">
        <f t="shared" si="513"/>
        <v>1.9499999999999993</v>
      </c>
      <c r="J16414" s="42">
        <f>VLOOKUP(B16414,Invoices!A:I,9,TRUE)</f>
        <v>2022</v>
      </c>
    </row>
    <row r="16415" spans="1:10" x14ac:dyDescent="0.15">
      <c r="A16415" t="s">
        <v>19775</v>
      </c>
      <c r="B16415" t="s">
        <v>3336</v>
      </c>
      <c r="C16415" t="s">
        <v>89</v>
      </c>
      <c r="D16415" t="s">
        <v>80</v>
      </c>
      <c r="E16415">
        <v>1</v>
      </c>
      <c r="F16415" s="8">
        <f>VLOOKUP(C16415,Products!$A$2:$E$20,5,TRUE)</f>
        <v>15.95</v>
      </c>
      <c r="G16415" s="8">
        <f t="shared" si="512"/>
        <v>15.95</v>
      </c>
      <c r="H16415" s="8">
        <f>VLOOKUP(C16415,Products!$A$2:$F$20,6,TRUE)</f>
        <v>6</v>
      </c>
      <c r="I16415" s="8">
        <f t="shared" si="513"/>
        <v>6</v>
      </c>
      <c r="J16415" s="42">
        <f>VLOOKUP(B16415,Invoices!A:I,9,TRUE)</f>
        <v>2022</v>
      </c>
    </row>
    <row r="16416" spans="1:10" x14ac:dyDescent="0.15">
      <c r="A16416" t="s">
        <v>19776</v>
      </c>
      <c r="B16416" t="s">
        <v>3336</v>
      </c>
      <c r="C16416" t="s">
        <v>87</v>
      </c>
      <c r="D16416" t="s">
        <v>68</v>
      </c>
      <c r="E16416">
        <v>4</v>
      </c>
      <c r="F16416" s="8">
        <f>VLOOKUP(C16416,Products!$A$2:$E$20,5,TRUE)</f>
        <v>19.95</v>
      </c>
      <c r="G16416" s="8">
        <f t="shared" si="512"/>
        <v>79.8</v>
      </c>
      <c r="H16416" s="8">
        <f>VLOOKUP(C16416,Products!$A$2:$F$20,6,TRUE)</f>
        <v>7.4499999999999993</v>
      </c>
      <c r="I16416" s="8">
        <f t="shared" si="513"/>
        <v>29.799999999999997</v>
      </c>
      <c r="J16416" s="42">
        <f>VLOOKUP(B16416,Invoices!A:I,9,TRUE)</f>
        <v>2022</v>
      </c>
    </row>
    <row r="16417" spans="1:10" x14ac:dyDescent="0.15">
      <c r="A16417" t="s">
        <v>19777</v>
      </c>
      <c r="B16417" t="s">
        <v>3336</v>
      </c>
      <c r="C16417" t="s">
        <v>92</v>
      </c>
      <c r="D16417" t="s">
        <v>82</v>
      </c>
      <c r="E16417">
        <v>100</v>
      </c>
      <c r="F16417" s="8">
        <f>VLOOKUP(C16417,Products!$A$2:$E$20,5,TRUE)</f>
        <v>19.95</v>
      </c>
      <c r="G16417" s="8">
        <f t="shared" si="512"/>
        <v>1995</v>
      </c>
      <c r="H16417" s="8">
        <f>VLOOKUP(C16417,Products!$A$2:$F$20,6,TRUE)</f>
        <v>7.4499999999999993</v>
      </c>
      <c r="I16417" s="8">
        <f t="shared" si="513"/>
        <v>744.99999999999989</v>
      </c>
      <c r="J16417" s="42">
        <f>VLOOKUP(B16417,Invoices!A:I,9,TRUE)</f>
        <v>2022</v>
      </c>
    </row>
    <row r="16418" spans="1:10" x14ac:dyDescent="0.15">
      <c r="A16418" t="s">
        <v>19778</v>
      </c>
      <c r="B16418" t="s">
        <v>3336</v>
      </c>
      <c r="C16418" t="s">
        <v>105</v>
      </c>
      <c r="D16418" t="s">
        <v>81</v>
      </c>
      <c r="E16418">
        <v>6</v>
      </c>
      <c r="F16418" s="8">
        <f>VLOOKUP(C16418,Products!$A$2:$E$20,5,TRUE)</f>
        <v>8.9499999999999993</v>
      </c>
      <c r="G16418" s="8">
        <f t="shared" si="512"/>
        <v>53.699999999999996</v>
      </c>
      <c r="H16418" s="8">
        <f>VLOOKUP(C16418,Products!$A$2:$F$20,6,TRUE)</f>
        <v>3.1999999999999993</v>
      </c>
      <c r="I16418" s="8">
        <f t="shared" si="513"/>
        <v>19.199999999999996</v>
      </c>
      <c r="J16418" s="42">
        <f>VLOOKUP(B16418,Invoices!A:I,9,TRUE)</f>
        <v>2022</v>
      </c>
    </row>
    <row r="16419" spans="1:10" x14ac:dyDescent="0.15">
      <c r="A16419" t="s">
        <v>19779</v>
      </c>
      <c r="B16419" t="s">
        <v>3337</v>
      </c>
      <c r="C16419" t="s">
        <v>104</v>
      </c>
      <c r="D16419" t="s">
        <v>71</v>
      </c>
      <c r="E16419">
        <v>1</v>
      </c>
      <c r="F16419" s="8">
        <f>VLOOKUP(C16419,Products!$A$2:$E$20,5,TRUE)</f>
        <v>2.95</v>
      </c>
      <c r="G16419" s="8">
        <f t="shared" si="512"/>
        <v>2.95</v>
      </c>
      <c r="H16419" s="8">
        <f>VLOOKUP(C16419,Products!$A$2:$F$20,6,TRUE)</f>
        <v>1.1500000000000001</v>
      </c>
      <c r="I16419" s="8">
        <f t="shared" si="513"/>
        <v>1.1500000000000001</v>
      </c>
      <c r="J16419" s="42">
        <f>VLOOKUP(B16419,Invoices!A:I,9,TRUE)</f>
        <v>2022</v>
      </c>
    </row>
    <row r="16420" spans="1:10" x14ac:dyDescent="0.15">
      <c r="A16420" t="s">
        <v>19780</v>
      </c>
      <c r="B16420" t="s">
        <v>3337</v>
      </c>
      <c r="C16420" t="s">
        <v>93</v>
      </c>
      <c r="D16420" t="s">
        <v>76</v>
      </c>
      <c r="E16420">
        <v>7</v>
      </c>
      <c r="F16420" s="8">
        <f>VLOOKUP(C16420,Products!$A$2:$E$20,5,TRUE)</f>
        <v>9.9499999999999993</v>
      </c>
      <c r="G16420" s="8">
        <f t="shared" si="512"/>
        <v>69.649999999999991</v>
      </c>
      <c r="H16420" s="8">
        <f>VLOOKUP(C16420,Products!$A$2:$F$20,6,TRUE)</f>
        <v>1.9499999999999993</v>
      </c>
      <c r="I16420" s="8">
        <f t="shared" si="513"/>
        <v>13.649999999999995</v>
      </c>
      <c r="J16420" s="42">
        <f>VLOOKUP(B16420,Invoices!A:I,9,TRUE)</f>
        <v>2022</v>
      </c>
    </row>
    <row r="16421" spans="1:10" x14ac:dyDescent="0.15">
      <c r="A16421" t="s">
        <v>19781</v>
      </c>
      <c r="B16421" t="s">
        <v>3338</v>
      </c>
      <c r="C16421" t="s">
        <v>105</v>
      </c>
      <c r="D16421" t="s">
        <v>81</v>
      </c>
      <c r="E16421">
        <v>1</v>
      </c>
      <c r="F16421" s="8">
        <f>VLOOKUP(C16421,Products!$A$2:$E$20,5,TRUE)</f>
        <v>8.9499999999999993</v>
      </c>
      <c r="G16421" s="8">
        <f t="shared" si="512"/>
        <v>8.9499999999999993</v>
      </c>
      <c r="H16421" s="8">
        <f>VLOOKUP(C16421,Products!$A$2:$F$20,6,TRUE)</f>
        <v>3.1999999999999993</v>
      </c>
      <c r="I16421" s="8">
        <f t="shared" si="513"/>
        <v>3.1999999999999993</v>
      </c>
      <c r="J16421" s="42">
        <f>VLOOKUP(B16421,Invoices!A:I,9,TRUE)</f>
        <v>2022</v>
      </c>
    </row>
    <row r="16422" spans="1:10" x14ac:dyDescent="0.15">
      <c r="A16422" t="s">
        <v>19782</v>
      </c>
      <c r="B16422" t="s">
        <v>3338</v>
      </c>
      <c r="C16422" t="s">
        <v>99</v>
      </c>
      <c r="D16422" t="s">
        <v>84</v>
      </c>
      <c r="E16422">
        <v>4</v>
      </c>
      <c r="F16422" s="8">
        <f>VLOOKUP(C16422,Products!$A$2:$E$20,5,TRUE)</f>
        <v>3.5</v>
      </c>
      <c r="G16422" s="8">
        <f t="shared" si="512"/>
        <v>14</v>
      </c>
      <c r="H16422" s="8">
        <f>VLOOKUP(C16422,Products!$A$2:$F$20,6,TRUE)</f>
        <v>0.54999999999999982</v>
      </c>
      <c r="I16422" s="8">
        <f t="shared" si="513"/>
        <v>2.1999999999999993</v>
      </c>
      <c r="J16422" s="42">
        <f>VLOOKUP(B16422,Invoices!A:I,9,TRUE)</f>
        <v>2022</v>
      </c>
    </row>
    <row r="16423" spans="1:10" x14ac:dyDescent="0.15">
      <c r="A16423" t="s">
        <v>19783</v>
      </c>
      <c r="B16423" t="s">
        <v>3338</v>
      </c>
      <c r="C16423" t="s">
        <v>102</v>
      </c>
      <c r="D16423" t="s">
        <v>83</v>
      </c>
      <c r="E16423">
        <v>50</v>
      </c>
      <c r="F16423" s="8">
        <f>VLOOKUP(C16423,Products!$A$2:$E$20,5,TRUE)</f>
        <v>29.95</v>
      </c>
      <c r="G16423" s="8">
        <f t="shared" si="512"/>
        <v>1497.5</v>
      </c>
      <c r="H16423" s="8">
        <f>VLOOKUP(C16423,Products!$A$2:$F$20,6,TRUE)</f>
        <v>15</v>
      </c>
      <c r="I16423" s="8">
        <f t="shared" si="513"/>
        <v>750</v>
      </c>
      <c r="J16423" s="42">
        <f>VLOOKUP(B16423,Invoices!A:I,9,TRUE)</f>
        <v>2022</v>
      </c>
    </row>
    <row r="16424" spans="1:10" x14ac:dyDescent="0.15">
      <c r="A16424" t="s">
        <v>19784</v>
      </c>
      <c r="B16424" t="s">
        <v>3338</v>
      </c>
      <c r="C16424" t="s">
        <v>96</v>
      </c>
      <c r="D16424" t="s">
        <v>75</v>
      </c>
      <c r="E16424">
        <v>20</v>
      </c>
      <c r="F16424" s="8">
        <f>VLOOKUP(C16424,Products!$A$2:$E$20,5,TRUE)</f>
        <v>79.95</v>
      </c>
      <c r="G16424" s="8">
        <f t="shared" si="512"/>
        <v>1599</v>
      </c>
      <c r="H16424" s="8">
        <f>VLOOKUP(C16424,Products!$A$2:$F$20,6,TRUE)</f>
        <v>27.950000000000003</v>
      </c>
      <c r="I16424" s="8">
        <f t="shared" si="513"/>
        <v>559</v>
      </c>
      <c r="J16424" s="42">
        <f>VLOOKUP(B16424,Invoices!A:I,9,TRUE)</f>
        <v>2022</v>
      </c>
    </row>
    <row r="16425" spans="1:10" x14ac:dyDescent="0.15">
      <c r="A16425" t="s">
        <v>19785</v>
      </c>
      <c r="B16425" t="s">
        <v>3338</v>
      </c>
      <c r="C16425" t="s">
        <v>88</v>
      </c>
      <c r="D16425" t="s">
        <v>85</v>
      </c>
      <c r="E16425">
        <v>5</v>
      </c>
      <c r="F16425" s="8">
        <f>VLOOKUP(C16425,Products!$A$2:$E$20,5,TRUE)</f>
        <v>8.9499999999999993</v>
      </c>
      <c r="G16425" s="8">
        <f t="shared" si="512"/>
        <v>44.75</v>
      </c>
      <c r="H16425" s="8">
        <f>VLOOKUP(C16425,Products!$A$2:$F$20,6,TRUE)</f>
        <v>5.6999999999999993</v>
      </c>
      <c r="I16425" s="8">
        <f t="shared" si="513"/>
        <v>28.499999999999996</v>
      </c>
      <c r="J16425" s="42">
        <f>VLOOKUP(B16425,Invoices!A:I,9,TRUE)</f>
        <v>2022</v>
      </c>
    </row>
    <row r="16426" spans="1:10" x14ac:dyDescent="0.15">
      <c r="A16426" t="s">
        <v>19786</v>
      </c>
      <c r="B16426" t="s">
        <v>3338</v>
      </c>
      <c r="C16426" t="s">
        <v>89</v>
      </c>
      <c r="D16426" t="s">
        <v>80</v>
      </c>
      <c r="E16426">
        <v>5</v>
      </c>
      <c r="F16426" s="8">
        <f>VLOOKUP(C16426,Products!$A$2:$E$20,5,TRUE)</f>
        <v>15.95</v>
      </c>
      <c r="G16426" s="8">
        <f t="shared" si="512"/>
        <v>79.75</v>
      </c>
      <c r="H16426" s="8">
        <f>VLOOKUP(C16426,Products!$A$2:$F$20,6,TRUE)</f>
        <v>6</v>
      </c>
      <c r="I16426" s="8">
        <f t="shared" si="513"/>
        <v>30</v>
      </c>
      <c r="J16426" s="42">
        <f>VLOOKUP(B16426,Invoices!A:I,9,TRUE)</f>
        <v>2022</v>
      </c>
    </row>
    <row r="16427" spans="1:10" x14ac:dyDescent="0.15">
      <c r="A16427" t="s">
        <v>19787</v>
      </c>
      <c r="B16427" t="s">
        <v>3338</v>
      </c>
      <c r="C16427" t="s">
        <v>104</v>
      </c>
      <c r="D16427" t="s">
        <v>71</v>
      </c>
      <c r="E16427">
        <v>3</v>
      </c>
      <c r="F16427" s="8">
        <f>VLOOKUP(C16427,Products!$A$2:$E$20,5,TRUE)</f>
        <v>2.95</v>
      </c>
      <c r="G16427" s="8">
        <f t="shared" si="512"/>
        <v>8.8500000000000014</v>
      </c>
      <c r="H16427" s="8">
        <f>VLOOKUP(C16427,Products!$A$2:$F$20,6,TRUE)</f>
        <v>1.1500000000000001</v>
      </c>
      <c r="I16427" s="8">
        <f t="shared" si="513"/>
        <v>3.45</v>
      </c>
      <c r="J16427" s="42">
        <f>VLOOKUP(B16427,Invoices!A:I,9,TRUE)</f>
        <v>2022</v>
      </c>
    </row>
    <row r="16428" spans="1:10" x14ac:dyDescent="0.15">
      <c r="A16428" t="s">
        <v>19788</v>
      </c>
      <c r="B16428" t="s">
        <v>3338</v>
      </c>
      <c r="C16428" t="s">
        <v>87</v>
      </c>
      <c r="D16428" t="s">
        <v>68</v>
      </c>
      <c r="E16428">
        <v>10</v>
      </c>
      <c r="F16428" s="8">
        <f>VLOOKUP(C16428,Products!$A$2:$E$20,5,TRUE)</f>
        <v>19.95</v>
      </c>
      <c r="G16428" s="8">
        <f t="shared" si="512"/>
        <v>199.5</v>
      </c>
      <c r="H16428" s="8">
        <f>VLOOKUP(C16428,Products!$A$2:$F$20,6,TRUE)</f>
        <v>7.4499999999999993</v>
      </c>
      <c r="I16428" s="8">
        <f t="shared" si="513"/>
        <v>74.5</v>
      </c>
      <c r="J16428" s="42">
        <f>VLOOKUP(B16428,Invoices!A:I,9,TRUE)</f>
        <v>2022</v>
      </c>
    </row>
    <row r="16429" spans="1:10" x14ac:dyDescent="0.15">
      <c r="A16429" t="s">
        <v>19789</v>
      </c>
      <c r="B16429" t="s">
        <v>3338</v>
      </c>
      <c r="C16429" t="s">
        <v>92</v>
      </c>
      <c r="D16429" t="s">
        <v>82</v>
      </c>
      <c r="E16429">
        <v>10</v>
      </c>
      <c r="F16429" s="8">
        <f>VLOOKUP(C16429,Products!$A$2:$E$20,5,TRUE)</f>
        <v>19.95</v>
      </c>
      <c r="G16429" s="8">
        <f t="shared" si="512"/>
        <v>199.5</v>
      </c>
      <c r="H16429" s="8">
        <f>VLOOKUP(C16429,Products!$A$2:$F$20,6,TRUE)</f>
        <v>7.4499999999999993</v>
      </c>
      <c r="I16429" s="8">
        <f t="shared" si="513"/>
        <v>74.5</v>
      </c>
      <c r="J16429" s="42">
        <f>VLOOKUP(B16429,Invoices!A:I,9,TRUE)</f>
        <v>2022</v>
      </c>
    </row>
    <row r="16430" spans="1:10" x14ac:dyDescent="0.15">
      <c r="A16430" t="s">
        <v>19790</v>
      </c>
      <c r="B16430" t="s">
        <v>3338</v>
      </c>
      <c r="C16430" t="s">
        <v>90</v>
      </c>
      <c r="D16430" t="s">
        <v>72</v>
      </c>
      <c r="E16430">
        <v>1</v>
      </c>
      <c r="F16430" s="8">
        <f>VLOOKUP(C16430,Products!$A$2:$E$20,5,TRUE)</f>
        <v>8.9499999999999993</v>
      </c>
      <c r="G16430" s="8">
        <f t="shared" si="512"/>
        <v>8.9499999999999993</v>
      </c>
      <c r="H16430" s="8">
        <f>VLOOKUP(C16430,Products!$A$2:$F$20,6,TRUE)</f>
        <v>5.6999999999999993</v>
      </c>
      <c r="I16430" s="8">
        <f t="shared" si="513"/>
        <v>5.6999999999999993</v>
      </c>
      <c r="J16430" s="42">
        <f>VLOOKUP(B16430,Invoices!A:I,9,TRUE)</f>
        <v>2022</v>
      </c>
    </row>
    <row r="16431" spans="1:10" x14ac:dyDescent="0.15">
      <c r="A16431" t="s">
        <v>19791</v>
      </c>
      <c r="B16431" t="s">
        <v>3339</v>
      </c>
      <c r="C16431" t="s">
        <v>89</v>
      </c>
      <c r="D16431" t="s">
        <v>80</v>
      </c>
      <c r="E16431">
        <v>3</v>
      </c>
      <c r="F16431" s="8">
        <f>VLOOKUP(C16431,Products!$A$2:$E$20,5,TRUE)</f>
        <v>15.95</v>
      </c>
      <c r="G16431" s="8">
        <f t="shared" si="512"/>
        <v>47.849999999999994</v>
      </c>
      <c r="H16431" s="8">
        <f>VLOOKUP(C16431,Products!$A$2:$F$20,6,TRUE)</f>
        <v>6</v>
      </c>
      <c r="I16431" s="8">
        <f t="shared" si="513"/>
        <v>18</v>
      </c>
      <c r="J16431" s="42">
        <f>VLOOKUP(B16431,Invoices!A:I,9,TRUE)</f>
        <v>2022</v>
      </c>
    </row>
    <row r="16432" spans="1:10" x14ac:dyDescent="0.15">
      <c r="A16432" t="s">
        <v>19792</v>
      </c>
      <c r="B16432" t="s">
        <v>3339</v>
      </c>
      <c r="C16432" t="s">
        <v>105</v>
      </c>
      <c r="D16432" t="s">
        <v>81</v>
      </c>
      <c r="E16432">
        <v>3</v>
      </c>
      <c r="F16432" s="8">
        <f>VLOOKUP(C16432,Products!$A$2:$E$20,5,TRUE)</f>
        <v>8.9499999999999993</v>
      </c>
      <c r="G16432" s="8">
        <f t="shared" si="512"/>
        <v>26.849999999999998</v>
      </c>
      <c r="H16432" s="8">
        <f>VLOOKUP(C16432,Products!$A$2:$F$20,6,TRUE)</f>
        <v>3.1999999999999993</v>
      </c>
      <c r="I16432" s="8">
        <f t="shared" si="513"/>
        <v>9.5999999999999979</v>
      </c>
      <c r="J16432" s="42">
        <f>VLOOKUP(B16432,Invoices!A:I,9,TRUE)</f>
        <v>2022</v>
      </c>
    </row>
    <row r="16433" spans="1:10" x14ac:dyDescent="0.15">
      <c r="A16433" t="s">
        <v>19793</v>
      </c>
      <c r="B16433" t="s">
        <v>3339</v>
      </c>
      <c r="C16433" t="s">
        <v>93</v>
      </c>
      <c r="D16433" t="s">
        <v>76</v>
      </c>
      <c r="E16433">
        <v>24</v>
      </c>
      <c r="F16433" s="8">
        <f>VLOOKUP(C16433,Products!$A$2:$E$20,5,TRUE)</f>
        <v>9.9499999999999993</v>
      </c>
      <c r="G16433" s="8">
        <f t="shared" si="512"/>
        <v>238.79999999999998</v>
      </c>
      <c r="H16433" s="8">
        <f>VLOOKUP(C16433,Products!$A$2:$F$20,6,TRUE)</f>
        <v>1.9499999999999993</v>
      </c>
      <c r="I16433" s="8">
        <f t="shared" si="513"/>
        <v>46.799999999999983</v>
      </c>
      <c r="J16433" s="42">
        <f>VLOOKUP(B16433,Invoices!A:I,9,TRUE)</f>
        <v>2022</v>
      </c>
    </row>
    <row r="16434" spans="1:10" x14ac:dyDescent="0.15">
      <c r="A16434" t="s">
        <v>19794</v>
      </c>
      <c r="B16434" t="s">
        <v>3339</v>
      </c>
      <c r="C16434" t="s">
        <v>91</v>
      </c>
      <c r="D16434" t="s">
        <v>70</v>
      </c>
      <c r="E16434">
        <v>2</v>
      </c>
      <c r="F16434" s="8">
        <f>VLOOKUP(C16434,Products!$A$2:$E$20,5,TRUE)</f>
        <v>49.95</v>
      </c>
      <c r="G16434" s="8">
        <f t="shared" si="512"/>
        <v>99.9</v>
      </c>
      <c r="H16434" s="8">
        <f>VLOOKUP(C16434,Products!$A$2:$F$20,6,TRUE)</f>
        <v>21.200000000000003</v>
      </c>
      <c r="I16434" s="8">
        <f t="shared" si="513"/>
        <v>42.400000000000006</v>
      </c>
      <c r="J16434" s="42">
        <f>VLOOKUP(B16434,Invoices!A:I,9,TRUE)</f>
        <v>2022</v>
      </c>
    </row>
    <row r="16435" spans="1:10" x14ac:dyDescent="0.15">
      <c r="A16435" t="s">
        <v>19795</v>
      </c>
      <c r="B16435" t="s">
        <v>3339</v>
      </c>
      <c r="C16435" t="s">
        <v>102</v>
      </c>
      <c r="D16435" t="s">
        <v>83</v>
      </c>
      <c r="E16435">
        <v>1</v>
      </c>
      <c r="F16435" s="8">
        <f>VLOOKUP(C16435,Products!$A$2:$E$20,5,TRUE)</f>
        <v>29.95</v>
      </c>
      <c r="G16435" s="8">
        <f t="shared" si="512"/>
        <v>29.95</v>
      </c>
      <c r="H16435" s="8">
        <f>VLOOKUP(C16435,Products!$A$2:$F$20,6,TRUE)</f>
        <v>15</v>
      </c>
      <c r="I16435" s="8">
        <f t="shared" si="513"/>
        <v>15</v>
      </c>
      <c r="J16435" s="42">
        <f>VLOOKUP(B16435,Invoices!A:I,9,TRUE)</f>
        <v>2022</v>
      </c>
    </row>
    <row r="16436" spans="1:10" x14ac:dyDescent="0.15">
      <c r="A16436" t="s">
        <v>19796</v>
      </c>
      <c r="B16436" t="s">
        <v>3339</v>
      </c>
      <c r="C16436" t="s">
        <v>88</v>
      </c>
      <c r="D16436" t="s">
        <v>85</v>
      </c>
      <c r="E16436">
        <v>8</v>
      </c>
      <c r="F16436" s="8">
        <f>VLOOKUP(C16436,Products!$A$2:$E$20,5,TRUE)</f>
        <v>8.9499999999999993</v>
      </c>
      <c r="G16436" s="8">
        <f t="shared" si="512"/>
        <v>71.599999999999994</v>
      </c>
      <c r="H16436" s="8">
        <f>VLOOKUP(C16436,Products!$A$2:$F$20,6,TRUE)</f>
        <v>5.6999999999999993</v>
      </c>
      <c r="I16436" s="8">
        <f t="shared" si="513"/>
        <v>45.599999999999994</v>
      </c>
      <c r="J16436" s="42">
        <f>VLOOKUP(B16436,Invoices!A:I,9,TRUE)</f>
        <v>2022</v>
      </c>
    </row>
    <row r="16437" spans="1:10" x14ac:dyDescent="0.15">
      <c r="A16437" t="s">
        <v>19797</v>
      </c>
      <c r="B16437" t="s">
        <v>3339</v>
      </c>
      <c r="C16437" t="s">
        <v>92</v>
      </c>
      <c r="D16437" t="s">
        <v>82</v>
      </c>
      <c r="E16437">
        <v>1</v>
      </c>
      <c r="F16437" s="8">
        <f>VLOOKUP(C16437,Products!$A$2:$E$20,5,TRUE)</f>
        <v>19.95</v>
      </c>
      <c r="G16437" s="8">
        <f t="shared" si="512"/>
        <v>19.95</v>
      </c>
      <c r="H16437" s="8">
        <f>VLOOKUP(C16437,Products!$A$2:$F$20,6,TRUE)</f>
        <v>7.4499999999999993</v>
      </c>
      <c r="I16437" s="8">
        <f t="shared" si="513"/>
        <v>7.4499999999999993</v>
      </c>
      <c r="J16437" s="42">
        <f>VLOOKUP(B16437,Invoices!A:I,9,TRUE)</f>
        <v>2022</v>
      </c>
    </row>
    <row r="16438" spans="1:10" x14ac:dyDescent="0.15">
      <c r="A16438" t="s">
        <v>19798</v>
      </c>
      <c r="B16438" t="s">
        <v>3339</v>
      </c>
      <c r="C16438" t="s">
        <v>90</v>
      </c>
      <c r="D16438" t="s">
        <v>72</v>
      </c>
      <c r="E16438">
        <v>20</v>
      </c>
      <c r="F16438" s="8">
        <f>VLOOKUP(C16438,Products!$A$2:$E$20,5,TRUE)</f>
        <v>8.9499999999999993</v>
      </c>
      <c r="G16438" s="8">
        <f t="shared" si="512"/>
        <v>179</v>
      </c>
      <c r="H16438" s="8">
        <f>VLOOKUP(C16438,Products!$A$2:$F$20,6,TRUE)</f>
        <v>5.6999999999999993</v>
      </c>
      <c r="I16438" s="8">
        <f t="shared" si="513"/>
        <v>113.99999999999999</v>
      </c>
      <c r="J16438" s="42">
        <f>VLOOKUP(B16438,Invoices!A:I,9,TRUE)</f>
        <v>2022</v>
      </c>
    </row>
    <row r="16439" spans="1:10" x14ac:dyDescent="0.15">
      <c r="A16439" t="s">
        <v>19799</v>
      </c>
      <c r="B16439" t="s">
        <v>3339</v>
      </c>
      <c r="C16439" t="s">
        <v>97</v>
      </c>
      <c r="D16439" t="s">
        <v>74</v>
      </c>
      <c r="E16439">
        <v>4</v>
      </c>
      <c r="F16439" s="8">
        <f>VLOOKUP(C16439,Products!$A$2:$E$20,5,TRUE)</f>
        <v>1.5</v>
      </c>
      <c r="G16439" s="8">
        <f t="shared" si="512"/>
        <v>6</v>
      </c>
      <c r="H16439" s="8">
        <f>VLOOKUP(C16439,Products!$A$2:$F$20,6,TRUE)</f>
        <v>0.5</v>
      </c>
      <c r="I16439" s="8">
        <f t="shared" si="513"/>
        <v>2</v>
      </c>
      <c r="J16439" s="42">
        <f>VLOOKUP(B16439,Invoices!A:I,9,TRUE)</f>
        <v>2022</v>
      </c>
    </row>
    <row r="16440" spans="1:10" x14ac:dyDescent="0.15">
      <c r="A16440" t="s">
        <v>19800</v>
      </c>
      <c r="B16440" t="s">
        <v>3339</v>
      </c>
      <c r="C16440" t="s">
        <v>104</v>
      </c>
      <c r="D16440" t="s">
        <v>71</v>
      </c>
      <c r="E16440">
        <v>10</v>
      </c>
      <c r="F16440" s="8">
        <f>VLOOKUP(C16440,Products!$A$2:$E$20,5,TRUE)</f>
        <v>2.95</v>
      </c>
      <c r="G16440" s="8">
        <f t="shared" si="512"/>
        <v>29.5</v>
      </c>
      <c r="H16440" s="8">
        <f>VLOOKUP(C16440,Products!$A$2:$F$20,6,TRUE)</f>
        <v>1.1500000000000001</v>
      </c>
      <c r="I16440" s="8">
        <f t="shared" si="513"/>
        <v>11.500000000000002</v>
      </c>
      <c r="J16440" s="42">
        <f>VLOOKUP(B16440,Invoices!A:I,9,TRUE)</f>
        <v>2022</v>
      </c>
    </row>
    <row r="16441" spans="1:10" x14ac:dyDescent="0.15">
      <c r="A16441" t="s">
        <v>19801</v>
      </c>
      <c r="B16441" t="s">
        <v>3339</v>
      </c>
      <c r="C16441" t="s">
        <v>96</v>
      </c>
      <c r="D16441" t="s">
        <v>75</v>
      </c>
      <c r="E16441">
        <v>2</v>
      </c>
      <c r="F16441" s="8">
        <f>VLOOKUP(C16441,Products!$A$2:$E$20,5,TRUE)</f>
        <v>79.95</v>
      </c>
      <c r="G16441" s="8">
        <f t="shared" si="512"/>
        <v>159.9</v>
      </c>
      <c r="H16441" s="8">
        <f>VLOOKUP(C16441,Products!$A$2:$F$20,6,TRUE)</f>
        <v>27.950000000000003</v>
      </c>
      <c r="I16441" s="8">
        <f t="shared" si="513"/>
        <v>55.900000000000006</v>
      </c>
      <c r="J16441" s="42">
        <f>VLOOKUP(B16441,Invoices!A:I,9,TRUE)</f>
        <v>2022</v>
      </c>
    </row>
    <row r="16442" spans="1:10" x14ac:dyDescent="0.15">
      <c r="A16442" t="s">
        <v>19802</v>
      </c>
      <c r="B16442" t="s">
        <v>3339</v>
      </c>
      <c r="C16442" t="s">
        <v>87</v>
      </c>
      <c r="D16442" t="s">
        <v>68</v>
      </c>
      <c r="E16442">
        <v>1</v>
      </c>
      <c r="F16442" s="8">
        <f>VLOOKUP(C16442,Products!$A$2:$E$20,5,TRUE)</f>
        <v>19.95</v>
      </c>
      <c r="G16442" s="8">
        <f t="shared" si="512"/>
        <v>19.95</v>
      </c>
      <c r="H16442" s="8">
        <f>VLOOKUP(C16442,Products!$A$2:$F$20,6,TRUE)</f>
        <v>7.4499999999999993</v>
      </c>
      <c r="I16442" s="8">
        <f t="shared" si="513"/>
        <v>7.4499999999999993</v>
      </c>
      <c r="J16442" s="42">
        <f>VLOOKUP(B16442,Invoices!A:I,9,TRUE)</f>
        <v>2022</v>
      </c>
    </row>
    <row r="16443" spans="1:10" x14ac:dyDescent="0.15">
      <c r="A16443" t="s">
        <v>19803</v>
      </c>
      <c r="B16443" t="s">
        <v>3339</v>
      </c>
      <c r="C16443" t="s">
        <v>99</v>
      </c>
      <c r="D16443" t="s">
        <v>84</v>
      </c>
      <c r="E16443">
        <v>2</v>
      </c>
      <c r="F16443" s="8">
        <f>VLOOKUP(C16443,Products!$A$2:$E$20,5,TRUE)</f>
        <v>3.5</v>
      </c>
      <c r="G16443" s="8">
        <f t="shared" si="512"/>
        <v>7</v>
      </c>
      <c r="H16443" s="8">
        <f>VLOOKUP(C16443,Products!$A$2:$F$20,6,TRUE)</f>
        <v>0.54999999999999982</v>
      </c>
      <c r="I16443" s="8">
        <f t="shared" si="513"/>
        <v>1.0999999999999996</v>
      </c>
      <c r="J16443" s="42">
        <f>VLOOKUP(B16443,Invoices!A:I,9,TRUE)</f>
        <v>2022</v>
      </c>
    </row>
    <row r="16444" spans="1:10" x14ac:dyDescent="0.15">
      <c r="A16444" t="s">
        <v>19804</v>
      </c>
      <c r="B16444" t="s">
        <v>3339</v>
      </c>
      <c r="C16444" t="s">
        <v>95</v>
      </c>
      <c r="D16444" t="s">
        <v>73</v>
      </c>
      <c r="E16444">
        <v>1</v>
      </c>
      <c r="F16444" s="8">
        <f>VLOOKUP(C16444,Products!$A$2:$E$20,5,TRUE)</f>
        <v>12.95</v>
      </c>
      <c r="G16444" s="8">
        <f t="shared" si="512"/>
        <v>12.95</v>
      </c>
      <c r="H16444" s="8">
        <f>VLOOKUP(C16444,Products!$A$2:$F$20,6,TRUE)</f>
        <v>4.1999999999999993</v>
      </c>
      <c r="I16444" s="8">
        <f t="shared" si="513"/>
        <v>4.1999999999999993</v>
      </c>
      <c r="J16444" s="42">
        <f>VLOOKUP(B16444,Invoices!A:I,9,TRUE)</f>
        <v>2022</v>
      </c>
    </row>
    <row r="16445" spans="1:10" x14ac:dyDescent="0.15">
      <c r="A16445" t="s">
        <v>19805</v>
      </c>
      <c r="B16445" t="s">
        <v>3339</v>
      </c>
      <c r="C16445" t="s">
        <v>94</v>
      </c>
      <c r="D16445" t="s">
        <v>86</v>
      </c>
      <c r="E16445">
        <v>6</v>
      </c>
      <c r="F16445" s="8">
        <f>VLOOKUP(C16445,Products!$A$2:$E$20,5,TRUE)</f>
        <v>3.5</v>
      </c>
      <c r="G16445" s="8">
        <f t="shared" si="512"/>
        <v>21</v>
      </c>
      <c r="H16445" s="8">
        <f>VLOOKUP(C16445,Products!$A$2:$F$20,6,TRUE)</f>
        <v>0.54999999999999982</v>
      </c>
      <c r="I16445" s="8">
        <f t="shared" si="513"/>
        <v>3.2999999999999989</v>
      </c>
      <c r="J16445" s="42">
        <f>VLOOKUP(B16445,Invoices!A:I,9,TRUE)</f>
        <v>2022</v>
      </c>
    </row>
    <row r="16446" spans="1:10" x14ac:dyDescent="0.15">
      <c r="A16446" t="s">
        <v>19806</v>
      </c>
      <c r="B16446" t="s">
        <v>3340</v>
      </c>
      <c r="C16446" t="s">
        <v>90</v>
      </c>
      <c r="D16446" t="s">
        <v>72</v>
      </c>
      <c r="E16446">
        <v>1</v>
      </c>
      <c r="F16446" s="8">
        <f>VLOOKUP(C16446,Products!$A$2:$E$20,5,TRUE)</f>
        <v>8.9499999999999993</v>
      </c>
      <c r="G16446" s="8">
        <f t="shared" si="512"/>
        <v>8.9499999999999993</v>
      </c>
      <c r="H16446" s="8">
        <f>VLOOKUP(C16446,Products!$A$2:$F$20,6,TRUE)</f>
        <v>5.6999999999999993</v>
      </c>
      <c r="I16446" s="8">
        <f t="shared" si="513"/>
        <v>5.6999999999999993</v>
      </c>
      <c r="J16446" s="42">
        <f>VLOOKUP(B16446,Invoices!A:I,9,TRUE)</f>
        <v>2022</v>
      </c>
    </row>
    <row r="16447" spans="1:10" x14ac:dyDescent="0.15">
      <c r="A16447" t="s">
        <v>19807</v>
      </c>
      <c r="B16447" t="s">
        <v>3340</v>
      </c>
      <c r="C16447" t="s">
        <v>98</v>
      </c>
      <c r="D16447" t="s">
        <v>79</v>
      </c>
      <c r="E16447">
        <v>1</v>
      </c>
      <c r="F16447" s="8">
        <f>VLOOKUP(C16447,Products!$A$2:$E$20,5,TRUE)</f>
        <v>14.95</v>
      </c>
      <c r="G16447" s="8">
        <f t="shared" si="512"/>
        <v>14.95</v>
      </c>
      <c r="H16447" s="8">
        <f>VLOOKUP(C16447,Products!$A$2:$F$20,6,TRUE)</f>
        <v>3.0499999999999989</v>
      </c>
      <c r="I16447" s="8">
        <f t="shared" si="513"/>
        <v>3.0499999999999989</v>
      </c>
      <c r="J16447" s="42">
        <f>VLOOKUP(B16447,Invoices!A:I,9,TRUE)</f>
        <v>2022</v>
      </c>
    </row>
    <row r="16448" spans="1:10" x14ac:dyDescent="0.15">
      <c r="A16448" t="s">
        <v>19808</v>
      </c>
      <c r="B16448" t="s">
        <v>3340</v>
      </c>
      <c r="C16448" t="s">
        <v>105</v>
      </c>
      <c r="D16448" t="s">
        <v>81</v>
      </c>
      <c r="E16448">
        <v>2</v>
      </c>
      <c r="F16448" s="8">
        <f>VLOOKUP(C16448,Products!$A$2:$E$20,5,TRUE)</f>
        <v>8.9499999999999993</v>
      </c>
      <c r="G16448" s="8">
        <f t="shared" si="512"/>
        <v>17.899999999999999</v>
      </c>
      <c r="H16448" s="8">
        <f>VLOOKUP(C16448,Products!$A$2:$F$20,6,TRUE)</f>
        <v>3.1999999999999993</v>
      </c>
      <c r="I16448" s="8">
        <f t="shared" si="513"/>
        <v>6.3999999999999986</v>
      </c>
      <c r="J16448" s="42">
        <f>VLOOKUP(B16448,Invoices!A:I,9,TRUE)</f>
        <v>2022</v>
      </c>
    </row>
    <row r="16449" spans="1:10" x14ac:dyDescent="0.15">
      <c r="A16449" t="s">
        <v>19809</v>
      </c>
      <c r="B16449" t="s">
        <v>3340</v>
      </c>
      <c r="C16449" t="s">
        <v>95</v>
      </c>
      <c r="D16449" t="s">
        <v>73</v>
      </c>
      <c r="E16449">
        <v>5</v>
      </c>
      <c r="F16449" s="8">
        <f>VLOOKUP(C16449,Products!$A$2:$E$20,5,TRUE)</f>
        <v>12.95</v>
      </c>
      <c r="G16449" s="8">
        <f t="shared" si="512"/>
        <v>64.75</v>
      </c>
      <c r="H16449" s="8">
        <f>VLOOKUP(C16449,Products!$A$2:$F$20,6,TRUE)</f>
        <v>4.1999999999999993</v>
      </c>
      <c r="I16449" s="8">
        <f t="shared" si="513"/>
        <v>20.999999999999996</v>
      </c>
      <c r="J16449" s="42">
        <f>VLOOKUP(B16449,Invoices!A:I,9,TRUE)</f>
        <v>2022</v>
      </c>
    </row>
    <row r="16450" spans="1:10" x14ac:dyDescent="0.15">
      <c r="A16450" t="s">
        <v>19810</v>
      </c>
      <c r="B16450" t="s">
        <v>3340</v>
      </c>
      <c r="C16450" t="s">
        <v>102</v>
      </c>
      <c r="D16450" t="s">
        <v>83</v>
      </c>
      <c r="E16450">
        <v>1</v>
      </c>
      <c r="F16450" s="8">
        <f>VLOOKUP(C16450,Products!$A$2:$E$20,5,TRUE)</f>
        <v>29.95</v>
      </c>
      <c r="G16450" s="8">
        <f t="shared" si="512"/>
        <v>29.95</v>
      </c>
      <c r="H16450" s="8">
        <f>VLOOKUP(C16450,Products!$A$2:$F$20,6,TRUE)</f>
        <v>15</v>
      </c>
      <c r="I16450" s="8">
        <f t="shared" si="513"/>
        <v>15</v>
      </c>
      <c r="J16450" s="42">
        <f>VLOOKUP(B16450,Invoices!A:I,9,TRUE)</f>
        <v>2022</v>
      </c>
    </row>
    <row r="16451" spans="1:10" x14ac:dyDescent="0.15">
      <c r="A16451" t="s">
        <v>19811</v>
      </c>
      <c r="B16451" t="s">
        <v>3341</v>
      </c>
      <c r="C16451" t="s">
        <v>90</v>
      </c>
      <c r="D16451" t="s">
        <v>72</v>
      </c>
      <c r="E16451">
        <v>12</v>
      </c>
      <c r="F16451" s="8">
        <f>VLOOKUP(C16451,Products!$A$2:$E$20,5,TRUE)</f>
        <v>8.9499999999999993</v>
      </c>
      <c r="G16451" s="8">
        <f t="shared" ref="G16451:G16501" si="514">F16451*E16451</f>
        <v>107.39999999999999</v>
      </c>
      <c r="H16451" s="8">
        <f>VLOOKUP(C16451,Products!$A$2:$F$20,6,TRUE)</f>
        <v>5.6999999999999993</v>
      </c>
      <c r="I16451" s="8">
        <f t="shared" ref="I16451:I16501" si="515">H16451*E16451</f>
        <v>68.399999999999991</v>
      </c>
      <c r="J16451" s="42">
        <f>VLOOKUP(B16451,Invoices!A:I,9,TRUE)</f>
        <v>2022</v>
      </c>
    </row>
    <row r="16452" spans="1:10" x14ac:dyDescent="0.15">
      <c r="A16452" t="s">
        <v>19812</v>
      </c>
      <c r="B16452" t="s">
        <v>3342</v>
      </c>
      <c r="C16452" t="s">
        <v>104</v>
      </c>
      <c r="D16452" t="s">
        <v>71</v>
      </c>
      <c r="E16452">
        <v>3</v>
      </c>
      <c r="F16452" s="8">
        <f>VLOOKUP(C16452,Products!$A$2:$E$20,5,TRUE)</f>
        <v>2.95</v>
      </c>
      <c r="G16452" s="8">
        <f t="shared" si="514"/>
        <v>8.8500000000000014</v>
      </c>
      <c r="H16452" s="8">
        <f>VLOOKUP(C16452,Products!$A$2:$F$20,6,TRUE)</f>
        <v>1.1500000000000001</v>
      </c>
      <c r="I16452" s="8">
        <f t="shared" si="515"/>
        <v>3.45</v>
      </c>
      <c r="J16452" s="42">
        <f>VLOOKUP(B16452,Invoices!A:I,9,TRUE)</f>
        <v>2022</v>
      </c>
    </row>
    <row r="16453" spans="1:10" x14ac:dyDescent="0.15">
      <c r="A16453" t="s">
        <v>19813</v>
      </c>
      <c r="B16453" t="s">
        <v>3342</v>
      </c>
      <c r="C16453" t="s">
        <v>105</v>
      </c>
      <c r="D16453" t="s">
        <v>81</v>
      </c>
      <c r="E16453">
        <v>25</v>
      </c>
      <c r="F16453" s="8">
        <f>VLOOKUP(C16453,Products!$A$2:$E$20,5,TRUE)</f>
        <v>8.9499999999999993</v>
      </c>
      <c r="G16453" s="8">
        <f t="shared" si="514"/>
        <v>223.74999999999997</v>
      </c>
      <c r="H16453" s="8">
        <f>VLOOKUP(C16453,Products!$A$2:$F$20,6,TRUE)</f>
        <v>3.1999999999999993</v>
      </c>
      <c r="I16453" s="8">
        <f t="shared" si="515"/>
        <v>79.999999999999986</v>
      </c>
      <c r="J16453" s="42">
        <f>VLOOKUP(B16453,Invoices!A:I,9,TRUE)</f>
        <v>2022</v>
      </c>
    </row>
    <row r="16454" spans="1:10" x14ac:dyDescent="0.15">
      <c r="A16454" t="s">
        <v>19814</v>
      </c>
      <c r="B16454" t="s">
        <v>3342</v>
      </c>
      <c r="C16454" t="s">
        <v>101</v>
      </c>
      <c r="D16454" t="s">
        <v>69</v>
      </c>
      <c r="E16454">
        <v>4</v>
      </c>
      <c r="F16454" s="8">
        <f>VLOOKUP(C16454,Products!$A$2:$E$20,5,TRUE)</f>
        <v>129.94999999999999</v>
      </c>
      <c r="G16454" s="8">
        <f t="shared" si="514"/>
        <v>519.79999999999995</v>
      </c>
      <c r="H16454" s="8">
        <f>VLOOKUP(C16454,Products!$A$2:$F$20,6,TRUE)</f>
        <v>40.449999999999989</v>
      </c>
      <c r="I16454" s="8">
        <f t="shared" si="515"/>
        <v>161.79999999999995</v>
      </c>
      <c r="J16454" s="42">
        <f>VLOOKUP(B16454,Invoices!A:I,9,TRUE)</f>
        <v>2022</v>
      </c>
    </row>
    <row r="16455" spans="1:10" x14ac:dyDescent="0.15">
      <c r="A16455" t="s">
        <v>19815</v>
      </c>
      <c r="B16455" t="s">
        <v>3343</v>
      </c>
      <c r="C16455" t="s">
        <v>102</v>
      </c>
      <c r="D16455" t="s">
        <v>83</v>
      </c>
      <c r="E16455">
        <v>5</v>
      </c>
      <c r="F16455" s="8">
        <f>VLOOKUP(C16455,Products!$A$2:$E$20,5,TRUE)</f>
        <v>29.95</v>
      </c>
      <c r="G16455" s="8">
        <f t="shared" si="514"/>
        <v>149.75</v>
      </c>
      <c r="H16455" s="8">
        <f>VLOOKUP(C16455,Products!$A$2:$F$20,6,TRUE)</f>
        <v>15</v>
      </c>
      <c r="I16455" s="8">
        <f t="shared" si="515"/>
        <v>75</v>
      </c>
      <c r="J16455" s="42">
        <f>VLOOKUP(B16455,Invoices!A:I,9,TRUE)</f>
        <v>2022</v>
      </c>
    </row>
    <row r="16456" spans="1:10" x14ac:dyDescent="0.15">
      <c r="A16456" t="s">
        <v>19816</v>
      </c>
      <c r="B16456" t="s">
        <v>3343</v>
      </c>
      <c r="C16456" t="s">
        <v>93</v>
      </c>
      <c r="D16456" t="s">
        <v>76</v>
      </c>
      <c r="E16456">
        <v>7</v>
      </c>
      <c r="F16456" s="8">
        <f>VLOOKUP(C16456,Products!$A$2:$E$20,5,TRUE)</f>
        <v>9.9499999999999993</v>
      </c>
      <c r="G16456" s="8">
        <f t="shared" si="514"/>
        <v>69.649999999999991</v>
      </c>
      <c r="H16456" s="8">
        <f>VLOOKUP(C16456,Products!$A$2:$F$20,6,TRUE)</f>
        <v>1.9499999999999993</v>
      </c>
      <c r="I16456" s="8">
        <f t="shared" si="515"/>
        <v>13.649999999999995</v>
      </c>
      <c r="J16456" s="42">
        <f>VLOOKUP(B16456,Invoices!A:I,9,TRUE)</f>
        <v>2022</v>
      </c>
    </row>
    <row r="16457" spans="1:10" x14ac:dyDescent="0.15">
      <c r="A16457" t="s">
        <v>19817</v>
      </c>
      <c r="B16457" t="s">
        <v>3344</v>
      </c>
      <c r="C16457" t="s">
        <v>88</v>
      </c>
      <c r="D16457" t="s">
        <v>85</v>
      </c>
      <c r="E16457">
        <v>2</v>
      </c>
      <c r="F16457" s="8">
        <f>VLOOKUP(C16457,Products!$A$2:$E$20,5,TRUE)</f>
        <v>8.9499999999999993</v>
      </c>
      <c r="G16457" s="8">
        <f t="shared" si="514"/>
        <v>17.899999999999999</v>
      </c>
      <c r="H16457" s="8">
        <f>VLOOKUP(C16457,Products!$A$2:$F$20,6,TRUE)</f>
        <v>5.6999999999999993</v>
      </c>
      <c r="I16457" s="8">
        <f t="shared" si="515"/>
        <v>11.399999999999999</v>
      </c>
      <c r="J16457" s="42">
        <f>VLOOKUP(B16457,Invoices!A:I,9,TRUE)</f>
        <v>2022</v>
      </c>
    </row>
    <row r="16458" spans="1:10" x14ac:dyDescent="0.15">
      <c r="A16458" t="s">
        <v>19818</v>
      </c>
      <c r="B16458" t="s">
        <v>3344</v>
      </c>
      <c r="C16458" t="s">
        <v>94</v>
      </c>
      <c r="D16458" t="s">
        <v>86</v>
      </c>
      <c r="E16458">
        <v>30</v>
      </c>
      <c r="F16458" s="8">
        <f>VLOOKUP(C16458,Products!$A$2:$E$20,5,TRUE)</f>
        <v>3.5</v>
      </c>
      <c r="G16458" s="8">
        <f t="shared" si="514"/>
        <v>105</v>
      </c>
      <c r="H16458" s="8">
        <f>VLOOKUP(C16458,Products!$A$2:$F$20,6,TRUE)</f>
        <v>0.54999999999999982</v>
      </c>
      <c r="I16458" s="8">
        <f t="shared" si="515"/>
        <v>16.499999999999993</v>
      </c>
      <c r="J16458" s="42">
        <f>VLOOKUP(B16458,Invoices!A:I,9,TRUE)</f>
        <v>2022</v>
      </c>
    </row>
    <row r="16459" spans="1:10" x14ac:dyDescent="0.15">
      <c r="A16459" t="s">
        <v>19819</v>
      </c>
      <c r="B16459" t="s">
        <v>3344</v>
      </c>
      <c r="C16459" t="s">
        <v>90</v>
      </c>
      <c r="D16459" t="s">
        <v>72</v>
      </c>
      <c r="E16459">
        <v>1</v>
      </c>
      <c r="F16459" s="8">
        <f>VLOOKUP(C16459,Products!$A$2:$E$20,5,TRUE)</f>
        <v>8.9499999999999993</v>
      </c>
      <c r="G16459" s="8">
        <f t="shared" si="514"/>
        <v>8.9499999999999993</v>
      </c>
      <c r="H16459" s="8">
        <f>VLOOKUP(C16459,Products!$A$2:$F$20,6,TRUE)</f>
        <v>5.6999999999999993</v>
      </c>
      <c r="I16459" s="8">
        <f t="shared" si="515"/>
        <v>5.6999999999999993</v>
      </c>
      <c r="J16459" s="42">
        <f>VLOOKUP(B16459,Invoices!A:I,9,TRUE)</f>
        <v>2022</v>
      </c>
    </row>
    <row r="16460" spans="1:10" x14ac:dyDescent="0.15">
      <c r="A16460" t="s">
        <v>19820</v>
      </c>
      <c r="B16460" t="s">
        <v>3344</v>
      </c>
      <c r="C16460" t="s">
        <v>99</v>
      </c>
      <c r="D16460" t="s">
        <v>84</v>
      </c>
      <c r="E16460">
        <v>25</v>
      </c>
      <c r="F16460" s="8">
        <f>VLOOKUP(C16460,Products!$A$2:$E$20,5,TRUE)</f>
        <v>3.5</v>
      </c>
      <c r="G16460" s="8">
        <f t="shared" si="514"/>
        <v>87.5</v>
      </c>
      <c r="H16460" s="8">
        <f>VLOOKUP(C16460,Products!$A$2:$F$20,6,TRUE)</f>
        <v>0.54999999999999982</v>
      </c>
      <c r="I16460" s="8">
        <f t="shared" si="515"/>
        <v>13.749999999999996</v>
      </c>
      <c r="J16460" s="42">
        <f>VLOOKUP(B16460,Invoices!A:I,9,TRUE)</f>
        <v>2022</v>
      </c>
    </row>
    <row r="16461" spans="1:10" x14ac:dyDescent="0.15">
      <c r="A16461" t="s">
        <v>19821</v>
      </c>
      <c r="B16461" t="s">
        <v>3344</v>
      </c>
      <c r="C16461" t="s">
        <v>104</v>
      </c>
      <c r="D16461" t="s">
        <v>71</v>
      </c>
      <c r="E16461">
        <v>10</v>
      </c>
      <c r="F16461" s="8">
        <f>VLOOKUP(C16461,Products!$A$2:$E$20,5,TRUE)</f>
        <v>2.95</v>
      </c>
      <c r="G16461" s="8">
        <f t="shared" si="514"/>
        <v>29.5</v>
      </c>
      <c r="H16461" s="8">
        <f>VLOOKUP(C16461,Products!$A$2:$F$20,6,TRUE)</f>
        <v>1.1500000000000001</v>
      </c>
      <c r="I16461" s="8">
        <f t="shared" si="515"/>
        <v>11.500000000000002</v>
      </c>
      <c r="J16461" s="42">
        <f>VLOOKUP(B16461,Invoices!A:I,9,TRUE)</f>
        <v>2022</v>
      </c>
    </row>
    <row r="16462" spans="1:10" x14ac:dyDescent="0.15">
      <c r="A16462" t="s">
        <v>19822</v>
      </c>
      <c r="B16462" t="s">
        <v>3344</v>
      </c>
      <c r="C16462" t="s">
        <v>87</v>
      </c>
      <c r="D16462" t="s">
        <v>68</v>
      </c>
      <c r="E16462">
        <v>1</v>
      </c>
      <c r="F16462" s="8">
        <f>VLOOKUP(C16462,Products!$A$2:$E$20,5,TRUE)</f>
        <v>19.95</v>
      </c>
      <c r="G16462" s="8">
        <f t="shared" si="514"/>
        <v>19.95</v>
      </c>
      <c r="H16462" s="8">
        <f>VLOOKUP(C16462,Products!$A$2:$F$20,6,TRUE)</f>
        <v>7.4499999999999993</v>
      </c>
      <c r="I16462" s="8">
        <f t="shared" si="515"/>
        <v>7.4499999999999993</v>
      </c>
      <c r="J16462" s="42">
        <f>VLOOKUP(B16462,Invoices!A:I,9,TRUE)</f>
        <v>2022</v>
      </c>
    </row>
    <row r="16463" spans="1:10" x14ac:dyDescent="0.15">
      <c r="A16463" t="s">
        <v>19823</v>
      </c>
      <c r="B16463" t="s">
        <v>3344</v>
      </c>
      <c r="C16463" t="s">
        <v>98</v>
      </c>
      <c r="D16463" t="s">
        <v>79</v>
      </c>
      <c r="E16463">
        <v>1</v>
      </c>
      <c r="F16463" s="8">
        <f>VLOOKUP(C16463,Products!$A$2:$E$20,5,TRUE)</f>
        <v>14.95</v>
      </c>
      <c r="G16463" s="8">
        <f t="shared" si="514"/>
        <v>14.95</v>
      </c>
      <c r="H16463" s="8">
        <f>VLOOKUP(C16463,Products!$A$2:$F$20,6,TRUE)</f>
        <v>3.0499999999999989</v>
      </c>
      <c r="I16463" s="8">
        <f t="shared" si="515"/>
        <v>3.0499999999999989</v>
      </c>
      <c r="J16463" s="42">
        <f>VLOOKUP(B16463,Invoices!A:I,9,TRUE)</f>
        <v>2022</v>
      </c>
    </row>
    <row r="16464" spans="1:10" x14ac:dyDescent="0.15">
      <c r="A16464" t="s">
        <v>19824</v>
      </c>
      <c r="B16464" t="s">
        <v>3344</v>
      </c>
      <c r="C16464" t="s">
        <v>95</v>
      </c>
      <c r="D16464" t="s">
        <v>73</v>
      </c>
      <c r="E16464">
        <v>20</v>
      </c>
      <c r="F16464" s="8">
        <f>VLOOKUP(C16464,Products!$A$2:$E$20,5,TRUE)</f>
        <v>12.95</v>
      </c>
      <c r="G16464" s="8">
        <f t="shared" si="514"/>
        <v>259</v>
      </c>
      <c r="H16464" s="8">
        <f>VLOOKUP(C16464,Products!$A$2:$F$20,6,TRUE)</f>
        <v>4.1999999999999993</v>
      </c>
      <c r="I16464" s="8">
        <f t="shared" si="515"/>
        <v>83.999999999999986</v>
      </c>
      <c r="J16464" s="42">
        <f>VLOOKUP(B16464,Invoices!A:I,9,TRUE)</f>
        <v>2022</v>
      </c>
    </row>
    <row r="16465" spans="1:10" x14ac:dyDescent="0.15">
      <c r="A16465" t="s">
        <v>19825</v>
      </c>
      <c r="B16465" t="s">
        <v>3344</v>
      </c>
      <c r="C16465" t="s">
        <v>105</v>
      </c>
      <c r="D16465" t="s">
        <v>81</v>
      </c>
      <c r="E16465">
        <v>50</v>
      </c>
      <c r="F16465" s="8">
        <f>VLOOKUP(C16465,Products!$A$2:$E$20,5,TRUE)</f>
        <v>8.9499999999999993</v>
      </c>
      <c r="G16465" s="8">
        <f t="shared" si="514"/>
        <v>447.49999999999994</v>
      </c>
      <c r="H16465" s="8">
        <f>VLOOKUP(C16465,Products!$A$2:$F$20,6,TRUE)</f>
        <v>3.1999999999999993</v>
      </c>
      <c r="I16465" s="8">
        <f t="shared" si="515"/>
        <v>159.99999999999997</v>
      </c>
      <c r="J16465" s="42">
        <f>VLOOKUP(B16465,Invoices!A:I,9,TRUE)</f>
        <v>2022</v>
      </c>
    </row>
    <row r="16466" spans="1:10" x14ac:dyDescent="0.15">
      <c r="A16466" t="s">
        <v>19826</v>
      </c>
      <c r="B16466" t="s">
        <v>3344</v>
      </c>
      <c r="C16466" t="s">
        <v>96</v>
      </c>
      <c r="D16466" t="s">
        <v>75</v>
      </c>
      <c r="E16466">
        <v>1</v>
      </c>
      <c r="F16466" s="8">
        <f>VLOOKUP(C16466,Products!$A$2:$E$20,5,TRUE)</f>
        <v>79.95</v>
      </c>
      <c r="G16466" s="8">
        <f t="shared" si="514"/>
        <v>79.95</v>
      </c>
      <c r="H16466" s="8">
        <f>VLOOKUP(C16466,Products!$A$2:$F$20,6,TRUE)</f>
        <v>27.950000000000003</v>
      </c>
      <c r="I16466" s="8">
        <f t="shared" si="515"/>
        <v>27.950000000000003</v>
      </c>
      <c r="J16466" s="42">
        <f>VLOOKUP(B16466,Invoices!A:I,9,TRUE)</f>
        <v>2022</v>
      </c>
    </row>
    <row r="16467" spans="1:10" x14ac:dyDescent="0.15">
      <c r="A16467" t="s">
        <v>19827</v>
      </c>
      <c r="B16467" t="s">
        <v>3344</v>
      </c>
      <c r="C16467" t="s">
        <v>89</v>
      </c>
      <c r="D16467" t="s">
        <v>80</v>
      </c>
      <c r="E16467">
        <v>4</v>
      </c>
      <c r="F16467" s="8">
        <f>VLOOKUP(C16467,Products!$A$2:$E$20,5,TRUE)</f>
        <v>15.95</v>
      </c>
      <c r="G16467" s="8">
        <f t="shared" si="514"/>
        <v>63.8</v>
      </c>
      <c r="H16467" s="8">
        <f>VLOOKUP(C16467,Products!$A$2:$F$20,6,TRUE)</f>
        <v>6</v>
      </c>
      <c r="I16467" s="8">
        <f t="shared" si="515"/>
        <v>24</v>
      </c>
      <c r="J16467" s="42">
        <f>VLOOKUP(B16467,Invoices!A:I,9,TRUE)</f>
        <v>2022</v>
      </c>
    </row>
    <row r="16468" spans="1:10" x14ac:dyDescent="0.15">
      <c r="A16468" t="s">
        <v>19828</v>
      </c>
      <c r="B16468" t="s">
        <v>3345</v>
      </c>
      <c r="C16468" t="s">
        <v>95</v>
      </c>
      <c r="D16468" t="s">
        <v>73</v>
      </c>
      <c r="E16468">
        <v>1</v>
      </c>
      <c r="F16468" s="8">
        <f>VLOOKUP(C16468,Products!$A$2:$E$20,5,TRUE)</f>
        <v>12.95</v>
      </c>
      <c r="G16468" s="8">
        <f t="shared" si="514"/>
        <v>12.95</v>
      </c>
      <c r="H16468" s="8">
        <f>VLOOKUP(C16468,Products!$A$2:$F$20,6,TRUE)</f>
        <v>4.1999999999999993</v>
      </c>
      <c r="I16468" s="8">
        <f t="shared" si="515"/>
        <v>4.1999999999999993</v>
      </c>
      <c r="J16468" s="42">
        <f>VLOOKUP(B16468,Invoices!A:I,9,TRUE)</f>
        <v>2022</v>
      </c>
    </row>
    <row r="16469" spans="1:10" x14ac:dyDescent="0.15">
      <c r="A16469" t="s">
        <v>19829</v>
      </c>
      <c r="B16469" t="s">
        <v>3345</v>
      </c>
      <c r="C16469" t="s">
        <v>101</v>
      </c>
      <c r="D16469" t="s">
        <v>69</v>
      </c>
      <c r="E16469">
        <v>3</v>
      </c>
      <c r="F16469" s="8">
        <f>VLOOKUP(C16469,Products!$A$2:$E$20,5,TRUE)</f>
        <v>129.94999999999999</v>
      </c>
      <c r="G16469" s="8">
        <f t="shared" si="514"/>
        <v>389.84999999999997</v>
      </c>
      <c r="H16469" s="8">
        <f>VLOOKUP(C16469,Products!$A$2:$F$20,6,TRUE)</f>
        <v>40.449999999999989</v>
      </c>
      <c r="I16469" s="8">
        <f t="shared" si="515"/>
        <v>121.34999999999997</v>
      </c>
      <c r="J16469" s="42">
        <f>VLOOKUP(B16469,Invoices!A:I,9,TRUE)</f>
        <v>2022</v>
      </c>
    </row>
    <row r="16470" spans="1:10" x14ac:dyDescent="0.15">
      <c r="A16470" t="s">
        <v>19830</v>
      </c>
      <c r="B16470" t="s">
        <v>3345</v>
      </c>
      <c r="C16470" t="s">
        <v>93</v>
      </c>
      <c r="D16470" t="s">
        <v>76</v>
      </c>
      <c r="E16470">
        <v>5</v>
      </c>
      <c r="F16470" s="8">
        <f>VLOOKUP(C16470,Products!$A$2:$E$20,5,TRUE)</f>
        <v>9.9499999999999993</v>
      </c>
      <c r="G16470" s="8">
        <f t="shared" si="514"/>
        <v>49.75</v>
      </c>
      <c r="H16470" s="8">
        <f>VLOOKUP(C16470,Products!$A$2:$F$20,6,TRUE)</f>
        <v>1.9499999999999993</v>
      </c>
      <c r="I16470" s="8">
        <f t="shared" si="515"/>
        <v>9.7499999999999964</v>
      </c>
      <c r="J16470" s="42">
        <f>VLOOKUP(B16470,Invoices!A:I,9,TRUE)</f>
        <v>2022</v>
      </c>
    </row>
    <row r="16471" spans="1:10" x14ac:dyDescent="0.15">
      <c r="A16471" t="s">
        <v>19831</v>
      </c>
      <c r="B16471" t="s">
        <v>3345</v>
      </c>
      <c r="C16471" t="s">
        <v>90</v>
      </c>
      <c r="D16471" t="s">
        <v>72</v>
      </c>
      <c r="E16471">
        <v>1</v>
      </c>
      <c r="F16471" s="8">
        <f>VLOOKUP(C16471,Products!$A$2:$E$20,5,TRUE)</f>
        <v>8.9499999999999993</v>
      </c>
      <c r="G16471" s="8">
        <f t="shared" si="514"/>
        <v>8.9499999999999993</v>
      </c>
      <c r="H16471" s="8">
        <f>VLOOKUP(C16471,Products!$A$2:$F$20,6,TRUE)</f>
        <v>5.6999999999999993</v>
      </c>
      <c r="I16471" s="8">
        <f t="shared" si="515"/>
        <v>5.6999999999999993</v>
      </c>
      <c r="J16471" s="42">
        <f>VLOOKUP(B16471,Invoices!A:I,9,TRUE)</f>
        <v>2022</v>
      </c>
    </row>
    <row r="16472" spans="1:10" x14ac:dyDescent="0.15">
      <c r="A16472" t="s">
        <v>19832</v>
      </c>
      <c r="B16472" t="s">
        <v>3345</v>
      </c>
      <c r="C16472" t="s">
        <v>92</v>
      </c>
      <c r="D16472" t="s">
        <v>82</v>
      </c>
      <c r="E16472">
        <v>1</v>
      </c>
      <c r="F16472" s="8">
        <f>VLOOKUP(C16472,Products!$A$2:$E$20,5,TRUE)</f>
        <v>19.95</v>
      </c>
      <c r="G16472" s="8">
        <f t="shared" si="514"/>
        <v>19.95</v>
      </c>
      <c r="H16472" s="8">
        <f>VLOOKUP(C16472,Products!$A$2:$F$20,6,TRUE)</f>
        <v>7.4499999999999993</v>
      </c>
      <c r="I16472" s="8">
        <f t="shared" si="515"/>
        <v>7.4499999999999993</v>
      </c>
      <c r="J16472" s="42">
        <f>VLOOKUP(B16472,Invoices!A:I,9,TRUE)</f>
        <v>2022</v>
      </c>
    </row>
    <row r="16473" spans="1:10" x14ac:dyDescent="0.15">
      <c r="A16473" t="s">
        <v>19833</v>
      </c>
      <c r="B16473" t="s">
        <v>3345</v>
      </c>
      <c r="C16473" t="s">
        <v>88</v>
      </c>
      <c r="D16473" t="s">
        <v>85</v>
      </c>
      <c r="E16473">
        <v>4</v>
      </c>
      <c r="F16473" s="8">
        <f>VLOOKUP(C16473,Products!$A$2:$E$20,5,TRUE)</f>
        <v>8.9499999999999993</v>
      </c>
      <c r="G16473" s="8">
        <f t="shared" si="514"/>
        <v>35.799999999999997</v>
      </c>
      <c r="H16473" s="8">
        <f>VLOOKUP(C16473,Products!$A$2:$F$20,6,TRUE)</f>
        <v>5.6999999999999993</v>
      </c>
      <c r="I16473" s="8">
        <f t="shared" si="515"/>
        <v>22.799999999999997</v>
      </c>
      <c r="J16473" s="42">
        <f>VLOOKUP(B16473,Invoices!A:I,9,TRUE)</f>
        <v>2022</v>
      </c>
    </row>
    <row r="16474" spans="1:10" x14ac:dyDescent="0.15">
      <c r="A16474" t="s">
        <v>19834</v>
      </c>
      <c r="B16474" t="s">
        <v>3345</v>
      </c>
      <c r="C16474" t="s">
        <v>87</v>
      </c>
      <c r="D16474" t="s">
        <v>68</v>
      </c>
      <c r="E16474">
        <v>12</v>
      </c>
      <c r="F16474" s="8">
        <f>VLOOKUP(C16474,Products!$A$2:$E$20,5,TRUE)</f>
        <v>19.95</v>
      </c>
      <c r="G16474" s="8">
        <f t="shared" si="514"/>
        <v>239.39999999999998</v>
      </c>
      <c r="H16474" s="8">
        <f>VLOOKUP(C16474,Products!$A$2:$F$20,6,TRUE)</f>
        <v>7.4499999999999993</v>
      </c>
      <c r="I16474" s="8">
        <f t="shared" si="515"/>
        <v>89.399999999999991</v>
      </c>
      <c r="J16474" s="42">
        <f>VLOOKUP(B16474,Invoices!A:I,9,TRUE)</f>
        <v>2022</v>
      </c>
    </row>
    <row r="16475" spans="1:10" x14ac:dyDescent="0.15">
      <c r="A16475" t="s">
        <v>19835</v>
      </c>
      <c r="B16475" t="s">
        <v>3346</v>
      </c>
      <c r="C16475" t="s">
        <v>91</v>
      </c>
      <c r="D16475" t="s">
        <v>70</v>
      </c>
      <c r="E16475">
        <v>7</v>
      </c>
      <c r="F16475" s="8">
        <f>VLOOKUP(C16475,Products!$A$2:$E$20,5,TRUE)</f>
        <v>49.95</v>
      </c>
      <c r="G16475" s="8">
        <f t="shared" si="514"/>
        <v>349.65000000000003</v>
      </c>
      <c r="H16475" s="8">
        <f>VLOOKUP(C16475,Products!$A$2:$F$20,6,TRUE)</f>
        <v>21.200000000000003</v>
      </c>
      <c r="I16475" s="8">
        <f t="shared" si="515"/>
        <v>148.40000000000003</v>
      </c>
      <c r="J16475" s="42">
        <f>VLOOKUP(B16475,Invoices!A:I,9,TRUE)</f>
        <v>2022</v>
      </c>
    </row>
    <row r="16476" spans="1:10" x14ac:dyDescent="0.15">
      <c r="A16476" t="s">
        <v>19836</v>
      </c>
      <c r="B16476" t="s">
        <v>3346</v>
      </c>
      <c r="C16476" t="s">
        <v>90</v>
      </c>
      <c r="D16476" t="s">
        <v>72</v>
      </c>
      <c r="E16476">
        <v>5</v>
      </c>
      <c r="F16476" s="8">
        <f>VLOOKUP(C16476,Products!$A$2:$E$20,5,TRUE)</f>
        <v>8.9499999999999993</v>
      </c>
      <c r="G16476" s="8">
        <f t="shared" si="514"/>
        <v>44.75</v>
      </c>
      <c r="H16476" s="8">
        <f>VLOOKUP(C16476,Products!$A$2:$F$20,6,TRUE)</f>
        <v>5.6999999999999993</v>
      </c>
      <c r="I16476" s="8">
        <f t="shared" si="515"/>
        <v>28.499999999999996</v>
      </c>
      <c r="J16476" s="42">
        <f>VLOOKUP(B16476,Invoices!A:I,9,TRUE)</f>
        <v>2022</v>
      </c>
    </row>
    <row r="16477" spans="1:10" x14ac:dyDescent="0.15">
      <c r="A16477" t="s">
        <v>19837</v>
      </c>
      <c r="B16477" t="s">
        <v>3347</v>
      </c>
      <c r="C16477" t="s">
        <v>97</v>
      </c>
      <c r="D16477" t="s">
        <v>74</v>
      </c>
      <c r="E16477">
        <v>3</v>
      </c>
      <c r="F16477" s="8">
        <f>VLOOKUP(C16477,Products!$A$2:$E$20,5,TRUE)</f>
        <v>1.5</v>
      </c>
      <c r="G16477" s="8">
        <f t="shared" si="514"/>
        <v>4.5</v>
      </c>
      <c r="H16477" s="8">
        <f>VLOOKUP(C16477,Products!$A$2:$F$20,6,TRUE)</f>
        <v>0.5</v>
      </c>
      <c r="I16477" s="8">
        <f t="shared" si="515"/>
        <v>1.5</v>
      </c>
      <c r="J16477" s="42">
        <f>VLOOKUP(B16477,Invoices!A:I,9,TRUE)</f>
        <v>2022</v>
      </c>
    </row>
    <row r="16478" spans="1:10" x14ac:dyDescent="0.15">
      <c r="A16478" t="s">
        <v>19838</v>
      </c>
      <c r="B16478" t="s">
        <v>3347</v>
      </c>
      <c r="C16478" t="s">
        <v>88</v>
      </c>
      <c r="D16478" t="s">
        <v>85</v>
      </c>
      <c r="E16478">
        <v>1</v>
      </c>
      <c r="F16478" s="8">
        <f>VLOOKUP(C16478,Products!$A$2:$E$20,5,TRUE)</f>
        <v>8.9499999999999993</v>
      </c>
      <c r="G16478" s="8">
        <f t="shared" si="514"/>
        <v>8.9499999999999993</v>
      </c>
      <c r="H16478" s="8">
        <f>VLOOKUP(C16478,Products!$A$2:$F$20,6,TRUE)</f>
        <v>5.6999999999999993</v>
      </c>
      <c r="I16478" s="8">
        <f t="shared" si="515"/>
        <v>5.6999999999999993</v>
      </c>
      <c r="J16478" s="42">
        <f>VLOOKUP(B16478,Invoices!A:I,9,TRUE)</f>
        <v>2022</v>
      </c>
    </row>
    <row r="16479" spans="1:10" x14ac:dyDescent="0.15">
      <c r="A16479" t="s">
        <v>19839</v>
      </c>
      <c r="B16479" t="s">
        <v>3347</v>
      </c>
      <c r="C16479" t="s">
        <v>89</v>
      </c>
      <c r="D16479" t="s">
        <v>80</v>
      </c>
      <c r="E16479">
        <v>12</v>
      </c>
      <c r="F16479" s="8">
        <f>VLOOKUP(C16479,Products!$A$2:$E$20,5,TRUE)</f>
        <v>15.95</v>
      </c>
      <c r="G16479" s="8">
        <f t="shared" si="514"/>
        <v>191.39999999999998</v>
      </c>
      <c r="H16479" s="8">
        <f>VLOOKUP(C16479,Products!$A$2:$F$20,6,TRUE)</f>
        <v>6</v>
      </c>
      <c r="I16479" s="8">
        <f t="shared" si="515"/>
        <v>72</v>
      </c>
      <c r="J16479" s="42">
        <f>VLOOKUP(B16479,Invoices!A:I,9,TRUE)</f>
        <v>2022</v>
      </c>
    </row>
    <row r="16480" spans="1:10" x14ac:dyDescent="0.15">
      <c r="A16480" t="s">
        <v>19840</v>
      </c>
      <c r="B16480" t="s">
        <v>3348</v>
      </c>
      <c r="C16480" t="s">
        <v>87</v>
      </c>
      <c r="D16480" t="s">
        <v>68</v>
      </c>
      <c r="E16480">
        <v>1</v>
      </c>
      <c r="F16480" s="8">
        <f>VLOOKUP(C16480,Products!$A$2:$E$20,5,TRUE)</f>
        <v>19.95</v>
      </c>
      <c r="G16480" s="8">
        <f t="shared" si="514"/>
        <v>19.95</v>
      </c>
      <c r="H16480" s="8">
        <f>VLOOKUP(C16480,Products!$A$2:$F$20,6,TRUE)</f>
        <v>7.4499999999999993</v>
      </c>
      <c r="I16480" s="8">
        <f t="shared" si="515"/>
        <v>7.4499999999999993</v>
      </c>
      <c r="J16480" s="42">
        <f>VLOOKUP(B16480,Invoices!A:I,9,TRUE)</f>
        <v>2022</v>
      </c>
    </row>
    <row r="16481" spans="1:10" x14ac:dyDescent="0.15">
      <c r="A16481" t="s">
        <v>19841</v>
      </c>
      <c r="B16481" t="s">
        <v>3348</v>
      </c>
      <c r="C16481" t="s">
        <v>105</v>
      </c>
      <c r="D16481" t="s">
        <v>81</v>
      </c>
      <c r="E16481">
        <v>1</v>
      </c>
      <c r="F16481" s="8">
        <f>VLOOKUP(C16481,Products!$A$2:$E$20,5,TRUE)</f>
        <v>8.9499999999999993</v>
      </c>
      <c r="G16481" s="8">
        <f t="shared" si="514"/>
        <v>8.9499999999999993</v>
      </c>
      <c r="H16481" s="8">
        <f>VLOOKUP(C16481,Products!$A$2:$F$20,6,TRUE)</f>
        <v>3.1999999999999993</v>
      </c>
      <c r="I16481" s="8">
        <f t="shared" si="515"/>
        <v>3.1999999999999993</v>
      </c>
      <c r="J16481" s="42">
        <f>VLOOKUP(B16481,Invoices!A:I,9,TRUE)</f>
        <v>2022</v>
      </c>
    </row>
    <row r="16482" spans="1:10" x14ac:dyDescent="0.15">
      <c r="A16482" t="s">
        <v>19842</v>
      </c>
      <c r="B16482" t="s">
        <v>3348</v>
      </c>
      <c r="C16482" t="s">
        <v>100</v>
      </c>
      <c r="D16482" t="s">
        <v>78</v>
      </c>
      <c r="E16482">
        <v>1</v>
      </c>
      <c r="F16482" s="8">
        <f>VLOOKUP(C16482,Products!$A$2:$E$20,5,TRUE)</f>
        <v>49.95</v>
      </c>
      <c r="G16482" s="8">
        <f t="shared" si="514"/>
        <v>49.95</v>
      </c>
      <c r="H16482" s="8">
        <f>VLOOKUP(C16482,Products!$A$2:$F$20,6,TRUE)</f>
        <v>19.950000000000003</v>
      </c>
      <c r="I16482" s="8">
        <f t="shared" si="515"/>
        <v>19.950000000000003</v>
      </c>
      <c r="J16482" s="42">
        <f>VLOOKUP(B16482,Invoices!A:I,9,TRUE)</f>
        <v>2022</v>
      </c>
    </row>
    <row r="16483" spans="1:10" x14ac:dyDescent="0.15">
      <c r="A16483" t="s">
        <v>19843</v>
      </c>
      <c r="B16483" t="s">
        <v>3348</v>
      </c>
      <c r="C16483" t="s">
        <v>94</v>
      </c>
      <c r="D16483" t="s">
        <v>86</v>
      </c>
      <c r="E16483">
        <v>30</v>
      </c>
      <c r="F16483" s="8">
        <f>VLOOKUP(C16483,Products!$A$2:$E$20,5,TRUE)</f>
        <v>3.5</v>
      </c>
      <c r="G16483" s="8">
        <f t="shared" si="514"/>
        <v>105</v>
      </c>
      <c r="H16483" s="8">
        <f>VLOOKUP(C16483,Products!$A$2:$F$20,6,TRUE)</f>
        <v>0.54999999999999982</v>
      </c>
      <c r="I16483" s="8">
        <f t="shared" si="515"/>
        <v>16.499999999999993</v>
      </c>
      <c r="J16483" s="42">
        <f>VLOOKUP(B16483,Invoices!A:I,9,TRUE)</f>
        <v>2022</v>
      </c>
    </row>
    <row r="16484" spans="1:10" x14ac:dyDescent="0.15">
      <c r="A16484" t="s">
        <v>19844</v>
      </c>
      <c r="B16484" t="s">
        <v>3348</v>
      </c>
      <c r="C16484" t="s">
        <v>90</v>
      </c>
      <c r="D16484" t="s">
        <v>72</v>
      </c>
      <c r="E16484">
        <v>5</v>
      </c>
      <c r="F16484" s="8">
        <f>VLOOKUP(C16484,Products!$A$2:$E$20,5,TRUE)</f>
        <v>8.9499999999999993</v>
      </c>
      <c r="G16484" s="8">
        <f t="shared" si="514"/>
        <v>44.75</v>
      </c>
      <c r="H16484" s="8">
        <f>VLOOKUP(C16484,Products!$A$2:$F$20,6,TRUE)</f>
        <v>5.6999999999999993</v>
      </c>
      <c r="I16484" s="8">
        <f t="shared" si="515"/>
        <v>28.499999999999996</v>
      </c>
      <c r="J16484" s="42">
        <f>VLOOKUP(B16484,Invoices!A:I,9,TRUE)</f>
        <v>2022</v>
      </c>
    </row>
    <row r="16485" spans="1:10" x14ac:dyDescent="0.15">
      <c r="A16485" t="s">
        <v>19845</v>
      </c>
      <c r="B16485" t="s">
        <v>3348</v>
      </c>
      <c r="C16485" t="s">
        <v>104</v>
      </c>
      <c r="D16485" t="s">
        <v>71</v>
      </c>
      <c r="E16485">
        <v>5</v>
      </c>
      <c r="F16485" s="8">
        <f>VLOOKUP(C16485,Products!$A$2:$E$20,5,TRUE)</f>
        <v>2.95</v>
      </c>
      <c r="G16485" s="8">
        <f t="shared" si="514"/>
        <v>14.75</v>
      </c>
      <c r="H16485" s="8">
        <f>VLOOKUP(C16485,Products!$A$2:$F$20,6,TRUE)</f>
        <v>1.1500000000000001</v>
      </c>
      <c r="I16485" s="8">
        <f t="shared" si="515"/>
        <v>5.7500000000000009</v>
      </c>
      <c r="J16485" s="42">
        <f>VLOOKUP(B16485,Invoices!A:I,9,TRUE)</f>
        <v>2022</v>
      </c>
    </row>
    <row r="16486" spans="1:10" x14ac:dyDescent="0.15">
      <c r="A16486" t="s">
        <v>19846</v>
      </c>
      <c r="B16486" t="s">
        <v>3348</v>
      </c>
      <c r="C16486" t="s">
        <v>99</v>
      </c>
      <c r="D16486" t="s">
        <v>84</v>
      </c>
      <c r="E16486">
        <v>50</v>
      </c>
      <c r="F16486" s="8">
        <f>VLOOKUP(C16486,Products!$A$2:$E$20,5,TRUE)</f>
        <v>3.5</v>
      </c>
      <c r="G16486" s="8">
        <f t="shared" si="514"/>
        <v>175</v>
      </c>
      <c r="H16486" s="8">
        <f>VLOOKUP(C16486,Products!$A$2:$F$20,6,TRUE)</f>
        <v>0.54999999999999982</v>
      </c>
      <c r="I16486" s="8">
        <f t="shared" si="515"/>
        <v>27.499999999999993</v>
      </c>
      <c r="J16486" s="42">
        <f>VLOOKUP(B16486,Invoices!A:I,9,TRUE)</f>
        <v>2022</v>
      </c>
    </row>
    <row r="16487" spans="1:10" x14ac:dyDescent="0.15">
      <c r="A16487" t="s">
        <v>19847</v>
      </c>
      <c r="B16487" t="s">
        <v>3349</v>
      </c>
      <c r="C16487" t="s">
        <v>104</v>
      </c>
      <c r="D16487" t="s">
        <v>71</v>
      </c>
      <c r="E16487">
        <v>3</v>
      </c>
      <c r="F16487" s="8">
        <f>VLOOKUP(C16487,Products!$A$2:$E$20,5,TRUE)</f>
        <v>2.95</v>
      </c>
      <c r="G16487" s="8">
        <f t="shared" si="514"/>
        <v>8.8500000000000014</v>
      </c>
      <c r="H16487" s="8">
        <f>VLOOKUP(C16487,Products!$A$2:$F$20,6,TRUE)</f>
        <v>1.1500000000000001</v>
      </c>
      <c r="I16487" s="8">
        <f t="shared" si="515"/>
        <v>3.45</v>
      </c>
      <c r="J16487" s="42">
        <f>VLOOKUP(B16487,Invoices!A:I,9,TRUE)</f>
        <v>2022</v>
      </c>
    </row>
    <row r="16488" spans="1:10" x14ac:dyDescent="0.15">
      <c r="A16488" t="s">
        <v>19848</v>
      </c>
      <c r="B16488" t="s">
        <v>3349</v>
      </c>
      <c r="C16488" t="s">
        <v>99</v>
      </c>
      <c r="D16488" t="s">
        <v>84</v>
      </c>
      <c r="E16488">
        <v>3</v>
      </c>
      <c r="F16488" s="8">
        <f>VLOOKUP(C16488,Products!$A$2:$E$20,5,TRUE)</f>
        <v>3.5</v>
      </c>
      <c r="G16488" s="8">
        <f t="shared" si="514"/>
        <v>10.5</v>
      </c>
      <c r="H16488" s="8">
        <f>VLOOKUP(C16488,Products!$A$2:$F$20,6,TRUE)</f>
        <v>0.54999999999999982</v>
      </c>
      <c r="I16488" s="8">
        <f t="shared" si="515"/>
        <v>1.6499999999999995</v>
      </c>
      <c r="J16488" s="42">
        <f>VLOOKUP(B16488,Invoices!A:I,9,TRUE)</f>
        <v>2022</v>
      </c>
    </row>
    <row r="16489" spans="1:10" x14ac:dyDescent="0.15">
      <c r="A16489" t="s">
        <v>19849</v>
      </c>
      <c r="B16489" t="s">
        <v>3349</v>
      </c>
      <c r="C16489" t="s">
        <v>102</v>
      </c>
      <c r="D16489" t="s">
        <v>83</v>
      </c>
      <c r="E16489">
        <v>25</v>
      </c>
      <c r="F16489" s="8">
        <f>VLOOKUP(C16489,Products!$A$2:$E$20,5,TRUE)</f>
        <v>29.95</v>
      </c>
      <c r="G16489" s="8">
        <f t="shared" si="514"/>
        <v>748.75</v>
      </c>
      <c r="H16489" s="8">
        <f>VLOOKUP(C16489,Products!$A$2:$F$20,6,TRUE)</f>
        <v>15</v>
      </c>
      <c r="I16489" s="8">
        <f t="shared" si="515"/>
        <v>375</v>
      </c>
      <c r="J16489" s="42">
        <f>VLOOKUP(B16489,Invoices!A:I,9,TRUE)</f>
        <v>2022</v>
      </c>
    </row>
    <row r="16490" spans="1:10" x14ac:dyDescent="0.15">
      <c r="A16490" t="s">
        <v>19850</v>
      </c>
      <c r="B16490" t="s">
        <v>3350</v>
      </c>
      <c r="C16490" t="s">
        <v>97</v>
      </c>
      <c r="D16490" t="s">
        <v>74</v>
      </c>
      <c r="E16490">
        <v>1</v>
      </c>
      <c r="F16490" s="8">
        <f>VLOOKUP(C16490,Products!$A$2:$E$20,5,TRUE)</f>
        <v>1.5</v>
      </c>
      <c r="G16490" s="8">
        <f t="shared" si="514"/>
        <v>1.5</v>
      </c>
      <c r="H16490" s="8">
        <f>VLOOKUP(C16490,Products!$A$2:$F$20,6,TRUE)</f>
        <v>0.5</v>
      </c>
      <c r="I16490" s="8">
        <f t="shared" si="515"/>
        <v>0.5</v>
      </c>
      <c r="J16490" s="42">
        <f>VLOOKUP(B16490,Invoices!A:I,9,TRUE)</f>
        <v>2022</v>
      </c>
    </row>
    <row r="16491" spans="1:10" x14ac:dyDescent="0.15">
      <c r="A16491" t="s">
        <v>19851</v>
      </c>
      <c r="B16491" t="s">
        <v>3350</v>
      </c>
      <c r="C16491" t="s">
        <v>100</v>
      </c>
      <c r="D16491" t="s">
        <v>78</v>
      </c>
      <c r="E16491">
        <v>1</v>
      </c>
      <c r="F16491" s="8">
        <f>VLOOKUP(C16491,Products!$A$2:$E$20,5,TRUE)</f>
        <v>49.95</v>
      </c>
      <c r="G16491" s="8">
        <f t="shared" si="514"/>
        <v>49.95</v>
      </c>
      <c r="H16491" s="8">
        <f>VLOOKUP(C16491,Products!$A$2:$F$20,6,TRUE)</f>
        <v>19.950000000000003</v>
      </c>
      <c r="I16491" s="8">
        <f t="shared" si="515"/>
        <v>19.950000000000003</v>
      </c>
      <c r="J16491" s="42">
        <f>VLOOKUP(B16491,Invoices!A:I,9,TRUE)</f>
        <v>2022</v>
      </c>
    </row>
    <row r="16492" spans="1:10" x14ac:dyDescent="0.15">
      <c r="A16492" t="s">
        <v>19852</v>
      </c>
      <c r="B16492" t="s">
        <v>3350</v>
      </c>
      <c r="C16492" t="s">
        <v>96</v>
      </c>
      <c r="D16492" t="s">
        <v>75</v>
      </c>
      <c r="E16492">
        <v>10</v>
      </c>
      <c r="F16492" s="8">
        <f>VLOOKUP(C16492,Products!$A$2:$E$20,5,TRUE)</f>
        <v>79.95</v>
      </c>
      <c r="G16492" s="8">
        <f t="shared" si="514"/>
        <v>799.5</v>
      </c>
      <c r="H16492" s="8">
        <f>VLOOKUP(C16492,Products!$A$2:$F$20,6,TRUE)</f>
        <v>27.950000000000003</v>
      </c>
      <c r="I16492" s="8">
        <f t="shared" si="515"/>
        <v>279.5</v>
      </c>
      <c r="J16492" s="42">
        <f>VLOOKUP(B16492,Invoices!A:I,9,TRUE)</f>
        <v>2022</v>
      </c>
    </row>
    <row r="16493" spans="1:10" x14ac:dyDescent="0.15">
      <c r="A16493" t="s">
        <v>19853</v>
      </c>
      <c r="B16493" t="s">
        <v>3350</v>
      </c>
      <c r="C16493" t="s">
        <v>87</v>
      </c>
      <c r="D16493" t="s">
        <v>68</v>
      </c>
      <c r="E16493">
        <v>4</v>
      </c>
      <c r="F16493" s="8">
        <f>VLOOKUP(C16493,Products!$A$2:$E$20,5,TRUE)</f>
        <v>19.95</v>
      </c>
      <c r="G16493" s="8">
        <f t="shared" si="514"/>
        <v>79.8</v>
      </c>
      <c r="H16493" s="8">
        <f>VLOOKUP(C16493,Products!$A$2:$F$20,6,TRUE)</f>
        <v>7.4499999999999993</v>
      </c>
      <c r="I16493" s="8">
        <f t="shared" si="515"/>
        <v>29.799999999999997</v>
      </c>
      <c r="J16493" s="42">
        <f>VLOOKUP(B16493,Invoices!A:I,9,TRUE)</f>
        <v>2022</v>
      </c>
    </row>
    <row r="16494" spans="1:10" x14ac:dyDescent="0.15">
      <c r="A16494" t="s">
        <v>19854</v>
      </c>
      <c r="B16494" t="s">
        <v>3351</v>
      </c>
      <c r="C16494" t="s">
        <v>99</v>
      </c>
      <c r="D16494" t="s">
        <v>84</v>
      </c>
      <c r="E16494">
        <v>1</v>
      </c>
      <c r="F16494" s="8">
        <f>VLOOKUP(C16494,Products!$A$2:$E$20,5,TRUE)</f>
        <v>3.5</v>
      </c>
      <c r="G16494" s="8">
        <f t="shared" si="514"/>
        <v>3.5</v>
      </c>
      <c r="H16494" s="8">
        <f>VLOOKUP(C16494,Products!$A$2:$F$20,6,TRUE)</f>
        <v>0.54999999999999982</v>
      </c>
      <c r="I16494" s="8">
        <f t="shared" si="515"/>
        <v>0.54999999999999982</v>
      </c>
      <c r="J16494" s="42">
        <f>VLOOKUP(B16494,Invoices!A:I,9,TRUE)</f>
        <v>2022</v>
      </c>
    </row>
    <row r="16495" spans="1:10" x14ac:dyDescent="0.15">
      <c r="A16495" t="s">
        <v>19855</v>
      </c>
      <c r="B16495" t="s">
        <v>3351</v>
      </c>
      <c r="C16495" t="s">
        <v>87</v>
      </c>
      <c r="D16495" t="s">
        <v>68</v>
      </c>
      <c r="E16495">
        <v>2</v>
      </c>
      <c r="F16495" s="8">
        <f>VLOOKUP(C16495,Products!$A$2:$E$20,5,TRUE)</f>
        <v>19.95</v>
      </c>
      <c r="G16495" s="8">
        <f t="shared" si="514"/>
        <v>39.9</v>
      </c>
      <c r="H16495" s="8">
        <f>VLOOKUP(C16495,Products!$A$2:$F$20,6,TRUE)</f>
        <v>7.4499999999999993</v>
      </c>
      <c r="I16495" s="8">
        <f t="shared" si="515"/>
        <v>14.899999999999999</v>
      </c>
      <c r="J16495" s="42">
        <f>VLOOKUP(B16495,Invoices!A:I,9,TRUE)</f>
        <v>2022</v>
      </c>
    </row>
    <row r="16496" spans="1:10" x14ac:dyDescent="0.15">
      <c r="A16496" t="s">
        <v>19856</v>
      </c>
      <c r="B16496" t="s">
        <v>3352</v>
      </c>
      <c r="C16496" t="s">
        <v>87</v>
      </c>
      <c r="D16496" t="s">
        <v>68</v>
      </c>
      <c r="E16496">
        <v>4</v>
      </c>
      <c r="F16496" s="8">
        <f>VLOOKUP(C16496,Products!$A$2:$E$20,5,TRUE)</f>
        <v>19.95</v>
      </c>
      <c r="G16496" s="8">
        <f t="shared" si="514"/>
        <v>79.8</v>
      </c>
      <c r="H16496" s="8">
        <f>VLOOKUP(C16496,Products!$A$2:$F$20,6,TRUE)</f>
        <v>7.4499999999999993</v>
      </c>
      <c r="I16496" s="8">
        <f t="shared" si="515"/>
        <v>29.799999999999997</v>
      </c>
      <c r="J16496" s="42">
        <f>VLOOKUP(B16496,Invoices!A:I,9,TRUE)</f>
        <v>2022</v>
      </c>
    </row>
    <row r="16497" spans="1:10" x14ac:dyDescent="0.15">
      <c r="A16497" t="s">
        <v>19857</v>
      </c>
      <c r="B16497" t="s">
        <v>3352</v>
      </c>
      <c r="C16497" t="s">
        <v>96</v>
      </c>
      <c r="D16497" t="s">
        <v>75</v>
      </c>
      <c r="E16497">
        <v>8</v>
      </c>
      <c r="F16497" s="8">
        <f>VLOOKUP(C16497,Products!$A$2:$E$20,5,TRUE)</f>
        <v>79.95</v>
      </c>
      <c r="G16497" s="8">
        <f t="shared" si="514"/>
        <v>639.6</v>
      </c>
      <c r="H16497" s="8">
        <f>VLOOKUP(C16497,Products!$A$2:$F$20,6,TRUE)</f>
        <v>27.950000000000003</v>
      </c>
      <c r="I16497" s="8">
        <f t="shared" si="515"/>
        <v>223.60000000000002</v>
      </c>
      <c r="J16497" s="42">
        <f>VLOOKUP(B16497,Invoices!A:I,9,TRUE)</f>
        <v>2022</v>
      </c>
    </row>
    <row r="16498" spans="1:10" x14ac:dyDescent="0.15">
      <c r="A16498" t="s">
        <v>19858</v>
      </c>
      <c r="B16498" t="s">
        <v>3352</v>
      </c>
      <c r="C16498" t="s">
        <v>98</v>
      </c>
      <c r="D16498" t="s">
        <v>79</v>
      </c>
      <c r="E16498">
        <v>2</v>
      </c>
      <c r="F16498" s="8">
        <f>VLOOKUP(C16498,Products!$A$2:$E$20,5,TRUE)</f>
        <v>14.95</v>
      </c>
      <c r="G16498" s="8">
        <f t="shared" si="514"/>
        <v>29.9</v>
      </c>
      <c r="H16498" s="8">
        <f>VLOOKUP(C16498,Products!$A$2:$F$20,6,TRUE)</f>
        <v>3.0499999999999989</v>
      </c>
      <c r="I16498" s="8">
        <f t="shared" si="515"/>
        <v>6.0999999999999979</v>
      </c>
      <c r="J16498" s="42">
        <f>VLOOKUP(B16498,Invoices!A:I,9,TRUE)</f>
        <v>2022</v>
      </c>
    </row>
    <row r="16499" spans="1:10" x14ac:dyDescent="0.15">
      <c r="A16499" t="s">
        <v>19859</v>
      </c>
      <c r="B16499" t="s">
        <v>3352</v>
      </c>
      <c r="C16499" t="s">
        <v>88</v>
      </c>
      <c r="D16499" t="s">
        <v>85</v>
      </c>
      <c r="E16499">
        <v>1</v>
      </c>
      <c r="F16499" s="8">
        <f>VLOOKUP(C16499,Products!$A$2:$E$20,5,TRUE)</f>
        <v>8.9499999999999993</v>
      </c>
      <c r="G16499" s="8">
        <f t="shared" si="514"/>
        <v>8.9499999999999993</v>
      </c>
      <c r="H16499" s="8">
        <f>VLOOKUP(C16499,Products!$A$2:$F$20,6,TRUE)</f>
        <v>5.6999999999999993</v>
      </c>
      <c r="I16499" s="8">
        <f t="shared" si="515"/>
        <v>5.6999999999999993</v>
      </c>
      <c r="J16499" s="42">
        <f>VLOOKUP(B16499,Invoices!A:I,9,TRUE)</f>
        <v>2022</v>
      </c>
    </row>
    <row r="16500" spans="1:10" x14ac:dyDescent="0.15">
      <c r="A16500" t="s">
        <v>19860</v>
      </c>
      <c r="B16500" t="s">
        <v>3353</v>
      </c>
      <c r="C16500" t="s">
        <v>90</v>
      </c>
      <c r="D16500" t="s">
        <v>72</v>
      </c>
      <c r="E16500">
        <v>2</v>
      </c>
      <c r="F16500" s="8">
        <f>VLOOKUP(C16500,Products!$A$2:$E$20,5,TRUE)</f>
        <v>8.9499999999999993</v>
      </c>
      <c r="G16500" s="8">
        <f t="shared" si="514"/>
        <v>17.899999999999999</v>
      </c>
      <c r="H16500" s="8">
        <f>VLOOKUP(C16500,Products!$A$2:$F$20,6,TRUE)</f>
        <v>5.6999999999999993</v>
      </c>
      <c r="I16500" s="8">
        <f t="shared" si="515"/>
        <v>11.399999999999999</v>
      </c>
      <c r="J16500" s="42">
        <f>VLOOKUP(B16500,Invoices!A:I,9,TRUE)</f>
        <v>2022</v>
      </c>
    </row>
    <row r="16501" spans="1:10" x14ac:dyDescent="0.15">
      <c r="A16501" t="s">
        <v>19861</v>
      </c>
      <c r="B16501" t="s">
        <v>3353</v>
      </c>
      <c r="C16501" t="s">
        <v>89</v>
      </c>
      <c r="D16501" t="s">
        <v>80</v>
      </c>
      <c r="E16501">
        <v>8</v>
      </c>
      <c r="F16501" s="8">
        <f>VLOOKUP(C16501,Products!$A$2:$E$20,5,TRUE)</f>
        <v>15.95</v>
      </c>
      <c r="G16501" s="8">
        <f t="shared" si="514"/>
        <v>127.6</v>
      </c>
      <c r="H16501" s="8">
        <f>VLOOKUP(C16501,Products!$A$2:$F$20,6,TRUE)</f>
        <v>6</v>
      </c>
      <c r="I16501" s="8">
        <f t="shared" si="515"/>
        <v>48</v>
      </c>
      <c r="J16501" s="42">
        <f>VLOOKUP(B16501,Invoices!A:I,9,TRUE)</f>
        <v>2022</v>
      </c>
    </row>
  </sheetData>
  <autoFilter ref="A1:E16501" xr:uid="{4221BC6D-CD9E-4EB6-8A66-FC72CC9FD2AE}"/>
  <pageMargins left="0.7" right="0.7" top="0.75" bottom="0.75" header="0.3" footer="0.3"/>
  <pageSetup paperSize="9" orientation="portrait" r:id="rId1"/>
  <headerFooter>
    <oddHeader>&amp;C&amp;"Arial"&amp;12&amp;K000000OFFICIAL&amp;1#</oddHeader>
    <oddFooter>&amp;C&amp;1#&amp;"Arial"&amp;12&amp;K000000OFFICIAL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F12B-78F4-4E8D-8A69-5FC11D04E7B2}">
  <dimension ref="A1:C15"/>
  <sheetViews>
    <sheetView workbookViewId="0">
      <selection activeCell="P1" sqref="P1"/>
    </sheetView>
  </sheetViews>
  <sheetFormatPr baseColWidth="10" defaultColWidth="8.83203125" defaultRowHeight="13" x14ac:dyDescent="0.15"/>
  <cols>
    <col min="1" max="1" width="5.83203125" customWidth="1"/>
    <col min="2" max="3" width="30.5" customWidth="1"/>
  </cols>
  <sheetData>
    <row r="1" spans="1:3" ht="38.25" customHeight="1" thickTop="1" thickBot="1" x14ac:dyDescent="0.2">
      <c r="A1" s="43" t="s">
        <v>19867</v>
      </c>
      <c r="B1" s="44"/>
      <c r="C1" s="45"/>
    </row>
    <row r="2" spans="1:3" ht="21" customHeight="1" x14ac:dyDescent="0.15">
      <c r="A2" s="34" t="s">
        <v>19870</v>
      </c>
      <c r="B2" s="36" t="s">
        <v>19868</v>
      </c>
      <c r="C2" s="37" t="s">
        <v>19869</v>
      </c>
    </row>
    <row r="3" spans="1:3" ht="18.75" customHeight="1" x14ac:dyDescent="0.15">
      <c r="A3" s="10">
        <v>1</v>
      </c>
      <c r="B3" s="11" t="s">
        <v>19871</v>
      </c>
      <c r="C3" s="16">
        <f>SUMIFS(Invoices!F:F,Invoices!H:H,1,Invoices!B:B,Stores!$A$2)+SUMIFS(Invoices!F:F,Invoices!H:H,1,Invoices!B:B,Stores!$A$3)</f>
        <v>70626.304999999993</v>
      </c>
    </row>
    <row r="4" spans="1:3" ht="18.75" customHeight="1" x14ac:dyDescent="0.15">
      <c r="A4" s="10">
        <v>2</v>
      </c>
      <c r="B4" s="11" t="s">
        <v>19872</v>
      </c>
      <c r="C4" s="16">
        <f>SUMIFS(Invoices!F:F,Invoices!H:H,2,Invoices!B:B,Stores!$A$2)+SUMIFS(Invoices!F:F,Invoices!H:H,2,Invoices!B:B,Stores!$A$3)</f>
        <v>86465.76999999996</v>
      </c>
    </row>
    <row r="5" spans="1:3" ht="18.75" customHeight="1" x14ac:dyDescent="0.15">
      <c r="A5" s="10">
        <v>3</v>
      </c>
      <c r="B5" s="11" t="s">
        <v>19873</v>
      </c>
      <c r="C5" s="16">
        <f>SUMIFS(Invoices!F:F,Invoices!H:H,3,Invoices!B:B,Stores!$A$2)+SUMIFS(Invoices!F:F,Invoices!H:H,1,Invoices!B:B,Stores!$A$3)</f>
        <v>67802.115000000005</v>
      </c>
    </row>
    <row r="6" spans="1:3" ht="18.75" customHeight="1" x14ac:dyDescent="0.15">
      <c r="A6" s="10">
        <v>4</v>
      </c>
      <c r="B6" s="11" t="s">
        <v>19874</v>
      </c>
      <c r="C6" s="16">
        <f>SUMIFS(Invoices!F:F,Invoices!H:H,4,Invoices!B:B,Stores!$A$2)+SUMIFS(Invoices!F:F,Invoices!H:H,4,Invoices!B:B,Stores!$A$3)</f>
        <v>41635.21</v>
      </c>
    </row>
    <row r="7" spans="1:3" ht="18.75" customHeight="1" x14ac:dyDescent="0.15">
      <c r="A7" s="10">
        <v>5</v>
      </c>
      <c r="B7" s="11" t="s">
        <v>19875</v>
      </c>
      <c r="C7" s="16">
        <f>SUMIFS(Invoices!F:F,Invoices!H:H,5,Invoices!B:B,Stores!$A$2)+SUMIFS(Invoices!F:F,Invoices!H:H,5,Invoices!B:B,Stores!$A$3)</f>
        <v>56914.244999999995</v>
      </c>
    </row>
    <row r="8" spans="1:3" ht="18.75" customHeight="1" x14ac:dyDescent="0.15">
      <c r="A8" s="10">
        <v>6</v>
      </c>
      <c r="B8" s="11" t="s">
        <v>19876</v>
      </c>
      <c r="C8" s="16">
        <f>SUMIFS(Invoices!F:F,Invoices!H:H,6,Invoices!B:B,Stores!$A$2)+SUMIFS(Invoices!F:F,Invoices!H:H,6,Invoices!B:B,Stores!$A$3)</f>
        <v>63936.380000000005</v>
      </c>
    </row>
    <row r="9" spans="1:3" ht="18.75" customHeight="1" x14ac:dyDescent="0.15">
      <c r="A9" s="10">
        <v>7</v>
      </c>
      <c r="B9" s="11" t="s">
        <v>19877</v>
      </c>
      <c r="C9" s="16">
        <f>SUMIFS(Invoices!F:F,Invoices!H:H,7,Invoices!B:B,Stores!$A$2)+SUMIFS(Invoices!F:F,Invoices!H:H,7,Invoices!B:B,Stores!$A$3)</f>
        <v>147027.50499999995</v>
      </c>
    </row>
    <row r="10" spans="1:3" ht="18.75" customHeight="1" x14ac:dyDescent="0.15">
      <c r="A10" s="10">
        <v>8</v>
      </c>
      <c r="B10" s="11" t="s">
        <v>19878</v>
      </c>
      <c r="C10" s="16">
        <f>SUMIFS(Invoices!F:F,Invoices!H:H,8,Invoices!B:B,Stores!$A$2)+SUMIFS(Invoices!F:F,Invoices!H:H,8,Invoices!B:B,Stores!$A$3)</f>
        <v>63079.42</v>
      </c>
    </row>
    <row r="11" spans="1:3" ht="18.75" customHeight="1" x14ac:dyDescent="0.15">
      <c r="A11" s="10">
        <v>9</v>
      </c>
      <c r="B11" s="11" t="s">
        <v>19879</v>
      </c>
      <c r="C11" s="16">
        <f>SUMIFS(Invoices!F:F,Invoices!H:H,9,Invoices!B:B,Stores!$A$2)+SUMIFS(Invoices!F:F,Invoices!H:H,9,Invoices!B:B,Stores!$A$3)</f>
        <v>68171.62999999999</v>
      </c>
    </row>
    <row r="12" spans="1:3" ht="18.75" customHeight="1" x14ac:dyDescent="0.15">
      <c r="A12" s="10">
        <v>10</v>
      </c>
      <c r="B12" s="11" t="s">
        <v>19880</v>
      </c>
      <c r="C12" s="16">
        <f>SUMIFS(Invoices!F:F,Invoices!H:H,10,Invoices!B:B,Stores!$A$2)+SUMIFS(Invoices!F:F,Invoices!H:H,10,Invoices!B:B,Stores!$A$3)</f>
        <v>64559.770000000004</v>
      </c>
    </row>
    <row r="13" spans="1:3" ht="18.75" customHeight="1" x14ac:dyDescent="0.15">
      <c r="A13" s="10">
        <v>11</v>
      </c>
      <c r="B13" s="11" t="s">
        <v>19881</v>
      </c>
      <c r="C13" s="16">
        <f>SUMIFS(Invoices!F:F,Invoices!H:H,11,Invoices!B:B,Stores!$A$2)+SUMIFS(Invoices!F:F,Invoices!H:H,11,Invoices!B:B,Stores!$A$3)</f>
        <v>33438.034999999996</v>
      </c>
    </row>
    <row r="14" spans="1:3" ht="18.75" customHeight="1" thickBot="1" x14ac:dyDescent="0.2">
      <c r="A14" s="12">
        <v>12</v>
      </c>
      <c r="B14" s="13" t="s">
        <v>19882</v>
      </c>
      <c r="C14" s="16">
        <f>SUMIFS(Invoices!F:F,Invoices!H:H,12,Invoices!B:B,Stores!$A$2)+SUMIFS(Invoices!F:F,Invoices!H:H,12,Invoices!B:B,Stores!$A$3)</f>
        <v>62243.450000000004</v>
      </c>
    </row>
    <row r="15" spans="1:3" ht="14" thickTop="1" x14ac:dyDescent="0.15"/>
  </sheetData>
  <mergeCells count="1">
    <mergeCell ref="A1:C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54BE6-A959-47D5-B9A0-9CC96F65372C}">
  <dimension ref="A1:D22"/>
  <sheetViews>
    <sheetView workbookViewId="0">
      <selection activeCell="D25" sqref="D25"/>
    </sheetView>
  </sheetViews>
  <sheetFormatPr baseColWidth="10" defaultColWidth="8.83203125" defaultRowHeight="13" x14ac:dyDescent="0.15"/>
  <cols>
    <col min="1" max="1" width="5.83203125" customWidth="1"/>
    <col min="2" max="4" width="30.5" customWidth="1"/>
  </cols>
  <sheetData>
    <row r="1" spans="1:4" ht="38.25" customHeight="1" thickTop="1" thickBot="1" x14ac:dyDescent="0.2">
      <c r="A1" s="43" t="s">
        <v>19885</v>
      </c>
      <c r="B1" s="44"/>
      <c r="C1" s="44"/>
      <c r="D1" s="45"/>
    </row>
    <row r="2" spans="1:4" ht="21" customHeight="1" x14ac:dyDescent="0.15">
      <c r="A2" s="34" t="s">
        <v>19870</v>
      </c>
      <c r="B2" s="36" t="s">
        <v>19886</v>
      </c>
      <c r="C2" s="38" t="s">
        <v>19887</v>
      </c>
      <c r="D2" s="37" t="s">
        <v>19888</v>
      </c>
    </row>
    <row r="3" spans="1:4" ht="14.25" customHeight="1" x14ac:dyDescent="0.15">
      <c r="A3" s="10">
        <v>1</v>
      </c>
      <c r="B3" s="11" t="s">
        <v>87</v>
      </c>
      <c r="C3" s="19" t="s">
        <v>68</v>
      </c>
      <c r="D3" s="16">
        <f>SUMIFS(Invoice_Line_Items!G:G,Invoice_Line_Items!C:C,'Q2'!B3,Invoice_Line_Items!J:J,2022)</f>
        <v>41116.950000000004</v>
      </c>
    </row>
    <row r="4" spans="1:4" ht="14.25" customHeight="1" x14ac:dyDescent="0.15">
      <c r="A4" s="10">
        <v>2</v>
      </c>
      <c r="B4" s="11" t="s">
        <v>88</v>
      </c>
      <c r="C4" s="19" t="s">
        <v>85</v>
      </c>
      <c r="D4" s="16">
        <f>SUMIFS(Invoice_Line_Items!G:G,Invoice_Line_Items!C:C,'Q2'!B4,Invoice_Line_Items!J:J,2022)</f>
        <v>24845.200000000041</v>
      </c>
    </row>
    <row r="5" spans="1:4" ht="14.25" customHeight="1" x14ac:dyDescent="0.15">
      <c r="A5" s="10">
        <v>3</v>
      </c>
      <c r="B5" s="11" t="s">
        <v>89</v>
      </c>
      <c r="C5" s="19" t="s">
        <v>80</v>
      </c>
      <c r="D5" s="16">
        <f>SUMIFS(Invoice_Line_Items!G:G,Invoice_Line_Items!C:C,'Q2'!B5,Invoice_Line_Items!J:J,2022)</f>
        <v>48567.749999999942</v>
      </c>
    </row>
    <row r="6" spans="1:4" ht="14.25" customHeight="1" x14ac:dyDescent="0.15">
      <c r="A6" s="10">
        <v>4</v>
      </c>
      <c r="B6" s="11" t="s">
        <v>90</v>
      </c>
      <c r="C6" s="19" t="s">
        <v>72</v>
      </c>
      <c r="D6" s="16">
        <f>SUMIFS(Invoice_Line_Items!G:G,Invoice_Line_Items!C:C,'Q2'!B6,Invoice_Line_Items!J:J,2022)</f>
        <v>37124.600000000071</v>
      </c>
    </row>
    <row r="7" spans="1:4" ht="14.25" customHeight="1" x14ac:dyDescent="0.15">
      <c r="A7" s="10">
        <v>5</v>
      </c>
      <c r="B7" s="11" t="s">
        <v>91</v>
      </c>
      <c r="C7" s="19" t="s">
        <v>70</v>
      </c>
      <c r="D7" s="16">
        <f>SUMIFS(Invoice_Line_Items!G:G,Invoice_Line_Items!C:C,'Q2'!B7,Invoice_Line_Items!J:J,2022)</f>
        <v>49750.200000000004</v>
      </c>
    </row>
    <row r="8" spans="1:4" ht="14.25" customHeight="1" x14ac:dyDescent="0.15">
      <c r="A8" s="10">
        <v>6</v>
      </c>
      <c r="B8" s="11" t="s">
        <v>92</v>
      </c>
      <c r="C8" s="19" t="s">
        <v>82</v>
      </c>
      <c r="D8" s="16">
        <f>SUMIFS(Invoice_Line_Items!G:G,Invoice_Line_Items!C:C,'Q2'!B8,Invoice_Line_Items!J:J,2022)</f>
        <v>55141.799999999952</v>
      </c>
    </row>
    <row r="9" spans="1:4" ht="14.25" customHeight="1" x14ac:dyDescent="0.15">
      <c r="A9" s="10">
        <v>7</v>
      </c>
      <c r="B9" s="11" t="s">
        <v>93</v>
      </c>
      <c r="C9" s="19" t="s">
        <v>76</v>
      </c>
      <c r="D9" s="16">
        <f>SUMIFS(Invoice_Line_Items!G:G,Invoice_Line_Items!C:C,'Q2'!B9,Invoice_Line_Items!J:J,2022)</f>
        <v>22964.600000000024</v>
      </c>
    </row>
    <row r="10" spans="1:4" ht="14.25" customHeight="1" x14ac:dyDescent="0.15">
      <c r="A10" s="10">
        <v>8</v>
      </c>
      <c r="B10" s="11" t="s">
        <v>94</v>
      </c>
      <c r="C10" s="19" t="s">
        <v>86</v>
      </c>
      <c r="D10" s="16">
        <f>SUMIFS(Invoice_Line_Items!G:G,Invoice_Line_Items!C:C,'Q2'!B10,Invoice_Line_Items!J:J,2022)</f>
        <v>8998.5</v>
      </c>
    </row>
    <row r="11" spans="1:4" ht="14.25" customHeight="1" x14ac:dyDescent="0.15">
      <c r="A11" s="10">
        <v>9</v>
      </c>
      <c r="B11" s="11" t="s">
        <v>95</v>
      </c>
      <c r="C11" s="19" t="s">
        <v>73</v>
      </c>
      <c r="D11" s="16">
        <f>SUMIFS(Invoice_Line_Items!G:G,Invoice_Line_Items!C:C,'Q2'!B11,Invoice_Line_Items!J:J,2022)</f>
        <v>22468.250000000033</v>
      </c>
    </row>
    <row r="12" spans="1:4" ht="14.25" customHeight="1" x14ac:dyDescent="0.15">
      <c r="A12" s="10">
        <v>10</v>
      </c>
      <c r="B12" s="11" t="s">
        <v>96</v>
      </c>
      <c r="C12" s="19" t="s">
        <v>75</v>
      </c>
      <c r="D12" s="16">
        <f>SUMIFS(Invoice_Line_Items!G:G,Invoice_Line_Items!C:C,'Q2'!B12,Invoice_Line_Items!J:J,2022)</f>
        <v>296294.70000000054</v>
      </c>
    </row>
    <row r="13" spans="1:4" ht="14.25" customHeight="1" x14ac:dyDescent="0.15">
      <c r="A13" s="10">
        <v>11</v>
      </c>
      <c r="B13" s="11" t="s">
        <v>97</v>
      </c>
      <c r="C13" s="19" t="s">
        <v>74</v>
      </c>
      <c r="D13" s="16">
        <f>SUMIFS(Invoice_Line_Items!G:G,Invoice_Line_Items!C:C,'Q2'!B13,Invoice_Line_Items!J:J,2022)</f>
        <v>1638</v>
      </c>
    </row>
    <row r="14" spans="1:4" ht="14.25" customHeight="1" x14ac:dyDescent="0.15">
      <c r="A14" s="10">
        <v>12</v>
      </c>
      <c r="B14" s="11" t="s">
        <v>98</v>
      </c>
      <c r="C14" s="19" t="s">
        <v>79</v>
      </c>
      <c r="D14" s="16">
        <f>SUMIFS(Invoice_Line_Items!G:G,Invoice_Line_Items!C:C,'Q2'!B14,Invoice_Line_Items!J:J,2022)</f>
        <v>13888.550000000012</v>
      </c>
    </row>
    <row r="15" spans="1:4" ht="14" x14ac:dyDescent="0.15">
      <c r="A15" s="10">
        <v>13</v>
      </c>
      <c r="B15" s="11" t="s">
        <v>99</v>
      </c>
      <c r="C15" s="19" t="s">
        <v>84</v>
      </c>
      <c r="D15" s="16">
        <f>SUMIFS(Invoice_Line_Items!G:G,Invoice_Line_Items!C:C,'Q2'!B15,Invoice_Line_Items!J:J,2022)</f>
        <v>6244</v>
      </c>
    </row>
    <row r="16" spans="1:4" ht="14" x14ac:dyDescent="0.15">
      <c r="A16" s="10">
        <v>14</v>
      </c>
      <c r="B16" s="11" t="s">
        <v>100</v>
      </c>
      <c r="C16" s="19" t="s">
        <v>78</v>
      </c>
      <c r="D16" s="16">
        <f>SUMIFS(Invoice_Line_Items!G:G,Invoice_Line_Items!C:C,'Q2'!B16,Invoice_Line_Items!J:J,2022)</f>
        <v>107692.19999999984</v>
      </c>
    </row>
    <row r="17" spans="1:4" ht="14" x14ac:dyDescent="0.15">
      <c r="A17" s="10">
        <v>15</v>
      </c>
      <c r="B17" s="21" t="s">
        <v>101</v>
      </c>
      <c r="C17" s="22" t="s">
        <v>69</v>
      </c>
      <c r="D17" s="16">
        <f>SUMIFS(Invoice_Line_Items!G:G,Invoice_Line_Items!C:C,'Q2'!B17,Invoice_Line_Items!J:J,2022)</f>
        <v>366329.05000000057</v>
      </c>
    </row>
    <row r="18" spans="1:4" ht="14" x14ac:dyDescent="0.15">
      <c r="A18" s="10">
        <v>16</v>
      </c>
      <c r="B18" s="11" t="s">
        <v>102</v>
      </c>
      <c r="C18" s="19" t="s">
        <v>83</v>
      </c>
      <c r="D18" s="16">
        <f>SUMIFS(Invoice_Line_Items!G:G,Invoice_Line_Items!C:C,'Q2'!B18,Invoice_Line_Items!J:J,2022)</f>
        <v>66518.949999999968</v>
      </c>
    </row>
    <row r="19" spans="1:4" ht="14" x14ac:dyDescent="0.15">
      <c r="A19" s="10">
        <v>17</v>
      </c>
      <c r="B19" s="11" t="s">
        <v>103</v>
      </c>
      <c r="C19" s="19" t="s">
        <v>77</v>
      </c>
      <c r="D19" s="16">
        <f>SUMIFS(Invoice_Line_Items!G:G,Invoice_Line_Items!C:C,'Q2'!B19,Invoice_Line_Items!J:J,2022)</f>
        <v>13648.750000000011</v>
      </c>
    </row>
    <row r="20" spans="1:4" ht="14" x14ac:dyDescent="0.15">
      <c r="A20" s="10">
        <v>18</v>
      </c>
      <c r="B20" s="11" t="s">
        <v>104</v>
      </c>
      <c r="C20" s="19" t="s">
        <v>71</v>
      </c>
      <c r="D20" s="16">
        <f>SUMIFS(Invoice_Line_Items!G:G,Invoice_Line_Items!C:C,'Q2'!B20,Invoice_Line_Items!J:J,2022)</f>
        <v>13723.400000000025</v>
      </c>
    </row>
    <row r="21" spans="1:4" ht="15" thickBot="1" x14ac:dyDescent="0.2">
      <c r="A21" s="12">
        <v>19</v>
      </c>
      <c r="B21" s="13" t="s">
        <v>105</v>
      </c>
      <c r="C21" s="20" t="s">
        <v>81</v>
      </c>
      <c r="D21" s="17">
        <f>SUMIFS(Invoice_Line_Items!G:G,Invoice_Line_Items!C:C,'Q2'!B21,Invoice_Line_Items!J:J,2022)</f>
        <v>26921.600000000046</v>
      </c>
    </row>
    <row r="22" spans="1:4" ht="14" thickTop="1" x14ac:dyDescent="0.15"/>
  </sheetData>
  <mergeCells count="1">
    <mergeCell ref="A1:D1"/>
  </mergeCells>
  <conditionalFormatting sqref="D3:D21">
    <cfRule type="top10" dxfId="5" priority="2" rank="1"/>
  </conditionalFormatting>
  <conditionalFormatting sqref="C17">
    <cfRule type="top10" dxfId="4" priority="1" rank="1"/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179CD-0F7E-4A4F-BF7B-CC43E2D1AD0C}">
  <dimension ref="A1:C15"/>
  <sheetViews>
    <sheetView workbookViewId="0">
      <selection activeCell="C4" sqref="C4"/>
    </sheetView>
  </sheetViews>
  <sheetFormatPr baseColWidth="10" defaultColWidth="8.83203125" defaultRowHeight="13" x14ac:dyDescent="0.15"/>
  <cols>
    <col min="1" max="1" width="5.83203125" customWidth="1"/>
    <col min="2" max="3" width="30.5" customWidth="1"/>
  </cols>
  <sheetData>
    <row r="1" spans="1:3" ht="38.25" customHeight="1" thickTop="1" thickBot="1" x14ac:dyDescent="0.2">
      <c r="A1" s="43" t="s">
        <v>19889</v>
      </c>
      <c r="B1" s="44"/>
      <c r="C1" s="45"/>
    </row>
    <row r="2" spans="1:3" ht="21" customHeight="1" x14ac:dyDescent="0.15">
      <c r="A2" s="34" t="s">
        <v>19870</v>
      </c>
      <c r="B2" s="36" t="s">
        <v>19868</v>
      </c>
      <c r="C2" s="37" t="s">
        <v>19894</v>
      </c>
    </row>
    <row r="3" spans="1:3" ht="17.25" customHeight="1" x14ac:dyDescent="0.15">
      <c r="A3" s="10">
        <v>1</v>
      </c>
      <c r="B3" s="11" t="s">
        <v>19871</v>
      </c>
      <c r="C3" s="16">
        <f>SUMIF(Invoices!H:H,1,Invoices!G:G)</f>
        <v>94537.665000000008</v>
      </c>
    </row>
    <row r="4" spans="1:3" ht="17.25" customHeight="1" x14ac:dyDescent="0.15">
      <c r="A4" s="10">
        <v>2</v>
      </c>
      <c r="B4" s="11" t="s">
        <v>19872</v>
      </c>
      <c r="C4" s="16">
        <f>SUMIF(Invoices!H:H,2,Invoices!G:G)</f>
        <v>94438.224999999977</v>
      </c>
    </row>
    <row r="5" spans="1:3" ht="17.25" customHeight="1" x14ac:dyDescent="0.15">
      <c r="A5" s="10">
        <v>3</v>
      </c>
      <c r="B5" s="11" t="s">
        <v>19873</v>
      </c>
      <c r="C5" s="16">
        <f>SUMIF(Invoices!H:H,3,Invoices!G:G)</f>
        <v>97194.835000000021</v>
      </c>
    </row>
    <row r="6" spans="1:3" ht="17.25" customHeight="1" x14ac:dyDescent="0.15">
      <c r="A6" s="10">
        <v>4</v>
      </c>
      <c r="B6" s="11" t="s">
        <v>19874</v>
      </c>
      <c r="C6" s="16">
        <f>SUMIF(Invoices!H:H,4,Invoices!G:G)</f>
        <v>76190.924999999974</v>
      </c>
    </row>
    <row r="7" spans="1:3" ht="17.25" customHeight="1" x14ac:dyDescent="0.15">
      <c r="A7" s="10">
        <v>5</v>
      </c>
      <c r="B7" s="11" t="s">
        <v>19875</v>
      </c>
      <c r="C7" s="16">
        <f>SUMIF(Invoices!H:H,5,Invoices!G:G)</f>
        <v>88339.13499999998</v>
      </c>
    </row>
    <row r="8" spans="1:3" ht="17.25" customHeight="1" x14ac:dyDescent="0.15">
      <c r="A8" s="10">
        <v>6</v>
      </c>
      <c r="B8" s="11" t="s">
        <v>19876</v>
      </c>
      <c r="C8" s="16">
        <f>SUMIF(Invoices!H:H,6,Invoices!G:G)</f>
        <v>83736.155000000057</v>
      </c>
    </row>
    <row r="9" spans="1:3" ht="17.25" customHeight="1" x14ac:dyDescent="0.15">
      <c r="A9" s="24">
        <v>7</v>
      </c>
      <c r="B9" s="21" t="s">
        <v>19877</v>
      </c>
      <c r="C9" s="16">
        <f>SUMIF(Invoices!H:H,7,Invoices!G:G)</f>
        <v>146429.16000000003</v>
      </c>
    </row>
    <row r="10" spans="1:3" ht="17.25" customHeight="1" x14ac:dyDescent="0.15">
      <c r="A10" s="10">
        <v>8</v>
      </c>
      <c r="B10" s="11" t="s">
        <v>19878</v>
      </c>
      <c r="C10" s="16">
        <f>SUMIF(Invoices!H:H,8,Invoices!G:G)</f>
        <v>134207.86999999997</v>
      </c>
    </row>
    <row r="11" spans="1:3" ht="17.25" customHeight="1" x14ac:dyDescent="0.15">
      <c r="A11" s="10">
        <v>9</v>
      </c>
      <c r="B11" s="11" t="s">
        <v>19879</v>
      </c>
      <c r="C11" s="16">
        <f>SUMIF(Invoices!H:H,9,Invoices!G:G)</f>
        <v>104781.02999999997</v>
      </c>
    </row>
    <row r="12" spans="1:3" ht="17.25" customHeight="1" x14ac:dyDescent="0.15">
      <c r="A12" s="10">
        <v>10</v>
      </c>
      <c r="B12" s="11" t="s">
        <v>19880</v>
      </c>
      <c r="C12" s="16">
        <f>SUMIF(Invoices!H:H,10,Invoices!G:G)</f>
        <v>96862.709999999963</v>
      </c>
    </row>
    <row r="13" spans="1:3" ht="17.25" customHeight="1" x14ac:dyDescent="0.15">
      <c r="A13" s="10">
        <v>11</v>
      </c>
      <c r="B13" s="11" t="s">
        <v>19881</v>
      </c>
      <c r="C13" s="16">
        <f>SUMIF(Invoices!H:H,11,Invoices!G:G)</f>
        <v>76560.724999999977</v>
      </c>
    </row>
    <row r="14" spans="1:3" ht="17.25" customHeight="1" thickBot="1" x14ac:dyDescent="0.2">
      <c r="A14" s="12">
        <v>12</v>
      </c>
      <c r="B14" s="23" t="s">
        <v>19882</v>
      </c>
      <c r="C14" s="17">
        <f>SUMIF(Invoices!H:H,12,Invoices!G:G)</f>
        <v>105335.94999999988</v>
      </c>
    </row>
    <row r="15" spans="1:3" ht="14" thickTop="1" x14ac:dyDescent="0.15"/>
  </sheetData>
  <mergeCells count="1">
    <mergeCell ref="A1:C1"/>
  </mergeCells>
  <conditionalFormatting sqref="C3:C14">
    <cfRule type="top10" dxfId="3" priority="1" rank="1"/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7BC04-1E6C-4E5D-BD6A-8FE24EFD0CC3}">
  <dimension ref="A1:B6"/>
  <sheetViews>
    <sheetView workbookViewId="0">
      <selection activeCell="B5" sqref="B5"/>
    </sheetView>
  </sheetViews>
  <sheetFormatPr baseColWidth="10" defaultColWidth="8.83203125" defaultRowHeight="13" x14ac:dyDescent="0.15"/>
  <cols>
    <col min="1" max="1" width="5.83203125" customWidth="1"/>
    <col min="2" max="2" width="135.5" customWidth="1"/>
  </cols>
  <sheetData>
    <row r="1" spans="1:2" ht="38.25" customHeight="1" thickTop="1" thickBot="1" x14ac:dyDescent="0.2">
      <c r="A1" s="43" t="s">
        <v>19900</v>
      </c>
      <c r="B1" s="45"/>
    </row>
    <row r="2" spans="1:2" ht="21" customHeight="1" x14ac:dyDescent="0.15">
      <c r="A2" s="34" t="s">
        <v>19870</v>
      </c>
      <c r="B2" s="35" t="s">
        <v>19901</v>
      </c>
    </row>
    <row r="3" spans="1:2" ht="78.75" customHeight="1" x14ac:dyDescent="0.15">
      <c r="A3" s="10">
        <v>1</v>
      </c>
      <c r="B3" s="33" t="s">
        <v>19908</v>
      </c>
    </row>
    <row r="4" spans="1:2" ht="17.25" customHeight="1" x14ac:dyDescent="0.15">
      <c r="A4" s="10">
        <v>2</v>
      </c>
      <c r="B4" s="31" t="s">
        <v>19902</v>
      </c>
    </row>
    <row r="5" spans="1:2" ht="15" thickBot="1" x14ac:dyDescent="0.2">
      <c r="A5" s="12">
        <v>3</v>
      </c>
      <c r="B5" s="32" t="s">
        <v>19903</v>
      </c>
    </row>
    <row r="6" spans="1:2" ht="14" thickTop="1" x14ac:dyDescent="0.15">
      <c r="A6" s="9"/>
    </row>
  </sheetData>
  <mergeCells count="1">
    <mergeCell ref="A1:B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19787-A2EF-4FBF-ADF1-BB79283C8EC8}">
  <dimension ref="A1:G15"/>
  <sheetViews>
    <sheetView workbookViewId="0">
      <selection activeCell="J24" sqref="J24"/>
    </sheetView>
  </sheetViews>
  <sheetFormatPr baseColWidth="10" defaultColWidth="8.83203125" defaultRowHeight="13" x14ac:dyDescent="0.15"/>
  <cols>
    <col min="1" max="1" width="5.83203125" customWidth="1"/>
    <col min="2" max="2" width="22.33203125" customWidth="1"/>
    <col min="3" max="3" width="21" customWidth="1"/>
    <col min="4" max="4" width="12.5" customWidth="1"/>
    <col min="5" max="5" width="20.5" customWidth="1"/>
    <col min="6" max="6" width="12.5" customWidth="1"/>
    <col min="7" max="7" width="14.5" customWidth="1"/>
  </cols>
  <sheetData>
    <row r="1" spans="1:7" ht="38.25" customHeight="1" thickTop="1" x14ac:dyDescent="0.15">
      <c r="A1" s="46" t="s">
        <v>19897</v>
      </c>
      <c r="B1" s="47"/>
      <c r="C1" s="47"/>
      <c r="D1" s="47"/>
      <c r="E1" s="47"/>
      <c r="F1" s="47"/>
      <c r="G1" s="48"/>
    </row>
    <row r="2" spans="1:7" ht="32.25" customHeight="1" x14ac:dyDescent="0.15">
      <c r="A2" s="14" t="s">
        <v>19870</v>
      </c>
      <c r="B2" s="15" t="s">
        <v>19868</v>
      </c>
      <c r="C2" s="15" t="s">
        <v>19894</v>
      </c>
      <c r="D2" s="15" t="s">
        <v>19895</v>
      </c>
      <c r="E2" s="18" t="s">
        <v>19890</v>
      </c>
      <c r="F2" s="15" t="s">
        <v>19896</v>
      </c>
      <c r="G2" s="26" t="s">
        <v>19898</v>
      </c>
    </row>
    <row r="3" spans="1:7" ht="17.25" customHeight="1" x14ac:dyDescent="0.15">
      <c r="A3" s="10">
        <v>1</v>
      </c>
      <c r="B3" s="11" t="s">
        <v>19871</v>
      </c>
      <c r="C3" s="11">
        <v>105731.64999999997</v>
      </c>
      <c r="D3" s="11">
        <f>RANK(C3,$C$3:$C$14)</f>
        <v>7</v>
      </c>
      <c r="E3" s="19">
        <f>SUMIF(Invoices!H:H,1,Invoices!F:F)</f>
        <v>290151.4149999998</v>
      </c>
      <c r="F3" s="27">
        <f>RANK(E3,$E$3:$E$14)</f>
        <v>5</v>
      </c>
      <c r="G3" s="28">
        <f>E3/C3</f>
        <v>2.7442247898335066</v>
      </c>
    </row>
    <row r="4" spans="1:7" ht="17.25" customHeight="1" x14ac:dyDescent="0.15">
      <c r="A4" s="10">
        <v>2</v>
      </c>
      <c r="B4" s="11" t="s">
        <v>19872</v>
      </c>
      <c r="C4" s="11">
        <v>104267.39999999997</v>
      </c>
      <c r="D4" s="11">
        <f t="shared" ref="D4:D14" si="0">RANK(C4,$C$3:$C$14)</f>
        <v>8</v>
      </c>
      <c r="E4" s="19">
        <f>SUMIF(Invoices!H:H,2,Invoices!F:F)</f>
        <v>274736.12499999977</v>
      </c>
      <c r="F4" s="27">
        <f t="shared" ref="F4:F14" si="1">RANK(E4,$E$3:$E$14)</f>
        <v>8</v>
      </c>
      <c r="G4" s="28">
        <f t="shared" ref="G4:G14" si="2">E4/C4</f>
        <v>2.6349187281930866</v>
      </c>
    </row>
    <row r="5" spans="1:7" ht="17.25" customHeight="1" x14ac:dyDescent="0.15">
      <c r="A5" s="10">
        <v>3</v>
      </c>
      <c r="B5" s="11" t="s">
        <v>19873</v>
      </c>
      <c r="C5" s="11">
        <v>106944.64999999997</v>
      </c>
      <c r="D5" s="11">
        <f t="shared" si="0"/>
        <v>6</v>
      </c>
      <c r="E5" s="19">
        <f>SUMIF(Invoices!H:H,3,Invoices!F:F)</f>
        <v>284209.8349999999</v>
      </c>
      <c r="F5" s="27">
        <f t="shared" si="1"/>
        <v>6</v>
      </c>
      <c r="G5" s="28">
        <f t="shared" si="2"/>
        <v>2.6575414010892549</v>
      </c>
    </row>
    <row r="6" spans="1:7" ht="17.25" customHeight="1" x14ac:dyDescent="0.15">
      <c r="A6" s="10">
        <v>4</v>
      </c>
      <c r="B6" s="11" t="s">
        <v>19874</v>
      </c>
      <c r="C6" s="11">
        <v>85410.649999999951</v>
      </c>
      <c r="D6" s="11">
        <f t="shared" si="0"/>
        <v>11</v>
      </c>
      <c r="E6" s="19">
        <f>SUMIF(Invoices!H:H,4,Invoices!F:F)</f>
        <v>225916.82499999995</v>
      </c>
      <c r="F6" s="27">
        <f t="shared" si="1"/>
        <v>12</v>
      </c>
      <c r="G6" s="28">
        <f t="shared" si="2"/>
        <v>2.6450662183228917</v>
      </c>
    </row>
    <row r="7" spans="1:7" ht="17.25" customHeight="1" x14ac:dyDescent="0.15">
      <c r="A7" s="10">
        <v>5</v>
      </c>
      <c r="B7" s="11" t="s">
        <v>19875</v>
      </c>
      <c r="C7" s="11">
        <v>99183.099999999948</v>
      </c>
      <c r="D7" s="11">
        <f t="shared" si="0"/>
        <v>9</v>
      </c>
      <c r="E7" s="19">
        <f>SUMIF(Invoices!H:H,5,Invoices!F:F)</f>
        <v>255934.03499999986</v>
      </c>
      <c r="F7" s="27">
        <f t="shared" si="1"/>
        <v>9</v>
      </c>
      <c r="G7" s="28">
        <f t="shared" si="2"/>
        <v>2.5804197993408149</v>
      </c>
    </row>
    <row r="8" spans="1:7" ht="17.25" customHeight="1" x14ac:dyDescent="0.15">
      <c r="A8" s="10">
        <v>6</v>
      </c>
      <c r="B8" s="11" t="s">
        <v>19876</v>
      </c>
      <c r="C8" s="11">
        <v>92055.250000000044</v>
      </c>
      <c r="D8" s="11">
        <f t="shared" si="0"/>
        <v>10</v>
      </c>
      <c r="E8" s="19">
        <f>SUMIF(Invoices!H:H,6,Invoices!F:F)</f>
        <v>245293.25499999995</v>
      </c>
      <c r="F8" s="27">
        <f t="shared" si="1"/>
        <v>10</v>
      </c>
      <c r="G8" s="28">
        <f t="shared" si="2"/>
        <v>2.6646308059562038</v>
      </c>
    </row>
    <row r="9" spans="1:7" ht="17.25" customHeight="1" x14ac:dyDescent="0.15">
      <c r="A9" s="10">
        <v>7</v>
      </c>
      <c r="B9" s="11" t="s">
        <v>19877</v>
      </c>
      <c r="C9" s="11">
        <v>159770.79999999999</v>
      </c>
      <c r="D9" s="11">
        <f t="shared" si="0"/>
        <v>1</v>
      </c>
      <c r="E9" s="19">
        <f>SUMIF(Invoices!H:H,7,Invoices!F:F)</f>
        <v>423538.61000000004</v>
      </c>
      <c r="F9" s="27">
        <f t="shared" si="1"/>
        <v>1</v>
      </c>
      <c r="G9" s="28">
        <f t="shared" si="2"/>
        <v>2.6509137464417782</v>
      </c>
    </row>
    <row r="10" spans="1:7" ht="17.25" customHeight="1" x14ac:dyDescent="0.15">
      <c r="A10" s="10">
        <v>8</v>
      </c>
      <c r="B10" s="11" t="s">
        <v>19878</v>
      </c>
      <c r="C10" s="11">
        <v>153916.54999999981</v>
      </c>
      <c r="D10" s="11">
        <f t="shared" si="0"/>
        <v>2</v>
      </c>
      <c r="E10" s="19">
        <f>SUMIF(Invoices!H:H,8,Invoices!F:F)</f>
        <v>398197.4700000002</v>
      </c>
      <c r="F10" s="27">
        <f t="shared" si="1"/>
        <v>2</v>
      </c>
      <c r="G10" s="28">
        <f t="shared" si="2"/>
        <v>2.5870997628260293</v>
      </c>
    </row>
    <row r="11" spans="1:7" ht="17.25" customHeight="1" x14ac:dyDescent="0.15">
      <c r="A11" s="10">
        <v>9</v>
      </c>
      <c r="B11" s="11" t="s">
        <v>19879</v>
      </c>
      <c r="C11" s="11">
        <v>113716.2499999999</v>
      </c>
      <c r="D11" s="11">
        <f t="shared" si="0"/>
        <v>3</v>
      </c>
      <c r="E11" s="19">
        <f>SUMIF(Invoices!H:H,9,Invoices!F:F)</f>
        <v>298367.88000000012</v>
      </c>
      <c r="F11" s="27">
        <f t="shared" si="1"/>
        <v>3</v>
      </c>
      <c r="G11" s="28">
        <f t="shared" si="2"/>
        <v>2.6237928176491963</v>
      </c>
    </row>
    <row r="12" spans="1:7" ht="17.25" customHeight="1" x14ac:dyDescent="0.15">
      <c r="A12" s="10">
        <v>10</v>
      </c>
      <c r="B12" s="11" t="s">
        <v>19880</v>
      </c>
      <c r="C12" s="11">
        <v>108184.55</v>
      </c>
      <c r="D12" s="11">
        <f t="shared" si="0"/>
        <v>5</v>
      </c>
      <c r="E12" s="19">
        <f>SUMIF(Invoices!H:H,10,Invoices!F:F)</f>
        <v>280742.55999999994</v>
      </c>
      <c r="F12" s="27">
        <f t="shared" si="1"/>
        <v>7</v>
      </c>
      <c r="G12" s="28">
        <f t="shared" si="2"/>
        <v>2.5950337640633521</v>
      </c>
    </row>
    <row r="13" spans="1:7" ht="17.25" customHeight="1" x14ac:dyDescent="0.15">
      <c r="A13" s="10">
        <v>11</v>
      </c>
      <c r="B13" s="11" t="s">
        <v>19881</v>
      </c>
      <c r="C13" s="11">
        <v>85058.899999999936</v>
      </c>
      <c r="D13" s="11">
        <f t="shared" si="0"/>
        <v>12</v>
      </c>
      <c r="E13" s="19">
        <f>SUMIF(Invoices!H:H,11,Invoices!F:F)</f>
        <v>227442.02499999988</v>
      </c>
      <c r="F13" s="27">
        <f t="shared" si="1"/>
        <v>11</v>
      </c>
      <c r="G13" s="28">
        <f t="shared" si="2"/>
        <v>2.6739356492971349</v>
      </c>
    </row>
    <row r="14" spans="1:7" ht="17.25" customHeight="1" thickBot="1" x14ac:dyDescent="0.2">
      <c r="A14" s="12">
        <v>12</v>
      </c>
      <c r="B14" s="13" t="s">
        <v>19882</v>
      </c>
      <c r="C14" s="13">
        <v>111965.94999999991</v>
      </c>
      <c r="D14" s="13">
        <f t="shared" si="0"/>
        <v>4</v>
      </c>
      <c r="E14" s="20">
        <f>SUMIF(Invoices!H:H,12,Invoices!F:F)</f>
        <v>297563.8</v>
      </c>
      <c r="F14" s="29">
        <f t="shared" si="1"/>
        <v>4</v>
      </c>
      <c r="G14" s="30">
        <f t="shared" si="2"/>
        <v>2.6576276091079496</v>
      </c>
    </row>
    <row r="15" spans="1:7" ht="14" thickTop="1" x14ac:dyDescent="0.15"/>
  </sheetData>
  <mergeCells count="1">
    <mergeCell ref="A1:G1"/>
  </mergeCells>
  <conditionalFormatting sqref="D3:D14">
    <cfRule type="expression" dxfId="2" priority="3">
      <formula>D3=F3</formula>
    </cfRule>
  </conditionalFormatting>
  <conditionalFormatting sqref="G3:G14">
    <cfRule type="top10" dxfId="1" priority="2" rank="3"/>
  </conditionalFormatting>
  <conditionalFormatting sqref="F3:F14">
    <cfRule type="expression" dxfId="0" priority="1">
      <formula>F3=D3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Instructions</vt:lpstr>
      <vt:lpstr>Stores</vt:lpstr>
      <vt:lpstr>Products</vt:lpstr>
      <vt:lpstr>Invoices</vt:lpstr>
      <vt:lpstr>Invoice_Line_Items</vt:lpstr>
      <vt:lpstr>Q1</vt:lpstr>
      <vt:lpstr>Q2</vt:lpstr>
      <vt:lpstr>Q3</vt:lpstr>
      <vt:lpstr>Q4</vt:lpstr>
      <vt:lpstr>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Bulloch (DJPR)</dc:creator>
  <cp:lastModifiedBy>Soheil Dabooyeh</cp:lastModifiedBy>
  <cp:lastPrinted>2022-10-17T06:07:50Z</cp:lastPrinted>
  <dcterms:created xsi:type="dcterms:W3CDTF">2022-10-16T02:46:44Z</dcterms:created>
  <dcterms:modified xsi:type="dcterms:W3CDTF">2023-01-13T00:23:12Z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0a4df9-c942-4b09-b23a-6c1023f6de27_Enabled">
    <vt:lpwstr>true</vt:lpwstr>
  </property>
  <property fmtid="{D5CDD505-2E9C-101B-9397-08002B2CF9AE}" pid="3" name="MSIP_Label_d00a4df9-c942-4b09-b23a-6c1023f6de27_SetDate">
    <vt:lpwstr>2022-11-07T00:17:54Z</vt:lpwstr>
  </property>
  <property fmtid="{D5CDD505-2E9C-101B-9397-08002B2CF9AE}" pid="4" name="MSIP_Label_d00a4df9-c942-4b09-b23a-6c1023f6de27_Method">
    <vt:lpwstr>Privileged</vt:lpwstr>
  </property>
  <property fmtid="{D5CDD505-2E9C-101B-9397-08002B2CF9AE}" pid="5" name="MSIP_Label_d00a4df9-c942-4b09-b23a-6c1023f6de27_Name">
    <vt:lpwstr>Official (DJPR)</vt:lpwstr>
  </property>
  <property fmtid="{D5CDD505-2E9C-101B-9397-08002B2CF9AE}" pid="6" name="MSIP_Label_d00a4df9-c942-4b09-b23a-6c1023f6de27_SiteId">
    <vt:lpwstr>722ea0be-3e1c-4b11-ad6f-9401d6856e24</vt:lpwstr>
  </property>
  <property fmtid="{D5CDD505-2E9C-101B-9397-08002B2CF9AE}" pid="7" name="MSIP_Label_d00a4df9-c942-4b09-b23a-6c1023f6de27_ActionId">
    <vt:lpwstr>d6c3b452-c541-4018-a4bf-9297735cbe65</vt:lpwstr>
  </property>
  <property fmtid="{D5CDD505-2E9C-101B-9397-08002B2CF9AE}" pid="8" name="MSIP_Label_d00a4df9-c942-4b09-b23a-6c1023f6de27_ContentBits">
    <vt:lpwstr>3</vt:lpwstr>
  </property>
</Properties>
</file>